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2.jpg" ContentType="image/png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drawings/drawing7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a\Desktop\Data Analytics\Coderhouse\Excel\dataset preentrega\"/>
    </mc:Choice>
  </mc:AlternateContent>
  <xr:revisionPtr revIDLastSave="0" documentId="13_ncr:1_{356DA69A-A7D1-4D2E-9A57-35B56A8970FA}" xr6:coauthVersionLast="47" xr6:coauthVersionMax="47" xr10:uidLastSave="{00000000-0000-0000-0000-000000000000}"/>
  <bookViews>
    <workbookView xWindow="-108" yWindow="-108" windowWidth="23256" windowHeight="12456" tabRatio="672" xr2:uid="{00000000-000D-0000-FFFF-FFFF00000000}"/>
  </bookViews>
  <sheets>
    <sheet name="ReadMe" sheetId="13" r:id="rId1"/>
    <sheet name="Dashboard" sheetId="11" r:id="rId2"/>
    <sheet name="AIRBNB" sheetId="1" r:id="rId3"/>
    <sheet name="SuperHost" sheetId="5" r:id="rId4"/>
    <sheet name="Preguntas" sheetId="4" r:id="rId5"/>
    <sheet name="Tablas dinámicas" sheetId="10" r:id="rId6"/>
    <sheet name="Tablas aux" sheetId="2" r:id="rId7"/>
  </sheets>
  <definedNames>
    <definedName name="_xlnm._FilterDatabase" localSheetId="2" hidden="1">AIRBNB!$K$1:$K$7040</definedName>
    <definedName name="_xlnm._FilterDatabase" localSheetId="6" hidden="1">'Tablas aux'!#REF!</definedName>
    <definedName name="SegmentaciónDeDatos_DISTRITO">#N/A</definedName>
    <definedName name="SegmentaciónDeDatos_TIPO_VIVIENDA">#N/A</definedName>
  </definedNames>
  <calcPr calcId="191029"/>
  <pivotCaches>
    <pivotCache cacheId="40" r:id="rId8"/>
  </pivotCaches>
  <fileRecoveryPr repairLoad="1"/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E45" i="10" l="1"/>
  <c r="G45" i="10" s="1"/>
  <c r="G40" i="10" l="1"/>
  <c r="G44" i="10"/>
  <c r="G41" i="10"/>
  <c r="G43" i="10"/>
  <c r="G42" i="10"/>
  <c r="E3214" i="5" l="1"/>
  <c r="E1983" i="5"/>
  <c r="V1823" i="1" s="1"/>
  <c r="E4337" i="5"/>
  <c r="V5408" i="1" s="1"/>
  <c r="E4449" i="5"/>
  <c r="V1021" i="1" s="1"/>
  <c r="E4199" i="5"/>
  <c r="V4189" i="1" s="1"/>
  <c r="E1122" i="5"/>
  <c r="V3047" i="1" s="1"/>
  <c r="E5509" i="5"/>
  <c r="V483" i="1" s="1"/>
  <c r="E3744" i="5"/>
  <c r="V603" i="1" s="1"/>
  <c r="E2021" i="5"/>
  <c r="V4706" i="1" s="1"/>
  <c r="E3201" i="5"/>
  <c r="V1582" i="1" s="1"/>
  <c r="E1652" i="5"/>
  <c r="V2173" i="1" s="1"/>
  <c r="E4917" i="5"/>
  <c r="V5314" i="1" s="1"/>
  <c r="E5663" i="5"/>
  <c r="V1154" i="1" s="1"/>
  <c r="E1511" i="5"/>
  <c r="V3228" i="1" s="1"/>
  <c r="E1714" i="5"/>
  <c r="V446" i="1" s="1"/>
  <c r="E860" i="5"/>
  <c r="V505" i="1" s="1"/>
  <c r="E3010" i="5"/>
  <c r="V6680" i="1" s="1"/>
  <c r="E4009" i="5"/>
  <c r="V867" i="1" s="1"/>
  <c r="E2542" i="5"/>
  <c r="V5172" i="1" s="1"/>
  <c r="E3290" i="5"/>
  <c r="V6801" i="1" s="1"/>
  <c r="E3160" i="5"/>
  <c r="V3415" i="1" s="1"/>
  <c r="E4633" i="5"/>
  <c r="V1547" i="1" s="1"/>
  <c r="E468" i="5"/>
  <c r="V6961" i="1" s="1"/>
  <c r="E4925" i="5"/>
  <c r="V5004" i="1" s="1"/>
  <c r="E155" i="5"/>
  <c r="V782" i="1" s="1"/>
  <c r="E3409" i="5"/>
  <c r="V1781" i="1" s="1"/>
  <c r="E4845" i="5"/>
  <c r="V4711" i="1" s="1"/>
  <c r="E669" i="5"/>
  <c r="V1903" i="1" s="1"/>
  <c r="E1358" i="5"/>
  <c r="E5886" i="5"/>
  <c r="V5028" i="1" s="1"/>
  <c r="E548" i="5"/>
  <c r="V2186" i="1" s="1"/>
  <c r="E4410" i="5"/>
  <c r="V5719" i="1" s="1"/>
  <c r="E2159" i="5"/>
  <c r="V4467" i="1" s="1"/>
  <c r="E4736" i="5"/>
  <c r="V3435" i="1" s="1"/>
  <c r="E2883" i="5"/>
  <c r="V1304" i="1" s="1"/>
  <c r="E758" i="5"/>
  <c r="V4265" i="1" s="1"/>
  <c r="E5105" i="5"/>
  <c r="V3873" i="1" s="1"/>
  <c r="E4805" i="5"/>
  <c r="V544" i="1" s="1"/>
  <c r="E5623" i="5"/>
  <c r="V704" i="1" s="1"/>
  <c r="E3517" i="5"/>
  <c r="V4627" i="1" s="1"/>
  <c r="E2056" i="5"/>
  <c r="V2194" i="1" s="1"/>
  <c r="E3713" i="5"/>
  <c r="V1552" i="1" s="1"/>
  <c r="E745" i="5"/>
  <c r="V451" i="1" s="1"/>
  <c r="E4603" i="5"/>
  <c r="V1826" i="1" s="1"/>
  <c r="E2696" i="5"/>
  <c r="V1257" i="1" s="1"/>
  <c r="E6035" i="5"/>
  <c r="V974" i="1" s="1"/>
  <c r="E5448" i="5"/>
  <c r="V3442" i="1" s="1"/>
  <c r="E4619" i="5"/>
  <c r="V2761" i="1" s="1"/>
  <c r="E2654" i="5"/>
  <c r="V452" i="1" s="1"/>
  <c r="E2691" i="5"/>
  <c r="V1688" i="1" s="1"/>
  <c r="E6113" i="5"/>
  <c r="V1004" i="1" s="1"/>
  <c r="E4922" i="5"/>
  <c r="V4298" i="1" s="1"/>
  <c r="E4077" i="5"/>
  <c r="V5662" i="1" s="1"/>
  <c r="E5170" i="5"/>
  <c r="V332" i="1" s="1"/>
  <c r="E4378" i="5"/>
  <c r="V2380" i="1" s="1"/>
  <c r="E2075" i="5"/>
  <c r="V3882" i="1" s="1"/>
  <c r="E169" i="5"/>
  <c r="V5316" i="1" s="1"/>
  <c r="E3584" i="5"/>
  <c r="V3883" i="1" s="1"/>
  <c r="E4505" i="5"/>
  <c r="V1915" i="1" s="1"/>
  <c r="E1112" i="5"/>
  <c r="V6545" i="1" s="1"/>
  <c r="E6166" i="5"/>
  <c r="V2762" i="1" s="1"/>
  <c r="E365" i="5"/>
  <c r="V4938" i="1" s="1"/>
  <c r="E1042" i="5"/>
  <c r="V712" i="1" s="1"/>
  <c r="E2968" i="5"/>
  <c r="V77" i="1" s="1"/>
  <c r="E3037" i="5"/>
  <c r="V1031" i="1" s="1"/>
  <c r="E994" i="5"/>
  <c r="V380" i="1" s="1"/>
  <c r="E830" i="5"/>
  <c r="V5982" i="1" s="1"/>
  <c r="E293" i="5"/>
  <c r="V605" i="1" s="1"/>
  <c r="E267" i="5"/>
  <c r="V2220" i="1" s="1"/>
  <c r="E2837" i="5"/>
  <c r="V339" i="1" s="1"/>
  <c r="E2446" i="5"/>
  <c r="V3736" i="1" s="1"/>
  <c r="E5570" i="5"/>
  <c r="V2895" i="1" s="1"/>
  <c r="E1423" i="5"/>
  <c r="V458" i="1" s="1"/>
  <c r="E4942" i="5"/>
  <c r="V5671" i="1" s="1"/>
  <c r="E2966" i="5"/>
  <c r="V4787" i="1" s="1"/>
  <c r="E808" i="5"/>
  <c r="V721" i="1" s="1"/>
  <c r="E2344" i="5"/>
  <c r="V5061" i="1" s="1"/>
  <c r="E2130" i="5"/>
  <c r="V5927" i="1" s="1"/>
  <c r="E2627" i="5"/>
  <c r="V6903" i="1" s="1"/>
  <c r="E1531" i="5"/>
  <c r="V1478" i="1" s="1"/>
  <c r="E1529" i="5"/>
  <c r="V5676" i="1" s="1"/>
  <c r="E4683" i="5"/>
  <c r="V6806" i="1" s="1"/>
  <c r="E2767" i="5"/>
  <c r="V1832" i="1" s="1"/>
  <c r="E2529" i="5"/>
  <c r="V13" i="1" s="1"/>
  <c r="E3018" i="5"/>
  <c r="V1028" i="1" s="1"/>
  <c r="E511" i="5"/>
  <c r="V3967" i="1" s="1"/>
  <c r="E329" i="5"/>
  <c r="V2228" i="1" s="1"/>
  <c r="E5766" i="5"/>
  <c r="V3096" i="1" s="1"/>
  <c r="E166" i="5"/>
  <c r="V2324" i="1" s="1"/>
  <c r="E2382" i="5"/>
  <c r="V2008" i="1" s="1"/>
  <c r="E490" i="5"/>
  <c r="V2230" i="1" s="1"/>
  <c r="E2321" i="5"/>
  <c r="V5063" i="1" s="1"/>
  <c r="E5373" i="5"/>
  <c r="V279" i="1" s="1"/>
  <c r="E2338" i="5"/>
  <c r="V4650" i="1" s="1"/>
  <c r="E2127" i="5"/>
  <c r="V2" i="1" s="1"/>
  <c r="E5549" i="5"/>
  <c r="V729" i="1" s="1"/>
  <c r="E2499" i="5"/>
  <c r="V602" i="1" s="1"/>
  <c r="E5589" i="5"/>
  <c r="V1835" i="1" s="1"/>
  <c r="E487" i="5"/>
  <c r="V1196" i="1" s="1"/>
  <c r="E220" i="5"/>
  <c r="V3904" i="1" s="1"/>
  <c r="E5980" i="5"/>
  <c r="V296" i="1" s="1"/>
  <c r="E4346" i="5"/>
  <c r="V6150" i="1" s="1"/>
  <c r="E2397" i="5"/>
  <c r="V6735" i="1" s="1"/>
  <c r="E3800" i="5"/>
  <c r="V4972" i="1" s="1"/>
  <c r="E3269" i="5"/>
  <c r="V1271" i="1" s="1"/>
  <c r="E875" i="5"/>
  <c r="V734" i="1" s="1"/>
  <c r="E430" i="5"/>
  <c r="V3283" i="1" s="1"/>
  <c r="E880" i="5"/>
  <c r="V1405" i="1" s="1"/>
  <c r="E4482" i="5"/>
  <c r="E5667" i="5"/>
  <c r="V4658" i="1" s="1"/>
  <c r="E1422" i="5"/>
  <c r="V5317" i="1" s="1"/>
  <c r="E84" i="5"/>
  <c r="V288" i="1" s="1"/>
  <c r="E4272" i="5"/>
  <c r="V2624" i="1" s="1"/>
  <c r="E3642" i="5"/>
  <c r="E3838" i="5"/>
  <c r="E191" i="5"/>
  <c r="V3117" i="1" s="1"/>
  <c r="E1569" i="5"/>
  <c r="V1276" i="1" s="1"/>
  <c r="E2193" i="5"/>
  <c r="V2916" i="1" s="1"/>
  <c r="E1213" i="5"/>
  <c r="V5729" i="1" s="1"/>
  <c r="E1562" i="5"/>
  <c r="V5928" i="1" s="1"/>
  <c r="E5919" i="5"/>
  <c r="V5809" i="1" s="1"/>
  <c r="E5056" i="5"/>
  <c r="V2333" i="1" s="1"/>
  <c r="E1717" i="5"/>
  <c r="V849" i="1" s="1"/>
  <c r="E4160" i="5"/>
  <c r="V3273" i="1" s="1"/>
  <c r="E1361" i="5"/>
  <c r="V2766" i="1" s="1"/>
  <c r="E3387" i="5"/>
  <c r="V1037" i="1" s="1"/>
  <c r="E3801" i="5"/>
  <c r="V2249" i="1" s="1"/>
  <c r="E4742" i="5"/>
  <c r="E409" i="5"/>
  <c r="V862" i="1" s="1"/>
  <c r="E4440" i="5"/>
  <c r="V754" i="1" s="1"/>
  <c r="E812" i="5"/>
  <c r="V3499" i="1" s="1"/>
  <c r="E647" i="5"/>
  <c r="E2426" i="5"/>
  <c r="V2951" i="1" s="1"/>
  <c r="E3468" i="5"/>
  <c r="V5810" i="1" s="1"/>
  <c r="E931" i="5"/>
  <c r="V106" i="1" s="1"/>
  <c r="E3756" i="5"/>
  <c r="V6635" i="1" s="1"/>
  <c r="E5040" i="5"/>
  <c r="V4997" i="1" s="1"/>
  <c r="E5074" i="5"/>
  <c r="V2260" i="1" s="1"/>
  <c r="E2935" i="5"/>
  <c r="V3797" i="1" s="1"/>
  <c r="E4690" i="5"/>
  <c r="V3798" i="1" s="1"/>
  <c r="E6089" i="5"/>
  <c r="V1296" i="1" s="1"/>
  <c r="E1412" i="5"/>
  <c r="V6812" i="1" s="1"/>
  <c r="E922" i="5"/>
  <c r="V533" i="1" s="1"/>
  <c r="E5701" i="5"/>
  <c r="V2511" i="1" s="1"/>
  <c r="E2558" i="5"/>
  <c r="V5458" i="1" s="1"/>
  <c r="E671" i="5"/>
  <c r="V1790" i="1" s="1"/>
  <c r="E1839" i="5"/>
  <c r="V947" i="1" s="1"/>
  <c r="E3489" i="5"/>
  <c r="V149" i="1" s="1"/>
  <c r="E4209" i="5"/>
  <c r="V6566" i="1" s="1"/>
  <c r="E1736" i="5"/>
  <c r="V765" i="1" s="1"/>
  <c r="E4402" i="5"/>
  <c r="V2275" i="1" s="1"/>
  <c r="E3875" i="5"/>
  <c r="V4688" i="1" s="1"/>
  <c r="E5301" i="5"/>
  <c r="V4340" i="1" s="1"/>
  <c r="E5609" i="5"/>
  <c r="V4791" i="1" s="1"/>
  <c r="E5807" i="5"/>
  <c r="V298" i="1" s="1"/>
  <c r="E310" i="5"/>
  <c r="V2028" i="1" s="1"/>
  <c r="E5715" i="5"/>
  <c r="V2031" i="1" s="1"/>
  <c r="E4647" i="5"/>
  <c r="V5534" i="1" s="1"/>
  <c r="E5226" i="5"/>
  <c r="V7000" i="1" s="1"/>
  <c r="E5650" i="5"/>
  <c r="V5320" i="1" s="1"/>
  <c r="E5826" i="5"/>
  <c r="V2556" i="1" s="1"/>
  <c r="E972" i="5"/>
  <c r="V3194" i="1" s="1"/>
  <c r="E1493" i="5"/>
  <c r="V4473" i="1" s="1"/>
  <c r="E1863" i="5"/>
  <c r="E2415" i="5"/>
  <c r="V6593" i="1" s="1"/>
  <c r="E5128" i="5"/>
  <c r="V3550" i="1" s="1"/>
  <c r="E4944" i="5"/>
  <c r="V1603" i="1" s="1"/>
  <c r="E1307" i="5"/>
  <c r="V6214" i="1" s="1"/>
  <c r="E3" i="5"/>
  <c r="V1500" i="1" s="1"/>
  <c r="E2151" i="5"/>
  <c r="V4354" i="1" s="1"/>
  <c r="E3445" i="5"/>
  <c r="V6010" i="1" s="1"/>
  <c r="E908" i="5"/>
  <c r="V5091" i="1" s="1"/>
  <c r="E4645" i="5"/>
  <c r="V4803" i="1" s="1"/>
  <c r="E411" i="5"/>
  <c r="V3197" i="1" s="1"/>
  <c r="E6003" i="5"/>
  <c r="V5543" i="1" s="1"/>
  <c r="E24" i="5"/>
  <c r="V1315" i="1" s="1"/>
  <c r="E240" i="5"/>
  <c r="V2972" i="1" s="1"/>
  <c r="E641" i="5"/>
  <c r="V14" i="1" s="1"/>
  <c r="E1526" i="5"/>
  <c r="V2429" i="1" s="1"/>
  <c r="E1636" i="5"/>
  <c r="V6289" i="1" s="1"/>
  <c r="E3500" i="5"/>
  <c r="V881" i="1" s="1"/>
  <c r="E2016" i="5"/>
  <c r="V7003" i="1" s="1"/>
  <c r="E1159" i="5"/>
  <c r="V6020" i="1" s="1"/>
  <c r="E5687" i="5"/>
  <c r="V4525" i="1" s="1"/>
  <c r="E1022" i="5"/>
  <c r="V6023" i="1" s="1"/>
  <c r="E627" i="5"/>
  <c r="V5737" i="1" s="1"/>
  <c r="E533" i="5"/>
  <c r="E3490" i="5"/>
  <c r="V4130" i="1" s="1"/>
  <c r="E1408" i="5"/>
  <c r="V5102" i="1" s="1"/>
  <c r="E5741" i="5"/>
  <c r="V5821" i="1" s="1"/>
  <c r="E1322" i="5"/>
  <c r="V3268" i="1" s="1"/>
  <c r="E4661" i="5"/>
  <c r="E4192" i="5"/>
  <c r="V1867" i="1" s="1"/>
  <c r="E5559" i="5"/>
  <c r="V6034" i="1" s="1"/>
  <c r="E434" i="5"/>
  <c r="V2562" i="1" s="1"/>
  <c r="E1465" i="5"/>
  <c r="V6700" i="1" s="1"/>
  <c r="E3638" i="5"/>
  <c r="V1012" i="1" s="1"/>
  <c r="E257" i="5"/>
  <c r="V3447" i="1" s="1"/>
  <c r="E5185" i="5"/>
  <c r="V2068" i="1" s="1"/>
  <c r="E3083" i="5"/>
  <c r="V2563" i="1" s="1"/>
  <c r="E300" i="5"/>
  <c r="V2437" i="1" s="1"/>
  <c r="E4054" i="5"/>
  <c r="V2072" i="1" s="1"/>
  <c r="E4810" i="5"/>
  <c r="V1510" i="1" s="1"/>
  <c r="E513" i="5"/>
  <c r="V4819" i="1" s="1"/>
  <c r="E5393" i="5"/>
  <c r="V6385" i="1" s="1"/>
  <c r="E3828" i="5"/>
  <c r="V651" i="1" s="1"/>
  <c r="E4433" i="5"/>
  <c r="V3584" i="1" s="1"/>
  <c r="E2200" i="5"/>
  <c r="V3585" i="1" s="1"/>
  <c r="E2334" i="5"/>
  <c r="E4877" i="5"/>
  <c r="V1620" i="1" s="1"/>
  <c r="E1912" i="5"/>
  <c r="E2862" i="5"/>
  <c r="V4138" i="1" s="1"/>
  <c r="E5325" i="5"/>
  <c r="V5960" i="1" s="1"/>
  <c r="E3274" i="5"/>
  <c r="V3310" i="1" s="1"/>
  <c r="E5133" i="5"/>
  <c r="V2522" i="1" s="1"/>
  <c r="E138" i="5"/>
  <c r="V6929" i="1" s="1"/>
  <c r="E2274" i="5"/>
  <c r="V653" i="1" s="1"/>
  <c r="E788" i="5"/>
  <c r="V6571" i="1" s="1"/>
  <c r="E4940" i="5"/>
  <c r="V1368" i="1" s="1"/>
  <c r="E2472" i="5"/>
  <c r="V3597" i="1" s="1"/>
  <c r="E4891" i="5"/>
  <c r="V4830" i="1" s="1"/>
  <c r="E4347" i="5"/>
  <c r="V397" i="1" s="1"/>
  <c r="E4196" i="5"/>
  <c r="V4377" i="1" s="1"/>
  <c r="E1935" i="5"/>
  <c r="V813" i="1" s="1"/>
  <c r="E3749" i="5"/>
  <c r="V4736" i="1" s="1"/>
  <c r="E687" i="5"/>
  <c r="V3470" i="1" s="1"/>
  <c r="E6184" i="5"/>
  <c r="V4378" i="1" s="1"/>
  <c r="E893" i="5"/>
  <c r="V2566" i="1" s="1"/>
  <c r="E4422" i="5"/>
  <c r="V4147" i="1" s="1"/>
  <c r="E1136" i="5"/>
  <c r="V2289" i="1" s="1"/>
  <c r="E4670" i="5"/>
  <c r="V5570" i="1" s="1"/>
  <c r="E1947" i="5"/>
  <c r="V840" i="1" s="1"/>
  <c r="E5299" i="5"/>
  <c r="V5361" i="1" s="1"/>
  <c r="E5225" i="5"/>
  <c r="E3735" i="5"/>
  <c r="V6176" i="1" s="1"/>
  <c r="E4767" i="5"/>
  <c r="V4290" i="1" s="1"/>
  <c r="E5041" i="5"/>
  <c r="V4382" i="1" s="1"/>
  <c r="E2856" i="5"/>
  <c r="V1522" i="1" s="1"/>
  <c r="E4351" i="5"/>
  <c r="V5744" i="1" s="1"/>
  <c r="E5753" i="5"/>
  <c r="V2101" i="1" s="1"/>
  <c r="E3866" i="5"/>
  <c r="V1090" i="1" s="1"/>
  <c r="E3562" i="5"/>
  <c r="V374" i="1" s="1"/>
  <c r="E5581" i="5"/>
  <c r="V5129" i="1" s="1"/>
  <c r="E5811" i="5"/>
  <c r="V4385" i="1" s="1"/>
  <c r="E5189" i="5"/>
  <c r="E4883" i="5"/>
  <c r="V6932" i="1" s="1"/>
  <c r="E2538" i="5"/>
  <c r="V7033" i="1" s="1"/>
  <c r="E2192" i="5"/>
  <c r="V1878" i="1" s="1"/>
  <c r="E3583" i="5"/>
  <c r="V5491" i="1" s="1"/>
  <c r="E1592" i="5"/>
  <c r="V3998" i="1" s="1"/>
  <c r="E2614" i="5"/>
  <c r="V7008" i="1" s="1"/>
  <c r="E4273" i="5"/>
  <c r="V6837" i="1" s="1"/>
  <c r="E1782" i="5"/>
  <c r="V5843" i="1" s="1"/>
  <c r="E5247" i="5"/>
  <c r="V5941" i="1" s="1"/>
  <c r="E3884" i="5"/>
  <c r="V6181" i="1" s="1"/>
  <c r="E5131" i="5"/>
  <c r="V6504" i="1" s="1"/>
  <c r="E2757" i="5"/>
  <c r="V4499" i="1" s="1"/>
  <c r="E3774" i="5"/>
  <c r="E3145" i="5"/>
  <c r="V6818" i="1" s="1"/>
  <c r="E5993" i="5"/>
  <c r="V5375" i="1" s="1"/>
  <c r="E5076" i="5"/>
  <c r="V3326" i="1" s="1"/>
  <c r="E5803" i="5"/>
  <c r="V5136" i="1" s="1"/>
  <c r="E2726" i="5"/>
  <c r="E537" i="5"/>
  <c r="V4854" i="1" s="1"/>
  <c r="E4981" i="5"/>
  <c r="V4251" i="1" s="1"/>
  <c r="E2068" i="5"/>
  <c r="V87" i="1" s="1"/>
  <c r="E4947" i="5"/>
  <c r="V1384" i="1" s="1"/>
  <c r="E5270" i="5"/>
  <c r="V2125" i="1" s="1"/>
  <c r="E6032" i="5"/>
  <c r="V4571" i="1" s="1"/>
  <c r="E1111" i="5"/>
  <c r="V1535" i="1" s="1"/>
  <c r="E3219" i="5"/>
  <c r="V6879" i="1" s="1"/>
  <c r="E2188" i="5"/>
  <c r="V2847" i="1" s="1"/>
  <c r="E3832" i="5"/>
  <c r="V3642" i="1" s="1"/>
  <c r="E1668" i="5"/>
  <c r="V1114" i="1" s="1"/>
  <c r="E4534" i="5"/>
  <c r="V320" i="1" s="1"/>
  <c r="E3338" i="5"/>
  <c r="V4574" i="1" s="1"/>
  <c r="E225" i="5"/>
  <c r="E3279" i="5"/>
  <c r="V1536" i="1" s="1"/>
  <c r="E829" i="5"/>
  <c r="V2780" i="1" s="1"/>
  <c r="E2827" i="5"/>
  <c r="E3382" i="5"/>
  <c r="V6187" i="1" s="1"/>
  <c r="E535" i="5"/>
  <c r="V6326" i="1" s="1"/>
  <c r="E3486" i="5"/>
  <c r="V5969" i="1" s="1"/>
  <c r="E5516" i="5"/>
  <c r="V5146" i="1" s="1"/>
  <c r="E856" i="5"/>
  <c r="V6078" i="1" s="1"/>
  <c r="E1665" i="5"/>
  <c r="V2011" i="1" s="1"/>
  <c r="E3816" i="5"/>
  <c r="V540" i="1" s="1"/>
  <c r="E2678" i="5"/>
  <c r="V2854" i="1" s="1"/>
  <c r="E1030" i="5"/>
  <c r="V1385" i="1" s="1"/>
  <c r="E5364" i="5"/>
  <c r="E3322" i="5"/>
  <c r="V1816" i="1" s="1"/>
  <c r="E1534" i="5"/>
  <c r="V4408" i="1" s="1"/>
  <c r="E1718" i="5"/>
  <c r="V2553" i="1" s="1"/>
  <c r="E1313" i="5"/>
  <c r="V6981" i="1" s="1"/>
  <c r="E2402" i="5"/>
  <c r="V1336" i="1" s="1"/>
  <c r="E4012" i="5"/>
  <c r="V4410" i="1" s="1"/>
  <c r="E4826" i="5"/>
  <c r="V2468" i="1" s="1"/>
  <c r="E4469" i="5"/>
  <c r="V5389" i="1" s="1"/>
  <c r="E5943" i="5"/>
  <c r="V5390" i="1" s="1"/>
  <c r="E4369" i="5"/>
  <c r="V4878" i="1" s="1"/>
  <c r="E4703" i="5"/>
  <c r="V6253" i="1" s="1"/>
  <c r="E620" i="5"/>
  <c r="V4700" i="1" s="1"/>
  <c r="E5625" i="5"/>
  <c r="V5473" i="1" s="1"/>
  <c r="E5013" i="5"/>
  <c r="V1125" i="1" s="1"/>
  <c r="E1600" i="5"/>
  <c r="V633" i="1" s="1"/>
  <c r="E826" i="5"/>
  <c r="V6091" i="1" s="1"/>
  <c r="E2557" i="5"/>
  <c r="V5156" i="1" s="1"/>
  <c r="E5222" i="5"/>
  <c r="E594" i="5"/>
  <c r="V4887" i="1" s="1"/>
  <c r="E5366" i="5"/>
  <c r="V5228" i="1" s="1"/>
  <c r="E1391" i="5"/>
  <c r="V3850" i="1" s="1"/>
  <c r="E2988" i="5"/>
  <c r="V3225" i="1" s="1"/>
  <c r="E1463" i="5"/>
  <c r="V2528" i="1" s="1"/>
  <c r="E3125" i="5"/>
  <c r="V627" i="1" s="1"/>
  <c r="E3253" i="5"/>
  <c r="V5865" i="1" s="1"/>
  <c r="E5304" i="5"/>
  <c r="V5619" i="1" s="1"/>
  <c r="E5011" i="5"/>
  <c r="V4604" i="1" s="1"/>
  <c r="E5970" i="5"/>
  <c r="V3346" i="1" s="1"/>
  <c r="E565" i="5"/>
  <c r="V133" i="1" s="1"/>
  <c r="E2004" i="5"/>
  <c r="V821" i="1" s="1"/>
  <c r="E5854" i="5"/>
  <c r="V1665" i="1" s="1"/>
  <c r="E218" i="5"/>
  <c r="V3681" i="1" s="1"/>
  <c r="E3057" i="5"/>
  <c r="V3269" i="1" s="1"/>
  <c r="E1014" i="5"/>
  <c r="V4893" i="1" s="1"/>
  <c r="E5212" i="5"/>
  <c r="V1667" i="1" s="1"/>
  <c r="E499" i="5"/>
  <c r="V2313" i="1" s="1"/>
  <c r="E2017" i="5"/>
  <c r="V3042" i="1" s="1"/>
  <c r="E4293" i="5"/>
  <c r="V6713" i="1" s="1"/>
  <c r="E201" i="5"/>
  <c r="V5167" i="1" s="1"/>
  <c r="E1104" i="5"/>
  <c r="E2026" i="5"/>
  <c r="V4899" i="1" s="1"/>
  <c r="E4654" i="5"/>
  <c r="E4967" i="5"/>
  <c r="V6106" i="1" s="1"/>
  <c r="E5606" i="5"/>
  <c r="V124" i="1" s="1"/>
  <c r="E2923" i="5"/>
  <c r="V2475" i="1" s="1"/>
  <c r="E5136" i="5"/>
  <c r="V4260" i="1" s="1"/>
  <c r="E4980" i="5"/>
  <c r="V3046" i="1" s="1"/>
  <c r="E2756" i="5"/>
  <c r="V3697" i="1" s="1"/>
  <c r="E5085" i="5"/>
  <c r="V3048" i="1" s="1"/>
  <c r="E5567" i="5"/>
  <c r="V6531" i="1" s="1"/>
  <c r="E5527" i="5"/>
  <c r="V1987" i="1" s="1"/>
  <c r="E3614" i="5"/>
  <c r="V5304" i="1" s="1"/>
  <c r="E4593" i="5"/>
  <c r="V3356" i="1" s="1"/>
  <c r="E2694" i="5"/>
  <c r="V2315" i="1" s="1"/>
  <c r="E3058" i="5"/>
  <c r="V137" i="1" s="1"/>
  <c r="E2289" i="5"/>
  <c r="V530" i="1" s="1"/>
  <c r="E2176" i="5"/>
  <c r="V3936" i="1" s="1"/>
  <c r="E4000" i="5"/>
  <c r="V3156" i="1" s="1"/>
  <c r="E4587" i="5"/>
  <c r="V2178" i="1" s="1"/>
  <c r="E38" i="5"/>
  <c r="V1824" i="1" s="1"/>
  <c r="E2971" i="5"/>
  <c r="V3231" i="1" s="1"/>
  <c r="E4281" i="5"/>
  <c r="V5480" i="1" s="1"/>
  <c r="E2466" i="5"/>
  <c r="V1160" i="1" s="1"/>
  <c r="E4135" i="5"/>
  <c r="V4615" i="1" s="1"/>
  <c r="E3588" i="5"/>
  <c r="V3056" i="1" s="1"/>
  <c r="E5378" i="5"/>
  <c r="V6681" i="1" s="1"/>
  <c r="E3540" i="5"/>
  <c r="V1794" i="1" s="1"/>
  <c r="E5897" i="5"/>
  <c r="V4755" i="1" s="1"/>
  <c r="E448" i="5"/>
  <c r="V51" i="1" s="1"/>
  <c r="E4934" i="5"/>
  <c r="V2183" i="1" s="1"/>
  <c r="E3591" i="5"/>
  <c r="V4426" i="1" s="1"/>
  <c r="E214" i="5"/>
  <c r="V1990" i="1" s="1"/>
  <c r="E193" i="5"/>
  <c r="V1374" i="1" s="1"/>
  <c r="E905" i="5"/>
  <c r="V297" i="1" s="1"/>
  <c r="E4569" i="5"/>
  <c r="V2944" i="1" s="1"/>
  <c r="E5923" i="5"/>
  <c r="E4626" i="5"/>
  <c r="V6120" i="1" s="1"/>
  <c r="E3560" i="5"/>
  <c r="V3952" i="1" s="1"/>
  <c r="E2721" i="5"/>
  <c r="V3522" i="1" s="1"/>
  <c r="E5093" i="5"/>
  <c r="V7011" i="1" s="1"/>
  <c r="E4605" i="5"/>
  <c r="V5762" i="1" s="1"/>
  <c r="E3195" i="5"/>
  <c r="V5504" i="1" s="1"/>
  <c r="E2521" i="5"/>
  <c r="V4923" i="1" s="1"/>
  <c r="E2225" i="5"/>
  <c r="V6448" i="1" s="1"/>
  <c r="E2259" i="5"/>
  <c r="V3233" i="1" s="1"/>
  <c r="E1609" i="5"/>
  <c r="V2881" i="1" s="1"/>
  <c r="E1116" i="5"/>
  <c r="V4631" i="1" s="1"/>
  <c r="E2773" i="5"/>
  <c r="V6942" i="1" s="1"/>
  <c r="E4993" i="5"/>
  <c r="V6543" i="1" s="1"/>
  <c r="E1710" i="5"/>
  <c r="V3077" i="1" s="1"/>
  <c r="E26" i="5"/>
  <c r="V2483" i="1" s="1"/>
  <c r="E1484" i="5"/>
  <c r="V6859" i="1" s="1"/>
  <c r="E2074" i="5"/>
  <c r="V802" i="1" s="1"/>
  <c r="E1152" i="5"/>
  <c r="V4930" i="1" s="1"/>
  <c r="E665" i="5"/>
  <c r="V6727" i="1" s="1"/>
  <c r="E5183" i="5"/>
  <c r="V1856" i="1" s="1"/>
  <c r="E3188" i="5"/>
  <c r="V6131" i="1" s="1"/>
  <c r="E5195" i="5"/>
  <c r="E339" i="5"/>
  <c r="V4431" i="1" s="1"/>
  <c r="E1881" i="5"/>
  <c r="V4934" i="1" s="1"/>
  <c r="E1076" i="5"/>
  <c r="V2206" i="1" s="1"/>
  <c r="E1001" i="5"/>
  <c r="V1179" i="1" s="1"/>
  <c r="E1103" i="5"/>
  <c r="V3371" i="1" s="1"/>
  <c r="E197" i="5"/>
  <c r="V2382" i="1" s="1"/>
  <c r="E4306" i="5"/>
  <c r="V4940" i="1" s="1"/>
  <c r="E2818" i="5"/>
  <c r="V1397" i="1" s="1"/>
  <c r="E3511" i="5"/>
  <c r="E3220" i="5"/>
  <c r="V926" i="1" s="1"/>
  <c r="E2585" i="5"/>
  <c r="V5427" i="1" s="1"/>
  <c r="E1453" i="5"/>
  <c r="V3734" i="1" s="1"/>
  <c r="E1286" i="5"/>
  <c r="V1920" i="1" s="1"/>
  <c r="E1818" i="5"/>
  <c r="E2097" i="5"/>
  <c r="V3894" i="1" s="1"/>
  <c r="E6154" i="5"/>
  <c r="V5060" i="1" s="1"/>
  <c r="E2784" i="5"/>
  <c r="V2591" i="1" s="1"/>
  <c r="E5503" i="5"/>
  <c r="V6902" i="1" s="1"/>
  <c r="E5145" i="5"/>
  <c r="V5192" i="1" s="1"/>
  <c r="E2901" i="5"/>
  <c r="V4210" i="1" s="1"/>
  <c r="E3521" i="5"/>
  <c r="E4830" i="5"/>
  <c r="V3747" i="1" s="1"/>
  <c r="E5210" i="5"/>
  <c r="V6137" i="1" s="1"/>
  <c r="E2484" i="5"/>
  <c r="V1560" i="1" s="1"/>
  <c r="E614" i="5"/>
  <c r="V5194" i="1" s="1"/>
  <c r="E2958" i="5"/>
  <c r="V2339" i="1" s="1"/>
  <c r="E5141" i="5"/>
  <c r="V2899" i="1" s="1"/>
  <c r="E291" i="5"/>
  <c r="V1696" i="1" s="1"/>
  <c r="E489" i="5"/>
  <c r="V2545" i="1" s="1"/>
  <c r="E6187" i="5"/>
  <c r="V2490" i="1" s="1"/>
  <c r="E522" i="5"/>
  <c r="V6550" i="1" s="1"/>
  <c r="E2703" i="5"/>
  <c r="E265" i="5"/>
  <c r="V6139" i="1" s="1"/>
  <c r="E117" i="5"/>
  <c r="V2623" i="1" s="1"/>
  <c r="E1704" i="5"/>
  <c r="E4374" i="5"/>
  <c r="V1479" i="1" s="1"/>
  <c r="E599" i="5"/>
  <c r="V519" i="1" s="1"/>
  <c r="E1508" i="5"/>
  <c r="V6730" i="1" s="1"/>
  <c r="E5747" i="5"/>
  <c r="V4321" i="1" s="1"/>
  <c r="E3463" i="5"/>
  <c r="V6731" i="1" s="1"/>
  <c r="E3078" i="5"/>
  <c r="V511" i="1" s="1"/>
  <c r="E457" i="5"/>
  <c r="V5033" i="1" s="1"/>
  <c r="E4827" i="5"/>
  <c r="V1561" i="1" s="1"/>
  <c r="E188" i="5"/>
  <c r="V3159" i="1" s="1"/>
  <c r="E3831" i="5"/>
  <c r="V728" i="1" s="1"/>
  <c r="E2758" i="5"/>
  <c r="V3969" i="1" s="1"/>
  <c r="E1045" i="5"/>
  <c r="V2905" i="1" s="1"/>
  <c r="E5352" i="5"/>
  <c r="V6257" i="1" s="1"/>
  <c r="E520" i="5"/>
  <c r="V2597" i="1" s="1"/>
  <c r="E1530" i="5"/>
  <c r="V3192" i="1" s="1"/>
  <c r="E2185" i="5"/>
  <c r="V6556" i="1" s="1"/>
  <c r="E3915" i="5"/>
  <c r="V342" i="1" s="1"/>
  <c r="E4238" i="5"/>
  <c r="V6148" i="1" s="1"/>
  <c r="E2233" i="5"/>
  <c r="E3729" i="5"/>
  <c r="V1404" i="1" s="1"/>
  <c r="E1051" i="5"/>
  <c r="V787" i="1" s="1"/>
  <c r="E2498" i="5"/>
  <c r="E429" i="5"/>
  <c r="V4970" i="1" s="1"/>
  <c r="E4834" i="5"/>
  <c r="V3768" i="1" s="1"/>
  <c r="E2128" i="5"/>
  <c r="V5074" i="1" s="1"/>
  <c r="E1731" i="5"/>
  <c r="V4973" i="1" s="1"/>
  <c r="E3889" i="5"/>
  <c r="V2774" i="1" s="1"/>
  <c r="E2393" i="5"/>
  <c r="V1199" i="1" s="1"/>
  <c r="E332" i="5"/>
  <c r="V3771" i="1" s="1"/>
  <c r="E49" i="5"/>
  <c r="E4926" i="5"/>
  <c r="V4974" i="1" s="1"/>
  <c r="E2882" i="5"/>
  <c r="V4218" i="1" s="1"/>
  <c r="E3592" i="5"/>
  <c r="V4977" i="1" s="1"/>
  <c r="E70" i="5"/>
  <c r="E57" i="5"/>
  <c r="E1492" i="5"/>
  <c r="V1303" i="1" s="1"/>
  <c r="E2028" i="5"/>
  <c r="V3109" i="1" s="1"/>
  <c r="E323" i="5"/>
  <c r="V993" i="1" s="1"/>
  <c r="E2380" i="5"/>
  <c r="V3111" i="1" s="1"/>
  <c r="E1419" i="5"/>
  <c r="V2425" i="1" s="1"/>
  <c r="E1722" i="5"/>
  <c r="V236" i="1" s="1"/>
  <c r="E1135" i="5"/>
  <c r="V2240" i="1" s="1"/>
  <c r="E2279" i="5"/>
  <c r="V3393" i="1" s="1"/>
  <c r="E1113" i="5"/>
  <c r="V2407" i="1" s="1"/>
  <c r="E5539" i="5"/>
  <c r="V790" i="1" s="1"/>
  <c r="E5236" i="5"/>
  <c r="V3114" i="1" s="1"/>
  <c r="E679" i="5"/>
  <c r="E3251" i="5"/>
  <c r="E605" i="5"/>
  <c r="V1568" i="1" s="1"/>
  <c r="E622" i="5"/>
  <c r="V6948" i="1" s="1"/>
  <c r="E5992" i="5"/>
  <c r="V6207" i="1" s="1"/>
  <c r="E3349" i="5"/>
  <c r="V5769" i="1" s="1"/>
  <c r="E539" i="5"/>
  <c r="V1761" i="1" s="1"/>
  <c r="E4904" i="5"/>
  <c r="E1945" i="5"/>
  <c r="V1785" i="1" s="1"/>
  <c r="E5731" i="5"/>
  <c r="V2243" i="1" s="1"/>
  <c r="E4450" i="5"/>
  <c r="V4480" i="1" s="1"/>
  <c r="E2596" i="5"/>
  <c r="V3395" i="1" s="1"/>
  <c r="E4388" i="5"/>
  <c r="E4249" i="5"/>
  <c r="V1206" i="1" s="1"/>
  <c r="E5554" i="5"/>
  <c r="V2326" i="1" s="1"/>
  <c r="E1691" i="5"/>
  <c r="V1787" i="1" s="1"/>
  <c r="E5199" i="5"/>
  <c r="V4775" i="1" s="1"/>
  <c r="E5792" i="5"/>
  <c r="V1708" i="1" s="1"/>
  <c r="E551" i="5"/>
  <c r="V6240" i="1" s="1"/>
  <c r="E2982" i="5"/>
  <c r="V6157" i="1" s="1"/>
  <c r="E4036" i="5"/>
  <c r="E4864" i="5"/>
  <c r="E2616" i="5"/>
  <c r="V1292" i="1" s="1"/>
  <c r="E1875" i="5"/>
  <c r="V2922" i="1" s="1"/>
  <c r="E882" i="5"/>
  <c r="E1661" i="5"/>
  <c r="E4221" i="5"/>
  <c r="E3959" i="5"/>
  <c r="V4449" i="1" s="1"/>
  <c r="E387" i="5"/>
  <c r="V7015" i="1" s="1"/>
  <c r="E965" i="5"/>
  <c r="V6782" i="1" s="1"/>
  <c r="E3827" i="5"/>
  <c r="E1495" i="5"/>
  <c r="V1714" i="1" s="1"/>
  <c r="E5762" i="5"/>
  <c r="V3972" i="1" s="1"/>
  <c r="E2453" i="5"/>
  <c r="V5012" i="1" s="1"/>
  <c r="E4394" i="5"/>
  <c r="V6874" i="1" s="1"/>
  <c r="E4039" i="5"/>
  <c r="V5909" i="1" s="1"/>
  <c r="E196" i="5"/>
  <c r="E2452" i="5"/>
  <c r="V2253" i="1" s="1"/>
  <c r="E6126" i="5"/>
  <c r="V2254" i="1" s="1"/>
  <c r="E3848" i="5"/>
  <c r="V1215" i="1" s="1"/>
  <c r="E4754" i="5"/>
  <c r="V1788" i="1" s="1"/>
  <c r="E5122" i="5"/>
  <c r="E212" i="5"/>
  <c r="V757" i="1" s="1"/>
  <c r="E1739" i="5"/>
  <c r="V2257" i="1" s="1"/>
  <c r="E1372" i="5"/>
  <c r="V6737" i="1" s="1"/>
  <c r="E3401" i="5"/>
  <c r="V165" i="1" s="1"/>
  <c r="E4065" i="5"/>
  <c r="V3796" i="1" s="1"/>
  <c r="E2164" i="5"/>
  <c r="E3595" i="5"/>
  <c r="V2261" i="1" s="1"/>
  <c r="E1186" i="5"/>
  <c r="V3918" i="1" s="1"/>
  <c r="E3364" i="5"/>
  <c r="V4231" i="1" s="1"/>
  <c r="E2385" i="5"/>
  <c r="V4232" i="1" s="1"/>
  <c r="E5556" i="5"/>
  <c r="E3976" i="5"/>
  <c r="V1217" i="1" s="1"/>
  <c r="E3321" i="5"/>
  <c r="V4674" i="1" s="1"/>
  <c r="E1205" i="5"/>
  <c r="V2928" i="1" s="1"/>
  <c r="E5430" i="5"/>
  <c r="V2264" i="1" s="1"/>
  <c r="E2006" i="5"/>
  <c r="V73" i="1" s="1"/>
  <c r="E6011" i="5"/>
  <c r="V5455" i="1" s="1"/>
  <c r="E1749" i="5"/>
  <c r="V1413" i="1" s="1"/>
  <c r="E674" i="5"/>
  <c r="V952" i="1" s="1"/>
  <c r="E4263" i="5"/>
  <c r="V6426" i="1" s="1"/>
  <c r="E4117" i="5"/>
  <c r="V1490" i="1" s="1"/>
  <c r="E3015" i="5"/>
  <c r="V3130" i="1" s="1"/>
  <c r="E3263" i="5"/>
  <c r="V3131" i="1" s="1"/>
  <c r="E3813" i="5"/>
  <c r="V831" i="1" s="1"/>
  <c r="E4471" i="5"/>
  <c r="V5308" i="1" s="1"/>
  <c r="E4252" i="5"/>
  <c r="V3134" i="1" s="1"/>
  <c r="E5920" i="5"/>
  <c r="V5000" i="1" s="1"/>
  <c r="E3574" i="5"/>
  <c r="V3923" i="1" s="1"/>
  <c r="E1765" i="5"/>
  <c r="V2272" i="1" s="1"/>
  <c r="E811" i="5"/>
  <c r="V5693" i="1" s="1"/>
  <c r="E158" i="5"/>
  <c r="V6740" i="1" s="1"/>
  <c r="E2812" i="5"/>
  <c r="V1499" i="1" s="1"/>
  <c r="E2400" i="5"/>
  <c r="V6763" i="1" s="1"/>
  <c r="E1598" i="5"/>
  <c r="V414" i="1" s="1"/>
  <c r="E4712" i="5"/>
  <c r="V6047" i="1" s="1"/>
  <c r="E5733" i="5"/>
  <c r="V4836" i="1" s="1"/>
  <c r="E2260" i="5"/>
  <c r="V5839" i="1" s="1"/>
  <c r="E561" i="5"/>
  <c r="V6792" i="1" s="1"/>
  <c r="E2692" i="5"/>
  <c r="V5994" i="1" s="1"/>
  <c r="E3549" i="5"/>
  <c r="V6751" i="1" s="1"/>
  <c r="E1435" i="5"/>
  <c r="V3648" i="1" s="1"/>
  <c r="E5635" i="5"/>
  <c r="E1301" i="5"/>
  <c r="V6440" i="1" s="1"/>
  <c r="E4514" i="5"/>
  <c r="V5663" i="1" s="1"/>
  <c r="E544" i="5"/>
  <c r="V6963" i="1" s="1"/>
  <c r="E1806" i="5"/>
  <c r="V4322" i="1" s="1"/>
  <c r="E4968" i="5"/>
  <c r="E309" i="5"/>
  <c r="E477" i="5"/>
  <c r="V6168" i="1" s="1"/>
  <c r="E322" i="5"/>
  <c r="V2508" i="1" s="1"/>
  <c r="E461" i="5"/>
  <c r="E453" i="5"/>
  <c r="E493" i="5"/>
  <c r="V4223" i="1" s="1"/>
  <c r="E122" i="5"/>
  <c r="V6653" i="1" s="1"/>
  <c r="E497" i="5"/>
  <c r="E518" i="5"/>
  <c r="E2653" i="5"/>
  <c r="V6367" i="1" s="1"/>
  <c r="E2175" i="5"/>
  <c r="V3381" i="1" s="1"/>
  <c r="E4536" i="5"/>
  <c r="V6140" i="1" s="1"/>
  <c r="E3708" i="5"/>
  <c r="V3739" i="1" s="1"/>
  <c r="E4042" i="5"/>
  <c r="V3084" i="1" s="1"/>
  <c r="E5683" i="5"/>
  <c r="V6362" i="1" s="1"/>
  <c r="E5767" i="5"/>
  <c r="V710" i="1" s="1"/>
  <c r="E2872" i="5"/>
  <c r="V5660" i="1" s="1"/>
  <c r="E4291" i="5"/>
  <c r="V6541" i="1" s="1"/>
  <c r="E4618" i="5"/>
  <c r="V5781" i="1" s="1"/>
  <c r="E1678" i="5"/>
  <c r="E4307" i="5"/>
  <c r="V6854" i="1" s="1"/>
  <c r="E512" i="5"/>
  <c r="V5798" i="1" s="1"/>
  <c r="E480" i="5"/>
  <c r="V4601" i="1" s="1"/>
  <c r="E236" i="5"/>
  <c r="V5399" i="1" s="1"/>
  <c r="E3421" i="5"/>
  <c r="E4358" i="5"/>
  <c r="V91" i="1" s="1"/>
  <c r="E3905" i="5"/>
  <c r="V4179" i="1" s="1"/>
  <c r="E2581" i="5"/>
  <c r="V6081" i="1" s="1"/>
  <c r="E5213" i="5"/>
  <c r="V6325" i="1" s="1"/>
  <c r="E1079" i="5"/>
  <c r="V6075" i="1" s="1"/>
  <c r="E2992" i="5"/>
  <c r="V4009" i="1" s="1"/>
  <c r="E5995" i="5"/>
  <c r="V5379" i="1" s="1"/>
  <c r="E4032" i="5"/>
  <c r="V1333" i="1" s="1"/>
  <c r="E5241" i="5"/>
  <c r="V4573" i="1" s="1"/>
  <c r="E2942" i="5"/>
  <c r="V4850" i="1" s="1"/>
  <c r="E4549" i="5"/>
  <c r="V4557" i="1" s="1"/>
  <c r="E4090" i="5"/>
  <c r="V6062" i="1" s="1"/>
  <c r="E2284" i="5"/>
  <c r="V6459" i="1" s="1"/>
  <c r="E650" i="5"/>
  <c r="E3766" i="5"/>
  <c r="V6494" i="1" s="1"/>
  <c r="E1940" i="5"/>
  <c r="V2995" i="1" s="1"/>
  <c r="E2256" i="5"/>
  <c r="E3031" i="5"/>
  <c r="E5261" i="5"/>
  <c r="V2823" i="1" s="1"/>
  <c r="E132" i="5"/>
  <c r="E1892" i="5"/>
  <c r="V4695" i="1" s="1"/>
  <c r="E3880" i="5"/>
  <c r="V5938" i="1" s="1"/>
  <c r="E3334" i="5"/>
  <c r="V3309" i="1" s="1"/>
  <c r="E4417" i="5"/>
  <c r="V6746" i="1" s="1"/>
  <c r="E858" i="5"/>
  <c r="V4134" i="1" s="1"/>
  <c r="E1849" i="5"/>
  <c r="V1936" i="1" s="1"/>
  <c r="E3799" i="5"/>
  <c r="V3465" i="1" s="1"/>
  <c r="E1125" i="5"/>
  <c r="V5341" i="1" s="1"/>
  <c r="E5776" i="5"/>
  <c r="V4364" i="1" s="1"/>
  <c r="E2873" i="5"/>
  <c r="V2351" i="1" s="1"/>
  <c r="E1219" i="5"/>
  <c r="V6474" i="1" s="1"/>
  <c r="E1084" i="5"/>
  <c r="V6015" i="1" s="1"/>
  <c r="E4029" i="5"/>
  <c r="V4515" i="1" s="1"/>
  <c r="E3542" i="5"/>
  <c r="V3137" i="1" s="1"/>
  <c r="E2880" i="5"/>
  <c r="V3804" i="1" s="1"/>
  <c r="E2517" i="5"/>
  <c r="V2329" i="1" s="1"/>
  <c r="E831" i="5"/>
  <c r="V5459" i="1" s="1"/>
  <c r="E2211" i="5"/>
  <c r="V6741" i="1" s="1"/>
  <c r="E3555" i="5"/>
  <c r="V6378" i="1" s="1"/>
  <c r="E3954" i="5"/>
  <c r="V2023" i="1" s="1"/>
  <c r="E1522" i="5"/>
  <c r="E864" i="5"/>
  <c r="V2276" i="1" s="1"/>
  <c r="E74" i="5"/>
  <c r="E2196" i="5"/>
  <c r="E670" i="5"/>
  <c r="V2273" i="1" s="1"/>
  <c r="E5882" i="5"/>
  <c r="V2514" i="1" s="1"/>
  <c r="E2866" i="5"/>
  <c r="V1006" i="1" s="1"/>
  <c r="E5035" i="5"/>
  <c r="V3922" i="1" s="1"/>
  <c r="E1894" i="5"/>
  <c r="V493" i="1" s="1"/>
  <c r="E2993" i="5"/>
  <c r="E969" i="5"/>
  <c r="E3950" i="5"/>
  <c r="V6567" i="1" s="1"/>
  <c r="E3822" i="5"/>
  <c r="V624" i="1" s="1"/>
  <c r="E4317" i="5"/>
  <c r="V473" i="1" s="1"/>
  <c r="E5704" i="5"/>
  <c r="E4226" i="5"/>
  <c r="V5068" i="1" s="1"/>
  <c r="E4943" i="5"/>
  <c r="V5209" i="1" s="1"/>
  <c r="E2665" i="5"/>
  <c r="V3803" i="1" s="1"/>
  <c r="E4282" i="5"/>
  <c r="V492" i="1" s="1"/>
  <c r="E3358" i="5"/>
  <c r="V2403" i="1" s="1"/>
  <c r="E507" i="5"/>
  <c r="V3132" i="1" s="1"/>
  <c r="E6073" i="5"/>
  <c r="E1321" i="5"/>
  <c r="V830" i="1" s="1"/>
  <c r="E4049" i="5"/>
  <c r="V4999" i="1" s="1"/>
  <c r="E3344" i="5"/>
  <c r="V2328" i="1" s="1"/>
  <c r="E3211" i="5"/>
  <c r="V4998" i="1" s="1"/>
  <c r="E4251" i="5"/>
  <c r="V3400" i="1" s="1"/>
  <c r="E3842" i="5"/>
  <c r="V3262" i="1" s="1"/>
  <c r="E959" i="5"/>
  <c r="E5115" i="5"/>
  <c r="V1221" i="1" s="1"/>
  <c r="E2300" i="5"/>
  <c r="E1429" i="5"/>
  <c r="E6146" i="5"/>
  <c r="V806" i="1" s="1"/>
  <c r="E2890" i="5"/>
  <c r="V3802" i="1" s="1"/>
  <c r="E5385" i="5"/>
  <c r="V2409" i="1" s="1"/>
  <c r="E5726" i="5"/>
  <c r="V2269" i="1" s="1"/>
  <c r="E1911" i="5"/>
  <c r="V4679" i="1" s="1"/>
  <c r="E3410" i="5"/>
  <c r="V6377" i="1" s="1"/>
  <c r="E2570" i="5"/>
  <c r="V1362" i="1" s="1"/>
  <c r="E5925" i="5"/>
  <c r="V793" i="1" s="1"/>
  <c r="E357" i="5"/>
  <c r="V2512" i="1" s="1"/>
  <c r="E3379" i="5"/>
  <c r="V6165" i="1" s="1"/>
  <c r="E5774" i="5"/>
  <c r="V946" i="1" s="1"/>
  <c r="E946" i="5"/>
  <c r="V591" i="1" s="1"/>
  <c r="E2844" i="5"/>
  <c r="V6637" i="1" s="1"/>
  <c r="E2774" i="5"/>
  <c r="V3801" i="1" s="1"/>
  <c r="E4376" i="5"/>
  <c r="V5457" i="1" s="1"/>
  <c r="E5531" i="5"/>
  <c r="V5951" i="1" s="1"/>
  <c r="E1514" i="5"/>
  <c r="V6243" i="1" s="1"/>
  <c r="E3980" i="5"/>
  <c r="E5685" i="5"/>
  <c r="V3274" i="1" s="1"/>
  <c r="E1595" i="5"/>
  <c r="V5037" i="1" s="1"/>
  <c r="E2705" i="5"/>
  <c r="V3502" i="1" s="1"/>
  <c r="E4278" i="5"/>
  <c r="V3921" i="1" s="1"/>
  <c r="E286" i="5"/>
  <c r="V763" i="1" s="1"/>
  <c r="E6115" i="5"/>
  <c r="V3800" i="1" s="1"/>
  <c r="E54" i="5"/>
  <c r="V2266" i="1" s="1"/>
  <c r="E2201" i="5"/>
  <c r="V2402" i="1" s="1"/>
  <c r="E3013" i="5"/>
  <c r="V3799" i="1" s="1"/>
  <c r="E508" i="5"/>
  <c r="V5999" i="1" s="1"/>
  <c r="E3981" i="5"/>
  <c r="V3534" i="1" s="1"/>
  <c r="E6153" i="5"/>
  <c r="V3446" i="1" s="1"/>
  <c r="E3862" i="5"/>
  <c r="V1847" i="1" s="1"/>
  <c r="E1352" i="5"/>
  <c r="V3128" i="1" s="1"/>
  <c r="E3938" i="5"/>
  <c r="V4763" i="1" s="1"/>
  <c r="E3021" i="5"/>
  <c r="V41" i="1" s="1"/>
  <c r="E2241" i="5"/>
  <c r="V385" i="1" s="1"/>
  <c r="E2141" i="5"/>
  <c r="V4482" i="1" s="1"/>
  <c r="E5760" i="5"/>
  <c r="E4010" i="5"/>
  <c r="V6376" i="1" s="1"/>
  <c r="E4375" i="5"/>
  <c r="V471" i="1" s="1"/>
  <c r="E689" i="5"/>
  <c r="V6163" i="1" s="1"/>
  <c r="E478" i="5"/>
  <c r="V6162" i="1" s="1"/>
  <c r="E2985" i="5"/>
  <c r="V3284" i="1" s="1"/>
  <c r="E1959" i="5"/>
  <c r="V2002" i="1" s="1"/>
  <c r="E3513" i="5"/>
  <c r="V6425" i="1" s="1"/>
  <c r="E2171" i="5"/>
  <c r="V5772" i="1" s="1"/>
  <c r="E5998" i="5"/>
  <c r="E2326" i="5"/>
  <c r="V3260" i="1" s="1"/>
  <c r="E4414" i="5"/>
  <c r="V1410" i="1" s="1"/>
  <c r="E5354" i="5"/>
  <c r="V761" i="1" s="1"/>
  <c r="E65" i="5"/>
  <c r="V1295" i="1" s="1"/>
  <c r="E5401" i="5"/>
  <c r="V2506" i="1" s="1"/>
  <c r="E4807" i="5"/>
  <c r="V2927" i="1" s="1"/>
  <c r="E4479" i="5"/>
  <c r="V5454" i="1" s="1"/>
  <c r="E4831" i="5"/>
  <c r="V1931" i="1" s="1"/>
  <c r="E1878" i="5"/>
  <c r="V760" i="1" s="1"/>
  <c r="E1505" i="5"/>
  <c r="V6375" i="1" s="1"/>
  <c r="E2921" i="5"/>
  <c r="V2259" i="1" s="1"/>
  <c r="E6085" i="5"/>
  <c r="V6738" i="1" s="1"/>
  <c r="E61" i="5"/>
  <c r="V828" i="1" s="1"/>
  <c r="E1032" i="5"/>
  <c r="E1331" i="5"/>
  <c r="V5950" i="1" s="1"/>
  <c r="E2676" i="5"/>
  <c r="V2926" i="1" s="1"/>
  <c r="E3223" i="5"/>
  <c r="V5689" i="1" s="1"/>
  <c r="E6159" i="5"/>
  <c r="V5291" i="1" s="1"/>
  <c r="E2319" i="5"/>
  <c r="E698" i="5"/>
  <c r="V2610" i="1" s="1"/>
  <c r="E2237" i="5"/>
  <c r="V759" i="1" s="1"/>
  <c r="E515" i="5"/>
  <c r="V5910" i="1" s="1"/>
  <c r="E3677" i="5"/>
  <c r="V359" i="1" s="1"/>
  <c r="E1283" i="5"/>
  <c r="V3795" i="1" s="1"/>
  <c r="E4424" i="5"/>
  <c r="V6949" i="1" s="1"/>
  <c r="E3687" i="5"/>
  <c r="V4454" i="1" s="1"/>
  <c r="E2488" i="5"/>
  <c r="V3259" i="1" s="1"/>
  <c r="E187" i="5"/>
  <c r="V147" i="1" s="1"/>
  <c r="E3519" i="5"/>
  <c r="V1719" i="1" s="1"/>
  <c r="E3144" i="5"/>
  <c r="V6875" i="1" s="1"/>
  <c r="E1479" i="5"/>
  <c r="V805" i="1" s="1"/>
  <c r="E1146" i="5"/>
  <c r="V4996" i="1" s="1"/>
  <c r="E3947" i="5"/>
  <c r="V1718" i="1" s="1"/>
  <c r="E3076" i="5"/>
  <c r="V6160" i="1" s="1"/>
  <c r="E1745" i="5"/>
  <c r="V2255" i="1" s="1"/>
  <c r="E5984" i="5"/>
  <c r="V5949" i="1" s="1"/>
  <c r="E242" i="5"/>
  <c r="V3916" i="1" s="1"/>
  <c r="E4963" i="5"/>
  <c r="V1845" i="1" s="1"/>
  <c r="E5223" i="5"/>
  <c r="V1955" i="1" s="1"/>
  <c r="E6162" i="5"/>
  <c r="V1930" i="1" s="1"/>
  <c r="E721" i="5"/>
  <c r="V1214" i="1" s="1"/>
  <c r="E3854" i="5"/>
  <c r="V2401" i="1" s="1"/>
  <c r="E838" i="5"/>
  <c r="E3654" i="5"/>
  <c r="E5073" i="5"/>
  <c r="V1360" i="1" s="1"/>
  <c r="E1963" i="5"/>
  <c r="V1717" i="1" s="1"/>
  <c r="E4284" i="5"/>
  <c r="V2924" i="1" s="1"/>
  <c r="E1980" i="5"/>
  <c r="V1844" i="1" s="1"/>
  <c r="E2906" i="5"/>
  <c r="V514" i="1" s="1"/>
  <c r="E3007" i="5"/>
  <c r="V2252" i="1" s="1"/>
  <c r="E5367" i="5"/>
  <c r="V6159" i="1" s="1"/>
  <c r="E1576" i="5"/>
  <c r="V4227" i="1" s="1"/>
  <c r="E1868" i="5"/>
  <c r="E4800" i="5"/>
  <c r="E1262" i="5"/>
  <c r="V4668" i="1" s="1"/>
  <c r="E2010" i="5"/>
  <c r="V4071" i="1" s="1"/>
  <c r="E4902" i="5"/>
  <c r="V6241" i="1" s="1"/>
  <c r="E4760" i="5"/>
  <c r="V5453" i="1" s="1"/>
  <c r="E3102" i="5"/>
  <c r="V1409" i="1" s="1"/>
  <c r="E5730" i="5"/>
  <c r="E4285" i="5"/>
  <c r="V2501" i="1" s="1"/>
  <c r="E2941" i="5"/>
  <c r="V5077" i="1" s="1"/>
  <c r="E5475" i="5"/>
  <c r="V6634" i="1" s="1"/>
  <c r="E2742" i="5"/>
  <c r="V1929" i="1" s="1"/>
  <c r="E1658" i="5"/>
  <c r="V755" i="1" s="1"/>
  <c r="E194" i="5"/>
  <c r="V1435" i="1" s="1"/>
  <c r="E1455" i="5"/>
  <c r="V5289" i="1" s="1"/>
  <c r="E5384" i="5"/>
  <c r="V1358" i="1" s="1"/>
  <c r="E4562" i="5"/>
  <c r="V2534" i="1" s="1"/>
  <c r="E3108" i="5"/>
  <c r="V951" i="1" s="1"/>
  <c r="E5979" i="5"/>
  <c r="V2607" i="1" s="1"/>
  <c r="E1759" i="5"/>
  <c r="V5783" i="1" s="1"/>
  <c r="E5809" i="5"/>
  <c r="V2606" i="1" s="1"/>
  <c r="E2121" i="5"/>
  <c r="V752" i="1" s="1"/>
  <c r="E1304" i="5"/>
  <c r="V4450" i="1" s="1"/>
  <c r="E5577" i="5"/>
  <c r="V2628" i="1" s="1"/>
  <c r="E4073" i="5"/>
  <c r="V1293" i="1" s="1"/>
  <c r="E4047" i="5"/>
  <c r="V3914" i="1" s="1"/>
  <c r="E5515" i="5"/>
  <c r="V3498" i="1" s="1"/>
  <c r="E4667" i="5"/>
  <c r="V5452" i="1" s="1"/>
  <c r="E1498" i="5"/>
  <c r="V1212" i="1" s="1"/>
  <c r="E2072" i="5"/>
  <c r="V1211" i="1" s="1"/>
  <c r="E6130" i="5"/>
  <c r="V5732" i="1" s="1"/>
  <c r="E3825" i="5"/>
  <c r="E3110" i="5"/>
  <c r="V1408" i="1" s="1"/>
  <c r="E4187" i="5"/>
  <c r="V5451" i="1" s="1"/>
  <c r="E968" i="5"/>
  <c r="V2248" i="1" s="1"/>
  <c r="E2065" i="5"/>
  <c r="V1711" i="1" s="1"/>
  <c r="E2390" i="5"/>
  <c r="E986" i="5"/>
  <c r="V6371" i="1" s="1"/>
  <c r="E2245" i="5"/>
  <c r="V3789" i="1" s="1"/>
  <c r="E768" i="5"/>
  <c r="V2921" i="1" s="1"/>
  <c r="E3706" i="5"/>
  <c r="V4760" i="1" s="1"/>
  <c r="E4678" i="5"/>
  <c r="V943" i="1" s="1"/>
  <c r="E4097" i="5"/>
  <c r="V3124" i="1" s="1"/>
  <c r="E3651" i="5"/>
  <c r="V278" i="1" s="1"/>
  <c r="E1850" i="5"/>
  <c r="V3496" i="1" s="1"/>
  <c r="E3604" i="5"/>
  <c r="V4992" i="1" s="1"/>
  <c r="E412" i="5"/>
  <c r="V5989" i="1" s="1"/>
  <c r="E755" i="5"/>
  <c r="V5684" i="1" s="1"/>
  <c r="E2650" i="5"/>
  <c r="V4067" i="1" s="1"/>
  <c r="E1794" i="5"/>
  <c r="V2714" i="1" s="1"/>
  <c r="E741" i="5"/>
  <c r="V1710" i="1" s="1"/>
  <c r="E3491" i="5"/>
  <c r="V1407" i="1" s="1"/>
  <c r="E5922" i="5"/>
  <c r="V2499" i="1" s="1"/>
  <c r="E4489" i="5"/>
  <c r="V1209" i="1" s="1"/>
  <c r="E4594" i="5"/>
  <c r="V2247" i="1" s="1"/>
  <c r="E953" i="5"/>
  <c r="V347" i="1" s="1"/>
  <c r="E3979" i="5"/>
  <c r="V5948" i="1" s="1"/>
  <c r="E5167" i="5"/>
  <c r="V2604" i="1" s="1"/>
  <c r="E4325" i="5"/>
  <c r="V5730" i="1" s="1"/>
  <c r="E5072" i="5"/>
  <c r="V4225" i="1" s="1"/>
  <c r="E2677" i="5"/>
  <c r="V3786" i="1" s="1"/>
  <c r="E2870" i="5"/>
  <c r="V2920" i="1" s="1"/>
  <c r="E3340" i="5"/>
  <c r="V188" i="1" s="1"/>
  <c r="E6110" i="5"/>
  <c r="V870" i="1" s="1"/>
  <c r="E4329" i="5"/>
  <c r="E5765" i="5"/>
  <c r="V4066" i="1" s="1"/>
  <c r="E1681" i="5"/>
  <c r="V1487" i="1" s="1"/>
  <c r="E4364" i="5"/>
  <c r="V869" i="1" s="1"/>
  <c r="E2649" i="5"/>
  <c r="E3367" i="5"/>
  <c r="V6810" i="1" s="1"/>
  <c r="E3495" i="5"/>
  <c r="V1208" i="1" s="1"/>
  <c r="E2770" i="5"/>
  <c r="V5907" i="1" s="1"/>
  <c r="E3070" i="5"/>
  <c r="V5906" i="1" s="1"/>
  <c r="E2776" i="5"/>
  <c r="V6968" i="1" s="1"/>
  <c r="E5822" i="5"/>
  <c r="V2399" i="1" s="1"/>
  <c r="E4832" i="5"/>
  <c r="V3784" i="1" s="1"/>
  <c r="E1007" i="5"/>
  <c r="V4990" i="1" s="1"/>
  <c r="E1008" i="5"/>
  <c r="V5036" i="1" s="1"/>
  <c r="E62" i="5"/>
  <c r="E3771" i="5"/>
  <c r="V2602" i="1" s="1"/>
  <c r="E2429" i="5"/>
  <c r="V1705" i="1" s="1"/>
  <c r="E579" i="5"/>
  <c r="E626" i="5"/>
  <c r="V2244" i="1" s="1"/>
  <c r="E4609" i="5"/>
  <c r="V3782" i="1" s="1"/>
  <c r="E307" i="5"/>
  <c r="V1486" i="1" s="1"/>
  <c r="E4445" i="5"/>
  <c r="V4987" i="1" s="1"/>
  <c r="E1458" i="5"/>
  <c r="V5449" i="1" s="1"/>
  <c r="E445" i="5"/>
  <c r="V2712" i="1" s="1"/>
  <c r="E4615" i="5"/>
  <c r="V1277" i="1" s="1"/>
  <c r="E4878" i="5"/>
  <c r="V4986" i="1" s="1"/>
  <c r="E3478" i="5"/>
  <c r="E1890" i="5"/>
  <c r="V1406" i="1" s="1"/>
  <c r="E4224" i="5"/>
  <c r="V3121" i="1" s="1"/>
  <c r="E2926" i="5"/>
  <c r="V4985" i="1" s="1"/>
  <c r="E126" i="5"/>
  <c r="V3252" i="1" s="1"/>
  <c r="E834" i="5"/>
  <c r="V2242" i="1" s="1"/>
  <c r="E5319" i="5"/>
  <c r="V3781" i="1" s="1"/>
  <c r="E5334" i="5"/>
  <c r="V2917" i="1" s="1"/>
  <c r="E2154" i="5"/>
  <c r="V1205" i="1" s="1"/>
  <c r="E2413" i="5"/>
  <c r="V2497" i="1" s="1"/>
  <c r="E5495" i="5"/>
  <c r="V1204" i="1" s="1"/>
  <c r="E5633" i="5"/>
  <c r="E3680" i="5"/>
  <c r="V1485" i="1" s="1"/>
  <c r="E1734" i="5"/>
  <c r="V3251" i="1" s="1"/>
  <c r="E3362" i="5"/>
  <c r="V5011" i="1" s="1"/>
  <c r="E1542" i="5"/>
  <c r="E142" i="5"/>
  <c r="V2709" i="1" s="1"/>
  <c r="E15" i="5"/>
  <c r="V3778" i="1" s="1"/>
  <c r="E4122" i="5"/>
  <c r="V1024" i="1" s="1"/>
  <c r="E6015" i="5"/>
  <c r="V3970" i="1" s="1"/>
  <c r="E5573" i="5"/>
  <c r="V5287" i="1" s="1"/>
  <c r="E2137" i="5"/>
  <c r="V5447" i="1" s="1"/>
  <c r="E6041" i="5"/>
  <c r="V513" i="1" s="1"/>
  <c r="E474" i="5"/>
  <c r="V3118" i="1" s="1"/>
  <c r="E1119" i="5"/>
  <c r="V6632" i="1" s="1"/>
  <c r="E4416" i="5"/>
  <c r="V3425" i="1" s="1"/>
  <c r="E328" i="5"/>
  <c r="V1842" i="1" s="1"/>
  <c r="E5047" i="5"/>
  <c r="V6206" i="1" s="1"/>
  <c r="E4866" i="5"/>
  <c r="V3116" i="1" s="1"/>
  <c r="E1192" i="5"/>
  <c r="E5513" i="5"/>
  <c r="V3909" i="1" s="1"/>
  <c r="E1629" i="5"/>
  <c r="V3777" i="1" s="1"/>
  <c r="E952" i="5"/>
  <c r="V6369" i="1" s="1"/>
  <c r="E881" i="5"/>
  <c r="V4660" i="1" s="1"/>
  <c r="E1762" i="5"/>
  <c r="E3132" i="5"/>
  <c r="V3193" i="1" s="1"/>
  <c r="E4684" i="5"/>
  <c r="V6872" i="1" s="1"/>
  <c r="E4552" i="5"/>
  <c r="V2600" i="1" s="1"/>
  <c r="E3722" i="5"/>
  <c r="V6407" i="1" s="1"/>
  <c r="E5519" i="5"/>
  <c r="V745" i="1" s="1"/>
  <c r="E3897" i="5"/>
  <c r="V3113" i="1" s="1"/>
  <c r="E2352" i="5"/>
  <c r="V469" i="1" s="1"/>
  <c r="E5500" i="5"/>
  <c r="E3565" i="5"/>
  <c r="V742" i="1" s="1"/>
  <c r="E5227" i="5"/>
  <c r="V2241" i="1" s="1"/>
  <c r="E6123" i="5"/>
  <c r="V3250" i="1" s="1"/>
  <c r="E5764" i="5"/>
  <c r="E3113" i="5"/>
  <c r="V3533" i="1" s="1"/>
  <c r="E2771" i="5"/>
  <c r="V5509" i="1" s="1"/>
  <c r="E2910" i="5"/>
  <c r="V939" i="1" s="1"/>
  <c r="E3856" i="5"/>
  <c r="V740" i="1" s="1"/>
  <c r="E1156" i="5"/>
  <c r="V6967" i="1" s="1"/>
  <c r="E1284" i="5"/>
  <c r="E3987" i="5"/>
  <c r="V6154" i="1" s="1"/>
  <c r="E6007" i="5"/>
  <c r="V161" i="1" s="1"/>
  <c r="E3225" i="5"/>
  <c r="V6368" i="1" s="1"/>
  <c r="E5256" i="5"/>
  <c r="V5484" i="1" s="1"/>
  <c r="E88" i="5"/>
  <c r="V2706" i="1" s="1"/>
  <c r="E4360" i="5"/>
  <c r="V1567" i="1" s="1"/>
  <c r="E1707" i="5"/>
  <c r="V3112" i="1" s="1"/>
  <c r="E1092" i="5"/>
  <c r="V160" i="1" s="1"/>
  <c r="E3674" i="5"/>
  <c r="V4220" i="1" s="1"/>
  <c r="E4885" i="5"/>
  <c r="V2705" i="1" s="1"/>
  <c r="E1532" i="5"/>
  <c r="E4028" i="5"/>
  <c r="V2495" i="1" s="1"/>
  <c r="E649" i="5"/>
  <c r="V1483" i="1" s="1"/>
  <c r="E1483" i="5"/>
  <c r="V4659" i="1" s="1"/>
  <c r="E1738" i="5"/>
  <c r="V739" i="1" s="1"/>
  <c r="E4228" i="5"/>
  <c r="V2704" i="1" s="1"/>
  <c r="E3250" i="5"/>
  <c r="V169" i="1" s="1"/>
  <c r="E2800" i="5"/>
  <c r="V3494" i="1" s="1"/>
  <c r="E455" i="5"/>
  <c r="V4101" i="1" s="1"/>
  <c r="E2552" i="5"/>
  <c r="V2239" i="1" s="1"/>
  <c r="E5758" i="5"/>
  <c r="V2913" i="1" s="1"/>
  <c r="E3751" i="5"/>
  <c r="V468" i="1" s="1"/>
  <c r="E3391" i="5"/>
  <c r="V3775" i="1" s="1"/>
  <c r="E623" i="5"/>
  <c r="V3774" i="1" s="1"/>
  <c r="E1773" i="5"/>
  <c r="V145" i="1" s="1"/>
  <c r="E4602" i="5"/>
  <c r="V1566" i="1" s="1"/>
  <c r="E2062" i="5"/>
  <c r="V3524" i="1" s="1"/>
  <c r="E35" i="5"/>
  <c r="V5066" i="1" s="1"/>
  <c r="E1834" i="5"/>
  <c r="V1701" i="1" s="1"/>
  <c r="E3404" i="5"/>
  <c r="V4219" i="1" s="1"/>
  <c r="E2718" i="5"/>
  <c r="V4657" i="1" s="1"/>
  <c r="E184" i="5"/>
  <c r="V5508" i="1" s="1"/>
  <c r="E2888" i="5"/>
  <c r="V187" i="1" s="1"/>
  <c r="E2315" i="5"/>
  <c r="V2703" i="1" s="1"/>
  <c r="E2059" i="5"/>
  <c r="V1201" i="1" s="1"/>
  <c r="E3193" i="5"/>
  <c r="V144" i="1" s="1"/>
  <c r="E5710" i="5"/>
  <c r="V6869" i="1" s="1"/>
  <c r="E296" i="5"/>
  <c r="V345" i="1" s="1"/>
  <c r="E5899" i="5"/>
  <c r="V986" i="1" s="1"/>
  <c r="E6174" i="5"/>
  <c r="V4975" i="1" s="1"/>
  <c r="E4121" i="5"/>
  <c r="V6947" i="1" s="1"/>
  <c r="E5467" i="5"/>
  <c r="V1700" i="1" s="1"/>
  <c r="E417" i="5"/>
  <c r="V2911" i="1" s="1"/>
  <c r="E2170" i="5"/>
  <c r="V6152" i="1" s="1"/>
  <c r="E4046" i="5"/>
  <c r="V5727" i="1" s="1"/>
  <c r="E1342" i="5"/>
  <c r="E41" i="5"/>
  <c r="V2910" i="1" s="1"/>
  <c r="E5932" i="5"/>
  <c r="V4105" i="1" s="1"/>
  <c r="E1712" i="5"/>
  <c r="V5201" i="1" s="1"/>
  <c r="E370" i="5"/>
  <c r="V2238" i="1" s="1"/>
  <c r="E3530" i="5"/>
  <c r="V344" i="1" s="1"/>
  <c r="E5479" i="5"/>
  <c r="V6561" i="1" s="1"/>
  <c r="E1582" i="5"/>
  <c r="E570" i="5"/>
  <c r="V5200" i="1" s="1"/>
  <c r="E4903" i="5"/>
  <c r="V6205" i="1" s="1"/>
  <c r="E3429" i="5"/>
  <c r="V6560" i="1" s="1"/>
  <c r="E2052" i="5"/>
  <c r="V6204" i="1" s="1"/>
  <c r="E2630" i="5"/>
  <c r="V2701" i="1" s="1"/>
  <c r="E3558" i="5"/>
  <c r="V788" i="1" s="1"/>
  <c r="E1723" i="5"/>
  <c r="V1838" i="1" s="1"/>
  <c r="E2791" i="5"/>
  <c r="V2599" i="1" s="1"/>
  <c r="E4016" i="5"/>
  <c r="V4774" i="1" s="1"/>
  <c r="E5484" i="5"/>
  <c r="V3769" i="1" s="1"/>
  <c r="E3544" i="5"/>
  <c r="V5442" i="1" s="1"/>
  <c r="E5452" i="5"/>
  <c r="V343" i="1" s="1"/>
  <c r="E5533" i="5"/>
  <c r="V1758" i="1" s="1"/>
  <c r="E5140" i="5"/>
  <c r="V3528" i="1" s="1"/>
  <c r="E1486" i="5"/>
  <c r="V795" i="1" s="1"/>
  <c r="E2076" i="5"/>
  <c r="E2611" i="5"/>
  <c r="V1925" i="1" s="1"/>
  <c r="E1158" i="5"/>
  <c r="V6151" i="1" s="1"/>
  <c r="E2534" i="5"/>
  <c r="V6780" i="1" s="1"/>
  <c r="E1775" i="5"/>
  <c r="V3438" i="1" s="1"/>
  <c r="E3427" i="5"/>
  <c r="V3106" i="1" s="1"/>
  <c r="E4829" i="5"/>
  <c r="V2236" i="1" s="1"/>
  <c r="E330" i="5"/>
  <c r="V4788" i="1" s="1"/>
  <c r="E404" i="5"/>
  <c r="V2909" i="1" s="1"/>
  <c r="E4854" i="5"/>
  <c r="V6203" i="1" s="1"/>
  <c r="E2530" i="5"/>
  <c r="V1998" i="1" s="1"/>
  <c r="E4630" i="5"/>
  <c r="V6734" i="1" s="1"/>
  <c r="E4719" i="5"/>
  <c r="V609" i="1" s="1"/>
  <c r="E5410" i="5"/>
  <c r="V5441" i="1" s="1"/>
  <c r="E798" i="5"/>
  <c r="V1564" i="1" s="1"/>
  <c r="E4303" i="5"/>
  <c r="V5440" i="1" s="1"/>
  <c r="E807" i="5"/>
  <c r="V5242" i="1" s="1"/>
  <c r="E2618" i="5"/>
  <c r="V3767" i="1" s="1"/>
  <c r="E4267" i="5"/>
  <c r="V859" i="1" s="1"/>
  <c r="E5096" i="5"/>
  <c r="V6733" i="1" s="1"/>
  <c r="E784" i="5"/>
  <c r="V5439" i="1" s="1"/>
  <c r="E5101" i="5"/>
  <c r="V2395" i="1" s="1"/>
  <c r="E5287" i="5"/>
  <c r="V1197" i="1" s="1"/>
  <c r="E1218" i="5"/>
  <c r="V6464" i="1" s="1"/>
  <c r="E5424" i="5"/>
  <c r="V3105" i="1" s="1"/>
  <c r="E3215" i="5"/>
  <c r="V1356" i="1" s="1"/>
  <c r="E1031" i="5"/>
  <c r="E83" i="5"/>
  <c r="V2234" i="1" s="1"/>
  <c r="E3012" i="5"/>
  <c r="V2394" i="1" s="1"/>
  <c r="E591" i="5"/>
  <c r="V6149" i="1" s="1"/>
  <c r="E3551" i="5"/>
  <c r="V1480" i="1" s="1"/>
  <c r="E4532" i="5"/>
  <c r="E3913" i="5"/>
  <c r="V1563" i="1" s="1"/>
  <c r="E3005" i="5"/>
  <c r="V3104" i="1" s="1"/>
  <c r="E5178" i="5"/>
  <c r="V6989" i="1" s="1"/>
  <c r="E1293" i="5"/>
  <c r="E4087" i="5"/>
  <c r="V938" i="1" s="1"/>
  <c r="E4721" i="5"/>
  <c r="V5903" i="1" s="1"/>
  <c r="E2688" i="5"/>
  <c r="V3764" i="1" s="1"/>
  <c r="E1908" i="5"/>
  <c r="E3046" i="5"/>
  <c r="V1195" i="1" s="1"/>
  <c r="E2876" i="5"/>
  <c r="V937" i="1" s="1"/>
  <c r="E3723" i="5"/>
  <c r="E4897" i="5"/>
  <c r="V2546" i="1" s="1"/>
  <c r="E1139" i="5"/>
  <c r="V4967" i="1" s="1"/>
  <c r="E3292" i="5"/>
  <c r="V4966" i="1" s="1"/>
  <c r="E4793" i="5"/>
  <c r="V6865" i="1" s="1"/>
  <c r="E2482" i="5"/>
  <c r="V1962" i="1" s="1"/>
  <c r="E3861" i="5"/>
  <c r="V2392" i="1" s="1"/>
  <c r="E346" i="5"/>
  <c r="E4870" i="5"/>
  <c r="V5901" i="1" s="1"/>
  <c r="E247" i="5"/>
  <c r="V3762" i="1" s="1"/>
  <c r="E2351" i="5"/>
  <c r="V3160" i="1" s="1"/>
  <c r="E5049" i="5"/>
  <c r="V4651" i="1" s="1"/>
  <c r="E3497" i="5"/>
  <c r="V6553" i="1" s="1"/>
  <c r="E2569" i="5"/>
  <c r="V1834" i="1" s="1"/>
  <c r="E4126" i="5"/>
  <c r="V6864" i="1" s="1"/>
  <c r="E5470" i="5"/>
  <c r="V3387" i="1" s="1"/>
  <c r="E2733" i="5"/>
  <c r="V2006" i="1" s="1"/>
  <c r="E3150" i="5"/>
  <c r="V4964" i="1" s="1"/>
  <c r="E2613" i="5"/>
  <c r="V5198" i="1" s="1"/>
  <c r="E3835" i="5"/>
  <c r="V467" i="1" s="1"/>
  <c r="E6042" i="5"/>
  <c r="V4057" i="1" s="1"/>
  <c r="E1556" i="5"/>
  <c r="V1562" i="1" s="1"/>
  <c r="E1633" i="5"/>
  <c r="V4094" i="1" s="1"/>
  <c r="E224" i="5"/>
  <c r="V6732" i="1" s="1"/>
  <c r="E198" i="5"/>
  <c r="V2421" i="1" s="1"/>
  <c r="E4308" i="5"/>
  <c r="V3384" i="1" s="1"/>
  <c r="E4607" i="5"/>
  <c r="V3759" i="1" s="1"/>
  <c r="E1591" i="5"/>
  <c r="V6905" i="1" s="1"/>
  <c r="E2816" i="5"/>
  <c r="V3383" i="1" s="1"/>
  <c r="E3975" i="5"/>
  <c r="V2550" i="1" s="1"/>
  <c r="E1613" i="5"/>
  <c r="V546" i="1" s="1"/>
  <c r="E5560" i="5"/>
  <c r="V1428" i="1" s="1"/>
  <c r="E3106" i="5"/>
  <c r="V2764" i="1" s="1"/>
  <c r="E947" i="5"/>
  <c r="V1192" i="1" s="1"/>
  <c r="E1864" i="5"/>
  <c r="V6779" i="1" s="1"/>
  <c r="E1733" i="5"/>
  <c r="V5437" i="1" s="1"/>
  <c r="E1456" i="5"/>
  <c r="V5240" i="1" s="1"/>
  <c r="E2126" i="5"/>
  <c r="V230" i="1" s="1"/>
  <c r="E2418" i="5"/>
  <c r="V3902" i="1" s="1"/>
  <c r="E3966" i="5"/>
  <c r="E2138" i="5"/>
  <c r="V4723" i="1" s="1"/>
  <c r="E5504" i="5"/>
  <c r="V4444" i="1" s="1"/>
  <c r="E1667" i="5"/>
  <c r="E4921" i="5"/>
  <c r="V6144" i="1" s="1"/>
  <c r="E2160" i="5"/>
  <c r="E2669" i="5"/>
  <c r="V3100" i="1" s="1"/>
  <c r="E3041" i="5"/>
  <c r="V3758" i="1" s="1"/>
  <c r="E4050" i="5"/>
  <c r="V53" i="1" s="1"/>
  <c r="E4597" i="5"/>
  <c r="V5808" i="1" s="1"/>
  <c r="E4110" i="5"/>
  <c r="V487" i="1" s="1"/>
  <c r="E2480" i="5"/>
  <c r="V5899" i="1" s="1"/>
  <c r="E5617" i="5"/>
  <c r="V2231" i="1" s="1"/>
  <c r="E5785" i="5"/>
  <c r="V3382" i="1" s="1"/>
  <c r="E6083" i="5"/>
  <c r="V3532" i="1" s="1"/>
  <c r="E2502" i="5"/>
  <c r="V1757" i="1" s="1"/>
  <c r="E543" i="5"/>
  <c r="V3941" i="1" s="1"/>
  <c r="E2457" i="5"/>
  <c r="V3757" i="1" s="1"/>
  <c r="E1239" i="5"/>
  <c r="V2533" i="1" s="1"/>
  <c r="E3194" i="5"/>
  <c r="E4496" i="5"/>
  <c r="V4958" i="1" s="1"/>
  <c r="E950" i="5"/>
  <c r="V6143" i="1" s="1"/>
  <c r="E4227" i="5"/>
  <c r="V4773" i="1" s="1"/>
  <c r="E592" i="5"/>
  <c r="V6551" i="1" s="1"/>
  <c r="E459" i="5"/>
  <c r="V935" i="1" s="1"/>
  <c r="E4704" i="5"/>
  <c r="V5435" i="1" s="1"/>
  <c r="E315" i="5"/>
  <c r="V3099" i="1" s="1"/>
  <c r="E558" i="5"/>
  <c r="V2015" i="1" s="1"/>
  <c r="E4401" i="5"/>
  <c r="V4100" i="1" s="1"/>
  <c r="E251" i="5"/>
  <c r="V2391" i="1" s="1"/>
  <c r="E5626" i="5"/>
  <c r="V5008" i="1" s="1"/>
  <c r="E3610" i="5"/>
  <c r="V5679" i="1" s="1"/>
  <c r="E5521" i="5"/>
  <c r="V6141" i="1" s="1"/>
  <c r="E5670" i="5"/>
  <c r="V3380" i="1" s="1"/>
  <c r="E3734" i="5"/>
  <c r="V3248" i="1" s="1"/>
  <c r="E4055" i="5"/>
  <c r="V5007" i="1" s="1"/>
  <c r="E2909" i="5"/>
  <c r="V585" i="1" s="1"/>
  <c r="E4405" i="5"/>
  <c r="V4303" i="1" s="1"/>
  <c r="E5729" i="5"/>
  <c r="V4215" i="1" s="1"/>
  <c r="E776" i="5"/>
  <c r="V4647" i="1" s="1"/>
  <c r="E3431" i="5"/>
  <c r="V3523" i="1" s="1"/>
  <c r="E1002" i="5"/>
  <c r="V266" i="1" s="1"/>
  <c r="E2178" i="5"/>
  <c r="V726" i="1" s="1"/>
  <c r="E2813" i="5"/>
  <c r="V4956" i="1" s="1"/>
  <c r="E4357" i="5"/>
  <c r="E2951" i="5"/>
  <c r="V3755" i="1" s="1"/>
  <c r="E63" i="5"/>
  <c r="V1833" i="1" s="1"/>
  <c r="E5374" i="5"/>
  <c r="V6365" i="1" s="1"/>
  <c r="E827" i="5"/>
  <c r="V72" i="1" s="1"/>
  <c r="E1243" i="5"/>
  <c r="V5305" i="1" s="1"/>
  <c r="E3363" i="5"/>
  <c r="V785" i="1" s="1"/>
  <c r="E3420" i="5"/>
  <c r="E3380" i="5"/>
  <c r="V5283" i="1" s="1"/>
  <c r="E5608" i="5"/>
  <c r="V3377" i="1" s="1"/>
  <c r="E5026" i="5"/>
  <c r="V2778" i="1" s="1"/>
  <c r="E336" i="5"/>
  <c r="V2227" i="1" s="1"/>
  <c r="E4084" i="5"/>
  <c r="E6014" i="5"/>
  <c r="V2226" i="1" s="1"/>
  <c r="E2804" i="5"/>
  <c r="V384" i="1" s="1"/>
  <c r="E4909" i="5"/>
  <c r="V3531" i="1" s="1"/>
  <c r="E5890" i="5"/>
  <c r="V3956" i="1" s="1"/>
  <c r="E4523" i="5"/>
  <c r="V5197" i="1" s="1"/>
  <c r="E2331" i="5"/>
  <c r="V1190" i="1" s="1"/>
  <c r="E5106" i="5"/>
  <c r="V4646" i="1" s="1"/>
  <c r="E1709" i="5"/>
  <c r="V4214" i="1" s="1"/>
  <c r="E5252" i="5"/>
  <c r="V3247" i="1" s="1"/>
  <c r="E4324" i="5"/>
  <c r="V5196" i="1" s="1"/>
  <c r="E5778" i="5"/>
  <c r="V2902" i="1" s="1"/>
  <c r="E2305" i="5"/>
  <c r="V4954" i="1" s="1"/>
  <c r="E1872" i="5"/>
  <c r="V2223" i="1" s="1"/>
  <c r="E3079" i="5"/>
  <c r="V3899" i="1" s="1"/>
  <c r="E962" i="5"/>
  <c r="V3751" i="1" s="1"/>
  <c r="E5905" i="5"/>
  <c r="V6966" i="1" s="1"/>
  <c r="E5743" i="5"/>
  <c r="V3375" i="1" s="1"/>
  <c r="E5940" i="5"/>
  <c r="V461" i="1" s="1"/>
  <c r="E3598" i="5"/>
  <c r="E1958" i="5"/>
  <c r="V584" i="1" s="1"/>
  <c r="E1873" i="5"/>
  <c r="V2420" i="1" s="1"/>
  <c r="E6001" i="5"/>
  <c r="V6904" i="1" s="1"/>
  <c r="E3957" i="5"/>
  <c r="V1831" i="1" s="1"/>
  <c r="E2749" i="5"/>
  <c r="V725" i="1" s="1"/>
  <c r="E1924" i="5"/>
  <c r="V2594" i="1" s="1"/>
  <c r="E2547" i="5"/>
  <c r="V6548" i="1" s="1"/>
  <c r="E903" i="5"/>
  <c r="V6944" i="1" s="1"/>
  <c r="E1824" i="5"/>
  <c r="V4722" i="1" s="1"/>
  <c r="E419" i="5"/>
  <c r="V4441" i="1" s="1"/>
  <c r="E4858" i="5"/>
  <c r="V460" i="1" s="1"/>
  <c r="E1769" i="5"/>
  <c r="V6994" i="1" s="1"/>
  <c r="E4448" i="5"/>
  <c r="E1097" i="5"/>
  <c r="V823" i="1" s="1"/>
  <c r="E4518" i="5"/>
  <c r="V2695" i="1" s="1"/>
  <c r="E1758" i="5"/>
  <c r="E1706" i="5"/>
  <c r="V3750" i="1" s="1"/>
  <c r="E1597" i="5"/>
  <c r="V3749" i="1" s="1"/>
  <c r="E6134" i="5"/>
  <c r="V1352" i="1" s="1"/>
  <c r="E1277" i="5"/>
  <c r="V6758" i="1" s="1"/>
  <c r="E268" i="5"/>
  <c r="V4953" i="1" s="1"/>
  <c r="E3941" i="5"/>
  <c r="V1399" i="1" s="1"/>
  <c r="E4382" i="5"/>
  <c r="V2694" i="1" s="1"/>
  <c r="E1106" i="5"/>
  <c r="V105" i="1" s="1"/>
  <c r="E1660" i="5"/>
  <c r="V4494" i="1" s="1"/>
  <c r="E2353" i="5"/>
  <c r="V2898" i="1" s="1"/>
  <c r="E1012" i="5"/>
  <c r="V5892" i="1" s="1"/>
  <c r="E3928" i="5"/>
  <c r="V6199" i="1" s="1"/>
  <c r="E804" i="5"/>
  <c r="V4952" i="1" s="1"/>
  <c r="E4617" i="5"/>
  <c r="V5431" i="1" s="1"/>
  <c r="E4439" i="5"/>
  <c r="V2593" i="1" s="1"/>
  <c r="E5916" i="5"/>
  <c r="V2897" i="1" s="1"/>
  <c r="E598" i="5"/>
  <c r="V2323" i="1" s="1"/>
  <c r="E2683" i="5"/>
  <c r="V4951" i="1" s="1"/>
  <c r="E71" i="5"/>
  <c r="V6463" i="1" s="1"/>
  <c r="E5329" i="5"/>
  <c r="V367" i="1" s="1"/>
  <c r="E3264" i="5"/>
  <c r="V5724" i="1" s="1"/>
  <c r="E2023" i="5"/>
  <c r="V5430" i="1" s="1"/>
  <c r="E4348" i="5"/>
  <c r="V5193" i="1" s="1"/>
  <c r="E3811" i="5"/>
  <c r="V4272" i="1" s="1"/>
  <c r="E553" i="5"/>
  <c r="V6546" i="1" s="1"/>
  <c r="E5845" i="5"/>
  <c r="V5675" i="1" s="1"/>
  <c r="E5610" i="5"/>
  <c r="E6045" i="5"/>
  <c r="E3635" i="5"/>
  <c r="V5674" i="1" s="1"/>
  <c r="E3712" i="5"/>
  <c r="V1995" i="1" s="1"/>
  <c r="E4359" i="5"/>
  <c r="V3746" i="1" s="1"/>
  <c r="E1988" i="5"/>
  <c r="V4439" i="1" s="1"/>
  <c r="E3798" i="5"/>
  <c r="V383" i="1" s="1"/>
  <c r="E1605" i="5"/>
  <c r="V5946" i="1" s="1"/>
  <c r="E5119" i="5"/>
  <c r="V7013" i="1" s="1"/>
  <c r="E5048" i="5"/>
  <c r="V857" i="1" s="1"/>
  <c r="E150" i="5"/>
  <c r="V723" i="1" s="1"/>
  <c r="E3162" i="5"/>
  <c r="V5766" i="1" s="1"/>
  <c r="E5596" i="5"/>
  <c r="V186" i="1" s="1"/>
  <c r="E646" i="5"/>
  <c r="E3291" i="5"/>
  <c r="V3242" i="1" s="1"/>
  <c r="E1093" i="5"/>
  <c r="V185" i="1" s="1"/>
  <c r="E91" i="5"/>
  <c r="E28" i="5"/>
  <c r="V4271" i="1" s="1"/>
  <c r="E716" i="5"/>
  <c r="V3744" i="1" s="1"/>
  <c r="E1673" i="5"/>
  <c r="V6234" i="1" s="1"/>
  <c r="E4928" i="5"/>
  <c r="V3088" i="1" s="1"/>
  <c r="E4983" i="5"/>
  <c r="V3087" i="1" s="1"/>
  <c r="E5149" i="5"/>
  <c r="V3742" i="1" s="1"/>
  <c r="E2769" i="5"/>
  <c r="V2896" i="1" s="1"/>
  <c r="E3587" i="5"/>
  <c r="V3240" i="1" s="1"/>
  <c r="E1424" i="5"/>
  <c r="V1596" i="1" s="1"/>
  <c r="E199" i="5"/>
  <c r="V3741" i="1" s="1"/>
  <c r="E2286" i="5"/>
  <c r="V1921" i="1" s="1"/>
  <c r="E529" i="5"/>
  <c r="V6824" i="1" s="1"/>
  <c r="E2700" i="5"/>
  <c r="V6964" i="1" s="1"/>
  <c r="E4765" i="5"/>
  <c r="E2632" i="5"/>
  <c r="V1830" i="1" s="1"/>
  <c r="E2042" i="5"/>
  <c r="V6271" i="1" s="1"/>
  <c r="E1841" i="5"/>
  <c r="V3940" i="1" s="1"/>
  <c r="E2793" i="5"/>
  <c r="V6198" i="1" s="1"/>
  <c r="E1607" i="5"/>
  <c r="V930" i="1" s="1"/>
  <c r="E5684" i="5"/>
  <c r="V583" i="1" s="1"/>
  <c r="E3715" i="5"/>
  <c r="V1262" i="1" s="1"/>
  <c r="E5659" i="5"/>
  <c r="V843" i="1" s="1"/>
  <c r="E639" i="5"/>
  <c r="V3086" i="1" s="1"/>
  <c r="E5689" i="5"/>
  <c r="V5191" i="1" s="1"/>
  <c r="E2312" i="5"/>
  <c r="V2020" i="1" s="1"/>
  <c r="E3342" i="5"/>
  <c r="V3509" i="1" s="1"/>
  <c r="E2095" i="5"/>
  <c r="V6778" i="1" s="1"/>
  <c r="E3226" i="5"/>
  <c r="V4644" i="1" s="1"/>
  <c r="E2560" i="5"/>
  <c r="V6135" i="1" s="1"/>
  <c r="E4436" i="5"/>
  <c r="V1695" i="1" s="1"/>
  <c r="E5976" i="5"/>
  <c r="V5190" i="1" s="1"/>
  <c r="E5957" i="5"/>
  <c r="V6901" i="1" s="1"/>
  <c r="E5866" i="5"/>
  <c r="E1642" i="5"/>
  <c r="V3738" i="1" s="1"/>
  <c r="E2348" i="5"/>
  <c r="V1398" i="1" s="1"/>
  <c r="E1253" i="5"/>
  <c r="V5428" i="1" s="1"/>
  <c r="E476" i="5"/>
  <c r="V719" i="1" s="1"/>
  <c r="E5162" i="5"/>
  <c r="V3893" i="1" s="1"/>
  <c r="E4564" i="5"/>
  <c r="E1962" i="5"/>
  <c r="E1193" i="5"/>
  <c r="V142" i="1" s="1"/>
  <c r="E1148" i="5"/>
  <c r="V485" i="1" s="1"/>
  <c r="E1599" i="5"/>
  <c r="V5031" i="1" s="1"/>
  <c r="E1375" i="5"/>
  <c r="V5187" i="1" s="1"/>
  <c r="E1073" i="5"/>
  <c r="V5059" i="1" s="1"/>
  <c r="E2690" i="5"/>
  <c r="V5670" i="1" s="1"/>
  <c r="E1258" i="5"/>
  <c r="V3737" i="1" s="1"/>
  <c r="E1433" i="5"/>
  <c r="V2894" i="1" s="1"/>
  <c r="E270" i="5"/>
  <c r="V3954" i="1" s="1"/>
  <c r="E1105" i="5"/>
  <c r="E4740" i="5"/>
  <c r="V1953" i="1" s="1"/>
  <c r="E5496" i="5"/>
  <c r="V3238" i="1" s="1"/>
  <c r="E2362" i="5"/>
  <c r="V5186" i="1" s="1"/>
  <c r="E2930" i="5"/>
  <c r="V2488" i="1" s="1"/>
  <c r="E4283" i="5"/>
  <c r="V6861" i="1" s="1"/>
  <c r="E3857" i="5"/>
  <c r="V868" i="1" s="1"/>
  <c r="E4295" i="5"/>
  <c r="V2387" i="1" s="1"/>
  <c r="E3580" i="5"/>
  <c r="V456" i="1" s="1"/>
  <c r="E1808" i="5"/>
  <c r="E2714" i="5"/>
  <c r="V4302" i="1" s="1"/>
  <c r="E3812" i="5"/>
  <c r="V2892" i="1" s="1"/>
  <c r="E2621" i="5"/>
  <c r="V4435" i="1" s="1"/>
  <c r="E2139" i="5"/>
  <c r="V2322" i="1" s="1"/>
  <c r="E5081" i="5"/>
  <c r="V1919" i="1" s="1"/>
  <c r="E5724" i="5"/>
  <c r="V2891" i="1" s="1"/>
  <c r="E129" i="5"/>
  <c r="V4047" i="1" s="1"/>
  <c r="E4425" i="5"/>
  <c r="V4267" i="1" s="1"/>
  <c r="E2987" i="5"/>
  <c r="V4093" i="1" s="1"/>
  <c r="E1817" i="5"/>
  <c r="V2890" i="1" s="1"/>
  <c r="E2651" i="5"/>
  <c r="V4207" i="1" s="1"/>
  <c r="E5306" i="5"/>
  <c r="E530" i="5"/>
  <c r="V382" i="1" s="1"/>
  <c r="E1109" i="5"/>
  <c r="V623" i="1" s="1"/>
  <c r="E3606" i="5"/>
  <c r="V2544" i="1" s="1"/>
  <c r="E5813" i="5"/>
  <c r="V275" i="1" s="1"/>
  <c r="E3664" i="5"/>
  <c r="V5507" i="1" s="1"/>
  <c r="E2173" i="5"/>
  <c r="V4300" i="1" s="1"/>
  <c r="E2849" i="5"/>
  <c r="V3887" i="1" s="1"/>
  <c r="E5355" i="5"/>
  <c r="V5669" i="1" s="1"/>
  <c r="E4774" i="5"/>
  <c r="V6424" i="1" s="1"/>
  <c r="E4429" i="5"/>
  <c r="V5981" i="1" s="1"/>
  <c r="E1632" i="5"/>
  <c r="V4206" i="1" s="1"/>
  <c r="E3763" i="5"/>
  <c r="V5890" i="1" s="1"/>
  <c r="E4929" i="5"/>
  <c r="V2589" i="1" s="1"/>
  <c r="E3242" i="5"/>
  <c r="E3146" i="5"/>
  <c r="V714" i="1" s="1"/>
  <c r="E5986" i="5"/>
  <c r="V1182" i="1" s="1"/>
  <c r="E5799" i="5"/>
  <c r="V582" i="1" s="1"/>
  <c r="E4161" i="5"/>
  <c r="V1261" i="1" s="1"/>
  <c r="E4406" i="5"/>
  <c r="V713" i="1" s="1"/>
  <c r="E1466" i="5"/>
  <c r="V155" i="1" s="1"/>
  <c r="E2953" i="5"/>
  <c r="V2212" i="1" s="1"/>
  <c r="E2261" i="5"/>
  <c r="E5972" i="5"/>
  <c r="V2321" i="1" s="1"/>
  <c r="E82" i="5"/>
  <c r="V3729" i="1" s="1"/>
  <c r="E2711" i="5"/>
  <c r="V6586" i="1" s="1"/>
  <c r="E5409" i="5"/>
  <c r="V601" i="1" s="1"/>
  <c r="E3222" i="5"/>
  <c r="V3372" i="1" s="1"/>
  <c r="E1697" i="5"/>
  <c r="V2210" i="1" s="1"/>
  <c r="E104" i="5"/>
  <c r="V622" i="1" s="1"/>
  <c r="E1229" i="5"/>
  <c r="V6943" i="1" s="1"/>
  <c r="E3361" i="5"/>
  <c r="V1181" i="1" s="1"/>
  <c r="E682" i="5"/>
  <c r="V4939" i="1" s="1"/>
  <c r="E2986" i="5"/>
  <c r="V3370" i="1" s="1"/>
  <c r="E2946" i="5"/>
  <c r="V2957" i="1" s="1"/>
  <c r="E5540" i="5"/>
  <c r="V3189" i="1" s="1"/>
  <c r="E4693" i="5"/>
  <c r="V5888" i="1" s="1"/>
  <c r="E4744" i="5"/>
  <c r="V5238" i="1" s="1"/>
  <c r="E1409" i="5"/>
  <c r="V5668" i="1" s="1"/>
  <c r="E4650" i="5"/>
  <c r="V5980" i="1" s="1"/>
  <c r="E1785" i="5"/>
  <c r="V4493" i="1" s="1"/>
  <c r="E5852" i="5"/>
  <c r="V6823" i="1" s="1"/>
  <c r="E3473" i="5"/>
  <c r="V1586" i="1" s="1"/>
  <c r="E4128" i="5"/>
  <c r="V711" i="1" s="1"/>
  <c r="E5422" i="5"/>
  <c r="V2419" i="1" s="1"/>
  <c r="E3175" i="5"/>
  <c r="V455" i="1" s="1"/>
  <c r="E1242" i="5"/>
  <c r="V5424" i="1" s="1"/>
  <c r="E2263" i="5"/>
  <c r="V600" i="1" s="1"/>
  <c r="E5782" i="5"/>
  <c r="V1952" i="1" s="1"/>
  <c r="E3714" i="5"/>
  <c r="V2418" i="1" s="1"/>
  <c r="E5975" i="5"/>
  <c r="V1829" i="1" s="1"/>
  <c r="E1985" i="5"/>
  <c r="V4641" i="1" s="1"/>
  <c r="E4692" i="5"/>
  <c r="V1993" i="1" s="1"/>
  <c r="E3696" i="5"/>
  <c r="V6728" i="1" s="1"/>
  <c r="E381" i="5"/>
  <c r="V2889" i="1" s="1"/>
  <c r="E81" i="5"/>
  <c r="V3726" i="1" s="1"/>
  <c r="E2735" i="5"/>
  <c r="V454" i="1" s="1"/>
  <c r="E4157" i="5"/>
  <c r="V2205" i="1" s="1"/>
  <c r="E2648" i="5"/>
  <c r="V2692" i="1" s="1"/>
  <c r="E5248" i="5"/>
  <c r="V2381" i="1" s="1"/>
  <c r="E4901" i="5"/>
  <c r="E3985" i="5"/>
  <c r="V2587" i="1" s="1"/>
  <c r="E226" i="5"/>
  <c r="V4638" i="1" s="1"/>
  <c r="E5692" i="5"/>
  <c r="V1914" i="1" s="1"/>
  <c r="E3821" i="5"/>
  <c r="V2417" i="1" s="1"/>
  <c r="E3609" i="5"/>
  <c r="V3490" i="1" s="1"/>
  <c r="E2744" i="5"/>
  <c r="V1693" i="1" s="1"/>
  <c r="E1383" i="5"/>
  <c r="V3081" i="1" s="1"/>
  <c r="E2458" i="5"/>
  <c r="V4933" i="1" s="1"/>
  <c r="E3280" i="5"/>
  <c r="V922" i="1" s="1"/>
  <c r="E3052" i="5"/>
  <c r="V199" i="1" s="1"/>
  <c r="E4886" i="5"/>
  <c r="V5666" i="1" s="1"/>
  <c r="E640" i="5"/>
  <c r="V873" i="1" s="1"/>
  <c r="E1365" i="5"/>
  <c r="V5665" i="1" s="1"/>
  <c r="E3943" i="5"/>
  <c r="V1175" i="1" s="1"/>
  <c r="E5063" i="5"/>
  <c r="V5280" i="1" s="1"/>
  <c r="E2405" i="5"/>
  <c r="V6627" i="1" s="1"/>
  <c r="E2662" i="5"/>
  <c r="V5998" i="1" s="1"/>
  <c r="E1163" i="5"/>
  <c r="V1913" i="1" s="1"/>
  <c r="E4890" i="5"/>
  <c r="V5422" i="1" s="1"/>
  <c r="E2995" i="5"/>
  <c r="V2203" i="1" s="1"/>
  <c r="E3424" i="5"/>
  <c r="V4932" i="1" s="1"/>
  <c r="E3886" i="5"/>
  <c r="V4203" i="1" s="1"/>
  <c r="E2086" i="5"/>
  <c r="V784" i="1" s="1"/>
  <c r="E4421" i="5"/>
  <c r="V4636" i="1" s="1"/>
  <c r="E1700" i="5"/>
  <c r="V227" i="1" s="1"/>
  <c r="E367" i="5"/>
  <c r="V1782" i="1" s="1"/>
  <c r="E2252" i="5"/>
  <c r="V334" i="1" s="1"/>
  <c r="E470" i="5"/>
  <c r="E4547" i="5"/>
  <c r="V5721" i="1" s="1"/>
  <c r="E1879" i="5"/>
  <c r="V709" i="1" s="1"/>
  <c r="E1740" i="5"/>
  <c r="V6987" i="1" s="1"/>
  <c r="E3703" i="5"/>
  <c r="E2169" i="5"/>
  <c r="V6130" i="1" s="1"/>
  <c r="E3147" i="5"/>
  <c r="V1691" i="1" s="1"/>
  <c r="E2070" i="5"/>
  <c r="V184" i="1" s="1"/>
  <c r="E2706" i="5"/>
  <c r="V6196" i="1" s="1"/>
  <c r="E4343" i="5"/>
  <c r="V508" i="1" s="1"/>
  <c r="E6135" i="5"/>
  <c r="V3938" i="1" s="1"/>
  <c r="E1995" i="5"/>
  <c r="V3966" i="1" s="1"/>
  <c r="E1249" i="5"/>
  <c r="V333" i="1" s="1"/>
  <c r="E517" i="5"/>
  <c r="V1174" i="1" s="1"/>
  <c r="E2740" i="5"/>
  <c r="V1556" i="1" s="1"/>
  <c r="E2519" i="5"/>
  <c r="V6129" i="1" s="1"/>
  <c r="E4806" i="5"/>
  <c r="V3881" i="1" s="1"/>
  <c r="E3552" i="5"/>
  <c r="V2202" i="1" s="1"/>
  <c r="E5908" i="5"/>
  <c r="V1911" i="1" s="1"/>
  <c r="E844" i="5"/>
  <c r="V5505" i="1" s="1"/>
  <c r="E3887" i="5"/>
  <c r="V2379" i="1" s="1"/>
  <c r="E1832" i="5"/>
  <c r="V287" i="1" s="1"/>
  <c r="E4461" i="5"/>
  <c r="V5030" i="1" s="1"/>
  <c r="E2134" i="5"/>
  <c r="V5182" i="1" s="1"/>
  <c r="E5831" i="5"/>
  <c r="V5887" i="1" s="1"/>
  <c r="E1336" i="5"/>
  <c r="V1170" i="1" s="1"/>
  <c r="E3345" i="5"/>
  <c r="V3078" i="1" s="1"/>
  <c r="E1395" i="5"/>
  <c r="V6858" i="1" s="1"/>
  <c r="E3042" i="5"/>
  <c r="V4716" i="1" s="1"/>
  <c r="E4451" i="5"/>
  <c r="V4201" i="1" s="1"/>
  <c r="E2905" i="5"/>
  <c r="V2773" i="1" s="1"/>
  <c r="E2822" i="5"/>
  <c r="V2014" i="1" s="1"/>
  <c r="E1399" i="5"/>
  <c r="V2200" i="1" s="1"/>
  <c r="E4474" i="5"/>
  <c r="V1442" i="1" s="1"/>
  <c r="E1790" i="5"/>
  <c r="V5661" i="1" s="1"/>
  <c r="E2368" i="5"/>
  <c r="V6911" i="1" s="1"/>
  <c r="E4353" i="5"/>
  <c r="V5764" i="1" s="1"/>
  <c r="E3989" i="5"/>
  <c r="V6360" i="1" s="1"/>
  <c r="E5772" i="5"/>
  <c r="V1259" i="1" s="1"/>
  <c r="E42" i="5"/>
  <c r="V4771" i="1" s="1"/>
  <c r="E4356" i="5"/>
  <c r="V6899" i="1" s="1"/>
  <c r="E4101" i="5"/>
  <c r="V5420" i="1" s="1"/>
  <c r="E5455" i="5"/>
  <c r="V4929" i="1" s="1"/>
  <c r="E4627" i="5"/>
  <c r="V4314" i="1" s="1"/>
  <c r="E865" i="5"/>
  <c r="E915" i="5"/>
  <c r="V4928" i="1" s="1"/>
  <c r="E2604" i="5"/>
  <c r="V2882" i="1" s="1"/>
  <c r="E1957" i="5"/>
  <c r="V2199" i="1" s="1"/>
  <c r="E2084" i="5"/>
  <c r="V3076" i="1" s="1"/>
  <c r="E460" i="5"/>
  <c r="V4199" i="1" s="1"/>
  <c r="E2851" i="5"/>
  <c r="E4545" i="5"/>
  <c r="V6359" i="1" s="1"/>
  <c r="E3103" i="5"/>
  <c r="V6126" i="1" s="1"/>
  <c r="E2205" i="5"/>
  <c r="V4757" i="1" s="1"/>
  <c r="E2904" i="5"/>
  <c r="V6233" i="1" s="1"/>
  <c r="E5060" i="5"/>
  <c r="V3234" i="1" s="1"/>
  <c r="E1973" i="5"/>
  <c r="V1686" i="1" s="1"/>
  <c r="E3227" i="5"/>
  <c r="V2198" i="1" s="1"/>
  <c r="E1895" i="5"/>
  <c r="V6986" i="1" s="1"/>
  <c r="E1860" i="5"/>
  <c r="V2691" i="1" s="1"/>
  <c r="E1537" i="5"/>
  <c r="V1554" i="1" s="1"/>
  <c r="E342" i="5"/>
  <c r="E5002" i="5"/>
  <c r="V3074" i="1" s="1"/>
  <c r="E4590" i="5"/>
  <c r="V3418" i="1" s="1"/>
  <c r="E6005" i="5"/>
  <c r="V2319" i="1" s="1"/>
  <c r="E3123" i="5"/>
  <c r="V1951" i="1" s="1"/>
  <c r="E5761" i="5"/>
  <c r="V6125" i="1" s="1"/>
  <c r="E719" i="5"/>
  <c r="V2197" i="1" s="1"/>
  <c r="E1836" i="5"/>
  <c r="V4925" i="1" s="1"/>
  <c r="E163" i="5"/>
  <c r="V2586" i="1" s="1"/>
  <c r="E4081" i="5"/>
  <c r="V5655" i="1" s="1"/>
  <c r="E2515" i="5"/>
  <c r="V3937" i="1" s="1"/>
  <c r="E664" i="5"/>
  <c r="V331" i="1" s="1"/>
  <c r="E6156" i="5"/>
  <c r="V6232" i="1" s="1"/>
  <c r="E870" i="5"/>
  <c r="V3232" i="1" s="1"/>
  <c r="E5387" i="5"/>
  <c r="V2880" i="1" s="1"/>
  <c r="E5789" i="5"/>
  <c r="V599" i="1" s="1"/>
  <c r="E12" i="5"/>
  <c r="V6124" i="1" s="1"/>
  <c r="E4063" i="5"/>
  <c r="V1684" i="1" s="1"/>
  <c r="E2719" i="5"/>
  <c r="V17" i="1" s="1"/>
  <c r="E5668" i="5"/>
  <c r="V5924" i="1" s="1"/>
  <c r="E340" i="5"/>
  <c r="V5181" i="1" s="1"/>
  <c r="E2624" i="5"/>
  <c r="V3069" i="1" s="1"/>
  <c r="E4349" i="5"/>
  <c r="V5884" i="1" s="1"/>
  <c r="E3276" i="5"/>
  <c r="V141" i="1" s="1"/>
  <c r="E575" i="5"/>
  <c r="V1553" i="1" s="1"/>
  <c r="E1969" i="5"/>
  <c r="V2196" i="1" s="1"/>
  <c r="E5446" i="5"/>
  <c r="V1302" i="1" s="1"/>
  <c r="E422" i="5"/>
  <c r="V5233" i="1" s="1"/>
  <c r="E5371" i="5"/>
  <c r="V706" i="1" s="1"/>
  <c r="E5273" i="5"/>
  <c r="E3557" i="5"/>
  <c r="V3879" i="1" s="1"/>
  <c r="E748" i="5"/>
  <c r="V2195" i="1" s="1"/>
  <c r="E1133" i="5"/>
  <c r="V4198" i="1" s="1"/>
  <c r="E1349" i="5"/>
  <c r="V5652" i="1" s="1"/>
  <c r="E1369" i="5"/>
  <c r="V3361" i="1" s="1"/>
  <c r="E4064" i="5"/>
  <c r="V4922" i="1" s="1"/>
  <c r="E800" i="5"/>
  <c r="E4852" i="5"/>
  <c r="V1683" i="1" s="1"/>
  <c r="E3014" i="5"/>
  <c r="V4628" i="1" s="1"/>
  <c r="E6093" i="5"/>
  <c r="V3965" i="1" s="1"/>
  <c r="E1813" i="5"/>
  <c r="V1753" i="1" s="1"/>
  <c r="E3346" i="5"/>
  <c r="V3417" i="1" s="1"/>
  <c r="E3707" i="5"/>
  <c r="V2193" i="1" s="1"/>
  <c r="E3479" i="5"/>
  <c r="V5503" i="1" s="1"/>
  <c r="E5688" i="5"/>
  <c r="V1752" i="1" s="1"/>
  <c r="E1332" i="5"/>
  <c r="V6122" i="1" s="1"/>
  <c r="E3701" i="5"/>
  <c r="V2377" i="1" s="1"/>
  <c r="E3693" i="5"/>
  <c r="V6540" i="1" s="1"/>
  <c r="E4299" i="5"/>
  <c r="V3158" i="1" s="1"/>
  <c r="E4123" i="5"/>
  <c r="V1168" i="1" s="1"/>
  <c r="E3710" i="5"/>
  <c r="V3360" i="1" s="1"/>
  <c r="E6124" i="5"/>
  <c r="V1470" i="1" s="1"/>
  <c r="E704" i="5"/>
  <c r="V4713" i="1" s="1"/>
  <c r="E5669" i="5"/>
  <c r="V1906" i="1" s="1"/>
  <c r="E862" i="5"/>
  <c r="V5179" i="1" s="1"/>
  <c r="E1711" i="5"/>
  <c r="V5057" i="1" s="1"/>
  <c r="E2029" i="5"/>
  <c r="V4921" i="1" s="1"/>
  <c r="E4487" i="5"/>
  <c r="V4920" i="1" s="1"/>
  <c r="E644" i="5"/>
  <c r="V1030" i="1" s="1"/>
  <c r="E2406" i="5"/>
  <c r="V3066" i="1" s="1"/>
  <c r="E4782" i="5"/>
  <c r="E5310" i="5"/>
  <c r="V1166" i="1" s="1"/>
  <c r="E3845" i="5"/>
  <c r="V330" i="1" s="1"/>
  <c r="E1195" i="5"/>
  <c r="V2191" i="1" s="1"/>
  <c r="E5143" i="5"/>
  <c r="V6121" i="1" s="1"/>
  <c r="E6176" i="5"/>
  <c r="V6538" i="1" s="1"/>
  <c r="E5457" i="5"/>
  <c r="V1681" i="1" s="1"/>
  <c r="E6053" i="5"/>
  <c r="V4918" i="1" s="1"/>
  <c r="E5232" i="5"/>
  <c r="E3163" i="5"/>
  <c r="V4197" i="1" s="1"/>
  <c r="E4398" i="5"/>
  <c r="V5650" i="1" s="1"/>
  <c r="E4316" i="5"/>
  <c r="V2188" i="1" s="1"/>
  <c r="E1896" i="5"/>
  <c r="V7037" i="1" s="1"/>
  <c r="E2631" i="5"/>
  <c r="E2972" i="5"/>
  <c r="V4622" i="1" s="1"/>
  <c r="E3233" i="5"/>
  <c r="V1346" i="1" s="1"/>
  <c r="E4795" i="5"/>
  <c r="V5417" i="1" s="1"/>
  <c r="E4994" i="5"/>
  <c r="V3064" i="1" s="1"/>
  <c r="E355" i="5"/>
  <c r="E2582" i="5"/>
  <c r="V3871" i="1" s="1"/>
  <c r="E4849" i="5"/>
  <c r="V1256" i="1" s="1"/>
  <c r="E1099" i="5"/>
  <c r="V4492" i="1" s="1"/>
  <c r="E4035" i="5"/>
  <c r="V5177" i="1" s="1"/>
  <c r="E4129" i="5"/>
  <c r="E2563" i="5"/>
  <c r="V3359" i="1" s="1"/>
  <c r="E3690" i="5"/>
  <c r="E2689" i="5"/>
  <c r="V5176" i="1" s="1"/>
  <c r="E2349" i="5"/>
  <c r="V611" i="1" s="1"/>
  <c r="E1766" i="5"/>
  <c r="V1163" i="1" s="1"/>
  <c r="E316" i="5"/>
  <c r="V3720" i="1" s="1"/>
  <c r="E5655" i="5"/>
  <c r="V4196" i="1" s="1"/>
  <c r="E995" i="5"/>
  <c r="V971" i="1" s="1"/>
  <c r="E1059" i="5"/>
  <c r="V2317" i="1" s="1"/>
  <c r="E5297" i="5"/>
  <c r="E6031" i="5"/>
  <c r="V1904" i="1" s="1"/>
  <c r="E1016" i="5"/>
  <c r="V3719" i="1" s="1"/>
  <c r="E1232" i="5"/>
  <c r="V1991" i="1" s="1"/>
  <c r="E4262" i="5"/>
  <c r="E3240" i="5"/>
  <c r="V4913" i="1" s="1"/>
  <c r="E3168" i="5"/>
  <c r="V274" i="1" s="1"/>
  <c r="E1780" i="5"/>
  <c r="V1584" i="1" s="1"/>
  <c r="E3691" i="5"/>
  <c r="V917" i="1" s="1"/>
  <c r="E209" i="5"/>
  <c r="V6856" i="1" s="1"/>
  <c r="E2772" i="5"/>
  <c r="V2616" i="1" s="1"/>
  <c r="E3630" i="5"/>
  <c r="V1796" i="1" s="1"/>
  <c r="E5021" i="5"/>
  <c r="E1151" i="5"/>
  <c r="V5780" i="1" s="1"/>
  <c r="E1906" i="5"/>
  <c r="E5164" i="5"/>
  <c r="V970" i="1" s="1"/>
  <c r="E989" i="5"/>
  <c r="V5761" i="1" s="1"/>
  <c r="E375" i="5"/>
  <c r="V2184" i="1" s="1"/>
  <c r="E1926" i="5"/>
  <c r="V5760" i="1" s="1"/>
  <c r="E3797" i="5"/>
  <c r="E814" i="5"/>
  <c r="V1679" i="1" s="1"/>
  <c r="E1326" i="5"/>
  <c r="E4239" i="5"/>
  <c r="V3716" i="1" s="1"/>
  <c r="E1421" i="5"/>
  <c r="V4082" i="1" s="1"/>
  <c r="E5616" i="5"/>
  <c r="V4910" i="1" s="1"/>
  <c r="E4447" i="5"/>
  <c r="V1902" i="1" s="1"/>
  <c r="E2451" i="5"/>
  <c r="V699" i="1" s="1"/>
  <c r="E1270" i="5"/>
  <c r="V3714" i="1" s="1"/>
  <c r="E3157" i="5"/>
  <c r="V2182" i="1" s="1"/>
  <c r="E4259" i="5"/>
  <c r="V1022" i="1" s="1"/>
  <c r="E3016" i="5"/>
  <c r="V3357" i="1" s="1"/>
  <c r="E4965" i="5"/>
  <c r="V4617" i="1" s="1"/>
  <c r="E415" i="5"/>
  <c r="V3060" i="1" s="1"/>
  <c r="E4707" i="5"/>
  <c r="V4425" i="1" s="1"/>
  <c r="E709" i="5"/>
  <c r="V3870" i="1" s="1"/>
  <c r="E4535" i="5"/>
  <c r="V3713" i="1" s="1"/>
  <c r="E182" i="5"/>
  <c r="V182" i="1" s="1"/>
  <c r="E555" i="5"/>
  <c r="V6115" i="1" s="1"/>
  <c r="E2122" i="5"/>
  <c r="V5645" i="1" s="1"/>
  <c r="E2545" i="5"/>
  <c r="E1303" i="5"/>
  <c r="V3712" i="1" s="1"/>
  <c r="E5198" i="5"/>
  <c r="V6855" i="1" s="1"/>
  <c r="E301" i="5"/>
  <c r="V6353" i="1" s="1"/>
  <c r="E4475" i="5"/>
  <c r="V3059" i="1" s="1"/>
  <c r="E4700" i="5"/>
  <c r="V3865" i="1" s="1"/>
  <c r="E5779" i="5"/>
  <c r="V273" i="1" s="1"/>
  <c r="E5575" i="5"/>
  <c r="V5416" i="1" s="1"/>
  <c r="E914" i="5"/>
  <c r="V5315" i="1" s="1"/>
  <c r="E3907" i="5"/>
  <c r="V2948" i="1" s="1"/>
  <c r="E5836" i="5"/>
  <c r="V5175" i="1" s="1"/>
  <c r="E1020" i="5"/>
  <c r="V4423" i="1" s="1"/>
  <c r="E6000" i="5"/>
  <c r="V5482" i="1" s="1"/>
  <c r="E1074" i="5"/>
  <c r="V3433" i="1" s="1"/>
  <c r="E5613" i="5"/>
  <c r="V3416" i="1" s="1"/>
  <c r="E3259" i="5"/>
  <c r="V5977" i="1" s="1"/>
  <c r="E2745" i="5"/>
  <c r="V1345" i="1" s="1"/>
  <c r="E4103" i="5"/>
  <c r="V4909" i="1" s="1"/>
  <c r="E1264" i="5"/>
  <c r="V6114" i="1" s="1"/>
  <c r="E4781" i="5"/>
  <c r="V3950" i="1" s="1"/>
  <c r="E5365" i="5"/>
  <c r="V6535" i="1" s="1"/>
  <c r="E2524" i="5"/>
  <c r="V3710" i="1" s="1"/>
  <c r="E1876" i="5"/>
  <c r="V4908" i="1" s="1"/>
  <c r="E1826" i="5"/>
  <c r="V916" i="1" s="1"/>
  <c r="E5481" i="5"/>
  <c r="V1548" i="1" s="1"/>
  <c r="E5611" i="5"/>
  <c r="V5877" i="1" s="1"/>
  <c r="E162" i="5"/>
  <c r="V2874" i="1" s="1"/>
  <c r="E1237" i="5"/>
  <c r="V526" i="1" s="1"/>
  <c r="E3459" i="5"/>
  <c r="V6898" i="1" s="1"/>
  <c r="E5725" i="5"/>
  <c r="V1678" i="1" s="1"/>
  <c r="E3026" i="5"/>
  <c r="V3707" i="1" s="1"/>
  <c r="E4218" i="5"/>
  <c r="V2316" i="1" s="1"/>
  <c r="E633" i="5"/>
  <c r="V2873" i="1" s="1"/>
  <c r="E3414" i="5"/>
  <c r="E176" i="5"/>
  <c r="V4907" i="1" s="1"/>
  <c r="E926" i="5"/>
  <c r="V5173" i="1" s="1"/>
  <c r="E1080" i="5"/>
  <c r="V5876" i="1" s="1"/>
  <c r="E80" i="5"/>
  <c r="V2872" i="1" s="1"/>
  <c r="E2536" i="5"/>
  <c r="V6534" i="1" s="1"/>
  <c r="E3243" i="5"/>
  <c r="V3706" i="1" s="1"/>
  <c r="E5965" i="5"/>
  <c r="V327" i="1" s="1"/>
  <c r="E1233" i="5"/>
  <c r="V3530" i="1" s="1"/>
  <c r="E2273" i="5"/>
  <c r="V5642" i="1" s="1"/>
  <c r="E2190" i="5"/>
  <c r="V448" i="1" s="1"/>
  <c r="E3218" i="5"/>
  <c r="V5027" i="1" s="1"/>
  <c r="E1553" i="5"/>
  <c r="V6352" i="1" s="1"/>
  <c r="E3466" i="5"/>
  <c r="V1677" i="1" s="1"/>
  <c r="E3852" i="5"/>
  <c r="V3705" i="1" s="1"/>
  <c r="E3806" i="5"/>
  <c r="V1676" i="1" s="1"/>
  <c r="E2634" i="5"/>
  <c r="V7036" i="1" s="1"/>
  <c r="E5677" i="5"/>
  <c r="V6721" i="1" s="1"/>
  <c r="E5700" i="5"/>
  <c r="V1158" i="1" s="1"/>
  <c r="E6050" i="5"/>
  <c r="V3704" i="1" s="1"/>
  <c r="E1128" i="5"/>
  <c r="E5672" i="5"/>
  <c r="V4753" i="1" s="1"/>
  <c r="E5331" i="5"/>
  <c r="V32" i="1" s="1"/>
  <c r="E5107" i="5"/>
  <c r="V6111" i="1" s="1"/>
  <c r="E872" i="5"/>
  <c r="V5501" i="1" s="1"/>
  <c r="E4320" i="5"/>
  <c r="V1157" i="1" s="1"/>
  <c r="E128" i="5"/>
  <c r="V4192" i="1" s="1"/>
  <c r="E1055" i="5"/>
  <c r="V4906" i="1" s="1"/>
  <c r="E4559" i="5"/>
  <c r="V180" i="1" s="1"/>
  <c r="E5545" i="5"/>
  <c r="V5996" i="1" s="1"/>
  <c r="E1168" i="5"/>
  <c r="V3863" i="1" s="1"/>
  <c r="E4048" i="5"/>
  <c r="V5413" i="1" s="1"/>
  <c r="E5065" i="5"/>
  <c r="V6985" i="1" s="1"/>
  <c r="E338" i="5"/>
  <c r="V179" i="1" s="1"/>
  <c r="E563" i="5"/>
  <c r="V3053" i="1" s="1"/>
  <c r="E793" i="5"/>
  <c r="V6349" i="1" s="1"/>
  <c r="E2208" i="5"/>
  <c r="V2374" i="1" s="1"/>
  <c r="E3326" i="5"/>
  <c r="V5922" i="1" s="1"/>
  <c r="E4194" i="5"/>
  <c r="V1675" i="1" s="1"/>
  <c r="E3394" i="5"/>
  <c r="V4037" i="1" s="1"/>
  <c r="E1690" i="5"/>
  <c r="V6679" i="1" s="1"/>
  <c r="E5662" i="5"/>
  <c r="V7010" i="1" s="1"/>
  <c r="E2280" i="5"/>
  <c r="V6720" i="1" s="1"/>
  <c r="E1752" i="5"/>
  <c r="V4036" i="1" s="1"/>
  <c r="E5184" i="5"/>
  <c r="V326" i="1" s="1"/>
  <c r="E5594" i="5"/>
  <c r="V3963" i="1" s="1"/>
  <c r="E4140" i="5"/>
  <c r="V1545" i="1" s="1"/>
  <c r="E167" i="5"/>
  <c r="V3230" i="1" s="1"/>
  <c r="E352" i="5"/>
  <c r="E1965" i="5"/>
  <c r="V5759" i="1" s="1"/>
  <c r="E4791" i="5"/>
  <c r="V5640" i="1" s="1"/>
  <c r="E5139" i="5"/>
  <c r="E4156" i="5"/>
  <c r="V3229" i="1" s="1"/>
  <c r="E3148" i="5"/>
  <c r="V6719" i="1" s="1"/>
  <c r="E612" i="5"/>
  <c r="V4905" i="1" s="1"/>
  <c r="E2298" i="5"/>
  <c r="V3155" i="1" s="1"/>
  <c r="E5561" i="5"/>
  <c r="V580" i="1" s="1"/>
  <c r="E4211" i="5"/>
  <c r="V6623" i="1" s="1"/>
  <c r="E2297" i="5"/>
  <c r="V6800" i="1" s="1"/>
  <c r="E2949" i="5"/>
  <c r="V4421" i="1" s="1"/>
  <c r="E6137" i="5"/>
  <c r="V1673" i="1" s="1"/>
  <c r="E3124" i="5"/>
  <c r="V4709" i="1" s="1"/>
  <c r="E1439" i="5"/>
  <c r="V4610" i="1" s="1"/>
  <c r="E5881" i="5"/>
  <c r="V1901" i="1" s="1"/>
  <c r="E1540" i="5"/>
  <c r="V6347" i="1" s="1"/>
  <c r="E5375" i="5"/>
  <c r="E4733" i="5"/>
  <c r="V6346" i="1" s="1"/>
  <c r="E491" i="5"/>
  <c r="V4708" i="1" s="1"/>
  <c r="E5000" i="5"/>
  <c r="V1393" i="1" s="1"/>
  <c r="E6098" i="5"/>
  <c r="V1466" i="1" s="1"/>
  <c r="E5999" i="5"/>
  <c r="V3860" i="1" s="1"/>
  <c r="E4207" i="5"/>
  <c r="V5870" i="1" s="1"/>
  <c r="E2826" i="5"/>
  <c r="V3049" i="1" s="1"/>
  <c r="E2959" i="5"/>
  <c r="E144" i="5"/>
  <c r="V5" i="1" s="1"/>
  <c r="E2672" i="5"/>
  <c r="E1207" i="5"/>
  <c r="V5500" i="1" s="1"/>
  <c r="E181" i="5"/>
  <c r="V1950" i="1" s="1"/>
  <c r="E1611" i="5"/>
  <c r="E5121" i="5"/>
  <c r="V3355" i="1" s="1"/>
  <c r="E3650" i="5"/>
  <c r="V6344" i="1" s="1"/>
  <c r="E1034" i="5"/>
  <c r="V6443" i="1" s="1"/>
  <c r="E2500" i="5"/>
  <c r="V4904" i="1" s="1"/>
  <c r="E3640" i="5"/>
  <c r="V2583" i="1" s="1"/>
  <c r="E1442" i="5"/>
  <c r="V6343" i="1" s="1"/>
  <c r="E1847" i="5"/>
  <c r="V5869" i="1" s="1"/>
  <c r="E1329" i="5"/>
  <c r="V3698" i="1" s="1"/>
  <c r="E44" i="5"/>
  <c r="V4903" i="1" s="1"/>
  <c r="E1970" i="5"/>
  <c r="V5276" i="1" s="1"/>
  <c r="E98" i="5"/>
  <c r="V5632" i="1" s="1"/>
  <c r="E3507" i="5"/>
  <c r="V2478" i="1" s="1"/>
  <c r="E4809" i="5"/>
  <c r="V6110" i="1" s="1"/>
  <c r="E5673" i="5"/>
  <c r="V5758" i="1" s="1"/>
  <c r="E6158" i="5"/>
  <c r="V6622" i="1" s="1"/>
  <c r="E5307" i="5"/>
  <c r="V2541" i="1" s="1"/>
  <c r="E2554" i="5"/>
  <c r="V6423" i="1" s="1"/>
  <c r="E4777" i="5"/>
  <c r="V6422" i="1" s="1"/>
  <c r="E2221" i="5"/>
  <c r="V6230" i="1" s="1"/>
  <c r="E4948" i="5"/>
  <c r="V1749" i="1" s="1"/>
  <c r="E4149" i="5"/>
  <c r="V6678" i="1" s="1"/>
  <c r="E5150" i="5"/>
  <c r="V1152" i="1" s="1"/>
  <c r="E4108" i="5"/>
  <c r="V5631" i="1" s="1"/>
  <c r="E6066" i="5"/>
  <c r="V6717" i="1" s="1"/>
  <c r="E619" i="5"/>
  <c r="V3287" i="1" s="1"/>
  <c r="E638" i="5"/>
  <c r="V2373" i="1" s="1"/>
  <c r="E3469" i="5"/>
  <c r="V1150" i="1" s="1"/>
  <c r="E3815" i="5"/>
  <c r="V4030" i="1" s="1"/>
  <c r="E566" i="5"/>
  <c r="V5630" i="1" s="1"/>
  <c r="E3657" i="5"/>
  <c r="V4028" i="1" s="1"/>
  <c r="E5358" i="5"/>
  <c r="E5015" i="5"/>
  <c r="V5171" i="1" s="1"/>
  <c r="E4286" i="5"/>
  <c r="V781" i="1" s="1"/>
  <c r="E1366" i="5"/>
  <c r="V6716" i="1" s="1"/>
  <c r="E427" i="5"/>
  <c r="E2355" i="5"/>
  <c r="V3857" i="1" s="1"/>
  <c r="E2399" i="5"/>
  <c r="V5478" i="1" s="1"/>
  <c r="E2656" i="5"/>
  <c r="V4419" i="1" s="1"/>
  <c r="E3080" i="5"/>
  <c r="V4464" i="1" s="1"/>
  <c r="E2698" i="5"/>
  <c r="V6108" i="1" s="1"/>
  <c r="E4082" i="5"/>
  <c r="E2057" i="5"/>
  <c r="V6677" i="1" s="1"/>
  <c r="E680" i="5"/>
  <c r="V4027" i="1" s="1"/>
  <c r="E2398" i="5"/>
  <c r="V5518" i="1" s="1"/>
  <c r="E3750" i="5"/>
  <c r="V4901" i="1" s="1"/>
  <c r="E1282" i="5"/>
  <c r="V3441" i="1" s="1"/>
  <c r="E523" i="5"/>
  <c r="V6342" i="1" s="1"/>
  <c r="E1977" i="5"/>
  <c r="V1986" i="1" s="1"/>
  <c r="E5967" i="5"/>
  <c r="V391" i="1" s="1"/>
  <c r="E4881" i="5"/>
  <c r="V2540" i="1" s="1"/>
  <c r="E6142" i="5"/>
  <c r="V5975" i="1" s="1"/>
  <c r="E6072" i="5"/>
  <c r="V529" i="1" s="1"/>
  <c r="E3531" i="5"/>
  <c r="V1748" i="1" s="1"/>
  <c r="E3948" i="5"/>
  <c r="V6881" i="1" s="1"/>
  <c r="E6017" i="5"/>
  <c r="V4418" i="1" s="1"/>
  <c r="E3579" i="5"/>
  <c r="V1465" i="1" s="1"/>
  <c r="E5601" i="5"/>
  <c r="V6107" i="1" s="1"/>
  <c r="E4025" i="5"/>
  <c r="V2680" i="1" s="1"/>
  <c r="E5865" i="5"/>
  <c r="V5170" i="1" s="1"/>
  <c r="E4900" i="5"/>
  <c r="V2169" i="1" s="1"/>
  <c r="E5780" i="5"/>
  <c r="V444" i="1" s="1"/>
  <c r="E2206" i="5"/>
  <c r="V5626" i="1" s="1"/>
  <c r="E1248" i="5"/>
  <c r="V1423" i="1" s="1"/>
  <c r="E1247" i="5"/>
  <c r="V4417" i="1" s="1"/>
  <c r="E2919" i="5"/>
  <c r="V1855" i="1" s="1"/>
  <c r="E4697" i="5"/>
  <c r="V368" i="1" s="1"/>
  <c r="E2869" i="5"/>
  <c r="V1895" i="1" s="1"/>
  <c r="E4644" i="5"/>
  <c r="V2867" i="1" s="1"/>
  <c r="E16" i="5"/>
  <c r="E3447" i="5"/>
  <c r="V2474" i="1" s="1"/>
  <c r="E4679" i="5"/>
  <c r="V4187" i="1" s="1"/>
  <c r="E2807" i="5"/>
  <c r="V4782" i="1" s="1"/>
  <c r="E1477" i="5"/>
  <c r="V5800" i="1" s="1"/>
  <c r="E5680" i="5"/>
  <c r="E5584" i="5"/>
  <c r="V6620" i="1" s="1"/>
  <c r="E4622" i="5"/>
  <c r="V5168" i="1" s="1"/>
  <c r="E3480" i="5"/>
  <c r="V3687" i="1" s="1"/>
  <c r="E3675" i="5"/>
  <c r="V542" i="1" s="1"/>
  <c r="E2468" i="5"/>
  <c r="V969" i="1" s="1"/>
  <c r="E3182" i="5"/>
  <c r="V4337" i="1" s="1"/>
  <c r="E2727" i="5"/>
  <c r="V3044" i="1" s="1"/>
  <c r="E3686" i="5"/>
  <c r="V6103" i="1" s="1"/>
  <c r="E4468" i="5"/>
  <c r="V3167" i="1" s="1"/>
  <c r="E662" i="5"/>
  <c r="V1985" i="1" s="1"/>
  <c r="E5103" i="5"/>
  <c r="V5867" i="1" s="1"/>
  <c r="E5487" i="5"/>
  <c r="V4504" i="1" s="1"/>
  <c r="E913" i="5"/>
  <c r="E1719" i="5"/>
  <c r="V6776" i="1" s="1"/>
  <c r="E5263" i="5"/>
  <c r="V2405" i="1" s="1"/>
  <c r="E6177" i="5"/>
  <c r="V6852" i="1" s="1"/>
  <c r="E3174" i="5"/>
  <c r="V2614" i="1" s="1"/>
  <c r="E2180" i="5"/>
  <c r="V3685" i="1" s="1"/>
  <c r="E3895" i="5"/>
  <c r="V6530" i="1" s="1"/>
  <c r="E5211" i="5"/>
  <c r="V4897" i="1" s="1"/>
  <c r="E4339" i="5"/>
  <c r="V443" i="1" s="1"/>
  <c r="E2090" i="5"/>
  <c r="V4896" i="1" s="1"/>
  <c r="E5193" i="5"/>
  <c r="V6983" i="1" s="1"/>
  <c r="E5032" i="5"/>
  <c r="V4024" i="1" s="1"/>
  <c r="E4153" i="5"/>
  <c r="V2167" i="1" s="1"/>
  <c r="E4165" i="5"/>
  <c r="V6820" i="1" s="1"/>
  <c r="E792" i="5"/>
  <c r="E1169" i="5"/>
  <c r="V3683" i="1" s="1"/>
  <c r="E5793" i="5"/>
  <c r="V1141" i="1" s="1"/>
  <c r="E2093" i="5"/>
  <c r="V5406" i="1" s="1"/>
  <c r="E1054" i="5"/>
  <c r="V5405" i="1" s="1"/>
  <c r="E5499" i="5"/>
  <c r="V6798" i="1" s="1"/>
  <c r="E2617" i="5"/>
  <c r="V6460" i="1" s="1"/>
  <c r="E5507" i="5"/>
  <c r="V968" i="1" s="1"/>
  <c r="E2053" i="5"/>
  <c r="V378" i="1" s="1"/>
  <c r="E5529" i="5"/>
  <c r="V3682" i="1" s="1"/>
  <c r="E3668" i="5"/>
  <c r="V4478" i="1" s="1"/>
  <c r="E4172" i="5"/>
  <c r="V119" i="1" s="1"/>
  <c r="E1098" i="5"/>
  <c r="V2679" i="1" s="1"/>
  <c r="E1899" i="5"/>
  <c r="V1140" i="1" s="1"/>
  <c r="E1720" i="5"/>
  <c r="V908" i="1" s="1"/>
  <c r="E5652" i="5"/>
  <c r="V442" i="1" s="1"/>
  <c r="E3840" i="5"/>
  <c r="V2470" i="1" s="1"/>
  <c r="E2410" i="5"/>
  <c r="V1040" i="1" s="1"/>
  <c r="E5395" i="5"/>
  <c r="V4606" i="1" s="1"/>
  <c r="E3305" i="5"/>
  <c r="V5404" i="1" s="1"/>
  <c r="E4304" i="5"/>
  <c r="V2371" i="1" s="1"/>
  <c r="E2346" i="5"/>
  <c r="E3091" i="5"/>
  <c r="V1340" i="1" s="1"/>
  <c r="E1795" i="5"/>
  <c r="V5165" i="1" s="1"/>
  <c r="E5235" i="5"/>
  <c r="V135" i="1" s="1"/>
  <c r="E3310" i="5"/>
  <c r="V3176" i="1" s="1"/>
  <c r="E3759" i="5"/>
  <c r="V5230" i="1" s="1"/>
  <c r="E702" i="5"/>
  <c r="V3352" i="1" s="1"/>
  <c r="E5520" i="5"/>
  <c r="V3854" i="1" s="1"/>
  <c r="E2203" i="5"/>
  <c r="V6940" i="1" s="1"/>
  <c r="E825" i="5"/>
  <c r="V4892" i="1" s="1"/>
  <c r="E1145" i="5"/>
  <c r="V5164" i="1" s="1"/>
  <c r="E3793" i="5"/>
  <c r="V3351" i="1" s="1"/>
  <c r="E102" i="5"/>
  <c r="V2864" i="1" s="1"/>
  <c r="E1858" i="5"/>
  <c r="V1138" i="1" s="1"/>
  <c r="E2270" i="5"/>
  <c r="V3166" i="1" s="1"/>
  <c r="E1323" i="5"/>
  <c r="V2166" i="1" s="1"/>
  <c r="E4033" i="5"/>
  <c r="V778" i="1" s="1"/>
  <c r="E3964" i="5"/>
  <c r="V6101" i="1" s="1"/>
  <c r="E4814" i="5"/>
  <c r="V688" i="1" s="1"/>
  <c r="E4485" i="5"/>
  <c r="V6421" i="1" s="1"/>
  <c r="E1799" i="5"/>
  <c r="V3680" i="1" s="1"/>
  <c r="E1143" i="5"/>
  <c r="V2013" i="1" s="1"/>
  <c r="E1319" i="5"/>
  <c r="V1729" i="1" s="1"/>
  <c r="E2671" i="5"/>
  <c r="V5498" i="1" s="1"/>
  <c r="E3045" i="5"/>
  <c r="V5715" i="1" s="1"/>
  <c r="E262" i="5"/>
  <c r="V4184" i="1" s="1"/>
  <c r="E4437" i="5"/>
  <c r="V6527" i="1" s="1"/>
  <c r="E1814" i="5"/>
  <c r="V4890" i="1" s="1"/>
  <c r="E4717" i="5"/>
  <c r="V2469" i="1" s="1"/>
  <c r="E516" i="5"/>
  <c r="V4889" i="1" s="1"/>
  <c r="E6033" i="5"/>
  <c r="V6190" i="1" s="1"/>
  <c r="E3247" i="5"/>
  <c r="E1812" i="5"/>
  <c r="V6228" i="1" s="1"/>
  <c r="E3068" i="5"/>
  <c r="V5403" i="1" s="1"/>
  <c r="E1164" i="5"/>
  <c r="V1854" i="1" s="1"/>
  <c r="E2135" i="5"/>
  <c r="V1339" i="1" s="1"/>
  <c r="E3249" i="5"/>
  <c r="V1779" i="1" s="1"/>
  <c r="E3432" i="5"/>
  <c r="V398" i="1" s="1"/>
  <c r="E3095" i="5"/>
  <c r="V7009" i="1" s="1"/>
  <c r="E4391" i="5"/>
  <c r="V5476" i="1" s="1"/>
  <c r="E5786" i="5"/>
  <c r="V3188" i="1" s="1"/>
  <c r="E559" i="5"/>
  <c r="V3347" i="1" s="1"/>
  <c r="E3114" i="5"/>
  <c r="V4477" i="1" s="1"/>
  <c r="E1669" i="5"/>
  <c r="V5270" i="1" s="1"/>
  <c r="E1101" i="5"/>
  <c r="V1134" i="1" s="1"/>
  <c r="E5439" i="5"/>
  <c r="E6063" i="5"/>
  <c r="V4414" i="1" s="1"/>
  <c r="E4321" i="5"/>
  <c r="V5162" i="1" s="1"/>
  <c r="E3725" i="5"/>
  <c r="E2204" i="5"/>
  <c r="V3414" i="1" s="1"/>
  <c r="E4098" i="5"/>
  <c r="V2539" i="1" s="1"/>
  <c r="E1504" i="5"/>
  <c r="V6338" i="1" s="1"/>
  <c r="E2313" i="5"/>
  <c r="V7035" i="1" s="1"/>
  <c r="E3455" i="5"/>
  <c r="V6580" i="1" s="1"/>
  <c r="E770" i="5"/>
  <c r="V5051" i="1" s="1"/>
  <c r="E4972" i="5"/>
  <c r="V6099" i="1" s="1"/>
  <c r="E4508" i="5"/>
  <c r="V6617" i="1" s="1"/>
  <c r="E5941" i="5"/>
  <c r="E141" i="5"/>
  <c r="V4413" i="1" s="1"/>
  <c r="E3702" i="5"/>
  <c r="V2163" i="1" s="1"/>
  <c r="E5064" i="5"/>
  <c r="V117" i="1" s="1"/>
  <c r="E1460" i="5"/>
  <c r="V4603" i="1" s="1"/>
  <c r="E797" i="5"/>
  <c r="V4412" i="1" s="1"/>
  <c r="E1287" i="5"/>
  <c r="V5401" i="1" s="1"/>
  <c r="E1767" i="5"/>
  <c r="V4021" i="1" s="1"/>
  <c r="E4632" i="5"/>
  <c r="V1390" i="1" s="1"/>
  <c r="E5721" i="5"/>
  <c r="V2677" i="1" s="1"/>
  <c r="E359" i="5"/>
  <c r="V2369" i="1" s="1"/>
  <c r="E3028" i="5"/>
  <c r="V3852" i="1" s="1"/>
  <c r="E2513" i="5"/>
  <c r="V3676" i="1" s="1"/>
  <c r="E50" i="5"/>
  <c r="V4183" i="1" s="1"/>
  <c r="E1216" i="5"/>
  <c r="V1984" i="1" s="1"/>
  <c r="E2318" i="5"/>
  <c r="V5714" i="1" s="1"/>
  <c r="E3520" i="5"/>
  <c r="V686" i="1" s="1"/>
  <c r="E2853" i="5"/>
  <c r="V1128" i="1" s="1"/>
  <c r="E4178" i="5"/>
  <c r="V1819" i="1" s="1"/>
  <c r="E5522" i="5"/>
  <c r="V495" i="1" s="1"/>
  <c r="E2408" i="5"/>
  <c r="V5618" i="1" s="1"/>
  <c r="E1807" i="5"/>
  <c r="V1127" i="1" s="1"/>
  <c r="E3354" i="5"/>
  <c r="V6939" i="1" s="1"/>
  <c r="E934" i="5"/>
  <c r="V2311" i="1" s="1"/>
  <c r="E2970" i="5"/>
  <c r="V5161" i="1" s="1"/>
  <c r="E3400" i="5"/>
  <c r="V6616" i="1" s="1"/>
  <c r="E2829" i="5"/>
  <c r="V1890" i="1" s="1"/>
  <c r="E380" i="5"/>
  <c r="V6097" i="1" s="1"/>
  <c r="E2234" i="5"/>
  <c r="V6522" i="1" s="1"/>
  <c r="E4175" i="5"/>
  <c r="E3207" i="5"/>
  <c r="V1126" i="1" s="1"/>
  <c r="E4548" i="5"/>
  <c r="V5864" i="1" s="1"/>
  <c r="E545" i="5"/>
  <c r="V5160" i="1" s="1"/>
  <c r="E151" i="5"/>
  <c r="V4599" i="1" s="1"/>
  <c r="E3260" i="5"/>
  <c r="V4748" i="1" s="1"/>
  <c r="E5276" i="5"/>
  <c r="V6712" i="1" s="1"/>
  <c r="E5328" i="5"/>
  <c r="V6096" i="1" s="1"/>
  <c r="E2991" i="5"/>
  <c r="V5313" i="1" s="1"/>
  <c r="E3917" i="5"/>
  <c r="V3673" i="1" s="1"/>
  <c r="E4970" i="5"/>
  <c r="E3246" i="5"/>
  <c r="V4888" i="1" s="1"/>
  <c r="E997" i="5"/>
  <c r="V3671" i="1" s="1"/>
  <c r="E1871" i="5"/>
  <c r="V6335" i="1" s="1"/>
  <c r="E4521" i="5"/>
  <c r="V5755" i="1" s="1"/>
  <c r="E372" i="5"/>
  <c r="V4596" i="1" s="1"/>
  <c r="E1226" i="5"/>
  <c r="V4701" i="1" s="1"/>
  <c r="E1501" i="5"/>
  <c r="V1660" i="1" s="1"/>
  <c r="E5494" i="5"/>
  <c r="V2548" i="1" s="1"/>
  <c r="E3782" i="5"/>
  <c r="V5158" i="1" s="1"/>
  <c r="E2663" i="5"/>
  <c r="V5612" i="1" s="1"/>
  <c r="E3287" i="5"/>
  <c r="V3521" i="1" s="1"/>
  <c r="E1666" i="5"/>
  <c r="V324" i="1" s="1"/>
  <c r="E6180" i="5"/>
  <c r="V2160" i="1" s="1"/>
  <c r="E4500" i="5"/>
  <c r="E311" i="5"/>
  <c r="E2533" i="5"/>
  <c r="V6997" i="1" s="1"/>
  <c r="E1185" i="5"/>
  <c r="V6521" i="1" s="1"/>
  <c r="E571" i="5"/>
  <c r="V5024" i="1" s="1"/>
  <c r="E1411" i="5"/>
  <c r="V1422" i="1" s="1"/>
  <c r="E5347" i="5"/>
  <c r="V6520" i="1" s="1"/>
  <c r="E3757" i="5"/>
  <c r="V5609" i="1" s="1"/>
  <c r="E4726" i="5"/>
  <c r="V6334" i="1" s="1"/>
  <c r="E3554" i="5"/>
  <c r="V3669" i="1" s="1"/>
  <c r="E4255" i="5"/>
  <c r="V4886" i="1" s="1"/>
  <c r="E4277" i="5"/>
  <c r="V6438" i="1" s="1"/>
  <c r="E3533" i="5"/>
  <c r="V4885" i="1" s="1"/>
  <c r="E5820" i="5"/>
  <c r="V6225" i="1" s="1"/>
  <c r="E5472" i="5"/>
  <c r="V1818" i="1" s="1"/>
  <c r="E5959" i="5"/>
  <c r="V6092" i="1" s="1"/>
  <c r="E3329" i="5"/>
  <c r="V966" i="1" s="1"/>
  <c r="E3927" i="5"/>
  <c r="V2310" i="1" s="1"/>
  <c r="E3265" i="5"/>
  <c r="V1888" i="1" s="1"/>
  <c r="E666" i="5"/>
  <c r="V684" i="1" s="1"/>
  <c r="E2633" i="5"/>
  <c r="V5155" i="1" s="1"/>
  <c r="E5157" i="5"/>
  <c r="E4155" i="5"/>
  <c r="V5395" i="1" s="1"/>
  <c r="E189" i="5"/>
  <c r="V4884" i="1" s="1"/>
  <c r="E3413" i="5"/>
  <c r="V3527" i="1" s="1"/>
  <c r="E939" i="5"/>
  <c r="E5814" i="5"/>
  <c r="V1501" i="1" s="1"/>
  <c r="E5675" i="5"/>
  <c r="V1337" i="1" s="1"/>
  <c r="E3994" i="5"/>
  <c r="V7027" i="1" s="1"/>
  <c r="E2309" i="5"/>
  <c r="V6614" i="1" s="1"/>
  <c r="E5505" i="5"/>
  <c r="V4747" i="1" s="1"/>
  <c r="E753" i="5"/>
  <c r="V2673" i="1" s="1"/>
  <c r="E5737" i="5"/>
  <c r="V6090" i="1" s="1"/>
  <c r="E135" i="5"/>
  <c r="V5606" i="1" s="1"/>
  <c r="E967" i="5"/>
  <c r="V4018" i="1" s="1"/>
  <c r="E4938" i="5"/>
  <c r="V6089" i="1" s="1"/>
  <c r="E107" i="5"/>
  <c r="V4883" i="1" s="1"/>
  <c r="E2752" i="5"/>
  <c r="V1657" i="1" s="1"/>
  <c r="E2704" i="5"/>
  <c r="V4882" i="1" s="1"/>
  <c r="E2299" i="5"/>
  <c r="V2156" i="1" s="1"/>
  <c r="E4292" i="5"/>
  <c r="E4798" i="5"/>
  <c r="V683" i="1" s="1"/>
  <c r="E5835" i="5"/>
  <c r="V682" i="1" s="1"/>
  <c r="E314" i="5"/>
  <c r="V6958" i="1" s="1"/>
  <c r="E1557" i="5"/>
  <c r="V3036" i="1" s="1"/>
  <c r="E3229" i="5"/>
  <c r="V6675" i="1" s="1"/>
  <c r="E879" i="5"/>
  <c r="V1656" i="1" s="1"/>
  <c r="E2416" i="5"/>
  <c r="V576" i="1" s="1"/>
  <c r="E6080" i="5"/>
  <c r="V2151" i="1" s="1"/>
  <c r="E2345" i="5"/>
  <c r="V4476" i="1" s="1"/>
  <c r="E2809" i="5"/>
  <c r="V2625" i="1" s="1"/>
  <c r="E3935" i="5"/>
  <c r="V480" i="1" s="1"/>
  <c r="E5038" i="5"/>
  <c r="V1745" i="1" s="1"/>
  <c r="E4676" i="5"/>
  <c r="V4880" i="1" s="1"/>
  <c r="E6029" i="5"/>
  <c r="V5392" i="1" s="1"/>
  <c r="E5126" i="5"/>
  <c r="V6332" i="1" s="1"/>
  <c r="E1688" i="5"/>
  <c r="E5172" i="5"/>
  <c r="V1244" i="1" s="1"/>
  <c r="E4206" i="5"/>
  <c r="V3224" i="1" s="1"/>
  <c r="E2739" i="5"/>
  <c r="E3107" i="5"/>
  <c r="V5391" i="1" s="1"/>
  <c r="E752" i="5"/>
  <c r="V6982" i="1" s="1"/>
  <c r="E5168" i="5"/>
  <c r="E562" i="5"/>
  <c r="V56" i="1" s="1"/>
  <c r="E5369" i="5"/>
  <c r="V3034" i="1" s="1"/>
  <c r="E2167" i="5"/>
  <c r="V5752" i="1" s="1"/>
  <c r="E421" i="5"/>
  <c r="V5152" i="1" s="1"/>
  <c r="E1467" i="5"/>
  <c r="V2859" i="1" s="1"/>
  <c r="E5483" i="5"/>
  <c r="V203" i="1" s="1"/>
  <c r="E4067" i="5"/>
  <c r="V3343" i="1" s="1"/>
  <c r="E1335" i="5"/>
  <c r="V3033" i="1" s="1"/>
  <c r="E1509" i="5"/>
  <c r="V2150" i="1" s="1"/>
  <c r="E5191" i="5"/>
  <c r="V4877" i="1" s="1"/>
  <c r="E279" i="5"/>
  <c r="V1595" i="1" s="1"/>
  <c r="E3487" i="5"/>
  <c r="V4699" i="1" s="1"/>
  <c r="E3826" i="5"/>
  <c r="V3932" i="1" s="1"/>
  <c r="E2103" i="5"/>
  <c r="V2149" i="1" s="1"/>
  <c r="E5135" i="5"/>
  <c r="V4876" i="1" s="1"/>
  <c r="E4287" i="5"/>
  <c r="V5995" i="1" s="1"/>
  <c r="E1320" i="5"/>
  <c r="E6173" i="5"/>
  <c r="V5050" i="1" s="1"/>
  <c r="E6149" i="5"/>
  <c r="V5388" i="1" s="1"/>
  <c r="E5906" i="5"/>
  <c r="V3665" i="1" s="1"/>
  <c r="E5898" i="5"/>
  <c r="V6087" i="1" s="1"/>
  <c r="E2845" i="5"/>
  <c r="V5387" i="1" s="1"/>
  <c r="E4434" i="5"/>
  <c r="E1518" i="5"/>
  <c r="V4178" i="1" s="1"/>
  <c r="E4092" i="5"/>
  <c r="V7017" i="1" s="1"/>
  <c r="E4629" i="5"/>
  <c r="V3846" i="1" s="1"/>
  <c r="E567" i="5"/>
  <c r="V3029" i="1" s="1"/>
  <c r="E2123" i="5"/>
  <c r="V5302" i="1" s="1"/>
  <c r="E4079" i="5"/>
  <c r="E303" i="5"/>
  <c r="V1299" i="1" s="1"/>
  <c r="E5279" i="5"/>
  <c r="V2670" i="1" s="1"/>
  <c r="E4671" i="5"/>
  <c r="E1499" i="5"/>
  <c r="V6084" i="1" s="1"/>
  <c r="E1115" i="5"/>
  <c r="V575" i="1" s="1"/>
  <c r="E4220" i="5"/>
  <c r="V3027" i="1" s="1"/>
  <c r="E3417" i="5"/>
  <c r="V1887" i="1" s="1"/>
  <c r="E4599" i="5"/>
  <c r="V6331" i="1" s="1"/>
  <c r="E2790" i="5"/>
  <c r="V3282" i="1" s="1"/>
  <c r="E3666" i="5"/>
  <c r="V1886" i="1" s="1"/>
  <c r="E2806" i="5"/>
  <c r="V5049" i="1" s="1"/>
  <c r="E1003" i="5"/>
  <c r="V1653" i="1" s="1"/>
  <c r="E3783" i="5"/>
  <c r="V2147" i="1" s="1"/>
  <c r="E471" i="5"/>
  <c r="V6938" i="1" s="1"/>
  <c r="E108" i="5"/>
  <c r="V3152" i="1" s="1"/>
  <c r="E59" i="5"/>
  <c r="V6224" i="1" s="1"/>
  <c r="E1662" i="5"/>
  <c r="V5385" i="1" s="1"/>
  <c r="E5768" i="5"/>
  <c r="V1793" i="1" s="1"/>
  <c r="E5030" i="5"/>
  <c r="V6083" i="1" s="1"/>
  <c r="E4723" i="5"/>
  <c r="V4012" i="1" s="1"/>
  <c r="E569" i="5"/>
  <c r="V6612" i="1" s="1"/>
  <c r="E3407" i="5"/>
  <c r="V5604" i="1" s="1"/>
  <c r="E1998" i="5"/>
  <c r="V3660" i="1" s="1"/>
  <c r="E5123" i="5"/>
  <c r="V6330" i="1" s="1"/>
  <c r="E5945" i="5"/>
  <c r="V573" i="1" s="1"/>
  <c r="E991" i="5"/>
  <c r="V5226" i="1" s="1"/>
  <c r="E1760" i="5"/>
  <c r="E3612" i="5"/>
  <c r="V5149" i="1" s="1"/>
  <c r="E5108" i="5"/>
  <c r="E3502" i="5"/>
  <c r="V3341" i="1" s="1"/>
  <c r="E635" i="5"/>
  <c r="V1982" i="1" s="1"/>
  <c r="E5969" i="5"/>
  <c r="V1651" i="1" s="1"/>
  <c r="E326" i="5"/>
  <c r="V356" i="1" s="1"/>
  <c r="E4423" i="5"/>
  <c r="V5496" i="1" s="1"/>
  <c r="E1132" i="5"/>
  <c r="V1387" i="1" s="1"/>
  <c r="E1179" i="5"/>
  <c r="V1386" i="1" s="1"/>
  <c r="E3665" i="5"/>
  <c r="V572" i="1" s="1"/>
  <c r="E4539" i="5"/>
  <c r="V677" i="1" s="1"/>
  <c r="E4910" i="5"/>
  <c r="V5751" i="1" s="1"/>
  <c r="E1502" i="5"/>
  <c r="V5147" i="1" s="1"/>
  <c r="E5245" i="5"/>
  <c r="V6955" i="1" s="1"/>
  <c r="E2881" i="5"/>
  <c r="V3842" i="1" s="1"/>
  <c r="E1948" i="5"/>
  <c r="V3223" i="1" s="1"/>
  <c r="E399" i="5"/>
  <c r="V3222" i="1" s="1"/>
  <c r="E3910" i="5"/>
  <c r="V437" i="1" s="1"/>
  <c r="E573" i="5"/>
  <c r="V5267" i="1" s="1"/>
  <c r="E3304" i="5"/>
  <c r="V4407" i="1" s="1"/>
  <c r="E440" i="5"/>
  <c r="V6517" i="1" s="1"/>
  <c r="E1162" i="5"/>
  <c r="E5903" i="5"/>
  <c r="V6328" i="1" s="1"/>
  <c r="E43" i="5"/>
  <c r="V6797" i="1" s="1"/>
  <c r="E1686" i="5"/>
  <c r="V6223" i="1" s="1"/>
  <c r="E5849" i="5"/>
  <c r="V6516" i="1" s="1"/>
  <c r="E5517" i="5"/>
  <c r="V2465" i="1" s="1"/>
  <c r="E4441" i="5"/>
  <c r="E75" i="5"/>
  <c r="V6937" i="1" s="1"/>
  <c r="E2886" i="5"/>
  <c r="V2464" i="1" s="1"/>
  <c r="E3049" i="5"/>
  <c r="E4958" i="5"/>
  <c r="E5583" i="5"/>
  <c r="V1001" i="1" s="1"/>
  <c r="E4154" i="5"/>
  <c r="V158" i="1" s="1"/>
  <c r="E389" i="5"/>
  <c r="V2852" i="1" s="1"/>
  <c r="E2655" i="5"/>
  <c r="V571" i="1" s="1"/>
  <c r="E5653" i="5"/>
  <c r="V3023" i="1" s="1"/>
  <c r="E5736" i="5"/>
  <c r="E2360" i="5"/>
  <c r="V6610" i="1" s="1"/>
  <c r="E5443" i="5"/>
  <c r="V1495" i="1" s="1"/>
  <c r="E5451" i="5"/>
  <c r="V5855" i="1" s="1"/>
  <c r="E3528" i="5"/>
  <c r="V2462" i="1" s="1"/>
  <c r="E1936" i="5"/>
  <c r="V5495" i="1" s="1"/>
  <c r="E4696" i="5"/>
  <c r="V3652" i="1" s="1"/>
  <c r="E4971" i="5"/>
  <c r="V3959" i="1" s="1"/>
  <c r="E3187" i="5"/>
  <c r="V1744" i="1" s="1"/>
  <c r="E492" i="5"/>
  <c r="V6819" i="1" s="1"/>
  <c r="E6016" i="5"/>
  <c r="V6775" i="1" s="1"/>
  <c r="E5914" i="5"/>
  <c r="V1648" i="1" s="1"/>
  <c r="E2961" i="5"/>
  <c r="V3020" i="1" s="1"/>
  <c r="E1747" i="5"/>
  <c r="V808" i="1" s="1"/>
  <c r="E5506" i="5"/>
  <c r="V3019" i="1" s="1"/>
  <c r="E4896" i="5"/>
  <c r="V4868" i="1" s="1"/>
  <c r="E173" i="5"/>
  <c r="V2577" i="1" s="1"/>
  <c r="E5901" i="5"/>
  <c r="V4173" i="1" s="1"/>
  <c r="E4631" i="5"/>
  <c r="V5023" i="1" s="1"/>
  <c r="E2357" i="5"/>
  <c r="E4060" i="5"/>
  <c r="V2849" i="1" s="1"/>
  <c r="E3541" i="5"/>
  <c r="V6514" i="1" s="1"/>
  <c r="E1577" i="5"/>
  <c r="V1008" i="1" s="1"/>
  <c r="E3673" i="5"/>
  <c r="E643" i="5"/>
  <c r="V1647" i="1" s="1"/>
  <c r="E6004" i="5"/>
  <c r="V6435" i="1" s="1"/>
  <c r="E5679" i="5"/>
  <c r="V2848" i="1" s="1"/>
  <c r="E3684" i="5"/>
  <c r="V5145" i="1" s="1"/>
  <c r="E5936" i="5"/>
  <c r="V5265" i="1" s="1"/>
  <c r="E1510" i="5"/>
  <c r="V1885" i="1" s="1"/>
  <c r="E6131" i="5"/>
  <c r="V3017" i="1" s="1"/>
  <c r="E944" i="5"/>
  <c r="V6076" i="1" s="1"/>
  <c r="E4045" i="5"/>
  <c r="E1638" i="5"/>
  <c r="V3337" i="1" s="1"/>
  <c r="E3406" i="5"/>
  <c r="V1939" i="1" s="1"/>
  <c r="E4662" i="5"/>
  <c r="V7034" i="1" s="1"/>
  <c r="E2058" i="5"/>
  <c r="V5381" i="1" s="1"/>
  <c r="E5338" i="5"/>
  <c r="V6186" i="1" s="1"/>
  <c r="E4876" i="5"/>
  <c r="V4171" i="1" s="1"/>
  <c r="E1634" i="5"/>
  <c r="V4254" i="1" s="1"/>
  <c r="E4847" i="5"/>
  <c r="V3334" i="1" s="1"/>
  <c r="E5214" i="5"/>
  <c r="V4866" i="1" s="1"/>
  <c r="E3451" i="5"/>
  <c r="V3333" i="1" s="1"/>
  <c r="E2340" i="5"/>
  <c r="V4865" i="1" s="1"/>
  <c r="E90" i="5"/>
  <c r="V4580" i="1" s="1"/>
  <c r="E288" i="5"/>
  <c r="V4864" i="1" s="1"/>
  <c r="E5390" i="5"/>
  <c r="V1646" i="1" s="1"/>
  <c r="E4062" i="5"/>
  <c r="V6268" i="1" s="1"/>
  <c r="E4788" i="5"/>
  <c r="V672" i="1" s="1"/>
  <c r="E2114" i="5"/>
  <c r="V902" i="1" s="1"/>
  <c r="E5630" i="5"/>
  <c r="V2575" i="1" s="1"/>
  <c r="E3594" i="5"/>
  <c r="V4579" i="1" s="1"/>
  <c r="E5862" i="5"/>
  <c r="E2702" i="5"/>
  <c r="V4862" i="1" s="1"/>
  <c r="E3632" i="5"/>
  <c r="V6936" i="1" s="1"/>
  <c r="E3628" i="5"/>
  <c r="V5225" i="1" s="1"/>
  <c r="E5277" i="5"/>
  <c r="V4576" i="1" s="1"/>
  <c r="E4833" i="5"/>
  <c r="V3440" i="1" s="1"/>
  <c r="E5402" i="5"/>
  <c r="V5143" i="1" s="1"/>
  <c r="E5591" i="5"/>
  <c r="V1460" i="1" s="1"/>
  <c r="E1721" i="5"/>
  <c r="V1459" i="1" s="1"/>
  <c r="E3186" i="5"/>
  <c r="V1578" i="1" s="1"/>
  <c r="E5144" i="5"/>
  <c r="V6323" i="1" s="1"/>
  <c r="E4365" i="5"/>
  <c r="V6774" i="1" s="1"/>
  <c r="E479" i="5"/>
  <c r="V3221" i="1" s="1"/>
  <c r="E987" i="5"/>
  <c r="V1458" i="1" s="1"/>
  <c r="E3704" i="5"/>
  <c r="V432" i="1" s="1"/>
  <c r="E3767" i="5"/>
  <c r="V1116" i="1" s="1"/>
  <c r="E3200" i="5"/>
  <c r="E896" i="5"/>
  <c r="E763" i="5"/>
  <c r="V4500" i="1" s="1"/>
  <c r="E5435" i="5"/>
  <c r="V1742" i="1" s="1"/>
  <c r="E5005" i="5"/>
  <c r="E1129" i="5"/>
  <c r="V2622" i="1" s="1"/>
  <c r="E3973" i="5"/>
  <c r="V4252" i="1" s="1"/>
  <c r="E923" i="5"/>
  <c r="V3644" i="1" s="1"/>
  <c r="E3000" i="5"/>
  <c r="V5595" i="1" s="1"/>
  <c r="E1886" i="5"/>
  <c r="V5048" i="1" s="1"/>
  <c r="E2848" i="5"/>
  <c r="E5716" i="5"/>
  <c r="V1642" i="1" s="1"/>
  <c r="E2566" i="5"/>
  <c r="V3150" i="1" s="1"/>
  <c r="E100" i="5"/>
  <c r="V4294" i="1" s="1"/>
  <c r="E5208" i="5"/>
  <c r="E3561" i="5"/>
  <c r="V5594" i="1" s="1"/>
  <c r="E133" i="5"/>
  <c r="V5142" i="1" s="1"/>
  <c r="E1792" i="5"/>
  <c r="V355" i="1" s="1"/>
  <c r="E298" i="5"/>
  <c r="V4403" i="1" s="1"/>
  <c r="E433" i="5"/>
  <c r="V3643" i="1" s="1"/>
  <c r="E5357" i="5"/>
  <c r="V3015" i="1" s="1"/>
  <c r="E3672" i="5"/>
  <c r="V2129" i="1" s="1"/>
  <c r="E2956" i="5"/>
  <c r="V4293" i="1" s="1"/>
  <c r="E3648" i="5"/>
  <c r="V6510" i="1" s="1"/>
  <c r="E5267" i="5"/>
  <c r="V6846" i="1" s="1"/>
  <c r="E2165" i="5"/>
  <c r="V6935" i="1" s="1"/>
  <c r="E1802" i="5"/>
  <c r="V2365" i="1" s="1"/>
  <c r="E1473" i="5"/>
  <c r="V5141" i="1" s="1"/>
  <c r="E5159" i="5"/>
  <c r="V2364" i="1" s="1"/>
  <c r="E4961" i="5"/>
  <c r="V5224" i="1" s="1"/>
  <c r="E3844" i="5"/>
  <c r="V5140" i="1" s="1"/>
  <c r="E4465" i="5"/>
  <c r="V6708" i="1" s="1"/>
  <c r="E2250" i="5"/>
  <c r="V5852" i="1" s="1"/>
  <c r="E1618" i="5"/>
  <c r="E344" i="5"/>
  <c r="V1112" i="1" s="1"/>
  <c r="E4789" i="5"/>
  <c r="V176" i="1" s="1"/>
  <c r="E390" i="5"/>
  <c r="E3498" i="5"/>
  <c r="V6434" i="1" s="1"/>
  <c r="E3600" i="5"/>
  <c r="E5614" i="5"/>
  <c r="V670" i="1" s="1"/>
  <c r="E4530" i="5"/>
  <c r="V6183" i="1" s="1"/>
  <c r="E4027" i="5"/>
  <c r="V5493" i="1" s="1"/>
  <c r="E1976" i="5"/>
  <c r="V669" i="1" s="1"/>
  <c r="E980" i="5"/>
  <c r="V4007" i="1" s="1"/>
  <c r="E3066" i="5"/>
  <c r="V5378" i="1" s="1"/>
  <c r="E2989" i="5"/>
  <c r="V1111" i="1" s="1"/>
  <c r="E1770" i="5"/>
  <c r="V83" i="1" s="1"/>
  <c r="E463" i="5"/>
  <c r="V6072" i="1" s="1"/>
  <c r="E1382" i="5"/>
  <c r="E4843" i="5"/>
  <c r="V2294" i="1" s="1"/>
  <c r="E2843" i="5"/>
  <c r="V3219" i="1" s="1"/>
  <c r="E5" i="5"/>
  <c r="V668" i="1" s="1"/>
  <c r="E5871" i="5"/>
  <c r="V3218" i="1" s="1"/>
  <c r="E1937" i="5"/>
  <c r="V3148" i="1" s="1"/>
  <c r="E5769" i="5"/>
  <c r="V5139" i="1" s="1"/>
  <c r="E1415" i="5"/>
  <c r="V6508" i="1" s="1"/>
  <c r="E4613" i="5"/>
  <c r="V3637" i="1" s="1"/>
  <c r="E1056" i="5"/>
  <c r="V5264" i="1" s="1"/>
  <c r="E5564" i="5"/>
  <c r="V6507" i="1" s="1"/>
  <c r="E3932" i="5"/>
  <c r="V1534" i="1" s="1"/>
  <c r="E2724" i="5"/>
  <c r="V6320" i="1" s="1"/>
  <c r="E5745" i="5"/>
  <c r="V6892" i="1" s="1"/>
  <c r="E2473" i="5"/>
  <c r="V5943" i="1" s="1"/>
  <c r="E1677" i="5"/>
  <c r="V2663" i="1" s="1"/>
  <c r="E1695" i="5"/>
  <c r="V429" i="1" s="1"/>
  <c r="E1353" i="5"/>
  <c r="V4399" i="1" s="1"/>
  <c r="E2316" i="5"/>
  <c r="E2839" i="5"/>
  <c r="V3012" i="1" s="1"/>
  <c r="E130" i="5"/>
  <c r="V3633" i="1" s="1"/>
  <c r="E5935" i="5"/>
  <c r="V2456" i="1" s="1"/>
  <c r="E4438" i="5"/>
  <c r="E5468" i="5"/>
  <c r="E4148" i="5"/>
  <c r="V4857" i="1" s="1"/>
  <c r="E383" i="5"/>
  <c r="V5791" i="1" s="1"/>
  <c r="E5192" i="5"/>
  <c r="V3329" i="1" s="1"/>
  <c r="E5911" i="5"/>
  <c r="V5137" i="1" s="1"/>
  <c r="E3919" i="5"/>
  <c r="V4398" i="1" s="1"/>
  <c r="E5592" i="5"/>
  <c r="V1106" i="1" s="1"/>
  <c r="E5019" i="5"/>
  <c r="V2846" i="1" s="1"/>
  <c r="E2132" i="5"/>
  <c r="V1881" i="1" s="1"/>
  <c r="E685" i="5"/>
  <c r="V3328" i="1" s="1"/>
  <c r="E5219" i="5"/>
  <c r="V1850" i="1" s="1"/>
  <c r="E5363" i="5"/>
  <c r="V1533" i="1" s="1"/>
  <c r="E4237" i="5"/>
  <c r="V1018" i="1" s="1"/>
  <c r="E836" i="5"/>
  <c r="V5747" i="1" s="1"/>
  <c r="E3728" i="5"/>
  <c r="V6319" i="1" s="1"/>
  <c r="E3369" i="5"/>
  <c r="V4397" i="1" s="1"/>
  <c r="E3330" i="5"/>
  <c r="V6432" i="1" s="1"/>
  <c r="E3140" i="5"/>
  <c r="V5918" i="1" s="1"/>
  <c r="E2497" i="5"/>
  <c r="V6706" i="1" s="1"/>
  <c r="E5574" i="5"/>
  <c r="V88" i="1" s="1"/>
  <c r="E4927" i="5"/>
  <c r="V112" i="1" s="1"/>
  <c r="E1889" i="5"/>
  <c r="V5849" i="1" s="1"/>
  <c r="E5894" i="5"/>
  <c r="V6068" i="1" s="1"/>
  <c r="E5885" i="5"/>
  <c r="V2938" i="1" s="1"/>
  <c r="E2762" i="5"/>
  <c r="E2361" i="5"/>
  <c r="V2455" i="1" s="1"/>
  <c r="E3568" i="5"/>
  <c r="V5992" i="1" s="1"/>
  <c r="E3810" i="5"/>
  <c r="V2117" i="1" s="1"/>
  <c r="E1431" i="5"/>
  <c r="V6066" i="1" s="1"/>
  <c r="E1905" i="5"/>
  <c r="V567" i="1" s="1"/>
  <c r="E1370" i="5"/>
  <c r="V6609" i="1" s="1"/>
  <c r="E116" i="5"/>
  <c r="V5847" i="1" s="1"/>
  <c r="E3789" i="5"/>
  <c r="V6934" i="1" s="1"/>
  <c r="E3961" i="5"/>
  <c r="V5021" i="1" s="1"/>
  <c r="E1612" i="5"/>
  <c r="V1457" i="1" s="1"/>
  <c r="E5322" i="5"/>
  <c r="V2572" i="1" s="1"/>
  <c r="E4601" i="5"/>
  <c r="E2847" i="5"/>
  <c r="V6841" i="1" s="1"/>
  <c r="E2712" i="5"/>
  <c r="V4394" i="1" s="1"/>
  <c r="E4698" i="5"/>
  <c r="V3626" i="1" s="1"/>
  <c r="E4873" i="5"/>
  <c r="V1740" i="1" s="1"/>
  <c r="E3289" i="5"/>
  <c r="V1634" i="1" s="1"/>
  <c r="E6125" i="5"/>
  <c r="V6980" i="1" s="1"/>
  <c r="E5732" i="5"/>
  <c r="E3791" i="5"/>
  <c r="V2115" i="1" s="1"/>
  <c r="E4389" i="5"/>
  <c r="V2841" i="1" s="1"/>
  <c r="E5275" i="5"/>
  <c r="V2840" i="1" s="1"/>
  <c r="E5855" i="5"/>
  <c r="V1017" i="1" s="1"/>
  <c r="E4507" i="5"/>
  <c r="V5846" i="1" s="1"/>
  <c r="E3745" i="5"/>
  <c r="V5020" i="1" s="1"/>
  <c r="E5787" i="5"/>
  <c r="V3834" i="1" s="1"/>
  <c r="E1155" i="5"/>
  <c r="V6065" i="1" s="1"/>
  <c r="E3181" i="5"/>
  <c r="V6933" i="1" s="1"/>
  <c r="E2108" i="5"/>
  <c r="V2659" i="1" s="1"/>
  <c r="E4892" i="5"/>
  <c r="V3006" i="1" s="1"/>
  <c r="E2801" i="5"/>
  <c r="V6839" i="1" s="1"/>
  <c r="E317" i="5"/>
  <c r="V5586" i="1" s="1"/>
  <c r="E4517" i="5"/>
  <c r="V773" i="1" s="1"/>
  <c r="E483" i="5"/>
  <c r="V666" i="1" s="1"/>
  <c r="E4658" i="5"/>
  <c r="V6064" i="1" s="1"/>
  <c r="E3318" i="5"/>
  <c r="V4393" i="1" s="1"/>
  <c r="E584" i="5"/>
  <c r="V998" i="1" s="1"/>
  <c r="E1821" i="5"/>
  <c r="V898" i="1" s="1"/>
  <c r="E208" i="5"/>
  <c r="V6317" i="1" s="1"/>
  <c r="E3328" i="5"/>
  <c r="V4562" i="1" s="1"/>
  <c r="E3972" i="5"/>
  <c r="V3474" i="1" s="1"/>
  <c r="E4561" i="5"/>
  <c r="V4003" i="1" s="1"/>
  <c r="E393" i="5"/>
  <c r="V4002" i="1" s="1"/>
  <c r="E4778" i="5"/>
  <c r="V4161" i="1" s="1"/>
  <c r="E2609" i="5"/>
  <c r="E767" i="5"/>
  <c r="V4849" i="1" s="1"/>
  <c r="E4472" i="5"/>
  <c r="V5845" i="1" s="1"/>
  <c r="E4584" i="5"/>
  <c r="V4848" i="1" s="1"/>
  <c r="E5763" i="5"/>
  <c r="V4847" i="1" s="1"/>
  <c r="E1396" i="5"/>
  <c r="V4248" i="1" s="1"/>
  <c r="E4188" i="5"/>
  <c r="V6315" i="1" s="1"/>
  <c r="E1019" i="5"/>
  <c r="V7" i="1" s="1"/>
  <c r="E4486" i="5"/>
  <c r="V4159" i="1" s="1"/>
  <c r="E2120" i="5"/>
  <c r="V2656" i="1" s="1"/>
  <c r="E3436" i="5"/>
  <c r="V834" i="1" s="1"/>
  <c r="E335" i="5"/>
  <c r="V4559" i="1" s="1"/>
  <c r="E2794" i="5"/>
  <c r="V5371" i="1" s="1"/>
  <c r="E5425" i="5"/>
  <c r="V62" i="1" s="1"/>
  <c r="E361" i="5"/>
  <c r="V404" i="1" s="1"/>
  <c r="E5950" i="5"/>
  <c r="V6180" i="1" s="1"/>
  <c r="E1614" i="5"/>
  <c r="V4846" i="1" s="1"/>
  <c r="E2486" i="5"/>
  <c r="V2454" i="1" s="1"/>
  <c r="E4713" i="5"/>
  <c r="V2771" i="1" s="1"/>
  <c r="E5171" i="5"/>
  <c r="V5135" i="1" s="1"/>
  <c r="E2367" i="5"/>
  <c r="V2838" i="1" s="1"/>
  <c r="E3438" i="5"/>
  <c r="V4558" i="1" s="1"/>
  <c r="E5815" i="5"/>
  <c r="V896" i="1" s="1"/>
  <c r="E789" i="5"/>
  <c r="V5844" i="1" s="1"/>
  <c r="E2820" i="5"/>
  <c r="V2953" i="1" s="1"/>
  <c r="E6043" i="5"/>
  <c r="V5584" i="1" s="1"/>
  <c r="E1197" i="5"/>
  <c r="V5309" i="1" s="1"/>
  <c r="E3266" i="5"/>
  <c r="V3002" i="1" s="1"/>
  <c r="E2037" i="5"/>
  <c r="V5583" i="1" s="1"/>
  <c r="E5896" i="5"/>
  <c r="V2110" i="1" s="1"/>
  <c r="E2246" i="5"/>
  <c r="V4777" i="1" s="1"/>
  <c r="E2540" i="5"/>
  <c r="V6705" i="1" s="1"/>
  <c r="E4385" i="5"/>
  <c r="V1440" i="1" s="1"/>
  <c r="E1130" i="5"/>
  <c r="V6645" i="1" s="1"/>
  <c r="E5895" i="5"/>
  <c r="V665" i="1" s="1"/>
  <c r="E5348" i="5"/>
  <c r="V5704" i="1" s="1"/>
  <c r="E1831" i="5"/>
  <c r="E1354" i="5"/>
  <c r="E177" i="5"/>
  <c r="V4391" i="1" s="1"/>
  <c r="E2803" i="5"/>
  <c r="V1098" i="1" s="1"/>
  <c r="E3476" i="5"/>
  <c r="V315" i="1" s="1"/>
  <c r="E3788" i="5"/>
  <c r="V2834" i="1" s="1"/>
  <c r="E3064" i="5"/>
  <c r="V6500" i="1" s="1"/>
  <c r="E343" i="5"/>
  <c r="V5368" i="1" s="1"/>
  <c r="E406" i="5"/>
  <c r="V3620" i="1" s="1"/>
  <c r="E2479" i="5"/>
  <c r="V6979" i="1" s="1"/>
  <c r="E51" i="5"/>
  <c r="E1902" i="5"/>
  <c r="V2613" i="1" s="1"/>
  <c r="E450" i="5"/>
  <c r="V4390" i="1" s="1"/>
  <c r="E1110" i="5"/>
  <c r="E2094" i="5"/>
  <c r="V7023" i="1" s="1"/>
  <c r="E1833" i="5"/>
  <c r="V2570" i="1" s="1"/>
  <c r="E1060" i="5"/>
  <c r="V3997" i="1" s="1"/>
  <c r="E3576" i="5"/>
  <c r="V5131" i="1" s="1"/>
  <c r="E5707" i="5"/>
  <c r="V4841" i="1" s="1"/>
  <c r="E935" i="5"/>
  <c r="V5581" i="1" s="1"/>
  <c r="E3355" i="5"/>
  <c r="V2617" i="1" s="1"/>
  <c r="E4680" i="5"/>
  <c r="V2770" i="1" s="1"/>
  <c r="E3748" i="5"/>
  <c r="V6178" i="1" s="1"/>
  <c r="E4775" i="5"/>
  <c r="V1814" i="1" s="1"/>
  <c r="E5566" i="5"/>
  <c r="V3996" i="1" s="1"/>
  <c r="E629" i="5"/>
  <c r="V4154" i="1" s="1"/>
  <c r="E3923" i="5"/>
  <c r="V215" i="1" s="1"/>
  <c r="E774" i="5"/>
  <c r="V6313" i="1" s="1"/>
  <c r="E6021" i="5"/>
  <c r="E2162" i="5"/>
  <c r="V494" i="1" s="1"/>
  <c r="E2990" i="5"/>
  <c r="V1095" i="1" s="1"/>
  <c r="E2215" i="5"/>
  <c r="V5366" i="1" s="1"/>
  <c r="E3397" i="5"/>
  <c r="V662" i="1" s="1"/>
  <c r="E2647" i="5"/>
  <c r="E1374" i="5"/>
  <c r="V5580" i="1" s="1"/>
  <c r="E5956" i="5"/>
  <c r="V3617" i="1" s="1"/>
  <c r="E402" i="5"/>
  <c r="V6608" i="1" s="1"/>
  <c r="E616" i="5"/>
  <c r="V423" i="1" s="1"/>
  <c r="E2765" i="5"/>
  <c r="V2653" i="1" s="1"/>
  <c r="E3092" i="5"/>
  <c r="V2569" i="1" s="1"/>
  <c r="E2687" i="5"/>
  <c r="V6496" i="1" s="1"/>
  <c r="E5524" i="5"/>
  <c r="V4696" i="1" s="1"/>
  <c r="E2476" i="5"/>
  <c r="V1093" i="1" s="1"/>
  <c r="E5874" i="5"/>
  <c r="V1524" i="1" s="1"/>
  <c r="E2667" i="5"/>
  <c r="V4386" i="1" s="1"/>
  <c r="E1432" i="5"/>
  <c r="V2292" i="1" s="1"/>
  <c r="E3942" i="5"/>
  <c r="E2629" i="5"/>
  <c r="V4077" i="1" s="1"/>
  <c r="E3230" i="5"/>
  <c r="V6495" i="1" s="1"/>
  <c r="E456" i="5"/>
  <c r="V3948" i="1" s="1"/>
  <c r="E5037" i="5"/>
  <c r="V6493" i="1" s="1"/>
  <c r="E3960" i="5"/>
  <c r="V3615" i="1" s="1"/>
  <c r="E1153" i="5"/>
  <c r="V893" i="1" s="1"/>
  <c r="E2330" i="5"/>
  <c r="V4384" i="1" s="1"/>
  <c r="E2079" i="5"/>
  <c r="V2568" i="1" s="1"/>
  <c r="E249" i="5"/>
  <c r="V1813" i="1" s="1"/>
  <c r="E2288" i="5"/>
  <c r="V2831" i="1" s="1"/>
  <c r="E6069" i="5"/>
  <c r="V4838" i="1" s="1"/>
  <c r="E556" i="5"/>
  <c r="V314" i="1" s="1"/>
  <c r="E3550" i="5"/>
  <c r="V6312" i="1" s="1"/>
  <c r="E5872" i="5"/>
  <c r="V3831" i="1" s="1"/>
  <c r="E5132" i="5"/>
  <c r="V2652" i="1" s="1"/>
  <c r="E4771" i="5"/>
  <c r="V5364" i="1" s="1"/>
  <c r="E1663" i="5"/>
  <c r="V313" i="1" s="1"/>
  <c r="E4118" i="5"/>
  <c r="V2360" i="1" s="1"/>
  <c r="E1960" i="5"/>
  <c r="V3472" i="1" s="1"/>
  <c r="E4749" i="5"/>
  <c r="V6954" i="1" s="1"/>
  <c r="E4792" i="5"/>
  <c r="V5128" i="1" s="1"/>
  <c r="E407" i="5"/>
  <c r="V1325" i="1" s="1"/>
  <c r="E1626" i="5"/>
  <c r="V5263" i="1" s="1"/>
  <c r="E109" i="5"/>
  <c r="V2102" i="1" s="1"/>
  <c r="E5281" i="5"/>
  <c r="V1876" i="1" s="1"/>
  <c r="E5234" i="5"/>
  <c r="V4076" i="1" s="1"/>
  <c r="E3778" i="5"/>
  <c r="V2998" i="1" s="1"/>
  <c r="E1376" i="5"/>
  <c r="V5127" i="1" s="1"/>
  <c r="E4911" i="5"/>
  <c r="E2527" i="5"/>
  <c r="V5220" i="1" s="1"/>
  <c r="E280" i="5"/>
  <c r="V3319" i="1" s="1"/>
  <c r="E23" i="5"/>
  <c r="V3830" i="1" s="1"/>
  <c r="E1077" i="5"/>
  <c r="V6059" i="1" s="1"/>
  <c r="E5728" i="5"/>
  <c r="V4834" i="1" s="1"/>
  <c r="E4235" i="5"/>
  <c r="V6431" i="1" s="1"/>
  <c r="E4738" i="5"/>
  <c r="V2830" i="1" s="1"/>
  <c r="E3009" i="5"/>
  <c r="V5575" i="1" s="1"/>
  <c r="E379" i="5"/>
  <c r="V6771" i="1" s="1"/>
  <c r="E5209" i="5"/>
  <c r="V6389" i="1" s="1"/>
  <c r="E4769" i="5"/>
  <c r="V6058" i="1" s="1"/>
  <c r="E5706" i="5"/>
  <c r="V6978" i="1" s="1"/>
  <c r="E4074" i="5"/>
  <c r="V4740" i="1" s="1"/>
  <c r="E6061" i="5"/>
  <c r="E2755" i="5"/>
  <c r="E4162" i="5"/>
  <c r="V5574" i="1" s="1"/>
  <c r="E3509" i="5"/>
  <c r="V3995" i="1" s="1"/>
  <c r="E6" i="5"/>
  <c r="V3613" i="1" s="1"/>
  <c r="E4106" i="5"/>
  <c r="V6606" i="1" s="1"/>
  <c r="E4072" i="5"/>
  <c r="V597" i="1" s="1"/>
  <c r="E4454" i="5"/>
  <c r="V2098" i="1" s="1"/>
  <c r="E5066" i="5"/>
  <c r="V5363" i="1" s="1"/>
  <c r="E5202" i="5"/>
  <c r="V2097" i="1" s="1"/>
  <c r="E4567" i="5"/>
  <c r="V5124" i="1" s="1"/>
  <c r="E4013" i="5"/>
  <c r="V6416" i="1" s="1"/>
  <c r="E3136" i="5"/>
  <c r="V2567" i="1" s="1"/>
  <c r="E4344" i="5"/>
  <c r="V6931" i="1" s="1"/>
  <c r="E1805" i="5"/>
  <c r="V3612" i="1" s="1"/>
  <c r="E1855" i="5"/>
  <c r="V5914" i="1" s="1"/>
  <c r="E762" i="5"/>
  <c r="V6836" i="1" s="1"/>
  <c r="E1058" i="5"/>
  <c r="V6057" i="1" s="1"/>
  <c r="E3170" i="5"/>
  <c r="V75" i="1" s="1"/>
  <c r="E5166" i="5"/>
  <c r="V4289" i="1" s="1"/>
  <c r="E3999" i="5"/>
  <c r="V5362" i="1" s="1"/>
  <c r="E4208" i="5"/>
  <c r="V5572" i="1" s="1"/>
  <c r="E2645" i="5"/>
  <c r="V151" i="1" s="1"/>
  <c r="E1825" i="5"/>
  <c r="V814" i="1" s="1"/>
  <c r="E2535" i="5"/>
  <c r="V6310" i="1" s="1"/>
  <c r="E3337" i="5"/>
  <c r="V3611" i="1" s="1"/>
  <c r="E2808" i="5"/>
  <c r="V1231" i="1" s="1"/>
  <c r="E3051" i="5"/>
  <c r="V4833" i="1" s="1"/>
  <c r="E707" i="5"/>
  <c r="V959" i="1" s="1"/>
  <c r="E1428" i="5"/>
  <c r="V3829" i="1" s="1"/>
  <c r="E4058" i="5"/>
  <c r="V1324" i="1" s="1"/>
  <c r="E5844" i="5"/>
  <c r="V5122" i="1" s="1"/>
  <c r="E3402" i="5"/>
  <c r="V2448" i="1" s="1"/>
  <c r="E287" i="5"/>
  <c r="V1085" i="1" s="1"/>
  <c r="E4127" i="5"/>
  <c r="V5262" i="1" s="1"/>
  <c r="E302" i="5"/>
  <c r="V5838" i="1" s="1"/>
  <c r="E20" i="5"/>
  <c r="V4149" i="1" s="1"/>
  <c r="E2163" i="5"/>
  <c r="V2095" i="1" s="1"/>
  <c r="E5990" i="5"/>
  <c r="V5121" i="1" s="1"/>
  <c r="E5563" i="5"/>
  <c r="V6749" i="1" s="1"/>
  <c r="E2291" i="5"/>
  <c r="E5528" i="5"/>
  <c r="V7006" i="1" s="1"/>
  <c r="E5411" i="5"/>
  <c r="V5939" i="1" s="1"/>
  <c r="E5860" i="5"/>
  <c r="V1323" i="1" s="1"/>
  <c r="E3119" i="5"/>
  <c r="V2992" i="1" s="1"/>
  <c r="E5456" i="5"/>
  <c r="V2538" i="1" s="1"/>
  <c r="E1500" i="5"/>
  <c r="V6309" i="1" s="1"/>
  <c r="E4363" i="5"/>
  <c r="V5490" i="1" s="1"/>
  <c r="E1090" i="5"/>
  <c r="V892" i="1" s="1"/>
  <c r="E5057" i="5"/>
  <c r="V1736" i="1" s="1"/>
  <c r="E3679" i="5"/>
  <c r="E2394" i="5"/>
  <c r="V175" i="1" s="1"/>
  <c r="E1742" i="5"/>
  <c r="E442" i="5"/>
  <c r="V309" i="1" s="1"/>
  <c r="E4076" i="5"/>
  <c r="V6052" i="1" s="1"/>
  <c r="E1123" i="5"/>
  <c r="V364" i="1" s="1"/>
  <c r="E4715" i="5"/>
  <c r="V4553" i="1" s="1"/>
  <c r="E3347" i="5"/>
  <c r="V658" i="1" s="1"/>
  <c r="E4315" i="5"/>
  <c r="V5743" i="1" s="1"/>
  <c r="E2505" i="5"/>
  <c r="V6891" i="1" s="1"/>
  <c r="E3534" i="5"/>
  <c r="V210" i="1" s="1"/>
  <c r="E5691" i="5"/>
  <c r="V596" i="1" s="1"/>
  <c r="E2437" i="5"/>
  <c r="V606" i="1" s="1"/>
  <c r="E3418" i="5"/>
  <c r="V308" i="1" s="1"/>
  <c r="E928" i="5"/>
  <c r="E94" i="5"/>
  <c r="V3517" i="1" s="1"/>
  <c r="E3082" i="5"/>
  <c r="V2769" i="1" s="1"/>
  <c r="E3685" i="5"/>
  <c r="V6703" i="1" s="1"/>
  <c r="E4274" i="5"/>
  <c r="V5260" i="1" s="1"/>
  <c r="E3983" i="5"/>
  <c r="V3212" i="1" s="1"/>
  <c r="E4762" i="5"/>
  <c r="V6489" i="1" s="1"/>
  <c r="E1418" i="5"/>
  <c r="V5568" i="1" s="1"/>
  <c r="E1676" i="5"/>
  <c r="V4146" i="1" s="1"/>
  <c r="E5605" i="5"/>
  <c r="V1770" i="1" s="1"/>
  <c r="E2144" i="5"/>
  <c r="V2524" i="1" s="1"/>
  <c r="E5190" i="5"/>
  <c r="V6415" i="1" s="1"/>
  <c r="E1671" i="5"/>
  <c r="V2445" i="1" s="1"/>
  <c r="E4403" i="5"/>
  <c r="V2956" i="1" s="1"/>
  <c r="E6165" i="5"/>
  <c r="V3606" i="1" s="1"/>
  <c r="E5181" i="5"/>
  <c r="V3315" i="1" s="1"/>
  <c r="E183" i="5"/>
  <c r="V6050" i="1" s="1"/>
  <c r="E3332" i="5"/>
  <c r="V2358" i="1" s="1"/>
  <c r="E2328" i="5"/>
  <c r="V2648" i="1" s="1"/>
  <c r="E5342" i="5"/>
  <c r="V1082" i="1" s="1"/>
  <c r="E1572" i="5"/>
  <c r="V5019" i="1" s="1"/>
  <c r="E3524" i="5"/>
  <c r="V5359" i="1" s="1"/>
  <c r="E3129" i="5"/>
  <c r="V6977" i="1" s="1"/>
  <c r="E4490" i="5"/>
  <c r="E2838" i="5"/>
  <c r="V1081" i="1" s="1"/>
  <c r="E5550" i="5"/>
  <c r="V1958" i="1" s="1"/>
  <c r="E2107" i="5"/>
  <c r="V1627" i="1" s="1"/>
  <c r="E2729" i="5"/>
  <c r="V3603" i="1" s="1"/>
  <c r="E1968" i="5"/>
  <c r="E2335" i="5"/>
  <c r="V2092" i="1" s="1"/>
  <c r="E984" i="5"/>
  <c r="V5567" i="1" s="1"/>
  <c r="E5489" i="5"/>
  <c r="V1078" i="1" s="1"/>
  <c r="E3430" i="5"/>
  <c r="V2824" i="1" s="1"/>
  <c r="E4458" i="5"/>
  <c r="V3991" i="1" s="1"/>
  <c r="E607" i="5"/>
  <c r="V6890" i="1" s="1"/>
  <c r="E2710" i="5"/>
  <c r="V657" i="1" s="1"/>
  <c r="E5098" i="5"/>
  <c r="V129" i="1" s="1"/>
  <c r="E540" i="5"/>
  <c r="V2737" i="1" s="1"/>
  <c r="E2750" i="5"/>
  <c r="V6307" i="1" s="1"/>
  <c r="E1373" i="5"/>
  <c r="V5118" i="1" s="1"/>
  <c r="E5640" i="5"/>
  <c r="E2089" i="5"/>
  <c r="V1518" i="1" s="1"/>
  <c r="E3833" i="5"/>
  <c r="V2444" i="1" s="1"/>
  <c r="E2117" i="5"/>
  <c r="V1379" i="1" s="1"/>
  <c r="E5880" i="5"/>
  <c r="V3312" i="1" s="1"/>
  <c r="E2709" i="5"/>
  <c r="V2647" i="1" s="1"/>
  <c r="E3126" i="5"/>
  <c r="E2997" i="5"/>
  <c r="V100" i="1" s="1"/>
  <c r="E3868" i="5"/>
  <c r="V5357" i="1" s="1"/>
  <c r="E5985" i="5"/>
  <c r="V2404" i="1" s="1"/>
  <c r="E572" i="5"/>
  <c r="V1735" i="1" s="1"/>
  <c r="E1917" i="5"/>
  <c r="V6834" i="1" s="1"/>
  <c r="E3578" i="5"/>
  <c r="V2646" i="1" s="1"/>
  <c r="E72" i="5"/>
  <c r="V2442" i="1" s="1"/>
  <c r="E1991" i="5"/>
  <c r="V5215" i="1" s="1"/>
  <c r="E1567" i="5"/>
  <c r="V115" i="1" s="1"/>
  <c r="E3501" i="5"/>
  <c r="V4376" i="1" s="1"/>
  <c r="E2884" i="5"/>
  <c r="V3600" i="1" s="1"/>
  <c r="E3197" i="5"/>
  <c r="V1015" i="1" s="1"/>
  <c r="E724" i="5"/>
  <c r="V2821" i="1" s="1"/>
  <c r="E5781" i="5"/>
  <c r="V6910" i="1" s="1"/>
  <c r="E4651" i="5"/>
  <c r="V3599" i="1" s="1"/>
  <c r="E4838" i="5"/>
  <c r="V6909" i="1" s="1"/>
  <c r="E3055" i="5"/>
  <c r="V4375" i="1" s="1"/>
  <c r="E1961" i="5"/>
  <c r="V1575" i="1" s="1"/>
  <c r="E1810" i="5"/>
  <c r="V5356" i="1" s="1"/>
  <c r="E2391" i="5"/>
  <c r="V2952" i="1" s="1"/>
  <c r="E2555" i="5"/>
  <c r="V3596" i="1" s="1"/>
  <c r="E3368" i="5"/>
  <c r="V1229" i="1" s="1"/>
  <c r="E2550" i="5"/>
  <c r="V5354" i="1" s="1"/>
  <c r="E1311" i="5"/>
  <c r="V1514" i="1" s="1"/>
  <c r="E3864" i="5"/>
  <c r="V4102" i="1" s="1"/>
  <c r="E5078" i="5"/>
  <c r="V6306" i="1" s="1"/>
  <c r="E2833" i="5"/>
  <c r="V6486" i="1" s="1"/>
  <c r="E2411" i="5"/>
  <c r="E4772" i="5"/>
  <c r="V3141" i="1" s="1"/>
  <c r="E2957" i="5"/>
  <c r="V5353" i="1" s="1"/>
  <c r="E4628" i="5"/>
  <c r="V1622" i="1" s="1"/>
  <c r="E5449" i="5"/>
  <c r="E4724" i="5"/>
  <c r="V6414" i="1" s="1"/>
  <c r="E5618" i="5"/>
  <c r="V6174" i="1" s="1"/>
  <c r="E424" i="5"/>
  <c r="V1075" i="1" s="1"/>
  <c r="E2239" i="5"/>
  <c r="V5833" i="1" s="1"/>
  <c r="E532" i="5"/>
  <c r="V3209" i="1" s="1"/>
  <c r="E4524" i="5"/>
  <c r="V1810" i="1" s="1"/>
  <c r="E5392" i="5"/>
  <c r="V5564" i="1" s="1"/>
  <c r="E277" i="5"/>
  <c r="V3822" i="1" s="1"/>
  <c r="E472" i="5"/>
  <c r="V2081" i="1" s="1"/>
  <c r="E4331" i="5"/>
  <c r="V4827" i="1" s="1"/>
  <c r="E4869" i="5"/>
  <c r="V3593" i="1" s="1"/>
  <c r="E5791" i="5"/>
  <c r="V4549" i="1" s="1"/>
  <c r="E5302" i="5"/>
  <c r="V3592" i="1" s="1"/>
  <c r="E5830" i="5"/>
  <c r="V6304" i="1" s="1"/>
  <c r="E5548" i="5"/>
  <c r="V5831" i="1" s="1"/>
  <c r="E2589" i="5"/>
  <c r="V5257" i="1" s="1"/>
  <c r="E3955" i="5"/>
  <c r="V2080" i="1" s="1"/>
  <c r="E3282" i="5"/>
  <c r="V4141" i="1" s="1"/>
  <c r="E1840" i="5"/>
  <c r="V3172" i="1" s="1"/>
  <c r="E2216" i="5"/>
  <c r="V811" i="1" s="1"/>
  <c r="E4170" i="5"/>
  <c r="V5115" i="1" s="1"/>
  <c r="E1244" i="5"/>
  <c r="E2660" i="5"/>
  <c r="V3590" i="1" s="1"/>
  <c r="E1753" i="5"/>
  <c r="V1809" i="1" s="1"/>
  <c r="E4604" i="5"/>
  <c r="V2642" i="1" s="1"/>
  <c r="E3546" i="5"/>
  <c r="V562" i="1" s="1"/>
  <c r="E2574" i="5"/>
  <c r="V4544" i="1" s="1"/>
  <c r="E5156" i="5"/>
  <c r="V6303" i="1" s="1"/>
  <c r="E3836" i="5"/>
  <c r="V2564" i="1" s="1"/>
  <c r="E362" i="5"/>
  <c r="V5213" i="1" s="1"/>
  <c r="E820" i="5"/>
  <c r="V3515" i="1" s="1"/>
  <c r="E195" i="5"/>
  <c r="V4825" i="1" s="1"/>
  <c r="E2642" i="5"/>
  <c r="E3616" i="5"/>
  <c r="V6888" i="1" s="1"/>
  <c r="E3874" i="5"/>
  <c r="V958" i="1" s="1"/>
  <c r="E1245" i="5"/>
  <c r="V4140" i="1" s="1"/>
  <c r="E2736" i="5"/>
  <c r="V2077" i="1" s="1"/>
  <c r="E1427" i="5"/>
  <c r="V4823" i="1" s="1"/>
  <c r="E6141" i="5"/>
  <c r="V5830" i="1" s="1"/>
  <c r="E2641" i="5"/>
  <c r="V6045" i="1" s="1"/>
  <c r="E5442" i="5"/>
  <c r="V5563" i="1" s="1"/>
  <c r="E542" i="5"/>
  <c r="V6043" i="1" s="1"/>
  <c r="E4624" i="5"/>
  <c r="V4139" i="1" s="1"/>
  <c r="E2628" i="5"/>
  <c r="V6974" i="1" s="1"/>
  <c r="E895" i="5"/>
  <c r="V6042" i="1" s="1"/>
  <c r="E2908" i="5"/>
  <c r="V6300" i="1" s="1"/>
  <c r="E4183" i="5"/>
  <c r="V3180" i="1" s="1"/>
  <c r="E5003" i="5"/>
  <c r="V6768" i="1" s="1"/>
  <c r="E2738" i="5"/>
  <c r="V4373" i="1" s="1"/>
  <c r="E156" i="5"/>
  <c r="V2816" i="1" s="1"/>
  <c r="E3312" i="5"/>
  <c r="V5829" i="1" s="1"/>
  <c r="E5588" i="5"/>
  <c r="E2242" i="5"/>
  <c r="V3140" i="1" s="1"/>
  <c r="E4639" i="5"/>
  <c r="V1451" i="1" s="1"/>
  <c r="E5009" i="5"/>
  <c r="V6603" i="1" s="1"/>
  <c r="E1288" i="5"/>
  <c r="V1378" i="1" s="1"/>
  <c r="E1772" i="5"/>
  <c r="V3587" i="1" s="1"/>
  <c r="E360" i="5"/>
  <c r="V6298" i="1" s="1"/>
  <c r="E3608" i="5"/>
  <c r="V2537" i="1" s="1"/>
  <c r="E4525" i="5"/>
  <c r="V2734" i="1" s="1"/>
  <c r="E1859" i="5"/>
  <c r="V3586" i="1" s="1"/>
  <c r="E6019" i="5"/>
  <c r="V4822" i="1" s="1"/>
  <c r="E4575" i="5"/>
  <c r="V6265" i="1" s="1"/>
  <c r="E3024" i="5"/>
  <c r="V6767" i="1" s="1"/>
  <c r="E2454" i="5"/>
  <c r="V2814" i="1" s="1"/>
  <c r="E1602" i="5"/>
  <c r="V1807" i="1" s="1"/>
  <c r="E2707" i="5"/>
  <c r="V2440" i="1" s="1"/>
  <c r="E4019" i="5"/>
  <c r="V2438" i="1" s="1"/>
  <c r="E2041" i="5"/>
  <c r="V4136" i="1" s="1"/>
  <c r="E828" i="5"/>
  <c r="V528" i="1" s="1"/>
  <c r="E428" i="5"/>
  <c r="V3207" i="1" s="1"/>
  <c r="E2947" i="5"/>
  <c r="V4087" i="1" s="1"/>
  <c r="E4988" i="5"/>
  <c r="V1450" i="1" s="1"/>
  <c r="E3127" i="5"/>
  <c r="V4135" i="1" s="1"/>
  <c r="E223" i="5"/>
  <c r="V2812" i="1" s="1"/>
  <c r="E4914" i="5"/>
  <c r="V1449" i="1" s="1"/>
  <c r="E3270" i="5"/>
  <c r="V4133" i="1" s="1"/>
  <c r="E1268" i="5"/>
  <c r="E4636" i="5"/>
  <c r="V6600" i="1" s="1"/>
  <c r="E371" i="5"/>
  <c r="V4328" i="1" s="1"/>
  <c r="E1689" i="5"/>
  <c r="V3514" i="1" s="1"/>
  <c r="E2684" i="5"/>
  <c r="V4539" i="1" s="1"/>
  <c r="E1401" i="5"/>
  <c r="V2536" i="1" s="1"/>
  <c r="E502" i="5"/>
  <c r="V6386" i="1" s="1"/>
  <c r="E3239" i="5"/>
  <c r="V5211" i="1" s="1"/>
  <c r="E4151" i="5"/>
  <c r="V6766" i="1" s="1"/>
  <c r="E2952" i="5"/>
  <c r="V6484" i="1" s="1"/>
  <c r="E5974" i="5"/>
  <c r="V3305" i="1" s="1"/>
  <c r="E4638" i="5"/>
  <c r="V996" i="1" s="1"/>
  <c r="E5891" i="5"/>
  <c r="V306" i="1" s="1"/>
  <c r="E3454" i="5"/>
  <c r="V2010" i="1" s="1"/>
  <c r="E4017" i="5"/>
  <c r="V6038" i="1" s="1"/>
  <c r="E3510" i="5"/>
  <c r="V4693" i="1" s="1"/>
  <c r="E1692" i="5"/>
  <c r="V5558" i="1" s="1"/>
  <c r="E2403" i="5"/>
  <c r="V5827" i="1" s="1"/>
  <c r="E3620" i="5"/>
  <c r="V2073" i="1" s="1"/>
  <c r="E2520" i="5"/>
  <c r="V6036" i="1" s="1"/>
  <c r="E6161" i="5"/>
  <c r="V2284" i="1" s="1"/>
  <c r="E2587" i="5"/>
  <c r="V2809" i="1" s="1"/>
  <c r="E5006" i="5"/>
  <c r="E89" i="5"/>
  <c r="V252" i="1" s="1"/>
  <c r="E5079" i="5"/>
  <c r="V5557" i="1" s="1"/>
  <c r="E1570" i="5"/>
  <c r="V5349" i="1" s="1"/>
  <c r="E4992" i="5"/>
  <c r="V6599" i="1" s="1"/>
  <c r="E1208" i="5"/>
  <c r="V5825" i="1" s="1"/>
  <c r="E2129" i="5"/>
  <c r="V2547" i="1" s="1"/>
  <c r="E3593" i="5"/>
  <c r="V5348" i="1" s="1"/>
  <c r="E1202" i="5"/>
  <c r="V3583" i="1" s="1"/>
  <c r="E271" i="5"/>
  <c r="V6973" i="1" s="1"/>
  <c r="E3308" i="5"/>
  <c r="V5786" i="1" s="1"/>
  <c r="E2697" i="5"/>
  <c r="V4132" i="1" s="1"/>
  <c r="E4783" i="5"/>
  <c r="V5042" i="1" s="1"/>
  <c r="E2965" i="5"/>
  <c r="V1964" i="1" s="1"/>
  <c r="E1893" i="5"/>
  <c r="V4285" i="1" s="1"/>
  <c r="E3029" i="5"/>
  <c r="V2071" i="1" s="1"/>
  <c r="E2150" i="5"/>
  <c r="V6483" i="1" s="1"/>
  <c r="E4811" i="5"/>
  <c r="V5937" i="1" s="1"/>
  <c r="E2255" i="5"/>
  <c r="V2070" i="1" s="1"/>
  <c r="E1269" i="5"/>
  <c r="V3987" i="1" s="1"/>
  <c r="E5887" i="5"/>
  <c r="V6702" i="1" s="1"/>
  <c r="E733" i="5"/>
  <c r="V270" i="1" s="1"/>
  <c r="E2620" i="5"/>
  <c r="V5109" i="1" s="1"/>
  <c r="E3625" i="5"/>
  <c r="V2984" i="1" s="1"/>
  <c r="E2918" i="5"/>
  <c r="V6218" i="1" s="1"/>
  <c r="E1454" i="5"/>
  <c r="V3986" i="1" s="1"/>
  <c r="E2501" i="5"/>
  <c r="V3582" i="1" s="1"/>
  <c r="E2605" i="5"/>
  <c r="V6662" i="1" s="1"/>
  <c r="E5253" i="5"/>
  <c r="V4817" i="1" s="1"/>
  <c r="E6120" i="5"/>
  <c r="V2732" i="1" s="1"/>
  <c r="E1131" i="5"/>
  <c r="V1013" i="1" s="1"/>
  <c r="E5853" i="5"/>
  <c r="V3580" i="1" s="1"/>
  <c r="E5847" i="5"/>
  <c r="V3985" i="1" s="1"/>
  <c r="E4596" i="5"/>
  <c r="E2875" i="5"/>
  <c r="V5108" i="1" s="1"/>
  <c r="E4542" i="5"/>
  <c r="V6642" i="1" s="1"/>
  <c r="E2933" i="5"/>
  <c r="V6701" i="1" s="1"/>
  <c r="E5280" i="5"/>
  <c r="V1618" i="1" s="1"/>
  <c r="E1257" i="5"/>
  <c r="V4535" i="1" s="1"/>
  <c r="E3094" i="5"/>
  <c r="V1320" i="1" s="1"/>
  <c r="E2436" i="5"/>
  <c r="V2808" i="1" s="1"/>
  <c r="E1982" i="5"/>
  <c r="V5107" i="1" s="1"/>
  <c r="E5918" i="5"/>
  <c r="V2436" i="1" s="1"/>
  <c r="E4024" i="5"/>
  <c r="V3579" i="1" s="1"/>
  <c r="E868" i="5"/>
  <c r="V5824" i="1" s="1"/>
  <c r="E1275" i="5"/>
  <c r="V6765" i="1" s="1"/>
  <c r="E1451" i="5"/>
  <c r="V3205" i="1" s="1"/>
  <c r="E3787" i="5"/>
  <c r="V2352" i="1" s="1"/>
  <c r="E395" i="5"/>
  <c r="V1868" i="1" s="1"/>
  <c r="E3089" i="5"/>
  <c r="V3578" i="1" s="1"/>
  <c r="E313" i="5"/>
  <c r="V4074" i="1" s="1"/>
  <c r="E275" i="5"/>
  <c r="V6570" i="1" s="1"/>
  <c r="E5703" i="5"/>
  <c r="V3577" i="1" s="1"/>
  <c r="E1340" i="5"/>
  <c r="V3982" i="1" s="1"/>
  <c r="E3705" i="5"/>
  <c r="V1063" i="1" s="1"/>
  <c r="E2325" i="5"/>
  <c r="V2731" i="1" s="1"/>
  <c r="E2264" i="5"/>
  <c r="V3204" i="1" s="1"/>
  <c r="E3481" i="5"/>
  <c r="V4086" i="1" s="1"/>
  <c r="E871" i="5"/>
  <c r="V57" i="1" s="1"/>
  <c r="E1089" i="5"/>
  <c r="V174" i="1" s="1"/>
  <c r="E4020" i="5"/>
  <c r="V5823" i="1" s="1"/>
  <c r="E4078" i="5"/>
  <c r="V387" i="1" s="1"/>
  <c r="E1857" i="5"/>
  <c r="V4283" i="1" s="1"/>
  <c r="E5419" i="5"/>
  <c r="V3303" i="1" s="1"/>
  <c r="E3615" i="5"/>
  <c r="V5554" i="1" s="1"/>
  <c r="E5343" i="5"/>
  <c r="V6928" i="1" s="1"/>
  <c r="E3990" i="5"/>
  <c r="V4811" i="1" s="1"/>
  <c r="E368" i="5"/>
  <c r="V798" i="1" s="1"/>
  <c r="E3909" i="5"/>
  <c r="V3575" i="1" s="1"/>
  <c r="E294" i="5"/>
  <c r="V2638" i="1" s="1"/>
  <c r="E394" i="5"/>
  <c r="V1439" i="1" s="1"/>
  <c r="E2787" i="5"/>
  <c r="E246" i="5"/>
  <c r="V5514" i="1" s="1"/>
  <c r="E4606" i="5"/>
  <c r="V3574" i="1" s="1"/>
  <c r="E4634" i="5"/>
  <c r="V5347" i="1" s="1"/>
  <c r="E1255" i="5"/>
  <c r="V3573" i="1" s="1"/>
  <c r="E337" i="5"/>
  <c r="V5553" i="1" s="1"/>
  <c r="E2832" i="5"/>
  <c r="V2561" i="1" s="1"/>
  <c r="E4984" i="5"/>
  <c r="V2805" i="1" s="1"/>
  <c r="E2562" i="5"/>
  <c r="V1851" i="1" s="1"/>
  <c r="E374" i="5"/>
  <c r="V6482" i="1" s="1"/>
  <c r="E4268" i="5"/>
  <c r="V4369" i="1" s="1"/>
  <c r="E3563" i="5"/>
  <c r="E5708" i="5"/>
  <c r="V4460" i="1" s="1"/>
  <c r="E5228" i="5"/>
  <c r="E5146" i="5"/>
  <c r="V2980" i="1" s="1"/>
  <c r="E1698" i="5"/>
  <c r="V5822" i="1" s="1"/>
  <c r="E3375" i="5"/>
  <c r="E5525" i="5"/>
  <c r="V6831" i="1" s="1"/>
  <c r="E3564" i="5"/>
  <c r="V2978" i="1" s="1"/>
  <c r="E5231" i="5"/>
  <c r="V4532" i="1" s="1"/>
  <c r="E4848" i="5"/>
  <c r="V4531" i="1" s="1"/>
  <c r="E2795" i="5"/>
  <c r="V4367" i="1" s="1"/>
  <c r="E3547" i="5"/>
  <c r="V6030" i="1" s="1"/>
  <c r="E1783" i="5"/>
  <c r="V3570" i="1" s="1"/>
  <c r="E5086" i="5"/>
  <c r="V5551" i="1" s="1"/>
  <c r="E1701" i="5"/>
  <c r="V4366" i="1" s="1"/>
  <c r="E2195" i="5"/>
  <c r="V128" i="1" s="1"/>
  <c r="E4023" i="5"/>
  <c r="V3979" i="1" s="1"/>
  <c r="E2232" i="5"/>
  <c r="V5103" i="1" s="1"/>
  <c r="E5802" i="5"/>
  <c r="V4362" i="1" s="1"/>
  <c r="E2598" i="5"/>
  <c r="V3202" i="1" s="1"/>
  <c r="E266" i="5"/>
  <c r="V2433" i="1" s="1"/>
  <c r="E2903" i="5"/>
  <c r="V5338" i="1" s="1"/>
  <c r="E4986" i="5"/>
  <c r="V2976" i="1" s="1"/>
  <c r="E4355" i="5"/>
  <c r="V4529" i="1" s="1"/>
  <c r="E945" i="5"/>
  <c r="V646" i="1" s="1"/>
  <c r="E3241" i="5"/>
  <c r="V4808" i="1" s="1"/>
  <c r="E2573" i="5"/>
  <c r="V6698" i="1" s="1"/>
  <c r="E4104" i="5"/>
  <c r="V6027" i="1" s="1"/>
  <c r="E5416" i="5"/>
  <c r="E5962" i="5"/>
  <c r="V6926" i="1" s="1"/>
  <c r="E5964" i="5"/>
  <c r="V5956" i="1" s="1"/>
  <c r="E447" i="5"/>
  <c r="V4484" i="1" s="1"/>
  <c r="E3044" i="5"/>
  <c r="V5337" i="1" s="1"/>
  <c r="E5353" i="5"/>
  <c r="V5548" i="1" s="1"/>
  <c r="E5169" i="5"/>
  <c r="V4361" i="1" s="1"/>
  <c r="E5368" i="5"/>
  <c r="V6381" i="1" s="1"/>
  <c r="E1061" i="5"/>
  <c r="V4765" i="1" s="1"/>
  <c r="E4328" i="5"/>
  <c r="V4360" i="1" s="1"/>
  <c r="E963" i="5"/>
  <c r="V4807" i="1" s="1"/>
  <c r="E3824" i="5"/>
  <c r="V3566" i="1" s="1"/>
  <c r="E4673" i="5"/>
  <c r="V6817" i="1" s="1"/>
  <c r="E2506" i="5"/>
  <c r="V5017" i="1" s="1"/>
  <c r="E5476" i="5"/>
  <c r="E4115" i="5"/>
  <c r="V1316" i="1" s="1"/>
  <c r="E769" i="5"/>
  <c r="V6829" i="1" s="1"/>
  <c r="E4460" i="5"/>
  <c r="V6262" i="1" s="1"/>
  <c r="E3538" i="5"/>
  <c r="V5820" i="1" s="1"/>
  <c r="E3020" i="5"/>
  <c r="V6024" i="1" s="1"/>
  <c r="E1920" i="5"/>
  <c r="V3565" i="1" s="1"/>
  <c r="E4663" i="5"/>
  <c r="V4806" i="1" s="1"/>
  <c r="E4158" i="5"/>
  <c r="V6828" i="1" s="1"/>
  <c r="E418" i="5"/>
  <c r="V6764" i="1" s="1"/>
  <c r="E4435" i="5"/>
  <c r="V4526" i="1" s="1"/>
  <c r="E4964" i="5"/>
  <c r="V6021" i="1" s="1"/>
  <c r="E4956" i="5"/>
  <c r="V6641" i="1" s="1"/>
  <c r="E4784" i="5"/>
  <c r="V6291" i="1" s="1"/>
  <c r="E1561" i="5"/>
  <c r="V557" i="1" s="1"/>
  <c r="E2489" i="5"/>
  <c r="V7016" i="1" s="1"/>
  <c r="E2474" i="5"/>
  <c r="V4127" i="1" s="1"/>
  <c r="E2027" i="5"/>
  <c r="V4524" i="1" s="1"/>
  <c r="E1379" i="5"/>
  <c r="V6925" i="1" s="1"/>
  <c r="E2238" i="5"/>
  <c r="V6429" i="1" s="1"/>
  <c r="E4215" i="5"/>
  <c r="V6597" i="1" s="1"/>
  <c r="E2212" i="5"/>
  <c r="V5098" i="1" s="1"/>
  <c r="E3166" i="5"/>
  <c r="V5819" i="1" s="1"/>
  <c r="E1956" i="5"/>
  <c r="V1606" i="1" s="1"/>
  <c r="E1943" i="5"/>
  <c r="V625" i="1" s="1"/>
  <c r="E413" i="5"/>
  <c r="V5335" i="1" s="1"/>
  <c r="E458" i="5"/>
  <c r="V2056" i="1" s="1"/>
  <c r="E3652" i="5"/>
  <c r="V1438" i="1" s="1"/>
  <c r="E6163" i="5"/>
  <c r="E2797" i="5"/>
  <c r="E5647" i="5"/>
  <c r="V644" i="1" s="1"/>
  <c r="E235" i="5"/>
  <c r="V2350" i="1" s="1"/>
  <c r="E3071" i="5"/>
  <c r="V4281" i="1" s="1"/>
  <c r="E1705" i="5"/>
  <c r="V6695" i="1" s="1"/>
  <c r="E4932" i="5"/>
  <c r="V4804" i="1" s="1"/>
  <c r="E5313" i="5"/>
  <c r="V5488" i="1" s="1"/>
  <c r="E3637" i="5"/>
  <c r="V127" i="1" s="1"/>
  <c r="E5578" i="5"/>
  <c r="V5954" i="1" s="1"/>
  <c r="E4310" i="5"/>
  <c r="V7022" i="1" s="1"/>
  <c r="E3204" i="5"/>
  <c r="V6816" i="1" s="1"/>
  <c r="E4159" i="5"/>
  <c r="V5513" i="1" s="1"/>
  <c r="E3618" i="5"/>
  <c r="V6017" i="1" s="1"/>
  <c r="E5174" i="5"/>
  <c r="V6412" i="1" s="1"/>
  <c r="E5160" i="5"/>
  <c r="V5487" i="1" s="1"/>
  <c r="E4099" i="5"/>
  <c r="V5016" i="1" s="1"/>
  <c r="E2045" i="5"/>
  <c r="V6014" i="1" s="1"/>
  <c r="E4659" i="5"/>
  <c r="V2796" i="1" s="1"/>
  <c r="E4102" i="5"/>
  <c r="V4358" i="1" s="1"/>
  <c r="E949" i="5"/>
  <c r="V6924" i="1" s="1"/>
  <c r="E5607" i="5"/>
  <c r="V2779" i="1" s="1"/>
  <c r="E5332" i="5"/>
  <c r="V5545" i="1" s="1"/>
  <c r="E2786" i="5"/>
  <c r="V6171" i="1" s="1"/>
  <c r="E3659" i="5"/>
  <c r="V2794" i="1" s="1"/>
  <c r="E4491" i="5"/>
  <c r="V4521" i="1" s="1"/>
  <c r="E93" i="5"/>
  <c r="V6827" i="1" s="1"/>
  <c r="E5597" i="5"/>
  <c r="V6923" i="1" s="1"/>
  <c r="E2158" i="5"/>
  <c r="V6826" i="1" s="1"/>
  <c r="E1884" i="5"/>
  <c r="V1057" i="1" s="1"/>
  <c r="E5350" i="5"/>
  <c r="V5544" i="1" s="1"/>
  <c r="E4641" i="5"/>
  <c r="V4125" i="1" s="1"/>
  <c r="E3128" i="5"/>
  <c r="V4124" i="1" s="1"/>
  <c r="E4233" i="5"/>
  <c r="V2052" i="1" s="1"/>
  <c r="E95" i="5"/>
  <c r="V5094" i="1" s="1"/>
  <c r="E1306" i="5"/>
  <c r="V6922" i="1" s="1"/>
  <c r="E3741" i="5"/>
  <c r="V6013" i="1" s="1"/>
  <c r="E921" i="5"/>
  <c r="V2051" i="1" s="1"/>
  <c r="E1524" i="5"/>
  <c r="V6970" i="1" s="1"/>
  <c r="E1057" i="5"/>
  <c r="V5254" i="1" s="1"/>
  <c r="E780" i="5"/>
  <c r="V1865" i="1" s="1"/>
  <c r="E2343" i="5"/>
  <c r="V6596" i="1" s="1"/>
  <c r="E2861" i="5"/>
  <c r="V251" i="1" s="1"/>
  <c r="E4955" i="5"/>
  <c r="V4242" i="1" s="1"/>
  <c r="E2366" i="5"/>
  <c r="V880" i="1" s="1"/>
  <c r="E3271" i="5"/>
  <c r="V5699" i="1" s="1"/>
  <c r="E3324" i="5"/>
  <c r="V23" i="1" s="1"/>
  <c r="E3754" i="5"/>
  <c r="V4307" i="1" s="1"/>
  <c r="E2470" i="5"/>
  <c r="V6287" i="1" s="1"/>
  <c r="E993" i="5"/>
  <c r="V5331" i="1" s="1"/>
  <c r="E5942" i="5"/>
  <c r="V5093" i="1" s="1"/>
  <c r="E5314" i="5"/>
  <c r="V1055" i="1" s="1"/>
  <c r="E3396" i="5"/>
  <c r="V5512" i="1" s="1"/>
  <c r="E1574" i="5"/>
  <c r="V6286" i="1" s="1"/>
  <c r="E773" i="5"/>
  <c r="V6285" i="1" s="1"/>
  <c r="E5099" i="5"/>
  <c r="V4356" i="1" s="1"/>
  <c r="E1975" i="5"/>
  <c r="V4123" i="1" s="1"/>
  <c r="E4248" i="5"/>
  <c r="V3558" i="1" s="1"/>
  <c r="E1028" i="5"/>
  <c r="V1504" i="1" s="1"/>
  <c r="E6111" i="5"/>
  <c r="V1864" i="1" s="1"/>
  <c r="E3285" i="5"/>
  <c r="V3196" i="1" s="1"/>
  <c r="E2595" i="5"/>
  <c r="V6284" i="1" s="1"/>
  <c r="E654" i="5"/>
  <c r="V2970" i="1" s="1"/>
  <c r="E925" i="5"/>
  <c r="V3298" i="1" s="1"/>
  <c r="E3161" i="5"/>
  <c r="V2516" i="1" s="1"/>
  <c r="E3389" i="5"/>
  <c r="V7002" i="1" s="1"/>
  <c r="E5727" i="5"/>
  <c r="V1376" i="1" s="1"/>
  <c r="E6022" i="5"/>
  <c r="V5735" i="1" s="1"/>
  <c r="E1741" i="5"/>
  <c r="V2048" i="1" s="1"/>
  <c r="E1800" i="5"/>
  <c r="V410" i="1" s="1"/>
  <c r="E4053" i="5"/>
  <c r="V6908" i="1" s="1"/>
  <c r="E5084" i="5"/>
  <c r="V2047" i="1" s="1"/>
  <c r="E255" i="5"/>
  <c r="V6011" i="1" s="1"/>
  <c r="E2276" i="5"/>
  <c r="V4120" i="1" s="1"/>
  <c r="E663" i="5"/>
  <c r="V3811" i="1" s="1"/>
  <c r="E4362" i="5"/>
  <c r="V4802" i="1" s="1"/>
  <c r="E4390" i="5"/>
  <c r="V3138" i="1" s="1"/>
  <c r="E2308" i="5"/>
  <c r="E6157" i="5"/>
  <c r="V1791" i="1" s="1"/>
  <c r="E1978" i="5"/>
  <c r="V3295" i="1" s="1"/>
  <c r="E3877" i="5"/>
  <c r="V4355" i="1" s="1"/>
  <c r="E3773" i="5"/>
  <c r="V6009" i="1" s="1"/>
  <c r="E2973" i="5"/>
  <c r="V955" i="1" s="1"/>
  <c r="E331" i="5"/>
  <c r="V2968" i="1" s="1"/>
  <c r="E3698" i="5"/>
  <c r="V3809" i="1" s="1"/>
  <c r="E1194" i="5"/>
  <c r="E2218" i="5"/>
  <c r="V2792" i="1" s="1"/>
  <c r="E725" i="5"/>
  <c r="V5541" i="1" s="1"/>
  <c r="E2512" i="5"/>
  <c r="V3294" i="1" s="1"/>
  <c r="E4001" i="5"/>
  <c r="V2791" i="1" s="1"/>
  <c r="E5863" i="5"/>
  <c r="V5817" i="1" s="1"/>
  <c r="E4141" i="5"/>
  <c r="V2046" i="1" s="1"/>
  <c r="E5839" i="5"/>
  <c r="V6470" i="1" s="1"/>
  <c r="E4314" i="5"/>
  <c r="V190" i="1" s="1"/>
  <c r="E2083" i="5"/>
  <c r="V4119" i="1" s="1"/>
  <c r="E1848" i="5"/>
  <c r="V5088" i="1" s="1"/>
  <c r="E4240" i="5"/>
  <c r="E1300" i="5"/>
  <c r="V2045" i="1" s="1"/>
  <c r="E2998" i="5"/>
  <c r="V5328" i="1" s="1"/>
  <c r="E581" i="5"/>
  <c r="E1065" i="5"/>
  <c r="V5326" i="1" s="1"/>
  <c r="E2219" i="5"/>
  <c r="V1046" i="1" s="1"/>
  <c r="E3101" i="5"/>
  <c r="V4516" i="1" s="1"/>
  <c r="E3571" i="5"/>
  <c r="V6283" i="1" s="1"/>
  <c r="E5587" i="5"/>
  <c r="V6469" i="1" s="1"/>
  <c r="E1449" i="5"/>
  <c r="V5085" i="1" s="1"/>
  <c r="E378" i="5"/>
  <c r="V4799" i="1" s="1"/>
  <c r="E1552" i="5"/>
  <c r="V4327" i="1" s="1"/>
  <c r="E832" i="5"/>
  <c r="V2788" i="1" s="1"/>
  <c r="E1462" i="5"/>
  <c r="V2040" i="1" s="1"/>
  <c r="E1865" i="5"/>
  <c r="V556" i="1" s="1"/>
  <c r="E3115" i="5"/>
  <c r="V79" i="1" s="1"/>
  <c r="E2743" i="5"/>
  <c r="V1601" i="1" s="1"/>
  <c r="E5666" i="5"/>
  <c r="V5774" i="1" s="1"/>
  <c r="E4040" i="5"/>
  <c r="V989" i="1" s="1"/>
  <c r="E1172" i="5"/>
  <c r="V6006" i="1" s="1"/>
  <c r="E1359" i="5"/>
  <c r="V2039" i="1" s="1"/>
  <c r="E5541" i="5"/>
  <c r="V6281" i="1" s="1"/>
  <c r="E3786" i="5"/>
  <c r="V3549" i="1" s="1"/>
  <c r="E912" i="5"/>
  <c r="E5400" i="5"/>
  <c r="V796" i="1" s="1"/>
  <c r="E3998" i="5"/>
  <c r="V3547" i="1" s="1"/>
  <c r="E4595" i="5"/>
  <c r="V6468" i="1" s="1"/>
  <c r="E5645" i="5"/>
  <c r="V5934" i="1" s="1"/>
  <c r="E1166" i="5"/>
  <c r="V3428" i="1" s="1"/>
  <c r="E2525" i="5"/>
  <c r="V4351" i="1" s="1"/>
  <c r="E4411" i="5"/>
  <c r="V2009" i="1" s="1"/>
  <c r="E1461" i="5"/>
  <c r="E751" i="5"/>
  <c r="V4797" i="1" s="1"/>
  <c r="E3027" i="5"/>
  <c r="V6969" i="1" s="1"/>
  <c r="E4276" i="5"/>
  <c r="V5953" i="1" s="1"/>
  <c r="E1497" i="5"/>
  <c r="V3927" i="1" s="1"/>
  <c r="E1517" i="5"/>
  <c r="V3975" i="1" s="1"/>
  <c r="E5931" i="5"/>
  <c r="V554" i="1" s="1"/>
  <c r="E1730" i="5"/>
  <c r="V6280" i="1" s="1"/>
  <c r="E1679" i="5"/>
  <c r="V6279" i="1" s="1"/>
  <c r="E2043" i="5"/>
  <c r="V6410" i="1" s="1"/>
  <c r="E3121" i="5"/>
  <c r="V5536" i="1" s="1"/>
  <c r="E5740" i="5"/>
  <c r="V2728" i="1" s="1"/>
  <c r="E602" i="5"/>
  <c r="V2632" i="1" s="1"/>
  <c r="E3970" i="5"/>
  <c r="V1492" i="1" s="1"/>
  <c r="E2197" i="5"/>
  <c r="V1503" i="1" s="1"/>
  <c r="E2483" i="5"/>
  <c r="V2035" i="1" s="1"/>
  <c r="E5664" i="5"/>
  <c r="V3546" i="1" s="1"/>
  <c r="E2887" i="5"/>
  <c r="E3830" i="5"/>
  <c r="V877" i="1" s="1"/>
  <c r="E853" i="5"/>
  <c r="V3545" i="1" s="1"/>
  <c r="E3633" i="5"/>
  <c r="E918" i="5"/>
  <c r="V3543" i="1" s="1"/>
  <c r="E127" i="5"/>
  <c r="V6694" i="1" s="1"/>
  <c r="E2296" i="5"/>
  <c r="E4150" i="5"/>
  <c r="V3504" i="1" s="1"/>
  <c r="E5042" i="5"/>
  <c r="V4108" i="1" s="1"/>
  <c r="E1400" i="5"/>
  <c r="V4458" i="1" s="1"/>
  <c r="E484" i="5"/>
  <c r="V2787" i="1" s="1"/>
  <c r="E2001" i="5"/>
  <c r="V6884" i="1" s="1"/>
  <c r="E1548" i="5"/>
  <c r="V3542" i="1" s="1"/>
  <c r="E2900" i="5"/>
  <c r="V994" i="1" s="1"/>
  <c r="E5523" i="5"/>
  <c r="V5013" i="1" s="1"/>
  <c r="E2423" i="5"/>
  <c r="V6638" i="1" s="1"/>
  <c r="E782" i="5"/>
  <c r="V5319" i="1" s="1"/>
  <c r="E3627" i="5"/>
  <c r="V2786" i="1" s="1"/>
  <c r="E2852" i="5"/>
  <c r="V5535" i="1" s="1"/>
  <c r="E2243" i="5"/>
  <c r="V2727" i="1" s="1"/>
  <c r="E5938" i="5"/>
  <c r="V4796" i="1" s="1"/>
  <c r="E3784" i="5"/>
  <c r="V5696" i="1" s="1"/>
  <c r="E1250" i="5"/>
  <c r="V4689" i="1" s="1"/>
  <c r="E4093" i="5"/>
  <c r="V3291" i="1" s="1"/>
  <c r="E618" i="5"/>
  <c r="V1043" i="1" s="1"/>
  <c r="E3067" i="5"/>
  <c r="V1860" i="1" s="1"/>
  <c r="E2636" i="5"/>
  <c r="V4795" i="1" s="1"/>
  <c r="E645" i="5"/>
  <c r="V2784" i="1" s="1"/>
  <c r="E5910" i="5"/>
  <c r="V4344" i="1" s="1"/>
  <c r="E775" i="5"/>
  <c r="V5082" i="1" s="1"/>
  <c r="E3951" i="5"/>
  <c r="E5094" i="5"/>
  <c r="V5814" i="1" s="1"/>
  <c r="E4572" i="5"/>
  <c r="V4107" i="1" s="1"/>
  <c r="E3415" i="5"/>
  <c r="V1957" i="1" s="1"/>
  <c r="E2461" i="5"/>
  <c r="V2348" i="1" s="1"/>
  <c r="E4466" i="5"/>
  <c r="V2427" i="1" s="1"/>
  <c r="E2293" i="5"/>
  <c r="V4511" i="1" s="1"/>
  <c r="E5510" i="5"/>
  <c r="V2278" i="1" s="1"/>
  <c r="E3043" i="5"/>
  <c r="V2347" i="1" s="1"/>
  <c r="E1670" i="5"/>
  <c r="V5532" i="1" s="1"/>
  <c r="E2189" i="5"/>
  <c r="V2029" i="1" s="1"/>
  <c r="E3829" i="5"/>
  <c r="V4341" i="1" s="1"/>
  <c r="E4991" i="5"/>
  <c r="V552" i="1" s="1"/>
  <c r="E3878" i="5"/>
  <c r="V1801" i="1" s="1"/>
  <c r="E4352" i="5"/>
  <c r="V5080" i="1" s="1"/>
  <c r="E4623" i="5"/>
  <c r="V3973" i="1" s="1"/>
  <c r="E215" i="5"/>
  <c r="V6260" i="1" s="1"/>
  <c r="E1037" i="5"/>
  <c r="V4793" i="1" s="1"/>
  <c r="E5217" i="5"/>
  <c r="V1767" i="1" s="1"/>
  <c r="E841" i="5"/>
  <c r="V4280" i="1" s="1"/>
  <c r="E742" i="5"/>
  <c r="V3289" i="1" s="1"/>
  <c r="E60" i="5"/>
  <c r="V4279" i="1" s="1"/>
  <c r="E5681" i="5"/>
  <c r="E5188" i="5"/>
  <c r="V1223" i="1" s="1"/>
  <c r="E2920" i="5"/>
  <c r="V1502" i="1" s="1"/>
  <c r="E595" i="5"/>
  <c r="V2027" i="1" s="1"/>
  <c r="E3624" i="5"/>
  <c r="V6921" i="1" s="1"/>
  <c r="E3184" i="5"/>
  <c r="V6001" i="1" s="1"/>
  <c r="E2528" i="5"/>
  <c r="V2334" i="1" s="1"/>
  <c r="E2668" i="5"/>
  <c r="V6169" i="1" s="1"/>
  <c r="E747" i="5"/>
  <c r="V4509" i="1" s="1"/>
  <c r="E1388" i="5"/>
  <c r="V2026" i="1" s="1"/>
  <c r="E1757" i="5"/>
  <c r="V5078" i="1" s="1"/>
  <c r="E3153" i="5"/>
  <c r="V2345" i="1" s="1"/>
  <c r="E3154" i="5"/>
  <c r="V4789" i="1" s="1"/>
  <c r="E2448" i="5"/>
  <c r="V949" i="1" s="1"/>
  <c r="E4527" i="5"/>
  <c r="V4073" i="1" s="1"/>
  <c r="E4231" i="5"/>
  <c r="V3924" i="1" s="1"/>
  <c r="E3962" i="5"/>
  <c r="V5694" i="1" s="1"/>
  <c r="E64" i="5"/>
  <c r="V982" i="1" s="1"/>
  <c r="E1954" i="5"/>
  <c r="V6692" i="1" s="1"/>
  <c r="E1797" i="5"/>
  <c r="V1222" i="1" s="1"/>
  <c r="E4785" i="5"/>
  <c r="V6813" i="1" s="1"/>
  <c r="E4578" i="5"/>
  <c r="E4803" i="5"/>
  <c r="V5932" i="1" s="1"/>
  <c r="E4790" i="5"/>
  <c r="V4457" i="1" s="1"/>
  <c r="E5118" i="5"/>
  <c r="V4687" i="1" s="1"/>
  <c r="E3978" i="5"/>
  <c r="V34" i="1" s="1"/>
  <c r="E4513" i="5"/>
  <c r="E3472" i="5"/>
  <c r="V2274" i="1" s="1"/>
  <c r="E2673" i="5"/>
  <c r="V6244" i="1" s="1"/>
  <c r="E3485" i="5"/>
  <c r="V4237" i="1" s="1"/>
  <c r="E1809" i="5"/>
  <c r="V1933" i="1" s="1"/>
  <c r="E1791" i="5"/>
  <c r="V2611" i="1" s="1"/>
  <c r="E886" i="5"/>
  <c r="V1414" i="1" s="1"/>
  <c r="E369" i="5"/>
  <c r="V2422" i="1" s="1"/>
  <c r="E1049" i="5"/>
  <c r="V2513" i="1" s="1"/>
  <c r="E4008" i="5"/>
  <c r="V3136" i="1" s="1"/>
  <c r="E2455" i="5"/>
  <c r="V1574" i="1" s="1"/>
  <c r="E2194" i="5"/>
  <c r="V3401" i="1" s="1"/>
  <c r="E4088" i="5"/>
  <c r="V4685" i="1" s="1"/>
  <c r="E2892" i="5"/>
  <c r="E2155" i="5"/>
  <c r="V2271" i="1" s="1"/>
  <c r="E5642" i="5"/>
  <c r="V2933" i="1" s="1"/>
  <c r="E2864" i="5"/>
  <c r="V6999" i="1" s="1"/>
  <c r="E5068" i="5"/>
  <c r="E1527" i="5"/>
  <c r="V2932" i="1" s="1"/>
  <c r="E4950" i="5"/>
  <c r="V4236" i="1" s="1"/>
  <c r="E3681" i="5"/>
  <c r="V3133" i="1" s="1"/>
  <c r="E932" i="5"/>
  <c r="V4278" i="1" s="1"/>
  <c r="E4677" i="5"/>
  <c r="V5812" i="1" s="1"/>
  <c r="E3475" i="5"/>
  <c r="V4084" i="1" s="1"/>
  <c r="E5317" i="5"/>
  <c r="V2270" i="1" s="1"/>
  <c r="E3176" i="5"/>
  <c r="E1441" i="5"/>
  <c r="E2467" i="5"/>
  <c r="V4682" i="1" s="1"/>
  <c r="E131" i="5"/>
  <c r="V2931" i="1" s="1"/>
  <c r="E5070" i="5"/>
  <c r="V2022" i="1" s="1"/>
  <c r="E1887" i="5"/>
  <c r="V1220" i="1" s="1"/>
  <c r="E3348" i="5"/>
  <c r="V1025" i="1" s="1"/>
  <c r="E1851" i="5"/>
  <c r="V3399" i="1" s="1"/>
  <c r="E4987" i="5"/>
  <c r="E2442" i="5"/>
  <c r="V1573" i="1" s="1"/>
  <c r="E3090" i="5"/>
  <c r="V291" i="1" s="1"/>
  <c r="E2945" i="5"/>
  <c r="E3662" i="5"/>
  <c r="V1848" i="1" s="1"/>
  <c r="E5547" i="5"/>
  <c r="V5690" i="1" s="1"/>
  <c r="E3535" i="5"/>
  <c r="V3170" i="1" s="1"/>
  <c r="E5197" i="5"/>
  <c r="V5991" i="1" s="1"/>
  <c r="E3385" i="5"/>
  <c r="E3372" i="5"/>
  <c r="V3129" i="1" s="1"/>
  <c r="E726" i="5"/>
  <c r="V863" i="1" s="1"/>
  <c r="E4660" i="5"/>
  <c r="V6000" i="1" s="1"/>
  <c r="E3004" i="5"/>
  <c r="V1412" i="1" s="1"/>
  <c r="E1350" i="5"/>
  <c r="E1024" i="5"/>
  <c r="V1411" i="1" s="1"/>
  <c r="E3408" i="5"/>
  <c r="V2930" i="1" s="1"/>
  <c r="E4223" i="5"/>
  <c r="V4677" i="1" s="1"/>
  <c r="E33" i="5"/>
  <c r="V1219" i="1" s="1"/>
  <c r="E2539" i="5"/>
  <c r="V2267" i="1" s="1"/>
  <c r="E5953" i="5"/>
  <c r="E5921" i="5"/>
  <c r="V3398" i="1" s="1"/>
  <c r="E1010" i="5"/>
  <c r="V4675" i="1" s="1"/>
  <c r="E2564" i="5"/>
  <c r="V6164" i="1" s="1"/>
  <c r="E1696" i="5"/>
  <c r="V2265" i="1" s="1"/>
  <c r="E813" i="5"/>
  <c r="V5990" i="1" s="1"/>
  <c r="E1885" i="5"/>
  <c r="V829" i="1" s="1"/>
  <c r="E2553" i="5"/>
  <c r="V2723" i="1" s="1"/>
  <c r="E2764" i="5"/>
  <c r="E3388" i="5"/>
  <c r="V4234" i="1" s="1"/>
  <c r="E4966" i="5"/>
  <c r="E2064" i="5"/>
  <c r="V944" i="1" s="1"/>
  <c r="E3931" i="5"/>
  <c r="V2945" i="1" s="1"/>
  <c r="E2048" i="5"/>
  <c r="V4233" i="1" s="1"/>
  <c r="E3183" i="5"/>
  <c r="V1846" i="1" s="1"/>
  <c r="E5530" i="5"/>
  <c r="V2510" i="1" s="1"/>
  <c r="E2265" i="5"/>
  <c r="V846" i="1" s="1"/>
  <c r="E4850" i="5"/>
  <c r="V3261" i="1" s="1"/>
  <c r="E5719" i="5"/>
  <c r="V2509" i="1" s="1"/>
  <c r="E1603" i="5"/>
  <c r="V2722" i="1" s="1"/>
  <c r="E4836" i="5"/>
  <c r="V1766" i="1" s="1"/>
  <c r="E3393" i="5"/>
  <c r="V1765" i="1" s="1"/>
  <c r="E3462" i="5"/>
  <c r="V472" i="1" s="1"/>
  <c r="E4688" i="5"/>
  <c r="V3501" i="1" s="1"/>
  <c r="E4533" i="5"/>
  <c r="V762" i="1" s="1"/>
  <c r="E2798" i="5"/>
  <c r="V2263" i="1" s="1"/>
  <c r="E1520" i="5"/>
  <c r="V4455" i="1" s="1"/>
  <c r="E3164" i="5"/>
  <c r="E2022" i="5"/>
  <c r="V3919" i="1" s="1"/>
  <c r="E897" i="5"/>
  <c r="V521" i="1" s="1"/>
  <c r="E4250" i="5"/>
  <c r="V237" i="1" s="1"/>
  <c r="E3765" i="5"/>
  <c r="V2262" i="1" s="1"/>
  <c r="E5341" i="5"/>
  <c r="V6276" i="1" s="1"/>
  <c r="E1563" i="5"/>
  <c r="V5930" i="1" s="1"/>
  <c r="E2146" i="5"/>
  <c r="V1361" i="1" s="1"/>
  <c r="E744" i="5"/>
  <c r="V4673" i="1" s="1"/>
  <c r="E2693" i="5"/>
  <c r="V1216" i="1" s="1"/>
  <c r="E4528" i="5"/>
  <c r="V2258" i="1" s="1"/>
  <c r="E5963" i="5"/>
  <c r="V2504" i="1" s="1"/>
  <c r="E6082" i="5"/>
  <c r="V5249" i="1" s="1"/>
  <c r="E2445" i="5"/>
  <c r="V4230" i="1" s="1"/>
  <c r="E1979" i="5"/>
  <c r="V2721" i="1" s="1"/>
  <c r="E1748" i="5"/>
  <c r="E7" i="5"/>
  <c r="V1294" i="1" s="1"/>
  <c r="E4764" i="5"/>
  <c r="V758" i="1" s="1"/>
  <c r="E621" i="5"/>
  <c r="V6210" i="1" s="1"/>
  <c r="E2248" i="5"/>
  <c r="E2753" i="5"/>
  <c r="V3794" i="1" s="1"/>
  <c r="E5112" i="5"/>
  <c r="V1010" i="1" s="1"/>
  <c r="E5948" i="5"/>
  <c r="V1956" i="1" s="1"/>
  <c r="E1221" i="5"/>
  <c r="V4672" i="1" s="1"/>
  <c r="E5493" i="5"/>
  <c r="V2609" i="1" s="1"/>
  <c r="E4163" i="5"/>
  <c r="V2256" i="1" s="1"/>
  <c r="E5801" i="5"/>
  <c r="V5687" i="1" s="1"/>
  <c r="E290" i="5"/>
  <c r="V2925" i="1" s="1"/>
  <c r="E4620" i="5"/>
  <c r="V2608" i="1" s="1"/>
  <c r="E3605" i="5"/>
  <c r="V5290" i="1" s="1"/>
  <c r="E2699" i="5"/>
  <c r="V1308" i="1" s="1"/>
  <c r="E14" i="5"/>
  <c r="V192" i="1" s="1"/>
  <c r="E3314" i="5"/>
  <c r="V756" i="1" s="1"/>
  <c r="E3116" i="5"/>
  <c r="V5771" i="1" s="1"/>
  <c r="E1471" i="5"/>
  <c r="V5770" i="1" s="1"/>
  <c r="E2503" i="5"/>
  <c r="V4995" i="1" s="1"/>
  <c r="E4879" i="5"/>
  <c r="V6691" i="1" s="1"/>
  <c r="E4728" i="5"/>
  <c r="V3" i="1" s="1"/>
  <c r="E4195" i="5"/>
  <c r="V4453" i="1" s="1"/>
  <c r="E3873" i="5"/>
  <c r="V590" i="1" s="1"/>
  <c r="E628" i="5"/>
  <c r="V491" i="1" s="1"/>
  <c r="E3622" i="5"/>
  <c r="V2720" i="1" s="1"/>
  <c r="E4887" i="5"/>
  <c r="V2719" i="1" s="1"/>
  <c r="E4538" i="5"/>
  <c r="V4481" i="1" s="1"/>
  <c r="E4326" i="5"/>
  <c r="V4762" i="1" s="1"/>
  <c r="E5269" i="5"/>
  <c r="V1437" i="1" s="1"/>
  <c r="E4459" i="5"/>
  <c r="V1359" i="1" s="1"/>
  <c r="E1082" i="5"/>
  <c r="V2502" i="1" s="1"/>
  <c r="E4625" i="5"/>
  <c r="V1489" i="1" s="1"/>
  <c r="E1039" i="5"/>
  <c r="V3915" i="1" s="1"/>
  <c r="E3437" i="5"/>
  <c r="E5426" i="5"/>
  <c r="V1715" i="1" s="1"/>
  <c r="E4275" i="5"/>
  <c r="V2718" i="1" s="1"/>
  <c r="E3936" i="5"/>
  <c r="V4667" i="1" s="1"/>
  <c r="E1594" i="5"/>
  <c r="V804" i="1" s="1"/>
  <c r="E1404" i="5"/>
  <c r="V3500" i="1" s="1"/>
  <c r="E1593" i="5"/>
  <c r="E6055" i="5"/>
  <c r="V2251" i="1" s="1"/>
  <c r="E4589" i="5"/>
  <c r="V3790" i="1" s="1"/>
  <c r="E3819" i="5"/>
  <c r="V4095" i="1" s="1"/>
  <c r="E564" i="5"/>
  <c r="V589" i="1" s="1"/>
  <c r="E206" i="5"/>
  <c r="V2500" i="1" s="1"/>
  <c r="E2619" i="5"/>
  <c r="V2717" i="1" s="1"/>
  <c r="E658" i="5"/>
  <c r="V4070" i="1" s="1"/>
  <c r="E5657" i="5"/>
  <c r="V280" i="1" s="1"/>
  <c r="E4111" i="5"/>
  <c r="V1764" i="1" s="1"/>
  <c r="E806" i="5"/>
  <c r="V753" i="1" s="1"/>
  <c r="E3732" i="5"/>
  <c r="V838" i="1" s="1"/>
  <c r="E2638" i="5"/>
  <c r="V405" i="1" s="1"/>
  <c r="E1573" i="5"/>
  <c r="V4452" i="1" s="1"/>
  <c r="E4695" i="5"/>
  <c r="E5937" i="5"/>
  <c r="E5459" i="5"/>
  <c r="V3126" i="1" s="1"/>
  <c r="E3746" i="5"/>
  <c r="V400" i="1" s="1"/>
  <c r="E738" i="5"/>
  <c r="V2250" i="1" s="1"/>
  <c r="E4212" i="5"/>
  <c r="V4069" i="1" s="1"/>
  <c r="E930" i="5"/>
  <c r="V2621" i="1" s="1"/>
  <c r="E1953" i="5"/>
  <c r="V751" i="1" s="1"/>
  <c r="E5712" i="5"/>
  <c r="V1213" i="1" s="1"/>
  <c r="E253" i="5"/>
  <c r="V146" i="1" s="1"/>
  <c r="E1209" i="5"/>
  <c r="V3913" i="1" s="1"/>
  <c r="E1910" i="5"/>
  <c r="V4761" i="1" s="1"/>
  <c r="E4982" i="5"/>
  <c r="V5929" i="1" s="1"/>
  <c r="E3881" i="5"/>
  <c r="E3006" i="5"/>
  <c r="E5698" i="5"/>
  <c r="V981" i="1" s="1"/>
  <c r="E1011" i="5"/>
  <c r="V3971" i="1" s="1"/>
  <c r="E3137" i="5"/>
  <c r="V1572" i="1" s="1"/>
  <c r="E2024" i="5"/>
  <c r="V1713" i="1" s="1"/>
  <c r="E5512" i="5"/>
  <c r="V3256" i="1" s="1"/>
  <c r="E1654" i="5"/>
  <c r="V2716" i="1" s="1"/>
  <c r="E5944" i="5"/>
  <c r="V2715" i="1" s="1"/>
  <c r="E2051" i="5"/>
  <c r="E4722" i="5"/>
  <c r="E6138" i="5"/>
  <c r="E2670" i="5"/>
  <c r="V2767" i="1" s="1"/>
  <c r="E5490" i="5"/>
  <c r="E975" i="5"/>
  <c r="V827" i="1" s="1"/>
  <c r="E1656" i="5"/>
  <c r="V6563" i="1" s="1"/>
  <c r="E4014" i="5"/>
  <c r="V3254" i="1" s="1"/>
  <c r="E1480" i="5"/>
  <c r="V1928" i="1" s="1"/>
  <c r="E2588" i="5"/>
  <c r="V4991" i="1" s="1"/>
  <c r="E3278" i="5"/>
  <c r="V3911" i="1" s="1"/>
  <c r="E557" i="5"/>
  <c r="E884" i="5"/>
  <c r="V3787" i="1" s="1"/>
  <c r="E4555" i="5"/>
  <c r="V1009" i="1" s="1"/>
  <c r="E4037" i="5"/>
  <c r="V1210" i="1" s="1"/>
  <c r="E3781" i="5"/>
  <c r="V2246" i="1" s="1"/>
  <c r="E3008" i="5"/>
  <c r="V2958" i="1" s="1"/>
  <c r="E5062" i="5"/>
  <c r="V1593" i="1" s="1"/>
  <c r="E2511" i="5"/>
  <c r="V2245" i="1" s="1"/>
  <c r="E4241" i="5"/>
  <c r="V4224" i="1" s="1"/>
  <c r="E3323" i="5"/>
  <c r="V5450" i="1" s="1"/>
  <c r="E19" i="5"/>
  <c r="V6907" i="1" s="1"/>
  <c r="E1587" i="5"/>
  <c r="E4232" i="5"/>
  <c r="V2919" i="1" s="1"/>
  <c r="E1390" i="5"/>
  <c r="V3253" i="1" s="1"/>
  <c r="E4995" i="5"/>
  <c r="V747" i="1" s="1"/>
  <c r="E4214" i="5"/>
  <c r="V1291" i="1" s="1"/>
  <c r="E3313" i="5"/>
  <c r="V1706" i="1" s="1"/>
  <c r="E2156" i="5"/>
  <c r="V3785" i="1" s="1"/>
  <c r="E1682" i="5"/>
  <c r="V4065" i="1" s="1"/>
  <c r="E1869" i="5"/>
  <c r="V5683" i="1" s="1"/>
  <c r="E5748" i="5"/>
  <c r="V861" i="1" s="1"/>
  <c r="E713" i="5"/>
  <c r="V942" i="1" s="1"/>
  <c r="E5649" i="5"/>
  <c r="V1207" i="1" s="1"/>
  <c r="E5088" i="5"/>
  <c r="V2603" i="1" s="1"/>
  <c r="E2823" i="5"/>
  <c r="V610" i="1" s="1"/>
  <c r="E2518" i="5"/>
  <c r="V5035" i="1" s="1"/>
  <c r="E4495" i="5"/>
  <c r="V5076" i="1" s="1"/>
  <c r="E306" i="5"/>
  <c r="V2408" i="1" s="1"/>
  <c r="E423" i="5"/>
  <c r="V2713" i="1" s="1"/>
  <c r="E3694" i="5"/>
  <c r="V4988" i="1" s="1"/>
  <c r="E2759" i="5"/>
  <c r="V1786" i="1" s="1"/>
  <c r="E6150" i="5"/>
  <c r="V6562" i="1" s="1"/>
  <c r="E3228" i="5"/>
  <c r="V746" i="1" s="1"/>
  <c r="E5075" i="5"/>
  <c r="V4664" i="1" s="1"/>
  <c r="E510" i="5"/>
  <c r="E979" i="5"/>
  <c r="V3426" i="1" s="1"/>
  <c r="E631" i="5"/>
  <c r="V1357" i="1" s="1"/>
  <c r="E4289" i="5"/>
  <c r="V289" i="1" s="1"/>
  <c r="E4112" i="5"/>
  <c r="V1571" i="1" s="1"/>
  <c r="E1416" i="5"/>
  <c r="V6239" i="1" s="1"/>
  <c r="E1823" i="5"/>
  <c r="V3910" i="1" s="1"/>
  <c r="E2792" i="5"/>
  <c r="V941" i="1" s="1"/>
  <c r="E4939" i="5"/>
  <c r="V1762" i="1" s="1"/>
  <c r="E3893" i="5"/>
  <c r="E1568" i="5"/>
  <c r="E4835" i="5"/>
  <c r="V1954" i="1" s="1"/>
  <c r="E4138" i="5"/>
  <c r="V587" i="1" s="1"/>
  <c r="E1144" i="5"/>
  <c r="E5497" i="5"/>
  <c r="V2710" i="1" s="1"/>
  <c r="E190" i="5"/>
  <c r="E1348" i="5"/>
  <c r="V5307" i="1" s="1"/>
  <c r="E1856" i="5"/>
  <c r="E3461" i="5"/>
  <c r="V4726" i="1" s="1"/>
  <c r="E3120" i="5"/>
  <c r="V4662" i="1" s="1"/>
  <c r="E5349" i="5"/>
  <c r="V4661" i="1" s="1"/>
  <c r="E446" i="5"/>
  <c r="V1275" i="1" s="1"/>
  <c r="E568" i="5"/>
  <c r="V6873" i="1" s="1"/>
  <c r="E4520" i="5"/>
  <c r="V2496" i="1" s="1"/>
  <c r="E2679" i="5"/>
  <c r="V5446" i="1" s="1"/>
  <c r="E999" i="5"/>
  <c r="V3119" i="1" s="1"/>
  <c r="E1546" i="5"/>
  <c r="V1927" i="1" s="1"/>
  <c r="E5827" i="5"/>
  <c r="V940" i="1" s="1"/>
  <c r="E786" i="5"/>
  <c r="V6689" i="1" s="1"/>
  <c r="E5904" i="5"/>
  <c r="V2397" i="1" s="1"/>
  <c r="E4298" i="5"/>
  <c r="V520" i="1" s="1"/>
  <c r="E2303" i="5"/>
  <c r="V2708" i="1" s="1"/>
  <c r="E4813" i="5"/>
  <c r="V3161" i="1" s="1"/>
  <c r="E5861" i="5"/>
  <c r="V4323" i="1" s="1"/>
  <c r="E1184" i="5"/>
  <c r="V3512" i="1" s="1"/>
  <c r="E324" i="5"/>
  <c r="V6406" i="1" s="1"/>
  <c r="E919" i="5"/>
  <c r="V4276" i="1" s="1"/>
  <c r="E400" i="5"/>
  <c r="V6759" i="1" s="1"/>
  <c r="E4770" i="5"/>
  <c r="V260" i="1" s="1"/>
  <c r="E642" i="5"/>
  <c r="V2914" i="1" s="1"/>
  <c r="E5569" i="5"/>
  <c r="E727" i="5"/>
  <c r="V1704" i="1" s="1"/>
  <c r="E2723" i="5"/>
  <c r="V5682" i="1" s="1"/>
  <c r="E2821" i="5"/>
  <c r="V5286" i="1" s="1"/>
  <c r="E1967" i="5"/>
  <c r="V741" i="1" s="1"/>
  <c r="E4290" i="5"/>
  <c r="V3776" i="1" s="1"/>
  <c r="E2294" i="5"/>
  <c r="V4221" i="1" s="1"/>
  <c r="E1241" i="5"/>
  <c r="V7032" i="1" s="1"/>
  <c r="E4116" i="5"/>
  <c r="V6809" i="1" s="1"/>
  <c r="E3808" i="5"/>
  <c r="V4062" i="1" s="1"/>
  <c r="E2214" i="5"/>
  <c r="V5444" i="1" s="1"/>
  <c r="E3934" i="5"/>
  <c r="V512" i="1" s="1"/>
  <c r="E2657" i="5"/>
  <c r="V3392" i="1" s="1"/>
  <c r="E4152" i="5"/>
  <c r="V1431" i="1" s="1"/>
  <c r="E2850" i="5"/>
  <c r="V1484" i="1" s="1"/>
  <c r="E5461" i="5"/>
  <c r="V6871" i="1" s="1"/>
  <c r="E5604" i="5"/>
  <c r="V267" i="1" s="1"/>
  <c r="E3581" i="5"/>
  <c r="V1203" i="1" s="1"/>
  <c r="E1922" i="5"/>
  <c r="V6631" i="1" s="1"/>
  <c r="E2311" i="5"/>
  <c r="V3169" i="1" s="1"/>
  <c r="E3446" i="5"/>
  <c r="V5075" i="1" s="1"/>
  <c r="E4570" i="5"/>
  <c r="V1703" i="1" s="1"/>
  <c r="E5067" i="5"/>
  <c r="V738" i="1" s="1"/>
  <c r="E3122" i="5"/>
  <c r="V235" i="1" s="1"/>
  <c r="E6169" i="5"/>
  <c r="V737" i="1" s="1"/>
  <c r="E794" i="5"/>
  <c r="E4558" i="5"/>
  <c r="V5947" i="1" s="1"/>
  <c r="E3695" i="5"/>
  <c r="V954" i="1" s="1"/>
  <c r="E4335" i="5"/>
  <c r="V393" i="1" s="1"/>
  <c r="E217" i="5"/>
  <c r="E710" i="5"/>
  <c r="V1702" i="1" s="1"/>
  <c r="E3209" i="5"/>
  <c r="V4978" i="1" s="1"/>
  <c r="E5485" i="5"/>
  <c r="V860" i="1" s="1"/>
  <c r="E3316" i="5"/>
  <c r="V2396" i="1" s="1"/>
  <c r="E1196" i="5"/>
  <c r="V1590" i="1" s="1"/>
  <c r="E5071" i="5"/>
  <c r="V1202" i="1" s="1"/>
  <c r="E86" i="5"/>
  <c r="V736" i="1" s="1"/>
  <c r="E237" i="5"/>
  <c r="V1482" i="1" s="1"/>
  <c r="E900" i="5"/>
  <c r="V3772" i="1" s="1"/>
  <c r="E610" i="5"/>
  <c r="V2912" i="1" s="1"/>
  <c r="E2412" i="5"/>
  <c r="V4976" i="1" s="1"/>
  <c r="E1017" i="5"/>
  <c r="V1200" i="1" s="1"/>
  <c r="E1200" i="5"/>
  <c r="V234" i="1" s="1"/>
  <c r="E48" i="5"/>
  <c r="E3794" i="5"/>
  <c r="V5443" i="1" s="1"/>
  <c r="E4979" i="5"/>
  <c r="V4725" i="1" s="1"/>
  <c r="E5423" i="5"/>
  <c r="V789" i="1" s="1"/>
  <c r="E1761" i="5"/>
  <c r="V2494" i="1" s="1"/>
  <c r="E4867" i="5"/>
  <c r="V5681" i="1" s="1"/>
  <c r="E2350" i="5"/>
  <c r="V5034" i="1" s="1"/>
  <c r="E4689" i="5"/>
  <c r="V7014" i="1" s="1"/>
  <c r="E916" i="5"/>
  <c r="V233" i="1" s="1"/>
  <c r="E1754" i="5"/>
  <c r="V1699" i="1" s="1"/>
  <c r="E5016" i="5"/>
  <c r="E3871" i="5"/>
  <c r="V5064" i="1" s="1"/>
  <c r="E1086" i="5"/>
  <c r="V1272" i="1" s="1"/>
  <c r="E3577" i="5"/>
  <c r="V2702" i="1" s="1"/>
  <c r="E3047" i="5"/>
  <c r="V733" i="1" s="1"/>
  <c r="E308" i="5"/>
  <c r="V1430" i="1" s="1"/>
  <c r="E1778" i="5"/>
  <c r="V3770" i="1" s="1"/>
  <c r="E1062" i="5"/>
  <c r="V1481" i="1" s="1"/>
  <c r="E1254" i="5"/>
  <c r="E6075" i="5"/>
  <c r="V3266" i="1" s="1"/>
  <c r="E3508" i="5"/>
  <c r="V6558" i="1" s="1"/>
  <c r="E4516" i="5"/>
  <c r="V1270" i="1" s="1"/>
  <c r="E3525" i="5"/>
  <c r="V1565" i="1" s="1"/>
  <c r="E659" i="5"/>
  <c r="V3107" i="1" s="1"/>
  <c r="E4985" i="5"/>
  <c r="V3511" i="1" s="1"/>
  <c r="E4271" i="5"/>
  <c r="V6557" i="1" s="1"/>
  <c r="E2118" i="5"/>
  <c r="V2700" i="1" s="1"/>
  <c r="E2030" i="5"/>
  <c r="V732" i="1" s="1"/>
  <c r="E778" i="5"/>
  <c r="V1837" i="1" s="1"/>
  <c r="E4456" i="5"/>
  <c r="V1836" i="1" s="1"/>
  <c r="E2100" i="5"/>
  <c r="V6405" i="1" s="1"/>
  <c r="E549" i="5"/>
  <c r="V634" i="1" s="1"/>
  <c r="E2981" i="5"/>
  <c r="E376" i="5"/>
  <c r="V1926" i="1" s="1"/>
  <c r="E2240" i="5"/>
  <c r="V1784" i="1" s="1"/>
  <c r="E482" i="5"/>
  <c r="V5905" i="1" s="1"/>
  <c r="E1121" i="5"/>
  <c r="E810" i="5"/>
  <c r="V4652" i="1" s="1"/>
  <c r="E3494" i="5"/>
  <c r="V4060" i="1" s="1"/>
  <c r="E524" i="5"/>
  <c r="V4217" i="1" s="1"/>
  <c r="E3048" i="5"/>
  <c r="V2237" i="1" s="1"/>
  <c r="E4477" i="5"/>
  <c r="V6687" i="1" s="1"/>
  <c r="E165" i="5"/>
  <c r="V6275" i="1" s="1"/>
  <c r="E3645" i="5"/>
  <c r="V3178" i="1" s="1"/>
  <c r="E2578" i="5"/>
  <c r="V2598" i="1" s="1"/>
  <c r="E5243" i="5"/>
  <c r="V2325" i="1" s="1"/>
  <c r="E3933" i="5"/>
  <c r="E1944" i="5"/>
  <c r="V1269" i="1" s="1"/>
  <c r="E6006" i="5"/>
  <c r="V4968" i="1" s="1"/>
  <c r="E2199" i="5"/>
  <c r="V730" i="1" s="1"/>
  <c r="E148" i="5"/>
  <c r="V1403" i="1" s="1"/>
  <c r="E5110" i="5"/>
  <c r="V2235" i="1" s="1"/>
  <c r="E6136" i="5"/>
  <c r="V1963" i="1" s="1"/>
  <c r="E2785" i="5"/>
  <c r="V826" i="1" s="1"/>
  <c r="E541" i="5"/>
  <c r="V1589" i="1" s="1"/>
  <c r="E4236" i="5"/>
  <c r="V1429" i="1" s="1"/>
  <c r="E1023" i="5"/>
  <c r="V858" i="1" s="1"/>
  <c r="E2950" i="5"/>
  <c r="V4275" i="1" s="1"/>
  <c r="E5431" i="5"/>
  <c r="V6146" i="1" s="1"/>
  <c r="E2414" i="5"/>
  <c r="V2233" i="1" s="1"/>
  <c r="E6052" i="5"/>
  <c r="V3765" i="1" s="1"/>
  <c r="E5295" i="5"/>
  <c r="V6238" i="1" s="1"/>
  <c r="E5137" i="5"/>
  <c r="V3103" i="1" s="1"/>
  <c r="E4476" i="5"/>
  <c r="V3388" i="1" s="1"/>
  <c r="E5858" i="5"/>
  <c r="V6808" i="1" s="1"/>
  <c r="E5973" i="5"/>
  <c r="V277" i="1" s="1"/>
  <c r="E3158" i="5"/>
  <c r="V825" i="1" s="1"/>
  <c r="E5819" i="5"/>
  <c r="V3763" i="1" s="1"/>
  <c r="E6147" i="5"/>
  <c r="E2682" i="5"/>
  <c r="V6555" i="1" s="1"/>
  <c r="E1114" i="5"/>
  <c r="V2343" i="1" s="1"/>
  <c r="E2324" i="5"/>
  <c r="E4953" i="5"/>
  <c r="V874" i="1" s="1"/>
  <c r="E3065" i="5"/>
  <c r="V341" i="1" s="1"/>
  <c r="E2038" i="5"/>
  <c r="V6452" i="1" s="1"/>
  <c r="E6067" i="5"/>
  <c r="E703" i="5"/>
  <c r="V2906" i="1" s="1"/>
  <c r="E1928" i="5"/>
  <c r="V527" i="1" s="1"/>
  <c r="E1610" i="5"/>
  <c r="V2699" i="1" s="1"/>
  <c r="E5315" i="5"/>
  <c r="V4058" i="1" s="1"/>
  <c r="E5113" i="5"/>
  <c r="V3249" i="1" s="1"/>
  <c r="E5543" i="5"/>
  <c r="V4216" i="1" s="1"/>
  <c r="E3217" i="5"/>
  <c r="V6404" i="1" s="1"/>
  <c r="E5158" i="5"/>
  <c r="V1698" i="1" s="1"/>
  <c r="E2425" i="5"/>
  <c r="V1588" i="1" s="1"/>
  <c r="E3302" i="5"/>
  <c r="V5073" i="1" s="1"/>
  <c r="E2061" i="5"/>
  <c r="V4724" i="1" s="1"/>
  <c r="E6152" i="5"/>
  <c r="V3386" i="1" s="1"/>
  <c r="E22" i="5"/>
  <c r="V3761" i="1" s="1"/>
  <c r="E2209" i="5"/>
  <c r="V1354" i="1" s="1"/>
  <c r="E4261" i="5"/>
  <c r="V2232" i="1" s="1"/>
  <c r="E760" i="5"/>
  <c r="V1402" i="1" s="1"/>
  <c r="E3567" i="5"/>
  <c r="V1194" i="1" s="1"/>
  <c r="E5330" i="5"/>
  <c r="V1193" i="1" s="1"/>
  <c r="E2584" i="5"/>
  <c r="V3385" i="1" s="1"/>
  <c r="E2796" i="5"/>
  <c r="V3760" i="1" s="1"/>
  <c r="E1494" i="5"/>
  <c r="V249" i="1" s="1"/>
  <c r="E222" i="5"/>
  <c r="V824" i="1" s="1"/>
  <c r="E5924" i="5"/>
  <c r="V6686" i="1" s="1"/>
  <c r="E5829" i="5"/>
  <c r="V488" i="1" s="1"/>
  <c r="E2577" i="5"/>
  <c r="V936" i="1" s="1"/>
  <c r="E6023" i="5"/>
  <c r="V4056" i="1" s="1"/>
  <c r="E4941" i="5"/>
  <c r="V1587" i="1" s="1"/>
  <c r="E1040" i="5"/>
  <c r="V3510" i="1" s="1"/>
  <c r="E849" i="5"/>
  <c r="V3191" i="1" s="1"/>
  <c r="E4005" i="5"/>
  <c r="V3901" i="1" s="1"/>
  <c r="E5069" i="5"/>
  <c r="V2904" i="1" s="1"/>
  <c r="E3758" i="5"/>
  <c r="V636" i="1" s="1"/>
  <c r="E772" i="5"/>
  <c r="V6235" i="1" s="1"/>
  <c r="E1448" i="5"/>
  <c r="V229" i="1" s="1"/>
  <c r="E1310" i="5"/>
  <c r="V68" i="1" s="1"/>
  <c r="E1630" i="5"/>
  <c r="V2492" i="1" s="1"/>
  <c r="E3203" i="5"/>
  <c r="V786" i="1" s="1"/>
  <c r="E3903" i="5"/>
  <c r="V5009" i="1" s="1"/>
  <c r="E118" i="5"/>
  <c r="V4508" i="1" s="1"/>
  <c r="E4998" i="5"/>
  <c r="V979" i="1" s="1"/>
  <c r="E1680" i="5"/>
  <c r="V6807" i="1" s="1"/>
  <c r="E2153" i="5"/>
  <c r="V4507" i="1" s="1"/>
  <c r="E2857" i="5"/>
  <c r="V78" i="1" s="1"/>
  <c r="E3988" i="5"/>
  <c r="V1353" i="1" s="1"/>
  <c r="E1648" i="5"/>
  <c r="V5768" i="1" s="1"/>
  <c r="E3814" i="5"/>
  <c r="V466" i="1" s="1"/>
  <c r="E1925" i="5"/>
  <c r="E686" i="5"/>
  <c r="V5767" i="1" s="1"/>
  <c r="E1261" i="5"/>
  <c r="V3756" i="1" s="1"/>
  <c r="E878" i="5"/>
  <c r="V4055" i="1" s="1"/>
  <c r="E5718" i="5"/>
  <c r="V1996" i="1" s="1"/>
  <c r="E3179" i="5"/>
  <c r="V1306" i="1" s="1"/>
  <c r="E1815" i="5"/>
  <c r="V934" i="1" s="1"/>
  <c r="E3192" i="5"/>
  <c r="E2000" i="5"/>
  <c r="V836" i="1" s="1"/>
  <c r="E2914" i="5"/>
  <c r="V465" i="1" s="1"/>
  <c r="E205" i="5"/>
  <c r="E5576" i="5"/>
  <c r="V6274" i="1" s="1"/>
  <c r="E613" i="5"/>
  <c r="V402" i="1" s="1"/>
  <c r="E4213" i="5"/>
  <c r="V1697" i="1" s="1"/>
  <c r="E5586" i="5"/>
  <c r="V978" i="1" s="1"/>
  <c r="E4230" i="5"/>
  <c r="V5062" i="1" s="1"/>
  <c r="E1664" i="5"/>
  <c r="V4648" i="1" s="1"/>
  <c r="E4383" i="5"/>
  <c r="V3097" i="1" s="1"/>
  <c r="E3453" i="5"/>
  <c r="V5782" i="1" s="1"/>
  <c r="E5755" i="5"/>
  <c r="V5987" i="1" s="1"/>
  <c r="E4898" i="5"/>
  <c r="V844" i="1" s="1"/>
  <c r="E5848" i="5"/>
  <c r="V2229" i="1" s="1"/>
  <c r="E5842" i="5"/>
  <c r="V1265" i="1" s="1"/>
  <c r="E416" i="5"/>
  <c r="V2491" i="1" s="1"/>
  <c r="E5558" i="5"/>
  <c r="V5807" i="1" s="1"/>
  <c r="E319" i="5"/>
  <c r="V6" i="1" s="1"/>
  <c r="E4687" i="5"/>
  <c r="V1191" i="1" s="1"/>
  <c r="E4920" i="5"/>
  <c r="V3378" i="1" s="1"/>
  <c r="E4937" i="5"/>
  <c r="V358" i="1" s="1"/>
  <c r="E4612" i="5"/>
  <c r="V2532" i="1" s="1"/>
  <c r="E5029" i="5"/>
  <c r="V531" i="1" s="1"/>
  <c r="E677" i="5"/>
  <c r="V2531" i="1" s="1"/>
  <c r="E4091" i="5"/>
  <c r="V6138" i="1" s="1"/>
  <c r="E5892" i="5"/>
  <c r="V463" i="1" s="1"/>
  <c r="E4066" i="5"/>
  <c r="V592" i="1" s="1"/>
  <c r="E2708" i="5"/>
  <c r="V5433" i="1" s="1"/>
  <c r="E396" i="5"/>
  <c r="V3754" i="1" s="1"/>
  <c r="E4114" i="5"/>
  <c r="V1400" i="1" s="1"/>
  <c r="E2036" i="5"/>
  <c r="V5986" i="1" s="1"/>
  <c r="E96" i="5"/>
  <c r="V162" i="1" s="1"/>
  <c r="E5699" i="5"/>
  <c r="V3246" i="1" s="1"/>
  <c r="E2685" i="5"/>
  <c r="V1264" i="1" s="1"/>
  <c r="E2819" i="5"/>
  <c r="E295" i="5"/>
  <c r="V462" i="1" s="1"/>
  <c r="E2568" i="5"/>
  <c r="V6273" i="1" s="1"/>
  <c r="E4931" i="5"/>
  <c r="V4496" i="1" s="1"/>
  <c r="E5109" i="5"/>
  <c r="V2489" i="1" s="1"/>
  <c r="E4874" i="5"/>
  <c r="V265" i="1" s="1"/>
  <c r="E4419" i="5"/>
  <c r="V6685" i="1" s="1"/>
  <c r="E609" i="5"/>
  <c r="V2389" i="1" s="1"/>
  <c r="E6182" i="5"/>
  <c r="V6549" i="1" s="1"/>
  <c r="E3860" i="5"/>
  <c r="V6863" i="1" s="1"/>
  <c r="E2681" i="5"/>
  <c r="V369" i="1" s="1"/>
  <c r="E1177" i="5"/>
  <c r="V933" i="1" s="1"/>
  <c r="E5238" i="5"/>
  <c r="V4495" i="1" s="1"/>
  <c r="E4497" i="5"/>
  <c r="V259" i="1" s="1"/>
  <c r="E927" i="5"/>
  <c r="V932" i="1" s="1"/>
  <c r="E4899" i="5"/>
  <c r="V3093" i="1" s="1"/>
  <c r="E4083" i="5"/>
  <c r="V3493" i="1" s="1"/>
  <c r="E4745" i="5"/>
  <c r="V1005" i="1" s="1"/>
  <c r="E736" i="5"/>
  <c r="V2901" i="1" s="1"/>
  <c r="E3977" i="5"/>
  <c r="V2900" i="1" s="1"/>
  <c r="E1621" i="5"/>
  <c r="V1189" i="1" s="1"/>
  <c r="E2834" i="5"/>
  <c r="V1783" i="1" s="1"/>
  <c r="E2088" i="5"/>
  <c r="V228" i="1" s="1"/>
  <c r="E5638" i="5"/>
  <c r="V3092" i="1" s="1"/>
  <c r="E3492" i="5"/>
  <c r="V1188" i="1" s="1"/>
  <c r="E5155" i="5"/>
  <c r="V5195" i="1" s="1"/>
  <c r="E5994" i="5"/>
  <c r="V5006" i="1" s="1"/>
  <c r="E4799" i="5"/>
  <c r="V5806" i="1" s="1"/>
  <c r="E1402" i="5"/>
  <c r="V724" i="1" s="1"/>
  <c r="E2157" i="5"/>
  <c r="V4213" i="1" s="1"/>
  <c r="E4075" i="5"/>
  <c r="V510" i="1" s="1"/>
  <c r="E4185" i="5"/>
  <c r="V6805" i="1" s="1"/>
  <c r="E398" i="5"/>
  <c r="V4440" i="1" s="1"/>
  <c r="E2592" i="5"/>
  <c r="V59" i="1" s="1"/>
  <c r="E3032" i="5"/>
  <c r="V6272" i="1" s="1"/>
  <c r="E3906" i="5"/>
  <c r="V3898" i="1" s="1"/>
  <c r="E462" i="5"/>
  <c r="V931" i="1" s="1"/>
  <c r="E3458" i="5"/>
  <c r="V2781" i="1" s="1"/>
  <c r="E408" i="5"/>
  <c r="V6965" i="1" s="1"/>
  <c r="E2878" i="5"/>
  <c r="V104" i="1" s="1"/>
  <c r="E977" i="5"/>
  <c r="V4338" i="1" s="1"/>
  <c r="E5961" i="5"/>
  <c r="V3091" i="1" s="1"/>
  <c r="E606" i="5"/>
  <c r="E1693" i="5"/>
  <c r="V4645" i="1" s="1"/>
  <c r="E3452" i="5"/>
  <c r="V6403" i="1" s="1"/>
  <c r="E5686" i="5"/>
  <c r="E589" i="5"/>
  <c r="V3243" i="1" s="1"/>
  <c r="E4977" i="5"/>
  <c r="V459" i="1" s="1"/>
  <c r="E4750" i="5"/>
  <c r="V89" i="1" s="1"/>
  <c r="E1091" i="5"/>
  <c r="V5673" i="1" s="1"/>
  <c r="E1624" i="5"/>
  <c r="V509" i="1" s="1"/>
  <c r="E681" i="5"/>
  <c r="V3421" i="1" s="1"/>
  <c r="E2859" i="5"/>
  <c r="V3745" i="1" s="1"/>
  <c r="E2599" i="5"/>
  <c r="V1263" i="1" s="1"/>
  <c r="E1637" i="5"/>
  <c r="V2549" i="1" s="1"/>
  <c r="E1779" i="5"/>
  <c r="V1923" i="1" s="1"/>
  <c r="E6060" i="5"/>
  <c r="V4211" i="1" s="1"/>
  <c r="E5405" i="5"/>
  <c r="V366" i="1" s="1"/>
  <c r="E2485" i="5"/>
  <c r="V722" i="1" s="1"/>
  <c r="E992" i="5"/>
  <c r="E5052" i="5"/>
  <c r="V2424" i="1" s="1"/>
  <c r="E6087" i="5"/>
  <c r="V6136" i="1" s="1"/>
  <c r="E3117" i="5"/>
  <c r="V2222" i="1" s="1"/>
  <c r="E4752" i="5"/>
  <c r="V720" i="1" s="1"/>
  <c r="E2257" i="5"/>
  <c r="V1994" i="1" s="1"/>
  <c r="E4260" i="5"/>
  <c r="V2388" i="1" s="1"/>
  <c r="E781" i="5"/>
  <c r="E2254" i="5"/>
  <c r="V3743" i="1" s="1"/>
  <c r="E5089" i="5"/>
  <c r="V1922" i="1" s="1"/>
  <c r="E382" i="5"/>
  <c r="V4758" i="1" s="1"/>
  <c r="E2701" i="5"/>
  <c r="V5805" i="1" s="1"/>
  <c r="E4773" i="5"/>
  <c r="V5672" i="1" s="1"/>
  <c r="E3908" i="5"/>
  <c r="V399" i="1" s="1"/>
  <c r="E1472" i="5"/>
  <c r="V3420" i="1" s="1"/>
  <c r="E3742" i="5"/>
  <c r="V1187" i="1" s="1"/>
  <c r="E4711" i="5"/>
  <c r="V3740" i="1" s="1"/>
  <c r="E5428" i="5"/>
  <c r="V143" i="1" s="1"/>
  <c r="E3823" i="5"/>
  <c r="V4948" i="1" s="1"/>
  <c r="E4311" i="5"/>
  <c r="V629" i="1" s="1"/>
  <c r="E1551" i="5"/>
  <c r="V5005" i="1" s="1"/>
  <c r="E3208" i="5"/>
  <c r="V4786" i="1" s="1"/>
  <c r="E1025" i="5"/>
  <c r="V4049" i="1" s="1"/>
  <c r="E5255" i="5"/>
  <c r="V1351" i="1" s="1"/>
  <c r="E2962" i="5"/>
  <c r="V1559" i="1" s="1"/>
  <c r="E1541" i="5"/>
  <c r="V1186" i="1" s="1"/>
  <c r="E722" i="5"/>
  <c r="V5188" i="1" s="1"/>
  <c r="E2320" i="5"/>
  <c r="V1756" i="1" s="1"/>
  <c r="E3553" i="5"/>
  <c r="V2221" i="1" s="1"/>
  <c r="E1496" i="5"/>
  <c r="V1185" i="1" s="1"/>
  <c r="E5436" i="5"/>
  <c r="V3239" i="1" s="1"/>
  <c r="E1095" i="5"/>
  <c r="V3085" i="1" s="1"/>
  <c r="E3883" i="5"/>
  <c r="V1184" i="1" s="1"/>
  <c r="E2523" i="5"/>
  <c r="V5722" i="1" s="1"/>
  <c r="E5039" i="5"/>
  <c r="V1755" i="1" s="1"/>
  <c r="E4452" i="5"/>
  <c r="V3892" i="1" s="1"/>
  <c r="E691" i="5"/>
  <c r="V3491" i="1" s="1"/>
  <c r="E481" i="5"/>
  <c r="V718" i="1" s="1"/>
  <c r="E4191" i="5"/>
  <c r="V3891" i="1" s="1"/>
  <c r="E3682" i="5"/>
  <c r="V1477" i="1" s="1"/>
  <c r="E1653" i="5"/>
  <c r="V2342" i="1" s="1"/>
  <c r="E3769" i="5"/>
  <c r="V803" i="1" s="1"/>
  <c r="E1811" i="5"/>
  <c r="V3735" i="1" s="1"/>
  <c r="E1085" i="5"/>
  <c r="V276" i="1" s="1"/>
  <c r="E3607" i="5"/>
  <c r="V2590" i="1" s="1"/>
  <c r="E1716" i="5"/>
  <c r="V929" i="1" s="1"/>
  <c r="E3141" i="5"/>
  <c r="V977" i="1" s="1"/>
  <c r="E3727" i="5"/>
  <c r="V4048" i="1" s="1"/>
  <c r="E3299" i="5"/>
  <c r="V4436" i="1" s="1"/>
  <c r="E5028" i="5"/>
  <c r="V159" i="1" s="1"/>
  <c r="E1420" i="5"/>
  <c r="V4643" i="1" s="1"/>
  <c r="E5033" i="5"/>
  <c r="V4209" i="1" s="1"/>
  <c r="E4776" i="5"/>
  <c r="V457" i="1" s="1"/>
  <c r="E1882" i="5"/>
  <c r="V1968" i="1" s="1"/>
  <c r="E2532" i="5"/>
  <c r="E2184" i="5"/>
  <c r="V2338" i="1" s="1"/>
  <c r="E1009" i="5"/>
  <c r="E1941" i="5"/>
  <c r="V928" i="1" s="1"/>
  <c r="E76" i="5"/>
  <c r="V5426" i="1" s="1"/>
  <c r="E5717" i="5"/>
  <c r="V2386" i="1" s="1"/>
  <c r="E5660" i="5"/>
  <c r="V2219" i="1" s="1"/>
  <c r="E5501" i="5"/>
  <c r="V927" i="1" s="1"/>
  <c r="E4708" i="5"/>
  <c r="V1694" i="1" s="1"/>
  <c r="E2475" i="5"/>
  <c r="V1918" i="1" s="1"/>
  <c r="E6097" i="5"/>
  <c r="V4942" i="1" s="1"/>
  <c r="E3946" i="5"/>
  <c r="V248" i="1" s="1"/>
  <c r="E1519" i="5"/>
  <c r="V1183" i="1" s="1"/>
  <c r="E2722" i="5"/>
  <c r="V6628" i="1" s="1"/>
  <c r="E2537" i="5"/>
  <c r="V3888" i="1" s="1"/>
  <c r="E5926" i="5"/>
  <c r="V5425" i="1" s="1"/>
  <c r="E4426" i="5"/>
  <c r="V381" i="1" s="1"/>
  <c r="E1362" i="5"/>
  <c r="V2385" i="1" s="1"/>
  <c r="E3294" i="5"/>
  <c r="E2600" i="5"/>
  <c r="V2213" i="1" s="1"/>
  <c r="E5636" i="5"/>
  <c r="V3730" i="1" s="1"/>
  <c r="E1950" i="5"/>
  <c r="V4205" i="1" s="1"/>
  <c r="E3135" i="5"/>
  <c r="V2383" i="1" s="1"/>
  <c r="E353" i="5"/>
  <c r="V5530" i="1" s="1"/>
  <c r="E45" i="5"/>
  <c r="V3373" i="1" s="1"/>
  <c r="E958" i="5"/>
  <c r="V5889" i="1" s="1"/>
  <c r="E843" i="5"/>
  <c r="V337" i="1" s="1"/>
  <c r="E3159" i="5"/>
  <c r="E4312" i="5"/>
  <c r="V201" i="1" s="1"/>
  <c r="E1006" i="5"/>
  <c r="V258" i="1" s="1"/>
  <c r="E1041" i="5"/>
  <c r="V2211" i="1" s="1"/>
  <c r="E1015" i="5"/>
  <c r="V4204" i="1" s="1"/>
  <c r="E885" i="5"/>
  <c r="V4642" i="1" s="1"/>
  <c r="E154" i="5"/>
  <c r="V3237" i="1" s="1"/>
  <c r="E2091" i="5"/>
  <c r="V247" i="1" s="1"/>
  <c r="E1507" i="5"/>
  <c r="V4433" i="1" s="1"/>
  <c r="E2440" i="5"/>
  <c r="V925" i="1" s="1"/>
  <c r="E4297" i="5"/>
  <c r="V3886" i="1" s="1"/>
  <c r="E2936" i="5"/>
  <c r="V3728" i="1" s="1"/>
  <c r="E4509" i="5"/>
  <c r="V6133" i="1" s="1"/>
  <c r="E869" i="5"/>
  <c r="E334" i="5"/>
  <c r="V2209" i="1" s="1"/>
  <c r="E2465" i="5"/>
  <c r="E920" i="5"/>
  <c r="V2530" i="1" s="1"/>
  <c r="E2777" i="5"/>
  <c r="E256" i="5"/>
  <c r="V6804" i="1" s="1"/>
  <c r="E1931" i="5"/>
  <c r="V1260" i="1" s="1"/>
  <c r="E6024" i="5"/>
  <c r="V1023" i="1" s="1"/>
  <c r="E4189" i="5"/>
  <c r="V246" i="1" s="1"/>
  <c r="E1631" i="5"/>
  <c r="V2208" i="1" s="1"/>
  <c r="E1725" i="5"/>
  <c r="V3885" i="1" s="1"/>
  <c r="E3456" i="5"/>
  <c r="V1180" i="1" s="1"/>
  <c r="E876" i="5"/>
  <c r="V4266" i="1" s="1"/>
  <c r="E5285" i="5"/>
  <c r="V2341" i="1" s="1"/>
  <c r="E5480" i="5"/>
  <c r="V4299" i="1" s="1"/>
  <c r="E1640" i="5"/>
  <c r="V4937" i="1" s="1"/>
  <c r="E3737" i="5"/>
  <c r="V6132" i="1" s="1"/>
  <c r="E1371" i="5"/>
  <c r="V2207" i="1" s="1"/>
  <c r="E4361" i="5"/>
  <c r="V1178" i="1" s="1"/>
  <c r="E5059" i="5"/>
  <c r="V37" i="1" s="1"/>
  <c r="E2929" i="5"/>
  <c r="V3727" i="1" s="1"/>
  <c r="E714" i="5"/>
  <c r="V1177" i="1" s="1"/>
  <c r="E1368" i="5"/>
  <c r="V1176" i="1" s="1"/>
  <c r="E1801" i="5"/>
  <c r="E4735" i="5"/>
  <c r="V5423" i="1" s="1"/>
  <c r="E3974" i="5"/>
  <c r="V976" i="1" s="1"/>
  <c r="E898" i="5"/>
  <c r="V1557" i="1" s="1"/>
  <c r="E3212" i="5"/>
  <c r="V1348" i="1" s="1"/>
  <c r="E3809" i="5"/>
  <c r="V3508" i="1" s="1"/>
  <c r="E4139" i="5"/>
  <c r="V3884" i="1" s="1"/>
  <c r="E2275" i="5"/>
  <c r="V1992" i="1" s="1"/>
  <c r="E5023" i="5"/>
  <c r="V2588" i="1" s="1"/>
  <c r="E527" i="5"/>
  <c r="V4640" i="1" s="1"/>
  <c r="E888" i="5"/>
  <c r="V2888" i="1" s="1"/>
  <c r="E5344" i="5"/>
  <c r="V2887" i="1" s="1"/>
  <c r="E2967" i="5"/>
  <c r="V3369" i="1" s="1"/>
  <c r="E3477" i="5"/>
  <c r="V6450" i="1" s="1"/>
  <c r="E1204" i="5"/>
  <c r="V3080" i="1" s="1"/>
  <c r="E5441" i="5"/>
  <c r="E4464" i="5"/>
  <c r="V856" i="1" s="1"/>
  <c r="E951" i="5"/>
  <c r="V2204" i="1" s="1"/>
  <c r="E6054" i="5"/>
  <c r="V335" i="1" s="1"/>
  <c r="E363" i="5"/>
  <c r="V6860" i="1" s="1"/>
  <c r="E1829" i="5"/>
  <c r="V4717" i="1" s="1"/>
  <c r="E688" i="5"/>
  <c r="V5506" i="1" s="1"/>
  <c r="E3697" i="5"/>
  <c r="V5979" i="1" s="1"/>
  <c r="E3772" i="5"/>
  <c r="V5664" i="1" s="1"/>
  <c r="E2435" i="5"/>
  <c r="V1690" i="1" s="1"/>
  <c r="E211" i="5"/>
  <c r="V4634" i="1" s="1"/>
  <c r="E3474" i="5"/>
  <c r="V4931" i="1" s="1"/>
  <c r="E5909" i="5"/>
  <c r="V6544" i="1" s="1"/>
  <c r="E4" i="5"/>
  <c r="V2484" i="1" s="1"/>
  <c r="E5045" i="5"/>
  <c r="V3939" i="1" s="1"/>
  <c r="E675" i="5"/>
  <c r="V855" i="1" s="1"/>
  <c r="E5083" i="5"/>
  <c r="V4633" i="1" s="1"/>
  <c r="E5590" i="5"/>
  <c r="V1912" i="1" s="1"/>
  <c r="E5388" i="5"/>
  <c r="V2885" i="1" s="1"/>
  <c r="E5693" i="5"/>
  <c r="V245" i="1" s="1"/>
  <c r="E2686" i="5"/>
  <c r="V1173" i="1" s="1"/>
  <c r="E615" i="5"/>
  <c r="V975" i="1" s="1"/>
  <c r="E4510" i="5"/>
  <c r="V2949" i="1" s="1"/>
  <c r="E2493" i="5"/>
  <c r="V1172" i="1" s="1"/>
  <c r="E1260" i="5"/>
  <c r="V921" i="1" s="1"/>
  <c r="E3151" i="5"/>
  <c r="E87" i="5"/>
  <c r="V3236" i="1" s="1"/>
  <c r="E678" i="5"/>
  <c r="V3079" i="1" s="1"/>
  <c r="E6100" i="5"/>
  <c r="V604" i="1" s="1"/>
  <c r="E924" i="5"/>
  <c r="V6127" i="1" s="1"/>
  <c r="E219" i="5"/>
  <c r="V2883" i="1" s="1"/>
  <c r="E5723" i="5"/>
  <c r="V608" i="1" s="1"/>
  <c r="E2066" i="5"/>
  <c r="V1689" i="1" s="1"/>
  <c r="E5722" i="5"/>
  <c r="V1910" i="1" s="1"/>
  <c r="E5752" i="5"/>
  <c r="V244" i="1" s="1"/>
  <c r="E3916" i="5"/>
  <c r="V1171" i="1" s="1"/>
  <c r="E4761" i="5"/>
  <c r="E3307" i="5"/>
  <c r="V1828" i="1" s="1"/>
  <c r="E5175" i="5"/>
  <c r="V453" i="1" s="1"/>
  <c r="E4978" i="5"/>
  <c r="V6803" i="1" s="1"/>
  <c r="E297" i="5"/>
  <c r="V920" i="1" s="1"/>
  <c r="E1845" i="5"/>
  <c r="V6461" i="1" s="1"/>
  <c r="E3185" i="5"/>
  <c r="V1827" i="1" s="1"/>
  <c r="E1644" i="5"/>
  <c r="V992" i="1" s="1"/>
  <c r="E2464" i="5"/>
  <c r="V1347" i="1" s="1"/>
  <c r="E2113" i="5"/>
  <c r="V1472" i="1" s="1"/>
  <c r="E4302" i="5"/>
  <c r="V6962" i="1" s="1"/>
  <c r="E5846" i="5"/>
  <c r="V2772" i="1" s="1"/>
  <c r="E259" i="5"/>
  <c r="V3367" i="1" s="1"/>
  <c r="E1566" i="5"/>
  <c r="V52" i="1" s="1"/>
  <c r="E5824" i="5"/>
  <c r="V3366" i="1" s="1"/>
  <c r="E3063" i="5"/>
  <c r="V3725" i="1" s="1"/>
  <c r="E4493" i="5"/>
  <c r="V1909" i="1" s="1"/>
  <c r="E6018" i="5"/>
  <c r="V4083" i="1" s="1"/>
  <c r="E5323" i="5"/>
  <c r="V4200" i="1" s="1"/>
  <c r="E1888" i="5"/>
  <c r="V3488" i="1" s="1"/>
  <c r="E3374" i="5"/>
  <c r="V4468" i="1" s="1"/>
  <c r="E3288" i="5"/>
  <c r="V1396" i="1" s="1"/>
  <c r="E883" i="5"/>
  <c r="V2378" i="1" s="1"/>
  <c r="E5988" i="5"/>
  <c r="V1555" i="1" s="1"/>
  <c r="E5007" i="5"/>
  <c r="V357" i="1" s="1"/>
  <c r="E4096" i="5"/>
  <c r="V6651" i="1" s="1"/>
  <c r="E2168" i="5"/>
  <c r="V1027" i="1" s="1"/>
  <c r="E1246" i="5"/>
  <c r="V110" i="1" s="1"/>
  <c r="E2077" i="5"/>
  <c r="V1687" i="1" s="1"/>
  <c r="E6002" i="5"/>
  <c r="V507" i="1" s="1"/>
  <c r="E245" i="5"/>
  <c r="V707" i="1" s="1"/>
  <c r="E3284" i="5"/>
  <c r="V4632" i="1" s="1"/>
  <c r="E1337" i="5"/>
  <c r="V6684" i="1" s="1"/>
  <c r="E1930" i="5"/>
  <c r="V6683" i="1" s="1"/>
  <c r="E37" i="5"/>
  <c r="V1395" i="1" s="1"/>
  <c r="E5271" i="5"/>
  <c r="E4056" i="5"/>
  <c r="V1258" i="1" s="1"/>
  <c r="E636" i="5"/>
  <c r="V6449" i="1" s="1"/>
  <c r="E729" i="5"/>
  <c r="V3724" i="1" s="1"/>
  <c r="E4936" i="5"/>
  <c r="V1169" i="1" s="1"/>
  <c r="E4526" i="5"/>
  <c r="V257" i="1" s="1"/>
  <c r="E1278" i="5"/>
  <c r="E3315" i="5"/>
  <c r="V2320" i="1" s="1"/>
  <c r="E3849" i="5"/>
  <c r="V3723" i="1" s="1"/>
  <c r="E6170" i="5"/>
  <c r="V973" i="1" s="1"/>
  <c r="E4270" i="5"/>
  <c r="V545" i="1" s="1"/>
  <c r="E4094" i="5"/>
  <c r="V3073" i="1" s="1"/>
  <c r="E5240" i="5"/>
  <c r="V3072" i="1" s="1"/>
  <c r="E5987" i="5"/>
  <c r="E3573" i="5"/>
  <c r="V4630" i="1" s="1"/>
  <c r="E1883" i="5"/>
  <c r="V1685" i="1" s="1"/>
  <c r="E5176" i="5"/>
  <c r="V3365" i="1" s="1"/>
  <c r="E4205" i="5"/>
  <c r="V919" i="1" s="1"/>
  <c r="E5082" i="5"/>
  <c r="V3071" i="1" s="1"/>
  <c r="E3626" i="5"/>
  <c r="V4099" i="1" s="1"/>
  <c r="E1182" i="5"/>
  <c r="V5654" i="1" s="1"/>
  <c r="E4499" i="5"/>
  <c r="V3364" i="1" s="1"/>
  <c r="E4057" i="5"/>
  <c r="V5885" i="1" s="1"/>
  <c r="E4430" i="5"/>
  <c r="V6626" i="1" s="1"/>
  <c r="E2035" i="5"/>
  <c r="V3070" i="1" s="1"/>
  <c r="E3556" i="5"/>
  <c r="E1685" i="5"/>
  <c r="V581" i="1" s="1"/>
  <c r="E2005" i="5"/>
  <c r="V2416" i="1" s="1"/>
  <c r="E1777" i="5"/>
  <c r="V363" i="1" s="1"/>
  <c r="E232" i="5"/>
  <c r="V5653" i="1" s="1"/>
  <c r="E509" i="5"/>
  <c r="V1585" i="1" s="1"/>
  <c r="E5346" i="5"/>
  <c r="V6542" i="1" s="1"/>
  <c r="E3736" i="5"/>
  <c r="V2318" i="1" s="1"/>
  <c r="E2561" i="5"/>
  <c r="V783" i="1" s="1"/>
  <c r="E3483" i="5"/>
  <c r="V3362" i="1" s="1"/>
  <c r="E3692" i="5"/>
  <c r="V3880" i="1" s="1"/>
  <c r="E723" i="5"/>
  <c r="V3453" i="1" s="1"/>
  <c r="E5958" i="5"/>
  <c r="V705" i="1" s="1"/>
  <c r="E5867" i="5"/>
  <c r="E6020" i="5"/>
  <c r="V6123" i="1" s="1"/>
  <c r="E6179" i="5"/>
  <c r="V5763" i="1" s="1"/>
  <c r="E3918" i="5"/>
  <c r="V4629" i="1" s="1"/>
  <c r="E3376" i="5"/>
  <c r="V3068" i="1" s="1"/>
  <c r="E1703" i="5"/>
  <c r="V5881" i="1" s="1"/>
  <c r="E5834" i="5"/>
  <c r="V3067" i="1" s="1"/>
  <c r="E5982" i="5"/>
  <c r="V2482" i="1" s="1"/>
  <c r="E3319" i="5"/>
  <c r="V1825" i="1" s="1"/>
  <c r="E3647" i="5"/>
  <c r="V6446" i="1" s="1"/>
  <c r="E3876" i="5"/>
  <c r="V2332" i="1" s="1"/>
  <c r="E1485" i="5"/>
  <c r="V3876" i="1" s="1"/>
  <c r="E2948" i="5"/>
  <c r="V6539" i="1" s="1"/>
  <c r="E5912" i="5"/>
  <c r="V3505" i="1" s="1"/>
  <c r="E4579" i="5"/>
  <c r="V1907" i="1" s="1"/>
  <c r="E4171" i="5"/>
  <c r="V6357" i="1" s="1"/>
  <c r="E6106" i="5"/>
  <c r="V918" i="1" s="1"/>
  <c r="E2983" i="5"/>
  <c r="V5880" i="1" s="1"/>
  <c r="E3488" i="5"/>
  <c r="V3875" i="1" s="1"/>
  <c r="E3470" i="5"/>
  <c r="V1469" i="1" s="1"/>
  <c r="E700" i="5"/>
  <c r="V2627" i="1" s="1"/>
  <c r="E2223" i="5"/>
  <c r="V33" i="1" s="1"/>
  <c r="E1774" i="5"/>
  <c r="V4919" i="1" s="1"/>
  <c r="E11" i="5"/>
  <c r="V2192" i="1" s="1"/>
  <c r="E4888" i="5"/>
  <c r="V4626" i="1" s="1"/>
  <c r="E4404" i="5"/>
  <c r="V1167" i="1" s="1"/>
  <c r="E5246" i="5"/>
  <c r="V4625" i="1" s="1"/>
  <c r="E125" i="5"/>
  <c r="V5418" i="1" s="1"/>
  <c r="E186" i="5"/>
  <c r="V6757" i="1" s="1"/>
  <c r="E2401" i="5"/>
  <c r="V2543" i="1" s="1"/>
  <c r="E4086" i="5"/>
  <c r="V4428" i="1" s="1"/>
  <c r="E2133" i="5"/>
  <c r="V703" i="1" s="1"/>
  <c r="E4018" i="5"/>
  <c r="V2190" i="1" s="1"/>
  <c r="E4556" i="5"/>
  <c r="V1751" i="1" s="1"/>
  <c r="E2602" i="5"/>
  <c r="V848" i="1" s="1"/>
  <c r="E4473" i="5"/>
  <c r="V2189" i="1" s="1"/>
  <c r="E1124" i="5"/>
  <c r="E1650" i="5"/>
  <c r="V1680" i="1" s="1"/>
  <c r="E4519" i="5"/>
  <c r="V2585" i="1" s="1"/>
  <c r="E1862" i="5"/>
  <c r="V3964" i="1" s="1"/>
  <c r="E3356" i="5"/>
  <c r="V702" i="1" s="1"/>
  <c r="E3022" i="5"/>
  <c r="V6993" i="1" s="1"/>
  <c r="E2932" i="5"/>
  <c r="V3872" i="1" s="1"/>
  <c r="E2917" i="5"/>
  <c r="V1905" i="1" s="1"/>
  <c r="E6144" i="5"/>
  <c r="V972" i="1" s="1"/>
  <c r="E2895" i="5"/>
  <c r="E3199" i="5"/>
  <c r="V329" i="1" s="1"/>
  <c r="E4574" i="5"/>
  <c r="V2879" i="1" s="1"/>
  <c r="E5632" i="5"/>
  <c r="E420" i="5"/>
  <c r="V3065" i="1" s="1"/>
  <c r="E6114" i="5"/>
  <c r="V1550" i="1" s="1"/>
  <c r="E1581" i="5"/>
  <c r="V701" i="1" s="1"/>
  <c r="E5260" i="5"/>
  <c r="V700" i="1" s="1"/>
  <c r="E4616" i="5"/>
  <c r="V506" i="1" s="1"/>
  <c r="E668" i="5"/>
  <c r="V4621" i="1" s="1"/>
  <c r="E4823" i="5"/>
  <c r="V2878" i="1" s="1"/>
  <c r="E3272" i="5"/>
  <c r="V1165" i="1" s="1"/>
  <c r="E333" i="5"/>
  <c r="V6117" i="1" s="1"/>
  <c r="E1021" i="5"/>
  <c r="V1164" i="1" s="1"/>
  <c r="E3623" i="5"/>
  <c r="E3548" i="5"/>
  <c r="V5803" i="1" s="1"/>
  <c r="E5333" i="5"/>
  <c r="V2187" i="1" s="1"/>
  <c r="E5142" i="5"/>
  <c r="V1424" i="1" s="1"/>
  <c r="E2802" i="5"/>
  <c r="V6624" i="1" s="1"/>
  <c r="E4144" i="5"/>
  <c r="V139" i="1" s="1"/>
  <c r="E4229" i="5"/>
  <c r="V6682" i="1" s="1"/>
  <c r="E5254" i="5"/>
  <c r="V6992" i="1" s="1"/>
  <c r="E4652" i="5"/>
  <c r="V4620" i="1" s="1"/>
  <c r="E5408" i="5"/>
  <c r="V2689" i="1" s="1"/>
  <c r="E2644" i="5"/>
  <c r="V2688" i="1" s="1"/>
  <c r="E4746" i="5"/>
  <c r="V2943" i="1" s="1"/>
  <c r="E3900" i="5"/>
  <c r="V1797" i="1" s="1"/>
  <c r="E2111" i="5"/>
  <c r="V4297" i="1" s="1"/>
  <c r="E2916" i="5"/>
  <c r="V6116" i="1" s="1"/>
  <c r="E4342" i="5"/>
  <c r="V4784" i="1" s="1"/>
  <c r="E6071" i="5"/>
  <c r="V4195" i="1" s="1"/>
  <c r="E5406" i="5"/>
  <c r="V3358" i="1" s="1"/>
  <c r="E1596" i="5"/>
  <c r="V2760" i="1" s="1"/>
  <c r="E3496" i="5"/>
  <c r="V835" i="1" s="1"/>
  <c r="E982" i="5"/>
  <c r="V2687" i="1" s="1"/>
  <c r="E4168" i="5"/>
  <c r="V202" i="1" s="1"/>
  <c r="E771" i="5"/>
  <c r="V4194" i="1" s="1"/>
  <c r="E4373" i="5"/>
  <c r="V4427" i="1" s="1"/>
  <c r="E4642" i="5"/>
  <c r="V1162" i="1" s="1"/>
  <c r="E6068" i="5"/>
  <c r="V3063" i="1" s="1"/>
  <c r="E2994" i="5"/>
  <c r="V4042" i="1" s="1"/>
  <c r="E3888" i="5"/>
  <c r="V4912" i="1" s="1"/>
  <c r="E5951" i="5"/>
  <c r="V5878" i="1" s="1"/>
  <c r="E1005" i="5"/>
  <c r="E957" i="5"/>
  <c r="V2185" i="1" s="1"/>
  <c r="E441" i="5"/>
  <c r="V2686" i="1" s="1"/>
  <c r="E5796" i="5"/>
  <c r="V550" i="1" s="1"/>
  <c r="E2025" i="5"/>
  <c r="V295" i="1" s="1"/>
  <c r="E4179" i="5"/>
  <c r="V1858" i="1" s="1"/>
  <c r="E3803" i="5"/>
  <c r="V1549" i="1" s="1"/>
  <c r="E3035" i="5"/>
  <c r="V3715" i="1" s="1"/>
  <c r="E5491" i="5"/>
  <c r="V243" i="1" s="1"/>
  <c r="E1585" i="5"/>
  <c r="V198" i="1" s="1"/>
  <c r="E5580" i="5"/>
  <c r="V5718" i="1" s="1"/>
  <c r="E954" i="5"/>
  <c r="V822" i="1" s="1"/>
  <c r="E2608" i="5"/>
  <c r="V55" i="1" s="1"/>
  <c r="E2387" i="5"/>
  <c r="V1583" i="1" s="1"/>
  <c r="E2009" i="5"/>
  <c r="V1726" i="1" s="1"/>
  <c r="E5376" i="5"/>
  <c r="E3992" i="5"/>
  <c r="E3198" i="5"/>
  <c r="V5644" i="1" s="1"/>
  <c r="E2760" i="5"/>
  <c r="V2406" i="1" s="1"/>
  <c r="E6009" i="5"/>
  <c r="V328" i="1" s="1"/>
  <c r="E4611" i="5"/>
  <c r="V2875" i="1" s="1"/>
  <c r="E3296" i="5"/>
  <c r="V4754" i="1" s="1"/>
  <c r="E4748" i="5"/>
  <c r="E5939" i="5"/>
  <c r="V286" i="1" s="1"/>
  <c r="E877" i="5"/>
  <c r="V2375" i="1" s="1"/>
  <c r="E2674" i="5"/>
  <c r="V5944" i="1" s="1"/>
  <c r="E1580" i="5"/>
  <c r="V4041" i="1" s="1"/>
  <c r="E3093" i="5"/>
  <c r="V2181" i="1" s="1"/>
  <c r="E1120" i="5"/>
  <c r="V2942" i="1" s="1"/>
  <c r="E3843" i="5"/>
  <c r="V4424" i="1" s="1"/>
  <c r="E5220" i="5"/>
  <c r="V6802" i="1" s="1"/>
  <c r="E5857" i="5"/>
  <c r="V5717" i="1" s="1"/>
  <c r="E1891" i="5"/>
  <c r="V698" i="1" s="1"/>
  <c r="E3460" i="5"/>
  <c r="V3058" i="1" s="1"/>
  <c r="E1929" i="5"/>
  <c r="V1161" i="1" s="1"/>
  <c r="E4694" i="5"/>
  <c r="V2480" i="1" s="1"/>
  <c r="E1397" i="5"/>
  <c r="V6917" i="1" s="1"/>
  <c r="E145" i="5"/>
  <c r="V181" i="1" s="1"/>
  <c r="E3084" i="5"/>
  <c r="V3452" i="1" s="1"/>
  <c r="E1234" i="5"/>
  <c r="V3711" i="1" s="1"/>
  <c r="E5370" i="5"/>
  <c r="V5174" i="1" s="1"/>
  <c r="E4413" i="5"/>
  <c r="V3057" i="1" s="1"/>
  <c r="E1064" i="5"/>
  <c r="V224" i="1" s="1"/>
  <c r="E5434" i="5"/>
  <c r="V535" i="1" s="1"/>
  <c r="E1066" i="5"/>
  <c r="V2941" i="1" s="1"/>
  <c r="E4969" i="5"/>
  <c r="E4763" i="5"/>
  <c r="V3951" i="1" s="1"/>
  <c r="E2928" i="5"/>
  <c r="V3864" i="1" s="1"/>
  <c r="E5420" i="5"/>
  <c r="V6113" i="1" s="1"/>
  <c r="E320" i="5"/>
  <c r="V3055" i="1" s="1"/>
  <c r="E1838" i="5"/>
  <c r="V3709" i="1" s="1"/>
  <c r="E3403" i="5"/>
  <c r="V1750" i="1" s="1"/>
  <c r="E5305" i="5"/>
  <c r="V4040" i="1" s="1"/>
  <c r="E30" i="5"/>
  <c r="V1467" i="1" s="1"/>
  <c r="E3434" i="5"/>
  <c r="V4614" i="1" s="1"/>
  <c r="E3689" i="5"/>
  <c r="V1989" i="1" s="1"/>
  <c r="E425" i="5"/>
  <c r="V3708" i="1" s="1"/>
  <c r="E5163" i="5"/>
  <c r="V4710" i="1" s="1"/>
  <c r="E5751" i="5"/>
  <c r="V2947" i="1" s="1"/>
  <c r="E5114" i="5"/>
  <c r="V3486" i="1" s="1"/>
  <c r="E4571" i="5"/>
  <c r="V1780" i="1" s="1"/>
  <c r="E3422" i="5"/>
  <c r="V138" i="1" s="1"/>
  <c r="E1787" i="5"/>
  <c r="V5481" i="1" s="1"/>
  <c r="E2865" i="5"/>
  <c r="V1159" i="1" s="1"/>
  <c r="E3818" i="5"/>
  <c r="V1444" i="1" s="1"/>
  <c r="E3505" i="5"/>
  <c r="V5875" i="1" s="1"/>
  <c r="E5036" i="5"/>
  <c r="V6399" i="1" s="1"/>
  <c r="E2603" i="5"/>
  <c r="V2940" i="1" s="1"/>
  <c r="E4119" i="5"/>
  <c r="V4039" i="1" s="1"/>
  <c r="E4377" i="5"/>
  <c r="V697" i="1" s="1"/>
  <c r="E2978" i="5"/>
  <c r="V6112" i="1" s="1"/>
  <c r="E4143" i="5"/>
  <c r="V4612" i="1" s="1"/>
  <c r="E3257" i="5"/>
  <c r="V5641" i="1" s="1"/>
  <c r="E4366" i="5"/>
  <c r="V268" i="1" s="1"/>
  <c r="E221" i="5"/>
  <c r="V5414" i="1" s="1"/>
  <c r="E1296" i="5"/>
  <c r="V1344" i="1" s="1"/>
  <c r="E3937" i="5"/>
  <c r="V3054" i="1" s="1"/>
  <c r="E1174" i="5"/>
  <c r="V4422" i="1" s="1"/>
  <c r="E2055" i="5"/>
  <c r="V543" i="1" s="1"/>
  <c r="E3196" i="5"/>
  <c r="V3703" i="1" s="1"/>
  <c r="E3419" i="5"/>
  <c r="V5873" i="1" s="1"/>
  <c r="E1528" i="5"/>
  <c r="V4038" i="1" s="1"/>
  <c r="E5233" i="5"/>
  <c r="V5801" i="1" s="1"/>
  <c r="E6086" i="5"/>
  <c r="V5231" i="1" s="1"/>
  <c r="E1389" i="5"/>
  <c r="V6533" i="1" s="1"/>
  <c r="E3755" i="5"/>
  <c r="V3702" i="1" s="1"/>
  <c r="E4484" i="5"/>
  <c r="V3701" i="1" s="1"/>
  <c r="E1180" i="5"/>
  <c r="E4974" i="5"/>
  <c r="V5479" i="1" s="1"/>
  <c r="E4962" i="5"/>
  <c r="V915" i="1" s="1"/>
  <c r="E4350" i="5"/>
  <c r="V3700" i="1" s="1"/>
  <c r="E2593" i="5"/>
  <c r="E652" i="5"/>
  <c r="V1674" i="1" s="1"/>
  <c r="E13" i="5"/>
  <c r="V3862" i="1" s="1"/>
  <c r="E4467" i="5"/>
  <c r="E4841" i="5"/>
  <c r="V2177" i="1" s="1"/>
  <c r="E3655" i="5"/>
  <c r="V5872" i="1" s="1"/>
  <c r="E3995" i="5"/>
  <c r="V4752" i="1" s="1"/>
  <c r="E983" i="5"/>
  <c r="V5053" i="1" s="1"/>
  <c r="E1469" i="5"/>
  <c r="V5412" i="1" s="1"/>
  <c r="E2226" i="5"/>
  <c r="V913" i="1" s="1"/>
  <c r="E2789" i="5"/>
  <c r="V1156" i="1" s="1"/>
  <c r="E4895" i="5"/>
  <c r="V4313" i="1" s="1"/>
  <c r="E2652" i="5"/>
  <c r="V3485" i="1" s="1"/>
  <c r="E909" i="5"/>
  <c r="V3484" i="1" s="1"/>
  <c r="E514" i="5"/>
  <c r="V2871" i="1" s="1"/>
  <c r="E902" i="5"/>
  <c r="V696" i="1" s="1"/>
  <c r="E3471" i="5"/>
  <c r="V1723" i="1" s="1"/>
  <c r="E243" i="5"/>
  <c r="V167" i="1" s="1"/>
  <c r="E3034" i="5"/>
  <c r="V4751" i="1" s="1"/>
  <c r="E3350" i="5"/>
  <c r="V695" i="1" s="1"/>
  <c r="E3025" i="5"/>
  <c r="V1155" i="1" s="1"/>
  <c r="E5463" i="5"/>
  <c r="V4611" i="1" s="1"/>
  <c r="E3011" i="5"/>
  <c r="V3699" i="1" s="1"/>
  <c r="E4412" i="5"/>
  <c r="V3962" i="1" s="1"/>
  <c r="E4318" i="5"/>
  <c r="V5976" i="1" s="1"/>
  <c r="E5532" i="5"/>
  <c r="V2870" i="1" s="1"/>
  <c r="E6059" i="5"/>
  <c r="V2759" i="1" s="1"/>
  <c r="E4034" i="5"/>
  <c r="V350" i="1" s="1"/>
  <c r="E3252" i="5"/>
  <c r="V2479" i="1" s="1"/>
  <c r="E4003" i="5"/>
  <c r="V3050" i="1" s="1"/>
  <c r="E1224" i="5"/>
  <c r="V3861" i="1" s="1"/>
  <c r="E4635" i="5"/>
  <c r="E3236" i="5"/>
  <c r="V912" i="1" s="1"/>
  <c r="E3740" i="5"/>
  <c r="V4506" i="1" s="1"/>
  <c r="E4822" i="5"/>
  <c r="V2554" i="1" s="1"/>
  <c r="E2224" i="5"/>
  <c r="V5921" i="1" s="1"/>
  <c r="E3059" i="5"/>
  <c r="V6718" i="1" s="1"/>
  <c r="E901" i="5"/>
  <c r="V2172" i="1" s="1"/>
  <c r="E3922" i="5"/>
  <c r="E5806" i="5"/>
  <c r="V6345" i="1" s="1"/>
  <c r="E3099" i="5"/>
  <c r="V5633" i="1" s="1"/>
  <c r="E4174" i="5"/>
  <c r="V1900" i="1" s="1"/>
  <c r="E4851" i="5"/>
  <c r="V1544" i="1" s="1"/>
  <c r="E3847" i="5"/>
  <c r="V6799" i="1" s="1"/>
  <c r="E2825" i="5"/>
  <c r="V4190" i="1" s="1"/>
  <c r="E2046" i="5"/>
  <c r="V5052" i="1" s="1"/>
  <c r="E933" i="5"/>
  <c r="V2584" i="1" s="1"/>
  <c r="E854" i="5"/>
  <c r="V2171" i="1" s="1"/>
  <c r="E2954" i="5"/>
  <c r="V5411" i="1" s="1"/>
  <c r="E1364" i="5"/>
  <c r="V2682" i="1" s="1"/>
  <c r="E5418" i="5"/>
  <c r="V2314" i="1" s="1"/>
  <c r="E653" i="5"/>
  <c r="E4130" i="5"/>
  <c r="V1153" i="1" s="1"/>
  <c r="E4279" i="5"/>
  <c r="V1672" i="1" s="1"/>
  <c r="E200" i="5"/>
  <c r="V392" i="1" s="1"/>
  <c r="E4100" i="5"/>
  <c r="V694" i="1" s="1"/>
  <c r="E5282" i="5"/>
  <c r="V4081" i="1" s="1"/>
  <c r="E164" i="5"/>
  <c r="V1899" i="1" s="1"/>
  <c r="E711" i="5"/>
  <c r="V3154" i="1" s="1"/>
  <c r="E3235" i="5"/>
  <c r="V1671" i="1" s="1"/>
  <c r="E1170" i="5"/>
  <c r="V4609" i="1" s="1"/>
  <c r="E737" i="5"/>
  <c r="V4705" i="1" s="1"/>
  <c r="E5876" i="5"/>
  <c r="V854" i="1" s="1"/>
  <c r="E5412" i="5"/>
  <c r="V693" i="1" s="1"/>
  <c r="E3802" i="5"/>
  <c r="V445" i="1" s="1"/>
  <c r="E3522" i="5"/>
  <c r="E5739" i="5"/>
  <c r="V4261" i="1" s="1"/>
  <c r="E2356" i="5"/>
  <c r="V1898" i="1" s="1"/>
  <c r="E5427" i="5"/>
  <c r="V1151" i="1" s="1"/>
  <c r="E5488" i="5"/>
  <c r="V6916" i="1" s="1"/>
  <c r="E5407" i="5"/>
  <c r="V1343" i="1" s="1"/>
  <c r="E863" i="5"/>
  <c r="V3696" i="1" s="1"/>
  <c r="E356" i="5"/>
  <c r="V1800" i="1" s="1"/>
  <c r="E115" i="5"/>
  <c r="V3859" i="1" s="1"/>
  <c r="E4865" i="5"/>
  <c r="V1342" i="1" s="1"/>
  <c r="E5648" i="5"/>
  <c r="V2869" i="1" s="1"/>
  <c r="E1344" i="5"/>
  <c r="V6882" i="1" s="1"/>
  <c r="E175" i="5"/>
  <c r="V3858" i="1" s="1"/>
  <c r="E715" i="5"/>
  <c r="V6109" i="1" s="1"/>
  <c r="E179" i="5"/>
  <c r="V178" i="1" s="1"/>
  <c r="E3952" i="5"/>
  <c r="V4420" i="1" s="1"/>
  <c r="E2438" i="5"/>
  <c r="V2477" i="1" s="1"/>
  <c r="E3841" i="5"/>
  <c r="V3695" i="1" s="1"/>
  <c r="E2428" i="5"/>
  <c r="V2868" i="1" s="1"/>
  <c r="E525" i="5"/>
  <c r="V482" i="1" s="1"/>
  <c r="E3038" i="5"/>
  <c r="V5275" i="1" s="1"/>
  <c r="E4030" i="5"/>
  <c r="V1897" i="1" s="1"/>
  <c r="E5087" i="5"/>
  <c r="E5152" i="5"/>
  <c r="V5409" i="1" s="1"/>
  <c r="E2085" i="5"/>
  <c r="E5221" i="5"/>
  <c r="V1149" i="1" s="1"/>
  <c r="E2567" i="5"/>
  <c r="V2476" i="1" s="1"/>
  <c r="E3231" i="5"/>
  <c r="V3694" i="1" s="1"/>
  <c r="E3298" i="5"/>
  <c r="V2170" i="1" s="1"/>
  <c r="E4739" i="5"/>
  <c r="V691" i="1" s="1"/>
  <c r="E3596" i="5"/>
  <c r="E5482" i="5"/>
  <c r="V1148" i="1" s="1"/>
  <c r="E3898" i="5"/>
  <c r="V1147" i="1" s="1"/>
  <c r="E3971" i="5"/>
  <c r="V6442" i="1" s="1"/>
  <c r="E2186" i="5"/>
  <c r="V780" i="1" s="1"/>
  <c r="E1874" i="5"/>
  <c r="V690" i="1" s="1"/>
  <c r="E4345" i="5"/>
  <c r="V1543" i="1" s="1"/>
  <c r="E3944" i="5"/>
  <c r="V3354" i="1" s="1"/>
  <c r="E1263" i="5"/>
  <c r="V4259" i="1" s="1"/>
  <c r="E5877" i="5"/>
  <c r="V136" i="1" s="1"/>
  <c r="E3894" i="5"/>
  <c r="E1798" i="5"/>
  <c r="E5020" i="5"/>
  <c r="V1896" i="1" s="1"/>
  <c r="E2389" i="5"/>
  <c r="V11" i="1" s="1"/>
  <c r="E171" i="5"/>
  <c r="V6441" i="1" s="1"/>
  <c r="E4381" i="5"/>
  <c r="V3691" i="1" s="1"/>
  <c r="E6025" i="5"/>
  <c r="V5627" i="1" s="1"/>
  <c r="E454" i="5"/>
  <c r="V1254" i="1" s="1"/>
  <c r="E608" i="5"/>
  <c r="V3690" i="1" s="1"/>
  <c r="E5473" i="5"/>
  <c r="V5974" i="1" s="1"/>
  <c r="E4674" i="5"/>
  <c r="V325" i="1" s="1"/>
  <c r="E4554" i="5"/>
  <c r="V5274" i="1" s="1"/>
  <c r="E1989" i="5"/>
  <c r="V3689" i="1" s="1"/>
  <c r="E2867" i="5"/>
  <c r="E5795" i="5"/>
  <c r="V518" i="1" s="1"/>
  <c r="E1715" i="5"/>
  <c r="V1893" i="1" s="1"/>
  <c r="E1729" i="5"/>
  <c r="V6621" i="1" s="1"/>
  <c r="E9" i="5"/>
  <c r="V4025" i="1" s="1"/>
  <c r="E5735" i="5"/>
  <c r="V579" i="1" s="1"/>
  <c r="E2695" i="5"/>
  <c r="V689" i="1" s="1"/>
  <c r="E998" i="5"/>
  <c r="V911" i="1" s="1"/>
  <c r="E4502" i="5"/>
  <c r="V1670" i="1" s="1"/>
  <c r="E3545" i="5"/>
  <c r="V3688" i="1" s="1"/>
  <c r="E403" i="5"/>
  <c r="V3856" i="1" s="1"/>
  <c r="E2559" i="5"/>
  <c r="V910" i="1" s="1"/>
  <c r="E3526" i="5"/>
  <c r="V379" i="1" s="1"/>
  <c r="E5544" i="5"/>
  <c r="E1289" i="5"/>
  <c r="V504" i="1" s="1"/>
  <c r="E1018" i="5"/>
  <c r="V3168" i="1" s="1"/>
  <c r="E1732" i="5"/>
  <c r="V5477" i="1" s="1"/>
  <c r="E4706" i="5"/>
  <c r="V2866" i="1" s="1"/>
  <c r="E5262" i="5"/>
  <c r="V1747" i="1" s="1"/>
  <c r="E2583" i="5"/>
  <c r="V4898" i="1" s="1"/>
  <c r="E2766" i="5"/>
  <c r="V909" i="1" s="1"/>
  <c r="E6081" i="5"/>
  <c r="V1669" i="1" s="1"/>
  <c r="E1050" i="5"/>
  <c r="V6990" i="1" s="1"/>
  <c r="E6112" i="5"/>
  <c r="V1542" i="1" s="1"/>
  <c r="E5296" i="5"/>
  <c r="E2840" i="5"/>
  <c r="V5799" i="1" s="1"/>
  <c r="E3924" i="5"/>
  <c r="V200" i="1" s="1"/>
  <c r="E5777" i="5"/>
  <c r="V1029" i="1" s="1"/>
  <c r="E5889" i="5"/>
  <c r="V3353" i="1" s="1"/>
  <c r="E3516" i="5"/>
  <c r="V6102" i="1" s="1"/>
  <c r="E560" i="5"/>
  <c r="V1252" i="1" s="1"/>
  <c r="E4952" i="5"/>
  <c r="V2865" i="1" s="1"/>
  <c r="E3721" i="5"/>
  <c r="V2473" i="1" s="1"/>
  <c r="E5514" i="5"/>
  <c r="V1144" i="1" s="1"/>
  <c r="E1380" i="5"/>
  <c r="V1143" i="1" s="1"/>
  <c r="E1138" i="5"/>
  <c r="V3043" i="1" s="1"/>
  <c r="E3256" i="5"/>
  <c r="E2979" i="5"/>
  <c r="V96" i="1" s="1"/>
  <c r="E3795" i="5"/>
  <c r="V256" i="1" s="1"/>
  <c r="E1356" i="5"/>
  <c r="V3684" i="1" s="1"/>
  <c r="E816" i="5"/>
  <c r="V1392" i="1" s="1"/>
  <c r="E3142" i="5"/>
  <c r="V4895" i="1" s="1"/>
  <c r="E656" i="5"/>
  <c r="V2372" i="1" s="1"/>
  <c r="E1545" i="5"/>
  <c r="V1142" i="1" s="1"/>
  <c r="E6064" i="5"/>
  <c r="V517" i="1" s="1"/>
  <c r="E2495" i="5"/>
  <c r="V6619" i="1" s="1"/>
  <c r="E603" i="5"/>
  <c r="V4894" i="1" s="1"/>
  <c r="E3514" i="5"/>
  <c r="V1746" i="1" s="1"/>
  <c r="E5557" i="5"/>
  <c r="V2471" i="1" s="1"/>
  <c r="E2392" i="5"/>
  <c r="V6529" i="1" s="1"/>
  <c r="E2871" i="5"/>
  <c r="V4780" i="1" s="1"/>
  <c r="E3688" i="5"/>
  <c r="V4080" i="1" s="1"/>
  <c r="E1267" i="5"/>
  <c r="V1949" i="1" s="1"/>
  <c r="E4380" i="5"/>
  <c r="V4704" i="1" s="1"/>
  <c r="E5518" i="5"/>
  <c r="V5273" i="1" s="1"/>
  <c r="E1225" i="5"/>
  <c r="V5625" i="1" s="1"/>
  <c r="E4701" i="5"/>
  <c r="V1251" i="1" s="1"/>
  <c r="E5031" i="5"/>
  <c r="V5272" i="1" s="1"/>
  <c r="E754" i="5"/>
  <c r="V1541" i="1" s="1"/>
  <c r="E1544" i="5"/>
  <c r="E4399" i="5"/>
  <c r="V1139" i="1" s="1"/>
  <c r="E1655" i="5"/>
  <c r="V5624" i="1" s="1"/>
  <c r="E4300" i="5"/>
  <c r="V5271" i="1" s="1"/>
  <c r="E1622" i="5"/>
  <c r="E5536" i="5"/>
  <c r="V1668" i="1" s="1"/>
  <c r="E4975" i="5"/>
  <c r="V3270" i="1" s="1"/>
  <c r="E1029" i="5"/>
  <c r="V272" i="1" s="1"/>
  <c r="E5268" i="5"/>
  <c r="V3041" i="1" s="1"/>
  <c r="E5010" i="5"/>
  <c r="V5623" i="1" s="1"/>
  <c r="E505" i="5"/>
  <c r="V5166" i="1" s="1"/>
  <c r="E5224" i="5"/>
  <c r="V503" i="1" s="1"/>
  <c r="E6101" i="5"/>
  <c r="V4186" i="1" s="1"/>
  <c r="E2544" i="5"/>
  <c r="V1373" i="1" s="1"/>
  <c r="E5345" i="5"/>
  <c r="V85" i="1" s="1"/>
  <c r="E842" i="5"/>
  <c r="V6851" i="1" s="1"/>
  <c r="E5205" i="5"/>
  <c r="V3855" i="1" s="1"/>
  <c r="E5631" i="5"/>
  <c r="V4605" i="1" s="1"/>
  <c r="E4648" i="5"/>
  <c r="V16" i="1" s="1"/>
  <c r="E2763" i="5"/>
  <c r="E5832" i="5"/>
  <c r="V118" i="1" s="1"/>
  <c r="E2625" i="5"/>
  <c r="V5971" i="1" s="1"/>
  <c r="E5864" i="5"/>
  <c r="V4185" i="1" s="1"/>
  <c r="E5695" i="5"/>
  <c r="V153" i="1" s="1"/>
  <c r="E2341" i="5"/>
  <c r="V5622" i="1" s="1"/>
  <c r="E2720" i="5"/>
  <c r="V1666" i="1" s="1"/>
  <c r="E3224" i="5"/>
  <c r="V4023" i="1" s="1"/>
  <c r="E5823" i="5"/>
  <c r="V578" i="1" s="1"/>
  <c r="E6034" i="5"/>
  <c r="V5970" i="1" s="1"/>
  <c r="E960" i="5"/>
  <c r="V6528" i="1" s="1"/>
  <c r="E5790" i="5"/>
  <c r="V3040" i="1" s="1"/>
  <c r="E4893" i="5"/>
  <c r="V3679" i="1" s="1"/>
  <c r="E264" i="5"/>
  <c r="V2165" i="1" s="1"/>
  <c r="E5187" i="5"/>
  <c r="V967" i="1" s="1"/>
  <c r="E5437" i="5"/>
  <c r="V377" i="1" s="1"/>
  <c r="E5989" i="5"/>
  <c r="V1947" i="1" s="1"/>
  <c r="E112" i="5"/>
  <c r="V134" i="1" s="1"/>
  <c r="E746" i="5"/>
  <c r="V1137" i="1" s="1"/>
  <c r="E4990" i="5"/>
  <c r="V4749" i="1" s="1"/>
  <c r="E1512" i="5"/>
  <c r="V1391" i="1" s="1"/>
  <c r="E3770" i="5"/>
  <c r="V3226" i="1" s="1"/>
  <c r="E2034" i="5"/>
  <c r="V577" i="1" s="1"/>
  <c r="E5978" i="5"/>
  <c r="V1338" i="1" s="1"/>
  <c r="E3428" i="5"/>
  <c r="V6439" i="1" s="1"/>
  <c r="E3351" i="5"/>
  <c r="V1946" i="1" s="1"/>
  <c r="E1211" i="5"/>
  <c r="V1891" i="1" s="1"/>
  <c r="E5870" i="5"/>
  <c r="V1250" i="1" s="1"/>
  <c r="E661" i="5"/>
  <c r="V777" i="1" s="1"/>
  <c r="E2586" i="5"/>
  <c r="V2863" i="1" s="1"/>
  <c r="E2746" i="5"/>
  <c r="E1405" i="5"/>
  <c r="V6398" i="1" s="1"/>
  <c r="E3295" i="5"/>
  <c r="V222" i="1" s="1"/>
  <c r="E5001" i="5"/>
  <c r="V2370" i="1" s="1"/>
  <c r="E4819" i="5"/>
  <c r="V255" i="1" s="1"/>
  <c r="E4906" i="5"/>
  <c r="V1135" i="1" s="1"/>
  <c r="E4821" i="5"/>
  <c r="V6397" i="1" s="1"/>
  <c r="E180" i="5"/>
  <c r="V6100" i="1" s="1"/>
  <c r="E5705" i="5"/>
  <c r="V3934" i="1" s="1"/>
  <c r="E185" i="5"/>
  <c r="V12" i="1" s="1"/>
  <c r="E1846" i="5"/>
  <c r="V5756" i="1" s="1"/>
  <c r="E4758" i="5"/>
  <c r="V1036" i="1" s="1"/>
  <c r="E5309" i="5"/>
  <c r="E6038" i="5"/>
  <c r="V4258" i="1" s="1"/>
  <c r="E1100" i="5"/>
  <c r="V1464" i="1" s="1"/>
  <c r="E5453" i="5"/>
  <c r="V4022" i="1" s="1"/>
  <c r="E2032" i="5"/>
  <c r="V2581" i="1" s="1"/>
  <c r="E667" i="5"/>
  <c r="V1664" i="1" s="1"/>
  <c r="E3383" i="5"/>
  <c r="E4367" i="5"/>
  <c r="V1663" i="1" s="1"/>
  <c r="E410" i="5"/>
  <c r="V1301" i="1" s="1"/>
  <c r="E500" i="5"/>
  <c r="V1133" i="1" s="1"/>
  <c r="E526" i="5"/>
  <c r="V2678" i="1" s="1"/>
  <c r="E1126" i="5"/>
  <c r="V1132" i="1" s="1"/>
  <c r="E4666" i="5"/>
  <c r="V1131" i="1" s="1"/>
  <c r="E1835" i="5"/>
  <c r="V820" i="1" s="1"/>
  <c r="E68" i="5"/>
  <c r="V991" i="1" s="1"/>
  <c r="E2551" i="5"/>
  <c r="V3678" i="1" s="1"/>
  <c r="E4546" i="5"/>
  <c r="V3039" i="1" s="1"/>
  <c r="E981" i="5"/>
  <c r="V406" i="1" s="1"/>
  <c r="E5486" i="5"/>
  <c r="V5475" i="1" s="1"/>
  <c r="E6116" i="5"/>
  <c r="V6098" i="1" s="1"/>
  <c r="E1900" i="5"/>
  <c r="V4257" i="1" s="1"/>
  <c r="E1755" i="5"/>
  <c r="V594" i="1" s="1"/>
  <c r="E1964" i="5"/>
  <c r="V4463" i="1" s="1"/>
  <c r="E1386" i="5"/>
  <c r="V6336" i="1" s="1"/>
  <c r="E803" i="5"/>
  <c r="V6254" i="1" s="1"/>
  <c r="E4824" i="5"/>
  <c r="E690" i="5"/>
  <c r="V2579" i="1" s="1"/>
  <c r="E1506" i="5"/>
  <c r="V4602" i="1" s="1"/>
  <c r="E988" i="5"/>
  <c r="V1778" i="1" s="1"/>
  <c r="E5628" i="5"/>
  <c r="V2312" i="1" s="1"/>
  <c r="E787" i="5"/>
  <c r="V1249" i="1" s="1"/>
  <c r="E6128" i="5"/>
  <c r="V5920" i="1" s="1"/>
  <c r="E2594" i="5"/>
  <c r="V6523" i="1" s="1"/>
  <c r="E3085" i="5"/>
  <c r="V1662" i="1" s="1"/>
  <c r="E2944" i="5"/>
  <c r="V4182" i="1" s="1"/>
  <c r="E4245" i="5"/>
  <c r="V3038" i="1" s="1"/>
  <c r="E4730" i="5"/>
  <c r="V1130" i="1" s="1"/>
  <c r="E233" i="5"/>
  <c r="E1154" i="5"/>
  <c r="V1129" i="1" s="1"/>
  <c r="E204" i="5"/>
  <c r="V1581" i="1" s="1"/>
  <c r="E1072" i="5"/>
  <c r="V685" i="1" s="1"/>
  <c r="E6012" i="5"/>
  <c r="E1764" i="5"/>
  <c r="V6227" i="1" s="1"/>
  <c r="E4392" i="5"/>
  <c r="V440" i="1" s="1"/>
  <c r="E978" i="5"/>
  <c r="V1307" i="1" s="1"/>
  <c r="E5173" i="5"/>
  <c r="V3675" i="1" s="1"/>
  <c r="E4181" i="5"/>
  <c r="E1914" i="5"/>
  <c r="V6676" i="1" s="1"/>
  <c r="E1425" i="5"/>
  <c r="V4600" i="1" s="1"/>
  <c r="E5511" i="5"/>
  <c r="V2862" i="1" s="1"/>
  <c r="E961" i="5"/>
  <c r="V3674" i="1" s="1"/>
  <c r="E3297" i="5"/>
  <c r="V5616" i="1" s="1"/>
  <c r="E1713" i="5"/>
  <c r="V50" i="1" s="1"/>
  <c r="E1317" i="5"/>
  <c r="V4181" i="1" s="1"/>
  <c r="E3879" i="5"/>
  <c r="V1389" i="1" s="1"/>
  <c r="E5250" i="5"/>
  <c r="V4598" i="1" s="1"/>
  <c r="E3543" i="5"/>
  <c r="V4597" i="1" s="1"/>
  <c r="E3039" i="5"/>
  <c r="V5159" i="1" s="1"/>
  <c r="E2191" i="5"/>
  <c r="V5517" i="1" s="1"/>
  <c r="E1646" i="5"/>
  <c r="V1247" i="1" s="1"/>
  <c r="E904" i="5"/>
  <c r="V4411" i="1" s="1"/>
  <c r="E3360" i="5"/>
  <c r="V6755" i="1" s="1"/>
  <c r="E2202" i="5"/>
  <c r="E5929" i="5"/>
  <c r="V6095" i="1" s="1"/>
  <c r="E2565" i="5"/>
  <c r="V5613" i="1" s="1"/>
  <c r="E5535" i="5"/>
  <c r="V2161" i="1" s="1"/>
  <c r="E1617" i="5"/>
  <c r="V71" i="1" s="1"/>
  <c r="E4686" i="5"/>
  <c r="V390" i="1" s="1"/>
  <c r="E4453" i="5"/>
  <c r="V3849" i="1" s="1"/>
  <c r="E274" i="5"/>
  <c r="V407" i="1" s="1"/>
  <c r="E2149" i="5"/>
  <c r="V22" i="1" s="1"/>
  <c r="E3589" i="5"/>
  <c r="V2861" i="1" s="1"/>
  <c r="E2104" i="5"/>
  <c r="V2159" i="1" s="1"/>
  <c r="E3433" i="5"/>
  <c r="V3670" i="1" s="1"/>
  <c r="E585" i="5"/>
  <c r="V1659" i="1" s="1"/>
  <c r="E5478" i="5"/>
  <c r="V819" i="1" s="1"/>
  <c r="E5200" i="5"/>
  <c r="E1789" i="5"/>
  <c r="V6226" i="1" s="1"/>
  <c r="E3512" i="5"/>
  <c r="V6895" i="1" s="1"/>
  <c r="E1996" i="5"/>
  <c r="V3187" i="1" s="1"/>
  <c r="E494" i="5"/>
  <c r="V221" i="1" s="1"/>
  <c r="E894" i="5"/>
  <c r="V7039" i="1" s="1"/>
  <c r="E4386" i="5"/>
  <c r="V4595" i="1" s="1"/>
  <c r="E3939" i="5"/>
  <c r="V2527" i="1" s="1"/>
  <c r="E5025" i="5"/>
  <c r="V5610" i="1" s="1"/>
  <c r="E3386" i="5"/>
  <c r="V3411" i="1" s="1"/>
  <c r="E3309" i="5"/>
  <c r="V907" i="1" s="1"/>
  <c r="E210" i="5"/>
  <c r="V6959" i="1" s="1"/>
  <c r="E1117" i="5"/>
  <c r="V2578" i="1" s="1"/>
  <c r="E4109" i="5"/>
  <c r="V2676" i="1" s="1"/>
  <c r="E385" i="5"/>
  <c r="V6894" i="1" s="1"/>
  <c r="E1898" i="5"/>
  <c r="V2675" i="1" s="1"/>
  <c r="E3953" i="5"/>
  <c r="V818" i="1" s="1"/>
  <c r="E3853" i="5"/>
  <c r="V6420" i="1" s="1"/>
  <c r="E1181" i="5"/>
  <c r="V6396" i="1" s="1"/>
  <c r="E1171" i="5"/>
  <c r="V1364" i="1" s="1"/>
  <c r="E5379" i="5"/>
  <c r="V6395" i="1" s="1"/>
  <c r="E2003" i="5"/>
  <c r="V1658" i="1" s="1"/>
  <c r="E684" i="5"/>
  <c r="V2777" i="1" s="1"/>
  <c r="E3320" i="5"/>
  <c r="V2674" i="1" s="1"/>
  <c r="E2302" i="5"/>
  <c r="V3037" i="1" s="1"/>
  <c r="E3896" i="5"/>
  <c r="V323" i="1" s="1"/>
  <c r="E1000" i="5"/>
  <c r="V6615" i="1" s="1"/>
  <c r="E3384" i="5"/>
  <c r="V1817" i="1" s="1"/>
  <c r="E4333" i="5"/>
  <c r="V3153" i="1" s="1"/>
  <c r="E676" i="5"/>
  <c r="V4019" i="1" s="1"/>
  <c r="E273" i="5"/>
  <c r="V9" i="1" s="1"/>
  <c r="E3790" i="5"/>
  <c r="V1777" i="1" s="1"/>
  <c r="E2073" i="5"/>
  <c r="V2158" i="1" s="1"/>
  <c r="E1210" i="5"/>
  <c r="V2157" i="1" s="1"/>
  <c r="E3904" i="5"/>
  <c r="V5605" i="1" s="1"/>
  <c r="E5928" i="5"/>
  <c r="V6754" i="1" s="1"/>
  <c r="E1990" i="5"/>
  <c r="V2155" i="1" s="1"/>
  <c r="E2761" i="5"/>
  <c r="V4594" i="1" s="1"/>
  <c r="E2635" i="5"/>
  <c r="V2154" i="1" s="1"/>
  <c r="E5971" i="5"/>
  <c r="V322" i="1" s="1"/>
  <c r="E3653" i="5"/>
  <c r="V1245" i="1" s="1"/>
  <c r="E5629" i="5"/>
  <c r="V4593" i="1" s="1"/>
  <c r="E4576" i="5"/>
  <c r="V1388" i="1" s="1"/>
  <c r="E3411" i="5"/>
  <c r="V2153" i="1" s="1"/>
  <c r="E1952" i="5"/>
  <c r="V2152" i="1" s="1"/>
  <c r="E1217" i="5"/>
  <c r="V985" i="1" s="1"/>
  <c r="E1474" i="5"/>
  <c r="V4592" i="1" s="1"/>
  <c r="E929" i="5"/>
  <c r="V4591" i="1" s="1"/>
  <c r="E1266" i="5"/>
  <c r="V5797" i="1" s="1"/>
  <c r="E2814" i="5"/>
  <c r="V5754" i="1" s="1"/>
  <c r="E936" i="5"/>
  <c r="V621" i="1" s="1"/>
  <c r="E2897" i="5"/>
  <c r="V990" i="1" s="1"/>
  <c r="E3172" i="5"/>
  <c r="V6088" i="1" s="1"/>
  <c r="E1118" i="5"/>
  <c r="V5753" i="1" s="1"/>
  <c r="E3442" i="5"/>
  <c r="V6650" i="1" s="1"/>
  <c r="E3301" i="5"/>
  <c r="V365" i="1" s="1"/>
  <c r="E2830" i="5"/>
  <c r="V3667" i="1" s="1"/>
  <c r="E1588" i="5"/>
  <c r="V242" i="1" s="1"/>
  <c r="E325" i="5"/>
  <c r="V5154" i="1" s="1"/>
  <c r="E1601" i="5"/>
  <c r="V2672" i="1" s="1"/>
  <c r="E3464" i="5"/>
  <c r="V166" i="1" s="1"/>
  <c r="E1201" i="5"/>
  <c r="V2368" i="1" s="1"/>
  <c r="E1334" i="5"/>
  <c r="V220" i="1" s="1"/>
  <c r="E443" i="5"/>
  <c r="V4490" i="1" s="1"/>
  <c r="E1822" i="5"/>
  <c r="V439" i="1" s="1"/>
  <c r="E4193" i="5"/>
  <c r="V6577" i="1" s="1"/>
  <c r="E1949" i="5"/>
  <c r="V1124" i="1" s="1"/>
  <c r="E4718" i="5"/>
  <c r="V438" i="1" s="1"/>
  <c r="E6077" i="5"/>
  <c r="V284" i="1" s="1"/>
  <c r="E3138" i="5"/>
  <c r="V321" i="1" s="1"/>
  <c r="E889" i="5"/>
  <c r="V1300" i="1" s="1"/>
  <c r="E692" i="5"/>
  <c r="E2508" i="5"/>
  <c r="V4590" i="1" s="1"/>
  <c r="E414" i="5"/>
  <c r="V2858" i="1" s="1"/>
  <c r="E2267" i="5"/>
  <c r="V1853" i="1" s="1"/>
  <c r="E3731" i="5"/>
  <c r="V4180" i="1" s="1"/>
  <c r="E3611" i="5"/>
  <c r="V1776" i="1" s="1"/>
  <c r="E3785" i="5"/>
  <c r="V5527" i="1" s="1"/>
  <c r="E2098" i="5"/>
  <c r="V5796" i="1" s="1"/>
  <c r="E1478" i="5"/>
  <c r="E2229" i="5"/>
  <c r="V1243" i="1" s="1"/>
  <c r="E3639" i="5"/>
  <c r="V6753" i="1" s="1"/>
  <c r="E485" i="5"/>
  <c r="V541" i="1" s="1"/>
  <c r="E2960" i="5"/>
  <c r="V681" i="1" s="1"/>
  <c r="E3261" i="5"/>
  <c r="V906" i="1" s="1"/>
  <c r="E3493" i="5"/>
  <c r="V6269" i="1" s="1"/>
  <c r="E2579" i="5"/>
  <c r="V64" i="1" s="1"/>
  <c r="E5968" i="5"/>
  <c r="E4757" i="5"/>
  <c r="V3032" i="1" s="1"/>
  <c r="E3426" i="5"/>
  <c r="V2757" i="1" s="1"/>
  <c r="E4915" i="5"/>
  <c r="V2671" i="1" s="1"/>
  <c r="E911" i="5"/>
  <c r="V607" i="1" s="1"/>
  <c r="E1793" i="5"/>
  <c r="V5919" i="1" s="1"/>
  <c r="E6108" i="5"/>
  <c r="V3847" i="1" s="1"/>
  <c r="E5553" i="5"/>
  <c r="V6957" i="1" s="1"/>
  <c r="E391" i="5"/>
  <c r="V4177" i="1" s="1"/>
  <c r="E6062" i="5"/>
  <c r="E6132" i="5"/>
  <c r="V5269" i="1" s="1"/>
  <c r="E252" i="5"/>
  <c r="V1539" i="1" s="1"/>
  <c r="E891" i="5"/>
  <c r="V4875" i="1" s="1"/>
  <c r="E5265" i="5"/>
  <c r="V3286" i="1" s="1"/>
  <c r="E1272" i="5"/>
  <c r="E2622" i="5"/>
  <c r="V1654" i="1" s="1"/>
  <c r="E2717" i="5"/>
  <c r="V6086" i="1" s="1"/>
  <c r="E3837" i="5"/>
  <c r="V6085" i="1" s="1"/>
  <c r="E728" i="5"/>
  <c r="V5472" i="1" s="1"/>
  <c r="E2014" i="5"/>
  <c r="E2370" i="5"/>
  <c r="V1238" i="1" s="1"/>
  <c r="E1550" i="5"/>
  <c r="V3664" i="1" s="1"/>
  <c r="E2855" i="5"/>
  <c r="V1123" i="1" s="1"/>
  <c r="E6088" i="5"/>
  <c r="V3663" i="1" s="1"/>
  <c r="E5027" i="5"/>
  <c r="V4588" i="1" s="1"/>
  <c r="E2439" i="5"/>
  <c r="E5875" i="5"/>
  <c r="V680" i="1" s="1"/>
  <c r="E996" i="5"/>
  <c r="V905" i="1" s="1"/>
  <c r="E3370" i="5"/>
  <c r="V1463" i="1" s="1"/>
  <c r="E3834" i="5"/>
  <c r="V6394" i="1" s="1"/>
  <c r="E1414" i="5"/>
  <c r="V6893" i="1" s="1"/>
  <c r="E3807" i="5"/>
  <c r="V1237" i="1" s="1"/>
  <c r="E4309" i="5"/>
  <c r="V2148" i="1" s="1"/>
  <c r="E3865" i="5"/>
  <c r="V4176" i="1" s="1"/>
  <c r="E2610" i="5"/>
  <c r="V4746" i="1" s="1"/>
  <c r="E5884" i="5"/>
  <c r="V3845" i="1" s="1"/>
  <c r="E2333" i="5"/>
  <c r="E3518" i="5"/>
  <c r="V4013" i="1" s="1"/>
  <c r="E3776" i="5"/>
  <c r="V3342" i="1" s="1"/>
  <c r="E2680" i="5"/>
  <c r="E5946" i="5"/>
  <c r="V4501" i="1" s="1"/>
  <c r="E2924" i="5"/>
  <c r="V3662" i="1" s="1"/>
  <c r="E4044" i="5"/>
  <c r="V2669" i="1" s="1"/>
  <c r="E101" i="5"/>
  <c r="V6956" i="1" s="1"/>
  <c r="E693" i="5"/>
  <c r="V3025" i="1" s="1"/>
  <c r="E5996" i="5"/>
  <c r="V5386" i="1" s="1"/>
  <c r="E3792" i="5"/>
  <c r="V2856" i="1" s="1"/>
  <c r="E4997" i="5"/>
  <c r="V965" i="1" s="1"/>
  <c r="E4022" i="5"/>
  <c r="V3661" i="1" s="1"/>
  <c r="E1281" i="5"/>
  <c r="V4409" i="1" s="1"/>
  <c r="E3096" i="5"/>
  <c r="V3281" i="1" s="1"/>
  <c r="E1013" i="5"/>
  <c r="V2146" i="1" s="1"/>
  <c r="E855" i="5"/>
  <c r="V1462" i="1" s="1"/>
  <c r="E5403" i="5"/>
  <c r="V1652" i="1" s="1"/>
  <c r="E5179" i="5"/>
  <c r="V1020" i="1" s="1"/>
  <c r="E5291" i="5"/>
  <c r="V2298" i="1" s="1"/>
  <c r="E866" i="5"/>
  <c r="V574" i="1" s="1"/>
  <c r="E4288" i="5"/>
  <c r="E1183" i="5"/>
  <c r="V1775" i="1" s="1"/>
  <c r="E5454" i="5"/>
  <c r="E1052" i="5"/>
  <c r="V679" i="1" s="1"/>
  <c r="E887" i="5"/>
  <c r="V5603" i="1" s="1"/>
  <c r="E791" i="5"/>
  <c r="V1121" i="1" s="1"/>
  <c r="E6070" i="5"/>
  <c r="V3024" i="1" s="1"/>
  <c r="E3963" i="5"/>
  <c r="V3659" i="1" s="1"/>
  <c r="E805" i="5"/>
  <c r="V5795" i="1" s="1"/>
  <c r="E5502" i="5"/>
  <c r="V3960" i="1" s="1"/>
  <c r="E5303" i="5"/>
  <c r="V2144" i="1" s="1"/>
  <c r="E2336" i="5"/>
  <c r="V1580" i="1" s="1"/>
  <c r="E1276" i="5"/>
  <c r="V479" i="1" s="1"/>
  <c r="E5186" i="5"/>
  <c r="V817" i="1" s="1"/>
  <c r="E990" i="5"/>
  <c r="V2855" i="1" s="1"/>
  <c r="E4844" i="5"/>
  <c r="E1776" i="5"/>
  <c r="V262" i="1" s="1"/>
  <c r="E1987" i="5"/>
  <c r="V2012" i="1" s="1"/>
  <c r="E5856" i="5"/>
  <c r="V4175" i="1" s="1"/>
  <c r="E4656" i="5"/>
  <c r="V2143" i="1" s="1"/>
  <c r="E3817" i="5"/>
  <c r="E4685" i="5"/>
  <c r="V1650" i="1" s="1"/>
  <c r="E3891" i="5"/>
  <c r="V964" i="1" s="1"/>
  <c r="E5440" i="5"/>
  <c r="V2142" i="1" s="1"/>
  <c r="E2831" i="5"/>
  <c r="V2297" i="1" s="1"/>
  <c r="E657" i="5"/>
  <c r="V2466" i="1" s="1"/>
  <c r="E1430" i="5"/>
  <c r="V3656" i="1" s="1"/>
  <c r="E651" i="5"/>
  <c r="V3431" i="1" s="1"/>
  <c r="E4334" i="5"/>
  <c r="V1538" i="1" s="1"/>
  <c r="E1407" i="5"/>
  <c r="V3340" i="1" s="1"/>
  <c r="E1999" i="5"/>
  <c r="V3841" i="1" s="1"/>
  <c r="E1142" i="5"/>
  <c r="V1372" i="1" s="1"/>
  <c r="E3303" i="5"/>
  <c r="V5384" i="1" s="1"/>
  <c r="E5641" i="5"/>
  <c r="V675" i="1" s="1"/>
  <c r="E874" i="5"/>
  <c r="V436" i="1" s="1"/>
  <c r="E1558" i="5"/>
  <c r="V3655" i="1" s="1"/>
  <c r="E1907" i="5"/>
  <c r="V6673" i="1" s="1"/>
  <c r="E1768" i="5"/>
  <c r="V15" i="1" s="1"/>
  <c r="E766" i="5"/>
  <c r="V1649" i="1" s="1"/>
  <c r="E4588" i="5"/>
  <c r="V6393" i="1" s="1"/>
  <c r="E464" i="5"/>
  <c r="V435" i="1" s="1"/>
  <c r="E2522" i="5"/>
  <c r="V1966" i="1" s="1"/>
  <c r="E2347" i="5"/>
  <c r="V816" i="1" s="1"/>
  <c r="E5361" i="5"/>
  <c r="V5601" i="1" s="1"/>
  <c r="E2748" i="5"/>
  <c r="V4587" i="1" s="1"/>
  <c r="E3152" i="5"/>
  <c r="V6796" i="1" s="1"/>
  <c r="E31" i="5"/>
  <c r="V2463" i="1" s="1"/>
  <c r="E2996" i="5"/>
  <c r="V4745" i="1" s="1"/>
  <c r="E3371" i="5"/>
  <c r="V4586" i="1" s="1"/>
  <c r="E2977" i="5"/>
  <c r="V2141" i="1" s="1"/>
  <c r="E1083" i="5"/>
  <c r="V116" i="1" s="1"/>
  <c r="E3017" i="5"/>
  <c r="V847" i="1" s="1"/>
  <c r="E1643" i="5"/>
  <c r="V3280" i="1" s="1"/>
  <c r="E5288" i="5"/>
  <c r="V2140" i="1" s="1"/>
  <c r="E3449" i="5"/>
  <c r="V2853" i="1" s="1"/>
  <c r="E4322" i="5"/>
  <c r="V5708" i="1" s="1"/>
  <c r="E123" i="5"/>
  <c r="V4010" i="1" s="1"/>
  <c r="E4253" i="5"/>
  <c r="V3931" i="1" s="1"/>
  <c r="E358" i="5"/>
  <c r="V2851" i="1" s="1"/>
  <c r="E119" i="5"/>
  <c r="V2139" i="1" s="1"/>
  <c r="E2116" i="5"/>
  <c r="V4174" i="1" s="1"/>
  <c r="E2096" i="5"/>
  <c r="V2850" i="1" s="1"/>
  <c r="E467" i="5"/>
  <c r="V674" i="1" s="1"/>
  <c r="E840" i="5"/>
  <c r="V3022" i="1" s="1"/>
  <c r="E4669" i="5"/>
  <c r="V4585" i="1" s="1"/>
  <c r="E1436" i="5"/>
  <c r="V1421" i="1" s="1"/>
  <c r="E466" i="5"/>
  <c r="V31" i="1" s="1"/>
  <c r="E4600" i="5"/>
  <c r="V3653" i="1" s="1"/>
  <c r="E1367" i="5"/>
  <c r="V904" i="1" s="1"/>
  <c r="E867" i="5"/>
  <c r="V502" i="1" s="1"/>
  <c r="E5218" i="5"/>
  <c r="V2461" i="1" s="1"/>
  <c r="E938" i="5"/>
  <c r="V3651" i="1" s="1"/>
  <c r="E1252" i="5"/>
  <c r="V6392" i="1" s="1"/>
  <c r="E3863" i="5"/>
  <c r="V3021" i="1" s="1"/>
  <c r="E1227" i="5"/>
  <c r="V4584" i="1" s="1"/>
  <c r="E5744" i="5"/>
  <c r="V1981" i="1" s="1"/>
  <c r="E3392" i="5"/>
  <c r="V1815" i="1" s="1"/>
  <c r="E4882" i="5"/>
  <c r="V5600" i="1" s="1"/>
  <c r="E4085" i="5"/>
  <c r="V4583" i="1" s="1"/>
  <c r="E5432" i="5"/>
  <c r="V903" i="1" s="1"/>
  <c r="E312" i="5"/>
  <c r="V6850" i="1" s="1"/>
  <c r="E3023" i="5"/>
  <c r="V6515" i="1" s="1"/>
  <c r="E1746" i="5"/>
  <c r="V6077" i="1" s="1"/>
  <c r="E2147" i="5"/>
  <c r="V4582" i="1" s="1"/>
  <c r="E5658" i="5"/>
  <c r="V776" i="1" s="1"/>
  <c r="E5900" i="5"/>
  <c r="V40" i="1" s="1"/>
  <c r="E39" i="5"/>
  <c r="V2576" i="1" s="1"/>
  <c r="E67" i="5"/>
  <c r="V5266" i="1" s="1"/>
  <c r="E5312" i="5"/>
  <c r="V401" i="1" s="1"/>
  <c r="E1525" i="5"/>
  <c r="V2138" i="1" s="1"/>
  <c r="E6102" i="5"/>
  <c r="V5144" i="1" s="1"/>
  <c r="E4011" i="5"/>
  <c r="V6752" i="1" s="1"/>
  <c r="E4668" i="5"/>
  <c r="V673" i="1" s="1"/>
  <c r="E5196" i="5"/>
  <c r="V3338" i="1" s="1"/>
  <c r="E4190" i="5"/>
  <c r="V6513" i="1" s="1"/>
  <c r="E1672" i="5"/>
  <c r="V5750" i="1" s="1"/>
  <c r="E5551" i="5"/>
  <c r="V4172" i="1" s="1"/>
  <c r="E1708" i="5"/>
  <c r="V4295" i="1" s="1"/>
  <c r="E3846" i="5"/>
  <c r="V4405" i="1" s="1"/>
  <c r="E5619" i="5"/>
  <c r="V294" i="1" s="1"/>
  <c r="E348" i="5"/>
  <c r="E2386" i="5"/>
  <c r="V775" i="1" s="1"/>
  <c r="E1223" i="5"/>
  <c r="V1537" i="1" s="1"/>
  <c r="E5947" i="5"/>
  <c r="V3520" i="1" s="1"/>
  <c r="E5879" i="5"/>
  <c r="V5070" i="1" s="1"/>
  <c r="E5382" i="5"/>
  <c r="V5854" i="1" s="1"/>
  <c r="E3536" i="5"/>
  <c r="V3016" i="1" s="1"/>
  <c r="E292" i="5"/>
  <c r="V4778" i="1" s="1"/>
  <c r="E3169" i="5"/>
  <c r="V4581" i="1" s="1"/>
  <c r="E2262" i="5"/>
  <c r="V6221" i="1" s="1"/>
  <c r="E4868" i="5"/>
  <c r="E1314" i="5"/>
  <c r="V1598" i="1" s="1"/>
  <c r="E3030" i="5"/>
  <c r="V5526" i="1" s="1"/>
  <c r="E4755" i="5"/>
  <c r="V570" i="1" s="1"/>
  <c r="E1292" i="5"/>
  <c r="V1743" i="1" s="1"/>
  <c r="E3658" i="5"/>
  <c r="V4310" i="1" s="1"/>
  <c r="E1004" i="5"/>
  <c r="V3151" i="1" s="1"/>
  <c r="E4120" i="5"/>
  <c r="V434" i="1" s="1"/>
  <c r="E4323" i="5"/>
  <c r="V433" i="1" s="1"/>
  <c r="E1684" i="5"/>
  <c r="V1118" i="1" s="1"/>
  <c r="E3134" i="5"/>
  <c r="V618" i="1" s="1"/>
  <c r="E284" i="5"/>
  <c r="V3838" i="1" s="1"/>
  <c r="E2407" i="5"/>
  <c r="E2080" i="5"/>
  <c r="V1461" i="1" s="1"/>
  <c r="E2715" i="5"/>
  <c r="V2367" i="1" s="1"/>
  <c r="E1189" i="5"/>
  <c r="V2574" i="1" s="1"/>
  <c r="E964" i="5"/>
  <c r="V6324" i="1" s="1"/>
  <c r="E1464" i="5"/>
  <c r="V1579" i="1" s="1"/>
  <c r="E5014" i="5"/>
  <c r="E2247" i="5"/>
  <c r="V2411" i="1" s="1"/>
  <c r="E5239" i="5"/>
  <c r="V84" i="1" s="1"/>
  <c r="E377" i="5"/>
  <c r="V4577" i="1" s="1"/>
  <c r="E1877" i="5"/>
  <c r="V6185" i="1" s="1"/>
  <c r="E5850" i="5"/>
  <c r="V1645" i="1" s="1"/>
  <c r="E4945" i="5"/>
  <c r="V671" i="1" s="1"/>
  <c r="E6013" i="5"/>
  <c r="V3645" i="1" s="1"/>
  <c r="E2145" i="5"/>
  <c r="V5598" i="1" s="1"/>
  <c r="E4732" i="5"/>
  <c r="V1494" i="1" s="1"/>
  <c r="E2374" i="5"/>
  <c r="V2137" i="1" s="1"/>
  <c r="E1918" i="5"/>
  <c r="V2296" i="1" s="1"/>
  <c r="E5615" i="5"/>
  <c r="V1644" i="1" s="1"/>
  <c r="E2152" i="5"/>
  <c r="V5749" i="1" s="1"/>
  <c r="E5734" i="5"/>
  <c r="V1643" i="1" s="1"/>
  <c r="E5798" i="5"/>
  <c r="V4170" i="1" s="1"/>
  <c r="E4462" i="5"/>
  <c r="V1980" i="1" s="1"/>
  <c r="E799" i="5"/>
  <c r="V4103" i="1" s="1"/>
  <c r="E5289" i="5"/>
  <c r="V2136" i="1" s="1"/>
  <c r="E1294" i="5"/>
  <c r="V4169" i="1" s="1"/>
  <c r="E4582" i="5"/>
  <c r="V30" i="1" s="1"/>
  <c r="E2640" i="5"/>
  <c r="V74" i="1" s="1"/>
  <c r="E5415" i="5"/>
  <c r="V164" i="1" s="1"/>
  <c r="E384" i="5"/>
  <c r="V1117" i="1" s="1"/>
  <c r="E3724" i="5"/>
  <c r="V3186" i="1" s="1"/>
  <c r="E4132" i="5"/>
  <c r="V2135" i="1" s="1"/>
  <c r="E405" i="5"/>
  <c r="V4168" i="1" s="1"/>
  <c r="E588" i="5"/>
  <c r="E2381" i="5"/>
  <c r="V4575" i="1" s="1"/>
  <c r="E2975" i="5"/>
  <c r="V168" i="1" s="1"/>
  <c r="E5917" i="5"/>
  <c r="V4744" i="1" s="1"/>
  <c r="E4815" i="5"/>
  <c r="V4769" i="1" s="1"/>
  <c r="E4801" i="5"/>
  <c r="V3332" i="1" s="1"/>
  <c r="E2420" i="5"/>
  <c r="V2460" i="1" s="1"/>
  <c r="E4863" i="5"/>
  <c r="V219" i="1" s="1"/>
  <c r="E345" i="5"/>
  <c r="V3451" i="1" s="1"/>
  <c r="E1199" i="5"/>
  <c r="V3410" i="1" s="1"/>
  <c r="E5788" i="5"/>
  <c r="V431" i="1" s="1"/>
  <c r="E5377" i="5"/>
  <c r="V3331" i="1" s="1"/>
  <c r="E3109" i="5"/>
  <c r="V2133" i="1" s="1"/>
  <c r="E2364" i="5"/>
  <c r="V2525" i="1" s="1"/>
  <c r="E861" i="5"/>
  <c r="V4167" i="1" s="1"/>
  <c r="E230" i="5"/>
  <c r="V501" i="1" s="1"/>
  <c r="E6049" i="5"/>
  <c r="V539" i="1" s="1"/>
  <c r="E6160" i="5"/>
  <c r="E3768" i="5"/>
  <c r="V6847" i="1" s="1"/>
  <c r="E5229" i="5"/>
  <c r="V1884" i="1" s="1"/>
  <c r="E4973" i="5"/>
  <c r="V2131" i="1" s="1"/>
  <c r="E4856" i="5"/>
  <c r="V2130" i="1" s="1"/>
  <c r="E4146" i="5"/>
  <c r="V5792" i="1" s="1"/>
  <c r="E1606" i="5"/>
  <c r="V24" i="1" s="1"/>
  <c r="E4531" i="5"/>
  <c r="V6511" i="1" s="1"/>
  <c r="E4470" i="5"/>
  <c r="V123" i="1" s="1"/>
  <c r="E121" i="5"/>
  <c r="V1115" i="1" s="1"/>
  <c r="E2369" i="5"/>
  <c r="V1641" i="1" s="1"/>
  <c r="E892" i="5"/>
  <c r="E1330" i="5"/>
  <c r="V4462" i="1" s="1"/>
  <c r="E4796" i="5"/>
  <c r="V4165" i="1" s="1"/>
  <c r="E2050" i="5"/>
  <c r="V2366" i="1" s="1"/>
  <c r="E1187" i="5"/>
  <c r="V1236" i="1" s="1"/>
  <c r="E2885" i="5"/>
  <c r="V5069" i="1" s="1"/>
  <c r="E4137" i="5"/>
  <c r="V1722" i="1" s="1"/>
  <c r="E5713" i="5"/>
  <c r="V1335" i="1" s="1"/>
  <c r="E3399" i="5"/>
  <c r="V5047" i="1" s="1"/>
  <c r="E2782" i="5"/>
  <c r="V376" i="1" s="1"/>
  <c r="E5934" i="5"/>
  <c r="V1113" i="1" s="1"/>
  <c r="E4825" i="5"/>
  <c r="V901" i="1" s="1"/>
  <c r="E4933" i="5"/>
  <c r="V800" i="1" s="1"/>
  <c r="E2799" i="5"/>
  <c r="V3014" i="1" s="1"/>
  <c r="E110" i="5"/>
  <c r="V1883" i="1" s="1"/>
  <c r="E801" i="5"/>
  <c r="V6322" i="1" s="1"/>
  <c r="E783" i="5"/>
  <c r="V3837" i="1" s="1"/>
  <c r="E5129" i="5"/>
  <c r="V3220" i="1" s="1"/>
  <c r="E4305" i="5"/>
  <c r="V218" i="1" s="1"/>
  <c r="E1786" i="5"/>
  <c r="V2459" i="1" s="1"/>
  <c r="E4294" i="5"/>
  <c r="V241" i="1" s="1"/>
  <c r="E5915" i="5"/>
  <c r="V261" i="1" s="1"/>
  <c r="E114" i="5"/>
  <c r="E3244" i="5"/>
  <c r="V774" i="1" s="1"/>
  <c r="E3191" i="5"/>
  <c r="V3013" i="1" s="1"/>
  <c r="E1470" i="5"/>
  <c r="V3149" i="1" s="1"/>
  <c r="E2623" i="5"/>
  <c r="V1852" i="1" s="1"/>
  <c r="E1256" i="5"/>
  <c r="V319" i="1" s="1"/>
  <c r="E3805" i="5"/>
  <c r="V2295" i="1" s="1"/>
  <c r="E3716" i="5"/>
  <c r="V4164" i="1" s="1"/>
  <c r="E170" i="5"/>
  <c r="V900" i="1" s="1"/>
  <c r="E2491" i="5"/>
  <c r="V5593" i="1" s="1"/>
  <c r="E1657" i="5"/>
  <c r="V1334" i="1" s="1"/>
  <c r="E4494" i="5"/>
  <c r="V5471" i="1" s="1"/>
  <c r="E5095" i="5"/>
  <c r="V2458" i="1" s="1"/>
  <c r="E5391" i="5"/>
  <c r="E4804" i="5"/>
  <c r="V2664" i="1" s="1"/>
  <c r="E5977" i="5"/>
  <c r="V6509" i="1" s="1"/>
  <c r="E1318" i="5"/>
  <c r="V4402" i="1" s="1"/>
  <c r="E106" i="5"/>
  <c r="V1640" i="1" s="1"/>
  <c r="E1744" i="5"/>
  <c r="V3476" i="1" s="1"/>
  <c r="E2911" i="5"/>
  <c r="V2128" i="1" s="1"/>
  <c r="E4052" i="5"/>
  <c r="V3640" i="1" s="1"/>
  <c r="E3258" i="5"/>
  <c r="V4401" i="1" s="1"/>
  <c r="E5526" i="5"/>
  <c r="V4163" i="1" s="1"/>
  <c r="E624" i="5"/>
  <c r="V3639" i="1" s="1"/>
  <c r="E4541" i="5"/>
  <c r="V1110" i="1" s="1"/>
  <c r="E5097" i="5"/>
  <c r="V5591" i="1" s="1"/>
  <c r="E1141" i="5"/>
  <c r="V1109" i="1" s="1"/>
  <c r="E5828" i="5"/>
  <c r="V4572" i="1" s="1"/>
  <c r="E1921" i="5"/>
  <c r="V2126" i="1" s="1"/>
  <c r="E1804" i="5"/>
  <c r="V3638" i="1" s="1"/>
  <c r="E3216" i="5"/>
  <c r="V1332" i="1" s="1"/>
  <c r="E3238" i="5"/>
  <c r="V152" i="1" s="1"/>
  <c r="E269" i="5"/>
  <c r="V3526" i="1" s="1"/>
  <c r="E1302" i="5"/>
  <c r="V3330" i="1" s="1"/>
  <c r="E6164" i="5"/>
  <c r="V1741" i="1" s="1"/>
  <c r="E1608" i="5"/>
  <c r="V842" i="1" s="1"/>
  <c r="E3660" i="5"/>
  <c r="V2293" i="1" s="1"/>
  <c r="E5294" i="5"/>
  <c r="V1108" i="1" s="1"/>
  <c r="E593" i="5"/>
  <c r="V3836" i="1" s="1"/>
  <c r="E73" i="5"/>
  <c r="E4610" i="5"/>
  <c r="V3636" i="1" s="1"/>
  <c r="E3381" i="5"/>
  <c r="V1420" i="1" s="1"/>
  <c r="E1584" i="5"/>
  <c r="V2457" i="1" s="1"/>
  <c r="E2268" i="5"/>
  <c r="V3635" i="1" s="1"/>
  <c r="E1440" i="5"/>
  <c r="V568" i="1" s="1"/>
  <c r="E2310" i="5"/>
  <c r="V2363" i="1" s="1"/>
  <c r="E1623" i="5"/>
  <c r="V1639" i="1" s="1"/>
  <c r="E3613" i="5"/>
  <c r="V4335" i="1" s="1"/>
  <c r="E3839" i="5"/>
  <c r="V430" i="1" s="1"/>
  <c r="E1259" i="5"/>
  <c r="V5138" i="1" s="1"/>
  <c r="E1206" i="5"/>
  <c r="V799" i="1" s="1"/>
  <c r="E4840" i="5"/>
  <c r="V2124" i="1" s="1"/>
  <c r="E4580" i="5"/>
  <c r="V217" i="1" s="1"/>
  <c r="E3537" i="5"/>
  <c r="V1000" i="1" s="1"/>
  <c r="E3629" i="5"/>
  <c r="V2362" i="1" s="1"/>
  <c r="E815" i="5"/>
  <c r="V1882" i="1" s="1"/>
  <c r="E1955" i="5"/>
  <c r="V1107" i="1" s="1"/>
  <c r="E3448" i="5"/>
  <c r="E2069" i="5"/>
  <c r="V2122" i="1" s="1"/>
  <c r="E1450" i="5"/>
  <c r="V6071" i="1" s="1"/>
  <c r="E1188" i="5"/>
  <c r="V362" i="1" s="1"/>
  <c r="E917" i="5"/>
  <c r="V6070" i="1" s="1"/>
  <c r="E1043" i="5"/>
  <c r="V1938" i="1" s="1"/>
  <c r="E2999" i="5"/>
  <c r="V1331" i="1" s="1"/>
  <c r="E3335" i="5"/>
  <c r="V3011" i="1" s="1"/>
  <c r="E4828" i="5"/>
  <c r="V667" i="1" s="1"/>
  <c r="E528" i="5"/>
  <c r="V3010" i="1" s="1"/>
  <c r="E2612" i="5"/>
  <c r="V3009" i="1" s="1"/>
  <c r="E103" i="5"/>
  <c r="V428" i="1" s="1"/>
  <c r="E432" i="5"/>
  <c r="V6793" i="1" s="1"/>
  <c r="E5697" i="5"/>
  <c r="V999" i="1" s="1"/>
  <c r="E6039" i="5"/>
  <c r="V318" i="1" s="1"/>
  <c r="E1134" i="5"/>
  <c r="V2005" i="1" s="1"/>
  <c r="E5326" i="5"/>
  <c r="V3631" i="1" s="1"/>
  <c r="E1087" i="5"/>
  <c r="V5590" i="1" s="1"/>
  <c r="E504" i="5"/>
  <c r="V6251" i="1" s="1"/>
  <c r="E5474" i="5"/>
  <c r="V5850" i="1" s="1"/>
  <c r="E3390" i="5"/>
  <c r="V2845" i="1" s="1"/>
  <c r="E1543" i="5"/>
  <c r="V5748" i="1" s="1"/>
  <c r="E1345" i="5"/>
  <c r="V2121" i="1" s="1"/>
  <c r="E4264" i="5"/>
  <c r="V3630" i="1" s="1"/>
  <c r="E2815" i="5"/>
  <c r="V3629" i="1" s="1"/>
  <c r="E239" i="5"/>
  <c r="V6391" i="1" s="1"/>
  <c r="E263" i="5"/>
  <c r="V4568" i="1" s="1"/>
  <c r="E3738" i="5"/>
  <c r="V5223" i="1" s="1"/>
  <c r="E1150" i="5"/>
  <c r="E192" i="5"/>
  <c r="V283" i="1" s="1"/>
  <c r="E2323" i="5"/>
  <c r="V389" i="1" s="1"/>
  <c r="E3669" i="5"/>
  <c r="V3628" i="1" s="1"/>
  <c r="E3641" i="5"/>
  <c r="V3008" i="1" s="1"/>
  <c r="E5061" i="5"/>
  <c r="V853" i="1" s="1"/>
  <c r="E756" i="5"/>
  <c r="V1383" i="1" s="1"/>
  <c r="E3719" i="5"/>
  <c r="V3327" i="1" s="1"/>
  <c r="E2253" i="5"/>
  <c r="V4855" i="1" s="1"/>
  <c r="E1830" i="5"/>
  <c r="E2716" i="5"/>
  <c r="V5589" i="1" s="1"/>
  <c r="E3378" i="5"/>
  <c r="V108" i="1" s="1"/>
  <c r="E2637" i="5"/>
  <c r="V1235" i="1" s="1"/>
  <c r="E282" i="5"/>
  <c r="V5376" i="1" s="1"/>
  <c r="E2969" i="5"/>
  <c r="V1638" i="1" s="1"/>
  <c r="E4743" i="5"/>
  <c r="V4249" i="1" s="1"/>
  <c r="E2915" i="5"/>
  <c r="V4567" i="1" s="1"/>
  <c r="E2078" i="5"/>
  <c r="V1104" i="1" s="1"/>
  <c r="E4846" i="5"/>
  <c r="V632" i="1" s="1"/>
  <c r="E1384" i="5"/>
  <c r="V5588" i="1" s="1"/>
  <c r="E5812" i="5"/>
  <c r="V478" i="1" s="1"/>
  <c r="E55" i="5"/>
  <c r="V1773" i="1" s="1"/>
  <c r="E1481" i="5"/>
  <c r="E2490" i="5"/>
  <c r="V3958" i="1" s="1"/>
  <c r="E3683" i="5"/>
  <c r="V962" i="1" s="1"/>
  <c r="E2747" i="5"/>
  <c r="V2119" i="1" s="1"/>
  <c r="E397" i="5"/>
  <c r="V2954" i="1" s="1"/>
  <c r="E2943" i="5"/>
  <c r="V3147" i="1" s="1"/>
  <c r="E1539" i="5"/>
  <c r="V2661" i="1" s="1"/>
  <c r="E5165" i="5"/>
  <c r="V1577" i="1" s="1"/>
  <c r="E3131" i="5"/>
  <c r="E3357" i="5"/>
  <c r="V2118" i="1" s="1"/>
  <c r="E6008" i="5"/>
  <c r="V1636" i="1" s="1"/>
  <c r="E4395" i="5"/>
  <c r="V4851" i="1" s="1"/>
  <c r="E2431" i="5"/>
  <c r="V113" i="1" s="1"/>
  <c r="E3232" i="5"/>
  <c r="V5492" i="1" s="1"/>
  <c r="E6074" i="5"/>
  <c r="V5848" i="1" s="1"/>
  <c r="E632" i="5"/>
  <c r="E2047" i="5"/>
  <c r="V4395" i="1" s="1"/>
  <c r="E795" i="5"/>
  <c r="V3627" i="1" s="1"/>
  <c r="E5465" i="5"/>
  <c r="V4743" i="1" s="1"/>
  <c r="E2375" i="5"/>
  <c r="V4564" i="1" s="1"/>
  <c r="E5286" i="5"/>
  <c r="V1635" i="1" s="1"/>
  <c r="E4225" i="5"/>
  <c r="V1532" i="1" s="1"/>
  <c r="E1228" i="5"/>
  <c r="V1382" i="1" s="1"/>
  <c r="E4420" i="5"/>
  <c r="V6670" i="1" s="1"/>
  <c r="E304" i="5"/>
  <c r="V899" i="1" s="1"/>
  <c r="E5773" i="5"/>
  <c r="V2843" i="1" s="1"/>
  <c r="E5394" i="5"/>
  <c r="V3450" i="1" s="1"/>
  <c r="E3373" i="5"/>
  <c r="V6840" i="1" s="1"/>
  <c r="E283" i="5"/>
  <c r="V950" i="1" s="1"/>
  <c r="E1027" i="5"/>
  <c r="V3949" i="1" s="1"/>
  <c r="E5603" i="5"/>
  <c r="V2842" i="1" s="1"/>
  <c r="E3984" i="5"/>
  <c r="V2116" i="1" s="1"/>
  <c r="E5702" i="5"/>
  <c r="V67" i="1" s="1"/>
  <c r="E4428" i="5"/>
  <c r="V111" i="1" s="1"/>
  <c r="E3060" i="5"/>
  <c r="V107" i="1" s="1"/>
  <c r="E2082" i="5"/>
  <c r="V1103" i="1" s="1"/>
  <c r="E5534" i="5"/>
  <c r="V961" i="1" s="1"/>
  <c r="E4908" i="5"/>
  <c r="V1880" i="1" s="1"/>
  <c r="E5676" i="5"/>
  <c r="V4697" i="1" s="1"/>
  <c r="E4217" i="5"/>
  <c r="V60" i="1" s="1"/>
  <c r="E3636" i="5"/>
  <c r="V3005" i="1" s="1"/>
  <c r="E5646" i="5"/>
  <c r="V5585" i="1" s="1"/>
  <c r="E3074" i="5"/>
  <c r="V6182" i="1" s="1"/>
  <c r="E278" i="5"/>
  <c r="V92" i="1" s="1"/>
  <c r="E1417" i="5"/>
  <c r="V1530" i="1" s="1"/>
  <c r="E1355" i="5"/>
  <c r="V427" i="1" s="1"/>
  <c r="E4655" i="5"/>
  <c r="V426" i="1" s="1"/>
  <c r="E3412" i="5"/>
  <c r="V6318" i="1" s="1"/>
  <c r="E3882" i="5"/>
  <c r="V4162" i="1" s="1"/>
  <c r="E321" i="5"/>
  <c r="V3622" i="1" s="1"/>
  <c r="E3331" i="5"/>
  <c r="V317" i="1" s="1"/>
  <c r="E5770" i="5"/>
  <c r="V254" i="1" s="1"/>
  <c r="E1165" i="5"/>
  <c r="V2658" i="1" s="1"/>
  <c r="E4243" i="5"/>
  <c r="V63" i="1" s="1"/>
  <c r="E6151" i="5"/>
  <c r="V997" i="1" s="1"/>
  <c r="E120" i="5"/>
  <c r="V4392" i="1" s="1"/>
  <c r="E3711" i="5"/>
  <c r="E1385" i="5"/>
  <c r="V4563" i="1" s="1"/>
  <c r="E1048" i="5"/>
  <c r="V29" i="1" s="1"/>
  <c r="E3073" i="5"/>
  <c r="V3475" i="1" s="1"/>
  <c r="E52" i="5"/>
  <c r="V86" i="1" s="1"/>
  <c r="E2556" i="5"/>
  <c r="V49" i="1" s="1"/>
  <c r="E2937" i="5"/>
  <c r="V5310" i="1" s="1"/>
  <c r="E2836" i="5"/>
  <c r="V26" i="1" s="1"/>
  <c r="E4007" i="5"/>
  <c r="V95" i="1" s="1"/>
  <c r="E2469" i="5"/>
  <c r="V82" i="1" s="1"/>
  <c r="E228" i="5"/>
  <c r="V48" i="1" s="1"/>
  <c r="E5018" i="5"/>
  <c r="V6506" i="1" s="1"/>
  <c r="E2541" i="5"/>
  <c r="V3325" i="1" s="1"/>
  <c r="E4501" i="5"/>
  <c r="V2657" i="1" s="1"/>
  <c r="E4924" i="5"/>
  <c r="V271" i="1" s="1"/>
  <c r="E4585" i="5"/>
  <c r="V6063" i="1" s="1"/>
  <c r="E590" i="5"/>
  <c r="V102" i="1" s="1"/>
  <c r="E2931" i="5"/>
  <c r="V3409" i="1" s="1"/>
  <c r="E1078" i="5"/>
  <c r="V47" i="1" s="1"/>
  <c r="E161" i="5"/>
  <c r="V27" i="1" s="1"/>
  <c r="E694" i="5"/>
  <c r="V28" i="1" s="1"/>
  <c r="E136" i="5"/>
  <c r="V6669" i="1" s="1"/>
  <c r="E2207" i="5"/>
  <c r="V4561" i="1" s="1"/>
  <c r="E2572" i="5"/>
  <c r="V131" i="1" s="1"/>
  <c r="E3003" i="5"/>
  <c r="V1633" i="1" s="1"/>
  <c r="E2728" i="5"/>
  <c r="V216" i="1" s="1"/>
  <c r="E5893" i="5"/>
  <c r="V2114" i="1" s="1"/>
  <c r="E6185" i="5"/>
  <c r="V197" i="1" s="1"/>
  <c r="E3656" i="5"/>
  <c r="V4560" i="1" s="1"/>
  <c r="E6051" i="5"/>
  <c r="V38" i="1" s="1"/>
  <c r="E1586" i="5"/>
  <c r="V5746" i="1" s="1"/>
  <c r="E4319" i="5"/>
  <c r="V1234" i="1" s="1"/>
  <c r="E5783" i="5"/>
  <c r="V1233" i="1" s="1"/>
  <c r="E3104" i="5"/>
  <c r="V8" i="1" s="1"/>
  <c r="E655" i="5"/>
  <c r="V4158" i="1" s="1"/>
  <c r="E1933" i="5"/>
  <c r="V10" i="1" s="1"/>
  <c r="E2974" i="5"/>
  <c r="V316" i="1" s="1"/>
  <c r="E56" i="5"/>
  <c r="V2937" i="1" s="1"/>
  <c r="E910" i="5"/>
  <c r="V3324" i="1" s="1"/>
  <c r="E1160" i="5"/>
  <c r="V6503" i="1" s="1"/>
  <c r="E4646" i="5"/>
  <c r="V70" i="1" s="1"/>
  <c r="E3661" i="5"/>
  <c r="V25" i="1" s="1"/>
  <c r="E2615" i="5"/>
  <c r="V3323" i="1" s="1"/>
  <c r="E4779" i="5"/>
  <c r="V81" i="1" s="1"/>
  <c r="E2282" i="5"/>
  <c r="V6502" i="1" s="1"/>
  <c r="E4200" i="5"/>
  <c r="V6838" i="1" s="1"/>
  <c r="E1625" i="5"/>
  <c r="V1739" i="1" s="1"/>
  <c r="E580" i="5"/>
  <c r="V4334" i="1" s="1"/>
  <c r="E3602" i="5"/>
  <c r="V2571" i="1" s="1"/>
  <c r="E3527" i="5"/>
  <c r="V5942" i="1" s="1"/>
  <c r="E4653" i="5"/>
  <c r="V1102" i="1" s="1"/>
  <c r="E1842" i="5"/>
  <c r="V46" i="1" s="1"/>
  <c r="E3343" i="5"/>
  <c r="V772" i="1" s="1"/>
  <c r="E5843" i="5"/>
  <c r="V1529" i="1" s="1"/>
  <c r="E5546" i="5"/>
  <c r="V58" i="1" s="1"/>
  <c r="E611" i="5"/>
  <c r="V3003" i="1" s="1"/>
  <c r="E3317" i="5"/>
  <c r="V960" i="1" s="1"/>
  <c r="E5316" i="5"/>
  <c r="V2113" i="1" s="1"/>
  <c r="E2734" i="5"/>
  <c r="V1101" i="1" s="1"/>
  <c r="E6103" i="5"/>
  <c r="V815" i="1" s="1"/>
  <c r="E5469" i="5"/>
  <c r="E5153" i="5"/>
  <c r="V94" i="1" s="1"/>
  <c r="E1934" i="5"/>
  <c r="V897" i="1" s="1"/>
  <c r="E5351" i="5"/>
  <c r="E5337" i="5"/>
  <c r="V2655" i="1" s="1"/>
  <c r="E147" i="5"/>
  <c r="V3217" i="1" s="1"/>
  <c r="E4265" i="5"/>
  <c r="V424" i="1" s="1"/>
  <c r="E4145" i="5"/>
  <c r="V2111" i="1" s="1"/>
  <c r="E4573" i="5"/>
  <c r="V1330" i="1" s="1"/>
  <c r="E1070" i="5"/>
  <c r="V5134" i="1" s="1"/>
  <c r="E1426" i="5"/>
  <c r="V5916" i="1" s="1"/>
  <c r="E743" i="5"/>
  <c r="V5790" i="1" s="1"/>
  <c r="E1036" i="5"/>
  <c r="V807" i="1" s="1"/>
  <c r="E576" i="5"/>
  <c r="V2837" i="1" s="1"/>
  <c r="E534" i="5"/>
  <c r="V1329" i="1" s="1"/>
  <c r="E1796" i="5"/>
  <c r="V3216" i="1" s="1"/>
  <c r="E2181" i="5"/>
  <c r="V1100" i="1" s="1"/>
  <c r="E4861" i="5"/>
  <c r="V3621" i="1" s="1"/>
  <c r="E2432" i="5"/>
  <c r="V1328" i="1" s="1"/>
  <c r="E6145" i="5"/>
  <c r="V2836" i="1" s="1"/>
  <c r="E4186" i="5"/>
  <c r="V5842" i="1" s="1"/>
  <c r="E3300" i="5"/>
  <c r="V5915" i="1" s="1"/>
  <c r="E2376" i="5"/>
  <c r="V4845" i="1" s="1"/>
  <c r="E4540" i="5"/>
  <c r="V6501" i="1" s="1"/>
  <c r="E58" i="5"/>
  <c r="V1879" i="1" s="1"/>
  <c r="E1297" i="5"/>
  <c r="V6179" i="1" s="1"/>
  <c r="E1564" i="5"/>
  <c r="V1456" i="1" s="1"/>
  <c r="E5127" i="5"/>
  <c r="V5222" i="1" s="1"/>
  <c r="E5044" i="5"/>
  <c r="V5133" i="1" s="1"/>
  <c r="E4741" i="5"/>
  <c r="V4461" i="1" s="1"/>
  <c r="E4269" i="5"/>
  <c r="E18" i="5"/>
  <c r="V1937" i="1" s="1"/>
  <c r="E4560" i="5"/>
  <c r="V2835" i="1" s="1"/>
  <c r="E1214" i="5"/>
  <c r="V1097" i="1" s="1"/>
  <c r="E2306" i="5"/>
  <c r="V598" i="1" s="1"/>
  <c r="E5585" i="5"/>
  <c r="V664" i="1" s="1"/>
  <c r="E4919" i="5"/>
  <c r="E1820" i="5"/>
  <c r="V4155" i="1" s="1"/>
  <c r="E2179" i="5"/>
  <c r="V548" i="1" s="1"/>
  <c r="E2444" i="5"/>
  <c r="V1528" i="1" s="1"/>
  <c r="E4488" i="5"/>
  <c r="V2618" i="1" s="1"/>
  <c r="E1503" i="5"/>
  <c r="V5044" i="1" s="1"/>
  <c r="E2109" i="5"/>
  <c r="V663" i="1" s="1"/>
  <c r="E5284" i="5"/>
  <c r="V1096" i="1" s="1"/>
  <c r="E1290" i="5"/>
  <c r="V101" i="1" s="1"/>
  <c r="E5738" i="5"/>
  <c r="V6644" i="1" s="1"/>
  <c r="E5568" i="5"/>
  <c r="V7007" i="1" s="1"/>
  <c r="E4169" i="5"/>
  <c r="V1527" i="1" s="1"/>
  <c r="E4105" i="5"/>
  <c r="V5582" i="1" s="1"/>
  <c r="E4038" i="5"/>
  <c r="V4389" i="1" s="1"/>
  <c r="E4336" i="5"/>
  <c r="V2423" i="1" s="1"/>
  <c r="E5359" i="5"/>
  <c r="V2109" i="1" s="1"/>
  <c r="E1305" i="5"/>
  <c r="V2833" i="1" s="1"/>
  <c r="E1628" i="5"/>
  <c r="V3619" i="1" s="1"/>
  <c r="E6065" i="5"/>
  <c r="V2108" i="1" s="1"/>
  <c r="E6056" i="5"/>
  <c r="V240" i="1" s="1"/>
  <c r="E4794" i="5"/>
  <c r="V5745" i="1" s="1"/>
  <c r="E5464" i="5"/>
  <c r="V4388" i="1" s="1"/>
  <c r="E1280" i="5"/>
  <c r="V1961" i="1" s="1"/>
  <c r="E2378" i="5"/>
  <c r="V5367" i="1" s="1"/>
  <c r="E809" i="5"/>
  <c r="V3145" i="1" s="1"/>
  <c r="E3050" i="5"/>
  <c r="V2740" i="1" s="1"/>
  <c r="E4432" i="5"/>
  <c r="V6499" i="1" s="1"/>
  <c r="E2492" i="5"/>
  <c r="V4840" i="1" s="1"/>
  <c r="E4113" i="5"/>
  <c r="V6498" i="1" s="1"/>
  <c r="E5421" i="5"/>
  <c r="V894" i="1" s="1"/>
  <c r="E3743" i="5"/>
  <c r="V1526" i="1" s="1"/>
  <c r="E3440" i="5"/>
  <c r="V2106" i="1" s="1"/>
  <c r="E3761" i="5"/>
  <c r="V4387" i="1" s="1"/>
  <c r="E5120" i="5"/>
  <c r="V1381" i="1" s="1"/>
  <c r="E1457" i="5"/>
  <c r="V3525" i="1" s="1"/>
  <c r="E1088" i="5"/>
  <c r="V5365" i="1" s="1"/>
  <c r="E3167" i="5"/>
  <c r="V3832" i="1" s="1"/>
  <c r="E2778" i="5"/>
  <c r="V5579" i="1" s="1"/>
  <c r="E2125" i="5"/>
  <c r="V2832" i="1" s="1"/>
  <c r="E4649" i="5"/>
  <c r="V2105" i="1" s="1"/>
  <c r="E1033" i="5"/>
  <c r="V1525" i="1" s="1"/>
  <c r="E2462" i="5"/>
  <c r="E1137" i="5"/>
  <c r="V4153" i="1" s="1"/>
  <c r="E3423" i="5"/>
  <c r="V6790" i="1" s="1"/>
  <c r="E1751" i="5"/>
  <c r="V4488" i="1" s="1"/>
  <c r="E4136" i="5"/>
  <c r="V1232" i="1" s="1"/>
  <c r="E6096" i="5"/>
  <c r="V3616" i="1" s="1"/>
  <c r="E2322" i="5"/>
  <c r="V1327" i="1" s="1"/>
  <c r="E701" i="5"/>
  <c r="V422" i="1" s="1"/>
  <c r="E1880" i="5"/>
  <c r="V5470" i="1" s="1"/>
  <c r="E5381" i="5"/>
  <c r="V4556" i="1" s="1"/>
  <c r="E1981" i="5"/>
  <c r="V4839" i="1" s="1"/>
  <c r="E250" i="5"/>
  <c r="V1092" i="1" s="1"/>
  <c r="E349" i="5"/>
  <c r="V1738" i="1" s="1"/>
  <c r="E5404" i="5"/>
  <c r="V6750" i="1" s="1"/>
  <c r="E4492" i="5"/>
  <c r="V4151" i="1" s="1"/>
  <c r="E4180" i="5"/>
  <c r="V3001" i="1" s="1"/>
  <c r="E3752" i="5"/>
  <c r="V1632" i="1" s="1"/>
  <c r="E3601" i="5"/>
  <c r="V3320" i="1" s="1"/>
  <c r="E2543" i="5"/>
  <c r="V5789" i="1" s="1"/>
  <c r="E2142" i="5"/>
  <c r="V2103" i="1" s="1"/>
  <c r="E4839" i="5"/>
  <c r="V661" i="1" s="1"/>
  <c r="E2751" i="5"/>
  <c r="V1091" i="1" s="1"/>
  <c r="E1190" i="5"/>
  <c r="V421" i="1" s="1"/>
  <c r="E4725" i="5"/>
  <c r="V4291" i="1" s="1"/>
  <c r="E2580" i="5"/>
  <c r="V4741" i="1" s="1"/>
  <c r="E5784" i="5"/>
  <c r="V6789" i="1" s="1"/>
  <c r="E4480" i="5"/>
  <c r="V239" i="1" s="1"/>
  <c r="E1853" i="5"/>
  <c r="V3614" i="1" s="1"/>
  <c r="E3165" i="5"/>
  <c r="E4853" i="5"/>
  <c r="V4555" i="1" s="1"/>
  <c r="E5414" i="5"/>
  <c r="V1016" i="1" s="1"/>
  <c r="E4222" i="5"/>
  <c r="V5578" i="1" s="1"/>
  <c r="E2342" i="5"/>
  <c r="V1039" i="1" s="1"/>
  <c r="E1220" i="5"/>
  <c r="V866" i="1" s="1"/>
  <c r="E673" i="5"/>
  <c r="V523" i="1" s="1"/>
  <c r="E1410" i="5"/>
  <c r="V2996" i="1" s="1"/>
  <c r="E1852" i="5"/>
  <c r="V2738" i="1" s="1"/>
  <c r="E2430" i="5"/>
  <c r="V1089" i="1" s="1"/>
  <c r="E4565" i="5"/>
  <c r="V312" i="1" s="1"/>
  <c r="E1694" i="5"/>
  <c r="V477" i="1" s="1"/>
  <c r="E2863" i="5"/>
  <c r="V6267" i="1" s="1"/>
  <c r="E4935" i="5"/>
  <c r="V2451" i="1" s="1"/>
  <c r="E85" i="5"/>
  <c r="V2003" i="1" s="1"/>
  <c r="E6092" i="5"/>
  <c r="V93" i="1" s="1"/>
  <c r="E4280" i="5"/>
  <c r="V5577" i="1" s="1"/>
  <c r="E4820" i="5"/>
  <c r="V1455" i="1" s="1"/>
  <c r="E2063" i="5"/>
  <c r="V6311" i="1" s="1"/>
  <c r="E3762" i="5"/>
  <c r="V4150" i="1" s="1"/>
  <c r="E1986" i="5"/>
  <c r="V2100" i="1" s="1"/>
  <c r="E2419" i="5"/>
  <c r="V2651" i="1" s="1"/>
  <c r="E392" i="5"/>
  <c r="V66" i="1" s="1"/>
  <c r="E3072" i="5"/>
  <c r="V1523" i="1" s="1"/>
  <c r="E1861" i="5"/>
  <c r="V660" i="1" s="1"/>
  <c r="E2012" i="5"/>
  <c r="V3408" i="1" s="1"/>
  <c r="E3069" i="5"/>
  <c r="V5967" i="1" s="1"/>
  <c r="E1446" i="5"/>
  <c r="V373" i="1" s="1"/>
  <c r="E2287" i="5"/>
  <c r="V1772" i="1" s="1"/>
  <c r="E3061" i="5"/>
  <c r="V4309" i="1" s="1"/>
  <c r="E5004" i="5"/>
  <c r="V3318" i="1" s="1"/>
  <c r="E1271" i="5"/>
  <c r="V6667" i="1" s="1"/>
  <c r="E29" i="5"/>
  <c r="V5966" i="1" s="1"/>
  <c r="E822" i="5"/>
  <c r="V3317" i="1" s="1"/>
  <c r="E973" i="5"/>
  <c r="V2099" i="1" s="1"/>
  <c r="E2329" i="5"/>
  <c r="V1088" i="1" s="1"/>
  <c r="E4959" i="5"/>
  <c r="V212" i="1" s="1"/>
  <c r="E1938" i="5"/>
  <c r="V5125" i="1" s="1"/>
  <c r="E625" i="5"/>
  <c r="V1771" i="1" s="1"/>
  <c r="E4640" i="5"/>
  <c r="V2450" i="1" s="1"/>
  <c r="E2754" i="5"/>
  <c r="V3214" i="1" s="1"/>
  <c r="E536" i="5"/>
  <c r="V1631" i="1" s="1"/>
  <c r="E2516" i="5"/>
  <c r="V1725" i="1" s="1"/>
  <c r="E956" i="5"/>
  <c r="V841" i="1" s="1"/>
  <c r="E5460" i="5"/>
  <c r="V1857" i="1" s="1"/>
  <c r="E1771" i="5"/>
  <c r="V3994" i="1" s="1"/>
  <c r="E2033" i="5"/>
  <c r="V3213" i="1" s="1"/>
  <c r="E790" i="5"/>
  <c r="V6788" i="1" s="1"/>
  <c r="E2161" i="5"/>
  <c r="V4554" i="1" s="1"/>
  <c r="E3867" i="5"/>
  <c r="V1977" i="1" s="1"/>
  <c r="E821" i="5"/>
  <c r="V420" i="1" s="1"/>
  <c r="E1555" i="5"/>
  <c r="V5219" i="1" s="1"/>
  <c r="E5927" i="5"/>
  <c r="V1521" i="1" s="1"/>
  <c r="E501" i="5"/>
  <c r="V311" i="1" s="1"/>
  <c r="E4786" i="5"/>
  <c r="V630" i="1" s="1"/>
  <c r="E1053" i="5"/>
  <c r="V2449" i="1" s="1"/>
  <c r="E857" i="5"/>
  <c r="V2096" i="1" s="1"/>
  <c r="E435" i="5"/>
  <c r="V771" i="1" s="1"/>
  <c r="E757" i="5"/>
  <c r="V1737" i="1" s="1"/>
  <c r="E5696" i="5"/>
  <c r="V4768" i="1" s="1"/>
  <c r="E3969" i="5"/>
  <c r="V5123" i="1" s="1"/>
  <c r="E2980" i="5"/>
  <c r="V3316" i="1" s="1"/>
  <c r="E5462" i="5"/>
  <c r="V419" i="1" s="1"/>
  <c r="E2112" i="5"/>
  <c r="V6220" i="1" s="1"/>
  <c r="E5902" i="5"/>
  <c r="V659" i="1" s="1"/>
  <c r="E2266" i="5"/>
  <c r="V5965" i="1" s="1"/>
  <c r="E254" i="5"/>
  <c r="V1454" i="1" s="1"/>
  <c r="E5997" i="5"/>
  <c r="V2829" i="1" s="1"/>
  <c r="E488" i="5"/>
  <c r="V3278" i="1" s="1"/>
  <c r="E6104" i="5"/>
  <c r="V2994" i="1" s="1"/>
  <c r="E6079" i="5"/>
  <c r="V5571" i="1" s="1"/>
  <c r="E1867" i="5"/>
  <c r="V1087" i="1" s="1"/>
  <c r="E4197" i="5"/>
  <c r="V1230" i="1" s="1"/>
  <c r="E5579" i="5"/>
  <c r="V1875" i="1" s="1"/>
  <c r="E1651" i="5"/>
  <c r="V5469" i="1" s="1"/>
  <c r="E2434" i="5"/>
  <c r="V3610" i="1" s="1"/>
  <c r="E2136" i="5"/>
  <c r="V3285" i="1" s="1"/>
  <c r="E4354" i="5"/>
  <c r="V6787" i="1" s="1"/>
  <c r="E2285" i="5"/>
  <c r="V310" i="1" s="1"/>
  <c r="E1069" i="5"/>
  <c r="V6388" i="1" s="1"/>
  <c r="E971" i="5"/>
  <c r="V6055" i="1" s="1"/>
  <c r="E2307" i="5"/>
  <c r="V372" i="1" s="1"/>
  <c r="E1604" i="5"/>
  <c r="V4381" i="1" s="1"/>
  <c r="E4006" i="5"/>
  <c r="V2828" i="1" s="1"/>
  <c r="E3503" i="5"/>
  <c r="V6266" i="1" s="1"/>
  <c r="E2643" i="5"/>
  <c r="V5964" i="1" s="1"/>
  <c r="E261" i="5"/>
  <c r="V1727" i="1" s="1"/>
  <c r="E2031" i="5"/>
  <c r="E630" i="5"/>
  <c r="V565" i="1" s="1"/>
  <c r="E5244" i="5"/>
  <c r="V564" i="1" s="1"/>
  <c r="E5204" i="5"/>
  <c r="V194" i="1" s="1"/>
  <c r="E431" i="5"/>
  <c r="V1629" i="1" s="1"/>
  <c r="E5816" i="5"/>
  <c r="V5120" i="1" s="1"/>
  <c r="E272" i="5"/>
  <c r="V1873" i="1" s="1"/>
  <c r="E2011" i="5"/>
  <c r="V5119" i="1" s="1"/>
  <c r="E5161" i="5"/>
  <c r="V2094" i="1" s="1"/>
  <c r="E5012" i="5"/>
  <c r="V538" i="1" s="1"/>
  <c r="E1491" i="5"/>
  <c r="V5360" i="1" s="1"/>
  <c r="E4553" i="5"/>
  <c r="V4247" i="1" s="1"/>
  <c r="E2040" i="5"/>
  <c r="V4380" i="1" s="1"/>
  <c r="E4393" i="5"/>
  <c r="V4288" i="1" s="1"/>
  <c r="E1828" i="5"/>
  <c r="V5516" i="1" s="1"/>
  <c r="E5593" i="5"/>
  <c r="V6877" i="1" s="1"/>
  <c r="E824" i="5"/>
  <c r="V2290" i="1" s="1"/>
  <c r="E5492" i="5"/>
  <c r="V617" i="1" s="1"/>
  <c r="E3921" i="5"/>
  <c r="V80" i="1" s="1"/>
  <c r="E2781" i="5"/>
  <c r="V5569" i="1" s="1"/>
  <c r="E3506" i="5"/>
  <c r="V6308" i="1" s="1"/>
  <c r="E373" i="5"/>
  <c r="V1380" i="1" s="1"/>
  <c r="E550" i="5"/>
  <c r="V865" i="1" s="1"/>
  <c r="E5665" i="5"/>
  <c r="V4738" i="1" s="1"/>
  <c r="E5339" i="5"/>
  <c r="V6051" i="1" s="1"/>
  <c r="E4124" i="5"/>
  <c r="V1792" i="1" s="1"/>
  <c r="E4581" i="5"/>
  <c r="V7031" i="1" s="1"/>
  <c r="E5278" i="5"/>
  <c r="V3947" i="1" s="1"/>
  <c r="E285" i="5"/>
  <c r="V2446" i="1" s="1"/>
  <c r="E3293" i="5"/>
  <c r="V5515" i="1" s="1"/>
  <c r="E4384" i="5"/>
  <c r="V4552" i="1" s="1"/>
  <c r="E1909" i="5"/>
  <c r="V3183" i="1" s="1"/>
  <c r="E3869" i="5"/>
  <c r="V6488" i="1" s="1"/>
  <c r="E582" i="5"/>
  <c r="V1799" i="1" s="1"/>
  <c r="E4216" i="5"/>
  <c r="V2649" i="1" s="1"/>
  <c r="E1265" i="5"/>
  <c r="V1083" i="1" s="1"/>
  <c r="E4296" i="5"/>
  <c r="V4330" i="1" s="1"/>
  <c r="E740" i="5"/>
  <c r="V4379" i="1" s="1"/>
  <c r="E5775" i="5"/>
  <c r="V563" i="1" s="1"/>
  <c r="E3130" i="5"/>
  <c r="V1419" i="1" s="1"/>
  <c r="E2661" i="5"/>
  <c r="V2359" i="1" s="1"/>
  <c r="E5134" i="5"/>
  <c r="V6175" i="1" s="1"/>
  <c r="E2664" i="5"/>
  <c r="E5612" i="5"/>
  <c r="V76" i="1" s="1"/>
  <c r="E4330" i="5"/>
  <c r="V5963" i="1" s="1"/>
  <c r="E1619" i="5"/>
  <c r="V2827" i="1" s="1"/>
  <c r="E3996" i="5"/>
  <c r="V6666" i="1" s="1"/>
  <c r="E1351" i="5"/>
  <c r="V3605" i="1" s="1"/>
  <c r="E3098" i="5"/>
  <c r="V1453" i="1" s="1"/>
  <c r="E750" i="5"/>
  <c r="V292" i="1" s="1"/>
  <c r="E3585" i="5"/>
  <c r="V196" i="1" s="1"/>
  <c r="E1992" i="5"/>
  <c r="V2826" i="1" s="1"/>
  <c r="E1649" i="5"/>
  <c r="V3604" i="1" s="1"/>
  <c r="E143" i="5"/>
  <c r="V2093" i="1" s="1"/>
  <c r="E3105" i="5"/>
  <c r="V307" i="1" s="1"/>
  <c r="E6172" i="5"/>
  <c r="V1080" i="1" s="1"/>
  <c r="E5124" i="5"/>
  <c r="V417" i="1" s="1"/>
  <c r="E5215" i="5"/>
  <c r="V3314" i="1" s="1"/>
  <c r="E1819" i="5"/>
  <c r="V2825" i="1" s="1"/>
  <c r="E4737" i="5"/>
  <c r="V1628" i="1" s="1"/>
  <c r="E4455" i="5"/>
  <c r="V209" i="1" s="1"/>
  <c r="E4759" i="5"/>
  <c r="V1520" i="1" s="1"/>
  <c r="E2447" i="5"/>
  <c r="V2612" i="1" s="1"/>
  <c r="E4244" i="5"/>
  <c r="V6876" i="1" s="1"/>
  <c r="E3173" i="5"/>
  <c r="V3945" i="1" s="1"/>
  <c r="E2658" i="5"/>
  <c r="V1079" i="1" s="1"/>
  <c r="E2858" i="5"/>
  <c r="V3182" i="1" s="1"/>
  <c r="E4884" i="5"/>
  <c r="V3313" i="1" s="1"/>
  <c r="E498" i="5"/>
  <c r="V1035" i="1" s="1"/>
  <c r="E4951" i="5"/>
  <c r="V3181" i="1" s="1"/>
  <c r="E2332" i="5"/>
  <c r="V3992" i="1" s="1"/>
  <c r="E2421" i="5"/>
  <c r="V6572" i="1" s="1"/>
  <c r="E1096" i="5"/>
  <c r="V1519" i="1" s="1"/>
  <c r="E3892" i="5"/>
  <c r="E5051" i="5"/>
  <c r="V2090" i="1" s="1"/>
  <c r="E4591" i="5"/>
  <c r="V5700" i="1" s="1"/>
  <c r="E734" i="5"/>
  <c r="V208" i="1" s="1"/>
  <c r="E974" i="5"/>
  <c r="V6487" i="1" s="1"/>
  <c r="E2044" i="5"/>
  <c r="E5201" i="5"/>
  <c r="V1626" i="1" s="1"/>
  <c r="E3902" i="5"/>
  <c r="V4329" i="1" s="1"/>
  <c r="E5077" i="5"/>
  <c r="V1322" i="1" s="1"/>
  <c r="E2049" i="5"/>
  <c r="V3211" i="1" s="1"/>
  <c r="E4557" i="5"/>
  <c r="E4643" i="5"/>
  <c r="V5358" i="1" s="1"/>
  <c r="E1647" i="5"/>
  <c r="V2088" i="1" s="1"/>
  <c r="E5913" i="5"/>
  <c r="V5116" i="1" s="1"/>
  <c r="E2788" i="5"/>
  <c r="E586" i="5"/>
  <c r="E5602" i="5"/>
  <c r="V5566" i="1" s="1"/>
  <c r="E5808" i="5"/>
  <c r="V2822" i="1" s="1"/>
  <c r="E3986" i="5"/>
  <c r="V1517" i="1" s="1"/>
  <c r="E1547" i="5"/>
  <c r="V2565" i="1" s="1"/>
  <c r="E5438" i="5"/>
  <c r="V5258" i="1" s="1"/>
  <c r="E3621" i="5"/>
  <c r="V2441" i="1" s="1"/>
  <c r="E451" i="5"/>
  <c r="V5962" i="1" s="1"/>
  <c r="E3275" i="5"/>
  <c r="E5720" i="5"/>
  <c r="V812" i="1" s="1"/>
  <c r="E1327" i="5"/>
  <c r="V3990" i="1" s="1"/>
  <c r="E341" i="5"/>
  <c r="V2357" i="1" s="1"/>
  <c r="E6091" i="5"/>
  <c r="V1625" i="1" s="1"/>
  <c r="E4415" i="5"/>
  <c r="V2820" i="1" s="1"/>
  <c r="E578" i="5"/>
  <c r="V5788" i="1" s="1"/>
  <c r="E1094" i="5"/>
  <c r="V1077" i="1" s="1"/>
  <c r="E4242" i="5"/>
  <c r="V1516" i="1" s="1"/>
  <c r="E5538" i="5"/>
  <c r="V1076" i="1" s="1"/>
  <c r="E1590" i="5"/>
  <c r="V403" i="1" s="1"/>
  <c r="E5552" i="5"/>
  <c r="V595" i="1" s="1"/>
  <c r="E4720" i="5"/>
  <c r="V1298" i="1" s="1"/>
  <c r="E2964" i="5"/>
  <c r="V5787" i="1" s="1"/>
  <c r="E469" i="5"/>
  <c r="V1624" i="1" s="1"/>
  <c r="E604" i="5"/>
  <c r="V2990" i="1" s="1"/>
  <c r="E2450" i="5"/>
  <c r="V656" i="1" s="1"/>
  <c r="E3569" i="5"/>
  <c r="V282" i="1" s="1"/>
  <c r="E3086" i="5"/>
  <c r="V6953" i="1" s="1"/>
  <c r="E1641" i="5"/>
  <c r="V3598" i="1" s="1"/>
  <c r="E2471" i="5"/>
  <c r="V852" i="1" s="1"/>
  <c r="E2143" i="5"/>
  <c r="V4143" i="1" s="1"/>
  <c r="E3465" i="5"/>
  <c r="V2736" i="1" s="1"/>
  <c r="E1071" i="5"/>
  <c r="V2083" i="1" s="1"/>
  <c r="E5397" i="5"/>
  <c r="V3448" i="1" s="1"/>
  <c r="E5151" i="5"/>
  <c r="V1515" i="1" s="1"/>
  <c r="E779" i="5"/>
  <c r="V1872" i="1" s="1"/>
  <c r="E4041" i="5"/>
  <c r="V6049" i="1" s="1"/>
  <c r="E6117" i="5"/>
  <c r="V2356" i="1" s="1"/>
  <c r="E2272" i="5"/>
  <c r="V4075" i="1" s="1"/>
  <c r="E4201" i="5"/>
  <c r="V2287" i="1" s="1"/>
  <c r="E5682" i="5"/>
  <c r="V1811" i="1" s="1"/>
  <c r="E4787" i="5"/>
  <c r="V4735" i="1" s="1"/>
  <c r="E5138" i="5"/>
  <c r="E3760" i="5"/>
  <c r="V6665" i="1" s="1"/>
  <c r="E5444" i="5"/>
  <c r="V3595" i="1" s="1"/>
  <c r="E2477" i="5"/>
  <c r="V2082" i="1" s="1"/>
  <c r="E5054" i="5"/>
  <c r="V655" i="1" s="1"/>
  <c r="E3339" i="5"/>
  <c r="V5834" i="1" s="1"/>
  <c r="E66" i="5"/>
  <c r="V1623" i="1" s="1"/>
  <c r="E6109" i="5"/>
  <c r="V3594" i="1" s="1"/>
  <c r="E3365" i="5"/>
  <c r="V5297" i="1" s="1"/>
  <c r="E3439" i="5"/>
  <c r="V4142" i="1" s="1"/>
  <c r="E4912" i="5"/>
  <c r="V654" i="1" s="1"/>
  <c r="E4061" i="5"/>
  <c r="V5832" i="1" s="1"/>
  <c r="E3171" i="5"/>
  <c r="V3823" i="1" s="1"/>
  <c r="E2597" i="5"/>
  <c r="V1621" i="1" s="1"/>
  <c r="E2105" i="5"/>
  <c r="V6305" i="1" s="1"/>
  <c r="E2087" i="5"/>
  <c r="V1074" i="1" s="1"/>
  <c r="E4916" i="5"/>
  <c r="V3469" i="1" s="1"/>
  <c r="E5595" i="5"/>
  <c r="V2645" i="1" s="1"/>
  <c r="E4999" i="5"/>
  <c r="V2644" i="1" s="1"/>
  <c r="E1575" i="5"/>
  <c r="E1299" i="5"/>
  <c r="V1073" i="1" s="1"/>
  <c r="E3111" i="5"/>
  <c r="V2989" i="1" s="1"/>
  <c r="E2228" i="5"/>
  <c r="V1976" i="1" s="1"/>
  <c r="E5825" i="5"/>
  <c r="V3311" i="1" s="1"/>
  <c r="E2283" i="5"/>
  <c r="V1452" i="1" s="1"/>
  <c r="E1445" i="5"/>
  <c r="V2523" i="1" s="1"/>
  <c r="E1984" i="5"/>
  <c r="V4547" i="1" s="1"/>
  <c r="E3671" i="5"/>
  <c r="V3516" i="1" s="1"/>
  <c r="E3190" i="5"/>
  <c r="V4546" i="1" s="1"/>
  <c r="E699" i="5"/>
  <c r="V2079" i="1" s="1"/>
  <c r="E4512" i="5"/>
  <c r="V2078" i="1" s="1"/>
  <c r="E4409" i="5"/>
  <c r="V4545" i="1" s="1"/>
  <c r="E2295" i="5"/>
  <c r="V6747" i="1" s="1"/>
  <c r="E1203" i="5"/>
  <c r="V6664" i="1" s="1"/>
  <c r="E5327" i="5"/>
  <c r="V5740" i="1" s="1"/>
  <c r="E5555" i="5"/>
  <c r="V6430" i="1" s="1"/>
  <c r="E5445" i="5"/>
  <c r="V5114" i="1" s="1"/>
  <c r="E231" i="5"/>
  <c r="V371" i="1" s="1"/>
  <c r="E5674" i="5"/>
  <c r="V2643" i="1" s="1"/>
  <c r="E2182" i="5"/>
  <c r="V810" i="1" s="1"/>
  <c r="E4431" i="5"/>
  <c r="V1871" i="1" s="1"/>
  <c r="E157" i="5"/>
  <c r="V388" i="1" s="1"/>
  <c r="E3405" i="5"/>
  <c r="V2819" i="1" s="1"/>
  <c r="E2327" i="5"/>
  <c r="V2641" i="1" s="1"/>
  <c r="E5654" i="5"/>
  <c r="V5961" i="1" s="1"/>
  <c r="E4340" i="5"/>
  <c r="V2640" i="1" s="1"/>
  <c r="E1578" i="5"/>
  <c r="V6605" i="1" s="1"/>
  <c r="E4756" i="5"/>
  <c r="V4374" i="1" s="1"/>
  <c r="E2460" i="5"/>
  <c r="V4826" i="1" s="1"/>
  <c r="E2101" i="5"/>
  <c r="V1808" i="1" s="1"/>
  <c r="E4960" i="5"/>
  <c r="V6889" i="1" s="1"/>
  <c r="E5429" i="5"/>
  <c r="V2817" i="1" s="1"/>
  <c r="E5562" i="5"/>
  <c r="V4543" i="1" s="1"/>
  <c r="E3062" i="5"/>
  <c r="V3589" i="1" s="1"/>
  <c r="E3395" i="5"/>
  <c r="V1072" i="1" s="1"/>
  <c r="E6139" i="5"/>
  <c r="V2354" i="1" s="1"/>
  <c r="E5017" i="5"/>
  <c r="V2987" i="1" s="1"/>
  <c r="E4729" i="5"/>
  <c r="V4824" i="1" s="1"/>
  <c r="E437" i="5"/>
  <c r="V5352" i="1" s="1"/>
  <c r="E2002" i="5"/>
  <c r="V3468" i="1" s="1"/>
  <c r="E1147" i="5"/>
  <c r="V45" i="1" s="1"/>
  <c r="E637" i="5"/>
  <c r="V2353" i="1" s="1"/>
  <c r="E6186" i="5"/>
  <c r="V1071" i="1" s="1"/>
  <c r="E4592" i="5"/>
  <c r="V3588" i="1" s="1"/>
  <c r="E6090" i="5"/>
  <c r="V4542" i="1" s="1"/>
  <c r="E1897" i="5"/>
  <c r="V6044" i="1" s="1"/>
  <c r="E6057" i="5"/>
  <c r="V5351" i="1" s="1"/>
  <c r="E941" i="5"/>
  <c r="V3307" i="1" s="1"/>
  <c r="E4665" i="5"/>
  <c r="V1321" i="1" s="1"/>
  <c r="E859" i="5"/>
  <c r="V5562" i="1" s="1"/>
  <c r="E2379" i="5"/>
  <c r="V2521" i="1" s="1"/>
  <c r="E4400" i="5"/>
  <c r="V6604" i="1" s="1"/>
  <c r="E289" i="5"/>
  <c r="V1070" i="1" s="1"/>
  <c r="E3255" i="5"/>
  <c r="V2735" i="1" s="1"/>
  <c r="E1046" i="5"/>
  <c r="V1069" i="1" s="1"/>
  <c r="E153" i="5"/>
  <c r="V6299" i="1" s="1"/>
  <c r="E2007" i="5"/>
  <c r="V2520" i="1" s="1"/>
  <c r="E465" i="5"/>
  <c r="V2986" i="1" s="1"/>
  <c r="E4327" i="5"/>
  <c r="V890" i="1" s="1"/>
  <c r="E2222" i="5"/>
  <c r="V3171" i="1" s="1"/>
  <c r="E5907" i="5"/>
  <c r="V4540" i="1" s="1"/>
  <c r="E1398" i="5"/>
  <c r="V156" i="1" s="1"/>
  <c r="E5620" i="5"/>
  <c r="V2815" i="1" s="1"/>
  <c r="E1413" i="5"/>
  <c r="V122" i="1" s="1"/>
  <c r="E2230" i="5"/>
  <c r="V6387" i="1" s="1"/>
  <c r="E1312" i="5"/>
  <c r="V1418" i="1" s="1"/>
  <c r="E69" i="5"/>
  <c r="V851" i="1" s="1"/>
  <c r="E318" i="5"/>
  <c r="V6041" i="1" s="1"/>
  <c r="E1579" i="5"/>
  <c r="E6030" i="5"/>
  <c r="V2076" i="1" s="1"/>
  <c r="E4167" i="5"/>
  <c r="E4563" i="5"/>
  <c r="V2439" i="1" s="1"/>
  <c r="E4511" i="5"/>
  <c r="V809" i="1" s="1"/>
  <c r="E159" i="5"/>
  <c r="V1512" i="1" s="1"/>
  <c r="E2339" i="5"/>
  <c r="V889" i="1" s="1"/>
  <c r="E5292" i="5"/>
  <c r="V1733" i="1" s="1"/>
  <c r="E5833" i="5"/>
  <c r="V6663" i="1" s="1"/>
  <c r="E5257" i="5"/>
  <c r="V7030" i="1" s="1"/>
  <c r="E364" i="5"/>
  <c r="V6039" i="1" s="1"/>
  <c r="E3804" i="5"/>
  <c r="V3139" i="1" s="1"/>
  <c r="E5383" i="5"/>
  <c r="V4372" i="1" s="1"/>
  <c r="E1763" i="5"/>
  <c r="V2811" i="1" s="1"/>
  <c r="E4714" i="5"/>
  <c r="V3821" i="1" s="1"/>
  <c r="E547" i="5"/>
  <c r="V615" i="1" s="1"/>
  <c r="E521" i="5"/>
  <c r="V5739" i="1" s="1"/>
  <c r="E2396" i="5"/>
  <c r="V1297" i="1" s="1"/>
  <c r="E503" i="5"/>
  <c r="V3306" i="1" s="1"/>
  <c r="E2510" i="5"/>
  <c r="V888" i="1" s="1"/>
  <c r="E4537" i="5"/>
  <c r="V561" i="1" s="1"/>
  <c r="E3213" i="5"/>
  <c r="V4538" i="1" s="1"/>
  <c r="E672" i="5"/>
  <c r="V1870" i="1" s="1"/>
  <c r="E4002" i="5"/>
  <c r="V2810" i="1" s="1"/>
  <c r="E3327" i="5"/>
  <c r="V5350" i="1" s="1"/>
  <c r="E749" i="5"/>
  <c r="V5111" i="1" s="1"/>
  <c r="E2817" i="5"/>
  <c r="V2283" i="1" s="1"/>
  <c r="E5840" i="5"/>
  <c r="V4818" i="1" s="1"/>
  <c r="E3443" i="5"/>
  <c r="V1066" i="1" s="1"/>
  <c r="E5104" i="5"/>
  <c r="V1619" i="1" s="1"/>
  <c r="E4166" i="5"/>
  <c r="V5110" i="1" s="1"/>
  <c r="E5022" i="5"/>
  <c r="V1065" i="1" s="1"/>
  <c r="E5125" i="5"/>
  <c r="V3206" i="1" s="1"/>
  <c r="E1487" i="5"/>
  <c r="V2733" i="1" s="1"/>
  <c r="E5335" i="5"/>
  <c r="V3513" i="1" s="1"/>
  <c r="E4444" i="5"/>
  <c r="V984" i="1" s="1"/>
  <c r="E3911" i="5"/>
  <c r="V1935" i="1" s="1"/>
  <c r="E4254" i="5"/>
  <c r="V4536" i="1" s="1"/>
  <c r="E730" i="5"/>
  <c r="V2069" i="1" s="1"/>
  <c r="E948" i="5"/>
  <c r="V1007" i="1" s="1"/>
  <c r="E426" i="5"/>
  <c r="V3581" i="1" s="1"/>
  <c r="E5690" i="5"/>
  <c r="V4097" i="1" s="1"/>
  <c r="E1240" i="5"/>
  <c r="V305" i="1" s="1"/>
  <c r="E3965" i="5"/>
  <c r="V4131" i="1" s="1"/>
  <c r="E2060" i="5"/>
  <c r="V5556" i="1" s="1"/>
  <c r="E706" i="5"/>
  <c r="V4816" i="1" s="1"/>
  <c r="E4368" i="5"/>
  <c r="V6384" i="1" s="1"/>
  <c r="E1149" i="5"/>
  <c r="V1934" i="1" s="1"/>
  <c r="E5102" i="5"/>
  <c r="V4284" i="1" s="1"/>
  <c r="E4949" i="5"/>
  <c r="V4776" i="1" s="1"/>
  <c r="E241" i="5"/>
  <c r="V7005" i="1" s="1"/>
  <c r="E3359" i="5"/>
  <c r="V650" i="1" s="1"/>
  <c r="E6037" i="5"/>
  <c r="V6458" i="1" s="1"/>
  <c r="E2713" i="5"/>
  <c r="V537" i="1" s="1"/>
  <c r="E4338" i="5"/>
  <c r="V4815" i="1" s="1"/>
  <c r="E4442" i="5"/>
  <c r="V5555" i="1" s="1"/>
  <c r="E1309" i="5"/>
  <c r="V649" i="1" s="1"/>
  <c r="E5694" i="5"/>
  <c r="E2805" i="5"/>
  <c r="V1064" i="1" s="1"/>
  <c r="E5242" i="5"/>
  <c r="V614" i="1" s="1"/>
  <c r="E3248" i="5"/>
  <c r="V416" i="1" s="1"/>
  <c r="E6036" i="5"/>
  <c r="V5959" i="1" s="1"/>
  <c r="E1068" i="5"/>
  <c r="V3820" i="1" s="1"/>
  <c r="E2899" i="5"/>
  <c r="V1509" i="1" s="1"/>
  <c r="E5251" i="5"/>
  <c r="V4497" i="1" s="1"/>
  <c r="E5417" i="5"/>
  <c r="V2282" i="1" s="1"/>
  <c r="E2092" i="5"/>
  <c r="V1227" i="1" s="1"/>
  <c r="E1583" i="5"/>
  <c r="V2435" i="1" s="1"/>
  <c r="E4621" i="5"/>
  <c r="V1377" i="1" s="1"/>
  <c r="E5216" i="5"/>
  <c r="V626" i="1" s="1"/>
  <c r="E5714" i="5"/>
  <c r="V4814" i="1" s="1"/>
  <c r="E305" i="5"/>
  <c r="V1226" i="1" s="1"/>
  <c r="E354" i="5"/>
  <c r="V1617" i="1" s="1"/>
  <c r="E4481" i="5"/>
  <c r="V4370" i="1" s="1"/>
  <c r="E2854" i="5"/>
  <c r="V2768" i="1" s="1"/>
  <c r="E2443" i="5"/>
  <c r="V5106" i="1" s="1"/>
  <c r="E2659" i="5"/>
  <c r="V5936" i="1" s="1"/>
  <c r="E3956" i="5"/>
  <c r="V281" i="1" s="1"/>
  <c r="E1081" i="5"/>
  <c r="V3983" i="1" s="1"/>
  <c r="E1127" i="5"/>
  <c r="V1616" i="1" s="1"/>
  <c r="E759" i="5"/>
  <c r="V4813" i="1" s="1"/>
  <c r="E4550" i="5"/>
  <c r="E46" i="5"/>
  <c r="V5958" i="1" s="1"/>
  <c r="E1251" i="5"/>
  <c r="V5466" i="1" s="1"/>
  <c r="E79" i="5"/>
  <c r="V1732" i="1" s="1"/>
  <c r="E617" i="5"/>
  <c r="V304" i="1" s="1"/>
  <c r="E2902" i="5"/>
  <c r="V995" i="1" s="1"/>
  <c r="E5542" i="5"/>
  <c r="V1769" i="1" s="1"/>
  <c r="E2481" i="5"/>
  <c r="V3576" i="1" s="1"/>
  <c r="E1916" i="5"/>
  <c r="V6263" i="1" s="1"/>
  <c r="E2922" i="5"/>
  <c r="V648" i="1" s="1"/>
  <c r="E5851" i="5"/>
  <c r="E839" i="5"/>
  <c r="V2434" i="1" s="1"/>
  <c r="E1974" i="5"/>
  <c r="V500" i="1" s="1"/>
  <c r="E1535" i="5"/>
  <c r="E5194" i="5"/>
  <c r="V499" i="1" s="1"/>
  <c r="E1406" i="5"/>
  <c r="V4692" i="1" s="1"/>
  <c r="E3377" i="5"/>
  <c r="E438" i="5"/>
  <c r="V515" i="1" s="1"/>
  <c r="E5498" i="5"/>
  <c r="V3302" i="1" s="1"/>
  <c r="E1513" i="5"/>
  <c r="V1319" i="1" s="1"/>
  <c r="E3435" i="5"/>
  <c r="V2519" i="1" s="1"/>
  <c r="E761" i="5"/>
  <c r="V2982" i="1" s="1"/>
  <c r="E4043" i="5"/>
  <c r="V3466" i="1" s="1"/>
  <c r="E17" i="5"/>
  <c r="V2518" i="1" s="1"/>
  <c r="E5627" i="5"/>
  <c r="V5104" i="1" s="1"/>
  <c r="E3619" i="5"/>
  <c r="V560" i="1" s="1"/>
  <c r="E6010" i="5"/>
  <c r="V6927" i="1" s="1"/>
  <c r="E2441" i="5"/>
  <c r="V5041" i="1" s="1"/>
  <c r="E1966" i="5"/>
  <c r="V6033" i="1" s="1"/>
  <c r="E4894" i="5"/>
  <c r="V303" i="1" s="1"/>
  <c r="E2115" i="5"/>
  <c r="V2064" i="1" s="1"/>
  <c r="E3467" i="5"/>
  <c r="V5210" i="1" s="1"/>
  <c r="E1026" i="5"/>
  <c r="V354" i="1" s="1"/>
  <c r="E1338" i="5"/>
  <c r="V2981" i="1" s="1"/>
  <c r="E2231" i="5"/>
  <c r="E5746" i="5"/>
  <c r="V114" i="1" s="1"/>
  <c r="E600" i="5"/>
  <c r="V5552" i="1" s="1"/>
  <c r="E137" i="5"/>
  <c r="V2335" i="1" s="1"/>
  <c r="E6078" i="5"/>
  <c r="V2063" i="1" s="1"/>
  <c r="E3155" i="5"/>
  <c r="V1615" i="1" s="1"/>
  <c r="E4089" i="5"/>
  <c r="V2062" i="1" s="1"/>
  <c r="E2868" i="5"/>
  <c r="E1434" i="5"/>
  <c r="V2637" i="1" s="1"/>
  <c r="E4256" i="5"/>
  <c r="V886" i="1" s="1"/>
  <c r="E3143" i="5"/>
  <c r="V4810" i="1" s="1"/>
  <c r="E6148" i="5"/>
  <c r="V6784" i="1" s="1"/>
  <c r="E449" i="5"/>
  <c r="V5346" i="1" s="1"/>
  <c r="E1972" i="5"/>
  <c r="V4486" i="1" s="1"/>
  <c r="E3730" i="5"/>
  <c r="V2061" i="1" s="1"/>
  <c r="E732" i="5"/>
  <c r="V1318" i="1" s="1"/>
  <c r="E2304" i="5"/>
  <c r="V647" i="1" s="1"/>
  <c r="E6127" i="5"/>
  <c r="V4533" i="1" s="1"/>
  <c r="E1675" i="5"/>
  <c r="V1034" i="1" s="1"/>
  <c r="E2494" i="5"/>
  <c r="V957" i="1" s="1"/>
  <c r="E3747" i="5"/>
  <c r="V4809" i="1" s="1"/>
  <c r="E5147" i="5"/>
  <c r="V2979" i="1" s="1"/>
  <c r="E2768" i="5"/>
  <c r="V4485" i="1" s="1"/>
  <c r="E1901" i="5"/>
  <c r="V2804" i="1" s="1"/>
  <c r="E1387" i="5"/>
  <c r="E2601" i="5"/>
  <c r="V1805" i="1" s="1"/>
  <c r="E1635" i="5"/>
  <c r="V39" i="1" s="1"/>
  <c r="E1308" i="5"/>
  <c r="V833" i="1" s="1"/>
  <c r="E4446" i="5"/>
  <c r="E735" i="5"/>
  <c r="V4530" i="1" s="1"/>
  <c r="E705" i="5"/>
  <c r="V1614" i="1" s="1"/>
  <c r="E2013" i="5"/>
  <c r="E4681" i="5"/>
  <c r="V206" i="1" s="1"/>
  <c r="E4372" i="5"/>
  <c r="V2060" i="1" s="1"/>
  <c r="E4857" i="5"/>
  <c r="V1975" i="1" s="1"/>
  <c r="E5651" i="5"/>
  <c r="V5296" i="1" s="1"/>
  <c r="E2249" i="5"/>
  <c r="V983" i="1" s="1"/>
  <c r="E3100" i="5"/>
  <c r="V4734" i="1" s="1"/>
  <c r="E5661" i="5"/>
  <c r="V1613" i="1" s="1"/>
  <c r="E777" i="5"/>
  <c r="V612" i="1" s="1"/>
  <c r="E6175" i="5"/>
  <c r="V770" i="1" s="1"/>
  <c r="E36" i="5"/>
  <c r="V1508" i="1" s="1"/>
  <c r="E4504" i="5"/>
  <c r="V2977" i="1" s="1"/>
  <c r="E5838" i="5"/>
  <c r="V3568" i="1" s="1"/>
  <c r="E10" i="5"/>
  <c r="V6745" i="1" s="1"/>
  <c r="E3982" i="5"/>
  <c r="E4483" i="5"/>
  <c r="V3980" i="1" s="1"/>
  <c r="E34" i="5"/>
  <c r="V5550" i="1" s="1"/>
  <c r="E1222" i="5"/>
  <c r="V2802" i="1" s="1"/>
  <c r="E720" i="5"/>
  <c r="V1416" i="1" s="1"/>
  <c r="E2409" i="5"/>
  <c r="V370" i="1" s="1"/>
  <c r="E3336" i="5"/>
  <c r="E1844" i="5"/>
  <c r="V2535" i="1" s="1"/>
  <c r="E2358" i="5"/>
  <c r="V1612" i="1" s="1"/>
  <c r="E213" i="5"/>
  <c r="V1974" i="1" s="1"/>
  <c r="E5508" i="5"/>
  <c r="V498" i="1" s="1"/>
  <c r="E4478" i="5"/>
  <c r="V1611" i="1" s="1"/>
  <c r="E1236" i="5"/>
  <c r="V6382" i="1" s="1"/>
  <c r="E1044" i="5"/>
  <c r="V4691" i="1" s="1"/>
  <c r="E5148" i="5"/>
  <c r="V559" i="1" s="1"/>
  <c r="E3678" i="5"/>
  <c r="V6028" i="1" s="1"/>
  <c r="E3586" i="5"/>
  <c r="V99" i="1" s="1"/>
  <c r="E2020" i="5"/>
  <c r="V6887" i="1" s="1"/>
  <c r="E3649" i="5"/>
  <c r="V3276" i="1" s="1"/>
  <c r="E2244" i="5"/>
  <c r="V413" i="1" s="1"/>
  <c r="E4004" i="5"/>
  <c r="V1610" i="1" s="1"/>
  <c r="E835" i="5"/>
  <c r="V1061" i="1" s="1"/>
  <c r="E1560" i="5"/>
  <c r="V5463" i="1" s="1"/>
  <c r="E2271" i="5"/>
  <c r="V2801" i="1" s="1"/>
  <c r="E1615" i="5"/>
  <c r="V4085" i="1" s="1"/>
  <c r="E1215" i="5"/>
  <c r="V1225" i="1" s="1"/>
  <c r="E234" i="5"/>
  <c r="V2975" i="1" s="1"/>
  <c r="E111" i="5"/>
  <c r="V645" i="1" s="1"/>
  <c r="E818" i="5"/>
  <c r="V7004" i="1" s="1"/>
  <c r="E3718" i="5"/>
  <c r="V885" i="1" s="1"/>
  <c r="E5259" i="5"/>
  <c r="V6480" i="1" s="1"/>
  <c r="E2646" i="5"/>
  <c r="V1448" i="1" s="1"/>
  <c r="E244" i="5"/>
  <c r="V2800" i="1" s="1"/>
  <c r="E5598" i="5"/>
  <c r="V6914" i="1" s="1"/>
  <c r="E5207" i="5"/>
  <c r="E2487" i="5"/>
  <c r="V832" i="1" s="1"/>
  <c r="E538" i="5"/>
  <c r="V5100" i="1" s="1"/>
  <c r="E5203" i="5"/>
  <c r="V1507" i="1" s="1"/>
  <c r="E2106" i="5"/>
  <c r="V6479" i="1" s="1"/>
  <c r="E1515" i="5"/>
  <c r="V4527" i="1" s="1"/>
  <c r="E2071" i="5"/>
  <c r="V2560" i="1" s="1"/>
  <c r="E3133" i="5"/>
  <c r="V6478" i="1" s="1"/>
  <c r="E2891" i="5"/>
  <c r="V205" i="1" s="1"/>
  <c r="E3311" i="5"/>
  <c r="V839" i="1" s="1"/>
  <c r="E6122" i="5"/>
  <c r="V7038" i="1" s="1"/>
  <c r="E2365" i="5"/>
  <c r="V5336" i="1" s="1"/>
  <c r="E6171" i="5"/>
  <c r="V1609" i="1" s="1"/>
  <c r="E2317" i="5"/>
  <c r="V4128" i="1" s="1"/>
  <c r="E4164" i="5"/>
  <c r="V1608" i="1" s="1"/>
  <c r="E6118" i="5"/>
  <c r="V1060" i="1" s="1"/>
  <c r="E4989" i="5"/>
  <c r="V3564" i="1" s="1"/>
  <c r="E6040" i="5"/>
  <c r="V558" i="1" s="1"/>
  <c r="E5643" i="5"/>
  <c r="V884" i="1" s="1"/>
  <c r="E2404" i="5"/>
  <c r="V5547" i="1" s="1"/>
  <c r="E2912" i="5"/>
  <c r="V6744" i="1" s="1"/>
  <c r="E3643" i="5"/>
  <c r="V3563" i="1" s="1"/>
  <c r="E1235" i="5"/>
  <c r="V5955" i="1" s="1"/>
  <c r="E473" i="5"/>
  <c r="V1058" i="1" s="1"/>
  <c r="E5458" i="5"/>
  <c r="V1447" i="1" s="1"/>
  <c r="E5356" i="5"/>
  <c r="V5462" i="1" s="1"/>
  <c r="E5111" i="5"/>
  <c r="V6477" i="1" s="1"/>
  <c r="E4957" i="5"/>
  <c r="V5099" i="1" s="1"/>
  <c r="E4812" i="5"/>
  <c r="V1768" i="1" s="1"/>
  <c r="E5742" i="5"/>
  <c r="V883" i="1" s="1"/>
  <c r="E6183" i="5"/>
  <c r="V412" i="1" s="1"/>
  <c r="E587" i="5"/>
  <c r="V1506" i="1" s="1"/>
  <c r="E3087" i="5"/>
  <c r="V4523" i="1" s="1"/>
  <c r="E366" i="5"/>
  <c r="V1607" i="1" s="1"/>
  <c r="E3646" i="5"/>
  <c r="V411" i="1" s="1"/>
  <c r="E139" i="5"/>
  <c r="V1505" i="1" s="1"/>
  <c r="E6167" i="5"/>
  <c r="V2974" i="1" s="1"/>
  <c r="E6046" i="5"/>
  <c r="V6019" i="1" s="1"/>
  <c r="E5340" i="5"/>
  <c r="V98" i="1" s="1"/>
  <c r="E1393" i="5"/>
  <c r="V4805" i="1" s="1"/>
  <c r="E3398" i="5"/>
  <c r="V2798" i="1" s="1"/>
  <c r="E648" i="5"/>
  <c r="V5461" i="1" s="1"/>
  <c r="E2187" i="5"/>
  <c r="V497" i="1" s="1"/>
  <c r="E3914" i="5"/>
  <c r="V5097" i="1" s="1"/>
  <c r="E1571" i="5"/>
  <c r="V3404" i="1" s="1"/>
  <c r="E1357" i="5"/>
  <c r="E3245" i="5"/>
  <c r="V882" i="1" s="1"/>
  <c r="E3002" i="5"/>
  <c r="V5546" i="1" s="1"/>
  <c r="E4095" i="5"/>
  <c r="V1605" i="1" s="1"/>
  <c r="E2531" i="5"/>
  <c r="V2797" i="1" s="1"/>
  <c r="E4976" i="5"/>
  <c r="V353" i="1" s="1"/>
  <c r="E5008" i="5"/>
  <c r="V4359" i="1" s="1"/>
  <c r="E124" i="5"/>
  <c r="V6261" i="1" s="1"/>
  <c r="E5930" i="5"/>
  <c r="V2280" i="1" s="1"/>
  <c r="E146" i="5"/>
  <c r="E1750" i="5"/>
  <c r="V643" i="1" s="1"/>
  <c r="E4797" i="5"/>
  <c r="V172" i="1" s="1"/>
  <c r="E4387" i="5"/>
  <c r="V120" i="1" s="1"/>
  <c r="E546" i="5"/>
  <c r="V2430" i="1" s="1"/>
  <c r="E4210" i="5"/>
  <c r="V2973" i="1" s="1"/>
  <c r="E486" i="5"/>
  <c r="E2148" i="5"/>
  <c r="V2054" i="1" s="1"/>
  <c r="E4996" i="5"/>
  <c r="E3425" i="5"/>
  <c r="V2053" i="1" s="1"/>
  <c r="E3575" i="5"/>
  <c r="V43" i="1" s="1"/>
  <c r="E5336" i="5"/>
  <c r="V2795" i="1" s="1"/>
  <c r="E2546" i="5"/>
  <c r="V302" i="1" s="1"/>
  <c r="E5117" i="5"/>
  <c r="V5333" i="1" s="1"/>
  <c r="E817" i="5"/>
  <c r="V396" i="1" s="1"/>
  <c r="E5869" i="5"/>
  <c r="V769" i="1" s="1"/>
  <c r="E2383" i="5"/>
  <c r="E3306" i="5"/>
  <c r="V6661" i="1" s="1"/>
  <c r="E1932" i="5"/>
  <c r="V4764" i="1" s="1"/>
  <c r="E4202" i="5"/>
  <c r="V3559" i="1" s="1"/>
  <c r="E6105" i="5"/>
  <c r="V1056" i="1" s="1"/>
  <c r="E1173" i="5"/>
  <c r="V1866" i="1" s="1"/>
  <c r="E6168" i="5"/>
  <c r="V2559" i="1" s="1"/>
  <c r="E5771" i="5"/>
  <c r="V1038" i="1" s="1"/>
  <c r="E4614" i="5"/>
  <c r="V5332" i="1" s="1"/>
  <c r="E2067" i="5"/>
  <c r="V3200" i="1" s="1"/>
  <c r="E1827" i="5"/>
  <c r="V2050" i="1" s="1"/>
  <c r="E1659" i="5"/>
  <c r="V6012" i="1" s="1"/>
  <c r="E4608" i="5"/>
  <c r="V3275" i="1" s="1"/>
  <c r="E4125" i="5"/>
  <c r="V3199" i="1" s="1"/>
  <c r="E4583" i="5"/>
  <c r="E3262" i="5"/>
  <c r="V879" i="1" s="1"/>
  <c r="E907" i="5"/>
  <c r="V3198" i="1" s="1"/>
  <c r="E4905" i="5"/>
  <c r="V6660" i="1" s="1"/>
  <c r="E583" i="5"/>
  <c r="V4122" i="1" s="1"/>
  <c r="E1403" i="5"/>
  <c r="V1054" i="1" s="1"/>
  <c r="E281" i="5"/>
  <c r="V5818" i="1" s="1"/>
  <c r="E1913" i="5"/>
  <c r="V522" i="1" s="1"/>
  <c r="E3221" i="5"/>
  <c r="V3557" i="1" s="1"/>
  <c r="E2846" i="5"/>
  <c r="V35" i="1" s="1"/>
  <c r="E3180" i="5"/>
  <c r="V2558" i="1" s="1"/>
  <c r="E2269" i="5"/>
  <c r="V4519" i="1" s="1"/>
  <c r="E260" i="5"/>
  <c r="V4121" i="1" s="1"/>
  <c r="E3206" i="5"/>
  <c r="V3297" i="1" s="1"/>
  <c r="E2907" i="5"/>
  <c r="V3296" i="1" s="1"/>
  <c r="E4837" i="5"/>
  <c r="V5460" i="1" s="1"/>
  <c r="E4379" i="5"/>
  <c r="V5092" i="1" s="1"/>
  <c r="E3178" i="5"/>
  <c r="V2793" i="1" s="1"/>
  <c r="E178" i="5"/>
  <c r="V2049" i="1" s="1"/>
  <c r="E1554" i="5"/>
  <c r="V1053" i="1" s="1"/>
  <c r="E5966" i="5"/>
  <c r="V6170" i="1" s="1"/>
  <c r="E299" i="5"/>
  <c r="E2896" i="5"/>
  <c r="V2551" i="1" s="1"/>
  <c r="E2422" i="5"/>
  <c r="V1052" i="1" s="1"/>
  <c r="E2363" i="5"/>
  <c r="V6886" i="1" s="1"/>
  <c r="E3254" i="5"/>
  <c r="V3555" i="1" s="1"/>
  <c r="E4142" i="5"/>
  <c r="V1314" i="1" s="1"/>
  <c r="E6129" i="5"/>
  <c r="V1051" i="1" s="1"/>
  <c r="E4080" i="5"/>
  <c r="V3928" i="1" s="1"/>
  <c r="E25" i="5"/>
  <c r="V5090" i="1" s="1"/>
  <c r="E2292" i="5"/>
  <c r="V6659" i="1" s="1"/>
  <c r="E4107" i="5"/>
  <c r="V61" i="1" s="1"/>
  <c r="E160" i="5"/>
  <c r="V409" i="1" s="1"/>
  <c r="E3901" i="5"/>
  <c r="V125" i="1" s="1"/>
  <c r="E1443" i="5"/>
  <c r="V5511" i="1" s="1"/>
  <c r="E475" i="5"/>
  <c r="V642" i="1" s="1"/>
  <c r="E5888" i="5"/>
  <c r="V2340" i="1" s="1"/>
  <c r="E229" i="5"/>
  <c r="V5014" i="1" s="1"/>
  <c r="E4051" i="5"/>
  <c r="V6783" i="1" s="1"/>
  <c r="E3277" i="5"/>
  <c r="V6815" i="1" s="1"/>
  <c r="E216" i="5"/>
  <c r="V3810" i="1" s="1"/>
  <c r="E4069" i="5"/>
  <c r="V3554" i="1" s="1"/>
  <c r="E1533" i="5"/>
  <c r="V150" i="1" s="1"/>
  <c r="E4397" i="5"/>
  <c r="V3553" i="1" s="1"/>
  <c r="E851" i="5"/>
  <c r="V3195" i="1" s="1"/>
  <c r="E731" i="5"/>
  <c r="V5089" i="1" s="1"/>
  <c r="E5711" i="5"/>
  <c r="V2967" i="1" s="1"/>
  <c r="E3670" i="5"/>
  <c r="V6471" i="1" s="1"/>
  <c r="E5389" i="5"/>
  <c r="V5540" i="1" s="1"/>
  <c r="E1993" i="5"/>
  <c r="V1049" i="1" s="1"/>
  <c r="E2281" i="5"/>
  <c r="V4801" i="1" s="1"/>
  <c r="E5300" i="5"/>
  <c r="V5816" i="1" s="1"/>
  <c r="E6155" i="5"/>
  <c r="E2576" i="5"/>
  <c r="V1312" i="1" s="1"/>
  <c r="E5955" i="5"/>
  <c r="V2790" i="1" s="1"/>
  <c r="E5821" i="5"/>
  <c r="V6658" i="1" s="1"/>
  <c r="E1378" i="5"/>
  <c r="V5039" i="1" s="1"/>
  <c r="E2783" i="5"/>
  <c r="V2966" i="1" s="1"/>
  <c r="E1639" i="5"/>
  <c r="V2635" i="1" s="1"/>
  <c r="E444" i="5"/>
  <c r="V2965" i="1" s="1"/>
  <c r="E4818" i="5"/>
  <c r="V878" i="1" s="1"/>
  <c r="E2626" i="5"/>
  <c r="V4115" i="1" s="1"/>
  <c r="E3234" i="5"/>
  <c r="V3552" i="1" s="1"/>
  <c r="E3529" i="5"/>
  <c r="V4517" i="1" s="1"/>
  <c r="E3286" i="5"/>
  <c r="V2964" i="1" s="1"/>
  <c r="E4371" i="5"/>
  <c r="V5087" i="1" s="1"/>
  <c r="E1489" i="5"/>
  <c r="V1048" i="1" s="1"/>
  <c r="E3441" i="5"/>
  <c r="V2044" i="1" s="1"/>
  <c r="E5055" i="5"/>
  <c r="V2043" i="1" s="1"/>
  <c r="E2227" i="5"/>
  <c r="V2279" i="1" s="1"/>
  <c r="E5318" i="5"/>
  <c r="V3808" i="1" s="1"/>
  <c r="E4860" i="5"/>
  <c r="V6008" i="1" s="1"/>
  <c r="E1438" i="5"/>
  <c r="V1803" i="1" s="1"/>
  <c r="E4907" i="5"/>
  <c r="V797" i="1" s="1"/>
  <c r="E40" i="5"/>
  <c r="V5325" i="1" s="1"/>
  <c r="E5324" i="5"/>
  <c r="V1047" i="1" s="1"/>
  <c r="E2140" i="5"/>
  <c r="V1311" i="1" s="1"/>
  <c r="E2314" i="5"/>
  <c r="V6885" i="1" s="1"/>
  <c r="E5810" i="5"/>
  <c r="V1445" i="1" s="1"/>
  <c r="E2277" i="5"/>
  <c r="V3529" i="1" s="1"/>
  <c r="E1724" i="5"/>
  <c r="V2963" i="1" s="1"/>
  <c r="E5249" i="5"/>
  <c r="V204" i="1" s="1"/>
  <c r="E2198" i="5"/>
  <c r="V5539" i="1" s="1"/>
  <c r="E985" i="5"/>
  <c r="V3179" i="1" s="1"/>
  <c r="E1854" i="5"/>
  <c r="V5324" i="1" s="1"/>
  <c r="E3189" i="5"/>
  <c r="V3292" i="1" s="1"/>
  <c r="E837" i="5"/>
  <c r="V2042" i="1" s="1"/>
  <c r="E1756" i="5"/>
  <c r="V1802" i="1" s="1"/>
  <c r="E2874" i="5"/>
  <c r="V2789" i="1" s="1"/>
  <c r="E4568" i="5"/>
  <c r="V3460" i="1" s="1"/>
  <c r="E552" i="5"/>
  <c r="V641" i="1" s="1"/>
  <c r="E2741" i="5"/>
  <c r="V7029" i="1" s="1"/>
  <c r="E3504" i="5"/>
  <c r="V3976" i="1" s="1"/>
  <c r="E2842" i="5"/>
  <c r="V4459" i="1" s="1"/>
  <c r="E1176" i="5"/>
  <c r="V640" i="1" s="1"/>
  <c r="E4577" i="5"/>
  <c r="V2041" i="1" s="1"/>
  <c r="E2639" i="5"/>
  <c r="V408" i="1" s="1"/>
  <c r="E5320" i="5"/>
  <c r="V475" i="1" s="1"/>
  <c r="E3926" i="5"/>
  <c r="V4353" i="1" s="1"/>
  <c r="E506" i="5"/>
  <c r="V1026" i="1" s="1"/>
  <c r="E6133" i="5"/>
  <c r="V1602" i="1" s="1"/>
  <c r="E4889" i="5"/>
  <c r="V5775" i="1" s="1"/>
  <c r="E3644" i="5"/>
  <c r="V6005" i="1" s="1"/>
  <c r="E531" i="5"/>
  <c r="V4113" i="1" s="1"/>
  <c r="E4266" i="5"/>
  <c r="V3548" i="1" s="1"/>
  <c r="E5621" i="5"/>
  <c r="V5323" i="1" s="1"/>
  <c r="E3779" i="5"/>
  <c r="V4352" i="1" s="1"/>
  <c r="E6119" i="5"/>
  <c r="V5253" i="1" s="1"/>
  <c r="E3733" i="5"/>
  <c r="V2962" i="1" s="1"/>
  <c r="E4134" i="5"/>
  <c r="V4798" i="1" s="1"/>
  <c r="E1903" i="5"/>
  <c r="V1310" i="1" s="1"/>
  <c r="E1589" i="5"/>
  <c r="V360" i="1" s="1"/>
  <c r="E1167" i="5"/>
  <c r="V7021" i="1" s="1"/>
  <c r="E4203" i="5"/>
  <c r="V639" i="1" s="1"/>
  <c r="E5622" i="5"/>
  <c r="V3458" i="1" s="1"/>
  <c r="E1363" i="5"/>
  <c r="V4350" i="1" s="1"/>
  <c r="E248" i="5"/>
  <c r="V301" i="1" s="1"/>
  <c r="E5671" i="5"/>
  <c r="V1375" i="1" s="1"/>
  <c r="E4751" i="5"/>
  <c r="V3926" i="1" s="1"/>
  <c r="E5092" i="5"/>
  <c r="V6951" i="1" s="1"/>
  <c r="E4702" i="5"/>
  <c r="V2634" i="1" s="1"/>
  <c r="E2810" i="5"/>
  <c r="V2515" i="1" s="1"/>
  <c r="E1295" i="5"/>
  <c r="V1045" i="1" s="1"/>
  <c r="E3920" i="5"/>
  <c r="V4690" i="1" s="1"/>
  <c r="E4930" i="5"/>
  <c r="V5537" i="1" s="1"/>
  <c r="E2731" i="5"/>
  <c r="V4111" i="1" s="1"/>
  <c r="E1279" i="5"/>
  <c r="V534" i="1" s="1"/>
  <c r="E174" i="5"/>
  <c r="V4348" i="1" s="1"/>
  <c r="E2590" i="5"/>
  <c r="V2633" i="1" s="1"/>
  <c r="E1452" i="5"/>
  <c r="V4513" i="1" s="1"/>
  <c r="E2509" i="5"/>
  <c r="V3456" i="1" s="1"/>
  <c r="E6121" i="5"/>
  <c r="V4110" i="1" s="1"/>
  <c r="E4026" i="5"/>
  <c r="V1600" i="1" s="1"/>
  <c r="E1645" i="5"/>
  <c r="V6004" i="1" s="1"/>
  <c r="E2220" i="5"/>
  <c r="V2631" i="1" s="1"/>
  <c r="E2514" i="5"/>
  <c r="V386" i="1" s="1"/>
  <c r="E1951" i="5"/>
  <c r="V7001" i="1" s="1"/>
  <c r="E3775" i="5"/>
  <c r="V4347" i="1" s="1"/>
  <c r="E5873" i="5"/>
  <c r="V3807" i="1" s="1"/>
  <c r="E2955" i="5"/>
  <c r="V4109" i="1" s="1"/>
  <c r="E3539" i="5"/>
  <c r="V4326" i="1" s="1"/>
  <c r="E5637" i="5"/>
  <c r="V300" i="1" s="1"/>
  <c r="E8" i="5"/>
  <c r="V2630" i="1" s="1"/>
  <c r="E3597" i="5"/>
  <c r="V2034" i="1" s="1"/>
  <c r="E3929" i="5"/>
  <c r="V5485" i="1" s="1"/>
  <c r="E1347" i="5"/>
  <c r="V1032" i="1" s="1"/>
  <c r="E5818" i="5"/>
  <c r="V1730" i="1" s="1"/>
  <c r="E3202" i="5"/>
  <c r="V5785" i="1" s="1"/>
  <c r="E1178" i="5"/>
  <c r="V3267" i="1" s="1"/>
  <c r="E4257" i="5"/>
  <c r="V3974" i="1" s="1"/>
  <c r="E2008" i="5"/>
  <c r="V6950" i="1" s="1"/>
  <c r="E3885" i="5"/>
  <c r="V6883" i="1" s="1"/>
  <c r="E4204" i="5"/>
  <c r="V7028" i="1" s="1"/>
  <c r="E5447" i="5"/>
  <c r="V768" i="1" s="1"/>
  <c r="E6143" i="5"/>
  <c r="V3806" i="1" s="1"/>
  <c r="E3273" i="5"/>
  <c r="V6693" i="1" s="1"/>
  <c r="E1997" i="5"/>
  <c r="V1795" i="1" s="1"/>
  <c r="E6140" i="5"/>
  <c r="V638" i="1" s="1"/>
  <c r="E1994" i="5"/>
  <c r="V1044" i="1" s="1"/>
  <c r="E1459" i="5"/>
  <c r="V6466" i="1" s="1"/>
  <c r="E4551" i="5"/>
  <c r="V299" i="1" s="1"/>
  <c r="E5571" i="5"/>
  <c r="V5083" i="1" s="1"/>
  <c r="E2894" i="5"/>
  <c r="V6465" i="1" s="1"/>
  <c r="E5182" i="5"/>
  <c r="V1862" i="1" s="1"/>
  <c r="E2081" i="5"/>
  <c r="V5252" i="1" s="1"/>
  <c r="E32" i="5"/>
  <c r="V1309" i="1" s="1"/>
  <c r="E5477" i="5"/>
  <c r="V1861" i="1" s="1"/>
  <c r="E5399" i="5"/>
  <c r="V593" i="1" s="1"/>
  <c r="E660" i="5"/>
  <c r="V4343" i="1" s="1"/>
  <c r="E2927" i="5"/>
  <c r="V4512" i="1" s="1"/>
  <c r="E1516" i="5"/>
  <c r="V2428" i="1" s="1"/>
  <c r="E2172" i="5"/>
  <c r="V2960" i="1" s="1"/>
  <c r="E2301" i="5"/>
  <c r="V2783" i="1" s="1"/>
  <c r="E4529" i="5"/>
  <c r="V2032" i="1" s="1"/>
  <c r="E5841" i="5"/>
  <c r="V5813" i="1" s="1"/>
  <c r="E5080" i="5"/>
  <c r="V553" i="1" s="1"/>
  <c r="E495" i="5"/>
  <c r="V6743" i="1" s="1"/>
  <c r="E2177" i="5"/>
  <c r="V1224" i="1" s="1"/>
  <c r="E3570" i="5"/>
  <c r="V6657" i="1" s="1"/>
  <c r="E5868" i="5"/>
  <c r="V1042" i="1" s="1"/>
  <c r="E3149" i="5"/>
  <c r="V5784" i="1" s="1"/>
  <c r="E5398" i="5"/>
  <c r="V767" i="1" s="1"/>
  <c r="E3617" i="5"/>
  <c r="V361" i="1" s="1"/>
  <c r="E696" i="5"/>
  <c r="V5038" i="1" s="1"/>
  <c r="E134" i="5"/>
  <c r="V4510" i="1" s="1"/>
  <c r="E3001" i="5"/>
  <c r="V1971" i="1" s="1"/>
  <c r="E5709" i="5"/>
  <c r="V3541" i="1" s="1"/>
  <c r="E4198" i="5"/>
  <c r="V2426" i="1" s="1"/>
  <c r="E3283" i="5"/>
  <c r="V4794" i="1" s="1"/>
  <c r="E3075" i="5"/>
  <c r="V1491" i="1" s="1"/>
  <c r="E802" i="5"/>
  <c r="V850" i="1" s="1"/>
  <c r="E4544" i="5"/>
  <c r="V6003" i="1" s="1"/>
  <c r="E554" i="5"/>
  <c r="V875" i="1" s="1"/>
  <c r="E3156" i="5"/>
  <c r="V2555" i="1" s="1"/>
  <c r="E4664" i="5"/>
  <c r="V2346" i="1" s="1"/>
  <c r="E2938" i="5"/>
  <c r="V536" i="1" s="1"/>
  <c r="E6094" i="5"/>
  <c r="V4792" i="1" s="1"/>
  <c r="E5266" i="5"/>
  <c r="V6742" i="1" s="1"/>
  <c r="E1273" i="5"/>
  <c r="V3944" i="1" s="1"/>
  <c r="E3444" i="5"/>
  <c r="V551" i="1" s="1"/>
  <c r="E5264" i="5"/>
  <c r="V5531" i="1" s="1"/>
  <c r="E4913" i="5"/>
  <c r="V3427" i="1" s="1"/>
  <c r="E1444" i="5"/>
  <c r="V3538" i="1" s="1"/>
  <c r="E77" i="5"/>
  <c r="V1859" i="1" s="1"/>
  <c r="E388" i="5"/>
  <c r="V637" i="1" s="1"/>
  <c r="E1843" i="5"/>
  <c r="V3537" i="1" s="1"/>
  <c r="E1341" i="5"/>
  <c r="V170" i="1" s="1"/>
  <c r="E4731" i="5"/>
  <c r="V1041" i="1" s="1"/>
  <c r="E2015" i="5"/>
  <c r="V65" i="1" s="1"/>
  <c r="E5983" i="5"/>
  <c r="V4106" i="1" s="1"/>
  <c r="E5290" i="5"/>
  <c r="V3288" i="1" s="1"/>
  <c r="E2934" i="5"/>
  <c r="V2024" i="1" s="1"/>
  <c r="E1549" i="5"/>
  <c r="V4731" i="1" s="1"/>
  <c r="E3700" i="5"/>
  <c r="E92" i="5"/>
  <c r="V2782" i="1" s="1"/>
  <c r="E3088" i="5"/>
  <c r="V4238" i="1" s="1"/>
  <c r="E2110" i="5"/>
  <c r="E5804" i="5"/>
  <c r="V6259" i="1" s="1"/>
  <c r="E47" i="5"/>
  <c r="V5912" i="1" s="1"/>
  <c r="E436" i="5"/>
  <c r="V4684" i="1" s="1"/>
  <c r="E5450" i="5"/>
  <c r="V2725" i="1" s="1"/>
  <c r="E4710" i="5"/>
  <c r="V2724" i="1" s="1"/>
  <c r="E4503" i="5"/>
  <c r="V5206" i="1" s="1"/>
  <c r="E4015" i="5"/>
  <c r="V3957" i="1" s="1"/>
  <c r="E4753" i="5"/>
  <c r="V4728" i="1" s="1"/>
  <c r="E3855" i="5"/>
  <c r="V6161" i="1" s="1"/>
  <c r="E1781" i="5"/>
  <c r="V2505" i="1" s="1"/>
  <c r="E3267" i="5"/>
  <c r="V4671" i="1" s="1"/>
  <c r="E1212" i="5"/>
  <c r="V2503" i="1" s="1"/>
  <c r="E3820" i="5"/>
  <c r="V1716" i="1" s="1"/>
  <c r="E4131" i="5"/>
  <c r="V3258" i="1" s="1"/>
  <c r="E4734" i="5"/>
  <c r="V3912" i="1" s="1"/>
  <c r="E1075" i="5"/>
  <c r="V6258" i="1" s="1"/>
  <c r="E906" i="5"/>
  <c r="V6370" i="1" s="1"/>
  <c r="E5883" i="5"/>
  <c r="V2711" i="1" s="1"/>
  <c r="E2217" i="5"/>
  <c r="V5203" i="1" s="1"/>
  <c r="E4709" i="5"/>
  <c r="V6156" i="1" s="1"/>
  <c r="E2102" i="5"/>
  <c r="V4222" i="1" s="1"/>
  <c r="E966" i="5"/>
  <c r="V5202" i="1" s="1"/>
  <c r="E5116" i="5"/>
  <c r="V3162" i="1" s="1"/>
  <c r="E4522" i="5"/>
  <c r="V3394" i="1" s="1"/>
  <c r="E4923" i="5"/>
  <c r="V3908" i="1" s="1"/>
  <c r="E1784" i="5"/>
  <c r="V6155" i="1" s="1"/>
  <c r="E2732" i="5"/>
  <c r="V3272" i="1" s="1"/>
  <c r="E5757" i="5"/>
  <c r="V2765" i="1" s="1"/>
  <c r="E4780" i="5"/>
  <c r="V5244" i="1" s="1"/>
  <c r="E172" i="5"/>
  <c r="E1559" i="5"/>
  <c r="V6736" i="1" s="1"/>
  <c r="E1726" i="5"/>
  <c r="V6153" i="1" s="1"/>
  <c r="E21" i="5"/>
  <c r="V1198" i="1" s="1"/>
  <c r="E942" i="5"/>
  <c r="V3108" i="1" s="1"/>
  <c r="E2478" i="5"/>
  <c r="E4766" i="5"/>
  <c r="V3390" i="1" s="1"/>
  <c r="E4173" i="5"/>
  <c r="V4969" i="1" s="1"/>
  <c r="E5308" i="5"/>
  <c r="V2908" i="1" s="1"/>
  <c r="E5756" i="5"/>
  <c r="V5904" i="1" s="1"/>
  <c r="E3054" i="5"/>
  <c r="V6147" i="1" s="1"/>
  <c r="E3949" i="5"/>
  <c r="V4445" i="1" s="1"/>
  <c r="E3676" i="5"/>
  <c r="V5902" i="1" s="1"/>
  <c r="E3036" i="5"/>
  <c r="V6554" i="1" s="1"/>
  <c r="E5794" i="5"/>
  <c r="E5952" i="5"/>
  <c r="V4962" i="1" s="1"/>
  <c r="E4498" i="5"/>
  <c r="V4961" i="1" s="1"/>
  <c r="E3997" i="5"/>
  <c r="V4960" i="1" s="1"/>
  <c r="E401" i="5"/>
  <c r="V1997" i="1" s="1"/>
  <c r="E2548" i="5"/>
  <c r="V2493" i="1" s="1"/>
  <c r="E3532" i="5"/>
  <c r="V4649" i="1" s="1"/>
  <c r="E3991" i="5"/>
  <c r="V4957" i="1" s="1"/>
  <c r="E4543" i="5"/>
  <c r="V5032" i="1" s="1"/>
  <c r="E2433" i="5"/>
  <c r="V5898" i="1" s="1"/>
  <c r="E149" i="5"/>
  <c r="V3968" i="1" s="1"/>
  <c r="E3139" i="5"/>
  <c r="V5896" i="1" s="1"/>
  <c r="E1377" i="5"/>
  <c r="V6547" i="1" s="1"/>
  <c r="E5817" i="5"/>
  <c r="V1370" i="1" s="1"/>
  <c r="E1298" i="5"/>
  <c r="V5895" i="1" s="1"/>
  <c r="E943" i="5"/>
  <c r="E3663" i="5"/>
  <c r="V4721" i="1" s="1"/>
  <c r="E5656" i="5"/>
  <c r="V4772" i="1" s="1"/>
  <c r="E1816" i="5"/>
  <c r="V3437" i="1" s="1"/>
  <c r="E3118" i="5"/>
  <c r="V4719" i="1" s="1"/>
  <c r="E5797" i="5"/>
  <c r="V4050" i="1" s="1"/>
  <c r="E1616" i="5"/>
  <c r="V5483" i="1" s="1"/>
  <c r="E5878" i="5"/>
  <c r="E2213" i="5"/>
  <c r="E1315" i="5"/>
  <c r="V4785" i="1" s="1"/>
  <c r="E1490" i="5"/>
  <c r="V717" i="1" s="1"/>
  <c r="E3457" i="5"/>
  <c r="V2485" i="1" s="1"/>
  <c r="E439" i="5"/>
  <c r="V3953" i="1" s="1"/>
  <c r="E227" i="5"/>
  <c r="V3731" i="1" s="1"/>
  <c r="E4598" i="5"/>
  <c r="V6134" i="1" s="1"/>
  <c r="E4370" i="5"/>
  <c r="V4432" i="1" s="1"/>
  <c r="E2371" i="5"/>
  <c r="E833" i="5"/>
  <c r="V5667" i="1" s="1"/>
  <c r="E1381" i="5"/>
  <c r="V4639" i="1" s="1"/>
  <c r="E3870" i="5"/>
  <c r="V5237" i="1" s="1"/>
  <c r="E2236" i="5"/>
  <c r="V336" i="1" s="1"/>
  <c r="E2039" i="5"/>
  <c r="E2251" i="5"/>
  <c r="E1274" i="5"/>
  <c r="V2884" i="1" s="1"/>
  <c r="E3177" i="5"/>
  <c r="V263" i="1" s="1"/>
  <c r="E2" i="5"/>
  <c r="V2201" i="1" s="1"/>
  <c r="E597" i="5"/>
  <c r="V5421" i="1" s="1"/>
  <c r="E4332" i="5"/>
  <c r="E3210" i="5"/>
  <c r="V4927" i="1" s="1"/>
  <c r="E1325" i="5"/>
  <c r="V4045" i="1" s="1"/>
  <c r="E1521" i="5"/>
  <c r="V4926" i="1" s="1"/>
  <c r="E1620" i="5"/>
  <c r="V5925" i="1" s="1"/>
  <c r="E4727" i="5"/>
  <c r="V3722" i="1" s="1"/>
  <c r="E5960" i="5"/>
  <c r="V4924" i="1" s="1"/>
  <c r="E3081" i="5"/>
  <c r="V3363" i="1" s="1"/>
  <c r="E695" i="5"/>
  <c r="V5883" i="1" s="1"/>
  <c r="E5949" i="5"/>
  <c r="E2099" i="5"/>
  <c r="V6358" i="1" s="1"/>
  <c r="E2373" i="5"/>
  <c r="V5180" i="1" s="1"/>
  <c r="E3720" i="5"/>
  <c r="V1682" i="1" s="1"/>
  <c r="E2459" i="5"/>
  <c r="V5419" i="1" s="1"/>
  <c r="E4954" i="5"/>
  <c r="V5651" i="1" s="1"/>
  <c r="E2828" i="5"/>
  <c r="V2690" i="1" s="1"/>
  <c r="E1392" i="5"/>
  <c r="V6356" i="1" s="1"/>
  <c r="E4862" i="5"/>
  <c r="V3874" i="1" s="1"/>
  <c r="E4234" i="5"/>
  <c r="V5978" i="1" s="1"/>
  <c r="E5433" i="5"/>
  <c r="V3157" i="1" s="1"/>
  <c r="E113" i="5"/>
  <c r="E5177" i="5"/>
  <c r="V1551" i="1" s="1"/>
  <c r="E845" i="5"/>
  <c r="V5178" i="1" s="1"/>
  <c r="E5750" i="5"/>
  <c r="V5232" i="1" s="1"/>
  <c r="E1102" i="5"/>
  <c r="E3482" i="5"/>
  <c r="V2542" i="1" s="1"/>
  <c r="E3566" i="5"/>
  <c r="V6355" i="1" s="1"/>
  <c r="E4506" i="5"/>
  <c r="V4915" i="1" s="1"/>
  <c r="E327" i="5"/>
  <c r="V4914" i="1" s="1"/>
  <c r="E1191" i="5"/>
  <c r="V5647" i="1" s="1"/>
  <c r="E5372" i="5"/>
  <c r="V5502" i="1" s="1"/>
  <c r="E5130" i="5"/>
  <c r="V2877" i="1" s="1"/>
  <c r="E1394" i="5"/>
  <c r="E3599" i="5"/>
  <c r="V103" i="1" s="1"/>
  <c r="E1942" i="5"/>
  <c r="E4418" i="5"/>
  <c r="V801" i="1" s="1"/>
  <c r="E4177" i="5"/>
  <c r="V449" i="1" s="1"/>
  <c r="E819" i="5"/>
  <c r="V5277" i="1" s="1"/>
  <c r="E1063" i="5"/>
  <c r="V2615" i="1" s="1"/>
  <c r="E2549" i="5"/>
  <c r="V2180" i="1" s="1"/>
  <c r="E785" i="5"/>
  <c r="V2683" i="1" s="1"/>
  <c r="E2174" i="5"/>
  <c r="V5643" i="1" s="1"/>
  <c r="E4691" i="5"/>
  <c r="V4263" i="1" s="1"/>
  <c r="E2591" i="5"/>
  <c r="V2179" i="1" s="1"/>
  <c r="E105" i="5"/>
  <c r="V5716" i="1" s="1"/>
  <c r="E796" i="5"/>
  <c r="V4613" i="1" s="1"/>
  <c r="E577" i="5"/>
  <c r="V484" i="1" s="1"/>
  <c r="E5805" i="5"/>
  <c r="V5874" i="1" s="1"/>
  <c r="E3967" i="5"/>
  <c r="V447" i="1" s="1"/>
  <c r="E1333" i="5"/>
  <c r="E4427" i="5"/>
  <c r="V1546" i="1" s="1"/>
  <c r="E3366" i="5"/>
  <c r="V2174" i="1" s="1"/>
  <c r="E2424" i="5"/>
  <c r="V5639" i="1" s="1"/>
  <c r="E1231" i="5"/>
  <c r="V5638" i="1" s="1"/>
  <c r="E2725" i="5"/>
  <c r="V351" i="1" s="1"/>
  <c r="E2780" i="5"/>
  <c r="V5637" i="1" s="1"/>
  <c r="E97" i="5"/>
  <c r="V223" i="1" s="1"/>
  <c r="E5800" i="5"/>
  <c r="E1447" i="5"/>
  <c r="V4029" i="1" s="1"/>
  <c r="E258" i="5"/>
  <c r="V4479" i="1" s="1"/>
  <c r="E238" i="5"/>
  <c r="V5757" i="1" s="1"/>
  <c r="E3851" i="5"/>
  <c r="V6255" i="1" s="1"/>
  <c r="E5024" i="5"/>
  <c r="V3045" i="1" s="1"/>
  <c r="E2879" i="5"/>
  <c r="V4026" i="1" s="1"/>
  <c r="E5859" i="5"/>
  <c r="E1343" i="5"/>
  <c r="V4491" i="1" s="1"/>
  <c r="E847" i="5"/>
  <c r="V5169" i="1" s="1"/>
  <c r="E1328" i="5"/>
  <c r="V4770" i="1" s="1"/>
  <c r="E4407" i="5"/>
  <c r="V4781" i="1" s="1"/>
  <c r="E78" i="5"/>
  <c r="V4416" i="1" s="1"/>
  <c r="E4682" i="5"/>
  <c r="E5053" i="5"/>
  <c r="V1892" i="1" s="1"/>
  <c r="E3112" i="5"/>
  <c r="V6618" i="1" s="1"/>
  <c r="E152" i="5"/>
  <c r="V516" i="1" s="1"/>
  <c r="E5837" i="5"/>
  <c r="V4891" i="1" s="1"/>
  <c r="E1437" i="5"/>
  <c r="V5229" i="1" s="1"/>
  <c r="E5046" i="5"/>
  <c r="V6339" i="1" s="1"/>
  <c r="E347" i="5"/>
  <c r="V2164" i="1" s="1"/>
  <c r="E5272" i="5"/>
  <c r="V1136" i="1" s="1"/>
  <c r="E2976" i="5"/>
  <c r="V3481" i="1" s="1"/>
  <c r="E697" i="5"/>
  <c r="V3349" i="1" s="1"/>
  <c r="E1538" i="5"/>
  <c r="V5620" i="1" s="1"/>
  <c r="E1803" i="5"/>
  <c r="V5025" i="1" s="1"/>
  <c r="E4247" i="5"/>
  <c r="V2162" i="1" s="1"/>
  <c r="E5154" i="5"/>
  <c r="V2580" i="1" s="1"/>
  <c r="E3268" i="5"/>
  <c r="V3853" i="1" s="1"/>
  <c r="E1915" i="5"/>
  <c r="V4703" i="1" s="1"/>
  <c r="E1285" i="5"/>
  <c r="V2620" i="1" s="1"/>
  <c r="E1140" i="5"/>
  <c r="V5400" i="1" s="1"/>
  <c r="E2889" i="5"/>
  <c r="E3341" i="5"/>
  <c r="V5614" i="1" s="1"/>
  <c r="E574" i="5"/>
  <c r="V5398" i="1" s="1"/>
  <c r="E1482" i="5"/>
  <c r="V6093" i="1" s="1"/>
  <c r="E3912" i="5"/>
  <c r="V5157" i="1" s="1"/>
  <c r="E5634" i="5"/>
  <c r="V3344" i="1" s="1"/>
  <c r="E3858" i="5"/>
  <c r="V1983" i="1" s="1"/>
  <c r="E2054" i="5"/>
  <c r="V3668" i="1" s="1"/>
  <c r="E3559" i="5"/>
  <c r="V285" i="1" s="1"/>
  <c r="E1488" i="5"/>
  <c r="V4881" i="1" s="1"/>
  <c r="E168" i="5"/>
  <c r="V1655" i="1" s="1"/>
  <c r="E2779" i="5"/>
  <c r="V3035" i="1" s="1"/>
  <c r="E3077" i="5"/>
  <c r="V6711" i="1" s="1"/>
  <c r="E5644" i="5"/>
  <c r="V6189" i="1" s="1"/>
  <c r="E5572" i="5"/>
  <c r="V6613" i="1" s="1"/>
  <c r="E1316" i="5"/>
  <c r="V6710" i="1" s="1"/>
  <c r="E848" i="5"/>
  <c r="V3026" i="1" s="1"/>
  <c r="E2449" i="5"/>
  <c r="V5150" i="1" s="1"/>
  <c r="E4147" i="5"/>
  <c r="V4871" i="1" s="1"/>
  <c r="E596" i="5"/>
  <c r="V1441" i="1" s="1"/>
  <c r="E1476" i="5"/>
  <c r="V3843" i="1" s="1"/>
  <c r="E2183" i="5"/>
  <c r="V1122" i="1" s="1"/>
  <c r="E2775" i="5"/>
  <c r="V5711" i="1" s="1"/>
  <c r="E5206" i="5"/>
  <c r="V2467" i="1" s="1"/>
  <c r="E2939" i="5"/>
  <c r="V4489" i="1" s="1"/>
  <c r="E1047" i="5"/>
  <c r="V5602" i="1" s="1"/>
  <c r="E3353" i="5"/>
  <c r="V676" i="1" s="1"/>
  <c r="E3859" i="5"/>
  <c r="V4869" i="1" s="1"/>
  <c r="E2824" i="5"/>
  <c r="V5794" i="1" s="1"/>
  <c r="E3523" i="5"/>
  <c r="V5494" i="1" s="1"/>
  <c r="E4875" i="5"/>
  <c r="V6079" i="1" s="1"/>
  <c r="E3777" i="5"/>
  <c r="V3650" i="1" s="1"/>
  <c r="E3634" i="5"/>
  <c r="V3339" i="1" s="1"/>
  <c r="E2507" i="5"/>
  <c r="E2893" i="5"/>
  <c r="V1119" i="1" s="1"/>
  <c r="E1523" i="5"/>
  <c r="V6848" i="1" s="1"/>
  <c r="E5933" i="5"/>
  <c r="V569" i="1" s="1"/>
  <c r="E5362" i="5"/>
  <c r="V4336" i="1" s="1"/>
  <c r="E1946" i="5"/>
  <c r="V5599" i="1" s="1"/>
  <c r="E6048" i="5"/>
  <c r="E350" i="5"/>
  <c r="V4253" i="1" s="1"/>
  <c r="E1291" i="5"/>
  <c r="V5311" i="1" s="1"/>
  <c r="E2235" i="5"/>
  <c r="V6074" i="1" s="1"/>
  <c r="E3484" i="5"/>
  <c r="V4404" i="1" s="1"/>
  <c r="E6028" i="5"/>
  <c r="V6073" i="1" s="1"/>
  <c r="E2675" i="5"/>
  <c r="V2665" i="1" s="1"/>
  <c r="E3056" i="5"/>
  <c r="V2127" i="1" s="1"/>
  <c r="E3925" i="5"/>
  <c r="V4292" i="1" s="1"/>
  <c r="E1565" i="5"/>
  <c r="V375" i="1" s="1"/>
  <c r="E2354" i="5"/>
  <c r="V5046" i="1" s="1"/>
  <c r="E5258" i="5"/>
  <c r="V4858" i="1" s="1"/>
  <c r="E5600" i="5"/>
  <c r="V3634" i="1" s="1"/>
  <c r="E5678" i="5"/>
  <c r="V5045" i="1" s="1"/>
  <c r="E4566" i="5"/>
  <c r="V6069" i="1" s="1"/>
  <c r="E4070" i="5"/>
  <c r="V3632" i="1" s="1"/>
  <c r="E2730" i="5"/>
  <c r="V5377" i="1" s="1"/>
  <c r="E1971" i="5"/>
  <c r="V3007" i="1" s="1"/>
  <c r="E4341" i="5"/>
  <c r="V2120" i="1" s="1"/>
  <c r="E5991" i="5"/>
  <c r="V3930" i="1" s="1"/>
  <c r="E2925" i="5"/>
  <c r="V2844" i="1" s="1"/>
  <c r="E3515" i="5"/>
  <c r="V3835" i="1" s="1"/>
  <c r="E3205" i="5"/>
  <c r="V2662" i="1" s="1"/>
  <c r="E5466" i="5"/>
  <c r="V4396" i="1" s="1"/>
  <c r="E1870" i="5"/>
  <c r="V4004" i="1" s="1"/>
  <c r="E452" i="5"/>
  <c r="E5954" i="5"/>
  <c r="V3625" i="1" s="1"/>
  <c r="E1035" i="5"/>
  <c r="V3624" i="1" s="1"/>
  <c r="E3872" i="5"/>
  <c r="V3623" i="1" s="1"/>
  <c r="E5230" i="5"/>
  <c r="V5374" i="1" s="1"/>
  <c r="E1939" i="5"/>
  <c r="V5373" i="1" s="1"/>
  <c r="E3033" i="5"/>
  <c r="V4160" i="1" s="1"/>
  <c r="E140" i="5"/>
  <c r="V5372" i="1" s="1"/>
  <c r="E4802" i="5"/>
  <c r="V3004" i="1" s="1"/>
  <c r="E2963" i="5"/>
  <c r="E4675" i="5"/>
  <c r="V425" i="1" s="1"/>
  <c r="E3709" i="5"/>
  <c r="V566" i="1" s="1"/>
  <c r="E683" i="5"/>
  <c r="V4333" i="1" s="1"/>
  <c r="E2395" i="5"/>
  <c r="V5001" i="1" s="1"/>
  <c r="E4699" i="5"/>
  <c r="V5370" i="1" s="1"/>
  <c r="E712" i="5"/>
  <c r="V895" i="1" s="1"/>
  <c r="E5311" i="5"/>
  <c r="V6314" i="1" s="1"/>
  <c r="E6095" i="5"/>
  <c r="E2984" i="5"/>
  <c r="V3146" i="1" s="1"/>
  <c r="E2606" i="5"/>
  <c r="V5132" i="1" s="1"/>
  <c r="E1107" i="5"/>
  <c r="V4843" i="1" s="1"/>
  <c r="E4059" i="5"/>
  <c r="V6668" i="1" s="1"/>
  <c r="E1360" i="5"/>
  <c r="V4842" i="1" s="1"/>
  <c r="E1038" i="5"/>
  <c r="V253" i="1" s="1"/>
  <c r="E739" i="5"/>
  <c r="V5130" i="1" s="1"/>
  <c r="E4071" i="5"/>
  <c r="V5703" i="1" s="1"/>
  <c r="E4817" i="5"/>
  <c r="V2107" i="1" s="1"/>
  <c r="E2166" i="5"/>
  <c r="V3618" i="1" s="1"/>
  <c r="E3726" i="5"/>
  <c r="V2452" i="1" s="1"/>
  <c r="E5639" i="5"/>
  <c r="V1094" i="1" s="1"/>
  <c r="E3631" i="5"/>
  <c r="V5841" i="1" s="1"/>
  <c r="E6047" i="5"/>
  <c r="V6061" i="1" s="1"/>
  <c r="E519" i="5"/>
  <c r="V214" i="1" s="1"/>
  <c r="E4443" i="5"/>
  <c r="V6177" i="1" s="1"/>
  <c r="E2456" i="5"/>
  <c r="V6060" i="1" s="1"/>
  <c r="E5565" i="5"/>
  <c r="V6704" i="1" s="1"/>
  <c r="E1735" i="5"/>
  <c r="V5702" i="1" s="1"/>
  <c r="E1468" i="5"/>
  <c r="V5221" i="1" s="1"/>
  <c r="E4637" i="5"/>
  <c r="V5576" i="1" s="1"/>
  <c r="E6026" i="5"/>
  <c r="V2291" i="1" s="1"/>
  <c r="E2131" i="5"/>
  <c r="V3143" i="1" s="1"/>
  <c r="E4182" i="5"/>
  <c r="E2427" i="5"/>
  <c r="V5126" i="1" s="1"/>
  <c r="E4946" i="5"/>
  <c r="V631" i="1" s="1"/>
  <c r="E1728" i="5"/>
  <c r="V4383" i="1" s="1"/>
  <c r="E4219" i="5"/>
  <c r="V5573" i="1" s="1"/>
  <c r="E2359" i="5"/>
  <c r="V6056" i="1" s="1"/>
  <c r="E5380" i="5"/>
  <c r="V5218" i="1" s="1"/>
  <c r="E1475" i="5"/>
  <c r="V3608" i="1" s="1"/>
  <c r="E4258" i="5"/>
  <c r="V5701" i="1" s="1"/>
  <c r="E6084" i="5"/>
  <c r="V5217" i="1" s="1"/>
  <c r="E6107" i="5"/>
  <c r="V6054" i="1" s="1"/>
  <c r="E3040" i="5"/>
  <c r="V6490" i="1" s="1"/>
  <c r="E4176" i="5"/>
  <c r="V1084" i="1" s="1"/>
  <c r="E3499" i="5"/>
  <c r="V3142" i="1" s="1"/>
  <c r="E53" i="5"/>
  <c r="E1198" i="5"/>
  <c r="V3607" i="1" s="1"/>
  <c r="E4816" i="5"/>
  <c r="V3828" i="1" s="1"/>
  <c r="E5471" i="5"/>
  <c r="V3471" i="1" s="1"/>
  <c r="E2258" i="5"/>
  <c r="V2991" i="1" s="1"/>
  <c r="E955" i="5"/>
  <c r="V3946" i="1" s="1"/>
  <c r="E4918" i="5"/>
  <c r="V3827" i="1" s="1"/>
  <c r="E3590" i="5"/>
  <c r="V891" i="1" s="1"/>
  <c r="E4463" i="5"/>
  <c r="V3601" i="1" s="1"/>
  <c r="E890" i="5"/>
  <c r="V6748" i="1" s="1"/>
  <c r="E1737" i="5"/>
  <c r="V2084" i="1" s="1"/>
  <c r="E2019" i="5"/>
  <c r="V3429" i="1" s="1"/>
  <c r="E2877" i="5"/>
  <c r="V1493" i="1" s="1"/>
  <c r="E940" i="5"/>
  <c r="V3210" i="1" s="1"/>
  <c r="E5599" i="5"/>
  <c r="V4550" i="1" s="1"/>
  <c r="E2417" i="5"/>
  <c r="V5565" i="1" s="1"/>
  <c r="E2210" i="5"/>
  <c r="V4828" i="1" s="1"/>
  <c r="E2463" i="5"/>
  <c r="V4548" i="1" s="1"/>
  <c r="E1683" i="5"/>
  <c r="V6247" i="1" s="1"/>
  <c r="E5537" i="5"/>
  <c r="V3591" i="1" s="1"/>
  <c r="E1324" i="5"/>
  <c r="V6302" i="1" s="1"/>
  <c r="E4021" i="5"/>
  <c r="V2355" i="1" s="1"/>
  <c r="E717" i="5"/>
  <c r="V3208" i="1" s="1"/>
  <c r="E3796" i="5"/>
  <c r="V4694" i="1" s="1"/>
  <c r="E4031" i="5"/>
  <c r="V2988" i="1" s="1"/>
  <c r="E4133" i="5"/>
  <c r="E3890" i="5"/>
  <c r="V3308" i="1" s="1"/>
  <c r="E601" i="5"/>
  <c r="V6046" i="1" s="1"/>
  <c r="E873" i="5"/>
  <c r="V1734" i="1" s="1"/>
  <c r="E3940" i="5"/>
  <c r="V5560" i="1" s="1"/>
  <c r="E27" i="5"/>
  <c r="V5113" i="1" s="1"/>
  <c r="E5043" i="5"/>
  <c r="V2075" i="1" s="1"/>
  <c r="E2388" i="5"/>
  <c r="V1068" i="1" s="1"/>
  <c r="E1788" i="5"/>
  <c r="V652" i="1" s="1"/>
  <c r="E3582" i="5"/>
  <c r="V4820" i="1" s="1"/>
  <c r="E1923" i="5"/>
  <c r="V5212" i="1" s="1"/>
  <c r="E4515" i="5"/>
  <c r="V2074" i="1" s="1"/>
  <c r="E2913" i="5"/>
  <c r="V3304" i="1" s="1"/>
  <c r="E99" i="5"/>
  <c r="E2940" i="5"/>
  <c r="V2985" i="1" s="1"/>
  <c r="E5293" i="5"/>
  <c r="V4537" i="1" s="1"/>
  <c r="E4705" i="5"/>
  <c r="V1869" i="1" s="1"/>
  <c r="E970" i="5"/>
  <c r="V6035" i="1" s="1"/>
  <c r="E3993" i="5"/>
  <c r="V5489" i="1" s="1"/>
  <c r="E4313" i="5"/>
  <c r="V2806" i="1" s="1"/>
  <c r="E1157" i="5"/>
  <c r="V6173" i="1" s="1"/>
  <c r="E4396" i="5"/>
  <c r="V2066" i="1" s="1"/>
  <c r="E202" i="5"/>
  <c r="V3467" i="1" s="1"/>
  <c r="E5090" i="5"/>
  <c r="V6264" i="1" s="1"/>
  <c r="E4716" i="5"/>
  <c r="V5105" i="1" s="1"/>
  <c r="E1339" i="5"/>
  <c r="V3277" i="1" s="1"/>
  <c r="E2835" i="5"/>
  <c r="V4812" i="1" s="1"/>
  <c r="E3097" i="5"/>
  <c r="V2065" i="1" s="1"/>
  <c r="E2504" i="5"/>
  <c r="V1417" i="1" s="1"/>
  <c r="E976" i="5"/>
  <c r="V2281" i="1" s="1"/>
  <c r="E6044" i="5"/>
  <c r="V5465" i="1" s="1"/>
  <c r="E2575" i="5"/>
  <c r="E850" i="5"/>
  <c r="V293" i="1" s="1"/>
  <c r="E5058" i="5"/>
  <c r="V887" i="1" s="1"/>
  <c r="E2372" i="5"/>
  <c r="V3819" i="1" s="1"/>
  <c r="E5321" i="5"/>
  <c r="V6296" i="1" s="1"/>
  <c r="E3352" i="5"/>
  <c r="V1731" i="1" s="1"/>
  <c r="E5283" i="5"/>
  <c r="V4534" i="1" s="1"/>
  <c r="E6027" i="5"/>
  <c r="V3572" i="1" s="1"/>
  <c r="E765" i="5"/>
  <c r="E3739" i="5"/>
  <c r="V3929" i="1" s="1"/>
  <c r="E1536" i="5"/>
  <c r="V3569" i="1" s="1"/>
  <c r="E3333" i="5"/>
  <c r="V6383" i="1" s="1"/>
  <c r="E3764" i="5"/>
  <c r="V5295" i="1" s="1"/>
  <c r="E5413" i="5"/>
  <c r="E2571" i="5"/>
  <c r="E4768" i="5"/>
  <c r="V3813" i="1" s="1"/>
  <c r="E6181" i="5"/>
  <c r="V1062" i="1" s="1"/>
  <c r="E3237" i="5"/>
  <c r="V1317" i="1" s="1"/>
  <c r="E1230" i="5"/>
  <c r="V3463" i="1" s="1"/>
  <c r="E2290" i="5"/>
  <c r="V5101" i="1" s="1"/>
  <c r="E3958" i="5"/>
  <c r="V3462" i="1" s="1"/>
  <c r="E4408" i="5"/>
  <c r="V5549" i="1" s="1"/>
  <c r="E2898" i="5"/>
  <c r="V4528" i="1" s="1"/>
  <c r="E2278" i="5"/>
  <c r="V6292" i="1" s="1"/>
  <c r="E5759" i="5"/>
  <c r="V2057" i="1" s="1"/>
  <c r="E5624" i="5"/>
  <c r="V6022" i="1" s="1"/>
  <c r="E1674" i="5"/>
  <c r="V6290" i="1" s="1"/>
  <c r="E3717" i="5"/>
  <c r="V2934" i="1" s="1"/>
  <c r="E4672" i="5"/>
  <c r="V3300" i="1" s="1"/>
  <c r="E1919" i="5"/>
  <c r="V6476" i="1" s="1"/>
  <c r="E4880" i="5"/>
  <c r="V6475" i="1" s="1"/>
  <c r="E1175" i="5"/>
  <c r="V4126" i="1" s="1"/>
  <c r="E5091" i="5"/>
  <c r="V5096" i="1" s="1"/>
  <c r="E5981" i="5"/>
  <c r="V4522" i="1" s="1"/>
  <c r="E1904" i="5"/>
  <c r="V3812" i="1" s="1"/>
  <c r="E3968" i="5"/>
  <c r="V3561" i="1" s="1"/>
  <c r="E1067" i="5"/>
  <c r="V4243" i="1" s="1"/>
  <c r="E4657" i="5"/>
  <c r="V5334" i="1" s="1"/>
  <c r="E1108" i="5"/>
  <c r="E764" i="5"/>
  <c r="V4520" i="1" s="1"/>
  <c r="E3450" i="5"/>
  <c r="V2971" i="1" s="1"/>
  <c r="E1346" i="5"/>
  <c r="V3299" i="1" s="1"/>
  <c r="E1238" i="5"/>
  <c r="V5913" i="1" s="1"/>
  <c r="E4842" i="5"/>
  <c r="V5015" i="1" s="1"/>
  <c r="E899" i="5"/>
  <c r="V5542" i="1" s="1"/>
  <c r="E5100" i="5"/>
  <c r="V5330" i="1" s="1"/>
  <c r="E5386" i="5"/>
  <c r="V6594" i="1" s="1"/>
  <c r="E1866" i="5"/>
  <c r="V5329" i="1" s="1"/>
  <c r="E3603" i="5"/>
  <c r="V1050" i="1" s="1"/>
  <c r="E5050" i="5"/>
  <c r="V4518" i="1" s="1"/>
  <c r="E3572" i="5"/>
  <c r="V5697" i="1" s="1"/>
  <c r="E3325" i="5"/>
  <c r="E1727" i="5"/>
  <c r="V4732" i="1" s="1"/>
  <c r="E4457" i="5"/>
  <c r="V6639" i="1" s="1"/>
  <c r="E4184" i="5"/>
  <c r="V2349" i="1" s="1"/>
  <c r="E1927" i="5"/>
  <c r="V4800" i="1" s="1"/>
  <c r="E2337" i="5"/>
  <c r="V4114" i="1" s="1"/>
  <c r="E846" i="5"/>
  <c r="V1604" i="1" s="1"/>
  <c r="E4586" i="5"/>
  <c r="V5815" i="1" s="1"/>
  <c r="E4068" i="5"/>
  <c r="V3551" i="1" s="1"/>
  <c r="E5034" i="5"/>
  <c r="E708" i="5"/>
  <c r="V4112" i="1" s="1"/>
  <c r="E5360" i="5"/>
  <c r="V4240" i="1" s="1"/>
  <c r="E3416" i="5"/>
  <c r="V2037" i="1" s="1"/>
  <c r="E1161" i="5"/>
  <c r="V5538" i="1" s="1"/>
  <c r="E207" i="5"/>
  <c r="V4514" i="1" s="1"/>
  <c r="E2841" i="5"/>
  <c r="V4349" i="1" s="1"/>
  <c r="E3667" i="5"/>
  <c r="V555" i="1" s="1"/>
  <c r="E5274" i="5"/>
  <c r="V2036" i="1" s="1"/>
  <c r="E6058" i="5"/>
  <c r="E4872" i="5"/>
  <c r="V2007" i="1" s="1"/>
  <c r="E2377" i="5"/>
  <c r="V4345" i="1" s="1"/>
  <c r="E386" i="5"/>
  <c r="V2785" i="1" s="1"/>
  <c r="E276" i="5"/>
  <c r="V4342" i="1" s="1"/>
  <c r="E1743" i="5"/>
  <c r="V2629" i="1" s="1"/>
  <c r="E5237" i="5"/>
  <c r="V5533" i="1" s="1"/>
  <c r="E5754" i="5"/>
  <c r="V3805" i="1" s="1"/>
  <c r="E6076" i="5"/>
  <c r="V5952" i="1" s="1"/>
  <c r="E2666" i="5"/>
  <c r="V2030" i="1" s="1"/>
  <c r="E2860" i="5"/>
  <c r="V5933" i="1" s="1"/>
  <c r="E6099" i="5"/>
  <c r="V876" i="1" s="1"/>
  <c r="E4855" i="5"/>
  <c r="V5081" i="1" s="1"/>
  <c r="E3899" i="5"/>
  <c r="V6278" i="1" s="1"/>
  <c r="E3053" i="5"/>
  <c r="V6002" i="1" s="1"/>
  <c r="E2124" i="5"/>
  <c r="V5695" i="1" s="1"/>
  <c r="E351" i="5"/>
  <c r="V5251" i="1" s="1"/>
  <c r="E3281" i="5"/>
  <c r="V6379" i="1" s="1"/>
  <c r="E1837" i="5"/>
  <c r="V3536" i="1" s="1"/>
  <c r="E2526" i="5"/>
  <c r="V4239" i="1" s="1"/>
  <c r="E4246" i="5"/>
  <c r="V5079" i="1" s="1"/>
  <c r="E1627" i="5"/>
  <c r="V4325" i="1" s="1"/>
  <c r="E4871" i="5"/>
  <c r="V4790" i="1" s="1"/>
  <c r="E1687" i="5"/>
  <c r="V2025" i="1" s="1"/>
  <c r="E1702" i="5"/>
  <c r="V3535" i="1" s="1"/>
  <c r="E937" i="5"/>
  <c r="V5208" i="1" s="1"/>
  <c r="E3945" i="5"/>
  <c r="V5205" i="1" s="1"/>
  <c r="E5180" i="5"/>
  <c r="V6655" i="1" s="1"/>
  <c r="E2018" i="5"/>
  <c r="V1709" i="1" s="1"/>
  <c r="E3699" i="5"/>
  <c r="V3391" i="1" s="1"/>
  <c r="E852" i="5"/>
  <c r="V4965" i="1" s="1"/>
  <c r="E203" i="5"/>
  <c r="E823" i="5"/>
  <c r="V6142" i="1" s="1"/>
  <c r="E3019" i="5"/>
  <c r="V5726" i="1" s="1"/>
  <c r="E5298" i="5"/>
  <c r="V486" i="1" s="1"/>
  <c r="E2496" i="5"/>
  <c r="V7012" i="1" s="1"/>
  <c r="E4301" i="5"/>
  <c r="V4046" i="1" s="1"/>
  <c r="E6178" i="5"/>
  <c r="V5279" i="1" s="1"/>
  <c r="E5749" i="5"/>
  <c r="V5923" i="1" s="1"/>
  <c r="E3930" i="5"/>
  <c r="V4911" i="1" s="1"/>
  <c r="E718" i="5"/>
  <c r="V6256" i="1" s="1"/>
  <c r="E2607" i="5"/>
  <c r="V4256" i="1" s="1"/>
  <c r="E2384" i="5"/>
  <c r="E5582" i="5"/>
  <c r="V4867" i="1" s="1"/>
  <c r="E3753" i="5"/>
  <c r="V2739" i="1" s="1"/>
  <c r="E4747" i="5"/>
  <c r="V1326" i="1" s="1"/>
  <c r="E2119" i="5"/>
  <c r="V4835" i="1" s="1"/>
  <c r="E3780" i="5"/>
  <c r="V5355" i="1" s="1"/>
  <c r="E4808" i="5"/>
  <c r="V3824" i="1" s="1"/>
  <c r="E496" i="5"/>
  <c r="V5741" i="1" s="1"/>
  <c r="E4859" i="5"/>
  <c r="V1513" i="1" s="1"/>
  <c r="E3850" i="5"/>
  <c r="V1067" i="1" s="1"/>
  <c r="E634" i="5"/>
  <c r="V44" i="1" s="1"/>
  <c r="E1699" i="5"/>
  <c r="V1972" i="1" s="1"/>
  <c r="E2737" i="5"/>
  <c r="V4357" i="1" s="1"/>
  <c r="E5396" i="5"/>
  <c r="V6467" i="1" s="1"/>
  <c r="E2811" i="5"/>
  <c r="V3455" i="1" s="1"/>
  <c r="J29" i="4"/>
  <c r="J30" i="4"/>
  <c r="J28" i="4"/>
  <c r="D26" i="4"/>
  <c r="T1499" i="1"/>
  <c r="T2329" i="1"/>
  <c r="T949" i="1"/>
  <c r="T5459" i="1"/>
  <c r="T4238" i="1"/>
  <c r="T6741" i="1"/>
  <c r="T4730" i="1"/>
  <c r="T3925" i="1"/>
  <c r="T4073" i="1"/>
  <c r="T3924" i="1"/>
  <c r="T5694" i="1"/>
  <c r="T6378" i="1"/>
  <c r="T2023" i="1"/>
  <c r="T6259" i="1"/>
  <c r="T4688" i="1"/>
  <c r="T982" i="1"/>
  <c r="T6692" i="1"/>
  <c r="T1222" i="1"/>
  <c r="T635" i="1"/>
  <c r="T4472" i="1"/>
  <c r="T6740" i="1"/>
  <c r="T5693" i="1"/>
  <c r="T6813" i="1"/>
  <c r="T6568" i="1"/>
  <c r="T2277" i="1"/>
  <c r="T6569" i="1"/>
  <c r="T5932" i="1"/>
  <c r="T4457" i="1"/>
  <c r="T2276" i="1"/>
  <c r="T2275" i="1"/>
  <c r="T4687" i="1"/>
  <c r="T34" i="1"/>
  <c r="T5931" i="1"/>
  <c r="T6245" i="1"/>
  <c r="T2274" i="1"/>
  <c r="T794" i="1"/>
  <c r="T766" i="1"/>
  <c r="T1720" i="1"/>
  <c r="T1849" i="1"/>
  <c r="T6244" i="1"/>
  <c r="T4237" i="1"/>
  <c r="T6168" i="1"/>
  <c r="T2273" i="1"/>
  <c r="T1933" i="1"/>
  <c r="T765" i="1"/>
  <c r="T2514" i="1"/>
  <c r="T2611" i="1"/>
  <c r="T1006" i="1"/>
  <c r="T1414" i="1"/>
  <c r="T2422" i="1"/>
  <c r="T2513" i="1"/>
  <c r="T2272" i="1"/>
  <c r="T3923" i="1"/>
  <c r="T3922" i="1"/>
  <c r="T493" i="1"/>
  <c r="T3136" i="1"/>
  <c r="T948" i="1"/>
  <c r="T474" i="1"/>
  <c r="T1574" i="1"/>
  <c r="T3402" i="1"/>
  <c r="T2726" i="1"/>
  <c r="T3263" i="1"/>
  <c r="T4686" i="1"/>
  <c r="T3135" i="1"/>
  <c r="T5692" i="1"/>
  <c r="T6567" i="1"/>
  <c r="T624" i="1"/>
  <c r="T3401" i="1"/>
  <c r="T5000" i="1"/>
  <c r="T6566" i="1"/>
  <c r="T3134" i="1"/>
  <c r="T473" i="1"/>
  <c r="T4685" i="1"/>
  <c r="T1363" i="1"/>
  <c r="T1594" i="1"/>
  <c r="T5773" i="1"/>
  <c r="T5912" i="1"/>
  <c r="T2271" i="1"/>
  <c r="T2933" i="1"/>
  <c r="T6999" i="1"/>
  <c r="T5911" i="1"/>
  <c r="T6277" i="1"/>
  <c r="T6213" i="1"/>
  <c r="T6167" i="1"/>
  <c r="T5691" i="1"/>
  <c r="T2932" i="1"/>
  <c r="T5068" i="1"/>
  <c r="T149" i="1"/>
  <c r="T4684" i="1"/>
  <c r="T5209" i="1"/>
  <c r="T3803" i="1"/>
  <c r="T4236" i="1"/>
  <c r="T492" i="1"/>
  <c r="T5308" i="1"/>
  <c r="T3133" i="1"/>
  <c r="T831" i="1"/>
  <c r="T4278" i="1"/>
  <c r="T2403" i="1"/>
  <c r="T5812" i="1"/>
  <c r="T3132" i="1"/>
  <c r="T6427" i="1"/>
  <c r="T3503" i="1"/>
  <c r="T4084" i="1"/>
  <c r="T830" i="1"/>
  <c r="T4999" i="1"/>
  <c r="T2328" i="1"/>
  <c r="T2270" i="1"/>
  <c r="T5208" i="1"/>
  <c r="T5293" i="1"/>
  <c r="T5294" i="1"/>
  <c r="T947" i="1"/>
  <c r="T3131" i="1"/>
  <c r="T3130" i="1"/>
  <c r="T2327" i="1"/>
  <c r="T6166" i="1"/>
  <c r="T4998" i="1"/>
  <c r="T2725" i="1"/>
  <c r="T3400" i="1"/>
  <c r="T3262" i="1"/>
  <c r="T2946" i="1"/>
  <c r="T5510" i="1"/>
  <c r="T6211" i="1"/>
  <c r="T4235" i="1"/>
  <c r="T6212" i="1"/>
  <c r="T1221" i="1"/>
  <c r="T4683" i="1"/>
  <c r="T5207" i="1"/>
  <c r="T4682" i="1"/>
  <c r="T2931" i="1"/>
  <c r="T1490" i="1"/>
  <c r="T4306" i="1"/>
  <c r="T4680" i="1"/>
  <c r="T4681" i="1"/>
  <c r="T806" i="1"/>
  <c r="T3802" i="1"/>
  <c r="T2022" i="1"/>
  <c r="T2409" i="1"/>
  <c r="T1220" i="1"/>
  <c r="T2269" i="1"/>
  <c r="T2724" i="1"/>
  <c r="T1025" i="1"/>
  <c r="T3399" i="1"/>
  <c r="T1790" i="1"/>
  <c r="T5733" i="1"/>
  <c r="T5250" i="1"/>
  <c r="T1573" i="1"/>
  <c r="T4679" i="1"/>
  <c r="T291" i="1"/>
  <c r="T764" i="1"/>
  <c r="T2268" i="1"/>
  <c r="T6377" i="1"/>
  <c r="T6426" i="1"/>
  <c r="T1848" i="1"/>
  <c r="T5690" i="1"/>
  <c r="T3170" i="1"/>
  <c r="T1362" i="1"/>
  <c r="T793" i="1"/>
  <c r="T5458" i="1"/>
  <c r="T2512" i="1"/>
  <c r="T6165" i="1"/>
  <c r="T5991" i="1"/>
  <c r="T946" i="1"/>
  <c r="T4471" i="1"/>
  <c r="T4678" i="1"/>
  <c r="T591" i="1"/>
  <c r="T3129" i="1"/>
  <c r="T6637" i="1"/>
  <c r="T863" i="1"/>
  <c r="T952" i="1"/>
  <c r="T6000" i="1"/>
  <c r="T1413" i="1"/>
  <c r="T3801" i="1"/>
  <c r="T1412" i="1"/>
  <c r="T5457" i="1"/>
  <c r="T5456" i="1"/>
  <c r="T5525" i="1"/>
  <c r="T5951" i="1"/>
  <c r="T2511" i="1"/>
  <c r="T1411" i="1"/>
  <c r="T2930" i="1"/>
  <c r="T4677" i="1"/>
  <c r="T1219" i="1"/>
  <c r="T6243" i="1"/>
  <c r="T2267" i="1"/>
  <c r="T4456" i="1"/>
  <c r="T4676" i="1"/>
  <c r="T4729" i="1"/>
  <c r="T2929" i="1"/>
  <c r="T945" i="1"/>
  <c r="T148" i="1"/>
  <c r="T348" i="1"/>
  <c r="T3274" i="1"/>
  <c r="T3398" i="1"/>
  <c r="T533" i="1"/>
  <c r="T5455" i="1"/>
  <c r="T4675" i="1"/>
  <c r="T73" i="1"/>
  <c r="T5037" i="1"/>
  <c r="T3502" i="1"/>
  <c r="T3921" i="1"/>
  <c r="T6164" i="1"/>
  <c r="T5206" i="1"/>
  <c r="T763" i="1"/>
  <c r="T3800" i="1"/>
  <c r="T2266" i="1"/>
  <c r="T2265" i="1"/>
  <c r="T5990" i="1"/>
  <c r="T3957" i="1"/>
  <c r="T829" i="1"/>
  <c r="T2264" i="1"/>
  <c r="T2928" i="1"/>
  <c r="T2723" i="1"/>
  <c r="T2402" i="1"/>
  <c r="T3799" i="1"/>
  <c r="T987" i="1"/>
  <c r="T988" i="1"/>
  <c r="T6812" i="1"/>
  <c r="T4234" i="1"/>
  <c r="T5811" i="1"/>
  <c r="T1218" i="1"/>
  <c r="T5999" i="1"/>
  <c r="T3534" i="1"/>
  <c r="T944" i="1"/>
  <c r="T2945" i="1"/>
  <c r="T3446" i="1"/>
  <c r="T1847" i="1"/>
  <c r="T4233" i="1"/>
  <c r="T4674" i="1"/>
  <c r="T1217" i="1"/>
  <c r="T1846" i="1"/>
  <c r="T4728" i="1"/>
  <c r="T3128" i="1"/>
  <c r="T4763" i="1"/>
  <c r="T2510" i="1"/>
  <c r="T41" i="1"/>
  <c r="T1296" i="1"/>
  <c r="T385" i="1"/>
  <c r="T846" i="1"/>
  <c r="T3261" i="1"/>
  <c r="T4482" i="1"/>
  <c r="T2509" i="1"/>
  <c r="T2722" i="1"/>
  <c r="T1789" i="1"/>
  <c r="T3920" i="1"/>
  <c r="T1766" i="1"/>
  <c r="T1932" i="1"/>
  <c r="T238" i="1"/>
  <c r="T1765" i="1"/>
  <c r="T472" i="1"/>
  <c r="T3798" i="1"/>
  <c r="T3501" i="1"/>
  <c r="T2508" i="1"/>
  <c r="T762" i="1"/>
  <c r="T2263" i="1"/>
  <c r="T4232" i="1"/>
  <c r="T4455" i="1"/>
  <c r="T2507" i="1"/>
  <c r="T6242" i="1"/>
  <c r="T5318" i="1"/>
  <c r="T6376" i="1"/>
  <c r="T3919" i="1"/>
  <c r="T521" i="1"/>
  <c r="T471" i="1"/>
  <c r="T3797" i="1"/>
  <c r="T6163" i="1"/>
  <c r="T6162" i="1"/>
  <c r="T3284" i="1"/>
  <c r="T2002" i="1"/>
  <c r="T4231" i="1"/>
  <c r="T237" i="1"/>
  <c r="T2262" i="1"/>
  <c r="T3918" i="1"/>
  <c r="T6276" i="1"/>
  <c r="T5930" i="1"/>
  <c r="T6161" i="1"/>
  <c r="T6425" i="1"/>
  <c r="T5772" i="1"/>
  <c r="T6739" i="1"/>
  <c r="T6636" i="1"/>
  <c r="T3260" i="1"/>
  <c r="T1410" i="1"/>
  <c r="T761" i="1"/>
  <c r="T2261" i="1"/>
  <c r="T1295" i="1"/>
  <c r="T2506" i="1"/>
  <c r="T2505" i="1"/>
  <c r="T2927" i="1"/>
  <c r="T5454" i="1"/>
  <c r="T1931" i="1"/>
  <c r="T1361" i="1"/>
  <c r="T760" i="1"/>
  <c r="T4673" i="1"/>
  <c r="T1216" i="1"/>
  <c r="T6375" i="1"/>
  <c r="T2260" i="1"/>
  <c r="T5292" i="1"/>
  <c r="T6565" i="1"/>
  <c r="T6409" i="1"/>
  <c r="T2259" i="1"/>
  <c r="T2258" i="1"/>
  <c r="T2504" i="1"/>
  <c r="T6738" i="1"/>
  <c r="T828" i="1"/>
  <c r="T6456" i="1"/>
  <c r="T6374" i="1"/>
  <c r="T5249" i="1"/>
  <c r="T4230" i="1"/>
  <c r="T5950" i="1"/>
  <c r="T2926" i="1"/>
  <c r="T2721" i="1"/>
  <c r="T5689" i="1"/>
  <c r="T3796" i="1"/>
  <c r="T165" i="1"/>
  <c r="T5291" i="1"/>
  <c r="T2959" i="1"/>
  <c r="T3917" i="1"/>
  <c r="T5248" i="1"/>
  <c r="T5247" i="1"/>
  <c r="T1294" i="1"/>
  <c r="T2610" i="1"/>
  <c r="T759" i="1"/>
  <c r="T4997" i="1"/>
  <c r="T5910" i="1"/>
  <c r="T359" i="1"/>
  <c r="T6737" i="1"/>
  <c r="T758" i="1"/>
  <c r="T2257" i="1"/>
  <c r="T3795" i="1"/>
  <c r="T6210" i="1"/>
  <c r="T4305" i="1"/>
  <c r="T395" i="1"/>
  <c r="T3794" i="1"/>
  <c r="T6949" i="1"/>
  <c r="T4454" i="1"/>
  <c r="T1010" i="1"/>
  <c r="T3259" i="1"/>
  <c r="T147" i="1"/>
  <c r="T1719" i="1"/>
  <c r="T757" i="1"/>
  <c r="T1956" i="1"/>
  <c r="T4672" i="1"/>
  <c r="T3397" i="1"/>
  <c r="T4072" i="1"/>
  <c r="T6875" i="1"/>
  <c r="T6635" i="1"/>
  <c r="T805" i="1"/>
  <c r="T2609" i="1"/>
  <c r="T2256" i="1"/>
  <c r="T5205" i="1"/>
  <c r="T4996" i="1"/>
  <c r="T1718" i="1"/>
  <c r="T6564" i="1"/>
  <c r="T6373" i="1"/>
  <c r="T5688" i="1"/>
  <c r="T4671" i="1"/>
  <c r="T6160" i="1"/>
  <c r="T5687" i="1"/>
  <c r="T2925" i="1"/>
  <c r="T2255" i="1"/>
  <c r="T2608" i="1"/>
  <c r="T5290" i="1"/>
  <c r="T1308" i="1"/>
  <c r="T106" i="1"/>
  <c r="T192" i="1"/>
  <c r="T756" i="1"/>
  <c r="T1788" i="1"/>
  <c r="T1215" i="1"/>
  <c r="T5949" i="1"/>
  <c r="T3916" i="1"/>
  <c r="T1845" i="1"/>
  <c r="T1955" i="1"/>
  <c r="T5771" i="1"/>
  <c r="T5770" i="1"/>
  <c r="T1930" i="1"/>
  <c r="T2503" i="1"/>
  <c r="T1214" i="1"/>
  <c r="T2254" i="1"/>
  <c r="T2253" i="1"/>
  <c r="T2401" i="1"/>
  <c r="T4669" i="1"/>
  <c r="T4228" i="1"/>
  <c r="T4670" i="1"/>
  <c r="T4229" i="1"/>
  <c r="T3127" i="1"/>
  <c r="T3793" i="1"/>
  <c r="T1360" i="1"/>
  <c r="T4995" i="1"/>
  <c r="T6691" i="1"/>
  <c r="T3" i="1"/>
  <c r="T1717" i="1"/>
  <c r="T5810" i="1"/>
  <c r="T2924" i="1"/>
  <c r="T4453" i="1"/>
  <c r="T525" i="1"/>
  <c r="T2344" i="1"/>
  <c r="T3942" i="1"/>
  <c r="T3943" i="1"/>
  <c r="T590" i="1"/>
  <c r="T491" i="1"/>
  <c r="T5909" i="1"/>
  <c r="T2720" i="1"/>
  <c r="T1844" i="1"/>
  <c r="T514" i="1"/>
  <c r="T2252" i="1"/>
  <c r="T6159" i="1"/>
  <c r="T2719" i="1"/>
  <c r="T4481" i="1"/>
  <c r="T4762" i="1"/>
  <c r="T2951" i="1"/>
  <c r="T4227" i="1"/>
  <c r="T1437" i="1"/>
  <c r="T1359" i="1"/>
  <c r="T2400" i="1"/>
  <c r="T3792" i="1"/>
  <c r="T2502" i="1"/>
  <c r="T1489" i="1"/>
  <c r="T6874" i="1"/>
  <c r="T2950" i="1"/>
  <c r="T4277" i="1"/>
  <c r="T490" i="1"/>
  <c r="T1716" i="1"/>
  <c r="T3915" i="1"/>
  <c r="T4668" i="1"/>
  <c r="T4071" i="1"/>
  <c r="T3791" i="1"/>
  <c r="T6158" i="1"/>
  <c r="T1715" i="1"/>
  <c r="T6241" i="1"/>
  <c r="T1436" i="1"/>
  <c r="T792" i="1"/>
  <c r="T5453" i="1"/>
  <c r="T1409" i="1"/>
  <c r="T2718" i="1"/>
  <c r="T4667" i="1"/>
  <c r="T804" i="1"/>
  <c r="T524" i="1"/>
  <c r="T250" i="1"/>
  <c r="T3500" i="1"/>
  <c r="T6209" i="1"/>
  <c r="T6656" i="1"/>
  <c r="T6920" i="1"/>
  <c r="T6996" i="1"/>
  <c r="T2251" i="1"/>
  <c r="T5012" i="1"/>
  <c r="T3790" i="1"/>
  <c r="T2501" i="1"/>
  <c r="T3499" i="1"/>
  <c r="T5077" i="1"/>
  <c r="T6634" i="1"/>
  <c r="T1929" i="1"/>
  <c r="T4095" i="1"/>
  <c r="T755" i="1"/>
  <c r="T1435" i="1"/>
  <c r="T589" i="1"/>
  <c r="T5289" i="1"/>
  <c r="T3258" i="1"/>
  <c r="T3972" i="1"/>
  <c r="T2500" i="1"/>
  <c r="T1714" i="1"/>
  <c r="T2717" i="1"/>
  <c r="T4070" i="1"/>
  <c r="T1358" i="1"/>
  <c r="T280" i="1"/>
  <c r="T2534" i="1"/>
  <c r="T1764" i="1"/>
  <c r="T754" i="1"/>
  <c r="T753" i="1"/>
  <c r="T951" i="1"/>
  <c r="T2607" i="1"/>
  <c r="T838" i="1"/>
  <c r="T405" i="1"/>
  <c r="T4452" i="1"/>
  <c r="T2001" i="1"/>
  <c r="T5524" i="1"/>
  <c r="T4451" i="1"/>
  <c r="T5686" i="1"/>
  <c r="T5783" i="1"/>
  <c r="T2606" i="1"/>
  <c r="T3126" i="1"/>
  <c r="T6762" i="1"/>
  <c r="T6590" i="1"/>
  <c r="T862" i="1"/>
  <c r="T6782" i="1"/>
  <c r="T400" i="1"/>
  <c r="T752" i="1"/>
  <c r="T2250" i="1"/>
  <c r="T4450" i="1"/>
  <c r="T4069" i="1"/>
  <c r="T2621" i="1"/>
  <c r="T2628" i="1"/>
  <c r="T751" i="1"/>
  <c r="T1293" i="1"/>
  <c r="T3914" i="1"/>
  <c r="T1213" i="1"/>
  <c r="T3498" i="1"/>
  <c r="T146" i="1"/>
  <c r="T2605" i="1"/>
  <c r="T2923" i="1"/>
  <c r="T3913" i="1"/>
  <c r="T7015" i="1"/>
  <c r="T4761" i="1"/>
  <c r="T6372" i="1"/>
  <c r="T2000" i="1"/>
  <c r="T3396" i="1"/>
  <c r="T4226" i="1"/>
  <c r="T5929" i="1"/>
  <c r="T6811" i="1"/>
  <c r="T6633" i="1"/>
  <c r="T3125" i="1"/>
  <c r="T3257" i="1"/>
  <c r="T981" i="1"/>
  <c r="T3971" i="1"/>
  <c r="T2249" i="1"/>
  <c r="T1572" i="1"/>
  <c r="T1713" i="1"/>
  <c r="T3256" i="1"/>
  <c r="T4449" i="1"/>
  <c r="T5452" i="1"/>
  <c r="T2716" i="1"/>
  <c r="T6654" i="1"/>
  <c r="T6690" i="1"/>
  <c r="T6655" i="1"/>
  <c r="T1212" i="1"/>
  <c r="T2715" i="1"/>
  <c r="T1211" i="1"/>
  <c r="T6761" i="1"/>
  <c r="T6760" i="1"/>
  <c r="T5732" i="1"/>
  <c r="T1712" i="1"/>
  <c r="T264" i="1"/>
  <c r="T1037" i="1"/>
  <c r="T532" i="1"/>
  <c r="T1488" i="1"/>
  <c r="T1408" i="1"/>
  <c r="T3912" i="1"/>
  <c r="T6588" i="1"/>
  <c r="T6589" i="1"/>
  <c r="T5731" i="1"/>
  <c r="T5246" i="1"/>
  <c r="T5451" i="1"/>
  <c r="T2248" i="1"/>
  <c r="T1711" i="1"/>
  <c r="T3255" i="1"/>
  <c r="T3497" i="1"/>
  <c r="T4994" i="1"/>
  <c r="T1999" i="1"/>
  <c r="T5288" i="1"/>
  <c r="T5204" i="1"/>
  <c r="T4666" i="1"/>
  <c r="T4324" i="1"/>
  <c r="T4993" i="1"/>
  <c r="T6371" i="1"/>
  <c r="T3789" i="1"/>
  <c r="T2767" i="1"/>
  <c r="T5685" i="1"/>
  <c r="T5908" i="1"/>
  <c r="T470" i="1"/>
  <c r="T4068" i="1"/>
  <c r="T2922" i="1"/>
  <c r="T2921" i="1"/>
  <c r="T4760" i="1"/>
  <c r="T827" i="1"/>
  <c r="T6563" i="1"/>
  <c r="T943" i="1"/>
  <c r="T3124" i="1"/>
  <c r="T278" i="1"/>
  <c r="T3254" i="1"/>
  <c r="T3496" i="1"/>
  <c r="T1292" i="1"/>
  <c r="T749" i="1"/>
  <c r="T750" i="1"/>
  <c r="T290" i="1"/>
  <c r="T4992" i="1"/>
  <c r="T5989" i="1"/>
  <c r="T1928" i="1"/>
  <c r="T5684" i="1"/>
  <c r="T2766" i="1"/>
  <c r="T4067" i="1"/>
  <c r="T2714" i="1"/>
  <c r="T4991" i="1"/>
  <c r="T1710" i="1"/>
  <c r="T3911" i="1"/>
  <c r="T6208" i="1"/>
  <c r="T4727" i="1"/>
  <c r="T3788" i="1"/>
  <c r="T5988" i="1"/>
  <c r="T1407" i="1"/>
  <c r="T6408" i="1"/>
  <c r="T6455" i="1"/>
  <c r="T3787" i="1"/>
  <c r="T1009" i="1"/>
  <c r="T2499" i="1"/>
  <c r="T1210" i="1"/>
  <c r="T1209" i="1"/>
  <c r="T2247" i="1"/>
  <c r="T2246" i="1"/>
  <c r="T347" i="1"/>
  <c r="T5948" i="1"/>
  <c r="T2604" i="1"/>
  <c r="T3273" i="1"/>
  <c r="T6157" i="1"/>
  <c r="T2958" i="1"/>
  <c r="T1709" i="1"/>
  <c r="T5730" i="1"/>
  <c r="T4225" i="1"/>
  <c r="T3786" i="1"/>
  <c r="T2920" i="1"/>
  <c r="T188" i="1"/>
  <c r="T870" i="1"/>
  <c r="T1593" i="1"/>
  <c r="T1763" i="1"/>
  <c r="T4665" i="1"/>
  <c r="T6240" i="1"/>
  <c r="T1708" i="1"/>
  <c r="T2245" i="1"/>
  <c r="T4224" i="1"/>
  <c r="T5450" i="1"/>
  <c r="T4066" i="1"/>
  <c r="T1487" i="1"/>
  <c r="T6907" i="1"/>
  <c r="T588" i="1"/>
  <c r="T748" i="1"/>
  <c r="T849" i="1"/>
  <c r="T2919" i="1"/>
  <c r="T3253" i="1"/>
  <c r="T869" i="1"/>
  <c r="T3123" i="1"/>
  <c r="T1707" i="1"/>
  <c r="T6810" i="1"/>
  <c r="T4223" i="1"/>
  <c r="T747" i="1"/>
  <c r="T1291" i="1"/>
  <c r="T1208" i="1"/>
  <c r="T4775" i="1"/>
  <c r="T1787" i="1"/>
  <c r="T1706" i="1"/>
  <c r="T3785" i="1"/>
  <c r="T5907" i="1"/>
  <c r="T4065" i="1"/>
  <c r="T2333" i="1"/>
  <c r="T5906" i="1"/>
  <c r="T6968" i="1"/>
  <c r="T5683" i="1"/>
  <c r="T2399" i="1"/>
  <c r="T3784" i="1"/>
  <c r="T4990" i="1"/>
  <c r="T861" i="1"/>
  <c r="T2326" i="1"/>
  <c r="T942" i="1"/>
  <c r="T1207" i="1"/>
  <c r="T1206" i="1"/>
  <c r="T5036" i="1"/>
  <c r="T2603" i="1"/>
  <c r="T1278" i="1"/>
  <c r="T1280" i="1"/>
  <c r="T1591" i="1"/>
  <c r="T1281" i="1"/>
  <c r="T1282" i="1"/>
  <c r="T1279" i="1"/>
  <c r="T1283" i="1"/>
  <c r="T1284" i="1"/>
  <c r="T1285" i="1"/>
  <c r="T1286" i="1"/>
  <c r="T1287" i="1"/>
  <c r="T1288" i="1"/>
  <c r="T1289" i="1"/>
  <c r="T1290" i="1"/>
  <c r="T489" i="1"/>
  <c r="T1592" i="1"/>
  <c r="T791" i="1"/>
  <c r="T109" i="1"/>
  <c r="T352" i="1"/>
  <c r="T610" i="1"/>
  <c r="T6258" i="1"/>
  <c r="T5035" i="1"/>
  <c r="T2602" i="1"/>
  <c r="T1705" i="1"/>
  <c r="T6370" i="1"/>
  <c r="T3783" i="1"/>
  <c r="T4989" i="1"/>
  <c r="T3122" i="1"/>
  <c r="T2601" i="1"/>
  <c r="T2498" i="1"/>
  <c r="T5809" i="1"/>
  <c r="T2244" i="1"/>
  <c r="T5076" i="1"/>
  <c r="T2408" i="1"/>
  <c r="T2713" i="1"/>
  <c r="T2918" i="1"/>
  <c r="T1843" i="1"/>
  <c r="T4988" i="1"/>
  <c r="T3395" i="1"/>
  <c r="T3782" i="1"/>
  <c r="T1786" i="1"/>
  <c r="T6562" i="1"/>
  <c r="T1486" i="1"/>
  <c r="T4987" i="1"/>
  <c r="T5449" i="1"/>
  <c r="T746" i="1"/>
  <c r="T5928" i="1"/>
  <c r="T2712" i="1"/>
  <c r="T4664" i="1"/>
  <c r="T1277" i="1"/>
  <c r="T4480" i="1"/>
  <c r="T2243" i="1"/>
  <c r="T4986" i="1"/>
  <c r="T496" i="1"/>
  <c r="T36" i="1"/>
  <c r="T4063" i="1"/>
  <c r="T4064" i="1"/>
  <c r="T1406" i="1"/>
  <c r="T3426" i="1"/>
  <c r="T1357" i="1"/>
  <c r="T289" i="1"/>
  <c r="T1571" i="1"/>
  <c r="T3121" i="1"/>
  <c r="T6239" i="1"/>
  <c r="T4985" i="1"/>
  <c r="T3252" i="1"/>
  <c r="T2711" i="1"/>
  <c r="T5729" i="1"/>
  <c r="T3910" i="1"/>
  <c r="T941" i="1"/>
  <c r="T1785" i="1"/>
  <c r="T4983" i="1"/>
  <c r="T4984" i="1"/>
  <c r="T2242" i="1"/>
  <c r="T3781" i="1"/>
  <c r="T1762" i="1"/>
  <c r="T2917" i="1"/>
  <c r="T1205" i="1"/>
  <c r="T2497" i="1"/>
  <c r="T1204" i="1"/>
  <c r="T1761" i="1"/>
  <c r="T1569" i="1"/>
  <c r="T1570" i="1"/>
  <c r="T4448" i="1"/>
  <c r="T1760" i="1"/>
  <c r="T4759" i="1"/>
  <c r="T3120" i="1"/>
  <c r="T1954" i="1"/>
  <c r="T1485" i="1"/>
  <c r="T587" i="1"/>
  <c r="T5203" i="1"/>
  <c r="T2916" i="1"/>
  <c r="T5245" i="1"/>
  <c r="T5728" i="1"/>
  <c r="T3251" i="1"/>
  <c r="T2710" i="1"/>
  <c r="T5448" i="1"/>
  <c r="T4663" i="1"/>
  <c r="T5307" i="1"/>
  <c r="T5011" i="1"/>
  <c r="T3779" i="1"/>
  <c r="T3780" i="1"/>
  <c r="T6156" i="1"/>
  <c r="T2709" i="1"/>
  <c r="T2398" i="1"/>
  <c r="T2915" i="1"/>
  <c r="T3778" i="1"/>
  <c r="T4726" i="1"/>
  <c r="T4662" i="1"/>
  <c r="T4222" i="1"/>
  <c r="T1276" i="1"/>
  <c r="T4661" i="1"/>
  <c r="T5202" i="1"/>
  <c r="T5769" i="1"/>
  <c r="T1024" i="1"/>
  <c r="T3970" i="1"/>
  <c r="T1275" i="1"/>
  <c r="T5287" i="1"/>
  <c r="T5447" i="1"/>
  <c r="T6873" i="1"/>
  <c r="T3162" i="1"/>
  <c r="T513" i="1"/>
  <c r="T2496" i="1"/>
  <c r="T5446" i="1"/>
  <c r="T3119" i="1"/>
  <c r="T3118" i="1"/>
  <c r="T1927" i="1"/>
  <c r="T3117" i="1"/>
  <c r="T6632" i="1"/>
  <c r="T6207" i="1"/>
  <c r="T6948" i="1"/>
  <c r="T3425" i="1"/>
  <c r="T940" i="1"/>
  <c r="T1842" i="1"/>
  <c r="T6689" i="1"/>
  <c r="T6206" i="1"/>
  <c r="T3116" i="1"/>
  <c r="T1273" i="1"/>
  <c r="T1274" i="1"/>
  <c r="T2397" i="1"/>
  <c r="T3394" i="1"/>
  <c r="T3909" i="1"/>
  <c r="T520" i="1"/>
  <c r="T1568" i="1"/>
  <c r="T2708" i="1"/>
  <c r="T1433" i="1"/>
  <c r="T1434" i="1"/>
  <c r="T3777" i="1"/>
  <c r="T3161" i="1"/>
  <c r="T6369" i="1"/>
  <c r="T4323" i="1"/>
  <c r="T3115" i="1"/>
  <c r="T547" i="1"/>
  <c r="T126" i="1"/>
  <c r="T4660" i="1"/>
  <c r="T3908" i="1"/>
  <c r="T5445" i="1"/>
  <c r="T4982" i="1"/>
  <c r="T3193" i="1"/>
  <c r="T6872" i="1"/>
  <c r="T3495" i="1"/>
  <c r="T1841" i="1"/>
  <c r="T3114" i="1"/>
  <c r="T3512" i="1"/>
  <c r="T2600" i="1"/>
  <c r="T6407" i="1"/>
  <c r="T6406" i="1"/>
  <c r="T4276" i="1"/>
  <c r="T745" i="1"/>
  <c r="T6759" i="1"/>
  <c r="T260" i="1"/>
  <c r="T3113" i="1"/>
  <c r="T469" i="1"/>
  <c r="T3907" i="1"/>
  <c r="T3906" i="1"/>
  <c r="T790" i="1"/>
  <c r="T2914" i="1"/>
  <c r="T743" i="1"/>
  <c r="T744" i="1"/>
  <c r="T346" i="1"/>
  <c r="T1432" i="1"/>
  <c r="T2021" i="1"/>
  <c r="T3905" i="1"/>
  <c r="T6155" i="1"/>
  <c r="T1704" i="1"/>
  <c r="T2407" i="1"/>
  <c r="T5682" i="1"/>
  <c r="T742" i="1"/>
  <c r="T2241" i="1"/>
  <c r="T3250" i="1"/>
  <c r="T394" i="1"/>
  <c r="T4304" i="1"/>
  <c r="T3533" i="1"/>
  <c r="T5509" i="1"/>
  <c r="T3393" i="1"/>
  <c r="T5286" i="1"/>
  <c r="T741" i="1"/>
  <c r="T2240" i="1"/>
  <c r="T3776" i="1"/>
  <c r="T4221" i="1"/>
  <c r="T939" i="1"/>
  <c r="T7032" i="1"/>
  <c r="T740" i="1"/>
  <c r="T6967" i="1"/>
  <c r="T1759" i="1"/>
  <c r="T2707" i="1"/>
  <c r="T2624" i="1"/>
  <c r="T6809" i="1"/>
  <c r="T6154" i="1"/>
  <c r="T4062" i="1"/>
  <c r="T161" i="1"/>
  <c r="T5444" i="1"/>
  <c r="T236" i="1"/>
  <c r="T2425" i="1"/>
  <c r="T6368" i="1"/>
  <c r="T5484" i="1"/>
  <c r="T3272" i="1"/>
  <c r="T2706" i="1"/>
  <c r="T512" i="1"/>
  <c r="T3392" i="1"/>
  <c r="T1431" i="1"/>
  <c r="T1484" i="1"/>
  <c r="T1567" i="1"/>
  <c r="T3112" i="1"/>
  <c r="T160" i="1"/>
  <c r="T288" i="1"/>
  <c r="T6871" i="1"/>
  <c r="T3111" i="1"/>
  <c r="T4220" i="1"/>
  <c r="T2705" i="1"/>
  <c r="T267" i="1"/>
  <c r="T6912" i="1"/>
  <c r="T6870" i="1"/>
  <c r="T2495" i="1"/>
  <c r="T1483" i="1"/>
  <c r="T1203" i="1"/>
  <c r="T6631" i="1"/>
  <c r="T4659" i="1"/>
  <c r="T3169" i="1"/>
  <c r="T739" i="1"/>
  <c r="T993" i="1"/>
  <c r="T2704" i="1"/>
  <c r="T5075" i="1"/>
  <c r="T1703" i="1"/>
  <c r="T169" i="1"/>
  <c r="T5317" i="1"/>
  <c r="T738" i="1"/>
  <c r="T3494" i="1"/>
  <c r="T2765" i="1"/>
  <c r="T235" i="1"/>
  <c r="T737" i="1"/>
  <c r="T4101" i="1"/>
  <c r="T2239" i="1"/>
  <c r="T3110" i="1"/>
  <c r="T5067" i="1"/>
  <c r="T5244" i="1"/>
  <c r="T5947" i="1"/>
  <c r="T6781" i="1"/>
  <c r="T6454" i="1"/>
  <c r="T954" i="1"/>
  <c r="T2913" i="1"/>
  <c r="T468" i="1"/>
  <c r="T393" i="1"/>
  <c r="T4658" i="1"/>
  <c r="T3109" i="1"/>
  <c r="T1303" i="1"/>
  <c r="T4979" i="1"/>
  <c r="T4981" i="1"/>
  <c r="T4980" i="1"/>
  <c r="T3775" i="1"/>
  <c r="T3774" i="1"/>
  <c r="T145" i="1"/>
  <c r="T1566" i="1"/>
  <c r="T1702" i="1"/>
  <c r="T3524" i="1"/>
  <c r="T4978" i="1"/>
  <c r="T860" i="1"/>
  <c r="T5066" i="1"/>
  <c r="T3773" i="1"/>
  <c r="T1840" i="1"/>
  <c r="T1839" i="1"/>
  <c r="T6630" i="1"/>
  <c r="T4339" i="1"/>
  <c r="T6736" i="1"/>
  <c r="T2396" i="1"/>
  <c r="T6153" i="1"/>
  <c r="T1590" i="1"/>
  <c r="T1701" i="1"/>
  <c r="T1202" i="1"/>
  <c r="T4219" i="1"/>
  <c r="T4657" i="1"/>
  <c r="T3391" i="1"/>
  <c r="T5508" i="1"/>
  <c r="T187" i="1"/>
  <c r="T2703" i="1"/>
  <c r="T4656" i="1"/>
  <c r="T6688" i="1"/>
  <c r="T4977" i="1"/>
  <c r="T4218" i="1"/>
  <c r="T1201" i="1"/>
  <c r="T736" i="1"/>
  <c r="T144" i="1"/>
  <c r="T1482" i="1"/>
  <c r="T3772" i="1"/>
  <c r="T6869" i="1"/>
  <c r="T2912" i="1"/>
  <c r="T4976" i="1"/>
  <c r="T345" i="1"/>
  <c r="T986" i="1"/>
  <c r="T1200" i="1"/>
  <c r="T234" i="1"/>
  <c r="T1405" i="1"/>
  <c r="T735" i="1"/>
  <c r="T5285" i="1"/>
  <c r="T5443" i="1"/>
  <c r="T4975" i="1"/>
  <c r="T6653" i="1"/>
  <c r="T4974" i="1"/>
  <c r="T5065" i="1"/>
  <c r="T3454" i="1"/>
  <c r="T6947" i="1"/>
  <c r="T1700" i="1"/>
  <c r="T2911" i="1"/>
  <c r="T6152" i="1"/>
  <c r="T4725" i="1"/>
  <c r="T5727" i="1"/>
  <c r="T789" i="1"/>
  <c r="T845" i="1"/>
  <c r="T980" i="1"/>
  <c r="T3771" i="1"/>
  <c r="T1199" i="1"/>
  <c r="T2494" i="1"/>
  <c r="T5681" i="1"/>
  <c r="T5034" i="1"/>
  <c r="T3283" i="1"/>
  <c r="T2910" i="1"/>
  <c r="T7014" i="1"/>
  <c r="T4105" i="1"/>
  <c r="T1198" i="1"/>
  <c r="T233" i="1"/>
  <c r="T3108" i="1"/>
  <c r="T5201" i="1"/>
  <c r="T2238" i="1"/>
  <c r="T1699" i="1"/>
  <c r="T344" i="1"/>
  <c r="T6561" i="1"/>
  <c r="T231" i="1"/>
  <c r="T232" i="1"/>
  <c r="T54" i="1"/>
  <c r="T20" i="1"/>
  <c r="T18" i="1"/>
  <c r="T19" i="1"/>
  <c r="T21" i="1"/>
  <c r="T5064" i="1"/>
  <c r="T2774" i="1"/>
  <c r="T6868" i="1"/>
  <c r="T5243" i="1"/>
  <c r="T1272" i="1"/>
  <c r="T5200" i="1"/>
  <c r="T6205" i="1"/>
  <c r="T2702" i="1"/>
  <c r="T734" i="1"/>
  <c r="T733" i="1"/>
  <c r="T1430" i="1"/>
  <c r="T6560" i="1"/>
  <c r="T3770" i="1"/>
  <c r="T6867" i="1"/>
  <c r="T6629" i="1"/>
  <c r="T6453" i="1"/>
  <c r="T6204" i="1"/>
  <c r="T1481" i="1"/>
  <c r="T3443" i="1"/>
  <c r="T3444" i="1"/>
  <c r="T4061" i="1"/>
  <c r="T3445" i="1"/>
  <c r="T3390" i="1"/>
  <c r="T6559" i="1"/>
  <c r="T6866" i="1"/>
  <c r="T3266" i="1"/>
  <c r="T6558" i="1"/>
  <c r="T1271" i="1"/>
  <c r="T1270" i="1"/>
  <c r="T4447" i="1"/>
  <c r="T4470" i="1"/>
  <c r="T2701" i="1"/>
  <c r="T6367" i="1"/>
  <c r="T1565" i="1"/>
  <c r="T788" i="1"/>
  <c r="T4973" i="1"/>
  <c r="T1838" i="1"/>
  <c r="T3107" i="1"/>
  <c r="T3511" i="1"/>
  <c r="T2599" i="1"/>
  <c r="T4774" i="1"/>
  <c r="T6557" i="1"/>
  <c r="T2700" i="1"/>
  <c r="T3769" i="1"/>
  <c r="T732" i="1"/>
  <c r="T5442" i="1"/>
  <c r="T4972" i="1"/>
  <c r="T343" i="1"/>
  <c r="T1837" i="1"/>
  <c r="T1758" i="1"/>
  <c r="T1836" i="1"/>
  <c r="T5074" i="1"/>
  <c r="T3528" i="1"/>
  <c r="T6405" i="1"/>
  <c r="T634" i="1"/>
  <c r="T4655" i="1"/>
  <c r="T4653" i="1"/>
  <c r="T4654" i="1"/>
  <c r="T795" i="1"/>
  <c r="T4971" i="1"/>
  <c r="T5306" i="1"/>
  <c r="T1926" i="1"/>
  <c r="T1784" i="1"/>
  <c r="T6735" i="1"/>
  <c r="T1925" i="1"/>
  <c r="T5905" i="1"/>
  <c r="T6151" i="1"/>
  <c r="T6780" i="1"/>
  <c r="T3438" i="1"/>
  <c r="T3389" i="1"/>
  <c r="T731" i="1"/>
  <c r="T3768" i="1"/>
  <c r="T4970" i="1"/>
  <c r="T4652" i="1"/>
  <c r="T4060" i="1"/>
  <c r="T4217" i="1"/>
  <c r="T2237" i="1"/>
  <c r="T6687" i="1"/>
  <c r="T4969" i="1"/>
  <c r="T6150" i="1"/>
  <c r="T6275" i="1"/>
  <c r="T3106" i="1"/>
  <c r="T2236" i="1"/>
  <c r="T4788" i="1"/>
  <c r="T2909" i="1"/>
  <c r="T6203" i="1"/>
  <c r="T1998" i="1"/>
  <c r="T6995" i="1"/>
  <c r="T6998" i="1"/>
  <c r="T3178" i="1"/>
  <c r="T6734" i="1"/>
  <c r="T2598" i="1"/>
  <c r="T609" i="1"/>
  <c r="T5441" i="1"/>
  <c r="T1564" i="1"/>
  <c r="T2325" i="1"/>
  <c r="T5440" i="1"/>
  <c r="T6366" i="1"/>
  <c r="T5284" i="1"/>
  <c r="T1269" i="1"/>
  <c r="T5242" i="1"/>
  <c r="T4968" i="1"/>
  <c r="T3767" i="1"/>
  <c r="T296" i="1"/>
  <c r="T730" i="1"/>
  <c r="T787" i="1"/>
  <c r="T1404" i="1"/>
  <c r="T859" i="1"/>
  <c r="T6733" i="1"/>
  <c r="T2908" i="1"/>
  <c r="T1403" i="1"/>
  <c r="T5439" i="1"/>
  <c r="T2235" i="1"/>
  <c r="T2395" i="1"/>
  <c r="T1963" i="1"/>
  <c r="T1197" i="1"/>
  <c r="T826" i="1"/>
  <c r="T6464" i="1"/>
  <c r="T5010" i="1"/>
  <c r="T5680" i="1"/>
  <c r="T3105" i="1"/>
  <c r="T5904" i="1"/>
  <c r="T1589" i="1"/>
  <c r="T1429" i="1"/>
  <c r="T1356" i="1"/>
  <c r="T5199" i="1"/>
  <c r="T4446" i="1"/>
  <c r="T2234" i="1"/>
  <c r="T2394" i="1"/>
  <c r="T6149" i="1"/>
  <c r="T1480" i="1"/>
  <c r="T6148" i="1"/>
  <c r="T342" i="1"/>
  <c r="T3766" i="1"/>
  <c r="T2393" i="1"/>
  <c r="T6147" i="1"/>
  <c r="T1563" i="1"/>
  <c r="T3904" i="1"/>
  <c r="T3104" i="1"/>
  <c r="T6989" i="1"/>
  <c r="T858" i="1"/>
  <c r="T4275" i="1"/>
  <c r="T1496" i="1"/>
  <c r="T163" i="1"/>
  <c r="T4445" i="1"/>
  <c r="T6146" i="1"/>
  <c r="T938" i="1"/>
  <c r="T2233" i="1"/>
  <c r="T3765" i="1"/>
  <c r="T6556" i="1"/>
  <c r="T5903" i="1"/>
  <c r="T6238" i="1"/>
  <c r="T3103" i="1"/>
  <c r="T1196" i="1"/>
  <c r="T3764" i="1"/>
  <c r="T6236" i="1"/>
  <c r="T6237" i="1"/>
  <c r="T3388" i="1"/>
  <c r="T6808" i="1"/>
  <c r="T277" i="1"/>
  <c r="T1195" i="1"/>
  <c r="T825" i="1"/>
  <c r="T3763" i="1"/>
  <c r="T937" i="1"/>
  <c r="T1267" i="1"/>
  <c r="T1268" i="1"/>
  <c r="T6555" i="1"/>
  <c r="T3424" i="1"/>
  <c r="T3903" i="1"/>
  <c r="T4059" i="1"/>
  <c r="T1835" i="1"/>
  <c r="T2343" i="1"/>
  <c r="T2546" i="1"/>
  <c r="T3192" i="1"/>
  <c r="T2907" i="1"/>
  <c r="T1355" i="1"/>
  <c r="T874" i="1"/>
  <c r="T4967" i="1"/>
  <c r="T341" i="1"/>
  <c r="T6452" i="1"/>
  <c r="T4966" i="1"/>
  <c r="T6906" i="1"/>
  <c r="T3102" i="1"/>
  <c r="T6865" i="1"/>
  <c r="T5902" i="1"/>
  <c r="T6145" i="1"/>
  <c r="T2906" i="1"/>
  <c r="T1962" i="1"/>
  <c r="T2392" i="1"/>
  <c r="T3101" i="1"/>
  <c r="T628" i="1"/>
  <c r="T549" i="1"/>
  <c r="T1266" i="1"/>
  <c r="T837" i="1"/>
  <c r="T191" i="1"/>
  <c r="T4" i="1"/>
  <c r="T4965" i="1"/>
  <c r="T5901" i="1"/>
  <c r="T602" i="1"/>
  <c r="T527" i="1"/>
  <c r="T6554" i="1"/>
  <c r="T2699" i="1"/>
  <c r="T4058" i="1"/>
  <c r="T2597" i="1"/>
  <c r="T3249" i="1"/>
  <c r="T4216" i="1"/>
  <c r="T6404" i="1"/>
  <c r="T3762" i="1"/>
  <c r="T3160" i="1"/>
  <c r="T4651" i="1"/>
  <c r="T1698" i="1"/>
  <c r="T6201" i="1"/>
  <c r="T6202" i="1"/>
  <c r="T6553" i="1"/>
  <c r="T729" i="1"/>
  <c r="T1834" i="1"/>
  <c r="T6864" i="1"/>
  <c r="T3387" i="1"/>
  <c r="T6257" i="1"/>
  <c r="T1588" i="1"/>
  <c r="T5073" i="1"/>
  <c r="T4724" i="1"/>
  <c r="T3386" i="1"/>
  <c r="T2905" i="1"/>
  <c r="T2006" i="1"/>
  <c r="T4964" i="1"/>
  <c r="T3761" i="1"/>
  <c r="T1354" i="1"/>
  <c r="T4963" i="1"/>
  <c r="T6552" i="1"/>
  <c r="T5438" i="1"/>
  <c r="T5198" i="1"/>
  <c r="T2232" i="1"/>
  <c r="T4962" i="1"/>
  <c r="T467" i="1"/>
  <c r="T2" i="1"/>
  <c r="T1402" i="1"/>
  <c r="T1194" i="1"/>
  <c r="T4057" i="1"/>
  <c r="T1562" i="1"/>
  <c r="T3969" i="1"/>
  <c r="T1193" i="1"/>
  <c r="T4094" i="1"/>
  <c r="T3385" i="1"/>
  <c r="T6732" i="1"/>
  <c r="T2421" i="1"/>
  <c r="T4961" i="1"/>
  <c r="T3760" i="1"/>
  <c r="T3384" i="1"/>
  <c r="T249" i="1"/>
  <c r="T6652" i="1"/>
  <c r="T6451" i="1"/>
  <c r="T3759" i="1"/>
  <c r="T6905" i="1"/>
  <c r="T3383" i="1"/>
  <c r="T4960" i="1"/>
  <c r="T5241" i="1"/>
  <c r="T728" i="1"/>
  <c r="T824" i="1"/>
  <c r="T4650" i="1"/>
  <c r="T3159" i="1"/>
  <c r="T1997" i="1"/>
  <c r="T2550" i="1"/>
  <c r="T6686" i="1"/>
  <c r="T546" i="1"/>
  <c r="T488" i="1"/>
  <c r="T1428" i="1"/>
  <c r="T2764" i="1"/>
  <c r="T4322" i="1"/>
  <c r="T1192" i="1"/>
  <c r="T936" i="1"/>
  <c r="T6779" i="1"/>
  <c r="T1561" i="1"/>
  <c r="T4056" i="1"/>
  <c r="T1587" i="1"/>
  <c r="T5437" i="1"/>
  <c r="T2493" i="1"/>
  <c r="T5240" i="1"/>
  <c r="T230" i="1"/>
  <c r="T3902" i="1"/>
  <c r="T2596" i="1"/>
  <c r="T586" i="1"/>
  <c r="T4723" i="1"/>
  <c r="T3510" i="1"/>
  <c r="T3191" i="1"/>
  <c r="T4444" i="1"/>
  <c r="T279" i="1"/>
  <c r="T3901" i="1"/>
  <c r="T2904" i="1"/>
  <c r="T5033" i="1"/>
  <c r="T636" i="1"/>
  <c r="T511" i="1"/>
  <c r="T6235" i="1"/>
  <c r="T229" i="1"/>
  <c r="T68" i="1"/>
  <c r="T1401" i="1"/>
  <c r="T4959" i="1"/>
  <c r="T2492" i="1"/>
  <c r="T5063" i="1"/>
  <c r="T6144" i="1"/>
  <c r="T5436" i="1"/>
  <c r="T5900" i="1"/>
  <c r="T786" i="1"/>
  <c r="T3100" i="1"/>
  <c r="T3758" i="1"/>
  <c r="T53" i="1"/>
  <c r="T6731" i="1"/>
  <c r="T5009" i="1"/>
  <c r="T4508" i="1"/>
  <c r="T5808" i="1"/>
  <c r="T487" i="1"/>
  <c r="T979" i="1"/>
  <c r="T5899" i="1"/>
  <c r="T2231" i="1"/>
  <c r="T3382" i="1"/>
  <c r="T3532" i="1"/>
  <c r="T6807" i="1"/>
  <c r="T4507" i="1"/>
  <c r="T1757" i="1"/>
  <c r="T4321" i="1"/>
  <c r="T4649" i="1"/>
  <c r="T78" i="1"/>
  <c r="T3941" i="1"/>
  <c r="T3757" i="1"/>
  <c r="T2533" i="1"/>
  <c r="T6945" i="1"/>
  <c r="T6946" i="1"/>
  <c r="T4958" i="1"/>
  <c r="T6143" i="1"/>
  <c r="T4773" i="1"/>
  <c r="T2230" i="1"/>
  <c r="T1353" i="1"/>
  <c r="T5768" i="1"/>
  <c r="T97" i="1"/>
  <c r="T727" i="1"/>
  <c r="T2903" i="1"/>
  <c r="T6142" i="1"/>
  <c r="T6730" i="1"/>
  <c r="T3381" i="1"/>
  <c r="T466" i="1"/>
  <c r="T6551" i="1"/>
  <c r="T1427" i="1"/>
  <c r="T3177" i="1"/>
  <c r="T935" i="1"/>
  <c r="T5435" i="1"/>
  <c r="T4957" i="1"/>
  <c r="T3099" i="1"/>
  <c r="T5767" i="1"/>
  <c r="T2015" i="1"/>
  <c r="T3756" i="1"/>
  <c r="T4055" i="1"/>
  <c r="T2008" i="1"/>
  <c r="T4100" i="1"/>
  <c r="T2391" i="1"/>
  <c r="T519" i="1"/>
  <c r="T1996" i="1"/>
  <c r="T1479" i="1"/>
  <c r="T5032" i="1"/>
  <c r="T1306" i="1"/>
  <c r="T934" i="1"/>
  <c r="T3422" i="1"/>
  <c r="T3098" i="1"/>
  <c r="T1798" i="1"/>
  <c r="T3423" i="1"/>
  <c r="T836" i="1"/>
  <c r="T465" i="1"/>
  <c r="T2390" i="1"/>
  <c r="T2595" i="1"/>
  <c r="T5008" i="1"/>
  <c r="T5679" i="1"/>
  <c r="T2324" i="1"/>
  <c r="T6274" i="1"/>
  <c r="T5726" i="1"/>
  <c r="T402" i="1"/>
  <c r="T6141" i="1"/>
  <c r="T1697" i="1"/>
  <c r="T3380" i="1"/>
  <c r="T3248" i="1"/>
  <c r="T5007" i="1"/>
  <c r="T978" i="1"/>
  <c r="T5062" i="1"/>
  <c r="T4648" i="1"/>
  <c r="T3097" i="1"/>
  <c r="T3900" i="1"/>
  <c r="T4274" i="1"/>
  <c r="T585" i="1"/>
  <c r="T5898" i="1"/>
  <c r="T4303" i="1"/>
  <c r="T6140" i="1"/>
  <c r="T4215" i="1"/>
  <c r="T4647" i="1"/>
  <c r="T3096" i="1"/>
  <c r="T5782" i="1"/>
  <c r="T3523" i="1"/>
  <c r="T5987" i="1"/>
  <c r="T266" i="1"/>
  <c r="T726" i="1"/>
  <c r="T2623" i="1"/>
  <c r="T844" i="1"/>
  <c r="T2229" i="1"/>
  <c r="T6139" i="1"/>
  <c r="T1265" i="1"/>
  <c r="T4956" i="1"/>
  <c r="T3968" i="1"/>
  <c r="T2491" i="1"/>
  <c r="T5678" i="1"/>
  <c r="T5434" i="1"/>
  <c r="T3755" i="1"/>
  <c r="T1833" i="1"/>
  <c r="T6365" i="1"/>
  <c r="T72" i="1"/>
  <c r="T5807" i="1"/>
  <c r="T2228" i="1"/>
  <c r="T6" i="1"/>
  <c r="T5677" i="1"/>
  <c r="T464" i="1"/>
  <c r="T1191" i="1"/>
  <c r="T5305" i="1"/>
  <c r="T785" i="1"/>
  <c r="T1924" i="1"/>
  <c r="T3379" i="1"/>
  <c r="T5283" i="1"/>
  <c r="T3378" i="1"/>
  <c r="T3377" i="1"/>
  <c r="T2778" i="1"/>
  <c r="T358" i="1"/>
  <c r="T2227" i="1"/>
  <c r="T6550" i="1"/>
  <c r="T2532" i="1"/>
  <c r="T531" i="1"/>
  <c r="T5897" i="1"/>
  <c r="T4955" i="1"/>
  <c r="T2226" i="1"/>
  <c r="T2531" i="1"/>
  <c r="T3967" i="1"/>
  <c r="T384" i="1"/>
  <c r="T6138" i="1"/>
  <c r="T463" i="1"/>
  <c r="T592" i="1"/>
  <c r="T3531" i="1"/>
  <c r="T3956" i="1"/>
  <c r="T5197" i="1"/>
  <c r="T5433" i="1"/>
  <c r="T3754" i="1"/>
  <c r="T1190" i="1"/>
  <c r="T2490" i="1"/>
  <c r="T1400" i="1"/>
  <c r="T5986" i="1"/>
  <c r="T4646" i="1"/>
  <c r="T1028" i="1"/>
  <c r="T4214" i="1"/>
  <c r="T3247" i="1"/>
  <c r="T162" i="1"/>
  <c r="T5196" i="1"/>
  <c r="T2902" i="1"/>
  <c r="T3246" i="1"/>
  <c r="T4954" i="1"/>
  <c r="T1264" i="1"/>
  <c r="T4315" i="1"/>
  <c r="T3244" i="1"/>
  <c r="T4316" i="1"/>
  <c r="T4317" i="1"/>
  <c r="T4318" i="1"/>
  <c r="T3376" i="1"/>
  <c r="T3190" i="1"/>
  <c r="T4443" i="1"/>
  <c r="T4054" i="1"/>
  <c r="T3753" i="1"/>
  <c r="T4319" i="1"/>
  <c r="T4469" i="1"/>
  <c r="T3271" i="1"/>
  <c r="T4320" i="1"/>
  <c r="T3955" i="1"/>
  <c r="T3752" i="1"/>
  <c r="T2225" i="1"/>
  <c r="T4442" i="1"/>
  <c r="T3245" i="1"/>
  <c r="T2698" i="1"/>
  <c r="T2696" i="1"/>
  <c r="T2697" i="1"/>
  <c r="T3095" i="1"/>
  <c r="T5985" i="1"/>
  <c r="T2224" i="1"/>
  <c r="T462" i="1"/>
  <c r="T6273" i="1"/>
  <c r="T2223" i="1"/>
  <c r="T4496" i="1"/>
  <c r="T2545" i="1"/>
  <c r="T3899" i="1"/>
  <c r="T486" i="1"/>
  <c r="T13" i="1"/>
  <c r="T2489" i="1"/>
  <c r="T265" i="1"/>
  <c r="T3751" i="1"/>
  <c r="T5896" i="1"/>
  <c r="T6966" i="1"/>
  <c r="T6685" i="1"/>
  <c r="T2389" i="1"/>
  <c r="T6549" i="1"/>
  <c r="T3375" i="1"/>
  <c r="T6863" i="1"/>
  <c r="T369" i="1"/>
  <c r="T1832" i="1"/>
  <c r="T461" i="1"/>
  <c r="T1965" i="1"/>
  <c r="T3094" i="1"/>
  <c r="T933" i="1"/>
  <c r="T584" i="1"/>
  <c r="T4495" i="1"/>
  <c r="T1696" i="1"/>
  <c r="T259" i="1"/>
  <c r="T2420" i="1"/>
  <c r="T932" i="1"/>
  <c r="T6904" i="1"/>
  <c r="T1831" i="1"/>
  <c r="T725" i="1"/>
  <c r="T2594" i="1"/>
  <c r="T3093" i="1"/>
  <c r="T3493" i="1"/>
  <c r="T6548" i="1"/>
  <c r="T6547" i="1"/>
  <c r="T1005" i="1"/>
  <c r="T6944" i="1"/>
  <c r="T1370" i="1"/>
  <c r="T6806" i="1"/>
  <c r="T2901" i="1"/>
  <c r="T2900" i="1"/>
  <c r="T2899" i="1"/>
  <c r="T4722" i="1"/>
  <c r="T4441" i="1"/>
  <c r="T1189" i="1"/>
  <c r="T460" i="1"/>
  <c r="T5895" i="1"/>
  <c r="T1783" i="1"/>
  <c r="T6994" i="1"/>
  <c r="T5894" i="1"/>
  <c r="T5725" i="1"/>
  <c r="T5432" i="1"/>
  <c r="T228" i="1"/>
  <c r="T3092" i="1"/>
  <c r="T823" i="1"/>
  <c r="T2695" i="1"/>
  <c r="T2339" i="1"/>
  <c r="T1188" i="1"/>
  <c r="T5983" i="1"/>
  <c r="T6200" i="1"/>
  <c r="T5893" i="1"/>
  <c r="T5984" i="1"/>
  <c r="T5676" i="1"/>
  <c r="T5195" i="1"/>
  <c r="T3750" i="1"/>
  <c r="T5006" i="1"/>
  <c r="T3749" i="1"/>
  <c r="T1352" i="1"/>
  <c r="T6758" i="1"/>
  <c r="T5806" i="1"/>
  <c r="T4953" i="1"/>
  <c r="T1399" i="1"/>
  <c r="T724" i="1"/>
  <c r="T5194" i="1"/>
  <c r="T2694" i="1"/>
  <c r="T105" i="1"/>
  <c r="T4213" i="1"/>
  <c r="T510" i="1"/>
  <c r="T4494" i="1"/>
  <c r="T2898" i="1"/>
  <c r="T5892" i="1"/>
  <c r="T6199" i="1"/>
  <c r="T4952" i="1"/>
  <c r="T4273" i="1"/>
  <c r="T5239" i="1"/>
  <c r="T6805" i="1"/>
  <c r="T1560" i="1"/>
  <c r="T5431" i="1"/>
  <c r="T1478" i="1"/>
  <c r="T2593" i="1"/>
  <c r="T4440" i="1"/>
  <c r="T59" i="1"/>
  <c r="T6272" i="1"/>
  <c r="T3898" i="1"/>
  <c r="T931" i="1"/>
  <c r="T2897" i="1"/>
  <c r="T4721" i="1"/>
  <c r="T2323" i="1"/>
  <c r="T2781" i="1"/>
  <c r="T4951" i="1"/>
  <c r="T6965" i="1"/>
  <c r="T6463" i="1"/>
  <c r="T6903" i="1"/>
  <c r="T104" i="1"/>
  <c r="T4338" i="1"/>
  <c r="T367" i="1"/>
  <c r="T6137" i="1"/>
  <c r="T5724" i="1"/>
  <c r="T3091" i="1"/>
  <c r="T3374" i="1"/>
  <c r="T3896" i="1"/>
  <c r="T3897" i="1"/>
  <c r="T5430" i="1"/>
  <c r="T5193" i="1"/>
  <c r="T4645" i="1"/>
  <c r="T4272" i="1"/>
  <c r="T6546" i="1"/>
  <c r="T6403" i="1"/>
  <c r="T3895" i="1"/>
  <c r="T340" i="1"/>
  <c r="T5675" i="1"/>
  <c r="T5429" i="1"/>
  <c r="T3748" i="1"/>
  <c r="T3747" i="1"/>
  <c r="T4950" i="1"/>
  <c r="T5723" i="1"/>
  <c r="T5927" i="1"/>
  <c r="T5674" i="1"/>
  <c r="T3243" i="1"/>
  <c r="T1995" i="1"/>
  <c r="T3746" i="1"/>
  <c r="T4439" i="1"/>
  <c r="T383" i="1"/>
  <c r="T459" i="1"/>
  <c r="T5946" i="1"/>
  <c r="T89" i="1"/>
  <c r="T4053" i="1"/>
  <c r="T4212" i="1"/>
  <c r="T4772" i="1"/>
  <c r="T5673" i="1"/>
  <c r="T509" i="1"/>
  <c r="T7013" i="1"/>
  <c r="T3421" i="1"/>
  <c r="T3745" i="1"/>
  <c r="T5061" i="1"/>
  <c r="T1263" i="1"/>
  <c r="T857" i="1"/>
  <c r="T2549" i="1"/>
  <c r="T1923" i="1"/>
  <c r="T4211" i="1"/>
  <c r="T366" i="1"/>
  <c r="T723" i="1"/>
  <c r="T722" i="1"/>
  <c r="T3437" i="1"/>
  <c r="T5766" i="1"/>
  <c r="T186" i="1"/>
  <c r="T4720" i="1"/>
  <c r="T3090" i="1"/>
  <c r="T4949" i="1"/>
  <c r="T2592" i="1"/>
  <c r="T721" i="1"/>
  <c r="T3242" i="1"/>
  <c r="T4210" i="1"/>
  <c r="T185" i="1"/>
  <c r="T3241" i="1"/>
  <c r="T3089" i="1"/>
  <c r="T2424" i="1"/>
  <c r="T6136" i="1"/>
  <c r="T2222" i="1"/>
  <c r="T4271" i="1"/>
  <c r="T720" i="1"/>
  <c r="T1994" i="1"/>
  <c r="T3744" i="1"/>
  <c r="T6234" i="1"/>
  <c r="T3088" i="1"/>
  <c r="T3087" i="1"/>
  <c r="T2388" i="1"/>
  <c r="T4051" i="1"/>
  <c r="T4052" i="1"/>
  <c r="T4787" i="1"/>
  <c r="T3743" i="1"/>
  <c r="T1922" i="1"/>
  <c r="T5192" i="1"/>
  <c r="T4758" i="1"/>
  <c r="T3742" i="1"/>
  <c r="T2896" i="1"/>
  <c r="T5805" i="1"/>
  <c r="T3240" i="1"/>
  <c r="T4719" i="1"/>
  <c r="T5672" i="1"/>
  <c r="T399" i="1"/>
  <c r="T1596" i="1"/>
  <c r="T3741" i="1"/>
  <c r="T3420" i="1"/>
  <c r="T1921" i="1"/>
  <c r="T6824" i="1"/>
  <c r="T6902" i="1"/>
  <c r="T6964" i="1"/>
  <c r="T6587" i="1"/>
  <c r="T6729" i="1"/>
  <c r="T5671" i="1"/>
  <c r="T1187" i="1"/>
  <c r="T3740" i="1"/>
  <c r="T143" i="1"/>
  <c r="T4948" i="1"/>
  <c r="T1830" i="1"/>
  <c r="T6271" i="1"/>
  <c r="T3940" i="1"/>
  <c r="T6198" i="1"/>
  <c r="T930" i="1"/>
  <c r="T2591" i="1"/>
  <c r="T3739" i="1"/>
  <c r="T583" i="1"/>
  <c r="T4050" i="1"/>
  <c r="T1262" i="1"/>
  <c r="T629" i="1"/>
  <c r="T843" i="1"/>
  <c r="T3086" i="1"/>
  <c r="T5005" i="1"/>
  <c r="T4786" i="1"/>
  <c r="T5191" i="1"/>
  <c r="T2020" i="1"/>
  <c r="T5483" i="1"/>
  <c r="T3509" i="1"/>
  <c r="T5060" i="1"/>
  <c r="T6778" i="1"/>
  <c r="T458" i="1"/>
  <c r="T4644" i="1"/>
  <c r="T4049" i="1"/>
  <c r="T1351" i="1"/>
  <c r="T1559" i="1"/>
  <c r="T6135" i="1"/>
  <c r="T1695" i="1"/>
  <c r="T5190" i="1"/>
  <c r="T6901" i="1"/>
  <c r="T5189" i="1"/>
  <c r="T4438" i="1"/>
  <c r="T4270" i="1"/>
  <c r="T1186" i="1"/>
  <c r="T5188" i="1"/>
  <c r="T3894" i="1"/>
  <c r="T1756" i="1"/>
  <c r="T3738" i="1"/>
  <c r="T1398" i="1"/>
  <c r="T5428" i="1"/>
  <c r="T719" i="1"/>
  <c r="T3893" i="1"/>
  <c r="T2763" i="1"/>
  <c r="T1426" i="1"/>
  <c r="T3492" i="1"/>
  <c r="T4437" i="1"/>
  <c r="T6197" i="1"/>
  <c r="T6862" i="1"/>
  <c r="T2221" i="1"/>
  <c r="T7012" i="1"/>
  <c r="T2895" i="1"/>
  <c r="T142" i="1"/>
  <c r="T1185" i="1"/>
  <c r="T3239" i="1"/>
  <c r="T485" i="1"/>
  <c r="T5031" i="1"/>
  <c r="T3085" i="1"/>
  <c r="T5187" i="1"/>
  <c r="T5059" i="1"/>
  <c r="T1184" i="1"/>
  <c r="T5670" i="1"/>
  <c r="T3737" i="1"/>
  <c r="T1920" i="1"/>
  <c r="T5722" i="1"/>
  <c r="T1755" i="1"/>
  <c r="T3892" i="1"/>
  <c r="T3736" i="1"/>
  <c r="T2894" i="1"/>
  <c r="T3084" i="1"/>
  <c r="T3491" i="1"/>
  <c r="T718" i="1"/>
  <c r="T3891" i="1"/>
  <c r="T3954" i="1"/>
  <c r="T1477" i="1"/>
  <c r="T4946" i="1"/>
  <c r="T4947" i="1"/>
  <c r="T5891" i="1"/>
  <c r="T6364" i="1"/>
  <c r="T6363" i="1"/>
  <c r="T5765" i="1"/>
  <c r="T1953" i="1"/>
  <c r="T2342" i="1"/>
  <c r="T803" i="1"/>
  <c r="T3238" i="1"/>
  <c r="T5186" i="1"/>
  <c r="T3735" i="1"/>
  <c r="T339" i="1"/>
  <c r="T2488" i="1"/>
  <c r="T3734" i="1"/>
  <c r="T276" i="1"/>
  <c r="T2590" i="1"/>
  <c r="T929" i="1"/>
  <c r="T977" i="1"/>
  <c r="T4048" i="1"/>
  <c r="T4436" i="1"/>
  <c r="T6861" i="1"/>
  <c r="T159" i="1"/>
  <c r="T2220" i="1"/>
  <c r="T4643" i="1"/>
  <c r="T4209" i="1"/>
  <c r="T6362" i="1"/>
  <c r="T457" i="1"/>
  <c r="T1968" i="1"/>
  <c r="T868" i="1"/>
  <c r="T2387" i="1"/>
  <c r="T3733" i="1"/>
  <c r="T2893" i="1"/>
  <c r="T3436" i="1"/>
  <c r="T456" i="1"/>
  <c r="T2338" i="1"/>
  <c r="T5521" i="1"/>
  <c r="T5522" i="1"/>
  <c r="T4944" i="1"/>
  <c r="T4943" i="1"/>
  <c r="T5523" i="1"/>
  <c r="T4945" i="1"/>
  <c r="T4302" i="1"/>
  <c r="T2892" i="1"/>
  <c r="T5427" i="1"/>
  <c r="T3889" i="1"/>
  <c r="T4301" i="1"/>
  <c r="T4268" i="1"/>
  <c r="T4269" i="1"/>
  <c r="T3890" i="1"/>
  <c r="T605" i="1"/>
  <c r="T928" i="1"/>
  <c r="T5426" i="1"/>
  <c r="T2386" i="1"/>
  <c r="T4435" i="1"/>
  <c r="T2322" i="1"/>
  <c r="T2219" i="1"/>
  <c r="T927" i="1"/>
  <c r="T1694" i="1"/>
  <c r="T4208" i="1"/>
  <c r="T1919" i="1"/>
  <c r="T2891" i="1"/>
  <c r="T4047" i="1"/>
  <c r="T4267" i="1"/>
  <c r="T4093" i="1"/>
  <c r="T1918" i="1"/>
  <c r="T926" i="1"/>
  <c r="T4785" i="1"/>
  <c r="T2890" i="1"/>
  <c r="T5982" i="1"/>
  <c r="T4942" i="1"/>
  <c r="T248" i="1"/>
  <c r="T717" i="1"/>
  <c r="T4207" i="1"/>
  <c r="T1183" i="1"/>
  <c r="T6628" i="1"/>
  <c r="T3888" i="1"/>
  <c r="T2218" i="1"/>
  <c r="T716" i="1"/>
  <c r="T382" i="1"/>
  <c r="T5425" i="1"/>
  <c r="T381" i="1"/>
  <c r="T623" i="1"/>
  <c r="T380" i="1"/>
  <c r="T2385" i="1"/>
  <c r="T2544" i="1"/>
  <c r="T2215" i="1"/>
  <c r="T2384" i="1"/>
  <c r="T2693" i="1"/>
  <c r="T3083" i="1"/>
  <c r="T1754" i="1"/>
  <c r="T1558" i="1"/>
  <c r="T1350" i="1"/>
  <c r="T2214" i="1"/>
  <c r="T1917" i="1"/>
  <c r="T2216" i="1"/>
  <c r="T1473" i="1"/>
  <c r="T1474" i="1"/>
  <c r="T1475" i="1"/>
  <c r="T1916" i="1"/>
  <c r="T2486" i="1"/>
  <c r="T5282" i="1"/>
  <c r="T2487" i="1"/>
  <c r="T1476" i="1"/>
  <c r="T2217" i="1"/>
  <c r="T1349" i="1"/>
  <c r="T3732" i="1"/>
  <c r="T338" i="1"/>
  <c r="T275" i="1"/>
  <c r="T6988" i="1"/>
  <c r="T6900" i="1"/>
  <c r="T5507" i="1"/>
  <c r="T4300" i="1"/>
  <c r="T3887" i="1"/>
  <c r="T2485" i="1"/>
  <c r="T5669" i="1"/>
  <c r="T2213" i="1"/>
  <c r="T3953" i="1"/>
  <c r="T6424" i="1"/>
  <c r="T5981" i="1"/>
  <c r="T3731" i="1"/>
  <c r="T4206" i="1"/>
  <c r="T1397" i="1"/>
  <c r="T3730" i="1"/>
  <c r="T5890" i="1"/>
  <c r="T6134" i="1"/>
  <c r="T2589" i="1"/>
  <c r="T4205" i="1"/>
  <c r="T715" i="1"/>
  <c r="T4941" i="1"/>
  <c r="T2383" i="1"/>
  <c r="T5530" i="1"/>
  <c r="T1031" i="1"/>
  <c r="T714" i="1"/>
  <c r="T1182" i="1"/>
  <c r="T3373" i="1"/>
  <c r="T5889" i="1"/>
  <c r="T582" i="1"/>
  <c r="T1261" i="1"/>
  <c r="T337" i="1"/>
  <c r="T4940" i="1"/>
  <c r="T713" i="1"/>
  <c r="T1305" i="1"/>
  <c r="T3082" i="1"/>
  <c r="T7040" i="1"/>
  <c r="T155" i="1"/>
  <c r="T2212" i="1"/>
  <c r="T201" i="1"/>
  <c r="T258" i="1"/>
  <c r="T4434" i="1"/>
  <c r="T1425" i="1"/>
  <c r="T2211" i="1"/>
  <c r="T2321" i="1"/>
  <c r="T77" i="1"/>
  <c r="T3729" i="1"/>
  <c r="T4204" i="1"/>
  <c r="T6586" i="1"/>
  <c r="T2382" i="1"/>
  <c r="T4642" i="1"/>
  <c r="T3237" i="1"/>
  <c r="T601" i="1"/>
  <c r="T3372" i="1"/>
  <c r="T247" i="1"/>
  <c r="T2210" i="1"/>
  <c r="T622" i="1"/>
  <c r="T6943" i="1"/>
  <c r="T4433" i="1"/>
  <c r="T1181" i="1"/>
  <c r="T4939" i="1"/>
  <c r="T3371" i="1"/>
  <c r="T925" i="1"/>
  <c r="T3886" i="1"/>
  <c r="T3370" i="1"/>
  <c r="T2957" i="1"/>
  <c r="T712" i="1"/>
  <c r="T3728" i="1"/>
  <c r="T6133" i="1"/>
  <c r="T5281" i="1"/>
  <c r="T6919" i="1"/>
  <c r="T3189" i="1"/>
  <c r="T2209" i="1"/>
  <c r="T5058" i="1"/>
  <c r="T4104" i="1"/>
  <c r="T2530" i="1"/>
  <c r="T4718" i="1"/>
  <c r="T5185" i="1"/>
  <c r="T5888" i="1"/>
  <c r="T4046" i="1"/>
  <c r="T4938" i="1"/>
  <c r="T6804" i="1"/>
  <c r="T5238" i="1"/>
  <c r="T1260" i="1"/>
  <c r="T4432" i="1"/>
  <c r="T5668" i="1"/>
  <c r="T1023" i="1"/>
  <c r="T5980" i="1"/>
  <c r="T246" i="1"/>
  <c r="T2208" i="1"/>
  <c r="T3885" i="1"/>
  <c r="T1180" i="1"/>
  <c r="T1179" i="1"/>
  <c r="T2762" i="1"/>
  <c r="T4493" i="1"/>
  <c r="T6823" i="1"/>
  <c r="T1586" i="1"/>
  <c r="T4266" i="1"/>
  <c r="T2341" i="1"/>
  <c r="T711" i="1"/>
  <c r="T2419" i="1"/>
  <c r="T4299" i="1"/>
  <c r="T455" i="1"/>
  <c r="T4937" i="1"/>
  <c r="T6132" i="1"/>
  <c r="T2207" i="1"/>
  <c r="T5424" i="1"/>
  <c r="T2206" i="1"/>
  <c r="T1178" i="1"/>
  <c r="T710" i="1"/>
  <c r="T6545" i="1"/>
  <c r="T600" i="1"/>
  <c r="T37" i="1"/>
  <c r="T3727" i="1"/>
  <c r="T1177" i="1"/>
  <c r="T1952" i="1"/>
  <c r="T2418" i="1"/>
  <c r="T1176" i="1"/>
  <c r="T4935" i="1"/>
  <c r="T4936" i="1"/>
  <c r="T5423" i="1"/>
  <c r="T976" i="1"/>
  <c r="T1829" i="1"/>
  <c r="T1915" i="1"/>
  <c r="T1557" i="1"/>
  <c r="T4641" i="1"/>
  <c r="T5183" i="1"/>
  <c r="T5184" i="1"/>
  <c r="T1993" i="1"/>
  <c r="T1348" i="1"/>
  <c r="T3508" i="1"/>
  <c r="T6728" i="1"/>
  <c r="T4934" i="1"/>
  <c r="T3884" i="1"/>
  <c r="T2889" i="1"/>
  <c r="T3726" i="1"/>
  <c r="T1992" i="1"/>
  <c r="T2588" i="1"/>
  <c r="T5667" i="1"/>
  <c r="T4640" i="1"/>
  <c r="T3883" i="1"/>
  <c r="T454" i="1"/>
  <c r="T2205" i="1"/>
  <c r="T2692" i="1"/>
  <c r="T2381" i="1"/>
  <c r="T4639" i="1"/>
  <c r="T923" i="1"/>
  <c r="T924" i="1"/>
  <c r="T4431" i="1"/>
  <c r="T2888" i="1"/>
  <c r="T2587" i="1"/>
  <c r="T2887" i="1"/>
  <c r="T3369" i="1"/>
  <c r="T4638" i="1"/>
  <c r="T6450" i="1"/>
  <c r="T5237" i="1"/>
  <c r="T1914" i="1"/>
  <c r="T2417" i="1"/>
  <c r="T336" i="1"/>
  <c r="T3490" i="1"/>
  <c r="T1693" i="1"/>
  <c r="T3081" i="1"/>
  <c r="T3419" i="1"/>
  <c r="T2886" i="1"/>
  <c r="T4933" i="1"/>
  <c r="T922" i="1"/>
  <c r="T199" i="1"/>
  <c r="T5666" i="1"/>
  <c r="T873" i="1"/>
  <c r="T3080" i="1"/>
  <c r="T1692" i="1"/>
  <c r="T4637" i="1"/>
  <c r="T5665" i="1"/>
  <c r="T1175" i="1"/>
  <c r="T6131" i="1"/>
  <c r="T856" i="1"/>
  <c r="T5280" i="1"/>
  <c r="T6627" i="1"/>
  <c r="T5998" i="1"/>
  <c r="T5316" i="1"/>
  <c r="T2204" i="1"/>
  <c r="T1913" i="1"/>
  <c r="T335" i="1"/>
  <c r="T5422" i="1"/>
  <c r="T2203" i="1"/>
  <c r="T4932" i="1"/>
  <c r="T1856" i="1"/>
  <c r="T4203" i="1"/>
  <c r="T5520" i="1"/>
  <c r="T4430" i="1"/>
  <c r="T6860" i="1"/>
  <c r="T784" i="1"/>
  <c r="T4636" i="1"/>
  <c r="T6963" i="1"/>
  <c r="T227" i="1"/>
  <c r="T1782" i="1"/>
  <c r="T334" i="1"/>
  <c r="T6361" i="1"/>
  <c r="T4635" i="1"/>
  <c r="T6727" i="1"/>
  <c r="T5721" i="1"/>
  <c r="T4717" i="1"/>
  <c r="T709" i="1"/>
  <c r="T6987" i="1"/>
  <c r="T4202" i="1"/>
  <c r="T4429" i="1"/>
  <c r="T5506" i="1"/>
  <c r="T5279" i="1"/>
  <c r="T6130" i="1"/>
  <c r="T1691" i="1"/>
  <c r="T5979" i="1"/>
  <c r="T5664" i="1"/>
  <c r="T3882" i="1"/>
  <c r="T1690" i="1"/>
  <c r="T4634" i="1"/>
  <c r="T4931" i="1"/>
  <c r="T6544" i="1"/>
  <c r="T2484" i="1"/>
  <c r="T3939" i="1"/>
  <c r="T855" i="1"/>
  <c r="T184" i="1"/>
  <c r="T4930" i="1"/>
  <c r="T6196" i="1"/>
  <c r="T508" i="1"/>
  <c r="T3938" i="1"/>
  <c r="T2380" i="1"/>
  <c r="T4633" i="1"/>
  <c r="T3966" i="1"/>
  <c r="T1912" i="1"/>
  <c r="T2885" i="1"/>
  <c r="T333" i="1"/>
  <c r="T1174" i="1"/>
  <c r="T1556" i="1"/>
  <c r="T802" i="1"/>
  <c r="T245" i="1"/>
  <c r="T6129" i="1"/>
  <c r="T1173" i="1"/>
  <c r="T975" i="1"/>
  <c r="T3881" i="1"/>
  <c r="T2202" i="1"/>
  <c r="T2949" i="1"/>
  <c r="T332" i="1"/>
  <c r="T1172" i="1"/>
  <c r="T921" i="1"/>
  <c r="T5663" i="1"/>
  <c r="T5804" i="1"/>
  <c r="T5926" i="1"/>
  <c r="T5997" i="1"/>
  <c r="T6128" i="1"/>
  <c r="T6462" i="1"/>
  <c r="T6402" i="1"/>
  <c r="T1911" i="1"/>
  <c r="T3236" i="1"/>
  <c r="T3079" i="1"/>
  <c r="T5505" i="1"/>
  <c r="T2379" i="1"/>
  <c r="T2884" i="1"/>
  <c r="T287" i="1"/>
  <c r="T6859" i="1"/>
  <c r="T604" i="1"/>
  <c r="T5030" i="1"/>
  <c r="T6127" i="1"/>
  <c r="T5662" i="1"/>
  <c r="T2883" i="1"/>
  <c r="T5182" i="1"/>
  <c r="T608" i="1"/>
  <c r="T1689" i="1"/>
  <c r="T5887" i="1"/>
  <c r="T1910" i="1"/>
  <c r="T244" i="1"/>
  <c r="T1171" i="1"/>
  <c r="T1170" i="1"/>
  <c r="T3368" i="1"/>
  <c r="T708" i="1"/>
  <c r="T4298" i="1"/>
  <c r="T1828" i="1"/>
  <c r="T263" i="1"/>
  <c r="T453" i="1"/>
  <c r="T6803" i="1"/>
  <c r="T920" i="1"/>
  <c r="T3078" i="1"/>
  <c r="T6461" i="1"/>
  <c r="T1827" i="1"/>
  <c r="T6858" i="1"/>
  <c r="T4716" i="1"/>
  <c r="T2483" i="1"/>
  <c r="T4201" i="1"/>
  <c r="T992" i="1"/>
  <c r="T2773" i="1"/>
  <c r="T1004" i="1"/>
  <c r="T1347" i="1"/>
  <c r="T2201" i="1"/>
  <c r="T2014" i="1"/>
  <c r="T1472" i="1"/>
  <c r="T6962" i="1"/>
  <c r="T2772" i="1"/>
  <c r="T3367" i="1"/>
  <c r="T2200" i="1"/>
  <c r="T1442" i="1"/>
  <c r="T5661" i="1"/>
  <c r="T6911" i="1"/>
  <c r="T3077" i="1"/>
  <c r="T52" i="1"/>
  <c r="T3235" i="1"/>
  <c r="T5421" i="1"/>
  <c r="T3366" i="1"/>
  <c r="T3489" i="1"/>
  <c r="T5886" i="1"/>
  <c r="T5764" i="1"/>
  <c r="T1688" i="1"/>
  <c r="T3725" i="1"/>
  <c r="T1909" i="1"/>
  <c r="T4083" i="1"/>
  <c r="T6360" i="1"/>
  <c r="T1259" i="1"/>
  <c r="T4771" i="1"/>
  <c r="T4200" i="1"/>
  <c r="T6899" i="1"/>
  <c r="T3488" i="1"/>
  <c r="T5420" i="1"/>
  <c r="T4468" i="1"/>
  <c r="T1396" i="1"/>
  <c r="T4929" i="1"/>
  <c r="T6543" i="1"/>
  <c r="T452" i="1"/>
  <c r="T4314" i="1"/>
  <c r="T1471" i="1"/>
  <c r="T183" i="1"/>
  <c r="T2378" i="1"/>
  <c r="T1555" i="1"/>
  <c r="T4928" i="1"/>
  <c r="T357" i="1"/>
  <c r="T5660" i="1"/>
  <c r="T2882" i="1"/>
  <c r="T6651" i="1"/>
  <c r="T1027" i="1"/>
  <c r="T110" i="1"/>
  <c r="T2199" i="1"/>
  <c r="T1687" i="1"/>
  <c r="T2761" i="1"/>
  <c r="T3076" i="1"/>
  <c r="T507" i="1"/>
  <c r="T4199" i="1"/>
  <c r="T707" i="1"/>
  <c r="T4927" i="1"/>
  <c r="T4632" i="1"/>
  <c r="T6942" i="1"/>
  <c r="T6684" i="1"/>
  <c r="T5236" i="1"/>
  <c r="T5720" i="1"/>
  <c r="T6359" i="1"/>
  <c r="T6126" i="1"/>
  <c r="T6683" i="1"/>
  <c r="T4757" i="1"/>
  <c r="T1395" i="1"/>
  <c r="T6726" i="1"/>
  <c r="T6822" i="1"/>
  <c r="T6233" i="1"/>
  <c r="T3234" i="1"/>
  <c r="T3442" i="1"/>
  <c r="T4045" i="1"/>
  <c r="T1686" i="1"/>
  <c r="T1258" i="1"/>
  <c r="T4631" i="1"/>
  <c r="T2198" i="1"/>
  <c r="T4926" i="1"/>
  <c r="T6449" i="1"/>
  <c r="T6986" i="1"/>
  <c r="T3724" i="1"/>
  <c r="T2691" i="1"/>
  <c r="T1554" i="1"/>
  <c r="T1169" i="1"/>
  <c r="T257" i="1"/>
  <c r="T3075" i="1"/>
  <c r="T3487" i="1"/>
  <c r="T5656" i="1"/>
  <c r="T5657" i="1"/>
  <c r="T5658" i="1"/>
  <c r="T5659" i="1"/>
  <c r="T3074" i="1"/>
  <c r="T2320" i="1"/>
  <c r="T5925" i="1"/>
  <c r="T974" i="1"/>
  <c r="T3418" i="1"/>
  <c r="T3723" i="1"/>
  <c r="T973" i="1"/>
  <c r="T2881" i="1"/>
  <c r="T2319" i="1"/>
  <c r="T1951" i="1"/>
  <c r="T6125" i="1"/>
  <c r="T2197" i="1"/>
  <c r="T4925" i="1"/>
  <c r="T545" i="1"/>
  <c r="T2586" i="1"/>
  <c r="T5655" i="1"/>
  <c r="T3073" i="1"/>
  <c r="T3233" i="1"/>
  <c r="T3072" i="1"/>
  <c r="T5234" i="1"/>
  <c r="T5235" i="1"/>
  <c r="T3937" i="1"/>
  <c r="T331" i="1"/>
  <c r="T4630" i="1"/>
  <c r="T6232" i="1"/>
  <c r="T1257" i="1"/>
  <c r="T3232" i="1"/>
  <c r="T2880" i="1"/>
  <c r="T599" i="1"/>
  <c r="T1685" i="1"/>
  <c r="T6124" i="1"/>
  <c r="T3365" i="1"/>
  <c r="T919" i="1"/>
  <c r="T3071" i="1"/>
  <c r="T6448" i="1"/>
  <c r="T3722" i="1"/>
  <c r="T4099" i="1"/>
  <c r="T1684" i="1"/>
  <c r="T5654" i="1"/>
  <c r="T17" i="1"/>
  <c r="T5924" i="1"/>
  <c r="T4924" i="1"/>
  <c r="T3364" i="1"/>
  <c r="T1826" i="1"/>
  <c r="T5885" i="1"/>
  <c r="T5181" i="1"/>
  <c r="T6626" i="1"/>
  <c r="T3070" i="1"/>
  <c r="T1365" i="1"/>
  <c r="T226" i="1"/>
  <c r="T581" i="1"/>
  <c r="T2416" i="1"/>
  <c r="T363" i="1"/>
  <c r="T451" i="1"/>
  <c r="T5653" i="1"/>
  <c r="T3069" i="1"/>
  <c r="T5884" i="1"/>
  <c r="T141" i="1"/>
  <c r="T3363" i="1"/>
  <c r="T1585" i="1"/>
  <c r="T4923" i="1"/>
  <c r="T6542" i="1"/>
  <c r="T1553" i="1"/>
  <c r="T2196" i="1"/>
  <c r="T5883" i="1"/>
  <c r="T5882" i="1"/>
  <c r="T1908" i="1"/>
  <c r="T1302" i="1"/>
  <c r="T5233" i="1"/>
  <c r="T2318" i="1"/>
  <c r="T783" i="1"/>
  <c r="T3362" i="1"/>
  <c r="T3880" i="1"/>
  <c r="T6358" i="1"/>
  <c r="T5180" i="1"/>
  <c r="T706" i="1"/>
  <c r="T450" i="1"/>
  <c r="T225" i="1"/>
  <c r="T3879" i="1"/>
  <c r="T1552" i="1"/>
  <c r="T5504" i="1"/>
  <c r="T3453" i="1"/>
  <c r="T2195" i="1"/>
  <c r="T4198" i="1"/>
  <c r="T5652" i="1"/>
  <c r="T3361" i="1"/>
  <c r="T705" i="1"/>
  <c r="T3507" i="1"/>
  <c r="T3877" i="1"/>
  <c r="T3506" i="1"/>
  <c r="T6447" i="1"/>
  <c r="T2529" i="1"/>
  <c r="T4715" i="1"/>
  <c r="T3878" i="1"/>
  <c r="T6123" i="1"/>
  <c r="T4922" i="1"/>
  <c r="T5763" i="1"/>
  <c r="T4714" i="1"/>
  <c r="T4756" i="1"/>
  <c r="T4629" i="1"/>
  <c r="T1683" i="1"/>
  <c r="T5762" i="1"/>
  <c r="T1682" i="1"/>
  <c r="T4628" i="1"/>
  <c r="T3965" i="1"/>
  <c r="T1753" i="1"/>
  <c r="T6541" i="1"/>
  <c r="T3417" i="1"/>
  <c r="T3068" i="1"/>
  <c r="T2194" i="1"/>
  <c r="T2193" i="1"/>
  <c r="T5881" i="1"/>
  <c r="T3067" i="1"/>
  <c r="T5503" i="1"/>
  <c r="T2482" i="1"/>
  <c r="T1752" i="1"/>
  <c r="T1825" i="1"/>
  <c r="T7011" i="1"/>
  <c r="T6122" i="1"/>
  <c r="T2377" i="1"/>
  <c r="T6446" i="1"/>
  <c r="T2332" i="1"/>
  <c r="T5419" i="1"/>
  <c r="T6540" i="1"/>
  <c r="T5651" i="1"/>
  <c r="T3158" i="1"/>
  <c r="T3876" i="1"/>
  <c r="T4627" i="1"/>
  <c r="T6539" i="1"/>
  <c r="T1168" i="1"/>
  <c r="T3505" i="1"/>
  <c r="T3360" i="1"/>
  <c r="T1470" i="1"/>
  <c r="T3522" i="1"/>
  <c r="T2690" i="1"/>
  <c r="T4713" i="1"/>
  <c r="T1907" i="1"/>
  <c r="T6357" i="1"/>
  <c r="T6356" i="1"/>
  <c r="T918" i="1"/>
  <c r="T1906" i="1"/>
  <c r="T5880" i="1"/>
  <c r="T3875" i="1"/>
  <c r="T704" i="1"/>
  <c r="T1469" i="1"/>
  <c r="T5179" i="1"/>
  <c r="T3874" i="1"/>
  <c r="T2627" i="1"/>
  <c r="T5978" i="1"/>
  <c r="T5057" i="1"/>
  <c r="T4921" i="1"/>
  <c r="T4920" i="1"/>
  <c r="T33" i="1"/>
  <c r="T4919" i="1"/>
  <c r="T2192" i="1"/>
  <c r="T4626" i="1"/>
  <c r="T1167" i="1"/>
  <c r="T1030" i="1"/>
  <c r="T3952" i="1"/>
  <c r="T544" i="1"/>
  <c r="T3066" i="1"/>
  <c r="T4625" i="1"/>
  <c r="T5418" i="1"/>
  <c r="T5029" i="1"/>
  <c r="T5945" i="1"/>
  <c r="T3157" i="1"/>
  <c r="T1166" i="1"/>
  <c r="T6757" i="1"/>
  <c r="T2543" i="1"/>
  <c r="T330" i="1"/>
  <c r="T2191" i="1"/>
  <c r="T6121" i="1"/>
  <c r="T4428" i="1"/>
  <c r="T5529" i="1"/>
  <c r="T6270" i="1"/>
  <c r="T703" i="1"/>
  <c r="T2190" i="1"/>
  <c r="T3873" i="1"/>
  <c r="T1751" i="1"/>
  <c r="T6538" i="1"/>
  <c r="T6120" i="1"/>
  <c r="T848" i="1"/>
  <c r="T1681" i="1"/>
  <c r="T4918" i="1"/>
  <c r="T2189" i="1"/>
  <c r="T3721" i="1"/>
  <c r="T6725" i="1"/>
  <c r="T6625" i="1"/>
  <c r="T6581" i="1"/>
  <c r="T6537" i="1"/>
  <c r="T6582" i="1"/>
  <c r="T6583" i="1"/>
  <c r="T6584" i="1"/>
  <c r="T6585" i="1"/>
  <c r="T1680" i="1"/>
  <c r="T4917" i="1"/>
  <c r="T6857" i="1"/>
  <c r="T2585" i="1"/>
  <c r="T4197" i="1"/>
  <c r="T5650" i="1"/>
  <c r="T2188" i="1"/>
  <c r="T3964" i="1"/>
  <c r="T4265" i="1"/>
  <c r="T702" i="1"/>
  <c r="T6993" i="1"/>
  <c r="T3872" i="1"/>
  <c r="T1905" i="1"/>
  <c r="T7037" i="1"/>
  <c r="T1551" i="1"/>
  <c r="T5178" i="1"/>
  <c r="T972" i="1"/>
  <c r="T4712" i="1"/>
  <c r="T6195" i="1"/>
  <c r="T329" i="1"/>
  <c r="T1304" i="1"/>
  <c r="T4624" i="1"/>
  <c r="T4916" i="1"/>
  <c r="T2879" i="1"/>
  <c r="T2376" i="1"/>
  <c r="T140" i="1"/>
  <c r="T5232" i="1"/>
  <c r="T5649" i="1"/>
  <c r="T4623" i="1"/>
  <c r="T3065" i="1"/>
  <c r="T4622" i="1"/>
  <c r="T1346" i="1"/>
  <c r="T1550" i="1"/>
  <c r="T5879" i="1"/>
  <c r="T6119" i="1"/>
  <c r="T5648" i="1"/>
  <c r="T701" i="1"/>
  <c r="T700" i="1"/>
  <c r="T5417" i="1"/>
  <c r="T2542" i="1"/>
  <c r="T3064" i="1"/>
  <c r="T506" i="1"/>
  <c r="T3435" i="1"/>
  <c r="T6355" i="1"/>
  <c r="T4621" i="1"/>
  <c r="T6118" i="1"/>
  <c r="T6445" i="1"/>
  <c r="T3871" i="1"/>
  <c r="T2944" i="1"/>
  <c r="T1256" i="1"/>
  <c r="T4492" i="1"/>
  <c r="T2878" i="1"/>
  <c r="T5923" i="1"/>
  <c r="T1165" i="1"/>
  <c r="T5177" i="1"/>
  <c r="T6117" i="1"/>
  <c r="T5056" i="1"/>
  <c r="T5278" i="1"/>
  <c r="T5055" i="1"/>
  <c r="T3359" i="1"/>
  <c r="T1164" i="1"/>
  <c r="T4098" i="1"/>
  <c r="T3434" i="1"/>
  <c r="T4043" i="1"/>
  <c r="T4044" i="1"/>
  <c r="T5803" i="1"/>
  <c r="T5176" i="1"/>
  <c r="T297" i="1"/>
  <c r="T4467" i="1"/>
  <c r="T2187" i="1"/>
  <c r="T1424" i="1"/>
  <c r="T611" i="1"/>
  <c r="T1163" i="1"/>
  <c r="T6624" i="1"/>
  <c r="T3720" i="1"/>
  <c r="T139" i="1"/>
  <c r="T4196" i="1"/>
  <c r="T4915" i="1"/>
  <c r="T6682" i="1"/>
  <c r="T971" i="1"/>
  <c r="T6992" i="1"/>
  <c r="T4620" i="1"/>
  <c r="T5719" i="1"/>
  <c r="T2689" i="1"/>
  <c r="T2688" i="1"/>
  <c r="T2943" i="1"/>
  <c r="T4914" i="1"/>
  <c r="T1797" i="1"/>
  <c r="T4297" i="1"/>
  <c r="T6116" i="1"/>
  <c r="T4784" i="1"/>
  <c r="T2317" i="1"/>
  <c r="T5647" i="1"/>
  <c r="T2186" i="1"/>
  <c r="T4466" i="1"/>
  <c r="T4264" i="1"/>
  <c r="T4195" i="1"/>
  <c r="T3358" i="1"/>
  <c r="T1374" i="1"/>
  <c r="T2760" i="1"/>
  <c r="T1904" i="1"/>
  <c r="T835" i="1"/>
  <c r="T2687" i="1"/>
  <c r="T202" i="1"/>
  <c r="T4194" i="1"/>
  <c r="T3719" i="1"/>
  <c r="T1991" i="1"/>
  <c r="T5646" i="1"/>
  <c r="T1468" i="1"/>
  <c r="T4913" i="1"/>
  <c r="T274" i="1"/>
  <c r="T1584" i="1"/>
  <c r="T1990" i="1"/>
  <c r="T5502" i="1"/>
  <c r="T917" i="1"/>
  <c r="T6856" i="1"/>
  <c r="T5781" i="1"/>
  <c r="T2877" i="1"/>
  <c r="T2616" i="1"/>
  <c r="T1796" i="1"/>
  <c r="T5028" i="1"/>
  <c r="T6354" i="1"/>
  <c r="T6756" i="1"/>
  <c r="T6821" i="1"/>
  <c r="T4427" i="1"/>
  <c r="T5780" i="1"/>
  <c r="T1162" i="1"/>
  <c r="T3063" i="1"/>
  <c r="T4042" i="1"/>
  <c r="T6724" i="1"/>
  <c r="T6401" i="1"/>
  <c r="T4912" i="1"/>
  <c r="T4426" i="1"/>
  <c r="T5878" i="1"/>
  <c r="T1394" i="1"/>
  <c r="T3718" i="1"/>
  <c r="T5802" i="1"/>
  <c r="T3717" i="1"/>
  <c r="T5054" i="1"/>
  <c r="T4619" i="1"/>
  <c r="T970" i="1"/>
  <c r="T2185" i="1"/>
  <c r="T5761" i="1"/>
  <c r="T2184" i="1"/>
  <c r="T2686" i="1"/>
  <c r="T5760" i="1"/>
  <c r="T4618" i="1"/>
  <c r="T4193" i="1"/>
  <c r="T1679" i="1"/>
  <c r="T550" i="1"/>
  <c r="T6722" i="1"/>
  <c r="T6723" i="1"/>
  <c r="T2183" i="1"/>
  <c r="T3716" i="1"/>
  <c r="T295" i="1"/>
  <c r="T4082" i="1"/>
  <c r="T1858" i="1"/>
  <c r="T103" i="1"/>
  <c r="T3061" i="1"/>
  <c r="T3062" i="1"/>
  <c r="T4911" i="1"/>
  <c r="T1549" i="1"/>
  <c r="T3715" i="1"/>
  <c r="T1903" i="1"/>
  <c r="T243" i="1"/>
  <c r="T4910" i="1"/>
  <c r="T801" i="1"/>
  <c r="T449" i="1"/>
  <c r="T1902" i="1"/>
  <c r="T699" i="1"/>
  <c r="T198" i="1"/>
  <c r="T5277" i="1"/>
  <c r="T3714" i="1"/>
  <c r="T2182" i="1"/>
  <c r="T51" i="1"/>
  <c r="T5718" i="1"/>
  <c r="T822" i="1"/>
  <c r="T55" i="1"/>
  <c r="T1583" i="1"/>
  <c r="T1022" i="1"/>
  <c r="T3357" i="1"/>
  <c r="T4617" i="1"/>
  <c r="T3060" i="1"/>
  <c r="T4425" i="1"/>
  <c r="T3870" i="1"/>
  <c r="T2615" i="1"/>
  <c r="T6777" i="1"/>
  <c r="T6918" i="1"/>
  <c r="T3713" i="1"/>
  <c r="T4755" i="1"/>
  <c r="T182" i="1"/>
  <c r="T6115" i="1"/>
  <c r="T5645" i="1"/>
  <c r="T4616" i="1"/>
  <c r="T2876" i="1"/>
  <c r="T1726" i="1"/>
  <c r="T4711" i="1"/>
  <c r="T6536" i="1"/>
  <c r="T6400" i="1"/>
  <c r="T3866" i="1"/>
  <c r="T3869" i="1"/>
  <c r="T6444" i="1"/>
  <c r="T3868" i="1"/>
  <c r="T3867" i="1"/>
  <c r="T3712" i="1"/>
  <c r="T6231" i="1"/>
  <c r="T2481" i="1"/>
  <c r="T5644" i="1"/>
  <c r="T2406" i="1"/>
  <c r="T6855" i="1"/>
  <c r="T328" i="1"/>
  <c r="T2875" i="1"/>
  <c r="T6353" i="1"/>
  <c r="T4754" i="1"/>
  <c r="T1781" i="1"/>
  <c r="T154" i="1"/>
  <c r="T90" i="1"/>
  <c r="T286" i="1"/>
  <c r="T2375" i="1"/>
  <c r="T1794" i="1"/>
  <c r="T5944" i="1"/>
  <c r="T4041" i="1"/>
  <c r="T2181" i="1"/>
  <c r="T2942" i="1"/>
  <c r="T3059" i="1"/>
  <c r="T782" i="1"/>
  <c r="T3865" i="1"/>
  <c r="T273" i="1"/>
  <c r="T4424" i="1"/>
  <c r="T5416" i="1"/>
  <c r="T6802" i="1"/>
  <c r="T5717" i="1"/>
  <c r="T698" i="1"/>
  <c r="T5315" i="1"/>
  <c r="T2948" i="1"/>
  <c r="T5175" i="1"/>
  <c r="T6681" i="1"/>
  <c r="T3058" i="1"/>
  <c r="T4423" i="1"/>
  <c r="T1161" i="1"/>
  <c r="T2480" i="1"/>
  <c r="T5004" i="1"/>
  <c r="T6917" i="1"/>
  <c r="T5482" i="1"/>
  <c r="T181" i="1"/>
  <c r="T3452" i="1"/>
  <c r="T3711" i="1"/>
  <c r="T5174" i="1"/>
  <c r="T3057" i="1"/>
  <c r="T3433" i="1"/>
  <c r="T3416" i="1"/>
  <c r="T5977" i="1"/>
  <c r="T1345" i="1"/>
  <c r="T224" i="1"/>
  <c r="T6961" i="1"/>
  <c r="T4909" i="1"/>
  <c r="T2180" i="1"/>
  <c r="T3056" i="1"/>
  <c r="T535" i="1"/>
  <c r="T2941" i="1"/>
  <c r="T6114" i="1"/>
  <c r="T2685" i="1"/>
  <c r="T2684" i="1"/>
  <c r="T3951" i="1"/>
  <c r="T3950" i="1"/>
  <c r="T6535" i="1"/>
  <c r="T3864" i="1"/>
  <c r="T6113" i="1"/>
  <c r="T3710" i="1"/>
  <c r="T4908" i="1"/>
  <c r="T916" i="1"/>
  <c r="T2683" i="1"/>
  <c r="T3055" i="1"/>
  <c r="T1548" i="1"/>
  <c r="T4615" i="1"/>
  <c r="T1547" i="1"/>
  <c r="T3709" i="1"/>
  <c r="T5877" i="1"/>
  <c r="T1750" i="1"/>
  <c r="T5643" i="1"/>
  <c r="T4040" i="1"/>
  <c r="T1467" i="1"/>
  <c r="T4614" i="1"/>
  <c r="T2874" i="1"/>
  <c r="T1989" i="1"/>
  <c r="T3708" i="1"/>
  <c r="T3415" i="1"/>
  <c r="T526" i="1"/>
  <c r="T6898" i="1"/>
  <c r="T1678" i="1"/>
  <c r="T4710" i="1"/>
  <c r="T2947" i="1"/>
  <c r="T3486" i="1"/>
  <c r="T1780" i="1"/>
  <c r="T3707" i="1"/>
  <c r="T4263" i="1"/>
  <c r="T2316" i="1"/>
  <c r="T138" i="1"/>
  <c r="T5481" i="1"/>
  <c r="T1160" i="1"/>
  <c r="T2873" i="1"/>
  <c r="T1159" i="1"/>
  <c r="T6801" i="1"/>
  <c r="T5415" i="1"/>
  <c r="T1721" i="1"/>
  <c r="T4907" i="1"/>
  <c r="T2179" i="1"/>
  <c r="T5716" i="1"/>
  <c r="T5173" i="1"/>
  <c r="T1444" i="1"/>
  <c r="T5876" i="1"/>
  <c r="T5875" i="1"/>
  <c r="T2872" i="1"/>
  <c r="T6534" i="1"/>
  <c r="T5480" i="1"/>
  <c r="T6399" i="1"/>
  <c r="T2940" i="1"/>
  <c r="T3706" i="1"/>
  <c r="T4613" i="1"/>
  <c r="T327" i="1"/>
  <c r="T4039" i="1"/>
  <c r="T3530" i="1"/>
  <c r="T697" i="1"/>
  <c r="T6112" i="1"/>
  <c r="T5642" i="1"/>
  <c r="T5172" i="1"/>
  <c r="T448" i="1"/>
  <c r="T5027" i="1"/>
  <c r="T6352" i="1"/>
  <c r="T3231" i="1"/>
  <c r="T484" i="1"/>
  <c r="T1677" i="1"/>
  <c r="T4612" i="1"/>
  <c r="T3705" i="1"/>
  <c r="T1676" i="1"/>
  <c r="T7036" i="1"/>
  <c r="T5874" i="1"/>
  <c r="T6721" i="1"/>
  <c r="T5641" i="1"/>
  <c r="T1158" i="1"/>
  <c r="T3704" i="1"/>
  <c r="T1824" i="1"/>
  <c r="T268" i="1"/>
  <c r="T5414" i="1"/>
  <c r="T1344" i="1"/>
  <c r="T1988" i="1"/>
  <c r="T1003" i="1"/>
  <c r="T4753" i="1"/>
  <c r="T32" i="1"/>
  <c r="T3054" i="1"/>
  <c r="T6111" i="1"/>
  <c r="T5501" i="1"/>
  <c r="T1157" i="1"/>
  <c r="T4192" i="1"/>
  <c r="T4422" i="1"/>
  <c r="T867" i="1"/>
  <c r="T2178" i="1"/>
  <c r="T4906" i="1"/>
  <c r="T543" i="1"/>
  <c r="T447" i="1"/>
  <c r="T180" i="1"/>
  <c r="T3703" i="1"/>
  <c r="T5873" i="1"/>
  <c r="T5996" i="1"/>
  <c r="T4038" i="1"/>
  <c r="T3863" i="1"/>
  <c r="T5413" i="1"/>
  <c r="T5801" i="1"/>
  <c r="T5231" i="1"/>
  <c r="T6533" i="1"/>
  <c r="T6680" i="1"/>
  <c r="T6350" i="1"/>
  <c r="T6351" i="1"/>
  <c r="T3702" i="1"/>
  <c r="T3701" i="1"/>
  <c r="T6985" i="1"/>
  <c r="T179" i="1"/>
  <c r="T1546" i="1"/>
  <c r="T3156" i="1"/>
  <c r="T4783" i="1"/>
  <c r="T4465" i="1"/>
  <c r="T3053" i="1"/>
  <c r="T6349" i="1"/>
  <c r="T5479" i="1"/>
  <c r="T2374" i="1"/>
  <c r="T5922" i="1"/>
  <c r="T915" i="1"/>
  <c r="T3700" i="1"/>
  <c r="T1675" i="1"/>
  <c r="T4037" i="1"/>
  <c r="T6679" i="1"/>
  <c r="T1369" i="1"/>
  <c r="T4191" i="1"/>
  <c r="T3936" i="1"/>
  <c r="T7010" i="1"/>
  <c r="T6720" i="1"/>
  <c r="T505" i="1"/>
  <c r="T1674" i="1"/>
  <c r="T4036" i="1"/>
  <c r="T3862" i="1"/>
  <c r="T3051" i="1"/>
  <c r="T3052" i="1"/>
  <c r="T326" i="1"/>
  <c r="T2177" i="1"/>
  <c r="T5872" i="1"/>
  <c r="T4752" i="1"/>
  <c r="T3963" i="1"/>
  <c r="T1545" i="1"/>
  <c r="T3230" i="1"/>
  <c r="T530" i="1"/>
  <c r="T1255" i="1"/>
  <c r="T914" i="1"/>
  <c r="T5053" i="1"/>
  <c r="T446" i="1"/>
  <c r="T5412" i="1"/>
  <c r="T913" i="1"/>
  <c r="T1156" i="1"/>
  <c r="T4313" i="1"/>
  <c r="T3485" i="1"/>
  <c r="T6256" i="1"/>
  <c r="T5759" i="1"/>
  <c r="T5640" i="1"/>
  <c r="T3484" i="1"/>
  <c r="T2175" i="1"/>
  <c r="T2176" i="1"/>
  <c r="T2871" i="1"/>
  <c r="T3229" i="1"/>
  <c r="T3228" i="1"/>
  <c r="T6719" i="1"/>
  <c r="T4905" i="1"/>
  <c r="T696" i="1"/>
  <c r="T137" i="1"/>
  <c r="T1723" i="1"/>
  <c r="T167" i="1"/>
  <c r="T3155" i="1"/>
  <c r="T580" i="1"/>
  <c r="T4751" i="1"/>
  <c r="T6623" i="1"/>
  <c r="T6800" i="1"/>
  <c r="T695" i="1"/>
  <c r="T4421" i="1"/>
  <c r="T2174" i="1"/>
  <c r="T5779" i="1"/>
  <c r="T6348" i="1"/>
  <c r="T5639" i="1"/>
  <c r="T1673" i="1"/>
  <c r="T1155" i="1"/>
  <c r="T4611" i="1"/>
  <c r="T4709" i="1"/>
  <c r="T2315" i="1"/>
  <c r="T4610" i="1"/>
  <c r="T1154" i="1"/>
  <c r="T3699" i="1"/>
  <c r="T5638" i="1"/>
  <c r="T3962" i="1"/>
  <c r="T1901" i="1"/>
  <c r="T6347" i="1"/>
  <c r="T5976" i="1"/>
  <c r="T351" i="1"/>
  <c r="T2870" i="1"/>
  <c r="T2759" i="1"/>
  <c r="T5871" i="1"/>
  <c r="T6532" i="1"/>
  <c r="T350" i="1"/>
  <c r="T2479" i="1"/>
  <c r="T5314" i="1"/>
  <c r="T5637" i="1"/>
  <c r="T6346" i="1"/>
  <c r="T4708" i="1"/>
  <c r="T3050" i="1"/>
  <c r="T1393" i="1"/>
  <c r="T3861" i="1"/>
  <c r="T3356" i="1"/>
  <c r="T3483" i="1"/>
  <c r="T3935" i="1"/>
  <c r="T1466" i="1"/>
  <c r="T912" i="1"/>
  <c r="T4506" i="1"/>
  <c r="T3860" i="1"/>
  <c r="T5870" i="1"/>
  <c r="T2554" i="1"/>
  <c r="T3049" i="1"/>
  <c r="T6897" i="1"/>
  <c r="T6984" i="1"/>
  <c r="T5921" i="1"/>
  <c r="T5" i="1"/>
  <c r="T4031" i="1"/>
  <c r="T4032" i="1"/>
  <c r="T4033" i="1"/>
  <c r="T4034" i="1"/>
  <c r="T4035" i="1"/>
  <c r="T2173" i="1"/>
  <c r="T6718" i="1"/>
  <c r="T2172" i="1"/>
  <c r="T5634" i="1"/>
  <c r="T5635" i="1"/>
  <c r="T5636" i="1"/>
  <c r="T5304" i="1"/>
  <c r="T5500" i="1"/>
  <c r="T6345" i="1"/>
  <c r="T1950" i="1"/>
  <c r="T5633" i="1"/>
  <c r="T4707" i="1"/>
  <c r="T4262" i="1"/>
  <c r="T3355" i="1"/>
  <c r="T6344" i="1"/>
  <c r="T1900" i="1"/>
  <c r="T1544" i="1"/>
  <c r="T6443" i="1"/>
  <c r="T4904" i="1"/>
  <c r="T1582" i="1"/>
  <c r="T6799" i="1"/>
  <c r="T4190" i="1"/>
  <c r="T5052" i="1"/>
  <c r="T1987" i="1"/>
  <c r="T2584" i="1"/>
  <c r="T2583" i="1"/>
  <c r="T6343" i="1"/>
  <c r="T2171" i="1"/>
  <c r="T5869" i="1"/>
  <c r="T5411" i="1"/>
  <c r="T3698" i="1"/>
  <c r="T4903" i="1"/>
  <c r="T2682" i="1"/>
  <c r="T5276" i="1"/>
  <c r="T4706" i="1"/>
  <c r="T2314" i="1"/>
  <c r="T5632" i="1"/>
  <c r="T871" i="1"/>
  <c r="T42" i="1"/>
  <c r="T6531" i="1"/>
  <c r="T1153" i="1"/>
  <c r="T1672" i="1"/>
  <c r="T2478" i="1"/>
  <c r="T392" i="1"/>
  <c r="T6110" i="1"/>
  <c r="T694" i="1"/>
  <c r="T5758" i="1"/>
  <c r="T223" i="1"/>
  <c r="T4081" i="1"/>
  <c r="T6622" i="1"/>
  <c r="T2541" i="1"/>
  <c r="T5026" i="1"/>
  <c r="T5499" i="1"/>
  <c r="T603" i="1"/>
  <c r="T1899" i="1"/>
  <c r="T6423" i="1"/>
  <c r="T6422" i="1"/>
  <c r="T3154" i="1"/>
  <c r="T3048" i="1"/>
  <c r="T1671" i="1"/>
  <c r="T4609" i="1"/>
  <c r="T6230" i="1"/>
  <c r="T4705" i="1"/>
  <c r="T854" i="1"/>
  <c r="T693" i="1"/>
  <c r="T1749" i="1"/>
  <c r="T6678" i="1"/>
  <c r="T1152" i="1"/>
  <c r="T5631" i="1"/>
  <c r="T483" i="1"/>
  <c r="T6717" i="1"/>
  <c r="T445" i="1"/>
  <c r="T692" i="1"/>
  <c r="T2681" i="1"/>
  <c r="T4261" i="1"/>
  <c r="T1898" i="1"/>
  <c r="T3287" i="1"/>
  <c r="T3697" i="1"/>
  <c r="T1151" i="1"/>
  <c r="T6916" i="1"/>
  <c r="T1343" i="1"/>
  <c r="T2373" i="1"/>
  <c r="T3047" i="1"/>
  <c r="T3696" i="1"/>
  <c r="T1150" i="1"/>
  <c r="T1800" i="1"/>
  <c r="T4030" i="1"/>
  <c r="T3859" i="1"/>
  <c r="T1342" i="1"/>
  <c r="T4029" i="1"/>
  <c r="T2869" i="1"/>
  <c r="T5630" i="1"/>
  <c r="T4028" i="1"/>
  <c r="T6882" i="1"/>
  <c r="T5629" i="1"/>
  <c r="T4608" i="1"/>
  <c r="T3858" i="1"/>
  <c r="T4189" i="1"/>
  <c r="T5171" i="1"/>
  <c r="T3046" i="1"/>
  <c r="T6109" i="1"/>
  <c r="T178" i="1"/>
  <c r="T4420" i="1"/>
  <c r="T2477" i="1"/>
  <c r="T781" i="1"/>
  <c r="T6854" i="1"/>
  <c r="T6716" i="1"/>
  <c r="T3695" i="1"/>
  <c r="T2868" i="1"/>
  <c r="T482" i="1"/>
  <c r="T5519" i="1"/>
  <c r="T5410" i="1"/>
  <c r="T3857" i="1"/>
  <c r="T5478" i="1"/>
  <c r="T1021" i="1"/>
  <c r="T5275" i="1"/>
  <c r="T4419" i="1"/>
  <c r="T1897" i="1"/>
  <c r="T4464" i="1"/>
  <c r="T4902" i="1"/>
  <c r="T6991" i="1"/>
  <c r="T4260" i="1"/>
  <c r="T4479" i="1"/>
  <c r="T5409" i="1"/>
  <c r="T3264" i="1"/>
  <c r="T3265" i="1"/>
  <c r="T1149" i="1"/>
  <c r="T2476" i="1"/>
  <c r="T6108" i="1"/>
  <c r="T5408" i="1"/>
  <c r="T3694" i="1"/>
  <c r="T2170" i="1"/>
  <c r="T691" i="1"/>
  <c r="T3692" i="1"/>
  <c r="T3693" i="1"/>
  <c r="T1148" i="1"/>
  <c r="T5757" i="1"/>
  <c r="T5628" i="1"/>
  <c r="T4188" i="1"/>
  <c r="T6677" i="1"/>
  <c r="T4027" i="1"/>
  <c r="T5518" i="1"/>
  <c r="T4901" i="1"/>
  <c r="T1147" i="1"/>
  <c r="T3441" i="1"/>
  <c r="T2475" i="1"/>
  <c r="T6342" i="1"/>
  <c r="T1986" i="1"/>
  <c r="T391" i="1"/>
  <c r="T2540" i="1"/>
  <c r="T5975" i="1"/>
  <c r="T6255" i="1"/>
  <c r="T529" i="1"/>
  <c r="T1748" i="1"/>
  <c r="T6442" i="1"/>
  <c r="T1823" i="1"/>
  <c r="T780" i="1"/>
  <c r="T124" i="1"/>
  <c r="T690" i="1"/>
  <c r="T1543" i="1"/>
  <c r="T3045" i="1"/>
  <c r="T3354" i="1"/>
  <c r="T4026" i="1"/>
  <c r="T6881" i="1"/>
  <c r="T4418" i="1"/>
  <c r="T1465" i="1"/>
  <c r="T6107" i="1"/>
  <c r="T4259" i="1"/>
  <c r="T4505" i="1"/>
  <c r="T5868" i="1"/>
  <c r="T2680" i="1"/>
  <c r="T5170" i="1"/>
  <c r="T136" i="1"/>
  <c r="T4491" i="1"/>
  <c r="T5407" i="1"/>
  <c r="T4607" i="1"/>
  <c r="T4900" i="1"/>
  <c r="T2169" i="1"/>
  <c r="T6106" i="1"/>
  <c r="T5169" i="1"/>
  <c r="T1002" i="1"/>
  <c r="T481" i="1"/>
  <c r="T193" i="1"/>
  <c r="T6193" i="1"/>
  <c r="T6192" i="1"/>
  <c r="T6194" i="1"/>
  <c r="T1896" i="1"/>
  <c r="T11" i="1"/>
  <c r="T6441" i="1"/>
  <c r="T3691" i="1"/>
  <c r="T5627" i="1"/>
  <c r="T1254" i="1"/>
  <c r="T444" i="1"/>
  <c r="T5626" i="1"/>
  <c r="T3690" i="1"/>
  <c r="T1423" i="1"/>
  <c r="T4417" i="1"/>
  <c r="T1855" i="1"/>
  <c r="T5974" i="1"/>
  <c r="T325" i="1"/>
  <c r="T368" i="1"/>
  <c r="T1895" i="1"/>
  <c r="T6229" i="1"/>
  <c r="T7019" i="1"/>
  <c r="T7020" i="1"/>
  <c r="T5274" i="1"/>
  <c r="T2867" i="1"/>
  <c r="T6104" i="1"/>
  <c r="T6105" i="1"/>
  <c r="T3689" i="1"/>
  <c r="T2168" i="1"/>
  <c r="T1894" i="1"/>
  <c r="T2474" i="1"/>
  <c r="T518" i="1"/>
  <c r="T1893" i="1"/>
  <c r="T6621" i="1"/>
  <c r="T4187" i="1"/>
  <c r="T4025" i="1"/>
  <c r="T579" i="1"/>
  <c r="T689" i="1"/>
  <c r="T911" i="1"/>
  <c r="T4782" i="1"/>
  <c r="T1670" i="1"/>
  <c r="T5800" i="1"/>
  <c r="T6715" i="1"/>
  <c r="T6191" i="1"/>
  <c r="T3432" i="1"/>
  <c r="T3688" i="1"/>
  <c r="T4899" i="1"/>
  <c r="T6620" i="1"/>
  <c r="T5168" i="1"/>
  <c r="T3856" i="1"/>
  <c r="T3687" i="1"/>
  <c r="T910" i="1"/>
  <c r="T542" i="1"/>
  <c r="T969" i="1"/>
  <c r="T4337" i="1"/>
  <c r="T3044" i="1"/>
  <c r="T379" i="1"/>
  <c r="T1145" i="1"/>
  <c r="T1146" i="1"/>
  <c r="T4770" i="1"/>
  <c r="T6714" i="1"/>
  <c r="T6941" i="1"/>
  <c r="T6853" i="1"/>
  <c r="T504" i="1"/>
  <c r="T3168" i="1"/>
  <c r="T5477" i="1"/>
  <c r="T4781" i="1"/>
  <c r="T2866" i="1"/>
  <c r="T1747" i="1"/>
  <c r="T4898" i="1"/>
  <c r="T909" i="1"/>
  <c r="T6103" i="1"/>
  <c r="T1669" i="1"/>
  <c r="T3167" i="1"/>
  <c r="T6990" i="1"/>
  <c r="T1985" i="1"/>
  <c r="T5867" i="1"/>
  <c r="T1542" i="1"/>
  <c r="T4504" i="1"/>
  <c r="T1341" i="1"/>
  <c r="T1822" i="1"/>
  <c r="T6776" i="1"/>
  <c r="T1253" i="1"/>
  <c r="T3686" i="1"/>
  <c r="T5799" i="1"/>
  <c r="T200" i="1"/>
  <c r="T1029" i="1"/>
  <c r="T3353" i="1"/>
  <c r="T5167" i="1"/>
  <c r="T2405" i="1"/>
  <c r="T6852" i="1"/>
  <c r="T2614" i="1"/>
  <c r="T3685" i="1"/>
  <c r="T6530" i="1"/>
  <c r="T6102" i="1"/>
  <c r="T1252" i="1"/>
  <c r="T2865" i="1"/>
  <c r="T2473" i="1"/>
  <c r="T1144" i="1"/>
  <c r="T1143" i="1"/>
  <c r="T3043" i="1"/>
  <c r="T6341" i="1"/>
  <c r="T5972" i="1"/>
  <c r="T5973" i="1"/>
  <c r="T6340" i="1"/>
  <c r="T96" i="1"/>
  <c r="T4897" i="1"/>
  <c r="T443" i="1"/>
  <c r="T256" i="1"/>
  <c r="T6713" i="1"/>
  <c r="T3684" i="1"/>
  <c r="T1392" i="1"/>
  <c r="T4896" i="1"/>
  <c r="T5798" i="1"/>
  <c r="T4895" i="1"/>
  <c r="T6983" i="1"/>
  <c r="T4024" i="1"/>
  <c r="T2372" i="1"/>
  <c r="T2167" i="1"/>
  <c r="T6820" i="1"/>
  <c r="T3227" i="1"/>
  <c r="T2472" i="1"/>
  <c r="T3683" i="1"/>
  <c r="T1142" i="1"/>
  <c r="T517" i="1"/>
  <c r="T6619" i="1"/>
  <c r="T3042" i="1"/>
  <c r="T4894" i="1"/>
  <c r="T1141" i="1"/>
  <c r="T5406" i="1"/>
  <c r="T1746" i="1"/>
  <c r="T5405" i="1"/>
  <c r="T2471" i="1"/>
  <c r="T6529" i="1"/>
  <c r="T6798" i="1"/>
  <c r="T4780" i="1"/>
  <c r="T6440" i="1"/>
  <c r="T4080" i="1"/>
  <c r="T6460" i="1"/>
  <c r="T968" i="1"/>
  <c r="T1949" i="1"/>
  <c r="T4704" i="1"/>
  <c r="T378" i="1"/>
  <c r="T2313" i="1"/>
  <c r="T3682" i="1"/>
  <c r="T5273" i="1"/>
  <c r="T4478" i="1"/>
  <c r="T119" i="1"/>
  <c r="T4416" i="1"/>
  <c r="T5625" i="1"/>
  <c r="T1251" i="1"/>
  <c r="T4503" i="1"/>
  <c r="T4750" i="1"/>
  <c r="T5272" i="1"/>
  <c r="T2679" i="1"/>
  <c r="T1541" i="1"/>
  <c r="T1821" i="1"/>
  <c r="T1820" i="1"/>
  <c r="T1140" i="1"/>
  <c r="T1139" i="1"/>
  <c r="T5624" i="1"/>
  <c r="T1892" i="1"/>
  <c r="T908" i="1"/>
  <c r="T5271" i="1"/>
  <c r="T779" i="1"/>
  <c r="T349" i="1"/>
  <c r="T1668" i="1"/>
  <c r="T442" i="1"/>
  <c r="T1667" i="1"/>
  <c r="T2470" i="1"/>
  <c r="T3270" i="1"/>
  <c r="T1040" i="1"/>
  <c r="T4606" i="1"/>
  <c r="T5404" i="1"/>
  <c r="T272" i="1"/>
  <c r="T3041" i="1"/>
  <c r="T5623" i="1"/>
  <c r="T5166" i="1"/>
  <c r="T2371" i="1"/>
  <c r="T503" i="1"/>
  <c r="T4186" i="1"/>
  <c r="T1373" i="1"/>
  <c r="T4079" i="1"/>
  <c r="T1948" i="1"/>
  <c r="T1340" i="1"/>
  <c r="T85" i="1"/>
  <c r="T6851" i="1"/>
  <c r="T4893" i="1"/>
  <c r="T5165" i="1"/>
  <c r="T3855" i="1"/>
  <c r="T135" i="1"/>
  <c r="T3176" i="1"/>
  <c r="T5230" i="1"/>
  <c r="T3352" i="1"/>
  <c r="T3854" i="1"/>
  <c r="T6940" i="1"/>
  <c r="T4605" i="1"/>
  <c r="T3269" i="1"/>
  <c r="T4892" i="1"/>
  <c r="T5164" i="1"/>
  <c r="T3351" i="1"/>
  <c r="T6618" i="1"/>
  <c r="T16" i="1"/>
  <c r="T2864" i="1"/>
  <c r="T3350" i="1"/>
  <c r="T177" i="1"/>
  <c r="T1138" i="1"/>
  <c r="T118" i="1"/>
  <c r="T3166" i="1"/>
  <c r="T2166" i="1"/>
  <c r="T3681" i="1"/>
  <c r="T778" i="1"/>
  <c r="T516" i="1"/>
  <c r="T6101" i="1"/>
  <c r="T688" i="1"/>
  <c r="T6421" i="1"/>
  <c r="T5971" i="1"/>
  <c r="T4891" i="1"/>
  <c r="T3680" i="1"/>
  <c r="T2013" i="1"/>
  <c r="T5229" i="1"/>
  <c r="T6339" i="1"/>
  <c r="T3482" i="1"/>
  <c r="T4415" i="1"/>
  <c r="T1729" i="1"/>
  <c r="T4185" i="1"/>
  <c r="T153" i="1"/>
  <c r="T5622" i="1"/>
  <c r="T1666" i="1"/>
  <c r="T1665" i="1"/>
  <c r="T4023" i="1"/>
  <c r="T578" i="1"/>
  <c r="T5970" i="1"/>
  <c r="T5498" i="1"/>
  <c r="T5715" i="1"/>
  <c r="T4184" i="1"/>
  <c r="T6528" i="1"/>
  <c r="T6527" i="1"/>
  <c r="T3040" i="1"/>
  <c r="T4890" i="1"/>
  <c r="T3679" i="1"/>
  <c r="T2165" i="1"/>
  <c r="T967" i="1"/>
  <c r="T2469" i="1"/>
  <c r="T4889" i="1"/>
  <c r="T2164" i="1"/>
  <c r="T377" i="1"/>
  <c r="T821" i="1"/>
  <c r="T1947" i="1"/>
  <c r="T6190" i="1"/>
  <c r="T5163" i="1"/>
  <c r="T5003" i="1"/>
  <c r="T134" i="1"/>
  <c r="T1137" i="1"/>
  <c r="T4749" i="1"/>
  <c r="T6228" i="1"/>
  <c r="T5403" i="1"/>
  <c r="T1136" i="1"/>
  <c r="T1854" i="1"/>
  <c r="T1339" i="1"/>
  <c r="T1779" i="1"/>
  <c r="T1391" i="1"/>
  <c r="T133" i="1"/>
  <c r="T398" i="1"/>
  <c r="T7009" i="1"/>
  <c r="T3226" i="1"/>
  <c r="T3481" i="1"/>
  <c r="T577" i="1"/>
  <c r="T1338" i="1"/>
  <c r="T6439" i="1"/>
  <c r="T5476" i="1"/>
  <c r="T3188" i="1"/>
  <c r="T1946" i="1"/>
  <c r="T1891" i="1"/>
  <c r="T3349" i="1"/>
  <c r="T1250" i="1"/>
  <c r="T777" i="1"/>
  <c r="T2863" i="1"/>
  <c r="T2582" i="1"/>
  <c r="T3348" i="1"/>
  <c r="T6398" i="1"/>
  <c r="T222" i="1"/>
  <c r="T2370" i="1"/>
  <c r="T3347" i="1"/>
  <c r="T255" i="1"/>
  <c r="T4477" i="1"/>
  <c r="T5270" i="1"/>
  <c r="T3346" i="1"/>
  <c r="T1135" i="1"/>
  <c r="T1134" i="1"/>
  <c r="T6397" i="1"/>
  <c r="T6100" i="1"/>
  <c r="T3934" i="1"/>
  <c r="T12" i="1"/>
  <c r="T3480" i="1"/>
  <c r="T441" i="1"/>
  <c r="T5756" i="1"/>
  <c r="T4414" i="1"/>
  <c r="T5162" i="1"/>
  <c r="T1036" i="1"/>
  <c r="T2626" i="1"/>
  <c r="T687" i="1"/>
  <c r="T4258" i="1"/>
  <c r="T6526" i="1"/>
  <c r="T5621" i="1"/>
  <c r="T3414" i="1"/>
  <c r="T1464" i="1"/>
  <c r="T2539" i="1"/>
  <c r="T4022" i="1"/>
  <c r="T4604" i="1"/>
  <c r="T2581" i="1"/>
  <c r="T1664" i="1"/>
  <c r="T6338" i="1"/>
  <c r="T7035" i="1"/>
  <c r="T6580" i="1"/>
  <c r="T6524" i="1"/>
  <c r="T6337" i="1"/>
  <c r="T6525" i="1"/>
  <c r="T6578" i="1"/>
  <c r="T6579" i="1"/>
  <c r="T5620" i="1"/>
  <c r="T1663" i="1"/>
  <c r="T1301" i="1"/>
  <c r="T5051" i="1"/>
  <c r="T6099" i="1"/>
  <c r="T1133" i="1"/>
  <c r="T6617" i="1"/>
  <c r="T2678" i="1"/>
  <c r="T1132" i="1"/>
  <c r="T5402" i="1"/>
  <c r="T5866" i="1"/>
  <c r="T5619" i="1"/>
  <c r="T1131" i="1"/>
  <c r="T820" i="1"/>
  <c r="T4413" i="1"/>
  <c r="T2163" i="1"/>
  <c r="T991" i="1"/>
  <c r="T117" i="1"/>
  <c r="T3678" i="1"/>
  <c r="T3039" i="1"/>
  <c r="T4603" i="1"/>
  <c r="T406" i="1"/>
  <c r="T5475" i="1"/>
  <c r="T5025" i="1"/>
  <c r="T4412" i="1"/>
  <c r="T6098" i="1"/>
  <c r="T2162" i="1"/>
  <c r="T5401" i="1"/>
  <c r="T4021" i="1"/>
  <c r="T4257" i="1"/>
  <c r="T5865" i="1"/>
  <c r="T2580" i="1"/>
  <c r="T594" i="1"/>
  <c r="T4463" i="1"/>
  <c r="T6336" i="1"/>
  <c r="T1390" i="1"/>
  <c r="T6254" i="1"/>
  <c r="T3853" i="1"/>
  <c r="T2677" i="1"/>
  <c r="T6960" i="1"/>
  <c r="T6896" i="1"/>
  <c r="T3677" i="1"/>
  <c r="T2369" i="1"/>
  <c r="T2579" i="1"/>
  <c r="T3852" i="1"/>
  <c r="T4602" i="1"/>
  <c r="T1778" i="1"/>
  <c r="T4703" i="1"/>
  <c r="T3676" i="1"/>
  <c r="T2312" i="1"/>
  <c r="T1249" i="1"/>
  <c r="T4183" i="1"/>
  <c r="T1984" i="1"/>
  <c r="T5920" i="1"/>
  <c r="T6523" i="1"/>
  <c r="T1662" i="1"/>
  <c r="T4182" i="1"/>
  <c r="T3038" i="1"/>
  <c r="T1130" i="1"/>
  <c r="T3413" i="1"/>
  <c r="T3345" i="1"/>
  <c r="T1129" i="1"/>
  <c r="T2620" i="1"/>
  <c r="T1581" i="1"/>
  <c r="T627" i="1"/>
  <c r="T5714" i="1"/>
  <c r="T686" i="1"/>
  <c r="T1128" i="1"/>
  <c r="T685" i="1"/>
  <c r="T3412" i="1"/>
  <c r="T1248" i="1"/>
  <c r="T1819" i="1"/>
  <c r="T495" i="1"/>
  <c r="T5618" i="1"/>
  <c r="T6227" i="1"/>
  <c r="T1127" i="1"/>
  <c r="T2528" i="1"/>
  <c r="T6939" i="1"/>
  <c r="T4601" i="1"/>
  <c r="T4256" i="1"/>
  <c r="T5617" i="1"/>
  <c r="T2311" i="1"/>
  <c r="T5161" i="1"/>
  <c r="T6616" i="1"/>
  <c r="T440" i="1"/>
  <c r="T1307" i="1"/>
  <c r="T1890" i="1"/>
  <c r="T3675" i="1"/>
  <c r="T6097" i="1"/>
  <c r="T6522" i="1"/>
  <c r="T1661" i="1"/>
  <c r="T4255" i="1"/>
  <c r="T6676" i="1"/>
  <c r="T5400" i="1"/>
  <c r="T3225" i="1"/>
  <c r="T5474" i="1"/>
  <c r="T3851" i="1"/>
  <c r="T1126" i="1"/>
  <c r="T4600" i="1"/>
  <c r="T2862" i="1"/>
  <c r="T5864" i="1"/>
  <c r="T3674" i="1"/>
  <c r="T5160" i="1"/>
  <c r="T5616" i="1"/>
  <c r="T4599" i="1"/>
  <c r="T50" i="1"/>
  <c r="T4181" i="1"/>
  <c r="T1389" i="1"/>
  <c r="T4598" i="1"/>
  <c r="T4748" i="1"/>
  <c r="T6712" i="1"/>
  <c r="T4597" i="1"/>
  <c r="T3850" i="1"/>
  <c r="T5159" i="1"/>
  <c r="T6096" i="1"/>
  <c r="T5517" i="1"/>
  <c r="T5313" i="1"/>
  <c r="T3673" i="1"/>
  <c r="T1540" i="1"/>
  <c r="T3672" i="1"/>
  <c r="T4888" i="1"/>
  <c r="T1247" i="1"/>
  <c r="T3671" i="1"/>
  <c r="T6335" i="1"/>
  <c r="T5615" i="1"/>
  <c r="T5863" i="1"/>
  <c r="T5228" i="1"/>
  <c r="T5614" i="1"/>
  <c r="T4411" i="1"/>
  <c r="T5755" i="1"/>
  <c r="T6755" i="1"/>
  <c r="T4596" i="1"/>
  <c r="T4502" i="1"/>
  <c r="T4702" i="1"/>
  <c r="T5227" i="1"/>
  <c r="T4701" i="1"/>
  <c r="T6095" i="1"/>
  <c r="T5399" i="1"/>
  <c r="T1660" i="1"/>
  <c r="T5613" i="1"/>
  <c r="T2161" i="1"/>
  <c r="T71" i="1"/>
  <c r="T2548" i="1"/>
  <c r="T390" i="1"/>
  <c r="T5158" i="1"/>
  <c r="T3849" i="1"/>
  <c r="T5612" i="1"/>
  <c r="T4887" i="1"/>
  <c r="T407" i="1"/>
  <c r="T22" i="1"/>
  <c r="T3521" i="1"/>
  <c r="T2861" i="1"/>
  <c r="T324" i="1"/>
  <c r="T2160" i="1"/>
  <c r="T5611" i="1"/>
  <c r="T5072" i="1"/>
  <c r="T2159" i="1"/>
  <c r="T5398" i="1"/>
  <c r="T3670" i="1"/>
  <c r="T1889" i="1"/>
  <c r="T6094" i="1"/>
  <c r="T6093" i="1"/>
  <c r="T1659" i="1"/>
  <c r="T819" i="1"/>
  <c r="T5397" i="1"/>
  <c r="T4020" i="1"/>
  <c r="T3478" i="1"/>
  <c r="T3479" i="1"/>
  <c r="T6997" i="1"/>
  <c r="T6226" i="1"/>
  <c r="T6895" i="1"/>
  <c r="T5157" i="1"/>
  <c r="T3187" i="1"/>
  <c r="T221" i="1"/>
  <c r="T7039" i="1"/>
  <c r="T4595" i="1"/>
  <c r="T3344" i="1"/>
  <c r="T6521" i="1"/>
  <c r="T2527" i="1"/>
  <c r="T1983" i="1"/>
  <c r="T7018" i="1"/>
  <c r="T5396" i="1"/>
  <c r="T5610" i="1"/>
  <c r="T5024" i="1"/>
  <c r="T3411" i="1"/>
  <c r="T907" i="1"/>
  <c r="T6959" i="1"/>
  <c r="T1422" i="1"/>
  <c r="T6520" i="1"/>
  <c r="T2578" i="1"/>
  <c r="T5609" i="1"/>
  <c r="T2676" i="1"/>
  <c r="T6894" i="1"/>
  <c r="T6334" i="1"/>
  <c r="T2675" i="1"/>
  <c r="T3669" i="1"/>
  <c r="T4886" i="1"/>
  <c r="T818" i="1"/>
  <c r="T5156" i="1"/>
  <c r="T6438" i="1"/>
  <c r="T6420" i="1"/>
  <c r="T4885" i="1"/>
  <c r="T6396" i="1"/>
  <c r="T6225" i="1"/>
  <c r="T1818" i="1"/>
  <c r="T6092" i="1"/>
  <c r="T966" i="1"/>
  <c r="T2310" i="1"/>
  <c r="T6091" i="1"/>
  <c r="T1364" i="1"/>
  <c r="T3668" i="1"/>
  <c r="T1888" i="1"/>
  <c r="T684" i="1"/>
  <c r="T6395" i="1"/>
  <c r="T5155" i="1"/>
  <c r="T1246" i="1"/>
  <c r="T2860" i="1"/>
  <c r="T5395" i="1"/>
  <c r="T1658" i="1"/>
  <c r="T2777" i="1"/>
  <c r="T2674" i="1"/>
  <c r="T3037" i="1"/>
  <c r="T4884" i="1"/>
  <c r="T323" i="1"/>
  <c r="T3527" i="1"/>
  <c r="T633" i="1"/>
  <c r="T6615" i="1"/>
  <c r="T1817" i="1"/>
  <c r="T5528" i="1"/>
  <c r="T5393" i="1"/>
  <c r="T5859" i="1"/>
  <c r="T5860" i="1"/>
  <c r="T5861" i="1"/>
  <c r="T5862" i="1"/>
  <c r="T5607" i="1"/>
  <c r="T5394" i="1"/>
  <c r="T6333" i="1"/>
  <c r="T5608" i="1"/>
  <c r="T1501" i="1"/>
  <c r="T1337" i="1"/>
  <c r="T3153" i="1"/>
  <c r="T7027" i="1"/>
  <c r="T6614" i="1"/>
  <c r="T4747" i="1"/>
  <c r="T2673" i="1"/>
  <c r="T1125" i="1"/>
  <c r="T6090" i="1"/>
  <c r="T5606" i="1"/>
  <c r="T4019" i="1"/>
  <c r="T4018" i="1"/>
  <c r="T9" i="1"/>
  <c r="T1777" i="1"/>
  <c r="T6089" i="1"/>
  <c r="T285" i="1"/>
  <c r="T4883" i="1"/>
  <c r="T1657" i="1"/>
  <c r="T4882" i="1"/>
  <c r="T2158" i="1"/>
  <c r="T5473" i="1"/>
  <c r="T2157" i="1"/>
  <c r="T5605" i="1"/>
  <c r="T4881" i="1"/>
  <c r="T2156" i="1"/>
  <c r="T6754" i="1"/>
  <c r="T2155" i="1"/>
  <c r="T4594" i="1"/>
  <c r="T2154" i="1"/>
  <c r="T4296" i="1"/>
  <c r="T5497" i="1"/>
  <c r="T322" i="1"/>
  <c r="T1245" i="1"/>
  <c r="T683" i="1"/>
  <c r="T682" i="1"/>
  <c r="T6958" i="1"/>
  <c r="T4593" i="1"/>
  <c r="T3036" i="1"/>
  <c r="T6675" i="1"/>
  <c r="T1388" i="1"/>
  <c r="T2153" i="1"/>
  <c r="T2152" i="1"/>
  <c r="T985" i="1"/>
  <c r="T4592" i="1"/>
  <c r="T4591" i="1"/>
  <c r="T4700" i="1"/>
  <c r="T5797" i="1"/>
  <c r="T5754" i="1"/>
  <c r="T621" i="1"/>
  <c r="T990" i="1"/>
  <c r="T1656" i="1"/>
  <c r="T91" i="1"/>
  <c r="T576" i="1"/>
  <c r="T2151" i="1"/>
  <c r="T4476" i="1"/>
  <c r="T6088" i="1"/>
  <c r="T2625" i="1"/>
  <c r="T480" i="1"/>
  <c r="T1745" i="1"/>
  <c r="T5753" i="1"/>
  <c r="T6650" i="1"/>
  <c r="T365" i="1"/>
  <c r="T6253" i="1"/>
  <c r="T4880" i="1"/>
  <c r="T3667" i="1"/>
  <c r="T242" i="1"/>
  <c r="T5154" i="1"/>
  <c r="T5392" i="1"/>
  <c r="T6332" i="1"/>
  <c r="T2672" i="1"/>
  <c r="T3666" i="1"/>
  <c r="T4879" i="1"/>
  <c r="T166" i="1"/>
  <c r="T1244" i="1"/>
  <c r="T3224" i="1"/>
  <c r="T1655" i="1"/>
  <c r="T6419" i="1"/>
  <c r="T5153" i="1"/>
  <c r="T4878" i="1"/>
  <c r="T2368" i="1"/>
  <c r="T5391" i="1"/>
  <c r="T220" i="1"/>
  <c r="T4490" i="1"/>
  <c r="T6982" i="1"/>
  <c r="T439" i="1"/>
  <c r="T6577" i="1"/>
  <c r="T1124" i="1"/>
  <c r="T438" i="1"/>
  <c r="T4312" i="1"/>
  <c r="T2337" i="1"/>
  <c r="T284" i="1"/>
  <c r="T56" i="1"/>
  <c r="T3035" i="1"/>
  <c r="T321" i="1"/>
  <c r="T3034" i="1"/>
  <c r="T5752" i="1"/>
  <c r="T5152" i="1"/>
  <c r="T5390" i="1"/>
  <c r="T2859" i="1"/>
  <c r="T1300" i="1"/>
  <c r="T4088" i="1"/>
  <c r="T4089" i="1"/>
  <c r="T3933" i="1"/>
  <c r="T4090" i="1"/>
  <c r="T4016" i="1"/>
  <c r="T3961" i="1"/>
  <c r="T4091" i="1"/>
  <c r="T4017" i="1"/>
  <c r="T4311" i="1"/>
  <c r="T5312" i="1"/>
  <c r="T2526" i="1"/>
  <c r="T5303" i="1"/>
  <c r="T4092" i="1"/>
  <c r="T203" i="1"/>
  <c r="T4590" i="1"/>
  <c r="T3343" i="1"/>
  <c r="T2858" i="1"/>
  <c r="T1853" i="1"/>
  <c r="T3033" i="1"/>
  <c r="T4180" i="1"/>
  <c r="T1776" i="1"/>
  <c r="T2150" i="1"/>
  <c r="T5527" i="1"/>
  <c r="T4877" i="1"/>
  <c r="T5796" i="1"/>
  <c r="T1595" i="1"/>
  <c r="T5389" i="1"/>
  <c r="T4179" i="1"/>
  <c r="T4779" i="1"/>
  <c r="T5002" i="1"/>
  <c r="T4699" i="1"/>
  <c r="T1243" i="1"/>
  <c r="T3932" i="1"/>
  <c r="T6753" i="1"/>
  <c r="T2149" i="1"/>
  <c r="T4876" i="1"/>
  <c r="T541" i="1"/>
  <c r="T681" i="1"/>
  <c r="T906" i="1"/>
  <c r="T6269" i="1"/>
  <c r="T5995" i="1"/>
  <c r="T64" i="1"/>
  <c r="T2758" i="1"/>
  <c r="T3848" i="1"/>
  <c r="T1967" i="1"/>
  <c r="T1599" i="1"/>
  <c r="T3032" i="1"/>
  <c r="T5050" i="1"/>
  <c r="T2468" i="1"/>
  <c r="T5388" i="1"/>
  <c r="T2757" i="1"/>
  <c r="T3665" i="1"/>
  <c r="T2671" i="1"/>
  <c r="T607" i="1"/>
  <c r="T5919" i="1"/>
  <c r="T6087" i="1"/>
  <c r="T5387" i="1"/>
  <c r="T3847" i="1"/>
  <c r="T6957" i="1"/>
  <c r="T5858" i="1"/>
  <c r="T2857" i="1"/>
  <c r="T4178" i="1"/>
  <c r="T7017" i="1"/>
  <c r="T6711" i="1"/>
  <c r="T4410" i="1"/>
  <c r="T4177" i="1"/>
  <c r="T3846" i="1"/>
  <c r="T3030" i="1"/>
  <c r="T3031" i="1"/>
  <c r="T5269" i="1"/>
  <c r="T3029" i="1"/>
  <c r="T1539" i="1"/>
  <c r="T5302" i="1"/>
  <c r="T4875" i="1"/>
  <c r="T3286" i="1"/>
  <c r="T3028" i="1"/>
  <c r="T4589" i="1"/>
  <c r="T2742" i="1"/>
  <c r="T2743" i="1"/>
  <c r="T1940" i="1"/>
  <c r="T1941" i="1"/>
  <c r="T1239" i="1"/>
  <c r="T2744" i="1"/>
  <c r="T2299" i="1"/>
  <c r="T2745" i="1"/>
  <c r="T2300" i="1"/>
  <c r="T2746" i="1"/>
  <c r="T1942" i="1"/>
  <c r="T2747" i="1"/>
  <c r="T1240" i="1"/>
  <c r="T2748" i="1"/>
  <c r="T1943" i="1"/>
  <c r="T2749" i="1"/>
  <c r="T2301" i="1"/>
  <c r="T1944" i="1"/>
  <c r="T2302" i="1"/>
  <c r="T2750" i="1"/>
  <c r="T2751" i="1"/>
  <c r="T2303" i="1"/>
  <c r="T1241" i="1"/>
  <c r="T2752" i="1"/>
  <c r="T2304" i="1"/>
  <c r="T2305" i="1"/>
  <c r="T1242" i="1"/>
  <c r="T2306" i="1"/>
  <c r="T2753" i="1"/>
  <c r="T2754" i="1"/>
  <c r="T2307" i="1"/>
  <c r="T1945" i="1"/>
  <c r="T2308" i="1"/>
  <c r="T2755" i="1"/>
  <c r="T2756" i="1"/>
  <c r="T2309" i="1"/>
  <c r="T6189" i="1"/>
  <c r="T1299" i="1"/>
  <c r="T1654" i="1"/>
  <c r="T6086" i="1"/>
  <c r="T6085" i="1"/>
  <c r="T2670" i="1"/>
  <c r="T5472" i="1"/>
  <c r="T4874" i="1"/>
  <c r="T5151" i="1"/>
  <c r="T4872" i="1"/>
  <c r="T4873" i="1"/>
  <c r="T4015" i="1"/>
  <c r="T619" i="1"/>
  <c r="T620" i="1"/>
  <c r="T1238" i="1"/>
  <c r="T1336" i="1"/>
  <c r="T3664" i="1"/>
  <c r="T1123" i="1"/>
  <c r="T3663" i="1"/>
  <c r="T4588" i="1"/>
  <c r="T6575" i="1"/>
  <c r="T6576" i="1"/>
  <c r="T132" i="1"/>
  <c r="T680" i="1"/>
  <c r="T6084" i="1"/>
  <c r="T575" i="1"/>
  <c r="T3027" i="1"/>
  <c r="T905" i="1"/>
  <c r="T6613" i="1"/>
  <c r="T1887" i="1"/>
  <c r="T1463" i="1"/>
  <c r="T6394" i="1"/>
  <c r="T6893" i="1"/>
  <c r="T6331" i="1"/>
  <c r="T1237" i="1"/>
  <c r="T3282" i="1"/>
  <c r="T6710" i="1"/>
  <c r="T3026" i="1"/>
  <c r="T2148" i="1"/>
  <c r="T4176" i="1"/>
  <c r="T1886" i="1"/>
  <c r="T4746" i="1"/>
  <c r="T3845" i="1"/>
  <c r="T6981" i="1"/>
  <c r="T4014" i="1"/>
  <c r="T2019" i="1"/>
  <c r="T5049" i="1"/>
  <c r="T4013" i="1"/>
  <c r="T5150" i="1"/>
  <c r="T1653" i="1"/>
  <c r="T4871" i="1"/>
  <c r="T3342" i="1"/>
  <c r="T3844" i="1"/>
  <c r="T5268" i="1"/>
  <c r="T4501" i="1"/>
  <c r="T3662" i="1"/>
  <c r="T2669" i="1"/>
  <c r="T2147" i="1"/>
  <c r="T6956" i="1"/>
  <c r="T6938" i="1"/>
  <c r="T3152" i="1"/>
  <c r="T3025" i="1"/>
  <c r="T5386" i="1"/>
  <c r="T2856" i="1"/>
  <c r="T6224" i="1"/>
  <c r="T965" i="1"/>
  <c r="T3661" i="1"/>
  <c r="T1441" i="1"/>
  <c r="T4409" i="1"/>
  <c r="T3281" i="1"/>
  <c r="T5385" i="1"/>
  <c r="T2146" i="1"/>
  <c r="T1462" i="1"/>
  <c r="T2553" i="1"/>
  <c r="T1793" i="1"/>
  <c r="T6083" i="1"/>
  <c r="T1652" i="1"/>
  <c r="T4012" i="1"/>
  <c r="T6612" i="1"/>
  <c r="T1020" i="1"/>
  <c r="T5604" i="1"/>
  <c r="T3660" i="1"/>
  <c r="T3843" i="1"/>
  <c r="T2298" i="1"/>
  <c r="T6330" i="1"/>
  <c r="T1122" i="1"/>
  <c r="T574" i="1"/>
  <c r="T4408" i="1"/>
  <c r="T573" i="1"/>
  <c r="T6082" i="1"/>
  <c r="T5856" i="1"/>
  <c r="T6329" i="1"/>
  <c r="T5857" i="1"/>
  <c r="T5226" i="1"/>
  <c r="T1775" i="1"/>
  <c r="T6674" i="1"/>
  <c r="T6418" i="1"/>
  <c r="T5149" i="1"/>
  <c r="T5148" i="1"/>
  <c r="T2145" i="1"/>
  <c r="T3341" i="1"/>
  <c r="T5710" i="1"/>
  <c r="T5711" i="1"/>
  <c r="T5712" i="1"/>
  <c r="T5709" i="1"/>
  <c r="T5713" i="1"/>
  <c r="T2336" i="1"/>
  <c r="T189" i="1"/>
  <c r="T679" i="1"/>
  <c r="T5603" i="1"/>
  <c r="T1982" i="1"/>
  <c r="T1816" i="1"/>
  <c r="T1121" i="1"/>
  <c r="T953" i="1"/>
  <c r="T678" i="1"/>
  <c r="T3024" i="1"/>
  <c r="T3659" i="1"/>
  <c r="T1651" i="1"/>
  <c r="T5795" i="1"/>
  <c r="T3960" i="1"/>
  <c r="T2144" i="1"/>
  <c r="T1580" i="1"/>
  <c r="T2467" i="1"/>
  <c r="T479" i="1"/>
  <c r="T817" i="1"/>
  <c r="T2855" i="1"/>
  <c r="T5071" i="1"/>
  <c r="T4870" i="1"/>
  <c r="T356" i="1"/>
  <c r="T5496" i="1"/>
  <c r="T1387" i="1"/>
  <c r="T1386" i="1"/>
  <c r="T262" i="1"/>
  <c r="T2012" i="1"/>
  <c r="T4175" i="1"/>
  <c r="T572" i="1"/>
  <c r="T2143" i="1"/>
  <c r="T677" i="1"/>
  <c r="T3657" i="1"/>
  <c r="T3658" i="1"/>
  <c r="T6518" i="1"/>
  <c r="T6519" i="1"/>
  <c r="T5751" i="1"/>
  <c r="T1650" i="1"/>
  <c r="T4489" i="1"/>
  <c r="T964" i="1"/>
  <c r="T5147" i="1"/>
  <c r="T6955" i="1"/>
  <c r="T3842" i="1"/>
  <c r="T5602" i="1"/>
  <c r="T3223" i="1"/>
  <c r="T3222" i="1"/>
  <c r="T437" i="1"/>
  <c r="T2142" i="1"/>
  <c r="T1385" i="1"/>
  <c r="T2297" i="1"/>
  <c r="T5267" i="1"/>
  <c r="T4407" i="1"/>
  <c r="T6517" i="1"/>
  <c r="T4011" i="1"/>
  <c r="T4406" i="1"/>
  <c r="T6328" i="1"/>
  <c r="T676" i="1"/>
  <c r="T2466" i="1"/>
  <c r="T6797" i="1"/>
  <c r="T3656" i="1"/>
  <c r="T6081" i="1"/>
  <c r="T3431" i="1"/>
  <c r="T1538" i="1"/>
  <c r="T6223" i="1"/>
  <c r="T3340" i="1"/>
  <c r="T2854" i="1"/>
  <c r="T3841" i="1"/>
  <c r="T6516" i="1"/>
  <c r="T2465" i="1"/>
  <c r="T1372" i="1"/>
  <c r="T6080" i="1"/>
  <c r="T6327" i="1"/>
  <c r="T5384" i="1"/>
  <c r="T675" i="1"/>
  <c r="T436" i="1"/>
  <c r="T3655" i="1"/>
  <c r="T6937" i="1"/>
  <c r="T6673" i="1"/>
  <c r="T2464" i="1"/>
  <c r="T15" i="1"/>
  <c r="T1649" i="1"/>
  <c r="T3839" i="1"/>
  <c r="T3840" i="1"/>
  <c r="T6393" i="1"/>
  <c r="T435" i="1"/>
  <c r="T1966" i="1"/>
  <c r="T6611" i="1"/>
  <c r="T6188" i="1"/>
  <c r="T6252" i="1"/>
  <c r="T816" i="1"/>
  <c r="T5601" i="1"/>
  <c r="T4587" i="1"/>
  <c r="T540" i="1"/>
  <c r="T6796" i="1"/>
  <c r="T2463" i="1"/>
  <c r="T4745" i="1"/>
  <c r="T4869" i="1"/>
  <c r="T4586" i="1"/>
  <c r="T2141" i="1"/>
  <c r="T1001" i="1"/>
  <c r="T116" i="1"/>
  <c r="T847" i="1"/>
  <c r="T3280" i="1"/>
  <c r="T2140" i="1"/>
  <c r="T158" i="1"/>
  <c r="T2853" i="1"/>
  <c r="T5708" i="1"/>
  <c r="T4010" i="1"/>
  <c r="T3931" i="1"/>
  <c r="T2852" i="1"/>
  <c r="T2851" i="1"/>
  <c r="T2139" i="1"/>
  <c r="T4174" i="1"/>
  <c r="T571" i="1"/>
  <c r="T2850" i="1"/>
  <c r="T3023" i="1"/>
  <c r="T6709" i="1"/>
  <c r="T6437" i="1"/>
  <c r="T3654" i="1"/>
  <c r="T6222" i="1"/>
  <c r="T5794" i="1"/>
  <c r="T674" i="1"/>
  <c r="T6610" i="1"/>
  <c r="T3022" i="1"/>
  <c r="T2011" i="1"/>
  <c r="T4585" i="1"/>
  <c r="T1495" i="1"/>
  <c r="T5855" i="1"/>
  <c r="T1421" i="1"/>
  <c r="T2462" i="1"/>
  <c r="T31" i="1"/>
  <c r="T5495" i="1"/>
  <c r="T3653" i="1"/>
  <c r="T904" i="1"/>
  <c r="T502" i="1"/>
  <c r="T3652" i="1"/>
  <c r="T5494" i="1"/>
  <c r="T2461" i="1"/>
  <c r="T6079" i="1"/>
  <c r="T3651" i="1"/>
  <c r="T3959" i="1"/>
  <c r="T1744" i="1"/>
  <c r="T6078" i="1"/>
  <c r="T6819" i="1"/>
  <c r="T6775" i="1"/>
  <c r="T1648" i="1"/>
  <c r="T6392" i="1"/>
  <c r="T3021" i="1"/>
  <c r="T3020" i="1"/>
  <c r="T808" i="1"/>
  <c r="T4584" i="1"/>
  <c r="T3019" i="1"/>
  <c r="T1981" i="1"/>
  <c r="T1815" i="1"/>
  <c r="T5600" i="1"/>
  <c r="T4868" i="1"/>
  <c r="T4583" i="1"/>
  <c r="T5146" i="1"/>
  <c r="T2577" i="1"/>
  <c r="T903" i="1"/>
  <c r="T4173" i="1"/>
  <c r="T5023" i="1"/>
  <c r="T3650" i="1"/>
  <c r="T2667" i="1"/>
  <c r="T2668" i="1"/>
  <c r="T6850" i="1"/>
  <c r="T2849" i="1"/>
  <c r="T6515" i="1"/>
  <c r="T6077" i="1"/>
  <c r="T6514" i="1"/>
  <c r="T3339" i="1"/>
  <c r="T4582" i="1"/>
  <c r="T1008" i="1"/>
  <c r="T776" i="1"/>
  <c r="T40" i="1"/>
  <c r="T2576" i="1"/>
  <c r="T3649" i="1"/>
  <c r="T3018" i="1"/>
  <c r="T5266" i="1"/>
  <c r="T5969" i="1"/>
  <c r="T6436" i="1"/>
  <c r="T6417" i="1"/>
  <c r="T401" i="1"/>
  <c r="T1647" i="1"/>
  <c r="T2138" i="1"/>
  <c r="T6435" i="1"/>
  <c r="T2848" i="1"/>
  <c r="T5145" i="1"/>
  <c r="T4867" i="1"/>
  <c r="T5265" i="1"/>
  <c r="T5144" i="1"/>
  <c r="T1885" i="1"/>
  <c r="T6752" i="1"/>
  <c r="T3648" i="1"/>
  <c r="T6326" i="1"/>
  <c r="T673" i="1"/>
  <c r="T3338" i="1"/>
  <c r="T3017" i="1"/>
  <c r="T6076" i="1"/>
  <c r="T5382" i="1"/>
  <c r="T5383" i="1"/>
  <c r="T6513" i="1"/>
  <c r="T5750" i="1"/>
  <c r="T3337" i="1"/>
  <c r="T1939" i="1"/>
  <c r="T4172" i="1"/>
  <c r="T4295" i="1"/>
  <c r="T4405" i="1"/>
  <c r="T7034" i="1"/>
  <c r="T6751" i="1"/>
  <c r="T294" i="1"/>
  <c r="T5381" i="1"/>
  <c r="T3335" i="1"/>
  <c r="T3336" i="1"/>
  <c r="T1119" i="1"/>
  <c r="T1120" i="1"/>
  <c r="T775" i="1"/>
  <c r="T6187" i="1"/>
  <c r="T1537" i="1"/>
  <c r="T3520" i="1"/>
  <c r="T5070" i="1"/>
  <c r="T5854" i="1"/>
  <c r="T3016" i="1"/>
  <c r="T6186" i="1"/>
  <c r="T4171" i="1"/>
  <c r="T6325" i="1"/>
  <c r="T4254" i="1"/>
  <c r="T4778" i="1"/>
  <c r="T3334" i="1"/>
  <c r="T4866" i="1"/>
  <c r="T4581" i="1"/>
  <c r="T6221" i="1"/>
  <c r="T3333" i="1"/>
  <c r="T4865" i="1"/>
  <c r="T6849" i="1"/>
  <c r="T6512" i="1"/>
  <c r="T1598" i="1"/>
  <c r="T963" i="1"/>
  <c r="T3477" i="1"/>
  <c r="T5526" i="1"/>
  <c r="T4580" i="1"/>
  <c r="T6848" i="1"/>
  <c r="T570" i="1"/>
  <c r="T4864" i="1"/>
  <c r="T1743" i="1"/>
  <c r="T4310" i="1"/>
  <c r="T1646" i="1"/>
  <c r="T3151" i="1"/>
  <c r="T6075" i="1"/>
  <c r="T6268" i="1"/>
  <c r="T434" i="1"/>
  <c r="T433" i="1"/>
  <c r="T1118" i="1"/>
  <c r="T672" i="1"/>
  <c r="T618" i="1"/>
  <c r="T3838" i="1"/>
  <c r="T4863" i="1"/>
  <c r="T6672" i="1"/>
  <c r="T6671" i="1"/>
  <c r="T1461" i="1"/>
  <c r="T902" i="1"/>
  <c r="T2575" i="1"/>
  <c r="T2780" i="1"/>
  <c r="T2367" i="1"/>
  <c r="T2574" i="1"/>
  <c r="T4579" i="1"/>
  <c r="T6324" i="1"/>
  <c r="T1579" i="1"/>
  <c r="T569" i="1"/>
  <c r="T1019" i="1"/>
  <c r="T3647" i="1"/>
  <c r="T4336" i="1"/>
  <c r="T5599" i="1"/>
  <c r="T4862" i="1"/>
  <c r="T3646" i="1"/>
  <c r="T4578" i="1"/>
  <c r="T5380" i="1"/>
  <c r="T6574" i="1"/>
  <c r="T6880" i="1"/>
  <c r="T6936" i="1"/>
  <c r="T2411" i="1"/>
  <c r="T84" i="1"/>
  <c r="T4577" i="1"/>
  <c r="T5225" i="1"/>
  <c r="T6185" i="1"/>
  <c r="T4576" i="1"/>
  <c r="T4253" i="1"/>
  <c r="T4009" i="1"/>
  <c r="T1645" i="1"/>
  <c r="T3440" i="1"/>
  <c r="T671" i="1"/>
  <c r="T3645" i="1"/>
  <c r="T5598" i="1"/>
  <c r="T1494" i="1"/>
  <c r="T2137" i="1"/>
  <c r="T1536" i="1"/>
  <c r="T2296" i="1"/>
  <c r="T5143" i="1"/>
  <c r="T1460" i="1"/>
  <c r="T1644" i="1"/>
  <c r="T5749" i="1"/>
  <c r="T1643" i="1"/>
  <c r="T4170" i="1"/>
  <c r="T1980" i="1"/>
  <c r="T4103" i="1"/>
  <c r="T1459" i="1"/>
  <c r="T2136" i="1"/>
  <c r="T4169" i="1"/>
  <c r="T1578" i="1"/>
  <c r="T6323" i="1"/>
  <c r="T30" i="1"/>
  <c r="T6774" i="1"/>
  <c r="T74" i="1"/>
  <c r="T164" i="1"/>
  <c r="T1117" i="1"/>
  <c r="T3186" i="1"/>
  <c r="T3221" i="1"/>
  <c r="T2135" i="1"/>
  <c r="T4168" i="1"/>
  <c r="T1774" i="1"/>
  <c r="T2573" i="1"/>
  <c r="T5596" i="1"/>
  <c r="T5597" i="1"/>
  <c r="T4575" i="1"/>
  <c r="T1458" i="1"/>
  <c r="T5793" i="1"/>
  <c r="T5311" i="1"/>
  <c r="T432" i="1"/>
  <c r="T1116" i="1"/>
  <c r="T168" i="1"/>
  <c r="T6648" i="1"/>
  <c r="T6773" i="1"/>
  <c r="T6795" i="1"/>
  <c r="T6649" i="1"/>
  <c r="T4744" i="1"/>
  <c r="T1367" i="1"/>
  <c r="T2134" i="1"/>
  <c r="T4769" i="1"/>
  <c r="T6074" i="1"/>
  <c r="T3332" i="1"/>
  <c r="T2460" i="1"/>
  <c r="T4500" i="1"/>
  <c r="T219" i="1"/>
  <c r="T3451" i="1"/>
  <c r="T1742" i="1"/>
  <c r="T4574" i="1"/>
  <c r="T3410" i="1"/>
  <c r="T431" i="1"/>
  <c r="T3331" i="1"/>
  <c r="T2133" i="1"/>
  <c r="T2525" i="1"/>
  <c r="T4167" i="1"/>
  <c r="T501" i="1"/>
  <c r="T4404" i="1"/>
  <c r="T2132" i="1"/>
  <c r="T2955" i="1"/>
  <c r="T2622" i="1"/>
  <c r="T539" i="1"/>
  <c r="T4252" i="1"/>
  <c r="T4861" i="1"/>
  <c r="T2666" i="1"/>
  <c r="T3644" i="1"/>
  <c r="T5595" i="1"/>
  <c r="T5048" i="1"/>
  <c r="T6184" i="1"/>
  <c r="T5853" i="1"/>
  <c r="T6847" i="1"/>
  <c r="T320" i="1"/>
  <c r="T1884" i="1"/>
  <c r="T2131" i="1"/>
  <c r="T1642" i="1"/>
  <c r="T2130" i="1"/>
  <c r="T3150" i="1"/>
  <c r="T5792" i="1"/>
  <c r="T24" i="1"/>
  <c r="T6511" i="1"/>
  <c r="T123" i="1"/>
  <c r="T4294" i="1"/>
  <c r="T1115" i="1"/>
  <c r="T1641" i="1"/>
  <c r="T2939" i="1"/>
  <c r="T2741" i="1"/>
  <c r="T4462" i="1"/>
  <c r="T4166" i="1"/>
  <c r="T7026" i="1"/>
  <c r="T5594" i="1"/>
  <c r="T4165" i="1"/>
  <c r="T6073" i="1"/>
  <c r="T2366" i="1"/>
  <c r="T5142" i="1"/>
  <c r="T355" i="1"/>
  <c r="T1236" i="1"/>
  <c r="T5069" i="1"/>
  <c r="T1722" i="1"/>
  <c r="T1335" i="1"/>
  <c r="T5047" i="1"/>
  <c r="T376" i="1"/>
  <c r="T1114" i="1"/>
  <c r="T4403" i="1"/>
  <c r="T3643" i="1"/>
  <c r="T1113" i="1"/>
  <c r="T3015" i="1"/>
  <c r="T901" i="1"/>
  <c r="T800" i="1"/>
  <c r="T2129" i="1"/>
  <c r="T3014" i="1"/>
  <c r="T1883" i="1"/>
  <c r="T4293" i="1"/>
  <c r="T6510" i="1"/>
  <c r="T6846" i="1"/>
  <c r="T6322" i="1"/>
  <c r="T3642" i="1"/>
  <c r="T6935" i="1"/>
  <c r="T2365" i="1"/>
  <c r="T3837" i="1"/>
  <c r="T5141" i="1"/>
  <c r="T3220" i="1"/>
  <c r="T218" i="1"/>
  <c r="T2459" i="1"/>
  <c r="T241" i="1"/>
  <c r="T2364" i="1"/>
  <c r="T261" i="1"/>
  <c r="T5224" i="1"/>
  <c r="T4008" i="1"/>
  <c r="T4859" i="1"/>
  <c r="T4860" i="1"/>
  <c r="T774" i="1"/>
  <c r="T5140" i="1"/>
  <c r="T6708" i="1"/>
  <c r="T3013" i="1"/>
  <c r="T2847" i="1"/>
  <c r="T3149" i="1"/>
  <c r="T1852" i="1"/>
  <c r="T5852" i="1"/>
  <c r="T5300" i="1"/>
  <c r="T5301" i="1"/>
  <c r="T1112" i="1"/>
  <c r="T319" i="1"/>
  <c r="T176" i="1"/>
  <c r="T6647" i="1"/>
  <c r="T6321" i="1"/>
  <c r="T6434" i="1"/>
  <c r="T6843" i="1"/>
  <c r="T6707" i="1"/>
  <c r="T6844" i="1"/>
  <c r="T6845" i="1"/>
  <c r="T2295" i="1"/>
  <c r="T4164" i="1"/>
  <c r="T900" i="1"/>
  <c r="T6879" i="1"/>
  <c r="T670" i="1"/>
  <c r="T6183" i="1"/>
  <c r="T5379" i="1"/>
  <c r="T5593" i="1"/>
  <c r="T1334" i="1"/>
  <c r="T5471" i="1"/>
  <c r="T5493" i="1"/>
  <c r="T2458" i="1"/>
  <c r="T2665" i="1"/>
  <c r="T669" i="1"/>
  <c r="T7025" i="1"/>
  <c r="T6772" i="1"/>
  <c r="T4007" i="1"/>
  <c r="T5378" i="1"/>
  <c r="T2664" i="1"/>
  <c r="T1111" i="1"/>
  <c r="T6509" i="1"/>
  <c r="T4402" i="1"/>
  <c r="T1640" i="1"/>
  <c r="T3476" i="1"/>
  <c r="T1535" i="1"/>
  <c r="T1333" i="1"/>
  <c r="T83" i="1"/>
  <c r="T6072" i="1"/>
  <c r="T3641" i="1"/>
  <c r="T5592" i="1"/>
  <c r="T4573" i="1"/>
  <c r="T2128" i="1"/>
  <c r="T3640" i="1"/>
  <c r="T4401" i="1"/>
  <c r="T2294" i="1"/>
  <c r="T4163" i="1"/>
  <c r="T3639" i="1"/>
  <c r="T1110" i="1"/>
  <c r="T5591" i="1"/>
  <c r="T1109" i="1"/>
  <c r="T4572" i="1"/>
  <c r="T3219" i="1"/>
  <c r="T2127" i="1"/>
  <c r="T2126" i="1"/>
  <c r="T3638" i="1"/>
  <c r="T1332" i="1"/>
  <c r="T668" i="1"/>
  <c r="T152" i="1"/>
  <c r="T3218" i="1"/>
  <c r="T4571" i="1"/>
  <c r="T3526" i="1"/>
  <c r="T3148" i="1"/>
  <c r="T5139" i="1"/>
  <c r="T4292" i="1"/>
  <c r="T3330" i="1"/>
  <c r="T1741" i="1"/>
  <c r="T842" i="1"/>
  <c r="T2293" i="1"/>
  <c r="T1108" i="1"/>
  <c r="T375" i="1"/>
  <c r="T5994" i="1"/>
  <c r="T6508" i="1"/>
  <c r="T3836" i="1"/>
  <c r="T3637" i="1"/>
  <c r="T4400" i="1"/>
  <c r="T4570" i="1"/>
  <c r="T3636" i="1"/>
  <c r="T1420" i="1"/>
  <c r="T2457" i="1"/>
  <c r="T5264" i="1"/>
  <c r="T3635" i="1"/>
  <c r="T6507" i="1"/>
  <c r="T1534" i="1"/>
  <c r="T568" i="1"/>
  <c r="T2125" i="1"/>
  <c r="T5046" i="1"/>
  <c r="T2363" i="1"/>
  <c r="T1639" i="1"/>
  <c r="T6320" i="1"/>
  <c r="T4335" i="1"/>
  <c r="T430" i="1"/>
  <c r="T5138" i="1"/>
  <c r="T799" i="1"/>
  <c r="T2124" i="1"/>
  <c r="T6892" i="1"/>
  <c r="T5943" i="1"/>
  <c r="T2663" i="1"/>
  <c r="T429" i="1"/>
  <c r="T4399" i="1"/>
  <c r="T2123" i="1"/>
  <c r="T4569" i="1"/>
  <c r="T217" i="1"/>
  <c r="T1000" i="1"/>
  <c r="T2362" i="1"/>
  <c r="T1882" i="1"/>
  <c r="T1107" i="1"/>
  <c r="T5851" i="1"/>
  <c r="T7024" i="1"/>
  <c r="T4858" i="1"/>
  <c r="T3634" i="1"/>
  <c r="T2122" i="1"/>
  <c r="T6071" i="1"/>
  <c r="T1384" i="1"/>
  <c r="T3012" i="1"/>
  <c r="T5045" i="1"/>
  <c r="T362" i="1"/>
  <c r="T6070" i="1"/>
  <c r="T3633" i="1"/>
  <c r="T2456" i="1"/>
  <c r="T6573" i="1"/>
  <c r="T6794" i="1"/>
  <c r="T6842" i="1"/>
  <c r="T6433" i="1"/>
  <c r="T6646" i="1"/>
  <c r="T1938" i="1"/>
  <c r="T1331" i="1"/>
  <c r="T4857" i="1"/>
  <c r="T5791" i="1"/>
  <c r="T3011" i="1"/>
  <c r="T667" i="1"/>
  <c r="T3010" i="1"/>
  <c r="T3009" i="1"/>
  <c r="T87" i="1"/>
  <c r="T428" i="1"/>
  <c r="T3329" i="1"/>
  <c r="T5137" i="1"/>
  <c r="T4398" i="1"/>
  <c r="T6069" i="1"/>
  <c r="T6793" i="1"/>
  <c r="T999" i="1"/>
  <c r="T3632" i="1"/>
  <c r="T1106" i="1"/>
  <c r="T2846" i="1"/>
  <c r="T318" i="1"/>
  <c r="T2005" i="1"/>
  <c r="T3631" i="1"/>
  <c r="T5590" i="1"/>
  <c r="T1881" i="1"/>
  <c r="T6251" i="1"/>
  <c r="T5850" i="1"/>
  <c r="T6792" i="1"/>
  <c r="T3328" i="1"/>
  <c r="T2845" i="1"/>
  <c r="T5748" i="1"/>
  <c r="T2121" i="1"/>
  <c r="T4251" i="1"/>
  <c r="T1850" i="1"/>
  <c r="T5377" i="1"/>
  <c r="T3630" i="1"/>
  <c r="T1533" i="1"/>
  <c r="T3629" i="1"/>
  <c r="T6391" i="1"/>
  <c r="T4568" i="1"/>
  <c r="T5223" i="1"/>
  <c r="T1105" i="1"/>
  <c r="T4856" i="1"/>
  <c r="T283" i="1"/>
  <c r="T389" i="1"/>
  <c r="T3628" i="1"/>
  <c r="T3008" i="1"/>
  <c r="T1018" i="1"/>
  <c r="T853" i="1"/>
  <c r="T1383" i="1"/>
  <c r="T3327" i="1"/>
  <c r="T4855" i="1"/>
  <c r="T4250" i="1"/>
  <c r="T4698" i="1"/>
  <c r="T5747" i="1"/>
  <c r="T5589" i="1"/>
  <c r="T3007" i="1"/>
  <c r="T6319" i="1"/>
  <c r="T4397" i="1"/>
  <c r="T108" i="1"/>
  <c r="T1235" i="1"/>
  <c r="T6432" i="1"/>
  <c r="T5376" i="1"/>
  <c r="T4854" i="1"/>
  <c r="T1638" i="1"/>
  <c r="T5918" i="1"/>
  <c r="T4249" i="1"/>
  <c r="T4567" i="1"/>
  <c r="T2120" i="1"/>
  <c r="T3930" i="1"/>
  <c r="T1104" i="1"/>
  <c r="T2844" i="1"/>
  <c r="T6706" i="1"/>
  <c r="T88" i="1"/>
  <c r="T632" i="1"/>
  <c r="T5588" i="1"/>
  <c r="T112" i="1"/>
  <c r="T3835" i="1"/>
  <c r="T5849" i="1"/>
  <c r="T478" i="1"/>
  <c r="T1773" i="1"/>
  <c r="T6068" i="1"/>
  <c r="T2662" i="1"/>
  <c r="T6067" i="1"/>
  <c r="T5993" i="1"/>
  <c r="T5917" i="1"/>
  <c r="T3958" i="1"/>
  <c r="T2938" i="1"/>
  <c r="T962" i="1"/>
  <c r="T2119" i="1"/>
  <c r="T2954" i="1"/>
  <c r="T3147" i="1"/>
  <c r="T4853" i="1"/>
  <c r="T5022" i="1"/>
  <c r="T1637" i="1"/>
  <c r="T4852" i="1"/>
  <c r="T2455" i="1"/>
  <c r="T5992" i="1"/>
  <c r="T2661" i="1"/>
  <c r="T1577" i="1"/>
  <c r="T4005" i="1"/>
  <c r="T4006" i="1"/>
  <c r="T2118" i="1"/>
  <c r="T2117" i="1"/>
  <c r="T1636" i="1"/>
  <c r="T6066" i="1"/>
  <c r="T567" i="1"/>
  <c r="T4851" i="1"/>
  <c r="T4396" i="1"/>
  <c r="T113" i="1"/>
  <c r="T5492" i="1"/>
  <c r="T5848" i="1"/>
  <c r="T6609" i="1"/>
  <c r="T4565" i="1"/>
  <c r="T4566" i="1"/>
  <c r="T5136" i="1"/>
  <c r="T4395" i="1"/>
  <c r="T5847" i="1"/>
  <c r="T6934" i="1"/>
  <c r="T3627" i="1"/>
  <c r="T5021" i="1"/>
  <c r="T4743" i="1"/>
  <c r="T4564" i="1"/>
  <c r="T1635" i="1"/>
  <c r="T1532" i="1"/>
  <c r="T1457" i="1"/>
  <c r="T2572" i="1"/>
  <c r="T1531" i="1"/>
  <c r="T5587" i="1"/>
  <c r="T4004" i="1"/>
  <c r="T1382" i="1"/>
  <c r="T6841" i="1"/>
  <c r="T6249" i="1"/>
  <c r="T6250" i="1"/>
  <c r="T3326" i="1"/>
  <c r="T4394" i="1"/>
  <c r="T6670" i="1"/>
  <c r="T3626" i="1"/>
  <c r="T899" i="1"/>
  <c r="T1740" i="1"/>
  <c r="T2843" i="1"/>
  <c r="T3450" i="1"/>
  <c r="T3625" i="1"/>
  <c r="T6840" i="1"/>
  <c r="T950" i="1"/>
  <c r="T3949" i="1"/>
  <c r="T2842" i="1"/>
  <c r="T1634" i="1"/>
  <c r="T2116" i="1"/>
  <c r="T67" i="1"/>
  <c r="T6980" i="1"/>
  <c r="T2660" i="1"/>
  <c r="T3279" i="1"/>
  <c r="T2115" i="1"/>
  <c r="T3624" i="1"/>
  <c r="T5375" i="1"/>
  <c r="T2841" i="1"/>
  <c r="T2840" i="1"/>
  <c r="T111" i="1"/>
  <c r="T1017" i="1"/>
  <c r="T5846" i="1"/>
  <c r="T107" i="1"/>
  <c r="T1103" i="1"/>
  <c r="T5020" i="1"/>
  <c r="T3834" i="1"/>
  <c r="T6065" i="1"/>
  <c r="T6818" i="1"/>
  <c r="T3623" i="1"/>
  <c r="T6933" i="1"/>
  <c r="T2659" i="1"/>
  <c r="T961" i="1"/>
  <c r="T1880" i="1"/>
  <c r="T3006" i="1"/>
  <c r="T6839" i="1"/>
  <c r="T5586" i="1"/>
  <c r="T4697" i="1"/>
  <c r="T773" i="1"/>
  <c r="T60" i="1"/>
  <c r="T3005" i="1"/>
  <c r="T666" i="1"/>
  <c r="T5585" i="1"/>
  <c r="T6182" i="1"/>
  <c r="T92" i="1"/>
  <c r="T1530" i="1"/>
  <c r="T427" i="1"/>
  <c r="T4475" i="1"/>
  <c r="T2410" i="1"/>
  <c r="T426" i="1"/>
  <c r="T6318" i="1"/>
  <c r="T4162" i="1"/>
  <c r="T6064" i="1"/>
  <c r="T4393" i="1"/>
  <c r="T3622" i="1"/>
  <c r="T998" i="1"/>
  <c r="T317" i="1"/>
  <c r="T254" i="1"/>
  <c r="T2658" i="1"/>
  <c r="T63" i="1"/>
  <c r="T997" i="1"/>
  <c r="T898" i="1"/>
  <c r="T4392" i="1"/>
  <c r="T3833" i="1"/>
  <c r="T5299" i="1"/>
  <c r="T5707" i="1"/>
  <c r="T4563" i="1"/>
  <c r="T29" i="1"/>
  <c r="T6317" i="1"/>
  <c r="T3475" i="1"/>
  <c r="T4562" i="1"/>
  <c r="T86" i="1"/>
  <c r="T3474" i="1"/>
  <c r="T49" i="1"/>
  <c r="T5310" i="1"/>
  <c r="T4850" i="1"/>
  <c r="T26" i="1"/>
  <c r="T5374" i="1"/>
  <c r="T4499" i="1"/>
  <c r="T95" i="1"/>
  <c r="T4003" i="1"/>
  <c r="T4002" i="1"/>
  <c r="T82" i="1"/>
  <c r="T48" i="1"/>
  <c r="T5373" i="1"/>
  <c r="T4161" i="1"/>
  <c r="T6506" i="1"/>
  <c r="T3325" i="1"/>
  <c r="T2657" i="1"/>
  <c r="T271" i="1"/>
  <c r="T6316" i="1"/>
  <c r="T6505" i="1"/>
  <c r="T6063" i="1"/>
  <c r="T102" i="1"/>
  <c r="T3409" i="1"/>
  <c r="T4849" i="1"/>
  <c r="T4160" i="1"/>
  <c r="T5845" i="1"/>
  <c r="T47" i="1"/>
  <c r="T27" i="1"/>
  <c r="T28" i="1"/>
  <c r="T6669" i="1"/>
  <c r="T4848" i="1"/>
  <c r="T4561" i="1"/>
  <c r="T5372" i="1"/>
  <c r="T131" i="1"/>
  <c r="T1633" i="1"/>
  <c r="T6504" i="1"/>
  <c r="T216" i="1"/>
  <c r="T2114" i="1"/>
  <c r="T4847" i="1"/>
  <c r="T197" i="1"/>
  <c r="T4560" i="1"/>
  <c r="T38" i="1"/>
  <c r="T3004" i="1"/>
  <c r="T5746" i="1"/>
  <c r="T4248" i="1"/>
  <c r="T6315" i="1"/>
  <c r="T1234" i="1"/>
  <c r="T7" i="1"/>
  <c r="T4159" i="1"/>
  <c r="T1233" i="1"/>
  <c r="T2656" i="1"/>
  <c r="T8" i="1"/>
  <c r="T4158" i="1"/>
  <c r="T10" i="1"/>
  <c r="T316" i="1"/>
  <c r="T2937" i="1"/>
  <c r="T834" i="1"/>
  <c r="T3324" i="1"/>
  <c r="T6503" i="1"/>
  <c r="T70" i="1"/>
  <c r="T25" i="1"/>
  <c r="T6181" i="1"/>
  <c r="T3323" i="1"/>
  <c r="T81" i="1"/>
  <c r="T5705" i="1"/>
  <c r="T5706" i="1"/>
  <c r="T6502" i="1"/>
  <c r="T6838" i="1"/>
  <c r="T1739" i="1"/>
  <c r="T425" i="1"/>
  <c r="T4334" i="1"/>
  <c r="T2571" i="1"/>
  <c r="T4559" i="1"/>
  <c r="T566" i="1"/>
  <c r="T5942" i="1"/>
  <c r="T5371" i="1"/>
  <c r="T1102" i="1"/>
  <c r="T46" i="1"/>
  <c r="T62" i="1"/>
  <c r="T772" i="1"/>
  <c r="T1529" i="1"/>
  <c r="T58" i="1"/>
  <c r="T404" i="1"/>
  <c r="T6180" i="1"/>
  <c r="T3003" i="1"/>
  <c r="T960" i="1"/>
  <c r="T2113" i="1"/>
  <c r="T1101" i="1"/>
  <c r="T815" i="1"/>
  <c r="T4846" i="1"/>
  <c r="T2454" i="1"/>
  <c r="T4078" i="1"/>
  <c r="T2619" i="1"/>
  <c r="T872" i="1"/>
  <c r="T4333" i="1"/>
  <c r="T94" i="1"/>
  <c r="T897" i="1"/>
  <c r="T5941" i="1"/>
  <c r="T5001" i="1"/>
  <c r="T2839" i="1"/>
  <c r="T2453" i="1"/>
  <c r="T2112" i="1"/>
  <c r="T2655" i="1"/>
  <c r="T3217" i="1"/>
  <c r="T424" i="1"/>
  <c r="T2771" i="1"/>
  <c r="T2111" i="1"/>
  <c r="T1330" i="1"/>
  <c r="T5135" i="1"/>
  <c r="T2838" i="1"/>
  <c r="T4558" i="1"/>
  <c r="T5134" i="1"/>
  <c r="T896" i="1"/>
  <c r="T5844" i="1"/>
  <c r="T5916" i="1"/>
  <c r="T2953" i="1"/>
  <c r="T5790" i="1"/>
  <c r="T5843" i="1"/>
  <c r="T5584" i="1"/>
  <c r="T5370" i="1"/>
  <c r="T5309" i="1"/>
  <c r="T807" i="1"/>
  <c r="T3002" i="1"/>
  <c r="T5583" i="1"/>
  <c r="T2837" i="1"/>
  <c r="T895" i="1"/>
  <c r="T1329" i="1"/>
  <c r="T3216" i="1"/>
  <c r="T2110" i="1"/>
  <c r="T6314" i="1"/>
  <c r="T1100" i="1"/>
  <c r="T4777" i="1"/>
  <c r="T3621" i="1"/>
  <c r="T1328" i="1"/>
  <c r="T2836" i="1"/>
  <c r="T6705" i="1"/>
  <c r="T5842" i="1"/>
  <c r="T6837" i="1"/>
  <c r="T5915" i="1"/>
  <c r="T1440" i="1"/>
  <c r="T4845" i="1"/>
  <c r="T6501" i="1"/>
  <c r="T6645" i="1"/>
  <c r="T665" i="1"/>
  <c r="T5704" i="1"/>
  <c r="T1879" i="1"/>
  <c r="T6179" i="1"/>
  <c r="T4157" i="1"/>
  <c r="T4001" i="1"/>
  <c r="T4000" i="1"/>
  <c r="T1456" i="1"/>
  <c r="T5222" i="1"/>
  <c r="T5133" i="1"/>
  <c r="T4461" i="1"/>
  <c r="T5369" i="1"/>
  <c r="T1099" i="1"/>
  <c r="T4156" i="1"/>
  <c r="T3999" i="1"/>
  <c r="T4391" i="1"/>
  <c r="T4557" i="1"/>
  <c r="T2935" i="1"/>
  <c r="T2936" i="1"/>
  <c r="T7008" i="1"/>
  <c r="T1937" i="1"/>
  <c r="T1098" i="1"/>
  <c r="T2835" i="1"/>
  <c r="T1097" i="1"/>
  <c r="T315" i="1"/>
  <c r="T2834" i="1"/>
  <c r="T598" i="1"/>
  <c r="T664" i="1"/>
  <c r="T6062" i="1"/>
  <c r="T6500" i="1"/>
  <c r="T5368" i="1"/>
  <c r="T3146" i="1"/>
  <c r="T3620" i="1"/>
  <c r="T5132" i="1"/>
  <c r="T2331" i="1"/>
  <c r="T3321" i="1"/>
  <c r="T3322" i="1"/>
  <c r="T6979" i="1"/>
  <c r="T3998" i="1"/>
  <c r="T4155" i="1"/>
  <c r="T2004" i="1"/>
  <c r="T4844" i="1"/>
  <c r="T2613" i="1"/>
  <c r="T548" i="1"/>
  <c r="T4390" i="1"/>
  <c r="T5968" i="1"/>
  <c r="T6915" i="1"/>
  <c r="T1528" i="1"/>
  <c r="T7023" i="1"/>
  <c r="T2618" i="1"/>
  <c r="T4843" i="1"/>
  <c r="T5044" i="1"/>
  <c r="T2570" i="1"/>
  <c r="T663" i="1"/>
  <c r="T1096" i="1"/>
  <c r="T6668" i="1"/>
  <c r="T101" i="1"/>
  <c r="T3997" i="1"/>
  <c r="T6644" i="1"/>
  <c r="T5491" i="1"/>
  <c r="T4842" i="1"/>
  <c r="T5131" i="1"/>
  <c r="T4841" i="1"/>
  <c r="T7007" i="1"/>
  <c r="T1527" i="1"/>
  <c r="T5582" i="1"/>
  <c r="T5581" i="1"/>
  <c r="T4389" i="1"/>
  <c r="T2423" i="1"/>
  <c r="T2109" i="1"/>
  <c r="T2833" i="1"/>
  <c r="T3619" i="1"/>
  <c r="T2108" i="1"/>
  <c r="T2617" i="1"/>
  <c r="T2770" i="1"/>
  <c r="T6178" i="1"/>
  <c r="T253" i="1"/>
  <c r="T5130" i="1"/>
  <c r="T240" i="1"/>
  <c r="T5745" i="1"/>
  <c r="T5703" i="1"/>
  <c r="T4388" i="1"/>
  <c r="T1961" i="1"/>
  <c r="T2107" i="1"/>
  <c r="T1814" i="1"/>
  <c r="T1878" i="1"/>
  <c r="T3996" i="1"/>
  <c r="T5367" i="1"/>
  <c r="T3145" i="1"/>
  <c r="T4154" i="1"/>
  <c r="T3618" i="1"/>
  <c r="T2740" i="1"/>
  <c r="T215" i="1"/>
  <c r="T6313" i="1"/>
  <c r="T1877" i="1"/>
  <c r="T1597" i="1"/>
  <c r="T494" i="1"/>
  <c r="T6499" i="1"/>
  <c r="T4840" i="1"/>
  <c r="T6498" i="1"/>
  <c r="T1095" i="1"/>
  <c r="T7033" i="1"/>
  <c r="T5366" i="1"/>
  <c r="T894" i="1"/>
  <c r="T662" i="1"/>
  <c r="T1526" i="1"/>
  <c r="T2452" i="1"/>
  <c r="T6497" i="1"/>
  <c r="T6791" i="1"/>
  <c r="T2106" i="1"/>
  <c r="T5580" i="1"/>
  <c r="T4387" i="1"/>
  <c r="T1381" i="1"/>
  <c r="T3525" i="1"/>
  <c r="T5365" i="1"/>
  <c r="T3832" i="1"/>
  <c r="T3617" i="1"/>
  <c r="T5579" i="1"/>
  <c r="T2832" i="1"/>
  <c r="T1094" i="1"/>
  <c r="T2105" i="1"/>
  <c r="T6608" i="1"/>
  <c r="T1525" i="1"/>
  <c r="T3144" i="1"/>
  <c r="T3174" i="1"/>
  <c r="T3473" i="1"/>
  <c r="T3518" i="1"/>
  <c r="T3164" i="1"/>
  <c r="T2413" i="1"/>
  <c r="T2361" i="1"/>
  <c r="T3165" i="1"/>
  <c r="T3175" i="1"/>
  <c r="T2654" i="1"/>
  <c r="T2414" i="1"/>
  <c r="T3163" i="1"/>
  <c r="T3430" i="1"/>
  <c r="T3519" i="1"/>
  <c r="T3173" i="1"/>
  <c r="T3184" i="1"/>
  <c r="T2415" i="1"/>
  <c r="T3185" i="1"/>
  <c r="T423" i="1"/>
  <c r="T4153" i="1"/>
  <c r="T2739" i="1"/>
  <c r="T6932" i="1"/>
  <c r="T2653" i="1"/>
  <c r="T6459" i="1"/>
  <c r="T6790" i="1"/>
  <c r="T2569" i="1"/>
  <c r="T4488" i="1"/>
  <c r="T1232" i="1"/>
  <c r="T6496" i="1"/>
  <c r="T4696" i="1"/>
  <c r="T1093" i="1"/>
  <c r="T1524" i="1"/>
  <c r="T3616" i="1"/>
  <c r="T4386" i="1"/>
  <c r="T2104" i="1"/>
  <c r="T1979" i="1"/>
  <c r="T1327" i="1"/>
  <c r="T1326" i="1"/>
  <c r="T422" i="1"/>
  <c r="T5470" i="1"/>
  <c r="T2292" i="1"/>
  <c r="T4556" i="1"/>
  <c r="T4152" i="1"/>
  <c r="T4742" i="1"/>
  <c r="T4077" i="1"/>
  <c r="T6495" i="1"/>
  <c r="T5841" i="1"/>
  <c r="T4839" i="1"/>
  <c r="T1092" i="1"/>
  <c r="T3948" i="1"/>
  <c r="T6248" i="1"/>
  <c r="T5778" i="1"/>
  <c r="T6390" i="1"/>
  <c r="T1738" i="1"/>
  <c r="T6494" i="1"/>
  <c r="T6493" i="1"/>
  <c r="T6061" i="1"/>
  <c r="T3615" i="1"/>
  <c r="T4385" i="1"/>
  <c r="T893" i="1"/>
  <c r="T6750" i="1"/>
  <c r="T214" i="1"/>
  <c r="T4151" i="1"/>
  <c r="T4384" i="1"/>
  <c r="T2568" i="1"/>
  <c r="T1813" i="1"/>
  <c r="T2831" i="1"/>
  <c r="T3001" i="1"/>
  <c r="T4838" i="1"/>
  <c r="T314" i="1"/>
  <c r="T5129" i="1"/>
  <c r="T1632" i="1"/>
  <c r="T6312" i="1"/>
  <c r="T3320" i="1"/>
  <c r="T3831" i="1"/>
  <c r="T6177" i="1"/>
  <c r="T5789" i="1"/>
  <c r="T2103" i="1"/>
  <c r="T661" i="1"/>
  <c r="T2652" i="1"/>
  <c r="T5364" i="1"/>
  <c r="T313" i="1"/>
  <c r="T2360" i="1"/>
  <c r="T3472" i="1"/>
  <c r="T6060" i="1"/>
  <c r="T1091" i="1"/>
  <c r="T374" i="1"/>
  <c r="T421" i="1"/>
  <c r="T6704" i="1"/>
  <c r="T6954" i="1"/>
  <c r="T4837" i="1"/>
  <c r="T5702" i="1"/>
  <c r="T5840" i="1"/>
  <c r="T4291" i="1"/>
  <c r="T4741" i="1"/>
  <c r="T6789" i="1"/>
  <c r="T239" i="1"/>
  <c r="T5128" i="1"/>
  <c r="T1325" i="1"/>
  <c r="T5839" i="1"/>
  <c r="T5263" i="1"/>
  <c r="T5221" i="1"/>
  <c r="T4836" i="1"/>
  <c r="T3614" i="1"/>
  <c r="T2102" i="1"/>
  <c r="T1876" i="1"/>
  <c r="T4076" i="1"/>
  <c r="T1090" i="1"/>
  <c r="T2999" i="1"/>
  <c r="T3000" i="1"/>
  <c r="T130" i="1"/>
  <c r="T4555" i="1"/>
  <c r="T2998" i="1"/>
  <c r="T4835" i="1"/>
  <c r="T1016" i="1"/>
  <c r="T5127" i="1"/>
  <c r="T2997" i="1"/>
  <c r="T213" i="1"/>
  <c r="T5578" i="1"/>
  <c r="T5220" i="1"/>
  <c r="T1039" i="1"/>
  <c r="T866" i="1"/>
  <c r="T523" i="1"/>
  <c r="T2996" i="1"/>
  <c r="T2738" i="1"/>
  <c r="T2995" i="1"/>
  <c r="T3319" i="1"/>
  <c r="T1089" i="1"/>
  <c r="T312" i="1"/>
  <c r="T477" i="1"/>
  <c r="T3830" i="1"/>
  <c r="T6267" i="1"/>
  <c r="T6059" i="1"/>
  <c r="T2451" i="1"/>
  <c r="T2003" i="1"/>
  <c r="T93" i="1"/>
  <c r="T2101" i="1"/>
  <c r="T4834" i="1"/>
  <c r="T5577" i="1"/>
  <c r="T1455" i="1"/>
  <c r="T6431" i="1"/>
  <c r="T6311" i="1"/>
  <c r="T4150" i="1"/>
  <c r="T5576" i="1"/>
  <c r="T2100" i="1"/>
  <c r="T2291" i="1"/>
  <c r="T2651" i="1"/>
  <c r="T66" i="1"/>
  <c r="T2830" i="1"/>
  <c r="T5575" i="1"/>
  <c r="T6771" i="1"/>
  <c r="T6389" i="1"/>
  <c r="T1523" i="1"/>
  <c r="T6058" i="1"/>
  <c r="T5744" i="1"/>
  <c r="T660" i="1"/>
  <c r="T6978" i="1"/>
  <c r="T3408" i="1"/>
  <c r="T5967" i="1"/>
  <c r="T373" i="1"/>
  <c r="T4740" i="1"/>
  <c r="T6607" i="1"/>
  <c r="T6492" i="1"/>
  <c r="T2016" i="1"/>
  <c r="T3215" i="1"/>
  <c r="T2017" i="1"/>
  <c r="T1978" i="1"/>
  <c r="T2018" i="1"/>
  <c r="T5574" i="1"/>
  <c r="T3143" i="1"/>
  <c r="T1772" i="1"/>
  <c r="T4309" i="1"/>
  <c r="T3318" i="1"/>
  <c r="T3995" i="1"/>
  <c r="T3613" i="1"/>
  <c r="T6667" i="1"/>
  <c r="T1522" i="1"/>
  <c r="T5966" i="1"/>
  <c r="T6606" i="1"/>
  <c r="T3317" i="1"/>
  <c r="T2099" i="1"/>
  <c r="T6491" i="1"/>
  <c r="T5940" i="1"/>
  <c r="T1088" i="1"/>
  <c r="T5126" i="1"/>
  <c r="T212" i="1"/>
  <c r="T5125" i="1"/>
  <c r="T1771" i="1"/>
  <c r="T597" i="1"/>
  <c r="T631" i="1"/>
  <c r="T2450" i="1"/>
  <c r="T3214" i="1"/>
  <c r="T4383" i="1"/>
  <c r="T1631" i="1"/>
  <c r="T1443" i="1"/>
  <c r="T1371" i="1"/>
  <c r="T1728" i="1"/>
  <c r="T1725" i="1"/>
  <c r="T841" i="1"/>
  <c r="T1857" i="1"/>
  <c r="T2098" i="1"/>
  <c r="T3994" i="1"/>
  <c r="T5363" i="1"/>
  <c r="T3213" i="1"/>
  <c r="T6788" i="1"/>
  <c r="T2097" i="1"/>
  <c r="T5573" i="1"/>
  <c r="T5124" i="1"/>
  <c r="T6416" i="1"/>
  <c r="T4382" i="1"/>
  <c r="T2567" i="1"/>
  <c r="T4554" i="1"/>
  <c r="T1977" i="1"/>
  <c r="T6931" i="1"/>
  <c r="T3612" i="1"/>
  <c r="T420" i="1"/>
  <c r="T5219" i="1"/>
  <c r="T5914" i="1"/>
  <c r="T6836" i="1"/>
  <c r="T6057" i="1"/>
  <c r="T1521" i="1"/>
  <c r="T311" i="1"/>
  <c r="T75" i="1"/>
  <c r="T4290" i="1"/>
  <c r="T4289" i="1"/>
  <c r="T5362" i="1"/>
  <c r="T630" i="1"/>
  <c r="T2449" i="1"/>
  <c r="T2096" i="1"/>
  <c r="T771" i="1"/>
  <c r="T5572" i="1"/>
  <c r="T1737" i="1"/>
  <c r="T151" i="1"/>
  <c r="T4768" i="1"/>
  <c r="T5123" i="1"/>
  <c r="T3316" i="1"/>
  <c r="T419" i="1"/>
  <c r="T6220" i="1"/>
  <c r="T659" i="1"/>
  <c r="T814" i="1"/>
  <c r="T5965" i="1"/>
  <c r="T6310" i="1"/>
  <c r="T3611" i="1"/>
  <c r="T1454" i="1"/>
  <c r="T6176" i="1"/>
  <c r="T2829" i="1"/>
  <c r="T1231" i="1"/>
  <c r="T3278" i="1"/>
  <c r="T2994" i="1"/>
  <c r="T4833" i="1"/>
  <c r="T5571" i="1"/>
  <c r="T1087" i="1"/>
  <c r="T1230" i="1"/>
  <c r="T959" i="1"/>
  <c r="T3829" i="1"/>
  <c r="T1875" i="1"/>
  <c r="T1324" i="1"/>
  <c r="T5469" i="1"/>
  <c r="T5122" i="1"/>
  <c r="T3610" i="1"/>
  <c r="T6056" i="1"/>
  <c r="T2448" i="1"/>
  <c r="T3609" i="1"/>
  <c r="T1086" i="1"/>
  <c r="T3285" i="1"/>
  <c r="T6787" i="1"/>
  <c r="T1085" i="1"/>
  <c r="T5218" i="1"/>
  <c r="T5262" i="1"/>
  <c r="T310" i="1"/>
  <c r="T5838" i="1"/>
  <c r="T4149" i="1"/>
  <c r="T6388" i="1"/>
  <c r="T6055" i="1"/>
  <c r="T372" i="1"/>
  <c r="T3608" i="1"/>
  <c r="T2095" i="1"/>
  <c r="T5121" i="1"/>
  <c r="T5701" i="1"/>
  <c r="T5217" i="1"/>
  <c r="T4381" i="1"/>
  <c r="T2828" i="1"/>
  <c r="T6749" i="1"/>
  <c r="T6054" i="1"/>
  <c r="T5361" i="1"/>
  <c r="T1874" i="1"/>
  <c r="T2993" i="1"/>
  <c r="T6490" i="1"/>
  <c r="T7006" i="1"/>
  <c r="T1084" i="1"/>
  <c r="T5939" i="1"/>
  <c r="T1323" i="1"/>
  <c r="T2992" i="1"/>
  <c r="T6266" i="1"/>
  <c r="T5964" i="1"/>
  <c r="T2538" i="1"/>
  <c r="T6309" i="1"/>
  <c r="T1727" i="1"/>
  <c r="T840" i="1"/>
  <c r="T5490" i="1"/>
  <c r="T5261" i="1"/>
  <c r="T2447" i="1"/>
  <c r="T1630" i="1"/>
  <c r="T565" i="1"/>
  <c r="T564" i="1"/>
  <c r="T194" i="1"/>
  <c r="T892" i="1"/>
  <c r="T3142" i="1"/>
  <c r="T1736" i="1"/>
  <c r="T1629" i="1"/>
  <c r="T6053" i="1"/>
  <c r="T4739" i="1"/>
  <c r="T5120" i="1"/>
  <c r="T5468" i="1"/>
  <c r="T6878" i="1"/>
  <c r="T6643" i="1"/>
  <c r="T6835" i="1"/>
  <c r="T175" i="1"/>
  <c r="T1873" i="1"/>
  <c r="T5119" i="1"/>
  <c r="T2094" i="1"/>
  <c r="T5837" i="1"/>
  <c r="T211" i="1"/>
  <c r="T538" i="1"/>
  <c r="T5360" i="1"/>
  <c r="T309" i="1"/>
  <c r="T4247" i="1"/>
  <c r="T5570" i="1"/>
  <c r="T4380" i="1"/>
  <c r="T4288" i="1"/>
  <c r="T6052" i="1"/>
  <c r="T6769" i="1"/>
  <c r="T6770" i="1"/>
  <c r="T6785" i="1"/>
  <c r="T6786" i="1"/>
  <c r="T5516" i="1"/>
  <c r="T364" i="1"/>
  <c r="T4553" i="1"/>
  <c r="T658" i="1"/>
  <c r="T5743" i="1"/>
  <c r="T6891" i="1"/>
  <c r="T6877" i="1"/>
  <c r="T2290" i="1"/>
  <c r="T617" i="1"/>
  <c r="T210" i="1"/>
  <c r="T80" i="1"/>
  <c r="T2289" i="1"/>
  <c r="T596" i="1"/>
  <c r="T606" i="1"/>
  <c r="T5569" i="1"/>
  <c r="T6308" i="1"/>
  <c r="T1380" i="1"/>
  <c r="T865" i="1"/>
  <c r="T4738" i="1"/>
  <c r="T308" i="1"/>
  <c r="T1724" i="1"/>
  <c r="T1576" i="1"/>
  <c r="T4331" i="1"/>
  <c r="T1960" i="1"/>
  <c r="T4332" i="1"/>
  <c r="T2776" i="1"/>
  <c r="T1959" i="1"/>
  <c r="T1366" i="1"/>
  <c r="T2650" i="1"/>
  <c r="T4148" i="1"/>
  <c r="T6051" i="1"/>
  <c r="T1792" i="1"/>
  <c r="T3517" i="1"/>
  <c r="T7031" i="1"/>
  <c r="T3947" i="1"/>
  <c r="T2769" i="1"/>
  <c r="T6703" i="1"/>
  <c r="T2446" i="1"/>
  <c r="T5515" i="1"/>
  <c r="T4737" i="1"/>
  <c r="T1812" i="1"/>
  <c r="T5216" i="1"/>
  <c r="T4246" i="1"/>
  <c r="T4147" i="1"/>
  <c r="T4552" i="1"/>
  <c r="T5260" i="1"/>
  <c r="T3183" i="1"/>
  <c r="T3212" i="1"/>
  <c r="T6489" i="1"/>
  <c r="T6488" i="1"/>
  <c r="T1799" i="1"/>
  <c r="T5568" i="1"/>
  <c r="T4146" i="1"/>
  <c r="T2649" i="1"/>
  <c r="T1770" i="1"/>
  <c r="T2524" i="1"/>
  <c r="T1083" i="1"/>
  <c r="T2566" i="1"/>
  <c r="T6415" i="1"/>
  <c r="T2445" i="1"/>
  <c r="T3607" i="1"/>
  <c r="T2956" i="1"/>
  <c r="T4330" i="1"/>
  <c r="T3606" i="1"/>
  <c r="T4379" i="1"/>
  <c r="T563" i="1"/>
  <c r="T1419" i="1"/>
  <c r="T2359" i="1"/>
  <c r="T6175" i="1"/>
  <c r="T3315" i="1"/>
  <c r="T3993" i="1"/>
  <c r="T4145" i="1"/>
  <c r="T6050" i="1"/>
  <c r="T2358" i="1"/>
  <c r="T4378" i="1"/>
  <c r="T2648" i="1"/>
  <c r="T1082" i="1"/>
  <c r="T5019" i="1"/>
  <c r="T76" i="1"/>
  <c r="T3828" i="1"/>
  <c r="T5963" i="1"/>
  <c r="T3471" i="1"/>
  <c r="T2827" i="1"/>
  <c r="T6666" i="1"/>
  <c r="T2991" i="1"/>
  <c r="T3605" i="1"/>
  <c r="T5359" i="1"/>
  <c r="T1453" i="1"/>
  <c r="T292" i="1"/>
  <c r="T196" i="1"/>
  <c r="T2826" i="1"/>
  <c r="T6977" i="1"/>
  <c r="T3604" i="1"/>
  <c r="T2093" i="1"/>
  <c r="T616" i="1"/>
  <c r="T418" i="1"/>
  <c r="T1081" i="1"/>
  <c r="T307" i="1"/>
  <c r="T1080" i="1"/>
  <c r="T417" i="1"/>
  <c r="T3314" i="1"/>
  <c r="T2825" i="1"/>
  <c r="T3470" i="1"/>
  <c r="T1958" i="1"/>
  <c r="T3946" i="1"/>
  <c r="T1628" i="1"/>
  <c r="T1627" i="1"/>
  <c r="T209" i="1"/>
  <c r="T3603" i="1"/>
  <c r="T2288" i="1"/>
  <c r="T157" i="1"/>
  <c r="T121" i="1"/>
  <c r="T1520" i="1"/>
  <c r="T2612" i="1"/>
  <c r="T6876" i="1"/>
  <c r="T3945" i="1"/>
  <c r="T2092" i="1"/>
  <c r="T1079" i="1"/>
  <c r="T5567" i="1"/>
  <c r="T1078" i="1"/>
  <c r="T3182" i="1"/>
  <c r="T4736" i="1"/>
  <c r="T2824" i="1"/>
  <c r="T3313" i="1"/>
  <c r="T1035" i="1"/>
  <c r="T3181" i="1"/>
  <c r="T3992" i="1"/>
  <c r="T3991" i="1"/>
  <c r="T6890" i="1"/>
  <c r="T6572" i="1"/>
  <c r="T657" i="1"/>
  <c r="T3827" i="1"/>
  <c r="T129" i="1"/>
  <c r="T2737" i="1"/>
  <c r="T1519" i="1"/>
  <c r="T6307" i="1"/>
  <c r="T813" i="1"/>
  <c r="T2091" i="1"/>
  <c r="T4144" i="1"/>
  <c r="T2090" i="1"/>
  <c r="T2823" i="1"/>
  <c r="T5700" i="1"/>
  <c r="T208" i="1"/>
  <c r="T6487" i="1"/>
  <c r="T5118" i="1"/>
  <c r="T5835" i="1"/>
  <c r="T5836" i="1"/>
  <c r="T4286" i="1"/>
  <c r="T4287" i="1"/>
  <c r="T1518" i="1"/>
  <c r="T2444" i="1"/>
  <c r="T3825" i="1"/>
  <c r="T3826" i="1"/>
  <c r="T1626" i="1"/>
  <c r="T1379" i="1"/>
  <c r="T3312" i="1"/>
  <c r="T4329" i="1"/>
  <c r="T1322" i="1"/>
  <c r="T3211" i="1"/>
  <c r="T2647" i="1"/>
  <c r="T2443" i="1"/>
  <c r="T2089" i="1"/>
  <c r="T5358" i="1"/>
  <c r="T4377" i="1"/>
  <c r="T2088" i="1"/>
  <c r="T891" i="1"/>
  <c r="T5117" i="1"/>
  <c r="T5018" i="1"/>
  <c r="T5259" i="1"/>
  <c r="T4767" i="1"/>
  <c r="T4832" i="1"/>
  <c r="T5116" i="1"/>
  <c r="T4551" i="1"/>
  <c r="T3449" i="1"/>
  <c r="T3602" i="1"/>
  <c r="T476" i="1"/>
  <c r="T2087" i="1"/>
  <c r="T5566" i="1"/>
  <c r="T100" i="1"/>
  <c r="T5357" i="1"/>
  <c r="T2404" i="1"/>
  <c r="T1735" i="1"/>
  <c r="T2822" i="1"/>
  <c r="T6834" i="1"/>
  <c r="T1517" i="1"/>
  <c r="T2565" i="1"/>
  <c r="T2646" i="1"/>
  <c r="T397" i="1"/>
  <c r="T2442" i="1"/>
  <c r="T5258" i="1"/>
  <c r="T3601" i="1"/>
  <c r="T5215" i="1"/>
  <c r="T6748" i="1"/>
  <c r="T4695" i="1"/>
  <c r="T115" i="1"/>
  <c r="T4376" i="1"/>
  <c r="T3600" i="1"/>
  <c r="T1015" i="1"/>
  <c r="T2441" i="1"/>
  <c r="T5962" i="1"/>
  <c r="T2085" i="1"/>
  <c r="T4831" i="1"/>
  <c r="T2086" i="1"/>
  <c r="T2552" i="1"/>
  <c r="T2821" i="1"/>
  <c r="T812" i="1"/>
  <c r="T3990" i="1"/>
  <c r="T2357" i="1"/>
  <c r="T1625" i="1"/>
  <c r="T4830" i="1"/>
  <c r="T2084" i="1"/>
  <c r="T6910" i="1"/>
  <c r="T2820" i="1"/>
  <c r="T5788" i="1"/>
  <c r="T1077" i="1"/>
  <c r="T1516" i="1"/>
  <c r="T1076" i="1"/>
  <c r="T3599" i="1"/>
  <c r="T403" i="1"/>
  <c r="T595" i="1"/>
  <c r="T1298" i="1"/>
  <c r="T6909" i="1"/>
  <c r="T4375" i="1"/>
  <c r="T5787" i="1"/>
  <c r="T1624" i="1"/>
  <c r="T1575" i="1"/>
  <c r="T2990" i="1"/>
  <c r="T656" i="1"/>
  <c r="T282" i="1"/>
  <c r="T5356" i="1"/>
  <c r="T6953" i="1"/>
  <c r="T3598" i="1"/>
  <c r="T5355" i="1"/>
  <c r="T2952" i="1"/>
  <c r="T3597" i="1"/>
  <c r="T3596" i="1"/>
  <c r="T852" i="1"/>
  <c r="T4143" i="1"/>
  <c r="T1229" i="1"/>
  <c r="T2736" i="1"/>
  <c r="T2083" i="1"/>
  <c r="T3448" i="1"/>
  <c r="T3429" i="1"/>
  <c r="T5354" i="1"/>
  <c r="T1515" i="1"/>
  <c r="T1872" i="1"/>
  <c r="T1514" i="1"/>
  <c r="T6049" i="1"/>
  <c r="T2356" i="1"/>
  <c r="T4075" i="1"/>
  <c r="T2287" i="1"/>
  <c r="T1811" i="1"/>
  <c r="T4102" i="1"/>
  <c r="T4735" i="1"/>
  <c r="T1493" i="1"/>
  <c r="T6306" i="1"/>
  <c r="T1228" i="1"/>
  <c r="T6048" i="1"/>
  <c r="T864" i="1"/>
  <c r="T4829" i="1"/>
  <c r="T5742" i="1"/>
  <c r="T3210" i="1"/>
  <c r="T6486" i="1"/>
  <c r="T6665" i="1"/>
  <c r="T3595" i="1"/>
  <c r="T1368" i="1"/>
  <c r="T6930" i="1"/>
  <c r="T6976" i="1"/>
  <c r="T3141" i="1"/>
  <c r="T2082" i="1"/>
  <c r="T655" i="1"/>
  <c r="T5834" i="1"/>
  <c r="T4550" i="1"/>
  <c r="T1623" i="1"/>
  <c r="T5353" i="1"/>
  <c r="T3824" i="1"/>
  <c r="T1622" i="1"/>
  <c r="T3594" i="1"/>
  <c r="T5214" i="1"/>
  <c r="T5043" i="1"/>
  <c r="T5776" i="1"/>
  <c r="T5298" i="1"/>
  <c r="T4766" i="1"/>
  <c r="T5777" i="1"/>
  <c r="T6414" i="1"/>
  <c r="T5297" i="1"/>
  <c r="T4142" i="1"/>
  <c r="T6047" i="1"/>
  <c r="T5565" i="1"/>
  <c r="T6174" i="1"/>
  <c r="T6571" i="1"/>
  <c r="T654" i="1"/>
  <c r="T1075" i="1"/>
  <c r="T5833" i="1"/>
  <c r="T5832" i="1"/>
  <c r="T3823" i="1"/>
  <c r="T1621" i="1"/>
  <c r="T3209" i="1"/>
  <c r="T1810" i="1"/>
  <c r="T6305" i="1"/>
  <c r="T5564" i="1"/>
  <c r="T4828" i="1"/>
  <c r="T1074" i="1"/>
  <c r="T3469" i="1"/>
  <c r="T3822" i="1"/>
  <c r="T2081" i="1"/>
  <c r="T653" i="1"/>
  <c r="T2645" i="1"/>
  <c r="T2644" i="1"/>
  <c r="T4487" i="1"/>
  <c r="T4308" i="1"/>
  <c r="T4827" i="1"/>
  <c r="T1073" i="1"/>
  <c r="T2989" i="1"/>
  <c r="T3593" i="1"/>
  <c r="T4549" i="1"/>
  <c r="T3592" i="1"/>
  <c r="T1976" i="1"/>
  <c r="T3311" i="1"/>
  <c r="T1452" i="1"/>
  <c r="T2523" i="1"/>
  <c r="T4548" i="1"/>
  <c r="T4547" i="1"/>
  <c r="T6304" i="1"/>
  <c r="T3516" i="1"/>
  <c r="T5831" i="1"/>
  <c r="T5257" i="1"/>
  <c r="T4546" i="1"/>
  <c r="T6929" i="1"/>
  <c r="T2080" i="1"/>
  <c r="T4141" i="1"/>
  <c r="T3172" i="1"/>
  <c r="T6247" i="1"/>
  <c r="T5741" i="1"/>
  <c r="T811" i="1"/>
  <c r="T5115" i="1"/>
  <c r="T2079" i="1"/>
  <c r="T2078" i="1"/>
  <c r="T6833" i="1"/>
  <c r="T6975" i="1"/>
  <c r="T4545" i="1"/>
  <c r="T6747" i="1"/>
  <c r="T3591" i="1"/>
  <c r="T6664" i="1"/>
  <c r="T5740" i="1"/>
  <c r="T6430" i="1"/>
  <c r="T3590" i="1"/>
  <c r="T5114" i="1"/>
  <c r="T371" i="1"/>
  <c r="T2522" i="1"/>
  <c r="T1809" i="1"/>
  <c r="T2643" i="1"/>
  <c r="T2642" i="1"/>
  <c r="T810" i="1"/>
  <c r="T1871" i="1"/>
  <c r="T388" i="1"/>
  <c r="T2819" i="1"/>
  <c r="T562" i="1"/>
  <c r="T2641" i="1"/>
  <c r="T4544" i="1"/>
  <c r="T6303" i="1"/>
  <c r="T5938" i="1"/>
  <c r="T5961" i="1"/>
  <c r="T2640" i="1"/>
  <c r="T6302" i="1"/>
  <c r="T2564" i="1"/>
  <c r="T2355" i="1"/>
  <c r="T2818" i="1"/>
  <c r="T3989" i="1"/>
  <c r="T5213" i="1"/>
  <c r="T6605" i="1"/>
  <c r="T4374" i="1"/>
  <c r="T4826" i="1"/>
  <c r="T1808" i="1"/>
  <c r="T3310" i="1"/>
  <c r="T3515" i="1"/>
  <c r="T3208" i="1"/>
  <c r="T4825" i="1"/>
  <c r="T6889" i="1"/>
  <c r="T4694" i="1"/>
  <c r="T2817" i="1"/>
  <c r="T6301" i="1"/>
  <c r="T6485" i="1"/>
  <c r="T6888" i="1"/>
  <c r="T958" i="1"/>
  <c r="T4543" i="1"/>
  <c r="T2988" i="1"/>
  <c r="T3589" i="1"/>
  <c r="T4140" i="1"/>
  <c r="T2077" i="1"/>
  <c r="T1072" i="1"/>
  <c r="T2354" i="1"/>
  <c r="T5960" i="1"/>
  <c r="T3309" i="1"/>
  <c r="T2987" i="1"/>
  <c r="T4824" i="1"/>
  <c r="T5352" i="1"/>
  <c r="T2285" i="1"/>
  <c r="T2286" i="1"/>
  <c r="T3468" i="1"/>
  <c r="T3308" i="1"/>
  <c r="T6046" i="1"/>
  <c r="T45" i="1"/>
  <c r="T4823" i="1"/>
  <c r="T5830" i="1"/>
  <c r="T2353" i="1"/>
  <c r="T1734" i="1"/>
  <c r="T1071" i="1"/>
  <c r="T6045" i="1"/>
  <c r="T3588" i="1"/>
  <c r="T4542" i="1"/>
  <c r="T5563" i="1"/>
  <c r="T6044" i="1"/>
  <c r="T6043" i="1"/>
  <c r="T5351" i="1"/>
  <c r="T4139" i="1"/>
  <c r="T3307" i="1"/>
  <c r="T6974" i="1"/>
  <c r="T1321" i="1"/>
  <c r="T5562" i="1"/>
  <c r="T4138" i="1"/>
  <c r="T2521" i="1"/>
  <c r="T6042" i="1"/>
  <c r="T6604" i="1"/>
  <c r="T6300" i="1"/>
  <c r="T3180" i="1"/>
  <c r="T6768" i="1"/>
  <c r="T4373" i="1"/>
  <c r="T1070" i="1"/>
  <c r="T2735" i="1"/>
  <c r="T1069" i="1"/>
  <c r="T2816" i="1"/>
  <c r="T5829" i="1"/>
  <c r="T4541" i="1"/>
  <c r="T4137" i="1"/>
  <c r="T6299" i="1"/>
  <c r="T5561" i="1"/>
  <c r="T3988" i="1"/>
  <c r="T4498" i="1"/>
  <c r="T2520" i="1"/>
  <c r="T3140" i="1"/>
  <c r="T2986" i="1"/>
  <c r="T1451" i="1"/>
  <c r="T6603" i="1"/>
  <c r="T1378" i="1"/>
  <c r="T890" i="1"/>
  <c r="T3587" i="1"/>
  <c r="T3171" i="1"/>
  <c r="T4540" i="1"/>
  <c r="T5560" i="1"/>
  <c r="T6298" i="1"/>
  <c r="T5113" i="1"/>
  <c r="T156" i="1"/>
  <c r="T2815" i="1"/>
  <c r="T1620" i="1"/>
  <c r="T2537" i="1"/>
  <c r="T122" i="1"/>
  <c r="T2734" i="1"/>
  <c r="T3586" i="1"/>
  <c r="T6387" i="1"/>
  <c r="T1418" i="1"/>
  <c r="T4822" i="1"/>
  <c r="T6265" i="1"/>
  <c r="T851" i="1"/>
  <c r="T6041" i="1"/>
  <c r="T5467" i="1"/>
  <c r="T5256" i="1"/>
  <c r="T6767" i="1"/>
  <c r="T2814" i="1"/>
  <c r="T2076" i="1"/>
  <c r="T2813" i="1"/>
  <c r="T1014" i="1"/>
  <c r="T1513" i="1"/>
  <c r="T1807" i="1"/>
  <c r="T6040" i="1"/>
  <c r="T6219" i="1"/>
  <c r="T4821" i="1"/>
  <c r="T5828" i="1"/>
  <c r="T6297" i="1"/>
  <c r="T5559" i="1"/>
  <c r="T2440" i="1"/>
  <c r="T2439" i="1"/>
  <c r="T2438" i="1"/>
  <c r="T4136" i="1"/>
  <c r="T528" i="1"/>
  <c r="T2075" i="1"/>
  <c r="T809" i="1"/>
  <c r="T1068" i="1"/>
  <c r="T3207" i="1"/>
  <c r="T4087" i="1"/>
  <c r="T1512" i="1"/>
  <c r="T889" i="1"/>
  <c r="T652" i="1"/>
  <c r="T3585" i="1"/>
  <c r="T1450" i="1"/>
  <c r="T4820" i="1"/>
  <c r="T1733" i="1"/>
  <c r="T6663" i="1"/>
  <c r="T6746" i="1"/>
  <c r="T7030" i="1"/>
  <c r="T4135" i="1"/>
  <c r="T1067" i="1"/>
  <c r="T2812" i="1"/>
  <c r="T4134" i="1"/>
  <c r="T6039" i="1"/>
  <c r="T3139" i="1"/>
  <c r="T5212" i="1"/>
  <c r="T1449" i="1"/>
  <c r="T4372" i="1"/>
  <c r="T4133" i="1"/>
  <c r="T6601" i="1"/>
  <c r="T6602" i="1"/>
  <c r="T6600" i="1"/>
  <c r="T3584" i="1"/>
  <c r="T2811" i="1"/>
  <c r="T4328" i="1"/>
  <c r="T3514" i="1"/>
  <c r="T2074" i="1"/>
  <c r="T3821" i="1"/>
  <c r="T4539" i="1"/>
  <c r="T2536" i="1"/>
  <c r="T615" i="1"/>
  <c r="T6386" i="1"/>
  <c r="T5211" i="1"/>
  <c r="T6766" i="1"/>
  <c r="T5739" i="1"/>
  <c r="T651" i="1"/>
  <c r="T1297" i="1"/>
  <c r="T3306" i="1"/>
  <c r="T6484" i="1"/>
  <c r="T3305" i="1"/>
  <c r="T888" i="1"/>
  <c r="T996" i="1"/>
  <c r="T3304" i="1"/>
  <c r="T306" i="1"/>
  <c r="T2010" i="1"/>
  <c r="T6038" i="1"/>
  <c r="T561" i="1"/>
  <c r="T4693" i="1"/>
  <c r="T4538" i="1"/>
  <c r="T6385" i="1"/>
  <c r="T5558" i="1"/>
  <c r="T5827" i="1"/>
  <c r="T1870" i="1"/>
  <c r="T2073" i="1"/>
  <c r="T1511" i="1"/>
  <c r="T5826" i="1"/>
  <c r="T5112" i="1"/>
  <c r="T6037" i="1"/>
  <c r="T2810" i="1"/>
  <c r="T6036" i="1"/>
  <c r="T2284" i="1"/>
  <c r="T2809" i="1"/>
  <c r="T5350" i="1"/>
  <c r="T4371" i="1"/>
  <c r="T2639" i="1"/>
  <c r="T4819" i="1"/>
  <c r="T5111" i="1"/>
  <c r="T252" i="1"/>
  <c r="T5557" i="1"/>
  <c r="T2985" i="1"/>
  <c r="T2283" i="1"/>
  <c r="T5349" i="1"/>
  <c r="T4818" i="1"/>
  <c r="T6599" i="1"/>
  <c r="T1066" i="1"/>
  <c r="T1619" i="1"/>
  <c r="T5825" i="1"/>
  <c r="T1936" i="1"/>
  <c r="T5110" i="1"/>
  <c r="T2547" i="1"/>
  <c r="T1065" i="1"/>
  <c r="T5348" i="1"/>
  <c r="T1510" i="1"/>
  <c r="T3583" i="1"/>
  <c r="T6973" i="1"/>
  <c r="T5786" i="1"/>
  <c r="T3206" i="1"/>
  <c r="T2733" i="1"/>
  <c r="T4132" i="1"/>
  <c r="T4537" i="1"/>
  <c r="T5042" i="1"/>
  <c r="T3513" i="1"/>
  <c r="T1964" i="1"/>
  <c r="T984" i="1"/>
  <c r="T4285" i="1"/>
  <c r="T2072" i="1"/>
  <c r="T2071" i="1"/>
  <c r="T6483" i="1"/>
  <c r="T5937" i="1"/>
  <c r="T2070" i="1"/>
  <c r="T1869" i="1"/>
  <c r="T3987" i="1"/>
  <c r="T6702" i="1"/>
  <c r="T6035" i="1"/>
  <c r="T1935" i="1"/>
  <c r="T270" i="1"/>
  <c r="T4536" i="1"/>
  <c r="T2437" i="1"/>
  <c r="T2069" i="1"/>
  <c r="T1007" i="1"/>
  <c r="T5109" i="1"/>
  <c r="T2984" i="1"/>
  <c r="T6218" i="1"/>
  <c r="T3986" i="1"/>
  <c r="T3582" i="1"/>
  <c r="T6662" i="1"/>
  <c r="T3581" i="1"/>
  <c r="T4817" i="1"/>
  <c r="T4097" i="1"/>
  <c r="T305" i="1"/>
  <c r="T2563" i="1"/>
  <c r="T2732" i="1"/>
  <c r="T4131" i="1"/>
  <c r="T1013" i="1"/>
  <c r="T5556" i="1"/>
  <c r="T3580" i="1"/>
  <c r="T4816" i="1"/>
  <c r="T6384" i="1"/>
  <c r="T3985" i="1"/>
  <c r="T6832" i="1"/>
  <c r="T3984" i="1"/>
  <c r="T1934" i="1"/>
  <c r="T5108" i="1"/>
  <c r="T6642" i="1"/>
  <c r="T4284" i="1"/>
  <c r="T4776" i="1"/>
  <c r="T2068" i="1"/>
  <c r="T6701" i="1"/>
  <c r="T1618" i="1"/>
  <c r="T7005" i="1"/>
  <c r="T650" i="1"/>
  <c r="T6458" i="1"/>
  <c r="T4535" i="1"/>
  <c r="T537" i="1"/>
  <c r="T1320" i="1"/>
  <c r="T2808" i="1"/>
  <c r="T4815" i="1"/>
  <c r="T5555" i="1"/>
  <c r="T5107" i="1"/>
  <c r="T649" i="1"/>
  <c r="T2436" i="1"/>
  <c r="T2067" i="1"/>
  <c r="T2807" i="1"/>
  <c r="T1064" i="1"/>
  <c r="T5489" i="1"/>
  <c r="T3447" i="1"/>
  <c r="T614" i="1"/>
  <c r="T2806" i="1"/>
  <c r="T416" i="1"/>
  <c r="T6172" i="1"/>
  <c r="T6173" i="1"/>
  <c r="T3579" i="1"/>
  <c r="T5959" i="1"/>
  <c r="T5824" i="1"/>
  <c r="T3820" i="1"/>
  <c r="T2066" i="1"/>
  <c r="T1509" i="1"/>
  <c r="T6765" i="1"/>
  <c r="T4497" i="1"/>
  <c r="T2282" i="1"/>
  <c r="T1227" i="1"/>
  <c r="T2435" i="1"/>
  <c r="T3205" i="1"/>
  <c r="T1377" i="1"/>
  <c r="T2352" i="1"/>
  <c r="T1868" i="1"/>
  <c r="T3578" i="1"/>
  <c r="T626" i="1"/>
  <c r="T4814" i="1"/>
  <c r="T1226" i="1"/>
  <c r="T1012" i="1"/>
  <c r="T1617" i="1"/>
  <c r="T3467" i="1"/>
  <c r="T4370" i="1"/>
  <c r="T4074" i="1"/>
  <c r="T2768" i="1"/>
  <c r="T5106" i="1"/>
  <c r="T6570" i="1"/>
  <c r="T6264" i="1"/>
  <c r="T5936" i="1"/>
  <c r="T3577" i="1"/>
  <c r="T281" i="1"/>
  <c r="T3983" i="1"/>
  <c r="T1616" i="1"/>
  <c r="T3982" i="1"/>
  <c r="T44" i="1"/>
  <c r="T5105" i="1"/>
  <c r="T1063" i="1"/>
  <c r="T4813" i="1"/>
  <c r="T6972" i="1"/>
  <c r="T6413" i="1"/>
  <c r="T5958" i="1"/>
  <c r="T3277" i="1"/>
  <c r="T2731" i="1"/>
  <c r="T3204" i="1"/>
  <c r="T6700" i="1"/>
  <c r="T5466" i="1"/>
  <c r="T1732" i="1"/>
  <c r="T4086" i="1"/>
  <c r="T57" i="1"/>
  <c r="T174" i="1"/>
  <c r="T5823" i="1"/>
  <c r="T387" i="1"/>
  <c r="T4283" i="1"/>
  <c r="T304" i="1"/>
  <c r="T3303" i="1"/>
  <c r="T995" i="1"/>
  <c r="T1769" i="1"/>
  <c r="T3576" i="1"/>
  <c r="T4812" i="1"/>
  <c r="T2065" i="1"/>
  <c r="T1417" i="1"/>
  <c r="T2562" i="1"/>
  <c r="T2281" i="1"/>
  <c r="T6263" i="1"/>
  <c r="T5554" i="1"/>
  <c r="T648" i="1"/>
  <c r="T4244" i="1"/>
  <c r="T4245" i="1"/>
  <c r="T6928" i="1"/>
  <c r="T2434" i="1"/>
  <c r="T500" i="1"/>
  <c r="T4811" i="1"/>
  <c r="T2983" i="1"/>
  <c r="T3407" i="1"/>
  <c r="T499" i="1"/>
  <c r="T798" i="1"/>
  <c r="T3575" i="1"/>
  <c r="T4096" i="1"/>
  <c r="T4692" i="1"/>
  <c r="T207" i="1"/>
  <c r="T195" i="1"/>
  <c r="T2638" i="1"/>
  <c r="T515" i="1"/>
  <c r="T3302" i="1"/>
  <c r="T1439" i="1"/>
  <c r="T5465" i="1"/>
  <c r="T1319" i="1"/>
  <c r="T2519" i="1"/>
  <c r="T2982" i="1"/>
  <c r="T3466" i="1"/>
  <c r="T2518" i="1"/>
  <c r="T6034" i="1"/>
  <c r="T2730" i="1"/>
  <c r="T2517" i="1"/>
  <c r="T5104" i="1"/>
  <c r="T5514" i="1"/>
  <c r="T3574" i="1"/>
  <c r="T5347" i="1"/>
  <c r="T560" i="1"/>
  <c r="T6927" i="1"/>
  <c r="T5041" i="1"/>
  <c r="T3465" i="1"/>
  <c r="T3573" i="1"/>
  <c r="T6033" i="1"/>
  <c r="T303" i="1"/>
  <c r="T2064" i="1"/>
  <c r="T5210" i="1"/>
  <c r="T5553" i="1"/>
  <c r="T354" i="1"/>
  <c r="T5738" i="1"/>
  <c r="T2775" i="1"/>
  <c r="T2981" i="1"/>
  <c r="T1806" i="1"/>
  <c r="T613" i="1"/>
  <c r="T114" i="1"/>
  <c r="T5552" i="1"/>
  <c r="T293" i="1"/>
  <c r="T887" i="1"/>
  <c r="T2561" i="1"/>
  <c r="T1867" i="1"/>
  <c r="T2335" i="1"/>
  <c r="T2805" i="1"/>
  <c r="T2063" i="1"/>
  <c r="T1615" i="1"/>
  <c r="T2062" i="1"/>
  <c r="T415" i="1"/>
  <c r="T173" i="1"/>
  <c r="T69" i="1"/>
  <c r="T2637" i="1"/>
  <c r="T886" i="1"/>
  <c r="T4810" i="1"/>
  <c r="T3819" i="1"/>
  <c r="T6296" i="1"/>
  <c r="T6784" i="1"/>
  <c r="T1851" i="1"/>
  <c r="T5346" i="1"/>
  <c r="T4486" i="1"/>
  <c r="T6482" i="1"/>
  <c r="T2061" i="1"/>
  <c r="T1318" i="1"/>
  <c r="T1731" i="1"/>
  <c r="T4534" i="1"/>
  <c r="T647" i="1"/>
  <c r="T4533" i="1"/>
  <c r="T4369" i="1"/>
  <c r="T3572" i="1"/>
  <c r="T6032" i="1"/>
  <c r="T5255" i="1"/>
  <c r="T4368" i="1"/>
  <c r="T4460" i="1"/>
  <c r="T1034" i="1"/>
  <c r="T3405" i="1"/>
  <c r="T3406" i="1"/>
  <c r="T957" i="1"/>
  <c r="T6295" i="1"/>
  <c r="T2729" i="1"/>
  <c r="T4809" i="1"/>
  <c r="T2980" i="1"/>
  <c r="T5822" i="1"/>
  <c r="T2979" i="1"/>
  <c r="T5935" i="1"/>
  <c r="T5957" i="1"/>
  <c r="T6031" i="1"/>
  <c r="T4485" i="1"/>
  <c r="T6831" i="1"/>
  <c r="T5342" i="1"/>
  <c r="T5343" i="1"/>
  <c r="T5344" i="1"/>
  <c r="T5345" i="1"/>
  <c r="T2978" i="1"/>
  <c r="T4532" i="1"/>
  <c r="T2804" i="1"/>
  <c r="T5464" i="1"/>
  <c r="T6481" i="1"/>
  <c r="T3929" i="1"/>
  <c r="T4531" i="1"/>
  <c r="T5341" i="1"/>
  <c r="T1805" i="1"/>
  <c r="T39" i="1"/>
  <c r="T833" i="1"/>
  <c r="T3268" i="1"/>
  <c r="T4367" i="1"/>
  <c r="T6294" i="1"/>
  <c r="T5340" i="1"/>
  <c r="T3203" i="1"/>
  <c r="T414" i="1"/>
  <c r="T4530" i="1"/>
  <c r="T1614" i="1"/>
  <c r="T3814" i="1"/>
  <c r="T3815" i="1"/>
  <c r="T3816" i="1"/>
  <c r="T3571" i="1"/>
  <c r="T3818" i="1"/>
  <c r="T3301" i="1"/>
  <c r="T3817" i="1"/>
  <c r="T269" i="1"/>
  <c r="T6030" i="1"/>
  <c r="T206" i="1"/>
  <c r="T3570" i="1"/>
  <c r="T2060" i="1"/>
  <c r="T3569" i="1"/>
  <c r="T6383" i="1"/>
  <c r="T1975" i="1"/>
  <c r="T5296" i="1"/>
  <c r="T983" i="1"/>
  <c r="T4734" i="1"/>
  <c r="T1613" i="1"/>
  <c r="T612" i="1"/>
  <c r="T5551" i="1"/>
  <c r="T770" i="1"/>
  <c r="T1508" i="1"/>
  <c r="T2977" i="1"/>
  <c r="T4366" i="1"/>
  <c r="T3568" i="1"/>
  <c r="T128" i="1"/>
  <c r="T5295" i="1"/>
  <c r="T6745" i="1"/>
  <c r="T6029" i="1"/>
  <c r="T3567" i="1"/>
  <c r="T4365" i="1"/>
  <c r="T3981" i="1"/>
  <c r="T2803" i="1"/>
  <c r="T3980" i="1"/>
  <c r="T3464" i="1"/>
  <c r="T5550" i="1"/>
  <c r="T4364" i="1"/>
  <c r="T6699" i="1"/>
  <c r="T6830" i="1"/>
  <c r="T3979" i="1"/>
  <c r="T2802" i="1"/>
  <c r="T2058" i="1"/>
  <c r="T2059" i="1"/>
  <c r="T1416" i="1"/>
  <c r="T5821" i="1"/>
  <c r="T3813" i="1"/>
  <c r="T370" i="1"/>
  <c r="T5103" i="1"/>
  <c r="T4363" i="1"/>
  <c r="T5339" i="1"/>
  <c r="T2535" i="1"/>
  <c r="T1612" i="1"/>
  <c r="T4362" i="1"/>
  <c r="T3202" i="1"/>
  <c r="T1974" i="1"/>
  <c r="T1062" i="1"/>
  <c r="T2433" i="1"/>
  <c r="T498" i="1"/>
  <c r="T1611" i="1"/>
  <c r="T6382" i="1"/>
  <c r="T4691" i="1"/>
  <c r="T559" i="1"/>
  <c r="T1317" i="1"/>
  <c r="T2351" i="1"/>
  <c r="T6028" i="1"/>
  <c r="T5338" i="1"/>
  <c r="T99" i="1"/>
  <c r="T3463" i="1"/>
  <c r="T6887" i="1"/>
  <c r="T2976" i="1"/>
  <c r="T3276" i="1"/>
  <c r="T4529" i="1"/>
  <c r="T5102" i="1"/>
  <c r="T413" i="1"/>
  <c r="T646" i="1"/>
  <c r="T4808" i="1"/>
  <c r="T6698" i="1"/>
  <c r="T6027" i="1"/>
  <c r="T6217" i="1"/>
  <c r="T6697" i="1"/>
  <c r="T6926" i="1"/>
  <c r="T1610" i="1"/>
  <c r="T5101" i="1"/>
  <c r="T1061" i="1"/>
  <c r="T3462" i="1"/>
  <c r="T5956" i="1"/>
  <c r="T4130" i="1"/>
  <c r="T5463" i="1"/>
  <c r="T2801" i="1"/>
  <c r="T4484" i="1"/>
  <c r="T4085" i="1"/>
  <c r="T5337" i="1"/>
  <c r="T1225" i="1"/>
  <c r="T5549" i="1"/>
  <c r="T2975" i="1"/>
  <c r="T5548" i="1"/>
  <c r="T4361" i="1"/>
  <c r="T645" i="1"/>
  <c r="T7004" i="1"/>
  <c r="T885" i="1"/>
  <c r="T6381" i="1"/>
  <c r="T4765" i="1"/>
  <c r="T6480" i="1"/>
  <c r="T4360" i="1"/>
  <c r="T4282" i="1"/>
  <c r="T6598" i="1"/>
  <c r="T4807" i="1"/>
  <c r="T3566" i="1"/>
  <c r="T1448" i="1"/>
  <c r="T2800" i="1"/>
  <c r="T6914" i="1"/>
  <c r="T4129" i="1"/>
  <c r="T2799" i="1"/>
  <c r="T832" i="1"/>
  <c r="T6817" i="1"/>
  <c r="T5100" i="1"/>
  <c r="T5017" i="1"/>
  <c r="T3201" i="1"/>
  <c r="T3978" i="1"/>
  <c r="T956" i="1"/>
  <c r="T1507" i="1"/>
  <c r="T1316" i="1"/>
  <c r="T6829" i="1"/>
  <c r="T5737" i="1"/>
  <c r="T4528" i="1"/>
  <c r="T6262" i="1"/>
  <c r="T6479" i="1"/>
  <c r="T3439" i="1"/>
  <c r="T6025" i="1"/>
  <c r="T6026" i="1"/>
  <c r="T6292" i="1"/>
  <c r="T6293" i="1"/>
  <c r="T4527" i="1"/>
  <c r="T2560" i="1"/>
  <c r="T6478" i="1"/>
  <c r="T5820" i="1"/>
  <c r="T205" i="1"/>
  <c r="T6024" i="1"/>
  <c r="T839" i="1"/>
  <c r="T7038" i="1"/>
  <c r="T5336" i="1"/>
  <c r="T1609" i="1"/>
  <c r="T3565" i="1"/>
  <c r="T4806" i="1"/>
  <c r="T4128" i="1"/>
  <c r="T6828" i="1"/>
  <c r="T1608" i="1"/>
  <c r="T1060" i="1"/>
  <c r="T3564" i="1"/>
  <c r="T6764" i="1"/>
  <c r="T558" i="1"/>
  <c r="T1059" i="1"/>
  <c r="T2057" i="1"/>
  <c r="T6023" i="1"/>
  <c r="T884" i="1"/>
  <c r="T5547" i="1"/>
  <c r="T6022" i="1"/>
  <c r="T4526" i="1"/>
  <c r="T6021" i="1"/>
  <c r="T6641" i="1"/>
  <c r="T6744" i="1"/>
  <c r="T3563" i="1"/>
  <c r="T5955" i="1"/>
  <c r="T1058" i="1"/>
  <c r="T6291" i="1"/>
  <c r="T557" i="1"/>
  <c r="T7016" i="1"/>
  <c r="T1447" i="1"/>
  <c r="T4127" i="1"/>
  <c r="T4525" i="1"/>
  <c r="T5462" i="1"/>
  <c r="T6477" i="1"/>
  <c r="T4524" i="1"/>
  <c r="T5099" i="1"/>
  <c r="T1768" i="1"/>
  <c r="T6925" i="1"/>
  <c r="T6429" i="1"/>
  <c r="T6290" i="1"/>
  <c r="T883" i="1"/>
  <c r="T412" i="1"/>
  <c r="T1506" i="1"/>
  <c r="T6597" i="1"/>
  <c r="T4523" i="1"/>
  <c r="T1607" i="1"/>
  <c r="T2934" i="1"/>
  <c r="T411" i="1"/>
  <c r="T5098" i="1"/>
  <c r="T1505" i="1"/>
  <c r="T5819" i="1"/>
  <c r="T1606" i="1"/>
  <c r="T2974" i="1"/>
  <c r="T6020" i="1"/>
  <c r="T6019" i="1"/>
  <c r="T98" i="1"/>
  <c r="T625" i="1"/>
  <c r="T5335" i="1"/>
  <c r="T2056" i="1"/>
  <c r="T4805" i="1"/>
  <c r="T1438" i="1"/>
  <c r="T6971" i="1"/>
  <c r="T6696" i="1"/>
  <c r="T6018" i="1"/>
  <c r="T3562" i="1"/>
  <c r="T3300" i="1"/>
  <c r="T644" i="1"/>
  <c r="T7003" i="1"/>
  <c r="T2350" i="1"/>
  <c r="T2798" i="1"/>
  <c r="T5461" i="1"/>
  <c r="T497" i="1"/>
  <c r="T6476" i="1"/>
  <c r="T5097" i="1"/>
  <c r="T3404" i="1"/>
  <c r="T6475" i="1"/>
  <c r="T2431" i="1"/>
  <c r="T2432" i="1"/>
  <c r="T1804" i="1"/>
  <c r="T3977" i="1"/>
  <c r="T3461" i="1"/>
  <c r="T2636" i="1"/>
  <c r="T1973" i="1"/>
  <c r="T1033" i="1"/>
  <c r="T1446" i="1"/>
  <c r="T4281" i="1"/>
  <c r="T6474" i="1"/>
  <c r="T6695" i="1"/>
  <c r="T882" i="1"/>
  <c r="T5546" i="1"/>
  <c r="T4804" i="1"/>
  <c r="T5488" i="1"/>
  <c r="T127" i="1"/>
  <c r="T5954" i="1"/>
  <c r="T881" i="1"/>
  <c r="T7022" i="1"/>
  <c r="T4126" i="1"/>
  <c r="T1972" i="1"/>
  <c r="T6816" i="1"/>
  <c r="T1605" i="1"/>
  <c r="T2797" i="1"/>
  <c r="T353" i="1"/>
  <c r="T5513" i="1"/>
  <c r="T6017" i="1"/>
  <c r="T4359" i="1"/>
  <c r="T6412" i="1"/>
  <c r="T5487" i="1"/>
  <c r="T5016" i="1"/>
  <c r="T5096" i="1"/>
  <c r="T6261" i="1"/>
  <c r="T2280" i="1"/>
  <c r="T6473" i="1"/>
  <c r="T6016" i="1"/>
  <c r="T4522" i="1"/>
  <c r="T6289" i="1"/>
  <c r="T643" i="1"/>
  <c r="T6015" i="1"/>
  <c r="T172" i="1"/>
  <c r="T6014" i="1"/>
  <c r="T3812" i="1"/>
  <c r="T2796" i="1"/>
  <c r="T4358" i="1"/>
  <c r="T3561" i="1"/>
  <c r="T120" i="1"/>
  <c r="T2430" i="1"/>
  <c r="T2973" i="1"/>
  <c r="T6924" i="1"/>
  <c r="T2779" i="1"/>
  <c r="T3560" i="1"/>
  <c r="T2055" i="1"/>
  <c r="T4243" i="1"/>
  <c r="T2054" i="1"/>
  <c r="T5545" i="1"/>
  <c r="T6472" i="1"/>
  <c r="T5095" i="1"/>
  <c r="T5334" i="1"/>
  <c r="T2053" i="1"/>
  <c r="T6171" i="1"/>
  <c r="T2429" i="1"/>
  <c r="T43" i="1"/>
  <c r="T2795" i="1"/>
  <c r="T2794" i="1"/>
  <c r="T4521" i="1"/>
  <c r="T6457" i="1"/>
  <c r="T6640" i="1"/>
  <c r="T6827" i="1"/>
  <c r="T302" i="1"/>
  <c r="T6923" i="1"/>
  <c r="T5333" i="1"/>
  <c r="T6826" i="1"/>
  <c r="T1057" i="1"/>
  <c r="T396" i="1"/>
  <c r="T769" i="1"/>
  <c r="T4483" i="1"/>
  <c r="T5040" i="1"/>
  <c r="T4733" i="1"/>
  <c r="T5544" i="1"/>
  <c r="T14" i="1"/>
  <c r="T4125" i="1"/>
  <c r="T4124" i="1"/>
  <c r="T6661" i="1"/>
  <c r="T2052" i="1"/>
  <c r="T4764" i="1"/>
  <c r="T5094" i="1"/>
  <c r="T6922" i="1"/>
  <c r="T6013" i="1"/>
  <c r="T2051" i="1"/>
  <c r="T2972" i="1"/>
  <c r="T6970" i="1"/>
  <c r="T5254" i="1"/>
  <c r="T3559" i="1"/>
  <c r="T1056" i="1"/>
  <c r="T4520" i="1"/>
  <c r="T1866" i="1"/>
  <c r="T1865" i="1"/>
  <c r="T6596" i="1"/>
  <c r="T6428" i="1"/>
  <c r="T6595" i="1"/>
  <c r="T6952" i="1"/>
  <c r="T6215" i="1"/>
  <c r="T6246" i="1"/>
  <c r="T6380" i="1"/>
  <c r="T6216" i="1"/>
  <c r="T6411" i="1"/>
  <c r="T6288" i="1"/>
  <c r="T2971" i="1"/>
  <c r="T3299" i="1"/>
  <c r="T4357" i="1"/>
  <c r="T251" i="1"/>
  <c r="T4242" i="1"/>
  <c r="T880" i="1"/>
  <c r="T5913" i="1"/>
  <c r="T1315" i="1"/>
  <c r="T5699" i="1"/>
  <c r="T2559" i="1"/>
  <c r="T23" i="1"/>
  <c r="T4307" i="1"/>
  <c r="T6287" i="1"/>
  <c r="T5015" i="1"/>
  <c r="T1038" i="1"/>
  <c r="T5332" i="1"/>
  <c r="T5331" i="1"/>
  <c r="T3200" i="1"/>
  <c r="T5093" i="1"/>
  <c r="T2050" i="1"/>
  <c r="T1055" i="1"/>
  <c r="T6012" i="1"/>
  <c r="T5543" i="1"/>
  <c r="T5512" i="1"/>
  <c r="T3275" i="1"/>
  <c r="T3199" i="1"/>
  <c r="T5736" i="1"/>
  <c r="T5486" i="1"/>
  <c r="T6286" i="1"/>
  <c r="T6285" i="1"/>
  <c r="T4356" i="1"/>
  <c r="T4123" i="1"/>
  <c r="T3558" i="1"/>
  <c r="T1504" i="1"/>
  <c r="T879" i="1"/>
  <c r="T3198" i="1"/>
  <c r="T6660" i="1"/>
  <c r="T4122" i="1"/>
  <c r="T1054" i="1"/>
  <c r="T5818" i="1"/>
  <c r="T3197" i="1"/>
  <c r="T522" i="1"/>
  <c r="T1864" i="1"/>
  <c r="T3196" i="1"/>
  <c r="T3557" i="1"/>
  <c r="T35" i="1"/>
  <c r="T2558" i="1"/>
  <c r="T6284" i="1"/>
  <c r="T2970" i="1"/>
  <c r="T3298" i="1"/>
  <c r="T2516" i="1"/>
  <c r="T7002" i="1"/>
  <c r="T4519" i="1"/>
  <c r="T4121" i="1"/>
  <c r="T4803" i="1"/>
  <c r="T3297" i="1"/>
  <c r="T3296" i="1"/>
  <c r="T1376" i="1"/>
  <c r="T5460" i="1"/>
  <c r="T5092" i="1"/>
  <c r="T2793" i="1"/>
  <c r="T2049" i="1"/>
  <c r="T1053" i="1"/>
  <c r="T5735" i="1"/>
  <c r="T5542" i="1"/>
  <c r="T2048" i="1"/>
  <c r="T5330" i="1"/>
  <c r="T6594" i="1"/>
  <c r="T410" i="1"/>
  <c r="T6908" i="1"/>
  <c r="T2047" i="1"/>
  <c r="T6011" i="1"/>
  <c r="T6170" i="1"/>
  <c r="T2969" i="1"/>
  <c r="T3556" i="1"/>
  <c r="T5091" i="1"/>
  <c r="T2551" i="1"/>
  <c r="T1052" i="1"/>
  <c r="T6886" i="1"/>
  <c r="T5329" i="1"/>
  <c r="T3555" i="1"/>
  <c r="T1314" i="1"/>
  <c r="T4120" i="1"/>
  <c r="T3811" i="1"/>
  <c r="T4802" i="1"/>
  <c r="T1051" i="1"/>
  <c r="T3928" i="1"/>
  <c r="T5090" i="1"/>
  <c r="T3138" i="1"/>
  <c r="T2412" i="1"/>
  <c r="T4474" i="1"/>
  <c r="T6659" i="1"/>
  <c r="T61" i="1"/>
  <c r="T409" i="1"/>
  <c r="T125" i="1"/>
  <c r="T5511" i="1"/>
  <c r="T642" i="1"/>
  <c r="T1791" i="1"/>
  <c r="T2340" i="1"/>
  <c r="T3295" i="1"/>
  <c r="T5014" i="1"/>
  <c r="T6010" i="1"/>
  <c r="T4355" i="1"/>
  <c r="T6009" i="1"/>
  <c r="T6783" i="1"/>
  <c r="T6815" i="1"/>
  <c r="T955" i="1"/>
  <c r="T3810" i="1"/>
  <c r="T2968" i="1"/>
  <c r="T3554" i="1"/>
  <c r="T3809" i="1"/>
  <c r="T150" i="1"/>
  <c r="T2330" i="1"/>
  <c r="T4241" i="1"/>
  <c r="T5698" i="1"/>
  <c r="T2792" i="1"/>
  <c r="T3553" i="1"/>
  <c r="T3195" i="1"/>
  <c r="T1050" i="1"/>
  <c r="T5089" i="1"/>
  <c r="T4518" i="1"/>
  <c r="T4354" i="1"/>
  <c r="T2967" i="1"/>
  <c r="T5541" i="1"/>
  <c r="T3294" i="1"/>
  <c r="T6471" i="1"/>
  <c r="T5540" i="1"/>
  <c r="T2791" i="1"/>
  <c r="T1049" i="1"/>
  <c r="T4801" i="1"/>
  <c r="T5817" i="1"/>
  <c r="T5816" i="1"/>
  <c r="T1497" i="1"/>
  <c r="T1498" i="1"/>
  <c r="T1312" i="1"/>
  <c r="T1313" i="1"/>
  <c r="T171" i="1"/>
  <c r="T2790" i="1"/>
  <c r="T6658" i="1"/>
  <c r="T5039" i="1"/>
  <c r="T2966" i="1"/>
  <c r="T2046" i="1"/>
  <c r="T2635" i="1"/>
  <c r="T2965" i="1"/>
  <c r="T6470" i="1"/>
  <c r="T878" i="1"/>
  <c r="T5697" i="1"/>
  <c r="T190" i="1"/>
  <c r="T1500" i="1"/>
  <c r="T4119" i="1"/>
  <c r="T5088" i="1"/>
  <c r="T4116" i="1"/>
  <c r="T4117" i="1"/>
  <c r="T4118" i="1"/>
  <c r="T4115" i="1"/>
  <c r="T3552" i="1"/>
  <c r="T4517" i="1"/>
  <c r="T2045" i="1"/>
  <c r="T2964" i="1"/>
  <c r="T5328" i="1"/>
  <c r="T5087" i="1"/>
  <c r="T1048" i="1"/>
  <c r="T2044" i="1"/>
  <c r="T2557" i="1"/>
  <c r="T3293" i="1"/>
  <c r="T2043" i="1"/>
  <c r="T2279" i="1"/>
  <c r="T3808" i="1"/>
  <c r="T6008" i="1"/>
  <c r="T5086" i="1"/>
  <c r="T5327" i="1"/>
  <c r="T5326" i="1"/>
  <c r="T1803" i="1"/>
  <c r="T4732" i="1"/>
  <c r="T797" i="1"/>
  <c r="T5325" i="1"/>
  <c r="T1047" i="1"/>
  <c r="T1311" i="1"/>
  <c r="T6214" i="1"/>
  <c r="T6885" i="1"/>
  <c r="T1046" i="1"/>
  <c r="T1445" i="1"/>
  <c r="T6639" i="1"/>
  <c r="T4516" i="1"/>
  <c r="T3529" i="1"/>
  <c r="T6283" i="1"/>
  <c r="T2963" i="1"/>
  <c r="T204" i="1"/>
  <c r="T2349" i="1"/>
  <c r="T5539" i="1"/>
  <c r="T4515" i="1"/>
  <c r="T3179" i="1"/>
  <c r="T6469" i="1"/>
  <c r="T5324" i="1"/>
  <c r="T4800" i="1"/>
  <c r="T3292" i="1"/>
  <c r="T2042" i="1"/>
  <c r="T1802" i="1"/>
  <c r="T5085" i="1"/>
  <c r="T2789" i="1"/>
  <c r="T4114" i="1"/>
  <c r="T3460" i="1"/>
  <c r="T641" i="1"/>
  <c r="T7029" i="1"/>
  <c r="T4799" i="1"/>
  <c r="T3976" i="1"/>
  <c r="T1604" i="1"/>
  <c r="T4459" i="1"/>
  <c r="T5815" i="1"/>
  <c r="T4327" i="1"/>
  <c r="T3551" i="1"/>
  <c r="T1603" i="1"/>
  <c r="T640" i="1"/>
  <c r="T2041" i="1"/>
  <c r="T2788" i="1"/>
  <c r="T2040" i="1"/>
  <c r="T556" i="1"/>
  <c r="T408" i="1"/>
  <c r="T475" i="1"/>
  <c r="T4353" i="1"/>
  <c r="T1026" i="1"/>
  <c r="T6007" i="1"/>
  <c r="T6282" i="1"/>
  <c r="T1602" i="1"/>
  <c r="T79" i="1"/>
  <c r="T1601" i="1"/>
  <c r="T5775" i="1"/>
  <c r="T5774" i="1"/>
  <c r="T989" i="1"/>
  <c r="T3550" i="1"/>
  <c r="T6006" i="1"/>
  <c r="T2039" i="1"/>
  <c r="T6281" i="1"/>
  <c r="T3549" i="1"/>
  <c r="T3403" i="1"/>
  <c r="T3459" i="1"/>
  <c r="T796" i="1"/>
  <c r="T6005" i="1"/>
  <c r="T4113" i="1"/>
  <c r="T4112" i="1"/>
  <c r="T4240" i="1"/>
  <c r="T3548" i="1"/>
  <c r="T5323" i="1"/>
  <c r="T4352" i="1"/>
  <c r="T3547" i="1"/>
  <c r="T6593" i="1"/>
  <c r="T5253" i="1"/>
  <c r="T6468" i="1"/>
  <c r="T2037" i="1"/>
  <c r="T2038" i="1"/>
  <c r="T2962" i="1"/>
  <c r="T4798" i="1"/>
  <c r="T1310" i="1"/>
  <c r="T5934" i="1"/>
  <c r="T360" i="1"/>
  <c r="T3428" i="1"/>
  <c r="T5538" i="1"/>
  <c r="T7021" i="1"/>
  <c r="T4351" i="1"/>
  <c r="T2009" i="1"/>
  <c r="T4514" i="1"/>
  <c r="T639" i="1"/>
  <c r="T5734" i="1"/>
  <c r="T6592" i="1"/>
  <c r="T2961" i="1"/>
  <c r="T3458" i="1"/>
  <c r="T4350" i="1"/>
  <c r="T4797" i="1"/>
  <c r="T5084" i="1"/>
  <c r="T5321" i="1"/>
  <c r="T5322" i="1"/>
  <c r="T6969" i="1"/>
  <c r="T4349" i="1"/>
  <c r="T301" i="1"/>
  <c r="T5953" i="1"/>
  <c r="T1375" i="1"/>
  <c r="T3927" i="1"/>
  <c r="T3975" i="1"/>
  <c r="T3926" i="1"/>
  <c r="T6951" i="1"/>
  <c r="T555" i="1"/>
  <c r="T2634" i="1"/>
  <c r="T554" i="1"/>
  <c r="T2515" i="1"/>
  <c r="T6280" i="1"/>
  <c r="T2036" i="1"/>
  <c r="T1045" i="1"/>
  <c r="T6279" i="1"/>
  <c r="T6467" i="1"/>
  <c r="T4690" i="1"/>
  <c r="T4473" i="1"/>
  <c r="T5537" i="1"/>
  <c r="T4111" i="1"/>
  <c r="T534" i="1"/>
  <c r="T4348" i="1"/>
  <c r="T2633" i="1"/>
  <c r="T4513" i="1"/>
  <c r="T1863" i="1"/>
  <c r="T3457" i="1"/>
  <c r="T2007" i="1"/>
  <c r="T3456" i="1"/>
  <c r="T4110" i="1"/>
  <c r="T6410" i="1"/>
  <c r="T5536" i="1"/>
  <c r="T2728" i="1"/>
  <c r="T1600" i="1"/>
  <c r="T2632" i="1"/>
  <c r="T1492" i="1"/>
  <c r="T1503" i="1"/>
  <c r="T6004" i="1"/>
  <c r="T2631" i="1"/>
  <c r="T3137" i="1"/>
  <c r="T2035" i="1"/>
  <c r="T3194" i="1"/>
  <c r="T386" i="1"/>
  <c r="T3546" i="1"/>
  <c r="T7001" i="1"/>
  <c r="T4347" i="1"/>
  <c r="T3807" i="1"/>
  <c r="T1415" i="1"/>
  <c r="T4109" i="1"/>
  <c r="T6591" i="1"/>
  <c r="T6825" i="1"/>
  <c r="T877" i="1"/>
  <c r="T3545" i="1"/>
  <c r="T4326" i="1"/>
  <c r="T3544" i="1"/>
  <c r="T4346" i="1"/>
  <c r="T3543" i="1"/>
  <c r="T6694" i="1"/>
  <c r="T2556" i="1"/>
  <c r="T300" i="1"/>
  <c r="T6913" i="1"/>
  <c r="T6814" i="1"/>
  <c r="T3504" i="1"/>
  <c r="T2630" i="1"/>
  <c r="T2034" i="1"/>
  <c r="T5485" i="1"/>
  <c r="T1032" i="1"/>
  <c r="T4108" i="1"/>
  <c r="T1730" i="1"/>
  <c r="T4458" i="1"/>
  <c r="T2787" i="1"/>
  <c r="T5785" i="1"/>
  <c r="T6884" i="1"/>
  <c r="T3267" i="1"/>
  <c r="T3974" i="1"/>
  <c r="T6950" i="1"/>
  <c r="T3542" i="1"/>
  <c r="T6883" i="1"/>
  <c r="T7028" i="1"/>
  <c r="T5320" i="1"/>
  <c r="T768" i="1"/>
  <c r="T994" i="1"/>
  <c r="T5013" i="1"/>
  <c r="T6638" i="1"/>
  <c r="T5319" i="1"/>
  <c r="T2786" i="1"/>
  <c r="T5535" i="1"/>
  <c r="T3806" i="1"/>
  <c r="T6693" i="1"/>
  <c r="T1795" i="1"/>
  <c r="T638" i="1"/>
  <c r="T2727" i="1"/>
  <c r="T1044" i="1"/>
  <c r="T6466" i="1"/>
  <c r="T299" i="1"/>
  <c r="T7000" i="1"/>
  <c r="T4796" i="1"/>
  <c r="T5083" i="1"/>
  <c r="T6465" i="1"/>
  <c r="T5696" i="1"/>
  <c r="T4689" i="1"/>
  <c r="T1862" i="1"/>
  <c r="T5252" i="1"/>
  <c r="T1309" i="1"/>
  <c r="T3291" i="1"/>
  <c r="T1861" i="1"/>
  <c r="T4345" i="1"/>
  <c r="T593" i="1"/>
  <c r="T1043" i="1"/>
  <c r="T1860" i="1"/>
  <c r="T2785" i="1"/>
  <c r="T4795" i="1"/>
  <c r="T5534" i="1"/>
  <c r="T2784" i="1"/>
  <c r="T4344" i="1"/>
  <c r="T4343" i="1"/>
  <c r="T4512" i="1"/>
  <c r="T2428" i="1"/>
  <c r="T2960" i="1"/>
  <c r="T5082" i="1"/>
  <c r="T3290" i="1"/>
  <c r="T2033" i="1"/>
  <c r="T2783" i="1"/>
  <c r="T4342" i="1"/>
  <c r="T5814" i="1"/>
  <c r="T4107" i="1"/>
  <c r="T2032" i="1"/>
  <c r="T1957" i="1"/>
  <c r="T5813" i="1"/>
  <c r="T553" i="1"/>
  <c r="T6743" i="1"/>
  <c r="T2031" i="1"/>
  <c r="T2348" i="1"/>
  <c r="T1224" i="1"/>
  <c r="T2629" i="1"/>
  <c r="T6657" i="1"/>
  <c r="T5533" i="1"/>
  <c r="T1042" i="1"/>
  <c r="T5784" i="1"/>
  <c r="T2427" i="1"/>
  <c r="T3805" i="1"/>
  <c r="T5952" i="1"/>
  <c r="T2030" i="1"/>
  <c r="T767" i="1"/>
  <c r="T5933" i="1"/>
  <c r="T361" i="1"/>
  <c r="T4511" i="1"/>
  <c r="T2278" i="1"/>
  <c r="T5038" i="1"/>
  <c r="T3455" i="1"/>
  <c r="T2347" i="1"/>
  <c r="T5532" i="1"/>
  <c r="T4510" i="1"/>
  <c r="T2029" i="1"/>
  <c r="T2028" i="1"/>
  <c r="T1971" i="1"/>
  <c r="T4341" i="1"/>
  <c r="T876" i="1"/>
  <c r="T5081" i="1"/>
  <c r="T3541" i="1"/>
  <c r="T2426" i="1"/>
  <c r="T4794" i="1"/>
  <c r="T552" i="1"/>
  <c r="T1801" i="1"/>
  <c r="T5080" i="1"/>
  <c r="T6278" i="1"/>
  <c r="T3973" i="1"/>
  <c r="T1491" i="1"/>
  <c r="T850" i="1"/>
  <c r="T6003" i="1"/>
  <c r="T6260" i="1"/>
  <c r="T6002" i="1"/>
  <c r="T4793" i="1"/>
  <c r="T875" i="1"/>
  <c r="T298" i="1"/>
  <c r="T2555" i="1"/>
  <c r="T1767" i="1"/>
  <c r="T2346" i="1"/>
  <c r="T4280" i="1"/>
  <c r="T3289" i="1"/>
  <c r="T536" i="1"/>
  <c r="T5695" i="1"/>
  <c r="T4792" i="1"/>
  <c r="T6742" i="1"/>
  <c r="T3804" i="1"/>
  <c r="T3944" i="1"/>
  <c r="T4279" i="1"/>
  <c r="T3539" i="1"/>
  <c r="T3540" i="1"/>
  <c r="T551" i="1"/>
  <c r="T5251" i="1"/>
  <c r="T6379" i="1"/>
  <c r="T5531" i="1"/>
  <c r="T1223" i="1"/>
  <c r="T1502" i="1"/>
  <c r="T3427" i="1"/>
  <c r="T4791" i="1"/>
  <c r="T2027" i="1"/>
  <c r="T6921" i="1"/>
  <c r="T3538" i="1"/>
  <c r="T1859" i="1"/>
  <c r="T6763" i="1"/>
  <c r="T637" i="1"/>
  <c r="T3537" i="1"/>
  <c r="T170" i="1"/>
  <c r="T6001" i="1"/>
  <c r="T3536" i="1"/>
  <c r="T2334" i="1"/>
  <c r="T1041" i="1"/>
  <c r="T6169" i="1"/>
  <c r="T4509" i="1"/>
  <c r="T4239" i="1"/>
  <c r="T65" i="1"/>
  <c r="T5079" i="1"/>
  <c r="T2026" i="1"/>
  <c r="T4340" i="1"/>
  <c r="T4106" i="1"/>
  <c r="T4325" i="1"/>
  <c r="T5078" i="1"/>
  <c r="T4790" i="1"/>
  <c r="T2025" i="1"/>
  <c r="T2345" i="1"/>
  <c r="T3288" i="1"/>
  <c r="T3535" i="1"/>
  <c r="T2024" i="1"/>
  <c r="T4731" i="1"/>
  <c r="T4789" i="1"/>
  <c r="T1011" i="1"/>
  <c r="T1969" i="1"/>
  <c r="T1970" i="1"/>
  <c r="T2782" i="1"/>
  <c r="S1499" i="1"/>
  <c r="S2329" i="1"/>
  <c r="S949" i="1"/>
  <c r="S5459" i="1"/>
  <c r="S4238" i="1"/>
  <c r="S6741" i="1"/>
  <c r="S4730" i="1"/>
  <c r="S3925" i="1"/>
  <c r="S4073" i="1"/>
  <c r="S3924" i="1"/>
  <c r="S5694" i="1"/>
  <c r="S6378" i="1"/>
  <c r="S2023" i="1"/>
  <c r="S6259" i="1"/>
  <c r="S4688" i="1"/>
  <c r="S982" i="1"/>
  <c r="S6692" i="1"/>
  <c r="S1222" i="1"/>
  <c r="S635" i="1"/>
  <c r="S4472" i="1"/>
  <c r="S6740" i="1"/>
  <c r="S5693" i="1"/>
  <c r="S6813" i="1"/>
  <c r="S6568" i="1"/>
  <c r="S2277" i="1"/>
  <c r="S6569" i="1"/>
  <c r="S5932" i="1"/>
  <c r="S4457" i="1"/>
  <c r="S2276" i="1"/>
  <c r="S2275" i="1"/>
  <c r="S4687" i="1"/>
  <c r="S34" i="1"/>
  <c r="S5931" i="1"/>
  <c r="S6245" i="1"/>
  <c r="S2274" i="1"/>
  <c r="S794" i="1"/>
  <c r="S766" i="1"/>
  <c r="S1720" i="1"/>
  <c r="S1849" i="1"/>
  <c r="S6244" i="1"/>
  <c r="S4237" i="1"/>
  <c r="S6168" i="1"/>
  <c r="S2273" i="1"/>
  <c r="S1933" i="1"/>
  <c r="S765" i="1"/>
  <c r="S2514" i="1"/>
  <c r="S2611" i="1"/>
  <c r="S1006" i="1"/>
  <c r="S1414" i="1"/>
  <c r="S2422" i="1"/>
  <c r="S2513" i="1"/>
  <c r="S2272" i="1"/>
  <c r="S3923" i="1"/>
  <c r="S3922" i="1"/>
  <c r="S493" i="1"/>
  <c r="S3136" i="1"/>
  <c r="S948" i="1"/>
  <c r="S474" i="1"/>
  <c r="S1574" i="1"/>
  <c r="S3402" i="1"/>
  <c r="S2726" i="1"/>
  <c r="S3263" i="1"/>
  <c r="S4686" i="1"/>
  <c r="S3135" i="1"/>
  <c r="S5692" i="1"/>
  <c r="S6567" i="1"/>
  <c r="S624" i="1"/>
  <c r="S3401" i="1"/>
  <c r="S5000" i="1"/>
  <c r="S6566" i="1"/>
  <c r="S3134" i="1"/>
  <c r="S473" i="1"/>
  <c r="S4685" i="1"/>
  <c r="S1363" i="1"/>
  <c r="S1594" i="1"/>
  <c r="S5773" i="1"/>
  <c r="S5912" i="1"/>
  <c r="S2271" i="1"/>
  <c r="S2933" i="1"/>
  <c r="S6999" i="1"/>
  <c r="S5911" i="1"/>
  <c r="S6277" i="1"/>
  <c r="S6213" i="1"/>
  <c r="S6167" i="1"/>
  <c r="S5691" i="1"/>
  <c r="S2932" i="1"/>
  <c r="S5068" i="1"/>
  <c r="S149" i="1"/>
  <c r="S4684" i="1"/>
  <c r="S5209" i="1"/>
  <c r="S3803" i="1"/>
  <c r="S4236" i="1"/>
  <c r="S492" i="1"/>
  <c r="S5308" i="1"/>
  <c r="S3133" i="1"/>
  <c r="S831" i="1"/>
  <c r="S4278" i="1"/>
  <c r="S2403" i="1"/>
  <c r="S5812" i="1"/>
  <c r="S3132" i="1"/>
  <c r="S6427" i="1"/>
  <c r="S3503" i="1"/>
  <c r="S4084" i="1"/>
  <c r="S830" i="1"/>
  <c r="S4999" i="1"/>
  <c r="S2328" i="1"/>
  <c r="S2270" i="1"/>
  <c r="S5208" i="1"/>
  <c r="S5293" i="1"/>
  <c r="S5294" i="1"/>
  <c r="S947" i="1"/>
  <c r="S3131" i="1"/>
  <c r="S3130" i="1"/>
  <c r="S2327" i="1"/>
  <c r="S6166" i="1"/>
  <c r="S4998" i="1"/>
  <c r="S2725" i="1"/>
  <c r="S3400" i="1"/>
  <c r="S3262" i="1"/>
  <c r="S2946" i="1"/>
  <c r="S5510" i="1"/>
  <c r="S6211" i="1"/>
  <c r="S4235" i="1"/>
  <c r="S6212" i="1"/>
  <c r="S1221" i="1"/>
  <c r="S4683" i="1"/>
  <c r="S5207" i="1"/>
  <c r="S4682" i="1"/>
  <c r="S2931" i="1"/>
  <c r="S1490" i="1"/>
  <c r="S4306" i="1"/>
  <c r="S4680" i="1"/>
  <c r="S4681" i="1"/>
  <c r="S806" i="1"/>
  <c r="S3802" i="1"/>
  <c r="S2022" i="1"/>
  <c r="S2409" i="1"/>
  <c r="S1220" i="1"/>
  <c r="S2269" i="1"/>
  <c r="S2724" i="1"/>
  <c r="S1025" i="1"/>
  <c r="S3399" i="1"/>
  <c r="S1790" i="1"/>
  <c r="S5733" i="1"/>
  <c r="S5250" i="1"/>
  <c r="S1573" i="1"/>
  <c r="S4679" i="1"/>
  <c r="S291" i="1"/>
  <c r="S764" i="1"/>
  <c r="S2268" i="1"/>
  <c r="S6377" i="1"/>
  <c r="S6426" i="1"/>
  <c r="S1848" i="1"/>
  <c r="S5690" i="1"/>
  <c r="S3170" i="1"/>
  <c r="S1362" i="1"/>
  <c r="S793" i="1"/>
  <c r="S5458" i="1"/>
  <c r="S2512" i="1"/>
  <c r="S6165" i="1"/>
  <c r="S5991" i="1"/>
  <c r="S946" i="1"/>
  <c r="S4471" i="1"/>
  <c r="S4678" i="1"/>
  <c r="S591" i="1"/>
  <c r="S3129" i="1"/>
  <c r="S6637" i="1"/>
  <c r="S863" i="1"/>
  <c r="S952" i="1"/>
  <c r="S6000" i="1"/>
  <c r="S1413" i="1"/>
  <c r="S3801" i="1"/>
  <c r="S1412" i="1"/>
  <c r="S5457" i="1"/>
  <c r="S5456" i="1"/>
  <c r="S5525" i="1"/>
  <c r="S5951" i="1"/>
  <c r="S2511" i="1"/>
  <c r="S1411" i="1"/>
  <c r="S2930" i="1"/>
  <c r="S4677" i="1"/>
  <c r="S1219" i="1"/>
  <c r="S6243" i="1"/>
  <c r="S2267" i="1"/>
  <c r="S4456" i="1"/>
  <c r="S4676" i="1"/>
  <c r="S4729" i="1"/>
  <c r="S2929" i="1"/>
  <c r="S945" i="1"/>
  <c r="S148" i="1"/>
  <c r="S348" i="1"/>
  <c r="S3274" i="1"/>
  <c r="S3398" i="1"/>
  <c r="S533" i="1"/>
  <c r="S5455" i="1"/>
  <c r="S4675" i="1"/>
  <c r="S73" i="1"/>
  <c r="S5037" i="1"/>
  <c r="S3502" i="1"/>
  <c r="S3921" i="1"/>
  <c r="S6164" i="1"/>
  <c r="S5206" i="1"/>
  <c r="S763" i="1"/>
  <c r="S3800" i="1"/>
  <c r="S2266" i="1"/>
  <c r="S2265" i="1"/>
  <c r="S5990" i="1"/>
  <c r="S3957" i="1"/>
  <c r="S829" i="1"/>
  <c r="S2264" i="1"/>
  <c r="S2928" i="1"/>
  <c r="S2723" i="1"/>
  <c r="S2402" i="1"/>
  <c r="S3799" i="1"/>
  <c r="S987" i="1"/>
  <c r="S988" i="1"/>
  <c r="S6812" i="1"/>
  <c r="S4234" i="1"/>
  <c r="S5811" i="1"/>
  <c r="S1218" i="1"/>
  <c r="S5999" i="1"/>
  <c r="S3534" i="1"/>
  <c r="S944" i="1"/>
  <c r="S2945" i="1"/>
  <c r="S3446" i="1"/>
  <c r="S1847" i="1"/>
  <c r="S4233" i="1"/>
  <c r="S4674" i="1"/>
  <c r="S1217" i="1"/>
  <c r="S1846" i="1"/>
  <c r="S4728" i="1"/>
  <c r="S3128" i="1"/>
  <c r="S4763" i="1"/>
  <c r="S2510" i="1"/>
  <c r="S41" i="1"/>
  <c r="S1296" i="1"/>
  <c r="S385" i="1"/>
  <c r="S846" i="1"/>
  <c r="S3261" i="1"/>
  <c r="S4482" i="1"/>
  <c r="S2509" i="1"/>
  <c r="S2722" i="1"/>
  <c r="S1789" i="1"/>
  <c r="S3920" i="1"/>
  <c r="S1766" i="1"/>
  <c r="S1932" i="1"/>
  <c r="S238" i="1"/>
  <c r="S1765" i="1"/>
  <c r="S472" i="1"/>
  <c r="S3798" i="1"/>
  <c r="S3501" i="1"/>
  <c r="S2508" i="1"/>
  <c r="S762" i="1"/>
  <c r="S2263" i="1"/>
  <c r="S4232" i="1"/>
  <c r="S4455" i="1"/>
  <c r="S2507" i="1"/>
  <c r="S6242" i="1"/>
  <c r="S5318" i="1"/>
  <c r="S6376" i="1"/>
  <c r="S3919" i="1"/>
  <c r="S521" i="1"/>
  <c r="S471" i="1"/>
  <c r="S3797" i="1"/>
  <c r="S6163" i="1"/>
  <c r="S6162" i="1"/>
  <c r="S3284" i="1"/>
  <c r="S2002" i="1"/>
  <c r="S4231" i="1"/>
  <c r="S237" i="1"/>
  <c r="S2262" i="1"/>
  <c r="S3918" i="1"/>
  <c r="S6276" i="1"/>
  <c r="S5930" i="1"/>
  <c r="S6161" i="1"/>
  <c r="S6425" i="1"/>
  <c r="S5772" i="1"/>
  <c r="S6739" i="1"/>
  <c r="S6636" i="1"/>
  <c r="S3260" i="1"/>
  <c r="S1410" i="1"/>
  <c r="S761" i="1"/>
  <c r="S2261" i="1"/>
  <c r="S1295" i="1"/>
  <c r="S2506" i="1"/>
  <c r="S2505" i="1"/>
  <c r="S2927" i="1"/>
  <c r="S5454" i="1"/>
  <c r="S1931" i="1"/>
  <c r="S1361" i="1"/>
  <c r="S760" i="1"/>
  <c r="S4673" i="1"/>
  <c r="S1216" i="1"/>
  <c r="S6375" i="1"/>
  <c r="S2260" i="1"/>
  <c r="S5292" i="1"/>
  <c r="S6565" i="1"/>
  <c r="S6409" i="1"/>
  <c r="S2259" i="1"/>
  <c r="S2258" i="1"/>
  <c r="S2504" i="1"/>
  <c r="S6738" i="1"/>
  <c r="S828" i="1"/>
  <c r="S6456" i="1"/>
  <c r="S6374" i="1"/>
  <c r="S5249" i="1"/>
  <c r="S4230" i="1"/>
  <c r="S5950" i="1"/>
  <c r="S2926" i="1"/>
  <c r="S2721" i="1"/>
  <c r="S5689" i="1"/>
  <c r="S3796" i="1"/>
  <c r="S165" i="1"/>
  <c r="S5291" i="1"/>
  <c r="S2959" i="1"/>
  <c r="S3917" i="1"/>
  <c r="S5248" i="1"/>
  <c r="S5247" i="1"/>
  <c r="S1294" i="1"/>
  <c r="S2610" i="1"/>
  <c r="S759" i="1"/>
  <c r="S4997" i="1"/>
  <c r="S5910" i="1"/>
  <c r="S359" i="1"/>
  <c r="S6737" i="1"/>
  <c r="S758" i="1"/>
  <c r="S2257" i="1"/>
  <c r="S3795" i="1"/>
  <c r="S6210" i="1"/>
  <c r="S4305" i="1"/>
  <c r="S395" i="1"/>
  <c r="S3794" i="1"/>
  <c r="S6949" i="1"/>
  <c r="S4454" i="1"/>
  <c r="S1010" i="1"/>
  <c r="S3259" i="1"/>
  <c r="S147" i="1"/>
  <c r="S1719" i="1"/>
  <c r="S757" i="1"/>
  <c r="S1956" i="1"/>
  <c r="S4672" i="1"/>
  <c r="S3397" i="1"/>
  <c r="S4072" i="1"/>
  <c r="S6875" i="1"/>
  <c r="S6635" i="1"/>
  <c r="S805" i="1"/>
  <c r="S2609" i="1"/>
  <c r="S2256" i="1"/>
  <c r="S5205" i="1"/>
  <c r="S4996" i="1"/>
  <c r="S1718" i="1"/>
  <c r="S6564" i="1"/>
  <c r="S6373" i="1"/>
  <c r="S5688" i="1"/>
  <c r="S4671" i="1"/>
  <c r="S6160" i="1"/>
  <c r="S5687" i="1"/>
  <c r="S2925" i="1"/>
  <c r="S2255" i="1"/>
  <c r="S2608" i="1"/>
  <c r="S5290" i="1"/>
  <c r="S1308" i="1"/>
  <c r="S106" i="1"/>
  <c r="S192" i="1"/>
  <c r="S756" i="1"/>
  <c r="S1788" i="1"/>
  <c r="S1215" i="1"/>
  <c r="S5949" i="1"/>
  <c r="S3916" i="1"/>
  <c r="S1845" i="1"/>
  <c r="S1955" i="1"/>
  <c r="S5771" i="1"/>
  <c r="S5770" i="1"/>
  <c r="S1930" i="1"/>
  <c r="S2503" i="1"/>
  <c r="S1214" i="1"/>
  <c r="S2254" i="1"/>
  <c r="S2253" i="1"/>
  <c r="S2401" i="1"/>
  <c r="S4669" i="1"/>
  <c r="S4228" i="1"/>
  <c r="S4670" i="1"/>
  <c r="S4229" i="1"/>
  <c r="S3127" i="1"/>
  <c r="S3793" i="1"/>
  <c r="S1360" i="1"/>
  <c r="S4995" i="1"/>
  <c r="S6691" i="1"/>
  <c r="S3" i="1"/>
  <c r="S1717" i="1"/>
  <c r="S5810" i="1"/>
  <c r="S2924" i="1"/>
  <c r="S4453" i="1"/>
  <c r="S525" i="1"/>
  <c r="S2344" i="1"/>
  <c r="S3942" i="1"/>
  <c r="S3943" i="1"/>
  <c r="S590" i="1"/>
  <c r="S491" i="1"/>
  <c r="S5909" i="1"/>
  <c r="S2720" i="1"/>
  <c r="S1844" i="1"/>
  <c r="S514" i="1"/>
  <c r="S2252" i="1"/>
  <c r="S6159" i="1"/>
  <c r="S2719" i="1"/>
  <c r="S4481" i="1"/>
  <c r="S4762" i="1"/>
  <c r="S2951" i="1"/>
  <c r="S4227" i="1"/>
  <c r="S1437" i="1"/>
  <c r="S1359" i="1"/>
  <c r="S2400" i="1"/>
  <c r="S3792" i="1"/>
  <c r="S2502" i="1"/>
  <c r="S1489" i="1"/>
  <c r="S6874" i="1"/>
  <c r="S2950" i="1"/>
  <c r="S4277" i="1"/>
  <c r="S490" i="1"/>
  <c r="S1716" i="1"/>
  <c r="S3915" i="1"/>
  <c r="S4668" i="1"/>
  <c r="S4071" i="1"/>
  <c r="S3791" i="1"/>
  <c r="S6158" i="1"/>
  <c r="S1715" i="1"/>
  <c r="S6241" i="1"/>
  <c r="S1436" i="1"/>
  <c r="S792" i="1"/>
  <c r="S5453" i="1"/>
  <c r="S1409" i="1"/>
  <c r="S2718" i="1"/>
  <c r="S4667" i="1"/>
  <c r="S804" i="1"/>
  <c r="S524" i="1"/>
  <c r="S250" i="1"/>
  <c r="S3500" i="1"/>
  <c r="S6209" i="1"/>
  <c r="S6656" i="1"/>
  <c r="S6920" i="1"/>
  <c r="S6996" i="1"/>
  <c r="S2251" i="1"/>
  <c r="S5012" i="1"/>
  <c r="S3790" i="1"/>
  <c r="S2501" i="1"/>
  <c r="S3499" i="1"/>
  <c r="S5077" i="1"/>
  <c r="S6634" i="1"/>
  <c r="S1929" i="1"/>
  <c r="S4095" i="1"/>
  <c r="S755" i="1"/>
  <c r="S1435" i="1"/>
  <c r="S589" i="1"/>
  <c r="S5289" i="1"/>
  <c r="S3258" i="1"/>
  <c r="S3972" i="1"/>
  <c r="S2500" i="1"/>
  <c r="S1714" i="1"/>
  <c r="S2717" i="1"/>
  <c r="S4070" i="1"/>
  <c r="S1358" i="1"/>
  <c r="S280" i="1"/>
  <c r="S2534" i="1"/>
  <c r="S1764" i="1"/>
  <c r="S754" i="1"/>
  <c r="S753" i="1"/>
  <c r="S951" i="1"/>
  <c r="S2607" i="1"/>
  <c r="S838" i="1"/>
  <c r="S405" i="1"/>
  <c r="S4452" i="1"/>
  <c r="S2001" i="1"/>
  <c r="S5524" i="1"/>
  <c r="S4451" i="1"/>
  <c r="S5686" i="1"/>
  <c r="S5783" i="1"/>
  <c r="S2606" i="1"/>
  <c r="S3126" i="1"/>
  <c r="S6762" i="1"/>
  <c r="S6590" i="1"/>
  <c r="S862" i="1"/>
  <c r="S6782" i="1"/>
  <c r="S400" i="1"/>
  <c r="S752" i="1"/>
  <c r="S2250" i="1"/>
  <c r="S4450" i="1"/>
  <c r="S4069" i="1"/>
  <c r="S2621" i="1"/>
  <c r="S2628" i="1"/>
  <c r="S751" i="1"/>
  <c r="S1293" i="1"/>
  <c r="S3914" i="1"/>
  <c r="S1213" i="1"/>
  <c r="S3498" i="1"/>
  <c r="S146" i="1"/>
  <c r="S2605" i="1"/>
  <c r="S2923" i="1"/>
  <c r="S3913" i="1"/>
  <c r="S7015" i="1"/>
  <c r="S4761" i="1"/>
  <c r="S6372" i="1"/>
  <c r="S2000" i="1"/>
  <c r="S3396" i="1"/>
  <c r="S4226" i="1"/>
  <c r="S5929" i="1"/>
  <c r="S6811" i="1"/>
  <c r="S6633" i="1"/>
  <c r="S3125" i="1"/>
  <c r="S3257" i="1"/>
  <c r="S981" i="1"/>
  <c r="S3971" i="1"/>
  <c r="S2249" i="1"/>
  <c r="S1572" i="1"/>
  <c r="S1713" i="1"/>
  <c r="S3256" i="1"/>
  <c r="S4449" i="1"/>
  <c r="S5452" i="1"/>
  <c r="S2716" i="1"/>
  <c r="S6654" i="1"/>
  <c r="S6690" i="1"/>
  <c r="S6655" i="1"/>
  <c r="S1212" i="1"/>
  <c r="S2715" i="1"/>
  <c r="S1211" i="1"/>
  <c r="S6761" i="1"/>
  <c r="S6760" i="1"/>
  <c r="S5732" i="1"/>
  <c r="S1712" i="1"/>
  <c r="S264" i="1"/>
  <c r="S1037" i="1"/>
  <c r="S532" i="1"/>
  <c r="S1488" i="1"/>
  <c r="S1408" i="1"/>
  <c r="S3912" i="1"/>
  <c r="S6588" i="1"/>
  <c r="S6589" i="1"/>
  <c r="S5731" i="1"/>
  <c r="S5246" i="1"/>
  <c r="S5451" i="1"/>
  <c r="S2248" i="1"/>
  <c r="S1711" i="1"/>
  <c r="S3255" i="1"/>
  <c r="S3497" i="1"/>
  <c r="S4994" i="1"/>
  <c r="S1999" i="1"/>
  <c r="S5288" i="1"/>
  <c r="S5204" i="1"/>
  <c r="S4666" i="1"/>
  <c r="S4324" i="1"/>
  <c r="S4993" i="1"/>
  <c r="S6371" i="1"/>
  <c r="S3789" i="1"/>
  <c r="S2767" i="1"/>
  <c r="S5685" i="1"/>
  <c r="S5908" i="1"/>
  <c r="S470" i="1"/>
  <c r="S4068" i="1"/>
  <c r="S2922" i="1"/>
  <c r="S2921" i="1"/>
  <c r="S4760" i="1"/>
  <c r="S827" i="1"/>
  <c r="S6563" i="1"/>
  <c r="S943" i="1"/>
  <c r="S3124" i="1"/>
  <c r="S278" i="1"/>
  <c r="S3254" i="1"/>
  <c r="S3496" i="1"/>
  <c r="S1292" i="1"/>
  <c r="S749" i="1"/>
  <c r="S750" i="1"/>
  <c r="S290" i="1"/>
  <c r="S4992" i="1"/>
  <c r="S5989" i="1"/>
  <c r="S1928" i="1"/>
  <c r="S5684" i="1"/>
  <c r="S2766" i="1"/>
  <c r="S4067" i="1"/>
  <c r="S2714" i="1"/>
  <c r="S4991" i="1"/>
  <c r="S1710" i="1"/>
  <c r="S3911" i="1"/>
  <c r="S6208" i="1"/>
  <c r="S4727" i="1"/>
  <c r="S3788" i="1"/>
  <c r="S5988" i="1"/>
  <c r="S1407" i="1"/>
  <c r="S6408" i="1"/>
  <c r="S6455" i="1"/>
  <c r="S3787" i="1"/>
  <c r="S1009" i="1"/>
  <c r="S2499" i="1"/>
  <c r="S1210" i="1"/>
  <c r="S1209" i="1"/>
  <c r="S2247" i="1"/>
  <c r="S2246" i="1"/>
  <c r="S347" i="1"/>
  <c r="S5948" i="1"/>
  <c r="S2604" i="1"/>
  <c r="S3273" i="1"/>
  <c r="S6157" i="1"/>
  <c r="S2958" i="1"/>
  <c r="S1709" i="1"/>
  <c r="S5730" i="1"/>
  <c r="S4225" i="1"/>
  <c r="S3786" i="1"/>
  <c r="S2920" i="1"/>
  <c r="S188" i="1"/>
  <c r="S870" i="1"/>
  <c r="S1593" i="1"/>
  <c r="S1763" i="1"/>
  <c r="S4665" i="1"/>
  <c r="S6240" i="1"/>
  <c r="S1708" i="1"/>
  <c r="S2245" i="1"/>
  <c r="S4224" i="1"/>
  <c r="S5450" i="1"/>
  <c r="S4066" i="1"/>
  <c r="S1487" i="1"/>
  <c r="S6907" i="1"/>
  <c r="S588" i="1"/>
  <c r="S748" i="1"/>
  <c r="S849" i="1"/>
  <c r="S2919" i="1"/>
  <c r="S3253" i="1"/>
  <c r="S869" i="1"/>
  <c r="S3123" i="1"/>
  <c r="S1707" i="1"/>
  <c r="S6810" i="1"/>
  <c r="S4223" i="1"/>
  <c r="S747" i="1"/>
  <c r="S1291" i="1"/>
  <c r="S1208" i="1"/>
  <c r="S4775" i="1"/>
  <c r="S1787" i="1"/>
  <c r="S1706" i="1"/>
  <c r="S3785" i="1"/>
  <c r="S5907" i="1"/>
  <c r="S4065" i="1"/>
  <c r="S2333" i="1"/>
  <c r="S5906" i="1"/>
  <c r="S6968" i="1"/>
  <c r="S5683" i="1"/>
  <c r="S2399" i="1"/>
  <c r="S3784" i="1"/>
  <c r="S4990" i="1"/>
  <c r="S861" i="1"/>
  <c r="S2326" i="1"/>
  <c r="S942" i="1"/>
  <c r="S1207" i="1"/>
  <c r="S1206" i="1"/>
  <c r="S5036" i="1"/>
  <c r="S2603" i="1"/>
  <c r="S1278" i="1"/>
  <c r="S1280" i="1"/>
  <c r="S1591" i="1"/>
  <c r="S1281" i="1"/>
  <c r="S1282" i="1"/>
  <c r="S1279" i="1"/>
  <c r="S1283" i="1"/>
  <c r="S1284" i="1"/>
  <c r="S1285" i="1"/>
  <c r="S1286" i="1"/>
  <c r="S1287" i="1"/>
  <c r="S1288" i="1"/>
  <c r="S1289" i="1"/>
  <c r="S1290" i="1"/>
  <c r="S489" i="1"/>
  <c r="S1592" i="1"/>
  <c r="S791" i="1"/>
  <c r="S109" i="1"/>
  <c r="S352" i="1"/>
  <c r="S610" i="1"/>
  <c r="S6258" i="1"/>
  <c r="S5035" i="1"/>
  <c r="S2602" i="1"/>
  <c r="S1705" i="1"/>
  <c r="S6370" i="1"/>
  <c r="S3783" i="1"/>
  <c r="S4989" i="1"/>
  <c r="S3122" i="1"/>
  <c r="S2601" i="1"/>
  <c r="S2498" i="1"/>
  <c r="S5809" i="1"/>
  <c r="S2244" i="1"/>
  <c r="S5076" i="1"/>
  <c r="S2408" i="1"/>
  <c r="S2713" i="1"/>
  <c r="S2918" i="1"/>
  <c r="S1843" i="1"/>
  <c r="S4988" i="1"/>
  <c r="S3395" i="1"/>
  <c r="S3782" i="1"/>
  <c r="S1786" i="1"/>
  <c r="S6562" i="1"/>
  <c r="S1486" i="1"/>
  <c r="S4987" i="1"/>
  <c r="S5449" i="1"/>
  <c r="S746" i="1"/>
  <c r="S5928" i="1"/>
  <c r="S2712" i="1"/>
  <c r="S4664" i="1"/>
  <c r="S1277" i="1"/>
  <c r="S4480" i="1"/>
  <c r="S2243" i="1"/>
  <c r="S4986" i="1"/>
  <c r="S496" i="1"/>
  <c r="S36" i="1"/>
  <c r="S4063" i="1"/>
  <c r="S4064" i="1"/>
  <c r="S1406" i="1"/>
  <c r="S3426" i="1"/>
  <c r="S1357" i="1"/>
  <c r="S289" i="1"/>
  <c r="S1571" i="1"/>
  <c r="S3121" i="1"/>
  <c r="S6239" i="1"/>
  <c r="S4985" i="1"/>
  <c r="S3252" i="1"/>
  <c r="S2711" i="1"/>
  <c r="S5729" i="1"/>
  <c r="S3910" i="1"/>
  <c r="S941" i="1"/>
  <c r="S1785" i="1"/>
  <c r="S4983" i="1"/>
  <c r="S4984" i="1"/>
  <c r="S2242" i="1"/>
  <c r="S3781" i="1"/>
  <c r="S1762" i="1"/>
  <c r="S2917" i="1"/>
  <c r="S1205" i="1"/>
  <c r="S2497" i="1"/>
  <c r="S1204" i="1"/>
  <c r="S1761" i="1"/>
  <c r="S1569" i="1"/>
  <c r="S1570" i="1"/>
  <c r="S4448" i="1"/>
  <c r="S1760" i="1"/>
  <c r="S4759" i="1"/>
  <c r="S3120" i="1"/>
  <c r="S1954" i="1"/>
  <c r="S1485" i="1"/>
  <c r="S587" i="1"/>
  <c r="S5203" i="1"/>
  <c r="S2916" i="1"/>
  <c r="S5245" i="1"/>
  <c r="S5728" i="1"/>
  <c r="S3251" i="1"/>
  <c r="S2710" i="1"/>
  <c r="S5448" i="1"/>
  <c r="S4663" i="1"/>
  <c r="S5307" i="1"/>
  <c r="S5011" i="1"/>
  <c r="S3779" i="1"/>
  <c r="S3780" i="1"/>
  <c r="S6156" i="1"/>
  <c r="S2709" i="1"/>
  <c r="S2398" i="1"/>
  <c r="S2915" i="1"/>
  <c r="S3778" i="1"/>
  <c r="S4726" i="1"/>
  <c r="S4662" i="1"/>
  <c r="S4222" i="1"/>
  <c r="S1276" i="1"/>
  <c r="S4661" i="1"/>
  <c r="S5202" i="1"/>
  <c r="S5769" i="1"/>
  <c r="S1024" i="1"/>
  <c r="S3970" i="1"/>
  <c r="S1275" i="1"/>
  <c r="S5287" i="1"/>
  <c r="S5447" i="1"/>
  <c r="S6873" i="1"/>
  <c r="S3162" i="1"/>
  <c r="S513" i="1"/>
  <c r="S2496" i="1"/>
  <c r="S5446" i="1"/>
  <c r="S3119" i="1"/>
  <c r="S3118" i="1"/>
  <c r="S1927" i="1"/>
  <c r="S3117" i="1"/>
  <c r="S6632" i="1"/>
  <c r="S6207" i="1"/>
  <c r="S6948" i="1"/>
  <c r="S3425" i="1"/>
  <c r="S940" i="1"/>
  <c r="S1842" i="1"/>
  <c r="S6689" i="1"/>
  <c r="S6206" i="1"/>
  <c r="S3116" i="1"/>
  <c r="S1273" i="1"/>
  <c r="S1274" i="1"/>
  <c r="S2397" i="1"/>
  <c r="S3394" i="1"/>
  <c r="S3909" i="1"/>
  <c r="S520" i="1"/>
  <c r="S1568" i="1"/>
  <c r="S2708" i="1"/>
  <c r="S1433" i="1"/>
  <c r="S1434" i="1"/>
  <c r="S3777" i="1"/>
  <c r="S3161" i="1"/>
  <c r="S6369" i="1"/>
  <c r="S4323" i="1"/>
  <c r="S3115" i="1"/>
  <c r="S547" i="1"/>
  <c r="S126" i="1"/>
  <c r="S4660" i="1"/>
  <c r="S3908" i="1"/>
  <c r="S5445" i="1"/>
  <c r="S4982" i="1"/>
  <c r="S3193" i="1"/>
  <c r="S6872" i="1"/>
  <c r="S3495" i="1"/>
  <c r="S1841" i="1"/>
  <c r="S3114" i="1"/>
  <c r="S3512" i="1"/>
  <c r="S2600" i="1"/>
  <c r="S6407" i="1"/>
  <c r="S6406" i="1"/>
  <c r="S4276" i="1"/>
  <c r="S745" i="1"/>
  <c r="S6759" i="1"/>
  <c r="S260" i="1"/>
  <c r="S3113" i="1"/>
  <c r="S469" i="1"/>
  <c r="S3907" i="1"/>
  <c r="S3906" i="1"/>
  <c r="S790" i="1"/>
  <c r="S2914" i="1"/>
  <c r="S743" i="1"/>
  <c r="S744" i="1"/>
  <c r="S346" i="1"/>
  <c r="S1432" i="1"/>
  <c r="S2021" i="1"/>
  <c r="S3905" i="1"/>
  <c r="S6155" i="1"/>
  <c r="S1704" i="1"/>
  <c r="S2407" i="1"/>
  <c r="S5682" i="1"/>
  <c r="S742" i="1"/>
  <c r="S2241" i="1"/>
  <c r="S3250" i="1"/>
  <c r="S394" i="1"/>
  <c r="S4304" i="1"/>
  <c r="S3533" i="1"/>
  <c r="S5509" i="1"/>
  <c r="S3393" i="1"/>
  <c r="S5286" i="1"/>
  <c r="S741" i="1"/>
  <c r="S2240" i="1"/>
  <c r="S3776" i="1"/>
  <c r="S4221" i="1"/>
  <c r="S939" i="1"/>
  <c r="S7032" i="1"/>
  <c r="S740" i="1"/>
  <c r="S6967" i="1"/>
  <c r="S1759" i="1"/>
  <c r="S2707" i="1"/>
  <c r="S2624" i="1"/>
  <c r="S6809" i="1"/>
  <c r="S6154" i="1"/>
  <c r="S4062" i="1"/>
  <c r="S161" i="1"/>
  <c r="S5444" i="1"/>
  <c r="S236" i="1"/>
  <c r="S2425" i="1"/>
  <c r="S6368" i="1"/>
  <c r="S5484" i="1"/>
  <c r="S3272" i="1"/>
  <c r="S2706" i="1"/>
  <c r="S512" i="1"/>
  <c r="S3392" i="1"/>
  <c r="S1431" i="1"/>
  <c r="S1484" i="1"/>
  <c r="S1567" i="1"/>
  <c r="S3112" i="1"/>
  <c r="S160" i="1"/>
  <c r="S288" i="1"/>
  <c r="S6871" i="1"/>
  <c r="S3111" i="1"/>
  <c r="S4220" i="1"/>
  <c r="S2705" i="1"/>
  <c r="S267" i="1"/>
  <c r="S6912" i="1"/>
  <c r="S6870" i="1"/>
  <c r="S2495" i="1"/>
  <c r="S1483" i="1"/>
  <c r="S1203" i="1"/>
  <c r="S6631" i="1"/>
  <c r="S4659" i="1"/>
  <c r="S3169" i="1"/>
  <c r="S739" i="1"/>
  <c r="S993" i="1"/>
  <c r="S2704" i="1"/>
  <c r="S5075" i="1"/>
  <c r="S1703" i="1"/>
  <c r="S169" i="1"/>
  <c r="S5317" i="1"/>
  <c r="S738" i="1"/>
  <c r="S3494" i="1"/>
  <c r="S2765" i="1"/>
  <c r="S235" i="1"/>
  <c r="S737" i="1"/>
  <c r="S4101" i="1"/>
  <c r="S2239" i="1"/>
  <c r="S3110" i="1"/>
  <c r="S5067" i="1"/>
  <c r="S5244" i="1"/>
  <c r="S5947" i="1"/>
  <c r="S6781" i="1"/>
  <c r="S6454" i="1"/>
  <c r="S954" i="1"/>
  <c r="S2913" i="1"/>
  <c r="S468" i="1"/>
  <c r="S393" i="1"/>
  <c r="S4658" i="1"/>
  <c r="S3109" i="1"/>
  <c r="S1303" i="1"/>
  <c r="S4979" i="1"/>
  <c r="S4981" i="1"/>
  <c r="S4980" i="1"/>
  <c r="S3775" i="1"/>
  <c r="S3774" i="1"/>
  <c r="S145" i="1"/>
  <c r="S1566" i="1"/>
  <c r="S1702" i="1"/>
  <c r="S3524" i="1"/>
  <c r="S4978" i="1"/>
  <c r="S860" i="1"/>
  <c r="S5066" i="1"/>
  <c r="S3773" i="1"/>
  <c r="S1840" i="1"/>
  <c r="S1839" i="1"/>
  <c r="S6630" i="1"/>
  <c r="S4339" i="1"/>
  <c r="S6736" i="1"/>
  <c r="S2396" i="1"/>
  <c r="S6153" i="1"/>
  <c r="S1590" i="1"/>
  <c r="S1701" i="1"/>
  <c r="S1202" i="1"/>
  <c r="S4219" i="1"/>
  <c r="S4657" i="1"/>
  <c r="S3391" i="1"/>
  <c r="S5508" i="1"/>
  <c r="S187" i="1"/>
  <c r="S2703" i="1"/>
  <c r="S4656" i="1"/>
  <c r="S6688" i="1"/>
  <c r="S4977" i="1"/>
  <c r="S4218" i="1"/>
  <c r="S1201" i="1"/>
  <c r="S736" i="1"/>
  <c r="S144" i="1"/>
  <c r="S1482" i="1"/>
  <c r="S3772" i="1"/>
  <c r="S6869" i="1"/>
  <c r="S2912" i="1"/>
  <c r="S4976" i="1"/>
  <c r="S345" i="1"/>
  <c r="S986" i="1"/>
  <c r="S1200" i="1"/>
  <c r="S234" i="1"/>
  <c r="S1405" i="1"/>
  <c r="S735" i="1"/>
  <c r="S5285" i="1"/>
  <c r="S5443" i="1"/>
  <c r="S4975" i="1"/>
  <c r="S6653" i="1"/>
  <c r="S4974" i="1"/>
  <c r="S5065" i="1"/>
  <c r="S3454" i="1"/>
  <c r="S6947" i="1"/>
  <c r="S1700" i="1"/>
  <c r="S2911" i="1"/>
  <c r="S6152" i="1"/>
  <c r="S4725" i="1"/>
  <c r="S5727" i="1"/>
  <c r="S789" i="1"/>
  <c r="S845" i="1"/>
  <c r="S980" i="1"/>
  <c r="S3771" i="1"/>
  <c r="S1199" i="1"/>
  <c r="S2494" i="1"/>
  <c r="S5681" i="1"/>
  <c r="S5034" i="1"/>
  <c r="S3283" i="1"/>
  <c r="S2910" i="1"/>
  <c r="S7014" i="1"/>
  <c r="S4105" i="1"/>
  <c r="S1198" i="1"/>
  <c r="S233" i="1"/>
  <c r="S3108" i="1"/>
  <c r="S5201" i="1"/>
  <c r="S2238" i="1"/>
  <c r="S1699" i="1"/>
  <c r="S344" i="1"/>
  <c r="S6561" i="1"/>
  <c r="S231" i="1"/>
  <c r="S232" i="1"/>
  <c r="S54" i="1"/>
  <c r="S20" i="1"/>
  <c r="S18" i="1"/>
  <c r="S19" i="1"/>
  <c r="S21" i="1"/>
  <c r="S5064" i="1"/>
  <c r="S2774" i="1"/>
  <c r="S6868" i="1"/>
  <c r="S5243" i="1"/>
  <c r="S1272" i="1"/>
  <c r="S5200" i="1"/>
  <c r="S6205" i="1"/>
  <c r="S2702" i="1"/>
  <c r="S734" i="1"/>
  <c r="S733" i="1"/>
  <c r="S1430" i="1"/>
  <c r="S6560" i="1"/>
  <c r="S3770" i="1"/>
  <c r="S6867" i="1"/>
  <c r="S6629" i="1"/>
  <c r="S6453" i="1"/>
  <c r="S6204" i="1"/>
  <c r="S1481" i="1"/>
  <c r="S3443" i="1"/>
  <c r="S3444" i="1"/>
  <c r="S4061" i="1"/>
  <c r="S3445" i="1"/>
  <c r="S3390" i="1"/>
  <c r="S6559" i="1"/>
  <c r="S6866" i="1"/>
  <c r="S3266" i="1"/>
  <c r="S6558" i="1"/>
  <c r="S1271" i="1"/>
  <c r="S1270" i="1"/>
  <c r="S4447" i="1"/>
  <c r="S4470" i="1"/>
  <c r="S2701" i="1"/>
  <c r="S6367" i="1"/>
  <c r="S1565" i="1"/>
  <c r="S788" i="1"/>
  <c r="S4973" i="1"/>
  <c r="S1838" i="1"/>
  <c r="S3107" i="1"/>
  <c r="S3511" i="1"/>
  <c r="S2599" i="1"/>
  <c r="S4774" i="1"/>
  <c r="S6557" i="1"/>
  <c r="S2700" i="1"/>
  <c r="S3769" i="1"/>
  <c r="S732" i="1"/>
  <c r="S5442" i="1"/>
  <c r="S4972" i="1"/>
  <c r="S343" i="1"/>
  <c r="S1837" i="1"/>
  <c r="S1758" i="1"/>
  <c r="S1836" i="1"/>
  <c r="S5074" i="1"/>
  <c r="S3528" i="1"/>
  <c r="S6405" i="1"/>
  <c r="S634" i="1"/>
  <c r="S4655" i="1"/>
  <c r="S4653" i="1"/>
  <c r="S4654" i="1"/>
  <c r="S795" i="1"/>
  <c r="S4971" i="1"/>
  <c r="S5306" i="1"/>
  <c r="S1926" i="1"/>
  <c r="S1784" i="1"/>
  <c r="S6735" i="1"/>
  <c r="S1925" i="1"/>
  <c r="S5905" i="1"/>
  <c r="S6151" i="1"/>
  <c r="S6780" i="1"/>
  <c r="S3438" i="1"/>
  <c r="S3389" i="1"/>
  <c r="S731" i="1"/>
  <c r="S3768" i="1"/>
  <c r="S4970" i="1"/>
  <c r="S4652" i="1"/>
  <c r="S4060" i="1"/>
  <c r="S4217" i="1"/>
  <c r="S2237" i="1"/>
  <c r="S6687" i="1"/>
  <c r="S4969" i="1"/>
  <c r="S6150" i="1"/>
  <c r="S6275" i="1"/>
  <c r="S3106" i="1"/>
  <c r="S2236" i="1"/>
  <c r="S4788" i="1"/>
  <c r="S2909" i="1"/>
  <c r="S6203" i="1"/>
  <c r="S1998" i="1"/>
  <c r="S6995" i="1"/>
  <c r="S6998" i="1"/>
  <c r="S3178" i="1"/>
  <c r="S6734" i="1"/>
  <c r="S2598" i="1"/>
  <c r="S609" i="1"/>
  <c r="S5441" i="1"/>
  <c r="S1564" i="1"/>
  <c r="S2325" i="1"/>
  <c r="S5440" i="1"/>
  <c r="S6366" i="1"/>
  <c r="S5284" i="1"/>
  <c r="S1269" i="1"/>
  <c r="S5242" i="1"/>
  <c r="S4968" i="1"/>
  <c r="S3767" i="1"/>
  <c r="S296" i="1"/>
  <c r="S730" i="1"/>
  <c r="S787" i="1"/>
  <c r="S1404" i="1"/>
  <c r="S859" i="1"/>
  <c r="S6733" i="1"/>
  <c r="S2908" i="1"/>
  <c r="S1403" i="1"/>
  <c r="S5439" i="1"/>
  <c r="S2235" i="1"/>
  <c r="S2395" i="1"/>
  <c r="S1963" i="1"/>
  <c r="S1197" i="1"/>
  <c r="S826" i="1"/>
  <c r="S6464" i="1"/>
  <c r="S5010" i="1"/>
  <c r="S5680" i="1"/>
  <c r="S3105" i="1"/>
  <c r="S5904" i="1"/>
  <c r="S1589" i="1"/>
  <c r="S1429" i="1"/>
  <c r="S1356" i="1"/>
  <c r="S5199" i="1"/>
  <c r="S4446" i="1"/>
  <c r="S2234" i="1"/>
  <c r="S2394" i="1"/>
  <c r="S6149" i="1"/>
  <c r="S1480" i="1"/>
  <c r="S6148" i="1"/>
  <c r="S342" i="1"/>
  <c r="S3766" i="1"/>
  <c r="S2393" i="1"/>
  <c r="S6147" i="1"/>
  <c r="S1563" i="1"/>
  <c r="S3904" i="1"/>
  <c r="S3104" i="1"/>
  <c r="S6989" i="1"/>
  <c r="S858" i="1"/>
  <c r="S4275" i="1"/>
  <c r="S1496" i="1"/>
  <c r="S163" i="1"/>
  <c r="S4445" i="1"/>
  <c r="S6146" i="1"/>
  <c r="S938" i="1"/>
  <c r="S2233" i="1"/>
  <c r="S3765" i="1"/>
  <c r="S6556" i="1"/>
  <c r="S5903" i="1"/>
  <c r="S6238" i="1"/>
  <c r="S3103" i="1"/>
  <c r="S1196" i="1"/>
  <c r="S3764" i="1"/>
  <c r="S6236" i="1"/>
  <c r="S6237" i="1"/>
  <c r="S3388" i="1"/>
  <c r="S6808" i="1"/>
  <c r="S277" i="1"/>
  <c r="S1195" i="1"/>
  <c r="S825" i="1"/>
  <c r="S3763" i="1"/>
  <c r="S937" i="1"/>
  <c r="S1267" i="1"/>
  <c r="S1268" i="1"/>
  <c r="S6555" i="1"/>
  <c r="S3424" i="1"/>
  <c r="S3903" i="1"/>
  <c r="S4059" i="1"/>
  <c r="S1835" i="1"/>
  <c r="S2343" i="1"/>
  <c r="S2546" i="1"/>
  <c r="S3192" i="1"/>
  <c r="S2907" i="1"/>
  <c r="S1355" i="1"/>
  <c r="S874" i="1"/>
  <c r="S4967" i="1"/>
  <c r="S341" i="1"/>
  <c r="S6452" i="1"/>
  <c r="S4966" i="1"/>
  <c r="S6906" i="1"/>
  <c r="S3102" i="1"/>
  <c r="S6865" i="1"/>
  <c r="S5902" i="1"/>
  <c r="S6145" i="1"/>
  <c r="S2906" i="1"/>
  <c r="S1962" i="1"/>
  <c r="S2392" i="1"/>
  <c r="S3101" i="1"/>
  <c r="S628" i="1"/>
  <c r="S549" i="1"/>
  <c r="S1266" i="1"/>
  <c r="S837" i="1"/>
  <c r="S191" i="1"/>
  <c r="S4" i="1"/>
  <c r="S4965" i="1"/>
  <c r="S5901" i="1"/>
  <c r="S602" i="1"/>
  <c r="S527" i="1"/>
  <c r="S6554" i="1"/>
  <c r="S2699" i="1"/>
  <c r="S4058" i="1"/>
  <c r="S2597" i="1"/>
  <c r="S3249" i="1"/>
  <c r="S4216" i="1"/>
  <c r="S6404" i="1"/>
  <c r="S3762" i="1"/>
  <c r="S3160" i="1"/>
  <c r="S4651" i="1"/>
  <c r="S1698" i="1"/>
  <c r="S6201" i="1"/>
  <c r="S6202" i="1"/>
  <c r="S6553" i="1"/>
  <c r="S729" i="1"/>
  <c r="S1834" i="1"/>
  <c r="S6864" i="1"/>
  <c r="S3387" i="1"/>
  <c r="S6257" i="1"/>
  <c r="S1588" i="1"/>
  <c r="S5073" i="1"/>
  <c r="S4724" i="1"/>
  <c r="S3386" i="1"/>
  <c r="S2905" i="1"/>
  <c r="S2006" i="1"/>
  <c r="S4964" i="1"/>
  <c r="S3761" i="1"/>
  <c r="S1354" i="1"/>
  <c r="S4963" i="1"/>
  <c r="S6552" i="1"/>
  <c r="S5438" i="1"/>
  <c r="S5198" i="1"/>
  <c r="S2232" i="1"/>
  <c r="S4962" i="1"/>
  <c r="S467" i="1"/>
  <c r="S2" i="1"/>
  <c r="S1402" i="1"/>
  <c r="S1194" i="1"/>
  <c r="S4057" i="1"/>
  <c r="S1562" i="1"/>
  <c r="S3969" i="1"/>
  <c r="S1193" i="1"/>
  <c r="S4094" i="1"/>
  <c r="S3385" i="1"/>
  <c r="S6732" i="1"/>
  <c r="S2421" i="1"/>
  <c r="S4961" i="1"/>
  <c r="S3760" i="1"/>
  <c r="S3384" i="1"/>
  <c r="S249" i="1"/>
  <c r="S6652" i="1"/>
  <c r="S6451" i="1"/>
  <c r="S3759" i="1"/>
  <c r="S6905" i="1"/>
  <c r="S3383" i="1"/>
  <c r="S4960" i="1"/>
  <c r="S5241" i="1"/>
  <c r="S728" i="1"/>
  <c r="S824" i="1"/>
  <c r="S4650" i="1"/>
  <c r="S3159" i="1"/>
  <c r="S1997" i="1"/>
  <c r="S2550" i="1"/>
  <c r="S6686" i="1"/>
  <c r="S546" i="1"/>
  <c r="S488" i="1"/>
  <c r="S1428" i="1"/>
  <c r="S2764" i="1"/>
  <c r="S4322" i="1"/>
  <c r="S1192" i="1"/>
  <c r="S936" i="1"/>
  <c r="S6779" i="1"/>
  <c r="S1561" i="1"/>
  <c r="S4056" i="1"/>
  <c r="S1587" i="1"/>
  <c r="S5437" i="1"/>
  <c r="S2493" i="1"/>
  <c r="S5240" i="1"/>
  <c r="S230" i="1"/>
  <c r="S3902" i="1"/>
  <c r="S2596" i="1"/>
  <c r="S586" i="1"/>
  <c r="S4723" i="1"/>
  <c r="S3510" i="1"/>
  <c r="S3191" i="1"/>
  <c r="S4444" i="1"/>
  <c r="S279" i="1"/>
  <c r="S3901" i="1"/>
  <c r="S2904" i="1"/>
  <c r="S5033" i="1"/>
  <c r="S636" i="1"/>
  <c r="S511" i="1"/>
  <c r="S6235" i="1"/>
  <c r="S229" i="1"/>
  <c r="S68" i="1"/>
  <c r="S1401" i="1"/>
  <c r="S4959" i="1"/>
  <c r="S2492" i="1"/>
  <c r="S5063" i="1"/>
  <c r="S6144" i="1"/>
  <c r="S5436" i="1"/>
  <c r="S5900" i="1"/>
  <c r="S786" i="1"/>
  <c r="S3100" i="1"/>
  <c r="S3758" i="1"/>
  <c r="S53" i="1"/>
  <c r="S6731" i="1"/>
  <c r="S5009" i="1"/>
  <c r="S4508" i="1"/>
  <c r="S5808" i="1"/>
  <c r="S487" i="1"/>
  <c r="S979" i="1"/>
  <c r="S5899" i="1"/>
  <c r="S2231" i="1"/>
  <c r="S3382" i="1"/>
  <c r="S3532" i="1"/>
  <c r="S6807" i="1"/>
  <c r="S4507" i="1"/>
  <c r="S1757" i="1"/>
  <c r="S4321" i="1"/>
  <c r="S4649" i="1"/>
  <c r="S78" i="1"/>
  <c r="S3941" i="1"/>
  <c r="S3757" i="1"/>
  <c r="S2533" i="1"/>
  <c r="S6945" i="1"/>
  <c r="S6946" i="1"/>
  <c r="S4958" i="1"/>
  <c r="S6143" i="1"/>
  <c r="S4773" i="1"/>
  <c r="S2230" i="1"/>
  <c r="S1353" i="1"/>
  <c r="S5768" i="1"/>
  <c r="S97" i="1"/>
  <c r="S727" i="1"/>
  <c r="S2903" i="1"/>
  <c r="S6142" i="1"/>
  <c r="S6730" i="1"/>
  <c r="S3381" i="1"/>
  <c r="S466" i="1"/>
  <c r="S6551" i="1"/>
  <c r="S1427" i="1"/>
  <c r="S3177" i="1"/>
  <c r="S935" i="1"/>
  <c r="S5435" i="1"/>
  <c r="S4957" i="1"/>
  <c r="S3099" i="1"/>
  <c r="S5767" i="1"/>
  <c r="S2015" i="1"/>
  <c r="S3756" i="1"/>
  <c r="S4055" i="1"/>
  <c r="S2008" i="1"/>
  <c r="S4100" i="1"/>
  <c r="S2391" i="1"/>
  <c r="S519" i="1"/>
  <c r="S1996" i="1"/>
  <c r="S1479" i="1"/>
  <c r="S5032" i="1"/>
  <c r="S1306" i="1"/>
  <c r="S934" i="1"/>
  <c r="S3422" i="1"/>
  <c r="S3098" i="1"/>
  <c r="S1798" i="1"/>
  <c r="S3423" i="1"/>
  <c r="S836" i="1"/>
  <c r="S465" i="1"/>
  <c r="S2390" i="1"/>
  <c r="S2595" i="1"/>
  <c r="S5008" i="1"/>
  <c r="S5679" i="1"/>
  <c r="S2324" i="1"/>
  <c r="S6274" i="1"/>
  <c r="S5726" i="1"/>
  <c r="S402" i="1"/>
  <c r="S6141" i="1"/>
  <c r="S1697" i="1"/>
  <c r="S3380" i="1"/>
  <c r="S3248" i="1"/>
  <c r="S5007" i="1"/>
  <c r="S978" i="1"/>
  <c r="S5062" i="1"/>
  <c r="S4648" i="1"/>
  <c r="S3097" i="1"/>
  <c r="S3900" i="1"/>
  <c r="S4274" i="1"/>
  <c r="S585" i="1"/>
  <c r="S5898" i="1"/>
  <c r="S4303" i="1"/>
  <c r="S6140" i="1"/>
  <c r="S4215" i="1"/>
  <c r="S4647" i="1"/>
  <c r="S3096" i="1"/>
  <c r="S5782" i="1"/>
  <c r="S3523" i="1"/>
  <c r="S5987" i="1"/>
  <c r="S266" i="1"/>
  <c r="S726" i="1"/>
  <c r="S2623" i="1"/>
  <c r="S844" i="1"/>
  <c r="S2229" i="1"/>
  <c r="S6139" i="1"/>
  <c r="S1265" i="1"/>
  <c r="S4956" i="1"/>
  <c r="S3968" i="1"/>
  <c r="S2491" i="1"/>
  <c r="S5678" i="1"/>
  <c r="S5434" i="1"/>
  <c r="S3755" i="1"/>
  <c r="S1833" i="1"/>
  <c r="S6365" i="1"/>
  <c r="S72" i="1"/>
  <c r="S5807" i="1"/>
  <c r="S2228" i="1"/>
  <c r="S6" i="1"/>
  <c r="S5677" i="1"/>
  <c r="S464" i="1"/>
  <c r="S1191" i="1"/>
  <c r="S5305" i="1"/>
  <c r="S785" i="1"/>
  <c r="S1924" i="1"/>
  <c r="S3379" i="1"/>
  <c r="S5283" i="1"/>
  <c r="S3378" i="1"/>
  <c r="S3377" i="1"/>
  <c r="S2778" i="1"/>
  <c r="S358" i="1"/>
  <c r="S2227" i="1"/>
  <c r="S6550" i="1"/>
  <c r="S2532" i="1"/>
  <c r="S531" i="1"/>
  <c r="S5897" i="1"/>
  <c r="S4955" i="1"/>
  <c r="S2226" i="1"/>
  <c r="S2531" i="1"/>
  <c r="S3967" i="1"/>
  <c r="S384" i="1"/>
  <c r="S6138" i="1"/>
  <c r="S463" i="1"/>
  <c r="S592" i="1"/>
  <c r="S3531" i="1"/>
  <c r="S3956" i="1"/>
  <c r="S5197" i="1"/>
  <c r="S5433" i="1"/>
  <c r="S3754" i="1"/>
  <c r="S1190" i="1"/>
  <c r="S2490" i="1"/>
  <c r="S1400" i="1"/>
  <c r="S5986" i="1"/>
  <c r="S4646" i="1"/>
  <c r="S1028" i="1"/>
  <c r="S4214" i="1"/>
  <c r="S3247" i="1"/>
  <c r="S162" i="1"/>
  <c r="S5196" i="1"/>
  <c r="S2902" i="1"/>
  <c r="S3246" i="1"/>
  <c r="S4954" i="1"/>
  <c r="S1264" i="1"/>
  <c r="S4315" i="1"/>
  <c r="S3244" i="1"/>
  <c r="S4316" i="1"/>
  <c r="S4317" i="1"/>
  <c r="S4318" i="1"/>
  <c r="S3376" i="1"/>
  <c r="S3190" i="1"/>
  <c r="S4443" i="1"/>
  <c r="S4054" i="1"/>
  <c r="S3753" i="1"/>
  <c r="S4319" i="1"/>
  <c r="S4469" i="1"/>
  <c r="S3271" i="1"/>
  <c r="S4320" i="1"/>
  <c r="S3955" i="1"/>
  <c r="S3752" i="1"/>
  <c r="S2225" i="1"/>
  <c r="S4442" i="1"/>
  <c r="S3245" i="1"/>
  <c r="S2698" i="1"/>
  <c r="S2696" i="1"/>
  <c r="S2697" i="1"/>
  <c r="S3095" i="1"/>
  <c r="S5985" i="1"/>
  <c r="S2224" i="1"/>
  <c r="S462" i="1"/>
  <c r="S6273" i="1"/>
  <c r="S2223" i="1"/>
  <c r="S4496" i="1"/>
  <c r="S2545" i="1"/>
  <c r="S3899" i="1"/>
  <c r="S486" i="1"/>
  <c r="S13" i="1"/>
  <c r="S2489" i="1"/>
  <c r="S265" i="1"/>
  <c r="S3751" i="1"/>
  <c r="S5896" i="1"/>
  <c r="S6966" i="1"/>
  <c r="S6685" i="1"/>
  <c r="S2389" i="1"/>
  <c r="S6549" i="1"/>
  <c r="S3375" i="1"/>
  <c r="S6863" i="1"/>
  <c r="S369" i="1"/>
  <c r="S1832" i="1"/>
  <c r="S461" i="1"/>
  <c r="S1965" i="1"/>
  <c r="S3094" i="1"/>
  <c r="S933" i="1"/>
  <c r="S584" i="1"/>
  <c r="S4495" i="1"/>
  <c r="S1696" i="1"/>
  <c r="S259" i="1"/>
  <c r="S2420" i="1"/>
  <c r="S932" i="1"/>
  <c r="S6904" i="1"/>
  <c r="S1831" i="1"/>
  <c r="S725" i="1"/>
  <c r="S2594" i="1"/>
  <c r="S3093" i="1"/>
  <c r="S3493" i="1"/>
  <c r="S6548" i="1"/>
  <c r="S6547" i="1"/>
  <c r="S1005" i="1"/>
  <c r="S6944" i="1"/>
  <c r="S1370" i="1"/>
  <c r="S6806" i="1"/>
  <c r="S2901" i="1"/>
  <c r="S2900" i="1"/>
  <c r="S2899" i="1"/>
  <c r="S4722" i="1"/>
  <c r="S4441" i="1"/>
  <c r="S1189" i="1"/>
  <c r="S460" i="1"/>
  <c r="S5895" i="1"/>
  <c r="S1783" i="1"/>
  <c r="S6994" i="1"/>
  <c r="S5894" i="1"/>
  <c r="S5725" i="1"/>
  <c r="S5432" i="1"/>
  <c r="S228" i="1"/>
  <c r="S3092" i="1"/>
  <c r="S823" i="1"/>
  <c r="S2695" i="1"/>
  <c r="S2339" i="1"/>
  <c r="S1188" i="1"/>
  <c r="S5983" i="1"/>
  <c r="S6200" i="1"/>
  <c r="S5893" i="1"/>
  <c r="S5984" i="1"/>
  <c r="S5676" i="1"/>
  <c r="S5195" i="1"/>
  <c r="S3750" i="1"/>
  <c r="S5006" i="1"/>
  <c r="S3749" i="1"/>
  <c r="S1352" i="1"/>
  <c r="S6758" i="1"/>
  <c r="S5806" i="1"/>
  <c r="S4953" i="1"/>
  <c r="S1399" i="1"/>
  <c r="S724" i="1"/>
  <c r="S5194" i="1"/>
  <c r="S2694" i="1"/>
  <c r="S105" i="1"/>
  <c r="S4213" i="1"/>
  <c r="S510" i="1"/>
  <c r="S4494" i="1"/>
  <c r="S2898" i="1"/>
  <c r="S5892" i="1"/>
  <c r="S6199" i="1"/>
  <c r="S4952" i="1"/>
  <c r="S4273" i="1"/>
  <c r="S5239" i="1"/>
  <c r="S6805" i="1"/>
  <c r="S1560" i="1"/>
  <c r="S5431" i="1"/>
  <c r="S1478" i="1"/>
  <c r="S2593" i="1"/>
  <c r="S4440" i="1"/>
  <c r="S59" i="1"/>
  <c r="S6272" i="1"/>
  <c r="S3898" i="1"/>
  <c r="S931" i="1"/>
  <c r="S2897" i="1"/>
  <c r="S4721" i="1"/>
  <c r="S2323" i="1"/>
  <c r="S2781" i="1"/>
  <c r="S4951" i="1"/>
  <c r="S6965" i="1"/>
  <c r="S6463" i="1"/>
  <c r="S6903" i="1"/>
  <c r="S104" i="1"/>
  <c r="S4338" i="1"/>
  <c r="S367" i="1"/>
  <c r="S6137" i="1"/>
  <c r="S5724" i="1"/>
  <c r="S3091" i="1"/>
  <c r="S3374" i="1"/>
  <c r="S3896" i="1"/>
  <c r="S3897" i="1"/>
  <c r="S5430" i="1"/>
  <c r="S5193" i="1"/>
  <c r="S4645" i="1"/>
  <c r="S4272" i="1"/>
  <c r="S6546" i="1"/>
  <c r="S6403" i="1"/>
  <c r="S3895" i="1"/>
  <c r="S340" i="1"/>
  <c r="S5675" i="1"/>
  <c r="S5429" i="1"/>
  <c r="S3748" i="1"/>
  <c r="S3747" i="1"/>
  <c r="S4950" i="1"/>
  <c r="S5723" i="1"/>
  <c r="S5927" i="1"/>
  <c r="S5674" i="1"/>
  <c r="S3243" i="1"/>
  <c r="S1995" i="1"/>
  <c r="S3746" i="1"/>
  <c r="S4439" i="1"/>
  <c r="S383" i="1"/>
  <c r="S459" i="1"/>
  <c r="S5946" i="1"/>
  <c r="S89" i="1"/>
  <c r="S4053" i="1"/>
  <c r="S4212" i="1"/>
  <c r="S4772" i="1"/>
  <c r="S5673" i="1"/>
  <c r="S509" i="1"/>
  <c r="S7013" i="1"/>
  <c r="S3421" i="1"/>
  <c r="S3745" i="1"/>
  <c r="S5061" i="1"/>
  <c r="S1263" i="1"/>
  <c r="S857" i="1"/>
  <c r="S2549" i="1"/>
  <c r="S1923" i="1"/>
  <c r="S4211" i="1"/>
  <c r="S366" i="1"/>
  <c r="S723" i="1"/>
  <c r="S722" i="1"/>
  <c r="S3437" i="1"/>
  <c r="S5766" i="1"/>
  <c r="S186" i="1"/>
  <c r="S4720" i="1"/>
  <c r="S3090" i="1"/>
  <c r="S4949" i="1"/>
  <c r="S2592" i="1"/>
  <c r="S721" i="1"/>
  <c r="S3242" i="1"/>
  <c r="S4210" i="1"/>
  <c r="S185" i="1"/>
  <c r="S3241" i="1"/>
  <c r="S3089" i="1"/>
  <c r="S2424" i="1"/>
  <c r="S6136" i="1"/>
  <c r="S2222" i="1"/>
  <c r="S4271" i="1"/>
  <c r="S720" i="1"/>
  <c r="S1994" i="1"/>
  <c r="S3744" i="1"/>
  <c r="S6234" i="1"/>
  <c r="S3088" i="1"/>
  <c r="S3087" i="1"/>
  <c r="S2388" i="1"/>
  <c r="S4051" i="1"/>
  <c r="S4052" i="1"/>
  <c r="S4787" i="1"/>
  <c r="S3743" i="1"/>
  <c r="S1922" i="1"/>
  <c r="S5192" i="1"/>
  <c r="S4758" i="1"/>
  <c r="S3742" i="1"/>
  <c r="S2896" i="1"/>
  <c r="S5805" i="1"/>
  <c r="S3240" i="1"/>
  <c r="S4719" i="1"/>
  <c r="S5672" i="1"/>
  <c r="S399" i="1"/>
  <c r="S1596" i="1"/>
  <c r="S3741" i="1"/>
  <c r="S3420" i="1"/>
  <c r="S1921" i="1"/>
  <c r="S6824" i="1"/>
  <c r="S6902" i="1"/>
  <c r="S6964" i="1"/>
  <c r="S6587" i="1"/>
  <c r="S6729" i="1"/>
  <c r="S5671" i="1"/>
  <c r="S1187" i="1"/>
  <c r="S3740" i="1"/>
  <c r="S143" i="1"/>
  <c r="S4948" i="1"/>
  <c r="S1830" i="1"/>
  <c r="S6271" i="1"/>
  <c r="S3940" i="1"/>
  <c r="S6198" i="1"/>
  <c r="S930" i="1"/>
  <c r="S2591" i="1"/>
  <c r="S3739" i="1"/>
  <c r="S583" i="1"/>
  <c r="S4050" i="1"/>
  <c r="S1262" i="1"/>
  <c r="S629" i="1"/>
  <c r="S843" i="1"/>
  <c r="S3086" i="1"/>
  <c r="S5005" i="1"/>
  <c r="S4786" i="1"/>
  <c r="S5191" i="1"/>
  <c r="S2020" i="1"/>
  <c r="S5483" i="1"/>
  <c r="S3509" i="1"/>
  <c r="S5060" i="1"/>
  <c r="S6778" i="1"/>
  <c r="S458" i="1"/>
  <c r="S4644" i="1"/>
  <c r="S4049" i="1"/>
  <c r="S1351" i="1"/>
  <c r="S1559" i="1"/>
  <c r="S6135" i="1"/>
  <c r="S1695" i="1"/>
  <c r="S5190" i="1"/>
  <c r="S6901" i="1"/>
  <c r="S5189" i="1"/>
  <c r="S4438" i="1"/>
  <c r="S4270" i="1"/>
  <c r="S1186" i="1"/>
  <c r="S5188" i="1"/>
  <c r="S3894" i="1"/>
  <c r="S1756" i="1"/>
  <c r="S3738" i="1"/>
  <c r="S1398" i="1"/>
  <c r="S5428" i="1"/>
  <c r="S719" i="1"/>
  <c r="S3893" i="1"/>
  <c r="S2763" i="1"/>
  <c r="S1426" i="1"/>
  <c r="S3492" i="1"/>
  <c r="S4437" i="1"/>
  <c r="S6197" i="1"/>
  <c r="S6862" i="1"/>
  <c r="S2221" i="1"/>
  <c r="S7012" i="1"/>
  <c r="S2895" i="1"/>
  <c r="S142" i="1"/>
  <c r="S1185" i="1"/>
  <c r="S3239" i="1"/>
  <c r="S485" i="1"/>
  <c r="S5031" i="1"/>
  <c r="S3085" i="1"/>
  <c r="S5187" i="1"/>
  <c r="S5059" i="1"/>
  <c r="S1184" i="1"/>
  <c r="S5670" i="1"/>
  <c r="S3737" i="1"/>
  <c r="S1920" i="1"/>
  <c r="S5722" i="1"/>
  <c r="S1755" i="1"/>
  <c r="S3892" i="1"/>
  <c r="S3736" i="1"/>
  <c r="S2894" i="1"/>
  <c r="S3084" i="1"/>
  <c r="S3491" i="1"/>
  <c r="S718" i="1"/>
  <c r="S3891" i="1"/>
  <c r="S3954" i="1"/>
  <c r="S1477" i="1"/>
  <c r="S4946" i="1"/>
  <c r="S4947" i="1"/>
  <c r="S5891" i="1"/>
  <c r="S6364" i="1"/>
  <c r="S6363" i="1"/>
  <c r="S5765" i="1"/>
  <c r="S1953" i="1"/>
  <c r="S2342" i="1"/>
  <c r="S803" i="1"/>
  <c r="S3238" i="1"/>
  <c r="S5186" i="1"/>
  <c r="S3735" i="1"/>
  <c r="S339" i="1"/>
  <c r="S2488" i="1"/>
  <c r="S3734" i="1"/>
  <c r="S276" i="1"/>
  <c r="S2590" i="1"/>
  <c r="S929" i="1"/>
  <c r="S977" i="1"/>
  <c r="S4048" i="1"/>
  <c r="S4436" i="1"/>
  <c r="S6861" i="1"/>
  <c r="S159" i="1"/>
  <c r="S2220" i="1"/>
  <c r="S4643" i="1"/>
  <c r="S4209" i="1"/>
  <c r="S6362" i="1"/>
  <c r="S457" i="1"/>
  <c r="S1968" i="1"/>
  <c r="S868" i="1"/>
  <c r="S2387" i="1"/>
  <c r="S3733" i="1"/>
  <c r="S2893" i="1"/>
  <c r="S3436" i="1"/>
  <c r="S456" i="1"/>
  <c r="S2338" i="1"/>
  <c r="S5521" i="1"/>
  <c r="S5522" i="1"/>
  <c r="S4944" i="1"/>
  <c r="S4943" i="1"/>
  <c r="S5523" i="1"/>
  <c r="S4945" i="1"/>
  <c r="S4302" i="1"/>
  <c r="S2892" i="1"/>
  <c r="S5427" i="1"/>
  <c r="S3889" i="1"/>
  <c r="S4301" i="1"/>
  <c r="S4268" i="1"/>
  <c r="S4269" i="1"/>
  <c r="S3890" i="1"/>
  <c r="S605" i="1"/>
  <c r="S928" i="1"/>
  <c r="S5426" i="1"/>
  <c r="S2386" i="1"/>
  <c r="S4435" i="1"/>
  <c r="S2322" i="1"/>
  <c r="S2219" i="1"/>
  <c r="S927" i="1"/>
  <c r="S1694" i="1"/>
  <c r="S4208" i="1"/>
  <c r="S1919" i="1"/>
  <c r="S2891" i="1"/>
  <c r="S4047" i="1"/>
  <c r="S4267" i="1"/>
  <c r="S4093" i="1"/>
  <c r="S1918" i="1"/>
  <c r="S926" i="1"/>
  <c r="S4785" i="1"/>
  <c r="S2890" i="1"/>
  <c r="S5982" i="1"/>
  <c r="S4942" i="1"/>
  <c r="S248" i="1"/>
  <c r="S717" i="1"/>
  <c r="S4207" i="1"/>
  <c r="S1183" i="1"/>
  <c r="S6628" i="1"/>
  <c r="S3888" i="1"/>
  <c r="S2218" i="1"/>
  <c r="S716" i="1"/>
  <c r="S382" i="1"/>
  <c r="S5425" i="1"/>
  <c r="S381" i="1"/>
  <c r="S623" i="1"/>
  <c r="S380" i="1"/>
  <c r="S2385" i="1"/>
  <c r="S2544" i="1"/>
  <c r="S2215" i="1"/>
  <c r="S2384" i="1"/>
  <c r="S2693" i="1"/>
  <c r="S3083" i="1"/>
  <c r="S1754" i="1"/>
  <c r="S1558" i="1"/>
  <c r="S1350" i="1"/>
  <c r="S2214" i="1"/>
  <c r="S1917" i="1"/>
  <c r="S2216" i="1"/>
  <c r="S1473" i="1"/>
  <c r="S1474" i="1"/>
  <c r="S1475" i="1"/>
  <c r="S1916" i="1"/>
  <c r="S2486" i="1"/>
  <c r="S5282" i="1"/>
  <c r="S2487" i="1"/>
  <c r="S1476" i="1"/>
  <c r="S2217" i="1"/>
  <c r="S1349" i="1"/>
  <c r="S3732" i="1"/>
  <c r="S338" i="1"/>
  <c r="S275" i="1"/>
  <c r="S6988" i="1"/>
  <c r="S6900" i="1"/>
  <c r="S5507" i="1"/>
  <c r="S4300" i="1"/>
  <c r="S3887" i="1"/>
  <c r="S2485" i="1"/>
  <c r="S5669" i="1"/>
  <c r="S2213" i="1"/>
  <c r="S3953" i="1"/>
  <c r="S6424" i="1"/>
  <c r="S5981" i="1"/>
  <c r="S3731" i="1"/>
  <c r="S4206" i="1"/>
  <c r="S1397" i="1"/>
  <c r="S3730" i="1"/>
  <c r="S5890" i="1"/>
  <c r="S6134" i="1"/>
  <c r="S2589" i="1"/>
  <c r="S4205" i="1"/>
  <c r="S715" i="1"/>
  <c r="S4941" i="1"/>
  <c r="S2383" i="1"/>
  <c r="S5530" i="1"/>
  <c r="S1031" i="1"/>
  <c r="S714" i="1"/>
  <c r="S1182" i="1"/>
  <c r="S3373" i="1"/>
  <c r="S5889" i="1"/>
  <c r="S582" i="1"/>
  <c r="S1261" i="1"/>
  <c r="S337" i="1"/>
  <c r="S4940" i="1"/>
  <c r="S713" i="1"/>
  <c r="S1305" i="1"/>
  <c r="S3082" i="1"/>
  <c r="S7040" i="1"/>
  <c r="S155" i="1"/>
  <c r="S2212" i="1"/>
  <c r="S201" i="1"/>
  <c r="S258" i="1"/>
  <c r="S4434" i="1"/>
  <c r="S1425" i="1"/>
  <c r="S2211" i="1"/>
  <c r="S2321" i="1"/>
  <c r="S77" i="1"/>
  <c r="S3729" i="1"/>
  <c r="S4204" i="1"/>
  <c r="S6586" i="1"/>
  <c r="S2382" i="1"/>
  <c r="S4642" i="1"/>
  <c r="S3237" i="1"/>
  <c r="S601" i="1"/>
  <c r="S3372" i="1"/>
  <c r="S247" i="1"/>
  <c r="S2210" i="1"/>
  <c r="S622" i="1"/>
  <c r="S6943" i="1"/>
  <c r="S4433" i="1"/>
  <c r="S1181" i="1"/>
  <c r="S4939" i="1"/>
  <c r="S3371" i="1"/>
  <c r="S925" i="1"/>
  <c r="S3886" i="1"/>
  <c r="S3370" i="1"/>
  <c r="S2957" i="1"/>
  <c r="S712" i="1"/>
  <c r="S3728" i="1"/>
  <c r="S6133" i="1"/>
  <c r="S5281" i="1"/>
  <c r="S6919" i="1"/>
  <c r="S3189" i="1"/>
  <c r="S2209" i="1"/>
  <c r="S5058" i="1"/>
  <c r="S4104" i="1"/>
  <c r="S2530" i="1"/>
  <c r="S4718" i="1"/>
  <c r="S5185" i="1"/>
  <c r="S5888" i="1"/>
  <c r="S4046" i="1"/>
  <c r="S4938" i="1"/>
  <c r="S6804" i="1"/>
  <c r="S5238" i="1"/>
  <c r="S1260" i="1"/>
  <c r="S4432" i="1"/>
  <c r="S5668" i="1"/>
  <c r="S1023" i="1"/>
  <c r="S5980" i="1"/>
  <c r="S246" i="1"/>
  <c r="S2208" i="1"/>
  <c r="S3885" i="1"/>
  <c r="S1180" i="1"/>
  <c r="S1179" i="1"/>
  <c r="S2762" i="1"/>
  <c r="S4493" i="1"/>
  <c r="S6823" i="1"/>
  <c r="S1586" i="1"/>
  <c r="S4266" i="1"/>
  <c r="S2341" i="1"/>
  <c r="S711" i="1"/>
  <c r="S2419" i="1"/>
  <c r="S4299" i="1"/>
  <c r="S455" i="1"/>
  <c r="S4937" i="1"/>
  <c r="S6132" i="1"/>
  <c r="S2207" i="1"/>
  <c r="S5424" i="1"/>
  <c r="S2206" i="1"/>
  <c r="S1178" i="1"/>
  <c r="S710" i="1"/>
  <c r="S6545" i="1"/>
  <c r="S600" i="1"/>
  <c r="S37" i="1"/>
  <c r="S3727" i="1"/>
  <c r="S1177" i="1"/>
  <c r="S1952" i="1"/>
  <c r="S2418" i="1"/>
  <c r="S1176" i="1"/>
  <c r="S4935" i="1"/>
  <c r="S4936" i="1"/>
  <c r="S5423" i="1"/>
  <c r="S976" i="1"/>
  <c r="S1829" i="1"/>
  <c r="S1915" i="1"/>
  <c r="S1557" i="1"/>
  <c r="S4641" i="1"/>
  <c r="S5183" i="1"/>
  <c r="S5184" i="1"/>
  <c r="S1993" i="1"/>
  <c r="S1348" i="1"/>
  <c r="S3508" i="1"/>
  <c r="S6728" i="1"/>
  <c r="S4934" i="1"/>
  <c r="S3884" i="1"/>
  <c r="S2889" i="1"/>
  <c r="S3726" i="1"/>
  <c r="S1992" i="1"/>
  <c r="S2588" i="1"/>
  <c r="S5667" i="1"/>
  <c r="S4640" i="1"/>
  <c r="S3883" i="1"/>
  <c r="S454" i="1"/>
  <c r="S2205" i="1"/>
  <c r="S2692" i="1"/>
  <c r="S2381" i="1"/>
  <c r="S4639" i="1"/>
  <c r="S923" i="1"/>
  <c r="S924" i="1"/>
  <c r="S4431" i="1"/>
  <c r="S2888" i="1"/>
  <c r="S2587" i="1"/>
  <c r="S2887" i="1"/>
  <c r="S3369" i="1"/>
  <c r="S4638" i="1"/>
  <c r="S6450" i="1"/>
  <c r="S5237" i="1"/>
  <c r="S1914" i="1"/>
  <c r="S2417" i="1"/>
  <c r="S336" i="1"/>
  <c r="S3490" i="1"/>
  <c r="S1693" i="1"/>
  <c r="S3081" i="1"/>
  <c r="S3419" i="1"/>
  <c r="S2886" i="1"/>
  <c r="S4933" i="1"/>
  <c r="S922" i="1"/>
  <c r="S199" i="1"/>
  <c r="S5666" i="1"/>
  <c r="S873" i="1"/>
  <c r="S3080" i="1"/>
  <c r="S1692" i="1"/>
  <c r="S4637" i="1"/>
  <c r="S5665" i="1"/>
  <c r="S1175" i="1"/>
  <c r="S6131" i="1"/>
  <c r="S856" i="1"/>
  <c r="S5280" i="1"/>
  <c r="S6627" i="1"/>
  <c r="S5998" i="1"/>
  <c r="S5316" i="1"/>
  <c r="S2204" i="1"/>
  <c r="S1913" i="1"/>
  <c r="S335" i="1"/>
  <c r="S5422" i="1"/>
  <c r="S2203" i="1"/>
  <c r="S4932" i="1"/>
  <c r="S1856" i="1"/>
  <c r="S4203" i="1"/>
  <c r="S5520" i="1"/>
  <c r="S4430" i="1"/>
  <c r="S6860" i="1"/>
  <c r="S784" i="1"/>
  <c r="S4636" i="1"/>
  <c r="S6963" i="1"/>
  <c r="S227" i="1"/>
  <c r="S1782" i="1"/>
  <c r="S334" i="1"/>
  <c r="S6361" i="1"/>
  <c r="S4635" i="1"/>
  <c r="S6727" i="1"/>
  <c r="S5721" i="1"/>
  <c r="S4717" i="1"/>
  <c r="S709" i="1"/>
  <c r="S6987" i="1"/>
  <c r="S4202" i="1"/>
  <c r="S4429" i="1"/>
  <c r="S5506" i="1"/>
  <c r="S5279" i="1"/>
  <c r="S6130" i="1"/>
  <c r="S1691" i="1"/>
  <c r="S5979" i="1"/>
  <c r="S5664" i="1"/>
  <c r="S3882" i="1"/>
  <c r="S1690" i="1"/>
  <c r="S4634" i="1"/>
  <c r="S4931" i="1"/>
  <c r="S6544" i="1"/>
  <c r="S2484" i="1"/>
  <c r="S3939" i="1"/>
  <c r="S855" i="1"/>
  <c r="S184" i="1"/>
  <c r="S4930" i="1"/>
  <c r="S6196" i="1"/>
  <c r="S508" i="1"/>
  <c r="S3938" i="1"/>
  <c r="S2380" i="1"/>
  <c r="S4633" i="1"/>
  <c r="S3966" i="1"/>
  <c r="S1912" i="1"/>
  <c r="S2885" i="1"/>
  <c r="S333" i="1"/>
  <c r="S1174" i="1"/>
  <c r="S1556" i="1"/>
  <c r="S802" i="1"/>
  <c r="S245" i="1"/>
  <c r="S6129" i="1"/>
  <c r="S1173" i="1"/>
  <c r="S975" i="1"/>
  <c r="S3881" i="1"/>
  <c r="S2202" i="1"/>
  <c r="S2949" i="1"/>
  <c r="S332" i="1"/>
  <c r="S1172" i="1"/>
  <c r="S921" i="1"/>
  <c r="S5663" i="1"/>
  <c r="S5804" i="1"/>
  <c r="S5926" i="1"/>
  <c r="S5997" i="1"/>
  <c r="S6128" i="1"/>
  <c r="S6462" i="1"/>
  <c r="S6402" i="1"/>
  <c r="S1911" i="1"/>
  <c r="S3236" i="1"/>
  <c r="S3079" i="1"/>
  <c r="S5505" i="1"/>
  <c r="S2379" i="1"/>
  <c r="S2884" i="1"/>
  <c r="S287" i="1"/>
  <c r="S6859" i="1"/>
  <c r="S604" i="1"/>
  <c r="S5030" i="1"/>
  <c r="S6127" i="1"/>
  <c r="S5662" i="1"/>
  <c r="S2883" i="1"/>
  <c r="S5182" i="1"/>
  <c r="S608" i="1"/>
  <c r="S1689" i="1"/>
  <c r="S5887" i="1"/>
  <c r="S1910" i="1"/>
  <c r="S244" i="1"/>
  <c r="S1171" i="1"/>
  <c r="S1170" i="1"/>
  <c r="S3368" i="1"/>
  <c r="S708" i="1"/>
  <c r="S4298" i="1"/>
  <c r="S1828" i="1"/>
  <c r="S263" i="1"/>
  <c r="S453" i="1"/>
  <c r="S6803" i="1"/>
  <c r="S920" i="1"/>
  <c r="S3078" i="1"/>
  <c r="S6461" i="1"/>
  <c r="S1827" i="1"/>
  <c r="S6858" i="1"/>
  <c r="S4716" i="1"/>
  <c r="S2483" i="1"/>
  <c r="S4201" i="1"/>
  <c r="S992" i="1"/>
  <c r="S2773" i="1"/>
  <c r="S1004" i="1"/>
  <c r="S1347" i="1"/>
  <c r="S2201" i="1"/>
  <c r="S2014" i="1"/>
  <c r="S1472" i="1"/>
  <c r="S6962" i="1"/>
  <c r="S2772" i="1"/>
  <c r="S3367" i="1"/>
  <c r="S2200" i="1"/>
  <c r="S1442" i="1"/>
  <c r="S5661" i="1"/>
  <c r="S6911" i="1"/>
  <c r="S3077" i="1"/>
  <c r="S52" i="1"/>
  <c r="S3235" i="1"/>
  <c r="S5421" i="1"/>
  <c r="S3366" i="1"/>
  <c r="S3489" i="1"/>
  <c r="S5886" i="1"/>
  <c r="S5764" i="1"/>
  <c r="S1688" i="1"/>
  <c r="S3725" i="1"/>
  <c r="S1909" i="1"/>
  <c r="S4083" i="1"/>
  <c r="S6360" i="1"/>
  <c r="S1259" i="1"/>
  <c r="S4771" i="1"/>
  <c r="S4200" i="1"/>
  <c r="S6899" i="1"/>
  <c r="S3488" i="1"/>
  <c r="S5420" i="1"/>
  <c r="S4468" i="1"/>
  <c r="S1396" i="1"/>
  <c r="S4929" i="1"/>
  <c r="S6543" i="1"/>
  <c r="S452" i="1"/>
  <c r="S4314" i="1"/>
  <c r="S1471" i="1"/>
  <c r="S183" i="1"/>
  <c r="S2378" i="1"/>
  <c r="S1555" i="1"/>
  <c r="S4928" i="1"/>
  <c r="S357" i="1"/>
  <c r="S5660" i="1"/>
  <c r="S2882" i="1"/>
  <c r="S6651" i="1"/>
  <c r="S1027" i="1"/>
  <c r="S110" i="1"/>
  <c r="S2199" i="1"/>
  <c r="S1687" i="1"/>
  <c r="S2761" i="1"/>
  <c r="S3076" i="1"/>
  <c r="S507" i="1"/>
  <c r="S4199" i="1"/>
  <c r="S707" i="1"/>
  <c r="S4927" i="1"/>
  <c r="S4632" i="1"/>
  <c r="S6942" i="1"/>
  <c r="S6684" i="1"/>
  <c r="S5236" i="1"/>
  <c r="S5720" i="1"/>
  <c r="S6359" i="1"/>
  <c r="S6126" i="1"/>
  <c r="S6683" i="1"/>
  <c r="S4757" i="1"/>
  <c r="S1395" i="1"/>
  <c r="S6726" i="1"/>
  <c r="S6822" i="1"/>
  <c r="S6233" i="1"/>
  <c r="S3234" i="1"/>
  <c r="S3442" i="1"/>
  <c r="S4045" i="1"/>
  <c r="S1686" i="1"/>
  <c r="S1258" i="1"/>
  <c r="S4631" i="1"/>
  <c r="S2198" i="1"/>
  <c r="S4926" i="1"/>
  <c r="S6449" i="1"/>
  <c r="S6986" i="1"/>
  <c r="S3724" i="1"/>
  <c r="S2691" i="1"/>
  <c r="S1554" i="1"/>
  <c r="S1169" i="1"/>
  <c r="S257" i="1"/>
  <c r="S3075" i="1"/>
  <c r="S3487" i="1"/>
  <c r="S5656" i="1"/>
  <c r="S5657" i="1"/>
  <c r="S5658" i="1"/>
  <c r="S5659" i="1"/>
  <c r="S3074" i="1"/>
  <c r="S2320" i="1"/>
  <c r="S5925" i="1"/>
  <c r="S974" i="1"/>
  <c r="S3418" i="1"/>
  <c r="S3723" i="1"/>
  <c r="S973" i="1"/>
  <c r="S2881" i="1"/>
  <c r="S2319" i="1"/>
  <c r="S1951" i="1"/>
  <c r="S6125" i="1"/>
  <c r="S2197" i="1"/>
  <c r="S4925" i="1"/>
  <c r="S545" i="1"/>
  <c r="S2586" i="1"/>
  <c r="S5655" i="1"/>
  <c r="S3073" i="1"/>
  <c r="S3233" i="1"/>
  <c r="S3072" i="1"/>
  <c r="S5234" i="1"/>
  <c r="S5235" i="1"/>
  <c r="S3937" i="1"/>
  <c r="S331" i="1"/>
  <c r="S4630" i="1"/>
  <c r="S6232" i="1"/>
  <c r="S1257" i="1"/>
  <c r="S3232" i="1"/>
  <c r="S2880" i="1"/>
  <c r="S599" i="1"/>
  <c r="S1685" i="1"/>
  <c r="S6124" i="1"/>
  <c r="S3365" i="1"/>
  <c r="S919" i="1"/>
  <c r="S3071" i="1"/>
  <c r="S6448" i="1"/>
  <c r="S3722" i="1"/>
  <c r="S4099" i="1"/>
  <c r="S1684" i="1"/>
  <c r="S5654" i="1"/>
  <c r="S17" i="1"/>
  <c r="S5924" i="1"/>
  <c r="S4924" i="1"/>
  <c r="S3364" i="1"/>
  <c r="S1826" i="1"/>
  <c r="S5885" i="1"/>
  <c r="S5181" i="1"/>
  <c r="S6626" i="1"/>
  <c r="S3070" i="1"/>
  <c r="S1365" i="1"/>
  <c r="S226" i="1"/>
  <c r="S581" i="1"/>
  <c r="S2416" i="1"/>
  <c r="S363" i="1"/>
  <c r="S451" i="1"/>
  <c r="S5653" i="1"/>
  <c r="S3069" i="1"/>
  <c r="S5884" i="1"/>
  <c r="S141" i="1"/>
  <c r="S3363" i="1"/>
  <c r="S1585" i="1"/>
  <c r="S4923" i="1"/>
  <c r="S6542" i="1"/>
  <c r="S1553" i="1"/>
  <c r="S2196" i="1"/>
  <c r="S5883" i="1"/>
  <c r="S5882" i="1"/>
  <c r="S1908" i="1"/>
  <c r="S1302" i="1"/>
  <c r="S5233" i="1"/>
  <c r="S2318" i="1"/>
  <c r="S783" i="1"/>
  <c r="S3362" i="1"/>
  <c r="S3880" i="1"/>
  <c r="S6358" i="1"/>
  <c r="S5180" i="1"/>
  <c r="S706" i="1"/>
  <c r="S450" i="1"/>
  <c r="S225" i="1"/>
  <c r="S3879" i="1"/>
  <c r="S1552" i="1"/>
  <c r="S5504" i="1"/>
  <c r="S3453" i="1"/>
  <c r="S2195" i="1"/>
  <c r="S4198" i="1"/>
  <c r="S5652" i="1"/>
  <c r="S3361" i="1"/>
  <c r="S705" i="1"/>
  <c r="S3507" i="1"/>
  <c r="S3877" i="1"/>
  <c r="S3506" i="1"/>
  <c r="S6447" i="1"/>
  <c r="S2529" i="1"/>
  <c r="S4715" i="1"/>
  <c r="S3878" i="1"/>
  <c r="S6123" i="1"/>
  <c r="S4922" i="1"/>
  <c r="S5763" i="1"/>
  <c r="S4714" i="1"/>
  <c r="S4756" i="1"/>
  <c r="S4629" i="1"/>
  <c r="S1683" i="1"/>
  <c r="S5762" i="1"/>
  <c r="S1682" i="1"/>
  <c r="S4628" i="1"/>
  <c r="S3965" i="1"/>
  <c r="S1753" i="1"/>
  <c r="S6541" i="1"/>
  <c r="S3417" i="1"/>
  <c r="S3068" i="1"/>
  <c r="S2194" i="1"/>
  <c r="S2193" i="1"/>
  <c r="S5881" i="1"/>
  <c r="S3067" i="1"/>
  <c r="S5503" i="1"/>
  <c r="S2482" i="1"/>
  <c r="S1752" i="1"/>
  <c r="S1825" i="1"/>
  <c r="S7011" i="1"/>
  <c r="S6122" i="1"/>
  <c r="S2377" i="1"/>
  <c r="S6446" i="1"/>
  <c r="S2332" i="1"/>
  <c r="S5419" i="1"/>
  <c r="S6540" i="1"/>
  <c r="S5651" i="1"/>
  <c r="S3158" i="1"/>
  <c r="S3876" i="1"/>
  <c r="S4627" i="1"/>
  <c r="S6539" i="1"/>
  <c r="S1168" i="1"/>
  <c r="S3505" i="1"/>
  <c r="S3360" i="1"/>
  <c r="S1470" i="1"/>
  <c r="S3522" i="1"/>
  <c r="S2690" i="1"/>
  <c r="S4713" i="1"/>
  <c r="S1907" i="1"/>
  <c r="S6357" i="1"/>
  <c r="S6356" i="1"/>
  <c r="S918" i="1"/>
  <c r="S1906" i="1"/>
  <c r="S5880" i="1"/>
  <c r="S3875" i="1"/>
  <c r="S704" i="1"/>
  <c r="S1469" i="1"/>
  <c r="S5179" i="1"/>
  <c r="S3874" i="1"/>
  <c r="S2627" i="1"/>
  <c r="S5978" i="1"/>
  <c r="S5057" i="1"/>
  <c r="S4921" i="1"/>
  <c r="S4920" i="1"/>
  <c r="S33" i="1"/>
  <c r="S4919" i="1"/>
  <c r="S2192" i="1"/>
  <c r="S4626" i="1"/>
  <c r="S1167" i="1"/>
  <c r="S1030" i="1"/>
  <c r="S3952" i="1"/>
  <c r="S544" i="1"/>
  <c r="S3066" i="1"/>
  <c r="S4625" i="1"/>
  <c r="S5418" i="1"/>
  <c r="S5029" i="1"/>
  <c r="S5945" i="1"/>
  <c r="S3157" i="1"/>
  <c r="S1166" i="1"/>
  <c r="S6757" i="1"/>
  <c r="S2543" i="1"/>
  <c r="S330" i="1"/>
  <c r="S2191" i="1"/>
  <c r="S6121" i="1"/>
  <c r="S4428" i="1"/>
  <c r="S5529" i="1"/>
  <c r="S6270" i="1"/>
  <c r="S703" i="1"/>
  <c r="S2190" i="1"/>
  <c r="S3873" i="1"/>
  <c r="S1751" i="1"/>
  <c r="S6538" i="1"/>
  <c r="S6120" i="1"/>
  <c r="S848" i="1"/>
  <c r="S1681" i="1"/>
  <c r="S4918" i="1"/>
  <c r="S2189" i="1"/>
  <c r="S3721" i="1"/>
  <c r="S6725" i="1"/>
  <c r="S6625" i="1"/>
  <c r="S6581" i="1"/>
  <c r="S6537" i="1"/>
  <c r="S6582" i="1"/>
  <c r="S6583" i="1"/>
  <c r="S6584" i="1"/>
  <c r="S6585" i="1"/>
  <c r="S1680" i="1"/>
  <c r="S4917" i="1"/>
  <c r="S6857" i="1"/>
  <c r="S2585" i="1"/>
  <c r="S4197" i="1"/>
  <c r="S5650" i="1"/>
  <c r="S2188" i="1"/>
  <c r="S3964" i="1"/>
  <c r="S4265" i="1"/>
  <c r="S702" i="1"/>
  <c r="S6993" i="1"/>
  <c r="S3872" i="1"/>
  <c r="S1905" i="1"/>
  <c r="S7037" i="1"/>
  <c r="S1551" i="1"/>
  <c r="S5178" i="1"/>
  <c r="S972" i="1"/>
  <c r="S4712" i="1"/>
  <c r="S6195" i="1"/>
  <c r="S329" i="1"/>
  <c r="S1304" i="1"/>
  <c r="S4624" i="1"/>
  <c r="S4916" i="1"/>
  <c r="S2879" i="1"/>
  <c r="S2376" i="1"/>
  <c r="S140" i="1"/>
  <c r="S5232" i="1"/>
  <c r="S5649" i="1"/>
  <c r="S4623" i="1"/>
  <c r="S3065" i="1"/>
  <c r="S4622" i="1"/>
  <c r="S1346" i="1"/>
  <c r="S1550" i="1"/>
  <c r="S5879" i="1"/>
  <c r="S6119" i="1"/>
  <c r="S5648" i="1"/>
  <c r="S701" i="1"/>
  <c r="S700" i="1"/>
  <c r="S5417" i="1"/>
  <c r="S2542" i="1"/>
  <c r="S3064" i="1"/>
  <c r="S506" i="1"/>
  <c r="S3435" i="1"/>
  <c r="S6355" i="1"/>
  <c r="S4621" i="1"/>
  <c r="S6118" i="1"/>
  <c r="S6445" i="1"/>
  <c r="S3871" i="1"/>
  <c r="S2944" i="1"/>
  <c r="S1256" i="1"/>
  <c r="S4492" i="1"/>
  <c r="S2878" i="1"/>
  <c r="S5923" i="1"/>
  <c r="S1165" i="1"/>
  <c r="S5177" i="1"/>
  <c r="S6117" i="1"/>
  <c r="S5056" i="1"/>
  <c r="S5278" i="1"/>
  <c r="S5055" i="1"/>
  <c r="S3359" i="1"/>
  <c r="S1164" i="1"/>
  <c r="S4098" i="1"/>
  <c r="S3434" i="1"/>
  <c r="S4043" i="1"/>
  <c r="S4044" i="1"/>
  <c r="S5803" i="1"/>
  <c r="S5176" i="1"/>
  <c r="S297" i="1"/>
  <c r="S4467" i="1"/>
  <c r="S2187" i="1"/>
  <c r="S1424" i="1"/>
  <c r="S611" i="1"/>
  <c r="S1163" i="1"/>
  <c r="S6624" i="1"/>
  <c r="S3720" i="1"/>
  <c r="S139" i="1"/>
  <c r="S4196" i="1"/>
  <c r="S4915" i="1"/>
  <c r="S6682" i="1"/>
  <c r="S971" i="1"/>
  <c r="S6992" i="1"/>
  <c r="S4620" i="1"/>
  <c r="S5719" i="1"/>
  <c r="S2689" i="1"/>
  <c r="S2688" i="1"/>
  <c r="S2943" i="1"/>
  <c r="S4914" i="1"/>
  <c r="S1797" i="1"/>
  <c r="S4297" i="1"/>
  <c r="S6116" i="1"/>
  <c r="S4784" i="1"/>
  <c r="S2317" i="1"/>
  <c r="S5647" i="1"/>
  <c r="S2186" i="1"/>
  <c r="S4466" i="1"/>
  <c r="S4264" i="1"/>
  <c r="S4195" i="1"/>
  <c r="S3358" i="1"/>
  <c r="S1374" i="1"/>
  <c r="S2760" i="1"/>
  <c r="S1904" i="1"/>
  <c r="S835" i="1"/>
  <c r="S2687" i="1"/>
  <c r="S202" i="1"/>
  <c r="S4194" i="1"/>
  <c r="S3719" i="1"/>
  <c r="S1991" i="1"/>
  <c r="S5646" i="1"/>
  <c r="S1468" i="1"/>
  <c r="S4913" i="1"/>
  <c r="S274" i="1"/>
  <c r="S1584" i="1"/>
  <c r="S1990" i="1"/>
  <c r="S5502" i="1"/>
  <c r="S917" i="1"/>
  <c r="S6856" i="1"/>
  <c r="S5781" i="1"/>
  <c r="S2877" i="1"/>
  <c r="S2616" i="1"/>
  <c r="S1796" i="1"/>
  <c r="S5028" i="1"/>
  <c r="S6354" i="1"/>
  <c r="S6756" i="1"/>
  <c r="S6821" i="1"/>
  <c r="S4427" i="1"/>
  <c r="S5780" i="1"/>
  <c r="S1162" i="1"/>
  <c r="S3063" i="1"/>
  <c r="S4042" i="1"/>
  <c r="S6724" i="1"/>
  <c r="S6401" i="1"/>
  <c r="S4912" i="1"/>
  <c r="S4426" i="1"/>
  <c r="S5878" i="1"/>
  <c r="S1394" i="1"/>
  <c r="S3718" i="1"/>
  <c r="S5802" i="1"/>
  <c r="S3717" i="1"/>
  <c r="S5054" i="1"/>
  <c r="S4619" i="1"/>
  <c r="S970" i="1"/>
  <c r="S2185" i="1"/>
  <c r="S5761" i="1"/>
  <c r="S2184" i="1"/>
  <c r="S2686" i="1"/>
  <c r="S5760" i="1"/>
  <c r="S4618" i="1"/>
  <c r="S4193" i="1"/>
  <c r="S1679" i="1"/>
  <c r="S550" i="1"/>
  <c r="S6722" i="1"/>
  <c r="S6723" i="1"/>
  <c r="S2183" i="1"/>
  <c r="S3716" i="1"/>
  <c r="S295" i="1"/>
  <c r="S4082" i="1"/>
  <c r="S1858" i="1"/>
  <c r="S103" i="1"/>
  <c r="S3061" i="1"/>
  <c r="S3062" i="1"/>
  <c r="S4911" i="1"/>
  <c r="S1549" i="1"/>
  <c r="S3715" i="1"/>
  <c r="S1903" i="1"/>
  <c r="S243" i="1"/>
  <c r="S4910" i="1"/>
  <c r="S801" i="1"/>
  <c r="S449" i="1"/>
  <c r="S1902" i="1"/>
  <c r="S699" i="1"/>
  <c r="S198" i="1"/>
  <c r="S5277" i="1"/>
  <c r="S3714" i="1"/>
  <c r="S2182" i="1"/>
  <c r="S51" i="1"/>
  <c r="S5718" i="1"/>
  <c r="S822" i="1"/>
  <c r="S55" i="1"/>
  <c r="S1583" i="1"/>
  <c r="S1022" i="1"/>
  <c r="S3357" i="1"/>
  <c r="S4617" i="1"/>
  <c r="S3060" i="1"/>
  <c r="S4425" i="1"/>
  <c r="S3870" i="1"/>
  <c r="S2615" i="1"/>
  <c r="S6777" i="1"/>
  <c r="S6918" i="1"/>
  <c r="S3713" i="1"/>
  <c r="S4755" i="1"/>
  <c r="S182" i="1"/>
  <c r="S6115" i="1"/>
  <c r="S5645" i="1"/>
  <c r="S4616" i="1"/>
  <c r="S2876" i="1"/>
  <c r="S1726" i="1"/>
  <c r="S4711" i="1"/>
  <c r="S6536" i="1"/>
  <c r="S6400" i="1"/>
  <c r="S3866" i="1"/>
  <c r="S3869" i="1"/>
  <c r="S6444" i="1"/>
  <c r="S3868" i="1"/>
  <c r="S3867" i="1"/>
  <c r="S3712" i="1"/>
  <c r="S6231" i="1"/>
  <c r="S2481" i="1"/>
  <c r="S5644" i="1"/>
  <c r="S2406" i="1"/>
  <c r="S6855" i="1"/>
  <c r="S328" i="1"/>
  <c r="S2875" i="1"/>
  <c r="S6353" i="1"/>
  <c r="S4754" i="1"/>
  <c r="S1781" i="1"/>
  <c r="S154" i="1"/>
  <c r="S90" i="1"/>
  <c r="S286" i="1"/>
  <c r="S2375" i="1"/>
  <c r="S1794" i="1"/>
  <c r="S5944" i="1"/>
  <c r="S4041" i="1"/>
  <c r="S2181" i="1"/>
  <c r="S2942" i="1"/>
  <c r="S3059" i="1"/>
  <c r="S782" i="1"/>
  <c r="S3865" i="1"/>
  <c r="S273" i="1"/>
  <c r="S4424" i="1"/>
  <c r="S5416" i="1"/>
  <c r="S6802" i="1"/>
  <c r="S5717" i="1"/>
  <c r="S698" i="1"/>
  <c r="S5315" i="1"/>
  <c r="S2948" i="1"/>
  <c r="S5175" i="1"/>
  <c r="S6681" i="1"/>
  <c r="S3058" i="1"/>
  <c r="S4423" i="1"/>
  <c r="S1161" i="1"/>
  <c r="S2480" i="1"/>
  <c r="S5004" i="1"/>
  <c r="S6917" i="1"/>
  <c r="S5482" i="1"/>
  <c r="S181" i="1"/>
  <c r="S3452" i="1"/>
  <c r="S3711" i="1"/>
  <c r="S5174" i="1"/>
  <c r="S3057" i="1"/>
  <c r="S3433" i="1"/>
  <c r="S3416" i="1"/>
  <c r="S5977" i="1"/>
  <c r="S1345" i="1"/>
  <c r="S224" i="1"/>
  <c r="S6961" i="1"/>
  <c r="S4909" i="1"/>
  <c r="S2180" i="1"/>
  <c r="S3056" i="1"/>
  <c r="S535" i="1"/>
  <c r="S2941" i="1"/>
  <c r="S6114" i="1"/>
  <c r="S2685" i="1"/>
  <c r="S2684" i="1"/>
  <c r="S3951" i="1"/>
  <c r="S3950" i="1"/>
  <c r="S6535" i="1"/>
  <c r="S3864" i="1"/>
  <c r="S6113" i="1"/>
  <c r="S3710" i="1"/>
  <c r="S4908" i="1"/>
  <c r="S916" i="1"/>
  <c r="S2683" i="1"/>
  <c r="S3055" i="1"/>
  <c r="S1548" i="1"/>
  <c r="S4615" i="1"/>
  <c r="S1547" i="1"/>
  <c r="S3709" i="1"/>
  <c r="S5877" i="1"/>
  <c r="S1750" i="1"/>
  <c r="S5643" i="1"/>
  <c r="S4040" i="1"/>
  <c r="S1467" i="1"/>
  <c r="S4614" i="1"/>
  <c r="S2874" i="1"/>
  <c r="S1989" i="1"/>
  <c r="S3708" i="1"/>
  <c r="S3415" i="1"/>
  <c r="S526" i="1"/>
  <c r="S6898" i="1"/>
  <c r="S1678" i="1"/>
  <c r="S4710" i="1"/>
  <c r="S2947" i="1"/>
  <c r="S3486" i="1"/>
  <c r="S1780" i="1"/>
  <c r="S3707" i="1"/>
  <c r="S4263" i="1"/>
  <c r="S2316" i="1"/>
  <c r="S138" i="1"/>
  <c r="S5481" i="1"/>
  <c r="S1160" i="1"/>
  <c r="S2873" i="1"/>
  <c r="S1159" i="1"/>
  <c r="S6801" i="1"/>
  <c r="S5415" i="1"/>
  <c r="S1721" i="1"/>
  <c r="S4907" i="1"/>
  <c r="S2179" i="1"/>
  <c r="S5716" i="1"/>
  <c r="S5173" i="1"/>
  <c r="S1444" i="1"/>
  <c r="S5876" i="1"/>
  <c r="S5875" i="1"/>
  <c r="S2872" i="1"/>
  <c r="S6534" i="1"/>
  <c r="S5480" i="1"/>
  <c r="S6399" i="1"/>
  <c r="S2940" i="1"/>
  <c r="S3706" i="1"/>
  <c r="S4613" i="1"/>
  <c r="S327" i="1"/>
  <c r="S4039" i="1"/>
  <c r="S3530" i="1"/>
  <c r="S697" i="1"/>
  <c r="S6112" i="1"/>
  <c r="S5642" i="1"/>
  <c r="S5172" i="1"/>
  <c r="S448" i="1"/>
  <c r="S5027" i="1"/>
  <c r="S6352" i="1"/>
  <c r="S3231" i="1"/>
  <c r="S484" i="1"/>
  <c r="S1677" i="1"/>
  <c r="S4612" i="1"/>
  <c r="S3705" i="1"/>
  <c r="S1676" i="1"/>
  <c r="S7036" i="1"/>
  <c r="S5874" i="1"/>
  <c r="S6721" i="1"/>
  <c r="S5641" i="1"/>
  <c r="S1158" i="1"/>
  <c r="S3704" i="1"/>
  <c r="S1824" i="1"/>
  <c r="S268" i="1"/>
  <c r="S5414" i="1"/>
  <c r="S1344" i="1"/>
  <c r="S1988" i="1"/>
  <c r="S1003" i="1"/>
  <c r="S4753" i="1"/>
  <c r="S32" i="1"/>
  <c r="S3054" i="1"/>
  <c r="S6111" i="1"/>
  <c r="S5501" i="1"/>
  <c r="S1157" i="1"/>
  <c r="S4192" i="1"/>
  <c r="S4422" i="1"/>
  <c r="S867" i="1"/>
  <c r="S2178" i="1"/>
  <c r="S4906" i="1"/>
  <c r="S543" i="1"/>
  <c r="S447" i="1"/>
  <c r="S180" i="1"/>
  <c r="S3703" i="1"/>
  <c r="S5873" i="1"/>
  <c r="S5996" i="1"/>
  <c r="S4038" i="1"/>
  <c r="S3863" i="1"/>
  <c r="S5413" i="1"/>
  <c r="S5801" i="1"/>
  <c r="S5231" i="1"/>
  <c r="S6533" i="1"/>
  <c r="S6680" i="1"/>
  <c r="S6350" i="1"/>
  <c r="S6351" i="1"/>
  <c r="S3702" i="1"/>
  <c r="S3701" i="1"/>
  <c r="S6985" i="1"/>
  <c r="S179" i="1"/>
  <c r="S1546" i="1"/>
  <c r="S3156" i="1"/>
  <c r="S4783" i="1"/>
  <c r="S4465" i="1"/>
  <c r="S3053" i="1"/>
  <c r="S6349" i="1"/>
  <c r="S5479" i="1"/>
  <c r="S2374" i="1"/>
  <c r="S5922" i="1"/>
  <c r="S915" i="1"/>
  <c r="S3700" i="1"/>
  <c r="S1675" i="1"/>
  <c r="S4037" i="1"/>
  <c r="S6679" i="1"/>
  <c r="S1369" i="1"/>
  <c r="S4191" i="1"/>
  <c r="S3936" i="1"/>
  <c r="S7010" i="1"/>
  <c r="S6720" i="1"/>
  <c r="S505" i="1"/>
  <c r="S1674" i="1"/>
  <c r="S4036" i="1"/>
  <c r="S3862" i="1"/>
  <c r="S3051" i="1"/>
  <c r="S3052" i="1"/>
  <c r="S326" i="1"/>
  <c r="S2177" i="1"/>
  <c r="S5872" i="1"/>
  <c r="S4752" i="1"/>
  <c r="S3963" i="1"/>
  <c r="S1545" i="1"/>
  <c r="S3230" i="1"/>
  <c r="S530" i="1"/>
  <c r="S1255" i="1"/>
  <c r="S914" i="1"/>
  <c r="S5053" i="1"/>
  <c r="S446" i="1"/>
  <c r="S5412" i="1"/>
  <c r="S913" i="1"/>
  <c r="S1156" i="1"/>
  <c r="S4313" i="1"/>
  <c r="S3485" i="1"/>
  <c r="S6256" i="1"/>
  <c r="S5759" i="1"/>
  <c r="S5640" i="1"/>
  <c r="S3484" i="1"/>
  <c r="S2175" i="1"/>
  <c r="S2176" i="1"/>
  <c r="S2871" i="1"/>
  <c r="S3229" i="1"/>
  <c r="S3228" i="1"/>
  <c r="S6719" i="1"/>
  <c r="S4905" i="1"/>
  <c r="S696" i="1"/>
  <c r="S137" i="1"/>
  <c r="S1723" i="1"/>
  <c r="S167" i="1"/>
  <c r="S3155" i="1"/>
  <c r="S580" i="1"/>
  <c r="S4751" i="1"/>
  <c r="S6623" i="1"/>
  <c r="S6800" i="1"/>
  <c r="S695" i="1"/>
  <c r="S4421" i="1"/>
  <c r="S2174" i="1"/>
  <c r="S5779" i="1"/>
  <c r="S6348" i="1"/>
  <c r="S5639" i="1"/>
  <c r="S1673" i="1"/>
  <c r="S1155" i="1"/>
  <c r="S4611" i="1"/>
  <c r="S4709" i="1"/>
  <c r="S2315" i="1"/>
  <c r="S4610" i="1"/>
  <c r="S1154" i="1"/>
  <c r="S3699" i="1"/>
  <c r="S5638" i="1"/>
  <c r="S3962" i="1"/>
  <c r="S1901" i="1"/>
  <c r="S6347" i="1"/>
  <c r="S5976" i="1"/>
  <c r="S351" i="1"/>
  <c r="S2870" i="1"/>
  <c r="S2759" i="1"/>
  <c r="S5871" i="1"/>
  <c r="S6532" i="1"/>
  <c r="S350" i="1"/>
  <c r="S2479" i="1"/>
  <c r="S5314" i="1"/>
  <c r="S5637" i="1"/>
  <c r="S6346" i="1"/>
  <c r="S4708" i="1"/>
  <c r="S3050" i="1"/>
  <c r="S1393" i="1"/>
  <c r="S3861" i="1"/>
  <c r="S3356" i="1"/>
  <c r="S3483" i="1"/>
  <c r="S3935" i="1"/>
  <c r="S1466" i="1"/>
  <c r="S912" i="1"/>
  <c r="S4506" i="1"/>
  <c r="S3860" i="1"/>
  <c r="S5870" i="1"/>
  <c r="S2554" i="1"/>
  <c r="S3049" i="1"/>
  <c r="S6897" i="1"/>
  <c r="S6984" i="1"/>
  <c r="S5921" i="1"/>
  <c r="S5" i="1"/>
  <c r="S4031" i="1"/>
  <c r="S4032" i="1"/>
  <c r="S4033" i="1"/>
  <c r="S4034" i="1"/>
  <c r="S4035" i="1"/>
  <c r="S2173" i="1"/>
  <c r="S6718" i="1"/>
  <c r="S2172" i="1"/>
  <c r="S5634" i="1"/>
  <c r="S5635" i="1"/>
  <c r="S5636" i="1"/>
  <c r="S5304" i="1"/>
  <c r="S5500" i="1"/>
  <c r="S6345" i="1"/>
  <c r="S1950" i="1"/>
  <c r="S5633" i="1"/>
  <c r="S4707" i="1"/>
  <c r="S4262" i="1"/>
  <c r="S3355" i="1"/>
  <c r="S6344" i="1"/>
  <c r="S1900" i="1"/>
  <c r="S1544" i="1"/>
  <c r="S6443" i="1"/>
  <c r="S4904" i="1"/>
  <c r="S1582" i="1"/>
  <c r="S6799" i="1"/>
  <c r="S4190" i="1"/>
  <c r="S5052" i="1"/>
  <c r="S1987" i="1"/>
  <c r="S2584" i="1"/>
  <c r="S2583" i="1"/>
  <c r="S6343" i="1"/>
  <c r="S2171" i="1"/>
  <c r="S5869" i="1"/>
  <c r="S5411" i="1"/>
  <c r="S3698" i="1"/>
  <c r="S4903" i="1"/>
  <c r="S2682" i="1"/>
  <c r="S5276" i="1"/>
  <c r="S4706" i="1"/>
  <c r="S2314" i="1"/>
  <c r="S5632" i="1"/>
  <c r="S871" i="1"/>
  <c r="S42" i="1"/>
  <c r="S6531" i="1"/>
  <c r="S1153" i="1"/>
  <c r="S1672" i="1"/>
  <c r="S2478" i="1"/>
  <c r="S392" i="1"/>
  <c r="S6110" i="1"/>
  <c r="S694" i="1"/>
  <c r="S5758" i="1"/>
  <c r="S223" i="1"/>
  <c r="S4081" i="1"/>
  <c r="S6622" i="1"/>
  <c r="S2541" i="1"/>
  <c r="S5026" i="1"/>
  <c r="S5499" i="1"/>
  <c r="S603" i="1"/>
  <c r="S1899" i="1"/>
  <c r="S6423" i="1"/>
  <c r="S6422" i="1"/>
  <c r="S3154" i="1"/>
  <c r="S3048" i="1"/>
  <c r="S1671" i="1"/>
  <c r="S4609" i="1"/>
  <c r="S6230" i="1"/>
  <c r="S4705" i="1"/>
  <c r="S854" i="1"/>
  <c r="S693" i="1"/>
  <c r="S1749" i="1"/>
  <c r="S6678" i="1"/>
  <c r="S1152" i="1"/>
  <c r="S5631" i="1"/>
  <c r="S483" i="1"/>
  <c r="S6717" i="1"/>
  <c r="S445" i="1"/>
  <c r="S692" i="1"/>
  <c r="S2681" i="1"/>
  <c r="S4261" i="1"/>
  <c r="S1898" i="1"/>
  <c r="S3287" i="1"/>
  <c r="S3697" i="1"/>
  <c r="S1151" i="1"/>
  <c r="S6916" i="1"/>
  <c r="S1343" i="1"/>
  <c r="S2373" i="1"/>
  <c r="S3047" i="1"/>
  <c r="S3696" i="1"/>
  <c r="S1150" i="1"/>
  <c r="S1800" i="1"/>
  <c r="S4030" i="1"/>
  <c r="S3859" i="1"/>
  <c r="S1342" i="1"/>
  <c r="S4029" i="1"/>
  <c r="S2869" i="1"/>
  <c r="S5630" i="1"/>
  <c r="S4028" i="1"/>
  <c r="S6882" i="1"/>
  <c r="S5629" i="1"/>
  <c r="S4608" i="1"/>
  <c r="S3858" i="1"/>
  <c r="S4189" i="1"/>
  <c r="S5171" i="1"/>
  <c r="S3046" i="1"/>
  <c r="S6109" i="1"/>
  <c r="S178" i="1"/>
  <c r="S4420" i="1"/>
  <c r="S2477" i="1"/>
  <c r="S781" i="1"/>
  <c r="S6854" i="1"/>
  <c r="S6716" i="1"/>
  <c r="S3695" i="1"/>
  <c r="S2868" i="1"/>
  <c r="S482" i="1"/>
  <c r="S5519" i="1"/>
  <c r="S5410" i="1"/>
  <c r="S3857" i="1"/>
  <c r="S5478" i="1"/>
  <c r="S1021" i="1"/>
  <c r="S5275" i="1"/>
  <c r="S4419" i="1"/>
  <c r="S1897" i="1"/>
  <c r="S4464" i="1"/>
  <c r="S4902" i="1"/>
  <c r="S6991" i="1"/>
  <c r="S4260" i="1"/>
  <c r="S4479" i="1"/>
  <c r="S5409" i="1"/>
  <c r="S3264" i="1"/>
  <c r="S3265" i="1"/>
  <c r="S1149" i="1"/>
  <c r="S2476" i="1"/>
  <c r="S6108" i="1"/>
  <c r="S5408" i="1"/>
  <c r="S3694" i="1"/>
  <c r="S2170" i="1"/>
  <c r="S691" i="1"/>
  <c r="S3692" i="1"/>
  <c r="S3693" i="1"/>
  <c r="S1148" i="1"/>
  <c r="S5757" i="1"/>
  <c r="S5628" i="1"/>
  <c r="S4188" i="1"/>
  <c r="S6677" i="1"/>
  <c r="S4027" i="1"/>
  <c r="S5518" i="1"/>
  <c r="S4901" i="1"/>
  <c r="S1147" i="1"/>
  <c r="S3441" i="1"/>
  <c r="S2475" i="1"/>
  <c r="S6342" i="1"/>
  <c r="S1986" i="1"/>
  <c r="S391" i="1"/>
  <c r="S2540" i="1"/>
  <c r="S5975" i="1"/>
  <c r="S6255" i="1"/>
  <c r="S529" i="1"/>
  <c r="S1748" i="1"/>
  <c r="S6442" i="1"/>
  <c r="S1823" i="1"/>
  <c r="S780" i="1"/>
  <c r="S124" i="1"/>
  <c r="S690" i="1"/>
  <c r="S1543" i="1"/>
  <c r="S3045" i="1"/>
  <c r="S3354" i="1"/>
  <c r="S4026" i="1"/>
  <c r="S6881" i="1"/>
  <c r="S4418" i="1"/>
  <c r="S1465" i="1"/>
  <c r="S6107" i="1"/>
  <c r="S4259" i="1"/>
  <c r="S4505" i="1"/>
  <c r="S5868" i="1"/>
  <c r="S2680" i="1"/>
  <c r="S5170" i="1"/>
  <c r="S136" i="1"/>
  <c r="S4491" i="1"/>
  <c r="S5407" i="1"/>
  <c r="S4607" i="1"/>
  <c r="S4900" i="1"/>
  <c r="S2169" i="1"/>
  <c r="S6106" i="1"/>
  <c r="S5169" i="1"/>
  <c r="S1002" i="1"/>
  <c r="S481" i="1"/>
  <c r="S193" i="1"/>
  <c r="S6193" i="1"/>
  <c r="S6192" i="1"/>
  <c r="S6194" i="1"/>
  <c r="S1896" i="1"/>
  <c r="S11" i="1"/>
  <c r="S6441" i="1"/>
  <c r="S3691" i="1"/>
  <c r="S5627" i="1"/>
  <c r="S1254" i="1"/>
  <c r="S444" i="1"/>
  <c r="S5626" i="1"/>
  <c r="S3690" i="1"/>
  <c r="S1423" i="1"/>
  <c r="S4417" i="1"/>
  <c r="S1855" i="1"/>
  <c r="S5974" i="1"/>
  <c r="S325" i="1"/>
  <c r="S368" i="1"/>
  <c r="S1895" i="1"/>
  <c r="S6229" i="1"/>
  <c r="S7019" i="1"/>
  <c r="S7020" i="1"/>
  <c r="S5274" i="1"/>
  <c r="S2867" i="1"/>
  <c r="S6104" i="1"/>
  <c r="S6105" i="1"/>
  <c r="S3689" i="1"/>
  <c r="S2168" i="1"/>
  <c r="S1894" i="1"/>
  <c r="S2474" i="1"/>
  <c r="S518" i="1"/>
  <c r="S1893" i="1"/>
  <c r="S6621" i="1"/>
  <c r="S4187" i="1"/>
  <c r="S4025" i="1"/>
  <c r="S579" i="1"/>
  <c r="S689" i="1"/>
  <c r="S911" i="1"/>
  <c r="S4782" i="1"/>
  <c r="S1670" i="1"/>
  <c r="S5800" i="1"/>
  <c r="S6715" i="1"/>
  <c r="S6191" i="1"/>
  <c r="S3432" i="1"/>
  <c r="S3688" i="1"/>
  <c r="S4899" i="1"/>
  <c r="S6620" i="1"/>
  <c r="S5168" i="1"/>
  <c r="S3856" i="1"/>
  <c r="S3687" i="1"/>
  <c r="S910" i="1"/>
  <c r="S542" i="1"/>
  <c r="S969" i="1"/>
  <c r="S4337" i="1"/>
  <c r="S3044" i="1"/>
  <c r="S379" i="1"/>
  <c r="S1145" i="1"/>
  <c r="S1146" i="1"/>
  <c r="S4770" i="1"/>
  <c r="S6714" i="1"/>
  <c r="S6941" i="1"/>
  <c r="S6853" i="1"/>
  <c r="S504" i="1"/>
  <c r="S3168" i="1"/>
  <c r="S5477" i="1"/>
  <c r="S4781" i="1"/>
  <c r="S2866" i="1"/>
  <c r="S1747" i="1"/>
  <c r="S4898" i="1"/>
  <c r="S909" i="1"/>
  <c r="S6103" i="1"/>
  <c r="S1669" i="1"/>
  <c r="S3167" i="1"/>
  <c r="S6990" i="1"/>
  <c r="S1985" i="1"/>
  <c r="S5867" i="1"/>
  <c r="S1542" i="1"/>
  <c r="S4504" i="1"/>
  <c r="S1341" i="1"/>
  <c r="S1822" i="1"/>
  <c r="S6776" i="1"/>
  <c r="S1253" i="1"/>
  <c r="S3686" i="1"/>
  <c r="S5799" i="1"/>
  <c r="S200" i="1"/>
  <c r="S1029" i="1"/>
  <c r="S3353" i="1"/>
  <c r="S5167" i="1"/>
  <c r="S2405" i="1"/>
  <c r="S6852" i="1"/>
  <c r="S2614" i="1"/>
  <c r="S3685" i="1"/>
  <c r="S6530" i="1"/>
  <c r="S6102" i="1"/>
  <c r="S1252" i="1"/>
  <c r="S2865" i="1"/>
  <c r="S2473" i="1"/>
  <c r="S1144" i="1"/>
  <c r="S1143" i="1"/>
  <c r="S3043" i="1"/>
  <c r="S6341" i="1"/>
  <c r="S5972" i="1"/>
  <c r="S5973" i="1"/>
  <c r="S6340" i="1"/>
  <c r="S96" i="1"/>
  <c r="S4897" i="1"/>
  <c r="S443" i="1"/>
  <c r="S256" i="1"/>
  <c r="S6713" i="1"/>
  <c r="S3684" i="1"/>
  <c r="S1392" i="1"/>
  <c r="S4896" i="1"/>
  <c r="S5798" i="1"/>
  <c r="S4895" i="1"/>
  <c r="S6983" i="1"/>
  <c r="S4024" i="1"/>
  <c r="S2372" i="1"/>
  <c r="S2167" i="1"/>
  <c r="S6820" i="1"/>
  <c r="S3227" i="1"/>
  <c r="S2472" i="1"/>
  <c r="S3683" i="1"/>
  <c r="S1142" i="1"/>
  <c r="S517" i="1"/>
  <c r="S6619" i="1"/>
  <c r="S3042" i="1"/>
  <c r="S4894" i="1"/>
  <c r="S1141" i="1"/>
  <c r="S5406" i="1"/>
  <c r="S1746" i="1"/>
  <c r="S5405" i="1"/>
  <c r="S2471" i="1"/>
  <c r="S6529" i="1"/>
  <c r="S6798" i="1"/>
  <c r="S4780" i="1"/>
  <c r="S6440" i="1"/>
  <c r="S4080" i="1"/>
  <c r="S6460" i="1"/>
  <c r="S968" i="1"/>
  <c r="S1949" i="1"/>
  <c r="S4704" i="1"/>
  <c r="S378" i="1"/>
  <c r="S2313" i="1"/>
  <c r="S3682" i="1"/>
  <c r="S5273" i="1"/>
  <c r="S4478" i="1"/>
  <c r="S119" i="1"/>
  <c r="S4416" i="1"/>
  <c r="S5625" i="1"/>
  <c r="S1251" i="1"/>
  <c r="S4503" i="1"/>
  <c r="S4750" i="1"/>
  <c r="S5272" i="1"/>
  <c r="S2679" i="1"/>
  <c r="S1541" i="1"/>
  <c r="S1821" i="1"/>
  <c r="S1820" i="1"/>
  <c r="S1140" i="1"/>
  <c r="S1139" i="1"/>
  <c r="S5624" i="1"/>
  <c r="S1892" i="1"/>
  <c r="S908" i="1"/>
  <c r="S5271" i="1"/>
  <c r="S779" i="1"/>
  <c r="S349" i="1"/>
  <c r="S1668" i="1"/>
  <c r="S442" i="1"/>
  <c r="S1667" i="1"/>
  <c r="S2470" i="1"/>
  <c r="S3270" i="1"/>
  <c r="S1040" i="1"/>
  <c r="S4606" i="1"/>
  <c r="S5404" i="1"/>
  <c r="S272" i="1"/>
  <c r="S3041" i="1"/>
  <c r="S5623" i="1"/>
  <c r="S5166" i="1"/>
  <c r="S2371" i="1"/>
  <c r="S503" i="1"/>
  <c r="S4186" i="1"/>
  <c r="S1373" i="1"/>
  <c r="S4079" i="1"/>
  <c r="S1948" i="1"/>
  <c r="S1340" i="1"/>
  <c r="S85" i="1"/>
  <c r="S6851" i="1"/>
  <c r="S4893" i="1"/>
  <c r="S5165" i="1"/>
  <c r="S3855" i="1"/>
  <c r="S135" i="1"/>
  <c r="S3176" i="1"/>
  <c r="S5230" i="1"/>
  <c r="S3352" i="1"/>
  <c r="S3854" i="1"/>
  <c r="S6940" i="1"/>
  <c r="S4605" i="1"/>
  <c r="S3269" i="1"/>
  <c r="S4892" i="1"/>
  <c r="S5164" i="1"/>
  <c r="S3351" i="1"/>
  <c r="S6618" i="1"/>
  <c r="S16" i="1"/>
  <c r="S2864" i="1"/>
  <c r="S3350" i="1"/>
  <c r="S177" i="1"/>
  <c r="S1138" i="1"/>
  <c r="S118" i="1"/>
  <c r="S3166" i="1"/>
  <c r="S2166" i="1"/>
  <c r="S3681" i="1"/>
  <c r="S778" i="1"/>
  <c r="S516" i="1"/>
  <c r="S6101" i="1"/>
  <c r="S688" i="1"/>
  <c r="S6421" i="1"/>
  <c r="S5971" i="1"/>
  <c r="S4891" i="1"/>
  <c r="S3680" i="1"/>
  <c r="S2013" i="1"/>
  <c r="S5229" i="1"/>
  <c r="S6339" i="1"/>
  <c r="S3482" i="1"/>
  <c r="S4415" i="1"/>
  <c r="S1729" i="1"/>
  <c r="S4185" i="1"/>
  <c r="S153" i="1"/>
  <c r="S5622" i="1"/>
  <c r="S1666" i="1"/>
  <c r="S1665" i="1"/>
  <c r="S4023" i="1"/>
  <c r="S578" i="1"/>
  <c r="S5970" i="1"/>
  <c r="S5498" i="1"/>
  <c r="S5715" i="1"/>
  <c r="S4184" i="1"/>
  <c r="S6528" i="1"/>
  <c r="S6527" i="1"/>
  <c r="S3040" i="1"/>
  <c r="S4890" i="1"/>
  <c r="S3679" i="1"/>
  <c r="S2165" i="1"/>
  <c r="S967" i="1"/>
  <c r="S2469" i="1"/>
  <c r="S4889" i="1"/>
  <c r="S2164" i="1"/>
  <c r="S377" i="1"/>
  <c r="S821" i="1"/>
  <c r="S1947" i="1"/>
  <c r="S6190" i="1"/>
  <c r="S5163" i="1"/>
  <c r="S5003" i="1"/>
  <c r="S134" i="1"/>
  <c r="S1137" i="1"/>
  <c r="S4749" i="1"/>
  <c r="S6228" i="1"/>
  <c r="S5403" i="1"/>
  <c r="S1136" i="1"/>
  <c r="S1854" i="1"/>
  <c r="S1339" i="1"/>
  <c r="S1779" i="1"/>
  <c r="S1391" i="1"/>
  <c r="S133" i="1"/>
  <c r="S398" i="1"/>
  <c r="S7009" i="1"/>
  <c r="S3226" i="1"/>
  <c r="S3481" i="1"/>
  <c r="S577" i="1"/>
  <c r="S1338" i="1"/>
  <c r="S6439" i="1"/>
  <c r="S5476" i="1"/>
  <c r="S3188" i="1"/>
  <c r="S1946" i="1"/>
  <c r="S1891" i="1"/>
  <c r="S3349" i="1"/>
  <c r="S1250" i="1"/>
  <c r="S777" i="1"/>
  <c r="S2863" i="1"/>
  <c r="S2582" i="1"/>
  <c r="S3348" i="1"/>
  <c r="S6398" i="1"/>
  <c r="S222" i="1"/>
  <c r="S2370" i="1"/>
  <c r="S3347" i="1"/>
  <c r="S255" i="1"/>
  <c r="S4477" i="1"/>
  <c r="S5270" i="1"/>
  <c r="S3346" i="1"/>
  <c r="S1135" i="1"/>
  <c r="S1134" i="1"/>
  <c r="S6397" i="1"/>
  <c r="S6100" i="1"/>
  <c r="S3934" i="1"/>
  <c r="S12" i="1"/>
  <c r="S3480" i="1"/>
  <c r="S441" i="1"/>
  <c r="S5756" i="1"/>
  <c r="S4414" i="1"/>
  <c r="S5162" i="1"/>
  <c r="S1036" i="1"/>
  <c r="S2626" i="1"/>
  <c r="S687" i="1"/>
  <c r="S4258" i="1"/>
  <c r="S6526" i="1"/>
  <c r="S5621" i="1"/>
  <c r="S3414" i="1"/>
  <c r="S1464" i="1"/>
  <c r="S2539" i="1"/>
  <c r="S4022" i="1"/>
  <c r="S4604" i="1"/>
  <c r="S2581" i="1"/>
  <c r="S1664" i="1"/>
  <c r="S6338" i="1"/>
  <c r="S7035" i="1"/>
  <c r="S6580" i="1"/>
  <c r="S6524" i="1"/>
  <c r="S6337" i="1"/>
  <c r="S6525" i="1"/>
  <c r="S6578" i="1"/>
  <c r="S6579" i="1"/>
  <c r="S5620" i="1"/>
  <c r="S1663" i="1"/>
  <c r="S1301" i="1"/>
  <c r="S5051" i="1"/>
  <c r="S6099" i="1"/>
  <c r="S1133" i="1"/>
  <c r="S6617" i="1"/>
  <c r="S2678" i="1"/>
  <c r="S1132" i="1"/>
  <c r="S5402" i="1"/>
  <c r="S5866" i="1"/>
  <c r="S5619" i="1"/>
  <c r="S1131" i="1"/>
  <c r="S820" i="1"/>
  <c r="S4413" i="1"/>
  <c r="S2163" i="1"/>
  <c r="S991" i="1"/>
  <c r="S117" i="1"/>
  <c r="S3678" i="1"/>
  <c r="S3039" i="1"/>
  <c r="S4603" i="1"/>
  <c r="S406" i="1"/>
  <c r="S5475" i="1"/>
  <c r="S5025" i="1"/>
  <c r="S4412" i="1"/>
  <c r="S6098" i="1"/>
  <c r="S2162" i="1"/>
  <c r="S5401" i="1"/>
  <c r="S4021" i="1"/>
  <c r="S4257" i="1"/>
  <c r="S5865" i="1"/>
  <c r="S2580" i="1"/>
  <c r="S594" i="1"/>
  <c r="S4463" i="1"/>
  <c r="S6336" i="1"/>
  <c r="S1390" i="1"/>
  <c r="S6254" i="1"/>
  <c r="S3853" i="1"/>
  <c r="S2677" i="1"/>
  <c r="S6960" i="1"/>
  <c r="S6896" i="1"/>
  <c r="S3677" i="1"/>
  <c r="S2369" i="1"/>
  <c r="S2579" i="1"/>
  <c r="S3852" i="1"/>
  <c r="S4602" i="1"/>
  <c r="S1778" i="1"/>
  <c r="S4703" i="1"/>
  <c r="S3676" i="1"/>
  <c r="S2312" i="1"/>
  <c r="S1249" i="1"/>
  <c r="S4183" i="1"/>
  <c r="S1984" i="1"/>
  <c r="S5920" i="1"/>
  <c r="S6523" i="1"/>
  <c r="S1662" i="1"/>
  <c r="S4182" i="1"/>
  <c r="S3038" i="1"/>
  <c r="S1130" i="1"/>
  <c r="S3413" i="1"/>
  <c r="S3345" i="1"/>
  <c r="S1129" i="1"/>
  <c r="S2620" i="1"/>
  <c r="S1581" i="1"/>
  <c r="S627" i="1"/>
  <c r="S5714" i="1"/>
  <c r="S686" i="1"/>
  <c r="S1128" i="1"/>
  <c r="S685" i="1"/>
  <c r="S3412" i="1"/>
  <c r="S1248" i="1"/>
  <c r="S1819" i="1"/>
  <c r="S495" i="1"/>
  <c r="S5618" i="1"/>
  <c r="S6227" i="1"/>
  <c r="S1127" i="1"/>
  <c r="S2528" i="1"/>
  <c r="S6939" i="1"/>
  <c r="S4601" i="1"/>
  <c r="S4256" i="1"/>
  <c r="S5617" i="1"/>
  <c r="S2311" i="1"/>
  <c r="S5161" i="1"/>
  <c r="S6616" i="1"/>
  <c r="S440" i="1"/>
  <c r="S1307" i="1"/>
  <c r="S1890" i="1"/>
  <c r="S3675" i="1"/>
  <c r="S6097" i="1"/>
  <c r="S6522" i="1"/>
  <c r="S1661" i="1"/>
  <c r="S4255" i="1"/>
  <c r="S6676" i="1"/>
  <c r="S5400" i="1"/>
  <c r="S3225" i="1"/>
  <c r="S5474" i="1"/>
  <c r="S3851" i="1"/>
  <c r="S1126" i="1"/>
  <c r="S4600" i="1"/>
  <c r="S2862" i="1"/>
  <c r="S5864" i="1"/>
  <c r="S3674" i="1"/>
  <c r="S5160" i="1"/>
  <c r="S5616" i="1"/>
  <c r="S4599" i="1"/>
  <c r="S50" i="1"/>
  <c r="S4181" i="1"/>
  <c r="S1389" i="1"/>
  <c r="S4598" i="1"/>
  <c r="S4748" i="1"/>
  <c r="S6712" i="1"/>
  <c r="S4597" i="1"/>
  <c r="S3850" i="1"/>
  <c r="S5159" i="1"/>
  <c r="S6096" i="1"/>
  <c r="S5517" i="1"/>
  <c r="S5313" i="1"/>
  <c r="S3673" i="1"/>
  <c r="S1540" i="1"/>
  <c r="S3672" i="1"/>
  <c r="S4888" i="1"/>
  <c r="S1247" i="1"/>
  <c r="S3671" i="1"/>
  <c r="S6335" i="1"/>
  <c r="S5615" i="1"/>
  <c r="S5863" i="1"/>
  <c r="S5228" i="1"/>
  <c r="S5614" i="1"/>
  <c r="S4411" i="1"/>
  <c r="S5755" i="1"/>
  <c r="S6755" i="1"/>
  <c r="S4596" i="1"/>
  <c r="S4502" i="1"/>
  <c r="S4702" i="1"/>
  <c r="S5227" i="1"/>
  <c r="S4701" i="1"/>
  <c r="S6095" i="1"/>
  <c r="S5399" i="1"/>
  <c r="S1660" i="1"/>
  <c r="S5613" i="1"/>
  <c r="S2161" i="1"/>
  <c r="S71" i="1"/>
  <c r="S2548" i="1"/>
  <c r="S390" i="1"/>
  <c r="S5158" i="1"/>
  <c r="S3849" i="1"/>
  <c r="S5612" i="1"/>
  <c r="S4887" i="1"/>
  <c r="S407" i="1"/>
  <c r="S22" i="1"/>
  <c r="S3521" i="1"/>
  <c r="S2861" i="1"/>
  <c r="S324" i="1"/>
  <c r="S2160" i="1"/>
  <c r="S5611" i="1"/>
  <c r="S5072" i="1"/>
  <c r="S2159" i="1"/>
  <c r="S5398" i="1"/>
  <c r="S3670" i="1"/>
  <c r="S1889" i="1"/>
  <c r="S6094" i="1"/>
  <c r="S6093" i="1"/>
  <c r="S1659" i="1"/>
  <c r="S819" i="1"/>
  <c r="S5397" i="1"/>
  <c r="S4020" i="1"/>
  <c r="S3478" i="1"/>
  <c r="S3479" i="1"/>
  <c r="S6997" i="1"/>
  <c r="S6226" i="1"/>
  <c r="S6895" i="1"/>
  <c r="S5157" i="1"/>
  <c r="S3187" i="1"/>
  <c r="S221" i="1"/>
  <c r="S7039" i="1"/>
  <c r="S4595" i="1"/>
  <c r="S3344" i="1"/>
  <c r="S6521" i="1"/>
  <c r="S2527" i="1"/>
  <c r="S1983" i="1"/>
  <c r="S7018" i="1"/>
  <c r="S5396" i="1"/>
  <c r="S5610" i="1"/>
  <c r="S5024" i="1"/>
  <c r="S3411" i="1"/>
  <c r="S907" i="1"/>
  <c r="S6959" i="1"/>
  <c r="S1422" i="1"/>
  <c r="S6520" i="1"/>
  <c r="S2578" i="1"/>
  <c r="S5609" i="1"/>
  <c r="S2676" i="1"/>
  <c r="S6894" i="1"/>
  <c r="S6334" i="1"/>
  <c r="S2675" i="1"/>
  <c r="S3669" i="1"/>
  <c r="S4886" i="1"/>
  <c r="S818" i="1"/>
  <c r="S5156" i="1"/>
  <c r="S6438" i="1"/>
  <c r="S6420" i="1"/>
  <c r="S4885" i="1"/>
  <c r="S6396" i="1"/>
  <c r="S6225" i="1"/>
  <c r="S1818" i="1"/>
  <c r="S6092" i="1"/>
  <c r="S966" i="1"/>
  <c r="S2310" i="1"/>
  <c r="S6091" i="1"/>
  <c r="S1364" i="1"/>
  <c r="S3668" i="1"/>
  <c r="S1888" i="1"/>
  <c r="S684" i="1"/>
  <c r="S6395" i="1"/>
  <c r="S5155" i="1"/>
  <c r="S1246" i="1"/>
  <c r="S2860" i="1"/>
  <c r="S5395" i="1"/>
  <c r="S1658" i="1"/>
  <c r="S2777" i="1"/>
  <c r="S2674" i="1"/>
  <c r="S3037" i="1"/>
  <c r="S4884" i="1"/>
  <c r="S323" i="1"/>
  <c r="S3527" i="1"/>
  <c r="S633" i="1"/>
  <c r="S6615" i="1"/>
  <c r="S1817" i="1"/>
  <c r="S5528" i="1"/>
  <c r="S5393" i="1"/>
  <c r="S5859" i="1"/>
  <c r="S5860" i="1"/>
  <c r="S5861" i="1"/>
  <c r="S5862" i="1"/>
  <c r="S5607" i="1"/>
  <c r="S5394" i="1"/>
  <c r="S6333" i="1"/>
  <c r="S5608" i="1"/>
  <c r="S1501" i="1"/>
  <c r="S1337" i="1"/>
  <c r="S3153" i="1"/>
  <c r="S7027" i="1"/>
  <c r="S6614" i="1"/>
  <c r="S4747" i="1"/>
  <c r="S2673" i="1"/>
  <c r="S1125" i="1"/>
  <c r="S6090" i="1"/>
  <c r="S5606" i="1"/>
  <c r="S4019" i="1"/>
  <c r="S4018" i="1"/>
  <c r="S9" i="1"/>
  <c r="S1777" i="1"/>
  <c r="S6089" i="1"/>
  <c r="S285" i="1"/>
  <c r="S4883" i="1"/>
  <c r="S1657" i="1"/>
  <c r="S4882" i="1"/>
  <c r="S2158" i="1"/>
  <c r="S5473" i="1"/>
  <c r="S2157" i="1"/>
  <c r="S5605" i="1"/>
  <c r="S4881" i="1"/>
  <c r="S2156" i="1"/>
  <c r="S6754" i="1"/>
  <c r="S2155" i="1"/>
  <c r="S4594" i="1"/>
  <c r="S2154" i="1"/>
  <c r="S4296" i="1"/>
  <c r="S5497" i="1"/>
  <c r="S322" i="1"/>
  <c r="S1245" i="1"/>
  <c r="S683" i="1"/>
  <c r="S682" i="1"/>
  <c r="S6958" i="1"/>
  <c r="S4593" i="1"/>
  <c r="S3036" i="1"/>
  <c r="S6675" i="1"/>
  <c r="S1388" i="1"/>
  <c r="S2153" i="1"/>
  <c r="S2152" i="1"/>
  <c r="S985" i="1"/>
  <c r="S4592" i="1"/>
  <c r="S4591" i="1"/>
  <c r="S4700" i="1"/>
  <c r="S5797" i="1"/>
  <c r="S5754" i="1"/>
  <c r="S621" i="1"/>
  <c r="S990" i="1"/>
  <c r="S1656" i="1"/>
  <c r="S91" i="1"/>
  <c r="S576" i="1"/>
  <c r="S2151" i="1"/>
  <c r="S4476" i="1"/>
  <c r="S6088" i="1"/>
  <c r="S2625" i="1"/>
  <c r="S480" i="1"/>
  <c r="S1745" i="1"/>
  <c r="S5753" i="1"/>
  <c r="S6650" i="1"/>
  <c r="S365" i="1"/>
  <c r="S6253" i="1"/>
  <c r="S4880" i="1"/>
  <c r="S3667" i="1"/>
  <c r="S242" i="1"/>
  <c r="S5154" i="1"/>
  <c r="S5392" i="1"/>
  <c r="S6332" i="1"/>
  <c r="S2672" i="1"/>
  <c r="S3666" i="1"/>
  <c r="S4879" i="1"/>
  <c r="S166" i="1"/>
  <c r="S1244" i="1"/>
  <c r="S3224" i="1"/>
  <c r="S1655" i="1"/>
  <c r="S6419" i="1"/>
  <c r="S5153" i="1"/>
  <c r="S4878" i="1"/>
  <c r="S2368" i="1"/>
  <c r="S5391" i="1"/>
  <c r="S220" i="1"/>
  <c r="S4490" i="1"/>
  <c r="S6982" i="1"/>
  <c r="S439" i="1"/>
  <c r="S6577" i="1"/>
  <c r="S1124" i="1"/>
  <c r="S438" i="1"/>
  <c r="S4312" i="1"/>
  <c r="S2337" i="1"/>
  <c r="S284" i="1"/>
  <c r="S56" i="1"/>
  <c r="S3035" i="1"/>
  <c r="S321" i="1"/>
  <c r="S3034" i="1"/>
  <c r="S5752" i="1"/>
  <c r="S5152" i="1"/>
  <c r="S5390" i="1"/>
  <c r="S2859" i="1"/>
  <c r="S1300" i="1"/>
  <c r="S4088" i="1"/>
  <c r="S4089" i="1"/>
  <c r="S3933" i="1"/>
  <c r="S4090" i="1"/>
  <c r="S4016" i="1"/>
  <c r="S3961" i="1"/>
  <c r="S4091" i="1"/>
  <c r="S4017" i="1"/>
  <c r="S4311" i="1"/>
  <c r="S5312" i="1"/>
  <c r="S2526" i="1"/>
  <c r="S5303" i="1"/>
  <c r="S4092" i="1"/>
  <c r="S203" i="1"/>
  <c r="S4590" i="1"/>
  <c r="S3343" i="1"/>
  <c r="S2858" i="1"/>
  <c r="S1853" i="1"/>
  <c r="S3033" i="1"/>
  <c r="S4180" i="1"/>
  <c r="S1776" i="1"/>
  <c r="S2150" i="1"/>
  <c r="S5527" i="1"/>
  <c r="S4877" i="1"/>
  <c r="S5796" i="1"/>
  <c r="S1595" i="1"/>
  <c r="S5389" i="1"/>
  <c r="S4179" i="1"/>
  <c r="S4779" i="1"/>
  <c r="S5002" i="1"/>
  <c r="S4699" i="1"/>
  <c r="S1243" i="1"/>
  <c r="S3932" i="1"/>
  <c r="S6753" i="1"/>
  <c r="S2149" i="1"/>
  <c r="S4876" i="1"/>
  <c r="S541" i="1"/>
  <c r="S681" i="1"/>
  <c r="S906" i="1"/>
  <c r="S6269" i="1"/>
  <c r="S5995" i="1"/>
  <c r="S64" i="1"/>
  <c r="S2758" i="1"/>
  <c r="S3848" i="1"/>
  <c r="S1967" i="1"/>
  <c r="S1599" i="1"/>
  <c r="S3032" i="1"/>
  <c r="S5050" i="1"/>
  <c r="S2468" i="1"/>
  <c r="S5388" i="1"/>
  <c r="S2757" i="1"/>
  <c r="S3665" i="1"/>
  <c r="S2671" i="1"/>
  <c r="S607" i="1"/>
  <c r="S5919" i="1"/>
  <c r="S6087" i="1"/>
  <c r="S5387" i="1"/>
  <c r="S3847" i="1"/>
  <c r="S6957" i="1"/>
  <c r="S5858" i="1"/>
  <c r="S2857" i="1"/>
  <c r="S4178" i="1"/>
  <c r="S7017" i="1"/>
  <c r="S6711" i="1"/>
  <c r="S4410" i="1"/>
  <c r="S4177" i="1"/>
  <c r="S3846" i="1"/>
  <c r="S3030" i="1"/>
  <c r="S3031" i="1"/>
  <c r="S5269" i="1"/>
  <c r="S3029" i="1"/>
  <c r="S1539" i="1"/>
  <c r="S5302" i="1"/>
  <c r="S4875" i="1"/>
  <c r="S3286" i="1"/>
  <c r="S3028" i="1"/>
  <c r="S4589" i="1"/>
  <c r="S2742" i="1"/>
  <c r="S2743" i="1"/>
  <c r="S1940" i="1"/>
  <c r="S1941" i="1"/>
  <c r="S1239" i="1"/>
  <c r="S2744" i="1"/>
  <c r="S2299" i="1"/>
  <c r="S2745" i="1"/>
  <c r="S2300" i="1"/>
  <c r="S2746" i="1"/>
  <c r="S1942" i="1"/>
  <c r="S2747" i="1"/>
  <c r="S1240" i="1"/>
  <c r="S2748" i="1"/>
  <c r="S1943" i="1"/>
  <c r="S2749" i="1"/>
  <c r="S2301" i="1"/>
  <c r="S1944" i="1"/>
  <c r="S2302" i="1"/>
  <c r="S2750" i="1"/>
  <c r="S2751" i="1"/>
  <c r="S2303" i="1"/>
  <c r="S1241" i="1"/>
  <c r="S2752" i="1"/>
  <c r="S2304" i="1"/>
  <c r="S2305" i="1"/>
  <c r="S1242" i="1"/>
  <c r="S2306" i="1"/>
  <c r="S2753" i="1"/>
  <c r="S2754" i="1"/>
  <c r="S2307" i="1"/>
  <c r="S1945" i="1"/>
  <c r="S2308" i="1"/>
  <c r="S2755" i="1"/>
  <c r="S2756" i="1"/>
  <c r="S2309" i="1"/>
  <c r="S6189" i="1"/>
  <c r="S1299" i="1"/>
  <c r="S1654" i="1"/>
  <c r="S6086" i="1"/>
  <c r="S6085" i="1"/>
  <c r="S2670" i="1"/>
  <c r="S5472" i="1"/>
  <c r="S4874" i="1"/>
  <c r="S5151" i="1"/>
  <c r="S4872" i="1"/>
  <c r="S4873" i="1"/>
  <c r="S4015" i="1"/>
  <c r="S619" i="1"/>
  <c r="S620" i="1"/>
  <c r="S1238" i="1"/>
  <c r="S1336" i="1"/>
  <c r="S3664" i="1"/>
  <c r="S1123" i="1"/>
  <c r="S3663" i="1"/>
  <c r="S4588" i="1"/>
  <c r="S6575" i="1"/>
  <c r="S6576" i="1"/>
  <c r="S132" i="1"/>
  <c r="S680" i="1"/>
  <c r="S6084" i="1"/>
  <c r="S575" i="1"/>
  <c r="S3027" i="1"/>
  <c r="S905" i="1"/>
  <c r="S6613" i="1"/>
  <c r="S1887" i="1"/>
  <c r="S1463" i="1"/>
  <c r="S6394" i="1"/>
  <c r="S6893" i="1"/>
  <c r="S6331" i="1"/>
  <c r="S1237" i="1"/>
  <c r="S3282" i="1"/>
  <c r="S6710" i="1"/>
  <c r="S3026" i="1"/>
  <c r="S2148" i="1"/>
  <c r="S4176" i="1"/>
  <c r="S1886" i="1"/>
  <c r="S4746" i="1"/>
  <c r="S3845" i="1"/>
  <c r="S6981" i="1"/>
  <c r="S4014" i="1"/>
  <c r="S2019" i="1"/>
  <c r="S5049" i="1"/>
  <c r="S4013" i="1"/>
  <c r="S5150" i="1"/>
  <c r="S1653" i="1"/>
  <c r="S4871" i="1"/>
  <c r="S3342" i="1"/>
  <c r="S3844" i="1"/>
  <c r="S5268" i="1"/>
  <c r="S4501" i="1"/>
  <c r="S3662" i="1"/>
  <c r="S2669" i="1"/>
  <c r="S2147" i="1"/>
  <c r="S6956" i="1"/>
  <c r="S6938" i="1"/>
  <c r="S3152" i="1"/>
  <c r="S3025" i="1"/>
  <c r="S5386" i="1"/>
  <c r="S2856" i="1"/>
  <c r="S6224" i="1"/>
  <c r="S965" i="1"/>
  <c r="S3661" i="1"/>
  <c r="S1441" i="1"/>
  <c r="S4409" i="1"/>
  <c r="S3281" i="1"/>
  <c r="S5385" i="1"/>
  <c r="S2146" i="1"/>
  <c r="S1462" i="1"/>
  <c r="S2553" i="1"/>
  <c r="S1793" i="1"/>
  <c r="S6083" i="1"/>
  <c r="S1652" i="1"/>
  <c r="S4012" i="1"/>
  <c r="S6612" i="1"/>
  <c r="S1020" i="1"/>
  <c r="S5604" i="1"/>
  <c r="S3660" i="1"/>
  <c r="S3843" i="1"/>
  <c r="S2298" i="1"/>
  <c r="S6330" i="1"/>
  <c r="S1122" i="1"/>
  <c r="S574" i="1"/>
  <c r="S4408" i="1"/>
  <c r="S573" i="1"/>
  <c r="S6082" i="1"/>
  <c r="S5856" i="1"/>
  <c r="S6329" i="1"/>
  <c r="S5857" i="1"/>
  <c r="S5226" i="1"/>
  <c r="S1775" i="1"/>
  <c r="S6674" i="1"/>
  <c r="S6418" i="1"/>
  <c r="S5149" i="1"/>
  <c r="S5148" i="1"/>
  <c r="S2145" i="1"/>
  <c r="S3341" i="1"/>
  <c r="S5710" i="1"/>
  <c r="S5711" i="1"/>
  <c r="S5712" i="1"/>
  <c r="S5709" i="1"/>
  <c r="S5713" i="1"/>
  <c r="S2336" i="1"/>
  <c r="S189" i="1"/>
  <c r="S679" i="1"/>
  <c r="S5603" i="1"/>
  <c r="S1982" i="1"/>
  <c r="S1816" i="1"/>
  <c r="S1121" i="1"/>
  <c r="S953" i="1"/>
  <c r="S678" i="1"/>
  <c r="S3024" i="1"/>
  <c r="S3659" i="1"/>
  <c r="S1651" i="1"/>
  <c r="S5795" i="1"/>
  <c r="S3960" i="1"/>
  <c r="S2144" i="1"/>
  <c r="S1580" i="1"/>
  <c r="S2467" i="1"/>
  <c r="S479" i="1"/>
  <c r="S817" i="1"/>
  <c r="S2855" i="1"/>
  <c r="S5071" i="1"/>
  <c r="S4870" i="1"/>
  <c r="S356" i="1"/>
  <c r="S5496" i="1"/>
  <c r="S1387" i="1"/>
  <c r="S1386" i="1"/>
  <c r="S262" i="1"/>
  <c r="S2012" i="1"/>
  <c r="S4175" i="1"/>
  <c r="S572" i="1"/>
  <c r="S2143" i="1"/>
  <c r="S677" i="1"/>
  <c r="S3657" i="1"/>
  <c r="S3658" i="1"/>
  <c r="S6518" i="1"/>
  <c r="S6519" i="1"/>
  <c r="S5751" i="1"/>
  <c r="S1650" i="1"/>
  <c r="S4489" i="1"/>
  <c r="S964" i="1"/>
  <c r="S5147" i="1"/>
  <c r="S6955" i="1"/>
  <c r="S3842" i="1"/>
  <c r="S5602" i="1"/>
  <c r="S3223" i="1"/>
  <c r="S3222" i="1"/>
  <c r="S437" i="1"/>
  <c r="S2142" i="1"/>
  <c r="S1385" i="1"/>
  <c r="S2297" i="1"/>
  <c r="S5267" i="1"/>
  <c r="S4407" i="1"/>
  <c r="S6517" i="1"/>
  <c r="S4011" i="1"/>
  <c r="S4406" i="1"/>
  <c r="S6328" i="1"/>
  <c r="S676" i="1"/>
  <c r="S2466" i="1"/>
  <c r="S6797" i="1"/>
  <c r="S3656" i="1"/>
  <c r="S6081" i="1"/>
  <c r="S3431" i="1"/>
  <c r="S1538" i="1"/>
  <c r="S6223" i="1"/>
  <c r="S3340" i="1"/>
  <c r="S2854" i="1"/>
  <c r="S3841" i="1"/>
  <c r="S6516" i="1"/>
  <c r="S2465" i="1"/>
  <c r="S1372" i="1"/>
  <c r="S6080" i="1"/>
  <c r="S6327" i="1"/>
  <c r="S5384" i="1"/>
  <c r="S675" i="1"/>
  <c r="S436" i="1"/>
  <c r="S3655" i="1"/>
  <c r="S6937" i="1"/>
  <c r="S6673" i="1"/>
  <c r="S2464" i="1"/>
  <c r="S15" i="1"/>
  <c r="S1649" i="1"/>
  <c r="S3839" i="1"/>
  <c r="S3840" i="1"/>
  <c r="S6393" i="1"/>
  <c r="S435" i="1"/>
  <c r="S1966" i="1"/>
  <c r="S6611" i="1"/>
  <c r="S6188" i="1"/>
  <c r="S6252" i="1"/>
  <c r="S816" i="1"/>
  <c r="S5601" i="1"/>
  <c r="S4587" i="1"/>
  <c r="S540" i="1"/>
  <c r="S6796" i="1"/>
  <c r="S2463" i="1"/>
  <c r="S4745" i="1"/>
  <c r="S4869" i="1"/>
  <c r="S4586" i="1"/>
  <c r="S2141" i="1"/>
  <c r="S1001" i="1"/>
  <c r="S116" i="1"/>
  <c r="S847" i="1"/>
  <c r="S3280" i="1"/>
  <c r="S2140" i="1"/>
  <c r="S158" i="1"/>
  <c r="S2853" i="1"/>
  <c r="S5708" i="1"/>
  <c r="S4010" i="1"/>
  <c r="S3931" i="1"/>
  <c r="S2852" i="1"/>
  <c r="S2851" i="1"/>
  <c r="S2139" i="1"/>
  <c r="S4174" i="1"/>
  <c r="S571" i="1"/>
  <c r="S2850" i="1"/>
  <c r="S3023" i="1"/>
  <c r="S6709" i="1"/>
  <c r="S6437" i="1"/>
  <c r="S3654" i="1"/>
  <c r="S6222" i="1"/>
  <c r="S5794" i="1"/>
  <c r="S674" i="1"/>
  <c r="S6610" i="1"/>
  <c r="S3022" i="1"/>
  <c r="S2011" i="1"/>
  <c r="S4585" i="1"/>
  <c r="S1495" i="1"/>
  <c r="S5855" i="1"/>
  <c r="S1421" i="1"/>
  <c r="S2462" i="1"/>
  <c r="S31" i="1"/>
  <c r="S5495" i="1"/>
  <c r="S3653" i="1"/>
  <c r="S904" i="1"/>
  <c r="S502" i="1"/>
  <c r="S3652" i="1"/>
  <c r="S5494" i="1"/>
  <c r="S2461" i="1"/>
  <c r="S6079" i="1"/>
  <c r="S3651" i="1"/>
  <c r="S3959" i="1"/>
  <c r="S1744" i="1"/>
  <c r="S6078" i="1"/>
  <c r="S6819" i="1"/>
  <c r="S6775" i="1"/>
  <c r="S1648" i="1"/>
  <c r="S6392" i="1"/>
  <c r="S3021" i="1"/>
  <c r="S3020" i="1"/>
  <c r="S808" i="1"/>
  <c r="S4584" i="1"/>
  <c r="S3019" i="1"/>
  <c r="S1981" i="1"/>
  <c r="S1815" i="1"/>
  <c r="S5600" i="1"/>
  <c r="S4868" i="1"/>
  <c r="S4583" i="1"/>
  <c r="S5146" i="1"/>
  <c r="S2577" i="1"/>
  <c r="S903" i="1"/>
  <c r="S4173" i="1"/>
  <c r="S5023" i="1"/>
  <c r="S3650" i="1"/>
  <c r="S2667" i="1"/>
  <c r="S2668" i="1"/>
  <c r="S6850" i="1"/>
  <c r="S2849" i="1"/>
  <c r="S6515" i="1"/>
  <c r="S6077" i="1"/>
  <c r="S6514" i="1"/>
  <c r="S3339" i="1"/>
  <c r="S4582" i="1"/>
  <c r="S1008" i="1"/>
  <c r="S776" i="1"/>
  <c r="S40" i="1"/>
  <c r="S2576" i="1"/>
  <c r="S3649" i="1"/>
  <c r="S3018" i="1"/>
  <c r="S5266" i="1"/>
  <c r="S5969" i="1"/>
  <c r="S6436" i="1"/>
  <c r="S6417" i="1"/>
  <c r="S401" i="1"/>
  <c r="S1647" i="1"/>
  <c r="S2138" i="1"/>
  <c r="S6435" i="1"/>
  <c r="S2848" i="1"/>
  <c r="S5145" i="1"/>
  <c r="S4867" i="1"/>
  <c r="S5265" i="1"/>
  <c r="S5144" i="1"/>
  <c r="S1885" i="1"/>
  <c r="S6752" i="1"/>
  <c r="S3648" i="1"/>
  <c r="S6326" i="1"/>
  <c r="S673" i="1"/>
  <c r="S3338" i="1"/>
  <c r="S3017" i="1"/>
  <c r="S6076" i="1"/>
  <c r="S5382" i="1"/>
  <c r="S5383" i="1"/>
  <c r="S6513" i="1"/>
  <c r="S5750" i="1"/>
  <c r="S3337" i="1"/>
  <c r="S1939" i="1"/>
  <c r="S4172" i="1"/>
  <c r="S4295" i="1"/>
  <c r="S4405" i="1"/>
  <c r="S7034" i="1"/>
  <c r="S6751" i="1"/>
  <c r="S294" i="1"/>
  <c r="S5381" i="1"/>
  <c r="S3335" i="1"/>
  <c r="S3336" i="1"/>
  <c r="S1119" i="1"/>
  <c r="S1120" i="1"/>
  <c r="S775" i="1"/>
  <c r="S6187" i="1"/>
  <c r="S1537" i="1"/>
  <c r="S3520" i="1"/>
  <c r="S5070" i="1"/>
  <c r="S5854" i="1"/>
  <c r="S3016" i="1"/>
  <c r="S6186" i="1"/>
  <c r="S4171" i="1"/>
  <c r="S6325" i="1"/>
  <c r="S4254" i="1"/>
  <c r="S4778" i="1"/>
  <c r="S3334" i="1"/>
  <c r="S4866" i="1"/>
  <c r="S4581" i="1"/>
  <c r="S6221" i="1"/>
  <c r="S3333" i="1"/>
  <c r="S4865" i="1"/>
  <c r="S6849" i="1"/>
  <c r="S6512" i="1"/>
  <c r="S1598" i="1"/>
  <c r="S963" i="1"/>
  <c r="S3477" i="1"/>
  <c r="S5526" i="1"/>
  <c r="S4580" i="1"/>
  <c r="S6848" i="1"/>
  <c r="S570" i="1"/>
  <c r="S4864" i="1"/>
  <c r="S1743" i="1"/>
  <c r="S4310" i="1"/>
  <c r="S1646" i="1"/>
  <c r="S3151" i="1"/>
  <c r="S6075" i="1"/>
  <c r="S6268" i="1"/>
  <c r="S434" i="1"/>
  <c r="S433" i="1"/>
  <c r="S1118" i="1"/>
  <c r="S672" i="1"/>
  <c r="S618" i="1"/>
  <c r="S3838" i="1"/>
  <c r="S4863" i="1"/>
  <c r="S6672" i="1"/>
  <c r="S6671" i="1"/>
  <c r="S1461" i="1"/>
  <c r="S902" i="1"/>
  <c r="S2575" i="1"/>
  <c r="S2780" i="1"/>
  <c r="S2367" i="1"/>
  <c r="S2574" i="1"/>
  <c r="S4579" i="1"/>
  <c r="S6324" i="1"/>
  <c r="S1579" i="1"/>
  <c r="S569" i="1"/>
  <c r="S1019" i="1"/>
  <c r="S3647" i="1"/>
  <c r="S4336" i="1"/>
  <c r="S5599" i="1"/>
  <c r="S4862" i="1"/>
  <c r="S3646" i="1"/>
  <c r="S4578" i="1"/>
  <c r="S5380" i="1"/>
  <c r="S6574" i="1"/>
  <c r="S6880" i="1"/>
  <c r="S6936" i="1"/>
  <c r="S2411" i="1"/>
  <c r="S84" i="1"/>
  <c r="S4577" i="1"/>
  <c r="S5225" i="1"/>
  <c r="S6185" i="1"/>
  <c r="S4576" i="1"/>
  <c r="S4253" i="1"/>
  <c r="S4009" i="1"/>
  <c r="S1645" i="1"/>
  <c r="S3440" i="1"/>
  <c r="S671" i="1"/>
  <c r="S3645" i="1"/>
  <c r="S5598" i="1"/>
  <c r="S1494" i="1"/>
  <c r="S2137" i="1"/>
  <c r="S1536" i="1"/>
  <c r="S2296" i="1"/>
  <c r="S5143" i="1"/>
  <c r="S1460" i="1"/>
  <c r="S1644" i="1"/>
  <c r="S5749" i="1"/>
  <c r="S1643" i="1"/>
  <c r="S4170" i="1"/>
  <c r="S1980" i="1"/>
  <c r="S4103" i="1"/>
  <c r="S1459" i="1"/>
  <c r="S2136" i="1"/>
  <c r="S4169" i="1"/>
  <c r="S1578" i="1"/>
  <c r="S6323" i="1"/>
  <c r="S30" i="1"/>
  <c r="S6774" i="1"/>
  <c r="S74" i="1"/>
  <c r="S164" i="1"/>
  <c r="S1117" i="1"/>
  <c r="S3186" i="1"/>
  <c r="S3221" i="1"/>
  <c r="S2135" i="1"/>
  <c r="S4168" i="1"/>
  <c r="S1774" i="1"/>
  <c r="S2573" i="1"/>
  <c r="S5596" i="1"/>
  <c r="S5597" i="1"/>
  <c r="S4575" i="1"/>
  <c r="S1458" i="1"/>
  <c r="S5793" i="1"/>
  <c r="S5311" i="1"/>
  <c r="S432" i="1"/>
  <c r="S1116" i="1"/>
  <c r="S168" i="1"/>
  <c r="S6648" i="1"/>
  <c r="S6773" i="1"/>
  <c r="S6795" i="1"/>
  <c r="S6649" i="1"/>
  <c r="S4744" i="1"/>
  <c r="S1367" i="1"/>
  <c r="S2134" i="1"/>
  <c r="S4769" i="1"/>
  <c r="S6074" i="1"/>
  <c r="S3332" i="1"/>
  <c r="S2460" i="1"/>
  <c r="S4500" i="1"/>
  <c r="S219" i="1"/>
  <c r="S3451" i="1"/>
  <c r="S1742" i="1"/>
  <c r="S4574" i="1"/>
  <c r="S3410" i="1"/>
  <c r="S431" i="1"/>
  <c r="S3331" i="1"/>
  <c r="S2133" i="1"/>
  <c r="S2525" i="1"/>
  <c r="S4167" i="1"/>
  <c r="S501" i="1"/>
  <c r="S4404" i="1"/>
  <c r="S2132" i="1"/>
  <c r="S2955" i="1"/>
  <c r="S2622" i="1"/>
  <c r="S539" i="1"/>
  <c r="S4252" i="1"/>
  <c r="S4861" i="1"/>
  <c r="S2666" i="1"/>
  <c r="S3644" i="1"/>
  <c r="S5595" i="1"/>
  <c r="S5048" i="1"/>
  <c r="S6184" i="1"/>
  <c r="S5853" i="1"/>
  <c r="S6847" i="1"/>
  <c r="S320" i="1"/>
  <c r="S1884" i="1"/>
  <c r="S2131" i="1"/>
  <c r="S1642" i="1"/>
  <c r="S2130" i="1"/>
  <c r="S3150" i="1"/>
  <c r="S5792" i="1"/>
  <c r="S24" i="1"/>
  <c r="S6511" i="1"/>
  <c r="S123" i="1"/>
  <c r="S4294" i="1"/>
  <c r="S1115" i="1"/>
  <c r="S1641" i="1"/>
  <c r="S2939" i="1"/>
  <c r="S2741" i="1"/>
  <c r="S4462" i="1"/>
  <c r="S4166" i="1"/>
  <c r="S7026" i="1"/>
  <c r="S5594" i="1"/>
  <c r="S4165" i="1"/>
  <c r="S6073" i="1"/>
  <c r="S2366" i="1"/>
  <c r="S5142" i="1"/>
  <c r="S355" i="1"/>
  <c r="S1236" i="1"/>
  <c r="S5069" i="1"/>
  <c r="S1722" i="1"/>
  <c r="S1335" i="1"/>
  <c r="S5047" i="1"/>
  <c r="S376" i="1"/>
  <c r="S1114" i="1"/>
  <c r="S4403" i="1"/>
  <c r="S3643" i="1"/>
  <c r="S1113" i="1"/>
  <c r="S3015" i="1"/>
  <c r="S901" i="1"/>
  <c r="S800" i="1"/>
  <c r="S2129" i="1"/>
  <c r="S3014" i="1"/>
  <c r="S1883" i="1"/>
  <c r="S4293" i="1"/>
  <c r="S6510" i="1"/>
  <c r="S6846" i="1"/>
  <c r="S6322" i="1"/>
  <c r="S3642" i="1"/>
  <c r="S6935" i="1"/>
  <c r="S2365" i="1"/>
  <c r="S3837" i="1"/>
  <c r="S5141" i="1"/>
  <c r="S3220" i="1"/>
  <c r="S218" i="1"/>
  <c r="S2459" i="1"/>
  <c r="S241" i="1"/>
  <c r="S2364" i="1"/>
  <c r="S261" i="1"/>
  <c r="S5224" i="1"/>
  <c r="S4008" i="1"/>
  <c r="S4859" i="1"/>
  <c r="S4860" i="1"/>
  <c r="S774" i="1"/>
  <c r="S5140" i="1"/>
  <c r="S6708" i="1"/>
  <c r="S3013" i="1"/>
  <c r="S2847" i="1"/>
  <c r="S3149" i="1"/>
  <c r="S1852" i="1"/>
  <c r="S5852" i="1"/>
  <c r="S5300" i="1"/>
  <c r="S5301" i="1"/>
  <c r="S1112" i="1"/>
  <c r="S319" i="1"/>
  <c r="S176" i="1"/>
  <c r="S6647" i="1"/>
  <c r="S6321" i="1"/>
  <c r="S6434" i="1"/>
  <c r="S6843" i="1"/>
  <c r="S6707" i="1"/>
  <c r="S6844" i="1"/>
  <c r="S6845" i="1"/>
  <c r="S2295" i="1"/>
  <c r="S4164" i="1"/>
  <c r="S900" i="1"/>
  <c r="S6879" i="1"/>
  <c r="S670" i="1"/>
  <c r="S6183" i="1"/>
  <c r="S5379" i="1"/>
  <c r="S5593" i="1"/>
  <c r="S1334" i="1"/>
  <c r="S5471" i="1"/>
  <c r="S5493" i="1"/>
  <c r="S2458" i="1"/>
  <c r="S2665" i="1"/>
  <c r="S669" i="1"/>
  <c r="S7025" i="1"/>
  <c r="S6772" i="1"/>
  <c r="S4007" i="1"/>
  <c r="S5378" i="1"/>
  <c r="S2664" i="1"/>
  <c r="S1111" i="1"/>
  <c r="S6509" i="1"/>
  <c r="S4402" i="1"/>
  <c r="S1640" i="1"/>
  <c r="S3476" i="1"/>
  <c r="S1535" i="1"/>
  <c r="S1333" i="1"/>
  <c r="S83" i="1"/>
  <c r="S6072" i="1"/>
  <c r="S3641" i="1"/>
  <c r="S5592" i="1"/>
  <c r="S4573" i="1"/>
  <c r="S2128" i="1"/>
  <c r="S3640" i="1"/>
  <c r="S4401" i="1"/>
  <c r="S2294" i="1"/>
  <c r="S4163" i="1"/>
  <c r="S3639" i="1"/>
  <c r="S1110" i="1"/>
  <c r="S5591" i="1"/>
  <c r="S1109" i="1"/>
  <c r="S4572" i="1"/>
  <c r="S3219" i="1"/>
  <c r="S2127" i="1"/>
  <c r="S2126" i="1"/>
  <c r="S3638" i="1"/>
  <c r="S1332" i="1"/>
  <c r="S668" i="1"/>
  <c r="S152" i="1"/>
  <c r="S3218" i="1"/>
  <c r="S4571" i="1"/>
  <c r="S3526" i="1"/>
  <c r="S3148" i="1"/>
  <c r="S5139" i="1"/>
  <c r="S4292" i="1"/>
  <c r="S3330" i="1"/>
  <c r="S1741" i="1"/>
  <c r="S842" i="1"/>
  <c r="S2293" i="1"/>
  <c r="S1108" i="1"/>
  <c r="S375" i="1"/>
  <c r="S5994" i="1"/>
  <c r="S6508" i="1"/>
  <c r="S3836" i="1"/>
  <c r="S3637" i="1"/>
  <c r="S4400" i="1"/>
  <c r="S4570" i="1"/>
  <c r="S3636" i="1"/>
  <c r="S1420" i="1"/>
  <c r="S2457" i="1"/>
  <c r="S5264" i="1"/>
  <c r="S3635" i="1"/>
  <c r="S6507" i="1"/>
  <c r="S1534" i="1"/>
  <c r="S568" i="1"/>
  <c r="S2125" i="1"/>
  <c r="S5046" i="1"/>
  <c r="S2363" i="1"/>
  <c r="S1639" i="1"/>
  <c r="S6320" i="1"/>
  <c r="S4335" i="1"/>
  <c r="S430" i="1"/>
  <c r="S5138" i="1"/>
  <c r="S799" i="1"/>
  <c r="S2124" i="1"/>
  <c r="S6892" i="1"/>
  <c r="S5943" i="1"/>
  <c r="S2663" i="1"/>
  <c r="S429" i="1"/>
  <c r="S4399" i="1"/>
  <c r="S2123" i="1"/>
  <c r="S4569" i="1"/>
  <c r="S217" i="1"/>
  <c r="S1000" i="1"/>
  <c r="S2362" i="1"/>
  <c r="S1882" i="1"/>
  <c r="S1107" i="1"/>
  <c r="S5851" i="1"/>
  <c r="S7024" i="1"/>
  <c r="S4858" i="1"/>
  <c r="S3634" i="1"/>
  <c r="S2122" i="1"/>
  <c r="S6071" i="1"/>
  <c r="S1384" i="1"/>
  <c r="S3012" i="1"/>
  <c r="S5045" i="1"/>
  <c r="S362" i="1"/>
  <c r="S6070" i="1"/>
  <c r="S3633" i="1"/>
  <c r="S2456" i="1"/>
  <c r="S6573" i="1"/>
  <c r="S6794" i="1"/>
  <c r="S6842" i="1"/>
  <c r="S6433" i="1"/>
  <c r="S6646" i="1"/>
  <c r="S1938" i="1"/>
  <c r="S1331" i="1"/>
  <c r="S4857" i="1"/>
  <c r="S5791" i="1"/>
  <c r="S3011" i="1"/>
  <c r="S667" i="1"/>
  <c r="S3010" i="1"/>
  <c r="S3009" i="1"/>
  <c r="S87" i="1"/>
  <c r="S428" i="1"/>
  <c r="S3329" i="1"/>
  <c r="S5137" i="1"/>
  <c r="S4398" i="1"/>
  <c r="S6069" i="1"/>
  <c r="S6793" i="1"/>
  <c r="S999" i="1"/>
  <c r="S3632" i="1"/>
  <c r="S1106" i="1"/>
  <c r="S2846" i="1"/>
  <c r="S318" i="1"/>
  <c r="S2005" i="1"/>
  <c r="S3631" i="1"/>
  <c r="S5590" i="1"/>
  <c r="S1881" i="1"/>
  <c r="S6251" i="1"/>
  <c r="S5850" i="1"/>
  <c r="S6792" i="1"/>
  <c r="S3328" i="1"/>
  <c r="S2845" i="1"/>
  <c r="S5748" i="1"/>
  <c r="S2121" i="1"/>
  <c r="S4251" i="1"/>
  <c r="S1850" i="1"/>
  <c r="S5377" i="1"/>
  <c r="S3630" i="1"/>
  <c r="S1533" i="1"/>
  <c r="S3629" i="1"/>
  <c r="S6391" i="1"/>
  <c r="S4568" i="1"/>
  <c r="S5223" i="1"/>
  <c r="S1105" i="1"/>
  <c r="S4856" i="1"/>
  <c r="S283" i="1"/>
  <c r="S389" i="1"/>
  <c r="S3628" i="1"/>
  <c r="S3008" i="1"/>
  <c r="S1018" i="1"/>
  <c r="S853" i="1"/>
  <c r="S1383" i="1"/>
  <c r="S3327" i="1"/>
  <c r="S4855" i="1"/>
  <c r="S4250" i="1"/>
  <c r="S4698" i="1"/>
  <c r="S5747" i="1"/>
  <c r="S5589" i="1"/>
  <c r="S3007" i="1"/>
  <c r="S6319" i="1"/>
  <c r="S4397" i="1"/>
  <c r="S108" i="1"/>
  <c r="S1235" i="1"/>
  <c r="S6432" i="1"/>
  <c r="S5376" i="1"/>
  <c r="S4854" i="1"/>
  <c r="S1638" i="1"/>
  <c r="S5918" i="1"/>
  <c r="S4249" i="1"/>
  <c r="S4567" i="1"/>
  <c r="S2120" i="1"/>
  <c r="S3930" i="1"/>
  <c r="S1104" i="1"/>
  <c r="S2844" i="1"/>
  <c r="S6706" i="1"/>
  <c r="S88" i="1"/>
  <c r="S632" i="1"/>
  <c r="S5588" i="1"/>
  <c r="S112" i="1"/>
  <c r="S3835" i="1"/>
  <c r="S5849" i="1"/>
  <c r="S478" i="1"/>
  <c r="S1773" i="1"/>
  <c r="S6068" i="1"/>
  <c r="S2662" i="1"/>
  <c r="S6067" i="1"/>
  <c r="S5993" i="1"/>
  <c r="S5917" i="1"/>
  <c r="S3958" i="1"/>
  <c r="S2938" i="1"/>
  <c r="S962" i="1"/>
  <c r="S2119" i="1"/>
  <c r="S2954" i="1"/>
  <c r="S3147" i="1"/>
  <c r="S4853" i="1"/>
  <c r="S5022" i="1"/>
  <c r="S1637" i="1"/>
  <c r="S4852" i="1"/>
  <c r="S2455" i="1"/>
  <c r="S5992" i="1"/>
  <c r="S2661" i="1"/>
  <c r="S1577" i="1"/>
  <c r="S4005" i="1"/>
  <c r="S4006" i="1"/>
  <c r="S2118" i="1"/>
  <c r="S2117" i="1"/>
  <c r="S1636" i="1"/>
  <c r="S6066" i="1"/>
  <c r="S567" i="1"/>
  <c r="S4851" i="1"/>
  <c r="S4396" i="1"/>
  <c r="S113" i="1"/>
  <c r="S5492" i="1"/>
  <c r="S5848" i="1"/>
  <c r="S6609" i="1"/>
  <c r="S4565" i="1"/>
  <c r="S4566" i="1"/>
  <c r="S5136" i="1"/>
  <c r="S4395" i="1"/>
  <c r="S5847" i="1"/>
  <c r="S6934" i="1"/>
  <c r="S3627" i="1"/>
  <c r="S5021" i="1"/>
  <c r="S4743" i="1"/>
  <c r="S4564" i="1"/>
  <c r="S1635" i="1"/>
  <c r="S1532" i="1"/>
  <c r="S1457" i="1"/>
  <c r="S2572" i="1"/>
  <c r="S1531" i="1"/>
  <c r="S5587" i="1"/>
  <c r="S4004" i="1"/>
  <c r="S1382" i="1"/>
  <c r="S6841" i="1"/>
  <c r="S6249" i="1"/>
  <c r="S6250" i="1"/>
  <c r="S3326" i="1"/>
  <c r="S4394" i="1"/>
  <c r="S6670" i="1"/>
  <c r="S3626" i="1"/>
  <c r="S899" i="1"/>
  <c r="S1740" i="1"/>
  <c r="S2843" i="1"/>
  <c r="S3450" i="1"/>
  <c r="S3625" i="1"/>
  <c r="S6840" i="1"/>
  <c r="S950" i="1"/>
  <c r="S3949" i="1"/>
  <c r="S2842" i="1"/>
  <c r="S1634" i="1"/>
  <c r="S2116" i="1"/>
  <c r="S67" i="1"/>
  <c r="S6980" i="1"/>
  <c r="S2660" i="1"/>
  <c r="S3279" i="1"/>
  <c r="S2115" i="1"/>
  <c r="S3624" i="1"/>
  <c r="S5375" i="1"/>
  <c r="S2841" i="1"/>
  <c r="S2840" i="1"/>
  <c r="S111" i="1"/>
  <c r="S1017" i="1"/>
  <c r="S5846" i="1"/>
  <c r="S107" i="1"/>
  <c r="S1103" i="1"/>
  <c r="S5020" i="1"/>
  <c r="S3834" i="1"/>
  <c r="S6065" i="1"/>
  <c r="S6818" i="1"/>
  <c r="S3623" i="1"/>
  <c r="S6933" i="1"/>
  <c r="S2659" i="1"/>
  <c r="S961" i="1"/>
  <c r="S1880" i="1"/>
  <c r="S3006" i="1"/>
  <c r="S6839" i="1"/>
  <c r="S5586" i="1"/>
  <c r="S4697" i="1"/>
  <c r="S773" i="1"/>
  <c r="S60" i="1"/>
  <c r="S3005" i="1"/>
  <c r="S666" i="1"/>
  <c r="S5585" i="1"/>
  <c r="S6182" i="1"/>
  <c r="S92" i="1"/>
  <c r="S1530" i="1"/>
  <c r="S427" i="1"/>
  <c r="S4475" i="1"/>
  <c r="S2410" i="1"/>
  <c r="S426" i="1"/>
  <c r="S6318" i="1"/>
  <c r="S4162" i="1"/>
  <c r="S6064" i="1"/>
  <c r="S4393" i="1"/>
  <c r="S3622" i="1"/>
  <c r="S998" i="1"/>
  <c r="S317" i="1"/>
  <c r="S254" i="1"/>
  <c r="S2658" i="1"/>
  <c r="S63" i="1"/>
  <c r="S997" i="1"/>
  <c r="S898" i="1"/>
  <c r="S4392" i="1"/>
  <c r="S3833" i="1"/>
  <c r="S5299" i="1"/>
  <c r="S5707" i="1"/>
  <c r="S4563" i="1"/>
  <c r="S29" i="1"/>
  <c r="S6317" i="1"/>
  <c r="S3475" i="1"/>
  <c r="S4562" i="1"/>
  <c r="S86" i="1"/>
  <c r="S3474" i="1"/>
  <c r="S49" i="1"/>
  <c r="S5310" i="1"/>
  <c r="S4850" i="1"/>
  <c r="S26" i="1"/>
  <c r="S5374" i="1"/>
  <c r="S4499" i="1"/>
  <c r="S95" i="1"/>
  <c r="S4003" i="1"/>
  <c r="S4002" i="1"/>
  <c r="S82" i="1"/>
  <c r="S48" i="1"/>
  <c r="S5373" i="1"/>
  <c r="S4161" i="1"/>
  <c r="S6506" i="1"/>
  <c r="S3325" i="1"/>
  <c r="S2657" i="1"/>
  <c r="S271" i="1"/>
  <c r="S6316" i="1"/>
  <c r="S6505" i="1"/>
  <c r="S6063" i="1"/>
  <c r="S102" i="1"/>
  <c r="S3409" i="1"/>
  <c r="S4849" i="1"/>
  <c r="S4160" i="1"/>
  <c r="S5845" i="1"/>
  <c r="S47" i="1"/>
  <c r="S27" i="1"/>
  <c r="S28" i="1"/>
  <c r="S6669" i="1"/>
  <c r="S4848" i="1"/>
  <c r="S4561" i="1"/>
  <c r="S5372" i="1"/>
  <c r="S131" i="1"/>
  <c r="S1633" i="1"/>
  <c r="S6504" i="1"/>
  <c r="S216" i="1"/>
  <c r="S2114" i="1"/>
  <c r="S4847" i="1"/>
  <c r="S197" i="1"/>
  <c r="S4560" i="1"/>
  <c r="S38" i="1"/>
  <c r="S3004" i="1"/>
  <c r="S5746" i="1"/>
  <c r="S4248" i="1"/>
  <c r="S6315" i="1"/>
  <c r="S1234" i="1"/>
  <c r="S7" i="1"/>
  <c r="S4159" i="1"/>
  <c r="S1233" i="1"/>
  <c r="S2656" i="1"/>
  <c r="S8" i="1"/>
  <c r="S4158" i="1"/>
  <c r="S10" i="1"/>
  <c r="S316" i="1"/>
  <c r="S2937" i="1"/>
  <c r="S834" i="1"/>
  <c r="S3324" i="1"/>
  <c r="S6503" i="1"/>
  <c r="S70" i="1"/>
  <c r="S25" i="1"/>
  <c r="S6181" i="1"/>
  <c r="S3323" i="1"/>
  <c r="S81" i="1"/>
  <c r="S5705" i="1"/>
  <c r="S5706" i="1"/>
  <c r="S6502" i="1"/>
  <c r="S6838" i="1"/>
  <c r="S1739" i="1"/>
  <c r="S425" i="1"/>
  <c r="S4334" i="1"/>
  <c r="S2571" i="1"/>
  <c r="S4559" i="1"/>
  <c r="S566" i="1"/>
  <c r="S5942" i="1"/>
  <c r="S5371" i="1"/>
  <c r="S1102" i="1"/>
  <c r="S46" i="1"/>
  <c r="S62" i="1"/>
  <c r="S772" i="1"/>
  <c r="S1529" i="1"/>
  <c r="S58" i="1"/>
  <c r="S404" i="1"/>
  <c r="S6180" i="1"/>
  <c r="S3003" i="1"/>
  <c r="S960" i="1"/>
  <c r="S2113" i="1"/>
  <c r="S1101" i="1"/>
  <c r="S815" i="1"/>
  <c r="S4846" i="1"/>
  <c r="S2454" i="1"/>
  <c r="S4078" i="1"/>
  <c r="S2619" i="1"/>
  <c r="S872" i="1"/>
  <c r="S4333" i="1"/>
  <c r="S94" i="1"/>
  <c r="S897" i="1"/>
  <c r="S5941" i="1"/>
  <c r="S5001" i="1"/>
  <c r="S2839" i="1"/>
  <c r="S2453" i="1"/>
  <c r="S2112" i="1"/>
  <c r="S2655" i="1"/>
  <c r="S3217" i="1"/>
  <c r="S424" i="1"/>
  <c r="S2771" i="1"/>
  <c r="S2111" i="1"/>
  <c r="S1330" i="1"/>
  <c r="S5135" i="1"/>
  <c r="S2838" i="1"/>
  <c r="S4558" i="1"/>
  <c r="S5134" i="1"/>
  <c r="S896" i="1"/>
  <c r="S5844" i="1"/>
  <c r="S5916" i="1"/>
  <c r="S2953" i="1"/>
  <c r="S5790" i="1"/>
  <c r="S5843" i="1"/>
  <c r="S5584" i="1"/>
  <c r="S5370" i="1"/>
  <c r="S5309" i="1"/>
  <c r="S807" i="1"/>
  <c r="S3002" i="1"/>
  <c r="S5583" i="1"/>
  <c r="S2837" i="1"/>
  <c r="S895" i="1"/>
  <c r="S1329" i="1"/>
  <c r="S3216" i="1"/>
  <c r="S2110" i="1"/>
  <c r="S6314" i="1"/>
  <c r="S1100" i="1"/>
  <c r="S4777" i="1"/>
  <c r="S3621" i="1"/>
  <c r="S1328" i="1"/>
  <c r="S2836" i="1"/>
  <c r="S6705" i="1"/>
  <c r="S5842" i="1"/>
  <c r="S6837" i="1"/>
  <c r="S5915" i="1"/>
  <c r="S1440" i="1"/>
  <c r="S4845" i="1"/>
  <c r="S6501" i="1"/>
  <c r="S6645" i="1"/>
  <c r="S665" i="1"/>
  <c r="S5704" i="1"/>
  <c r="S1879" i="1"/>
  <c r="S6179" i="1"/>
  <c r="S4157" i="1"/>
  <c r="S4001" i="1"/>
  <c r="S4000" i="1"/>
  <c r="S1456" i="1"/>
  <c r="S5222" i="1"/>
  <c r="S5133" i="1"/>
  <c r="S4461" i="1"/>
  <c r="S5369" i="1"/>
  <c r="S1099" i="1"/>
  <c r="S4156" i="1"/>
  <c r="S3999" i="1"/>
  <c r="S4391" i="1"/>
  <c r="S4557" i="1"/>
  <c r="S2935" i="1"/>
  <c r="S2936" i="1"/>
  <c r="S7008" i="1"/>
  <c r="S1937" i="1"/>
  <c r="S1098" i="1"/>
  <c r="S2835" i="1"/>
  <c r="S1097" i="1"/>
  <c r="S315" i="1"/>
  <c r="S2834" i="1"/>
  <c r="S598" i="1"/>
  <c r="S664" i="1"/>
  <c r="S6062" i="1"/>
  <c r="S6500" i="1"/>
  <c r="S5368" i="1"/>
  <c r="S3146" i="1"/>
  <c r="S3620" i="1"/>
  <c r="S5132" i="1"/>
  <c r="S2331" i="1"/>
  <c r="S3321" i="1"/>
  <c r="S3322" i="1"/>
  <c r="S6979" i="1"/>
  <c r="S3998" i="1"/>
  <c r="S4155" i="1"/>
  <c r="S2004" i="1"/>
  <c r="S4844" i="1"/>
  <c r="S2613" i="1"/>
  <c r="S548" i="1"/>
  <c r="S4390" i="1"/>
  <c r="S5968" i="1"/>
  <c r="S6915" i="1"/>
  <c r="S1528" i="1"/>
  <c r="S7023" i="1"/>
  <c r="S2618" i="1"/>
  <c r="S4843" i="1"/>
  <c r="S5044" i="1"/>
  <c r="S2570" i="1"/>
  <c r="S663" i="1"/>
  <c r="S1096" i="1"/>
  <c r="S6668" i="1"/>
  <c r="S101" i="1"/>
  <c r="S3997" i="1"/>
  <c r="S6644" i="1"/>
  <c r="S5491" i="1"/>
  <c r="S4842" i="1"/>
  <c r="S5131" i="1"/>
  <c r="S4841" i="1"/>
  <c r="S7007" i="1"/>
  <c r="S1527" i="1"/>
  <c r="S5582" i="1"/>
  <c r="S5581" i="1"/>
  <c r="S4389" i="1"/>
  <c r="S2423" i="1"/>
  <c r="S2109" i="1"/>
  <c r="S2833" i="1"/>
  <c r="S3619" i="1"/>
  <c r="S2108" i="1"/>
  <c r="S2617" i="1"/>
  <c r="S2770" i="1"/>
  <c r="S6178" i="1"/>
  <c r="S253" i="1"/>
  <c r="S5130" i="1"/>
  <c r="S240" i="1"/>
  <c r="S5745" i="1"/>
  <c r="S5703" i="1"/>
  <c r="S4388" i="1"/>
  <c r="S1961" i="1"/>
  <c r="S2107" i="1"/>
  <c r="S1814" i="1"/>
  <c r="S1878" i="1"/>
  <c r="S3996" i="1"/>
  <c r="S5367" i="1"/>
  <c r="S3145" i="1"/>
  <c r="S4154" i="1"/>
  <c r="S3618" i="1"/>
  <c r="S2740" i="1"/>
  <c r="S215" i="1"/>
  <c r="S6313" i="1"/>
  <c r="S1877" i="1"/>
  <c r="S1597" i="1"/>
  <c r="S494" i="1"/>
  <c r="S6499" i="1"/>
  <c r="S4840" i="1"/>
  <c r="S6498" i="1"/>
  <c r="S1095" i="1"/>
  <c r="S7033" i="1"/>
  <c r="S5366" i="1"/>
  <c r="S894" i="1"/>
  <c r="S662" i="1"/>
  <c r="S1526" i="1"/>
  <c r="S2452" i="1"/>
  <c r="S6497" i="1"/>
  <c r="S6791" i="1"/>
  <c r="S2106" i="1"/>
  <c r="S5580" i="1"/>
  <c r="S4387" i="1"/>
  <c r="S1381" i="1"/>
  <c r="S3525" i="1"/>
  <c r="S5365" i="1"/>
  <c r="S3832" i="1"/>
  <c r="S3617" i="1"/>
  <c r="S5579" i="1"/>
  <c r="S2832" i="1"/>
  <c r="S1094" i="1"/>
  <c r="S2105" i="1"/>
  <c r="S6608" i="1"/>
  <c r="S1525" i="1"/>
  <c r="S3144" i="1"/>
  <c r="S3174" i="1"/>
  <c r="S3473" i="1"/>
  <c r="S3518" i="1"/>
  <c r="S3164" i="1"/>
  <c r="S2413" i="1"/>
  <c r="S2361" i="1"/>
  <c r="S3165" i="1"/>
  <c r="S3175" i="1"/>
  <c r="S2654" i="1"/>
  <c r="S2414" i="1"/>
  <c r="S3163" i="1"/>
  <c r="S3430" i="1"/>
  <c r="S3519" i="1"/>
  <c r="S3173" i="1"/>
  <c r="S3184" i="1"/>
  <c r="S2415" i="1"/>
  <c r="S3185" i="1"/>
  <c r="S423" i="1"/>
  <c r="S4153" i="1"/>
  <c r="S2739" i="1"/>
  <c r="S6932" i="1"/>
  <c r="S2653" i="1"/>
  <c r="S6459" i="1"/>
  <c r="S6790" i="1"/>
  <c r="S2569" i="1"/>
  <c r="S4488" i="1"/>
  <c r="S1232" i="1"/>
  <c r="S6496" i="1"/>
  <c r="S4696" i="1"/>
  <c r="S1093" i="1"/>
  <c r="S1524" i="1"/>
  <c r="S3616" i="1"/>
  <c r="S4386" i="1"/>
  <c r="S2104" i="1"/>
  <c r="S1979" i="1"/>
  <c r="S1327" i="1"/>
  <c r="S1326" i="1"/>
  <c r="S422" i="1"/>
  <c r="S5470" i="1"/>
  <c r="S2292" i="1"/>
  <c r="S4556" i="1"/>
  <c r="S4152" i="1"/>
  <c r="S4742" i="1"/>
  <c r="S4077" i="1"/>
  <c r="S6495" i="1"/>
  <c r="S5841" i="1"/>
  <c r="S4839" i="1"/>
  <c r="S1092" i="1"/>
  <c r="S3948" i="1"/>
  <c r="S6248" i="1"/>
  <c r="S5778" i="1"/>
  <c r="S6390" i="1"/>
  <c r="S1738" i="1"/>
  <c r="S6494" i="1"/>
  <c r="S6493" i="1"/>
  <c r="S6061" i="1"/>
  <c r="S3615" i="1"/>
  <c r="S4385" i="1"/>
  <c r="S893" i="1"/>
  <c r="S6750" i="1"/>
  <c r="S214" i="1"/>
  <c r="S4151" i="1"/>
  <c r="S4384" i="1"/>
  <c r="S2568" i="1"/>
  <c r="S1813" i="1"/>
  <c r="S2831" i="1"/>
  <c r="S3001" i="1"/>
  <c r="S4838" i="1"/>
  <c r="S314" i="1"/>
  <c r="S5129" i="1"/>
  <c r="S1632" i="1"/>
  <c r="S6312" i="1"/>
  <c r="S3320" i="1"/>
  <c r="S3831" i="1"/>
  <c r="S6177" i="1"/>
  <c r="S5789" i="1"/>
  <c r="S2103" i="1"/>
  <c r="S661" i="1"/>
  <c r="S2652" i="1"/>
  <c r="S5364" i="1"/>
  <c r="S313" i="1"/>
  <c r="S2360" i="1"/>
  <c r="S3472" i="1"/>
  <c r="S6060" i="1"/>
  <c r="S1091" i="1"/>
  <c r="S374" i="1"/>
  <c r="S421" i="1"/>
  <c r="S6704" i="1"/>
  <c r="S6954" i="1"/>
  <c r="S4837" i="1"/>
  <c r="S5702" i="1"/>
  <c r="S5840" i="1"/>
  <c r="S4291" i="1"/>
  <c r="S4741" i="1"/>
  <c r="S6789" i="1"/>
  <c r="S239" i="1"/>
  <c r="S5128" i="1"/>
  <c r="S1325" i="1"/>
  <c r="S5839" i="1"/>
  <c r="S5263" i="1"/>
  <c r="S5221" i="1"/>
  <c r="S4836" i="1"/>
  <c r="S3614" i="1"/>
  <c r="S2102" i="1"/>
  <c r="S1876" i="1"/>
  <c r="S4076" i="1"/>
  <c r="S1090" i="1"/>
  <c r="S2999" i="1"/>
  <c r="S3000" i="1"/>
  <c r="S130" i="1"/>
  <c r="S4555" i="1"/>
  <c r="S2998" i="1"/>
  <c r="S4835" i="1"/>
  <c r="S1016" i="1"/>
  <c r="S5127" i="1"/>
  <c r="S2997" i="1"/>
  <c r="S213" i="1"/>
  <c r="S5578" i="1"/>
  <c r="S5220" i="1"/>
  <c r="S1039" i="1"/>
  <c r="S866" i="1"/>
  <c r="S523" i="1"/>
  <c r="S2996" i="1"/>
  <c r="S2738" i="1"/>
  <c r="S2995" i="1"/>
  <c r="S3319" i="1"/>
  <c r="S1089" i="1"/>
  <c r="S312" i="1"/>
  <c r="S477" i="1"/>
  <c r="S3830" i="1"/>
  <c r="S6267" i="1"/>
  <c r="S6059" i="1"/>
  <c r="S2451" i="1"/>
  <c r="S2003" i="1"/>
  <c r="S93" i="1"/>
  <c r="S2101" i="1"/>
  <c r="S4834" i="1"/>
  <c r="S5577" i="1"/>
  <c r="S1455" i="1"/>
  <c r="S6431" i="1"/>
  <c r="S6311" i="1"/>
  <c r="S4150" i="1"/>
  <c r="S5576" i="1"/>
  <c r="S2100" i="1"/>
  <c r="S2291" i="1"/>
  <c r="S2651" i="1"/>
  <c r="S66" i="1"/>
  <c r="S2830" i="1"/>
  <c r="S5575" i="1"/>
  <c r="S6771" i="1"/>
  <c r="S6389" i="1"/>
  <c r="S1523" i="1"/>
  <c r="S6058" i="1"/>
  <c r="S5744" i="1"/>
  <c r="S660" i="1"/>
  <c r="S6978" i="1"/>
  <c r="S3408" i="1"/>
  <c r="S5967" i="1"/>
  <c r="S373" i="1"/>
  <c r="S4740" i="1"/>
  <c r="S6607" i="1"/>
  <c r="S6492" i="1"/>
  <c r="S2016" i="1"/>
  <c r="S3215" i="1"/>
  <c r="S2017" i="1"/>
  <c r="S1978" i="1"/>
  <c r="S2018" i="1"/>
  <c r="S5574" i="1"/>
  <c r="S3143" i="1"/>
  <c r="S1772" i="1"/>
  <c r="S4309" i="1"/>
  <c r="S3318" i="1"/>
  <c r="S3995" i="1"/>
  <c r="S3613" i="1"/>
  <c r="S6667" i="1"/>
  <c r="S1522" i="1"/>
  <c r="S5966" i="1"/>
  <c r="S6606" i="1"/>
  <c r="S3317" i="1"/>
  <c r="S2099" i="1"/>
  <c r="S6491" i="1"/>
  <c r="S5940" i="1"/>
  <c r="S1088" i="1"/>
  <c r="S5126" i="1"/>
  <c r="S212" i="1"/>
  <c r="S5125" i="1"/>
  <c r="S1771" i="1"/>
  <c r="S597" i="1"/>
  <c r="S631" i="1"/>
  <c r="S2450" i="1"/>
  <c r="S3214" i="1"/>
  <c r="S4383" i="1"/>
  <c r="S1631" i="1"/>
  <c r="S1443" i="1"/>
  <c r="S1371" i="1"/>
  <c r="S1728" i="1"/>
  <c r="S1725" i="1"/>
  <c r="S841" i="1"/>
  <c r="S1857" i="1"/>
  <c r="S2098" i="1"/>
  <c r="S3994" i="1"/>
  <c r="S5363" i="1"/>
  <c r="S3213" i="1"/>
  <c r="S6788" i="1"/>
  <c r="S2097" i="1"/>
  <c r="S5573" i="1"/>
  <c r="S5124" i="1"/>
  <c r="S6416" i="1"/>
  <c r="S4382" i="1"/>
  <c r="S2567" i="1"/>
  <c r="S4554" i="1"/>
  <c r="S1977" i="1"/>
  <c r="S6931" i="1"/>
  <c r="S3612" i="1"/>
  <c r="S420" i="1"/>
  <c r="S5219" i="1"/>
  <c r="S5914" i="1"/>
  <c r="S6836" i="1"/>
  <c r="S6057" i="1"/>
  <c r="S1521" i="1"/>
  <c r="S311" i="1"/>
  <c r="S75" i="1"/>
  <c r="S4290" i="1"/>
  <c r="S4289" i="1"/>
  <c r="S5362" i="1"/>
  <c r="S630" i="1"/>
  <c r="S2449" i="1"/>
  <c r="S2096" i="1"/>
  <c r="S771" i="1"/>
  <c r="S5572" i="1"/>
  <c r="S1737" i="1"/>
  <c r="S151" i="1"/>
  <c r="S4768" i="1"/>
  <c r="S5123" i="1"/>
  <c r="S3316" i="1"/>
  <c r="S419" i="1"/>
  <c r="S6220" i="1"/>
  <c r="S659" i="1"/>
  <c r="S814" i="1"/>
  <c r="S5965" i="1"/>
  <c r="S6310" i="1"/>
  <c r="S3611" i="1"/>
  <c r="S1454" i="1"/>
  <c r="S6176" i="1"/>
  <c r="S2829" i="1"/>
  <c r="S1231" i="1"/>
  <c r="S3278" i="1"/>
  <c r="S2994" i="1"/>
  <c r="S4833" i="1"/>
  <c r="S5571" i="1"/>
  <c r="S1087" i="1"/>
  <c r="S1230" i="1"/>
  <c r="S959" i="1"/>
  <c r="S3829" i="1"/>
  <c r="S1875" i="1"/>
  <c r="S1324" i="1"/>
  <c r="S5469" i="1"/>
  <c r="S5122" i="1"/>
  <c r="S3610" i="1"/>
  <c r="S6056" i="1"/>
  <c r="S2448" i="1"/>
  <c r="S3609" i="1"/>
  <c r="S1086" i="1"/>
  <c r="S3285" i="1"/>
  <c r="S6787" i="1"/>
  <c r="S1085" i="1"/>
  <c r="S5218" i="1"/>
  <c r="S5262" i="1"/>
  <c r="S310" i="1"/>
  <c r="S5838" i="1"/>
  <c r="S4149" i="1"/>
  <c r="S6388" i="1"/>
  <c r="S6055" i="1"/>
  <c r="S372" i="1"/>
  <c r="S3608" i="1"/>
  <c r="S2095" i="1"/>
  <c r="S5121" i="1"/>
  <c r="S5701" i="1"/>
  <c r="S5217" i="1"/>
  <c r="S4381" i="1"/>
  <c r="S2828" i="1"/>
  <c r="S6749" i="1"/>
  <c r="S6054" i="1"/>
  <c r="S5361" i="1"/>
  <c r="S1874" i="1"/>
  <c r="S2993" i="1"/>
  <c r="S6490" i="1"/>
  <c r="S7006" i="1"/>
  <c r="S1084" i="1"/>
  <c r="S5939" i="1"/>
  <c r="S1323" i="1"/>
  <c r="S2992" i="1"/>
  <c r="S6266" i="1"/>
  <c r="S5964" i="1"/>
  <c r="S2538" i="1"/>
  <c r="S6309" i="1"/>
  <c r="S1727" i="1"/>
  <c r="S840" i="1"/>
  <c r="S5490" i="1"/>
  <c r="S5261" i="1"/>
  <c r="S2447" i="1"/>
  <c r="S1630" i="1"/>
  <c r="S565" i="1"/>
  <c r="S564" i="1"/>
  <c r="S194" i="1"/>
  <c r="S892" i="1"/>
  <c r="S3142" i="1"/>
  <c r="S1736" i="1"/>
  <c r="S1629" i="1"/>
  <c r="S6053" i="1"/>
  <c r="S4739" i="1"/>
  <c r="S5120" i="1"/>
  <c r="S5468" i="1"/>
  <c r="S6878" i="1"/>
  <c r="S6643" i="1"/>
  <c r="S6835" i="1"/>
  <c r="S175" i="1"/>
  <c r="S1873" i="1"/>
  <c r="S5119" i="1"/>
  <c r="S2094" i="1"/>
  <c r="S5837" i="1"/>
  <c r="S211" i="1"/>
  <c r="S538" i="1"/>
  <c r="S5360" i="1"/>
  <c r="S309" i="1"/>
  <c r="S4247" i="1"/>
  <c r="S5570" i="1"/>
  <c r="S4380" i="1"/>
  <c r="S4288" i="1"/>
  <c r="S6052" i="1"/>
  <c r="S6769" i="1"/>
  <c r="S6770" i="1"/>
  <c r="S6785" i="1"/>
  <c r="S6786" i="1"/>
  <c r="S5516" i="1"/>
  <c r="S364" i="1"/>
  <c r="S4553" i="1"/>
  <c r="S658" i="1"/>
  <c r="S5743" i="1"/>
  <c r="S6891" i="1"/>
  <c r="S6877" i="1"/>
  <c r="S2290" i="1"/>
  <c r="S617" i="1"/>
  <c r="S210" i="1"/>
  <c r="S80" i="1"/>
  <c r="S2289" i="1"/>
  <c r="S596" i="1"/>
  <c r="S606" i="1"/>
  <c r="S5569" i="1"/>
  <c r="S6308" i="1"/>
  <c r="S1380" i="1"/>
  <c r="S865" i="1"/>
  <c r="S4738" i="1"/>
  <c r="S308" i="1"/>
  <c r="S1724" i="1"/>
  <c r="S1576" i="1"/>
  <c r="S4331" i="1"/>
  <c r="S1960" i="1"/>
  <c r="S4332" i="1"/>
  <c r="S2776" i="1"/>
  <c r="S1959" i="1"/>
  <c r="S1366" i="1"/>
  <c r="S2650" i="1"/>
  <c r="S4148" i="1"/>
  <c r="S6051" i="1"/>
  <c r="S1792" i="1"/>
  <c r="S3517" i="1"/>
  <c r="S7031" i="1"/>
  <c r="S3947" i="1"/>
  <c r="S2769" i="1"/>
  <c r="S6703" i="1"/>
  <c r="S2446" i="1"/>
  <c r="S5515" i="1"/>
  <c r="S4737" i="1"/>
  <c r="S1812" i="1"/>
  <c r="S5216" i="1"/>
  <c r="S4246" i="1"/>
  <c r="S4147" i="1"/>
  <c r="S4552" i="1"/>
  <c r="S5260" i="1"/>
  <c r="S3183" i="1"/>
  <c r="S3212" i="1"/>
  <c r="S6489" i="1"/>
  <c r="S6488" i="1"/>
  <c r="S1799" i="1"/>
  <c r="S5568" i="1"/>
  <c r="S4146" i="1"/>
  <c r="S2649" i="1"/>
  <c r="S1770" i="1"/>
  <c r="S2524" i="1"/>
  <c r="S1083" i="1"/>
  <c r="S2566" i="1"/>
  <c r="S6415" i="1"/>
  <c r="S2445" i="1"/>
  <c r="S3607" i="1"/>
  <c r="S2956" i="1"/>
  <c r="S4330" i="1"/>
  <c r="S3606" i="1"/>
  <c r="S4379" i="1"/>
  <c r="S563" i="1"/>
  <c r="S1419" i="1"/>
  <c r="S2359" i="1"/>
  <c r="S6175" i="1"/>
  <c r="S3315" i="1"/>
  <c r="S3993" i="1"/>
  <c r="S4145" i="1"/>
  <c r="S6050" i="1"/>
  <c r="S2358" i="1"/>
  <c r="S4378" i="1"/>
  <c r="S2648" i="1"/>
  <c r="S1082" i="1"/>
  <c r="S5019" i="1"/>
  <c r="S76" i="1"/>
  <c r="S3828" i="1"/>
  <c r="S5963" i="1"/>
  <c r="S3471" i="1"/>
  <c r="S2827" i="1"/>
  <c r="S6666" i="1"/>
  <c r="S2991" i="1"/>
  <c r="S3605" i="1"/>
  <c r="S5359" i="1"/>
  <c r="S1453" i="1"/>
  <c r="S292" i="1"/>
  <c r="S196" i="1"/>
  <c r="S2826" i="1"/>
  <c r="S6977" i="1"/>
  <c r="S3604" i="1"/>
  <c r="S2093" i="1"/>
  <c r="S616" i="1"/>
  <c r="S418" i="1"/>
  <c r="S1081" i="1"/>
  <c r="S307" i="1"/>
  <c r="S1080" i="1"/>
  <c r="S417" i="1"/>
  <c r="S3314" i="1"/>
  <c r="S2825" i="1"/>
  <c r="S3470" i="1"/>
  <c r="S1958" i="1"/>
  <c r="S3946" i="1"/>
  <c r="S1628" i="1"/>
  <c r="S1627" i="1"/>
  <c r="S209" i="1"/>
  <c r="S3603" i="1"/>
  <c r="S2288" i="1"/>
  <c r="S157" i="1"/>
  <c r="S121" i="1"/>
  <c r="S1520" i="1"/>
  <c r="S2612" i="1"/>
  <c r="S6876" i="1"/>
  <c r="S3945" i="1"/>
  <c r="S2092" i="1"/>
  <c r="S1079" i="1"/>
  <c r="S5567" i="1"/>
  <c r="S1078" i="1"/>
  <c r="S3182" i="1"/>
  <c r="S4736" i="1"/>
  <c r="S2824" i="1"/>
  <c r="S3313" i="1"/>
  <c r="S1035" i="1"/>
  <c r="S3181" i="1"/>
  <c r="S3992" i="1"/>
  <c r="S3991" i="1"/>
  <c r="S6890" i="1"/>
  <c r="S6572" i="1"/>
  <c r="S657" i="1"/>
  <c r="S3827" i="1"/>
  <c r="S129" i="1"/>
  <c r="S2737" i="1"/>
  <c r="S1519" i="1"/>
  <c r="S6307" i="1"/>
  <c r="S813" i="1"/>
  <c r="S2091" i="1"/>
  <c r="S4144" i="1"/>
  <c r="S2090" i="1"/>
  <c r="S2823" i="1"/>
  <c r="S5700" i="1"/>
  <c r="S208" i="1"/>
  <c r="S6487" i="1"/>
  <c r="S5118" i="1"/>
  <c r="S5835" i="1"/>
  <c r="S5836" i="1"/>
  <c r="S4286" i="1"/>
  <c r="S4287" i="1"/>
  <c r="S1518" i="1"/>
  <c r="S2444" i="1"/>
  <c r="S3825" i="1"/>
  <c r="S3826" i="1"/>
  <c r="S1626" i="1"/>
  <c r="S1379" i="1"/>
  <c r="S3312" i="1"/>
  <c r="S4329" i="1"/>
  <c r="S1322" i="1"/>
  <c r="S3211" i="1"/>
  <c r="S2647" i="1"/>
  <c r="S2443" i="1"/>
  <c r="S2089" i="1"/>
  <c r="S5358" i="1"/>
  <c r="S4377" i="1"/>
  <c r="S2088" i="1"/>
  <c r="S891" i="1"/>
  <c r="S5117" i="1"/>
  <c r="S5018" i="1"/>
  <c r="S5259" i="1"/>
  <c r="S4767" i="1"/>
  <c r="S4832" i="1"/>
  <c r="S5116" i="1"/>
  <c r="S4551" i="1"/>
  <c r="S3449" i="1"/>
  <c r="S3602" i="1"/>
  <c r="S476" i="1"/>
  <c r="S2087" i="1"/>
  <c r="S5566" i="1"/>
  <c r="S100" i="1"/>
  <c r="S5357" i="1"/>
  <c r="S2404" i="1"/>
  <c r="S1735" i="1"/>
  <c r="S2822" i="1"/>
  <c r="S6834" i="1"/>
  <c r="S1517" i="1"/>
  <c r="S2565" i="1"/>
  <c r="S2646" i="1"/>
  <c r="S397" i="1"/>
  <c r="S2442" i="1"/>
  <c r="S5258" i="1"/>
  <c r="S3601" i="1"/>
  <c r="S5215" i="1"/>
  <c r="S6748" i="1"/>
  <c r="S4695" i="1"/>
  <c r="S115" i="1"/>
  <c r="S4376" i="1"/>
  <c r="S3600" i="1"/>
  <c r="S1015" i="1"/>
  <c r="S2441" i="1"/>
  <c r="S5962" i="1"/>
  <c r="S2085" i="1"/>
  <c r="S4831" i="1"/>
  <c r="S2086" i="1"/>
  <c r="S2552" i="1"/>
  <c r="S2821" i="1"/>
  <c r="S812" i="1"/>
  <c r="S3990" i="1"/>
  <c r="S2357" i="1"/>
  <c r="S1625" i="1"/>
  <c r="S4830" i="1"/>
  <c r="S2084" i="1"/>
  <c r="S6910" i="1"/>
  <c r="S2820" i="1"/>
  <c r="S5788" i="1"/>
  <c r="S1077" i="1"/>
  <c r="S1516" i="1"/>
  <c r="S1076" i="1"/>
  <c r="S3599" i="1"/>
  <c r="S403" i="1"/>
  <c r="S595" i="1"/>
  <c r="S1298" i="1"/>
  <c r="S6909" i="1"/>
  <c r="S4375" i="1"/>
  <c r="S5787" i="1"/>
  <c r="S1624" i="1"/>
  <c r="S1575" i="1"/>
  <c r="S2990" i="1"/>
  <c r="S656" i="1"/>
  <c r="S282" i="1"/>
  <c r="S5356" i="1"/>
  <c r="S6953" i="1"/>
  <c r="S3598" i="1"/>
  <c r="S5355" i="1"/>
  <c r="S2952" i="1"/>
  <c r="S3597" i="1"/>
  <c r="S3596" i="1"/>
  <c r="S852" i="1"/>
  <c r="S4143" i="1"/>
  <c r="S1229" i="1"/>
  <c r="S2736" i="1"/>
  <c r="S2083" i="1"/>
  <c r="S3448" i="1"/>
  <c r="S3429" i="1"/>
  <c r="S5354" i="1"/>
  <c r="S1515" i="1"/>
  <c r="S1872" i="1"/>
  <c r="S1514" i="1"/>
  <c r="S6049" i="1"/>
  <c r="S2356" i="1"/>
  <c r="S4075" i="1"/>
  <c r="S2287" i="1"/>
  <c r="S1811" i="1"/>
  <c r="S4102" i="1"/>
  <c r="S4735" i="1"/>
  <c r="S1493" i="1"/>
  <c r="S6306" i="1"/>
  <c r="S1228" i="1"/>
  <c r="S6048" i="1"/>
  <c r="S864" i="1"/>
  <c r="S4829" i="1"/>
  <c r="S5742" i="1"/>
  <c r="S3210" i="1"/>
  <c r="S6486" i="1"/>
  <c r="S6665" i="1"/>
  <c r="S3595" i="1"/>
  <c r="S1368" i="1"/>
  <c r="S6930" i="1"/>
  <c r="S6976" i="1"/>
  <c r="S3141" i="1"/>
  <c r="S2082" i="1"/>
  <c r="S655" i="1"/>
  <c r="S5834" i="1"/>
  <c r="S4550" i="1"/>
  <c r="S1623" i="1"/>
  <c r="S5353" i="1"/>
  <c r="S3824" i="1"/>
  <c r="S1622" i="1"/>
  <c r="S3594" i="1"/>
  <c r="S5214" i="1"/>
  <c r="S5043" i="1"/>
  <c r="S5776" i="1"/>
  <c r="S5298" i="1"/>
  <c r="S4766" i="1"/>
  <c r="S5777" i="1"/>
  <c r="S6414" i="1"/>
  <c r="S5297" i="1"/>
  <c r="S4142" i="1"/>
  <c r="S6047" i="1"/>
  <c r="S5565" i="1"/>
  <c r="S6174" i="1"/>
  <c r="S6571" i="1"/>
  <c r="S654" i="1"/>
  <c r="S1075" i="1"/>
  <c r="S5833" i="1"/>
  <c r="S5832" i="1"/>
  <c r="S3823" i="1"/>
  <c r="S1621" i="1"/>
  <c r="S3209" i="1"/>
  <c r="S1810" i="1"/>
  <c r="S6305" i="1"/>
  <c r="S5564" i="1"/>
  <c r="S4828" i="1"/>
  <c r="S1074" i="1"/>
  <c r="S3469" i="1"/>
  <c r="S3822" i="1"/>
  <c r="S2081" i="1"/>
  <c r="S653" i="1"/>
  <c r="S2645" i="1"/>
  <c r="S2644" i="1"/>
  <c r="S4487" i="1"/>
  <c r="S4308" i="1"/>
  <c r="S4827" i="1"/>
  <c r="S1073" i="1"/>
  <c r="S2989" i="1"/>
  <c r="S3593" i="1"/>
  <c r="S4549" i="1"/>
  <c r="S3592" i="1"/>
  <c r="S1976" i="1"/>
  <c r="S3311" i="1"/>
  <c r="S1452" i="1"/>
  <c r="S2523" i="1"/>
  <c r="S4548" i="1"/>
  <c r="S4547" i="1"/>
  <c r="S6304" i="1"/>
  <c r="S3516" i="1"/>
  <c r="S5831" i="1"/>
  <c r="S5257" i="1"/>
  <c r="S4546" i="1"/>
  <c r="S6929" i="1"/>
  <c r="S2080" i="1"/>
  <c r="S4141" i="1"/>
  <c r="S3172" i="1"/>
  <c r="S6247" i="1"/>
  <c r="S5741" i="1"/>
  <c r="S811" i="1"/>
  <c r="S5115" i="1"/>
  <c r="S2079" i="1"/>
  <c r="S2078" i="1"/>
  <c r="S6833" i="1"/>
  <c r="S6975" i="1"/>
  <c r="S4545" i="1"/>
  <c r="S6747" i="1"/>
  <c r="S3591" i="1"/>
  <c r="S6664" i="1"/>
  <c r="S5740" i="1"/>
  <c r="S6430" i="1"/>
  <c r="S3590" i="1"/>
  <c r="S5114" i="1"/>
  <c r="S371" i="1"/>
  <c r="S2522" i="1"/>
  <c r="S1809" i="1"/>
  <c r="S2643" i="1"/>
  <c r="S2642" i="1"/>
  <c r="S810" i="1"/>
  <c r="S1871" i="1"/>
  <c r="S388" i="1"/>
  <c r="S2819" i="1"/>
  <c r="S562" i="1"/>
  <c r="S2641" i="1"/>
  <c r="S4544" i="1"/>
  <c r="S6303" i="1"/>
  <c r="S5938" i="1"/>
  <c r="S5961" i="1"/>
  <c r="S2640" i="1"/>
  <c r="S6302" i="1"/>
  <c r="S2564" i="1"/>
  <c r="S2355" i="1"/>
  <c r="S2818" i="1"/>
  <c r="S3989" i="1"/>
  <c r="S5213" i="1"/>
  <c r="S6605" i="1"/>
  <c r="S4374" i="1"/>
  <c r="S4826" i="1"/>
  <c r="S1808" i="1"/>
  <c r="S3310" i="1"/>
  <c r="S3515" i="1"/>
  <c r="S3208" i="1"/>
  <c r="S4825" i="1"/>
  <c r="S6889" i="1"/>
  <c r="S4694" i="1"/>
  <c r="S2817" i="1"/>
  <c r="S6301" i="1"/>
  <c r="S6485" i="1"/>
  <c r="S6888" i="1"/>
  <c r="S958" i="1"/>
  <c r="S4543" i="1"/>
  <c r="S2988" i="1"/>
  <c r="S3589" i="1"/>
  <c r="S4140" i="1"/>
  <c r="S2077" i="1"/>
  <c r="S1072" i="1"/>
  <c r="S2354" i="1"/>
  <c r="S5960" i="1"/>
  <c r="S3309" i="1"/>
  <c r="S2987" i="1"/>
  <c r="S4824" i="1"/>
  <c r="S5352" i="1"/>
  <c r="S2285" i="1"/>
  <c r="S2286" i="1"/>
  <c r="S3468" i="1"/>
  <c r="S3308" i="1"/>
  <c r="S6046" i="1"/>
  <c r="S45" i="1"/>
  <c r="S4823" i="1"/>
  <c r="S5830" i="1"/>
  <c r="S2353" i="1"/>
  <c r="S1734" i="1"/>
  <c r="S1071" i="1"/>
  <c r="S6045" i="1"/>
  <c r="S3588" i="1"/>
  <c r="S4542" i="1"/>
  <c r="S5563" i="1"/>
  <c r="S6044" i="1"/>
  <c r="S6043" i="1"/>
  <c r="S5351" i="1"/>
  <c r="S4139" i="1"/>
  <c r="S3307" i="1"/>
  <c r="S6974" i="1"/>
  <c r="S1321" i="1"/>
  <c r="S5562" i="1"/>
  <c r="S4138" i="1"/>
  <c r="S2521" i="1"/>
  <c r="S6042" i="1"/>
  <c r="S6604" i="1"/>
  <c r="S6300" i="1"/>
  <c r="S3180" i="1"/>
  <c r="S6768" i="1"/>
  <c r="S4373" i="1"/>
  <c r="S1070" i="1"/>
  <c r="S2735" i="1"/>
  <c r="S1069" i="1"/>
  <c r="S2816" i="1"/>
  <c r="S5829" i="1"/>
  <c r="S4541" i="1"/>
  <c r="S4137" i="1"/>
  <c r="S6299" i="1"/>
  <c r="S5561" i="1"/>
  <c r="S3988" i="1"/>
  <c r="S4498" i="1"/>
  <c r="S2520" i="1"/>
  <c r="S3140" i="1"/>
  <c r="S2986" i="1"/>
  <c r="S1451" i="1"/>
  <c r="S6603" i="1"/>
  <c r="S1378" i="1"/>
  <c r="S890" i="1"/>
  <c r="S3587" i="1"/>
  <c r="S3171" i="1"/>
  <c r="S4540" i="1"/>
  <c r="S5560" i="1"/>
  <c r="S6298" i="1"/>
  <c r="S5113" i="1"/>
  <c r="S156" i="1"/>
  <c r="S2815" i="1"/>
  <c r="S1620" i="1"/>
  <c r="S2537" i="1"/>
  <c r="S122" i="1"/>
  <c r="S2734" i="1"/>
  <c r="S3586" i="1"/>
  <c r="S6387" i="1"/>
  <c r="S1418" i="1"/>
  <c r="S4822" i="1"/>
  <c r="S6265" i="1"/>
  <c r="S851" i="1"/>
  <c r="S6041" i="1"/>
  <c r="S5467" i="1"/>
  <c r="S5256" i="1"/>
  <c r="S6767" i="1"/>
  <c r="S2814" i="1"/>
  <c r="S2076" i="1"/>
  <c r="S2813" i="1"/>
  <c r="S1014" i="1"/>
  <c r="S1513" i="1"/>
  <c r="S1807" i="1"/>
  <c r="S6040" i="1"/>
  <c r="S6219" i="1"/>
  <c r="S4821" i="1"/>
  <c r="S5828" i="1"/>
  <c r="S6297" i="1"/>
  <c r="S5559" i="1"/>
  <c r="S2440" i="1"/>
  <c r="S2439" i="1"/>
  <c r="S2438" i="1"/>
  <c r="S4136" i="1"/>
  <c r="S528" i="1"/>
  <c r="S2075" i="1"/>
  <c r="S809" i="1"/>
  <c r="S1068" i="1"/>
  <c r="S3207" i="1"/>
  <c r="S4087" i="1"/>
  <c r="S1512" i="1"/>
  <c r="S889" i="1"/>
  <c r="S652" i="1"/>
  <c r="S3585" i="1"/>
  <c r="S1450" i="1"/>
  <c r="S4820" i="1"/>
  <c r="S1733" i="1"/>
  <c r="S6663" i="1"/>
  <c r="S6746" i="1"/>
  <c r="S7030" i="1"/>
  <c r="S4135" i="1"/>
  <c r="S1067" i="1"/>
  <c r="S2812" i="1"/>
  <c r="S4134" i="1"/>
  <c r="S6039" i="1"/>
  <c r="S3139" i="1"/>
  <c r="S5212" i="1"/>
  <c r="S1449" i="1"/>
  <c r="S4372" i="1"/>
  <c r="S4133" i="1"/>
  <c r="S6601" i="1"/>
  <c r="S6602" i="1"/>
  <c r="S6600" i="1"/>
  <c r="S3584" i="1"/>
  <c r="S2811" i="1"/>
  <c r="S4328" i="1"/>
  <c r="S3514" i="1"/>
  <c r="S2074" i="1"/>
  <c r="S3821" i="1"/>
  <c r="S4539" i="1"/>
  <c r="S2536" i="1"/>
  <c r="S615" i="1"/>
  <c r="S6386" i="1"/>
  <c r="S5211" i="1"/>
  <c r="S6766" i="1"/>
  <c r="S5739" i="1"/>
  <c r="S651" i="1"/>
  <c r="S1297" i="1"/>
  <c r="S3306" i="1"/>
  <c r="S6484" i="1"/>
  <c r="S3305" i="1"/>
  <c r="S888" i="1"/>
  <c r="S996" i="1"/>
  <c r="S3304" i="1"/>
  <c r="S306" i="1"/>
  <c r="S2010" i="1"/>
  <c r="S6038" i="1"/>
  <c r="S561" i="1"/>
  <c r="S4693" i="1"/>
  <c r="S4538" i="1"/>
  <c r="S6385" i="1"/>
  <c r="S5558" i="1"/>
  <c r="S5827" i="1"/>
  <c r="S1870" i="1"/>
  <c r="S2073" i="1"/>
  <c r="S1511" i="1"/>
  <c r="S5826" i="1"/>
  <c r="S5112" i="1"/>
  <c r="S6037" i="1"/>
  <c r="S2810" i="1"/>
  <c r="S6036" i="1"/>
  <c r="S2284" i="1"/>
  <c r="S2809" i="1"/>
  <c r="S5350" i="1"/>
  <c r="S4371" i="1"/>
  <c r="S2639" i="1"/>
  <c r="S4819" i="1"/>
  <c r="S5111" i="1"/>
  <c r="S252" i="1"/>
  <c r="S5557" i="1"/>
  <c r="S2985" i="1"/>
  <c r="S2283" i="1"/>
  <c r="S5349" i="1"/>
  <c r="S4818" i="1"/>
  <c r="S6599" i="1"/>
  <c r="S1066" i="1"/>
  <c r="S1619" i="1"/>
  <c r="S5825" i="1"/>
  <c r="S1936" i="1"/>
  <c r="S5110" i="1"/>
  <c r="S2547" i="1"/>
  <c r="S1065" i="1"/>
  <c r="S5348" i="1"/>
  <c r="S1510" i="1"/>
  <c r="S3583" i="1"/>
  <c r="S6973" i="1"/>
  <c r="S5786" i="1"/>
  <c r="S3206" i="1"/>
  <c r="S2733" i="1"/>
  <c r="S4132" i="1"/>
  <c r="S4537" i="1"/>
  <c r="S5042" i="1"/>
  <c r="S3513" i="1"/>
  <c r="S1964" i="1"/>
  <c r="S984" i="1"/>
  <c r="S4285" i="1"/>
  <c r="S2072" i="1"/>
  <c r="S2071" i="1"/>
  <c r="S6483" i="1"/>
  <c r="S5937" i="1"/>
  <c r="S2070" i="1"/>
  <c r="S1869" i="1"/>
  <c r="S3987" i="1"/>
  <c r="S6702" i="1"/>
  <c r="S6035" i="1"/>
  <c r="S1935" i="1"/>
  <c r="S270" i="1"/>
  <c r="S4536" i="1"/>
  <c r="S2437" i="1"/>
  <c r="S2069" i="1"/>
  <c r="S1007" i="1"/>
  <c r="S5109" i="1"/>
  <c r="S2984" i="1"/>
  <c r="S6218" i="1"/>
  <c r="S3986" i="1"/>
  <c r="S3582" i="1"/>
  <c r="S6662" i="1"/>
  <c r="S3581" i="1"/>
  <c r="S4817" i="1"/>
  <c r="S4097" i="1"/>
  <c r="S305" i="1"/>
  <c r="S2563" i="1"/>
  <c r="S2732" i="1"/>
  <c r="S4131" i="1"/>
  <c r="S1013" i="1"/>
  <c r="S5556" i="1"/>
  <c r="S3580" i="1"/>
  <c r="S4816" i="1"/>
  <c r="S6384" i="1"/>
  <c r="S3985" i="1"/>
  <c r="S6832" i="1"/>
  <c r="S3984" i="1"/>
  <c r="S1934" i="1"/>
  <c r="S5108" i="1"/>
  <c r="S6642" i="1"/>
  <c r="S4284" i="1"/>
  <c r="S4776" i="1"/>
  <c r="S2068" i="1"/>
  <c r="S6701" i="1"/>
  <c r="S1618" i="1"/>
  <c r="S7005" i="1"/>
  <c r="S650" i="1"/>
  <c r="S6458" i="1"/>
  <c r="S4535" i="1"/>
  <c r="S537" i="1"/>
  <c r="S1320" i="1"/>
  <c r="S2808" i="1"/>
  <c r="S4815" i="1"/>
  <c r="S5555" i="1"/>
  <c r="S5107" i="1"/>
  <c r="S649" i="1"/>
  <c r="S2436" i="1"/>
  <c r="S2067" i="1"/>
  <c r="S2807" i="1"/>
  <c r="S1064" i="1"/>
  <c r="S5489" i="1"/>
  <c r="S3447" i="1"/>
  <c r="S614" i="1"/>
  <c r="S2806" i="1"/>
  <c r="S416" i="1"/>
  <c r="S6172" i="1"/>
  <c r="S6173" i="1"/>
  <c r="S3579" i="1"/>
  <c r="S5959" i="1"/>
  <c r="S5824" i="1"/>
  <c r="S3820" i="1"/>
  <c r="S2066" i="1"/>
  <c r="S1509" i="1"/>
  <c r="S6765" i="1"/>
  <c r="S4497" i="1"/>
  <c r="S2282" i="1"/>
  <c r="S1227" i="1"/>
  <c r="S2435" i="1"/>
  <c r="S3205" i="1"/>
  <c r="S1377" i="1"/>
  <c r="S2352" i="1"/>
  <c r="S1868" i="1"/>
  <c r="S3578" i="1"/>
  <c r="S626" i="1"/>
  <c r="S4814" i="1"/>
  <c r="S1226" i="1"/>
  <c r="S1012" i="1"/>
  <c r="S1617" i="1"/>
  <c r="S3467" i="1"/>
  <c r="S4370" i="1"/>
  <c r="S4074" i="1"/>
  <c r="S2768" i="1"/>
  <c r="S5106" i="1"/>
  <c r="S6570" i="1"/>
  <c r="S6264" i="1"/>
  <c r="S5936" i="1"/>
  <c r="S3577" i="1"/>
  <c r="S281" i="1"/>
  <c r="S3983" i="1"/>
  <c r="S1616" i="1"/>
  <c r="S3982" i="1"/>
  <c r="S44" i="1"/>
  <c r="S5105" i="1"/>
  <c r="S1063" i="1"/>
  <c r="S4813" i="1"/>
  <c r="S6972" i="1"/>
  <c r="S6413" i="1"/>
  <c r="S5958" i="1"/>
  <c r="S3277" i="1"/>
  <c r="S2731" i="1"/>
  <c r="S3204" i="1"/>
  <c r="S6700" i="1"/>
  <c r="S5466" i="1"/>
  <c r="S1732" i="1"/>
  <c r="S4086" i="1"/>
  <c r="S57" i="1"/>
  <c r="S174" i="1"/>
  <c r="S5823" i="1"/>
  <c r="S387" i="1"/>
  <c r="S4283" i="1"/>
  <c r="S304" i="1"/>
  <c r="S3303" i="1"/>
  <c r="S995" i="1"/>
  <c r="S1769" i="1"/>
  <c r="S3576" i="1"/>
  <c r="S4812" i="1"/>
  <c r="S2065" i="1"/>
  <c r="S1417" i="1"/>
  <c r="S2562" i="1"/>
  <c r="S2281" i="1"/>
  <c r="S6263" i="1"/>
  <c r="S5554" i="1"/>
  <c r="S648" i="1"/>
  <c r="S4244" i="1"/>
  <c r="S4245" i="1"/>
  <c r="S6928" i="1"/>
  <c r="S2434" i="1"/>
  <c r="S500" i="1"/>
  <c r="S4811" i="1"/>
  <c r="S2983" i="1"/>
  <c r="S3407" i="1"/>
  <c r="S499" i="1"/>
  <c r="S798" i="1"/>
  <c r="S3575" i="1"/>
  <c r="S4096" i="1"/>
  <c r="S4692" i="1"/>
  <c r="S207" i="1"/>
  <c r="S195" i="1"/>
  <c r="S2638" i="1"/>
  <c r="S515" i="1"/>
  <c r="S3302" i="1"/>
  <c r="S1439" i="1"/>
  <c r="S5465" i="1"/>
  <c r="S1319" i="1"/>
  <c r="S2519" i="1"/>
  <c r="S2982" i="1"/>
  <c r="S3466" i="1"/>
  <c r="S2518" i="1"/>
  <c r="S6034" i="1"/>
  <c r="S2730" i="1"/>
  <c r="S2517" i="1"/>
  <c r="S5104" i="1"/>
  <c r="S5514" i="1"/>
  <c r="S3574" i="1"/>
  <c r="S5347" i="1"/>
  <c r="S560" i="1"/>
  <c r="S6927" i="1"/>
  <c r="S5041" i="1"/>
  <c r="S3465" i="1"/>
  <c r="S3573" i="1"/>
  <c r="S6033" i="1"/>
  <c r="S303" i="1"/>
  <c r="S2064" i="1"/>
  <c r="S5210" i="1"/>
  <c r="S5553" i="1"/>
  <c r="S354" i="1"/>
  <c r="S5738" i="1"/>
  <c r="S2775" i="1"/>
  <c r="S2981" i="1"/>
  <c r="S1806" i="1"/>
  <c r="S613" i="1"/>
  <c r="S114" i="1"/>
  <c r="S5552" i="1"/>
  <c r="S293" i="1"/>
  <c r="S887" i="1"/>
  <c r="S2561" i="1"/>
  <c r="S1867" i="1"/>
  <c r="S2335" i="1"/>
  <c r="S2805" i="1"/>
  <c r="S2063" i="1"/>
  <c r="S1615" i="1"/>
  <c r="S2062" i="1"/>
  <c r="S415" i="1"/>
  <c r="S173" i="1"/>
  <c r="S69" i="1"/>
  <c r="S2637" i="1"/>
  <c r="S886" i="1"/>
  <c r="S4810" i="1"/>
  <c r="S3819" i="1"/>
  <c r="S6296" i="1"/>
  <c r="S6784" i="1"/>
  <c r="S1851" i="1"/>
  <c r="S5346" i="1"/>
  <c r="S4486" i="1"/>
  <c r="S6482" i="1"/>
  <c r="S2061" i="1"/>
  <c r="S1318" i="1"/>
  <c r="S1731" i="1"/>
  <c r="S4534" i="1"/>
  <c r="S647" i="1"/>
  <c r="S4533" i="1"/>
  <c r="S4369" i="1"/>
  <c r="S3572" i="1"/>
  <c r="S6032" i="1"/>
  <c r="S5255" i="1"/>
  <c r="S4368" i="1"/>
  <c r="S4460" i="1"/>
  <c r="S1034" i="1"/>
  <c r="S3405" i="1"/>
  <c r="S3406" i="1"/>
  <c r="S957" i="1"/>
  <c r="S6295" i="1"/>
  <c r="S2729" i="1"/>
  <c r="S4809" i="1"/>
  <c r="S2980" i="1"/>
  <c r="S5822" i="1"/>
  <c r="S2979" i="1"/>
  <c r="S5935" i="1"/>
  <c r="S5957" i="1"/>
  <c r="S6031" i="1"/>
  <c r="S4485" i="1"/>
  <c r="S6831" i="1"/>
  <c r="S5342" i="1"/>
  <c r="S5343" i="1"/>
  <c r="S5344" i="1"/>
  <c r="S5345" i="1"/>
  <c r="S2978" i="1"/>
  <c r="S4532" i="1"/>
  <c r="S2804" i="1"/>
  <c r="S5464" i="1"/>
  <c r="S6481" i="1"/>
  <c r="S3929" i="1"/>
  <c r="S4531" i="1"/>
  <c r="S5341" i="1"/>
  <c r="S1805" i="1"/>
  <c r="S39" i="1"/>
  <c r="S833" i="1"/>
  <c r="S3268" i="1"/>
  <c r="S4367" i="1"/>
  <c r="S6294" i="1"/>
  <c r="S5340" i="1"/>
  <c r="S3203" i="1"/>
  <c r="S414" i="1"/>
  <c r="S4530" i="1"/>
  <c r="S1614" i="1"/>
  <c r="S3814" i="1"/>
  <c r="S3815" i="1"/>
  <c r="S3816" i="1"/>
  <c r="S3571" i="1"/>
  <c r="S3818" i="1"/>
  <c r="S3301" i="1"/>
  <c r="S3817" i="1"/>
  <c r="S269" i="1"/>
  <c r="S6030" i="1"/>
  <c r="S206" i="1"/>
  <c r="S3570" i="1"/>
  <c r="S2060" i="1"/>
  <c r="S3569" i="1"/>
  <c r="S6383" i="1"/>
  <c r="S1975" i="1"/>
  <c r="S5296" i="1"/>
  <c r="S983" i="1"/>
  <c r="S4734" i="1"/>
  <c r="S1613" i="1"/>
  <c r="S612" i="1"/>
  <c r="S5551" i="1"/>
  <c r="S770" i="1"/>
  <c r="S1508" i="1"/>
  <c r="S2977" i="1"/>
  <c r="S4366" i="1"/>
  <c r="S3568" i="1"/>
  <c r="S128" i="1"/>
  <c r="S5295" i="1"/>
  <c r="S6745" i="1"/>
  <c r="S6029" i="1"/>
  <c r="S3567" i="1"/>
  <c r="S4365" i="1"/>
  <c r="S3981" i="1"/>
  <c r="S2803" i="1"/>
  <c r="S3980" i="1"/>
  <c r="S3464" i="1"/>
  <c r="S5550" i="1"/>
  <c r="S4364" i="1"/>
  <c r="S6699" i="1"/>
  <c r="S6830" i="1"/>
  <c r="S3979" i="1"/>
  <c r="S2802" i="1"/>
  <c r="S2058" i="1"/>
  <c r="S2059" i="1"/>
  <c r="S1416" i="1"/>
  <c r="S5821" i="1"/>
  <c r="S3813" i="1"/>
  <c r="S370" i="1"/>
  <c r="S5103" i="1"/>
  <c r="S4363" i="1"/>
  <c r="S5339" i="1"/>
  <c r="S2535" i="1"/>
  <c r="S1612" i="1"/>
  <c r="S4362" i="1"/>
  <c r="S3202" i="1"/>
  <c r="S1974" i="1"/>
  <c r="S1062" i="1"/>
  <c r="S2433" i="1"/>
  <c r="S498" i="1"/>
  <c r="S1611" i="1"/>
  <c r="S6382" i="1"/>
  <c r="S4691" i="1"/>
  <c r="S559" i="1"/>
  <c r="S1317" i="1"/>
  <c r="S2351" i="1"/>
  <c r="S6028" i="1"/>
  <c r="S5338" i="1"/>
  <c r="S99" i="1"/>
  <c r="S3463" i="1"/>
  <c r="S6887" i="1"/>
  <c r="S2976" i="1"/>
  <c r="S3276" i="1"/>
  <c r="S4529" i="1"/>
  <c r="S5102" i="1"/>
  <c r="S413" i="1"/>
  <c r="S646" i="1"/>
  <c r="S4808" i="1"/>
  <c r="S6698" i="1"/>
  <c r="S6027" i="1"/>
  <c r="S6217" i="1"/>
  <c r="S6697" i="1"/>
  <c r="S6926" i="1"/>
  <c r="S1610" i="1"/>
  <c r="S5101" i="1"/>
  <c r="S1061" i="1"/>
  <c r="S3462" i="1"/>
  <c r="S5956" i="1"/>
  <c r="S4130" i="1"/>
  <c r="S5463" i="1"/>
  <c r="S2801" i="1"/>
  <c r="S4484" i="1"/>
  <c r="S4085" i="1"/>
  <c r="S5337" i="1"/>
  <c r="S1225" i="1"/>
  <c r="S5549" i="1"/>
  <c r="S2975" i="1"/>
  <c r="S5548" i="1"/>
  <c r="S4361" i="1"/>
  <c r="S645" i="1"/>
  <c r="S7004" i="1"/>
  <c r="S885" i="1"/>
  <c r="S6381" i="1"/>
  <c r="S4765" i="1"/>
  <c r="S6480" i="1"/>
  <c r="S4360" i="1"/>
  <c r="S4282" i="1"/>
  <c r="S6598" i="1"/>
  <c r="S4807" i="1"/>
  <c r="S3566" i="1"/>
  <c r="S1448" i="1"/>
  <c r="S2800" i="1"/>
  <c r="S6914" i="1"/>
  <c r="S4129" i="1"/>
  <c r="S2799" i="1"/>
  <c r="S832" i="1"/>
  <c r="S6817" i="1"/>
  <c r="S5100" i="1"/>
  <c r="S5017" i="1"/>
  <c r="S3201" i="1"/>
  <c r="S3978" i="1"/>
  <c r="S956" i="1"/>
  <c r="S1507" i="1"/>
  <c r="S1316" i="1"/>
  <c r="S6829" i="1"/>
  <c r="S5737" i="1"/>
  <c r="S4528" i="1"/>
  <c r="S6262" i="1"/>
  <c r="S6479" i="1"/>
  <c r="S3439" i="1"/>
  <c r="S6025" i="1"/>
  <c r="S6026" i="1"/>
  <c r="S6292" i="1"/>
  <c r="S6293" i="1"/>
  <c r="S4527" i="1"/>
  <c r="S2560" i="1"/>
  <c r="S6478" i="1"/>
  <c r="S5820" i="1"/>
  <c r="S205" i="1"/>
  <c r="S6024" i="1"/>
  <c r="S839" i="1"/>
  <c r="S7038" i="1"/>
  <c r="S5336" i="1"/>
  <c r="S1609" i="1"/>
  <c r="S3565" i="1"/>
  <c r="S4806" i="1"/>
  <c r="S4128" i="1"/>
  <c r="S6828" i="1"/>
  <c r="S1608" i="1"/>
  <c r="S1060" i="1"/>
  <c r="S3564" i="1"/>
  <c r="S6764" i="1"/>
  <c r="S558" i="1"/>
  <c r="S1059" i="1"/>
  <c r="S2057" i="1"/>
  <c r="S6023" i="1"/>
  <c r="S884" i="1"/>
  <c r="S5547" i="1"/>
  <c r="S6022" i="1"/>
  <c r="S4526" i="1"/>
  <c r="S6021" i="1"/>
  <c r="S6641" i="1"/>
  <c r="S6744" i="1"/>
  <c r="S3563" i="1"/>
  <c r="S5955" i="1"/>
  <c r="S1058" i="1"/>
  <c r="S6291" i="1"/>
  <c r="S557" i="1"/>
  <c r="S7016" i="1"/>
  <c r="S1447" i="1"/>
  <c r="S4127" i="1"/>
  <c r="S4525" i="1"/>
  <c r="S5462" i="1"/>
  <c r="S6477" i="1"/>
  <c r="S4524" i="1"/>
  <c r="S5099" i="1"/>
  <c r="S1768" i="1"/>
  <c r="S6925" i="1"/>
  <c r="S6429" i="1"/>
  <c r="S6290" i="1"/>
  <c r="S883" i="1"/>
  <c r="S412" i="1"/>
  <c r="S1506" i="1"/>
  <c r="S6597" i="1"/>
  <c r="S4523" i="1"/>
  <c r="S1607" i="1"/>
  <c r="S2934" i="1"/>
  <c r="S411" i="1"/>
  <c r="S5098" i="1"/>
  <c r="S1505" i="1"/>
  <c r="S5819" i="1"/>
  <c r="S1606" i="1"/>
  <c r="S2974" i="1"/>
  <c r="S6020" i="1"/>
  <c r="S6019" i="1"/>
  <c r="S98" i="1"/>
  <c r="S625" i="1"/>
  <c r="S5335" i="1"/>
  <c r="S2056" i="1"/>
  <c r="S4805" i="1"/>
  <c r="S1438" i="1"/>
  <c r="S6971" i="1"/>
  <c r="S6696" i="1"/>
  <c r="S6018" i="1"/>
  <c r="S3562" i="1"/>
  <c r="S3300" i="1"/>
  <c r="S644" i="1"/>
  <c r="S7003" i="1"/>
  <c r="S2350" i="1"/>
  <c r="S2798" i="1"/>
  <c r="S5461" i="1"/>
  <c r="S497" i="1"/>
  <c r="S6476" i="1"/>
  <c r="S5097" i="1"/>
  <c r="S3404" i="1"/>
  <c r="S6475" i="1"/>
  <c r="S2431" i="1"/>
  <c r="S2432" i="1"/>
  <c r="S1804" i="1"/>
  <c r="S3977" i="1"/>
  <c r="S3461" i="1"/>
  <c r="S2636" i="1"/>
  <c r="S1973" i="1"/>
  <c r="S1033" i="1"/>
  <c r="S1446" i="1"/>
  <c r="S4281" i="1"/>
  <c r="S6474" i="1"/>
  <c r="S6695" i="1"/>
  <c r="S882" i="1"/>
  <c r="S5546" i="1"/>
  <c r="S4804" i="1"/>
  <c r="S5488" i="1"/>
  <c r="S127" i="1"/>
  <c r="S5954" i="1"/>
  <c r="S881" i="1"/>
  <c r="S7022" i="1"/>
  <c r="S4126" i="1"/>
  <c r="S1972" i="1"/>
  <c r="S6816" i="1"/>
  <c r="S1605" i="1"/>
  <c r="S2797" i="1"/>
  <c r="S353" i="1"/>
  <c r="S5513" i="1"/>
  <c r="S6017" i="1"/>
  <c r="S4359" i="1"/>
  <c r="S6412" i="1"/>
  <c r="S5487" i="1"/>
  <c r="S5016" i="1"/>
  <c r="S5096" i="1"/>
  <c r="S6261" i="1"/>
  <c r="S2280" i="1"/>
  <c r="S6473" i="1"/>
  <c r="S6016" i="1"/>
  <c r="S4522" i="1"/>
  <c r="S6289" i="1"/>
  <c r="S643" i="1"/>
  <c r="S6015" i="1"/>
  <c r="S172" i="1"/>
  <c r="S6014" i="1"/>
  <c r="S3812" i="1"/>
  <c r="S2796" i="1"/>
  <c r="S4358" i="1"/>
  <c r="S3561" i="1"/>
  <c r="S120" i="1"/>
  <c r="S2430" i="1"/>
  <c r="S2973" i="1"/>
  <c r="S6924" i="1"/>
  <c r="S2779" i="1"/>
  <c r="S3560" i="1"/>
  <c r="S2055" i="1"/>
  <c r="S4243" i="1"/>
  <c r="S2054" i="1"/>
  <c r="S5545" i="1"/>
  <c r="S6472" i="1"/>
  <c r="S5095" i="1"/>
  <c r="S5334" i="1"/>
  <c r="S2053" i="1"/>
  <c r="S6171" i="1"/>
  <c r="S2429" i="1"/>
  <c r="S43" i="1"/>
  <c r="S2795" i="1"/>
  <c r="S2794" i="1"/>
  <c r="S4521" i="1"/>
  <c r="S6457" i="1"/>
  <c r="S6640" i="1"/>
  <c r="S6827" i="1"/>
  <c r="S302" i="1"/>
  <c r="S6923" i="1"/>
  <c r="S5333" i="1"/>
  <c r="S6826" i="1"/>
  <c r="S1057" i="1"/>
  <c r="S396" i="1"/>
  <c r="S769" i="1"/>
  <c r="S4483" i="1"/>
  <c r="S5040" i="1"/>
  <c r="S4733" i="1"/>
  <c r="S5544" i="1"/>
  <c r="S14" i="1"/>
  <c r="S4125" i="1"/>
  <c r="S4124" i="1"/>
  <c r="S6661" i="1"/>
  <c r="S2052" i="1"/>
  <c r="S4764" i="1"/>
  <c r="S5094" i="1"/>
  <c r="S6922" i="1"/>
  <c r="S6013" i="1"/>
  <c r="S2051" i="1"/>
  <c r="S2972" i="1"/>
  <c r="S6970" i="1"/>
  <c r="S5254" i="1"/>
  <c r="S3559" i="1"/>
  <c r="S1056" i="1"/>
  <c r="S4520" i="1"/>
  <c r="S1866" i="1"/>
  <c r="S1865" i="1"/>
  <c r="S6596" i="1"/>
  <c r="S6428" i="1"/>
  <c r="S6595" i="1"/>
  <c r="S6952" i="1"/>
  <c r="S6215" i="1"/>
  <c r="S6246" i="1"/>
  <c r="S6380" i="1"/>
  <c r="S6216" i="1"/>
  <c r="S6411" i="1"/>
  <c r="S6288" i="1"/>
  <c r="S2971" i="1"/>
  <c r="S3299" i="1"/>
  <c r="S4357" i="1"/>
  <c r="S251" i="1"/>
  <c r="S4242" i="1"/>
  <c r="S880" i="1"/>
  <c r="S5913" i="1"/>
  <c r="S1315" i="1"/>
  <c r="S5699" i="1"/>
  <c r="S2559" i="1"/>
  <c r="S23" i="1"/>
  <c r="S4307" i="1"/>
  <c r="S6287" i="1"/>
  <c r="S5015" i="1"/>
  <c r="S1038" i="1"/>
  <c r="S5332" i="1"/>
  <c r="S5331" i="1"/>
  <c r="S3200" i="1"/>
  <c r="S5093" i="1"/>
  <c r="S2050" i="1"/>
  <c r="S1055" i="1"/>
  <c r="S6012" i="1"/>
  <c r="S5543" i="1"/>
  <c r="S5512" i="1"/>
  <c r="S3275" i="1"/>
  <c r="S3199" i="1"/>
  <c r="S5736" i="1"/>
  <c r="S5486" i="1"/>
  <c r="S6286" i="1"/>
  <c r="S6285" i="1"/>
  <c r="S4356" i="1"/>
  <c r="S4123" i="1"/>
  <c r="S3558" i="1"/>
  <c r="S1504" i="1"/>
  <c r="S879" i="1"/>
  <c r="S3198" i="1"/>
  <c r="S6660" i="1"/>
  <c r="S4122" i="1"/>
  <c r="S1054" i="1"/>
  <c r="S5818" i="1"/>
  <c r="S3197" i="1"/>
  <c r="S522" i="1"/>
  <c r="S1864" i="1"/>
  <c r="S3196" i="1"/>
  <c r="S3557" i="1"/>
  <c r="S35" i="1"/>
  <c r="S2558" i="1"/>
  <c r="S6284" i="1"/>
  <c r="S2970" i="1"/>
  <c r="S3298" i="1"/>
  <c r="S2516" i="1"/>
  <c r="S7002" i="1"/>
  <c r="S4519" i="1"/>
  <c r="S4121" i="1"/>
  <c r="S4803" i="1"/>
  <c r="S3297" i="1"/>
  <c r="S3296" i="1"/>
  <c r="S1376" i="1"/>
  <c r="S5460" i="1"/>
  <c r="S5092" i="1"/>
  <c r="S2793" i="1"/>
  <c r="S2049" i="1"/>
  <c r="S1053" i="1"/>
  <c r="S5735" i="1"/>
  <c r="S5542" i="1"/>
  <c r="S2048" i="1"/>
  <c r="S5330" i="1"/>
  <c r="S6594" i="1"/>
  <c r="S410" i="1"/>
  <c r="S6908" i="1"/>
  <c r="S2047" i="1"/>
  <c r="S6011" i="1"/>
  <c r="S6170" i="1"/>
  <c r="S2969" i="1"/>
  <c r="S3556" i="1"/>
  <c r="S5091" i="1"/>
  <c r="S2551" i="1"/>
  <c r="S1052" i="1"/>
  <c r="S6886" i="1"/>
  <c r="S5329" i="1"/>
  <c r="S3555" i="1"/>
  <c r="S1314" i="1"/>
  <c r="S4120" i="1"/>
  <c r="S3811" i="1"/>
  <c r="S4802" i="1"/>
  <c r="S1051" i="1"/>
  <c r="S3928" i="1"/>
  <c r="S5090" i="1"/>
  <c r="S3138" i="1"/>
  <c r="S2412" i="1"/>
  <c r="S4474" i="1"/>
  <c r="S6659" i="1"/>
  <c r="S61" i="1"/>
  <c r="S409" i="1"/>
  <c r="S125" i="1"/>
  <c r="S5511" i="1"/>
  <c r="S642" i="1"/>
  <c r="S1791" i="1"/>
  <c r="S2340" i="1"/>
  <c r="S3295" i="1"/>
  <c r="S5014" i="1"/>
  <c r="S6010" i="1"/>
  <c r="S4355" i="1"/>
  <c r="S6009" i="1"/>
  <c r="S6783" i="1"/>
  <c r="S6815" i="1"/>
  <c r="S955" i="1"/>
  <c r="S3810" i="1"/>
  <c r="S2968" i="1"/>
  <c r="S3554" i="1"/>
  <c r="S3809" i="1"/>
  <c r="S150" i="1"/>
  <c r="S2330" i="1"/>
  <c r="S4241" i="1"/>
  <c r="S5698" i="1"/>
  <c r="S2792" i="1"/>
  <c r="S3553" i="1"/>
  <c r="S3195" i="1"/>
  <c r="S1050" i="1"/>
  <c r="S5089" i="1"/>
  <c r="S4518" i="1"/>
  <c r="S4354" i="1"/>
  <c r="S2967" i="1"/>
  <c r="S5541" i="1"/>
  <c r="S3294" i="1"/>
  <c r="S6471" i="1"/>
  <c r="S5540" i="1"/>
  <c r="S2791" i="1"/>
  <c r="S1049" i="1"/>
  <c r="S4801" i="1"/>
  <c r="S5817" i="1"/>
  <c r="S5816" i="1"/>
  <c r="S1497" i="1"/>
  <c r="S1498" i="1"/>
  <c r="S1312" i="1"/>
  <c r="S1313" i="1"/>
  <c r="S171" i="1"/>
  <c r="S2790" i="1"/>
  <c r="S6658" i="1"/>
  <c r="S5039" i="1"/>
  <c r="S2966" i="1"/>
  <c r="S2046" i="1"/>
  <c r="S2635" i="1"/>
  <c r="S2965" i="1"/>
  <c r="S6470" i="1"/>
  <c r="S878" i="1"/>
  <c r="S5697" i="1"/>
  <c r="S190" i="1"/>
  <c r="S1500" i="1"/>
  <c r="S4119" i="1"/>
  <c r="S5088" i="1"/>
  <c r="S4116" i="1"/>
  <c r="S4117" i="1"/>
  <c r="S4118" i="1"/>
  <c r="S4115" i="1"/>
  <c r="S3552" i="1"/>
  <c r="S4517" i="1"/>
  <c r="S2045" i="1"/>
  <c r="S2964" i="1"/>
  <c r="S5328" i="1"/>
  <c r="S5087" i="1"/>
  <c r="S1048" i="1"/>
  <c r="S2044" i="1"/>
  <c r="S2557" i="1"/>
  <c r="S3293" i="1"/>
  <c r="S2043" i="1"/>
  <c r="S2279" i="1"/>
  <c r="S3808" i="1"/>
  <c r="S6008" i="1"/>
  <c r="S5086" i="1"/>
  <c r="S5327" i="1"/>
  <c r="S5326" i="1"/>
  <c r="S1803" i="1"/>
  <c r="S4732" i="1"/>
  <c r="S797" i="1"/>
  <c r="S5325" i="1"/>
  <c r="S1047" i="1"/>
  <c r="S1311" i="1"/>
  <c r="S6214" i="1"/>
  <c r="S6885" i="1"/>
  <c r="S1046" i="1"/>
  <c r="S1445" i="1"/>
  <c r="S6639" i="1"/>
  <c r="S4516" i="1"/>
  <c r="S3529" i="1"/>
  <c r="S6283" i="1"/>
  <c r="S2963" i="1"/>
  <c r="S204" i="1"/>
  <c r="S2349" i="1"/>
  <c r="S5539" i="1"/>
  <c r="S4515" i="1"/>
  <c r="S3179" i="1"/>
  <c r="S6469" i="1"/>
  <c r="S5324" i="1"/>
  <c r="S4800" i="1"/>
  <c r="S3292" i="1"/>
  <c r="S2042" i="1"/>
  <c r="S1802" i="1"/>
  <c r="S5085" i="1"/>
  <c r="S2789" i="1"/>
  <c r="S4114" i="1"/>
  <c r="S3460" i="1"/>
  <c r="S641" i="1"/>
  <c r="S7029" i="1"/>
  <c r="S4799" i="1"/>
  <c r="S3976" i="1"/>
  <c r="S1604" i="1"/>
  <c r="S4459" i="1"/>
  <c r="S5815" i="1"/>
  <c r="S4327" i="1"/>
  <c r="S3551" i="1"/>
  <c r="S1603" i="1"/>
  <c r="S640" i="1"/>
  <c r="S2041" i="1"/>
  <c r="S2788" i="1"/>
  <c r="S2040" i="1"/>
  <c r="S556" i="1"/>
  <c r="S408" i="1"/>
  <c r="S475" i="1"/>
  <c r="S4353" i="1"/>
  <c r="S1026" i="1"/>
  <c r="S6007" i="1"/>
  <c r="S6282" i="1"/>
  <c r="S1602" i="1"/>
  <c r="S79" i="1"/>
  <c r="S1601" i="1"/>
  <c r="S5775" i="1"/>
  <c r="S5774" i="1"/>
  <c r="S989" i="1"/>
  <c r="S3550" i="1"/>
  <c r="S6006" i="1"/>
  <c r="S2039" i="1"/>
  <c r="S6281" i="1"/>
  <c r="S3549" i="1"/>
  <c r="S3403" i="1"/>
  <c r="S3459" i="1"/>
  <c r="S796" i="1"/>
  <c r="S6005" i="1"/>
  <c r="S4113" i="1"/>
  <c r="S4112" i="1"/>
  <c r="S4240" i="1"/>
  <c r="S3548" i="1"/>
  <c r="S5323" i="1"/>
  <c r="S4352" i="1"/>
  <c r="S3547" i="1"/>
  <c r="S6593" i="1"/>
  <c r="S5253" i="1"/>
  <c r="S6468" i="1"/>
  <c r="S2037" i="1"/>
  <c r="S2038" i="1"/>
  <c r="S2962" i="1"/>
  <c r="S4798" i="1"/>
  <c r="S1310" i="1"/>
  <c r="S5934" i="1"/>
  <c r="S360" i="1"/>
  <c r="S3428" i="1"/>
  <c r="S5538" i="1"/>
  <c r="S7021" i="1"/>
  <c r="S4351" i="1"/>
  <c r="S2009" i="1"/>
  <c r="S4514" i="1"/>
  <c r="S639" i="1"/>
  <c r="S5734" i="1"/>
  <c r="S6592" i="1"/>
  <c r="S2961" i="1"/>
  <c r="S3458" i="1"/>
  <c r="S4350" i="1"/>
  <c r="S4797" i="1"/>
  <c r="S5084" i="1"/>
  <c r="S5321" i="1"/>
  <c r="S5322" i="1"/>
  <c r="S6969" i="1"/>
  <c r="S4349" i="1"/>
  <c r="S301" i="1"/>
  <c r="S5953" i="1"/>
  <c r="S1375" i="1"/>
  <c r="S3927" i="1"/>
  <c r="S3975" i="1"/>
  <c r="S3926" i="1"/>
  <c r="S6951" i="1"/>
  <c r="S555" i="1"/>
  <c r="S2634" i="1"/>
  <c r="S554" i="1"/>
  <c r="S2515" i="1"/>
  <c r="S6280" i="1"/>
  <c r="S2036" i="1"/>
  <c r="S1045" i="1"/>
  <c r="S6279" i="1"/>
  <c r="S6467" i="1"/>
  <c r="S4690" i="1"/>
  <c r="S4473" i="1"/>
  <c r="S5537" i="1"/>
  <c r="S4111" i="1"/>
  <c r="S534" i="1"/>
  <c r="S4348" i="1"/>
  <c r="S2633" i="1"/>
  <c r="S4513" i="1"/>
  <c r="S1863" i="1"/>
  <c r="S3457" i="1"/>
  <c r="S2007" i="1"/>
  <c r="S3456" i="1"/>
  <c r="S4110" i="1"/>
  <c r="S6410" i="1"/>
  <c r="S5536" i="1"/>
  <c r="S2728" i="1"/>
  <c r="S1600" i="1"/>
  <c r="S2632" i="1"/>
  <c r="S1492" i="1"/>
  <c r="S1503" i="1"/>
  <c r="S6004" i="1"/>
  <c r="S2631" i="1"/>
  <c r="S3137" i="1"/>
  <c r="S2035" i="1"/>
  <c r="S3194" i="1"/>
  <c r="S386" i="1"/>
  <c r="S3546" i="1"/>
  <c r="S7001" i="1"/>
  <c r="S4347" i="1"/>
  <c r="S3807" i="1"/>
  <c r="S1415" i="1"/>
  <c r="S4109" i="1"/>
  <c r="S6591" i="1"/>
  <c r="S6825" i="1"/>
  <c r="S877" i="1"/>
  <c r="S3545" i="1"/>
  <c r="S4326" i="1"/>
  <c r="S3544" i="1"/>
  <c r="S4346" i="1"/>
  <c r="S3543" i="1"/>
  <c r="S6694" i="1"/>
  <c r="S2556" i="1"/>
  <c r="S300" i="1"/>
  <c r="S6913" i="1"/>
  <c r="S6814" i="1"/>
  <c r="S3504" i="1"/>
  <c r="S2630" i="1"/>
  <c r="S2034" i="1"/>
  <c r="S5485" i="1"/>
  <c r="S1032" i="1"/>
  <c r="S4108" i="1"/>
  <c r="S1730" i="1"/>
  <c r="S4458" i="1"/>
  <c r="S2787" i="1"/>
  <c r="S5785" i="1"/>
  <c r="S6884" i="1"/>
  <c r="S3267" i="1"/>
  <c r="S3974" i="1"/>
  <c r="S6950" i="1"/>
  <c r="S3542" i="1"/>
  <c r="S6883" i="1"/>
  <c r="S7028" i="1"/>
  <c r="S5320" i="1"/>
  <c r="S768" i="1"/>
  <c r="S994" i="1"/>
  <c r="S5013" i="1"/>
  <c r="S6638" i="1"/>
  <c r="S5319" i="1"/>
  <c r="S2786" i="1"/>
  <c r="S5535" i="1"/>
  <c r="S3806" i="1"/>
  <c r="S6693" i="1"/>
  <c r="S1795" i="1"/>
  <c r="S638" i="1"/>
  <c r="S2727" i="1"/>
  <c r="S1044" i="1"/>
  <c r="S6466" i="1"/>
  <c r="S299" i="1"/>
  <c r="S7000" i="1"/>
  <c r="S4796" i="1"/>
  <c r="S5083" i="1"/>
  <c r="S6465" i="1"/>
  <c r="S5696" i="1"/>
  <c r="S4689" i="1"/>
  <c r="S1862" i="1"/>
  <c r="S5252" i="1"/>
  <c r="S1309" i="1"/>
  <c r="S3291" i="1"/>
  <c r="S1861" i="1"/>
  <c r="S4345" i="1"/>
  <c r="S593" i="1"/>
  <c r="S1043" i="1"/>
  <c r="S1860" i="1"/>
  <c r="S2785" i="1"/>
  <c r="S4795" i="1"/>
  <c r="S5534" i="1"/>
  <c r="S2784" i="1"/>
  <c r="S4344" i="1"/>
  <c r="S4343" i="1"/>
  <c r="S4512" i="1"/>
  <c r="S2428" i="1"/>
  <c r="S2960" i="1"/>
  <c r="S5082" i="1"/>
  <c r="S3290" i="1"/>
  <c r="S2033" i="1"/>
  <c r="S2783" i="1"/>
  <c r="S4342" i="1"/>
  <c r="S5814" i="1"/>
  <c r="S4107" i="1"/>
  <c r="S2032" i="1"/>
  <c r="S1957" i="1"/>
  <c r="S5813" i="1"/>
  <c r="S553" i="1"/>
  <c r="S6743" i="1"/>
  <c r="S2031" i="1"/>
  <c r="S2348" i="1"/>
  <c r="S1224" i="1"/>
  <c r="S2629" i="1"/>
  <c r="S6657" i="1"/>
  <c r="S5533" i="1"/>
  <c r="S1042" i="1"/>
  <c r="S5784" i="1"/>
  <c r="S2427" i="1"/>
  <c r="S3805" i="1"/>
  <c r="S5952" i="1"/>
  <c r="S2030" i="1"/>
  <c r="S767" i="1"/>
  <c r="S5933" i="1"/>
  <c r="S361" i="1"/>
  <c r="S4511" i="1"/>
  <c r="S2278" i="1"/>
  <c r="S5038" i="1"/>
  <c r="S3455" i="1"/>
  <c r="S2347" i="1"/>
  <c r="S5532" i="1"/>
  <c r="S4510" i="1"/>
  <c r="S2029" i="1"/>
  <c r="S2028" i="1"/>
  <c r="S1971" i="1"/>
  <c r="S4341" i="1"/>
  <c r="S876" i="1"/>
  <c r="S5081" i="1"/>
  <c r="S3541" i="1"/>
  <c r="S2426" i="1"/>
  <c r="S4794" i="1"/>
  <c r="S552" i="1"/>
  <c r="S1801" i="1"/>
  <c r="S5080" i="1"/>
  <c r="S6278" i="1"/>
  <c r="S3973" i="1"/>
  <c r="S1491" i="1"/>
  <c r="S850" i="1"/>
  <c r="S6003" i="1"/>
  <c r="S6260" i="1"/>
  <c r="S6002" i="1"/>
  <c r="S4793" i="1"/>
  <c r="S875" i="1"/>
  <c r="S298" i="1"/>
  <c r="S2555" i="1"/>
  <c r="S1767" i="1"/>
  <c r="S2346" i="1"/>
  <c r="S4280" i="1"/>
  <c r="S3289" i="1"/>
  <c r="S536" i="1"/>
  <c r="S5695" i="1"/>
  <c r="S4792" i="1"/>
  <c r="S6742" i="1"/>
  <c r="S3804" i="1"/>
  <c r="S3944" i="1"/>
  <c r="S4279" i="1"/>
  <c r="S3539" i="1"/>
  <c r="S3540" i="1"/>
  <c r="S551" i="1"/>
  <c r="S5251" i="1"/>
  <c r="S6379" i="1"/>
  <c r="S5531" i="1"/>
  <c r="S1223" i="1"/>
  <c r="S1502" i="1"/>
  <c r="S3427" i="1"/>
  <c r="S4791" i="1"/>
  <c r="S2027" i="1"/>
  <c r="S6921" i="1"/>
  <c r="S3538" i="1"/>
  <c r="S1859" i="1"/>
  <c r="S6763" i="1"/>
  <c r="S637" i="1"/>
  <c r="S3537" i="1"/>
  <c r="S170" i="1"/>
  <c r="S6001" i="1"/>
  <c r="S3536" i="1"/>
  <c r="S2334" i="1"/>
  <c r="S1041" i="1"/>
  <c r="S6169" i="1"/>
  <c r="S4509" i="1"/>
  <c r="S4239" i="1"/>
  <c r="S65" i="1"/>
  <c r="S5079" i="1"/>
  <c r="S2026" i="1"/>
  <c r="S4340" i="1"/>
  <c r="S4106" i="1"/>
  <c r="S4325" i="1"/>
  <c r="S5078" i="1"/>
  <c r="S4790" i="1"/>
  <c r="S2025" i="1"/>
  <c r="S2345" i="1"/>
  <c r="S3288" i="1"/>
  <c r="S3535" i="1"/>
  <c r="S2024" i="1"/>
  <c r="S4731" i="1"/>
  <c r="S4789" i="1"/>
  <c r="S1011" i="1"/>
  <c r="S1969" i="1"/>
  <c r="S1970" i="1"/>
  <c r="S2782" i="1"/>
  <c r="C43" i="4"/>
  <c r="U1499" i="1"/>
  <c r="U2329" i="1"/>
  <c r="U949" i="1"/>
  <c r="U5459" i="1"/>
  <c r="U4238" i="1"/>
  <c r="U6741" i="1"/>
  <c r="U4730" i="1"/>
  <c r="U3925" i="1"/>
  <c r="U4073" i="1"/>
  <c r="U3924" i="1"/>
  <c r="U5694" i="1"/>
  <c r="U6378" i="1"/>
  <c r="U2023" i="1"/>
  <c r="U6259" i="1"/>
  <c r="U4688" i="1"/>
  <c r="U982" i="1"/>
  <c r="U6692" i="1"/>
  <c r="U1222" i="1"/>
  <c r="U635" i="1"/>
  <c r="U4472" i="1"/>
  <c r="U6740" i="1"/>
  <c r="U5693" i="1"/>
  <c r="U6813" i="1"/>
  <c r="U6568" i="1"/>
  <c r="U2277" i="1"/>
  <c r="U6569" i="1"/>
  <c r="U5932" i="1"/>
  <c r="U4457" i="1"/>
  <c r="U2276" i="1"/>
  <c r="U2275" i="1"/>
  <c r="U4687" i="1"/>
  <c r="U34" i="1"/>
  <c r="U5931" i="1"/>
  <c r="U6245" i="1"/>
  <c r="U2274" i="1"/>
  <c r="U794" i="1"/>
  <c r="U766" i="1"/>
  <c r="U1720" i="1"/>
  <c r="U1849" i="1"/>
  <c r="U6244" i="1"/>
  <c r="U4237" i="1"/>
  <c r="U6168" i="1"/>
  <c r="U2273" i="1"/>
  <c r="U1933" i="1"/>
  <c r="U765" i="1"/>
  <c r="U2514" i="1"/>
  <c r="U2611" i="1"/>
  <c r="U1006" i="1"/>
  <c r="U1414" i="1"/>
  <c r="U2422" i="1"/>
  <c r="U2513" i="1"/>
  <c r="U2272" i="1"/>
  <c r="U3923" i="1"/>
  <c r="U3922" i="1"/>
  <c r="U493" i="1"/>
  <c r="U3136" i="1"/>
  <c r="U948" i="1"/>
  <c r="U474" i="1"/>
  <c r="U1574" i="1"/>
  <c r="U3402" i="1"/>
  <c r="U2726" i="1"/>
  <c r="U3263" i="1"/>
  <c r="U4686" i="1"/>
  <c r="U3135" i="1"/>
  <c r="U5692" i="1"/>
  <c r="U6567" i="1"/>
  <c r="U624" i="1"/>
  <c r="U3401" i="1"/>
  <c r="U5000" i="1"/>
  <c r="U6566" i="1"/>
  <c r="U3134" i="1"/>
  <c r="U473" i="1"/>
  <c r="U4685" i="1"/>
  <c r="U1363" i="1"/>
  <c r="U1594" i="1"/>
  <c r="U5773" i="1"/>
  <c r="U5912" i="1"/>
  <c r="U2271" i="1"/>
  <c r="U2933" i="1"/>
  <c r="U6999" i="1"/>
  <c r="U5911" i="1"/>
  <c r="U6277" i="1"/>
  <c r="U6213" i="1"/>
  <c r="U6167" i="1"/>
  <c r="U5691" i="1"/>
  <c r="U2932" i="1"/>
  <c r="U5068" i="1"/>
  <c r="U149" i="1"/>
  <c r="U4684" i="1"/>
  <c r="U5209" i="1"/>
  <c r="U3803" i="1"/>
  <c r="U4236" i="1"/>
  <c r="U492" i="1"/>
  <c r="U5308" i="1"/>
  <c r="U3133" i="1"/>
  <c r="U831" i="1"/>
  <c r="U4278" i="1"/>
  <c r="U2403" i="1"/>
  <c r="U5812" i="1"/>
  <c r="U3132" i="1"/>
  <c r="U6427" i="1"/>
  <c r="U3503" i="1"/>
  <c r="U4084" i="1"/>
  <c r="U830" i="1"/>
  <c r="U4999" i="1"/>
  <c r="U2328" i="1"/>
  <c r="U2270" i="1"/>
  <c r="U5208" i="1"/>
  <c r="U5293" i="1"/>
  <c r="U5294" i="1"/>
  <c r="U947" i="1"/>
  <c r="U3131" i="1"/>
  <c r="U3130" i="1"/>
  <c r="U2327" i="1"/>
  <c r="U6166" i="1"/>
  <c r="U4998" i="1"/>
  <c r="U2725" i="1"/>
  <c r="U3400" i="1"/>
  <c r="U3262" i="1"/>
  <c r="U2946" i="1"/>
  <c r="U5510" i="1"/>
  <c r="U6211" i="1"/>
  <c r="U4235" i="1"/>
  <c r="U6212" i="1"/>
  <c r="U1221" i="1"/>
  <c r="U4683" i="1"/>
  <c r="U5207" i="1"/>
  <c r="U4682" i="1"/>
  <c r="U2931" i="1"/>
  <c r="U1490" i="1"/>
  <c r="U4306" i="1"/>
  <c r="U4680" i="1"/>
  <c r="U4681" i="1"/>
  <c r="U806" i="1"/>
  <c r="U3802" i="1"/>
  <c r="U2022" i="1"/>
  <c r="U2409" i="1"/>
  <c r="U1220" i="1"/>
  <c r="U2269" i="1"/>
  <c r="U2724" i="1"/>
  <c r="U1025" i="1"/>
  <c r="U3399" i="1"/>
  <c r="U1790" i="1"/>
  <c r="U5733" i="1"/>
  <c r="U5250" i="1"/>
  <c r="U1573" i="1"/>
  <c r="U4679" i="1"/>
  <c r="U291" i="1"/>
  <c r="U764" i="1"/>
  <c r="U2268" i="1"/>
  <c r="U6377" i="1"/>
  <c r="U6426" i="1"/>
  <c r="U1848" i="1"/>
  <c r="U5690" i="1"/>
  <c r="U3170" i="1"/>
  <c r="U1362" i="1"/>
  <c r="U793" i="1"/>
  <c r="U5458" i="1"/>
  <c r="U2512" i="1"/>
  <c r="U6165" i="1"/>
  <c r="U5991" i="1"/>
  <c r="U946" i="1"/>
  <c r="U4471" i="1"/>
  <c r="U4678" i="1"/>
  <c r="U591" i="1"/>
  <c r="U3129" i="1"/>
  <c r="U6637" i="1"/>
  <c r="U863" i="1"/>
  <c r="U952" i="1"/>
  <c r="U6000" i="1"/>
  <c r="U1413" i="1"/>
  <c r="U3801" i="1"/>
  <c r="U1412" i="1"/>
  <c r="U5457" i="1"/>
  <c r="U5456" i="1"/>
  <c r="U5525" i="1"/>
  <c r="U5951" i="1"/>
  <c r="U2511" i="1"/>
  <c r="U1411" i="1"/>
  <c r="U2930" i="1"/>
  <c r="U4677" i="1"/>
  <c r="U1219" i="1"/>
  <c r="U6243" i="1"/>
  <c r="U2267" i="1"/>
  <c r="U4456" i="1"/>
  <c r="U4676" i="1"/>
  <c r="U4729" i="1"/>
  <c r="U2929" i="1"/>
  <c r="U945" i="1"/>
  <c r="U148" i="1"/>
  <c r="U348" i="1"/>
  <c r="U3274" i="1"/>
  <c r="U3398" i="1"/>
  <c r="U533" i="1"/>
  <c r="U5455" i="1"/>
  <c r="U4675" i="1"/>
  <c r="U73" i="1"/>
  <c r="U5037" i="1"/>
  <c r="U3502" i="1"/>
  <c r="U3921" i="1"/>
  <c r="U6164" i="1"/>
  <c r="U5206" i="1"/>
  <c r="U763" i="1"/>
  <c r="U3800" i="1"/>
  <c r="U2266" i="1"/>
  <c r="U2265" i="1"/>
  <c r="U5990" i="1"/>
  <c r="U3957" i="1"/>
  <c r="U829" i="1"/>
  <c r="U2264" i="1"/>
  <c r="U2928" i="1"/>
  <c r="U2723" i="1"/>
  <c r="U2402" i="1"/>
  <c r="U3799" i="1"/>
  <c r="U987" i="1"/>
  <c r="U988" i="1"/>
  <c r="U6812" i="1"/>
  <c r="U4234" i="1"/>
  <c r="U5811" i="1"/>
  <c r="U1218" i="1"/>
  <c r="U5999" i="1"/>
  <c r="U3534" i="1"/>
  <c r="U944" i="1"/>
  <c r="U2945" i="1"/>
  <c r="U3446" i="1"/>
  <c r="U1847" i="1"/>
  <c r="U4233" i="1"/>
  <c r="U4674" i="1"/>
  <c r="U1217" i="1"/>
  <c r="U1846" i="1"/>
  <c r="U4728" i="1"/>
  <c r="U3128" i="1"/>
  <c r="U4763" i="1"/>
  <c r="U2510" i="1"/>
  <c r="U41" i="1"/>
  <c r="U1296" i="1"/>
  <c r="U385" i="1"/>
  <c r="U846" i="1"/>
  <c r="U3261" i="1"/>
  <c r="U4482" i="1"/>
  <c r="U2509" i="1"/>
  <c r="U2722" i="1"/>
  <c r="U1789" i="1"/>
  <c r="U3920" i="1"/>
  <c r="U1766" i="1"/>
  <c r="U1932" i="1"/>
  <c r="U238" i="1"/>
  <c r="U1765" i="1"/>
  <c r="U472" i="1"/>
  <c r="U3798" i="1"/>
  <c r="U3501" i="1"/>
  <c r="U2508" i="1"/>
  <c r="U762" i="1"/>
  <c r="U2263" i="1"/>
  <c r="U4232" i="1"/>
  <c r="U4455" i="1"/>
  <c r="U2507" i="1"/>
  <c r="U6242" i="1"/>
  <c r="U5318" i="1"/>
  <c r="U6376" i="1"/>
  <c r="U3919" i="1"/>
  <c r="U521" i="1"/>
  <c r="U471" i="1"/>
  <c r="U3797" i="1"/>
  <c r="U6163" i="1"/>
  <c r="U6162" i="1"/>
  <c r="U3284" i="1"/>
  <c r="U2002" i="1"/>
  <c r="U4231" i="1"/>
  <c r="U237" i="1"/>
  <c r="U2262" i="1"/>
  <c r="U3918" i="1"/>
  <c r="U6276" i="1"/>
  <c r="U5930" i="1"/>
  <c r="U6161" i="1"/>
  <c r="U6425" i="1"/>
  <c r="U5772" i="1"/>
  <c r="U6739" i="1"/>
  <c r="U6636" i="1"/>
  <c r="U3260" i="1"/>
  <c r="U1410" i="1"/>
  <c r="U761" i="1"/>
  <c r="U2261" i="1"/>
  <c r="U1295" i="1"/>
  <c r="U2506" i="1"/>
  <c r="U2505" i="1"/>
  <c r="U2927" i="1"/>
  <c r="U5454" i="1"/>
  <c r="U1931" i="1"/>
  <c r="U1361" i="1"/>
  <c r="U760" i="1"/>
  <c r="U4673" i="1"/>
  <c r="U1216" i="1"/>
  <c r="U6375" i="1"/>
  <c r="U2260" i="1"/>
  <c r="U5292" i="1"/>
  <c r="U6565" i="1"/>
  <c r="U6409" i="1"/>
  <c r="U2259" i="1"/>
  <c r="U2258" i="1"/>
  <c r="U2504" i="1"/>
  <c r="U6738" i="1"/>
  <c r="U828" i="1"/>
  <c r="U6456" i="1"/>
  <c r="U6374" i="1"/>
  <c r="U5249" i="1"/>
  <c r="U4230" i="1"/>
  <c r="U5950" i="1"/>
  <c r="U2926" i="1"/>
  <c r="U2721" i="1"/>
  <c r="U5689" i="1"/>
  <c r="U3796" i="1"/>
  <c r="U165" i="1"/>
  <c r="U5291" i="1"/>
  <c r="U2959" i="1"/>
  <c r="U3917" i="1"/>
  <c r="U5248" i="1"/>
  <c r="U5247" i="1"/>
  <c r="U1294" i="1"/>
  <c r="U2610" i="1"/>
  <c r="U759" i="1"/>
  <c r="U4997" i="1"/>
  <c r="U5910" i="1"/>
  <c r="U359" i="1"/>
  <c r="U6737" i="1"/>
  <c r="U758" i="1"/>
  <c r="U2257" i="1"/>
  <c r="U3795" i="1"/>
  <c r="U6210" i="1"/>
  <c r="U4305" i="1"/>
  <c r="U395" i="1"/>
  <c r="U3794" i="1"/>
  <c r="U6949" i="1"/>
  <c r="U4454" i="1"/>
  <c r="U1010" i="1"/>
  <c r="U3259" i="1"/>
  <c r="U147" i="1"/>
  <c r="U1719" i="1"/>
  <c r="U757" i="1"/>
  <c r="U1956" i="1"/>
  <c r="U4672" i="1"/>
  <c r="U3397" i="1"/>
  <c r="U4072" i="1"/>
  <c r="U6875" i="1"/>
  <c r="U6635" i="1"/>
  <c r="U805" i="1"/>
  <c r="U2609" i="1"/>
  <c r="U2256" i="1"/>
  <c r="U5205" i="1"/>
  <c r="U4996" i="1"/>
  <c r="U1718" i="1"/>
  <c r="U6564" i="1"/>
  <c r="U6373" i="1"/>
  <c r="U5688" i="1"/>
  <c r="U4671" i="1"/>
  <c r="U6160" i="1"/>
  <c r="U5687" i="1"/>
  <c r="U2925" i="1"/>
  <c r="U2255" i="1"/>
  <c r="U2608" i="1"/>
  <c r="U5290" i="1"/>
  <c r="U1308" i="1"/>
  <c r="U106" i="1"/>
  <c r="U192" i="1"/>
  <c r="U756" i="1"/>
  <c r="U1788" i="1"/>
  <c r="U1215" i="1"/>
  <c r="U5949" i="1"/>
  <c r="U3916" i="1"/>
  <c r="U1845" i="1"/>
  <c r="U1955" i="1"/>
  <c r="U5771" i="1"/>
  <c r="U5770" i="1"/>
  <c r="U1930" i="1"/>
  <c r="U2503" i="1"/>
  <c r="U1214" i="1"/>
  <c r="U2254" i="1"/>
  <c r="U2253" i="1"/>
  <c r="U2401" i="1"/>
  <c r="U4669" i="1"/>
  <c r="U4228" i="1"/>
  <c r="U4670" i="1"/>
  <c r="U4229" i="1"/>
  <c r="U3127" i="1"/>
  <c r="U3793" i="1"/>
  <c r="U1360" i="1"/>
  <c r="U4995" i="1"/>
  <c r="U6691" i="1"/>
  <c r="U3" i="1"/>
  <c r="U1717" i="1"/>
  <c r="U5810" i="1"/>
  <c r="U2924" i="1"/>
  <c r="U4453" i="1"/>
  <c r="U525" i="1"/>
  <c r="U2344" i="1"/>
  <c r="U3942" i="1"/>
  <c r="U3943" i="1"/>
  <c r="U590" i="1"/>
  <c r="U491" i="1"/>
  <c r="U5909" i="1"/>
  <c r="U2720" i="1"/>
  <c r="U1844" i="1"/>
  <c r="U514" i="1"/>
  <c r="U2252" i="1"/>
  <c r="U6159" i="1"/>
  <c r="U2719" i="1"/>
  <c r="U4481" i="1"/>
  <c r="U4762" i="1"/>
  <c r="U2951" i="1"/>
  <c r="U4227" i="1"/>
  <c r="U1437" i="1"/>
  <c r="U1359" i="1"/>
  <c r="U2400" i="1"/>
  <c r="U3792" i="1"/>
  <c r="U2502" i="1"/>
  <c r="U1489" i="1"/>
  <c r="U6874" i="1"/>
  <c r="U2950" i="1"/>
  <c r="U4277" i="1"/>
  <c r="U490" i="1"/>
  <c r="U1716" i="1"/>
  <c r="U3915" i="1"/>
  <c r="U4668" i="1"/>
  <c r="U4071" i="1"/>
  <c r="U3791" i="1"/>
  <c r="U6158" i="1"/>
  <c r="U1715" i="1"/>
  <c r="U6241" i="1"/>
  <c r="U1436" i="1"/>
  <c r="U792" i="1"/>
  <c r="U5453" i="1"/>
  <c r="U1409" i="1"/>
  <c r="U2718" i="1"/>
  <c r="U4667" i="1"/>
  <c r="U804" i="1"/>
  <c r="U524" i="1"/>
  <c r="U250" i="1"/>
  <c r="U3500" i="1"/>
  <c r="U6209" i="1"/>
  <c r="U6656" i="1"/>
  <c r="U6920" i="1"/>
  <c r="U6996" i="1"/>
  <c r="U2251" i="1"/>
  <c r="U5012" i="1"/>
  <c r="U3790" i="1"/>
  <c r="U2501" i="1"/>
  <c r="U3499" i="1"/>
  <c r="U5077" i="1"/>
  <c r="U6634" i="1"/>
  <c r="U1929" i="1"/>
  <c r="U4095" i="1"/>
  <c r="U755" i="1"/>
  <c r="U1435" i="1"/>
  <c r="U589" i="1"/>
  <c r="U5289" i="1"/>
  <c r="U3258" i="1"/>
  <c r="U3972" i="1"/>
  <c r="U2500" i="1"/>
  <c r="U1714" i="1"/>
  <c r="U2717" i="1"/>
  <c r="U4070" i="1"/>
  <c r="U1358" i="1"/>
  <c r="U280" i="1"/>
  <c r="U2534" i="1"/>
  <c r="U1764" i="1"/>
  <c r="U754" i="1"/>
  <c r="U753" i="1"/>
  <c r="U951" i="1"/>
  <c r="U2607" i="1"/>
  <c r="U838" i="1"/>
  <c r="U405" i="1"/>
  <c r="U4452" i="1"/>
  <c r="U2001" i="1"/>
  <c r="U5524" i="1"/>
  <c r="U4451" i="1"/>
  <c r="U5686" i="1"/>
  <c r="U5783" i="1"/>
  <c r="U2606" i="1"/>
  <c r="U3126" i="1"/>
  <c r="U6762" i="1"/>
  <c r="U6590" i="1"/>
  <c r="U862" i="1"/>
  <c r="U6782" i="1"/>
  <c r="U400" i="1"/>
  <c r="U752" i="1"/>
  <c r="U2250" i="1"/>
  <c r="U4450" i="1"/>
  <c r="U4069" i="1"/>
  <c r="U2621" i="1"/>
  <c r="U2628" i="1"/>
  <c r="U751" i="1"/>
  <c r="U1293" i="1"/>
  <c r="U3914" i="1"/>
  <c r="U1213" i="1"/>
  <c r="U3498" i="1"/>
  <c r="U146" i="1"/>
  <c r="U2605" i="1"/>
  <c r="U2923" i="1"/>
  <c r="U3913" i="1"/>
  <c r="U7015" i="1"/>
  <c r="U4761" i="1"/>
  <c r="U6372" i="1"/>
  <c r="U2000" i="1"/>
  <c r="U3396" i="1"/>
  <c r="U4226" i="1"/>
  <c r="U5929" i="1"/>
  <c r="U6811" i="1"/>
  <c r="U6633" i="1"/>
  <c r="U3125" i="1"/>
  <c r="U3257" i="1"/>
  <c r="U981" i="1"/>
  <c r="U3971" i="1"/>
  <c r="U2249" i="1"/>
  <c r="U1572" i="1"/>
  <c r="U1713" i="1"/>
  <c r="U3256" i="1"/>
  <c r="U4449" i="1"/>
  <c r="U5452" i="1"/>
  <c r="U2716" i="1"/>
  <c r="U6654" i="1"/>
  <c r="U6690" i="1"/>
  <c r="U6655" i="1"/>
  <c r="U1212" i="1"/>
  <c r="U2715" i="1"/>
  <c r="U1211" i="1"/>
  <c r="U6761" i="1"/>
  <c r="U6760" i="1"/>
  <c r="U5732" i="1"/>
  <c r="U1712" i="1"/>
  <c r="U264" i="1"/>
  <c r="U1037" i="1"/>
  <c r="U532" i="1"/>
  <c r="U1488" i="1"/>
  <c r="U1408" i="1"/>
  <c r="U3912" i="1"/>
  <c r="U6588" i="1"/>
  <c r="U6589" i="1"/>
  <c r="U5731" i="1"/>
  <c r="U5246" i="1"/>
  <c r="U5451" i="1"/>
  <c r="U2248" i="1"/>
  <c r="U1711" i="1"/>
  <c r="U3255" i="1"/>
  <c r="U3497" i="1"/>
  <c r="U4994" i="1"/>
  <c r="U1999" i="1"/>
  <c r="U5288" i="1"/>
  <c r="U5204" i="1"/>
  <c r="U4666" i="1"/>
  <c r="U4324" i="1"/>
  <c r="U4993" i="1"/>
  <c r="U6371" i="1"/>
  <c r="U3789" i="1"/>
  <c r="U2767" i="1"/>
  <c r="U5685" i="1"/>
  <c r="U5908" i="1"/>
  <c r="U470" i="1"/>
  <c r="U4068" i="1"/>
  <c r="U2922" i="1"/>
  <c r="U2921" i="1"/>
  <c r="U4760" i="1"/>
  <c r="U827" i="1"/>
  <c r="U6563" i="1"/>
  <c r="U943" i="1"/>
  <c r="U3124" i="1"/>
  <c r="U278" i="1"/>
  <c r="U3254" i="1"/>
  <c r="U3496" i="1"/>
  <c r="U1292" i="1"/>
  <c r="U749" i="1"/>
  <c r="U750" i="1"/>
  <c r="U290" i="1"/>
  <c r="U4992" i="1"/>
  <c r="U5989" i="1"/>
  <c r="U1928" i="1"/>
  <c r="U5684" i="1"/>
  <c r="U2766" i="1"/>
  <c r="U4067" i="1"/>
  <c r="U2714" i="1"/>
  <c r="U4991" i="1"/>
  <c r="U1710" i="1"/>
  <c r="U3911" i="1"/>
  <c r="U6208" i="1"/>
  <c r="U4727" i="1"/>
  <c r="U3788" i="1"/>
  <c r="U5988" i="1"/>
  <c r="U1407" i="1"/>
  <c r="U6408" i="1"/>
  <c r="U6455" i="1"/>
  <c r="U3787" i="1"/>
  <c r="U1009" i="1"/>
  <c r="U2499" i="1"/>
  <c r="U1210" i="1"/>
  <c r="U1209" i="1"/>
  <c r="U2247" i="1"/>
  <c r="U2246" i="1"/>
  <c r="U347" i="1"/>
  <c r="U5948" i="1"/>
  <c r="U2604" i="1"/>
  <c r="U3273" i="1"/>
  <c r="U6157" i="1"/>
  <c r="U2958" i="1"/>
  <c r="U1709" i="1"/>
  <c r="U5730" i="1"/>
  <c r="U4225" i="1"/>
  <c r="U3786" i="1"/>
  <c r="U2920" i="1"/>
  <c r="U188" i="1"/>
  <c r="U870" i="1"/>
  <c r="U1593" i="1"/>
  <c r="U1763" i="1"/>
  <c r="U4665" i="1"/>
  <c r="U6240" i="1"/>
  <c r="U1708" i="1"/>
  <c r="U2245" i="1"/>
  <c r="U4224" i="1"/>
  <c r="U5450" i="1"/>
  <c r="U4066" i="1"/>
  <c r="U1487" i="1"/>
  <c r="U6907" i="1"/>
  <c r="U588" i="1"/>
  <c r="U748" i="1"/>
  <c r="U849" i="1"/>
  <c r="U2919" i="1"/>
  <c r="U3253" i="1"/>
  <c r="U869" i="1"/>
  <c r="U3123" i="1"/>
  <c r="U1707" i="1"/>
  <c r="U6810" i="1"/>
  <c r="U4223" i="1"/>
  <c r="U747" i="1"/>
  <c r="U1291" i="1"/>
  <c r="U1208" i="1"/>
  <c r="U4775" i="1"/>
  <c r="U1787" i="1"/>
  <c r="U1706" i="1"/>
  <c r="U3785" i="1"/>
  <c r="U5907" i="1"/>
  <c r="U4065" i="1"/>
  <c r="U2333" i="1"/>
  <c r="U5906" i="1"/>
  <c r="U6968" i="1"/>
  <c r="U5683" i="1"/>
  <c r="U2399" i="1"/>
  <c r="U3784" i="1"/>
  <c r="U4990" i="1"/>
  <c r="U861" i="1"/>
  <c r="U2326" i="1"/>
  <c r="U942" i="1"/>
  <c r="U1207" i="1"/>
  <c r="U1206" i="1"/>
  <c r="U5036" i="1"/>
  <c r="U2603" i="1"/>
  <c r="U1278" i="1"/>
  <c r="U1280" i="1"/>
  <c r="U1591" i="1"/>
  <c r="U1281" i="1"/>
  <c r="U1282" i="1"/>
  <c r="U1279" i="1"/>
  <c r="U1283" i="1"/>
  <c r="U1284" i="1"/>
  <c r="U1285" i="1"/>
  <c r="U1286" i="1"/>
  <c r="U1287" i="1"/>
  <c r="U1288" i="1"/>
  <c r="U1289" i="1"/>
  <c r="U1290" i="1"/>
  <c r="U489" i="1"/>
  <c r="U1592" i="1"/>
  <c r="U791" i="1"/>
  <c r="U109" i="1"/>
  <c r="U352" i="1"/>
  <c r="U610" i="1"/>
  <c r="U6258" i="1"/>
  <c r="U5035" i="1"/>
  <c r="U2602" i="1"/>
  <c r="U1705" i="1"/>
  <c r="U6370" i="1"/>
  <c r="U3783" i="1"/>
  <c r="U4989" i="1"/>
  <c r="U3122" i="1"/>
  <c r="U2601" i="1"/>
  <c r="U2498" i="1"/>
  <c r="U5809" i="1"/>
  <c r="U2244" i="1"/>
  <c r="U5076" i="1"/>
  <c r="U2408" i="1"/>
  <c r="U2713" i="1"/>
  <c r="U2918" i="1"/>
  <c r="U1843" i="1"/>
  <c r="U4988" i="1"/>
  <c r="U3395" i="1"/>
  <c r="U3782" i="1"/>
  <c r="U1786" i="1"/>
  <c r="U6562" i="1"/>
  <c r="U1486" i="1"/>
  <c r="U4987" i="1"/>
  <c r="U5449" i="1"/>
  <c r="U746" i="1"/>
  <c r="U5928" i="1"/>
  <c r="U2712" i="1"/>
  <c r="U4664" i="1"/>
  <c r="U1277" i="1"/>
  <c r="U4480" i="1"/>
  <c r="U2243" i="1"/>
  <c r="U4986" i="1"/>
  <c r="U496" i="1"/>
  <c r="U36" i="1"/>
  <c r="U4063" i="1"/>
  <c r="U4064" i="1"/>
  <c r="U1406" i="1"/>
  <c r="U3426" i="1"/>
  <c r="U1357" i="1"/>
  <c r="U289" i="1"/>
  <c r="U1571" i="1"/>
  <c r="U3121" i="1"/>
  <c r="U6239" i="1"/>
  <c r="U4985" i="1"/>
  <c r="U3252" i="1"/>
  <c r="U2711" i="1"/>
  <c r="U5729" i="1"/>
  <c r="U3910" i="1"/>
  <c r="U941" i="1"/>
  <c r="U1785" i="1"/>
  <c r="U4983" i="1"/>
  <c r="U4984" i="1"/>
  <c r="U2242" i="1"/>
  <c r="U3781" i="1"/>
  <c r="U1762" i="1"/>
  <c r="U2917" i="1"/>
  <c r="U1205" i="1"/>
  <c r="U2497" i="1"/>
  <c r="U1204" i="1"/>
  <c r="U1761" i="1"/>
  <c r="U1569" i="1"/>
  <c r="U1570" i="1"/>
  <c r="U4448" i="1"/>
  <c r="U1760" i="1"/>
  <c r="U4759" i="1"/>
  <c r="U3120" i="1"/>
  <c r="U1954" i="1"/>
  <c r="U1485" i="1"/>
  <c r="U587" i="1"/>
  <c r="U5203" i="1"/>
  <c r="U2916" i="1"/>
  <c r="U5245" i="1"/>
  <c r="U5728" i="1"/>
  <c r="U3251" i="1"/>
  <c r="U2710" i="1"/>
  <c r="U5448" i="1"/>
  <c r="U4663" i="1"/>
  <c r="U5307" i="1"/>
  <c r="U5011" i="1"/>
  <c r="U3779" i="1"/>
  <c r="U3780" i="1"/>
  <c r="U6156" i="1"/>
  <c r="U2709" i="1"/>
  <c r="U2398" i="1"/>
  <c r="U2915" i="1"/>
  <c r="U3778" i="1"/>
  <c r="U4726" i="1"/>
  <c r="U4662" i="1"/>
  <c r="U4222" i="1"/>
  <c r="U1276" i="1"/>
  <c r="U4661" i="1"/>
  <c r="U5202" i="1"/>
  <c r="U5769" i="1"/>
  <c r="U1024" i="1"/>
  <c r="U3970" i="1"/>
  <c r="U1275" i="1"/>
  <c r="U5287" i="1"/>
  <c r="U5447" i="1"/>
  <c r="U6873" i="1"/>
  <c r="U3162" i="1"/>
  <c r="U513" i="1"/>
  <c r="U2496" i="1"/>
  <c r="U5446" i="1"/>
  <c r="U3119" i="1"/>
  <c r="U3118" i="1"/>
  <c r="U1927" i="1"/>
  <c r="U3117" i="1"/>
  <c r="U6632" i="1"/>
  <c r="U6207" i="1"/>
  <c r="U6948" i="1"/>
  <c r="U3425" i="1"/>
  <c r="U940" i="1"/>
  <c r="U1842" i="1"/>
  <c r="U6689" i="1"/>
  <c r="U6206" i="1"/>
  <c r="U3116" i="1"/>
  <c r="U1273" i="1"/>
  <c r="U1274" i="1"/>
  <c r="U2397" i="1"/>
  <c r="U3394" i="1"/>
  <c r="U3909" i="1"/>
  <c r="U520" i="1"/>
  <c r="U1568" i="1"/>
  <c r="U2708" i="1"/>
  <c r="U1433" i="1"/>
  <c r="U1434" i="1"/>
  <c r="U3777" i="1"/>
  <c r="U3161" i="1"/>
  <c r="U6369" i="1"/>
  <c r="U4323" i="1"/>
  <c r="U3115" i="1"/>
  <c r="U547" i="1"/>
  <c r="U126" i="1"/>
  <c r="U4660" i="1"/>
  <c r="U3908" i="1"/>
  <c r="U5445" i="1"/>
  <c r="U4982" i="1"/>
  <c r="U3193" i="1"/>
  <c r="U6872" i="1"/>
  <c r="U3495" i="1"/>
  <c r="U1841" i="1"/>
  <c r="U3114" i="1"/>
  <c r="U3512" i="1"/>
  <c r="U2600" i="1"/>
  <c r="U6407" i="1"/>
  <c r="U6406" i="1"/>
  <c r="U4276" i="1"/>
  <c r="U745" i="1"/>
  <c r="U6759" i="1"/>
  <c r="U260" i="1"/>
  <c r="U3113" i="1"/>
  <c r="U469" i="1"/>
  <c r="U3907" i="1"/>
  <c r="U3906" i="1"/>
  <c r="U790" i="1"/>
  <c r="U2914" i="1"/>
  <c r="U743" i="1"/>
  <c r="U744" i="1"/>
  <c r="U346" i="1"/>
  <c r="U1432" i="1"/>
  <c r="U2021" i="1"/>
  <c r="U3905" i="1"/>
  <c r="U6155" i="1"/>
  <c r="U1704" i="1"/>
  <c r="U2407" i="1"/>
  <c r="U5682" i="1"/>
  <c r="U742" i="1"/>
  <c r="U2241" i="1"/>
  <c r="U3250" i="1"/>
  <c r="U394" i="1"/>
  <c r="U4304" i="1"/>
  <c r="U3533" i="1"/>
  <c r="U5509" i="1"/>
  <c r="U3393" i="1"/>
  <c r="U5286" i="1"/>
  <c r="U741" i="1"/>
  <c r="U2240" i="1"/>
  <c r="U3776" i="1"/>
  <c r="U4221" i="1"/>
  <c r="U939" i="1"/>
  <c r="U7032" i="1"/>
  <c r="U740" i="1"/>
  <c r="U6967" i="1"/>
  <c r="U1759" i="1"/>
  <c r="U2707" i="1"/>
  <c r="U2624" i="1"/>
  <c r="U6809" i="1"/>
  <c r="U6154" i="1"/>
  <c r="U4062" i="1"/>
  <c r="U161" i="1"/>
  <c r="U5444" i="1"/>
  <c r="U236" i="1"/>
  <c r="U2425" i="1"/>
  <c r="U6368" i="1"/>
  <c r="U5484" i="1"/>
  <c r="U3272" i="1"/>
  <c r="U2706" i="1"/>
  <c r="U512" i="1"/>
  <c r="U3392" i="1"/>
  <c r="U1431" i="1"/>
  <c r="U1484" i="1"/>
  <c r="U1567" i="1"/>
  <c r="U3112" i="1"/>
  <c r="U160" i="1"/>
  <c r="U288" i="1"/>
  <c r="U6871" i="1"/>
  <c r="U3111" i="1"/>
  <c r="U4220" i="1"/>
  <c r="U2705" i="1"/>
  <c r="U267" i="1"/>
  <c r="U6912" i="1"/>
  <c r="U6870" i="1"/>
  <c r="U2495" i="1"/>
  <c r="U1483" i="1"/>
  <c r="U1203" i="1"/>
  <c r="U6631" i="1"/>
  <c r="U4659" i="1"/>
  <c r="U3169" i="1"/>
  <c r="U739" i="1"/>
  <c r="U993" i="1"/>
  <c r="U2704" i="1"/>
  <c r="U5075" i="1"/>
  <c r="U1703" i="1"/>
  <c r="U169" i="1"/>
  <c r="U5317" i="1"/>
  <c r="U738" i="1"/>
  <c r="U3494" i="1"/>
  <c r="U2765" i="1"/>
  <c r="U235" i="1"/>
  <c r="U737" i="1"/>
  <c r="U4101" i="1"/>
  <c r="U2239" i="1"/>
  <c r="U3110" i="1"/>
  <c r="U5067" i="1"/>
  <c r="U5244" i="1"/>
  <c r="U5947" i="1"/>
  <c r="U6781" i="1"/>
  <c r="U6454" i="1"/>
  <c r="U954" i="1"/>
  <c r="U2913" i="1"/>
  <c r="U468" i="1"/>
  <c r="U393" i="1"/>
  <c r="U4658" i="1"/>
  <c r="U3109" i="1"/>
  <c r="U1303" i="1"/>
  <c r="U4979" i="1"/>
  <c r="U4981" i="1"/>
  <c r="U4980" i="1"/>
  <c r="U3775" i="1"/>
  <c r="U3774" i="1"/>
  <c r="U145" i="1"/>
  <c r="U1566" i="1"/>
  <c r="U1702" i="1"/>
  <c r="U3524" i="1"/>
  <c r="U4978" i="1"/>
  <c r="U860" i="1"/>
  <c r="U5066" i="1"/>
  <c r="U3773" i="1"/>
  <c r="U1840" i="1"/>
  <c r="U1839" i="1"/>
  <c r="U6630" i="1"/>
  <c r="U4339" i="1"/>
  <c r="U6736" i="1"/>
  <c r="U2396" i="1"/>
  <c r="U6153" i="1"/>
  <c r="U1590" i="1"/>
  <c r="U1701" i="1"/>
  <c r="U1202" i="1"/>
  <c r="U4219" i="1"/>
  <c r="U4657" i="1"/>
  <c r="U3391" i="1"/>
  <c r="U5508" i="1"/>
  <c r="U187" i="1"/>
  <c r="U2703" i="1"/>
  <c r="U4656" i="1"/>
  <c r="U6688" i="1"/>
  <c r="U4977" i="1"/>
  <c r="U4218" i="1"/>
  <c r="U1201" i="1"/>
  <c r="U736" i="1"/>
  <c r="U144" i="1"/>
  <c r="U1482" i="1"/>
  <c r="U3772" i="1"/>
  <c r="U6869" i="1"/>
  <c r="U2912" i="1"/>
  <c r="U4976" i="1"/>
  <c r="U345" i="1"/>
  <c r="U986" i="1"/>
  <c r="U1200" i="1"/>
  <c r="U234" i="1"/>
  <c r="U1405" i="1"/>
  <c r="U735" i="1"/>
  <c r="U5285" i="1"/>
  <c r="U5443" i="1"/>
  <c r="U4975" i="1"/>
  <c r="U6653" i="1"/>
  <c r="U4974" i="1"/>
  <c r="U5065" i="1"/>
  <c r="U3454" i="1"/>
  <c r="U6947" i="1"/>
  <c r="U1700" i="1"/>
  <c r="U2911" i="1"/>
  <c r="U6152" i="1"/>
  <c r="U4725" i="1"/>
  <c r="U5727" i="1"/>
  <c r="U789" i="1"/>
  <c r="U845" i="1"/>
  <c r="U980" i="1"/>
  <c r="U3771" i="1"/>
  <c r="U1199" i="1"/>
  <c r="U2494" i="1"/>
  <c r="U5681" i="1"/>
  <c r="U5034" i="1"/>
  <c r="U3283" i="1"/>
  <c r="U2910" i="1"/>
  <c r="U7014" i="1"/>
  <c r="U4105" i="1"/>
  <c r="U1198" i="1"/>
  <c r="U233" i="1"/>
  <c r="U3108" i="1"/>
  <c r="U5201" i="1"/>
  <c r="U2238" i="1"/>
  <c r="U1699" i="1"/>
  <c r="U344" i="1"/>
  <c r="U6561" i="1"/>
  <c r="U231" i="1"/>
  <c r="U232" i="1"/>
  <c r="U54" i="1"/>
  <c r="U20" i="1"/>
  <c r="U18" i="1"/>
  <c r="U19" i="1"/>
  <c r="U21" i="1"/>
  <c r="U5064" i="1"/>
  <c r="U2774" i="1"/>
  <c r="U6868" i="1"/>
  <c r="U5243" i="1"/>
  <c r="U1272" i="1"/>
  <c r="U5200" i="1"/>
  <c r="U6205" i="1"/>
  <c r="U2702" i="1"/>
  <c r="U734" i="1"/>
  <c r="U733" i="1"/>
  <c r="U1430" i="1"/>
  <c r="U6560" i="1"/>
  <c r="U3770" i="1"/>
  <c r="U6867" i="1"/>
  <c r="U6629" i="1"/>
  <c r="U6453" i="1"/>
  <c r="U6204" i="1"/>
  <c r="U1481" i="1"/>
  <c r="U3443" i="1"/>
  <c r="U3444" i="1"/>
  <c r="U4061" i="1"/>
  <c r="U3445" i="1"/>
  <c r="U3390" i="1"/>
  <c r="U6559" i="1"/>
  <c r="U6866" i="1"/>
  <c r="U3266" i="1"/>
  <c r="U6558" i="1"/>
  <c r="U1271" i="1"/>
  <c r="U1270" i="1"/>
  <c r="U4447" i="1"/>
  <c r="U4470" i="1"/>
  <c r="U2701" i="1"/>
  <c r="U6367" i="1"/>
  <c r="U1565" i="1"/>
  <c r="U788" i="1"/>
  <c r="U4973" i="1"/>
  <c r="U1838" i="1"/>
  <c r="U3107" i="1"/>
  <c r="U3511" i="1"/>
  <c r="U2599" i="1"/>
  <c r="U4774" i="1"/>
  <c r="U6557" i="1"/>
  <c r="U2700" i="1"/>
  <c r="U3769" i="1"/>
  <c r="U732" i="1"/>
  <c r="U5442" i="1"/>
  <c r="U4972" i="1"/>
  <c r="U343" i="1"/>
  <c r="U1837" i="1"/>
  <c r="U1758" i="1"/>
  <c r="U1836" i="1"/>
  <c r="U5074" i="1"/>
  <c r="U3528" i="1"/>
  <c r="U6405" i="1"/>
  <c r="U634" i="1"/>
  <c r="U4655" i="1"/>
  <c r="U4653" i="1"/>
  <c r="U4654" i="1"/>
  <c r="U795" i="1"/>
  <c r="U4971" i="1"/>
  <c r="U5306" i="1"/>
  <c r="U1926" i="1"/>
  <c r="U1784" i="1"/>
  <c r="U6735" i="1"/>
  <c r="U1925" i="1"/>
  <c r="U5905" i="1"/>
  <c r="U6151" i="1"/>
  <c r="U6780" i="1"/>
  <c r="U3438" i="1"/>
  <c r="U3389" i="1"/>
  <c r="U731" i="1"/>
  <c r="U3768" i="1"/>
  <c r="U4970" i="1"/>
  <c r="U4652" i="1"/>
  <c r="U4060" i="1"/>
  <c r="U4217" i="1"/>
  <c r="U2237" i="1"/>
  <c r="U6687" i="1"/>
  <c r="U4969" i="1"/>
  <c r="U6150" i="1"/>
  <c r="U6275" i="1"/>
  <c r="U3106" i="1"/>
  <c r="U2236" i="1"/>
  <c r="U4788" i="1"/>
  <c r="U2909" i="1"/>
  <c r="U6203" i="1"/>
  <c r="U1998" i="1"/>
  <c r="U6995" i="1"/>
  <c r="U6998" i="1"/>
  <c r="U3178" i="1"/>
  <c r="U6734" i="1"/>
  <c r="U2598" i="1"/>
  <c r="U609" i="1"/>
  <c r="U5441" i="1"/>
  <c r="U1564" i="1"/>
  <c r="U2325" i="1"/>
  <c r="U5440" i="1"/>
  <c r="U6366" i="1"/>
  <c r="U5284" i="1"/>
  <c r="U1269" i="1"/>
  <c r="U5242" i="1"/>
  <c r="U4968" i="1"/>
  <c r="U3767" i="1"/>
  <c r="U296" i="1"/>
  <c r="U730" i="1"/>
  <c r="U787" i="1"/>
  <c r="U1404" i="1"/>
  <c r="U859" i="1"/>
  <c r="U6733" i="1"/>
  <c r="U2908" i="1"/>
  <c r="U1403" i="1"/>
  <c r="U5439" i="1"/>
  <c r="U2235" i="1"/>
  <c r="U2395" i="1"/>
  <c r="U1963" i="1"/>
  <c r="U1197" i="1"/>
  <c r="U826" i="1"/>
  <c r="U6464" i="1"/>
  <c r="U5010" i="1"/>
  <c r="U5680" i="1"/>
  <c r="U3105" i="1"/>
  <c r="U5904" i="1"/>
  <c r="U1589" i="1"/>
  <c r="U1429" i="1"/>
  <c r="U1356" i="1"/>
  <c r="U5199" i="1"/>
  <c r="U4446" i="1"/>
  <c r="U2234" i="1"/>
  <c r="U2394" i="1"/>
  <c r="U6149" i="1"/>
  <c r="U1480" i="1"/>
  <c r="U6148" i="1"/>
  <c r="U342" i="1"/>
  <c r="U3766" i="1"/>
  <c r="U2393" i="1"/>
  <c r="U6147" i="1"/>
  <c r="U1563" i="1"/>
  <c r="U3904" i="1"/>
  <c r="U3104" i="1"/>
  <c r="U6989" i="1"/>
  <c r="U858" i="1"/>
  <c r="U4275" i="1"/>
  <c r="U1496" i="1"/>
  <c r="U163" i="1"/>
  <c r="U4445" i="1"/>
  <c r="U6146" i="1"/>
  <c r="U938" i="1"/>
  <c r="U2233" i="1"/>
  <c r="U3765" i="1"/>
  <c r="U6556" i="1"/>
  <c r="U5903" i="1"/>
  <c r="U6238" i="1"/>
  <c r="U3103" i="1"/>
  <c r="U1196" i="1"/>
  <c r="U3764" i="1"/>
  <c r="U6236" i="1"/>
  <c r="U6237" i="1"/>
  <c r="U3388" i="1"/>
  <c r="U6808" i="1"/>
  <c r="U277" i="1"/>
  <c r="U1195" i="1"/>
  <c r="U825" i="1"/>
  <c r="U3763" i="1"/>
  <c r="U937" i="1"/>
  <c r="U1267" i="1"/>
  <c r="U1268" i="1"/>
  <c r="U6555" i="1"/>
  <c r="U3424" i="1"/>
  <c r="U3903" i="1"/>
  <c r="U4059" i="1"/>
  <c r="U1835" i="1"/>
  <c r="U2343" i="1"/>
  <c r="U2546" i="1"/>
  <c r="U3192" i="1"/>
  <c r="U2907" i="1"/>
  <c r="U1355" i="1"/>
  <c r="U874" i="1"/>
  <c r="U4967" i="1"/>
  <c r="U341" i="1"/>
  <c r="U6452" i="1"/>
  <c r="U4966" i="1"/>
  <c r="U6906" i="1"/>
  <c r="U3102" i="1"/>
  <c r="U6865" i="1"/>
  <c r="U5902" i="1"/>
  <c r="U6145" i="1"/>
  <c r="U2906" i="1"/>
  <c r="U1962" i="1"/>
  <c r="U2392" i="1"/>
  <c r="U3101" i="1"/>
  <c r="U628" i="1"/>
  <c r="U549" i="1"/>
  <c r="U1266" i="1"/>
  <c r="U837" i="1"/>
  <c r="U191" i="1"/>
  <c r="U4" i="1"/>
  <c r="U4965" i="1"/>
  <c r="U5901" i="1"/>
  <c r="U602" i="1"/>
  <c r="U527" i="1"/>
  <c r="U6554" i="1"/>
  <c r="U2699" i="1"/>
  <c r="U4058" i="1"/>
  <c r="U2597" i="1"/>
  <c r="U3249" i="1"/>
  <c r="U4216" i="1"/>
  <c r="U6404" i="1"/>
  <c r="U3762" i="1"/>
  <c r="U3160" i="1"/>
  <c r="U4651" i="1"/>
  <c r="U1698" i="1"/>
  <c r="U6201" i="1"/>
  <c r="U6202" i="1"/>
  <c r="U6553" i="1"/>
  <c r="U729" i="1"/>
  <c r="U1834" i="1"/>
  <c r="U6864" i="1"/>
  <c r="U3387" i="1"/>
  <c r="U6257" i="1"/>
  <c r="U1588" i="1"/>
  <c r="U5073" i="1"/>
  <c r="U4724" i="1"/>
  <c r="U3386" i="1"/>
  <c r="U2905" i="1"/>
  <c r="U2006" i="1"/>
  <c r="U4964" i="1"/>
  <c r="U3761" i="1"/>
  <c r="U1354" i="1"/>
  <c r="U4963" i="1"/>
  <c r="U6552" i="1"/>
  <c r="U5438" i="1"/>
  <c r="U5198" i="1"/>
  <c r="U2232" i="1"/>
  <c r="U4962" i="1"/>
  <c r="U467" i="1"/>
  <c r="U2" i="1"/>
  <c r="U1402" i="1"/>
  <c r="U1194" i="1"/>
  <c r="U4057" i="1"/>
  <c r="U1562" i="1"/>
  <c r="U3969" i="1"/>
  <c r="U1193" i="1"/>
  <c r="U4094" i="1"/>
  <c r="U3385" i="1"/>
  <c r="U6732" i="1"/>
  <c r="U2421" i="1"/>
  <c r="U4961" i="1"/>
  <c r="U3760" i="1"/>
  <c r="U3384" i="1"/>
  <c r="U249" i="1"/>
  <c r="U6652" i="1"/>
  <c r="U6451" i="1"/>
  <c r="U3759" i="1"/>
  <c r="U6905" i="1"/>
  <c r="U3383" i="1"/>
  <c r="U4960" i="1"/>
  <c r="U5241" i="1"/>
  <c r="U728" i="1"/>
  <c r="U824" i="1"/>
  <c r="U4650" i="1"/>
  <c r="U3159" i="1"/>
  <c r="U1997" i="1"/>
  <c r="U2550" i="1"/>
  <c r="U6686" i="1"/>
  <c r="U546" i="1"/>
  <c r="U488" i="1"/>
  <c r="U1428" i="1"/>
  <c r="U2764" i="1"/>
  <c r="U4322" i="1"/>
  <c r="U1192" i="1"/>
  <c r="U936" i="1"/>
  <c r="U6779" i="1"/>
  <c r="U1561" i="1"/>
  <c r="U4056" i="1"/>
  <c r="U1587" i="1"/>
  <c r="U5437" i="1"/>
  <c r="U2493" i="1"/>
  <c r="U5240" i="1"/>
  <c r="U230" i="1"/>
  <c r="U3902" i="1"/>
  <c r="U2596" i="1"/>
  <c r="U586" i="1"/>
  <c r="U4723" i="1"/>
  <c r="U3510" i="1"/>
  <c r="U3191" i="1"/>
  <c r="U4444" i="1"/>
  <c r="U279" i="1"/>
  <c r="U3901" i="1"/>
  <c r="U2904" i="1"/>
  <c r="U5033" i="1"/>
  <c r="U636" i="1"/>
  <c r="U511" i="1"/>
  <c r="U6235" i="1"/>
  <c r="U229" i="1"/>
  <c r="U68" i="1"/>
  <c r="U1401" i="1"/>
  <c r="U4959" i="1"/>
  <c r="U2492" i="1"/>
  <c r="U5063" i="1"/>
  <c r="U6144" i="1"/>
  <c r="U5436" i="1"/>
  <c r="U5900" i="1"/>
  <c r="U786" i="1"/>
  <c r="U3100" i="1"/>
  <c r="U3758" i="1"/>
  <c r="U53" i="1"/>
  <c r="U6731" i="1"/>
  <c r="U5009" i="1"/>
  <c r="U4508" i="1"/>
  <c r="U5808" i="1"/>
  <c r="U487" i="1"/>
  <c r="U979" i="1"/>
  <c r="U5899" i="1"/>
  <c r="U2231" i="1"/>
  <c r="U3382" i="1"/>
  <c r="U3532" i="1"/>
  <c r="U6807" i="1"/>
  <c r="U4507" i="1"/>
  <c r="U1757" i="1"/>
  <c r="U4321" i="1"/>
  <c r="U4649" i="1"/>
  <c r="U78" i="1"/>
  <c r="U3941" i="1"/>
  <c r="U3757" i="1"/>
  <c r="U2533" i="1"/>
  <c r="U6945" i="1"/>
  <c r="U6946" i="1"/>
  <c r="U4958" i="1"/>
  <c r="U6143" i="1"/>
  <c r="U4773" i="1"/>
  <c r="U2230" i="1"/>
  <c r="U1353" i="1"/>
  <c r="U5768" i="1"/>
  <c r="U97" i="1"/>
  <c r="U727" i="1"/>
  <c r="U2903" i="1"/>
  <c r="U6142" i="1"/>
  <c r="U6730" i="1"/>
  <c r="U3381" i="1"/>
  <c r="U466" i="1"/>
  <c r="U6551" i="1"/>
  <c r="U1427" i="1"/>
  <c r="U3177" i="1"/>
  <c r="U935" i="1"/>
  <c r="U5435" i="1"/>
  <c r="U4957" i="1"/>
  <c r="U3099" i="1"/>
  <c r="U5767" i="1"/>
  <c r="U2015" i="1"/>
  <c r="U3756" i="1"/>
  <c r="U4055" i="1"/>
  <c r="U2008" i="1"/>
  <c r="U4100" i="1"/>
  <c r="U2391" i="1"/>
  <c r="U519" i="1"/>
  <c r="U1996" i="1"/>
  <c r="U1479" i="1"/>
  <c r="U5032" i="1"/>
  <c r="U1306" i="1"/>
  <c r="U934" i="1"/>
  <c r="U3422" i="1"/>
  <c r="U3098" i="1"/>
  <c r="U1798" i="1"/>
  <c r="U3423" i="1"/>
  <c r="U836" i="1"/>
  <c r="U465" i="1"/>
  <c r="U2390" i="1"/>
  <c r="U2595" i="1"/>
  <c r="U5008" i="1"/>
  <c r="U5679" i="1"/>
  <c r="U2324" i="1"/>
  <c r="U6274" i="1"/>
  <c r="U5726" i="1"/>
  <c r="U402" i="1"/>
  <c r="U6141" i="1"/>
  <c r="U1697" i="1"/>
  <c r="U3380" i="1"/>
  <c r="U3248" i="1"/>
  <c r="U5007" i="1"/>
  <c r="U978" i="1"/>
  <c r="U5062" i="1"/>
  <c r="U4648" i="1"/>
  <c r="U3097" i="1"/>
  <c r="U3900" i="1"/>
  <c r="U4274" i="1"/>
  <c r="U585" i="1"/>
  <c r="U5898" i="1"/>
  <c r="U4303" i="1"/>
  <c r="U6140" i="1"/>
  <c r="U4215" i="1"/>
  <c r="U4647" i="1"/>
  <c r="U3096" i="1"/>
  <c r="U5782" i="1"/>
  <c r="U3523" i="1"/>
  <c r="U5987" i="1"/>
  <c r="U266" i="1"/>
  <c r="U726" i="1"/>
  <c r="U2623" i="1"/>
  <c r="U844" i="1"/>
  <c r="U2229" i="1"/>
  <c r="U6139" i="1"/>
  <c r="U1265" i="1"/>
  <c r="U4956" i="1"/>
  <c r="U3968" i="1"/>
  <c r="U2491" i="1"/>
  <c r="U5678" i="1"/>
  <c r="U5434" i="1"/>
  <c r="U3755" i="1"/>
  <c r="U1833" i="1"/>
  <c r="U6365" i="1"/>
  <c r="U72" i="1"/>
  <c r="U5807" i="1"/>
  <c r="U2228" i="1"/>
  <c r="U6" i="1"/>
  <c r="U5677" i="1"/>
  <c r="U464" i="1"/>
  <c r="U1191" i="1"/>
  <c r="U5305" i="1"/>
  <c r="U785" i="1"/>
  <c r="U1924" i="1"/>
  <c r="U3379" i="1"/>
  <c r="U5283" i="1"/>
  <c r="U3378" i="1"/>
  <c r="U3377" i="1"/>
  <c r="U2778" i="1"/>
  <c r="U358" i="1"/>
  <c r="U2227" i="1"/>
  <c r="U6550" i="1"/>
  <c r="U2532" i="1"/>
  <c r="U531" i="1"/>
  <c r="U5897" i="1"/>
  <c r="U4955" i="1"/>
  <c r="U2226" i="1"/>
  <c r="U2531" i="1"/>
  <c r="U3967" i="1"/>
  <c r="U384" i="1"/>
  <c r="U6138" i="1"/>
  <c r="U463" i="1"/>
  <c r="U592" i="1"/>
  <c r="U3531" i="1"/>
  <c r="U3956" i="1"/>
  <c r="U5197" i="1"/>
  <c r="U5433" i="1"/>
  <c r="U3754" i="1"/>
  <c r="U1190" i="1"/>
  <c r="U2490" i="1"/>
  <c r="U1400" i="1"/>
  <c r="U5986" i="1"/>
  <c r="U4646" i="1"/>
  <c r="U1028" i="1"/>
  <c r="U4214" i="1"/>
  <c r="U3247" i="1"/>
  <c r="U162" i="1"/>
  <c r="U5196" i="1"/>
  <c r="U2902" i="1"/>
  <c r="U3246" i="1"/>
  <c r="U4954" i="1"/>
  <c r="U1264" i="1"/>
  <c r="U4315" i="1"/>
  <c r="U3244" i="1"/>
  <c r="U4316" i="1"/>
  <c r="U4317" i="1"/>
  <c r="U4318" i="1"/>
  <c r="U3376" i="1"/>
  <c r="U3190" i="1"/>
  <c r="U4443" i="1"/>
  <c r="U4054" i="1"/>
  <c r="U3753" i="1"/>
  <c r="U4319" i="1"/>
  <c r="U4469" i="1"/>
  <c r="U3271" i="1"/>
  <c r="U4320" i="1"/>
  <c r="U3955" i="1"/>
  <c r="U3752" i="1"/>
  <c r="U2225" i="1"/>
  <c r="U4442" i="1"/>
  <c r="U3245" i="1"/>
  <c r="U2698" i="1"/>
  <c r="U2696" i="1"/>
  <c r="U2697" i="1"/>
  <c r="U3095" i="1"/>
  <c r="U5985" i="1"/>
  <c r="U2224" i="1"/>
  <c r="U462" i="1"/>
  <c r="U6273" i="1"/>
  <c r="U2223" i="1"/>
  <c r="U4496" i="1"/>
  <c r="U2545" i="1"/>
  <c r="U3899" i="1"/>
  <c r="U486" i="1"/>
  <c r="U13" i="1"/>
  <c r="U2489" i="1"/>
  <c r="U265" i="1"/>
  <c r="U3751" i="1"/>
  <c r="U5896" i="1"/>
  <c r="U6966" i="1"/>
  <c r="U6685" i="1"/>
  <c r="U2389" i="1"/>
  <c r="U6549" i="1"/>
  <c r="U3375" i="1"/>
  <c r="U6863" i="1"/>
  <c r="U369" i="1"/>
  <c r="U1832" i="1"/>
  <c r="U461" i="1"/>
  <c r="U1965" i="1"/>
  <c r="U3094" i="1"/>
  <c r="U933" i="1"/>
  <c r="U584" i="1"/>
  <c r="U4495" i="1"/>
  <c r="U1696" i="1"/>
  <c r="U259" i="1"/>
  <c r="U2420" i="1"/>
  <c r="U932" i="1"/>
  <c r="U6904" i="1"/>
  <c r="U1831" i="1"/>
  <c r="U725" i="1"/>
  <c r="U2594" i="1"/>
  <c r="U3093" i="1"/>
  <c r="U3493" i="1"/>
  <c r="U6548" i="1"/>
  <c r="U6547" i="1"/>
  <c r="U1005" i="1"/>
  <c r="U6944" i="1"/>
  <c r="U1370" i="1"/>
  <c r="U6806" i="1"/>
  <c r="U2901" i="1"/>
  <c r="U2900" i="1"/>
  <c r="U2899" i="1"/>
  <c r="U4722" i="1"/>
  <c r="U4441" i="1"/>
  <c r="U1189" i="1"/>
  <c r="U460" i="1"/>
  <c r="U5895" i="1"/>
  <c r="U1783" i="1"/>
  <c r="U6994" i="1"/>
  <c r="U5894" i="1"/>
  <c r="U5725" i="1"/>
  <c r="U5432" i="1"/>
  <c r="U228" i="1"/>
  <c r="U3092" i="1"/>
  <c r="U823" i="1"/>
  <c r="U2695" i="1"/>
  <c r="U2339" i="1"/>
  <c r="U1188" i="1"/>
  <c r="U5983" i="1"/>
  <c r="U6200" i="1"/>
  <c r="U5893" i="1"/>
  <c r="U5984" i="1"/>
  <c r="U5676" i="1"/>
  <c r="U5195" i="1"/>
  <c r="U3750" i="1"/>
  <c r="U5006" i="1"/>
  <c r="U3749" i="1"/>
  <c r="U1352" i="1"/>
  <c r="U6758" i="1"/>
  <c r="U5806" i="1"/>
  <c r="U4953" i="1"/>
  <c r="U1399" i="1"/>
  <c r="U724" i="1"/>
  <c r="U5194" i="1"/>
  <c r="U2694" i="1"/>
  <c r="U105" i="1"/>
  <c r="U4213" i="1"/>
  <c r="U510" i="1"/>
  <c r="U4494" i="1"/>
  <c r="U2898" i="1"/>
  <c r="U5892" i="1"/>
  <c r="U6199" i="1"/>
  <c r="U4952" i="1"/>
  <c r="U4273" i="1"/>
  <c r="U5239" i="1"/>
  <c r="U6805" i="1"/>
  <c r="U1560" i="1"/>
  <c r="U5431" i="1"/>
  <c r="U1478" i="1"/>
  <c r="U2593" i="1"/>
  <c r="U4440" i="1"/>
  <c r="U59" i="1"/>
  <c r="U6272" i="1"/>
  <c r="U3898" i="1"/>
  <c r="U931" i="1"/>
  <c r="U2897" i="1"/>
  <c r="U4721" i="1"/>
  <c r="U2323" i="1"/>
  <c r="U2781" i="1"/>
  <c r="U4951" i="1"/>
  <c r="U6965" i="1"/>
  <c r="U6463" i="1"/>
  <c r="U6903" i="1"/>
  <c r="U104" i="1"/>
  <c r="U4338" i="1"/>
  <c r="U367" i="1"/>
  <c r="U6137" i="1"/>
  <c r="U5724" i="1"/>
  <c r="U3091" i="1"/>
  <c r="U3374" i="1"/>
  <c r="U3896" i="1"/>
  <c r="U3897" i="1"/>
  <c r="U5430" i="1"/>
  <c r="U5193" i="1"/>
  <c r="U4645" i="1"/>
  <c r="U4272" i="1"/>
  <c r="U6546" i="1"/>
  <c r="U6403" i="1"/>
  <c r="U3895" i="1"/>
  <c r="U340" i="1"/>
  <c r="U5675" i="1"/>
  <c r="U5429" i="1"/>
  <c r="U3748" i="1"/>
  <c r="U3747" i="1"/>
  <c r="U4950" i="1"/>
  <c r="U5723" i="1"/>
  <c r="U5927" i="1"/>
  <c r="U5674" i="1"/>
  <c r="U3243" i="1"/>
  <c r="U1995" i="1"/>
  <c r="U3746" i="1"/>
  <c r="U4439" i="1"/>
  <c r="U383" i="1"/>
  <c r="U459" i="1"/>
  <c r="U5946" i="1"/>
  <c r="U89" i="1"/>
  <c r="U4053" i="1"/>
  <c r="U4212" i="1"/>
  <c r="U4772" i="1"/>
  <c r="U5673" i="1"/>
  <c r="U509" i="1"/>
  <c r="U7013" i="1"/>
  <c r="U3421" i="1"/>
  <c r="U3745" i="1"/>
  <c r="U5061" i="1"/>
  <c r="U1263" i="1"/>
  <c r="U857" i="1"/>
  <c r="U2549" i="1"/>
  <c r="U1923" i="1"/>
  <c r="U4211" i="1"/>
  <c r="U366" i="1"/>
  <c r="U723" i="1"/>
  <c r="U722" i="1"/>
  <c r="U3437" i="1"/>
  <c r="U5766" i="1"/>
  <c r="U186" i="1"/>
  <c r="U4720" i="1"/>
  <c r="U3090" i="1"/>
  <c r="U4949" i="1"/>
  <c r="U2592" i="1"/>
  <c r="U721" i="1"/>
  <c r="U3242" i="1"/>
  <c r="U4210" i="1"/>
  <c r="U185" i="1"/>
  <c r="U3241" i="1"/>
  <c r="U3089" i="1"/>
  <c r="U2424" i="1"/>
  <c r="U6136" i="1"/>
  <c r="U2222" i="1"/>
  <c r="U4271" i="1"/>
  <c r="U720" i="1"/>
  <c r="U1994" i="1"/>
  <c r="U3744" i="1"/>
  <c r="U6234" i="1"/>
  <c r="U3088" i="1"/>
  <c r="U3087" i="1"/>
  <c r="U2388" i="1"/>
  <c r="U4051" i="1"/>
  <c r="U4052" i="1"/>
  <c r="U4787" i="1"/>
  <c r="U3743" i="1"/>
  <c r="U1922" i="1"/>
  <c r="U5192" i="1"/>
  <c r="U4758" i="1"/>
  <c r="U3742" i="1"/>
  <c r="U2896" i="1"/>
  <c r="U5805" i="1"/>
  <c r="U3240" i="1"/>
  <c r="U4719" i="1"/>
  <c r="U5672" i="1"/>
  <c r="U399" i="1"/>
  <c r="U1596" i="1"/>
  <c r="U3741" i="1"/>
  <c r="U3420" i="1"/>
  <c r="U1921" i="1"/>
  <c r="U6824" i="1"/>
  <c r="U6902" i="1"/>
  <c r="U6964" i="1"/>
  <c r="U6587" i="1"/>
  <c r="U6729" i="1"/>
  <c r="U5671" i="1"/>
  <c r="U1187" i="1"/>
  <c r="U3740" i="1"/>
  <c r="U143" i="1"/>
  <c r="U4948" i="1"/>
  <c r="U1830" i="1"/>
  <c r="U6271" i="1"/>
  <c r="U3940" i="1"/>
  <c r="U6198" i="1"/>
  <c r="U930" i="1"/>
  <c r="U2591" i="1"/>
  <c r="U3739" i="1"/>
  <c r="U583" i="1"/>
  <c r="U4050" i="1"/>
  <c r="U1262" i="1"/>
  <c r="U629" i="1"/>
  <c r="U843" i="1"/>
  <c r="U3086" i="1"/>
  <c r="U5005" i="1"/>
  <c r="U4786" i="1"/>
  <c r="U5191" i="1"/>
  <c r="U2020" i="1"/>
  <c r="U5483" i="1"/>
  <c r="U3509" i="1"/>
  <c r="U5060" i="1"/>
  <c r="U6778" i="1"/>
  <c r="U458" i="1"/>
  <c r="U4644" i="1"/>
  <c r="U4049" i="1"/>
  <c r="U1351" i="1"/>
  <c r="U1559" i="1"/>
  <c r="U6135" i="1"/>
  <c r="U1695" i="1"/>
  <c r="U5190" i="1"/>
  <c r="U6901" i="1"/>
  <c r="U5189" i="1"/>
  <c r="U4438" i="1"/>
  <c r="U4270" i="1"/>
  <c r="U1186" i="1"/>
  <c r="U5188" i="1"/>
  <c r="U3894" i="1"/>
  <c r="U1756" i="1"/>
  <c r="U3738" i="1"/>
  <c r="U1398" i="1"/>
  <c r="U5428" i="1"/>
  <c r="U719" i="1"/>
  <c r="U3893" i="1"/>
  <c r="U2763" i="1"/>
  <c r="U1426" i="1"/>
  <c r="U3492" i="1"/>
  <c r="U4437" i="1"/>
  <c r="U6197" i="1"/>
  <c r="U6862" i="1"/>
  <c r="U2221" i="1"/>
  <c r="U7012" i="1"/>
  <c r="U2895" i="1"/>
  <c r="U142" i="1"/>
  <c r="U1185" i="1"/>
  <c r="U3239" i="1"/>
  <c r="U485" i="1"/>
  <c r="U5031" i="1"/>
  <c r="U3085" i="1"/>
  <c r="U5187" i="1"/>
  <c r="U5059" i="1"/>
  <c r="U1184" i="1"/>
  <c r="U5670" i="1"/>
  <c r="U3737" i="1"/>
  <c r="U1920" i="1"/>
  <c r="U5722" i="1"/>
  <c r="U1755" i="1"/>
  <c r="U3892" i="1"/>
  <c r="U3736" i="1"/>
  <c r="U2894" i="1"/>
  <c r="U3084" i="1"/>
  <c r="U3491" i="1"/>
  <c r="U718" i="1"/>
  <c r="U3891" i="1"/>
  <c r="U3954" i="1"/>
  <c r="U1477" i="1"/>
  <c r="U4946" i="1"/>
  <c r="U4947" i="1"/>
  <c r="U5891" i="1"/>
  <c r="U6364" i="1"/>
  <c r="U6363" i="1"/>
  <c r="U5765" i="1"/>
  <c r="U1953" i="1"/>
  <c r="U2342" i="1"/>
  <c r="U803" i="1"/>
  <c r="U3238" i="1"/>
  <c r="U5186" i="1"/>
  <c r="U3735" i="1"/>
  <c r="U339" i="1"/>
  <c r="U2488" i="1"/>
  <c r="U3734" i="1"/>
  <c r="U276" i="1"/>
  <c r="U2590" i="1"/>
  <c r="U929" i="1"/>
  <c r="U977" i="1"/>
  <c r="U4048" i="1"/>
  <c r="U4436" i="1"/>
  <c r="U6861" i="1"/>
  <c r="U159" i="1"/>
  <c r="U2220" i="1"/>
  <c r="U4643" i="1"/>
  <c r="U4209" i="1"/>
  <c r="U6362" i="1"/>
  <c r="U457" i="1"/>
  <c r="U1968" i="1"/>
  <c r="U868" i="1"/>
  <c r="U2387" i="1"/>
  <c r="U3733" i="1"/>
  <c r="U2893" i="1"/>
  <c r="U3436" i="1"/>
  <c r="U456" i="1"/>
  <c r="U2338" i="1"/>
  <c r="U5521" i="1"/>
  <c r="U5522" i="1"/>
  <c r="U4944" i="1"/>
  <c r="U4943" i="1"/>
  <c r="U5523" i="1"/>
  <c r="U4945" i="1"/>
  <c r="U4302" i="1"/>
  <c r="U2892" i="1"/>
  <c r="U5427" i="1"/>
  <c r="U3889" i="1"/>
  <c r="U4301" i="1"/>
  <c r="U4268" i="1"/>
  <c r="U4269" i="1"/>
  <c r="U3890" i="1"/>
  <c r="U605" i="1"/>
  <c r="U928" i="1"/>
  <c r="U5426" i="1"/>
  <c r="U2386" i="1"/>
  <c r="U4435" i="1"/>
  <c r="U2322" i="1"/>
  <c r="U2219" i="1"/>
  <c r="U927" i="1"/>
  <c r="U1694" i="1"/>
  <c r="U4208" i="1"/>
  <c r="U1919" i="1"/>
  <c r="U2891" i="1"/>
  <c r="U4047" i="1"/>
  <c r="U4267" i="1"/>
  <c r="U4093" i="1"/>
  <c r="U1918" i="1"/>
  <c r="U926" i="1"/>
  <c r="U4785" i="1"/>
  <c r="U2890" i="1"/>
  <c r="U5982" i="1"/>
  <c r="U4942" i="1"/>
  <c r="U248" i="1"/>
  <c r="U717" i="1"/>
  <c r="U4207" i="1"/>
  <c r="U1183" i="1"/>
  <c r="U6628" i="1"/>
  <c r="U3888" i="1"/>
  <c r="U2218" i="1"/>
  <c r="U716" i="1"/>
  <c r="U382" i="1"/>
  <c r="U5425" i="1"/>
  <c r="U381" i="1"/>
  <c r="U623" i="1"/>
  <c r="U380" i="1"/>
  <c r="U2385" i="1"/>
  <c r="U2544" i="1"/>
  <c r="U2215" i="1"/>
  <c r="U2384" i="1"/>
  <c r="U2693" i="1"/>
  <c r="U3083" i="1"/>
  <c r="U1754" i="1"/>
  <c r="U1558" i="1"/>
  <c r="U1350" i="1"/>
  <c r="U2214" i="1"/>
  <c r="U1917" i="1"/>
  <c r="U2216" i="1"/>
  <c r="U1473" i="1"/>
  <c r="U1474" i="1"/>
  <c r="U1475" i="1"/>
  <c r="U1916" i="1"/>
  <c r="U2486" i="1"/>
  <c r="U5282" i="1"/>
  <c r="U2487" i="1"/>
  <c r="U1476" i="1"/>
  <c r="U2217" i="1"/>
  <c r="U1349" i="1"/>
  <c r="U3732" i="1"/>
  <c r="U338" i="1"/>
  <c r="U275" i="1"/>
  <c r="U6988" i="1"/>
  <c r="U6900" i="1"/>
  <c r="U5507" i="1"/>
  <c r="U4300" i="1"/>
  <c r="U3887" i="1"/>
  <c r="U2485" i="1"/>
  <c r="U5669" i="1"/>
  <c r="U2213" i="1"/>
  <c r="U3953" i="1"/>
  <c r="U6424" i="1"/>
  <c r="U5981" i="1"/>
  <c r="U3731" i="1"/>
  <c r="U4206" i="1"/>
  <c r="U1397" i="1"/>
  <c r="U3730" i="1"/>
  <c r="U5890" i="1"/>
  <c r="U6134" i="1"/>
  <c r="U2589" i="1"/>
  <c r="U4205" i="1"/>
  <c r="U715" i="1"/>
  <c r="U4941" i="1"/>
  <c r="U2383" i="1"/>
  <c r="U5530" i="1"/>
  <c r="U1031" i="1"/>
  <c r="U714" i="1"/>
  <c r="U1182" i="1"/>
  <c r="U3373" i="1"/>
  <c r="U5889" i="1"/>
  <c r="U582" i="1"/>
  <c r="U1261" i="1"/>
  <c r="U337" i="1"/>
  <c r="U4940" i="1"/>
  <c r="U713" i="1"/>
  <c r="U1305" i="1"/>
  <c r="U3082" i="1"/>
  <c r="U7040" i="1"/>
  <c r="U155" i="1"/>
  <c r="U2212" i="1"/>
  <c r="U201" i="1"/>
  <c r="U258" i="1"/>
  <c r="U4434" i="1"/>
  <c r="U1425" i="1"/>
  <c r="U2211" i="1"/>
  <c r="U2321" i="1"/>
  <c r="U77" i="1"/>
  <c r="U3729" i="1"/>
  <c r="U4204" i="1"/>
  <c r="U6586" i="1"/>
  <c r="U2382" i="1"/>
  <c r="U4642" i="1"/>
  <c r="U3237" i="1"/>
  <c r="U601" i="1"/>
  <c r="U3372" i="1"/>
  <c r="U247" i="1"/>
  <c r="U2210" i="1"/>
  <c r="U622" i="1"/>
  <c r="U6943" i="1"/>
  <c r="U4433" i="1"/>
  <c r="U1181" i="1"/>
  <c r="U4939" i="1"/>
  <c r="U3371" i="1"/>
  <c r="U925" i="1"/>
  <c r="U3886" i="1"/>
  <c r="U3370" i="1"/>
  <c r="U2957" i="1"/>
  <c r="U712" i="1"/>
  <c r="U3728" i="1"/>
  <c r="U6133" i="1"/>
  <c r="U5281" i="1"/>
  <c r="U6919" i="1"/>
  <c r="U3189" i="1"/>
  <c r="U2209" i="1"/>
  <c r="U5058" i="1"/>
  <c r="U4104" i="1"/>
  <c r="U2530" i="1"/>
  <c r="U4718" i="1"/>
  <c r="U5185" i="1"/>
  <c r="U5888" i="1"/>
  <c r="U4046" i="1"/>
  <c r="U4938" i="1"/>
  <c r="U6804" i="1"/>
  <c r="U5238" i="1"/>
  <c r="U1260" i="1"/>
  <c r="U4432" i="1"/>
  <c r="U5668" i="1"/>
  <c r="U1023" i="1"/>
  <c r="U5980" i="1"/>
  <c r="U246" i="1"/>
  <c r="U2208" i="1"/>
  <c r="U3885" i="1"/>
  <c r="U1180" i="1"/>
  <c r="U1179" i="1"/>
  <c r="U2762" i="1"/>
  <c r="U4493" i="1"/>
  <c r="U6823" i="1"/>
  <c r="U1586" i="1"/>
  <c r="U4266" i="1"/>
  <c r="U2341" i="1"/>
  <c r="U711" i="1"/>
  <c r="U2419" i="1"/>
  <c r="U4299" i="1"/>
  <c r="U455" i="1"/>
  <c r="U4937" i="1"/>
  <c r="U6132" i="1"/>
  <c r="U2207" i="1"/>
  <c r="U5424" i="1"/>
  <c r="U2206" i="1"/>
  <c r="U1178" i="1"/>
  <c r="U710" i="1"/>
  <c r="U6545" i="1"/>
  <c r="U600" i="1"/>
  <c r="U37" i="1"/>
  <c r="U3727" i="1"/>
  <c r="U1177" i="1"/>
  <c r="U1952" i="1"/>
  <c r="U2418" i="1"/>
  <c r="U1176" i="1"/>
  <c r="U4935" i="1"/>
  <c r="U4936" i="1"/>
  <c r="U5423" i="1"/>
  <c r="U976" i="1"/>
  <c r="U1829" i="1"/>
  <c r="U1915" i="1"/>
  <c r="U1557" i="1"/>
  <c r="U4641" i="1"/>
  <c r="U5183" i="1"/>
  <c r="U5184" i="1"/>
  <c r="U1993" i="1"/>
  <c r="U1348" i="1"/>
  <c r="U3508" i="1"/>
  <c r="U6728" i="1"/>
  <c r="U4934" i="1"/>
  <c r="U3884" i="1"/>
  <c r="U2889" i="1"/>
  <c r="U3726" i="1"/>
  <c r="U1992" i="1"/>
  <c r="U2588" i="1"/>
  <c r="U5667" i="1"/>
  <c r="U4640" i="1"/>
  <c r="U3883" i="1"/>
  <c r="U454" i="1"/>
  <c r="U2205" i="1"/>
  <c r="U2692" i="1"/>
  <c r="U2381" i="1"/>
  <c r="U4639" i="1"/>
  <c r="U923" i="1"/>
  <c r="U924" i="1"/>
  <c r="U4431" i="1"/>
  <c r="U2888" i="1"/>
  <c r="U2587" i="1"/>
  <c r="U2887" i="1"/>
  <c r="U3369" i="1"/>
  <c r="U4638" i="1"/>
  <c r="U6450" i="1"/>
  <c r="U5237" i="1"/>
  <c r="U1914" i="1"/>
  <c r="U2417" i="1"/>
  <c r="U336" i="1"/>
  <c r="U3490" i="1"/>
  <c r="U1693" i="1"/>
  <c r="U3081" i="1"/>
  <c r="U3419" i="1"/>
  <c r="U2886" i="1"/>
  <c r="U4933" i="1"/>
  <c r="U922" i="1"/>
  <c r="U199" i="1"/>
  <c r="U5666" i="1"/>
  <c r="U873" i="1"/>
  <c r="U3080" i="1"/>
  <c r="U1692" i="1"/>
  <c r="U4637" i="1"/>
  <c r="U5665" i="1"/>
  <c r="U1175" i="1"/>
  <c r="U6131" i="1"/>
  <c r="U856" i="1"/>
  <c r="U5280" i="1"/>
  <c r="U6627" i="1"/>
  <c r="U5998" i="1"/>
  <c r="U5316" i="1"/>
  <c r="U2204" i="1"/>
  <c r="U1913" i="1"/>
  <c r="U335" i="1"/>
  <c r="U5422" i="1"/>
  <c r="U2203" i="1"/>
  <c r="U4932" i="1"/>
  <c r="U1856" i="1"/>
  <c r="U4203" i="1"/>
  <c r="U5520" i="1"/>
  <c r="U4430" i="1"/>
  <c r="U6860" i="1"/>
  <c r="U784" i="1"/>
  <c r="U4636" i="1"/>
  <c r="U6963" i="1"/>
  <c r="U227" i="1"/>
  <c r="U1782" i="1"/>
  <c r="U334" i="1"/>
  <c r="U6361" i="1"/>
  <c r="U4635" i="1"/>
  <c r="U6727" i="1"/>
  <c r="U5721" i="1"/>
  <c r="U4717" i="1"/>
  <c r="U709" i="1"/>
  <c r="U6987" i="1"/>
  <c r="U4202" i="1"/>
  <c r="U4429" i="1"/>
  <c r="U5506" i="1"/>
  <c r="U5279" i="1"/>
  <c r="U6130" i="1"/>
  <c r="U1691" i="1"/>
  <c r="U5979" i="1"/>
  <c r="U5664" i="1"/>
  <c r="U3882" i="1"/>
  <c r="U1690" i="1"/>
  <c r="U4634" i="1"/>
  <c r="U4931" i="1"/>
  <c r="U6544" i="1"/>
  <c r="U2484" i="1"/>
  <c r="U3939" i="1"/>
  <c r="U855" i="1"/>
  <c r="U184" i="1"/>
  <c r="U4930" i="1"/>
  <c r="U6196" i="1"/>
  <c r="U508" i="1"/>
  <c r="U3938" i="1"/>
  <c r="U2380" i="1"/>
  <c r="U4633" i="1"/>
  <c r="U3966" i="1"/>
  <c r="U1912" i="1"/>
  <c r="U2885" i="1"/>
  <c r="U333" i="1"/>
  <c r="U1174" i="1"/>
  <c r="U1556" i="1"/>
  <c r="U802" i="1"/>
  <c r="U245" i="1"/>
  <c r="U6129" i="1"/>
  <c r="U1173" i="1"/>
  <c r="U975" i="1"/>
  <c r="U3881" i="1"/>
  <c r="U2202" i="1"/>
  <c r="U2949" i="1"/>
  <c r="U332" i="1"/>
  <c r="U1172" i="1"/>
  <c r="U921" i="1"/>
  <c r="U5663" i="1"/>
  <c r="U5804" i="1"/>
  <c r="U5926" i="1"/>
  <c r="U5997" i="1"/>
  <c r="U6128" i="1"/>
  <c r="U6462" i="1"/>
  <c r="U6402" i="1"/>
  <c r="U1911" i="1"/>
  <c r="U3236" i="1"/>
  <c r="U3079" i="1"/>
  <c r="U5505" i="1"/>
  <c r="U2379" i="1"/>
  <c r="U2884" i="1"/>
  <c r="U287" i="1"/>
  <c r="U6859" i="1"/>
  <c r="U604" i="1"/>
  <c r="U5030" i="1"/>
  <c r="U6127" i="1"/>
  <c r="U5662" i="1"/>
  <c r="U2883" i="1"/>
  <c r="U5182" i="1"/>
  <c r="U608" i="1"/>
  <c r="U1689" i="1"/>
  <c r="U5887" i="1"/>
  <c r="U1910" i="1"/>
  <c r="U244" i="1"/>
  <c r="U1171" i="1"/>
  <c r="U1170" i="1"/>
  <c r="U3368" i="1"/>
  <c r="U708" i="1"/>
  <c r="U4298" i="1"/>
  <c r="U1828" i="1"/>
  <c r="U263" i="1"/>
  <c r="U453" i="1"/>
  <c r="U6803" i="1"/>
  <c r="U920" i="1"/>
  <c r="U3078" i="1"/>
  <c r="U6461" i="1"/>
  <c r="U1827" i="1"/>
  <c r="U6858" i="1"/>
  <c r="U4716" i="1"/>
  <c r="U2483" i="1"/>
  <c r="U4201" i="1"/>
  <c r="U992" i="1"/>
  <c r="U2773" i="1"/>
  <c r="U1004" i="1"/>
  <c r="U1347" i="1"/>
  <c r="U2201" i="1"/>
  <c r="U2014" i="1"/>
  <c r="U1472" i="1"/>
  <c r="U6962" i="1"/>
  <c r="U2772" i="1"/>
  <c r="U3367" i="1"/>
  <c r="U2200" i="1"/>
  <c r="U1442" i="1"/>
  <c r="U5661" i="1"/>
  <c r="U6911" i="1"/>
  <c r="U3077" i="1"/>
  <c r="U52" i="1"/>
  <c r="U3235" i="1"/>
  <c r="U5421" i="1"/>
  <c r="U3366" i="1"/>
  <c r="U3489" i="1"/>
  <c r="U5886" i="1"/>
  <c r="U5764" i="1"/>
  <c r="U1688" i="1"/>
  <c r="U3725" i="1"/>
  <c r="U1909" i="1"/>
  <c r="U4083" i="1"/>
  <c r="U6360" i="1"/>
  <c r="U1259" i="1"/>
  <c r="U4771" i="1"/>
  <c r="U4200" i="1"/>
  <c r="U6899" i="1"/>
  <c r="U3488" i="1"/>
  <c r="U5420" i="1"/>
  <c r="U4468" i="1"/>
  <c r="U1396" i="1"/>
  <c r="U4929" i="1"/>
  <c r="U6543" i="1"/>
  <c r="U452" i="1"/>
  <c r="U4314" i="1"/>
  <c r="U1471" i="1"/>
  <c r="U183" i="1"/>
  <c r="U2378" i="1"/>
  <c r="U1555" i="1"/>
  <c r="U4928" i="1"/>
  <c r="U357" i="1"/>
  <c r="U5660" i="1"/>
  <c r="U2882" i="1"/>
  <c r="U6651" i="1"/>
  <c r="U1027" i="1"/>
  <c r="U110" i="1"/>
  <c r="U2199" i="1"/>
  <c r="U1687" i="1"/>
  <c r="U2761" i="1"/>
  <c r="U3076" i="1"/>
  <c r="U507" i="1"/>
  <c r="U4199" i="1"/>
  <c r="U707" i="1"/>
  <c r="U4927" i="1"/>
  <c r="U4632" i="1"/>
  <c r="U6942" i="1"/>
  <c r="U6684" i="1"/>
  <c r="U5236" i="1"/>
  <c r="U5720" i="1"/>
  <c r="U6359" i="1"/>
  <c r="U6126" i="1"/>
  <c r="U6683" i="1"/>
  <c r="U4757" i="1"/>
  <c r="U1395" i="1"/>
  <c r="U6726" i="1"/>
  <c r="U6822" i="1"/>
  <c r="U6233" i="1"/>
  <c r="U3234" i="1"/>
  <c r="U3442" i="1"/>
  <c r="U4045" i="1"/>
  <c r="U1686" i="1"/>
  <c r="U1258" i="1"/>
  <c r="U4631" i="1"/>
  <c r="U2198" i="1"/>
  <c r="U4926" i="1"/>
  <c r="U6449" i="1"/>
  <c r="U6986" i="1"/>
  <c r="U3724" i="1"/>
  <c r="U2691" i="1"/>
  <c r="U1554" i="1"/>
  <c r="U1169" i="1"/>
  <c r="U257" i="1"/>
  <c r="U3075" i="1"/>
  <c r="U3487" i="1"/>
  <c r="U5656" i="1"/>
  <c r="U5657" i="1"/>
  <c r="U5658" i="1"/>
  <c r="U5659" i="1"/>
  <c r="U3074" i="1"/>
  <c r="U2320" i="1"/>
  <c r="U5925" i="1"/>
  <c r="U974" i="1"/>
  <c r="U3418" i="1"/>
  <c r="U3723" i="1"/>
  <c r="U973" i="1"/>
  <c r="U2881" i="1"/>
  <c r="U2319" i="1"/>
  <c r="U1951" i="1"/>
  <c r="U6125" i="1"/>
  <c r="U2197" i="1"/>
  <c r="U4925" i="1"/>
  <c r="U545" i="1"/>
  <c r="U2586" i="1"/>
  <c r="U5655" i="1"/>
  <c r="U3073" i="1"/>
  <c r="U3233" i="1"/>
  <c r="U3072" i="1"/>
  <c r="U5234" i="1"/>
  <c r="U5235" i="1"/>
  <c r="U3937" i="1"/>
  <c r="U331" i="1"/>
  <c r="U4630" i="1"/>
  <c r="U6232" i="1"/>
  <c r="U1257" i="1"/>
  <c r="U3232" i="1"/>
  <c r="U2880" i="1"/>
  <c r="U599" i="1"/>
  <c r="U1685" i="1"/>
  <c r="U6124" i="1"/>
  <c r="U3365" i="1"/>
  <c r="U919" i="1"/>
  <c r="U3071" i="1"/>
  <c r="U6448" i="1"/>
  <c r="U3722" i="1"/>
  <c r="U4099" i="1"/>
  <c r="U1684" i="1"/>
  <c r="U5654" i="1"/>
  <c r="U17" i="1"/>
  <c r="U5924" i="1"/>
  <c r="U4924" i="1"/>
  <c r="U3364" i="1"/>
  <c r="U1826" i="1"/>
  <c r="U5885" i="1"/>
  <c r="U5181" i="1"/>
  <c r="U6626" i="1"/>
  <c r="U3070" i="1"/>
  <c r="U1365" i="1"/>
  <c r="U226" i="1"/>
  <c r="U581" i="1"/>
  <c r="U2416" i="1"/>
  <c r="U363" i="1"/>
  <c r="U451" i="1"/>
  <c r="U5653" i="1"/>
  <c r="U3069" i="1"/>
  <c r="U5884" i="1"/>
  <c r="U141" i="1"/>
  <c r="U3363" i="1"/>
  <c r="U1585" i="1"/>
  <c r="U4923" i="1"/>
  <c r="U6542" i="1"/>
  <c r="U1553" i="1"/>
  <c r="U2196" i="1"/>
  <c r="U5883" i="1"/>
  <c r="U5882" i="1"/>
  <c r="U1908" i="1"/>
  <c r="U1302" i="1"/>
  <c r="U5233" i="1"/>
  <c r="U2318" i="1"/>
  <c r="U783" i="1"/>
  <c r="U3362" i="1"/>
  <c r="U3880" i="1"/>
  <c r="U6358" i="1"/>
  <c r="U5180" i="1"/>
  <c r="U706" i="1"/>
  <c r="U450" i="1"/>
  <c r="U225" i="1"/>
  <c r="U3879" i="1"/>
  <c r="U1552" i="1"/>
  <c r="U5504" i="1"/>
  <c r="U3453" i="1"/>
  <c r="U2195" i="1"/>
  <c r="U4198" i="1"/>
  <c r="U5652" i="1"/>
  <c r="U3361" i="1"/>
  <c r="U705" i="1"/>
  <c r="U3507" i="1"/>
  <c r="U3877" i="1"/>
  <c r="U3506" i="1"/>
  <c r="U6447" i="1"/>
  <c r="U2529" i="1"/>
  <c r="U4715" i="1"/>
  <c r="U3878" i="1"/>
  <c r="U6123" i="1"/>
  <c r="U4922" i="1"/>
  <c r="U5763" i="1"/>
  <c r="U4714" i="1"/>
  <c r="U4756" i="1"/>
  <c r="U4629" i="1"/>
  <c r="U1683" i="1"/>
  <c r="U5762" i="1"/>
  <c r="U1682" i="1"/>
  <c r="U4628" i="1"/>
  <c r="U3965" i="1"/>
  <c r="U1753" i="1"/>
  <c r="U6541" i="1"/>
  <c r="U3417" i="1"/>
  <c r="U3068" i="1"/>
  <c r="U2194" i="1"/>
  <c r="U2193" i="1"/>
  <c r="U5881" i="1"/>
  <c r="U3067" i="1"/>
  <c r="U5503" i="1"/>
  <c r="U2482" i="1"/>
  <c r="U1752" i="1"/>
  <c r="U1825" i="1"/>
  <c r="U7011" i="1"/>
  <c r="U6122" i="1"/>
  <c r="U2377" i="1"/>
  <c r="U6446" i="1"/>
  <c r="U2332" i="1"/>
  <c r="U5419" i="1"/>
  <c r="U6540" i="1"/>
  <c r="U5651" i="1"/>
  <c r="U3158" i="1"/>
  <c r="U3876" i="1"/>
  <c r="U4627" i="1"/>
  <c r="U6539" i="1"/>
  <c r="U1168" i="1"/>
  <c r="U3505" i="1"/>
  <c r="U3360" i="1"/>
  <c r="U1470" i="1"/>
  <c r="U3522" i="1"/>
  <c r="U2690" i="1"/>
  <c r="U4713" i="1"/>
  <c r="U1907" i="1"/>
  <c r="U6357" i="1"/>
  <c r="U6356" i="1"/>
  <c r="U918" i="1"/>
  <c r="U1906" i="1"/>
  <c r="U5880" i="1"/>
  <c r="U3875" i="1"/>
  <c r="U704" i="1"/>
  <c r="U1469" i="1"/>
  <c r="U5179" i="1"/>
  <c r="U3874" i="1"/>
  <c r="U2627" i="1"/>
  <c r="U5978" i="1"/>
  <c r="U5057" i="1"/>
  <c r="U4921" i="1"/>
  <c r="U4920" i="1"/>
  <c r="U33" i="1"/>
  <c r="U4919" i="1"/>
  <c r="U2192" i="1"/>
  <c r="U4626" i="1"/>
  <c r="U1167" i="1"/>
  <c r="U1030" i="1"/>
  <c r="U3952" i="1"/>
  <c r="U544" i="1"/>
  <c r="U3066" i="1"/>
  <c r="U4625" i="1"/>
  <c r="U5418" i="1"/>
  <c r="U5029" i="1"/>
  <c r="U5945" i="1"/>
  <c r="U3157" i="1"/>
  <c r="U1166" i="1"/>
  <c r="U6757" i="1"/>
  <c r="U2543" i="1"/>
  <c r="U330" i="1"/>
  <c r="U2191" i="1"/>
  <c r="U6121" i="1"/>
  <c r="U4428" i="1"/>
  <c r="U5529" i="1"/>
  <c r="U6270" i="1"/>
  <c r="U703" i="1"/>
  <c r="U2190" i="1"/>
  <c r="U3873" i="1"/>
  <c r="U1751" i="1"/>
  <c r="U6538" i="1"/>
  <c r="U6120" i="1"/>
  <c r="U848" i="1"/>
  <c r="U1681" i="1"/>
  <c r="U4918" i="1"/>
  <c r="U2189" i="1"/>
  <c r="U3721" i="1"/>
  <c r="U6725" i="1"/>
  <c r="U6625" i="1"/>
  <c r="U6581" i="1"/>
  <c r="U6537" i="1"/>
  <c r="U6582" i="1"/>
  <c r="U6583" i="1"/>
  <c r="U6584" i="1"/>
  <c r="U6585" i="1"/>
  <c r="U1680" i="1"/>
  <c r="U4917" i="1"/>
  <c r="U6857" i="1"/>
  <c r="U2585" i="1"/>
  <c r="U4197" i="1"/>
  <c r="U5650" i="1"/>
  <c r="U2188" i="1"/>
  <c r="U3964" i="1"/>
  <c r="U4265" i="1"/>
  <c r="U702" i="1"/>
  <c r="U6993" i="1"/>
  <c r="U3872" i="1"/>
  <c r="U1905" i="1"/>
  <c r="U7037" i="1"/>
  <c r="U1551" i="1"/>
  <c r="U5178" i="1"/>
  <c r="U972" i="1"/>
  <c r="U4712" i="1"/>
  <c r="U6195" i="1"/>
  <c r="U329" i="1"/>
  <c r="U1304" i="1"/>
  <c r="U4624" i="1"/>
  <c r="U4916" i="1"/>
  <c r="U2879" i="1"/>
  <c r="U2376" i="1"/>
  <c r="U140" i="1"/>
  <c r="U5232" i="1"/>
  <c r="U5649" i="1"/>
  <c r="U4623" i="1"/>
  <c r="U3065" i="1"/>
  <c r="U4622" i="1"/>
  <c r="U1346" i="1"/>
  <c r="U1550" i="1"/>
  <c r="U5879" i="1"/>
  <c r="U6119" i="1"/>
  <c r="U5648" i="1"/>
  <c r="U701" i="1"/>
  <c r="U700" i="1"/>
  <c r="U5417" i="1"/>
  <c r="U2542" i="1"/>
  <c r="U3064" i="1"/>
  <c r="U506" i="1"/>
  <c r="U3435" i="1"/>
  <c r="U6355" i="1"/>
  <c r="U4621" i="1"/>
  <c r="U6118" i="1"/>
  <c r="U6445" i="1"/>
  <c r="U3871" i="1"/>
  <c r="U2944" i="1"/>
  <c r="U1256" i="1"/>
  <c r="U4492" i="1"/>
  <c r="U2878" i="1"/>
  <c r="U5923" i="1"/>
  <c r="U1165" i="1"/>
  <c r="U5177" i="1"/>
  <c r="U6117" i="1"/>
  <c r="U5056" i="1"/>
  <c r="U5278" i="1"/>
  <c r="U5055" i="1"/>
  <c r="U3359" i="1"/>
  <c r="U1164" i="1"/>
  <c r="U4098" i="1"/>
  <c r="U3434" i="1"/>
  <c r="U4043" i="1"/>
  <c r="U4044" i="1"/>
  <c r="U5803" i="1"/>
  <c r="U5176" i="1"/>
  <c r="U297" i="1"/>
  <c r="U4467" i="1"/>
  <c r="U2187" i="1"/>
  <c r="U1424" i="1"/>
  <c r="U611" i="1"/>
  <c r="U1163" i="1"/>
  <c r="U6624" i="1"/>
  <c r="U3720" i="1"/>
  <c r="U139" i="1"/>
  <c r="U4196" i="1"/>
  <c r="U4915" i="1"/>
  <c r="U6682" i="1"/>
  <c r="U971" i="1"/>
  <c r="U6992" i="1"/>
  <c r="U4620" i="1"/>
  <c r="U5719" i="1"/>
  <c r="U2689" i="1"/>
  <c r="U2688" i="1"/>
  <c r="U2943" i="1"/>
  <c r="U4914" i="1"/>
  <c r="U1797" i="1"/>
  <c r="U4297" i="1"/>
  <c r="U6116" i="1"/>
  <c r="U4784" i="1"/>
  <c r="U2317" i="1"/>
  <c r="U5647" i="1"/>
  <c r="U2186" i="1"/>
  <c r="U4466" i="1"/>
  <c r="U4264" i="1"/>
  <c r="U4195" i="1"/>
  <c r="U3358" i="1"/>
  <c r="U1374" i="1"/>
  <c r="U2760" i="1"/>
  <c r="U1904" i="1"/>
  <c r="U835" i="1"/>
  <c r="U2687" i="1"/>
  <c r="U202" i="1"/>
  <c r="U4194" i="1"/>
  <c r="U3719" i="1"/>
  <c r="U1991" i="1"/>
  <c r="U5646" i="1"/>
  <c r="U1468" i="1"/>
  <c r="U4913" i="1"/>
  <c r="U274" i="1"/>
  <c r="U1584" i="1"/>
  <c r="U1990" i="1"/>
  <c r="U5502" i="1"/>
  <c r="U917" i="1"/>
  <c r="U6856" i="1"/>
  <c r="U5781" i="1"/>
  <c r="U2877" i="1"/>
  <c r="U2616" i="1"/>
  <c r="U1796" i="1"/>
  <c r="U5028" i="1"/>
  <c r="U6354" i="1"/>
  <c r="U6756" i="1"/>
  <c r="U6821" i="1"/>
  <c r="U4427" i="1"/>
  <c r="U5780" i="1"/>
  <c r="U1162" i="1"/>
  <c r="U3063" i="1"/>
  <c r="U4042" i="1"/>
  <c r="U6724" i="1"/>
  <c r="U6401" i="1"/>
  <c r="U4912" i="1"/>
  <c r="U4426" i="1"/>
  <c r="U5878" i="1"/>
  <c r="U1394" i="1"/>
  <c r="U3718" i="1"/>
  <c r="U5802" i="1"/>
  <c r="U3717" i="1"/>
  <c r="U5054" i="1"/>
  <c r="U4619" i="1"/>
  <c r="U970" i="1"/>
  <c r="U2185" i="1"/>
  <c r="U5761" i="1"/>
  <c r="U2184" i="1"/>
  <c r="U2686" i="1"/>
  <c r="U5760" i="1"/>
  <c r="U4618" i="1"/>
  <c r="U4193" i="1"/>
  <c r="U1679" i="1"/>
  <c r="U550" i="1"/>
  <c r="U6722" i="1"/>
  <c r="U6723" i="1"/>
  <c r="U2183" i="1"/>
  <c r="U3716" i="1"/>
  <c r="U295" i="1"/>
  <c r="U4082" i="1"/>
  <c r="U1858" i="1"/>
  <c r="U103" i="1"/>
  <c r="U3061" i="1"/>
  <c r="U3062" i="1"/>
  <c r="U4911" i="1"/>
  <c r="U1549" i="1"/>
  <c r="U3715" i="1"/>
  <c r="U1903" i="1"/>
  <c r="U243" i="1"/>
  <c r="U4910" i="1"/>
  <c r="U801" i="1"/>
  <c r="U449" i="1"/>
  <c r="U1902" i="1"/>
  <c r="U699" i="1"/>
  <c r="U198" i="1"/>
  <c r="U5277" i="1"/>
  <c r="U3714" i="1"/>
  <c r="U2182" i="1"/>
  <c r="U51" i="1"/>
  <c r="U5718" i="1"/>
  <c r="U822" i="1"/>
  <c r="U55" i="1"/>
  <c r="U1583" i="1"/>
  <c r="U1022" i="1"/>
  <c r="U3357" i="1"/>
  <c r="U4617" i="1"/>
  <c r="U3060" i="1"/>
  <c r="U4425" i="1"/>
  <c r="U3870" i="1"/>
  <c r="U2615" i="1"/>
  <c r="U6777" i="1"/>
  <c r="U6918" i="1"/>
  <c r="U3713" i="1"/>
  <c r="U4755" i="1"/>
  <c r="U182" i="1"/>
  <c r="U6115" i="1"/>
  <c r="U5645" i="1"/>
  <c r="U4616" i="1"/>
  <c r="U2876" i="1"/>
  <c r="U1726" i="1"/>
  <c r="U4711" i="1"/>
  <c r="U6536" i="1"/>
  <c r="U6400" i="1"/>
  <c r="U3866" i="1"/>
  <c r="U3869" i="1"/>
  <c r="U6444" i="1"/>
  <c r="U3868" i="1"/>
  <c r="U3867" i="1"/>
  <c r="U3712" i="1"/>
  <c r="U6231" i="1"/>
  <c r="U2481" i="1"/>
  <c r="U5644" i="1"/>
  <c r="U2406" i="1"/>
  <c r="U6855" i="1"/>
  <c r="U328" i="1"/>
  <c r="U2875" i="1"/>
  <c r="U6353" i="1"/>
  <c r="U4754" i="1"/>
  <c r="U1781" i="1"/>
  <c r="U154" i="1"/>
  <c r="U90" i="1"/>
  <c r="U286" i="1"/>
  <c r="U2375" i="1"/>
  <c r="U1794" i="1"/>
  <c r="U5944" i="1"/>
  <c r="U4041" i="1"/>
  <c r="U2181" i="1"/>
  <c r="U2942" i="1"/>
  <c r="U3059" i="1"/>
  <c r="U782" i="1"/>
  <c r="U3865" i="1"/>
  <c r="U273" i="1"/>
  <c r="U4424" i="1"/>
  <c r="U5416" i="1"/>
  <c r="U6802" i="1"/>
  <c r="U5717" i="1"/>
  <c r="U698" i="1"/>
  <c r="U5315" i="1"/>
  <c r="U2948" i="1"/>
  <c r="U5175" i="1"/>
  <c r="U6681" i="1"/>
  <c r="U3058" i="1"/>
  <c r="U4423" i="1"/>
  <c r="U1161" i="1"/>
  <c r="U2480" i="1"/>
  <c r="U5004" i="1"/>
  <c r="U6917" i="1"/>
  <c r="U5482" i="1"/>
  <c r="U181" i="1"/>
  <c r="U3452" i="1"/>
  <c r="U3711" i="1"/>
  <c r="U5174" i="1"/>
  <c r="U3057" i="1"/>
  <c r="U3433" i="1"/>
  <c r="U3416" i="1"/>
  <c r="U5977" i="1"/>
  <c r="U1345" i="1"/>
  <c r="U224" i="1"/>
  <c r="U6961" i="1"/>
  <c r="U4909" i="1"/>
  <c r="U2180" i="1"/>
  <c r="U3056" i="1"/>
  <c r="U535" i="1"/>
  <c r="U2941" i="1"/>
  <c r="U6114" i="1"/>
  <c r="U2685" i="1"/>
  <c r="U2684" i="1"/>
  <c r="U3951" i="1"/>
  <c r="U3950" i="1"/>
  <c r="U6535" i="1"/>
  <c r="U3864" i="1"/>
  <c r="U6113" i="1"/>
  <c r="U3710" i="1"/>
  <c r="U4908" i="1"/>
  <c r="U916" i="1"/>
  <c r="U2683" i="1"/>
  <c r="U3055" i="1"/>
  <c r="U1548" i="1"/>
  <c r="U4615" i="1"/>
  <c r="U1547" i="1"/>
  <c r="U3709" i="1"/>
  <c r="U5877" i="1"/>
  <c r="U1750" i="1"/>
  <c r="U5643" i="1"/>
  <c r="U4040" i="1"/>
  <c r="U1467" i="1"/>
  <c r="U4614" i="1"/>
  <c r="U2874" i="1"/>
  <c r="U1989" i="1"/>
  <c r="U3708" i="1"/>
  <c r="U3415" i="1"/>
  <c r="U526" i="1"/>
  <c r="U6898" i="1"/>
  <c r="U1678" i="1"/>
  <c r="U4710" i="1"/>
  <c r="U2947" i="1"/>
  <c r="U3486" i="1"/>
  <c r="U1780" i="1"/>
  <c r="U3707" i="1"/>
  <c r="U4263" i="1"/>
  <c r="U2316" i="1"/>
  <c r="U138" i="1"/>
  <c r="U5481" i="1"/>
  <c r="U1160" i="1"/>
  <c r="U2873" i="1"/>
  <c r="U1159" i="1"/>
  <c r="U6801" i="1"/>
  <c r="U5415" i="1"/>
  <c r="U1721" i="1"/>
  <c r="U4907" i="1"/>
  <c r="U2179" i="1"/>
  <c r="U5716" i="1"/>
  <c r="U5173" i="1"/>
  <c r="U1444" i="1"/>
  <c r="U5876" i="1"/>
  <c r="U5875" i="1"/>
  <c r="U2872" i="1"/>
  <c r="U6534" i="1"/>
  <c r="U5480" i="1"/>
  <c r="U6399" i="1"/>
  <c r="U2940" i="1"/>
  <c r="U3706" i="1"/>
  <c r="U4613" i="1"/>
  <c r="U327" i="1"/>
  <c r="U4039" i="1"/>
  <c r="U3530" i="1"/>
  <c r="U697" i="1"/>
  <c r="U6112" i="1"/>
  <c r="U5642" i="1"/>
  <c r="U5172" i="1"/>
  <c r="U448" i="1"/>
  <c r="U5027" i="1"/>
  <c r="U6352" i="1"/>
  <c r="U3231" i="1"/>
  <c r="U484" i="1"/>
  <c r="U1677" i="1"/>
  <c r="U4612" i="1"/>
  <c r="U3705" i="1"/>
  <c r="U1676" i="1"/>
  <c r="U7036" i="1"/>
  <c r="U5874" i="1"/>
  <c r="U6721" i="1"/>
  <c r="U5641" i="1"/>
  <c r="U1158" i="1"/>
  <c r="U3704" i="1"/>
  <c r="U1824" i="1"/>
  <c r="U268" i="1"/>
  <c r="U5414" i="1"/>
  <c r="U1344" i="1"/>
  <c r="U1988" i="1"/>
  <c r="U1003" i="1"/>
  <c r="U4753" i="1"/>
  <c r="U32" i="1"/>
  <c r="U3054" i="1"/>
  <c r="U6111" i="1"/>
  <c r="U5501" i="1"/>
  <c r="U1157" i="1"/>
  <c r="U4192" i="1"/>
  <c r="U4422" i="1"/>
  <c r="U867" i="1"/>
  <c r="U2178" i="1"/>
  <c r="U4906" i="1"/>
  <c r="U543" i="1"/>
  <c r="U447" i="1"/>
  <c r="U180" i="1"/>
  <c r="U3703" i="1"/>
  <c r="U5873" i="1"/>
  <c r="U5996" i="1"/>
  <c r="U4038" i="1"/>
  <c r="U3863" i="1"/>
  <c r="U5413" i="1"/>
  <c r="U5801" i="1"/>
  <c r="U5231" i="1"/>
  <c r="U6533" i="1"/>
  <c r="U6680" i="1"/>
  <c r="U6350" i="1"/>
  <c r="U6351" i="1"/>
  <c r="U3702" i="1"/>
  <c r="U3701" i="1"/>
  <c r="U6985" i="1"/>
  <c r="U179" i="1"/>
  <c r="U1546" i="1"/>
  <c r="U3156" i="1"/>
  <c r="U4783" i="1"/>
  <c r="U4465" i="1"/>
  <c r="U3053" i="1"/>
  <c r="U6349" i="1"/>
  <c r="U5479" i="1"/>
  <c r="U2374" i="1"/>
  <c r="U5922" i="1"/>
  <c r="U915" i="1"/>
  <c r="U3700" i="1"/>
  <c r="U1675" i="1"/>
  <c r="U4037" i="1"/>
  <c r="U6679" i="1"/>
  <c r="U1369" i="1"/>
  <c r="U4191" i="1"/>
  <c r="U3936" i="1"/>
  <c r="U7010" i="1"/>
  <c r="U6720" i="1"/>
  <c r="U505" i="1"/>
  <c r="U1674" i="1"/>
  <c r="U4036" i="1"/>
  <c r="U3862" i="1"/>
  <c r="U3051" i="1"/>
  <c r="U3052" i="1"/>
  <c r="U326" i="1"/>
  <c r="U2177" i="1"/>
  <c r="U5872" i="1"/>
  <c r="U4752" i="1"/>
  <c r="U3963" i="1"/>
  <c r="U1545" i="1"/>
  <c r="U3230" i="1"/>
  <c r="U530" i="1"/>
  <c r="U1255" i="1"/>
  <c r="U914" i="1"/>
  <c r="U5053" i="1"/>
  <c r="U446" i="1"/>
  <c r="U5412" i="1"/>
  <c r="U913" i="1"/>
  <c r="U1156" i="1"/>
  <c r="U4313" i="1"/>
  <c r="U3485" i="1"/>
  <c r="U6256" i="1"/>
  <c r="U5759" i="1"/>
  <c r="U5640" i="1"/>
  <c r="U3484" i="1"/>
  <c r="U2175" i="1"/>
  <c r="U2176" i="1"/>
  <c r="U2871" i="1"/>
  <c r="U3229" i="1"/>
  <c r="U3228" i="1"/>
  <c r="U6719" i="1"/>
  <c r="U4905" i="1"/>
  <c r="U696" i="1"/>
  <c r="U137" i="1"/>
  <c r="U1723" i="1"/>
  <c r="U167" i="1"/>
  <c r="U3155" i="1"/>
  <c r="U580" i="1"/>
  <c r="U4751" i="1"/>
  <c r="U6623" i="1"/>
  <c r="U6800" i="1"/>
  <c r="U695" i="1"/>
  <c r="U4421" i="1"/>
  <c r="U2174" i="1"/>
  <c r="U5779" i="1"/>
  <c r="U6348" i="1"/>
  <c r="U5639" i="1"/>
  <c r="U1673" i="1"/>
  <c r="U1155" i="1"/>
  <c r="U4611" i="1"/>
  <c r="U4709" i="1"/>
  <c r="U2315" i="1"/>
  <c r="U4610" i="1"/>
  <c r="U1154" i="1"/>
  <c r="U3699" i="1"/>
  <c r="U5638" i="1"/>
  <c r="U3962" i="1"/>
  <c r="U1901" i="1"/>
  <c r="U6347" i="1"/>
  <c r="U5976" i="1"/>
  <c r="U351" i="1"/>
  <c r="U2870" i="1"/>
  <c r="U2759" i="1"/>
  <c r="U5871" i="1"/>
  <c r="U6532" i="1"/>
  <c r="U350" i="1"/>
  <c r="U2479" i="1"/>
  <c r="U5314" i="1"/>
  <c r="U5637" i="1"/>
  <c r="U6346" i="1"/>
  <c r="U4708" i="1"/>
  <c r="U3050" i="1"/>
  <c r="U1393" i="1"/>
  <c r="U3861" i="1"/>
  <c r="U3356" i="1"/>
  <c r="U3483" i="1"/>
  <c r="U3935" i="1"/>
  <c r="U1466" i="1"/>
  <c r="U912" i="1"/>
  <c r="U4506" i="1"/>
  <c r="U3860" i="1"/>
  <c r="U5870" i="1"/>
  <c r="U2554" i="1"/>
  <c r="U3049" i="1"/>
  <c r="U6897" i="1"/>
  <c r="U6984" i="1"/>
  <c r="U5921" i="1"/>
  <c r="U5" i="1"/>
  <c r="U4031" i="1"/>
  <c r="U4032" i="1"/>
  <c r="U4033" i="1"/>
  <c r="U4034" i="1"/>
  <c r="U4035" i="1"/>
  <c r="U2173" i="1"/>
  <c r="U6718" i="1"/>
  <c r="U2172" i="1"/>
  <c r="U5634" i="1"/>
  <c r="U5635" i="1"/>
  <c r="U5636" i="1"/>
  <c r="U5304" i="1"/>
  <c r="U5500" i="1"/>
  <c r="U6345" i="1"/>
  <c r="U1950" i="1"/>
  <c r="U5633" i="1"/>
  <c r="U4707" i="1"/>
  <c r="U4262" i="1"/>
  <c r="U3355" i="1"/>
  <c r="U6344" i="1"/>
  <c r="U1900" i="1"/>
  <c r="U1544" i="1"/>
  <c r="U6443" i="1"/>
  <c r="U4904" i="1"/>
  <c r="U1582" i="1"/>
  <c r="U6799" i="1"/>
  <c r="U4190" i="1"/>
  <c r="U5052" i="1"/>
  <c r="U1987" i="1"/>
  <c r="U2584" i="1"/>
  <c r="U2583" i="1"/>
  <c r="U6343" i="1"/>
  <c r="U2171" i="1"/>
  <c r="U5869" i="1"/>
  <c r="U5411" i="1"/>
  <c r="U3698" i="1"/>
  <c r="U4903" i="1"/>
  <c r="U2682" i="1"/>
  <c r="U5276" i="1"/>
  <c r="U4706" i="1"/>
  <c r="U2314" i="1"/>
  <c r="U5632" i="1"/>
  <c r="U871" i="1"/>
  <c r="U42" i="1"/>
  <c r="U6531" i="1"/>
  <c r="U1153" i="1"/>
  <c r="U1672" i="1"/>
  <c r="U2478" i="1"/>
  <c r="U392" i="1"/>
  <c r="U6110" i="1"/>
  <c r="U694" i="1"/>
  <c r="U5758" i="1"/>
  <c r="U223" i="1"/>
  <c r="U4081" i="1"/>
  <c r="U6622" i="1"/>
  <c r="U2541" i="1"/>
  <c r="U5026" i="1"/>
  <c r="U5499" i="1"/>
  <c r="U603" i="1"/>
  <c r="U1899" i="1"/>
  <c r="U6423" i="1"/>
  <c r="U6422" i="1"/>
  <c r="U3154" i="1"/>
  <c r="U3048" i="1"/>
  <c r="U1671" i="1"/>
  <c r="U4609" i="1"/>
  <c r="U6230" i="1"/>
  <c r="U4705" i="1"/>
  <c r="U854" i="1"/>
  <c r="U693" i="1"/>
  <c r="U1749" i="1"/>
  <c r="U6678" i="1"/>
  <c r="U1152" i="1"/>
  <c r="U5631" i="1"/>
  <c r="U483" i="1"/>
  <c r="U6717" i="1"/>
  <c r="U445" i="1"/>
  <c r="U692" i="1"/>
  <c r="U2681" i="1"/>
  <c r="U4261" i="1"/>
  <c r="U1898" i="1"/>
  <c r="U3287" i="1"/>
  <c r="U3697" i="1"/>
  <c r="U1151" i="1"/>
  <c r="U6916" i="1"/>
  <c r="U1343" i="1"/>
  <c r="U2373" i="1"/>
  <c r="U3047" i="1"/>
  <c r="U3696" i="1"/>
  <c r="U1150" i="1"/>
  <c r="U1800" i="1"/>
  <c r="U4030" i="1"/>
  <c r="U3859" i="1"/>
  <c r="U1342" i="1"/>
  <c r="U4029" i="1"/>
  <c r="U2869" i="1"/>
  <c r="U5630" i="1"/>
  <c r="U4028" i="1"/>
  <c r="U6882" i="1"/>
  <c r="U5629" i="1"/>
  <c r="U4608" i="1"/>
  <c r="U3858" i="1"/>
  <c r="U4189" i="1"/>
  <c r="U5171" i="1"/>
  <c r="U3046" i="1"/>
  <c r="U6109" i="1"/>
  <c r="U178" i="1"/>
  <c r="U4420" i="1"/>
  <c r="U2477" i="1"/>
  <c r="U781" i="1"/>
  <c r="U6854" i="1"/>
  <c r="U6716" i="1"/>
  <c r="U3695" i="1"/>
  <c r="U2868" i="1"/>
  <c r="U482" i="1"/>
  <c r="U5519" i="1"/>
  <c r="U5410" i="1"/>
  <c r="U3857" i="1"/>
  <c r="U5478" i="1"/>
  <c r="U1021" i="1"/>
  <c r="U5275" i="1"/>
  <c r="U4419" i="1"/>
  <c r="U1897" i="1"/>
  <c r="U4464" i="1"/>
  <c r="U4902" i="1"/>
  <c r="U6991" i="1"/>
  <c r="U4260" i="1"/>
  <c r="U4479" i="1"/>
  <c r="U5409" i="1"/>
  <c r="U3264" i="1"/>
  <c r="U3265" i="1"/>
  <c r="U1149" i="1"/>
  <c r="U2476" i="1"/>
  <c r="U6108" i="1"/>
  <c r="U5408" i="1"/>
  <c r="U3694" i="1"/>
  <c r="U2170" i="1"/>
  <c r="U691" i="1"/>
  <c r="U3692" i="1"/>
  <c r="U3693" i="1"/>
  <c r="U1148" i="1"/>
  <c r="U5757" i="1"/>
  <c r="U5628" i="1"/>
  <c r="U4188" i="1"/>
  <c r="U6677" i="1"/>
  <c r="U4027" i="1"/>
  <c r="U5518" i="1"/>
  <c r="U4901" i="1"/>
  <c r="U1147" i="1"/>
  <c r="U3441" i="1"/>
  <c r="U2475" i="1"/>
  <c r="U6342" i="1"/>
  <c r="U1986" i="1"/>
  <c r="U391" i="1"/>
  <c r="U2540" i="1"/>
  <c r="U5975" i="1"/>
  <c r="U6255" i="1"/>
  <c r="U529" i="1"/>
  <c r="U1748" i="1"/>
  <c r="U6442" i="1"/>
  <c r="U1823" i="1"/>
  <c r="U780" i="1"/>
  <c r="U124" i="1"/>
  <c r="U690" i="1"/>
  <c r="U1543" i="1"/>
  <c r="U3045" i="1"/>
  <c r="U3354" i="1"/>
  <c r="U4026" i="1"/>
  <c r="U6881" i="1"/>
  <c r="U4418" i="1"/>
  <c r="U1465" i="1"/>
  <c r="U6107" i="1"/>
  <c r="U4259" i="1"/>
  <c r="U4505" i="1"/>
  <c r="U5868" i="1"/>
  <c r="U2680" i="1"/>
  <c r="U5170" i="1"/>
  <c r="U136" i="1"/>
  <c r="U4491" i="1"/>
  <c r="U5407" i="1"/>
  <c r="U4607" i="1"/>
  <c r="U4900" i="1"/>
  <c r="U2169" i="1"/>
  <c r="U6106" i="1"/>
  <c r="U5169" i="1"/>
  <c r="U1002" i="1"/>
  <c r="U481" i="1"/>
  <c r="U193" i="1"/>
  <c r="U6193" i="1"/>
  <c r="U6192" i="1"/>
  <c r="U6194" i="1"/>
  <c r="U1896" i="1"/>
  <c r="U11" i="1"/>
  <c r="U6441" i="1"/>
  <c r="U3691" i="1"/>
  <c r="U5627" i="1"/>
  <c r="U1254" i="1"/>
  <c r="U444" i="1"/>
  <c r="U5626" i="1"/>
  <c r="U3690" i="1"/>
  <c r="U1423" i="1"/>
  <c r="U4417" i="1"/>
  <c r="U1855" i="1"/>
  <c r="U5974" i="1"/>
  <c r="U325" i="1"/>
  <c r="U368" i="1"/>
  <c r="U1895" i="1"/>
  <c r="U6229" i="1"/>
  <c r="U7019" i="1"/>
  <c r="U7020" i="1"/>
  <c r="U5274" i="1"/>
  <c r="U2867" i="1"/>
  <c r="U6104" i="1"/>
  <c r="U6105" i="1"/>
  <c r="U3689" i="1"/>
  <c r="U2168" i="1"/>
  <c r="U1894" i="1"/>
  <c r="U2474" i="1"/>
  <c r="U518" i="1"/>
  <c r="U1893" i="1"/>
  <c r="U6621" i="1"/>
  <c r="U4187" i="1"/>
  <c r="U4025" i="1"/>
  <c r="U579" i="1"/>
  <c r="U689" i="1"/>
  <c r="U911" i="1"/>
  <c r="U4782" i="1"/>
  <c r="U1670" i="1"/>
  <c r="U5800" i="1"/>
  <c r="U6715" i="1"/>
  <c r="U6191" i="1"/>
  <c r="U3432" i="1"/>
  <c r="U3688" i="1"/>
  <c r="U4899" i="1"/>
  <c r="U6620" i="1"/>
  <c r="U5168" i="1"/>
  <c r="U3856" i="1"/>
  <c r="U3687" i="1"/>
  <c r="U910" i="1"/>
  <c r="U542" i="1"/>
  <c r="U969" i="1"/>
  <c r="U4337" i="1"/>
  <c r="U3044" i="1"/>
  <c r="U379" i="1"/>
  <c r="U1145" i="1"/>
  <c r="U1146" i="1"/>
  <c r="U4770" i="1"/>
  <c r="U6714" i="1"/>
  <c r="U6941" i="1"/>
  <c r="U6853" i="1"/>
  <c r="U504" i="1"/>
  <c r="U3168" i="1"/>
  <c r="U5477" i="1"/>
  <c r="U4781" i="1"/>
  <c r="U2866" i="1"/>
  <c r="U1747" i="1"/>
  <c r="U4898" i="1"/>
  <c r="U909" i="1"/>
  <c r="U6103" i="1"/>
  <c r="U1669" i="1"/>
  <c r="U3167" i="1"/>
  <c r="U6990" i="1"/>
  <c r="U1985" i="1"/>
  <c r="U5867" i="1"/>
  <c r="U1542" i="1"/>
  <c r="U4504" i="1"/>
  <c r="U1341" i="1"/>
  <c r="U1822" i="1"/>
  <c r="U6776" i="1"/>
  <c r="U1253" i="1"/>
  <c r="U3686" i="1"/>
  <c r="U5799" i="1"/>
  <c r="U200" i="1"/>
  <c r="U1029" i="1"/>
  <c r="U3353" i="1"/>
  <c r="U5167" i="1"/>
  <c r="U2405" i="1"/>
  <c r="U6852" i="1"/>
  <c r="U2614" i="1"/>
  <c r="U3685" i="1"/>
  <c r="U6530" i="1"/>
  <c r="U6102" i="1"/>
  <c r="U1252" i="1"/>
  <c r="U2865" i="1"/>
  <c r="U2473" i="1"/>
  <c r="U1144" i="1"/>
  <c r="U1143" i="1"/>
  <c r="U3043" i="1"/>
  <c r="U6341" i="1"/>
  <c r="U5972" i="1"/>
  <c r="U5973" i="1"/>
  <c r="U6340" i="1"/>
  <c r="U96" i="1"/>
  <c r="U4897" i="1"/>
  <c r="U443" i="1"/>
  <c r="U256" i="1"/>
  <c r="U6713" i="1"/>
  <c r="U3684" i="1"/>
  <c r="U1392" i="1"/>
  <c r="U4896" i="1"/>
  <c r="U5798" i="1"/>
  <c r="U4895" i="1"/>
  <c r="U6983" i="1"/>
  <c r="U4024" i="1"/>
  <c r="U2372" i="1"/>
  <c r="U2167" i="1"/>
  <c r="U6820" i="1"/>
  <c r="U3227" i="1"/>
  <c r="U2472" i="1"/>
  <c r="U3683" i="1"/>
  <c r="U1142" i="1"/>
  <c r="U517" i="1"/>
  <c r="U6619" i="1"/>
  <c r="U3042" i="1"/>
  <c r="U4894" i="1"/>
  <c r="U1141" i="1"/>
  <c r="U5406" i="1"/>
  <c r="U1746" i="1"/>
  <c r="U5405" i="1"/>
  <c r="U2471" i="1"/>
  <c r="U6529" i="1"/>
  <c r="U6798" i="1"/>
  <c r="U4780" i="1"/>
  <c r="U6440" i="1"/>
  <c r="U4080" i="1"/>
  <c r="U6460" i="1"/>
  <c r="U968" i="1"/>
  <c r="U1949" i="1"/>
  <c r="U4704" i="1"/>
  <c r="U378" i="1"/>
  <c r="U2313" i="1"/>
  <c r="U3682" i="1"/>
  <c r="U5273" i="1"/>
  <c r="U4478" i="1"/>
  <c r="U119" i="1"/>
  <c r="U4416" i="1"/>
  <c r="U5625" i="1"/>
  <c r="U1251" i="1"/>
  <c r="U4503" i="1"/>
  <c r="U4750" i="1"/>
  <c r="U5272" i="1"/>
  <c r="U2679" i="1"/>
  <c r="U1541" i="1"/>
  <c r="U1821" i="1"/>
  <c r="U1820" i="1"/>
  <c r="U1140" i="1"/>
  <c r="U1139" i="1"/>
  <c r="U5624" i="1"/>
  <c r="U1892" i="1"/>
  <c r="U908" i="1"/>
  <c r="U5271" i="1"/>
  <c r="U779" i="1"/>
  <c r="U349" i="1"/>
  <c r="U1668" i="1"/>
  <c r="U442" i="1"/>
  <c r="U1667" i="1"/>
  <c r="U2470" i="1"/>
  <c r="U3270" i="1"/>
  <c r="U1040" i="1"/>
  <c r="U4606" i="1"/>
  <c r="U5404" i="1"/>
  <c r="U272" i="1"/>
  <c r="U3041" i="1"/>
  <c r="U5623" i="1"/>
  <c r="U5166" i="1"/>
  <c r="U2371" i="1"/>
  <c r="U503" i="1"/>
  <c r="U4186" i="1"/>
  <c r="U1373" i="1"/>
  <c r="U4079" i="1"/>
  <c r="U1948" i="1"/>
  <c r="U1340" i="1"/>
  <c r="U85" i="1"/>
  <c r="U6851" i="1"/>
  <c r="U4893" i="1"/>
  <c r="U5165" i="1"/>
  <c r="U3855" i="1"/>
  <c r="U135" i="1"/>
  <c r="U3176" i="1"/>
  <c r="U5230" i="1"/>
  <c r="U3352" i="1"/>
  <c r="U3854" i="1"/>
  <c r="U6940" i="1"/>
  <c r="U4605" i="1"/>
  <c r="U3269" i="1"/>
  <c r="U4892" i="1"/>
  <c r="U5164" i="1"/>
  <c r="U3351" i="1"/>
  <c r="U6618" i="1"/>
  <c r="U16" i="1"/>
  <c r="U2864" i="1"/>
  <c r="U3350" i="1"/>
  <c r="U177" i="1"/>
  <c r="U1138" i="1"/>
  <c r="U118" i="1"/>
  <c r="U3166" i="1"/>
  <c r="U2166" i="1"/>
  <c r="U3681" i="1"/>
  <c r="U778" i="1"/>
  <c r="U516" i="1"/>
  <c r="U6101" i="1"/>
  <c r="U688" i="1"/>
  <c r="U6421" i="1"/>
  <c r="U5971" i="1"/>
  <c r="U4891" i="1"/>
  <c r="U3680" i="1"/>
  <c r="U2013" i="1"/>
  <c r="U5229" i="1"/>
  <c r="U6339" i="1"/>
  <c r="U3482" i="1"/>
  <c r="U4415" i="1"/>
  <c r="U1729" i="1"/>
  <c r="U4185" i="1"/>
  <c r="U153" i="1"/>
  <c r="U5622" i="1"/>
  <c r="U1666" i="1"/>
  <c r="U1665" i="1"/>
  <c r="U4023" i="1"/>
  <c r="U578" i="1"/>
  <c r="U5970" i="1"/>
  <c r="U5498" i="1"/>
  <c r="U5715" i="1"/>
  <c r="U4184" i="1"/>
  <c r="U6528" i="1"/>
  <c r="U6527" i="1"/>
  <c r="U3040" i="1"/>
  <c r="U4890" i="1"/>
  <c r="U3679" i="1"/>
  <c r="U2165" i="1"/>
  <c r="U967" i="1"/>
  <c r="U2469" i="1"/>
  <c r="U4889" i="1"/>
  <c r="U2164" i="1"/>
  <c r="U377" i="1"/>
  <c r="U821" i="1"/>
  <c r="U1947" i="1"/>
  <c r="U6190" i="1"/>
  <c r="U5163" i="1"/>
  <c r="U5003" i="1"/>
  <c r="U134" i="1"/>
  <c r="U1137" i="1"/>
  <c r="U4749" i="1"/>
  <c r="U6228" i="1"/>
  <c r="U5403" i="1"/>
  <c r="U1136" i="1"/>
  <c r="U1854" i="1"/>
  <c r="U1339" i="1"/>
  <c r="U1779" i="1"/>
  <c r="U1391" i="1"/>
  <c r="U133" i="1"/>
  <c r="U398" i="1"/>
  <c r="U7009" i="1"/>
  <c r="U3226" i="1"/>
  <c r="U3481" i="1"/>
  <c r="U577" i="1"/>
  <c r="U1338" i="1"/>
  <c r="U6439" i="1"/>
  <c r="U5476" i="1"/>
  <c r="U3188" i="1"/>
  <c r="U1946" i="1"/>
  <c r="U1891" i="1"/>
  <c r="U3349" i="1"/>
  <c r="U1250" i="1"/>
  <c r="U777" i="1"/>
  <c r="U2863" i="1"/>
  <c r="U2582" i="1"/>
  <c r="U3348" i="1"/>
  <c r="U6398" i="1"/>
  <c r="U222" i="1"/>
  <c r="U2370" i="1"/>
  <c r="U3347" i="1"/>
  <c r="U255" i="1"/>
  <c r="U4477" i="1"/>
  <c r="U5270" i="1"/>
  <c r="U3346" i="1"/>
  <c r="U1135" i="1"/>
  <c r="U1134" i="1"/>
  <c r="U6397" i="1"/>
  <c r="U6100" i="1"/>
  <c r="U3934" i="1"/>
  <c r="U12" i="1"/>
  <c r="U3480" i="1"/>
  <c r="U441" i="1"/>
  <c r="U5756" i="1"/>
  <c r="U4414" i="1"/>
  <c r="U5162" i="1"/>
  <c r="U1036" i="1"/>
  <c r="U2626" i="1"/>
  <c r="U687" i="1"/>
  <c r="U4258" i="1"/>
  <c r="U6526" i="1"/>
  <c r="U5621" i="1"/>
  <c r="U3414" i="1"/>
  <c r="U1464" i="1"/>
  <c r="U2539" i="1"/>
  <c r="U4022" i="1"/>
  <c r="U4604" i="1"/>
  <c r="U2581" i="1"/>
  <c r="U1664" i="1"/>
  <c r="U6338" i="1"/>
  <c r="U7035" i="1"/>
  <c r="U6580" i="1"/>
  <c r="U6524" i="1"/>
  <c r="U6337" i="1"/>
  <c r="U6525" i="1"/>
  <c r="U6578" i="1"/>
  <c r="U6579" i="1"/>
  <c r="U5620" i="1"/>
  <c r="U1663" i="1"/>
  <c r="U1301" i="1"/>
  <c r="U5051" i="1"/>
  <c r="U6099" i="1"/>
  <c r="U1133" i="1"/>
  <c r="U6617" i="1"/>
  <c r="U2678" i="1"/>
  <c r="U1132" i="1"/>
  <c r="U5402" i="1"/>
  <c r="U5866" i="1"/>
  <c r="U5619" i="1"/>
  <c r="U1131" i="1"/>
  <c r="U820" i="1"/>
  <c r="U4413" i="1"/>
  <c r="U2163" i="1"/>
  <c r="U991" i="1"/>
  <c r="U117" i="1"/>
  <c r="U3678" i="1"/>
  <c r="U3039" i="1"/>
  <c r="U4603" i="1"/>
  <c r="U406" i="1"/>
  <c r="U5475" i="1"/>
  <c r="U5025" i="1"/>
  <c r="U4412" i="1"/>
  <c r="U6098" i="1"/>
  <c r="U2162" i="1"/>
  <c r="U5401" i="1"/>
  <c r="U4021" i="1"/>
  <c r="U4257" i="1"/>
  <c r="U5865" i="1"/>
  <c r="U2580" i="1"/>
  <c r="U594" i="1"/>
  <c r="U4463" i="1"/>
  <c r="U6336" i="1"/>
  <c r="U1390" i="1"/>
  <c r="U6254" i="1"/>
  <c r="U3853" i="1"/>
  <c r="U2677" i="1"/>
  <c r="U6960" i="1"/>
  <c r="U6896" i="1"/>
  <c r="U3677" i="1"/>
  <c r="U2369" i="1"/>
  <c r="U2579" i="1"/>
  <c r="U3852" i="1"/>
  <c r="U4602" i="1"/>
  <c r="U1778" i="1"/>
  <c r="U4703" i="1"/>
  <c r="U3676" i="1"/>
  <c r="U2312" i="1"/>
  <c r="U1249" i="1"/>
  <c r="U4183" i="1"/>
  <c r="U1984" i="1"/>
  <c r="U5920" i="1"/>
  <c r="U6523" i="1"/>
  <c r="U1662" i="1"/>
  <c r="U4182" i="1"/>
  <c r="U3038" i="1"/>
  <c r="U1130" i="1"/>
  <c r="U3413" i="1"/>
  <c r="U3345" i="1"/>
  <c r="U1129" i="1"/>
  <c r="U2620" i="1"/>
  <c r="U1581" i="1"/>
  <c r="U627" i="1"/>
  <c r="U5714" i="1"/>
  <c r="U686" i="1"/>
  <c r="U1128" i="1"/>
  <c r="U685" i="1"/>
  <c r="U3412" i="1"/>
  <c r="U1248" i="1"/>
  <c r="U1819" i="1"/>
  <c r="U495" i="1"/>
  <c r="U5618" i="1"/>
  <c r="U6227" i="1"/>
  <c r="U1127" i="1"/>
  <c r="U2528" i="1"/>
  <c r="U6939" i="1"/>
  <c r="U4601" i="1"/>
  <c r="U4256" i="1"/>
  <c r="U5617" i="1"/>
  <c r="U2311" i="1"/>
  <c r="U5161" i="1"/>
  <c r="U6616" i="1"/>
  <c r="U440" i="1"/>
  <c r="U1307" i="1"/>
  <c r="U1890" i="1"/>
  <c r="U3675" i="1"/>
  <c r="U6097" i="1"/>
  <c r="U6522" i="1"/>
  <c r="U1661" i="1"/>
  <c r="U4255" i="1"/>
  <c r="U6676" i="1"/>
  <c r="U5400" i="1"/>
  <c r="U3225" i="1"/>
  <c r="U5474" i="1"/>
  <c r="U3851" i="1"/>
  <c r="U1126" i="1"/>
  <c r="U4600" i="1"/>
  <c r="U2862" i="1"/>
  <c r="U5864" i="1"/>
  <c r="U3674" i="1"/>
  <c r="U5160" i="1"/>
  <c r="U5616" i="1"/>
  <c r="U4599" i="1"/>
  <c r="U50" i="1"/>
  <c r="U4181" i="1"/>
  <c r="U1389" i="1"/>
  <c r="U4598" i="1"/>
  <c r="U4748" i="1"/>
  <c r="U6712" i="1"/>
  <c r="U4597" i="1"/>
  <c r="U3850" i="1"/>
  <c r="U5159" i="1"/>
  <c r="U6096" i="1"/>
  <c r="U5517" i="1"/>
  <c r="U5313" i="1"/>
  <c r="U3673" i="1"/>
  <c r="U1540" i="1"/>
  <c r="U3672" i="1"/>
  <c r="U4888" i="1"/>
  <c r="U1247" i="1"/>
  <c r="U3671" i="1"/>
  <c r="U6335" i="1"/>
  <c r="U5615" i="1"/>
  <c r="U5863" i="1"/>
  <c r="U5228" i="1"/>
  <c r="U5614" i="1"/>
  <c r="U4411" i="1"/>
  <c r="U5755" i="1"/>
  <c r="U6755" i="1"/>
  <c r="U4596" i="1"/>
  <c r="U4502" i="1"/>
  <c r="U4702" i="1"/>
  <c r="U5227" i="1"/>
  <c r="U4701" i="1"/>
  <c r="U6095" i="1"/>
  <c r="U5399" i="1"/>
  <c r="U1660" i="1"/>
  <c r="U5613" i="1"/>
  <c r="U2161" i="1"/>
  <c r="U71" i="1"/>
  <c r="U2548" i="1"/>
  <c r="U390" i="1"/>
  <c r="U5158" i="1"/>
  <c r="U3849" i="1"/>
  <c r="U5612" i="1"/>
  <c r="U4887" i="1"/>
  <c r="U407" i="1"/>
  <c r="U22" i="1"/>
  <c r="U3521" i="1"/>
  <c r="U2861" i="1"/>
  <c r="U324" i="1"/>
  <c r="U2160" i="1"/>
  <c r="U5611" i="1"/>
  <c r="U5072" i="1"/>
  <c r="U2159" i="1"/>
  <c r="U5398" i="1"/>
  <c r="U3670" i="1"/>
  <c r="U1889" i="1"/>
  <c r="U6094" i="1"/>
  <c r="U6093" i="1"/>
  <c r="U1659" i="1"/>
  <c r="U819" i="1"/>
  <c r="U5397" i="1"/>
  <c r="U4020" i="1"/>
  <c r="U3478" i="1"/>
  <c r="U3479" i="1"/>
  <c r="U6997" i="1"/>
  <c r="U6226" i="1"/>
  <c r="U6895" i="1"/>
  <c r="U5157" i="1"/>
  <c r="U3187" i="1"/>
  <c r="U221" i="1"/>
  <c r="U7039" i="1"/>
  <c r="U4595" i="1"/>
  <c r="U3344" i="1"/>
  <c r="U6521" i="1"/>
  <c r="U2527" i="1"/>
  <c r="U1983" i="1"/>
  <c r="U7018" i="1"/>
  <c r="U5396" i="1"/>
  <c r="U5610" i="1"/>
  <c r="U5024" i="1"/>
  <c r="U3411" i="1"/>
  <c r="U907" i="1"/>
  <c r="U6959" i="1"/>
  <c r="U1422" i="1"/>
  <c r="U6520" i="1"/>
  <c r="U2578" i="1"/>
  <c r="U5609" i="1"/>
  <c r="U2676" i="1"/>
  <c r="U6894" i="1"/>
  <c r="U6334" i="1"/>
  <c r="U2675" i="1"/>
  <c r="U3669" i="1"/>
  <c r="U4886" i="1"/>
  <c r="U818" i="1"/>
  <c r="U5156" i="1"/>
  <c r="U6438" i="1"/>
  <c r="U6420" i="1"/>
  <c r="U4885" i="1"/>
  <c r="U6396" i="1"/>
  <c r="U6225" i="1"/>
  <c r="U1818" i="1"/>
  <c r="U6092" i="1"/>
  <c r="U966" i="1"/>
  <c r="U2310" i="1"/>
  <c r="U6091" i="1"/>
  <c r="U1364" i="1"/>
  <c r="U3668" i="1"/>
  <c r="U1888" i="1"/>
  <c r="U684" i="1"/>
  <c r="U6395" i="1"/>
  <c r="U5155" i="1"/>
  <c r="U1246" i="1"/>
  <c r="U2860" i="1"/>
  <c r="U5395" i="1"/>
  <c r="U1658" i="1"/>
  <c r="U2777" i="1"/>
  <c r="U2674" i="1"/>
  <c r="U3037" i="1"/>
  <c r="U4884" i="1"/>
  <c r="U323" i="1"/>
  <c r="U3527" i="1"/>
  <c r="U633" i="1"/>
  <c r="U6615" i="1"/>
  <c r="U1817" i="1"/>
  <c r="U5528" i="1"/>
  <c r="U5393" i="1"/>
  <c r="U5859" i="1"/>
  <c r="U5860" i="1"/>
  <c r="U5861" i="1"/>
  <c r="U5862" i="1"/>
  <c r="U5607" i="1"/>
  <c r="U5394" i="1"/>
  <c r="U6333" i="1"/>
  <c r="U5608" i="1"/>
  <c r="U1501" i="1"/>
  <c r="U1337" i="1"/>
  <c r="U3153" i="1"/>
  <c r="U7027" i="1"/>
  <c r="U6614" i="1"/>
  <c r="U4747" i="1"/>
  <c r="U2673" i="1"/>
  <c r="U1125" i="1"/>
  <c r="U6090" i="1"/>
  <c r="U5606" i="1"/>
  <c r="U4019" i="1"/>
  <c r="U4018" i="1"/>
  <c r="U9" i="1"/>
  <c r="U1777" i="1"/>
  <c r="U6089" i="1"/>
  <c r="U285" i="1"/>
  <c r="U4883" i="1"/>
  <c r="U1657" i="1"/>
  <c r="U4882" i="1"/>
  <c r="U2158" i="1"/>
  <c r="U5473" i="1"/>
  <c r="U2157" i="1"/>
  <c r="U5605" i="1"/>
  <c r="U4881" i="1"/>
  <c r="U2156" i="1"/>
  <c r="U6754" i="1"/>
  <c r="U2155" i="1"/>
  <c r="U4594" i="1"/>
  <c r="U2154" i="1"/>
  <c r="U4296" i="1"/>
  <c r="U5497" i="1"/>
  <c r="U322" i="1"/>
  <c r="U1245" i="1"/>
  <c r="U683" i="1"/>
  <c r="U682" i="1"/>
  <c r="U6958" i="1"/>
  <c r="U4593" i="1"/>
  <c r="U3036" i="1"/>
  <c r="U6675" i="1"/>
  <c r="U1388" i="1"/>
  <c r="U2153" i="1"/>
  <c r="U2152" i="1"/>
  <c r="U985" i="1"/>
  <c r="U4592" i="1"/>
  <c r="U4591" i="1"/>
  <c r="U4700" i="1"/>
  <c r="U5797" i="1"/>
  <c r="U5754" i="1"/>
  <c r="U621" i="1"/>
  <c r="U990" i="1"/>
  <c r="U1656" i="1"/>
  <c r="U91" i="1"/>
  <c r="U576" i="1"/>
  <c r="U2151" i="1"/>
  <c r="U4476" i="1"/>
  <c r="U6088" i="1"/>
  <c r="U2625" i="1"/>
  <c r="U480" i="1"/>
  <c r="U1745" i="1"/>
  <c r="U5753" i="1"/>
  <c r="U6650" i="1"/>
  <c r="U365" i="1"/>
  <c r="U6253" i="1"/>
  <c r="U4880" i="1"/>
  <c r="U3667" i="1"/>
  <c r="U242" i="1"/>
  <c r="U5154" i="1"/>
  <c r="U5392" i="1"/>
  <c r="U6332" i="1"/>
  <c r="U2672" i="1"/>
  <c r="U3666" i="1"/>
  <c r="U4879" i="1"/>
  <c r="U166" i="1"/>
  <c r="U1244" i="1"/>
  <c r="U3224" i="1"/>
  <c r="U1655" i="1"/>
  <c r="U6419" i="1"/>
  <c r="U5153" i="1"/>
  <c r="U4878" i="1"/>
  <c r="U2368" i="1"/>
  <c r="U5391" i="1"/>
  <c r="U220" i="1"/>
  <c r="U4490" i="1"/>
  <c r="U6982" i="1"/>
  <c r="U439" i="1"/>
  <c r="U6577" i="1"/>
  <c r="U1124" i="1"/>
  <c r="U438" i="1"/>
  <c r="U4312" i="1"/>
  <c r="U2337" i="1"/>
  <c r="U284" i="1"/>
  <c r="U56" i="1"/>
  <c r="U3035" i="1"/>
  <c r="U321" i="1"/>
  <c r="U3034" i="1"/>
  <c r="U5752" i="1"/>
  <c r="U5152" i="1"/>
  <c r="U5390" i="1"/>
  <c r="U2859" i="1"/>
  <c r="U1300" i="1"/>
  <c r="U4088" i="1"/>
  <c r="U4089" i="1"/>
  <c r="U3933" i="1"/>
  <c r="U4090" i="1"/>
  <c r="U4016" i="1"/>
  <c r="U3961" i="1"/>
  <c r="U4091" i="1"/>
  <c r="U4017" i="1"/>
  <c r="U4311" i="1"/>
  <c r="U5312" i="1"/>
  <c r="U2526" i="1"/>
  <c r="U5303" i="1"/>
  <c r="U4092" i="1"/>
  <c r="U203" i="1"/>
  <c r="U4590" i="1"/>
  <c r="U3343" i="1"/>
  <c r="U2858" i="1"/>
  <c r="U1853" i="1"/>
  <c r="U3033" i="1"/>
  <c r="U4180" i="1"/>
  <c r="U1776" i="1"/>
  <c r="U2150" i="1"/>
  <c r="U5527" i="1"/>
  <c r="U4877" i="1"/>
  <c r="U5796" i="1"/>
  <c r="U1595" i="1"/>
  <c r="U5389" i="1"/>
  <c r="U4179" i="1"/>
  <c r="U4779" i="1"/>
  <c r="U5002" i="1"/>
  <c r="U4699" i="1"/>
  <c r="U1243" i="1"/>
  <c r="U3932" i="1"/>
  <c r="U6753" i="1"/>
  <c r="U2149" i="1"/>
  <c r="U4876" i="1"/>
  <c r="U541" i="1"/>
  <c r="U681" i="1"/>
  <c r="U906" i="1"/>
  <c r="U6269" i="1"/>
  <c r="U5995" i="1"/>
  <c r="U64" i="1"/>
  <c r="U2758" i="1"/>
  <c r="U3848" i="1"/>
  <c r="U1967" i="1"/>
  <c r="U1599" i="1"/>
  <c r="U3032" i="1"/>
  <c r="U5050" i="1"/>
  <c r="U2468" i="1"/>
  <c r="U5388" i="1"/>
  <c r="U2757" i="1"/>
  <c r="U3665" i="1"/>
  <c r="U2671" i="1"/>
  <c r="U607" i="1"/>
  <c r="U5919" i="1"/>
  <c r="U6087" i="1"/>
  <c r="U5387" i="1"/>
  <c r="U3847" i="1"/>
  <c r="U6957" i="1"/>
  <c r="U5858" i="1"/>
  <c r="U2857" i="1"/>
  <c r="U4178" i="1"/>
  <c r="U7017" i="1"/>
  <c r="U6711" i="1"/>
  <c r="U4410" i="1"/>
  <c r="U4177" i="1"/>
  <c r="U3846" i="1"/>
  <c r="U3030" i="1"/>
  <c r="U3031" i="1"/>
  <c r="U5269" i="1"/>
  <c r="U3029" i="1"/>
  <c r="U1539" i="1"/>
  <c r="U5302" i="1"/>
  <c r="U4875" i="1"/>
  <c r="U3286" i="1"/>
  <c r="U3028" i="1"/>
  <c r="U4589" i="1"/>
  <c r="U2742" i="1"/>
  <c r="U2743" i="1"/>
  <c r="U1940" i="1"/>
  <c r="U1941" i="1"/>
  <c r="U1239" i="1"/>
  <c r="U2744" i="1"/>
  <c r="U2299" i="1"/>
  <c r="U2745" i="1"/>
  <c r="U2300" i="1"/>
  <c r="U2746" i="1"/>
  <c r="U1942" i="1"/>
  <c r="U2747" i="1"/>
  <c r="U1240" i="1"/>
  <c r="U2748" i="1"/>
  <c r="U1943" i="1"/>
  <c r="U2749" i="1"/>
  <c r="U2301" i="1"/>
  <c r="U1944" i="1"/>
  <c r="U2302" i="1"/>
  <c r="U2750" i="1"/>
  <c r="U2751" i="1"/>
  <c r="U2303" i="1"/>
  <c r="U1241" i="1"/>
  <c r="U2752" i="1"/>
  <c r="U2304" i="1"/>
  <c r="U2305" i="1"/>
  <c r="U1242" i="1"/>
  <c r="U2306" i="1"/>
  <c r="U2753" i="1"/>
  <c r="U2754" i="1"/>
  <c r="U2307" i="1"/>
  <c r="U1945" i="1"/>
  <c r="U2308" i="1"/>
  <c r="U2755" i="1"/>
  <c r="U2756" i="1"/>
  <c r="U2309" i="1"/>
  <c r="U6189" i="1"/>
  <c r="U1299" i="1"/>
  <c r="U1654" i="1"/>
  <c r="U6086" i="1"/>
  <c r="U6085" i="1"/>
  <c r="U2670" i="1"/>
  <c r="U5472" i="1"/>
  <c r="U4874" i="1"/>
  <c r="U5151" i="1"/>
  <c r="U4872" i="1"/>
  <c r="U4873" i="1"/>
  <c r="U4015" i="1"/>
  <c r="U619" i="1"/>
  <c r="U620" i="1"/>
  <c r="U1238" i="1"/>
  <c r="U1336" i="1"/>
  <c r="U3664" i="1"/>
  <c r="U1123" i="1"/>
  <c r="U3663" i="1"/>
  <c r="U4588" i="1"/>
  <c r="U6575" i="1"/>
  <c r="U6576" i="1"/>
  <c r="U132" i="1"/>
  <c r="U680" i="1"/>
  <c r="U6084" i="1"/>
  <c r="U575" i="1"/>
  <c r="U3027" i="1"/>
  <c r="U905" i="1"/>
  <c r="U6613" i="1"/>
  <c r="U1887" i="1"/>
  <c r="U1463" i="1"/>
  <c r="U6394" i="1"/>
  <c r="U6893" i="1"/>
  <c r="U6331" i="1"/>
  <c r="U1237" i="1"/>
  <c r="U3282" i="1"/>
  <c r="U6710" i="1"/>
  <c r="U3026" i="1"/>
  <c r="U2148" i="1"/>
  <c r="U4176" i="1"/>
  <c r="U1886" i="1"/>
  <c r="U4746" i="1"/>
  <c r="U3845" i="1"/>
  <c r="U6981" i="1"/>
  <c r="U4014" i="1"/>
  <c r="U2019" i="1"/>
  <c r="U5049" i="1"/>
  <c r="U4013" i="1"/>
  <c r="U5150" i="1"/>
  <c r="U1653" i="1"/>
  <c r="U4871" i="1"/>
  <c r="U3342" i="1"/>
  <c r="U3844" i="1"/>
  <c r="U5268" i="1"/>
  <c r="U4501" i="1"/>
  <c r="U3662" i="1"/>
  <c r="U2669" i="1"/>
  <c r="U2147" i="1"/>
  <c r="U6956" i="1"/>
  <c r="U6938" i="1"/>
  <c r="U3152" i="1"/>
  <c r="U3025" i="1"/>
  <c r="U5386" i="1"/>
  <c r="U2856" i="1"/>
  <c r="U6224" i="1"/>
  <c r="U965" i="1"/>
  <c r="U3661" i="1"/>
  <c r="U1441" i="1"/>
  <c r="U4409" i="1"/>
  <c r="U3281" i="1"/>
  <c r="U5385" i="1"/>
  <c r="U2146" i="1"/>
  <c r="U1462" i="1"/>
  <c r="U2553" i="1"/>
  <c r="U1793" i="1"/>
  <c r="U6083" i="1"/>
  <c r="U1652" i="1"/>
  <c r="U4012" i="1"/>
  <c r="U6612" i="1"/>
  <c r="U1020" i="1"/>
  <c r="U5604" i="1"/>
  <c r="U3660" i="1"/>
  <c r="U3843" i="1"/>
  <c r="U2298" i="1"/>
  <c r="U6330" i="1"/>
  <c r="U1122" i="1"/>
  <c r="U574" i="1"/>
  <c r="U4408" i="1"/>
  <c r="U573" i="1"/>
  <c r="U6082" i="1"/>
  <c r="U5856" i="1"/>
  <c r="U6329" i="1"/>
  <c r="U5857" i="1"/>
  <c r="U5226" i="1"/>
  <c r="U1775" i="1"/>
  <c r="U6674" i="1"/>
  <c r="U6418" i="1"/>
  <c r="U5149" i="1"/>
  <c r="U5148" i="1"/>
  <c r="U2145" i="1"/>
  <c r="U3341" i="1"/>
  <c r="U5710" i="1"/>
  <c r="U5711" i="1"/>
  <c r="U5712" i="1"/>
  <c r="U5709" i="1"/>
  <c r="U5713" i="1"/>
  <c r="U2336" i="1"/>
  <c r="U189" i="1"/>
  <c r="U679" i="1"/>
  <c r="U5603" i="1"/>
  <c r="U1982" i="1"/>
  <c r="U1816" i="1"/>
  <c r="U1121" i="1"/>
  <c r="U953" i="1"/>
  <c r="U678" i="1"/>
  <c r="U3024" i="1"/>
  <c r="U3659" i="1"/>
  <c r="U1651" i="1"/>
  <c r="U5795" i="1"/>
  <c r="U3960" i="1"/>
  <c r="U2144" i="1"/>
  <c r="U1580" i="1"/>
  <c r="U2467" i="1"/>
  <c r="U479" i="1"/>
  <c r="U817" i="1"/>
  <c r="U2855" i="1"/>
  <c r="U5071" i="1"/>
  <c r="U4870" i="1"/>
  <c r="U356" i="1"/>
  <c r="U5496" i="1"/>
  <c r="U1387" i="1"/>
  <c r="U1386" i="1"/>
  <c r="U262" i="1"/>
  <c r="U2012" i="1"/>
  <c r="U4175" i="1"/>
  <c r="U572" i="1"/>
  <c r="U2143" i="1"/>
  <c r="U677" i="1"/>
  <c r="U3657" i="1"/>
  <c r="U3658" i="1"/>
  <c r="U6518" i="1"/>
  <c r="U6519" i="1"/>
  <c r="U5751" i="1"/>
  <c r="U1650" i="1"/>
  <c r="U4489" i="1"/>
  <c r="U964" i="1"/>
  <c r="U5147" i="1"/>
  <c r="U6955" i="1"/>
  <c r="U3842" i="1"/>
  <c r="U5602" i="1"/>
  <c r="U3223" i="1"/>
  <c r="U3222" i="1"/>
  <c r="U437" i="1"/>
  <c r="U2142" i="1"/>
  <c r="U1385" i="1"/>
  <c r="U2297" i="1"/>
  <c r="U5267" i="1"/>
  <c r="U4407" i="1"/>
  <c r="U6517" i="1"/>
  <c r="U4011" i="1"/>
  <c r="U4406" i="1"/>
  <c r="U6328" i="1"/>
  <c r="U676" i="1"/>
  <c r="U2466" i="1"/>
  <c r="U6797" i="1"/>
  <c r="U3656" i="1"/>
  <c r="U6081" i="1"/>
  <c r="U3431" i="1"/>
  <c r="U1538" i="1"/>
  <c r="U6223" i="1"/>
  <c r="U3340" i="1"/>
  <c r="U2854" i="1"/>
  <c r="U3841" i="1"/>
  <c r="U6516" i="1"/>
  <c r="U2465" i="1"/>
  <c r="U1372" i="1"/>
  <c r="U6080" i="1"/>
  <c r="U6327" i="1"/>
  <c r="U5384" i="1"/>
  <c r="U675" i="1"/>
  <c r="U436" i="1"/>
  <c r="U3655" i="1"/>
  <c r="U6937" i="1"/>
  <c r="U6673" i="1"/>
  <c r="U2464" i="1"/>
  <c r="U15" i="1"/>
  <c r="U1649" i="1"/>
  <c r="U3839" i="1"/>
  <c r="U3840" i="1"/>
  <c r="U6393" i="1"/>
  <c r="U435" i="1"/>
  <c r="U1966" i="1"/>
  <c r="U6611" i="1"/>
  <c r="U6188" i="1"/>
  <c r="U6252" i="1"/>
  <c r="U816" i="1"/>
  <c r="U5601" i="1"/>
  <c r="U4587" i="1"/>
  <c r="U540" i="1"/>
  <c r="U6796" i="1"/>
  <c r="U2463" i="1"/>
  <c r="U4745" i="1"/>
  <c r="U4869" i="1"/>
  <c r="U4586" i="1"/>
  <c r="U2141" i="1"/>
  <c r="U1001" i="1"/>
  <c r="U116" i="1"/>
  <c r="U847" i="1"/>
  <c r="U3280" i="1"/>
  <c r="U2140" i="1"/>
  <c r="U158" i="1"/>
  <c r="U2853" i="1"/>
  <c r="U5708" i="1"/>
  <c r="U4010" i="1"/>
  <c r="U3931" i="1"/>
  <c r="U2852" i="1"/>
  <c r="U2851" i="1"/>
  <c r="U2139" i="1"/>
  <c r="U4174" i="1"/>
  <c r="U571" i="1"/>
  <c r="U2850" i="1"/>
  <c r="U3023" i="1"/>
  <c r="U6709" i="1"/>
  <c r="U6437" i="1"/>
  <c r="U3654" i="1"/>
  <c r="U6222" i="1"/>
  <c r="U5794" i="1"/>
  <c r="U674" i="1"/>
  <c r="U6610" i="1"/>
  <c r="U3022" i="1"/>
  <c r="U2011" i="1"/>
  <c r="U4585" i="1"/>
  <c r="U1495" i="1"/>
  <c r="U5855" i="1"/>
  <c r="U1421" i="1"/>
  <c r="U2462" i="1"/>
  <c r="U31" i="1"/>
  <c r="U5495" i="1"/>
  <c r="U3653" i="1"/>
  <c r="U904" i="1"/>
  <c r="U502" i="1"/>
  <c r="U3652" i="1"/>
  <c r="U5494" i="1"/>
  <c r="U2461" i="1"/>
  <c r="U6079" i="1"/>
  <c r="U3651" i="1"/>
  <c r="U3959" i="1"/>
  <c r="U1744" i="1"/>
  <c r="U6078" i="1"/>
  <c r="U6819" i="1"/>
  <c r="U6775" i="1"/>
  <c r="U1648" i="1"/>
  <c r="U6392" i="1"/>
  <c r="U3021" i="1"/>
  <c r="U3020" i="1"/>
  <c r="U808" i="1"/>
  <c r="U4584" i="1"/>
  <c r="U3019" i="1"/>
  <c r="U1981" i="1"/>
  <c r="U1815" i="1"/>
  <c r="U5600" i="1"/>
  <c r="U4868" i="1"/>
  <c r="U4583" i="1"/>
  <c r="U5146" i="1"/>
  <c r="U2577" i="1"/>
  <c r="U903" i="1"/>
  <c r="U4173" i="1"/>
  <c r="U5023" i="1"/>
  <c r="U3650" i="1"/>
  <c r="U2667" i="1"/>
  <c r="U2668" i="1"/>
  <c r="U6850" i="1"/>
  <c r="U2849" i="1"/>
  <c r="U6515" i="1"/>
  <c r="U6077" i="1"/>
  <c r="U6514" i="1"/>
  <c r="U3339" i="1"/>
  <c r="U4582" i="1"/>
  <c r="U1008" i="1"/>
  <c r="U776" i="1"/>
  <c r="U40" i="1"/>
  <c r="U2576" i="1"/>
  <c r="U3649" i="1"/>
  <c r="U3018" i="1"/>
  <c r="U5266" i="1"/>
  <c r="U5969" i="1"/>
  <c r="U6436" i="1"/>
  <c r="U6417" i="1"/>
  <c r="U401" i="1"/>
  <c r="U1647" i="1"/>
  <c r="U2138" i="1"/>
  <c r="U6435" i="1"/>
  <c r="U2848" i="1"/>
  <c r="U5145" i="1"/>
  <c r="U4867" i="1"/>
  <c r="U5265" i="1"/>
  <c r="U5144" i="1"/>
  <c r="U1885" i="1"/>
  <c r="U6752" i="1"/>
  <c r="U3648" i="1"/>
  <c r="U6326" i="1"/>
  <c r="U673" i="1"/>
  <c r="U3338" i="1"/>
  <c r="U3017" i="1"/>
  <c r="U6076" i="1"/>
  <c r="U5382" i="1"/>
  <c r="U5383" i="1"/>
  <c r="U6513" i="1"/>
  <c r="U5750" i="1"/>
  <c r="U3337" i="1"/>
  <c r="U1939" i="1"/>
  <c r="U4172" i="1"/>
  <c r="U4295" i="1"/>
  <c r="U4405" i="1"/>
  <c r="U7034" i="1"/>
  <c r="U6751" i="1"/>
  <c r="U294" i="1"/>
  <c r="U5381" i="1"/>
  <c r="U3335" i="1"/>
  <c r="U3336" i="1"/>
  <c r="U1119" i="1"/>
  <c r="U1120" i="1"/>
  <c r="U775" i="1"/>
  <c r="U6187" i="1"/>
  <c r="U1537" i="1"/>
  <c r="U3520" i="1"/>
  <c r="U5070" i="1"/>
  <c r="U5854" i="1"/>
  <c r="U3016" i="1"/>
  <c r="U6186" i="1"/>
  <c r="U4171" i="1"/>
  <c r="U6325" i="1"/>
  <c r="U4254" i="1"/>
  <c r="U4778" i="1"/>
  <c r="U3334" i="1"/>
  <c r="U4866" i="1"/>
  <c r="U4581" i="1"/>
  <c r="U6221" i="1"/>
  <c r="U3333" i="1"/>
  <c r="U4865" i="1"/>
  <c r="U6849" i="1"/>
  <c r="U6512" i="1"/>
  <c r="U1598" i="1"/>
  <c r="U963" i="1"/>
  <c r="U3477" i="1"/>
  <c r="U5526" i="1"/>
  <c r="U4580" i="1"/>
  <c r="U6848" i="1"/>
  <c r="U570" i="1"/>
  <c r="U4864" i="1"/>
  <c r="U1743" i="1"/>
  <c r="U4310" i="1"/>
  <c r="U1646" i="1"/>
  <c r="U3151" i="1"/>
  <c r="U6075" i="1"/>
  <c r="U6268" i="1"/>
  <c r="U434" i="1"/>
  <c r="U433" i="1"/>
  <c r="U1118" i="1"/>
  <c r="U672" i="1"/>
  <c r="U618" i="1"/>
  <c r="U3838" i="1"/>
  <c r="U4863" i="1"/>
  <c r="U6672" i="1"/>
  <c r="U6671" i="1"/>
  <c r="U1461" i="1"/>
  <c r="U902" i="1"/>
  <c r="U2575" i="1"/>
  <c r="U2780" i="1"/>
  <c r="U2367" i="1"/>
  <c r="U2574" i="1"/>
  <c r="U4579" i="1"/>
  <c r="U6324" i="1"/>
  <c r="U1579" i="1"/>
  <c r="U569" i="1"/>
  <c r="U1019" i="1"/>
  <c r="U3647" i="1"/>
  <c r="U4336" i="1"/>
  <c r="U5599" i="1"/>
  <c r="U4862" i="1"/>
  <c r="U3646" i="1"/>
  <c r="U4578" i="1"/>
  <c r="U5380" i="1"/>
  <c r="U6574" i="1"/>
  <c r="U6880" i="1"/>
  <c r="U6936" i="1"/>
  <c r="U2411" i="1"/>
  <c r="U84" i="1"/>
  <c r="U4577" i="1"/>
  <c r="U5225" i="1"/>
  <c r="U6185" i="1"/>
  <c r="U4576" i="1"/>
  <c r="U4253" i="1"/>
  <c r="U4009" i="1"/>
  <c r="U1645" i="1"/>
  <c r="U3440" i="1"/>
  <c r="U671" i="1"/>
  <c r="U3645" i="1"/>
  <c r="U5598" i="1"/>
  <c r="U1494" i="1"/>
  <c r="U2137" i="1"/>
  <c r="U1536" i="1"/>
  <c r="U2296" i="1"/>
  <c r="U5143" i="1"/>
  <c r="U1460" i="1"/>
  <c r="U1644" i="1"/>
  <c r="U5749" i="1"/>
  <c r="U1643" i="1"/>
  <c r="U4170" i="1"/>
  <c r="U1980" i="1"/>
  <c r="U4103" i="1"/>
  <c r="U1459" i="1"/>
  <c r="U2136" i="1"/>
  <c r="U4169" i="1"/>
  <c r="U1578" i="1"/>
  <c r="U6323" i="1"/>
  <c r="U30" i="1"/>
  <c r="U6774" i="1"/>
  <c r="U74" i="1"/>
  <c r="U164" i="1"/>
  <c r="U1117" i="1"/>
  <c r="U3186" i="1"/>
  <c r="U3221" i="1"/>
  <c r="U2135" i="1"/>
  <c r="U4168" i="1"/>
  <c r="U1774" i="1"/>
  <c r="U2573" i="1"/>
  <c r="U5596" i="1"/>
  <c r="U5597" i="1"/>
  <c r="U4575" i="1"/>
  <c r="U1458" i="1"/>
  <c r="U5793" i="1"/>
  <c r="U5311" i="1"/>
  <c r="U432" i="1"/>
  <c r="U1116" i="1"/>
  <c r="U168" i="1"/>
  <c r="U6648" i="1"/>
  <c r="U6773" i="1"/>
  <c r="U6795" i="1"/>
  <c r="U6649" i="1"/>
  <c r="U4744" i="1"/>
  <c r="U1367" i="1"/>
  <c r="U2134" i="1"/>
  <c r="U4769" i="1"/>
  <c r="U6074" i="1"/>
  <c r="U3332" i="1"/>
  <c r="U2460" i="1"/>
  <c r="U4500" i="1"/>
  <c r="U219" i="1"/>
  <c r="U3451" i="1"/>
  <c r="U1742" i="1"/>
  <c r="U4574" i="1"/>
  <c r="U3410" i="1"/>
  <c r="U431" i="1"/>
  <c r="U3331" i="1"/>
  <c r="U2133" i="1"/>
  <c r="U2525" i="1"/>
  <c r="U4167" i="1"/>
  <c r="U501" i="1"/>
  <c r="U4404" i="1"/>
  <c r="U2132" i="1"/>
  <c r="U2955" i="1"/>
  <c r="U2622" i="1"/>
  <c r="U539" i="1"/>
  <c r="U4252" i="1"/>
  <c r="U4861" i="1"/>
  <c r="U2666" i="1"/>
  <c r="U3644" i="1"/>
  <c r="U5595" i="1"/>
  <c r="U5048" i="1"/>
  <c r="U6184" i="1"/>
  <c r="U5853" i="1"/>
  <c r="U6847" i="1"/>
  <c r="U320" i="1"/>
  <c r="U1884" i="1"/>
  <c r="U2131" i="1"/>
  <c r="U1642" i="1"/>
  <c r="U2130" i="1"/>
  <c r="U3150" i="1"/>
  <c r="U5792" i="1"/>
  <c r="U24" i="1"/>
  <c r="U6511" i="1"/>
  <c r="U123" i="1"/>
  <c r="U4294" i="1"/>
  <c r="U1115" i="1"/>
  <c r="U1641" i="1"/>
  <c r="U2939" i="1"/>
  <c r="U2741" i="1"/>
  <c r="U4462" i="1"/>
  <c r="U4166" i="1"/>
  <c r="U7026" i="1"/>
  <c r="U5594" i="1"/>
  <c r="U4165" i="1"/>
  <c r="U6073" i="1"/>
  <c r="U2366" i="1"/>
  <c r="U5142" i="1"/>
  <c r="U355" i="1"/>
  <c r="U1236" i="1"/>
  <c r="U5069" i="1"/>
  <c r="U1722" i="1"/>
  <c r="U1335" i="1"/>
  <c r="U5047" i="1"/>
  <c r="U376" i="1"/>
  <c r="U1114" i="1"/>
  <c r="U4403" i="1"/>
  <c r="U3643" i="1"/>
  <c r="U1113" i="1"/>
  <c r="U3015" i="1"/>
  <c r="U901" i="1"/>
  <c r="U800" i="1"/>
  <c r="U2129" i="1"/>
  <c r="U3014" i="1"/>
  <c r="U1883" i="1"/>
  <c r="U4293" i="1"/>
  <c r="U6510" i="1"/>
  <c r="U6846" i="1"/>
  <c r="U6322" i="1"/>
  <c r="U3642" i="1"/>
  <c r="U6935" i="1"/>
  <c r="U2365" i="1"/>
  <c r="U3837" i="1"/>
  <c r="U5141" i="1"/>
  <c r="U3220" i="1"/>
  <c r="U218" i="1"/>
  <c r="U2459" i="1"/>
  <c r="U241" i="1"/>
  <c r="U2364" i="1"/>
  <c r="U261" i="1"/>
  <c r="U5224" i="1"/>
  <c r="U4008" i="1"/>
  <c r="U4859" i="1"/>
  <c r="U4860" i="1"/>
  <c r="U774" i="1"/>
  <c r="U5140" i="1"/>
  <c r="U6708" i="1"/>
  <c r="U3013" i="1"/>
  <c r="U2847" i="1"/>
  <c r="U3149" i="1"/>
  <c r="U1852" i="1"/>
  <c r="U5852" i="1"/>
  <c r="U5300" i="1"/>
  <c r="U5301" i="1"/>
  <c r="U1112" i="1"/>
  <c r="U319" i="1"/>
  <c r="U176" i="1"/>
  <c r="U6647" i="1"/>
  <c r="U6321" i="1"/>
  <c r="U6434" i="1"/>
  <c r="U6843" i="1"/>
  <c r="U6707" i="1"/>
  <c r="U6844" i="1"/>
  <c r="U6845" i="1"/>
  <c r="U2295" i="1"/>
  <c r="U4164" i="1"/>
  <c r="U900" i="1"/>
  <c r="U6879" i="1"/>
  <c r="U670" i="1"/>
  <c r="U6183" i="1"/>
  <c r="U5379" i="1"/>
  <c r="U5593" i="1"/>
  <c r="U1334" i="1"/>
  <c r="U5471" i="1"/>
  <c r="U5493" i="1"/>
  <c r="U2458" i="1"/>
  <c r="U2665" i="1"/>
  <c r="U669" i="1"/>
  <c r="U7025" i="1"/>
  <c r="U6772" i="1"/>
  <c r="U4007" i="1"/>
  <c r="U5378" i="1"/>
  <c r="U2664" i="1"/>
  <c r="U1111" i="1"/>
  <c r="U6509" i="1"/>
  <c r="U4402" i="1"/>
  <c r="U1640" i="1"/>
  <c r="U3476" i="1"/>
  <c r="U1535" i="1"/>
  <c r="U1333" i="1"/>
  <c r="U83" i="1"/>
  <c r="U6072" i="1"/>
  <c r="U3641" i="1"/>
  <c r="U5592" i="1"/>
  <c r="U4573" i="1"/>
  <c r="U2128" i="1"/>
  <c r="U3640" i="1"/>
  <c r="U4401" i="1"/>
  <c r="U2294" i="1"/>
  <c r="U4163" i="1"/>
  <c r="U3639" i="1"/>
  <c r="U1110" i="1"/>
  <c r="U5591" i="1"/>
  <c r="U1109" i="1"/>
  <c r="U4572" i="1"/>
  <c r="U3219" i="1"/>
  <c r="U2127" i="1"/>
  <c r="U2126" i="1"/>
  <c r="U3638" i="1"/>
  <c r="U1332" i="1"/>
  <c r="U668" i="1"/>
  <c r="U152" i="1"/>
  <c r="U3218" i="1"/>
  <c r="U4571" i="1"/>
  <c r="U3526" i="1"/>
  <c r="U3148" i="1"/>
  <c r="U5139" i="1"/>
  <c r="U4292" i="1"/>
  <c r="U3330" i="1"/>
  <c r="U1741" i="1"/>
  <c r="U842" i="1"/>
  <c r="U2293" i="1"/>
  <c r="U1108" i="1"/>
  <c r="U375" i="1"/>
  <c r="U5994" i="1"/>
  <c r="U6508" i="1"/>
  <c r="U3836" i="1"/>
  <c r="U3637" i="1"/>
  <c r="U4400" i="1"/>
  <c r="U4570" i="1"/>
  <c r="U3636" i="1"/>
  <c r="U1420" i="1"/>
  <c r="U2457" i="1"/>
  <c r="U5264" i="1"/>
  <c r="U3635" i="1"/>
  <c r="U6507" i="1"/>
  <c r="U1534" i="1"/>
  <c r="U568" i="1"/>
  <c r="U2125" i="1"/>
  <c r="U5046" i="1"/>
  <c r="U2363" i="1"/>
  <c r="U1639" i="1"/>
  <c r="U6320" i="1"/>
  <c r="U4335" i="1"/>
  <c r="U430" i="1"/>
  <c r="U5138" i="1"/>
  <c r="U799" i="1"/>
  <c r="U2124" i="1"/>
  <c r="U6892" i="1"/>
  <c r="U5943" i="1"/>
  <c r="U2663" i="1"/>
  <c r="U429" i="1"/>
  <c r="U4399" i="1"/>
  <c r="U2123" i="1"/>
  <c r="U4569" i="1"/>
  <c r="U217" i="1"/>
  <c r="U1000" i="1"/>
  <c r="U2362" i="1"/>
  <c r="U1882" i="1"/>
  <c r="U1107" i="1"/>
  <c r="U5851" i="1"/>
  <c r="U7024" i="1"/>
  <c r="U4858" i="1"/>
  <c r="U3634" i="1"/>
  <c r="U2122" i="1"/>
  <c r="U6071" i="1"/>
  <c r="U1384" i="1"/>
  <c r="U3012" i="1"/>
  <c r="U5045" i="1"/>
  <c r="U362" i="1"/>
  <c r="U6070" i="1"/>
  <c r="U3633" i="1"/>
  <c r="U2456" i="1"/>
  <c r="U6573" i="1"/>
  <c r="U6794" i="1"/>
  <c r="U6842" i="1"/>
  <c r="U6433" i="1"/>
  <c r="U6646" i="1"/>
  <c r="U1938" i="1"/>
  <c r="U1331" i="1"/>
  <c r="U4857" i="1"/>
  <c r="U5791" i="1"/>
  <c r="U3011" i="1"/>
  <c r="U667" i="1"/>
  <c r="U3010" i="1"/>
  <c r="U3009" i="1"/>
  <c r="U87" i="1"/>
  <c r="U428" i="1"/>
  <c r="U3329" i="1"/>
  <c r="U5137" i="1"/>
  <c r="U4398" i="1"/>
  <c r="U6069" i="1"/>
  <c r="U6793" i="1"/>
  <c r="U999" i="1"/>
  <c r="U3632" i="1"/>
  <c r="U1106" i="1"/>
  <c r="U2846" i="1"/>
  <c r="U318" i="1"/>
  <c r="U2005" i="1"/>
  <c r="U3631" i="1"/>
  <c r="U5590" i="1"/>
  <c r="U1881" i="1"/>
  <c r="U6251" i="1"/>
  <c r="U5850" i="1"/>
  <c r="U6792" i="1"/>
  <c r="U3328" i="1"/>
  <c r="U2845" i="1"/>
  <c r="U5748" i="1"/>
  <c r="U2121" i="1"/>
  <c r="U4251" i="1"/>
  <c r="U1850" i="1"/>
  <c r="U5377" i="1"/>
  <c r="U3630" i="1"/>
  <c r="U1533" i="1"/>
  <c r="U3629" i="1"/>
  <c r="U6391" i="1"/>
  <c r="U4568" i="1"/>
  <c r="U5223" i="1"/>
  <c r="U1105" i="1"/>
  <c r="U4856" i="1"/>
  <c r="U283" i="1"/>
  <c r="U389" i="1"/>
  <c r="U3628" i="1"/>
  <c r="U3008" i="1"/>
  <c r="U1018" i="1"/>
  <c r="U853" i="1"/>
  <c r="U1383" i="1"/>
  <c r="U3327" i="1"/>
  <c r="U4855" i="1"/>
  <c r="U4250" i="1"/>
  <c r="U4698" i="1"/>
  <c r="U5747" i="1"/>
  <c r="U5589" i="1"/>
  <c r="U3007" i="1"/>
  <c r="U6319" i="1"/>
  <c r="U4397" i="1"/>
  <c r="U108" i="1"/>
  <c r="U1235" i="1"/>
  <c r="U6432" i="1"/>
  <c r="U5376" i="1"/>
  <c r="U4854" i="1"/>
  <c r="U1638" i="1"/>
  <c r="U5918" i="1"/>
  <c r="U4249" i="1"/>
  <c r="U4567" i="1"/>
  <c r="U2120" i="1"/>
  <c r="U3930" i="1"/>
  <c r="U1104" i="1"/>
  <c r="U2844" i="1"/>
  <c r="U6706" i="1"/>
  <c r="U88" i="1"/>
  <c r="U632" i="1"/>
  <c r="U5588" i="1"/>
  <c r="U112" i="1"/>
  <c r="U3835" i="1"/>
  <c r="U5849" i="1"/>
  <c r="U478" i="1"/>
  <c r="U1773" i="1"/>
  <c r="U6068" i="1"/>
  <c r="U2662" i="1"/>
  <c r="U6067" i="1"/>
  <c r="U5993" i="1"/>
  <c r="U5917" i="1"/>
  <c r="U3958" i="1"/>
  <c r="U2938" i="1"/>
  <c r="U962" i="1"/>
  <c r="U2119" i="1"/>
  <c r="U2954" i="1"/>
  <c r="U3147" i="1"/>
  <c r="U4853" i="1"/>
  <c r="U5022" i="1"/>
  <c r="U1637" i="1"/>
  <c r="U4852" i="1"/>
  <c r="U2455" i="1"/>
  <c r="U5992" i="1"/>
  <c r="U2661" i="1"/>
  <c r="U1577" i="1"/>
  <c r="U4005" i="1"/>
  <c r="U4006" i="1"/>
  <c r="U2118" i="1"/>
  <c r="U2117" i="1"/>
  <c r="U1636" i="1"/>
  <c r="U6066" i="1"/>
  <c r="U567" i="1"/>
  <c r="U4851" i="1"/>
  <c r="U4396" i="1"/>
  <c r="U113" i="1"/>
  <c r="U5492" i="1"/>
  <c r="U5848" i="1"/>
  <c r="U6609" i="1"/>
  <c r="U4565" i="1"/>
  <c r="U4566" i="1"/>
  <c r="U5136" i="1"/>
  <c r="U4395" i="1"/>
  <c r="U5847" i="1"/>
  <c r="U6934" i="1"/>
  <c r="U3627" i="1"/>
  <c r="U5021" i="1"/>
  <c r="U4743" i="1"/>
  <c r="U4564" i="1"/>
  <c r="U1635" i="1"/>
  <c r="U1532" i="1"/>
  <c r="U1457" i="1"/>
  <c r="U2572" i="1"/>
  <c r="U1531" i="1"/>
  <c r="U5587" i="1"/>
  <c r="U4004" i="1"/>
  <c r="U1382" i="1"/>
  <c r="U6841" i="1"/>
  <c r="U6249" i="1"/>
  <c r="U6250" i="1"/>
  <c r="U3326" i="1"/>
  <c r="U4394" i="1"/>
  <c r="U6670" i="1"/>
  <c r="U3626" i="1"/>
  <c r="U899" i="1"/>
  <c r="U1740" i="1"/>
  <c r="U2843" i="1"/>
  <c r="U3450" i="1"/>
  <c r="U3625" i="1"/>
  <c r="U6840" i="1"/>
  <c r="U950" i="1"/>
  <c r="U3949" i="1"/>
  <c r="U2842" i="1"/>
  <c r="U1634" i="1"/>
  <c r="U2116" i="1"/>
  <c r="U67" i="1"/>
  <c r="U6980" i="1"/>
  <c r="U2660" i="1"/>
  <c r="U3279" i="1"/>
  <c r="U2115" i="1"/>
  <c r="U3624" i="1"/>
  <c r="U5375" i="1"/>
  <c r="U2841" i="1"/>
  <c r="U2840" i="1"/>
  <c r="U111" i="1"/>
  <c r="U1017" i="1"/>
  <c r="U5846" i="1"/>
  <c r="U107" i="1"/>
  <c r="U1103" i="1"/>
  <c r="U5020" i="1"/>
  <c r="U3834" i="1"/>
  <c r="U6065" i="1"/>
  <c r="U6818" i="1"/>
  <c r="U3623" i="1"/>
  <c r="U6933" i="1"/>
  <c r="U2659" i="1"/>
  <c r="U961" i="1"/>
  <c r="U1880" i="1"/>
  <c r="U3006" i="1"/>
  <c r="U6839" i="1"/>
  <c r="U5586" i="1"/>
  <c r="U4697" i="1"/>
  <c r="U773" i="1"/>
  <c r="U60" i="1"/>
  <c r="U3005" i="1"/>
  <c r="U666" i="1"/>
  <c r="U5585" i="1"/>
  <c r="U6182" i="1"/>
  <c r="U92" i="1"/>
  <c r="U1530" i="1"/>
  <c r="U427" i="1"/>
  <c r="U4475" i="1"/>
  <c r="U2410" i="1"/>
  <c r="U426" i="1"/>
  <c r="U6318" i="1"/>
  <c r="U4162" i="1"/>
  <c r="U6064" i="1"/>
  <c r="U4393" i="1"/>
  <c r="U3622" i="1"/>
  <c r="U998" i="1"/>
  <c r="U317" i="1"/>
  <c r="U254" i="1"/>
  <c r="U2658" i="1"/>
  <c r="U63" i="1"/>
  <c r="U997" i="1"/>
  <c r="U898" i="1"/>
  <c r="U4392" i="1"/>
  <c r="U3833" i="1"/>
  <c r="U5299" i="1"/>
  <c r="U5707" i="1"/>
  <c r="U4563" i="1"/>
  <c r="U29" i="1"/>
  <c r="U6317" i="1"/>
  <c r="U3475" i="1"/>
  <c r="U4562" i="1"/>
  <c r="U86" i="1"/>
  <c r="U3474" i="1"/>
  <c r="U49" i="1"/>
  <c r="U5310" i="1"/>
  <c r="U4850" i="1"/>
  <c r="U26" i="1"/>
  <c r="U5374" i="1"/>
  <c r="U4499" i="1"/>
  <c r="U95" i="1"/>
  <c r="U4003" i="1"/>
  <c r="U4002" i="1"/>
  <c r="U82" i="1"/>
  <c r="U48" i="1"/>
  <c r="U5373" i="1"/>
  <c r="U4161" i="1"/>
  <c r="U6506" i="1"/>
  <c r="U3325" i="1"/>
  <c r="U2657" i="1"/>
  <c r="U271" i="1"/>
  <c r="U6316" i="1"/>
  <c r="U6505" i="1"/>
  <c r="U6063" i="1"/>
  <c r="U102" i="1"/>
  <c r="U3409" i="1"/>
  <c r="U4849" i="1"/>
  <c r="U4160" i="1"/>
  <c r="U5845" i="1"/>
  <c r="U47" i="1"/>
  <c r="U27" i="1"/>
  <c r="U28" i="1"/>
  <c r="U6669" i="1"/>
  <c r="U4848" i="1"/>
  <c r="U4561" i="1"/>
  <c r="U5372" i="1"/>
  <c r="U131" i="1"/>
  <c r="U1633" i="1"/>
  <c r="U6504" i="1"/>
  <c r="U216" i="1"/>
  <c r="U2114" i="1"/>
  <c r="U4847" i="1"/>
  <c r="U197" i="1"/>
  <c r="U4560" i="1"/>
  <c r="U38" i="1"/>
  <c r="U3004" i="1"/>
  <c r="U5746" i="1"/>
  <c r="U4248" i="1"/>
  <c r="U6315" i="1"/>
  <c r="U1234" i="1"/>
  <c r="U7" i="1"/>
  <c r="U4159" i="1"/>
  <c r="U1233" i="1"/>
  <c r="U2656" i="1"/>
  <c r="U8" i="1"/>
  <c r="U4158" i="1"/>
  <c r="U10" i="1"/>
  <c r="U316" i="1"/>
  <c r="U2937" i="1"/>
  <c r="U834" i="1"/>
  <c r="U3324" i="1"/>
  <c r="U6503" i="1"/>
  <c r="U70" i="1"/>
  <c r="U25" i="1"/>
  <c r="U6181" i="1"/>
  <c r="U3323" i="1"/>
  <c r="U81" i="1"/>
  <c r="U5705" i="1"/>
  <c r="U5706" i="1"/>
  <c r="U6502" i="1"/>
  <c r="U6838" i="1"/>
  <c r="U1739" i="1"/>
  <c r="U425" i="1"/>
  <c r="U4334" i="1"/>
  <c r="U2571" i="1"/>
  <c r="U4559" i="1"/>
  <c r="U566" i="1"/>
  <c r="U5942" i="1"/>
  <c r="U5371" i="1"/>
  <c r="U1102" i="1"/>
  <c r="U46" i="1"/>
  <c r="U62" i="1"/>
  <c r="U772" i="1"/>
  <c r="U1529" i="1"/>
  <c r="U58" i="1"/>
  <c r="U404" i="1"/>
  <c r="U6180" i="1"/>
  <c r="U3003" i="1"/>
  <c r="U960" i="1"/>
  <c r="U2113" i="1"/>
  <c r="U1101" i="1"/>
  <c r="U815" i="1"/>
  <c r="U4846" i="1"/>
  <c r="U2454" i="1"/>
  <c r="U4078" i="1"/>
  <c r="U2619" i="1"/>
  <c r="U872" i="1"/>
  <c r="U4333" i="1"/>
  <c r="U94" i="1"/>
  <c r="U897" i="1"/>
  <c r="U5941" i="1"/>
  <c r="U5001" i="1"/>
  <c r="U2839" i="1"/>
  <c r="U2453" i="1"/>
  <c r="U2112" i="1"/>
  <c r="U2655" i="1"/>
  <c r="U3217" i="1"/>
  <c r="U424" i="1"/>
  <c r="U2771" i="1"/>
  <c r="U2111" i="1"/>
  <c r="U1330" i="1"/>
  <c r="U5135" i="1"/>
  <c r="U2838" i="1"/>
  <c r="U4558" i="1"/>
  <c r="U5134" i="1"/>
  <c r="U896" i="1"/>
  <c r="U5844" i="1"/>
  <c r="U5916" i="1"/>
  <c r="U2953" i="1"/>
  <c r="U5790" i="1"/>
  <c r="U5843" i="1"/>
  <c r="U5584" i="1"/>
  <c r="U5370" i="1"/>
  <c r="U5309" i="1"/>
  <c r="U807" i="1"/>
  <c r="U3002" i="1"/>
  <c r="U5583" i="1"/>
  <c r="U2837" i="1"/>
  <c r="U895" i="1"/>
  <c r="U1329" i="1"/>
  <c r="U3216" i="1"/>
  <c r="U2110" i="1"/>
  <c r="U6314" i="1"/>
  <c r="U1100" i="1"/>
  <c r="U4777" i="1"/>
  <c r="U3621" i="1"/>
  <c r="U1328" i="1"/>
  <c r="U2836" i="1"/>
  <c r="U6705" i="1"/>
  <c r="U5842" i="1"/>
  <c r="U6837" i="1"/>
  <c r="U5915" i="1"/>
  <c r="U1440" i="1"/>
  <c r="U4845" i="1"/>
  <c r="U6501" i="1"/>
  <c r="U6645" i="1"/>
  <c r="U665" i="1"/>
  <c r="U5704" i="1"/>
  <c r="U1879" i="1"/>
  <c r="U6179" i="1"/>
  <c r="U4157" i="1"/>
  <c r="U4001" i="1"/>
  <c r="U4000" i="1"/>
  <c r="U1456" i="1"/>
  <c r="U5222" i="1"/>
  <c r="U5133" i="1"/>
  <c r="U4461" i="1"/>
  <c r="U5369" i="1"/>
  <c r="U1099" i="1"/>
  <c r="U4156" i="1"/>
  <c r="U3999" i="1"/>
  <c r="U4391" i="1"/>
  <c r="U4557" i="1"/>
  <c r="U2935" i="1"/>
  <c r="U2936" i="1"/>
  <c r="U7008" i="1"/>
  <c r="U1937" i="1"/>
  <c r="U1098" i="1"/>
  <c r="U2835" i="1"/>
  <c r="U1097" i="1"/>
  <c r="U315" i="1"/>
  <c r="U2834" i="1"/>
  <c r="U598" i="1"/>
  <c r="U664" i="1"/>
  <c r="U6062" i="1"/>
  <c r="U6500" i="1"/>
  <c r="U5368" i="1"/>
  <c r="U3146" i="1"/>
  <c r="U3620" i="1"/>
  <c r="U5132" i="1"/>
  <c r="U2331" i="1"/>
  <c r="U3321" i="1"/>
  <c r="U3322" i="1"/>
  <c r="U6979" i="1"/>
  <c r="U3998" i="1"/>
  <c r="U4155" i="1"/>
  <c r="U2004" i="1"/>
  <c r="U4844" i="1"/>
  <c r="U2613" i="1"/>
  <c r="U548" i="1"/>
  <c r="U4390" i="1"/>
  <c r="U5968" i="1"/>
  <c r="U6915" i="1"/>
  <c r="U1528" i="1"/>
  <c r="U7023" i="1"/>
  <c r="U2618" i="1"/>
  <c r="U4843" i="1"/>
  <c r="U5044" i="1"/>
  <c r="U2570" i="1"/>
  <c r="U663" i="1"/>
  <c r="U1096" i="1"/>
  <c r="U6668" i="1"/>
  <c r="U101" i="1"/>
  <c r="U3997" i="1"/>
  <c r="U6644" i="1"/>
  <c r="U5491" i="1"/>
  <c r="U4842" i="1"/>
  <c r="U5131" i="1"/>
  <c r="U4841" i="1"/>
  <c r="U7007" i="1"/>
  <c r="U1527" i="1"/>
  <c r="U5582" i="1"/>
  <c r="U5581" i="1"/>
  <c r="U4389" i="1"/>
  <c r="U2423" i="1"/>
  <c r="U2109" i="1"/>
  <c r="U2833" i="1"/>
  <c r="U3619" i="1"/>
  <c r="U2108" i="1"/>
  <c r="U2617" i="1"/>
  <c r="U2770" i="1"/>
  <c r="U6178" i="1"/>
  <c r="U253" i="1"/>
  <c r="U5130" i="1"/>
  <c r="U240" i="1"/>
  <c r="U5745" i="1"/>
  <c r="U5703" i="1"/>
  <c r="U4388" i="1"/>
  <c r="U1961" i="1"/>
  <c r="U2107" i="1"/>
  <c r="U1814" i="1"/>
  <c r="U1878" i="1"/>
  <c r="U3996" i="1"/>
  <c r="U5367" i="1"/>
  <c r="U3145" i="1"/>
  <c r="U4154" i="1"/>
  <c r="U3618" i="1"/>
  <c r="U2740" i="1"/>
  <c r="U215" i="1"/>
  <c r="U6313" i="1"/>
  <c r="U1877" i="1"/>
  <c r="U1597" i="1"/>
  <c r="U494" i="1"/>
  <c r="U6499" i="1"/>
  <c r="U4840" i="1"/>
  <c r="U6498" i="1"/>
  <c r="U1095" i="1"/>
  <c r="U7033" i="1"/>
  <c r="U5366" i="1"/>
  <c r="U894" i="1"/>
  <c r="U662" i="1"/>
  <c r="U1526" i="1"/>
  <c r="U2452" i="1"/>
  <c r="U6497" i="1"/>
  <c r="U6791" i="1"/>
  <c r="U2106" i="1"/>
  <c r="U5580" i="1"/>
  <c r="U4387" i="1"/>
  <c r="U1381" i="1"/>
  <c r="U3525" i="1"/>
  <c r="U5365" i="1"/>
  <c r="U3832" i="1"/>
  <c r="U3617" i="1"/>
  <c r="U5579" i="1"/>
  <c r="U2832" i="1"/>
  <c r="U1094" i="1"/>
  <c r="U2105" i="1"/>
  <c r="U6608" i="1"/>
  <c r="U1525" i="1"/>
  <c r="U3144" i="1"/>
  <c r="U3174" i="1"/>
  <c r="U3473" i="1"/>
  <c r="U3518" i="1"/>
  <c r="U3164" i="1"/>
  <c r="U2413" i="1"/>
  <c r="U2361" i="1"/>
  <c r="U3165" i="1"/>
  <c r="U3175" i="1"/>
  <c r="U2654" i="1"/>
  <c r="U2414" i="1"/>
  <c r="U3163" i="1"/>
  <c r="U3430" i="1"/>
  <c r="U3519" i="1"/>
  <c r="U3173" i="1"/>
  <c r="U3184" i="1"/>
  <c r="U2415" i="1"/>
  <c r="U3185" i="1"/>
  <c r="U423" i="1"/>
  <c r="U4153" i="1"/>
  <c r="U2739" i="1"/>
  <c r="U6932" i="1"/>
  <c r="U2653" i="1"/>
  <c r="U6459" i="1"/>
  <c r="U6790" i="1"/>
  <c r="U2569" i="1"/>
  <c r="U4488" i="1"/>
  <c r="U1232" i="1"/>
  <c r="U6496" i="1"/>
  <c r="U4696" i="1"/>
  <c r="U1093" i="1"/>
  <c r="U1524" i="1"/>
  <c r="U3616" i="1"/>
  <c r="U4386" i="1"/>
  <c r="U2104" i="1"/>
  <c r="U1979" i="1"/>
  <c r="U1327" i="1"/>
  <c r="U1326" i="1"/>
  <c r="U422" i="1"/>
  <c r="U5470" i="1"/>
  <c r="U2292" i="1"/>
  <c r="U4556" i="1"/>
  <c r="U4152" i="1"/>
  <c r="U4742" i="1"/>
  <c r="U4077" i="1"/>
  <c r="U6495" i="1"/>
  <c r="U5841" i="1"/>
  <c r="U4839" i="1"/>
  <c r="U1092" i="1"/>
  <c r="U3948" i="1"/>
  <c r="U6248" i="1"/>
  <c r="U5778" i="1"/>
  <c r="U6390" i="1"/>
  <c r="U1738" i="1"/>
  <c r="U6494" i="1"/>
  <c r="U6493" i="1"/>
  <c r="U6061" i="1"/>
  <c r="U3615" i="1"/>
  <c r="U4385" i="1"/>
  <c r="U893" i="1"/>
  <c r="U6750" i="1"/>
  <c r="U214" i="1"/>
  <c r="U4151" i="1"/>
  <c r="U4384" i="1"/>
  <c r="U2568" i="1"/>
  <c r="U1813" i="1"/>
  <c r="U2831" i="1"/>
  <c r="U3001" i="1"/>
  <c r="U4838" i="1"/>
  <c r="U314" i="1"/>
  <c r="U5129" i="1"/>
  <c r="U1632" i="1"/>
  <c r="U6312" i="1"/>
  <c r="U3320" i="1"/>
  <c r="U3831" i="1"/>
  <c r="U6177" i="1"/>
  <c r="U5789" i="1"/>
  <c r="U2103" i="1"/>
  <c r="U661" i="1"/>
  <c r="U2652" i="1"/>
  <c r="U5364" i="1"/>
  <c r="U313" i="1"/>
  <c r="U2360" i="1"/>
  <c r="U3472" i="1"/>
  <c r="U6060" i="1"/>
  <c r="U1091" i="1"/>
  <c r="U374" i="1"/>
  <c r="U421" i="1"/>
  <c r="U6704" i="1"/>
  <c r="U6954" i="1"/>
  <c r="U4837" i="1"/>
  <c r="U5702" i="1"/>
  <c r="U5840" i="1"/>
  <c r="U4291" i="1"/>
  <c r="U4741" i="1"/>
  <c r="U6789" i="1"/>
  <c r="U239" i="1"/>
  <c r="U5128" i="1"/>
  <c r="U1325" i="1"/>
  <c r="U5839" i="1"/>
  <c r="U5263" i="1"/>
  <c r="U5221" i="1"/>
  <c r="U4836" i="1"/>
  <c r="U3614" i="1"/>
  <c r="U2102" i="1"/>
  <c r="U1876" i="1"/>
  <c r="U4076" i="1"/>
  <c r="U1090" i="1"/>
  <c r="U2999" i="1"/>
  <c r="U3000" i="1"/>
  <c r="U130" i="1"/>
  <c r="U4555" i="1"/>
  <c r="U2998" i="1"/>
  <c r="U4835" i="1"/>
  <c r="U1016" i="1"/>
  <c r="U5127" i="1"/>
  <c r="U2997" i="1"/>
  <c r="U213" i="1"/>
  <c r="U5578" i="1"/>
  <c r="U5220" i="1"/>
  <c r="U1039" i="1"/>
  <c r="U866" i="1"/>
  <c r="U523" i="1"/>
  <c r="U2996" i="1"/>
  <c r="U2738" i="1"/>
  <c r="U2995" i="1"/>
  <c r="U3319" i="1"/>
  <c r="U1089" i="1"/>
  <c r="U312" i="1"/>
  <c r="U477" i="1"/>
  <c r="U3830" i="1"/>
  <c r="U6267" i="1"/>
  <c r="U6059" i="1"/>
  <c r="U2451" i="1"/>
  <c r="U2003" i="1"/>
  <c r="U93" i="1"/>
  <c r="U2101" i="1"/>
  <c r="U4834" i="1"/>
  <c r="U5577" i="1"/>
  <c r="U1455" i="1"/>
  <c r="U6431" i="1"/>
  <c r="U6311" i="1"/>
  <c r="U4150" i="1"/>
  <c r="U5576" i="1"/>
  <c r="U2100" i="1"/>
  <c r="U2291" i="1"/>
  <c r="U2651" i="1"/>
  <c r="U66" i="1"/>
  <c r="U2830" i="1"/>
  <c r="U5575" i="1"/>
  <c r="U6771" i="1"/>
  <c r="U6389" i="1"/>
  <c r="U1523" i="1"/>
  <c r="U6058" i="1"/>
  <c r="U5744" i="1"/>
  <c r="U660" i="1"/>
  <c r="U6978" i="1"/>
  <c r="U3408" i="1"/>
  <c r="U5967" i="1"/>
  <c r="U373" i="1"/>
  <c r="U4740" i="1"/>
  <c r="U6607" i="1"/>
  <c r="U6492" i="1"/>
  <c r="U2016" i="1"/>
  <c r="U3215" i="1"/>
  <c r="U2017" i="1"/>
  <c r="U1978" i="1"/>
  <c r="U2018" i="1"/>
  <c r="U5574" i="1"/>
  <c r="U3143" i="1"/>
  <c r="U1772" i="1"/>
  <c r="U4309" i="1"/>
  <c r="U3318" i="1"/>
  <c r="U3995" i="1"/>
  <c r="U3613" i="1"/>
  <c r="U6667" i="1"/>
  <c r="U1522" i="1"/>
  <c r="U5966" i="1"/>
  <c r="U6606" i="1"/>
  <c r="U3317" i="1"/>
  <c r="U2099" i="1"/>
  <c r="U6491" i="1"/>
  <c r="U5940" i="1"/>
  <c r="U1088" i="1"/>
  <c r="U5126" i="1"/>
  <c r="U212" i="1"/>
  <c r="U5125" i="1"/>
  <c r="U1771" i="1"/>
  <c r="U597" i="1"/>
  <c r="U631" i="1"/>
  <c r="U2450" i="1"/>
  <c r="U3214" i="1"/>
  <c r="U4383" i="1"/>
  <c r="U1631" i="1"/>
  <c r="U1443" i="1"/>
  <c r="U1371" i="1"/>
  <c r="U1728" i="1"/>
  <c r="U1725" i="1"/>
  <c r="U841" i="1"/>
  <c r="U1857" i="1"/>
  <c r="U2098" i="1"/>
  <c r="U3994" i="1"/>
  <c r="U5363" i="1"/>
  <c r="U3213" i="1"/>
  <c r="U6788" i="1"/>
  <c r="U2097" i="1"/>
  <c r="U5573" i="1"/>
  <c r="U5124" i="1"/>
  <c r="U6416" i="1"/>
  <c r="U4382" i="1"/>
  <c r="U2567" i="1"/>
  <c r="U4554" i="1"/>
  <c r="U1977" i="1"/>
  <c r="U6931" i="1"/>
  <c r="U3612" i="1"/>
  <c r="U420" i="1"/>
  <c r="U5219" i="1"/>
  <c r="U5914" i="1"/>
  <c r="U6836" i="1"/>
  <c r="U6057" i="1"/>
  <c r="U1521" i="1"/>
  <c r="U311" i="1"/>
  <c r="U75" i="1"/>
  <c r="U4290" i="1"/>
  <c r="U4289" i="1"/>
  <c r="U5362" i="1"/>
  <c r="U630" i="1"/>
  <c r="U2449" i="1"/>
  <c r="U2096" i="1"/>
  <c r="U771" i="1"/>
  <c r="U5572" i="1"/>
  <c r="U1737" i="1"/>
  <c r="U151" i="1"/>
  <c r="U4768" i="1"/>
  <c r="U5123" i="1"/>
  <c r="U3316" i="1"/>
  <c r="U419" i="1"/>
  <c r="U6220" i="1"/>
  <c r="U659" i="1"/>
  <c r="U814" i="1"/>
  <c r="U5965" i="1"/>
  <c r="U6310" i="1"/>
  <c r="U3611" i="1"/>
  <c r="U1454" i="1"/>
  <c r="U6176" i="1"/>
  <c r="U2829" i="1"/>
  <c r="U1231" i="1"/>
  <c r="U3278" i="1"/>
  <c r="U2994" i="1"/>
  <c r="U4833" i="1"/>
  <c r="U5571" i="1"/>
  <c r="U1087" i="1"/>
  <c r="U1230" i="1"/>
  <c r="U959" i="1"/>
  <c r="U3829" i="1"/>
  <c r="U1875" i="1"/>
  <c r="U1324" i="1"/>
  <c r="U5469" i="1"/>
  <c r="U5122" i="1"/>
  <c r="U3610" i="1"/>
  <c r="U6056" i="1"/>
  <c r="U2448" i="1"/>
  <c r="U3609" i="1"/>
  <c r="U1086" i="1"/>
  <c r="U3285" i="1"/>
  <c r="U6787" i="1"/>
  <c r="U1085" i="1"/>
  <c r="U5218" i="1"/>
  <c r="U5262" i="1"/>
  <c r="U310" i="1"/>
  <c r="U5838" i="1"/>
  <c r="U4149" i="1"/>
  <c r="U6388" i="1"/>
  <c r="U6055" i="1"/>
  <c r="U372" i="1"/>
  <c r="U3608" i="1"/>
  <c r="U2095" i="1"/>
  <c r="U5121" i="1"/>
  <c r="U5701" i="1"/>
  <c r="U5217" i="1"/>
  <c r="U4381" i="1"/>
  <c r="U2828" i="1"/>
  <c r="U6749" i="1"/>
  <c r="U6054" i="1"/>
  <c r="U5361" i="1"/>
  <c r="U1874" i="1"/>
  <c r="U2993" i="1"/>
  <c r="U6490" i="1"/>
  <c r="U7006" i="1"/>
  <c r="U1084" i="1"/>
  <c r="U5939" i="1"/>
  <c r="U1323" i="1"/>
  <c r="U2992" i="1"/>
  <c r="U6266" i="1"/>
  <c r="U5964" i="1"/>
  <c r="U2538" i="1"/>
  <c r="U6309" i="1"/>
  <c r="U1727" i="1"/>
  <c r="U840" i="1"/>
  <c r="U5490" i="1"/>
  <c r="U5261" i="1"/>
  <c r="U2447" i="1"/>
  <c r="U1630" i="1"/>
  <c r="U565" i="1"/>
  <c r="U564" i="1"/>
  <c r="U194" i="1"/>
  <c r="U892" i="1"/>
  <c r="U3142" i="1"/>
  <c r="U1736" i="1"/>
  <c r="U1629" i="1"/>
  <c r="U6053" i="1"/>
  <c r="U4739" i="1"/>
  <c r="U5120" i="1"/>
  <c r="U5468" i="1"/>
  <c r="U6878" i="1"/>
  <c r="U6643" i="1"/>
  <c r="U6835" i="1"/>
  <c r="U175" i="1"/>
  <c r="U1873" i="1"/>
  <c r="U5119" i="1"/>
  <c r="U2094" i="1"/>
  <c r="U5837" i="1"/>
  <c r="U211" i="1"/>
  <c r="U538" i="1"/>
  <c r="U5360" i="1"/>
  <c r="U309" i="1"/>
  <c r="U4247" i="1"/>
  <c r="U5570" i="1"/>
  <c r="U4380" i="1"/>
  <c r="U4288" i="1"/>
  <c r="U6052" i="1"/>
  <c r="U6769" i="1"/>
  <c r="U6770" i="1"/>
  <c r="U6785" i="1"/>
  <c r="U6786" i="1"/>
  <c r="U5516" i="1"/>
  <c r="U364" i="1"/>
  <c r="U4553" i="1"/>
  <c r="U658" i="1"/>
  <c r="U5743" i="1"/>
  <c r="U6891" i="1"/>
  <c r="U6877" i="1"/>
  <c r="U2290" i="1"/>
  <c r="U617" i="1"/>
  <c r="U210" i="1"/>
  <c r="U80" i="1"/>
  <c r="U2289" i="1"/>
  <c r="U596" i="1"/>
  <c r="U606" i="1"/>
  <c r="U5569" i="1"/>
  <c r="U6308" i="1"/>
  <c r="U1380" i="1"/>
  <c r="U865" i="1"/>
  <c r="U4738" i="1"/>
  <c r="U308" i="1"/>
  <c r="U1724" i="1"/>
  <c r="U1576" i="1"/>
  <c r="U4331" i="1"/>
  <c r="U1960" i="1"/>
  <c r="U4332" i="1"/>
  <c r="U2776" i="1"/>
  <c r="U1959" i="1"/>
  <c r="U1366" i="1"/>
  <c r="U2650" i="1"/>
  <c r="U4148" i="1"/>
  <c r="U6051" i="1"/>
  <c r="U1792" i="1"/>
  <c r="U3517" i="1"/>
  <c r="U7031" i="1"/>
  <c r="U3947" i="1"/>
  <c r="U2769" i="1"/>
  <c r="U6703" i="1"/>
  <c r="U2446" i="1"/>
  <c r="U5515" i="1"/>
  <c r="U4737" i="1"/>
  <c r="U1812" i="1"/>
  <c r="U5216" i="1"/>
  <c r="U4246" i="1"/>
  <c r="U4147" i="1"/>
  <c r="U4552" i="1"/>
  <c r="U5260" i="1"/>
  <c r="U3183" i="1"/>
  <c r="U3212" i="1"/>
  <c r="U6489" i="1"/>
  <c r="U6488" i="1"/>
  <c r="U1799" i="1"/>
  <c r="U5568" i="1"/>
  <c r="U4146" i="1"/>
  <c r="U2649" i="1"/>
  <c r="U1770" i="1"/>
  <c r="U2524" i="1"/>
  <c r="U1083" i="1"/>
  <c r="U2566" i="1"/>
  <c r="U6415" i="1"/>
  <c r="U2445" i="1"/>
  <c r="U3607" i="1"/>
  <c r="U2956" i="1"/>
  <c r="U4330" i="1"/>
  <c r="U3606" i="1"/>
  <c r="U4379" i="1"/>
  <c r="U563" i="1"/>
  <c r="U1419" i="1"/>
  <c r="U2359" i="1"/>
  <c r="U6175" i="1"/>
  <c r="U3315" i="1"/>
  <c r="U3993" i="1"/>
  <c r="U4145" i="1"/>
  <c r="U6050" i="1"/>
  <c r="U2358" i="1"/>
  <c r="U4378" i="1"/>
  <c r="U2648" i="1"/>
  <c r="U1082" i="1"/>
  <c r="U5019" i="1"/>
  <c r="U76" i="1"/>
  <c r="U3828" i="1"/>
  <c r="U5963" i="1"/>
  <c r="U3471" i="1"/>
  <c r="U2827" i="1"/>
  <c r="U6666" i="1"/>
  <c r="U2991" i="1"/>
  <c r="U3605" i="1"/>
  <c r="U5359" i="1"/>
  <c r="U1453" i="1"/>
  <c r="U292" i="1"/>
  <c r="U196" i="1"/>
  <c r="U2826" i="1"/>
  <c r="U6977" i="1"/>
  <c r="U3604" i="1"/>
  <c r="U2093" i="1"/>
  <c r="U616" i="1"/>
  <c r="U418" i="1"/>
  <c r="U1081" i="1"/>
  <c r="U307" i="1"/>
  <c r="U1080" i="1"/>
  <c r="U417" i="1"/>
  <c r="U3314" i="1"/>
  <c r="U2825" i="1"/>
  <c r="U3470" i="1"/>
  <c r="U1958" i="1"/>
  <c r="U3946" i="1"/>
  <c r="U1628" i="1"/>
  <c r="U1627" i="1"/>
  <c r="U209" i="1"/>
  <c r="U3603" i="1"/>
  <c r="U2288" i="1"/>
  <c r="U157" i="1"/>
  <c r="U121" i="1"/>
  <c r="U1520" i="1"/>
  <c r="U2612" i="1"/>
  <c r="U6876" i="1"/>
  <c r="U3945" i="1"/>
  <c r="U2092" i="1"/>
  <c r="U1079" i="1"/>
  <c r="U5567" i="1"/>
  <c r="U1078" i="1"/>
  <c r="U3182" i="1"/>
  <c r="U4736" i="1"/>
  <c r="U2824" i="1"/>
  <c r="U3313" i="1"/>
  <c r="U1035" i="1"/>
  <c r="U3181" i="1"/>
  <c r="U3992" i="1"/>
  <c r="U3991" i="1"/>
  <c r="U6890" i="1"/>
  <c r="U6572" i="1"/>
  <c r="U657" i="1"/>
  <c r="U3827" i="1"/>
  <c r="U129" i="1"/>
  <c r="U2737" i="1"/>
  <c r="U1519" i="1"/>
  <c r="U6307" i="1"/>
  <c r="U813" i="1"/>
  <c r="U2091" i="1"/>
  <c r="U4144" i="1"/>
  <c r="U2090" i="1"/>
  <c r="U2823" i="1"/>
  <c r="U5700" i="1"/>
  <c r="U208" i="1"/>
  <c r="U6487" i="1"/>
  <c r="U5118" i="1"/>
  <c r="U5835" i="1"/>
  <c r="U5836" i="1"/>
  <c r="U4286" i="1"/>
  <c r="U4287" i="1"/>
  <c r="U1518" i="1"/>
  <c r="U2444" i="1"/>
  <c r="U3825" i="1"/>
  <c r="U3826" i="1"/>
  <c r="U1626" i="1"/>
  <c r="U1379" i="1"/>
  <c r="U3312" i="1"/>
  <c r="U4329" i="1"/>
  <c r="U1322" i="1"/>
  <c r="U3211" i="1"/>
  <c r="U2647" i="1"/>
  <c r="U2443" i="1"/>
  <c r="U2089" i="1"/>
  <c r="U5358" i="1"/>
  <c r="U4377" i="1"/>
  <c r="U2088" i="1"/>
  <c r="U891" i="1"/>
  <c r="U5117" i="1"/>
  <c r="U5018" i="1"/>
  <c r="U5259" i="1"/>
  <c r="U4767" i="1"/>
  <c r="U4832" i="1"/>
  <c r="U5116" i="1"/>
  <c r="U4551" i="1"/>
  <c r="U3449" i="1"/>
  <c r="U3602" i="1"/>
  <c r="U476" i="1"/>
  <c r="U2087" i="1"/>
  <c r="U5566" i="1"/>
  <c r="U100" i="1"/>
  <c r="U5357" i="1"/>
  <c r="U2404" i="1"/>
  <c r="U1735" i="1"/>
  <c r="U2822" i="1"/>
  <c r="U6834" i="1"/>
  <c r="U1517" i="1"/>
  <c r="U2565" i="1"/>
  <c r="U2646" i="1"/>
  <c r="U397" i="1"/>
  <c r="U2442" i="1"/>
  <c r="U5258" i="1"/>
  <c r="U3601" i="1"/>
  <c r="U5215" i="1"/>
  <c r="U6748" i="1"/>
  <c r="U4695" i="1"/>
  <c r="U115" i="1"/>
  <c r="U4376" i="1"/>
  <c r="U3600" i="1"/>
  <c r="U1015" i="1"/>
  <c r="U2441" i="1"/>
  <c r="U5962" i="1"/>
  <c r="U2085" i="1"/>
  <c r="U4831" i="1"/>
  <c r="U2086" i="1"/>
  <c r="U2552" i="1"/>
  <c r="U2821" i="1"/>
  <c r="U812" i="1"/>
  <c r="U3990" i="1"/>
  <c r="U2357" i="1"/>
  <c r="U1625" i="1"/>
  <c r="U4830" i="1"/>
  <c r="U2084" i="1"/>
  <c r="U6910" i="1"/>
  <c r="U2820" i="1"/>
  <c r="U5788" i="1"/>
  <c r="U1077" i="1"/>
  <c r="U1516" i="1"/>
  <c r="U1076" i="1"/>
  <c r="U3599" i="1"/>
  <c r="U403" i="1"/>
  <c r="U595" i="1"/>
  <c r="U1298" i="1"/>
  <c r="U6909" i="1"/>
  <c r="U4375" i="1"/>
  <c r="U5787" i="1"/>
  <c r="U1624" i="1"/>
  <c r="U1575" i="1"/>
  <c r="U2990" i="1"/>
  <c r="U656" i="1"/>
  <c r="U282" i="1"/>
  <c r="U5356" i="1"/>
  <c r="U6953" i="1"/>
  <c r="U3598" i="1"/>
  <c r="U5355" i="1"/>
  <c r="U2952" i="1"/>
  <c r="U3597" i="1"/>
  <c r="U3596" i="1"/>
  <c r="U852" i="1"/>
  <c r="U4143" i="1"/>
  <c r="U1229" i="1"/>
  <c r="U2736" i="1"/>
  <c r="U2083" i="1"/>
  <c r="U3448" i="1"/>
  <c r="U3429" i="1"/>
  <c r="U5354" i="1"/>
  <c r="U1515" i="1"/>
  <c r="U1872" i="1"/>
  <c r="U1514" i="1"/>
  <c r="U6049" i="1"/>
  <c r="U2356" i="1"/>
  <c r="U4075" i="1"/>
  <c r="U2287" i="1"/>
  <c r="U1811" i="1"/>
  <c r="U4102" i="1"/>
  <c r="U4735" i="1"/>
  <c r="U1493" i="1"/>
  <c r="U6306" i="1"/>
  <c r="U1228" i="1"/>
  <c r="U6048" i="1"/>
  <c r="U864" i="1"/>
  <c r="U4829" i="1"/>
  <c r="U5742" i="1"/>
  <c r="U3210" i="1"/>
  <c r="U6486" i="1"/>
  <c r="U6665" i="1"/>
  <c r="U3595" i="1"/>
  <c r="U1368" i="1"/>
  <c r="U6930" i="1"/>
  <c r="U6976" i="1"/>
  <c r="U3141" i="1"/>
  <c r="U2082" i="1"/>
  <c r="U655" i="1"/>
  <c r="U5834" i="1"/>
  <c r="U4550" i="1"/>
  <c r="U1623" i="1"/>
  <c r="U5353" i="1"/>
  <c r="U3824" i="1"/>
  <c r="U1622" i="1"/>
  <c r="U3594" i="1"/>
  <c r="U5214" i="1"/>
  <c r="U5043" i="1"/>
  <c r="U5776" i="1"/>
  <c r="U5298" i="1"/>
  <c r="U4766" i="1"/>
  <c r="U5777" i="1"/>
  <c r="U6414" i="1"/>
  <c r="U5297" i="1"/>
  <c r="U4142" i="1"/>
  <c r="U6047" i="1"/>
  <c r="U5565" i="1"/>
  <c r="U6174" i="1"/>
  <c r="U6571" i="1"/>
  <c r="U654" i="1"/>
  <c r="U1075" i="1"/>
  <c r="U5833" i="1"/>
  <c r="U5832" i="1"/>
  <c r="U3823" i="1"/>
  <c r="U1621" i="1"/>
  <c r="U3209" i="1"/>
  <c r="U1810" i="1"/>
  <c r="U6305" i="1"/>
  <c r="U5564" i="1"/>
  <c r="U4828" i="1"/>
  <c r="U1074" i="1"/>
  <c r="U3469" i="1"/>
  <c r="U3822" i="1"/>
  <c r="U2081" i="1"/>
  <c r="U653" i="1"/>
  <c r="U2645" i="1"/>
  <c r="U2644" i="1"/>
  <c r="U4487" i="1"/>
  <c r="U4308" i="1"/>
  <c r="U4827" i="1"/>
  <c r="U1073" i="1"/>
  <c r="U2989" i="1"/>
  <c r="U3593" i="1"/>
  <c r="U4549" i="1"/>
  <c r="U3592" i="1"/>
  <c r="U1976" i="1"/>
  <c r="U3311" i="1"/>
  <c r="U1452" i="1"/>
  <c r="U2523" i="1"/>
  <c r="U4548" i="1"/>
  <c r="U4547" i="1"/>
  <c r="U6304" i="1"/>
  <c r="U3516" i="1"/>
  <c r="U5831" i="1"/>
  <c r="U5257" i="1"/>
  <c r="U4546" i="1"/>
  <c r="U6929" i="1"/>
  <c r="U2080" i="1"/>
  <c r="U4141" i="1"/>
  <c r="U3172" i="1"/>
  <c r="U6247" i="1"/>
  <c r="U5741" i="1"/>
  <c r="U811" i="1"/>
  <c r="U5115" i="1"/>
  <c r="U2079" i="1"/>
  <c r="U2078" i="1"/>
  <c r="U6833" i="1"/>
  <c r="U6975" i="1"/>
  <c r="U4545" i="1"/>
  <c r="U6747" i="1"/>
  <c r="U3591" i="1"/>
  <c r="U6664" i="1"/>
  <c r="U5740" i="1"/>
  <c r="U6430" i="1"/>
  <c r="U3590" i="1"/>
  <c r="U5114" i="1"/>
  <c r="U371" i="1"/>
  <c r="U2522" i="1"/>
  <c r="U1809" i="1"/>
  <c r="U2643" i="1"/>
  <c r="U2642" i="1"/>
  <c r="U810" i="1"/>
  <c r="U1871" i="1"/>
  <c r="U388" i="1"/>
  <c r="U2819" i="1"/>
  <c r="U562" i="1"/>
  <c r="U2641" i="1"/>
  <c r="U4544" i="1"/>
  <c r="U6303" i="1"/>
  <c r="U5938" i="1"/>
  <c r="U5961" i="1"/>
  <c r="U2640" i="1"/>
  <c r="U6302" i="1"/>
  <c r="U2564" i="1"/>
  <c r="U2355" i="1"/>
  <c r="U2818" i="1"/>
  <c r="U3989" i="1"/>
  <c r="U5213" i="1"/>
  <c r="U6605" i="1"/>
  <c r="U4374" i="1"/>
  <c r="U4826" i="1"/>
  <c r="U1808" i="1"/>
  <c r="U3310" i="1"/>
  <c r="U3515" i="1"/>
  <c r="U3208" i="1"/>
  <c r="U4825" i="1"/>
  <c r="U6889" i="1"/>
  <c r="U4694" i="1"/>
  <c r="U2817" i="1"/>
  <c r="U6301" i="1"/>
  <c r="U6485" i="1"/>
  <c r="U6888" i="1"/>
  <c r="U958" i="1"/>
  <c r="U4543" i="1"/>
  <c r="U2988" i="1"/>
  <c r="U3589" i="1"/>
  <c r="U4140" i="1"/>
  <c r="U2077" i="1"/>
  <c r="U1072" i="1"/>
  <c r="U2354" i="1"/>
  <c r="U5960" i="1"/>
  <c r="U3309" i="1"/>
  <c r="U2987" i="1"/>
  <c r="U4824" i="1"/>
  <c r="U5352" i="1"/>
  <c r="U2285" i="1"/>
  <c r="U2286" i="1"/>
  <c r="U3468" i="1"/>
  <c r="U3308" i="1"/>
  <c r="U6046" i="1"/>
  <c r="U45" i="1"/>
  <c r="U4823" i="1"/>
  <c r="U5830" i="1"/>
  <c r="U2353" i="1"/>
  <c r="U1734" i="1"/>
  <c r="U1071" i="1"/>
  <c r="U6045" i="1"/>
  <c r="U3588" i="1"/>
  <c r="U4542" i="1"/>
  <c r="U5563" i="1"/>
  <c r="U6044" i="1"/>
  <c r="U6043" i="1"/>
  <c r="U5351" i="1"/>
  <c r="U4139" i="1"/>
  <c r="U3307" i="1"/>
  <c r="U6974" i="1"/>
  <c r="U1321" i="1"/>
  <c r="U5562" i="1"/>
  <c r="U4138" i="1"/>
  <c r="U2521" i="1"/>
  <c r="U6042" i="1"/>
  <c r="U6604" i="1"/>
  <c r="U6300" i="1"/>
  <c r="U3180" i="1"/>
  <c r="U6768" i="1"/>
  <c r="U4373" i="1"/>
  <c r="U1070" i="1"/>
  <c r="U2735" i="1"/>
  <c r="U1069" i="1"/>
  <c r="U2816" i="1"/>
  <c r="U5829" i="1"/>
  <c r="U4541" i="1"/>
  <c r="U4137" i="1"/>
  <c r="U6299" i="1"/>
  <c r="U5561" i="1"/>
  <c r="U3988" i="1"/>
  <c r="U4498" i="1"/>
  <c r="U2520" i="1"/>
  <c r="U3140" i="1"/>
  <c r="U2986" i="1"/>
  <c r="U1451" i="1"/>
  <c r="U6603" i="1"/>
  <c r="U1378" i="1"/>
  <c r="U890" i="1"/>
  <c r="U3587" i="1"/>
  <c r="U3171" i="1"/>
  <c r="U4540" i="1"/>
  <c r="U5560" i="1"/>
  <c r="U6298" i="1"/>
  <c r="U5113" i="1"/>
  <c r="U156" i="1"/>
  <c r="U2815" i="1"/>
  <c r="U1620" i="1"/>
  <c r="U2537" i="1"/>
  <c r="U122" i="1"/>
  <c r="U2734" i="1"/>
  <c r="U3586" i="1"/>
  <c r="U6387" i="1"/>
  <c r="U1418" i="1"/>
  <c r="U4822" i="1"/>
  <c r="U6265" i="1"/>
  <c r="U851" i="1"/>
  <c r="U6041" i="1"/>
  <c r="U5467" i="1"/>
  <c r="U5256" i="1"/>
  <c r="U6767" i="1"/>
  <c r="U2814" i="1"/>
  <c r="U2076" i="1"/>
  <c r="U2813" i="1"/>
  <c r="U1014" i="1"/>
  <c r="U1513" i="1"/>
  <c r="U1807" i="1"/>
  <c r="U6040" i="1"/>
  <c r="U6219" i="1"/>
  <c r="U4821" i="1"/>
  <c r="U5828" i="1"/>
  <c r="U6297" i="1"/>
  <c r="U5559" i="1"/>
  <c r="U2440" i="1"/>
  <c r="U2439" i="1"/>
  <c r="U2438" i="1"/>
  <c r="U4136" i="1"/>
  <c r="U528" i="1"/>
  <c r="U2075" i="1"/>
  <c r="U809" i="1"/>
  <c r="U1068" i="1"/>
  <c r="U3207" i="1"/>
  <c r="U4087" i="1"/>
  <c r="U1512" i="1"/>
  <c r="U889" i="1"/>
  <c r="U652" i="1"/>
  <c r="U3585" i="1"/>
  <c r="U1450" i="1"/>
  <c r="U4820" i="1"/>
  <c r="U1733" i="1"/>
  <c r="U6663" i="1"/>
  <c r="U6746" i="1"/>
  <c r="U7030" i="1"/>
  <c r="U4135" i="1"/>
  <c r="U1067" i="1"/>
  <c r="U2812" i="1"/>
  <c r="U4134" i="1"/>
  <c r="U6039" i="1"/>
  <c r="U3139" i="1"/>
  <c r="U5212" i="1"/>
  <c r="U1449" i="1"/>
  <c r="U4372" i="1"/>
  <c r="U4133" i="1"/>
  <c r="U6601" i="1"/>
  <c r="U6602" i="1"/>
  <c r="U6600" i="1"/>
  <c r="U3584" i="1"/>
  <c r="U2811" i="1"/>
  <c r="U4328" i="1"/>
  <c r="U3514" i="1"/>
  <c r="U2074" i="1"/>
  <c r="U3821" i="1"/>
  <c r="U4539" i="1"/>
  <c r="U2536" i="1"/>
  <c r="U615" i="1"/>
  <c r="U6386" i="1"/>
  <c r="U5211" i="1"/>
  <c r="U6766" i="1"/>
  <c r="U5739" i="1"/>
  <c r="U651" i="1"/>
  <c r="U1297" i="1"/>
  <c r="U3306" i="1"/>
  <c r="U6484" i="1"/>
  <c r="U3305" i="1"/>
  <c r="U888" i="1"/>
  <c r="U996" i="1"/>
  <c r="U3304" i="1"/>
  <c r="U306" i="1"/>
  <c r="U2010" i="1"/>
  <c r="U6038" i="1"/>
  <c r="U561" i="1"/>
  <c r="U4693" i="1"/>
  <c r="U4538" i="1"/>
  <c r="U6385" i="1"/>
  <c r="U5558" i="1"/>
  <c r="U5827" i="1"/>
  <c r="U1870" i="1"/>
  <c r="U2073" i="1"/>
  <c r="U1511" i="1"/>
  <c r="U5826" i="1"/>
  <c r="U5112" i="1"/>
  <c r="U6037" i="1"/>
  <c r="U2810" i="1"/>
  <c r="U6036" i="1"/>
  <c r="U2284" i="1"/>
  <c r="U2809" i="1"/>
  <c r="U5350" i="1"/>
  <c r="U4371" i="1"/>
  <c r="U2639" i="1"/>
  <c r="U4819" i="1"/>
  <c r="U5111" i="1"/>
  <c r="U252" i="1"/>
  <c r="U5557" i="1"/>
  <c r="U2985" i="1"/>
  <c r="U2283" i="1"/>
  <c r="U5349" i="1"/>
  <c r="U4818" i="1"/>
  <c r="U6599" i="1"/>
  <c r="U1066" i="1"/>
  <c r="U1619" i="1"/>
  <c r="U5825" i="1"/>
  <c r="U1936" i="1"/>
  <c r="U5110" i="1"/>
  <c r="U2547" i="1"/>
  <c r="U1065" i="1"/>
  <c r="U5348" i="1"/>
  <c r="U1510" i="1"/>
  <c r="U3583" i="1"/>
  <c r="U6973" i="1"/>
  <c r="U5786" i="1"/>
  <c r="U3206" i="1"/>
  <c r="U2733" i="1"/>
  <c r="U4132" i="1"/>
  <c r="U4537" i="1"/>
  <c r="U5042" i="1"/>
  <c r="U3513" i="1"/>
  <c r="U1964" i="1"/>
  <c r="U984" i="1"/>
  <c r="U4285" i="1"/>
  <c r="U2072" i="1"/>
  <c r="U2071" i="1"/>
  <c r="U6483" i="1"/>
  <c r="U5937" i="1"/>
  <c r="U2070" i="1"/>
  <c r="U1869" i="1"/>
  <c r="U3987" i="1"/>
  <c r="U6702" i="1"/>
  <c r="U6035" i="1"/>
  <c r="U1935" i="1"/>
  <c r="U270" i="1"/>
  <c r="U4536" i="1"/>
  <c r="U2437" i="1"/>
  <c r="U2069" i="1"/>
  <c r="U1007" i="1"/>
  <c r="U5109" i="1"/>
  <c r="U2984" i="1"/>
  <c r="U6218" i="1"/>
  <c r="U3986" i="1"/>
  <c r="U3582" i="1"/>
  <c r="U6662" i="1"/>
  <c r="U3581" i="1"/>
  <c r="U4817" i="1"/>
  <c r="U4097" i="1"/>
  <c r="U305" i="1"/>
  <c r="U2563" i="1"/>
  <c r="U2732" i="1"/>
  <c r="U4131" i="1"/>
  <c r="U1013" i="1"/>
  <c r="U5556" i="1"/>
  <c r="U3580" i="1"/>
  <c r="U4816" i="1"/>
  <c r="U6384" i="1"/>
  <c r="U3985" i="1"/>
  <c r="U6832" i="1"/>
  <c r="U3984" i="1"/>
  <c r="U1934" i="1"/>
  <c r="U5108" i="1"/>
  <c r="U6642" i="1"/>
  <c r="U4284" i="1"/>
  <c r="U4776" i="1"/>
  <c r="U2068" i="1"/>
  <c r="U6701" i="1"/>
  <c r="U1618" i="1"/>
  <c r="U7005" i="1"/>
  <c r="U650" i="1"/>
  <c r="U6458" i="1"/>
  <c r="U4535" i="1"/>
  <c r="U537" i="1"/>
  <c r="U1320" i="1"/>
  <c r="U2808" i="1"/>
  <c r="U4815" i="1"/>
  <c r="U5555" i="1"/>
  <c r="U5107" i="1"/>
  <c r="U649" i="1"/>
  <c r="U2436" i="1"/>
  <c r="U2067" i="1"/>
  <c r="U2807" i="1"/>
  <c r="U1064" i="1"/>
  <c r="U5489" i="1"/>
  <c r="U3447" i="1"/>
  <c r="U614" i="1"/>
  <c r="U2806" i="1"/>
  <c r="U416" i="1"/>
  <c r="U6172" i="1"/>
  <c r="U6173" i="1"/>
  <c r="U3579" i="1"/>
  <c r="U5959" i="1"/>
  <c r="U5824" i="1"/>
  <c r="U3820" i="1"/>
  <c r="U2066" i="1"/>
  <c r="U1509" i="1"/>
  <c r="U6765" i="1"/>
  <c r="U4497" i="1"/>
  <c r="U2282" i="1"/>
  <c r="U1227" i="1"/>
  <c r="U2435" i="1"/>
  <c r="U3205" i="1"/>
  <c r="U1377" i="1"/>
  <c r="U2352" i="1"/>
  <c r="U1868" i="1"/>
  <c r="U3578" i="1"/>
  <c r="U626" i="1"/>
  <c r="U4814" i="1"/>
  <c r="U1226" i="1"/>
  <c r="U1012" i="1"/>
  <c r="U1617" i="1"/>
  <c r="U3467" i="1"/>
  <c r="U4370" i="1"/>
  <c r="U4074" i="1"/>
  <c r="U2768" i="1"/>
  <c r="U5106" i="1"/>
  <c r="U6570" i="1"/>
  <c r="U6264" i="1"/>
  <c r="U5936" i="1"/>
  <c r="U3577" i="1"/>
  <c r="U281" i="1"/>
  <c r="U3983" i="1"/>
  <c r="U1616" i="1"/>
  <c r="U3982" i="1"/>
  <c r="U44" i="1"/>
  <c r="U5105" i="1"/>
  <c r="U1063" i="1"/>
  <c r="U4813" i="1"/>
  <c r="U6972" i="1"/>
  <c r="U6413" i="1"/>
  <c r="U5958" i="1"/>
  <c r="U3277" i="1"/>
  <c r="U2731" i="1"/>
  <c r="U3204" i="1"/>
  <c r="U6700" i="1"/>
  <c r="U5466" i="1"/>
  <c r="U1732" i="1"/>
  <c r="U4086" i="1"/>
  <c r="U57" i="1"/>
  <c r="U174" i="1"/>
  <c r="U5823" i="1"/>
  <c r="U387" i="1"/>
  <c r="U4283" i="1"/>
  <c r="U304" i="1"/>
  <c r="U3303" i="1"/>
  <c r="U995" i="1"/>
  <c r="U1769" i="1"/>
  <c r="U3576" i="1"/>
  <c r="U4812" i="1"/>
  <c r="U2065" i="1"/>
  <c r="U1417" i="1"/>
  <c r="U2562" i="1"/>
  <c r="U2281" i="1"/>
  <c r="U6263" i="1"/>
  <c r="U5554" i="1"/>
  <c r="U648" i="1"/>
  <c r="U4244" i="1"/>
  <c r="U4245" i="1"/>
  <c r="U6928" i="1"/>
  <c r="U2434" i="1"/>
  <c r="U500" i="1"/>
  <c r="U4811" i="1"/>
  <c r="U2983" i="1"/>
  <c r="U3407" i="1"/>
  <c r="U499" i="1"/>
  <c r="U798" i="1"/>
  <c r="U3575" i="1"/>
  <c r="U4096" i="1"/>
  <c r="U4692" i="1"/>
  <c r="U207" i="1"/>
  <c r="U195" i="1"/>
  <c r="U2638" i="1"/>
  <c r="U515" i="1"/>
  <c r="U3302" i="1"/>
  <c r="U1439" i="1"/>
  <c r="U5465" i="1"/>
  <c r="U1319" i="1"/>
  <c r="U2519" i="1"/>
  <c r="U2982" i="1"/>
  <c r="U3466" i="1"/>
  <c r="U2518" i="1"/>
  <c r="U6034" i="1"/>
  <c r="U2730" i="1"/>
  <c r="U2517" i="1"/>
  <c r="U5104" i="1"/>
  <c r="U5514" i="1"/>
  <c r="U3574" i="1"/>
  <c r="U5347" i="1"/>
  <c r="U560" i="1"/>
  <c r="U6927" i="1"/>
  <c r="U5041" i="1"/>
  <c r="U3465" i="1"/>
  <c r="U3573" i="1"/>
  <c r="U6033" i="1"/>
  <c r="U303" i="1"/>
  <c r="U2064" i="1"/>
  <c r="U5210" i="1"/>
  <c r="U5553" i="1"/>
  <c r="U354" i="1"/>
  <c r="U5738" i="1"/>
  <c r="U2775" i="1"/>
  <c r="U2981" i="1"/>
  <c r="U1806" i="1"/>
  <c r="U613" i="1"/>
  <c r="U114" i="1"/>
  <c r="U5552" i="1"/>
  <c r="U293" i="1"/>
  <c r="U887" i="1"/>
  <c r="U2561" i="1"/>
  <c r="U1867" i="1"/>
  <c r="U2335" i="1"/>
  <c r="U2805" i="1"/>
  <c r="U2063" i="1"/>
  <c r="U1615" i="1"/>
  <c r="U2062" i="1"/>
  <c r="U415" i="1"/>
  <c r="U173" i="1"/>
  <c r="U69" i="1"/>
  <c r="U2637" i="1"/>
  <c r="U886" i="1"/>
  <c r="U4810" i="1"/>
  <c r="U3819" i="1"/>
  <c r="U6296" i="1"/>
  <c r="U6784" i="1"/>
  <c r="U1851" i="1"/>
  <c r="U5346" i="1"/>
  <c r="U4486" i="1"/>
  <c r="U6482" i="1"/>
  <c r="U2061" i="1"/>
  <c r="U1318" i="1"/>
  <c r="U1731" i="1"/>
  <c r="U4534" i="1"/>
  <c r="U647" i="1"/>
  <c r="U4533" i="1"/>
  <c r="U4369" i="1"/>
  <c r="U3572" i="1"/>
  <c r="U6032" i="1"/>
  <c r="U5255" i="1"/>
  <c r="U4368" i="1"/>
  <c r="U4460" i="1"/>
  <c r="U1034" i="1"/>
  <c r="U3405" i="1"/>
  <c r="U3406" i="1"/>
  <c r="U957" i="1"/>
  <c r="U6295" i="1"/>
  <c r="U2729" i="1"/>
  <c r="U4809" i="1"/>
  <c r="U2980" i="1"/>
  <c r="U5822" i="1"/>
  <c r="U2979" i="1"/>
  <c r="U5935" i="1"/>
  <c r="U5957" i="1"/>
  <c r="U6031" i="1"/>
  <c r="U4485" i="1"/>
  <c r="U6831" i="1"/>
  <c r="U5342" i="1"/>
  <c r="U5343" i="1"/>
  <c r="U5344" i="1"/>
  <c r="U5345" i="1"/>
  <c r="U2978" i="1"/>
  <c r="U4532" i="1"/>
  <c r="U2804" i="1"/>
  <c r="U5464" i="1"/>
  <c r="U6481" i="1"/>
  <c r="U3929" i="1"/>
  <c r="U4531" i="1"/>
  <c r="U5341" i="1"/>
  <c r="U1805" i="1"/>
  <c r="U39" i="1"/>
  <c r="U833" i="1"/>
  <c r="U3268" i="1"/>
  <c r="U4367" i="1"/>
  <c r="U6294" i="1"/>
  <c r="U5340" i="1"/>
  <c r="U3203" i="1"/>
  <c r="U414" i="1"/>
  <c r="U4530" i="1"/>
  <c r="U1614" i="1"/>
  <c r="U3814" i="1"/>
  <c r="U3815" i="1"/>
  <c r="U3816" i="1"/>
  <c r="U3571" i="1"/>
  <c r="U3818" i="1"/>
  <c r="U3301" i="1"/>
  <c r="U3817" i="1"/>
  <c r="U269" i="1"/>
  <c r="U6030" i="1"/>
  <c r="U206" i="1"/>
  <c r="U3570" i="1"/>
  <c r="U2060" i="1"/>
  <c r="U3569" i="1"/>
  <c r="U6383" i="1"/>
  <c r="U1975" i="1"/>
  <c r="U5296" i="1"/>
  <c r="U983" i="1"/>
  <c r="U4734" i="1"/>
  <c r="U1613" i="1"/>
  <c r="U612" i="1"/>
  <c r="U5551" i="1"/>
  <c r="U770" i="1"/>
  <c r="U1508" i="1"/>
  <c r="U2977" i="1"/>
  <c r="U4366" i="1"/>
  <c r="U3568" i="1"/>
  <c r="U128" i="1"/>
  <c r="U5295" i="1"/>
  <c r="U6745" i="1"/>
  <c r="U6029" i="1"/>
  <c r="U3567" i="1"/>
  <c r="U4365" i="1"/>
  <c r="U3981" i="1"/>
  <c r="U2803" i="1"/>
  <c r="U3980" i="1"/>
  <c r="U3464" i="1"/>
  <c r="U5550" i="1"/>
  <c r="U4364" i="1"/>
  <c r="U6699" i="1"/>
  <c r="U6830" i="1"/>
  <c r="U3979" i="1"/>
  <c r="U2802" i="1"/>
  <c r="U2058" i="1"/>
  <c r="U2059" i="1"/>
  <c r="U1416" i="1"/>
  <c r="U5821" i="1"/>
  <c r="U3813" i="1"/>
  <c r="U370" i="1"/>
  <c r="U5103" i="1"/>
  <c r="U4363" i="1"/>
  <c r="U5339" i="1"/>
  <c r="U2535" i="1"/>
  <c r="U1612" i="1"/>
  <c r="U4362" i="1"/>
  <c r="U3202" i="1"/>
  <c r="U1974" i="1"/>
  <c r="U1062" i="1"/>
  <c r="U2433" i="1"/>
  <c r="U498" i="1"/>
  <c r="U1611" i="1"/>
  <c r="U6382" i="1"/>
  <c r="U4691" i="1"/>
  <c r="U559" i="1"/>
  <c r="U1317" i="1"/>
  <c r="U2351" i="1"/>
  <c r="U6028" i="1"/>
  <c r="U5338" i="1"/>
  <c r="U99" i="1"/>
  <c r="U3463" i="1"/>
  <c r="U6887" i="1"/>
  <c r="U2976" i="1"/>
  <c r="U3276" i="1"/>
  <c r="U4529" i="1"/>
  <c r="U5102" i="1"/>
  <c r="U413" i="1"/>
  <c r="U646" i="1"/>
  <c r="U4808" i="1"/>
  <c r="U6698" i="1"/>
  <c r="U6027" i="1"/>
  <c r="U6217" i="1"/>
  <c r="U6697" i="1"/>
  <c r="U6926" i="1"/>
  <c r="U1610" i="1"/>
  <c r="U5101" i="1"/>
  <c r="U1061" i="1"/>
  <c r="U3462" i="1"/>
  <c r="U5956" i="1"/>
  <c r="U4130" i="1"/>
  <c r="U5463" i="1"/>
  <c r="U2801" i="1"/>
  <c r="U4484" i="1"/>
  <c r="U4085" i="1"/>
  <c r="U5337" i="1"/>
  <c r="U1225" i="1"/>
  <c r="U5549" i="1"/>
  <c r="U2975" i="1"/>
  <c r="U5548" i="1"/>
  <c r="U4361" i="1"/>
  <c r="U645" i="1"/>
  <c r="U7004" i="1"/>
  <c r="U885" i="1"/>
  <c r="U6381" i="1"/>
  <c r="U4765" i="1"/>
  <c r="U6480" i="1"/>
  <c r="U4360" i="1"/>
  <c r="U4282" i="1"/>
  <c r="U6598" i="1"/>
  <c r="U4807" i="1"/>
  <c r="U3566" i="1"/>
  <c r="U1448" i="1"/>
  <c r="U2800" i="1"/>
  <c r="U6914" i="1"/>
  <c r="U4129" i="1"/>
  <c r="U2799" i="1"/>
  <c r="U832" i="1"/>
  <c r="U6817" i="1"/>
  <c r="U5100" i="1"/>
  <c r="U5017" i="1"/>
  <c r="U3201" i="1"/>
  <c r="U3978" i="1"/>
  <c r="U956" i="1"/>
  <c r="U1507" i="1"/>
  <c r="U1316" i="1"/>
  <c r="U6829" i="1"/>
  <c r="U5737" i="1"/>
  <c r="U4528" i="1"/>
  <c r="U6262" i="1"/>
  <c r="U6479" i="1"/>
  <c r="U3439" i="1"/>
  <c r="U6025" i="1"/>
  <c r="U6026" i="1"/>
  <c r="U6292" i="1"/>
  <c r="U6293" i="1"/>
  <c r="U4527" i="1"/>
  <c r="U2560" i="1"/>
  <c r="U6478" i="1"/>
  <c r="U5820" i="1"/>
  <c r="U205" i="1"/>
  <c r="U6024" i="1"/>
  <c r="U839" i="1"/>
  <c r="U7038" i="1"/>
  <c r="U5336" i="1"/>
  <c r="U1609" i="1"/>
  <c r="U3565" i="1"/>
  <c r="U4806" i="1"/>
  <c r="U4128" i="1"/>
  <c r="U6828" i="1"/>
  <c r="U1608" i="1"/>
  <c r="U1060" i="1"/>
  <c r="U3564" i="1"/>
  <c r="U6764" i="1"/>
  <c r="U558" i="1"/>
  <c r="U1059" i="1"/>
  <c r="U2057" i="1"/>
  <c r="U6023" i="1"/>
  <c r="U884" i="1"/>
  <c r="U5547" i="1"/>
  <c r="U6022" i="1"/>
  <c r="U4526" i="1"/>
  <c r="U6021" i="1"/>
  <c r="U6641" i="1"/>
  <c r="U6744" i="1"/>
  <c r="U3563" i="1"/>
  <c r="U5955" i="1"/>
  <c r="U1058" i="1"/>
  <c r="U6291" i="1"/>
  <c r="U557" i="1"/>
  <c r="U7016" i="1"/>
  <c r="U1447" i="1"/>
  <c r="U4127" i="1"/>
  <c r="U4525" i="1"/>
  <c r="U5462" i="1"/>
  <c r="U6477" i="1"/>
  <c r="U4524" i="1"/>
  <c r="U5099" i="1"/>
  <c r="U1768" i="1"/>
  <c r="U6925" i="1"/>
  <c r="U6429" i="1"/>
  <c r="U6290" i="1"/>
  <c r="U883" i="1"/>
  <c r="U412" i="1"/>
  <c r="U1506" i="1"/>
  <c r="U6597" i="1"/>
  <c r="U4523" i="1"/>
  <c r="U1607" i="1"/>
  <c r="U2934" i="1"/>
  <c r="U411" i="1"/>
  <c r="U5098" i="1"/>
  <c r="U1505" i="1"/>
  <c r="U5819" i="1"/>
  <c r="U1606" i="1"/>
  <c r="U2974" i="1"/>
  <c r="U6020" i="1"/>
  <c r="U6019" i="1"/>
  <c r="U98" i="1"/>
  <c r="U625" i="1"/>
  <c r="U5335" i="1"/>
  <c r="U2056" i="1"/>
  <c r="U4805" i="1"/>
  <c r="U1438" i="1"/>
  <c r="U6971" i="1"/>
  <c r="U6696" i="1"/>
  <c r="U6018" i="1"/>
  <c r="U3562" i="1"/>
  <c r="U3300" i="1"/>
  <c r="U644" i="1"/>
  <c r="U7003" i="1"/>
  <c r="U2350" i="1"/>
  <c r="U2798" i="1"/>
  <c r="U5461" i="1"/>
  <c r="U497" i="1"/>
  <c r="U6476" i="1"/>
  <c r="U5097" i="1"/>
  <c r="U3404" i="1"/>
  <c r="U6475" i="1"/>
  <c r="U2431" i="1"/>
  <c r="U2432" i="1"/>
  <c r="U1804" i="1"/>
  <c r="U3977" i="1"/>
  <c r="U3461" i="1"/>
  <c r="U2636" i="1"/>
  <c r="U1973" i="1"/>
  <c r="U1033" i="1"/>
  <c r="U1446" i="1"/>
  <c r="U4281" i="1"/>
  <c r="U6474" i="1"/>
  <c r="U6695" i="1"/>
  <c r="U882" i="1"/>
  <c r="U5546" i="1"/>
  <c r="U4804" i="1"/>
  <c r="U5488" i="1"/>
  <c r="U127" i="1"/>
  <c r="U5954" i="1"/>
  <c r="U881" i="1"/>
  <c r="U7022" i="1"/>
  <c r="U4126" i="1"/>
  <c r="U1972" i="1"/>
  <c r="U6816" i="1"/>
  <c r="U1605" i="1"/>
  <c r="U2797" i="1"/>
  <c r="U353" i="1"/>
  <c r="U5513" i="1"/>
  <c r="U6017" i="1"/>
  <c r="U4359" i="1"/>
  <c r="U6412" i="1"/>
  <c r="U5487" i="1"/>
  <c r="U5016" i="1"/>
  <c r="U5096" i="1"/>
  <c r="U6261" i="1"/>
  <c r="U2280" i="1"/>
  <c r="U6473" i="1"/>
  <c r="U6016" i="1"/>
  <c r="U4522" i="1"/>
  <c r="U6289" i="1"/>
  <c r="U643" i="1"/>
  <c r="U6015" i="1"/>
  <c r="U172" i="1"/>
  <c r="U6014" i="1"/>
  <c r="U3812" i="1"/>
  <c r="U2796" i="1"/>
  <c r="U4358" i="1"/>
  <c r="U3561" i="1"/>
  <c r="U120" i="1"/>
  <c r="U2430" i="1"/>
  <c r="U2973" i="1"/>
  <c r="U6924" i="1"/>
  <c r="U2779" i="1"/>
  <c r="U3560" i="1"/>
  <c r="U2055" i="1"/>
  <c r="U4243" i="1"/>
  <c r="U2054" i="1"/>
  <c r="U5545" i="1"/>
  <c r="U6472" i="1"/>
  <c r="U5095" i="1"/>
  <c r="U5334" i="1"/>
  <c r="U2053" i="1"/>
  <c r="U6171" i="1"/>
  <c r="U2429" i="1"/>
  <c r="U43" i="1"/>
  <c r="U2795" i="1"/>
  <c r="U2794" i="1"/>
  <c r="U4521" i="1"/>
  <c r="U6457" i="1"/>
  <c r="U6640" i="1"/>
  <c r="U6827" i="1"/>
  <c r="U302" i="1"/>
  <c r="U6923" i="1"/>
  <c r="U5333" i="1"/>
  <c r="U6826" i="1"/>
  <c r="U1057" i="1"/>
  <c r="U396" i="1"/>
  <c r="U769" i="1"/>
  <c r="U4483" i="1"/>
  <c r="U5040" i="1"/>
  <c r="U4733" i="1"/>
  <c r="U5544" i="1"/>
  <c r="U14" i="1"/>
  <c r="U4125" i="1"/>
  <c r="U4124" i="1"/>
  <c r="U6661" i="1"/>
  <c r="U2052" i="1"/>
  <c r="U4764" i="1"/>
  <c r="U5094" i="1"/>
  <c r="U6922" i="1"/>
  <c r="U6013" i="1"/>
  <c r="U2051" i="1"/>
  <c r="U2972" i="1"/>
  <c r="U6970" i="1"/>
  <c r="U5254" i="1"/>
  <c r="U3559" i="1"/>
  <c r="U1056" i="1"/>
  <c r="U4520" i="1"/>
  <c r="U1866" i="1"/>
  <c r="U1865" i="1"/>
  <c r="U6596" i="1"/>
  <c r="U6428" i="1"/>
  <c r="U6595" i="1"/>
  <c r="U6952" i="1"/>
  <c r="U6215" i="1"/>
  <c r="U6246" i="1"/>
  <c r="U6380" i="1"/>
  <c r="U6216" i="1"/>
  <c r="U6411" i="1"/>
  <c r="U6288" i="1"/>
  <c r="U2971" i="1"/>
  <c r="U3299" i="1"/>
  <c r="U4357" i="1"/>
  <c r="U251" i="1"/>
  <c r="U4242" i="1"/>
  <c r="U880" i="1"/>
  <c r="U5913" i="1"/>
  <c r="U1315" i="1"/>
  <c r="U5699" i="1"/>
  <c r="U2559" i="1"/>
  <c r="U23" i="1"/>
  <c r="U4307" i="1"/>
  <c r="U6287" i="1"/>
  <c r="U5015" i="1"/>
  <c r="U1038" i="1"/>
  <c r="U5332" i="1"/>
  <c r="U5331" i="1"/>
  <c r="U3200" i="1"/>
  <c r="U5093" i="1"/>
  <c r="U2050" i="1"/>
  <c r="U1055" i="1"/>
  <c r="U6012" i="1"/>
  <c r="U5543" i="1"/>
  <c r="U5512" i="1"/>
  <c r="U3275" i="1"/>
  <c r="U3199" i="1"/>
  <c r="U5736" i="1"/>
  <c r="U5486" i="1"/>
  <c r="U6286" i="1"/>
  <c r="U6285" i="1"/>
  <c r="U4356" i="1"/>
  <c r="U4123" i="1"/>
  <c r="U3558" i="1"/>
  <c r="U1504" i="1"/>
  <c r="U879" i="1"/>
  <c r="U3198" i="1"/>
  <c r="U6660" i="1"/>
  <c r="U4122" i="1"/>
  <c r="U1054" i="1"/>
  <c r="U5818" i="1"/>
  <c r="U3197" i="1"/>
  <c r="U522" i="1"/>
  <c r="U1864" i="1"/>
  <c r="U3196" i="1"/>
  <c r="U3557" i="1"/>
  <c r="U35" i="1"/>
  <c r="U2558" i="1"/>
  <c r="U6284" i="1"/>
  <c r="U2970" i="1"/>
  <c r="U3298" i="1"/>
  <c r="U2516" i="1"/>
  <c r="U7002" i="1"/>
  <c r="U4519" i="1"/>
  <c r="U4121" i="1"/>
  <c r="U4803" i="1"/>
  <c r="U3297" i="1"/>
  <c r="U3296" i="1"/>
  <c r="U1376" i="1"/>
  <c r="U5460" i="1"/>
  <c r="U5092" i="1"/>
  <c r="U2793" i="1"/>
  <c r="U2049" i="1"/>
  <c r="U1053" i="1"/>
  <c r="U5735" i="1"/>
  <c r="U5542" i="1"/>
  <c r="U2048" i="1"/>
  <c r="U5330" i="1"/>
  <c r="U6594" i="1"/>
  <c r="U410" i="1"/>
  <c r="U6908" i="1"/>
  <c r="U2047" i="1"/>
  <c r="U6011" i="1"/>
  <c r="U6170" i="1"/>
  <c r="U2969" i="1"/>
  <c r="U3556" i="1"/>
  <c r="U5091" i="1"/>
  <c r="U2551" i="1"/>
  <c r="U1052" i="1"/>
  <c r="U6886" i="1"/>
  <c r="U5329" i="1"/>
  <c r="U3555" i="1"/>
  <c r="U1314" i="1"/>
  <c r="U4120" i="1"/>
  <c r="U3811" i="1"/>
  <c r="U4802" i="1"/>
  <c r="U1051" i="1"/>
  <c r="U3928" i="1"/>
  <c r="U5090" i="1"/>
  <c r="U3138" i="1"/>
  <c r="U2412" i="1"/>
  <c r="U4474" i="1"/>
  <c r="U6659" i="1"/>
  <c r="U61" i="1"/>
  <c r="U409" i="1"/>
  <c r="U125" i="1"/>
  <c r="U5511" i="1"/>
  <c r="U642" i="1"/>
  <c r="U1791" i="1"/>
  <c r="U2340" i="1"/>
  <c r="U3295" i="1"/>
  <c r="U5014" i="1"/>
  <c r="U6010" i="1"/>
  <c r="U4355" i="1"/>
  <c r="U6009" i="1"/>
  <c r="U6783" i="1"/>
  <c r="U6815" i="1"/>
  <c r="U955" i="1"/>
  <c r="U3810" i="1"/>
  <c r="U2968" i="1"/>
  <c r="U3554" i="1"/>
  <c r="U3809" i="1"/>
  <c r="U150" i="1"/>
  <c r="U2330" i="1"/>
  <c r="U4241" i="1"/>
  <c r="U5698" i="1"/>
  <c r="U2792" i="1"/>
  <c r="U3553" i="1"/>
  <c r="U3195" i="1"/>
  <c r="U1050" i="1"/>
  <c r="U5089" i="1"/>
  <c r="U4518" i="1"/>
  <c r="U4354" i="1"/>
  <c r="U2967" i="1"/>
  <c r="U5541" i="1"/>
  <c r="U3294" i="1"/>
  <c r="U6471" i="1"/>
  <c r="U5540" i="1"/>
  <c r="U2791" i="1"/>
  <c r="U1049" i="1"/>
  <c r="U4801" i="1"/>
  <c r="U5817" i="1"/>
  <c r="U5816" i="1"/>
  <c r="U1497" i="1"/>
  <c r="U1498" i="1"/>
  <c r="U1312" i="1"/>
  <c r="U1313" i="1"/>
  <c r="U171" i="1"/>
  <c r="U2790" i="1"/>
  <c r="U6658" i="1"/>
  <c r="U5039" i="1"/>
  <c r="U2966" i="1"/>
  <c r="U2046" i="1"/>
  <c r="U2635" i="1"/>
  <c r="U2965" i="1"/>
  <c r="U6470" i="1"/>
  <c r="U878" i="1"/>
  <c r="U5697" i="1"/>
  <c r="U190" i="1"/>
  <c r="U1500" i="1"/>
  <c r="U4119" i="1"/>
  <c r="U5088" i="1"/>
  <c r="U4116" i="1"/>
  <c r="U4117" i="1"/>
  <c r="U4118" i="1"/>
  <c r="U4115" i="1"/>
  <c r="U3552" i="1"/>
  <c r="U4517" i="1"/>
  <c r="U2045" i="1"/>
  <c r="U2964" i="1"/>
  <c r="U5328" i="1"/>
  <c r="U5087" i="1"/>
  <c r="U1048" i="1"/>
  <c r="U2044" i="1"/>
  <c r="U2557" i="1"/>
  <c r="U3293" i="1"/>
  <c r="U2043" i="1"/>
  <c r="U2279" i="1"/>
  <c r="U3808" i="1"/>
  <c r="U6008" i="1"/>
  <c r="U5086" i="1"/>
  <c r="U5327" i="1"/>
  <c r="U5326" i="1"/>
  <c r="U1803" i="1"/>
  <c r="U4732" i="1"/>
  <c r="U797" i="1"/>
  <c r="U5325" i="1"/>
  <c r="U1047" i="1"/>
  <c r="U1311" i="1"/>
  <c r="U6214" i="1"/>
  <c r="U6885" i="1"/>
  <c r="U1046" i="1"/>
  <c r="U1445" i="1"/>
  <c r="U6639" i="1"/>
  <c r="U4516" i="1"/>
  <c r="U3529" i="1"/>
  <c r="U6283" i="1"/>
  <c r="U2963" i="1"/>
  <c r="U204" i="1"/>
  <c r="U2349" i="1"/>
  <c r="U5539" i="1"/>
  <c r="U4515" i="1"/>
  <c r="U3179" i="1"/>
  <c r="U6469" i="1"/>
  <c r="U5324" i="1"/>
  <c r="U4800" i="1"/>
  <c r="U3292" i="1"/>
  <c r="U2042" i="1"/>
  <c r="U1802" i="1"/>
  <c r="U5085" i="1"/>
  <c r="U2789" i="1"/>
  <c r="U4114" i="1"/>
  <c r="U3460" i="1"/>
  <c r="U641" i="1"/>
  <c r="U7029" i="1"/>
  <c r="U4799" i="1"/>
  <c r="U3976" i="1"/>
  <c r="U1604" i="1"/>
  <c r="U4459" i="1"/>
  <c r="U5815" i="1"/>
  <c r="U4327" i="1"/>
  <c r="U3551" i="1"/>
  <c r="U1603" i="1"/>
  <c r="U640" i="1"/>
  <c r="U2041" i="1"/>
  <c r="U2788" i="1"/>
  <c r="U2040" i="1"/>
  <c r="U556" i="1"/>
  <c r="U408" i="1"/>
  <c r="U475" i="1"/>
  <c r="U4353" i="1"/>
  <c r="U1026" i="1"/>
  <c r="U6007" i="1"/>
  <c r="U6282" i="1"/>
  <c r="U1602" i="1"/>
  <c r="U79" i="1"/>
  <c r="U1601" i="1"/>
  <c r="U5775" i="1"/>
  <c r="U5774" i="1"/>
  <c r="U989" i="1"/>
  <c r="U3550" i="1"/>
  <c r="U6006" i="1"/>
  <c r="U2039" i="1"/>
  <c r="U6281" i="1"/>
  <c r="U3549" i="1"/>
  <c r="U3403" i="1"/>
  <c r="U3459" i="1"/>
  <c r="U796" i="1"/>
  <c r="U6005" i="1"/>
  <c r="U4113" i="1"/>
  <c r="U4112" i="1"/>
  <c r="U4240" i="1"/>
  <c r="U3548" i="1"/>
  <c r="U5323" i="1"/>
  <c r="U4352" i="1"/>
  <c r="U3547" i="1"/>
  <c r="U6593" i="1"/>
  <c r="U5253" i="1"/>
  <c r="U6468" i="1"/>
  <c r="U2037" i="1"/>
  <c r="U2038" i="1"/>
  <c r="U2962" i="1"/>
  <c r="U4798" i="1"/>
  <c r="U1310" i="1"/>
  <c r="U5934" i="1"/>
  <c r="U360" i="1"/>
  <c r="U3428" i="1"/>
  <c r="U5538" i="1"/>
  <c r="U7021" i="1"/>
  <c r="U4351" i="1"/>
  <c r="U2009" i="1"/>
  <c r="U4514" i="1"/>
  <c r="U639" i="1"/>
  <c r="U5734" i="1"/>
  <c r="U6592" i="1"/>
  <c r="U2961" i="1"/>
  <c r="U3458" i="1"/>
  <c r="U4350" i="1"/>
  <c r="U4797" i="1"/>
  <c r="U5084" i="1"/>
  <c r="U5321" i="1"/>
  <c r="U5322" i="1"/>
  <c r="U6969" i="1"/>
  <c r="U4349" i="1"/>
  <c r="U301" i="1"/>
  <c r="U5953" i="1"/>
  <c r="U1375" i="1"/>
  <c r="U3927" i="1"/>
  <c r="U3975" i="1"/>
  <c r="U3926" i="1"/>
  <c r="U6951" i="1"/>
  <c r="U555" i="1"/>
  <c r="U2634" i="1"/>
  <c r="U554" i="1"/>
  <c r="U2515" i="1"/>
  <c r="U6280" i="1"/>
  <c r="U2036" i="1"/>
  <c r="U1045" i="1"/>
  <c r="U6279" i="1"/>
  <c r="U6467" i="1"/>
  <c r="U4690" i="1"/>
  <c r="U4473" i="1"/>
  <c r="U5537" i="1"/>
  <c r="U4111" i="1"/>
  <c r="U534" i="1"/>
  <c r="U4348" i="1"/>
  <c r="U2633" i="1"/>
  <c r="U4513" i="1"/>
  <c r="U1863" i="1"/>
  <c r="U3457" i="1"/>
  <c r="U2007" i="1"/>
  <c r="U3456" i="1"/>
  <c r="U4110" i="1"/>
  <c r="U6410" i="1"/>
  <c r="U5536" i="1"/>
  <c r="U2728" i="1"/>
  <c r="U1600" i="1"/>
  <c r="U2632" i="1"/>
  <c r="U1492" i="1"/>
  <c r="U1503" i="1"/>
  <c r="U6004" i="1"/>
  <c r="U2631" i="1"/>
  <c r="U3137" i="1"/>
  <c r="U2035" i="1"/>
  <c r="U3194" i="1"/>
  <c r="U386" i="1"/>
  <c r="U3546" i="1"/>
  <c r="U7001" i="1"/>
  <c r="U4347" i="1"/>
  <c r="U3807" i="1"/>
  <c r="U1415" i="1"/>
  <c r="U4109" i="1"/>
  <c r="U6591" i="1"/>
  <c r="U6825" i="1"/>
  <c r="U877" i="1"/>
  <c r="U3545" i="1"/>
  <c r="U4326" i="1"/>
  <c r="U3544" i="1"/>
  <c r="U4346" i="1"/>
  <c r="U3543" i="1"/>
  <c r="U6694" i="1"/>
  <c r="U2556" i="1"/>
  <c r="U300" i="1"/>
  <c r="U6913" i="1"/>
  <c r="U6814" i="1"/>
  <c r="U3504" i="1"/>
  <c r="U2630" i="1"/>
  <c r="U2034" i="1"/>
  <c r="U5485" i="1"/>
  <c r="U1032" i="1"/>
  <c r="U4108" i="1"/>
  <c r="U1730" i="1"/>
  <c r="U4458" i="1"/>
  <c r="U2787" i="1"/>
  <c r="U5785" i="1"/>
  <c r="U6884" i="1"/>
  <c r="U3267" i="1"/>
  <c r="U3974" i="1"/>
  <c r="U6950" i="1"/>
  <c r="U3542" i="1"/>
  <c r="U6883" i="1"/>
  <c r="U7028" i="1"/>
  <c r="U5320" i="1"/>
  <c r="U768" i="1"/>
  <c r="U994" i="1"/>
  <c r="U5013" i="1"/>
  <c r="U6638" i="1"/>
  <c r="U5319" i="1"/>
  <c r="U2786" i="1"/>
  <c r="U5535" i="1"/>
  <c r="U3806" i="1"/>
  <c r="U6693" i="1"/>
  <c r="U1795" i="1"/>
  <c r="U638" i="1"/>
  <c r="U2727" i="1"/>
  <c r="U1044" i="1"/>
  <c r="U6466" i="1"/>
  <c r="U299" i="1"/>
  <c r="U7000" i="1"/>
  <c r="U4796" i="1"/>
  <c r="U5083" i="1"/>
  <c r="U6465" i="1"/>
  <c r="U5696" i="1"/>
  <c r="U4689" i="1"/>
  <c r="U1862" i="1"/>
  <c r="U5252" i="1"/>
  <c r="U1309" i="1"/>
  <c r="U3291" i="1"/>
  <c r="U1861" i="1"/>
  <c r="U4345" i="1"/>
  <c r="U593" i="1"/>
  <c r="U1043" i="1"/>
  <c r="U1860" i="1"/>
  <c r="U2785" i="1"/>
  <c r="U4795" i="1"/>
  <c r="U5534" i="1"/>
  <c r="U2784" i="1"/>
  <c r="U4344" i="1"/>
  <c r="U4343" i="1"/>
  <c r="U4512" i="1"/>
  <c r="U2428" i="1"/>
  <c r="U2960" i="1"/>
  <c r="U5082" i="1"/>
  <c r="U3290" i="1"/>
  <c r="U2033" i="1"/>
  <c r="U2783" i="1"/>
  <c r="U4342" i="1"/>
  <c r="U5814" i="1"/>
  <c r="U4107" i="1"/>
  <c r="U2032" i="1"/>
  <c r="U1957" i="1"/>
  <c r="U5813" i="1"/>
  <c r="U553" i="1"/>
  <c r="U6743" i="1"/>
  <c r="U2031" i="1"/>
  <c r="U2348" i="1"/>
  <c r="U1224" i="1"/>
  <c r="U2629" i="1"/>
  <c r="U6657" i="1"/>
  <c r="U5533" i="1"/>
  <c r="U1042" i="1"/>
  <c r="U5784" i="1"/>
  <c r="U2427" i="1"/>
  <c r="U3805" i="1"/>
  <c r="U5952" i="1"/>
  <c r="U2030" i="1"/>
  <c r="U767" i="1"/>
  <c r="U5933" i="1"/>
  <c r="U361" i="1"/>
  <c r="U4511" i="1"/>
  <c r="U2278" i="1"/>
  <c r="U5038" i="1"/>
  <c r="U3455" i="1"/>
  <c r="U2347" i="1"/>
  <c r="U5532" i="1"/>
  <c r="U4510" i="1"/>
  <c r="U2029" i="1"/>
  <c r="U2028" i="1"/>
  <c r="U1971" i="1"/>
  <c r="U4341" i="1"/>
  <c r="U876" i="1"/>
  <c r="U5081" i="1"/>
  <c r="U3541" i="1"/>
  <c r="U2426" i="1"/>
  <c r="U4794" i="1"/>
  <c r="U552" i="1"/>
  <c r="U1801" i="1"/>
  <c r="U5080" i="1"/>
  <c r="U6278" i="1"/>
  <c r="U3973" i="1"/>
  <c r="U1491" i="1"/>
  <c r="U850" i="1"/>
  <c r="U6003" i="1"/>
  <c r="U6260" i="1"/>
  <c r="U6002" i="1"/>
  <c r="U4793" i="1"/>
  <c r="U875" i="1"/>
  <c r="U298" i="1"/>
  <c r="U2555" i="1"/>
  <c r="U1767" i="1"/>
  <c r="U2346" i="1"/>
  <c r="U4280" i="1"/>
  <c r="U3289" i="1"/>
  <c r="U536" i="1"/>
  <c r="U5695" i="1"/>
  <c r="U4792" i="1"/>
  <c r="U6742" i="1"/>
  <c r="U3804" i="1"/>
  <c r="U3944" i="1"/>
  <c r="U4279" i="1"/>
  <c r="U3539" i="1"/>
  <c r="U3540" i="1"/>
  <c r="U551" i="1"/>
  <c r="U5251" i="1"/>
  <c r="U6379" i="1"/>
  <c r="U5531" i="1"/>
  <c r="U1223" i="1"/>
  <c r="U1502" i="1"/>
  <c r="U3427" i="1"/>
  <c r="U4791" i="1"/>
  <c r="U2027" i="1"/>
  <c r="U6921" i="1"/>
  <c r="U3538" i="1"/>
  <c r="U1859" i="1"/>
  <c r="U6763" i="1"/>
  <c r="U637" i="1"/>
  <c r="U3537" i="1"/>
  <c r="U170" i="1"/>
  <c r="U6001" i="1"/>
  <c r="U3536" i="1"/>
  <c r="U2334" i="1"/>
  <c r="U1041" i="1"/>
  <c r="U6169" i="1"/>
  <c r="U4509" i="1"/>
  <c r="U4239" i="1"/>
  <c r="U65" i="1"/>
  <c r="U5079" i="1"/>
  <c r="U2026" i="1"/>
  <c r="U4340" i="1"/>
  <c r="U4106" i="1"/>
  <c r="U4325" i="1"/>
  <c r="U5078" i="1"/>
  <c r="U4790" i="1"/>
  <c r="U2025" i="1"/>
  <c r="U2345" i="1"/>
  <c r="U3288" i="1"/>
  <c r="U3535" i="1"/>
  <c r="U2024" i="1"/>
  <c r="U4731" i="1"/>
  <c r="U4789" i="1"/>
  <c r="U1011" i="1"/>
  <c r="U1969" i="1"/>
  <c r="U1970" i="1"/>
  <c r="U2782" i="1"/>
  <c r="C14" i="4"/>
  <c r="C13" i="4"/>
  <c r="C12" i="4"/>
  <c r="C11" i="4"/>
  <c r="C10" i="4"/>
  <c r="C6" i="4"/>
  <c r="C26" i="4"/>
  <c r="C27" i="4"/>
  <c r="C28" i="4"/>
  <c r="C29" i="4"/>
  <c r="C30" i="4"/>
  <c r="F26" i="4"/>
  <c r="F27" i="4"/>
  <c r="F28" i="4"/>
  <c r="F29" i="4"/>
  <c r="F30" i="4"/>
  <c r="E26" i="4"/>
  <c r="E27" i="4"/>
  <c r="E28" i="4"/>
  <c r="E29" i="4"/>
  <c r="E30" i="4"/>
  <c r="D27" i="4"/>
  <c r="D28" i="4"/>
  <c r="D29" i="4"/>
  <c r="D30" i="4"/>
  <c r="V6428" i="1" l="1"/>
  <c r="V4129" i="1"/>
  <c r="V2799" i="1"/>
  <c r="V692" i="1"/>
  <c r="V2681" i="1"/>
  <c r="V3721" i="1"/>
  <c r="V6537" i="1"/>
  <c r="V6582" i="1"/>
  <c r="V6583" i="1"/>
  <c r="V6584" i="1"/>
  <c r="V6585" i="1"/>
  <c r="V6725" i="1"/>
  <c r="V5997" i="1"/>
  <c r="V6128" i="1"/>
  <c r="V6462" i="1"/>
  <c r="V6402" i="1"/>
  <c r="V4935" i="1"/>
  <c r="V4936" i="1"/>
  <c r="V4318" i="1"/>
  <c r="V3271" i="1"/>
  <c r="V2696" i="1"/>
  <c r="V3376" i="1"/>
  <c r="V4320" i="1"/>
  <c r="V2697" i="1"/>
  <c r="V3190" i="1"/>
  <c r="V3955" i="1"/>
  <c r="V3095" i="1"/>
  <c r="V4315" i="1"/>
  <c r="V4054" i="1"/>
  <c r="V2225" i="1"/>
  <c r="V2224" i="1"/>
  <c r="V3244" i="1"/>
  <c r="V3753" i="1"/>
  <c r="V4442" i="1"/>
  <c r="V4319" i="1"/>
  <c r="V4469" i="1"/>
  <c r="V3752" i="1"/>
  <c r="V3245" i="1"/>
  <c r="V2698" i="1"/>
  <c r="V4316" i="1"/>
  <c r="V5985" i="1"/>
  <c r="V4317" i="1"/>
  <c r="V4443" i="1"/>
  <c r="V2390" i="1"/>
  <c r="V2595" i="1"/>
  <c r="V1267" i="1"/>
  <c r="V1268" i="1"/>
  <c r="V3389" i="1"/>
  <c r="V731" i="1"/>
  <c r="V5448" i="1"/>
  <c r="V4663" i="1"/>
  <c r="V470" i="1"/>
  <c r="V4068" i="1"/>
  <c r="V6209" i="1"/>
  <c r="V6656" i="1"/>
  <c r="V6920" i="1"/>
  <c r="V6996" i="1"/>
  <c r="V2507" i="1"/>
  <c r="V6242" i="1"/>
  <c r="V5318" i="1"/>
  <c r="V2330" i="1"/>
  <c r="V4241" i="1"/>
  <c r="V5698" i="1"/>
  <c r="V2412" i="1"/>
  <c r="V4474" i="1"/>
  <c r="V6301" i="1"/>
  <c r="V6485" i="1"/>
  <c r="V616" i="1"/>
  <c r="V418" i="1"/>
  <c r="V5369" i="1"/>
  <c r="V1099" i="1"/>
  <c r="V3641" i="1"/>
  <c r="V5592" i="1"/>
  <c r="V6649" i="1"/>
  <c r="V6648" i="1"/>
  <c r="V6773" i="1"/>
  <c r="V6795" i="1"/>
  <c r="V1019" i="1"/>
  <c r="V3647" i="1"/>
  <c r="V2145" i="1"/>
  <c r="V5148" i="1"/>
  <c r="V3666" i="1"/>
  <c r="V4879" i="1"/>
  <c r="V5497" i="1"/>
  <c r="V4296" i="1"/>
  <c r="V1889" i="1"/>
  <c r="V6094" i="1"/>
  <c r="V3851" i="1"/>
  <c r="V5474" i="1"/>
  <c r="V4262" i="1"/>
  <c r="V4707" i="1"/>
  <c r="V6724" i="1"/>
  <c r="V6401" i="1"/>
  <c r="V5056" i="1"/>
  <c r="V5278" i="1"/>
  <c r="V5055" i="1"/>
  <c r="V6361" i="1"/>
  <c r="V4635" i="1"/>
  <c r="V716" i="1"/>
  <c r="V2218" i="1"/>
  <c r="V2763" i="1"/>
  <c r="V1426" i="1"/>
  <c r="V5900" i="1"/>
  <c r="V5436" i="1"/>
  <c r="V6912" i="1"/>
  <c r="V6870" i="1"/>
  <c r="V3779" i="1"/>
  <c r="V3780" i="1"/>
  <c r="V3122" i="1"/>
  <c r="V2601" i="1"/>
  <c r="V2498" i="1"/>
  <c r="V3783" i="1"/>
  <c r="V4989" i="1"/>
  <c r="V2950" i="1"/>
  <c r="V4277" i="1"/>
  <c r="V490" i="1"/>
  <c r="V6456" i="1"/>
  <c r="V6374" i="1"/>
  <c r="V1720" i="1"/>
  <c r="V1849" i="1"/>
  <c r="V5835" i="1"/>
  <c r="V5836" i="1"/>
  <c r="V3255" i="1"/>
  <c r="V3497" i="1"/>
  <c r="V4994" i="1"/>
  <c r="V1999" i="1"/>
  <c r="V5288" i="1"/>
  <c r="V6222" i="1"/>
  <c r="V3235" i="1"/>
  <c r="V1415" i="1"/>
  <c r="V4096" i="1"/>
  <c r="V1497" i="1"/>
  <c r="V1498" i="1"/>
  <c r="V3818" i="1"/>
  <c r="V3301" i="1"/>
  <c r="V269" i="1"/>
  <c r="V3814" i="1"/>
  <c r="V3815" i="1"/>
  <c r="V3816" i="1"/>
  <c r="V3571" i="1"/>
  <c r="V2939" i="1"/>
  <c r="V2741" i="1"/>
  <c r="V5071" i="1"/>
  <c r="V4870" i="1"/>
  <c r="V1821" i="1"/>
  <c r="V1820" i="1"/>
  <c r="V1863" i="1"/>
  <c r="V3457" i="1"/>
  <c r="V5183" i="1"/>
  <c r="V5184" i="1"/>
  <c r="V3445" i="1"/>
  <c r="V3443" i="1"/>
  <c r="V6972" i="1"/>
  <c r="V6413" i="1"/>
  <c r="V4098" i="1"/>
  <c r="V3434" i="1"/>
  <c r="V1365" i="1"/>
  <c r="V226" i="1"/>
  <c r="V1692" i="1"/>
  <c r="V4637" i="1"/>
  <c r="V6906" i="1"/>
  <c r="V3102" i="1"/>
  <c r="V6408" i="1"/>
  <c r="V6455" i="1"/>
  <c r="V4451" i="1"/>
  <c r="V5686" i="1"/>
  <c r="V2959" i="1"/>
  <c r="V3917" i="1"/>
  <c r="V5811" i="1"/>
  <c r="V1218" i="1"/>
  <c r="V5456" i="1"/>
  <c r="V5525" i="1"/>
  <c r="V3539" i="1"/>
  <c r="V3540" i="1"/>
  <c r="V3201" i="1"/>
  <c r="V3978" i="1"/>
  <c r="V956" i="1"/>
  <c r="V3405" i="1"/>
  <c r="V3406" i="1"/>
  <c r="V5214" i="1"/>
  <c r="V5043" i="1"/>
  <c r="V5776" i="1"/>
  <c r="V5298" i="1"/>
  <c r="V4766" i="1"/>
  <c r="V5777" i="1"/>
  <c r="V5117" i="1"/>
  <c r="V5018" i="1"/>
  <c r="V5259" i="1"/>
  <c r="V4767" i="1"/>
  <c r="V4832" i="1"/>
  <c r="V1637" i="1"/>
  <c r="V4852" i="1"/>
  <c r="V6433" i="1"/>
  <c r="V6646" i="1"/>
  <c r="V2667" i="1"/>
  <c r="V2668" i="1"/>
  <c r="V3848" i="1"/>
  <c r="V2758" i="1"/>
  <c r="V3480" i="1"/>
  <c r="V441" i="1"/>
  <c r="V1341" i="1"/>
  <c r="V1822" i="1"/>
  <c r="V5629" i="1"/>
  <c r="V4608" i="1"/>
  <c r="V6723" i="1"/>
  <c r="V6722" i="1"/>
  <c r="V6587" i="1"/>
  <c r="V6729" i="1"/>
  <c r="V5678" i="1"/>
  <c r="V5434" i="1"/>
  <c r="V394" i="1"/>
  <c r="V4304" i="1"/>
  <c r="V1763" i="1"/>
  <c r="V4665" i="1"/>
  <c r="V3792" i="1"/>
  <c r="V2400" i="1"/>
  <c r="V3263" i="1"/>
  <c r="V5692" i="1"/>
  <c r="V3402" i="1"/>
  <c r="V2726" i="1"/>
  <c r="V4686" i="1"/>
  <c r="V3135" i="1"/>
  <c r="V794" i="1"/>
  <c r="V766" i="1"/>
  <c r="V6777" i="1"/>
  <c r="V6918" i="1"/>
  <c r="V4226" i="1"/>
  <c r="V6372" i="1"/>
  <c r="V2000" i="1"/>
  <c r="V3396" i="1"/>
  <c r="V1932" i="1"/>
  <c r="V238" i="1"/>
  <c r="V3943" i="1"/>
  <c r="V525" i="1"/>
  <c r="V2344" i="1"/>
  <c r="V3942" i="1"/>
  <c r="V6208" i="1"/>
  <c r="V4727" i="1"/>
  <c r="V3788" i="1"/>
  <c r="V5988" i="1"/>
  <c r="V1843" i="1"/>
  <c r="V2918" i="1"/>
  <c r="V3773" i="1"/>
  <c r="V1840" i="1"/>
  <c r="V1839" i="1"/>
  <c r="V5010" i="1"/>
  <c r="V5680" i="1"/>
  <c r="V6197" i="1"/>
  <c r="V6862" i="1"/>
  <c r="V6714" i="1"/>
  <c r="V6941" i="1"/>
  <c r="V6853" i="1"/>
  <c r="V6518" i="1"/>
  <c r="V6519" i="1"/>
  <c r="V4475" i="1"/>
  <c r="V2410" i="1"/>
  <c r="V3609" i="1"/>
  <c r="V1086" i="1"/>
  <c r="V3905" i="1"/>
  <c r="V1432" i="1"/>
  <c r="V2021" i="1"/>
  <c r="V2038" i="1"/>
  <c r="V5712" i="1"/>
  <c r="V6581" i="1"/>
  <c r="V171" i="1"/>
  <c r="V4503" i="1"/>
  <c r="V4750" i="1"/>
  <c r="V2443" i="1"/>
  <c r="V2089" i="1"/>
  <c r="V1967" i="1"/>
  <c r="V1599" i="1"/>
  <c r="V5851" i="1"/>
  <c r="V7024" i="1"/>
  <c r="V5779" i="1"/>
  <c r="V6348" i="1"/>
  <c r="V5529" i="1"/>
  <c r="V6270" i="1"/>
  <c r="V5040" i="1"/>
  <c r="V4733" i="1"/>
  <c r="V6473" i="1"/>
  <c r="V6016" i="1"/>
  <c r="V2999" i="1"/>
  <c r="V3000" i="1"/>
  <c r="V130" i="1"/>
  <c r="V4008" i="1"/>
  <c r="V4859" i="1"/>
  <c r="V4860" i="1"/>
  <c r="V6960" i="1"/>
  <c r="V6896" i="1"/>
  <c r="V3677" i="1"/>
  <c r="V6726" i="1"/>
  <c r="V6822" i="1"/>
  <c r="V3177" i="1"/>
  <c r="V1427" i="1"/>
  <c r="V6559" i="1"/>
  <c r="V6866" i="1"/>
  <c r="V231" i="1"/>
  <c r="V232" i="1"/>
  <c r="V54" i="1"/>
  <c r="V20" i="1"/>
  <c r="V18" i="1"/>
  <c r="V19" i="1"/>
  <c r="V21" i="1"/>
  <c r="V4979" i="1"/>
  <c r="V4981" i="1"/>
  <c r="V4980" i="1"/>
  <c r="V5245" i="1"/>
  <c r="V5728" i="1"/>
  <c r="V4324" i="1"/>
  <c r="V4993" i="1"/>
  <c r="V2001" i="1"/>
  <c r="V5524" i="1"/>
  <c r="V1363" i="1"/>
  <c r="V1594" i="1"/>
  <c r="V3544" i="1"/>
  <c r="V4346" i="1"/>
  <c r="V2557" i="1"/>
  <c r="V3293" i="1"/>
  <c r="V4152" i="1"/>
  <c r="V4742" i="1"/>
  <c r="V6573" i="1"/>
  <c r="V6794" i="1"/>
  <c r="V6842" i="1"/>
  <c r="V6843" i="1"/>
  <c r="V6707" i="1"/>
  <c r="V6844" i="1"/>
  <c r="V6845" i="1"/>
  <c r="V4166" i="1"/>
  <c r="V7026" i="1"/>
  <c r="V6611" i="1"/>
  <c r="V6252" i="1"/>
  <c r="V6188" i="1"/>
  <c r="V6674" i="1"/>
  <c r="V6418" i="1"/>
  <c r="V4015" i="1"/>
  <c r="V4874" i="1"/>
  <c r="V5151" i="1"/>
  <c r="V4872" i="1"/>
  <c r="V4873" i="1"/>
  <c r="V2337" i="1"/>
  <c r="V4312" i="1"/>
  <c r="V1988" i="1"/>
  <c r="V1003" i="1"/>
  <c r="V6354" i="1"/>
  <c r="V6756" i="1"/>
  <c r="V6821" i="1"/>
  <c r="V1468" i="1"/>
  <c r="V5646" i="1"/>
  <c r="V140" i="1"/>
  <c r="V2376" i="1"/>
  <c r="V4434" i="1"/>
  <c r="V1425" i="1"/>
  <c r="V715" i="1"/>
  <c r="V4941" i="1"/>
  <c r="V4720" i="1"/>
  <c r="V3090" i="1"/>
  <c r="V5983" i="1"/>
  <c r="V6200" i="1"/>
  <c r="V5893" i="1"/>
  <c r="V5984" i="1"/>
  <c r="V3094" i="1"/>
  <c r="V1965" i="1"/>
  <c r="V3379" i="1"/>
  <c r="V1924" i="1"/>
  <c r="V6945" i="1"/>
  <c r="V6946" i="1"/>
  <c r="V1401" i="1"/>
  <c r="V4959" i="1"/>
  <c r="V1273" i="1"/>
  <c r="V1274" i="1"/>
  <c r="V532" i="1"/>
  <c r="V1488" i="1"/>
  <c r="V250" i="1"/>
  <c r="V524" i="1"/>
  <c r="V3127" i="1"/>
  <c r="V3793" i="1"/>
  <c r="V4729" i="1"/>
  <c r="V4456" i="1"/>
  <c r="V4676" i="1"/>
  <c r="V948" i="1"/>
  <c r="V474" i="1"/>
  <c r="V6769" i="1"/>
  <c r="V6770" i="1"/>
  <c r="V6786" i="1"/>
  <c r="V6785" i="1"/>
  <c r="V3482" i="1"/>
  <c r="V4415" i="1"/>
  <c r="V6630" i="1"/>
  <c r="V4339" i="1"/>
  <c r="V4053" i="1"/>
  <c r="V4212" i="1"/>
  <c r="V2813" i="1"/>
  <c r="V1014" i="1"/>
  <c r="V1002" i="1"/>
  <c r="V481" i="1"/>
  <c r="V193" i="1"/>
  <c r="V6625" i="1"/>
  <c r="V5241" i="1"/>
  <c r="V1313" i="1"/>
  <c r="V3817" i="1"/>
  <c r="V3264" i="1"/>
  <c r="V3265" i="1"/>
  <c r="V6029" i="1"/>
  <c r="V3567" i="1"/>
  <c r="V5467" i="1"/>
  <c r="V5256" i="1"/>
  <c r="V2091" i="1"/>
  <c r="V4144" i="1"/>
  <c r="V4589" i="1"/>
  <c r="V3028" i="1"/>
  <c r="V3412" i="1"/>
  <c r="V1248" i="1"/>
  <c r="V5086" i="1"/>
  <c r="V5327" i="1"/>
  <c r="V5804" i="1"/>
  <c r="V5926" i="1"/>
  <c r="V2431" i="1"/>
  <c r="V1446" i="1"/>
  <c r="V2432" i="1"/>
  <c r="V2636" i="1"/>
  <c r="V1973" i="1"/>
  <c r="V1033" i="1"/>
  <c r="V1804" i="1"/>
  <c r="V5340" i="1"/>
  <c r="V3203" i="1"/>
  <c r="V6294" i="1"/>
  <c r="V2085" i="1"/>
  <c r="V4831" i="1"/>
  <c r="V2086" i="1"/>
  <c r="V2552" i="1"/>
  <c r="V476" i="1"/>
  <c r="V2087" i="1"/>
  <c r="V5261" i="1"/>
  <c r="V2447" i="1"/>
  <c r="V1630" i="1"/>
  <c r="V4078" i="1"/>
  <c r="V2619" i="1"/>
  <c r="V872" i="1"/>
  <c r="V4400" i="1"/>
  <c r="V4570" i="1"/>
  <c r="V4861" i="1"/>
  <c r="V2666" i="1"/>
  <c r="V3335" i="1"/>
  <c r="V3336" i="1"/>
  <c r="V3657" i="1"/>
  <c r="V3658" i="1"/>
  <c r="V2626" i="1"/>
  <c r="V687" i="1"/>
  <c r="V6293" i="1"/>
  <c r="V3989" i="1"/>
  <c r="V6145" i="1"/>
  <c r="V1059" i="1"/>
  <c r="V1511" i="1"/>
  <c r="V5112" i="1"/>
  <c r="V6037" i="1"/>
  <c r="V6830" i="1"/>
  <c r="V6699" i="1"/>
  <c r="V4273" i="1"/>
  <c r="V5239" i="1"/>
  <c r="V3464" i="1"/>
  <c r="V4365" i="1"/>
  <c r="V3981" i="1"/>
  <c r="V2803" i="1"/>
  <c r="V2807" i="1"/>
  <c r="V2067" i="1"/>
  <c r="V1369" i="1"/>
  <c r="V4191" i="1"/>
  <c r="V6201" i="1"/>
  <c r="V6202" i="1"/>
  <c r="V6007" i="1"/>
  <c r="V6282" i="1"/>
  <c r="V4946" i="1"/>
  <c r="V4947" i="1"/>
  <c r="V6472" i="1"/>
  <c r="V5095" i="1"/>
  <c r="V4829" i="1"/>
  <c r="V5742" i="1"/>
  <c r="V1228" i="1"/>
  <c r="V6048" i="1"/>
  <c r="V864" i="1"/>
  <c r="V3692" i="1"/>
  <c r="V3693" i="1"/>
  <c r="V4902" i="1"/>
  <c r="V6991" i="1"/>
  <c r="V3483" i="1"/>
  <c r="V3935" i="1"/>
  <c r="V6491" i="1"/>
  <c r="V5940" i="1"/>
  <c r="V4157" i="1"/>
  <c r="V4001" i="1"/>
  <c r="V4000" i="1"/>
  <c r="V5705" i="1"/>
  <c r="V5706" i="1"/>
  <c r="V3649" i="1"/>
  <c r="V3018" i="1"/>
  <c r="V3061" i="1"/>
  <c r="V3062" i="1"/>
  <c r="V5520" i="1"/>
  <c r="V4430" i="1"/>
  <c r="V4730" i="1"/>
  <c r="V3925" i="1"/>
  <c r="V5736" i="1"/>
  <c r="V5486" i="1"/>
  <c r="V3560" i="1"/>
  <c r="V2055" i="1"/>
  <c r="V4363" i="1"/>
  <c r="V5339" i="1"/>
  <c r="V3407" i="1"/>
  <c r="V2983" i="1"/>
  <c r="V4551" i="1"/>
  <c r="V3449" i="1"/>
  <c r="V3602" i="1"/>
  <c r="V4698" i="1"/>
  <c r="V4250" i="1"/>
  <c r="V5596" i="1"/>
  <c r="V5597" i="1"/>
  <c r="V4014" i="1"/>
  <c r="V2019" i="1"/>
  <c r="V779" i="1"/>
  <c r="V349" i="1"/>
  <c r="V6231" i="1"/>
  <c r="V2481" i="1"/>
  <c r="V3717" i="1"/>
  <c r="V5802" i="1"/>
  <c r="V5649" i="1"/>
  <c r="V4623" i="1"/>
  <c r="V4715" i="1"/>
  <c r="V3878" i="1"/>
  <c r="V3507" i="1"/>
  <c r="V3877" i="1"/>
  <c r="V3506" i="1"/>
  <c r="V6447" i="1"/>
  <c r="V2529" i="1"/>
  <c r="V3075" i="1"/>
  <c r="V3487" i="1"/>
  <c r="V1305" i="1"/>
  <c r="V3082" i="1"/>
  <c r="V7040" i="1"/>
  <c r="V4655" i="1"/>
  <c r="V4653" i="1"/>
  <c r="V4654" i="1"/>
  <c r="V735" i="1"/>
  <c r="V5285" i="1"/>
  <c r="V2818" i="1"/>
  <c r="V5793" i="1"/>
  <c r="V2058" i="1"/>
  <c r="V2059" i="1"/>
  <c r="V4565" i="1"/>
  <c r="V4566" i="1"/>
  <c r="V5407" i="1"/>
  <c r="V4607" i="1"/>
  <c r="V4900" i="1"/>
  <c r="V2285" i="1"/>
  <c r="V2286" i="1"/>
  <c r="V5615" i="1"/>
  <c r="V5863" i="1"/>
  <c r="V6350" i="1"/>
  <c r="V6351" i="1"/>
  <c r="V1105" i="1"/>
  <c r="V4856" i="1"/>
  <c r="V4702" i="1"/>
  <c r="V5227" i="1"/>
  <c r="V4502" i="1"/>
  <c r="V1661" i="1"/>
  <c r="V4255" i="1"/>
  <c r="V6524" i="1"/>
  <c r="V6337" i="1"/>
  <c r="V6525" i="1"/>
  <c r="V6578" i="1"/>
  <c r="V6579" i="1"/>
  <c r="V3350" i="1"/>
  <c r="V177" i="1"/>
  <c r="V4783" i="1"/>
  <c r="V4465" i="1"/>
  <c r="V3868" i="1"/>
  <c r="V3867" i="1"/>
  <c r="V6536" i="1"/>
  <c r="V6400" i="1"/>
  <c r="V3866" i="1"/>
  <c r="V3869" i="1"/>
  <c r="V6444" i="1"/>
  <c r="V5234" i="1"/>
  <c r="V5235" i="1"/>
  <c r="V3368" i="1"/>
  <c r="V708" i="1"/>
  <c r="V5058" i="1"/>
  <c r="V4104" i="1"/>
  <c r="V1350" i="1"/>
  <c r="V2215" i="1"/>
  <c r="V2384" i="1"/>
  <c r="V1473" i="1"/>
  <c r="V2217" i="1"/>
  <c r="V2693" i="1"/>
  <c r="V1474" i="1"/>
  <c r="V1349" i="1"/>
  <c r="V3083" i="1"/>
  <c r="V1475" i="1"/>
  <c r="V3732" i="1"/>
  <c r="V1754" i="1"/>
  <c r="V1916" i="1"/>
  <c r="V338" i="1"/>
  <c r="V1558" i="1"/>
  <c r="V2486" i="1"/>
  <c r="V2214" i="1"/>
  <c r="V5282" i="1"/>
  <c r="V2487" i="1"/>
  <c r="V1476" i="1"/>
  <c r="V1917" i="1"/>
  <c r="V2216" i="1"/>
  <c r="V3890" i="1"/>
  <c r="V3889" i="1"/>
  <c r="V4301" i="1"/>
  <c r="V4268" i="1"/>
  <c r="V4269" i="1"/>
  <c r="V4949" i="1"/>
  <c r="V2592" i="1"/>
  <c r="V2907" i="1"/>
  <c r="V1355" i="1"/>
  <c r="V4448" i="1"/>
  <c r="V1760" i="1"/>
  <c r="V6811" i="1"/>
  <c r="V6633" i="1"/>
  <c r="V4305" i="1"/>
  <c r="V395" i="1"/>
  <c r="V6166" i="1"/>
  <c r="V2327" i="1"/>
  <c r="V6591" i="1"/>
  <c r="V6825" i="1"/>
  <c r="V4116" i="1"/>
  <c r="V4117" i="1"/>
  <c r="V4118" i="1"/>
  <c r="V6971" i="1"/>
  <c r="V6696" i="1"/>
  <c r="V2639" i="1"/>
  <c r="V4371" i="1"/>
  <c r="V5561" i="1"/>
  <c r="V3988" i="1"/>
  <c r="V4498" i="1"/>
  <c r="V6930" i="1"/>
  <c r="V6976" i="1"/>
  <c r="V6053" i="1"/>
  <c r="V4739" i="1"/>
  <c r="V2997" i="1"/>
  <c r="V213" i="1"/>
  <c r="V1531" i="1"/>
  <c r="V5587" i="1"/>
  <c r="V5617" i="1"/>
  <c r="V6172" i="1"/>
  <c r="V4061" i="1"/>
  <c r="V5773" i="1"/>
  <c r="V2961" i="1"/>
  <c r="V3461" i="1"/>
  <c r="V6552" i="1"/>
  <c r="V4963" i="1"/>
  <c r="V5438" i="1"/>
  <c r="V173" i="1"/>
  <c r="V69" i="1"/>
  <c r="V415" i="1"/>
  <c r="V1443" i="1"/>
  <c r="V1371" i="1"/>
  <c r="V1728" i="1"/>
  <c r="V4779" i="1"/>
  <c r="V5002" i="1"/>
  <c r="V3993" i="1"/>
  <c r="V4145" i="1"/>
  <c r="V6849" i="1"/>
  <c r="V6512" i="1"/>
  <c r="V3844" i="1"/>
  <c r="V5268" i="1"/>
  <c r="V6250" i="1"/>
  <c r="V6249" i="1"/>
  <c r="V5026" i="1"/>
  <c r="V5499" i="1"/>
  <c r="V1908" i="1"/>
  <c r="V5882" i="1"/>
  <c r="V3825" i="1"/>
  <c r="V3826" i="1"/>
  <c r="V2936" i="1"/>
  <c r="V2935" i="1"/>
  <c r="V7025" i="1"/>
  <c r="V6772" i="1"/>
  <c r="V4863" i="1"/>
  <c r="V6672" i="1"/>
  <c r="V6671" i="1"/>
  <c r="V2336" i="1"/>
  <c r="V189" i="1"/>
  <c r="V619" i="1"/>
  <c r="V620" i="1"/>
  <c r="V6690" i="1"/>
  <c r="V6654" i="1"/>
  <c r="V5343" i="1"/>
  <c r="V5342" i="1"/>
  <c r="V5344" i="1"/>
  <c r="V5345" i="1"/>
  <c r="V5738" i="1"/>
  <c r="V2775" i="1"/>
  <c r="V4737" i="1"/>
  <c r="V1812" i="1"/>
  <c r="V5216" i="1"/>
  <c r="V4246" i="1"/>
  <c r="V5380" i="1"/>
  <c r="V6574" i="1"/>
  <c r="V6880" i="1"/>
  <c r="V4505" i="1"/>
  <c r="V5868" i="1"/>
  <c r="V1394" i="1"/>
  <c r="V3718" i="1"/>
  <c r="V5879" i="1"/>
  <c r="V5648" i="1"/>
  <c r="V3489" i="1"/>
  <c r="V5886" i="1"/>
  <c r="V6781" i="1"/>
  <c r="V6454" i="1"/>
  <c r="V3144" i="1"/>
  <c r="V3175" i="1"/>
  <c r="V2415" i="1"/>
  <c r="V3174" i="1"/>
  <c r="V2654" i="1"/>
  <c r="V3185" i="1"/>
  <c r="V3473" i="1"/>
  <c r="V2414" i="1"/>
  <c r="V3518" i="1"/>
  <c r="V3163" i="1"/>
  <c r="V3519" i="1"/>
  <c r="V3173" i="1"/>
  <c r="V3184" i="1"/>
  <c r="V3164" i="1"/>
  <c r="V2413" i="1"/>
  <c r="V2361" i="1"/>
  <c r="V3165" i="1"/>
  <c r="V3430" i="1"/>
  <c r="V3413" i="1"/>
  <c r="V3345" i="1"/>
  <c r="V1145" i="1"/>
  <c r="V1146" i="1"/>
  <c r="V871" i="1"/>
  <c r="V42" i="1"/>
  <c r="V3051" i="1"/>
  <c r="V3052" i="1"/>
  <c r="V154" i="1"/>
  <c r="V90" i="1"/>
  <c r="V4051" i="1"/>
  <c r="V4052" i="1"/>
  <c r="V3896" i="1"/>
  <c r="V3897" i="1"/>
  <c r="V3374" i="1"/>
  <c r="V6366" i="1"/>
  <c r="V5284" i="1"/>
  <c r="V1120" i="1"/>
  <c r="V3444" i="1"/>
  <c r="V3977" i="1"/>
  <c r="V6457" i="1"/>
  <c r="V6640" i="1"/>
  <c r="V5559" i="1"/>
  <c r="V6040" i="1"/>
  <c r="V6219" i="1"/>
  <c r="V4821" i="1"/>
  <c r="V5828" i="1"/>
  <c r="V6297" i="1"/>
  <c r="V2839" i="1"/>
  <c r="V2453" i="1"/>
  <c r="V2112" i="1"/>
  <c r="V4088" i="1"/>
  <c r="V4311" i="1"/>
  <c r="V3933" i="1"/>
  <c r="V2526" i="1"/>
  <c r="V4090" i="1"/>
  <c r="V5303" i="1"/>
  <c r="V5312" i="1"/>
  <c r="V4092" i="1"/>
  <c r="V4089" i="1"/>
  <c r="V4016" i="1"/>
  <c r="V3961" i="1"/>
  <c r="V4091" i="1"/>
  <c r="V4017" i="1"/>
  <c r="V727" i="1"/>
  <c r="V97" i="1"/>
  <c r="V2903" i="1"/>
  <c r="V5840" i="1"/>
  <c r="V4837" i="1"/>
  <c r="V6363" i="1"/>
  <c r="V5765" i="1"/>
  <c r="V207" i="1"/>
  <c r="V195" i="1"/>
  <c r="V953" i="1"/>
  <c r="V678" i="1"/>
  <c r="V3439" i="1"/>
  <c r="V6025" i="1"/>
  <c r="V6026" i="1"/>
  <c r="V5709" i="1"/>
  <c r="V5713" i="1"/>
  <c r="V5710" i="1"/>
  <c r="V1969" i="1"/>
  <c r="V1011" i="1"/>
  <c r="V1970" i="1"/>
  <c r="V2969" i="1"/>
  <c r="V3556" i="1"/>
  <c r="V5464" i="1"/>
  <c r="V6481" i="1"/>
  <c r="V613" i="1"/>
  <c r="V1806" i="1"/>
  <c r="V4244" i="1"/>
  <c r="V4245" i="1"/>
  <c r="V4487" i="1"/>
  <c r="V4308" i="1"/>
  <c r="V3322" i="1"/>
  <c r="V2331" i="1"/>
  <c r="V3321" i="1"/>
  <c r="V5299" i="1"/>
  <c r="V5707" i="1"/>
  <c r="V3833" i="1"/>
  <c r="V4005" i="1"/>
  <c r="V4006" i="1"/>
  <c r="V6067" i="1"/>
  <c r="V5993" i="1"/>
  <c r="V5917" i="1"/>
  <c r="V3646" i="1"/>
  <c r="V4578" i="1"/>
  <c r="V5857" i="1"/>
  <c r="V6082" i="1"/>
  <c r="V5856" i="1"/>
  <c r="V6329" i="1"/>
  <c r="V6575" i="1"/>
  <c r="V132" i="1"/>
  <c r="V6576" i="1"/>
  <c r="V3030" i="1"/>
  <c r="V3031" i="1"/>
  <c r="V4020" i="1"/>
  <c r="V5397" i="1"/>
  <c r="V3348" i="1"/>
  <c r="V2582" i="1"/>
  <c r="V5972" i="1"/>
  <c r="V5973" i="1"/>
  <c r="V6340" i="1"/>
  <c r="V6341" i="1"/>
  <c r="V6193" i="1"/>
  <c r="V6192" i="1"/>
  <c r="V6194" i="1"/>
  <c r="V2684" i="1"/>
  <c r="V2685" i="1"/>
  <c r="V4712" i="1"/>
  <c r="V6195" i="1"/>
  <c r="V5281" i="1"/>
  <c r="V6919" i="1"/>
  <c r="V3733" i="1"/>
  <c r="V2893" i="1"/>
  <c r="V3436" i="1"/>
  <c r="V743" i="1"/>
  <c r="V744" i="1"/>
  <c r="V346" i="1"/>
  <c r="V4063" i="1"/>
  <c r="V4064" i="1"/>
  <c r="V5931" i="1"/>
  <c r="V6245" i="1"/>
  <c r="V3290" i="1"/>
  <c r="V2033" i="1"/>
  <c r="V6814" i="1"/>
  <c r="V6913" i="1"/>
  <c r="V6697" i="1"/>
  <c r="V6217" i="1"/>
  <c r="V4286" i="1"/>
  <c r="V4287" i="1"/>
  <c r="V5826" i="1"/>
  <c r="V6119" i="1"/>
  <c r="V4483" i="1"/>
  <c r="V1253" i="1"/>
  <c r="V3686" i="1"/>
  <c r="V2168" i="1"/>
  <c r="V1894" i="1"/>
  <c r="V5634" i="1"/>
  <c r="V5635" i="1"/>
  <c r="V5636" i="1"/>
  <c r="V4718" i="1"/>
  <c r="V5185" i="1"/>
  <c r="V3895" i="1"/>
  <c r="V340" i="1"/>
  <c r="V3422" i="1"/>
  <c r="V3098" i="1"/>
  <c r="V1798" i="1"/>
  <c r="V3423" i="1"/>
  <c r="V1712" i="1"/>
  <c r="V264" i="1"/>
  <c r="V987" i="1"/>
  <c r="V988" i="1"/>
  <c r="V2929" i="1"/>
  <c r="V945" i="1"/>
  <c r="V148" i="1"/>
  <c r="V348" i="1"/>
  <c r="V764" i="1"/>
  <c r="V2268" i="1"/>
  <c r="V6032" i="1"/>
  <c r="V5255" i="1"/>
  <c r="V4368" i="1"/>
  <c r="V6601" i="1"/>
  <c r="V6602" i="1"/>
  <c r="V6975" i="1"/>
  <c r="V6833" i="1"/>
  <c r="V2288" i="1"/>
  <c r="V157" i="1"/>
  <c r="V121" i="1"/>
  <c r="V211" i="1"/>
  <c r="V5837" i="1"/>
  <c r="V6915" i="1"/>
  <c r="V5968" i="1"/>
  <c r="V3840" i="1"/>
  <c r="V3839" i="1"/>
  <c r="V5858" i="1"/>
  <c r="V2857" i="1"/>
  <c r="V2860" i="1"/>
  <c r="V1246" i="1"/>
  <c r="V3227" i="1"/>
  <c r="V2472" i="1"/>
  <c r="V6104" i="1"/>
  <c r="V6105" i="1"/>
  <c r="V4032" i="1"/>
  <c r="V4033" i="1"/>
  <c r="V4034" i="1"/>
  <c r="V4035" i="1"/>
  <c r="V4031" i="1"/>
  <c r="V2175" i="1"/>
  <c r="V2176" i="1"/>
  <c r="V4618" i="1"/>
  <c r="V4193" i="1"/>
  <c r="V5656" i="1"/>
  <c r="V5657" i="1"/>
  <c r="V5658" i="1"/>
  <c r="V5659" i="1"/>
  <c r="V1496" i="1"/>
  <c r="V163" i="1"/>
  <c r="V2707" i="1"/>
  <c r="V1759" i="1"/>
  <c r="V1282" i="1"/>
  <c r="V1289" i="1"/>
  <c r="V1279" i="1"/>
  <c r="V489" i="1"/>
  <c r="V1283" i="1"/>
  <c r="V1592" i="1"/>
  <c r="V1284" i="1"/>
  <c r="V791" i="1"/>
  <c r="V1285" i="1"/>
  <c r="V109" i="1"/>
  <c r="V1278" i="1"/>
  <c r="V1286" i="1"/>
  <c r="V352" i="1"/>
  <c r="V1280" i="1"/>
  <c r="V1287" i="1"/>
  <c r="V1591" i="1"/>
  <c r="V1281" i="1"/>
  <c r="V1288" i="1"/>
  <c r="V1290" i="1"/>
  <c r="V4229" i="1"/>
  <c r="V4669" i="1"/>
  <c r="V4228" i="1"/>
  <c r="V4670" i="1"/>
  <c r="V5247" i="1"/>
  <c r="V5248" i="1"/>
  <c r="V635" i="1"/>
  <c r="V4472" i="1"/>
  <c r="V5468" i="1"/>
  <c r="V6878" i="1"/>
  <c r="V6643" i="1"/>
  <c r="V6835" i="1"/>
  <c r="V6589" i="1"/>
  <c r="V6588" i="1"/>
  <c r="V963" i="1"/>
  <c r="V3477" i="1"/>
  <c r="V6295" i="1"/>
  <c r="V2729" i="1"/>
  <c r="V2605" i="1"/>
  <c r="V2923" i="1"/>
  <c r="V6761" i="1"/>
  <c r="V6760" i="1"/>
  <c r="V3125" i="1"/>
  <c r="V3257" i="1"/>
  <c r="V6568" i="1"/>
  <c r="V2277" i="1"/>
  <c r="V6569" i="1"/>
  <c r="V6216" i="1"/>
  <c r="V6411" i="1"/>
  <c r="V6288" i="1"/>
  <c r="V6595" i="1"/>
  <c r="V6952" i="1"/>
  <c r="V6215" i="1"/>
  <c r="V6246" i="1"/>
  <c r="V6380" i="1"/>
  <c r="V6018" i="1"/>
  <c r="V3562" i="1"/>
  <c r="V6832" i="1"/>
  <c r="V3984" i="1"/>
  <c r="V1877" i="1"/>
  <c r="V1597" i="1"/>
  <c r="V6316" i="1"/>
  <c r="V6505" i="1"/>
  <c r="V6647" i="1"/>
  <c r="V6321" i="1"/>
  <c r="V2132" i="1"/>
  <c r="V2955" i="1"/>
  <c r="V5382" i="1"/>
  <c r="V5383" i="1"/>
  <c r="V3654" i="1"/>
  <c r="V6709" i="1"/>
  <c r="V6437" i="1"/>
  <c r="V4406" i="1"/>
  <c r="V4011" i="1"/>
  <c r="V1471" i="1"/>
  <c r="V183" i="1"/>
  <c r="V4429" i="1"/>
  <c r="V4202" i="1"/>
  <c r="V924" i="1"/>
  <c r="V923" i="1"/>
  <c r="V5523" i="1"/>
  <c r="V4945" i="1"/>
  <c r="V5521" i="1"/>
  <c r="V5522" i="1"/>
  <c r="V4944" i="1"/>
  <c r="V4943" i="1"/>
  <c r="V3903" i="1"/>
  <c r="V4059" i="1"/>
  <c r="V3424" i="1"/>
  <c r="V4446" i="1"/>
  <c r="V5199" i="1"/>
  <c r="V4759" i="1"/>
  <c r="V3120" i="1"/>
  <c r="V4680" i="1"/>
  <c r="V4306" i="1"/>
  <c r="V4681" i="1"/>
  <c r="V5072" i="1"/>
  <c r="V5611" i="1"/>
  <c r="V4470" i="1"/>
  <c r="V4447" i="1"/>
  <c r="V6564" i="1"/>
  <c r="V6373" i="1"/>
  <c r="V5688" i="1"/>
  <c r="V3397" i="1"/>
  <c r="V4072" i="1"/>
  <c r="V5731" i="1"/>
  <c r="V5246" i="1"/>
  <c r="V1433" i="1"/>
  <c r="V1434" i="1"/>
  <c r="V3900" i="1"/>
  <c r="V4274" i="1"/>
  <c r="V4853" i="1"/>
  <c r="V5022" i="1"/>
  <c r="V4208" i="1"/>
  <c r="V6417" i="1"/>
  <c r="V6436" i="1"/>
  <c r="V1940" i="1"/>
  <c r="V1942" i="1"/>
  <c r="V2302" i="1"/>
  <c r="V1242" i="1"/>
  <c r="V2756" i="1"/>
  <c r="V1941" i="1"/>
  <c r="V2747" i="1"/>
  <c r="V2750" i="1"/>
  <c r="V2306" i="1"/>
  <c r="V2309" i="1"/>
  <c r="V1239" i="1"/>
  <c r="V1240" i="1"/>
  <c r="V2751" i="1"/>
  <c r="V2753" i="1"/>
  <c r="V2299" i="1"/>
  <c r="V1943" i="1"/>
  <c r="V1241" i="1"/>
  <c r="V2307" i="1"/>
  <c r="V2745" i="1"/>
  <c r="V2749" i="1"/>
  <c r="V2752" i="1"/>
  <c r="V1945" i="1"/>
  <c r="V2300" i="1"/>
  <c r="V2754" i="1"/>
  <c r="V2746" i="1"/>
  <c r="V2308" i="1"/>
  <c r="V2748" i="1"/>
  <c r="V2755" i="1"/>
  <c r="V2301" i="1"/>
  <c r="V1944" i="1"/>
  <c r="V2742" i="1"/>
  <c r="V2303" i="1"/>
  <c r="V2304" i="1"/>
  <c r="V2305" i="1"/>
  <c r="V2743" i="1"/>
  <c r="V2744" i="1"/>
  <c r="V6419" i="1"/>
  <c r="V5153" i="1"/>
  <c r="V5402" i="1"/>
  <c r="V5866" i="1"/>
  <c r="V5519" i="1"/>
  <c r="V5410" i="1"/>
  <c r="V6897" i="1"/>
  <c r="V6984" i="1"/>
  <c r="V5871" i="1"/>
  <c r="V6532" i="1"/>
  <c r="V6118" i="1"/>
  <c r="V6445" i="1"/>
  <c r="V5891" i="1"/>
  <c r="V6364" i="1"/>
  <c r="V5894" i="1"/>
  <c r="V5725" i="1"/>
  <c r="V5432" i="1"/>
  <c r="V5897" i="1"/>
  <c r="V4955" i="1"/>
  <c r="V2596" i="1"/>
  <c r="V586" i="1"/>
  <c r="V3101" i="1"/>
  <c r="V628" i="1"/>
  <c r="V549" i="1"/>
  <c r="V1266" i="1"/>
  <c r="V837" i="1"/>
  <c r="V191" i="1"/>
  <c r="V4" i="1"/>
  <c r="V845" i="1"/>
  <c r="V980" i="1"/>
  <c r="V3906" i="1"/>
  <c r="V3907" i="1"/>
  <c r="V5445" i="1"/>
  <c r="V4982" i="1"/>
  <c r="V1707" i="1"/>
  <c r="V3123" i="1"/>
  <c r="V5204" i="1"/>
  <c r="V4666" i="1"/>
  <c r="V4683" i="1"/>
  <c r="V5207" i="1"/>
  <c r="V5911" i="1"/>
  <c r="V6277" i="1"/>
  <c r="V6213" i="1"/>
  <c r="V6867" i="1"/>
  <c r="V6629" i="1"/>
  <c r="V6453" i="1"/>
  <c r="V6451" i="1"/>
  <c r="V6652" i="1"/>
  <c r="V5685" i="1"/>
  <c r="V5908" i="1"/>
  <c r="V1841" i="1"/>
  <c r="V3495" i="1"/>
  <c r="V4624" i="1"/>
  <c r="V4916" i="1"/>
  <c r="V3110" i="1"/>
  <c r="V5067" i="1"/>
  <c r="V2398" i="1"/>
  <c r="V2915" i="1"/>
  <c r="V1569" i="1"/>
  <c r="V1570" i="1"/>
  <c r="V588" i="1"/>
  <c r="V748" i="1"/>
  <c r="V3791" i="1"/>
  <c r="V6158" i="1"/>
  <c r="V4471" i="1"/>
  <c r="V4678" i="1"/>
  <c r="V5733" i="1"/>
  <c r="V5250" i="1"/>
  <c r="V5293" i="1"/>
  <c r="V5294" i="1"/>
  <c r="V6167" i="1"/>
  <c r="V5691" i="1"/>
  <c r="V6592" i="1"/>
  <c r="V5734" i="1"/>
  <c r="V3403" i="1"/>
  <c r="V3459" i="1"/>
  <c r="V5935" i="1"/>
  <c r="V6031" i="1"/>
  <c r="V5957" i="1"/>
  <c r="V2517" i="1"/>
  <c r="V2730" i="1"/>
  <c r="V2017" i="1"/>
  <c r="V1978" i="1"/>
  <c r="V2018" i="1"/>
  <c r="V2016" i="1"/>
  <c r="V3215" i="1"/>
  <c r="V2004" i="1"/>
  <c r="V4844" i="1"/>
  <c r="V2660" i="1"/>
  <c r="V3279" i="1"/>
  <c r="V2123" i="1"/>
  <c r="V4569" i="1"/>
  <c r="V6184" i="1"/>
  <c r="V5853" i="1"/>
  <c r="V6327" i="1"/>
  <c r="V6080" i="1"/>
  <c r="V3672" i="1"/>
  <c r="V1540" i="1"/>
  <c r="V6526" i="1"/>
  <c r="V5621" i="1"/>
  <c r="V1948" i="1"/>
  <c r="V4079" i="1"/>
  <c r="V6715" i="1"/>
  <c r="V6191" i="1"/>
  <c r="V3432" i="1"/>
  <c r="V1255" i="1"/>
  <c r="V914" i="1"/>
  <c r="V5415" i="1"/>
  <c r="V1721" i="1"/>
  <c r="V4264" i="1"/>
  <c r="V4466" i="1"/>
  <c r="V4043" i="1"/>
  <c r="V4044" i="1"/>
  <c r="V225" i="1"/>
  <c r="V450" i="1"/>
  <c r="V5236" i="1"/>
  <c r="V5720" i="1"/>
  <c r="V5189" i="1"/>
  <c r="V4438" i="1"/>
  <c r="V4270" i="1"/>
  <c r="V4950" i="1"/>
  <c r="V5723" i="1"/>
  <c r="V4971" i="1"/>
  <c r="V5306" i="1"/>
  <c r="V6868" i="1"/>
  <c r="V5243" i="1"/>
  <c r="V6636" i="1"/>
  <c r="V6739" i="1"/>
  <c r="V3503" i="1"/>
  <c r="V6427" i="1"/>
  <c r="V6248" i="1"/>
  <c r="V5778" i="1"/>
  <c r="V6390" i="1"/>
  <c r="V5292" i="1"/>
  <c r="V6565" i="1"/>
  <c r="V6409" i="1"/>
  <c r="V4983" i="1"/>
  <c r="V4984" i="1"/>
  <c r="V3454" i="1"/>
  <c r="V5065" i="1"/>
  <c r="V6995" i="1"/>
  <c r="V6998" i="1"/>
  <c r="V6988" i="1"/>
  <c r="V6900" i="1"/>
  <c r="V1774" i="1"/>
  <c r="V2573" i="1"/>
  <c r="V2104" i="1"/>
  <c r="V1979" i="1"/>
  <c r="V4656" i="1"/>
  <c r="V6688" i="1"/>
  <c r="V5054" i="1"/>
  <c r="V4619" i="1"/>
  <c r="V4331" i="1"/>
  <c r="V1960" i="1"/>
  <c r="V4332" i="1"/>
  <c r="V2776" i="1"/>
  <c r="V1959" i="1"/>
  <c r="V1366" i="1"/>
  <c r="V1724" i="1"/>
  <c r="V1576" i="1"/>
  <c r="V2650" i="1"/>
  <c r="V4148" i="1"/>
  <c r="V1874" i="1"/>
  <c r="V2993" i="1"/>
  <c r="V6607" i="1"/>
  <c r="V6492" i="1"/>
  <c r="V6497" i="1"/>
  <c r="V6791" i="1"/>
  <c r="V3999" i="1"/>
  <c r="V4156" i="1"/>
  <c r="V5300" i="1"/>
  <c r="V5301" i="1"/>
  <c r="V1367" i="1"/>
  <c r="V2134" i="1"/>
  <c r="V5860" i="1"/>
  <c r="V5861" i="1"/>
  <c r="V5862" i="1"/>
  <c r="V5394" i="1"/>
  <c r="V5528" i="1"/>
  <c r="V6333" i="1"/>
  <c r="V5393" i="1"/>
  <c r="V5859" i="1"/>
  <c r="V5607" i="1"/>
  <c r="V5608" i="1"/>
  <c r="V3478" i="1"/>
  <c r="V3479" i="1"/>
  <c r="V5163" i="1"/>
  <c r="V5003" i="1"/>
  <c r="V5628" i="1"/>
  <c r="V4188" i="1"/>
  <c r="V4616" i="1"/>
  <c r="V2876" i="1"/>
  <c r="V6857" i="1"/>
  <c r="V4917" i="1"/>
  <c r="V5029" i="1"/>
  <c r="V5945" i="1"/>
  <c r="V4714" i="1"/>
  <c r="V4756" i="1"/>
  <c r="V3492" i="1"/>
  <c r="V4437" i="1"/>
  <c r="V3241" i="1"/>
  <c r="V3089" i="1"/>
  <c r="V5429" i="1"/>
  <c r="V3748" i="1"/>
  <c r="V6236" i="1"/>
  <c r="V6237" i="1"/>
  <c r="V3766" i="1"/>
  <c r="V2393" i="1"/>
  <c r="V496" i="1"/>
  <c r="V36" i="1"/>
  <c r="V749" i="1"/>
  <c r="V750" i="1"/>
  <c r="V290" i="1"/>
  <c r="V4541" i="1"/>
  <c r="V4137" i="1"/>
  <c r="V4282" i="1"/>
  <c r="V6598" i="1"/>
  <c r="V3115" i="1"/>
  <c r="V547" i="1"/>
  <c r="V126" i="1"/>
  <c r="V1789" i="1"/>
  <c r="V3920" i="1"/>
  <c r="V6211" i="1"/>
  <c r="V2946" i="1"/>
  <c r="V5510" i="1"/>
  <c r="V4235" i="1"/>
  <c r="V6212" i="1"/>
  <c r="V6590" i="1"/>
  <c r="V6762" i="1"/>
  <c r="V464" i="1"/>
  <c r="V5677" i="1"/>
  <c r="V3419" i="1"/>
  <c r="V2886" i="1"/>
  <c r="V6229" i="1"/>
  <c r="V7019" i="1"/>
  <c r="V7020" i="1"/>
  <c r="V7018" i="1"/>
  <c r="V5396" i="1"/>
  <c r="V5084" i="1"/>
  <c r="V5321" i="1"/>
  <c r="V5322" i="1"/>
  <c r="V1436" i="1"/>
  <c r="V792" i="1"/>
  <c r="D31" i="4"/>
  <c r="F31" i="4"/>
  <c r="E31" i="4"/>
  <c r="C31" i="4"/>
</calcChain>
</file>

<file path=xl/sharedStrings.xml><?xml version="1.0" encoding="utf-8"?>
<sst xmlns="http://schemas.openxmlformats.org/spreadsheetml/2006/main" count="42602" uniqueCount="16708">
  <si>
    <t>Victorian with Stunning Views of NYC Harbor</t>
  </si>
  <si>
    <t>William</t>
  </si>
  <si>
    <t>51 Stuyvesant Place</t>
  </si>
  <si>
    <t>Staten Island</t>
  </si>
  <si>
    <t>St. George</t>
  </si>
  <si>
    <t>Entire home/apt</t>
  </si>
  <si>
    <t>Wedding guests accommodations, 3-7 bedrooms</t>
  </si>
  <si>
    <t>Marina</t>
  </si>
  <si>
    <t>191 Father Capodanno Boulevard</t>
  </si>
  <si>
    <t>Arrochar</t>
  </si>
  <si>
    <t>Mary</t>
  </si>
  <si>
    <t>67 Lexington Avenue</t>
  </si>
  <si>
    <t>Port Richmond</t>
  </si>
  <si>
    <t>Oceanview,close to Manhattan</t>
  </si>
  <si>
    <t>23 Alex Circle</t>
  </si>
  <si>
    <t>Beautiful 4BR/4BA Home, Staten Island, NY City.</t>
  </si>
  <si>
    <t>108 Sprague Avenue</t>
  </si>
  <si>
    <t>Tottenville</t>
  </si>
  <si>
    <t>The Lighthouse Manor</t>
  </si>
  <si>
    <t>Judith</t>
  </si>
  <si>
    <t>370 London Road</t>
  </si>
  <si>
    <t>Lighthouse Hill</t>
  </si>
  <si>
    <t>Four-Bedroom Victorian Near Ferry</t>
  </si>
  <si>
    <t>Lynn</t>
  </si>
  <si>
    <t>Curtis High School 105</t>
  </si>
  <si>
    <t>Firehouse Loft with Harbor Views</t>
  </si>
  <si>
    <t>Susannah</t>
  </si>
  <si>
    <t>Craft House 60</t>
  </si>
  <si>
    <t>Stapleton</t>
  </si>
  <si>
    <t>11 Sharrett Place</t>
  </si>
  <si>
    <t>LOOK! Attached single family</t>
  </si>
  <si>
    <t>Skylar</t>
  </si>
  <si>
    <t>455 Front Street</t>
  </si>
  <si>
    <t>Clifton</t>
  </si>
  <si>
    <t>Budget stay, near transportation</t>
  </si>
  <si>
    <t>29 Oceanside Avenue</t>
  </si>
  <si>
    <t>Share quiet, clean and spacious apt</t>
  </si>
  <si>
    <t>Elvis</t>
  </si>
  <si>
    <t>20 Britton Street</t>
  </si>
  <si>
    <t>West Brighton</t>
  </si>
  <si>
    <t>Private room</t>
  </si>
  <si>
    <t>A PLACE TO STAY CLOSE TO MANHATTAN</t>
  </si>
  <si>
    <t>Nen</t>
  </si>
  <si>
    <t>110 Wright Street</t>
  </si>
  <si>
    <t>Spacious Apartment w extra room</t>
  </si>
  <si>
    <t>Caitlin</t>
  </si>
  <si>
    <t>701 Travis Avenue</t>
  </si>
  <si>
    <t>New Springville</t>
  </si>
  <si>
    <t>Near Manhatten, NEW Empire Outlets, park!</t>
  </si>
  <si>
    <t>Anna</t>
  </si>
  <si>
    <t>451 Victory Boulevard</t>
  </si>
  <si>
    <t>Tompkinsville</t>
  </si>
  <si>
    <t>3rd FL, Private Suite w Own Bath &amp; Study Area</t>
  </si>
  <si>
    <t>Saint John's Episcopal Church 1329</t>
  </si>
  <si>
    <t>Shore Acres</t>
  </si>
  <si>
    <t>Beautiful turn-of-the-century home</t>
  </si>
  <si>
    <t>Oswaldo</t>
  </si>
  <si>
    <t>16 Curtis Place</t>
  </si>
  <si>
    <t>Room Available-Close to Manhattan-B</t>
  </si>
  <si>
    <t>Marianne</t>
  </si>
  <si>
    <t>61 Stanwich Street</t>
  </si>
  <si>
    <t>Concord</t>
  </si>
  <si>
    <t>Private Room in Artist's Home, Stapleton, SI</t>
  </si>
  <si>
    <t>Jonathan</t>
  </si>
  <si>
    <t>Bayley-Seton 75</t>
  </si>
  <si>
    <t>NEAR THE CITY THAT NEVER SLEEPS!</t>
  </si>
  <si>
    <t>Maria</t>
  </si>
  <si>
    <t>314 Harbor Road</t>
  </si>
  <si>
    <t>Mariners Harbor</t>
  </si>
  <si>
    <t>Clean and Huge Studio in Safe Area</t>
  </si>
  <si>
    <t>Takao &amp; Aiko</t>
  </si>
  <si>
    <t>98 Portland Place</t>
  </si>
  <si>
    <t>Sunny cozy multileveled apartment!</t>
  </si>
  <si>
    <t>109 Saint Johns Avenue</t>
  </si>
  <si>
    <t>close to Manhattan country setting</t>
  </si>
  <si>
    <t>Aaron</t>
  </si>
  <si>
    <t>Cameron Lake Club Lakeside Place</t>
  </si>
  <si>
    <t>Rimma &amp; Jim</t>
  </si>
  <si>
    <t>91 Regal Walk</t>
  </si>
  <si>
    <t>Graniteville</t>
  </si>
  <si>
    <t>Cozy 1BD side apartment w/parking</t>
  </si>
  <si>
    <t>Inessa</t>
  </si>
  <si>
    <t>3837 Amboy Road</t>
  </si>
  <si>
    <t>Great Kills</t>
  </si>
  <si>
    <t>Ranch style house with driveway</t>
  </si>
  <si>
    <t>Florence</t>
  </si>
  <si>
    <t>491 Mason Avenue</t>
  </si>
  <si>
    <t>Dongan Hills</t>
  </si>
  <si>
    <t>B NYC Staten Alternative...</t>
  </si>
  <si>
    <t>Lissette</t>
  </si>
  <si>
    <t>516 Jersey Street</t>
  </si>
  <si>
    <t>Royal Oxford</t>
  </si>
  <si>
    <t>Jean</t>
  </si>
  <si>
    <t>307 Victory Boulevard</t>
  </si>
  <si>
    <t>New York room with a view</t>
  </si>
  <si>
    <t>Newyorkroomwithaview</t>
  </si>
  <si>
    <t>C Private Room By The Ferry</t>
  </si>
  <si>
    <t>38 Castleton Avenue</t>
  </si>
  <si>
    <t>*WARM*Beautiful*Room*ST. GEORGE steps to ferry!</t>
  </si>
  <si>
    <t>Meghan</t>
  </si>
  <si>
    <t>51 Wall Street</t>
  </si>
  <si>
    <t>Retro Style Living In New York City</t>
  </si>
  <si>
    <t>Hans, Sandra &amp; Son</t>
  </si>
  <si>
    <t>84 Park Lane</t>
  </si>
  <si>
    <t>1-BdRm Entire Apartment St. George</t>
  </si>
  <si>
    <t>Jason</t>
  </si>
  <si>
    <t>2-Bdrm Entire Apartment St. George</t>
  </si>
  <si>
    <t>Authentic New York Vintage Home</t>
  </si>
  <si>
    <t>D Private Che@p Room 2 Explore NYC</t>
  </si>
  <si>
    <t>299 Victory Boulevard</t>
  </si>
  <si>
    <t>New York City near Staten Is. Ferry</t>
  </si>
  <si>
    <t>Rob&amp;Elle</t>
  </si>
  <si>
    <t>100 Belmont Place</t>
  </si>
  <si>
    <t>Cozy 1BR-Country living in NYC!</t>
  </si>
  <si>
    <t>Aurelie</t>
  </si>
  <si>
    <t>82 Norwood Avenue</t>
  </si>
  <si>
    <t>Room in artist apartment/ close to Ferry</t>
  </si>
  <si>
    <t>Jeff</t>
  </si>
  <si>
    <t>Victory Boulevard &amp; Saint Marks Place Victory Boulevard</t>
  </si>
  <si>
    <t>Affordable rooms,all transportation</t>
  </si>
  <si>
    <t>375 Sand Lane</t>
  </si>
  <si>
    <t>3 Bedroom Apt. in Washington Height</t>
  </si>
  <si>
    <t>Lauren</t>
  </si>
  <si>
    <t>Saint Nicholas Avenue &amp; 168th Street at Southeast Corner West 168th Street</t>
  </si>
  <si>
    <t>Manhattan</t>
  </si>
  <si>
    <t>Washington Heights</t>
  </si>
  <si>
    <t>Cozy duplex on the Upper East side!</t>
  </si>
  <si>
    <t>Nora</t>
  </si>
  <si>
    <t>405 East 73rd Street</t>
  </si>
  <si>
    <t>Upper East Side</t>
  </si>
  <si>
    <t>Large Bedroom in the East Village</t>
  </si>
  <si>
    <t>Jessica</t>
  </si>
  <si>
    <t>432 East 9th Street</t>
  </si>
  <si>
    <t>East Village</t>
  </si>
  <si>
    <t xml:space="preserve">Huge rm in 1500sq ft loft w/lots </t>
  </si>
  <si>
    <t>Daren</t>
  </si>
  <si>
    <t>288 Broome Street</t>
  </si>
  <si>
    <t>Lower East Side</t>
  </si>
  <si>
    <t>Sunny Studio in the West Village</t>
  </si>
  <si>
    <t>98 Christopher Street</t>
  </si>
  <si>
    <t>West Village</t>
  </si>
  <si>
    <t xml:space="preserve">Cozy Soho Studio Loft Apt Bleecker </t>
  </si>
  <si>
    <t>Sandra</t>
  </si>
  <si>
    <t>New York University Bond Street</t>
  </si>
  <si>
    <t>Greenwich Village</t>
  </si>
  <si>
    <t>Great Space / Private Room</t>
  </si>
  <si>
    <t>Wendee</t>
  </si>
  <si>
    <t>Henry Hudson Parkway Washington Heights</t>
  </si>
  <si>
    <t>Harlem</t>
  </si>
  <si>
    <t>Comfy Cool Convenient Downtown Manhattan</t>
  </si>
  <si>
    <t>Mark</t>
  </si>
  <si>
    <t>Rivington Street Masaryk Towers</t>
  </si>
  <si>
    <t>Enjoy a 1 Bedroom to share, NYC</t>
  </si>
  <si>
    <t>Catherine</t>
  </si>
  <si>
    <t>Fairway Market 240</t>
  </si>
  <si>
    <t>Huge, gorgeous apt in Harlem, NYC</t>
  </si>
  <si>
    <t>Aktina</t>
  </si>
  <si>
    <t>143 West 132nd Street</t>
  </si>
  <si>
    <t>Huge room with private balcony</t>
  </si>
  <si>
    <t>Jesper</t>
  </si>
  <si>
    <t>200 East 11th Street</t>
  </si>
  <si>
    <t>TURQUOISE: One-Bedroom Apt. in Soho</t>
  </si>
  <si>
    <t>Roberto</t>
  </si>
  <si>
    <t>120 Thompson Street</t>
  </si>
  <si>
    <t>SoHo</t>
  </si>
  <si>
    <t>Charming Studio Near Central Park!</t>
  </si>
  <si>
    <t>Lisa</t>
  </si>
  <si>
    <t>264 West 71st Street</t>
  </si>
  <si>
    <t>Upper West Side</t>
  </si>
  <si>
    <t>Amazing West Village 2br</t>
  </si>
  <si>
    <t>Vimal</t>
  </si>
  <si>
    <t>30 Horatio Street</t>
  </si>
  <si>
    <t>LOVELY APARTMENT IN THE HEART OF NY</t>
  </si>
  <si>
    <t>Shon</t>
  </si>
  <si>
    <t>421 East 26th Street</t>
  </si>
  <si>
    <t>Kips Bay</t>
  </si>
  <si>
    <t>West Village on the Hudson River</t>
  </si>
  <si>
    <t>Jillian</t>
  </si>
  <si>
    <t>West Street West Village</t>
  </si>
  <si>
    <t>Gorgeous Luxury Apartment</t>
  </si>
  <si>
    <t>Adriana</t>
  </si>
  <si>
    <t>40 East 35th Street</t>
  </si>
  <si>
    <t>Murray Hill</t>
  </si>
  <si>
    <t>Cozy studio in the heart of Chelsea</t>
  </si>
  <si>
    <t>Anastasia</t>
  </si>
  <si>
    <t>228 West 21st Street</t>
  </si>
  <si>
    <t>Chelsea</t>
  </si>
  <si>
    <t>Riverside and 160th--Long Stay</t>
  </si>
  <si>
    <t>SeÃ¡n</t>
  </si>
  <si>
    <t>684 West 161st Street</t>
  </si>
  <si>
    <t>Modern 1BR Next To Central Park</t>
  </si>
  <si>
    <t>Casey</t>
  </si>
  <si>
    <t>310 West 113th Street</t>
  </si>
  <si>
    <t>W Village - 3 BR -  5/31 to 7/2</t>
  </si>
  <si>
    <t>Jeffrey</t>
  </si>
  <si>
    <t>154 West 11th Street</t>
  </si>
  <si>
    <t>Upper East Side - Private Room</t>
  </si>
  <si>
    <t>Jiaying</t>
  </si>
  <si>
    <t>AdvantageCare Physicians Medical Office 225</t>
  </si>
  <si>
    <t>Studio steps from park &amp; train!</t>
  </si>
  <si>
    <t>Alexandra</t>
  </si>
  <si>
    <t>Manhattan Community Board 7 Manhattan</t>
  </si>
  <si>
    <t>3 Bedroom Apartment - Greenwich Vlg</t>
  </si>
  <si>
    <t>Matt</t>
  </si>
  <si>
    <t>2 Bedroom Apartment in Chelsea</t>
  </si>
  <si>
    <t>Adam</t>
  </si>
  <si>
    <t>110 West 28th Street</t>
  </si>
  <si>
    <t>1 large bedroom apartment available</t>
  </si>
  <si>
    <t>Akshay</t>
  </si>
  <si>
    <t>104 West 75th Street</t>
  </si>
  <si>
    <t>Awesome Place in the Heart of EV</t>
  </si>
  <si>
    <t>Arpan</t>
  </si>
  <si>
    <t>54 East 7th Street</t>
  </si>
  <si>
    <t>Beautiful Washington Heights room</t>
  </si>
  <si>
    <t>Carl</t>
  </si>
  <si>
    <t>4111 Broadway</t>
  </si>
  <si>
    <t>Cozy East Harlem 1BD</t>
  </si>
  <si>
    <t>Vanessa</t>
  </si>
  <si>
    <t>125th Street Library 224</t>
  </si>
  <si>
    <t>East Harlem</t>
  </si>
  <si>
    <t>Ideal Location, Spacious IBr</t>
  </si>
  <si>
    <t>Sagnes</t>
  </si>
  <si>
    <t>FDNY Engine 16/Ladder 7 234</t>
  </si>
  <si>
    <t>Enjoy a comfy apartment on the UWS</t>
  </si>
  <si>
    <t>Gat</t>
  </si>
  <si>
    <t>210 West 101st Street</t>
  </si>
  <si>
    <t>Clean &amp; Warm East Village Escape!</t>
  </si>
  <si>
    <t>Nancy</t>
  </si>
  <si>
    <t>P.S. 19 Asher Levy School 185</t>
  </si>
  <si>
    <t>Charming One Bedroom in Chelsea</t>
  </si>
  <si>
    <t>Pete</t>
  </si>
  <si>
    <t>249 West 17th Street</t>
  </si>
  <si>
    <t>Very spacious, clean Manhattan Apt</t>
  </si>
  <si>
    <t>Daniel</t>
  </si>
  <si>
    <t>290 West 147th Street</t>
  </si>
  <si>
    <t>Modern, south facing and spacious UWS 1BR</t>
  </si>
  <si>
    <t>Max</t>
  </si>
  <si>
    <t>Mayfair Towers 15</t>
  </si>
  <si>
    <t>Large room in NYC - 2 months</t>
  </si>
  <si>
    <t>Toma</t>
  </si>
  <si>
    <t>565 West 207th Street</t>
  </si>
  <si>
    <t>Inwood</t>
  </si>
  <si>
    <t>Room in Manhattan (Upper West Side)</t>
  </si>
  <si>
    <t>Umberto</t>
  </si>
  <si>
    <t>Public School 36 123</t>
  </si>
  <si>
    <t>Morningside Heights</t>
  </si>
  <si>
    <t>Cozy Room by CentralPark-Times Sq</t>
  </si>
  <si>
    <t>Deborah</t>
  </si>
  <si>
    <t>High School for Environmental Studies 444</t>
  </si>
  <si>
    <t>Hell's Kitchen</t>
  </si>
  <si>
    <t>Nice &amp; Sweet Apartment in Manhhatan</t>
  </si>
  <si>
    <t>Liu</t>
  </si>
  <si>
    <t>141 West 117th Street</t>
  </si>
  <si>
    <t>New Year's in the East Village</t>
  </si>
  <si>
    <t>Arnell</t>
  </si>
  <si>
    <t>406 East 13th Street</t>
  </si>
  <si>
    <t>Radiant 2bed E Village Apartment</t>
  </si>
  <si>
    <t>Cecily</t>
  </si>
  <si>
    <t>315 East 9th Street</t>
  </si>
  <si>
    <t>Comfy apt next to Central Park!</t>
  </si>
  <si>
    <t>Val</t>
  </si>
  <si>
    <t>New-York Historical Society 170</t>
  </si>
  <si>
    <t>One bedroom near Central Park West</t>
  </si>
  <si>
    <t>Kristen</t>
  </si>
  <si>
    <t>66 West 88th Street</t>
  </si>
  <si>
    <t>Very clean/comfortable shared room</t>
  </si>
  <si>
    <t>Nathaniel</t>
  </si>
  <si>
    <t>612 West 189th Street</t>
  </si>
  <si>
    <t>Shared room</t>
  </si>
  <si>
    <t>Beautiful Oasis</t>
  </si>
  <si>
    <t>Anita</t>
  </si>
  <si>
    <t>West 81st Street &amp; Columbus Avenue West 81st Street</t>
  </si>
  <si>
    <t>Newly renovated 2 bed 2 bath in EV</t>
  </si>
  <si>
    <t>Jonny</t>
  </si>
  <si>
    <t>Szechuan Mountain House - å·å±±ç”² 23</t>
  </si>
  <si>
    <t>Mid-century Apt. Next To Subway</t>
  </si>
  <si>
    <t>Jesse</t>
  </si>
  <si>
    <t>27 East 13th Street</t>
  </si>
  <si>
    <t>Sunny private room in Gramercy</t>
  </si>
  <si>
    <t>Daphne</t>
  </si>
  <si>
    <t>215 East 15th Street</t>
  </si>
  <si>
    <t>Gramercy</t>
  </si>
  <si>
    <t>Comfy 1 bd/1 bath-Upper West Side</t>
  </si>
  <si>
    <t>Olga</t>
  </si>
  <si>
    <t>68 West 89th Street</t>
  </si>
  <si>
    <t>1 Bedroom Apt in Chelsea</t>
  </si>
  <si>
    <t>220 West 15th Street</t>
  </si>
  <si>
    <t>Enormous bedroom in UWS 2-bed</t>
  </si>
  <si>
    <t>Barr</t>
  </si>
  <si>
    <t>204 West 94th Street</t>
  </si>
  <si>
    <t>Amazing apartment with your old private bathroom</t>
  </si>
  <si>
    <t>John</t>
  </si>
  <si>
    <t>Shake Shack 152</t>
  </si>
  <si>
    <t>Spacious Room in Washington Heights</t>
  </si>
  <si>
    <t>Josette</t>
  </si>
  <si>
    <t>284 Audubon Avenue</t>
  </si>
  <si>
    <t>Chambre PrivÃ©e prÃ¨s de Central Park</t>
  </si>
  <si>
    <t>Juliette</t>
  </si>
  <si>
    <t>48 West 105th Street</t>
  </si>
  <si>
    <t>NYC 1BD near Central Park &amp; Shops</t>
  </si>
  <si>
    <t>117 West 123rd Street</t>
  </si>
  <si>
    <t>Large bedroom in East Village</t>
  </si>
  <si>
    <t>Valentin</t>
  </si>
  <si>
    <t>612 East 14th Street</t>
  </si>
  <si>
    <t>2br with Balcony in East Harlem!</t>
  </si>
  <si>
    <t>C</t>
  </si>
  <si>
    <t>Harlemâ€“125th Street Park Avenue</t>
  </si>
  <si>
    <t>Spacious 2 story Apt in Midtown!!</t>
  </si>
  <si>
    <t>Alejandro</t>
  </si>
  <si>
    <t>238 East 36th Street</t>
  </si>
  <si>
    <t>Quant 1bdrm in midtown west</t>
  </si>
  <si>
    <t>Paul</t>
  </si>
  <si>
    <t>Friedman`s 450</t>
  </si>
  <si>
    <t>SPACIOUS &amp; SUNNY East Village Gem</t>
  </si>
  <si>
    <t>Nicholas</t>
  </si>
  <si>
    <t>160 1st Avenue</t>
  </si>
  <si>
    <t>Charming Studio on Upper West Side</t>
  </si>
  <si>
    <t>Lindsey</t>
  </si>
  <si>
    <t>Middle School 44 100</t>
  </si>
  <si>
    <t>Upper East Side 1BR</t>
  </si>
  <si>
    <t>Kevin</t>
  </si>
  <si>
    <t>1598 3rd Avenue</t>
  </si>
  <si>
    <t>HellÂ´s Kitchen, cozy functional 2br</t>
  </si>
  <si>
    <t>Admir</t>
  </si>
  <si>
    <t>440 West 45th Street</t>
  </si>
  <si>
    <t>Panoramic Penthouse - 30% OFF</t>
  </si>
  <si>
    <t>Jon</t>
  </si>
  <si>
    <t>121 West 20th Street</t>
  </si>
  <si>
    <t>NEW! Gorgeous 1-BR, Colorful Design</t>
  </si>
  <si>
    <t>AFI Apartments</t>
  </si>
  <si>
    <t>The Eastmore 2nd Avenue</t>
  </si>
  <si>
    <t>Beautiful Prewar UWS Apartment</t>
  </si>
  <si>
    <t>Laura</t>
  </si>
  <si>
    <t>Chill 2B UWS, close to A,C,E/1,2,3</t>
  </si>
  <si>
    <t>Robert</t>
  </si>
  <si>
    <t>59 West 109th Street</t>
  </si>
  <si>
    <t xml:space="preserve">Spacious bedroom,amazing location! </t>
  </si>
  <si>
    <t>Ashley</t>
  </si>
  <si>
    <t>Penny Lane 215</t>
  </si>
  <si>
    <t>New York/Upper East Side Loft Apt</t>
  </si>
  <si>
    <t>Ingrid</t>
  </si>
  <si>
    <t>1571 3rd Avenue</t>
  </si>
  <si>
    <t>West Village apt - 2 Bedroom</t>
  </si>
  <si>
    <t>Edgard</t>
  </si>
  <si>
    <t>54 7th Avenue South</t>
  </si>
  <si>
    <t>Private Room at "The Boat House"</t>
  </si>
  <si>
    <t>Meagan</t>
  </si>
  <si>
    <t>5211 Broadway</t>
  </si>
  <si>
    <t>Marble Hill</t>
  </si>
  <si>
    <t>Consider it home</t>
  </si>
  <si>
    <t>Marie-HÃ©lÃ¨ne &amp; Rick</t>
  </si>
  <si>
    <t>255 West 95th Street</t>
  </si>
  <si>
    <t>Room in Soho, Manhattan</t>
  </si>
  <si>
    <t>Chad</t>
  </si>
  <si>
    <t>372 West Broadway</t>
  </si>
  <si>
    <t>Cozy 1BR in Morningside Heights</t>
  </si>
  <si>
    <t>Robyn</t>
  </si>
  <si>
    <t>Citi Bike - Broadway &amp; West 122nd Street Broadway</t>
  </si>
  <si>
    <t>Perfect location!</t>
  </si>
  <si>
    <t>Dajana</t>
  </si>
  <si>
    <t>23 Avenue A</t>
  </si>
  <si>
    <t>Lower East Side Gem</t>
  </si>
  <si>
    <t>Brian</t>
  </si>
  <si>
    <t>Askan 156</t>
  </si>
  <si>
    <t>Classic East Village Apartment</t>
  </si>
  <si>
    <t>Eva</t>
  </si>
  <si>
    <t>210 East 10th Street</t>
  </si>
  <si>
    <t>Cute 1 BR in the Lower East Side</t>
  </si>
  <si>
    <t>Alexia</t>
  </si>
  <si>
    <t>Orchard Street Hotel 163</t>
  </si>
  <si>
    <t>CELEBRATE NEW YEAR'S EVE IN NYC</t>
  </si>
  <si>
    <t>Colleen</t>
  </si>
  <si>
    <t>1721 Broadway</t>
  </si>
  <si>
    <t>Midtown</t>
  </si>
  <si>
    <t>Priv room in 3 bdrm apt - Room "C"</t>
  </si>
  <si>
    <t>Ryan</t>
  </si>
  <si>
    <t>167 West 122nd Street</t>
  </si>
  <si>
    <t>Cozy bedroom in shared 2br apt</t>
  </si>
  <si>
    <t>Ines</t>
  </si>
  <si>
    <t>Adlon 531</t>
  </si>
  <si>
    <t>Columbus Circle/Central Park - WIFI</t>
  </si>
  <si>
    <t>Cyn</t>
  </si>
  <si>
    <t>450 West 50th Street</t>
  </si>
  <si>
    <t>Private room in shared 2BR</t>
  </si>
  <si>
    <t>Micky</t>
  </si>
  <si>
    <t>3865 Broadway</t>
  </si>
  <si>
    <t>Homey, inviting 1BR w/ lots of room</t>
  </si>
  <si>
    <t>Matthew</t>
  </si>
  <si>
    <t>4 Bogardus Place</t>
  </si>
  <si>
    <t>Large studio</t>
  </si>
  <si>
    <t>Alfonso</t>
  </si>
  <si>
    <t>The Halcyon 305</t>
  </si>
  <si>
    <t>Prime East Village 1 Bedroom</t>
  </si>
  <si>
    <t>Aviad</t>
  </si>
  <si>
    <t>240 East 10th Street</t>
  </si>
  <si>
    <t>Lovely Lofted Room in UWS</t>
  </si>
  <si>
    <t>Wing-Yee</t>
  </si>
  <si>
    <t>905 West End Avenue</t>
  </si>
  <si>
    <t>Furnished Sublet, Manhattan, Harlem</t>
  </si>
  <si>
    <t>David</t>
  </si>
  <si>
    <t>1699 Lexington Avenue</t>
  </si>
  <si>
    <t>West Village Ground Floor Studio</t>
  </si>
  <si>
    <t>225 West 10th Street</t>
  </si>
  <si>
    <t>Sun Soaked, NYC Brownstone Apt</t>
  </si>
  <si>
    <t>Parnell</t>
  </si>
  <si>
    <t>2067 Adam Clayton Powell Jr. Boulevard</t>
  </si>
  <si>
    <t>Cozy room near LES/Chinatown</t>
  </si>
  <si>
    <t>Billy</t>
  </si>
  <si>
    <t>First Technology Canal Street</t>
  </si>
  <si>
    <t>Chinatown</t>
  </si>
  <si>
    <t>Stylish L.E.S Studio</t>
  </si>
  <si>
    <t>Natasha</t>
  </si>
  <si>
    <t>355 Grand Street</t>
  </si>
  <si>
    <t>Private Bedroom near Time Square</t>
  </si>
  <si>
    <t>Tianhui</t>
  </si>
  <si>
    <t>50th Street 8th Avenue</t>
  </si>
  <si>
    <t>Theater District</t>
  </si>
  <si>
    <t>Harlem/Columbia historic landmark</t>
  </si>
  <si>
    <t>Aparna</t>
  </si>
  <si>
    <t>Adam Clayton Powell Jr. Boulevard &amp; West 123rd Street Adam Clayton Powell Jr. Boulevard</t>
  </si>
  <si>
    <t>Sunny Studio NYC West 50's</t>
  </si>
  <si>
    <t>Joe</t>
  </si>
  <si>
    <t>Avalon Clinton South Tower West 52nd Street</t>
  </si>
  <si>
    <t>Lovely studio in Manhattan,New York</t>
  </si>
  <si>
    <t>Fabia</t>
  </si>
  <si>
    <t>333 East 57th Street</t>
  </si>
  <si>
    <t>Beautiful Large Furnished Bedroom on UES</t>
  </si>
  <si>
    <t>Sanya</t>
  </si>
  <si>
    <t>242 East 72nd Street</t>
  </si>
  <si>
    <t>Enormous Chrysler-View Bedroom/Bath</t>
  </si>
  <si>
    <t>Dn</t>
  </si>
  <si>
    <t>230 East 44th Street</t>
  </si>
  <si>
    <t>West Chelsea Brownstone Apartment</t>
  </si>
  <si>
    <t>Merrill</t>
  </si>
  <si>
    <t>150 9th Avenue</t>
  </si>
  <si>
    <t>Bedroom right in Chelsea!</t>
  </si>
  <si>
    <t>Dennis</t>
  </si>
  <si>
    <t>135 West 15th Street</t>
  </si>
  <si>
    <t>Shared Room in Luxurious 2BD</t>
  </si>
  <si>
    <t>Damien</t>
  </si>
  <si>
    <t>1619 York Avenue</t>
  </si>
  <si>
    <t>LES Private Room in 3BR Apt</t>
  </si>
  <si>
    <t>Sarah</t>
  </si>
  <si>
    <t>124 Allen Street</t>
  </si>
  <si>
    <t>Bedroom in Huge Apt on St. Marks</t>
  </si>
  <si>
    <t>Jordan</t>
  </si>
  <si>
    <t>41 Cooper Square 41</t>
  </si>
  <si>
    <t>Small room in heart of Manhattan</t>
  </si>
  <si>
    <t>Essex Market 88</t>
  </si>
  <si>
    <t xml:space="preserve">Studio in FlatIron, NYC !! </t>
  </si>
  <si>
    <t>Niki</t>
  </si>
  <si>
    <t>29 East 22nd Street</t>
  </si>
  <si>
    <t>Flatiron District</t>
  </si>
  <si>
    <t>Front bdrm in massive NoLita Loft</t>
  </si>
  <si>
    <t>Alex</t>
  </si>
  <si>
    <t>137 Bowery</t>
  </si>
  <si>
    <t xml:space="preserve">1BR in nice 2BR Apt lovely Area </t>
  </si>
  <si>
    <t>Martina</t>
  </si>
  <si>
    <t>31 Arden Street</t>
  </si>
  <si>
    <t>Luxury High Rise Near Central Park</t>
  </si>
  <si>
    <t>Scott</t>
  </si>
  <si>
    <t>August Wilson Theatre 245</t>
  </si>
  <si>
    <t>Nice 1 Bedroom in Lovely Building</t>
  </si>
  <si>
    <t>Ken</t>
  </si>
  <si>
    <t>410 East 81st Street</t>
  </si>
  <si>
    <t>Upper West Side Amazing Large 2 Bedrooms</t>
  </si>
  <si>
    <t>Karen</t>
  </si>
  <si>
    <t>138 West 90th Street</t>
  </si>
  <si>
    <t>Huge, central &amp; artsy Park Ave apt!</t>
  </si>
  <si>
    <t>M&amp;J</t>
  </si>
  <si>
    <t>Metropolitan Life North Building East 24th Street</t>
  </si>
  <si>
    <t>HUGE STUDIO-Cozy,Centrally Located!</t>
  </si>
  <si>
    <t>Rahul</t>
  </si>
  <si>
    <t>The Parker Crescent 225</t>
  </si>
  <si>
    <t>Sublet: $490/Wk</t>
  </si>
  <si>
    <t>Amarie2131</t>
  </si>
  <si>
    <t>Luggage Travel And Winter Accessories</t>
  </si>
  <si>
    <t>Spacious Parkside View Bedroom</t>
  </si>
  <si>
    <t>Jennifer</t>
  </si>
  <si>
    <t>418 Saint Nicholas Avenue</t>
  </si>
  <si>
    <t>Gramercy Pk Area, w Rooftop Gdn!</t>
  </si>
  <si>
    <t>Jacqueline</t>
  </si>
  <si>
    <t>214 East 25th Street</t>
  </si>
  <si>
    <t>Spacious 1 BR apt in the UWS</t>
  </si>
  <si>
    <t>Roger</t>
  </si>
  <si>
    <t>2016 Broadway</t>
  </si>
  <si>
    <t>Luxury High Rise Apartment</t>
  </si>
  <si>
    <t>Anna Meng</t>
  </si>
  <si>
    <t>American Copper West East 36th Street</t>
  </si>
  <si>
    <t>Cozy 1BD on historic Stuyvesant St.</t>
  </si>
  <si>
    <t>115 East 10th Street</t>
  </si>
  <si>
    <t>Upper West Side studio with private terrace</t>
  </si>
  <si>
    <t>Andrew</t>
  </si>
  <si>
    <t>317 West 89th Street</t>
  </si>
  <si>
    <t>1 room in HUGE 2Bedroom/1.5 Bath</t>
  </si>
  <si>
    <t>Adrienne</t>
  </si>
  <si>
    <t>95 Malcolm X Boulevard</t>
  </si>
  <si>
    <t xml:space="preserve">Prime Gramercy, Luxury 1BD DOORMAN </t>
  </si>
  <si>
    <t>Mike</t>
  </si>
  <si>
    <t>East 23rd Street &amp; 2nd Avenue East 23rd Street</t>
  </si>
  <si>
    <t>Charming furnished Studio-Loft</t>
  </si>
  <si>
    <t>345 East 81st Street</t>
  </si>
  <si>
    <t>Family Friendly Room &amp; Bathroom on Central Park W</t>
  </si>
  <si>
    <t>Keenan &amp; Emily</t>
  </si>
  <si>
    <t>4 West 105th Street</t>
  </si>
  <si>
    <t>Great 1 BR Apt in Kips Bay, NY</t>
  </si>
  <si>
    <t>CitiBike Station East 25th Street</t>
  </si>
  <si>
    <t>Cozy Parkside 1 Bedroom Apartment</t>
  </si>
  <si>
    <t>357 West 115th Street</t>
  </si>
  <si>
    <t>Room in Chic Modern High Line Luxury- New!</t>
  </si>
  <si>
    <t>Citi Bike - W 22 St &amp; 10 Ave West 22nd Street</t>
  </si>
  <si>
    <t>Comfort at Crossroads of Downtown</t>
  </si>
  <si>
    <t>129 West 15th Street</t>
  </si>
  <si>
    <t>Cozy Private Room in West Harlem!</t>
  </si>
  <si>
    <t>Kelli</t>
  </si>
  <si>
    <t>204 West 119th Street</t>
  </si>
  <si>
    <t>NEAR TIMES SQUARE &amp; CENTRAL PARK!</t>
  </si>
  <si>
    <t>Aditi</t>
  </si>
  <si>
    <t>858 9th Avenue</t>
  </si>
  <si>
    <t>Centrally Located Studio - Times Sq</t>
  </si>
  <si>
    <t>Prerna</t>
  </si>
  <si>
    <t>Neil Simon Theater 250</t>
  </si>
  <si>
    <t>LOCATION, LOCATION, LOCATION -NYC!!</t>
  </si>
  <si>
    <t>Dawn</t>
  </si>
  <si>
    <t>337 West 30th Street</t>
  </si>
  <si>
    <t>Great location in South Manhattan</t>
  </si>
  <si>
    <t>Justin</t>
  </si>
  <si>
    <t>261 Water Street</t>
  </si>
  <si>
    <t>Financial District</t>
  </si>
  <si>
    <t>Apt available - Best NYC Location</t>
  </si>
  <si>
    <t>Matteo</t>
  </si>
  <si>
    <t>109 3rd Avenue</t>
  </si>
  <si>
    <t>Lovely studio in East Village, NY</t>
  </si>
  <si>
    <t>Esther</t>
  </si>
  <si>
    <t>72-74 East 3rd Street</t>
  </si>
  <si>
    <t>Gorgeous Studio in Greenwich Village</t>
  </si>
  <si>
    <t>Viviana</t>
  </si>
  <si>
    <t>226 Thompson Street</t>
  </si>
  <si>
    <t>Large Room in Greenwich Village</t>
  </si>
  <si>
    <t>Christopher Street-Sheridan Square 7th Avenue South</t>
  </si>
  <si>
    <t>Upper East Side Spacious 2 Bedrooms</t>
  </si>
  <si>
    <t>Helene</t>
  </si>
  <si>
    <t>420 East 83rd Street</t>
  </si>
  <si>
    <t>Beautiful Sunny Private Penthouse Suite</t>
  </si>
  <si>
    <t>Heather</t>
  </si>
  <si>
    <t>408 Convent Avenue</t>
  </si>
  <si>
    <t>Wyndham 45 Midtown NYC</t>
  </si>
  <si>
    <t>Roberta</t>
  </si>
  <si>
    <t>228 East 45th Street</t>
  </si>
  <si>
    <t>Amazing park view in the LES!!!</t>
  </si>
  <si>
    <t>55 Hester Street</t>
  </si>
  <si>
    <t>Charming Artists in the Heights</t>
  </si>
  <si>
    <t>Gideon &amp; Chantal</t>
  </si>
  <si>
    <t>532 West 143rd Street</t>
  </si>
  <si>
    <t>Prime W. Village location 1 bdrm</t>
  </si>
  <si>
    <t>Genevieve</t>
  </si>
  <si>
    <t>27 West 8th Street</t>
  </si>
  <si>
    <t>Two-Floor Apartment on Upper West</t>
  </si>
  <si>
    <t>Nick</t>
  </si>
  <si>
    <t>306 West 94th Street</t>
  </si>
  <si>
    <t>Apartment near Upper East Side</t>
  </si>
  <si>
    <t>Jeremy</t>
  </si>
  <si>
    <t>1539 Lexington Avenue</t>
  </si>
  <si>
    <t>Lower Eastside - Perfect Room</t>
  </si>
  <si>
    <t>Isabelle</t>
  </si>
  <si>
    <t>141 Allen Street</t>
  </si>
  <si>
    <t>East Village Apartment with Terrace</t>
  </si>
  <si>
    <t>Drew</t>
  </si>
  <si>
    <t>50 East 3rd Street</t>
  </si>
  <si>
    <t>GORGEOUS Newly-Renovated 2-BR Flat</t>
  </si>
  <si>
    <t>205 East 77th Street</t>
  </si>
  <si>
    <t>East Village w/ Private Bathroom &amp; Roof &amp; Elevator</t>
  </si>
  <si>
    <t>Vijay</t>
  </si>
  <si>
    <t>Kenkeleba House Garden East 2nd Street</t>
  </si>
  <si>
    <t>West Village Apt with patio, Steps from subway!</t>
  </si>
  <si>
    <t>227 West 13th Street</t>
  </si>
  <si>
    <t>Convenient &amp; Updated- prime East Village location!</t>
  </si>
  <si>
    <t>Katie</t>
  </si>
  <si>
    <t>165 East 2nd Street</t>
  </si>
  <si>
    <t>Cheap accommodation in Manhattan</t>
  </si>
  <si>
    <t>Nathan</t>
  </si>
  <si>
    <t>222 East 24th Street</t>
  </si>
  <si>
    <t>LES Sun Drenched w/ Balcony</t>
  </si>
  <si>
    <t>Christina</t>
  </si>
  <si>
    <t>47 Ludlow Street</t>
  </si>
  <si>
    <t xml:space="preserve">Big Cozy Studio </t>
  </si>
  <si>
    <t>Zeynep</t>
  </si>
  <si>
    <t>435 East 85th Street</t>
  </si>
  <si>
    <t>LARGE Studio in elevator building!</t>
  </si>
  <si>
    <t>Lindsay</t>
  </si>
  <si>
    <t>221 East 71st Street</t>
  </si>
  <si>
    <t>East Village gem!</t>
  </si>
  <si>
    <t>54 Saint Mark's Place</t>
  </si>
  <si>
    <t>Large 1 + Den in the West Village</t>
  </si>
  <si>
    <t>Jenna</t>
  </si>
  <si>
    <t>272 West 10th Street</t>
  </si>
  <si>
    <t>Clean Cute and Cozy Harlem Apt</t>
  </si>
  <si>
    <t>Teresa</t>
  </si>
  <si>
    <t>Mobil West 145th Street</t>
  </si>
  <si>
    <t>Luxury Apt - west village/Chelsea</t>
  </si>
  <si>
    <t>G</t>
  </si>
  <si>
    <t>The High Line West 23rd Street</t>
  </si>
  <si>
    <t>Beautiful 1 Bedroom in Midtown West</t>
  </si>
  <si>
    <t>Lev</t>
  </si>
  <si>
    <t>726 10th Avenue</t>
  </si>
  <si>
    <t>Amazing and Large Modern Studio</t>
  </si>
  <si>
    <t>Nesrine</t>
  </si>
  <si>
    <t>111 East 38th Street</t>
  </si>
  <si>
    <t>Heart of West Village cozy apt</t>
  </si>
  <si>
    <t>225 West 4th Street</t>
  </si>
  <si>
    <t>Charming West Village Studio With Cat</t>
  </si>
  <si>
    <t>Samantha</t>
  </si>
  <si>
    <t>61 Carmine Street</t>
  </si>
  <si>
    <t>2 BR Apt in Luxury Building - UES</t>
  </si>
  <si>
    <t>Shane</t>
  </si>
  <si>
    <t>170 East 92nd Street</t>
  </si>
  <si>
    <t>Huge Room in Manhattan's Upper West</t>
  </si>
  <si>
    <t>Eve</t>
  </si>
  <si>
    <t>West 106th Street &amp; Broadway West 106th Street</t>
  </si>
  <si>
    <t>Rm #1 River view Hamilton Heights</t>
  </si>
  <si>
    <t>Emmett</t>
  </si>
  <si>
    <t>610 West 141st Street</t>
  </si>
  <si>
    <t>Unique loft space in the middle of Manhattan!</t>
  </si>
  <si>
    <t>15 West 36th Street</t>
  </si>
  <si>
    <t>Cozy studio apartment on upperwest</t>
  </si>
  <si>
    <t>114 West 74th Street</t>
  </si>
  <si>
    <t>Beautiful 1BR: Heart of the Village</t>
  </si>
  <si>
    <t>Prime East Village 1 bedroom</t>
  </si>
  <si>
    <t>231 East 11th Street</t>
  </si>
  <si>
    <t>Entire home 1 BR+ office or 2 BR best UWS location</t>
  </si>
  <si>
    <t>The Beresford Central Park West</t>
  </si>
  <si>
    <t>Large 1BR Upper East Side Apartment</t>
  </si>
  <si>
    <t>Stephanie</t>
  </si>
  <si>
    <t>Tangs 1328</t>
  </si>
  <si>
    <t>Large one-bed apt Upper East Side</t>
  </si>
  <si>
    <t>522 East 85th Street</t>
  </si>
  <si>
    <t>2bd in heart of Soho/Little Italy!</t>
  </si>
  <si>
    <t>Manuel</t>
  </si>
  <si>
    <t>129 Lafayette Street</t>
  </si>
  <si>
    <t>Nolita Room - Convenient &amp; Quaint</t>
  </si>
  <si>
    <t>Sharmilli</t>
  </si>
  <si>
    <t>180 Mott Street</t>
  </si>
  <si>
    <t>Nolita</t>
  </si>
  <si>
    <t>â˜† Home Away From Home &lt;3 of NYC! â˜† 2BR ENTIRE HOME</t>
  </si>
  <si>
    <t>Lane</t>
  </si>
  <si>
    <t>2204 Broadway</t>
  </si>
  <si>
    <t>PRIVATE ROOM (BRIGHT &amp; CLEAN) Manhattan NYC</t>
  </si>
  <si>
    <t>Sergio</t>
  </si>
  <si>
    <t>100 East 123rd Street</t>
  </si>
  <si>
    <t>Charming, Retro Apt on the UWS</t>
  </si>
  <si>
    <t>Erin</t>
  </si>
  <si>
    <t>216A West 102nd Street</t>
  </si>
  <si>
    <t>Cute east village apartment.</t>
  </si>
  <si>
    <t>Martis</t>
  </si>
  <si>
    <t>204 2nd Avenue</t>
  </si>
  <si>
    <t>Spacious 1 BR Near the Water UES</t>
  </si>
  <si>
    <t>415 East 85th Street</t>
  </si>
  <si>
    <t>Charming apartment river view</t>
  </si>
  <si>
    <t>Angie</t>
  </si>
  <si>
    <t>656 West 170th Street</t>
  </si>
  <si>
    <t>2 BED TriBeCa, Beautiful-Renovated!</t>
  </si>
  <si>
    <t>Public School 234 292</t>
  </si>
  <si>
    <t>Tribeca</t>
  </si>
  <si>
    <t>NYC Finest location!~amazing view!!</t>
  </si>
  <si>
    <t>East River Esplanade Manhattan Community Board 6</t>
  </si>
  <si>
    <t>Prime Tribeca! Breathtaking View</t>
  </si>
  <si>
    <t>108 Leonard Street</t>
  </si>
  <si>
    <t>Civic Center</t>
  </si>
  <si>
    <t>Beautiful Chelsea Loft 700 Sq ft</t>
  </si>
  <si>
    <t>261 West 25th Street</t>
  </si>
  <si>
    <t>Room for rent in East Village</t>
  </si>
  <si>
    <t>Sasha</t>
  </si>
  <si>
    <t>366 East 8th Street</t>
  </si>
  <si>
    <t>Quiet sunny studio Midtown</t>
  </si>
  <si>
    <t>Gaya</t>
  </si>
  <si>
    <t>New York Life Building Park Avenue South</t>
  </si>
  <si>
    <t>Gorgeous Upper West Side Apartment</t>
  </si>
  <si>
    <t>Eric</t>
  </si>
  <si>
    <t>907 Amsterdam Avenue</t>
  </si>
  <si>
    <t xml:space="preserve">Quiet &amp; Convenient Upper East Side </t>
  </si>
  <si>
    <t>207 East 74th Street</t>
  </si>
  <si>
    <t xml:space="preserve">Entire gorgeous,cozy,light two bed </t>
  </si>
  <si>
    <t>Charlotte</t>
  </si>
  <si>
    <t>231 West 112th Street</t>
  </si>
  <si>
    <t>LUXMaster Suite 24hrDrm WestVillage</t>
  </si>
  <si>
    <t>Tana</t>
  </si>
  <si>
    <t>234 West 4th Street</t>
  </si>
  <si>
    <t>Nolita Penthouse_Private Deck_Elev_</t>
  </si>
  <si>
    <t>Ashley &amp; Nir</t>
  </si>
  <si>
    <t>207 Grand Street</t>
  </si>
  <si>
    <t>Classic NYC, Upper East Side Apt</t>
  </si>
  <si>
    <t>Alec</t>
  </si>
  <si>
    <t>420 East 76th Street</t>
  </si>
  <si>
    <t>Large, charming studio on UWS</t>
  </si>
  <si>
    <t>Yelena</t>
  </si>
  <si>
    <t>677 West End Avenue</t>
  </si>
  <si>
    <t>2 Bdrm in Luxury Condo on Hudson</t>
  </si>
  <si>
    <t>328 Albany Street</t>
  </si>
  <si>
    <t>Battery Park City</t>
  </si>
  <si>
    <t>Homey 1 BR apartment in Harlem</t>
  </si>
  <si>
    <t>Alana</t>
  </si>
  <si>
    <t>238 West 120th Street</t>
  </si>
  <si>
    <t>Huge Private Room in the BEST location</t>
  </si>
  <si>
    <t>Judy</t>
  </si>
  <si>
    <t>682 6th Avenue</t>
  </si>
  <si>
    <t>Furnished Room with View of E River</t>
  </si>
  <si>
    <t>The Cube FDR Drive</t>
  </si>
  <si>
    <t>Cozy Harlem 1BD 15 mins to midtown</t>
  </si>
  <si>
    <t>409 West 129th Street</t>
  </si>
  <si>
    <t>Sunny, Quiet, Open Space Uptown</t>
  </si>
  <si>
    <t>Faiven</t>
  </si>
  <si>
    <t>478 West 158th Street</t>
  </si>
  <si>
    <t>BEAUTIFUL UES Apt w/ Door Man</t>
  </si>
  <si>
    <t>329 East 63rd Street</t>
  </si>
  <si>
    <t>2 bedroom in hell's kitchen</t>
  </si>
  <si>
    <t>539 West 46th Street</t>
  </si>
  <si>
    <t>Big Bedroom in Huge Loft. W.37thNYC</t>
  </si>
  <si>
    <t>Peter</t>
  </si>
  <si>
    <t>320 West 37th Street</t>
  </si>
  <si>
    <t xml:space="preserve">Studio in North Manhattan </t>
  </si>
  <si>
    <t>Pat</t>
  </si>
  <si>
    <t>45 West 132nd Street</t>
  </si>
  <si>
    <t>Central 1 bdrm, W/D, roof deck</t>
  </si>
  <si>
    <t>Fuel 347</t>
  </si>
  <si>
    <t>Affordable room in a friendly house</t>
  </si>
  <si>
    <t>Toby</t>
  </si>
  <si>
    <t>13 West 128th Street</t>
  </si>
  <si>
    <t>Cute &amp; Cozy 1BR in the East Village</t>
  </si>
  <si>
    <t>Neil</t>
  </si>
  <si>
    <t>Samuel Sullivan Cox East 7th Street</t>
  </si>
  <si>
    <t>Adorable sunny studio great area-For monthly stays</t>
  </si>
  <si>
    <t>Jolie</t>
  </si>
  <si>
    <t>Trump World Tower 845</t>
  </si>
  <si>
    <t>Beautiful Studio Steps from the Met</t>
  </si>
  <si>
    <t>Brittany</t>
  </si>
  <si>
    <t>44 East 82nd Street</t>
  </si>
  <si>
    <t>Full apartment - cute &amp; quirky</t>
  </si>
  <si>
    <t>Danielle</t>
  </si>
  <si>
    <t>102 Suffolk Street</t>
  </si>
  <si>
    <t>Bright and Cozy Bedroom NYC A1</t>
  </si>
  <si>
    <t>Yohan</t>
  </si>
  <si>
    <t>322 East 100th Street</t>
  </si>
  <si>
    <t>ENTIRE FURNISHED 1BD APT.</t>
  </si>
  <si>
    <t>Merritt</t>
  </si>
  <si>
    <t>880 East 6th Street</t>
  </si>
  <si>
    <t>Private bedroom in Chelsea</t>
  </si>
  <si>
    <t>Clement</t>
  </si>
  <si>
    <t>236 7th Avenue</t>
  </si>
  <si>
    <t>Columbia University in Manhattan</t>
  </si>
  <si>
    <t>Yi</t>
  </si>
  <si>
    <t>244 West 109th Street</t>
  </si>
  <si>
    <t>SoHo/Village Studio</t>
  </si>
  <si>
    <t>Russell</t>
  </si>
  <si>
    <t>174 Thompson Street</t>
  </si>
  <si>
    <t>Sunny Room in Shared Apartment</t>
  </si>
  <si>
    <t>Corey</t>
  </si>
  <si>
    <t>256 West 100th Street</t>
  </si>
  <si>
    <t>Make Our Home Your Home</t>
  </si>
  <si>
    <t>Bennett</t>
  </si>
  <si>
    <t>212 West 109th Street</t>
  </si>
  <si>
    <t>Perfect mid summer apart available</t>
  </si>
  <si>
    <t>Pierre</t>
  </si>
  <si>
    <t>281 West 118th Street</t>
  </si>
  <si>
    <t>Heart of the East Village- Best Loc</t>
  </si>
  <si>
    <t>Chris</t>
  </si>
  <si>
    <t>80 East 7th Street</t>
  </si>
  <si>
    <t>Private bedroom apartment 4B/2</t>
  </si>
  <si>
    <t>Veronique Camille</t>
  </si>
  <si>
    <t>220 East 111th Street</t>
  </si>
  <si>
    <t>Private bedroom apartment 5A#1</t>
  </si>
  <si>
    <t>223 East 111th Street</t>
  </si>
  <si>
    <t xml:space="preserve">Cozy Loft-Style Studio Near Subway </t>
  </si>
  <si>
    <t>Alexis</t>
  </si>
  <si>
    <t>269 West 114th Street</t>
  </si>
  <si>
    <t>Large Studio in Luxury Building</t>
  </si>
  <si>
    <t>Sushant</t>
  </si>
  <si>
    <t>75 Wall Water Street</t>
  </si>
  <si>
    <t>Roomy and quiet 2BR in Manhattan!</t>
  </si>
  <si>
    <t>Candace</t>
  </si>
  <si>
    <t>211 Pinehurst Avenue</t>
  </si>
  <si>
    <t>On the Park -- one-bedroom.</t>
  </si>
  <si>
    <t>American Museum of Natural History 180</t>
  </si>
  <si>
    <t>BIG Private Room in NYC APT.</t>
  </si>
  <si>
    <t>Ayo</t>
  </si>
  <si>
    <t>290 Convent Avenue</t>
  </si>
  <si>
    <t>Private bedroom in sunny apt</t>
  </si>
  <si>
    <t>Alice</t>
  </si>
  <si>
    <t>359 West 126th Street</t>
  </si>
  <si>
    <t>Columbus Circle Studio Apt</t>
  </si>
  <si>
    <t>Gabriella</t>
  </si>
  <si>
    <t>Public School 191 210</t>
  </si>
  <si>
    <t>Spacious Family Apt Block from Park</t>
  </si>
  <si>
    <t>108 West 71st Street</t>
  </si>
  <si>
    <t>Upper West Nest</t>
  </si>
  <si>
    <t>Neda</t>
  </si>
  <si>
    <t>344 West 89th Street</t>
  </si>
  <si>
    <t>Sunny, Clean &amp; Spacious in the LES</t>
  </si>
  <si>
    <t>Erica</t>
  </si>
  <si>
    <t>Moxy 145</t>
  </si>
  <si>
    <t>Sunny Private Bedroom in Chelsea</t>
  </si>
  <si>
    <t>118 West 16th Street</t>
  </si>
  <si>
    <t>SoHo/Greenwich Village 1BR Apt</t>
  </si>
  <si>
    <t>MacDougal-Sullivan Gardens Historic District MacDougal Street</t>
  </si>
  <si>
    <t>Spacious 1-BR Midtown West</t>
  </si>
  <si>
    <t>PABT Ramp Hell's Kitchen</t>
  </si>
  <si>
    <t>Great NYC Location for beginning of JULY</t>
  </si>
  <si>
    <t>Julia</t>
  </si>
  <si>
    <t>150 West 74th Street</t>
  </si>
  <si>
    <t>Amazing NYC 1BR Apartment</t>
  </si>
  <si>
    <t>Margy</t>
  </si>
  <si>
    <t>United States Postal Service West 46th Street</t>
  </si>
  <si>
    <t>Hell's Kitchen, close to All</t>
  </si>
  <si>
    <t>Judson</t>
  </si>
  <si>
    <t>455 West 47th Street</t>
  </si>
  <si>
    <t>Comfy Futon- 20mins Times Sq.</t>
  </si>
  <si>
    <t>Reynaldo</t>
  </si>
  <si>
    <t>295 Wadsworth Avenue</t>
  </si>
  <si>
    <t>Beautiful and great located UES apt</t>
  </si>
  <si>
    <t>Melisa</t>
  </si>
  <si>
    <t>315 East 62nd Street</t>
  </si>
  <si>
    <t>Spacious and modern Chelsea loft</t>
  </si>
  <si>
    <t>127 West 27th Street</t>
  </si>
  <si>
    <t>1-bedroom APT SoHo / NoLITa</t>
  </si>
  <si>
    <t>Stephan</t>
  </si>
  <si>
    <t>Bleecker Street Manhattan Community Board 2</t>
  </si>
  <si>
    <t>NoHo</t>
  </si>
  <si>
    <t>Classic and Comfortable UWS PreWar</t>
  </si>
  <si>
    <t>Badrul</t>
  </si>
  <si>
    <t>240 West 101st Street</t>
  </si>
  <si>
    <t>Luxury Apt near Time Square</t>
  </si>
  <si>
    <t>Leiya</t>
  </si>
  <si>
    <t>460 West 41st Street</t>
  </si>
  <si>
    <t>Cozy, modern 1BR, 1st fl brownstone</t>
  </si>
  <si>
    <t>Carlos</t>
  </si>
  <si>
    <t>323 West 84th Street</t>
  </si>
  <si>
    <t>Penthouse for 4th of July Weekend</t>
  </si>
  <si>
    <t>Vyacheslav</t>
  </si>
  <si>
    <t>607 West 50th Street</t>
  </si>
  <si>
    <t>Modern Midtown Apt, close to MoMA</t>
  </si>
  <si>
    <t>Michael</t>
  </si>
  <si>
    <t>909 Third Avenue 909</t>
  </si>
  <si>
    <t>Charming Greenwich Village studio</t>
  </si>
  <si>
    <t>Darla</t>
  </si>
  <si>
    <t>55 West 8th Street</t>
  </si>
  <si>
    <t>Penthouse on Park Ave</t>
  </si>
  <si>
    <t>Simon</t>
  </si>
  <si>
    <t>100 East 21st Street</t>
  </si>
  <si>
    <t>Sunny East Village studio apartment</t>
  </si>
  <si>
    <t>Suzana</t>
  </si>
  <si>
    <t>107 Saint Mark's Place</t>
  </si>
  <si>
    <t>Happy Chic Convenient New Listing!</t>
  </si>
  <si>
    <t>Emily</t>
  </si>
  <si>
    <t>157 West 19th Street</t>
  </si>
  <si>
    <t>Gorgeous apt. steps from subway</t>
  </si>
  <si>
    <t>Amy</t>
  </si>
  <si>
    <t>621 West 158th Street</t>
  </si>
  <si>
    <t>Gorgeous large 1 bedroom apt for March- April.</t>
  </si>
  <si>
    <t>Marek</t>
  </si>
  <si>
    <t>630 Fort Washington Avenue</t>
  </si>
  <si>
    <t>Cozy in Upper East Manhattan</t>
  </si>
  <si>
    <t>Lori</t>
  </si>
  <si>
    <t>219 East 89th Street</t>
  </si>
  <si>
    <t>Clean Bright Midtown Studio by Park</t>
  </si>
  <si>
    <t>Sara</t>
  </si>
  <si>
    <t>1095 2nd Avenue</t>
  </si>
  <si>
    <t>Perfect private studio in NYC</t>
  </si>
  <si>
    <t>Kaori</t>
  </si>
  <si>
    <t>2008 3rd Avenue</t>
  </si>
  <si>
    <t>Spring in Central Park-UWS</t>
  </si>
  <si>
    <t>Ali</t>
  </si>
  <si>
    <t>38 West 86th Street</t>
  </si>
  <si>
    <t>Perfect 1BD in East Village</t>
  </si>
  <si>
    <t>Kate</t>
  </si>
  <si>
    <t>104 East 4th Street</t>
  </si>
  <si>
    <t>Apartment-NYC-LES-Lower East Side</t>
  </si>
  <si>
    <t>Adrien</t>
  </si>
  <si>
    <t>97 Attorney Street</t>
  </si>
  <si>
    <t>Downtown, close to every subway!</t>
  </si>
  <si>
    <t>200 Liberty Street 200</t>
  </si>
  <si>
    <t>40.71</t>
  </si>
  <si>
    <t xml:space="preserve">apartment in heart of East Village </t>
  </si>
  <si>
    <t>27 1st Avenue</t>
  </si>
  <si>
    <t xml:space="preserve">Luxurious 1BR Best Views in NYC! </t>
  </si>
  <si>
    <t>Kimberly</t>
  </si>
  <si>
    <t>Kowsky Plaza Battery Park City Greenway</t>
  </si>
  <si>
    <t>Beautiful Greenwich Village Loft</t>
  </si>
  <si>
    <t>Nikolaos</t>
  </si>
  <si>
    <t>98 MacDougal Street</t>
  </si>
  <si>
    <t>Designer 1BD w/ backyard space</t>
  </si>
  <si>
    <t>Matt + Allie</t>
  </si>
  <si>
    <t>Brisas del Caribe 237</t>
  </si>
  <si>
    <t>Cozy 1 BR in ideal location</t>
  </si>
  <si>
    <t>Amanda</t>
  </si>
  <si>
    <t>Grand Chelsea West 17th Street</t>
  </si>
  <si>
    <t>Beautiful 1b Bloomingdales location</t>
  </si>
  <si>
    <t>Lexington Avenue-59th Street Lexington Avenue</t>
  </si>
  <si>
    <t>COLUMBUS CIRCLE~FULLY FURNISHED!!!</t>
  </si>
  <si>
    <t>416 West 56th Street</t>
  </si>
  <si>
    <t xml:space="preserve">Gorgeous 1BD Best Gramercy Park  </t>
  </si>
  <si>
    <t>207 East 21st Street</t>
  </si>
  <si>
    <t>Spacious bedroom in Oversized Apt.</t>
  </si>
  <si>
    <t>Didi</t>
  </si>
  <si>
    <t>30 East End Avenue</t>
  </si>
  <si>
    <t>Spacious modern studio apartment in Manhattan</t>
  </si>
  <si>
    <t>148 West 23rd Street</t>
  </si>
  <si>
    <t>Sunny, cozy room in Lower East Side</t>
  </si>
  <si>
    <t>Cheryl</t>
  </si>
  <si>
    <t>Seward Park Library 192</t>
  </si>
  <si>
    <t>Bright and spacious, garden below!</t>
  </si>
  <si>
    <t>Rachel</t>
  </si>
  <si>
    <t>Telephone Building 193</t>
  </si>
  <si>
    <t>Convenient cozy cheap apt Manhattan</t>
  </si>
  <si>
    <t>Lorenzo</t>
  </si>
  <si>
    <t>542 West 147th Street</t>
  </si>
  <si>
    <t>ROOFTOP SWIMMING-POOL 1/BR APT.</t>
  </si>
  <si>
    <t>Francesco</t>
  </si>
  <si>
    <t>Two United Nations Plaza 2</t>
  </si>
  <si>
    <t>!!BEAUTIFUL APARTMENT WITH GARDEN!!</t>
  </si>
  <si>
    <t>Luis</t>
  </si>
  <si>
    <t>16 Marble Hill Avenue</t>
  </si>
  <si>
    <t>Beautiful 2BR Upper West Side</t>
  </si>
  <si>
    <t>Columbia University West 116th Street</t>
  </si>
  <si>
    <t xml:space="preserve">MyModernCrib w/ Empire State Views </t>
  </si>
  <si>
    <t>Ellen!</t>
  </si>
  <si>
    <t>NYC GORGEOUS LIGHT SPACE RIVER VIEW</t>
  </si>
  <si>
    <t>Svjetlana</t>
  </si>
  <si>
    <t>12th Avenue Manhattan Community Board 9</t>
  </si>
  <si>
    <t xml:space="preserve">Stunning Pre-war Penthouse Studio </t>
  </si>
  <si>
    <t>Christopher</t>
  </si>
  <si>
    <t>New York Doctors Urgent Care 205</t>
  </si>
  <si>
    <t>Monthly studio-heart of Manhattan</t>
  </si>
  <si>
    <t>343 East 50th Street</t>
  </si>
  <si>
    <t>Cozy private bedroom in Manhattan</t>
  </si>
  <si>
    <t>Nicole</t>
  </si>
  <si>
    <t>1571 Lexington Avenue</t>
  </si>
  <si>
    <t xml:space="preserve">Central Harlem </t>
  </si>
  <si>
    <t>Genine</t>
  </si>
  <si>
    <t>439 Malcolm X Boulevard</t>
  </si>
  <si>
    <t>Prime East Village One Bedroom Apt!</t>
  </si>
  <si>
    <t>47 Saint Mark's Place</t>
  </si>
  <si>
    <t>Large studio in Seaport Area</t>
  </si>
  <si>
    <t>Anthony</t>
  </si>
  <si>
    <t>Robert F. Wagner Sr. Place Two Bridges</t>
  </si>
  <si>
    <t>Two Bridges</t>
  </si>
  <si>
    <t>Spare bedroom for rent in UWS-NYC</t>
  </si>
  <si>
    <t>325 West 93rd Street</t>
  </si>
  <si>
    <t>Cozy 1 bedroom + air mattress, 2 cats, sleeps 3</t>
  </si>
  <si>
    <t>Agnieszka</t>
  </si>
  <si>
    <t>6 Sylvan Terrace</t>
  </si>
  <si>
    <t>Upper East Renovated 1 Bedroom</t>
  </si>
  <si>
    <t>Dan</t>
  </si>
  <si>
    <t>1885 3rd Avenue</t>
  </si>
  <si>
    <t>Sunny, Quiet Apt. in Manhattan</t>
  </si>
  <si>
    <t>335 Edgecombe Avenue</t>
  </si>
  <si>
    <t>Spacious Room in Sugar Hill</t>
  </si>
  <si>
    <t>Douglas</t>
  </si>
  <si>
    <t>155th Street Saint Nicholas Avenue</t>
  </si>
  <si>
    <t>Private Bedroom Available June 1</t>
  </si>
  <si>
    <t>Hope</t>
  </si>
  <si>
    <t>56 East 118th Street</t>
  </si>
  <si>
    <t>Spacious bedroom for Summer Months</t>
  </si>
  <si>
    <t>Julissa</t>
  </si>
  <si>
    <t>1260 Saint Nicholas Avenue</t>
  </si>
  <si>
    <t>Hamilton Heights Convent Ave Apartment</t>
  </si>
  <si>
    <t>322 Convent Avenue</t>
  </si>
  <si>
    <t xml:space="preserve">Holidays in Manhattan </t>
  </si>
  <si>
    <t>Inga</t>
  </si>
  <si>
    <t>415 East 80th Street</t>
  </si>
  <si>
    <t>Perfect Home Away from Home in NYC!</t>
  </si>
  <si>
    <t>The Saville East 77th Street</t>
  </si>
  <si>
    <t>NYC Steps from Central Park!</t>
  </si>
  <si>
    <t>423 West 55th Street</t>
  </si>
  <si>
    <t>BEAUTIFUL ARTIST APT IN NOLITA w/ Private Backyard</t>
  </si>
  <si>
    <t>Nico</t>
  </si>
  <si>
    <t>40 Prince Street</t>
  </si>
  <si>
    <t>Prime SoHo! shops, food, fun</t>
  </si>
  <si>
    <t>Raanan</t>
  </si>
  <si>
    <t>147 Thompson Street</t>
  </si>
  <si>
    <t>Furnished one bedroom in Midtown West.</t>
  </si>
  <si>
    <t>Gregory</t>
  </si>
  <si>
    <t>228 West 52nd Street</t>
  </si>
  <si>
    <t xml:space="preserve">2br in Manhattan NY </t>
  </si>
  <si>
    <t>Nataly</t>
  </si>
  <si>
    <t>167 Morningside Avenue</t>
  </si>
  <si>
    <t>Quiet &amp; private room in luxury doorman bldg</t>
  </si>
  <si>
    <t>2733 Frederick Douglass Boulevard</t>
  </si>
  <si>
    <t>Classic Upper West Side Getaway!</t>
  </si>
  <si>
    <t>215 West 98th Street</t>
  </si>
  <si>
    <t>Spacious, Sunny, 1br in Midtown East with doorman</t>
  </si>
  <si>
    <t>Joel</t>
  </si>
  <si>
    <t>305 East 53rd Street</t>
  </si>
  <si>
    <t>1 BR in Luxury Chelsea Doorman Bldg</t>
  </si>
  <si>
    <t>324 West 20th Street</t>
  </si>
  <si>
    <t>LARGE GREAT STUDIO HELLS KITCHEN</t>
  </si>
  <si>
    <t>Valmik</t>
  </si>
  <si>
    <t>441 West 53rd Street</t>
  </si>
  <si>
    <t>Beautiful 1 BR in The Heights!</t>
  </si>
  <si>
    <t>Candy</t>
  </si>
  <si>
    <t>506 West 162nd Street</t>
  </si>
  <si>
    <t>Cozy Apartment in Chinatown/LES</t>
  </si>
  <si>
    <t>Irene</t>
  </si>
  <si>
    <t>38 Jefferson Street</t>
  </si>
  <si>
    <t>Private BR in 3 BR Apt - E. Harlem</t>
  </si>
  <si>
    <t>Jonathon</t>
  </si>
  <si>
    <t>100 East 122nd Street</t>
  </si>
  <si>
    <t>Feel at home in Manhattan at charming NY apartment</t>
  </si>
  <si>
    <t>Tony</t>
  </si>
  <si>
    <t>235 East 25th Street</t>
  </si>
  <si>
    <t>Spacious East Village Gem -Union Sq</t>
  </si>
  <si>
    <t>Yuval</t>
  </si>
  <si>
    <t>543 East 11th Street</t>
  </si>
  <si>
    <t>Sunny 1 Bedroom -Financial District</t>
  </si>
  <si>
    <t>Meghna</t>
  </si>
  <si>
    <t>Citi Bike - Albany St &amp; Greenwich St Albany Street</t>
  </si>
  <si>
    <t>Private room/Upper Manhattan</t>
  </si>
  <si>
    <t>520 West 145th Street</t>
  </si>
  <si>
    <t>Big Private Room w/ AC &amp; 5 Blocks to 1 Train</t>
  </si>
  <si>
    <t>Gia</t>
  </si>
  <si>
    <t>3620 Broadway</t>
  </si>
  <si>
    <t>Large Bedroom for 2 brickwall</t>
  </si>
  <si>
    <t>Vero</t>
  </si>
  <si>
    <t>1484 Saint Nicholas Avenue</t>
  </si>
  <si>
    <t>Entire 2 Bedroom Apartment - 20 min to Times Sqr</t>
  </si>
  <si>
    <t>527 West 148th Street</t>
  </si>
  <si>
    <t>One Bedroom Apt Near Central Park</t>
  </si>
  <si>
    <t>Abigail</t>
  </si>
  <si>
    <t>West 116th Street Morningside Heights</t>
  </si>
  <si>
    <t>Lovely room in Greenwich Village</t>
  </si>
  <si>
    <t>Pierre-Hubert</t>
  </si>
  <si>
    <t>Manousheh Bleecker Street</t>
  </si>
  <si>
    <t>AMAZING LOCATION YOU WILL LOVE IT</t>
  </si>
  <si>
    <t>Callie</t>
  </si>
  <si>
    <t>72 Charles Street</t>
  </si>
  <si>
    <t>your holiday-ready Harlem home away from home!</t>
  </si>
  <si>
    <t>332 Saint Nicholas Avenue</t>
  </si>
  <si>
    <t>SOHO Studio Best Location</t>
  </si>
  <si>
    <t>53 Spring Street</t>
  </si>
  <si>
    <t>BEST KIPS BAY LOCATION. HUGE 1BD</t>
  </si>
  <si>
    <t>244 East 30th Street</t>
  </si>
  <si>
    <t>LUXURY 1 BR MIDTOWN w POOL &amp; GYM</t>
  </si>
  <si>
    <t>Petek</t>
  </si>
  <si>
    <t>The Churchill 300</t>
  </si>
  <si>
    <t>Spacious, sun filled village haven</t>
  </si>
  <si>
    <t>797 Greenwich Street</t>
  </si>
  <si>
    <t>Beautiful Loft in LES Manhattan!</t>
  </si>
  <si>
    <t>Cynthia</t>
  </si>
  <si>
    <t>356 Madison Street</t>
  </si>
  <si>
    <t>Ground Floor Studio With Backyard</t>
  </si>
  <si>
    <t>Eileen</t>
  </si>
  <si>
    <t>Kenkeleba Sculpture Garden East 3rd Street</t>
  </si>
  <si>
    <t>Great Location for NYC</t>
  </si>
  <si>
    <t>Pas</t>
  </si>
  <si>
    <t>509 East 12th Street</t>
  </si>
  <si>
    <t>Monthly discount - 2 bedroom  - upper east side</t>
  </si>
  <si>
    <t>D</t>
  </si>
  <si>
    <t>1457 York Avenue</t>
  </si>
  <si>
    <t>manhattan uptown 2/b, excellent for big family</t>
  </si>
  <si>
    <t>Ruby</t>
  </si>
  <si>
    <t>610 West 135th Street</t>
  </si>
  <si>
    <t>Studio one block from Central Park</t>
  </si>
  <si>
    <t>Jocelyn</t>
  </si>
  <si>
    <t>48 West 86th Street</t>
  </si>
  <si>
    <t>Extra Large 1 Bdroom Sunny/Spacious</t>
  </si>
  <si>
    <t>Iz</t>
  </si>
  <si>
    <t>517 East 12th Street</t>
  </si>
  <si>
    <t>Private Bedroom in St. Marks Place</t>
  </si>
  <si>
    <t>Oliver</t>
  </si>
  <si>
    <t>428 East 9th Street</t>
  </si>
  <si>
    <t>Hamilton Heights Heaven</t>
  </si>
  <si>
    <t>Nadeen</t>
  </si>
  <si>
    <t>Columbia University Manhattanville Campus</t>
  </si>
  <si>
    <t>Beautiful West Village Apartment</t>
  </si>
  <si>
    <t>Arhaus 410</t>
  </si>
  <si>
    <t>Loft Studio Near UN Building-30 days min stay</t>
  </si>
  <si>
    <t>866 1st Avenue</t>
  </si>
  <si>
    <t>Entire One-Bedroom Apartment Near Columbia Univers</t>
  </si>
  <si>
    <t>500 West 112th Street</t>
  </si>
  <si>
    <t>Great UWS Studio Apartment</t>
  </si>
  <si>
    <t>Gino</t>
  </si>
  <si>
    <t>173 Riverside Drive</t>
  </si>
  <si>
    <t>Cozy UES apartment with balcony near Central Park</t>
  </si>
  <si>
    <t>Grace</t>
  </si>
  <si>
    <t>115 East 74th Street</t>
  </si>
  <si>
    <t>Cozy UWS Apt Close to Central Park / Times Square</t>
  </si>
  <si>
    <t>Fate</t>
  </si>
  <si>
    <t>254 West 103rd Street</t>
  </si>
  <si>
    <t>Chelsea Apartment - GREAT LOCATION!!!!</t>
  </si>
  <si>
    <t>Frank</t>
  </si>
  <si>
    <t>Safavieh Home 7th Avenue</t>
  </si>
  <si>
    <t>Luxury Furnished 1 BR Apartment Near Central Park</t>
  </si>
  <si>
    <t>Izi</t>
  </si>
  <si>
    <t>107 West 86th Street</t>
  </si>
  <si>
    <t>STUDIO in the East Village</t>
  </si>
  <si>
    <t>68 Saint Mark's Place</t>
  </si>
  <si>
    <t>darling small studio</t>
  </si>
  <si>
    <t>Tanya</t>
  </si>
  <si>
    <t>1732 2nd Avenue</t>
  </si>
  <si>
    <t>Newly Renovated Modern 1-Bed Studio</t>
  </si>
  <si>
    <t>1483 2nd Avenue</t>
  </si>
  <si>
    <t>Adorable room on the Upper East Side!</t>
  </si>
  <si>
    <t>Bridget</t>
  </si>
  <si>
    <t>Temple Shaaray Tefila 250</t>
  </si>
  <si>
    <t>Upper West Side Manhattan</t>
  </si>
  <si>
    <t>Valentino</t>
  </si>
  <si>
    <t>220 West 107th Street</t>
  </si>
  <si>
    <t>Instant NYC</t>
  </si>
  <si>
    <t>417 East 87th Street</t>
  </si>
  <si>
    <t>Luxury Building $80 per night</t>
  </si>
  <si>
    <t>100 Old Slip - New York City Police Museum 100</t>
  </si>
  <si>
    <t>Upper E. side, one month minimum</t>
  </si>
  <si>
    <t>James</t>
  </si>
  <si>
    <t>311 East 92nd Street</t>
  </si>
  <si>
    <t>Spacious 2BR/2BA Classic UWS Apt, Great for Family</t>
  </si>
  <si>
    <t>Ish &amp; Asa</t>
  </si>
  <si>
    <t>The Alameda West 84th Street</t>
  </si>
  <si>
    <t>MIDTOWN MANHATTAN-WALKING DISTANCE TO EMPIRE STATE</t>
  </si>
  <si>
    <t>HillRose28 East 28th Street</t>
  </si>
  <si>
    <t>Artistic n Funky 1BD by the Park!</t>
  </si>
  <si>
    <t>Andrew And Katie</t>
  </si>
  <si>
    <t>96th Street East 95th Street</t>
  </si>
  <si>
    <t>1BD Cozy Chelsea Apartment</t>
  </si>
  <si>
    <t>Trevor</t>
  </si>
  <si>
    <t>217 West 21st Street</t>
  </si>
  <si>
    <t>Charming Bedroom in Greenwich</t>
  </si>
  <si>
    <t>219 Sullivan Street</t>
  </si>
  <si>
    <t>Charming West Village One Bedroom</t>
  </si>
  <si>
    <t>Great east village studio!</t>
  </si>
  <si>
    <t>Milenna</t>
  </si>
  <si>
    <t>Old Stuyvesant High School 345</t>
  </si>
  <si>
    <t>Room at East 110th St Upper East/E. Harlem</t>
  </si>
  <si>
    <t>Suzanne</t>
  </si>
  <si>
    <t>245 East 111th Street</t>
  </si>
  <si>
    <t>CLEAN LES HOME</t>
  </si>
  <si>
    <t>Intermediate School 131 100</t>
  </si>
  <si>
    <t>Beautiful Central Park Apartment</t>
  </si>
  <si>
    <t>Cody</t>
  </si>
  <si>
    <t>125 Riverside Drive</t>
  </si>
  <si>
    <t>Charming East Village Studio</t>
  </si>
  <si>
    <t>140 1st Avenue</t>
  </si>
  <si>
    <t>Snowfort penthouse with lots of natural light</t>
  </si>
  <si>
    <t>13 West 63rd Street</t>
  </si>
  <si>
    <t>Lovely 1-bed w Terrace by Cen Park!</t>
  </si>
  <si>
    <t>57 West 68th Street</t>
  </si>
  <si>
    <t>Large private room in Nolita</t>
  </si>
  <si>
    <t>Nat</t>
  </si>
  <si>
    <t>228 Mott Street</t>
  </si>
  <si>
    <t>Live in real NY apt, Midtown west</t>
  </si>
  <si>
    <t>Raquel</t>
  </si>
  <si>
    <t>430 West 34th Street</t>
  </si>
  <si>
    <t>Large 2BR/2B next to Lincoln Center</t>
  </si>
  <si>
    <t>Itay</t>
  </si>
  <si>
    <t>101 West End Avenue 101</t>
  </si>
  <si>
    <t>Studio Available on Upper East Side</t>
  </si>
  <si>
    <t>Meredith</t>
  </si>
  <si>
    <t>232 East 66th Street</t>
  </si>
  <si>
    <t>Inwood-at the foot of the Cloisters</t>
  </si>
  <si>
    <t>Viva</t>
  </si>
  <si>
    <t>4580 Broadway</t>
  </si>
  <si>
    <t>Large pleasant room nr Central Park</t>
  </si>
  <si>
    <t>Jo</t>
  </si>
  <si>
    <t>203 West 107th Street</t>
  </si>
  <si>
    <t>SUNNY LOFT: Greenwich Village, NYC</t>
  </si>
  <si>
    <t>Kristin</t>
  </si>
  <si>
    <t>253 Bleecker Street</t>
  </si>
  <si>
    <t>Gorgeous West Village Hidden Gem</t>
  </si>
  <si>
    <t>Roxanne</t>
  </si>
  <si>
    <t>359 West 11th Street</t>
  </si>
  <si>
    <t>Spacious Greenwich Village Loft</t>
  </si>
  <si>
    <t>Bill</t>
  </si>
  <si>
    <t>Slightly Alabama 350</t>
  </si>
  <si>
    <t>Upper West SIDE,Washington bridge,Time Square 30'</t>
  </si>
  <si>
    <t>Seb</t>
  </si>
  <si>
    <t>619 West 187th Street</t>
  </si>
  <si>
    <t xml:space="preserve">Sunny, Modern Open 1BR </t>
  </si>
  <si>
    <t>Stephen</t>
  </si>
  <si>
    <t>139 Chrystie Street</t>
  </si>
  <si>
    <t>Charming Loft in the East Village</t>
  </si>
  <si>
    <t>Nitin</t>
  </si>
  <si>
    <t>80 Avenue C</t>
  </si>
  <si>
    <t>Beautiful Lower East Side Apt! Women only.</t>
  </si>
  <si>
    <t>Sunserae</t>
  </si>
  <si>
    <t>Zerza Norfolk Street</t>
  </si>
  <si>
    <t>Union Square/East Village Apartment</t>
  </si>
  <si>
    <t>Ki</t>
  </si>
  <si>
    <t>Heavenly Market &amp; Deli East 11th Street</t>
  </si>
  <si>
    <t>Cool Large 3 bedrooms in the heart of East village</t>
  </si>
  <si>
    <t>Sally</t>
  </si>
  <si>
    <t>438E East 14th Street</t>
  </si>
  <si>
    <t>2BR Prime West village~Sleeps 5</t>
  </si>
  <si>
    <t>Host</t>
  </si>
  <si>
    <t>Public School 3 490</t>
  </si>
  <si>
    <t>Studio Apartment/ 3 blocks from Central park</t>
  </si>
  <si>
    <t>Tatiana</t>
  </si>
  <si>
    <t>955 Park Avenue</t>
  </si>
  <si>
    <t>Private Master Bedroom@Central Park</t>
  </si>
  <si>
    <t>K. Naomi</t>
  </si>
  <si>
    <t>50 East 108th Street</t>
  </si>
  <si>
    <t>Upper East Side Beautiful Studio</t>
  </si>
  <si>
    <t>Cranford</t>
  </si>
  <si>
    <t>225 East 73rd Street</t>
  </si>
  <si>
    <t>Roomy West Village Studio</t>
  </si>
  <si>
    <t>Victoria</t>
  </si>
  <si>
    <t>19 Barrow Street</t>
  </si>
  <si>
    <t>Cozy East Village Bedroom</t>
  </si>
  <si>
    <t>Kris</t>
  </si>
  <si>
    <t>129 East 10th Street</t>
  </si>
  <si>
    <t>Huge Apartment!  Amazing View!</t>
  </si>
  <si>
    <t>83 Saint Nicholas Place</t>
  </si>
  <si>
    <t>At a very nice area in the WestSide</t>
  </si>
  <si>
    <t>Karina</t>
  </si>
  <si>
    <t>Yeshiva University - Wilf Campus West 184th Street</t>
  </si>
  <si>
    <t>Beautiful sunny Nolita/Soho Apt</t>
  </si>
  <si>
    <t>225 Mott Street</t>
  </si>
  <si>
    <t>Quiet, Sunny Studio in Downtown NYC</t>
  </si>
  <si>
    <t>150 East 7th Street</t>
  </si>
  <si>
    <t>Spring &amp; Mulberry 2 Bedroom Apartment</t>
  </si>
  <si>
    <t>Noah Mulberry Street</t>
  </si>
  <si>
    <t>Charm and Comfort, Heart of the UWS</t>
  </si>
  <si>
    <t>170 West 83rd Street</t>
  </si>
  <si>
    <t>Large/Modern Apt - Lincoln Center</t>
  </si>
  <si>
    <t>120 Riverside Boulevard</t>
  </si>
  <si>
    <t xml:space="preserve">HUGE 1BR on the Upper East Side </t>
  </si>
  <si>
    <t>Avraham</t>
  </si>
  <si>
    <t>Junior High School 167 East 75th Street</t>
  </si>
  <si>
    <t>Sunny, Open Studio Apartment</t>
  </si>
  <si>
    <t>125 Greenwich Street 125</t>
  </si>
  <si>
    <t>Large room in Hamilton Heights</t>
  </si>
  <si>
    <t>418 West 144th Street</t>
  </si>
  <si>
    <t>True one bedroom</t>
  </si>
  <si>
    <t>Eli</t>
  </si>
  <si>
    <t>208 East 79th Street</t>
  </si>
  <si>
    <t>Modern, Spacious 2BR Apartment</t>
  </si>
  <si>
    <t>Florian</t>
  </si>
  <si>
    <t>504 West 172nd Street</t>
  </si>
  <si>
    <t>Upper East Side 1 Bedroom Gem</t>
  </si>
  <si>
    <t>Marc</t>
  </si>
  <si>
    <t>334 East 77th Street</t>
  </si>
  <si>
    <t>Private Studio, Columbia University</t>
  </si>
  <si>
    <t>East Campus Residence Hall Morningside Drive</t>
  </si>
  <si>
    <t>Charming Bedroom Bright and Cozy A2</t>
  </si>
  <si>
    <t>1951 1st Avenue</t>
  </si>
  <si>
    <t>Where Love and Happiness Live</t>
  </si>
  <si>
    <t>MaryEllen</t>
  </si>
  <si>
    <t>Broadway &amp; West 192nd Street Broadway</t>
  </si>
  <si>
    <t>Statue of Liberty Views Downtown</t>
  </si>
  <si>
    <t>Silvia</t>
  </si>
  <si>
    <t>Quiet, Cozy studio walk to Central Park</t>
  </si>
  <si>
    <t>1392 2nd Avenue</t>
  </si>
  <si>
    <t>TRENDY LOWER EAST SIDE STUDIO</t>
  </si>
  <si>
    <t>Debris</t>
  </si>
  <si>
    <t>108 Suffolk Street</t>
  </si>
  <si>
    <t>Cute Studio in Midtown East/UES!</t>
  </si>
  <si>
    <t>Sharon</t>
  </si>
  <si>
    <t>431 East 57th Street</t>
  </si>
  <si>
    <t>Doorman buildng studio-East Village</t>
  </si>
  <si>
    <t>Ami</t>
  </si>
  <si>
    <t>209 East 10th Street</t>
  </si>
  <si>
    <t>Art-Packed, One-Of-A-Kind Triplex</t>
  </si>
  <si>
    <t>50 3rd Avenue</t>
  </si>
  <si>
    <t>Homey Room w/ Lots of Sunlight!</t>
  </si>
  <si>
    <t>Gabriela</t>
  </si>
  <si>
    <t>600 West 173rd Street</t>
  </si>
  <si>
    <t>Big room only 90. Great location.</t>
  </si>
  <si>
    <t>Asuka</t>
  </si>
  <si>
    <t>Amazon Locker West 24th Street</t>
  </si>
  <si>
    <t>Union Square area 1BD Apartment</t>
  </si>
  <si>
    <t>New York City Police Department 235</t>
  </si>
  <si>
    <t>Chic Apartment in Sunny Brownstone Building</t>
  </si>
  <si>
    <t>458 West 141st Street</t>
  </si>
  <si>
    <t>NEEDS TO BE DEACTIVATED- NOT AVAILABLE</t>
  </si>
  <si>
    <t>Shamara</t>
  </si>
  <si>
    <t>4 Harlem River Drive Greenway</t>
  </si>
  <si>
    <t>Meatpacking District Large Loft</t>
  </si>
  <si>
    <t>48A Horatio Street</t>
  </si>
  <si>
    <t>2 Bedroom Apartment in the East Village</t>
  </si>
  <si>
    <t>307 East 14th Street</t>
  </si>
  <si>
    <t>Quiet &amp; Peaceful Upper West Escape</t>
  </si>
  <si>
    <t>191 Claremont Avenue</t>
  </si>
  <si>
    <t>HUGE 1BR in Prime West Village</t>
  </si>
  <si>
    <t>254 West 4th Street</t>
  </si>
  <si>
    <t xml:space="preserve"> 2-3 bedroom UWS garden triplex </t>
  </si>
  <si>
    <t>45 West 105th Street</t>
  </si>
  <si>
    <t>Spacious Sunny Union Sq Room</t>
  </si>
  <si>
    <t>Marie</t>
  </si>
  <si>
    <t>The Clinton School 10</t>
  </si>
  <si>
    <t>Studio Midtown East</t>
  </si>
  <si>
    <t>Dai</t>
  </si>
  <si>
    <t>300 East 49th Street</t>
  </si>
  <si>
    <t>Large 1BR Columbia University</t>
  </si>
  <si>
    <t>Vivian</t>
  </si>
  <si>
    <t>100 La Salle Street</t>
  </si>
  <si>
    <t>Amazing Studio-EmpireStateBuilding</t>
  </si>
  <si>
    <t>Guillaume</t>
  </si>
  <si>
    <t>286 5th Avenue</t>
  </si>
  <si>
    <t>Sunny &amp; Clean Apt, Ideal Location</t>
  </si>
  <si>
    <t>Christa</t>
  </si>
  <si>
    <t>245 West 16th Street</t>
  </si>
  <si>
    <t>Convenient Location! 1 BR on 1Floor</t>
  </si>
  <si>
    <t>Yuko</t>
  </si>
  <si>
    <t>266 West 24th Street</t>
  </si>
  <si>
    <t>Cute Manhattan Chelsea Apartment</t>
  </si>
  <si>
    <t>Karla</t>
  </si>
  <si>
    <t>312 West 21st Street</t>
  </si>
  <si>
    <t>Large room in Washington Heights</t>
  </si>
  <si>
    <t>15 Colonel Robert Magaw Place</t>
  </si>
  <si>
    <t>Slick Studio with High Ceilings</t>
  </si>
  <si>
    <t>Ian</t>
  </si>
  <si>
    <t>10 Nathan D. Perlman Place</t>
  </si>
  <si>
    <t>NYC Whole Apt.  Dec 26th- Feb 3rd</t>
  </si>
  <si>
    <t>281 West 114th Street</t>
  </si>
  <si>
    <t>Romantic Creative Retreat: Feel the Glow</t>
  </si>
  <si>
    <t>Ina</t>
  </si>
  <si>
    <t>Immaculate Conception School 419</t>
  </si>
  <si>
    <t>Beautiful East Village apartment</t>
  </si>
  <si>
    <t>301 East 10th Street</t>
  </si>
  <si>
    <t>New York Host who knows The Most</t>
  </si>
  <si>
    <t>Darktalia</t>
  </si>
  <si>
    <t>789 Saint Nicholas Avenue</t>
  </si>
  <si>
    <t>Amazing Renovated studio MurrayHill</t>
  </si>
  <si>
    <t>227 East 30th Street</t>
  </si>
  <si>
    <t>WEST VILLAGE LRG CLEAN SUNNY PRIVATE BDRM</t>
  </si>
  <si>
    <t>Village</t>
  </si>
  <si>
    <t>2 Bank Street</t>
  </si>
  <si>
    <t>Perfect 1BD in Gramercy/Union Sq</t>
  </si>
  <si>
    <t>Ben</t>
  </si>
  <si>
    <t>220 East 15th Street</t>
  </si>
  <si>
    <t>Large room 2blks from central Park</t>
  </si>
  <si>
    <t>Bethania</t>
  </si>
  <si>
    <t>2115 Frederick Douglass Boulevard</t>
  </si>
  <si>
    <t>Quiet &amp; Clean Retreat in the City</t>
  </si>
  <si>
    <t>I</t>
  </si>
  <si>
    <t>51 Astor Place 4th Avenue</t>
  </si>
  <si>
    <t>1 bedroom apt in Midtown West</t>
  </si>
  <si>
    <t>Hubert</t>
  </si>
  <si>
    <t>One Worldwide Plaza West 49th Street</t>
  </si>
  <si>
    <t>Beautiful Furnished Room in SOHO</t>
  </si>
  <si>
    <t>Masaki</t>
  </si>
  <si>
    <t>Bowery (J Z)</t>
  </si>
  <si>
    <t>1 BD in Washington Heights</t>
  </si>
  <si>
    <t>510 West 169th Street</t>
  </si>
  <si>
    <t>Sunny studio West Village/Chelsea</t>
  </si>
  <si>
    <t>232 West 14th Street</t>
  </si>
  <si>
    <t>PRIVATE BEDROOM on Lower East Side</t>
  </si>
  <si>
    <t>297 Grand Street</t>
  </si>
  <si>
    <t>Winter Deal! Cosy room available in East Village</t>
  </si>
  <si>
    <t>Marion</t>
  </si>
  <si>
    <t>344 East 16th Street</t>
  </si>
  <si>
    <t>Nirvana On Riverside</t>
  </si>
  <si>
    <t>Byron</t>
  </si>
  <si>
    <t>644 Riverside Drive</t>
  </si>
  <si>
    <t>Large Upper West Side 1 bedroom</t>
  </si>
  <si>
    <t>Adrianna</t>
  </si>
  <si>
    <t>310 West 71st Street</t>
  </si>
  <si>
    <t>Best value single room in New York B5</t>
  </si>
  <si>
    <t>Field of Dreams East 101st Street</t>
  </si>
  <si>
    <t>East Village with 2x Balcony + Roof</t>
  </si>
  <si>
    <t>537 East 6th Street</t>
  </si>
  <si>
    <t>Charming 1 Bed in Trendy Location!</t>
  </si>
  <si>
    <t>Morgan</t>
  </si>
  <si>
    <t>1st Avenue &amp; East 11th Street 1st Avenue</t>
  </si>
  <si>
    <t>Chelsea Home with a View</t>
  </si>
  <si>
    <t>Angela</t>
  </si>
  <si>
    <t>305 West 22nd Street</t>
  </si>
  <si>
    <t>Charming Tudor 1BD Uptown</t>
  </si>
  <si>
    <t>Elizabeth</t>
  </si>
  <si>
    <t>Fort Washington Park Greenway Manhattan Community Board 12</t>
  </si>
  <si>
    <t>Charming Quiet Apartment in NYC (å®‰éœå…¬å¯“)</t>
  </si>
  <si>
    <t>449 2nd Avenue</t>
  </si>
  <si>
    <t>One Bedroom close to everything!</t>
  </si>
  <si>
    <t>Kerry</t>
  </si>
  <si>
    <t>53 Downing Street</t>
  </si>
  <si>
    <t>NEW! SAFE, Bright in the Heights</t>
  </si>
  <si>
    <t>Akiea</t>
  </si>
  <si>
    <t>920 Riverside Drive</t>
  </si>
  <si>
    <t>Luxury Furnished 1 BR Apartment  UWS</t>
  </si>
  <si>
    <t>76 West 85th Street</t>
  </si>
  <si>
    <t>Spacious room next to 96 st Station</t>
  </si>
  <si>
    <t>Dario</t>
  </si>
  <si>
    <t>Carnegie East House 1844</t>
  </si>
  <si>
    <t>Modern Loft, Large Private Terrace.</t>
  </si>
  <si>
    <t>Andrea</t>
  </si>
  <si>
    <t>Essex Street &amp; Canal Street Essex Street</t>
  </si>
  <si>
    <t>Gorgeous! Newly Renovated 2-BR Flat</t>
  </si>
  <si>
    <t>215 East 77th Street</t>
  </si>
  <si>
    <t>Newly Renovated Near Central Park</t>
  </si>
  <si>
    <t>1452 2nd Avenue</t>
  </si>
  <si>
    <t>Sunny &amp; Modern 1-BR | Central Park</t>
  </si>
  <si>
    <t>Near Columbia Universit/Female only</t>
  </si>
  <si>
    <t>Rong</t>
  </si>
  <si>
    <t>3341 Broadway</t>
  </si>
  <si>
    <t>Spacious apt, 5 min to Central Park</t>
  </si>
  <si>
    <t>1731 2nd Avenue</t>
  </si>
  <si>
    <t>Spacious UWS pre-war guest room!</t>
  </si>
  <si>
    <t>Lindiwe</t>
  </si>
  <si>
    <t>477 West 142nd Street</t>
  </si>
  <si>
    <t>Beautiful Light Filled Apartment in New York City!</t>
  </si>
  <si>
    <t>Kirac</t>
  </si>
  <si>
    <t>136 East 33rd Street</t>
  </si>
  <si>
    <t>Private Room in Upper East Side</t>
  </si>
  <si>
    <t>Diana</t>
  </si>
  <si>
    <t>502 East 79th Street</t>
  </si>
  <si>
    <t>Cozy but Cool:Huge 1bed in â¤ï¸of NY</t>
  </si>
  <si>
    <t>Lorna</t>
  </si>
  <si>
    <t>228 East 58th Street</t>
  </si>
  <si>
    <t>Bright Studio Perfect for the Wknd!</t>
  </si>
  <si>
    <t>1736 2nd Avenue</t>
  </si>
  <si>
    <t>2 bed / 2 bath East Village top floor AMAZING</t>
  </si>
  <si>
    <t>Sophie</t>
  </si>
  <si>
    <t>Village View Parking Area 2 East 6th Street</t>
  </si>
  <si>
    <t>Trendy East Village Penthouse Apt</t>
  </si>
  <si>
    <t>Maha</t>
  </si>
  <si>
    <t>Bernstein Pavilion 1</t>
  </si>
  <si>
    <t>Luxury West Village 1 bdrm w/ views</t>
  </si>
  <si>
    <t>242 West 10th Street</t>
  </si>
  <si>
    <t>Nolita: 1BR with private bathroom</t>
  </si>
  <si>
    <t>162 Bowery</t>
  </si>
  <si>
    <t>Spacious 2BR in the heart of Soho</t>
  </si>
  <si>
    <t>Omar</t>
  </si>
  <si>
    <t>107 Sullivan Street</t>
  </si>
  <si>
    <t xml:space="preserve">One Bedroom Apartment </t>
  </si>
  <si>
    <t>Patrick</t>
  </si>
  <si>
    <t>Manhattan apt in the centre of it!</t>
  </si>
  <si>
    <t>41 East 31st Street</t>
  </si>
  <si>
    <t>Spacious Loft in heart of Tribeca</t>
  </si>
  <si>
    <t>Jared</t>
  </si>
  <si>
    <t>111 Hudson Street</t>
  </si>
  <si>
    <t>Cozy room with a view of the Hudson</t>
  </si>
  <si>
    <t>Ted</t>
  </si>
  <si>
    <t>2148 Henry Hudson Parkway</t>
  </si>
  <si>
    <t xml:space="preserve">Giant Private Room in Battery Park </t>
  </si>
  <si>
    <t>Zachary</t>
  </si>
  <si>
    <t>Homey, Clean studio- East Village</t>
  </si>
  <si>
    <t>Hallie</t>
  </si>
  <si>
    <t>56 East 1st Street</t>
  </si>
  <si>
    <t>Greenwich Village w Private Garden</t>
  </si>
  <si>
    <t>174 Bleecker Street</t>
  </si>
  <si>
    <t>Heart of times square Best location</t>
  </si>
  <si>
    <t>Arturo</t>
  </si>
  <si>
    <t>Grace 48 Deli &amp; Grocery 791</t>
  </si>
  <si>
    <t>sunny 3 Bedrrom great view, Chelsea</t>
  </si>
  <si>
    <t>Eran</t>
  </si>
  <si>
    <t>160 7th Avenue</t>
  </si>
  <si>
    <t>Room for the Summer</t>
  </si>
  <si>
    <t>Serge</t>
  </si>
  <si>
    <t>45018 Saint Nicholas Place</t>
  </si>
  <si>
    <t>Funky Union Square Apartment</t>
  </si>
  <si>
    <t>48 East 18th Street</t>
  </si>
  <si>
    <t>Best West Village/Meatpacking Space</t>
  </si>
  <si>
    <t>R.</t>
  </si>
  <si>
    <t>95 Morton Street</t>
  </si>
  <si>
    <t>Full Floor Loft Style Apt/Noho/Bond</t>
  </si>
  <si>
    <t>Kristy</t>
  </si>
  <si>
    <t>30 Bond Street</t>
  </si>
  <si>
    <t>West Village Gem - 2BR</t>
  </si>
  <si>
    <t>6 Jones Street</t>
  </si>
  <si>
    <t>Huge luxury 1BR apt near Central Park South(4 ppl)</t>
  </si>
  <si>
    <t>521 Park Avenue</t>
  </si>
  <si>
    <t>Harlem/Manhattan Classic Apartment</t>
  </si>
  <si>
    <t>Deirdre</t>
  </si>
  <si>
    <t>128 West 117th Street</t>
  </si>
  <si>
    <t>West Village NYC Sun-filled Studio!</t>
  </si>
  <si>
    <t>Cathryne</t>
  </si>
  <si>
    <t>763 Washington Street</t>
  </si>
  <si>
    <t>Beautiful UES apartment</t>
  </si>
  <si>
    <t>311 East 73rd Street</t>
  </si>
  <si>
    <t>Cozy 2 Bedroom with Private Garden</t>
  </si>
  <si>
    <t>Carolyn</t>
  </si>
  <si>
    <t>220 West 93rd Street</t>
  </si>
  <si>
    <t>Amazing location! Cozy apartment!</t>
  </si>
  <si>
    <t>1871 Park Avenue</t>
  </si>
  <si>
    <t>Rooms in Spacious East Village Apt.</t>
  </si>
  <si>
    <t>96 Avenue C</t>
  </si>
  <si>
    <t>Charming &amp; Cozy midtown loft any WEEK ENDS  !!!</t>
  </si>
  <si>
    <t>Sylvia</t>
  </si>
  <si>
    <t>Roosevelt Island Tramway East 60th Street</t>
  </si>
  <si>
    <t>Large Sunny Apartment</t>
  </si>
  <si>
    <t>Tina</t>
  </si>
  <si>
    <t>The Grinnell 800</t>
  </si>
  <si>
    <t>Garden Apt.  East Village NY</t>
  </si>
  <si>
    <t>47 Avenue D</t>
  </si>
  <si>
    <t>Comfy convenient apt. by the trains</t>
  </si>
  <si>
    <t>34 Hillside Avenue</t>
  </si>
  <si>
    <t>Room-Convenient UES Near everything</t>
  </si>
  <si>
    <t>Idamil</t>
  </si>
  <si>
    <t>1801 1st Avenue</t>
  </si>
  <si>
    <t>Sunny Cozy East Village Apartment</t>
  </si>
  <si>
    <t>Danny</t>
  </si>
  <si>
    <t>268 East 4th Street</t>
  </si>
  <si>
    <t>Spacious 3BDR Prime Location!</t>
  </si>
  <si>
    <t>12th Street Ale House 192</t>
  </si>
  <si>
    <t>Tasteful Duplex in Gramercy Park</t>
  </si>
  <si>
    <t>1 Bedroom Apartment in Washington Heights - Summer</t>
  </si>
  <si>
    <t>565 West 171st Street</t>
  </si>
  <si>
    <t>Private Room in Bohemian Haven</t>
  </si>
  <si>
    <t>Heidi</t>
  </si>
  <si>
    <t>1063 Saint Nicholas Avenue</t>
  </si>
  <si>
    <t>1 BR TSquare balcony great view</t>
  </si>
  <si>
    <t>535 West 51st Street</t>
  </si>
  <si>
    <t>Spacious/quiet one bedroom apt</t>
  </si>
  <si>
    <t>Chrystie Field House 517</t>
  </si>
  <si>
    <t>Duplex in SoHa</t>
  </si>
  <si>
    <t>Sebastien</t>
  </si>
  <si>
    <t>307 West 115th Street</t>
  </si>
  <si>
    <t>5107-Studio Doorman GYM LuX</t>
  </si>
  <si>
    <t>Jeremy &amp; Laura</t>
  </si>
  <si>
    <t>Astor Court Apartments West 90th Street</t>
  </si>
  <si>
    <t xml:space="preserve">Spacious One Bedroom in Gramercy </t>
  </si>
  <si>
    <t>Natalie</t>
  </si>
  <si>
    <t>320 East 22nd Street</t>
  </si>
  <si>
    <t>Beautiful Studio Suite! Upper East</t>
  </si>
  <si>
    <t>Fabulous Apt w/ Gorgeous Bathroom!</t>
  </si>
  <si>
    <t>Birch Wathen Lenox School 210</t>
  </si>
  <si>
    <t>NEW! 2-BR Apt with Whirlpool Tub</t>
  </si>
  <si>
    <t>Amazing Location-Private Studio near Central Park!</t>
  </si>
  <si>
    <t>Shaina</t>
  </si>
  <si>
    <t>Morgan La Fay 980</t>
  </si>
  <si>
    <t xml:space="preserve">Spacious Studio Apartment </t>
  </si>
  <si>
    <t>Logan</t>
  </si>
  <si>
    <t>1821 2nd Avenue</t>
  </si>
  <si>
    <t>Charming Jr. 1 bedroom Midtown</t>
  </si>
  <si>
    <t>Chun</t>
  </si>
  <si>
    <t>Lovely Apartment in Harlem West</t>
  </si>
  <si>
    <t>Ana</t>
  </si>
  <si>
    <t>102 West 138th Street</t>
  </si>
  <si>
    <t>Beautiful apt in the heart of LES</t>
  </si>
  <si>
    <t>Golan</t>
  </si>
  <si>
    <t>30 Allen Street</t>
  </si>
  <si>
    <t>Bright Studio on Riverside Park</t>
  </si>
  <si>
    <t>Katarina</t>
  </si>
  <si>
    <t>600 West 142nd Street</t>
  </si>
  <si>
    <t>LUXURY*Doorman*Walk to Central Park</t>
  </si>
  <si>
    <t>Emmanuel</t>
  </si>
  <si>
    <t>444 Manhattan Avenue</t>
  </si>
  <si>
    <t>Sunny Studio in Chelsea</t>
  </si>
  <si>
    <t>Sabrina</t>
  </si>
  <si>
    <t>400 West 24th Street</t>
  </si>
  <si>
    <t>Stylish central 1 BR apartment</t>
  </si>
  <si>
    <t>242 8th Avenue</t>
  </si>
  <si>
    <t>HUGE Room in an AMAZING Location!</t>
  </si>
  <si>
    <t>176 Rivington Street</t>
  </si>
  <si>
    <t>CHARMING 1-BD w CITY VIEWS</t>
  </si>
  <si>
    <t>LeeAnne</t>
  </si>
  <si>
    <t>Upper West Side Stunner</t>
  </si>
  <si>
    <t>Stacey</t>
  </si>
  <si>
    <t>535 West 112th Street</t>
  </si>
  <si>
    <t>1 bedroom apartment on the UWS</t>
  </si>
  <si>
    <t>200 Riverside Boulevard 200</t>
  </si>
  <si>
    <t>Times Square Modern Apartment</t>
  </si>
  <si>
    <t>Frederic</t>
  </si>
  <si>
    <t>503 West 47th Street</t>
  </si>
  <si>
    <t>Charming LES studio w/ BBQ patio</t>
  </si>
  <si>
    <t>Miriam</t>
  </si>
  <si>
    <t>The Allen Hotel 88</t>
  </si>
  <si>
    <t>1 BR with garden--East Village</t>
  </si>
  <si>
    <t>Cozy room in  2 bedrm apt in amazing Harlem!</t>
  </si>
  <si>
    <t>Ghislaine</t>
  </si>
  <si>
    <t>2860 Frederick Douglass Boulevard</t>
  </si>
  <si>
    <t>Private Room (Cozy &amp; Clean) Manhattan NYC</t>
  </si>
  <si>
    <t>1754 Park Avenue</t>
  </si>
  <si>
    <t xml:space="preserve">CHELSEA APT- SPACE, LIGHT, BEAUTY! </t>
  </si>
  <si>
    <t>Judith &amp; Reid</t>
  </si>
  <si>
    <t>341 West 22nd Street</t>
  </si>
  <si>
    <t>ROOM AVAILABLE IN NEW YORK CITY</t>
  </si>
  <si>
    <t>323 East 83rd Street</t>
  </si>
  <si>
    <t>Lux One-bed Central Park View UWS</t>
  </si>
  <si>
    <t>Kishore</t>
  </si>
  <si>
    <t>Crenshaw Christian Center East 1</t>
  </si>
  <si>
    <t>Sunny and Zen W. Village Studio of Your Own</t>
  </si>
  <si>
    <t>Shelley</t>
  </si>
  <si>
    <t>51 Leroy Street</t>
  </si>
  <si>
    <t>Cozy bedroom in heart of Manhattan</t>
  </si>
  <si>
    <t>Lakshmi</t>
  </si>
  <si>
    <t>182 Grand Street</t>
  </si>
  <si>
    <t>Little Italy</t>
  </si>
  <si>
    <t>Brand New 2-Level 2-Bedroom Condo</t>
  </si>
  <si>
    <t>155 West 123rd Street</t>
  </si>
  <si>
    <t>E'33-EMPIRE STATE -PERFECT SPAC</t>
  </si>
  <si>
    <t>The Anthem 214</t>
  </si>
  <si>
    <t>Bright unique designer loft in Soho</t>
  </si>
  <si>
    <t>Jen</t>
  </si>
  <si>
    <t>23 Prince Street</t>
  </si>
  <si>
    <t>Spacious 2BR/2BA, Great Location!</t>
  </si>
  <si>
    <t>1578 3rd Avenue</t>
  </si>
  <si>
    <t>Spacious and clean 1 bed apt in West Harlem</t>
  </si>
  <si>
    <t>309 West 117th Street</t>
  </si>
  <si>
    <t>HOME AWAY FROM HOME</t>
  </si>
  <si>
    <t>Lilly</t>
  </si>
  <si>
    <t>Central Park Northâ€“110th Street Malcolm X Boulevard</t>
  </si>
  <si>
    <t>Lovely East Village Apartment, Sept. 2 to 5 Only</t>
  </si>
  <si>
    <t>Thomas</t>
  </si>
  <si>
    <t>193 2nd Avenue</t>
  </si>
  <si>
    <t>MIDTOWN WEST - Large alcove studio</t>
  </si>
  <si>
    <t>Anka</t>
  </si>
  <si>
    <t>310 West 55th Street</t>
  </si>
  <si>
    <t>Bright 1 Bedroom, Perfect Location!</t>
  </si>
  <si>
    <t>Gloria</t>
  </si>
  <si>
    <t>113 West 75th Street</t>
  </si>
  <si>
    <t>40.78</t>
  </si>
  <si>
    <t>MODERN NYC APARTMENT</t>
  </si>
  <si>
    <t>Joshua</t>
  </si>
  <si>
    <t>Duane Reade 155</t>
  </si>
  <si>
    <t>Sunny bedroom in the West Village</t>
  </si>
  <si>
    <t>Ellie</t>
  </si>
  <si>
    <t>210 West 10th Street</t>
  </si>
  <si>
    <t>Sunny&amp;Stylish 1BRâ˜…Terraceâ˜…Doorman</t>
  </si>
  <si>
    <t>Delancey Street Lower East Side</t>
  </si>
  <si>
    <t>Midtown East Lovely Nice Studio</t>
  </si>
  <si>
    <t>Permanent Mission of Greece to the United Nations 866</t>
  </si>
  <si>
    <t>Best views of Manhattan!</t>
  </si>
  <si>
    <t>Marriott Downtown 85</t>
  </si>
  <si>
    <t xml:space="preserve">Beautiful -  Upper West Side </t>
  </si>
  <si>
    <t>645 West End Avenue</t>
  </si>
  <si>
    <t>1BR in East Harlem apt</t>
  </si>
  <si>
    <t>Eliana</t>
  </si>
  <si>
    <t>1980 Lexington Avenue</t>
  </si>
  <si>
    <t>Lovely 1 BR duplex in prime Chelsea</t>
  </si>
  <si>
    <t>Patty</t>
  </si>
  <si>
    <t>94 7th Avenue</t>
  </si>
  <si>
    <t>Luxury One Bedroom CentralPark West</t>
  </si>
  <si>
    <t>Mat</t>
  </si>
  <si>
    <t>54 West 94th Street</t>
  </si>
  <si>
    <t>Luxury One Bedroom View on CP</t>
  </si>
  <si>
    <t>808 Columbus Avenue</t>
  </si>
  <si>
    <t>Loft Studio Midtown Lux Doorman</t>
  </si>
  <si>
    <t>15 East 36th Street</t>
  </si>
  <si>
    <t>Large Studio w/ NEW MATTRESS in UES</t>
  </si>
  <si>
    <t>335 East 86th Street</t>
  </si>
  <si>
    <t>Studio in Center of Chelsea</t>
  </si>
  <si>
    <t>Selma</t>
  </si>
  <si>
    <t>Harmon Face Values 675</t>
  </si>
  <si>
    <t>Sunny, clean studio.</t>
  </si>
  <si>
    <t>Paulo</t>
  </si>
  <si>
    <t>Peggy Nail 416</t>
  </si>
  <si>
    <t>New! 2-Bed Apt Near Central Park</t>
  </si>
  <si>
    <t>1501 2nd Avenue</t>
  </si>
  <si>
    <t>Sunny 1-BR Apt with Soaking Tub</t>
  </si>
  <si>
    <t>1494 2nd Avenue</t>
  </si>
  <si>
    <t>Close to everything - Jr 1 bedroom</t>
  </si>
  <si>
    <t>Felice 15</t>
  </si>
  <si>
    <t>West Village/SOHO Pretty Apartment</t>
  </si>
  <si>
    <t>Melissa</t>
  </si>
  <si>
    <t>200 Varick Street</t>
  </si>
  <si>
    <t>Ideal SoHo 1BR</t>
  </si>
  <si>
    <t>Steven</t>
  </si>
  <si>
    <t>113 Thompson Street</t>
  </si>
  <si>
    <t>Sunny, Charming, and Zen</t>
  </si>
  <si>
    <t>212 East 10th Street</t>
  </si>
  <si>
    <t>Greenwich Village cozy 1-2BD with outdoor space</t>
  </si>
  <si>
    <t>Nadine</t>
  </si>
  <si>
    <t>9A Jane Street</t>
  </si>
  <si>
    <t>Chic New York city apartment</t>
  </si>
  <si>
    <t>Vanita</t>
  </si>
  <si>
    <t>Red Ball Garage 142</t>
  </si>
  <si>
    <t>Spacious, new studio, in Gramercy</t>
  </si>
  <si>
    <t>Gramercy East 301</t>
  </si>
  <si>
    <t>1 BR in Great NYC Neighborhood</t>
  </si>
  <si>
    <t>Edward</t>
  </si>
  <si>
    <t>PUBLIC an Ian Schrager hotel</t>
  </si>
  <si>
    <t>Family-Friendly Artist Loft in West Village</t>
  </si>
  <si>
    <t>Superior Ink West Street</t>
  </si>
  <si>
    <t>East Village Floor Thru plus Garden</t>
  </si>
  <si>
    <t>Avenue D Manhattan Community Board 3</t>
  </si>
  <si>
    <t>Sunny, Huge, Quiet Room Doorman Bld</t>
  </si>
  <si>
    <t>Lee</t>
  </si>
  <si>
    <t>350 Cabrini Boulevard</t>
  </si>
  <si>
    <t>UWS Large clean 1Br entire apt, 2 stops fromTiMESQ</t>
  </si>
  <si>
    <t>Patricia</t>
  </si>
  <si>
    <t>120 West 106th Street</t>
  </si>
  <si>
    <t xml:space="preserve">Bright, New Luxury Exec Studio </t>
  </si>
  <si>
    <t>Sean</t>
  </si>
  <si>
    <t>615 10th Avenue</t>
  </si>
  <si>
    <t>Cozy 1BD next to Central Park</t>
  </si>
  <si>
    <t>Megan</t>
  </si>
  <si>
    <t>59 West 69th Street</t>
  </si>
  <si>
    <t>Bright, spacious room in Manhattan</t>
  </si>
  <si>
    <t>503 West 133rd Street</t>
  </si>
  <si>
    <t xml:space="preserve">UES 1 br, 2 blocks from the Met </t>
  </si>
  <si>
    <t>Zs</t>
  </si>
  <si>
    <t>970 Park Avenue</t>
  </si>
  <si>
    <t>Warm and Beautiful Harlem Apartment</t>
  </si>
  <si>
    <t>Connie &amp; Michael</t>
  </si>
  <si>
    <t>242 Malcolm X Boulevard</t>
  </si>
  <si>
    <t>West Village 1-BR Gem - Great Price</t>
  </si>
  <si>
    <t>Bryan</t>
  </si>
  <si>
    <t>11 Bank Street</t>
  </si>
  <si>
    <t>Large 1 BDR Apt on the UWS</t>
  </si>
  <si>
    <t>206 West 104th Street</t>
  </si>
  <si>
    <t>PRIVATE LARGE-MODERN-CLEAN master bedroom</t>
  </si>
  <si>
    <t>152 East 122nd Street</t>
  </si>
  <si>
    <t>Stylish apt in the heart of NYC!</t>
  </si>
  <si>
    <t>Nim</t>
  </si>
  <si>
    <t>304 East 45th Street</t>
  </si>
  <si>
    <t>Fantastic fully furnished room</t>
  </si>
  <si>
    <t>El Haj</t>
  </si>
  <si>
    <t>62 West 120th Street</t>
  </si>
  <si>
    <t>Prime Union Square! Large 1BR~Great value</t>
  </si>
  <si>
    <t>221 East 15th Street</t>
  </si>
  <si>
    <t>Creative Director's Chinatown Loft</t>
  </si>
  <si>
    <t>Todd</t>
  </si>
  <si>
    <t>Allen Street Chinatown</t>
  </si>
  <si>
    <t>Full 1 bedroom Apt in GREAT Locale</t>
  </si>
  <si>
    <t>Zuben</t>
  </si>
  <si>
    <t>206 West 15th Street</t>
  </si>
  <si>
    <t>Best Deal/Columbus Circle/Renovated</t>
  </si>
  <si>
    <t>420 West 58th Street</t>
  </si>
  <si>
    <t>BRAND NEW 1BD / STEPS CENTRAL PARK!</t>
  </si>
  <si>
    <t>Coliseum Park Apartments South 345</t>
  </si>
  <si>
    <t>Renovated, Nice 1BD Central Park</t>
  </si>
  <si>
    <t>9th Avenue &amp; West 59th Street 9th Avenue</t>
  </si>
  <si>
    <t>Spacious rm 15 mins from downtown!</t>
  </si>
  <si>
    <t>Deena</t>
  </si>
  <si>
    <t>454 Saint Nicholas Avenue</t>
  </si>
  <si>
    <t>Luxury Apartment a walk to the park</t>
  </si>
  <si>
    <t>Amber</t>
  </si>
  <si>
    <t>1420 York Avenue</t>
  </si>
  <si>
    <t>The Ground Studio - West Side</t>
  </si>
  <si>
    <t>335 West 21st Street</t>
  </si>
  <si>
    <t>Central Park North 1BD</t>
  </si>
  <si>
    <t>1862 Adam Clayton Powell Jr. Boulevard</t>
  </si>
  <si>
    <t>Lovely Room in Awesome Apartment - Fun/Convenient</t>
  </si>
  <si>
    <t>Yair</t>
  </si>
  <si>
    <t>147 West 26th Street</t>
  </si>
  <si>
    <t>Spacious Greenwich Village Apt</t>
  </si>
  <si>
    <t>30 University Place</t>
  </si>
  <si>
    <t>Entire Apt: Spacious Studio/Loft by central park</t>
  </si>
  <si>
    <t>1626 Park Avenue</t>
  </si>
  <si>
    <t>Big &amp; bright apt in Harlem!</t>
  </si>
  <si>
    <t>625 Malcolm X Boulevard</t>
  </si>
  <si>
    <t>Large room in Uptown Manhattan near Cloisters</t>
  </si>
  <si>
    <t>Irina</t>
  </si>
  <si>
    <t>11 Seaman Avenue</t>
  </si>
  <si>
    <t>Ideal One Bedroom on UWS</t>
  </si>
  <si>
    <t>315 West 102nd Street</t>
  </si>
  <si>
    <t xml:space="preserve">Times Square Cozy Studio </t>
  </si>
  <si>
    <t>407 West 52nd Street</t>
  </si>
  <si>
    <t>Bright and Charming Studio East V.</t>
  </si>
  <si>
    <t>Natalia</t>
  </si>
  <si>
    <t>393 East 10th Street</t>
  </si>
  <si>
    <t>Spacious 2BR in UES - 30 DAYS MIN</t>
  </si>
  <si>
    <t>Elem</t>
  </si>
  <si>
    <t>330 East 80th Street</t>
  </si>
  <si>
    <t>W70s Lg. Studio with outdoor space</t>
  </si>
  <si>
    <t>Chloe</t>
  </si>
  <si>
    <t>305 Columbus Avenue</t>
  </si>
  <si>
    <t>Spacious Apartment with River Views!</t>
  </si>
  <si>
    <t>Michael And Donna</t>
  </si>
  <si>
    <t>West Road Roosevelt Island</t>
  </si>
  <si>
    <t>Roosevelt Island</t>
  </si>
  <si>
    <t>Best value double room in New York B4</t>
  </si>
  <si>
    <t>NYC Health + Hospitals/Metropolitan 1901</t>
  </si>
  <si>
    <t>Apt in Harlem 1 month minimun stay</t>
  </si>
  <si>
    <t>Dolores</t>
  </si>
  <si>
    <t>535 West 135th Street</t>
  </si>
  <si>
    <t>Stylish &amp; Spacious Perfect for Pride!</t>
  </si>
  <si>
    <t>556 West 49th Street</t>
  </si>
  <si>
    <t>Great East Harlem spot for 1 or 2</t>
  </si>
  <si>
    <t>205 East 117th Street</t>
  </si>
  <si>
    <t>Luxury Furnished 1 BR UWS Apt w W/D &amp; Deck</t>
  </si>
  <si>
    <t>160 West 86th Street</t>
  </si>
  <si>
    <t>Charming, Modern 2BR | Central Park</t>
  </si>
  <si>
    <t>Cute Apartment with Great Bathroom!</t>
  </si>
  <si>
    <t>Large 1 bedroom apt - can sleep 4</t>
  </si>
  <si>
    <t>Park East High School 230</t>
  </si>
  <si>
    <t>Queen Size Foam Mattress</t>
  </si>
  <si>
    <t>Tyrell</t>
  </si>
  <si>
    <t>2541 Adam Clayton Powell Jr. Boulevard</t>
  </si>
  <si>
    <t>Quiet and Sunny studio in EV</t>
  </si>
  <si>
    <t>58 Saint Mark's Place</t>
  </si>
  <si>
    <t>Space, elegance, and comfort - Room</t>
  </si>
  <si>
    <t>Arlene</t>
  </si>
  <si>
    <t>1662 Park Avenue</t>
  </si>
  <si>
    <t>Room in Chelsea New York</t>
  </si>
  <si>
    <t>Tamara</t>
  </si>
  <si>
    <t>259 West 15th Street</t>
  </si>
  <si>
    <t>Spacious 1BR Midtown Manhattan w DM</t>
  </si>
  <si>
    <t>Maya</t>
  </si>
  <si>
    <t>150 East 59th Street</t>
  </si>
  <si>
    <t>Quiet 1 Bedroom near Union Square</t>
  </si>
  <si>
    <t>Itai</t>
  </si>
  <si>
    <t>233 East 18th Street</t>
  </si>
  <si>
    <t>Large private bedroom in Manhattan</t>
  </si>
  <si>
    <t>The Watson Hotel 440</t>
  </si>
  <si>
    <t>Quiet and cozy 2BR. Great location!</t>
  </si>
  <si>
    <t>Kali</t>
  </si>
  <si>
    <t>Grace Dodge West 121st Street</t>
  </si>
  <si>
    <t>1 BR in large full floor apartment</t>
  </si>
  <si>
    <t>Eddie</t>
  </si>
  <si>
    <t>Pearl Street Lower Manhattan</t>
  </si>
  <si>
    <t>Spacious Gramercy 1bdrm.  Clean!</t>
  </si>
  <si>
    <t>233 East 21st Street</t>
  </si>
  <si>
    <t>UES LRG 1BR SLEEPS 4~61ST~Gr8 value</t>
  </si>
  <si>
    <t>340 East 63rd Street</t>
  </si>
  <si>
    <t>1br Near Everything in East Village</t>
  </si>
  <si>
    <t xml:space="preserve">Awesome 2 bedroom~murray hill~deal </t>
  </si>
  <si>
    <t>NYU Langone Transplant Institute 317</t>
  </si>
  <si>
    <t>Great Renovations. Columbus Circle</t>
  </si>
  <si>
    <t>CVS Pharmacy 1</t>
  </si>
  <si>
    <t>Lower East Side/Chinatown 1 Bedroom</t>
  </si>
  <si>
    <t>Austin</t>
  </si>
  <si>
    <t>350 Grand Street</t>
  </si>
  <si>
    <t>Luxury Doorman Building! w/Pvt Bath</t>
  </si>
  <si>
    <t>30 Bradhurst Avenue</t>
  </si>
  <si>
    <t>Beautiful SoHo Luxury Apartment</t>
  </si>
  <si>
    <t>Geoff</t>
  </si>
  <si>
    <t>109 Prince Street</t>
  </si>
  <si>
    <t>Lovely Chelsea 1 Bedroom</t>
  </si>
  <si>
    <t>330 West 23rd Street</t>
  </si>
  <si>
    <t>Private Room/bath Luxurious Harlem</t>
  </si>
  <si>
    <t>268 West 134th Street</t>
  </si>
  <si>
    <t>Beautiful duplex apt in Harlem</t>
  </si>
  <si>
    <t>301 West 134th Street</t>
  </si>
  <si>
    <t>Large, light-filled W. Village condo w/river views</t>
  </si>
  <si>
    <t>Debra</t>
  </si>
  <si>
    <t>690 Washington Street</t>
  </si>
  <si>
    <t>Private Room Available!</t>
  </si>
  <si>
    <t>Nina</t>
  </si>
  <si>
    <t>612 West 137th Street</t>
  </si>
  <si>
    <t>Spacious, Renovated 1 BR Loft Apt</t>
  </si>
  <si>
    <t>53 Canal Street</t>
  </si>
  <si>
    <t>1 Bedroom Apt. in Nolita/Chinatown</t>
  </si>
  <si>
    <t>Bobby</t>
  </si>
  <si>
    <t>111 Mott Street</t>
  </si>
  <si>
    <t>Manhattan Condo at Midtown 45</t>
  </si>
  <si>
    <t>intlFcstone 10022 LOCi Multi 3rd Avenue</t>
  </si>
  <si>
    <t>Large Garden Alcove Studio Apartment in Manhattan</t>
  </si>
  <si>
    <t>1891 Park Avenue</t>
  </si>
  <si>
    <t>Clean One Bedroom Apartment</t>
  </si>
  <si>
    <t>Earth People Garden 333</t>
  </si>
  <si>
    <t>Cozy Harlem Experience</t>
  </si>
  <si>
    <t>479 West 150th Street</t>
  </si>
  <si>
    <t>Boutique Loft Condo In West Village</t>
  </si>
  <si>
    <t>Richard</t>
  </si>
  <si>
    <t>141 West 10th Street</t>
  </si>
  <si>
    <t>West Chelsea Apt! AMAZING Location!</t>
  </si>
  <si>
    <t>218 10th Avenue</t>
  </si>
  <si>
    <t>Spacious 2 Bedroom, 2 Bath, 5th Avenue Entire Apt</t>
  </si>
  <si>
    <t>Andy And TJ</t>
  </si>
  <si>
    <t>8 East 110th Street</t>
  </si>
  <si>
    <t>Fantastic Apt. Amazing LES Location</t>
  </si>
  <si>
    <t>USPS Grand Street</t>
  </si>
  <si>
    <t>Modern Alcove Studio in Chelsea NYC</t>
  </si>
  <si>
    <t>176 7th Avenue</t>
  </si>
  <si>
    <t xml:space="preserve">East Village Apt at Great Location </t>
  </si>
  <si>
    <t>Gabi</t>
  </si>
  <si>
    <t>317 East 11th Street</t>
  </si>
  <si>
    <t>Large Stylish 1.5 BR Noho/Nolita</t>
  </si>
  <si>
    <t>292 Elizabeth Street</t>
  </si>
  <si>
    <t>PRIVATE ROOM in Peacuful 2-Bedroom</t>
  </si>
  <si>
    <t>El Gallo Social Club Inc. East 118th Street</t>
  </si>
  <si>
    <t>Spacious Upper West side 2 bedroom apartment</t>
  </si>
  <si>
    <t>Connie</t>
  </si>
  <si>
    <t>100 West 93rd Street</t>
  </si>
  <si>
    <t>Haven near Riverside Park n 1 train</t>
  </si>
  <si>
    <t>189 Claremont Avenue</t>
  </si>
  <si>
    <t>Quiet Gramercy Apartment</t>
  </si>
  <si>
    <t>236 East 24th Street</t>
  </si>
  <si>
    <t>Bright Rm avail in heart of Village</t>
  </si>
  <si>
    <t>Leah</t>
  </si>
  <si>
    <t>Gorgeous UWS apt with OWN full bath</t>
  </si>
  <si>
    <t>420 Amsterdam Avenue</t>
  </si>
  <si>
    <t>Lovely 2 bedroom apartment</t>
  </si>
  <si>
    <t>Riverside Valley Community Garden Riverside Drive</t>
  </si>
  <si>
    <t>Clean Private Room in Chelsea apt</t>
  </si>
  <si>
    <t>111 Eighth Avenue 9th Avenue</t>
  </si>
  <si>
    <t>Private spacious studio</t>
  </si>
  <si>
    <t>Ikk</t>
  </si>
  <si>
    <t>Riverside Drive Morningside Heights</t>
  </si>
  <si>
    <t>Great East Village Studio</t>
  </si>
  <si>
    <t>Jonas</t>
  </si>
  <si>
    <t>Top Floor Doorman Apt-Water Views</t>
  </si>
  <si>
    <t>2 South End Avenue</t>
  </si>
  <si>
    <t>Sleeps 4! Prime Chelsea~large 1BR</t>
  </si>
  <si>
    <t>239 West 14th Street</t>
  </si>
  <si>
    <t>Ideal Location + Shower In Kitchen!</t>
  </si>
  <si>
    <t>Wil</t>
  </si>
  <si>
    <t>29 7th Avenue South</t>
  </si>
  <si>
    <t>Perfect West Village Studio!</t>
  </si>
  <si>
    <t>Laurie</t>
  </si>
  <si>
    <t>AMAZING COLUMBUS CIRCLE LOCATION :)</t>
  </si>
  <si>
    <t>The Windermere 400</t>
  </si>
  <si>
    <t>Beautiful HUGE Studio.. 52ST 3AVE.</t>
  </si>
  <si>
    <t>250 East 52nd Street</t>
  </si>
  <si>
    <t>Doorman nice 1bd/ United Nations!!</t>
  </si>
  <si>
    <t>Westgate New York Grand Central Hotel 304</t>
  </si>
  <si>
    <t>Great 1bd!Murray Hill NYC~renovated</t>
  </si>
  <si>
    <t>Churchill School and Center 301</t>
  </si>
  <si>
    <t>STUNNING 1BD BRIGHT UNIT, RENOVATED</t>
  </si>
  <si>
    <t>353 West 56th Street</t>
  </si>
  <si>
    <t>Apartment in Best location in NYC</t>
  </si>
  <si>
    <t>Keiko</t>
  </si>
  <si>
    <t>72 Carmine Street</t>
  </si>
  <si>
    <t>CHELSEA 1 Bdrm Plus Sleeping Loft!!</t>
  </si>
  <si>
    <t>445 West 21st Street</t>
  </si>
  <si>
    <t>Spacious Duplex in Brownstone!</t>
  </si>
  <si>
    <t>Benton</t>
  </si>
  <si>
    <t>11 East 117th Street</t>
  </si>
  <si>
    <t>Lovely Vintage Havenâ€”Heart of UWS</t>
  </si>
  <si>
    <t>Linda &amp; Chris</t>
  </si>
  <si>
    <t>173 West 83rd Street</t>
  </si>
  <si>
    <t>Private room in the lower east side</t>
  </si>
  <si>
    <t>Jb</t>
  </si>
  <si>
    <t>230 Clinton Street</t>
  </si>
  <si>
    <t>Classy neighborhood, close to everything.</t>
  </si>
  <si>
    <t>135 West 79th Street</t>
  </si>
  <si>
    <t>Loft Bedroom in Duplex 3BR &amp; Private Roof</t>
  </si>
  <si>
    <t>Brad</t>
  </si>
  <si>
    <t>apartment next to Central park</t>
  </si>
  <si>
    <t>Sylvie</t>
  </si>
  <si>
    <t>14 West 75th Street</t>
  </si>
  <si>
    <t>Spacious, charming studio</t>
  </si>
  <si>
    <t>266 West 91st Street</t>
  </si>
  <si>
    <t>Breakfast in Manhattan on terrace!</t>
  </si>
  <si>
    <t>62 Park Terrace West</t>
  </si>
  <si>
    <t>Charming one bedroom Upper East</t>
  </si>
  <si>
    <t>333 East 69th Street</t>
  </si>
  <si>
    <t xml:space="preserve">NYC Duplex + Terrace in East 60s </t>
  </si>
  <si>
    <t>369 East 62nd Street</t>
  </si>
  <si>
    <t>2BR - Great West Village Location</t>
  </si>
  <si>
    <t>Joseph</t>
  </si>
  <si>
    <t>48 Grove Street</t>
  </si>
  <si>
    <t>Sunny Lg BR in 2BR apt- sleeps 2</t>
  </si>
  <si>
    <t>560 Audubon Avenue</t>
  </si>
  <si>
    <t>West Village - Charming Studio</t>
  </si>
  <si>
    <t>Gena</t>
  </si>
  <si>
    <t>38 Barrow Street</t>
  </si>
  <si>
    <t>!!Studio next to Empire State Bldg.</t>
  </si>
  <si>
    <t>Matti</t>
  </si>
  <si>
    <t>Empire State Building 350</t>
  </si>
  <si>
    <t>2BR, Heart of Lower East Side</t>
  </si>
  <si>
    <t>257 East Houston Street</t>
  </si>
  <si>
    <t>2 Bdrm apt Near Empire State Building</t>
  </si>
  <si>
    <t>Zales East 38th Street</t>
  </si>
  <si>
    <t>Modern 1-Bed Near Central Park</t>
  </si>
  <si>
    <t>Cozy Entire Apt1Bd APT inGREAT Loc</t>
  </si>
  <si>
    <t>Colon Plaza 55</t>
  </si>
  <si>
    <t>Upper East Side Studio</t>
  </si>
  <si>
    <t>1614 2nd Avenue</t>
  </si>
  <si>
    <t>Centrally located Midtown East 1 BR</t>
  </si>
  <si>
    <t>314 East 35th Street</t>
  </si>
  <si>
    <t>Bright &amp; cozy, private UES studio</t>
  </si>
  <si>
    <t>Daria</t>
  </si>
  <si>
    <t>1414 3rd Avenue</t>
  </si>
  <si>
    <t>Luxury One Bedroom Upper West Side</t>
  </si>
  <si>
    <t>215 West 90th Street</t>
  </si>
  <si>
    <t>Private Master BR in 3 BR Apt</t>
  </si>
  <si>
    <t>Kara</t>
  </si>
  <si>
    <t>37 Gouverneur Street</t>
  </si>
  <si>
    <t>Bright 1 bedroom near Columbia</t>
  </si>
  <si>
    <t>Albane</t>
  </si>
  <si>
    <t>2644 Broadway</t>
  </si>
  <si>
    <t>Quiet Large 1BR Near Columbia</t>
  </si>
  <si>
    <t>606 West 113th Street</t>
  </si>
  <si>
    <t>2 floor loft in Gramercy park</t>
  </si>
  <si>
    <t>Stefano</t>
  </si>
  <si>
    <t>Morton Williams Supermarkets 311</t>
  </si>
  <si>
    <t>Bright and Beautiful UWS Treasure!!</t>
  </si>
  <si>
    <t>2197 Broadway</t>
  </si>
  <si>
    <t>East Village Oasis</t>
  </si>
  <si>
    <t>Guy</t>
  </si>
  <si>
    <t>337 East 13th Street</t>
  </si>
  <si>
    <t>Beautiful 1BR in East Village!</t>
  </si>
  <si>
    <t>Camille</t>
  </si>
  <si>
    <t>444 East 13th Street</t>
  </si>
  <si>
    <t>Theater District Studio (Sleeps 4)</t>
  </si>
  <si>
    <t>Redi</t>
  </si>
  <si>
    <t>Manhattan Jeep Chrysler Dodge Ram 678</t>
  </si>
  <si>
    <t>Magnificent Loft in East Village</t>
  </si>
  <si>
    <t>Gillian</t>
  </si>
  <si>
    <t>85 Pitt Street</t>
  </si>
  <si>
    <t>Entire Cozy One Bed #Manhattan #LES</t>
  </si>
  <si>
    <t>Ofer</t>
  </si>
  <si>
    <t>77 Ludlow Street</t>
  </si>
  <si>
    <t>1 bedroom apt in heart of Chelsea</t>
  </si>
  <si>
    <t>Nika</t>
  </si>
  <si>
    <t>228 West 17th Street</t>
  </si>
  <si>
    <t>East Village Hideaway</t>
  </si>
  <si>
    <t>Moira</t>
  </si>
  <si>
    <t>310 East 12th Street</t>
  </si>
  <si>
    <t xml:space="preserve">STAYING IN MANHATTAN </t>
  </si>
  <si>
    <t>Anne</t>
  </si>
  <si>
    <t>508 West 112th Street</t>
  </si>
  <si>
    <t>Designer open space in TriBeCa Soho 1000sq ft</t>
  </si>
  <si>
    <t>Tom &amp; Jennifer</t>
  </si>
  <si>
    <t>380 West Broadway</t>
  </si>
  <si>
    <t>Sunny Studio Near Central Park</t>
  </si>
  <si>
    <t>The Dorchester 155</t>
  </si>
  <si>
    <t>Sunny Apt. in Historic Harlem Bldg.</t>
  </si>
  <si>
    <t>230 West 150th Street</t>
  </si>
  <si>
    <t>*Unique Master BR in Battery Park!*</t>
  </si>
  <si>
    <t>Filip</t>
  </si>
  <si>
    <t>West Street Battery Park City</t>
  </si>
  <si>
    <t>Gorgeous NewModern_BestLocation!NYC</t>
  </si>
  <si>
    <t>410 West 53rd Street</t>
  </si>
  <si>
    <t>Gramercy~New 1BR~Sleeps4~Rono~</t>
  </si>
  <si>
    <t>UWS Penthouse, Amazing Deck</t>
  </si>
  <si>
    <t>117 West 74th Street</t>
  </si>
  <si>
    <t>Gorgeous, charming Upper East private room</t>
  </si>
  <si>
    <t>Green Cart East 74th Street</t>
  </si>
  <si>
    <t>Central Park Life! Beautiful 1 Bed.</t>
  </si>
  <si>
    <t>Designer Triplex Loft Soho/Greenwich Village</t>
  </si>
  <si>
    <t>206 Spring Street</t>
  </si>
  <si>
    <t>Oversized Studio By Columbus Circle</t>
  </si>
  <si>
    <t>John Jay College of Criminal Justice Amsterdam Avenue</t>
  </si>
  <si>
    <t>Penthouse Studio by Central Park</t>
  </si>
  <si>
    <t>72 West 69th Street</t>
  </si>
  <si>
    <t>Beautiful Apartment East Village</t>
  </si>
  <si>
    <t>185 Avenue A</t>
  </si>
  <si>
    <t>Clean, Safe, Convenient, Comfy</t>
  </si>
  <si>
    <t>2034 5th Avenue</t>
  </si>
  <si>
    <t>Private Room w/ access to Terrace</t>
  </si>
  <si>
    <t>Mackenzie</t>
  </si>
  <si>
    <t>8 West 76th Street</t>
  </si>
  <si>
    <t>Single private room near train 1</t>
  </si>
  <si>
    <t>Naichen</t>
  </si>
  <si>
    <t>235 West 108th Street</t>
  </si>
  <si>
    <t>Renovated 1BR in exciting, convenient area</t>
  </si>
  <si>
    <t>42 Mulberry Street</t>
  </si>
  <si>
    <t>Bright Comfy Room in East Village</t>
  </si>
  <si>
    <t>Micheline</t>
  </si>
  <si>
    <t>717 East 9th Street</t>
  </si>
  <si>
    <t>Harlem Knight - the heart of Manhattan</t>
  </si>
  <si>
    <t>Rk</t>
  </si>
  <si>
    <t>12 West 132nd Street</t>
  </si>
  <si>
    <t>Master w/ private bath and sleeping loft. 2 beds</t>
  </si>
  <si>
    <t>Columbus Avenue Upper West Side</t>
  </si>
  <si>
    <t>One Bed Studio at Wall Street</t>
  </si>
  <si>
    <t>96 Front Street</t>
  </si>
  <si>
    <t>Exclusive Manhattan , 24 h doormen</t>
  </si>
  <si>
    <t>222 East 46th Street</t>
  </si>
  <si>
    <t>Lower East Side Artist's Sanctuary</t>
  </si>
  <si>
    <t>Elyse</t>
  </si>
  <si>
    <t>48 Clinton Street</t>
  </si>
  <si>
    <t>Stylish Apartment in GREAT West Village Location</t>
  </si>
  <si>
    <t>Milan</t>
  </si>
  <si>
    <t>Beautiful &amp; Modern | Top Location!</t>
  </si>
  <si>
    <t>253 East 77th Street</t>
  </si>
  <si>
    <t>Lovely, quiet 1-Bedroom Apt</t>
  </si>
  <si>
    <t>Sonja</t>
  </si>
  <si>
    <t>Beautiful and cozy 1BR Apt</t>
  </si>
  <si>
    <t>Martin</t>
  </si>
  <si>
    <t>401 West 118th Street</t>
  </si>
  <si>
    <t>Stylish 2bdr harlem brownstone</t>
  </si>
  <si>
    <t>Mina</t>
  </si>
  <si>
    <t>Foodtown of Frederick Douglas Blvd 2463</t>
  </si>
  <si>
    <t>Central Park / Full Apartment / 5th Ave</t>
  </si>
  <si>
    <t>1274 5th Avenue</t>
  </si>
  <si>
    <t>Small Room in Beautiful Apartment/Building</t>
  </si>
  <si>
    <t>415 3rd Avenue</t>
  </si>
  <si>
    <t>Big quiet room in Harlem</t>
  </si>
  <si>
    <t>Elia</t>
  </si>
  <si>
    <t>466 West 151st Street</t>
  </si>
  <si>
    <t>Landmark 1 Bedroom has 2 beds, Free WiFi</t>
  </si>
  <si>
    <t>964 Saint Nicholas Avenue</t>
  </si>
  <si>
    <t>Landmark Parlor Studio near train has 2 beds.</t>
  </si>
  <si>
    <t>Morris-Jumel Mansion Jumel Terrace</t>
  </si>
  <si>
    <t>Just like home &amp; more in Rm #2</t>
  </si>
  <si>
    <t>Henry Hudson Parkway Manhattan Community Board 9</t>
  </si>
  <si>
    <t>Clean BD: Heart of the East Village</t>
  </si>
  <si>
    <t>Karly</t>
  </si>
  <si>
    <t>137 1st Avenue</t>
  </si>
  <si>
    <t>Luxury Upper West Side Studio</t>
  </si>
  <si>
    <t>Sue</t>
  </si>
  <si>
    <t>Sol Bloom Playground West 92nd Street</t>
  </si>
  <si>
    <t>Cozy Hells Kitchen/Times Sq 2BR</t>
  </si>
  <si>
    <t>Ariel</t>
  </si>
  <si>
    <t>695 9th Avenue</t>
  </si>
  <si>
    <t>Bedroom with Private Bath and Roof</t>
  </si>
  <si>
    <t>Sunny</t>
  </si>
  <si>
    <t>BEAUTIFUL 1 BEDROOM</t>
  </si>
  <si>
    <t>Maryam</t>
  </si>
  <si>
    <t>565 West 175th Street</t>
  </si>
  <si>
    <t xml:space="preserve">Love NYC!  Luxury Apt Upper West </t>
  </si>
  <si>
    <t>Jubilee Market Place Freedom Place</t>
  </si>
  <si>
    <t>Great apt in the heart of E Village</t>
  </si>
  <si>
    <t>Ori</t>
  </si>
  <si>
    <t>171 East 2nd Street</t>
  </si>
  <si>
    <t>Spend the Fall in NoLita!</t>
  </si>
  <si>
    <t>224 Elizabeth Street</t>
  </si>
  <si>
    <t>BIG East Village 1bd all the extras</t>
  </si>
  <si>
    <t>Noel</t>
  </si>
  <si>
    <t>11 Avenue B</t>
  </si>
  <si>
    <t>W50's Sunny Studio in a 24/7 DM BL</t>
  </si>
  <si>
    <t>Fifty Third and Eighth 301</t>
  </si>
  <si>
    <t>1 Bedroom, Near Subway, Wash Hts</t>
  </si>
  <si>
    <t>Columbia University Irving Medical Center 630</t>
  </si>
  <si>
    <t>Cozy 1BD Manhattan close Central Pk</t>
  </si>
  <si>
    <t>Marie-Jeanne</t>
  </si>
  <si>
    <t>60 East End Avenue</t>
  </si>
  <si>
    <t>Cozy Village apartment  near NYU</t>
  </si>
  <si>
    <t>Cristiana</t>
  </si>
  <si>
    <t>88 MacDougal Street</t>
  </si>
  <si>
    <t>Reno 2BR~prime union squar~</t>
  </si>
  <si>
    <t>210 East 14th Street</t>
  </si>
  <si>
    <t>Cozy 3 and 1/2 bedroom apt ,near Times Square</t>
  </si>
  <si>
    <t>Nya</t>
  </si>
  <si>
    <t>411 West 39th Street</t>
  </si>
  <si>
    <t>Sunny 1BR East Harlem Apartment</t>
  </si>
  <si>
    <t>Dimitry</t>
  </si>
  <si>
    <t>328 East 117th Street</t>
  </si>
  <si>
    <t>Beautiful Chic Studio</t>
  </si>
  <si>
    <t>Michelle</t>
  </si>
  <si>
    <t>Cozy, Sunny, Clean UES Home in central location</t>
  </si>
  <si>
    <t>Roza</t>
  </si>
  <si>
    <t>306 East 71st Street</t>
  </si>
  <si>
    <t>Cozy &amp; Quaint</t>
  </si>
  <si>
    <t>Krystle</t>
  </si>
  <si>
    <t>428 East 119th Street</t>
  </si>
  <si>
    <t>Private room in cozy, large UWS apt</t>
  </si>
  <si>
    <t>44 West 95th Street</t>
  </si>
  <si>
    <t>Sunny, Spacious 1 Bdrm in E. Vil.</t>
  </si>
  <si>
    <t>306 East 5th Street</t>
  </si>
  <si>
    <t>Cozy 2BR in the UES (MIN 30 DAYS)</t>
  </si>
  <si>
    <t>Live in Harlem close to Columbia U!</t>
  </si>
  <si>
    <t>Mekkie</t>
  </si>
  <si>
    <t>10 Morningside Avenue</t>
  </si>
  <si>
    <t>true 1 BR in prime east village</t>
  </si>
  <si>
    <t>29 Cooper Square</t>
  </si>
  <si>
    <t>Colorfull and Modern Bedroom UES A3</t>
  </si>
  <si>
    <t>Cozy Private UES Studio Apt!</t>
  </si>
  <si>
    <t>1515 1st Avenue</t>
  </si>
  <si>
    <t>Christmas in NYC! Spacious King Suite, 2 bath apt</t>
  </si>
  <si>
    <t>Deidre</t>
  </si>
  <si>
    <t>57th Street-7th Avenue West 55th Street</t>
  </si>
  <si>
    <t>Adorable Soho Apartment</t>
  </si>
  <si>
    <t>Lana</t>
  </si>
  <si>
    <t>126 Wooster Street</t>
  </si>
  <si>
    <t>Gorgeous Loft apt. Prime Location with Rooftop</t>
  </si>
  <si>
    <t>Francesca</t>
  </si>
  <si>
    <t>27 Allen Street</t>
  </si>
  <si>
    <t>Dwtn 1 Bedroom W/Spectacular Views</t>
  </si>
  <si>
    <t>Jaime</t>
  </si>
  <si>
    <t>269 Greene Street</t>
  </si>
  <si>
    <t xml:space="preserve">Large &amp; Spacious **Prime Location </t>
  </si>
  <si>
    <t>135 Madison Avenue</t>
  </si>
  <si>
    <t>Private room on the UWS</t>
  </si>
  <si>
    <t>Maayan</t>
  </si>
  <si>
    <t>898 Amsterdam Avenue</t>
  </si>
  <si>
    <t>Private bedroom + private bathroom</t>
  </si>
  <si>
    <t>95 Thayer Street</t>
  </si>
  <si>
    <t>Sunny and charming Soho 1 bedroom</t>
  </si>
  <si>
    <t>Tanja</t>
  </si>
  <si>
    <t>CafÃ© Gitane 242</t>
  </si>
  <si>
    <t>Furnished room with private bathroom</t>
  </si>
  <si>
    <t>Marilyn</t>
  </si>
  <si>
    <t>Church of the Good Shepherd 543</t>
  </si>
  <si>
    <t>Holiday in Manhattan!  Great Views!</t>
  </si>
  <si>
    <t>80 Arden Street</t>
  </si>
  <si>
    <t>Full apartment - perfect location</t>
  </si>
  <si>
    <t>Craig</t>
  </si>
  <si>
    <t>402 West 49th Street</t>
  </si>
  <si>
    <t>Fully Furnished Luk Room including Air Conditiner!</t>
  </si>
  <si>
    <t>Gen</t>
  </si>
  <si>
    <t>9 Fort Washington Avenue</t>
  </si>
  <si>
    <t>Romain's home</t>
  </si>
  <si>
    <t>Romain</t>
  </si>
  <si>
    <t>1299 Amsterdam Avenue</t>
  </si>
  <si>
    <t>Trendy Harlem Apartment in New York</t>
  </si>
  <si>
    <t>Laila</t>
  </si>
  <si>
    <t>33 West 127th Street</t>
  </si>
  <si>
    <t>Gorgeous quiet &amp; central NYC apt!</t>
  </si>
  <si>
    <t>315 West 57th Street</t>
  </si>
  <si>
    <t>Luxury Doorman Bldg Nr Central Park</t>
  </si>
  <si>
    <t>George</t>
  </si>
  <si>
    <t>The Element 555</t>
  </si>
  <si>
    <t>Exciting Lower East Side, Loft Life</t>
  </si>
  <si>
    <t>128 Rivington Street</t>
  </si>
  <si>
    <t>Prime Chelsea~XL1Br~Terrace~Sleeps4</t>
  </si>
  <si>
    <t>230 West 15th Street</t>
  </si>
  <si>
    <t>Cozy 2 BD in Midtown West</t>
  </si>
  <si>
    <t>Geny</t>
  </si>
  <si>
    <t>Times Squareâ€“42nd Street/Port Authority Bus Terminal West 39th Street</t>
  </si>
  <si>
    <t>Gorgeous Studio UWS Lincoln Center!</t>
  </si>
  <si>
    <t>The Central Park Studios 15</t>
  </si>
  <si>
    <t>Spacious, Kid-Friendly 2 BR in West Village</t>
  </si>
  <si>
    <t>Gordon</t>
  </si>
  <si>
    <t>35,5 Greenwich Avenue</t>
  </si>
  <si>
    <t>âœ¿âœ¿âœ¿ COUNTRY COTTAGE IN THE CITYâœ¿âœ¿âœ¿</t>
  </si>
  <si>
    <t>Keera (Jena)</t>
  </si>
  <si>
    <t>P.S. 140 Nathan Straus 123</t>
  </si>
  <si>
    <t>HUGE 1 BED@TIMES SQUARE@BRAND NEW!!</t>
  </si>
  <si>
    <t>Lior</t>
  </si>
  <si>
    <t>554 West 50th Street</t>
  </si>
  <si>
    <t>Very clean, quiet bedroom available</t>
  </si>
  <si>
    <t>Elaine</t>
  </si>
  <si>
    <t>2036 Amsterdam Avenue</t>
  </si>
  <si>
    <t>Large modern studio in Gramercy</t>
  </si>
  <si>
    <t>Nevena</t>
  </si>
  <si>
    <t>Morton Williams Cafe 311</t>
  </si>
  <si>
    <t>1BR Priv. East Village Apt Sleeps 4</t>
  </si>
  <si>
    <t>Ross</t>
  </si>
  <si>
    <t>Avenue A &amp; East 3rd Street Avenue A</t>
  </si>
  <si>
    <t>CHARMING EAST VILLAGE 2 (or 1) BR</t>
  </si>
  <si>
    <t>Mary D</t>
  </si>
  <si>
    <t>437 East 12th Street</t>
  </si>
  <si>
    <t>Huge 1 Bedroom in East Harlem</t>
  </si>
  <si>
    <t>2267 1st Avenue</t>
  </si>
  <si>
    <t>Modern 1BR East Village Apt w/patio</t>
  </si>
  <si>
    <t>Sam</t>
  </si>
  <si>
    <t>503 East 6th Street</t>
  </si>
  <si>
    <t>1 bedroom Upper West Side apartment</t>
  </si>
  <si>
    <t>135 West 70th Street</t>
  </si>
  <si>
    <t>Spacious 1BDR apartment Upper West Side</t>
  </si>
  <si>
    <t>The Manhattan Club studio New York</t>
  </si>
  <si>
    <t>Brooke</t>
  </si>
  <si>
    <t>154 West 55th Street</t>
  </si>
  <si>
    <t>Architects Central SoHo 1BR Home</t>
  </si>
  <si>
    <t>Axel</t>
  </si>
  <si>
    <t>57 Sullivan Street</t>
  </si>
  <si>
    <t>Bright, Spacious Entire Studio</t>
  </si>
  <si>
    <t>The Creston 839</t>
  </si>
  <si>
    <t>Beautiful 1BR apt Upper West Side</t>
  </si>
  <si>
    <t>Georges</t>
  </si>
  <si>
    <t>Butler Hall 400</t>
  </si>
  <si>
    <t>luxury one bedroom apt in prime LES location</t>
  </si>
  <si>
    <t>Avril</t>
  </si>
  <si>
    <t>Public School 142 Delancey Street</t>
  </si>
  <si>
    <t>Beautiful MASTER BEDROOM East side C7</t>
  </si>
  <si>
    <t>Regency 1203</t>
  </si>
  <si>
    <t>Modern 1 Bedroom with Large Windows, Lots of Light</t>
  </si>
  <si>
    <t>Brendon</t>
  </si>
  <si>
    <t>75 Maiden Lane</t>
  </si>
  <si>
    <t>5132- Huge Studio! SWIMMING POOL</t>
  </si>
  <si>
    <t>792 Columbus Avenue</t>
  </si>
  <si>
    <t>Peaceful, Upper East Side Studio</t>
  </si>
  <si>
    <t>Madeleine</t>
  </si>
  <si>
    <t>307 East 63rd Street</t>
  </si>
  <si>
    <t>Charming one bedroom in the LES</t>
  </si>
  <si>
    <t>Carlo</t>
  </si>
  <si>
    <t>151 Broome Street</t>
  </si>
  <si>
    <t>Sunny Spacious West Village 1BR</t>
  </si>
  <si>
    <t>Dylan</t>
  </si>
  <si>
    <t>59 West 12th Street</t>
  </si>
  <si>
    <t>Studio in Hell's Kitchen</t>
  </si>
  <si>
    <t>421 West 51st Street</t>
  </si>
  <si>
    <t>Spacious 1 BR &amp; terrace on 19th floor viewing NYC</t>
  </si>
  <si>
    <t>East 28th Street Kips Bay</t>
  </si>
  <si>
    <t>Spacious Room in Uptown Manhattan</t>
  </si>
  <si>
    <t>Nikki</t>
  </si>
  <si>
    <t>577 West 155th Street</t>
  </si>
  <si>
    <t>1 bed aprt best location in NewYork</t>
  </si>
  <si>
    <t>Lucie</t>
  </si>
  <si>
    <t>180 Eldridge Street</t>
  </si>
  <si>
    <t>Beautiful loft in trendy Harlem!</t>
  </si>
  <si>
    <t>Sandrine</t>
  </si>
  <si>
    <t>28 West 129th Street</t>
  </si>
  <si>
    <t>Seeking Short Term Roommate on UES</t>
  </si>
  <si>
    <t>Georgina</t>
  </si>
  <si>
    <t>1405 3rd Avenue</t>
  </si>
  <si>
    <t>Upper East side cozy 1 bdr apt</t>
  </si>
  <si>
    <t>Fran</t>
  </si>
  <si>
    <t>309 East 69th Street</t>
  </si>
  <si>
    <t>Fantastic East Village Location!</t>
  </si>
  <si>
    <t>439 East 6th Street</t>
  </si>
  <si>
    <t>Clean Cute Private Room in CHELSEA</t>
  </si>
  <si>
    <t>The Thomas Eddy 8th Avenue</t>
  </si>
  <si>
    <t>Spacious Luxury Studio-96th and WEA</t>
  </si>
  <si>
    <t>Robin</t>
  </si>
  <si>
    <t>255 West 98th Street</t>
  </si>
  <si>
    <t>Complete 1 bedroom near Columbia U</t>
  </si>
  <si>
    <t>255 West 116th Street</t>
  </si>
  <si>
    <t>East Village 1 Bedroom Apartment</t>
  </si>
  <si>
    <t>Jack</t>
  </si>
  <si>
    <t>Amazing Upper West Side Loft-Studio</t>
  </si>
  <si>
    <t>86th Street Broadway</t>
  </si>
  <si>
    <t>1 Quiet Private Room in Heart of Soho!</t>
  </si>
  <si>
    <t>Veronica</t>
  </si>
  <si>
    <t>154 Sullivan Street</t>
  </si>
  <si>
    <t>Room in Upper East Side</t>
  </si>
  <si>
    <t>Alberto</t>
  </si>
  <si>
    <t>The Clare 301</t>
  </si>
  <si>
    <t>Cozy room in East Village</t>
  </si>
  <si>
    <t>Jasmine</t>
  </si>
  <si>
    <t>1-Bd Apt in PRIME Soho - NYC- July</t>
  </si>
  <si>
    <t>177 Prince Street</t>
  </si>
  <si>
    <t>Spacious luxury loft Downtown NYC</t>
  </si>
  <si>
    <t>Andre</t>
  </si>
  <si>
    <t>161 Henry Street</t>
  </si>
  <si>
    <t>CENTRAL Clean, Peaceful Private Room NoLita</t>
  </si>
  <si>
    <t>Nathalie</t>
  </si>
  <si>
    <t>205 Mott Street</t>
  </si>
  <si>
    <t>BIG LUXURY LINCOLN CENTER AREA STUDIO + !!</t>
  </si>
  <si>
    <t>Philip</t>
  </si>
  <si>
    <t>12 West End Avenue</t>
  </si>
  <si>
    <t>Large &amp; bright 900ftÂ² 1br in WV</t>
  </si>
  <si>
    <t>Andy</t>
  </si>
  <si>
    <t>371 6th Avenue</t>
  </si>
  <si>
    <t>Penthouse Triplex/ Union Sq / Roof</t>
  </si>
  <si>
    <t>125 East 12th Street</t>
  </si>
  <si>
    <t>Be my Guest! Cozy East Village apt!</t>
  </si>
  <si>
    <t>El Jardin del Paraiso East 4th Street</t>
  </si>
  <si>
    <t>The Happy home!</t>
  </si>
  <si>
    <t>Lena</t>
  </si>
  <si>
    <t>2148 2nd Avenue</t>
  </si>
  <si>
    <t>Sunny &amp; large W. Harlem private 1 bedroom.</t>
  </si>
  <si>
    <t>Lucy</t>
  </si>
  <si>
    <t>604 West 135th Street</t>
  </si>
  <si>
    <t>Cozy room with private bathroom &amp; outside garden</t>
  </si>
  <si>
    <t>83 West 118th Street</t>
  </si>
  <si>
    <t>Beautiful SoHo Loft</t>
  </si>
  <si>
    <t>101 Mercer Street</t>
  </si>
  <si>
    <t>Great location, close to everything</t>
  </si>
  <si>
    <t>210 West 70th Street</t>
  </si>
  <si>
    <t>Big Private Sunny Room in UWS Duplex w/ Terrace</t>
  </si>
  <si>
    <t>Susana</t>
  </si>
  <si>
    <t>Ukrainian Academy of Arts and Sciences 206</t>
  </si>
  <si>
    <t>Amazing  Sunny &amp; Breezy Home In the Heart of  NYC</t>
  </si>
  <si>
    <t>Tilly</t>
  </si>
  <si>
    <t>195 Canal Street</t>
  </si>
  <si>
    <t>COLUMBIA PRESBYTERIAN MED CTR * 2 Bedroom Apt*</t>
  </si>
  <si>
    <t>Juliana</t>
  </si>
  <si>
    <t>McDonald's Saint Nicholas Avenue</t>
  </si>
  <si>
    <t>2  BEDROOM GREAT  APT ON  LEXINGTON  AVE MUST SEE</t>
  </si>
  <si>
    <t>Chase 45</t>
  </si>
  <si>
    <t xml:space="preserve">Cozy &amp; Sunny Hamilton Heights Apt </t>
  </si>
  <si>
    <t>Maia</t>
  </si>
  <si>
    <t>471 West 147th Street</t>
  </si>
  <si>
    <t>Large apartment, 2BR, Midtown NYC! 3D</t>
  </si>
  <si>
    <t>Hyatt Centric 39th &amp; 5th New York 16</t>
  </si>
  <si>
    <t>Stylish and cozy SOHO loft bedroom</t>
  </si>
  <si>
    <t>Alix</t>
  </si>
  <si>
    <t>29 Mercer Street</t>
  </si>
  <si>
    <t>New Bright &amp; Modern Apartment within a Brownstone</t>
  </si>
  <si>
    <t>Elliot</t>
  </si>
  <si>
    <t>553 3rd Avenue</t>
  </si>
  <si>
    <t>Safe Sunny South Facing Near All</t>
  </si>
  <si>
    <t>374 8th Avenue</t>
  </si>
  <si>
    <t>Studio in the Heart of Soho</t>
  </si>
  <si>
    <t>415 Broome Street</t>
  </si>
  <si>
    <t>Big Room with Private Bathroom</t>
  </si>
  <si>
    <t>Dean</t>
  </si>
  <si>
    <t>99 East 4th Street</t>
  </si>
  <si>
    <t>large Private room in UWS New York</t>
  </si>
  <si>
    <t>Audra</t>
  </si>
  <si>
    <t>572 Amsterdam Avenue</t>
  </si>
  <si>
    <t>Large studio all to yourself</t>
  </si>
  <si>
    <t>L</t>
  </si>
  <si>
    <t>147 Mott Street</t>
  </si>
  <si>
    <t>Elegant Gramercy Park Studio</t>
  </si>
  <si>
    <t>115 East 22nd Street</t>
  </si>
  <si>
    <t>East Village Bright &amp; Spacious Artist Loft</t>
  </si>
  <si>
    <t>Tamar</t>
  </si>
  <si>
    <t>373-389 East 8th Street</t>
  </si>
  <si>
    <t>SPACIOUS Fabulous Sunny Loft for 2 wks in Fall</t>
  </si>
  <si>
    <t>Ann</t>
  </si>
  <si>
    <t>217 East 7th Street</t>
  </si>
  <si>
    <t>Reno Studio Gramercy~Sleeps3!</t>
  </si>
  <si>
    <t>314 East 19th Street</t>
  </si>
  <si>
    <t>Cozy Room in Sunny Apartment (Long/Short Term)</t>
  </si>
  <si>
    <t>Yogi</t>
  </si>
  <si>
    <t>398 3rd Avenue</t>
  </si>
  <si>
    <t>LES SUNNY STUDIO on Chrystie Street</t>
  </si>
  <si>
    <t>225 Bowery</t>
  </si>
  <si>
    <t>One bed suite with private garden</t>
  </si>
  <si>
    <t>LUXURY OF THE HORIZON</t>
  </si>
  <si>
    <t>Rinaldo</t>
  </si>
  <si>
    <t>Harlem Hebrew West 118th Street</t>
  </si>
  <si>
    <t>Beautiful East Village Apartment</t>
  </si>
  <si>
    <t>Christian</t>
  </si>
  <si>
    <t>Manhattan School for Career Development 113</t>
  </si>
  <si>
    <t>Gramercy One Bedroom w Two Beds</t>
  </si>
  <si>
    <t>284 3rd Avenue</t>
  </si>
  <si>
    <t>Great Location, Manhattan Bedroom!</t>
  </si>
  <si>
    <t>Bianca</t>
  </si>
  <si>
    <t>167 Eldridge Street</t>
  </si>
  <si>
    <t>Easy Tourist resting place!</t>
  </si>
  <si>
    <t>Gerardo</t>
  </si>
  <si>
    <t>547 West 149th Street</t>
  </si>
  <si>
    <t>East Village Studio</t>
  </si>
  <si>
    <t>188 1st Avenue</t>
  </si>
  <si>
    <t>SPACIOUS 2 Bedroom Apt Near Upper East HOSPITALS</t>
  </si>
  <si>
    <t>St. Tropez 1st Avenue</t>
  </si>
  <si>
    <t>Private room near Columbia</t>
  </si>
  <si>
    <t>Hua</t>
  </si>
  <si>
    <t>8 Morningside Avenue</t>
  </si>
  <si>
    <t>Spacious 2 BR sun-filled apartment  in Chelsea</t>
  </si>
  <si>
    <t>444 West 21st Street</t>
  </si>
  <si>
    <t>Spacious &amp; Bright: 1 BR Midtown!</t>
  </si>
  <si>
    <t>342 East 53rd Street</t>
  </si>
  <si>
    <t>Updated 1 bedroom heart of Chelsea</t>
  </si>
  <si>
    <t>Whitney</t>
  </si>
  <si>
    <t>305 West 18th Street</t>
  </si>
  <si>
    <t>Adorable East Village 1 Bedroom</t>
  </si>
  <si>
    <t>169 Avenue A</t>
  </si>
  <si>
    <t>East Village Beauty</t>
  </si>
  <si>
    <t>519 East 11th Street</t>
  </si>
  <si>
    <t>Studio Apt. on Upper West Side</t>
  </si>
  <si>
    <t>Molly</t>
  </si>
  <si>
    <t>USPS Amsterdam Avenue</t>
  </si>
  <si>
    <t>Cozy spacious 1 bed in Murray Hill</t>
  </si>
  <si>
    <t>Taran Pal</t>
  </si>
  <si>
    <t>165 Lexington Avenue</t>
  </si>
  <si>
    <t>Great Views on Upper West Side</t>
  </si>
  <si>
    <t>Rebecca</t>
  </si>
  <si>
    <t>100 West 84th Street</t>
  </si>
  <si>
    <t>Fabulous UWS Apartment</t>
  </si>
  <si>
    <t>Menny</t>
  </si>
  <si>
    <t>UWS 2 BR 2 Ba. Gorgeous Apt!</t>
  </si>
  <si>
    <t>Christine</t>
  </si>
  <si>
    <t>Public School 87 160</t>
  </si>
  <si>
    <t>Oasis in the West Village</t>
  </si>
  <si>
    <t>Kurt</t>
  </si>
  <si>
    <t>36 8th Avenue</t>
  </si>
  <si>
    <t>Private Rm for 1 in Prime Harlem</t>
  </si>
  <si>
    <t>Gita</t>
  </si>
  <si>
    <t>Milbank West 118th Street</t>
  </si>
  <si>
    <t>Cosy and sunny studio for you!</t>
  </si>
  <si>
    <t>Giulia</t>
  </si>
  <si>
    <t>204 East 77th Street</t>
  </si>
  <si>
    <t>The Perfect Large Chelsea Studio</t>
  </si>
  <si>
    <t>Stuart</t>
  </si>
  <si>
    <t>125 7th Avenue</t>
  </si>
  <si>
    <t>INCREDIBLY LOCATED GREENWICH/WEST VILLAGE APT.!</t>
  </si>
  <si>
    <t>Sandi</t>
  </si>
  <si>
    <t>5 Minetta Street</t>
  </si>
  <si>
    <t>Xmas in NYC!!!</t>
  </si>
  <si>
    <t>Alison</t>
  </si>
  <si>
    <t>148 West 142nd Street</t>
  </si>
  <si>
    <t>Large Comfortable Studio in Chelsea</t>
  </si>
  <si>
    <t>Nayef</t>
  </si>
  <si>
    <t>Made Man Barbershop 170</t>
  </si>
  <si>
    <t>Amazing windows, large West Village one-bedroom</t>
  </si>
  <si>
    <t>707 Washington Street</t>
  </si>
  <si>
    <t>Spacious apt in South Harlem, steps to subways !</t>
  </si>
  <si>
    <t>Aida</t>
  </si>
  <si>
    <t>150 West 117th Street</t>
  </si>
  <si>
    <t>Whole Manhattan Apartment</t>
  </si>
  <si>
    <t>Tristan</t>
  </si>
  <si>
    <t>164 Bennett Avenue</t>
  </si>
  <si>
    <t>Sunny 1 Bedroom in Harlem!</t>
  </si>
  <si>
    <t>Dana</t>
  </si>
  <si>
    <t>225 West 116th Street</t>
  </si>
  <si>
    <t>Wonderful east village floor thru</t>
  </si>
  <si>
    <t>Gay</t>
  </si>
  <si>
    <t>Saint Mark's in-the-Bowery 131</t>
  </si>
  <si>
    <t>Lovely spacious studio in LES</t>
  </si>
  <si>
    <t>58 Orchard Street</t>
  </si>
  <si>
    <t>Cute and Cozy UWS Studio</t>
  </si>
  <si>
    <t>Lam</t>
  </si>
  <si>
    <t>300 West 74th Street</t>
  </si>
  <si>
    <t>For Cat-Lovers ONLY</t>
  </si>
  <si>
    <t>Felo</t>
  </si>
  <si>
    <t>161 Vermilyea Avenue</t>
  </si>
  <si>
    <t>Gorgeous Sunny, Spacious 1 bdrm in East Village</t>
  </si>
  <si>
    <t>Katya</t>
  </si>
  <si>
    <t>The Father's Heart Ministry Center 545</t>
  </si>
  <si>
    <t>Spacious Luxury Condo-1 bedroom, NYC</t>
  </si>
  <si>
    <t>297 West 112th Street</t>
  </si>
  <si>
    <t>BRAND NEW 1BD, Columbus Circle!!</t>
  </si>
  <si>
    <t>South Park Apartments 435</t>
  </si>
  <si>
    <t>Cozy&amp;Clean in a great neighborhood</t>
  </si>
  <si>
    <t>137 Edgecombe Avenue</t>
  </si>
  <si>
    <t>GREAT BRAND NEW 1 BED! TIMES SQ!!!!</t>
  </si>
  <si>
    <t>533 West 47th Street</t>
  </si>
  <si>
    <t>Gorgeous 1 bdrm in huge duplex!</t>
  </si>
  <si>
    <t>1 West 118th Street</t>
  </si>
  <si>
    <t>Light and Airy with Hudson Views</t>
  </si>
  <si>
    <t>616 West 135th Street</t>
  </si>
  <si>
    <t>Heart of Manhattan: Charming 1BD</t>
  </si>
  <si>
    <t>175 West 12th Street</t>
  </si>
  <si>
    <t>Cozy &amp; Quiet 1 BR - Lincoln Center</t>
  </si>
  <si>
    <t>Allie</t>
  </si>
  <si>
    <t>127 West 70th Street</t>
  </si>
  <si>
    <t>Perfect Studio in the West Village</t>
  </si>
  <si>
    <t>100 Bedford Street</t>
  </si>
  <si>
    <t>Luxury Upper East Side Studio Apt</t>
  </si>
  <si>
    <t>Harman</t>
  </si>
  <si>
    <t>East 72nd Street &amp; 1 Avenue East 72nd Street</t>
  </si>
  <si>
    <t>Large private br in renovated apt/close to subway</t>
  </si>
  <si>
    <t>Christie</t>
  </si>
  <si>
    <t>452 East 84th Street</t>
  </si>
  <si>
    <t>Central One Bedroom Manhattan Apt</t>
  </si>
  <si>
    <t>Crystal</t>
  </si>
  <si>
    <t>2449 Frederick Douglass Boulevard</t>
  </si>
  <si>
    <t>Comfortable and Cozy!</t>
  </si>
  <si>
    <t>Sheila</t>
  </si>
  <si>
    <t>710 Riverside Drive</t>
  </si>
  <si>
    <t>2 Bedroom, Doorman. Roof deck. Skyview!</t>
  </si>
  <si>
    <t>419 East 64th Street</t>
  </si>
  <si>
    <t>Luxury Studio Central Park West</t>
  </si>
  <si>
    <t>Jefferson Towers Columbus Avenue</t>
  </si>
  <si>
    <t>ADORABLE 2BR in Chelsea!!</t>
  </si>
  <si>
    <t>Cayla</t>
  </si>
  <si>
    <t>205 10th Avenue</t>
  </si>
  <si>
    <t>Stunning 2 bed 2bath Wall St. Luxury Apt</t>
  </si>
  <si>
    <t>Andrew M.</t>
  </si>
  <si>
    <t>The Crest 63</t>
  </si>
  <si>
    <t>Beautiful 2 BR Apt UES- Min 30 Days</t>
  </si>
  <si>
    <t>Mor</t>
  </si>
  <si>
    <t>334 East 96th Street</t>
  </si>
  <si>
    <t>Cozy Apt.Near Park/Museums &amp; Subway</t>
  </si>
  <si>
    <t>338 East 92nd Street</t>
  </si>
  <si>
    <t>Gorgeous Loft in Prime Location 2 with Rooftop</t>
  </si>
  <si>
    <t>Citi Bike - Pike Street &amp; East Broadway Pike Street</t>
  </si>
  <si>
    <t>Large sunny private room downtown</t>
  </si>
  <si>
    <t>126 Rivington Street</t>
  </si>
  <si>
    <t>Semi-furnished room in a large 3 bedroom apt</t>
  </si>
  <si>
    <t>Telora</t>
  </si>
  <si>
    <t>44 Convent Avenue</t>
  </si>
  <si>
    <t>Charming Upper West Side Studio</t>
  </si>
  <si>
    <t>502 West 113th Street</t>
  </si>
  <si>
    <t>NYC Artists Loft in Chelsea</t>
  </si>
  <si>
    <t>The Shops &amp; Restaurants at Hudson Yards 10th Avenue</t>
  </si>
  <si>
    <t>Two bedroom in Prime East Village</t>
  </si>
  <si>
    <t>Jc</t>
  </si>
  <si>
    <t>345 East 12th Street</t>
  </si>
  <si>
    <t>CHIC 1 BEDROOM IN MANHATTAN (UES)</t>
  </si>
  <si>
    <t>Ari</t>
  </si>
  <si>
    <t>508 East 78th Street</t>
  </si>
  <si>
    <t>Luxury 1 Bedroom in FiDi</t>
  </si>
  <si>
    <t>113 Greenwich Street</t>
  </si>
  <si>
    <t xml:space="preserve">Entire apt close to Lincoln Center </t>
  </si>
  <si>
    <t>Ef</t>
  </si>
  <si>
    <t>Lincoln Square Synagogue 180</t>
  </si>
  <si>
    <t>Charming &amp; Bright Studio @ W 50's</t>
  </si>
  <si>
    <t>821 9th Avenue</t>
  </si>
  <si>
    <t>Cozy room in unique artsy apartment</t>
  </si>
  <si>
    <t>2153 Amsterdam Avenue</t>
  </si>
  <si>
    <t>Entire Awesome One Bed-Lower East Side Manhattan</t>
  </si>
  <si>
    <t>72 Orchard Street</t>
  </si>
  <si>
    <t>Union Square~Reno 2BR~Great Value</t>
  </si>
  <si>
    <t>3rd Avenue East 14th Street</t>
  </si>
  <si>
    <t>Heart of Upper West Side 1BR</t>
  </si>
  <si>
    <t>206 West 83rd Street</t>
  </si>
  <si>
    <t>NYC - Sunny Greenwich Village 1br</t>
  </si>
  <si>
    <t>Groovy NYC Chelsea Pad</t>
  </si>
  <si>
    <t>Peter Michael</t>
  </si>
  <si>
    <t>261 West 29th Street</t>
  </si>
  <si>
    <t>Sunny 1BR Center of East Village!</t>
  </si>
  <si>
    <t>152 2nd Avenue</t>
  </si>
  <si>
    <t>Serenity amidst the busy city</t>
  </si>
  <si>
    <t>86th Street 2nd Avenue</t>
  </si>
  <si>
    <t>Garden studio in the Upper East Sid</t>
  </si>
  <si>
    <t>400 East 88th Street</t>
  </si>
  <si>
    <t>HARLEM, NEW YORK WELCOMES YOU!!</t>
  </si>
  <si>
    <t>Tye And Etienne</t>
  </si>
  <si>
    <t>930 Saint Nicholas Avenue</t>
  </si>
  <si>
    <t>Modern 2BR Apartment in Heart of East Village</t>
  </si>
  <si>
    <t>Milan R. Stefanik Avenue A</t>
  </si>
  <si>
    <t>Sunny/artistic, Manhattan 2 bedroom</t>
  </si>
  <si>
    <t>Shelby</t>
  </si>
  <si>
    <t>401 West 164th Street</t>
  </si>
  <si>
    <t>Sunny Private Bedroom</t>
  </si>
  <si>
    <t>294 Audubon Avenue</t>
  </si>
  <si>
    <t>Large Sunny Master Private bedroom</t>
  </si>
  <si>
    <t>Rasheeda</t>
  </si>
  <si>
    <t>64 East 119th Street</t>
  </si>
  <si>
    <t>Flatiron studio next to Madison Pk</t>
  </si>
  <si>
    <t>Darren</t>
  </si>
  <si>
    <t>41 West 25th Street</t>
  </si>
  <si>
    <t>Park Ave, Sunny 2beds 6 train, WiFi</t>
  </si>
  <si>
    <t>Caleb</t>
  </si>
  <si>
    <t>1515 Lexington Avenue</t>
  </si>
  <si>
    <t>1 BR Large Luxury Furnished Apartment UWS</t>
  </si>
  <si>
    <t>127 West 83rd Street</t>
  </si>
  <si>
    <t>Cozy &amp; Modern Studio | Central Park</t>
  </si>
  <si>
    <t>252 East 77th Street</t>
  </si>
  <si>
    <t>Huge shared apt Near Times Sq &amp; Convention Center</t>
  </si>
  <si>
    <t>Aj</t>
  </si>
  <si>
    <t>Lincoln Tunnel Expressway Hudson Yards</t>
  </si>
  <si>
    <t>Best View/Luxury Building/Time Squ.</t>
  </si>
  <si>
    <t>Mac</t>
  </si>
  <si>
    <t>One MiMA Tower 460</t>
  </si>
  <si>
    <t>North Central Park Apartament</t>
  </si>
  <si>
    <t>Radu</t>
  </si>
  <si>
    <t>132 West 112th Street</t>
  </si>
  <si>
    <t>Steps from Central Park</t>
  </si>
  <si>
    <t>Olya</t>
  </si>
  <si>
    <t>1308 3rd Avenue</t>
  </si>
  <si>
    <t>Upper Manhattan//Harlem Classic</t>
  </si>
  <si>
    <t>Stella</t>
  </si>
  <si>
    <t>2230 Frederick Douglass Boulevard</t>
  </si>
  <si>
    <t>Large &amp; Elegant Pre-War One Bedroom</t>
  </si>
  <si>
    <t>Children's Museum of Manhattan 212</t>
  </si>
  <si>
    <t>Sunny room in Alphabet City</t>
  </si>
  <si>
    <t>Andra</t>
  </si>
  <si>
    <t>282 East 3rd Street</t>
  </si>
  <si>
    <t>-73.98</t>
  </si>
  <si>
    <t>Cozy Upper East Side 1 Bedroom</t>
  </si>
  <si>
    <t>328 East 91st Street</t>
  </si>
  <si>
    <t>1 corner bedroom with lots of light</t>
  </si>
  <si>
    <t>Srdjan</t>
  </si>
  <si>
    <t>1571 York Avenue</t>
  </si>
  <si>
    <t xml:space="preserve">Studio in the Upper East Side </t>
  </si>
  <si>
    <t>1764 1st Avenue</t>
  </si>
  <si>
    <t>NYC studio in ST MARKS PLACE &amp; 1AVE</t>
  </si>
  <si>
    <t>95 East 7th Street</t>
  </si>
  <si>
    <t>ColumbusCircle~W/D~new BLDG~Balcony</t>
  </si>
  <si>
    <t>836 9th Avenue</t>
  </si>
  <si>
    <t>New bldg~Junior 1~colombus circle~Terrace~WD</t>
  </si>
  <si>
    <t>415 West 54th Street</t>
  </si>
  <si>
    <t>Union square~reno Studio~Terrace</t>
  </si>
  <si>
    <t>227 1st Avenue</t>
  </si>
  <si>
    <t>Sunny 1 BR, West 80s &amp; Central Park</t>
  </si>
  <si>
    <t>472 Columbus Avenue</t>
  </si>
  <si>
    <t>East Village, Modern Apartment @ Astor Place</t>
  </si>
  <si>
    <t>Taiji Body Work 35</t>
  </si>
  <si>
    <t>East Village perch!</t>
  </si>
  <si>
    <t>315 East 12th Street</t>
  </si>
  <si>
    <t>Lower East Side 2 Bed Apt.</t>
  </si>
  <si>
    <t>179 Stanton Street</t>
  </si>
  <si>
    <t>2-bedroom share in heart of Greenwich Village!</t>
  </si>
  <si>
    <t>Susan</t>
  </si>
  <si>
    <t>785 Washington Street</t>
  </si>
  <si>
    <t>Sunny apt. in Renovated brownstone</t>
  </si>
  <si>
    <t>Edna Luise</t>
  </si>
  <si>
    <t>46 Avenue B</t>
  </si>
  <si>
    <t>Colorful Private One Bedroom Apt</t>
  </si>
  <si>
    <t>Greta</t>
  </si>
  <si>
    <t>126 Elizabeth Street</t>
  </si>
  <si>
    <t>Charming East Village One Bedroom Flat</t>
  </si>
  <si>
    <t>Josh</t>
  </si>
  <si>
    <t>125 2nd Avenue</t>
  </si>
  <si>
    <t>Your own large 1BR apt in Manhattan</t>
  </si>
  <si>
    <t>Geraldine</t>
  </si>
  <si>
    <t>Tony's Pizza 4771</t>
  </si>
  <si>
    <t>Historic West Village Charmer</t>
  </si>
  <si>
    <t>62 Jane Street</t>
  </si>
  <si>
    <t>Sweet Studio Near Subway, LGA, and Central Park</t>
  </si>
  <si>
    <t>Tim</t>
  </si>
  <si>
    <t>252 East 110th Street</t>
  </si>
  <si>
    <t>Belnord Apartments 225</t>
  </si>
  <si>
    <t>Soho/Nolita Studio Loft with Beautiful Terrace</t>
  </si>
  <si>
    <t>Gerald</t>
  </si>
  <si>
    <t>156 Bowery</t>
  </si>
  <si>
    <t>Small Cozy Private Room in NYC</t>
  </si>
  <si>
    <t>Kristiana</t>
  </si>
  <si>
    <t>612 West 161st Street</t>
  </si>
  <si>
    <t>Quiet, Full bed, Sleeps 1 or 2 ppl</t>
  </si>
  <si>
    <t>Ford</t>
  </si>
  <si>
    <t>Adventure Playground West 164th Street</t>
  </si>
  <si>
    <t>Spacious &amp; Trendy Uptown Apartment</t>
  </si>
  <si>
    <t>623 West 170th Street</t>
  </si>
  <si>
    <t>Fully renovated 1br apt in LES</t>
  </si>
  <si>
    <t>Kenneth</t>
  </si>
  <si>
    <t>Lower East Side Preparatory High School 145</t>
  </si>
  <si>
    <t>2 Bedroom Duplex, INCREDIBLE views! 30day discount</t>
  </si>
  <si>
    <t>710 East 9th Street</t>
  </si>
  <si>
    <t>1 Bedroom in Greenwich Village</t>
  </si>
  <si>
    <t>110 Waverly Place</t>
  </si>
  <si>
    <t>COZY STUDIO</t>
  </si>
  <si>
    <t>Drica 2017</t>
  </si>
  <si>
    <t>Luxurious 2BD Perfect for Kids</t>
  </si>
  <si>
    <t>419 East 87th Street</t>
  </si>
  <si>
    <t xml:space="preserve">Charming and Artsy LES 1-Bedroom </t>
  </si>
  <si>
    <t>Grant</t>
  </si>
  <si>
    <t>Grand Street Settlement 80</t>
  </si>
  <si>
    <t>Light &amp; airy Chelsea NY 1bdrm apt</t>
  </si>
  <si>
    <t>Nic</t>
  </si>
  <si>
    <t>351 West 17th Street</t>
  </si>
  <si>
    <t>ONE BED/ LUXURY @ COLUMBUS CIRCLE!</t>
  </si>
  <si>
    <t>309 West 57th Street</t>
  </si>
  <si>
    <t>Large + Bright private bedroom in NoLiTa</t>
  </si>
  <si>
    <t>Anton</t>
  </si>
  <si>
    <t>369 Broome Street</t>
  </si>
  <si>
    <t>Oversized 1BR~Union square~Sleeps 4~Best Value</t>
  </si>
  <si>
    <t>230 East 15th Street</t>
  </si>
  <si>
    <t>luxury 1 BedRoom Apt Hells Kitchen</t>
  </si>
  <si>
    <t>Jasen</t>
  </si>
  <si>
    <t>405 West 38th Street</t>
  </si>
  <si>
    <t>Private Manhattan Studio on Harlem/Heights Border</t>
  </si>
  <si>
    <t>Candice</t>
  </si>
  <si>
    <t>Queen size sofa bed in Harlem</t>
  </si>
  <si>
    <t>Chryslaine</t>
  </si>
  <si>
    <t>300 West 153rd Street</t>
  </si>
  <si>
    <t>Sunny 1BD in Greenwich Village</t>
  </si>
  <si>
    <t>Mahalia</t>
  </si>
  <si>
    <t>Senza Gluten 206</t>
  </si>
  <si>
    <t>Cozy apt convenient to everything!</t>
  </si>
  <si>
    <t>317 Bowery</t>
  </si>
  <si>
    <t>Colorful flat in heart of E Village</t>
  </si>
  <si>
    <t>A.J.</t>
  </si>
  <si>
    <t>East Side Community High School 420</t>
  </si>
  <si>
    <t>Pet friendly, homey 1 BR in Lower East Side, NYC</t>
  </si>
  <si>
    <t>LisaMarie</t>
  </si>
  <si>
    <t>203 Rivington Street</t>
  </si>
  <si>
    <t>TOWNHOUSE NEAR RSD PARK - 1 Bedroom Apt &amp; Terrace</t>
  </si>
  <si>
    <t>22 Riverside Drive</t>
  </si>
  <si>
    <t>Room For Rent</t>
  </si>
  <si>
    <t>364 West 119th Street</t>
  </si>
  <si>
    <t xml:space="preserve">Quiet Two Bedroom Apartment </t>
  </si>
  <si>
    <t>Altin</t>
  </si>
  <si>
    <t>238 East 15th Street</t>
  </si>
  <si>
    <t>Entire Manhattan Apt in Upper East</t>
  </si>
  <si>
    <t>Yong</t>
  </si>
  <si>
    <t>151 East 71st Street</t>
  </si>
  <si>
    <t>Beautiful Comfortable Apt in North Manhattan</t>
  </si>
  <si>
    <t>Aseel</t>
  </si>
  <si>
    <t>116 Bradhurst Avenue</t>
  </si>
  <si>
    <t>Charming Upper East Side Studio</t>
  </si>
  <si>
    <t>Anupam</t>
  </si>
  <si>
    <t>506 East 87th Street</t>
  </si>
  <si>
    <t>103rd st/lex/clean, Comfort and big  room</t>
  </si>
  <si>
    <t>Mj</t>
  </si>
  <si>
    <t>126 East 104th Street</t>
  </si>
  <si>
    <t>Cosy studio in great location at  UES</t>
  </si>
  <si>
    <t>Agnes</t>
  </si>
  <si>
    <t>231 East 89th Street</t>
  </si>
  <si>
    <t>MODERN Luxury Hotel Residence in Midtown</t>
  </si>
  <si>
    <t>Dee J</t>
  </si>
  <si>
    <t>545 9th Avenue</t>
  </si>
  <si>
    <t>Dream Apartment - Greenwich Village</t>
  </si>
  <si>
    <t>Light</t>
  </si>
  <si>
    <t>Private Rm for 1 in Historic Harlem</t>
  </si>
  <si>
    <t>50 West 127th Street</t>
  </si>
  <si>
    <t>Midtown Lux Manhattan by 5th Ave</t>
  </si>
  <si>
    <t>432 Park Avenue 432</t>
  </si>
  <si>
    <t>Lower East Side Penthouse Room w/ Epic Views</t>
  </si>
  <si>
    <t>174 Orchard Street</t>
  </si>
  <si>
    <t>Historic Harlem 2</t>
  </si>
  <si>
    <t>Rose</t>
  </si>
  <si>
    <t>Public School 92 West 133rd Street</t>
  </si>
  <si>
    <t>Charming Sunny 1 Bedroom LES Apt!</t>
  </si>
  <si>
    <t>Doria</t>
  </si>
  <si>
    <t>53 Stanton Street</t>
  </si>
  <si>
    <t>Private room in Nolita PH</t>
  </si>
  <si>
    <t>250 Bowery</t>
  </si>
  <si>
    <t>Sunny West Village Dream</t>
  </si>
  <si>
    <t>273 West 12th Street</t>
  </si>
  <si>
    <t>west village 1BR!best value!</t>
  </si>
  <si>
    <t>Church of St. Luke in the Fields 487</t>
  </si>
  <si>
    <t>Great Apt IDEAL Location 900 SF</t>
  </si>
  <si>
    <t>Maddine</t>
  </si>
  <si>
    <t>107 Clinton Street</t>
  </si>
  <si>
    <t>Sunny UES 1.5 Bedroom, Sleeps 6</t>
  </si>
  <si>
    <t>1st Avenue &amp; East 67th Street 1st Avenue</t>
  </si>
  <si>
    <t>LES  3 BR Apt, CENTRALLY LOCATED!</t>
  </si>
  <si>
    <t>87 Rivington Street</t>
  </si>
  <si>
    <t>Giant Sunny Bedroom &amp; Private Bath in my Apartment</t>
  </si>
  <si>
    <t>Ollie's To Go 2425</t>
  </si>
  <si>
    <t xml:space="preserve">GREAT ONE BED! ELEVATOR/LAUNDRY </t>
  </si>
  <si>
    <t>225 East 76th Street</t>
  </si>
  <si>
    <t>Central Park West/ 80s One bedroom!</t>
  </si>
  <si>
    <t>Studio Apt</t>
  </si>
  <si>
    <t>Lucio</t>
  </si>
  <si>
    <t>325 West 38th Street</t>
  </si>
  <si>
    <t>Beautiful Apartment in Manhattan!!!</t>
  </si>
  <si>
    <t>233 East 25th Street</t>
  </si>
  <si>
    <t>West Village Nest - Superhost</t>
  </si>
  <si>
    <t>Alina</t>
  </si>
  <si>
    <t>93 Perry Street</t>
  </si>
  <si>
    <t>Spacious Contemporary NoMad Loft</t>
  </si>
  <si>
    <t>Previn</t>
  </si>
  <si>
    <t>NS4044 Broadway</t>
  </si>
  <si>
    <t>Spacious, cozy 1BR in Washington Heights</t>
  </si>
  <si>
    <t>Highbridge Recreation Center 2301</t>
  </si>
  <si>
    <t>*DYLAN* Exquisite 1 BR &amp; Terrace - Contemporary</t>
  </si>
  <si>
    <t>313 West 74th Street</t>
  </si>
  <si>
    <t>LAST DAY TO BOOK Bedroom on Wall St</t>
  </si>
  <si>
    <t>Shi Qing</t>
  </si>
  <si>
    <t>299 Pearl Street</t>
  </si>
  <si>
    <t>Cozy Private Room in the heights!</t>
  </si>
  <si>
    <t>Carli</t>
  </si>
  <si>
    <t>Intermediate School 143 511</t>
  </si>
  <si>
    <t>Midtown NYC 2bdrm with patio! 2D</t>
  </si>
  <si>
    <t>4 East 36th Street</t>
  </si>
  <si>
    <t>Midtown NYC Studio Apartment 4E</t>
  </si>
  <si>
    <t>Gorgeous Chic Apt on Prime West Village Street</t>
  </si>
  <si>
    <t>116 Perry Street</t>
  </si>
  <si>
    <t>great spacious 2BR duplex apt in S. Harlem, NYC</t>
  </si>
  <si>
    <t>Taller</t>
  </si>
  <si>
    <t>204 West 111th Street</t>
  </si>
  <si>
    <t>Sunny, spacious room in 3BR apt</t>
  </si>
  <si>
    <t>Huge Sunny BR Washington Heights 1-4 guests</t>
  </si>
  <si>
    <t>Carrie</t>
  </si>
  <si>
    <t>Sunny and Quiet private apartment, great location!</t>
  </si>
  <si>
    <t>The Irvin 308</t>
  </si>
  <si>
    <t>New Building, Best Location in NYC</t>
  </si>
  <si>
    <t>Citi Bike - West 18th Street &amp; 6th Avenue West 18th Street</t>
  </si>
  <si>
    <t>Cozy room in NYC</t>
  </si>
  <si>
    <t>Lilia</t>
  </si>
  <si>
    <t>133 West 144th Street</t>
  </si>
  <si>
    <t>Clean-Furnished Room Near The Apollo (W 125th St.)</t>
  </si>
  <si>
    <t>26 Convent Avenue</t>
  </si>
  <si>
    <t>Private room w Patio in Nolita</t>
  </si>
  <si>
    <t>Esef</t>
  </si>
  <si>
    <t>196 Bowery</t>
  </si>
  <si>
    <t>1 BR Village - 30 day+ stay</t>
  </si>
  <si>
    <t>Washington Square Village Greenwich Village</t>
  </si>
  <si>
    <t>Private Artisitic Room East Village</t>
  </si>
  <si>
    <t>Goldwyn</t>
  </si>
  <si>
    <t>East Houston Street &amp; Avenue B East Houston Street</t>
  </si>
  <si>
    <t>Large 1 Bedroom furnished on UWS</t>
  </si>
  <si>
    <t>65 West 104th Street</t>
  </si>
  <si>
    <t>Spacious &amp; Comfy, Top of Central Pk</t>
  </si>
  <si>
    <t>Adrian</t>
  </si>
  <si>
    <t>144 West 118th Street</t>
  </si>
  <si>
    <t>East Village Sanctuary</t>
  </si>
  <si>
    <t>157 East 2nd Street</t>
  </si>
  <si>
    <t>FABULOUS SUNNY BEDROOM IN HARLEM</t>
  </si>
  <si>
    <t>T.</t>
  </si>
  <si>
    <t>3479 Broadway</t>
  </si>
  <si>
    <t>Renovated 1 BDRMUnion Sq/E.Village</t>
  </si>
  <si>
    <t>216 East 12th Street</t>
  </si>
  <si>
    <t>Perfect apt in UES</t>
  </si>
  <si>
    <t>Yas</t>
  </si>
  <si>
    <t>162 East 81st Street</t>
  </si>
  <si>
    <t>Art Gallery  in Harlem</t>
  </si>
  <si>
    <t>Dunwell Plaza Amsterdam Avenue</t>
  </si>
  <si>
    <t>Amazing HK one bedroom apartment</t>
  </si>
  <si>
    <t>Dimitriy</t>
  </si>
  <si>
    <t>684 11th Avenue</t>
  </si>
  <si>
    <t>Marvellous spacious Upper East apt</t>
  </si>
  <si>
    <t>Willem</t>
  </si>
  <si>
    <t>Asphalt Green East 91st Street</t>
  </si>
  <si>
    <t>Amazing Penthouse Studio (Midtown East)</t>
  </si>
  <si>
    <t>Abraham</t>
  </si>
  <si>
    <t>247 East 50th Street</t>
  </si>
  <si>
    <t>Sunny One Bedroom-Amazing Location</t>
  </si>
  <si>
    <t>Sari</t>
  </si>
  <si>
    <t>184 8th Avenue</t>
  </si>
  <si>
    <t>Priv room in 3 bdrm apt - Room "A"</t>
  </si>
  <si>
    <t>1474 5th Avenue</t>
  </si>
  <si>
    <t>18th Floor Bright Bedroom with Private Bathroom</t>
  </si>
  <si>
    <t>Chiara</t>
  </si>
  <si>
    <t>80 Beekman Street</t>
  </si>
  <si>
    <t>Spacious 2 BDRM near Times Square</t>
  </si>
  <si>
    <t>Annika</t>
  </si>
  <si>
    <t>548 West 44th Street</t>
  </si>
  <si>
    <t>Private rooms in heart of Chelsea</t>
  </si>
  <si>
    <t>Erik</t>
  </si>
  <si>
    <t>316 West 19th Street</t>
  </si>
  <si>
    <t>Entire Luxury Newly Renovated Studio</t>
  </si>
  <si>
    <t>215 West 92nd Street</t>
  </si>
  <si>
    <t>Location Top Manhattan</t>
  </si>
  <si>
    <t>Petya</t>
  </si>
  <si>
    <t>La Mirabelle 102</t>
  </si>
  <si>
    <t>Clean, cozy bedroom in sunny East Village/LES apt</t>
  </si>
  <si>
    <t>230 East 4th Street</t>
  </si>
  <si>
    <t>Gramercy Studio w/ Private Garden</t>
  </si>
  <si>
    <t>Lola</t>
  </si>
  <si>
    <t>Prime Columbus C~New BLDG~1BR~W/D</t>
  </si>
  <si>
    <t>404 West 54th Street</t>
  </si>
  <si>
    <t>504 Hudson Street</t>
  </si>
  <si>
    <t>New Sunny East Village Apartment</t>
  </si>
  <si>
    <t>Jules</t>
  </si>
  <si>
    <t>141 Avenue D</t>
  </si>
  <si>
    <t>For cat lovers - East Village 1 bdr</t>
  </si>
  <si>
    <t>Wiebke</t>
  </si>
  <si>
    <t>Avenue A &amp; Saint Marks Place Avenue A</t>
  </si>
  <si>
    <t>Beautiful East Village Apt</t>
  </si>
  <si>
    <t>105 Avenue B</t>
  </si>
  <si>
    <t>Elegant 1BR @ Columbus Circle</t>
  </si>
  <si>
    <t>Raees</t>
  </si>
  <si>
    <t>354 West 56th Street</t>
  </si>
  <si>
    <t>Modern 1 BR / NYC / EAST VILLAGE</t>
  </si>
  <si>
    <t>225 East 10th Street</t>
  </si>
  <si>
    <t>Heavenly Hell's Kitchen 2 bedroom</t>
  </si>
  <si>
    <t>437 West 36th Street</t>
  </si>
  <si>
    <t>Spacious Studio - Central Park!</t>
  </si>
  <si>
    <t>103th Street West 104th Street</t>
  </si>
  <si>
    <t>COLUMBIA PRESBYTERIAN MED CTR *AURA* Studio Apt</t>
  </si>
  <si>
    <t>600 SF appartment in NYC, Manhattan</t>
  </si>
  <si>
    <t>Alexander</t>
  </si>
  <si>
    <t>520 Madison Avenue 520</t>
  </si>
  <si>
    <t>Renovated 2BR apartment MIN 30 DAY</t>
  </si>
  <si>
    <t>2br Duplex w/Roof Deck Close to Empire State Build</t>
  </si>
  <si>
    <t>Cheri</t>
  </si>
  <si>
    <t>The Remnant Presbyterian Church 206</t>
  </si>
  <si>
    <t>HEART of Manhattan</t>
  </si>
  <si>
    <t>Margaret</t>
  </si>
  <si>
    <t>The Bottlenose Wine Co. 703</t>
  </si>
  <si>
    <t>Sunny and cozy room in Midtown</t>
  </si>
  <si>
    <t>240 East 27th Street</t>
  </si>
  <si>
    <t>Spacious, Safe, and Furnished</t>
  </si>
  <si>
    <t>608 West 149th Street</t>
  </si>
  <si>
    <t>Bright, spacious 1BR in UES</t>
  </si>
  <si>
    <t>Izumi</t>
  </si>
  <si>
    <t>420 East 86th Street</t>
  </si>
  <si>
    <t>Futon on the Upper East Side!</t>
  </si>
  <si>
    <t>Church of the Epiphany East 74th Street</t>
  </si>
  <si>
    <t>1 BR minutes from Central Park!</t>
  </si>
  <si>
    <t>Casablanca Grill 1132</t>
  </si>
  <si>
    <t>Beautiful 1 Bdr in the heart of NYC</t>
  </si>
  <si>
    <t>750 Seventh Avenue 750</t>
  </si>
  <si>
    <t>Your private bedroom in the Upper East Side!</t>
  </si>
  <si>
    <t>Sullivan</t>
  </si>
  <si>
    <t>64 East 97th Street</t>
  </si>
  <si>
    <t>Oasis in Prime LES</t>
  </si>
  <si>
    <t>85 Attorney Street</t>
  </si>
  <si>
    <t>Entire home/apt in Chelsea New York</t>
  </si>
  <si>
    <t>Newly Renovated West Village Privat</t>
  </si>
  <si>
    <t>Karim</t>
  </si>
  <si>
    <t>The Vanguard Chelsea 77</t>
  </si>
  <si>
    <t>Spacious 1br East Village Apartment</t>
  </si>
  <si>
    <t>Shunan</t>
  </si>
  <si>
    <t>83 East 4th Street</t>
  </si>
  <si>
    <t>-73.99</t>
  </si>
  <si>
    <t>Charming 1-BR in Gramercy</t>
  </si>
  <si>
    <t>Eunice</t>
  </si>
  <si>
    <t>329 East 21st Street</t>
  </si>
  <si>
    <t>Private Apt, Large, Safe / 5mins to TIMES SQUARE</t>
  </si>
  <si>
    <t>Zoey</t>
  </si>
  <si>
    <t>426 West 46th Street</t>
  </si>
  <si>
    <t>City Studio in the Upper East Side</t>
  </si>
  <si>
    <t>Lenox Hill Station Post Office 217</t>
  </si>
  <si>
    <t>Lovely Time Square/Theater District</t>
  </si>
  <si>
    <t>Cong</t>
  </si>
  <si>
    <t>607 9th Avenue</t>
  </si>
  <si>
    <t>Luxury Tribeca 1bdr in Doorman Bldg</t>
  </si>
  <si>
    <t>Oly</t>
  </si>
  <si>
    <t>359 Broadway</t>
  </si>
  <si>
    <t>BIG UWS APT-BLOCK FROM CENTRAL PARK</t>
  </si>
  <si>
    <t>217 West 79th Street</t>
  </si>
  <si>
    <t>Spacious Studio- Midtown Manhattan!</t>
  </si>
  <si>
    <t>345 East 52nd Street</t>
  </si>
  <si>
    <t>Gorgeous New 1BR_Heart of Midtown</t>
  </si>
  <si>
    <t>817 9th Avenue</t>
  </si>
  <si>
    <t>Reno 2BR~Sleeps5~Prime Upper east~</t>
  </si>
  <si>
    <t>Mount Vernon Hotel Museum 421</t>
  </si>
  <si>
    <t>cozy harlem getaway</t>
  </si>
  <si>
    <t>Citi Bike - Mt Morris Park West &amp; West 120th Street Mount Morris Park West</t>
  </si>
  <si>
    <t>Large Duplex Apt. with Balcony near Union Square</t>
  </si>
  <si>
    <t>Shivani</t>
  </si>
  <si>
    <t>225 East 12th Street</t>
  </si>
  <si>
    <t>Spacious West Village 1 b/room King</t>
  </si>
  <si>
    <t>130 Barrow Street</t>
  </si>
  <si>
    <t>Cozy &amp; Bright West Village 1BR Apt!</t>
  </si>
  <si>
    <t>Meggie</t>
  </si>
  <si>
    <t>32 Jones Street</t>
  </si>
  <si>
    <t>Luminous Beautiful West Village Studio</t>
  </si>
  <si>
    <t>Tom</t>
  </si>
  <si>
    <t>238 West 4th Street</t>
  </si>
  <si>
    <t>Beautiful 1 bedroom in NOLITA (2 blocks from SOHO)</t>
  </si>
  <si>
    <t>Kjersti</t>
  </si>
  <si>
    <t>179 Mott Street</t>
  </si>
  <si>
    <t>Beautiful and Spacious 2 bedroom West Harlem Apt.</t>
  </si>
  <si>
    <t>Antoinette</t>
  </si>
  <si>
    <t>231 West 121st Street</t>
  </si>
  <si>
    <t>Furnished studioB UES (30 days MIN)</t>
  </si>
  <si>
    <t>Continental Towers 301</t>
  </si>
  <si>
    <t>Big Sunny Room in Apartment With Views</t>
  </si>
  <si>
    <t>Tarek</t>
  </si>
  <si>
    <t>Private Bedroom in Nice Apt. Near Riverside Park!</t>
  </si>
  <si>
    <t>606 West 137th Street</t>
  </si>
  <si>
    <t>Soho loft, Private bed &amp; bath w/ luxury amenities</t>
  </si>
  <si>
    <t>135 Wooster Street</t>
  </si>
  <si>
    <t>Sunny East Village</t>
  </si>
  <si>
    <t>Soda Club 155</t>
  </si>
  <si>
    <t>Private room in Hell's Kitchen</t>
  </si>
  <si>
    <t>JoÃ£o</t>
  </si>
  <si>
    <t>783 9th Avenue</t>
  </si>
  <si>
    <t>Awesome Hells Kitchen Apt!</t>
  </si>
  <si>
    <t>Cory</t>
  </si>
  <si>
    <t>461 West 51st Street</t>
  </si>
  <si>
    <t>Cozy, Quiet Bedroom in Historic West Village</t>
  </si>
  <si>
    <t>Rob</t>
  </si>
  <si>
    <t>12 Charles Street</t>
  </si>
  <si>
    <t>Quiet &amp; Close to All + Washer/Dryer in Chelsea</t>
  </si>
  <si>
    <t>327 West 30th Street</t>
  </si>
  <si>
    <t>1 bedroom apartment in Nolita</t>
  </si>
  <si>
    <t>221 Mott Street</t>
  </si>
  <si>
    <t>Beautiful, clean 1-bdrm private apt</t>
  </si>
  <si>
    <t>819 West 180th Street</t>
  </si>
  <si>
    <t>Charming West Village apartment</t>
  </si>
  <si>
    <t>Kim</t>
  </si>
  <si>
    <t>125 Christopher Street</t>
  </si>
  <si>
    <t>Elegant 2BR in Manhattan 15 mins to Midtown</t>
  </si>
  <si>
    <t>Timothy</t>
  </si>
  <si>
    <t>22 West 126th Street</t>
  </si>
  <si>
    <t>UPPER EAST Landmark Blding:Walk to Central Park</t>
  </si>
  <si>
    <t>Elizabeth And Roberto</t>
  </si>
  <si>
    <t>501 East 78th Street</t>
  </si>
  <si>
    <t>Sunny Floral Artist Apartment Chinatown LES</t>
  </si>
  <si>
    <t>Krista</t>
  </si>
  <si>
    <t>South Street Two Bridges</t>
  </si>
  <si>
    <t>Heart of Harlem 1 BR Garden apt</t>
  </si>
  <si>
    <t>42 West 126th Street</t>
  </si>
  <si>
    <t>Stylish Large 1bd APT in Chinatown/Tribeca NYC</t>
  </si>
  <si>
    <t>32 Mulberry Street</t>
  </si>
  <si>
    <t>Live like a real New Yorker right by Central Park</t>
  </si>
  <si>
    <t>The Sagamore West 90th Street</t>
  </si>
  <si>
    <t>40.79</t>
  </si>
  <si>
    <t>Bright Doorman One Bedroom on Upper East Side</t>
  </si>
  <si>
    <t>Meg</t>
  </si>
  <si>
    <t>227 East 81st Street</t>
  </si>
  <si>
    <t>STYLISH EAST VILLAGE FLAT</t>
  </si>
  <si>
    <t>Simone</t>
  </si>
  <si>
    <t>414 East 14th Street</t>
  </si>
  <si>
    <t>Spacious East Village Apartment</t>
  </si>
  <si>
    <t>Wholesome Foods East 7th Street</t>
  </si>
  <si>
    <t>Suite Sugar Hill, Harlem, Private Rm in Hosted Apt</t>
  </si>
  <si>
    <t>450 West 152nd Street</t>
  </si>
  <si>
    <t>Beautiful UES Studio with Backyard for Sublet</t>
  </si>
  <si>
    <t>335 East 81st Street</t>
  </si>
  <si>
    <t>Central Park 1BR sunny condo</t>
  </si>
  <si>
    <t>Per</t>
  </si>
  <si>
    <t>1280 5th Avenue</t>
  </si>
  <si>
    <t>Soothing Place in the City</t>
  </si>
  <si>
    <t>Tara</t>
  </si>
  <si>
    <t>East Houston Street Alphabet City</t>
  </si>
  <si>
    <t>Furnished 2BR in UES (30 DAYS MIN)</t>
  </si>
  <si>
    <t>320 East 95th Street</t>
  </si>
  <si>
    <t>Idealistic Inwood</t>
  </si>
  <si>
    <t>Alaina</t>
  </si>
  <si>
    <t>10 Vermilyea Avenue</t>
  </si>
  <si>
    <t>Modern sunny one bed apt</t>
  </si>
  <si>
    <t>Oisin</t>
  </si>
  <si>
    <t>6 Clinton Street</t>
  </si>
  <si>
    <t>Charming Harlem apartment</t>
  </si>
  <si>
    <t>Gina</t>
  </si>
  <si>
    <t>55 West 129th Street</t>
  </si>
  <si>
    <t>Best Location NYC! Studio in heart of The Village</t>
  </si>
  <si>
    <t>Sweet Corner Bakeshop 535</t>
  </si>
  <si>
    <t>Elite Exclusive Chic NYC Times Square LuxuryApt</t>
  </si>
  <si>
    <t>S Barn</t>
  </si>
  <si>
    <t>647 West 42nd Street</t>
  </si>
  <si>
    <t>Cozy apt in the Upper East Side</t>
  </si>
  <si>
    <t>Luanna</t>
  </si>
  <si>
    <t>336 East 96th Street</t>
  </si>
  <si>
    <t>Sunny Room in Beautiful Artist's Home</t>
  </si>
  <si>
    <t>Lyndell</t>
  </si>
  <si>
    <t>640 West 156th Street</t>
  </si>
  <si>
    <t>Chelsea HUGE apartment w/ King bed + office</t>
  </si>
  <si>
    <t>Everett</t>
  </si>
  <si>
    <t>106 West 19th Street</t>
  </si>
  <si>
    <t>Heart of Lower East Side</t>
  </si>
  <si>
    <t>Claire</t>
  </si>
  <si>
    <t>55D Delancey Street</t>
  </si>
  <si>
    <t>Private: The Brass Room</t>
  </si>
  <si>
    <t>The Beekman 350</t>
  </si>
  <si>
    <t>Designer Home in Village Center</t>
  </si>
  <si>
    <t>55 East 9th Street</t>
  </si>
  <si>
    <t>Safe, Quiet and Bright near Subways has 2 beds</t>
  </si>
  <si>
    <t>Pennsylvania Station 8th Avenue</t>
  </si>
  <si>
    <t>Spacious Bright 2B Apt East Village</t>
  </si>
  <si>
    <t>242 East 3rd Street</t>
  </si>
  <si>
    <t>Cute Studio Greenwich Village NYC</t>
  </si>
  <si>
    <t>Mario</t>
  </si>
  <si>
    <t>Entire Prime Upper West Side Large Studio</t>
  </si>
  <si>
    <t>Charming 1BR in the East Village</t>
  </si>
  <si>
    <t>Lovely Manhattan Apartment</t>
  </si>
  <si>
    <t>Mathilde</t>
  </si>
  <si>
    <t>206 West 106th Street</t>
  </si>
  <si>
    <t>******AMAZING DEAL IN NYC*****</t>
  </si>
  <si>
    <t>Ivana</t>
  </si>
  <si>
    <t>1366 York Avenue</t>
  </si>
  <si>
    <t>Beautiful One Bedroom in Chelsea</t>
  </si>
  <si>
    <t>301 West 26th Street</t>
  </si>
  <si>
    <t>Best Block, NYC!  July 25-Aug 18</t>
  </si>
  <si>
    <t>Joy</t>
  </si>
  <si>
    <t>The Majestic 115</t>
  </si>
  <si>
    <t>1 bedroom apartment in NYC</t>
  </si>
  <si>
    <t>The Pit Broome Street</t>
  </si>
  <si>
    <t>MODERN AND COZY FLAT w/ BACKYARD</t>
  </si>
  <si>
    <t>Monica</t>
  </si>
  <si>
    <t>326 Malcolm X Boulevard</t>
  </si>
  <si>
    <t>Alcove Studio w/ outdoor Patio Deck</t>
  </si>
  <si>
    <t>Amir</t>
  </si>
  <si>
    <t>3A East 129th Street</t>
  </si>
  <si>
    <t>Comfortable UWS 2-BD Family-Friendly Brownstone</t>
  </si>
  <si>
    <t>Stacy</t>
  </si>
  <si>
    <t>31 West 74th Street</t>
  </si>
  <si>
    <t>Quiet Chelsea Studio w/Charm</t>
  </si>
  <si>
    <t>228 West 16th Street</t>
  </si>
  <si>
    <t>Sunny Studios in Historic Browstone</t>
  </si>
  <si>
    <t>62 West 82nd Street</t>
  </si>
  <si>
    <t>Spacious Gramercy Penthouse Studio</t>
  </si>
  <si>
    <t>Washington Irving High School Irving Place</t>
  </si>
  <si>
    <t>Beautiful Room Near S. St. Seaport</t>
  </si>
  <si>
    <t>Hans</t>
  </si>
  <si>
    <t>Brooklyn Bridge Columbia Heights</t>
  </si>
  <si>
    <t>Stylish Apartment in post-war walk-up Building</t>
  </si>
  <si>
    <t>Vivienne</t>
  </si>
  <si>
    <t>45 Delancey Street</t>
  </si>
  <si>
    <t>Amazing 2BR (5) UES, (MIN 30 DAYS)</t>
  </si>
  <si>
    <t>320 East 81st Street</t>
  </si>
  <si>
    <t>LES/Chinatown One Bedroom apt (all to yourself)</t>
  </si>
  <si>
    <t>Xiao</t>
  </si>
  <si>
    <t>Public School 2 122</t>
  </si>
  <si>
    <t>Private BR in Huge 2BR in Chinatown</t>
  </si>
  <si>
    <t>Dave</t>
  </si>
  <si>
    <t>Central Park home away from home</t>
  </si>
  <si>
    <t>139 West 116th Street</t>
  </si>
  <si>
    <t>Luxury apartment in Manhattan.</t>
  </si>
  <si>
    <t>Karima</t>
  </si>
  <si>
    <t>508 East 79th Street</t>
  </si>
  <si>
    <t>Spacious 2 Bedroom apartment in Washington Heights</t>
  </si>
  <si>
    <t>Matthias</t>
  </si>
  <si>
    <t>66 Fort Washington Avenue</t>
  </si>
  <si>
    <t>A Charming &amp; Spacious Flat in NYC</t>
  </si>
  <si>
    <t>Omri</t>
  </si>
  <si>
    <t>164 East 116th Street</t>
  </si>
  <si>
    <t>FANTASTIC MANHATTAN LIVING 5 day Minimum</t>
  </si>
  <si>
    <t>Patricio</t>
  </si>
  <si>
    <t>499 West 129th Street</t>
  </si>
  <si>
    <t>Big specious room is Manhattan!!!</t>
  </si>
  <si>
    <t>112 West 144th Street</t>
  </si>
  <si>
    <t>Private room in Harlem</t>
  </si>
  <si>
    <t>Sunlit Central Park Apartment</t>
  </si>
  <si>
    <t>110 Riverside Drive</t>
  </si>
  <si>
    <t>Beautiful apt uptown Manhattan</t>
  </si>
  <si>
    <t>Roman</t>
  </si>
  <si>
    <t>824 West 176th Street</t>
  </si>
  <si>
    <t>Luxury Studio on (Email hidden by Airbnb)</t>
  </si>
  <si>
    <t>CVS Pharmacy 2495</t>
  </si>
  <si>
    <t>SLEEK WEST VILLAGE ARTIST STUDIO LOFT</t>
  </si>
  <si>
    <t>Michele</t>
  </si>
  <si>
    <t>Private Room in East Village Manhattan</t>
  </si>
  <si>
    <t>326 East 11th Street</t>
  </si>
  <si>
    <t>Beautiful 1 bdrm, Inwood Manhattan</t>
  </si>
  <si>
    <t>Brace</t>
  </si>
  <si>
    <t>70 Park Terrace East</t>
  </si>
  <si>
    <t>Charming Studio / East Village, NYC</t>
  </si>
  <si>
    <t>Fabrizio</t>
  </si>
  <si>
    <t>525 East 11th Street</t>
  </si>
  <si>
    <t>#1 Private room near CENTRAL PARK!</t>
  </si>
  <si>
    <t>1461 1st Avenue</t>
  </si>
  <si>
    <t>Wake Up In The City That Never Sleeps</t>
  </si>
  <si>
    <t>Jane</t>
  </si>
  <si>
    <t>115 4th Avenue</t>
  </si>
  <si>
    <t>NYC Zen</t>
  </si>
  <si>
    <t>Paula</t>
  </si>
  <si>
    <t>233 East 4th Street</t>
  </si>
  <si>
    <t>New York City for All Seasons!</t>
  </si>
  <si>
    <t>Richelle</t>
  </si>
  <si>
    <t>325 West End Avenue</t>
  </si>
  <si>
    <t>Heart of LES + Patio</t>
  </si>
  <si>
    <t>84 Stanton Street</t>
  </si>
  <si>
    <t>NYC 1-Bedroom Apt in the Heights</t>
  </si>
  <si>
    <t>351 Wadsworth Avenue</t>
  </si>
  <si>
    <t>Artful Chelsea 1-BR Apt, BR Faces Garden</t>
  </si>
  <si>
    <t>250 West 27th Street</t>
  </si>
  <si>
    <t>Gorgeous Sunny Studio</t>
  </si>
  <si>
    <t>Le Pain Quotidien 494</t>
  </si>
  <si>
    <t>True 1BR Apt in Greenwich Village</t>
  </si>
  <si>
    <t>Maggie</t>
  </si>
  <si>
    <t>Cozy East Village/Gramercy Studio by Union Square</t>
  </si>
  <si>
    <t>Eliane</t>
  </si>
  <si>
    <t>203 East 13th Street</t>
  </si>
  <si>
    <t>Beautiful West Village 1 BR Apt--Best Location!</t>
  </si>
  <si>
    <t>Leena</t>
  </si>
  <si>
    <t>287 Bleecker Street</t>
  </si>
  <si>
    <t>Cozy Studio On The Upper East Side</t>
  </si>
  <si>
    <t>Bee</t>
  </si>
  <si>
    <t>370 East 76th Street</t>
  </si>
  <si>
    <t>A single room  that converts  with bathroom</t>
  </si>
  <si>
    <t>871 7th Avenue</t>
  </si>
  <si>
    <t>Cozy room on Upper West Side</t>
  </si>
  <si>
    <t>Lex</t>
  </si>
  <si>
    <t>2341 Broadway</t>
  </si>
  <si>
    <t>Upper West Side 1 BR APT, ~675sg ft</t>
  </si>
  <si>
    <t>32 West 88th Street</t>
  </si>
  <si>
    <t xml:space="preserve">Studio Apartment on 35th and 3rd </t>
  </si>
  <si>
    <t>Bobbi</t>
  </si>
  <si>
    <t>229 East 35th Street</t>
  </si>
  <si>
    <t>West Village: Cozy, Quiet 1BR Apt</t>
  </si>
  <si>
    <t>61 Morton Street</t>
  </si>
  <si>
    <t>BEAUTIFUL UPPER WEST SIDE SANCTUARY</t>
  </si>
  <si>
    <t>169 West 87th Street</t>
  </si>
  <si>
    <t>Stunning Sundrenched Tribeca Loft</t>
  </si>
  <si>
    <t>17B White Street</t>
  </si>
  <si>
    <t>Modern Luxury in brownstone at Central Park</t>
  </si>
  <si>
    <t>Clay</t>
  </si>
  <si>
    <t>634 Columbus Avenue</t>
  </si>
  <si>
    <t>NO PLACE LIKE YOUR NYC HOME! UPPER WEST SIDE 1BDRM</t>
  </si>
  <si>
    <t>132 West 73rd Street</t>
  </si>
  <si>
    <t>FULLY Furnished Studio â™¥ Manhattan</t>
  </si>
  <si>
    <t>Westbeth Artists Community Bank Street</t>
  </si>
  <si>
    <t>1BR LUXURY PENTHOUSE MODERN CONDO</t>
  </si>
  <si>
    <t>Elena</t>
  </si>
  <si>
    <t>40 Wall Street 40</t>
  </si>
  <si>
    <t>Beautiful Spacious Brownstone</t>
  </si>
  <si>
    <t>Reena</t>
  </si>
  <si>
    <t>Bed Bath &amp; Beyond 5</t>
  </si>
  <si>
    <t>Gorgeous 1BR New W/D Modern_BestLocation!NYC</t>
  </si>
  <si>
    <t>Lovely upper east side studio</t>
  </si>
  <si>
    <t>Lina</t>
  </si>
  <si>
    <t>1574 1st Avenue</t>
  </si>
  <si>
    <t>Whole West Village Studio</t>
  </si>
  <si>
    <t>Lydia</t>
  </si>
  <si>
    <t>95 Greenwich Avenue</t>
  </si>
  <si>
    <t>Cozy NY-style 1BDRM Apartment UES.</t>
  </si>
  <si>
    <t>Art</t>
  </si>
  <si>
    <t>Gristedes 1208</t>
  </si>
  <si>
    <t>Unique &amp; Charming small 1br Apt. LES</t>
  </si>
  <si>
    <t>Cs</t>
  </si>
  <si>
    <t>26 Jefferson Street</t>
  </si>
  <si>
    <t>Luxury 1 Bedroom Upper West</t>
  </si>
  <si>
    <t>Olivier</t>
  </si>
  <si>
    <t>258 West 71st Street</t>
  </si>
  <si>
    <t>Kosher Upper West Side Studio Apt</t>
  </si>
  <si>
    <t>Chaz</t>
  </si>
  <si>
    <t>306 West 93rd Street</t>
  </si>
  <si>
    <t>Heaven On Riverside</t>
  </si>
  <si>
    <t>630 West 139th Street</t>
  </si>
  <si>
    <t>Private bedroom apartment 4B</t>
  </si>
  <si>
    <t>219 East 109th Street</t>
  </si>
  <si>
    <t>Huge, Perfect Location West Village</t>
  </si>
  <si>
    <t>Celeste</t>
  </si>
  <si>
    <t>170 West 12th Street</t>
  </si>
  <si>
    <t>Oasis in Manhattan on Hudson river!</t>
  </si>
  <si>
    <t>Ksenia</t>
  </si>
  <si>
    <t>Sunny Manhattan Studio</t>
  </si>
  <si>
    <t>760 West 187th Street</t>
  </si>
  <si>
    <t>DISCOUNTED Entire Apt:  Prime UWS location!</t>
  </si>
  <si>
    <t>732 West End Avenue</t>
  </si>
  <si>
    <t>GRACIOUS HARLEM 1 BEDROOM</t>
  </si>
  <si>
    <t>Olubode Shawn</t>
  </si>
  <si>
    <t>430 West 125th Street</t>
  </si>
  <si>
    <t>Great Chelsea block near Highline &amp; Subways</t>
  </si>
  <si>
    <t>330 West 28th Street</t>
  </si>
  <si>
    <t>Beautiful Furnished Room!</t>
  </si>
  <si>
    <t>525 West 158th Street</t>
  </si>
  <si>
    <t>West Village 1 BR Apartment</t>
  </si>
  <si>
    <t>Betsy</t>
  </si>
  <si>
    <t>230 REAR-B West 10th Street</t>
  </si>
  <si>
    <t>Beautiful Trendy 2br Harlem Apt.</t>
  </si>
  <si>
    <t>Rochelle</t>
  </si>
  <si>
    <t>East Harlem Studio</t>
  </si>
  <si>
    <t>Mariko</t>
  </si>
  <si>
    <t>Harlem River Drive Manhattan Community Board 11</t>
  </si>
  <si>
    <t>Charming Harlem Getaway-Women Only</t>
  </si>
  <si>
    <t>2898 Frederick Douglass Boulevard</t>
  </si>
  <si>
    <t xml:space="preserve">1BD in Lower East Side </t>
  </si>
  <si>
    <t>Elisa</t>
  </si>
  <si>
    <t>216 Eldridge Street</t>
  </si>
  <si>
    <t>NYC apartment! Bright and spacious!</t>
  </si>
  <si>
    <t>Sidewalk Flowers Wadsworth Avenue</t>
  </si>
  <si>
    <t>Lrg1Bdrm, Terrace w/ Cent.Park View</t>
  </si>
  <si>
    <t>Kathleen</t>
  </si>
  <si>
    <t>Frederick Douglas Playground Amsterdam Avenue</t>
  </si>
  <si>
    <t>Charming &amp; sunny studio apartment</t>
  </si>
  <si>
    <t>Saint Nicholas Avenue &amp; West 145th Street Saint Nicholas Avenue</t>
  </si>
  <si>
    <t>Cozy private room in UES</t>
  </si>
  <si>
    <t>Valerie</t>
  </si>
  <si>
    <t>306 East 90th Street</t>
  </si>
  <si>
    <t>Renovated Spacious 1BR Upper West</t>
  </si>
  <si>
    <t>Carly</t>
  </si>
  <si>
    <t>X93 Fitness 673</t>
  </si>
  <si>
    <t>AMAZING ONE BEDROOM IN MANHATTAN</t>
  </si>
  <si>
    <t>Tammy</t>
  </si>
  <si>
    <t>101 West 134th Street</t>
  </si>
  <si>
    <t>Feels like home with park view</t>
  </si>
  <si>
    <t>Yah</t>
  </si>
  <si>
    <t>60 Cooper Street</t>
  </si>
  <si>
    <t>17 Flr. Manhattan Views, Nr. Subway</t>
  </si>
  <si>
    <t>**Bright Nolita Apt w Doorman/Elevators/Gym**</t>
  </si>
  <si>
    <t>222 Lafayette Street</t>
  </si>
  <si>
    <t>CHARMING TOWNHOUSE NEAR RSD PARK - STUDIO APT</t>
  </si>
  <si>
    <t>309 West 75th Street</t>
  </si>
  <si>
    <t>Charming Townhouse Near RSD Park!  2 Bedroom Apt</t>
  </si>
  <si>
    <t>335 West 76th Street</t>
  </si>
  <si>
    <t>Furnished studioA UES (30 days MIN)</t>
  </si>
  <si>
    <t>315 East 80th Street</t>
  </si>
  <si>
    <t>Large Sunny 2 Bedroom + den - UWS</t>
  </si>
  <si>
    <t>Aneela</t>
  </si>
  <si>
    <t>200 West 88th Street</t>
  </si>
  <si>
    <t>Studio Apartment in Midtown</t>
  </si>
  <si>
    <t>Leandro</t>
  </si>
  <si>
    <t>803 9th Avenue</t>
  </si>
  <si>
    <t>SUNNY APARTMENT DOWNTOWN!</t>
  </si>
  <si>
    <t>Gill</t>
  </si>
  <si>
    <t>170 East 2nd Street</t>
  </si>
  <si>
    <t>Junior 1-BR in West Village</t>
  </si>
  <si>
    <t>239 Bleecker Street</t>
  </si>
  <si>
    <t>Manhattan/ LES Short term Stay</t>
  </si>
  <si>
    <t>Herman  F</t>
  </si>
  <si>
    <t>Chrystie Street / 2nd Avenue Lower East Side</t>
  </si>
  <si>
    <t>Sunny Chelsea 1 B.R. Hi Line, Washer/Dryer, 3 Beds</t>
  </si>
  <si>
    <t>323 West 29th Street</t>
  </si>
  <si>
    <t>Homey Well-Located Apartment!</t>
  </si>
  <si>
    <t>116 East 16th Street</t>
  </si>
  <si>
    <t>Cozy room in NYC 5</t>
  </si>
  <si>
    <t>Speedway West 145th Street</t>
  </si>
  <si>
    <t>Gorgeous PermaGO HOMESâ„¢ - FiDi - Room 2/2</t>
  </si>
  <si>
    <t>Gershwyn</t>
  </si>
  <si>
    <t>195 Broadway 195</t>
  </si>
  <si>
    <t>Lovely studio upper east side !</t>
  </si>
  <si>
    <t>414 East 75th Street</t>
  </si>
  <si>
    <t>Very large, clean 1 BR apartment</t>
  </si>
  <si>
    <t>Tauheed</t>
  </si>
  <si>
    <t>216 East 125th Street</t>
  </si>
  <si>
    <t>Modern Loft Space on Gramercy Park</t>
  </si>
  <si>
    <t>Barfly 244</t>
  </si>
  <si>
    <t>1BR West Village! Landmark Building</t>
  </si>
  <si>
    <t>Laura And Jake</t>
  </si>
  <si>
    <t>Scotch &amp; Soda 317</t>
  </si>
  <si>
    <t>Great location, great value</t>
  </si>
  <si>
    <t>The Olivia West 34th Street</t>
  </si>
  <si>
    <t>Gorgeous ! Best Location in NYC !</t>
  </si>
  <si>
    <t>Lynda</t>
  </si>
  <si>
    <t>264 West 73rd Street</t>
  </si>
  <si>
    <t>Manhattan -  Best Location in Midtown</t>
  </si>
  <si>
    <t>342 East 50th Street</t>
  </si>
  <si>
    <t>Luxury 3 bed/ 2 bath apt in Harlem w/ terrace</t>
  </si>
  <si>
    <t>G &amp; S</t>
  </si>
  <si>
    <t>2101 Frederick Douglass Boulevard</t>
  </si>
  <si>
    <t>Room in Harlem</t>
  </si>
  <si>
    <t>Laetitia</t>
  </si>
  <si>
    <t>451 West 149th Street</t>
  </si>
  <si>
    <t>Room One in cozy apartment_1</t>
  </si>
  <si>
    <t>542 West 159th Street</t>
  </si>
  <si>
    <t>*SPLENDID* Fantastic 2 BR Apt near many Hospitals</t>
  </si>
  <si>
    <t>407 East 61st Street</t>
  </si>
  <si>
    <t>Lovely Duplex (2-story) flat on the UES</t>
  </si>
  <si>
    <t>COZY CLEAN BDR 3 MINUTE WALK FROM GRAND CENTRAL</t>
  </si>
  <si>
    <t>105 East 38th Street</t>
  </si>
  <si>
    <t>Priv room in 3 bdrm apt - Room "B"</t>
  </si>
  <si>
    <t>1 East 117th Street</t>
  </si>
  <si>
    <t>Charming 1-Bedroom in East Village</t>
  </si>
  <si>
    <t>233-235 East 10th Street</t>
  </si>
  <si>
    <t>Spacious 1 Bdrm in BEST location!!</t>
  </si>
  <si>
    <t>Ms</t>
  </si>
  <si>
    <t>Washington Irving House 3rd Avenue</t>
  </si>
  <si>
    <t>Come stay in super comfy and cozy!</t>
  </si>
  <si>
    <t>Lisbeth</t>
  </si>
  <si>
    <t>69th Regiment Armory 68</t>
  </si>
  <si>
    <t>*** Gorgeous 2BD apt with Terrace ***</t>
  </si>
  <si>
    <t>350 West 57th Street</t>
  </si>
  <si>
    <t>Luxury Doorman 1BR  Best part of NY</t>
  </si>
  <si>
    <t>Pedro</t>
  </si>
  <si>
    <t>788 9th Avenue</t>
  </si>
  <si>
    <t>Private Bdrm/Bathrm. New! Elevator!</t>
  </si>
  <si>
    <t>307 East 110th Street</t>
  </si>
  <si>
    <t>Gorgeous Apt Heart of West Villlage</t>
  </si>
  <si>
    <t>Melinda</t>
  </si>
  <si>
    <t>263 West 11th Street</t>
  </si>
  <si>
    <t>Between Central Park and the Subway</t>
  </si>
  <si>
    <t>1209 Park Avenue</t>
  </si>
  <si>
    <t>Cozy spacious UES studio</t>
  </si>
  <si>
    <t>305 East 83rd Street</t>
  </si>
  <si>
    <t>An Upper-Manhattan room of your own!</t>
  </si>
  <si>
    <t>Ivan</t>
  </si>
  <si>
    <t>572 West 156th Street</t>
  </si>
  <si>
    <t>Cozy, Clean, Spacious Apartment!</t>
  </si>
  <si>
    <t>137 West 145th Street</t>
  </si>
  <si>
    <t>Suite Spot in Tribeca</t>
  </si>
  <si>
    <t>57 Warren Street</t>
  </si>
  <si>
    <t>Enchanting Studio in West Village</t>
  </si>
  <si>
    <t>202 Thompson Street</t>
  </si>
  <si>
    <t>Cozy Room in Lower East Side- NYC</t>
  </si>
  <si>
    <t>Helena</t>
  </si>
  <si>
    <t>Tinkersphere 152</t>
  </si>
  <si>
    <t>Furnished 1 Bedroom in East Harlem</t>
  </si>
  <si>
    <t>Jeremiah</t>
  </si>
  <si>
    <t>2132 2nd Avenue</t>
  </si>
  <si>
    <t>Colorful Studio Near Columbia Univ.</t>
  </si>
  <si>
    <t>360 West 117th Street</t>
  </si>
  <si>
    <t>Chelsea/West Village - 2bdrm apt</t>
  </si>
  <si>
    <t>260 West 15th Street</t>
  </si>
  <si>
    <t>Cozy, bright 1BR avail. in East Village apartment</t>
  </si>
  <si>
    <t>Marshall</t>
  </si>
  <si>
    <t>520 East 14th Street</t>
  </si>
  <si>
    <t>cozy upper east side 1 br abode</t>
  </si>
  <si>
    <t>Ruppert Tower East 90th Street</t>
  </si>
  <si>
    <t>Large queen size bedroom in huge loft apt</t>
  </si>
  <si>
    <t>228 East 117th Street</t>
  </si>
  <si>
    <t>East Village Designer's 1-BR APT</t>
  </si>
  <si>
    <t>Yvette</t>
  </si>
  <si>
    <t>607 East 6th Street</t>
  </si>
  <si>
    <t>Luxury large Penthouse /Fireplace / City views..</t>
  </si>
  <si>
    <t>Barry</t>
  </si>
  <si>
    <t>Perfect Midtown Apt E. 50th St</t>
  </si>
  <si>
    <t>Kiovanna</t>
  </si>
  <si>
    <t>333 East 49th Street</t>
  </si>
  <si>
    <t>Secluded Master Bedroom in Beautiful Huge Apt</t>
  </si>
  <si>
    <t>Fernando And Lenin</t>
  </si>
  <si>
    <t>4534 Broadway</t>
  </si>
  <si>
    <t>last minute TRIBECA CONDO AVAILABLE</t>
  </si>
  <si>
    <t>Jupira</t>
  </si>
  <si>
    <t>Independence Plaza III Greenwich Street</t>
  </si>
  <si>
    <t>Your NYC haven at Upper Manhattan!</t>
  </si>
  <si>
    <t>730 Riverside Drive</t>
  </si>
  <si>
    <t>Spacious Midtown Manhattan room</t>
  </si>
  <si>
    <t>Ayse Sera</t>
  </si>
  <si>
    <t>715 Lexington Avenue</t>
  </si>
  <si>
    <t>Charming West Village 1 bdrm</t>
  </si>
  <si>
    <t>Susie</t>
  </si>
  <si>
    <t>Colorful Manhattan - Harlem Apartment</t>
  </si>
  <si>
    <t>Lauri</t>
  </si>
  <si>
    <t>143 West 122nd Street</t>
  </si>
  <si>
    <t>*Soho Duplex* with private rooftop</t>
  </si>
  <si>
    <t>Jorge</t>
  </si>
  <si>
    <t>187 Spring Street</t>
  </si>
  <si>
    <t>Gorgeous 1 Bedroom in the heart of NYC: Chelsea</t>
  </si>
  <si>
    <t>217 West 15th Street</t>
  </si>
  <si>
    <t>Entire Private Modern Studio UPW Manhattan</t>
  </si>
  <si>
    <t>2465 Broadway</t>
  </si>
  <si>
    <t>Large Studio w/ Entertainment Room!</t>
  </si>
  <si>
    <t>294 West 92nd Street</t>
  </si>
  <si>
    <t>2ND AVENUE OFF HOUSTON/LOFTLIKE STU</t>
  </si>
  <si>
    <t>229 Bowery</t>
  </si>
  <si>
    <t>Lower East Side Studio !</t>
  </si>
  <si>
    <t>10 Stanton Street</t>
  </si>
  <si>
    <t>In the heart of the East Village</t>
  </si>
  <si>
    <t>Anoop</t>
  </si>
  <si>
    <t>516 East 13th Street</t>
  </si>
  <si>
    <t>Beautiful Apartment On Stivers Row</t>
  </si>
  <si>
    <t>Phyllis</t>
  </si>
  <si>
    <t>205 West 135th Street</t>
  </si>
  <si>
    <t>One Block From Central Park!</t>
  </si>
  <si>
    <t>55 East 93rd Street</t>
  </si>
  <si>
    <t>Quiet, Meatpacking/W.Village</t>
  </si>
  <si>
    <t>Kat</t>
  </si>
  <si>
    <t>10th Avenue Meatpacking District</t>
  </si>
  <si>
    <t>Sunny 1BR in hip East Village</t>
  </si>
  <si>
    <t>Public School 64 600</t>
  </si>
  <si>
    <t>Room Two in sun bathed walk-up_2</t>
  </si>
  <si>
    <t>535 West 160th Street</t>
  </si>
  <si>
    <t>Stylish Apartment with Spacious Private Room</t>
  </si>
  <si>
    <t>Fully Furnished Upper West Side 1BD</t>
  </si>
  <si>
    <t>310 West 99th Street</t>
  </si>
  <si>
    <t>Spacious Rm in 3br apt-private bath</t>
  </si>
  <si>
    <t>Private bedroom in historic Chinatown apartment</t>
  </si>
  <si>
    <t>Manhattan Civil Courthouse 111</t>
  </si>
  <si>
    <t>Bright 1 bdrm apt near Central Park, shops &amp; metro</t>
  </si>
  <si>
    <t>Astor Apartments 235</t>
  </si>
  <si>
    <t>Safe, Sunny, Quiet Chelsea Apt has Washer/Dryer</t>
  </si>
  <si>
    <t>383 8th Avenue</t>
  </si>
  <si>
    <t>1 BDR in Greenwich Village Full APT</t>
  </si>
  <si>
    <t>NEW_2BR_PrivateRoof&amp;CityView_Beauty</t>
  </si>
  <si>
    <t>439 West 54th Street</t>
  </si>
  <si>
    <t>Your Haven in the Upper West Side</t>
  </si>
  <si>
    <t>Orlando</t>
  </si>
  <si>
    <t>260 West 122nd Street</t>
  </si>
  <si>
    <t>Spacious Quiet rm - 20mins to Midtown</t>
  </si>
  <si>
    <t>88 Haven Avenue</t>
  </si>
  <si>
    <t>Harlem/Hamilton Heights Sunny Room</t>
  </si>
  <si>
    <t>145th Street Saint Nicholas Avenue</t>
  </si>
  <si>
    <t xml:space="preserve">Sun-Drenched Hamilton Hts Jewel   </t>
  </si>
  <si>
    <t>Beautiful One-Bedroom Apartment  Near Central Park</t>
  </si>
  <si>
    <t>Jessica M.</t>
  </si>
  <si>
    <t>The Stratford East 73rd Street</t>
  </si>
  <si>
    <t>Beautiful LES Apartment</t>
  </si>
  <si>
    <t>19 Pike Street</t>
  </si>
  <si>
    <t>airy, earthy room in artistic apt</t>
  </si>
  <si>
    <t>469 Fort Washington Avenue</t>
  </si>
  <si>
    <t>Big &amp; bright 2 bedroom apartment! Lower East Side!</t>
  </si>
  <si>
    <t>Dominik</t>
  </si>
  <si>
    <t>80 Ridge Street</t>
  </si>
  <si>
    <t>1 Bedroom w/ huge Deck in West Village/SOHO</t>
  </si>
  <si>
    <t>Wendy</t>
  </si>
  <si>
    <t>10 Downing Street</t>
  </si>
  <si>
    <t>Central Harlem large beautiful studio</t>
  </si>
  <si>
    <t>2518 Frederick Douglass Boulevard</t>
  </si>
  <si>
    <t>Cozy Room in the heart of UWS</t>
  </si>
  <si>
    <t>212 West 80th Street</t>
  </si>
  <si>
    <t>Large artsy studio with 90s style</t>
  </si>
  <si>
    <t>Seth</t>
  </si>
  <si>
    <t>313 West 17th Street</t>
  </si>
  <si>
    <t>Big and Well Appointed NYC 1 Bdrm</t>
  </si>
  <si>
    <t>5 West 63rd Street</t>
  </si>
  <si>
    <t>Cosy HUS Room, furnished &amp; all utilities included!</t>
  </si>
  <si>
    <t>3778 Broadway</t>
  </si>
  <si>
    <t>Sunny room on quiet block</t>
  </si>
  <si>
    <t>Milena</t>
  </si>
  <si>
    <t>Luxurious Chelsea Apt with Terrace</t>
  </si>
  <si>
    <t>Yonathan</t>
  </si>
  <si>
    <t>250 West 15th Street</t>
  </si>
  <si>
    <t>Clean Bedroom in Greenwich Village</t>
  </si>
  <si>
    <t>192 Bleecker Street</t>
  </si>
  <si>
    <t>Penthouse Apt with Roofdeck</t>
  </si>
  <si>
    <t>Taz And Nayyirah</t>
  </si>
  <si>
    <t>Lumber Boys 699</t>
  </si>
  <si>
    <t>East Village - Family friendly, specious and quiet</t>
  </si>
  <si>
    <t>Alon &amp; Adi</t>
  </si>
  <si>
    <t>1381 Lexington Avenue</t>
  </si>
  <si>
    <t>Large, Private 1BR in Noho/Nolita/Soho</t>
  </si>
  <si>
    <t>57 Great Jones Street</t>
  </si>
  <si>
    <t>1 BR with private bath new building</t>
  </si>
  <si>
    <t>Shay</t>
  </si>
  <si>
    <t>134 West 132nd Street</t>
  </si>
  <si>
    <t>Spacious room with view in Chelsea</t>
  </si>
  <si>
    <t>235 9th Avenue</t>
  </si>
  <si>
    <t>*Lovely Bedroom! Big Sunny Apt*Manhattan*</t>
  </si>
  <si>
    <t>Edel</t>
  </si>
  <si>
    <t>91 Henry Street</t>
  </si>
  <si>
    <t>Sunny 1bd - Near SOHO Washington SQ</t>
  </si>
  <si>
    <t>Heart of Meatpacking &amp; Chelsea</t>
  </si>
  <si>
    <t>348 West 20th Street</t>
  </si>
  <si>
    <t>Hells Kitchen Garden of Eden</t>
  </si>
  <si>
    <t>Moss Owen</t>
  </si>
  <si>
    <t>422 West 48th Street</t>
  </si>
  <si>
    <t>Upper West Side Studio doorman bld</t>
  </si>
  <si>
    <t>301 West 72nd Street</t>
  </si>
  <si>
    <t>Large Apt. in NYC w/natural light</t>
  </si>
  <si>
    <t>68 Cabrini Boulevard</t>
  </si>
  <si>
    <t>Spacious Sunny SoHo-Awesome Locale!</t>
  </si>
  <si>
    <t>55 East Houston Street</t>
  </si>
  <si>
    <t xml:space="preserve">NYC Studio Loft in Meatpacking </t>
  </si>
  <si>
    <t>Restoration Hardware 9</t>
  </si>
  <si>
    <t>Central Pk West-Convenient 1 BR</t>
  </si>
  <si>
    <t>Charming 1br in of NYC's best Neighborhood!</t>
  </si>
  <si>
    <t>304 Mulberry Street</t>
  </si>
  <si>
    <t>BRIGHT!-STEPS TO PARK!-SUBWAY OUTSIDE!-FITS 4!</t>
  </si>
  <si>
    <t>Lia</t>
  </si>
  <si>
    <t>Cute East Village 1 Bedroom Apt</t>
  </si>
  <si>
    <t>Angelita</t>
  </si>
  <si>
    <t>520 East 11th Street</t>
  </si>
  <si>
    <t>Airy+Sunny 1bdrm- Steps to HighLine</t>
  </si>
  <si>
    <t>Jh</t>
  </si>
  <si>
    <t>303 West 20th Street</t>
  </si>
  <si>
    <t>Large Room Overlooking Central Park</t>
  </si>
  <si>
    <t>Elina</t>
  </si>
  <si>
    <t>1 West 104th Street</t>
  </si>
  <si>
    <t>GREAT BRAND NEW 1 BED APT*TIMES SQ</t>
  </si>
  <si>
    <t>Snack EOS 522</t>
  </si>
  <si>
    <t>Great One bedroom in Midtown East</t>
  </si>
  <si>
    <t>St. Vartan Cathedral 630</t>
  </si>
  <si>
    <t>Boarding Room-style mini apartment/Harlem Oasis</t>
  </si>
  <si>
    <t>Kiela</t>
  </si>
  <si>
    <t>9 West 130th Street</t>
  </si>
  <si>
    <t>*OASIS* 2 BEDROOM, 2 BATH &amp; Garden! Great UWS Area</t>
  </si>
  <si>
    <t>300 West End Avenue</t>
  </si>
  <si>
    <t>Light filled room w/full size bed in LES</t>
  </si>
  <si>
    <t>286 East 2nd Street</t>
  </si>
  <si>
    <t>Big Bedroom in Sunny &amp; New Lower East Side Apt</t>
  </si>
  <si>
    <t>116 Suffolk Street</t>
  </si>
  <si>
    <t>Private Room in Flatiron</t>
  </si>
  <si>
    <t>Julian</t>
  </si>
  <si>
    <t>Holland Building West 30th Street</t>
  </si>
  <si>
    <t>Bright Harlem Home in New Building!</t>
  </si>
  <si>
    <t>Saint Nicholas Avenue &amp; West 141st Street Saint Nicholas Avenue</t>
  </si>
  <si>
    <t>NYC Super Cool East Village 1 BD</t>
  </si>
  <si>
    <t>Maegan</t>
  </si>
  <si>
    <t>216 Avenue B</t>
  </si>
  <si>
    <t>Luxury Modern Spacious 1BR,1 block to subway</t>
  </si>
  <si>
    <t>201 West 98th Street</t>
  </si>
  <si>
    <t>Entire Amazing Chic Studio @ Lower East</t>
  </si>
  <si>
    <t>Hotel Indigo 180</t>
  </si>
  <si>
    <t xml:space="preserve">5th Ave Apartment in Midtown! </t>
  </si>
  <si>
    <t>MGM Building 1350</t>
  </si>
  <si>
    <t>Entire Modern Studio Apartment/Prime Location</t>
  </si>
  <si>
    <t>2406 Broadway</t>
  </si>
  <si>
    <t>Lovely Bdr in Harlem, Manhattan</t>
  </si>
  <si>
    <t>Carmel</t>
  </si>
  <si>
    <t>509 West 129th Street</t>
  </si>
  <si>
    <t>BIG STYLISH SUNNY EAST VILLAGE 1BR</t>
  </si>
  <si>
    <t>Alta</t>
  </si>
  <si>
    <t>610 East 11th Street</t>
  </si>
  <si>
    <t>LUX APT IN TIMES SQUARE NEW BUILDING</t>
  </si>
  <si>
    <t>Claudia</t>
  </si>
  <si>
    <t>614 11th Avenue</t>
  </si>
  <si>
    <t>NYC fabulous views Manhattan's eye</t>
  </si>
  <si>
    <t>Nimo</t>
  </si>
  <si>
    <t>3rd Avenue &amp; East 29th Street 3rd Avenue</t>
  </si>
  <si>
    <t>Skylit Midtown Castle</t>
  </si>
  <si>
    <t>Bryant Park 6th Avenue</t>
  </si>
  <si>
    <t>Very comfortable room</t>
  </si>
  <si>
    <t>Alfredo</t>
  </si>
  <si>
    <t>218 West 113th Street</t>
  </si>
  <si>
    <t>Beautiful room in Manhattan</t>
  </si>
  <si>
    <t>Evgenia</t>
  </si>
  <si>
    <t>Herman J Stich Medical Building East 71st Street</t>
  </si>
  <si>
    <t>Your Manhattan haven: dressed in red</t>
  </si>
  <si>
    <t>914 Saint Nicholas Avenue</t>
  </si>
  <si>
    <t>Your West Village NYC 1 Bdm Apt</t>
  </si>
  <si>
    <t>Tege</t>
  </si>
  <si>
    <t>84 Perry Street</t>
  </si>
  <si>
    <t>Large luxury 1 bedroom loft in Gramercy</t>
  </si>
  <si>
    <t>Shayne</t>
  </si>
  <si>
    <t>210 East 22nd Street</t>
  </si>
  <si>
    <t>Newly Renovated 1 BR</t>
  </si>
  <si>
    <t>155 Bowery</t>
  </si>
  <si>
    <t>Cheerful 1 BD in Harlem, New York</t>
  </si>
  <si>
    <t>169 West 126th Street</t>
  </si>
  <si>
    <t>Beautiful studio by Central Park</t>
  </si>
  <si>
    <t>69 West 83rd Street</t>
  </si>
  <si>
    <t>Great Studio in W. Village - NYC!</t>
  </si>
  <si>
    <t>16 Clarkson Street</t>
  </si>
  <si>
    <t>Large Sunny Bedroom with Bay Window</t>
  </si>
  <si>
    <t>51 Hamilton Terrace</t>
  </si>
  <si>
    <t>Spacious 1BR, Adorable Clean Quiet</t>
  </si>
  <si>
    <t>Drica</t>
  </si>
  <si>
    <t>145 Stanton Street</t>
  </si>
  <si>
    <t>Bright, sunny Gramercy apartment!</t>
  </si>
  <si>
    <t>Tracy Towers East 24th Street</t>
  </si>
  <si>
    <t xml:space="preserve">Modern XL Tribeca apt with terrace </t>
  </si>
  <si>
    <t>Lp</t>
  </si>
  <si>
    <t>56 Leonard Street 56</t>
  </si>
  <si>
    <t>Experience ELEGANT LIFESTYLE</t>
  </si>
  <si>
    <t>Frances</t>
  </si>
  <si>
    <t>301 West 70th Street</t>
  </si>
  <si>
    <t>Great Studio in Chelsea, New York</t>
  </si>
  <si>
    <t>Alessandro</t>
  </si>
  <si>
    <t>225 West 24th Street</t>
  </si>
  <si>
    <t>cute convenient village suite</t>
  </si>
  <si>
    <t>134 West 4th Street</t>
  </si>
  <si>
    <t>Large  room in 2/1 on park w/2day discounts</t>
  </si>
  <si>
    <t>372 Manhattan Avenue</t>
  </si>
  <si>
    <t>Nice Furnished Short Term in NY</t>
  </si>
  <si>
    <t>Tiziana</t>
  </si>
  <si>
    <t>708 West 177th Street</t>
  </si>
  <si>
    <t>Cozy one-bedroom in E Village</t>
  </si>
  <si>
    <t>402 East 12th Street</t>
  </si>
  <si>
    <t>Manhattan Studio, Perfect Location</t>
  </si>
  <si>
    <t>Andrey</t>
  </si>
  <si>
    <t>310 East 52nd Street</t>
  </si>
  <si>
    <t>A cozy night in the heart of NYC</t>
  </si>
  <si>
    <t>Jeehee</t>
  </si>
  <si>
    <t>735 9th Avenue</t>
  </si>
  <si>
    <t>Amazing Bright bedroom in Harlem</t>
  </si>
  <si>
    <t>130 West 142nd Street</t>
  </si>
  <si>
    <t>Bohemian Den in Chinatown-New York</t>
  </si>
  <si>
    <t>Pablo</t>
  </si>
  <si>
    <t>205 East Broadway</t>
  </si>
  <si>
    <t>Amazing 1 Bedroom Apt CENTRAL PARK</t>
  </si>
  <si>
    <t>444 East 84th Street</t>
  </si>
  <si>
    <t>Spacious East Village 1 Bedroom</t>
  </si>
  <si>
    <t>78 East 3rd Street</t>
  </si>
  <si>
    <t>Private Furnished Studio Apartment</t>
  </si>
  <si>
    <t>433 East 83rd Street</t>
  </si>
  <si>
    <t>Best Location in Midtown Manhattan</t>
  </si>
  <si>
    <t>Gore</t>
  </si>
  <si>
    <t>347 West 55th Street</t>
  </si>
  <si>
    <t>Private room in Prime Soho/Nolita location</t>
  </si>
  <si>
    <t>Sky</t>
  </si>
  <si>
    <t>56 Spring Street</t>
  </si>
  <si>
    <t>Charming, Sunny Downtown Studio</t>
  </si>
  <si>
    <t>291 Grand Street</t>
  </si>
  <si>
    <t>Location AND Space in the city!!</t>
  </si>
  <si>
    <t>200 East 17th Street</t>
  </si>
  <si>
    <t>Sunny studio apartment in the heart of Manhattan</t>
  </si>
  <si>
    <t>Shira</t>
  </si>
  <si>
    <t>237 East 26th Street</t>
  </si>
  <si>
    <t>Warm&amp;Cozy Studio West Village</t>
  </si>
  <si>
    <t>Josefina</t>
  </si>
  <si>
    <t>31,5 Carmine Street</t>
  </si>
  <si>
    <t>Luxurious Village 1 bed!</t>
  </si>
  <si>
    <t>97 Perry Street</t>
  </si>
  <si>
    <t>Cozy home in vibrant Manhattan</t>
  </si>
  <si>
    <t>Michael &amp; Aleksandra</t>
  </si>
  <si>
    <t>2011 Amsterdam Avenue</t>
  </si>
  <si>
    <t>1 Bd. MANHATTAN NY Entire Apt. 1 yr-6 months min.</t>
  </si>
  <si>
    <t>Arthur</t>
  </si>
  <si>
    <t>45 Fairview Avenue</t>
  </si>
  <si>
    <t>The Lower East Side Experience</t>
  </si>
  <si>
    <t>Mila</t>
  </si>
  <si>
    <t>175 Ludlow Street</t>
  </si>
  <si>
    <t>Large Luxury Upper East Side Studio</t>
  </si>
  <si>
    <t>301 East 69th Street</t>
  </si>
  <si>
    <t>Modern 1 BR + terrace in Gramercy</t>
  </si>
  <si>
    <t>Curated 1BR on the prettiest block of the LES</t>
  </si>
  <si>
    <t>Rj</t>
  </si>
  <si>
    <t>Beautiful UES residence minutes from everything</t>
  </si>
  <si>
    <t>Jay</t>
  </si>
  <si>
    <t>225 East 74th Street</t>
  </si>
  <si>
    <t>HEART OF NYC! AMAIZING LOCATION!, SUPER ROOM</t>
  </si>
  <si>
    <t>Anya</t>
  </si>
  <si>
    <t>MoMA 11</t>
  </si>
  <si>
    <t>CONVENIENT Greenwich Village 2 BED!</t>
  </si>
  <si>
    <t>Dain</t>
  </si>
  <si>
    <t>215 Sullivan Street</t>
  </si>
  <si>
    <t>Room in Manhattan! 15min=TimeSquare</t>
  </si>
  <si>
    <t>Jack Andrew</t>
  </si>
  <si>
    <t>503 West 144th Street</t>
  </si>
  <si>
    <t>Garden Oasis in the â™¥ï¸ of NYC | Steps to Times Sq!</t>
  </si>
  <si>
    <t>666 10th Avenue</t>
  </si>
  <si>
    <t>UPPER EAST SIDE 1BR APT - CENTRAL</t>
  </si>
  <si>
    <t>430 East 80th Street</t>
  </si>
  <si>
    <t>SUNNY 2-bdrm CHILD-friendly Uptwn by Centrl Park!</t>
  </si>
  <si>
    <t>Eyal And Amy</t>
  </si>
  <si>
    <t>11 Saint Nicholas Avenue</t>
  </si>
  <si>
    <t>Harlem/Hamilton Heights Cozy Room</t>
  </si>
  <si>
    <t>349 Convent Avenue</t>
  </si>
  <si>
    <t>Bright and lovely 1 bdrm apt in LES</t>
  </si>
  <si>
    <t>353 Grand Street</t>
  </si>
  <si>
    <t>Cozy Affordable Room Available In NYC!!</t>
  </si>
  <si>
    <t>250 Fort Washington Avenue</t>
  </si>
  <si>
    <t>Cozy 2BD Near Columbia Univ</t>
  </si>
  <si>
    <t>Yonatan</t>
  </si>
  <si>
    <t>Sunny Bedroom in quirky apartment</t>
  </si>
  <si>
    <t>Select Garages 9</t>
  </si>
  <si>
    <t>Unshared Apt Cozy One Bedroom</t>
  </si>
  <si>
    <t>Sherry</t>
  </si>
  <si>
    <t>3519 Broadway</t>
  </si>
  <si>
    <t>Sunny, Large (Queen Bed) Private room in 2Bedroom</t>
  </si>
  <si>
    <t>Helga</t>
  </si>
  <si>
    <t>2170 1st Avenue</t>
  </si>
  <si>
    <t xml:space="preserve">Gramercy apartment </t>
  </si>
  <si>
    <t>Raul</t>
  </si>
  <si>
    <t>212A East 26th Street</t>
  </si>
  <si>
    <t>Space! Light! Charm! 1BR close to subways &amp; park</t>
  </si>
  <si>
    <t>Ellen</t>
  </si>
  <si>
    <t>Screme Gelato Bar West 94th Street</t>
  </si>
  <si>
    <t>Cozy West Village Apartment</t>
  </si>
  <si>
    <t>14th Street West 13th Street</t>
  </si>
  <si>
    <t>Beautiful duplex in a brownstone</t>
  </si>
  <si>
    <t>132 West 132nd Street</t>
  </si>
  <si>
    <t>Charming 1BD Apt in Classy Brownstone by Union Sq</t>
  </si>
  <si>
    <t>Otilia</t>
  </si>
  <si>
    <t>32 West 18th Street</t>
  </si>
  <si>
    <t>Modern Space in Charming Pre-war</t>
  </si>
  <si>
    <t>500 West 143rd Street</t>
  </si>
  <si>
    <t>All That Jazz. Uptown style on Sugar Hill.</t>
  </si>
  <si>
    <t>20 Jumel Terrace</t>
  </si>
  <si>
    <t>Sunny studio apt in heart of SoHo</t>
  </si>
  <si>
    <t>Mischa</t>
  </si>
  <si>
    <t>110 Sullivan Street</t>
  </si>
  <si>
    <t>Cool Room in Hell's Kitchen</t>
  </si>
  <si>
    <t>Enzo</t>
  </si>
  <si>
    <t>367 West 50th Street</t>
  </si>
  <si>
    <t>Lovely EV Artist's Home</t>
  </si>
  <si>
    <t>279 East 3rd Street</t>
  </si>
  <si>
    <t>Beautiful 1br on Upper West Side</t>
  </si>
  <si>
    <t>229 West 109th Street</t>
  </si>
  <si>
    <t>1BR by 1&amp;A trains</t>
  </si>
  <si>
    <t>Trans-Manhattan Expressway Manhattan Community Board 12</t>
  </si>
  <si>
    <t>POSH  High Rise near Times Square</t>
  </si>
  <si>
    <t>Lindsay Alexa</t>
  </si>
  <si>
    <t>348 West 38th Street</t>
  </si>
  <si>
    <t>Central Park West &amp; Columbia U: Comfy Private Room</t>
  </si>
  <si>
    <t>Ms. Yvonne</t>
  </si>
  <si>
    <t>Giraffe Path Morningside Heights</t>
  </si>
  <si>
    <t>Amazing 1bedroom uptown, Manhattan</t>
  </si>
  <si>
    <t>Luca</t>
  </si>
  <si>
    <t>663 Saint Nicholas Avenue</t>
  </si>
  <si>
    <t>Beautiful Central Park Apartment!</t>
  </si>
  <si>
    <t>Jimmie</t>
  </si>
  <si>
    <t>St Nicholas Ave &amp; Central Park North At Nw Corner Central Park North</t>
  </si>
  <si>
    <t>Bright Room in Battery Park!</t>
  </si>
  <si>
    <t>KayCee</t>
  </si>
  <si>
    <t>Little West Street Battery Park City</t>
  </si>
  <si>
    <t>East Village New Luxury Bldg - 1BR</t>
  </si>
  <si>
    <t>spacious, tranquil east village apt</t>
  </si>
  <si>
    <t>Parker (&amp; Juan)</t>
  </si>
  <si>
    <t>549 FDR Drive</t>
  </si>
  <si>
    <t>Great 1 bedroom- awesome location</t>
  </si>
  <si>
    <t>650 10th Avenue</t>
  </si>
  <si>
    <t>1 Bed Manhattan Apt. Minimum 7 DAYS</t>
  </si>
  <si>
    <t>765 Riverside Drive</t>
  </si>
  <si>
    <t>Stylish Designer Studio with Piano</t>
  </si>
  <si>
    <t>Prince Hall Plaza 460</t>
  </si>
  <si>
    <t>Clean Private Room in Renovated Apartment</t>
  </si>
  <si>
    <t>Pedro Pablo</t>
  </si>
  <si>
    <t>192 Audubon Avenue</t>
  </si>
  <si>
    <t>Cool &amp; Spacious Harlem Artist Flat</t>
  </si>
  <si>
    <t>Jorin</t>
  </si>
  <si>
    <t>200 West 119th Street</t>
  </si>
  <si>
    <t>Cool Room in NYC</t>
  </si>
  <si>
    <t>Gabriel</t>
  </si>
  <si>
    <t>High School of Graphic Communication Arts 439</t>
  </si>
  <si>
    <t>XL off Fifth Avenue &amp; Central Park</t>
  </si>
  <si>
    <t>Stefani</t>
  </si>
  <si>
    <t>11 East 64th Street</t>
  </si>
  <si>
    <t>Can't Beat this Central Location!</t>
  </si>
  <si>
    <t>Rubin Hall 35</t>
  </si>
  <si>
    <t>Sunny, small apartment near Central Park-Columbia</t>
  </si>
  <si>
    <t>P.S. 76 West 121st Street</t>
  </si>
  <si>
    <t>1 BR Apt steps from Central Park! #10223</t>
  </si>
  <si>
    <t>Luci</t>
  </si>
  <si>
    <t>138 West 74th Street</t>
  </si>
  <si>
    <t>Central Park beauty</t>
  </si>
  <si>
    <t>Stanton</t>
  </si>
  <si>
    <t>111 West 94th Street</t>
  </si>
  <si>
    <t>Artist's Apt in Downtown Manhattan</t>
  </si>
  <si>
    <t>Yazmany</t>
  </si>
  <si>
    <t>144 East Broadway</t>
  </si>
  <si>
    <t>FIVE STAR LIGHT-FILLED DUPLEX - PRIVATE DECK</t>
  </si>
  <si>
    <t>Graham</t>
  </si>
  <si>
    <t>Chipotle 604</t>
  </si>
  <si>
    <t>Home Sweet Home in Historic Harlem-Riverside Drive</t>
  </si>
  <si>
    <t>193 Edgecombe Avenue</t>
  </si>
  <si>
    <t>Quiet minimal clean</t>
  </si>
  <si>
    <t>Emma</t>
  </si>
  <si>
    <t>Third North 75</t>
  </si>
  <si>
    <t>Large 2 BR Loft Downtown NY</t>
  </si>
  <si>
    <t>Ernesto</t>
  </si>
  <si>
    <t>84 Bowery</t>
  </si>
  <si>
    <t>Columbus Circle Luxury Bldg - Private Room&amp;Bath</t>
  </si>
  <si>
    <t>Marcela</t>
  </si>
  <si>
    <t>The Helena 601</t>
  </si>
  <si>
    <t>Lincoln Center Studio, Clean&amp;Sunny!</t>
  </si>
  <si>
    <t>Yj</t>
  </si>
  <si>
    <t>Most Central Location!</t>
  </si>
  <si>
    <t>Lara</t>
  </si>
  <si>
    <t>327 West 57th Street</t>
  </si>
  <si>
    <t>Modern Large Studio, Great Location</t>
  </si>
  <si>
    <t>Jian</t>
  </si>
  <si>
    <t>Kips Bay Tower South East 30th Street</t>
  </si>
  <si>
    <t>New York City, Manhattan Modern Apartment</t>
  </si>
  <si>
    <t>Ronald</t>
  </si>
  <si>
    <t>137 East 38th Street</t>
  </si>
  <si>
    <t>Master Bedroom in E.Village Triplex</t>
  </si>
  <si>
    <t>Rocco</t>
  </si>
  <si>
    <t>2br. Luxury Building in Upper East</t>
  </si>
  <si>
    <t>Inbar</t>
  </si>
  <si>
    <t>1666 3rd Avenue</t>
  </si>
  <si>
    <t>Private Room w TV in East Village</t>
  </si>
  <si>
    <t>Kelly</t>
  </si>
  <si>
    <t>701 East 6th Street</t>
  </si>
  <si>
    <t>1BR in Charming Downtown Apt</t>
  </si>
  <si>
    <t>Stefan</t>
  </si>
  <si>
    <t>Gorgeous charming Manhattan 1bdrm Alexa Smart Home</t>
  </si>
  <si>
    <t>550 West 157th Street</t>
  </si>
  <si>
    <t>Huge 1br - tons of light - williamsburg</t>
  </si>
  <si>
    <t>184 Mott Street</t>
  </si>
  <si>
    <t>Beautiful West Village 1 BR apartment</t>
  </si>
  <si>
    <t>58 Charles Street</t>
  </si>
  <si>
    <t>Cozy Studio in Murray Hill</t>
  </si>
  <si>
    <t>Lala</t>
  </si>
  <si>
    <t>101 Park Avenue 101</t>
  </si>
  <si>
    <t>Chic + Stylish room in heart of LowerEastSide NYC!</t>
  </si>
  <si>
    <t>Okiboru 117</t>
  </si>
  <si>
    <t>Charming bedroom on the Upper West</t>
  </si>
  <si>
    <t>Deda</t>
  </si>
  <si>
    <t>930 Amsterdam Avenue</t>
  </si>
  <si>
    <t>UWS Brownstone Near Central Park</t>
  </si>
  <si>
    <t>Chas</t>
  </si>
  <si>
    <t>The White House Central Park West</t>
  </si>
  <si>
    <t>Cozy UWS room with amazing Hudson view</t>
  </si>
  <si>
    <t>Corina E.</t>
  </si>
  <si>
    <t>Riverside Park South Bike Path Manhattan Community Board 7</t>
  </si>
  <si>
    <t>Cozy Private Room in Upper WestSide</t>
  </si>
  <si>
    <t>1470 Amsterdam Avenue</t>
  </si>
  <si>
    <t>Large Spacious Room For Rent</t>
  </si>
  <si>
    <t>Sparkling Brick APT Heart UES +Yoga</t>
  </si>
  <si>
    <t>Starbucks 1095</t>
  </si>
  <si>
    <t>Clean-Cozy-Beside 3 train station</t>
  </si>
  <si>
    <t>211 West 148th Street</t>
  </si>
  <si>
    <t>Studio apartment Midtown East in NY</t>
  </si>
  <si>
    <t>Eveline</t>
  </si>
  <si>
    <t>Cozy Manhattan 1 BR</t>
  </si>
  <si>
    <t>Bridge Tower Place East 60th Street</t>
  </si>
  <si>
    <t>Safe,Sunny,SouthFacing Apt Near All</t>
  </si>
  <si>
    <t>Large Beautiful East Village 1-Bdrm</t>
  </si>
  <si>
    <t>East 14th Street Alphabet City</t>
  </si>
  <si>
    <t>Large Quiet Bedroom Near Columbia U</t>
  </si>
  <si>
    <t>264 West 118th Street</t>
  </si>
  <si>
    <t>Panoramic View Central Park &amp; NYC</t>
  </si>
  <si>
    <t>Alan</t>
  </si>
  <si>
    <t>66 West 94th Street</t>
  </si>
  <si>
    <t>SPECIAL OFFER* 1BDR IN EAST VILLAGE</t>
  </si>
  <si>
    <t>Shervin</t>
  </si>
  <si>
    <t>222 East 10th Street</t>
  </si>
  <si>
    <t>East Village Artist's Studio</t>
  </si>
  <si>
    <t>404 East 11th Street</t>
  </si>
  <si>
    <t>Lower East Side True 1 BR</t>
  </si>
  <si>
    <t>56 Hester Street</t>
  </si>
  <si>
    <t>1B in NYC - East Village, Manhattan</t>
  </si>
  <si>
    <t>Gwen</t>
  </si>
  <si>
    <t>Stuyvesant Walk Stuyvesant Town</t>
  </si>
  <si>
    <t>Stuyvesant Town</t>
  </si>
  <si>
    <t>West wing private room in NYC loft</t>
  </si>
  <si>
    <t>Jami</t>
  </si>
  <si>
    <t>Creative Hub in Upper Manhattan</t>
  </si>
  <si>
    <t>Caits &amp; Taf</t>
  </si>
  <si>
    <t>157th Street Broadway</t>
  </si>
  <si>
    <t>Spacious sunny bedroom - East Village (A)</t>
  </si>
  <si>
    <t>221 East 11th Street</t>
  </si>
  <si>
    <t>Master bedroom in historic house</t>
  </si>
  <si>
    <t>Rip</t>
  </si>
  <si>
    <t>543 Canal Street</t>
  </si>
  <si>
    <t>Sugarhill  Studio</t>
  </si>
  <si>
    <t>Angelina</t>
  </si>
  <si>
    <t>413 West 150th Street</t>
  </si>
  <si>
    <t>Room With A View of Central Park</t>
  </si>
  <si>
    <t>Kiersten</t>
  </si>
  <si>
    <t>101 Central Park North</t>
  </si>
  <si>
    <t>Beautiful Design studio next to Central Park!</t>
  </si>
  <si>
    <t>Stratos</t>
  </si>
  <si>
    <t>Saint Bernard's School 4</t>
  </si>
  <si>
    <t>Modern 1BD Chelsea Apartment</t>
  </si>
  <si>
    <t>Crystal &amp; John</t>
  </si>
  <si>
    <t>211 West 28th Street</t>
  </si>
  <si>
    <t>Exquisite SoHa/Columbia area large 2 BR</t>
  </si>
  <si>
    <t>257 West 117th Street</t>
  </si>
  <si>
    <t>One Stop to TimesSQ Vacation Apt</t>
  </si>
  <si>
    <t>Lydiah</t>
  </si>
  <si>
    <t>145 West 127th Street</t>
  </si>
  <si>
    <t>Harlem Short Term Stay</t>
  </si>
  <si>
    <t>1971 Adam Clayton Powell Jr. Boulevard</t>
  </si>
  <si>
    <t>Amazing 1brm in the Best Location</t>
  </si>
  <si>
    <t>Theodora</t>
  </si>
  <si>
    <t>153 East 18th Street</t>
  </si>
  <si>
    <t>Charming, Quiet, &amp; Clean 1BR APT</t>
  </si>
  <si>
    <t>255 West 14th Street</t>
  </si>
  <si>
    <t>Furnished Bedroom with private half bath</t>
  </si>
  <si>
    <t>Ron</t>
  </si>
  <si>
    <t>Chase 2195</t>
  </si>
  <si>
    <t>RARE Penthouse Oasis featured on DesignSponge</t>
  </si>
  <si>
    <t>Nader</t>
  </si>
  <si>
    <t>Essex Street &amp; Grand Street Essex Street</t>
  </si>
  <si>
    <t>Very cute quiet Studio in chelsea</t>
  </si>
  <si>
    <t>Noele</t>
  </si>
  <si>
    <t>Pier 61 Chelsea Piers</t>
  </si>
  <si>
    <t>Spacious luminous apt Upper West NYC</t>
  </si>
  <si>
    <t>Sybilla</t>
  </si>
  <si>
    <t>Henry Hudson Parkway Hamilton Heights</t>
  </si>
  <si>
    <t>Midtown Pied-a-terre</t>
  </si>
  <si>
    <t>Tommi</t>
  </si>
  <si>
    <t>Clean, big  room in SoHo</t>
  </si>
  <si>
    <t>Ela</t>
  </si>
  <si>
    <t>20 Renwick Street</t>
  </si>
  <si>
    <t>Amazing studio/Loft with a backyard</t>
  </si>
  <si>
    <t>Kaveh</t>
  </si>
  <si>
    <t>407 East 93rd Street</t>
  </si>
  <si>
    <t>Modern Brownstone in Harlem</t>
  </si>
  <si>
    <t>Tiffany</t>
  </si>
  <si>
    <t>164 West 128th Street</t>
  </si>
  <si>
    <t>Large Bedroom by Grand Central Station in NYC</t>
  </si>
  <si>
    <t>225 East 44th Street</t>
  </si>
  <si>
    <t>Luxurious Brownstone Parlour</t>
  </si>
  <si>
    <t>108 East 16th Street</t>
  </si>
  <si>
    <t>1 BR Apartment in UES - 5' walk to CentralPark</t>
  </si>
  <si>
    <t>50 East 104th Street</t>
  </si>
  <si>
    <t>Panoramic City Views in Lux bldg</t>
  </si>
  <si>
    <t>Loydeen</t>
  </si>
  <si>
    <t>1767 Park Avenue</t>
  </si>
  <si>
    <t>Flatiron studio + dining / sunlight</t>
  </si>
  <si>
    <t>220 East 24th Street</t>
  </si>
  <si>
    <t>Studio in Chelsea</t>
  </si>
  <si>
    <t>Large 1 BR with backyard on UWS</t>
  </si>
  <si>
    <t>Broadway Bloomingdale</t>
  </si>
  <si>
    <t>Upper West Side 1-bedroom</t>
  </si>
  <si>
    <t>PlantShed New York Flowers 723</t>
  </si>
  <si>
    <t>CLEAN PRIVATE ROOM IN CHELSEA NYC</t>
  </si>
  <si>
    <t>8th Avenue Chelsea</t>
  </si>
  <si>
    <t>Colorful 1 Bedroom APT in the East Village</t>
  </si>
  <si>
    <t>Palladium Hall 140</t>
  </si>
  <si>
    <t>Spacious &amp; Stylish Chelsea One Bedroom Apartment</t>
  </si>
  <si>
    <t>675 Hudson Street</t>
  </si>
  <si>
    <t>Amazing 3 bedrooms in East Village</t>
  </si>
  <si>
    <t>La Plaza Cultural East 9th Street</t>
  </si>
  <si>
    <t>Private Bedroom in Beautiful Apartment</t>
  </si>
  <si>
    <t>Florence And Peter</t>
  </si>
  <si>
    <t>Future Leaders Institute West 121st Street</t>
  </si>
  <si>
    <t>Sunny clean studio in heart of LES</t>
  </si>
  <si>
    <t>UWS Luxury Studio Near CentralPark</t>
  </si>
  <si>
    <t>25 West 68th Street</t>
  </si>
  <si>
    <t>Study in 1885 Gothic Brownstone.</t>
  </si>
  <si>
    <t>Rod</t>
  </si>
  <si>
    <t>257 West 123rd Street</t>
  </si>
  <si>
    <t>Dbl Room with Terrace and View!</t>
  </si>
  <si>
    <t>Church Of Our Lady Of Peace 239</t>
  </si>
  <si>
    <t>Million Dollar Listing :Times Square</t>
  </si>
  <si>
    <t>325 West 45th Street</t>
  </si>
  <si>
    <t>A real home on the UWS.</t>
  </si>
  <si>
    <t>203 West 109th Street</t>
  </si>
  <si>
    <t>Hell's Kitchen Musician's Hideaway</t>
  </si>
  <si>
    <t>Stefanie</t>
  </si>
  <si>
    <t>2000 SQ FT Spacious Artist Loft in SOHO</t>
  </si>
  <si>
    <t>456 Broadway</t>
  </si>
  <si>
    <t>Spacious Sunny Studio in LES</t>
  </si>
  <si>
    <t>Tzveta</t>
  </si>
  <si>
    <t>172 Forsyth Street</t>
  </si>
  <si>
    <t>Cozy room awaits, best location, center of NYC</t>
  </si>
  <si>
    <t>Norman</t>
  </si>
  <si>
    <t>641 Lexington Avenue 641</t>
  </si>
  <si>
    <t>Spacious Studio + Patio</t>
  </si>
  <si>
    <t>98 Allen Street</t>
  </si>
  <si>
    <t>Lovely room in 2 bedroom apartment</t>
  </si>
  <si>
    <t>Sofia</t>
  </si>
  <si>
    <t>99 West 138th Street</t>
  </si>
  <si>
    <t>Private Studio Near Union Square</t>
  </si>
  <si>
    <t>Annie</t>
  </si>
  <si>
    <t>210 West 16th Street</t>
  </si>
  <si>
    <t>Harlem Studio w/ view!!</t>
  </si>
  <si>
    <t>The Towers Saint Nicholas Terrace</t>
  </si>
  <si>
    <t>Brownstone Penthouse Apartment</t>
  </si>
  <si>
    <t>16 West 130th Street</t>
  </si>
  <si>
    <t>Large apt at Central Park, TimesSq</t>
  </si>
  <si>
    <t>Large,sunny private room in Harlem</t>
  </si>
  <si>
    <t>Ettice</t>
  </si>
  <si>
    <t>34 West 130th Street</t>
  </si>
  <si>
    <t>Private Suite/Bath in Manhattan NYC</t>
  </si>
  <si>
    <t>512 West 112th Street</t>
  </si>
  <si>
    <t>Sunny West Village apt, 2 beds</t>
  </si>
  <si>
    <t>Aspen</t>
  </si>
  <si>
    <t>Amazing NY apartment in SoHo/Nolita</t>
  </si>
  <si>
    <t>228 Elizabeth Street</t>
  </si>
  <si>
    <t>Gorgeous Modern Manhattan Apt</t>
  </si>
  <si>
    <t>Gal</t>
  </si>
  <si>
    <t>16 East 32nd Street</t>
  </si>
  <si>
    <t>Sun-drenched 2 Bedroom Penthouse</t>
  </si>
  <si>
    <t>735 East 9th Street</t>
  </si>
  <si>
    <t>Luxurious Designer 2 Bedm Union Square/Gramercy</t>
  </si>
  <si>
    <t>211 East 18th Street</t>
  </si>
  <si>
    <t>Bright room with private bathroom</t>
  </si>
  <si>
    <t>Elke</t>
  </si>
  <si>
    <t>Private Room next to Park - 5 mins to subways!!</t>
  </si>
  <si>
    <t>1660 Madison Avenue</t>
  </si>
  <si>
    <t>Sunny 1 bedroom In The Heart of NYC</t>
  </si>
  <si>
    <t>Pk</t>
  </si>
  <si>
    <t>Hatfield House 304</t>
  </si>
  <si>
    <t>rent whole apt. classy 1-bedroom upper west side</t>
  </si>
  <si>
    <t>Vance</t>
  </si>
  <si>
    <t>309 West 100th Street</t>
  </si>
  <si>
    <t>affordable and convenient Manhattan studio</t>
  </si>
  <si>
    <t>Leslie</t>
  </si>
  <si>
    <t>110 West 109th Street</t>
  </si>
  <si>
    <t xml:space="preserve">Peaceful, beautiful home away </t>
  </si>
  <si>
    <t>Norva</t>
  </si>
  <si>
    <t>1858 Adam Clayton Powell Jr. Boulevard</t>
  </si>
  <si>
    <t>Prime Chelsea Location,Washer/Dryer</t>
  </si>
  <si>
    <t>409 8th Avenue</t>
  </si>
  <si>
    <t>Leelas Bright, Cosy, and furnushed room.</t>
  </si>
  <si>
    <t>566 West 159th Street</t>
  </si>
  <si>
    <t>MANHATTAN CONVENIENT NICE ROOM IN NYC</t>
  </si>
  <si>
    <t>Ale</t>
  </si>
  <si>
    <t>600 Riverside Drive</t>
  </si>
  <si>
    <t>Enjoy Central Park,</t>
  </si>
  <si>
    <t>Citibank East 82nd Street</t>
  </si>
  <si>
    <t>PEACEFUL NYC 2-Bedroom FLAT</t>
  </si>
  <si>
    <t>224 East 118th Street</t>
  </si>
  <si>
    <t>Awesome Huge Studio - NYC Center</t>
  </si>
  <si>
    <t>Pavel</t>
  </si>
  <si>
    <t>520 West 27th Street</t>
  </si>
  <si>
    <t>1 BR UPPER EAST SIDE</t>
  </si>
  <si>
    <t>353 East 83rd Street</t>
  </si>
  <si>
    <t>Modern, Clean, West Village Apt!</t>
  </si>
  <si>
    <t>Laurence</t>
  </si>
  <si>
    <t>Little Red School House &amp; Elisabeth Irwin High School Cottage Place</t>
  </si>
  <si>
    <t>Charming West Village Studio - Amazing Location!</t>
  </si>
  <si>
    <t>Quyen</t>
  </si>
  <si>
    <t>15 mins to Times Square + Sleeps 4</t>
  </si>
  <si>
    <t>Mahesh</t>
  </si>
  <si>
    <t>NYPD 30 PCT West 151st Street</t>
  </si>
  <si>
    <t>Perfect Private Room in Luxury Bldg w/Gym/Rooftop</t>
  </si>
  <si>
    <t>Fulton Street (2 3)</t>
  </si>
  <si>
    <t>Great DEAL Gramercy 1 BDROOM /2beds</t>
  </si>
  <si>
    <t>Jan</t>
  </si>
  <si>
    <t>201 East 27th Street</t>
  </si>
  <si>
    <t>small private bedroom female only</t>
  </si>
  <si>
    <t>Ouii</t>
  </si>
  <si>
    <t>East 29th Street &amp; 2nd Avenue East 29th Street</t>
  </si>
  <si>
    <t>1BDR - Hell's Kitchen Hideaway</t>
  </si>
  <si>
    <t>690 9th Avenue</t>
  </si>
  <si>
    <t>Cozy Modern LES Apt-Prime Location</t>
  </si>
  <si>
    <t>150 Rivington Street</t>
  </si>
  <si>
    <t>Nice renovated apt, prime location!</t>
  </si>
  <si>
    <t>The Ansonia 2109</t>
  </si>
  <si>
    <t>Central Park Housing</t>
  </si>
  <si>
    <t>Arnab</t>
  </si>
  <si>
    <t>Adagio 243</t>
  </si>
  <si>
    <t>Spacious Master Bed w Private Ensuite Bath in EV</t>
  </si>
  <si>
    <t>547 549</t>
  </si>
  <si>
    <t>Large, Cozy One Bedroom Apartment</t>
  </si>
  <si>
    <t>507 West 186th Street</t>
  </si>
  <si>
    <t>Hudson Heights Art Deco</t>
  </si>
  <si>
    <t>901 West 190th Street</t>
  </si>
  <si>
    <t>Hamilton Heights/Harlem Private Bedroom with Roof</t>
  </si>
  <si>
    <t>116 Edgecombe Avenue</t>
  </si>
  <si>
    <t>GREAT Studio apartment in Midtown W</t>
  </si>
  <si>
    <t>536 West 46th Street</t>
  </si>
  <si>
    <t>Riverside Charm with Fire Place</t>
  </si>
  <si>
    <t>Kai</t>
  </si>
  <si>
    <t>313 West 71st Street</t>
  </si>
  <si>
    <t>Amazing 2 Bedroom Chelsea</t>
  </si>
  <si>
    <t>Dimitri</t>
  </si>
  <si>
    <t>14th Street 8th Avenue</t>
  </si>
  <si>
    <t>Beautiful Views from a Warm Home</t>
  </si>
  <si>
    <t>Clara</t>
  </si>
  <si>
    <t>FDR Drive Manhattan Community Board 11</t>
  </si>
  <si>
    <t>Great LES / Chinatown bedroom</t>
  </si>
  <si>
    <t>Kristine</t>
  </si>
  <si>
    <t>Coleman Field Monroe Street</t>
  </si>
  <si>
    <t>Great Artistic Studio in Historic Building</t>
  </si>
  <si>
    <t>200 West 136th Street</t>
  </si>
  <si>
    <t>*SoHo: Clean, Safe, Private, Peaceful Bedroom (A)*</t>
  </si>
  <si>
    <t>Jade</t>
  </si>
  <si>
    <t>101 Crosby Street</t>
  </si>
  <si>
    <t>Cozy little studio in Chelsea</t>
  </si>
  <si>
    <t>Yulia</t>
  </si>
  <si>
    <t>Harlem cosy renovated unit for two</t>
  </si>
  <si>
    <t>229 West 135th Street</t>
  </si>
  <si>
    <t>Cute studio apt in West Village</t>
  </si>
  <si>
    <t>77 Christopher Street</t>
  </si>
  <si>
    <t>Manhattan Private Room15min=TimesSQ</t>
  </si>
  <si>
    <t>464 West 146th Street</t>
  </si>
  <si>
    <t>Spacious 1 bedroom, prime location.</t>
  </si>
  <si>
    <t>Al</t>
  </si>
  <si>
    <t>Skyline Hotel 725</t>
  </si>
  <si>
    <t>Quiet and Comfort Near Columbia University</t>
  </si>
  <si>
    <t>232 West 116th Street</t>
  </si>
  <si>
    <t>Room in 2 Bdr Apt in Nolita/Soho LES</t>
  </si>
  <si>
    <t>Feit 2</t>
  </si>
  <si>
    <t>Finest Gateway to historic Financial District</t>
  </si>
  <si>
    <t>20 Exchange Place 20</t>
  </si>
  <si>
    <t>REDUCED! Private Apt~Fun NYC area!</t>
  </si>
  <si>
    <t>Room in Huge 1200sf W Harlem Suite</t>
  </si>
  <si>
    <t>West 116th Street &amp; Adam Clayton Powell Jr. Boulevard West 116th Street</t>
  </si>
  <si>
    <t>The best studio in town</t>
  </si>
  <si>
    <t>Ibrahima</t>
  </si>
  <si>
    <t>Public School 101 141</t>
  </si>
  <si>
    <t>UES Quiet &amp; Spacious 1 bdrm for 4</t>
  </si>
  <si>
    <t>Olivia</t>
  </si>
  <si>
    <t>166 East 95th Street</t>
  </si>
  <si>
    <t>2 bedroom - Upper East Side-great for kids</t>
  </si>
  <si>
    <t>423 East 77th Street</t>
  </si>
  <si>
    <t>Urban Rustic Retreat</t>
  </si>
  <si>
    <t>Sugeiry</t>
  </si>
  <si>
    <t>1425 Amsterdam Avenue</t>
  </si>
  <si>
    <t>Heart of Greenwich Village - Large, Clean Space</t>
  </si>
  <si>
    <t>Yaniv And Vanessa</t>
  </si>
  <si>
    <t>Private room in Midtown East</t>
  </si>
  <si>
    <t>Waldorf-Astoria Hotel 301</t>
  </si>
  <si>
    <t>Midtown Gem/ Carnegie Hall/theaters/ Central Park</t>
  </si>
  <si>
    <t>Oscar</t>
  </si>
  <si>
    <t>Tower 53 West 53rd Street</t>
  </si>
  <si>
    <t>Beautiful duplex on Bowery</t>
  </si>
  <si>
    <t>Loli</t>
  </si>
  <si>
    <t>Shanghai Heping Restaurant 104</t>
  </si>
  <si>
    <t>SPACIOUS PRIVATE LITTLE ITALY FLAT</t>
  </si>
  <si>
    <t>Christy</t>
  </si>
  <si>
    <t>87 Bayard Street</t>
  </si>
  <si>
    <t>Manhattan *SuperHost* Luxury 2 Bdrm Apt Sleeps 6+</t>
  </si>
  <si>
    <t>West 155th Street &amp; Edgecomb Avenue West 155th Street</t>
  </si>
  <si>
    <t>Great East Village Apartment Rental</t>
  </si>
  <si>
    <t>Brie</t>
  </si>
  <si>
    <t>63 East 4th Street</t>
  </si>
  <si>
    <t>1 Bdrm in 4 Bdrm dupelx/roof deck</t>
  </si>
  <si>
    <t>191 East 2nd Street</t>
  </si>
  <si>
    <t>Modern Rustic NYC Chic in the LES</t>
  </si>
  <si>
    <t>11 Essex Street</t>
  </si>
  <si>
    <t>Highly Desired LOCATION East V. NYC</t>
  </si>
  <si>
    <t>80 2nd Avenue</t>
  </si>
  <si>
    <t>GREAT COZY APT</t>
  </si>
  <si>
    <t>Hb</t>
  </si>
  <si>
    <t>78 West 131st Street</t>
  </si>
  <si>
    <t>Charming Backyard Apt in Townhouse</t>
  </si>
  <si>
    <t>Bob</t>
  </si>
  <si>
    <t>486 West 165th Street</t>
  </si>
  <si>
    <t>57 West 86th Street</t>
  </si>
  <si>
    <t>1BR near Columbia / Central Park</t>
  </si>
  <si>
    <t>Jose</t>
  </si>
  <si>
    <t>17 West 106th Street</t>
  </si>
  <si>
    <t>Couldn't Be Closer To Columbia Uni2</t>
  </si>
  <si>
    <t>Morningside Dog Run Giraffe Path</t>
  </si>
  <si>
    <t>Large Cozy 1 BR Apartment In Midtown East</t>
  </si>
  <si>
    <t>224 East 38th Street</t>
  </si>
  <si>
    <t>Newly Renovated One Bedroom</t>
  </si>
  <si>
    <t>181 Grand Street</t>
  </si>
  <si>
    <t>Private Room with Private Bath</t>
  </si>
  <si>
    <t>Genny</t>
  </si>
  <si>
    <t>Sexy Bedroom near Central Park!</t>
  </si>
  <si>
    <t>171 East 102nd Street</t>
  </si>
  <si>
    <t>Prime E. Village at St. Marks Place</t>
  </si>
  <si>
    <t>Eden</t>
  </si>
  <si>
    <t>2 Cooper 2</t>
  </si>
  <si>
    <t>Small Town in the Big Apple!</t>
  </si>
  <si>
    <t>Bennett Park Hudson Heights</t>
  </si>
  <si>
    <t>East Village Manhattan NYC Bedroom!</t>
  </si>
  <si>
    <t>166 East 2nd Street</t>
  </si>
  <si>
    <t>Location wins for East Village Apt</t>
  </si>
  <si>
    <t>Jim</t>
  </si>
  <si>
    <t>Spacious Lower East Side Apt in NYC</t>
  </si>
  <si>
    <t>Beth</t>
  </si>
  <si>
    <t>101 Orchard Street</t>
  </si>
  <si>
    <t>â˜…Private Room Overlooking the Parkâ˜…</t>
  </si>
  <si>
    <t>Yakov &amp; Cynthia</t>
  </si>
  <si>
    <t>418 West 128th Street</t>
  </si>
  <si>
    <t>Monkey Retreat Manhattan</t>
  </si>
  <si>
    <t>Meka</t>
  </si>
  <si>
    <t>625 West 164th Street</t>
  </si>
  <si>
    <t>Lincoln Center  luxury condo</t>
  </si>
  <si>
    <t>Linna</t>
  </si>
  <si>
    <t>122 Amsterdam Avenue</t>
  </si>
  <si>
    <t>Entire Home/1 Bedroom Apt LES</t>
  </si>
  <si>
    <t>Joanna</t>
  </si>
  <si>
    <t>139 Norfolk Street</t>
  </si>
  <si>
    <t>Modern Manhattan Living Suite 2A</t>
  </si>
  <si>
    <t>Judette</t>
  </si>
  <si>
    <t>1865 Amsterdam Avenue</t>
  </si>
  <si>
    <t xml:space="preserve">Tranquil Washington Heights Space </t>
  </si>
  <si>
    <t>Trans-Manhattan Expressway Hudson Heights</t>
  </si>
  <si>
    <t>Beautiful Gramercy duplex loft with terrace</t>
  </si>
  <si>
    <t>234 East 23rd Street</t>
  </si>
  <si>
    <t>South Harlem Gem! 113th St &amp; 8th Ave</t>
  </si>
  <si>
    <t>MANHATTAN BEAUTIFUL FIRESCAPE ROOM</t>
  </si>
  <si>
    <t>636 West 138th Street</t>
  </si>
  <si>
    <t>Private Bedroom LOWER EAST SIDE</t>
  </si>
  <si>
    <t>Amalgamated Dwellings Columbia Street</t>
  </si>
  <si>
    <t>Upper East Side 1 LG BR Avail in my Cute 2BR Apt</t>
  </si>
  <si>
    <t>Melanie</t>
  </si>
  <si>
    <t>210 East 102nd Street</t>
  </si>
  <si>
    <t>Spacious 2-bedroom in a modern bldg</t>
  </si>
  <si>
    <t>Svetlana</t>
  </si>
  <si>
    <t>1901 Lexington Avenue</t>
  </si>
  <si>
    <t>Great location in the East Village</t>
  </si>
  <si>
    <t>Steve</t>
  </si>
  <si>
    <t>34 East 7th Street</t>
  </si>
  <si>
    <t>Beautiful Spacious Studio By Park</t>
  </si>
  <si>
    <t>32 West 82nd Street</t>
  </si>
  <si>
    <t>1000 Sq Ft Loft in Flatiron.</t>
  </si>
  <si>
    <t>Damian</t>
  </si>
  <si>
    <t>20 East 20th Street</t>
  </si>
  <si>
    <t>Well Furnished Upper East Side Studio</t>
  </si>
  <si>
    <t>David &amp; Derek</t>
  </si>
  <si>
    <t>307 East 92nd Street</t>
  </si>
  <si>
    <t>1 BR 1/2 block to A/B/C/D trains</t>
  </si>
  <si>
    <t>Marcelo</t>
  </si>
  <si>
    <t>535 Edgecombe Avenue</t>
  </si>
  <si>
    <t>NYC - Heart of Greenwich Village</t>
  </si>
  <si>
    <t>Bar Veloce 146</t>
  </si>
  <si>
    <t>Historic sundrenched apt of the Lower East Side</t>
  </si>
  <si>
    <t>Greg</t>
  </si>
  <si>
    <t>245 Broome Street</t>
  </si>
  <si>
    <t>Comfortable Private Room in Upper Manhattan 2BR</t>
  </si>
  <si>
    <t>21 East 127th Street</t>
  </si>
  <si>
    <t>Stunning Designer Loft in the heart of Chelsea</t>
  </si>
  <si>
    <t>270 9th Avenue</t>
  </si>
  <si>
    <t>HOSTING YOUR COZY,  ECLECTIC MILIEU FOR NYC VISIT</t>
  </si>
  <si>
    <t>674 Academy Street</t>
  </si>
  <si>
    <t>Entire 2 Bedroom - Large &amp; Sunny</t>
  </si>
  <si>
    <t>JoLynn</t>
  </si>
  <si>
    <t>101 Delancey Street</t>
  </si>
  <si>
    <t>Spacious room in the heart of Manhattan (Downtown)</t>
  </si>
  <si>
    <t>Winona</t>
  </si>
  <si>
    <t>97 Chrystie Street</t>
  </si>
  <si>
    <t>Cozy Room in Classic NY Apt//Lively Midtown Area</t>
  </si>
  <si>
    <t>Dominique</t>
  </si>
  <si>
    <t>403 West 54th Street</t>
  </si>
  <si>
    <t>Cozy Chelsea Studio</t>
  </si>
  <si>
    <t>200 West 19th Street</t>
  </si>
  <si>
    <t>Great Chelsea Location, Couch/2nd bed, Free WiFi</t>
  </si>
  <si>
    <t>413 8th Avenue</t>
  </si>
  <si>
    <t>Unique 1BR in energetic E. Village</t>
  </si>
  <si>
    <t>Master bedroom + private bathroom</t>
  </si>
  <si>
    <t>Costanza</t>
  </si>
  <si>
    <t>American Red Cross Greater New York Chaper 520</t>
  </si>
  <si>
    <t>cozy charming apt - Lower East Side</t>
  </si>
  <si>
    <t>The Clemente Suffolk Street</t>
  </si>
  <si>
    <t>Cozy &amp; Clean Lower East Side Apt.</t>
  </si>
  <si>
    <t>56 Rivington Street</t>
  </si>
  <si>
    <t>Charming Upper West Side 1 Bedroom</t>
  </si>
  <si>
    <t>Edon</t>
  </si>
  <si>
    <t>474 Columbus Avenue</t>
  </si>
  <si>
    <t>Best Location btwn Un Sq/ Chelsea</t>
  </si>
  <si>
    <t>28 West 23rd Street</t>
  </si>
  <si>
    <t>Artsy Loft-like Harlem Apartment</t>
  </si>
  <si>
    <t>Large, Sunny Room East Village NYC</t>
  </si>
  <si>
    <t>Eyal</t>
  </si>
  <si>
    <t>130 East 12th Street</t>
  </si>
  <si>
    <t>Cozy 1BD on Central Park West in New York City</t>
  </si>
  <si>
    <t>Joya</t>
  </si>
  <si>
    <t>26 West 87th Street</t>
  </si>
  <si>
    <t>manhattan (UWS) townhouse</t>
  </si>
  <si>
    <t>Raj</t>
  </si>
  <si>
    <t>885 West End Avenue</t>
  </si>
  <si>
    <t>Beautiful Room in a Beautiful New NYC Apartment</t>
  </si>
  <si>
    <t>Herman â€œDennyâ€ Farrell Pedestrian Bridge Hamilton Heights</t>
  </si>
  <si>
    <t>-73.95</t>
  </si>
  <si>
    <t>True West Village Experience-1 Bdrm</t>
  </si>
  <si>
    <t>223 Sullivan Street</t>
  </si>
  <si>
    <t>Great Bedroom in Downtown Manhattan</t>
  </si>
  <si>
    <t>Raven</t>
  </si>
  <si>
    <t>65 Mott Street</t>
  </si>
  <si>
    <t>Great Apt 5min from Time Square NYC</t>
  </si>
  <si>
    <t>Great one bedroom loft space in Manhattan</t>
  </si>
  <si>
    <t>Simsim</t>
  </si>
  <si>
    <t>1 Catherine Street</t>
  </si>
  <si>
    <t>1BR 5 minute walk to Times Square</t>
  </si>
  <si>
    <t>Luke</t>
  </si>
  <si>
    <t>403 West 44th Street</t>
  </si>
  <si>
    <t>Shabby Chic Modern Chelsea Studio</t>
  </si>
  <si>
    <t>130 West 19th Street</t>
  </si>
  <si>
    <t>Cozy Room in Upper East Side</t>
  </si>
  <si>
    <t>306 East 61st Street</t>
  </si>
  <si>
    <t>Large Sunny Luxe Prvt Room/Midtown</t>
  </si>
  <si>
    <t>Andrew M. Lutzker D.M.D.</t>
  </si>
  <si>
    <t>Modern Bedroom in Hamilton Heights</t>
  </si>
  <si>
    <t>Jabari</t>
  </si>
  <si>
    <t>854 Saint Nicholas Avenue</t>
  </si>
  <si>
    <t>East Village House -- Unique!</t>
  </si>
  <si>
    <t>Goldi</t>
  </si>
  <si>
    <t>Sally Beauty 526</t>
  </si>
  <si>
    <t>Charming apt in Greenwich Village!</t>
  </si>
  <si>
    <t>Apartment For Your Holidays in NYC!</t>
  </si>
  <si>
    <t>Alain</t>
  </si>
  <si>
    <t>T-Mobile East 116th Street</t>
  </si>
  <si>
    <t>Chic, Cozy LES 1BR. Weekly clean included!</t>
  </si>
  <si>
    <t>329 Grand Street</t>
  </si>
  <si>
    <t>Beautiful Bedroom in Harlem</t>
  </si>
  <si>
    <t>Cruz</t>
  </si>
  <si>
    <t>West 145th Street &amp; Adam Clayton Powell Jr Boulevard West 145th Street</t>
  </si>
  <si>
    <t>A Gem in Harlem - Modern Living</t>
  </si>
  <si>
    <t>East 112th Street East Harlem</t>
  </si>
  <si>
    <t>Beautiful Penthouse Apartment</t>
  </si>
  <si>
    <t>Tasti D-Lite 416</t>
  </si>
  <si>
    <t>Bright, Huge Room in 3 Bedroom Apt.</t>
  </si>
  <si>
    <t>573 West 159th Street</t>
  </si>
  <si>
    <t>Gorgeous NY Studio in Midtown East</t>
  </si>
  <si>
    <t>George Steven</t>
  </si>
  <si>
    <t>310 Lexington Avenue</t>
  </si>
  <si>
    <t>1RW- CARRIAGE HOUSE STUDIO OFF CTYD</t>
  </si>
  <si>
    <t>Amazing Oasis in NYC!</t>
  </si>
  <si>
    <t>Harlem River Drive Greenway Manhattan Community Board 10</t>
  </si>
  <si>
    <t>Gem-like UES writer's studio</t>
  </si>
  <si>
    <t>410 East 89th Street</t>
  </si>
  <si>
    <t>Sunny/Huge private room, by Columbia/Jazz clubs</t>
  </si>
  <si>
    <t>233 West 120th Street</t>
  </si>
  <si>
    <t>Great 1BR-private balcony/doorman</t>
  </si>
  <si>
    <t>Spacious Junior 1BR Apt in USQ/Flatiron</t>
  </si>
  <si>
    <t>5 West 15th Street</t>
  </si>
  <si>
    <t>Lincoln Center Area Apartment</t>
  </si>
  <si>
    <t>219 Columbus Avenue</t>
  </si>
  <si>
    <t>Prime East Village Spacious 1 BED</t>
  </si>
  <si>
    <t>52 East 1st Street</t>
  </si>
  <si>
    <t>In the Hub of Union Square, NYC</t>
  </si>
  <si>
    <t>Carlita</t>
  </si>
  <si>
    <t>238 East 14th Street</t>
  </si>
  <si>
    <t>Large Bedroom in Two Bedroom Apartment</t>
  </si>
  <si>
    <t>179 Henry Street</t>
  </si>
  <si>
    <t>UNION SQUARE/ E. VILL 1BR BEAUTIFUL</t>
  </si>
  <si>
    <t>92 3rd Avenue</t>
  </si>
  <si>
    <t>Heavenly Hell's Kitchen private room in 2bdrm</t>
  </si>
  <si>
    <t>505 West 37th Street West 38th Street</t>
  </si>
  <si>
    <t>Sunny 1 Bedroom Apt in East Harlem!</t>
  </si>
  <si>
    <t>305 East 115th Street</t>
  </si>
  <si>
    <t>clean, quiet, 1 bdrm, great locale</t>
  </si>
  <si>
    <t>The Park Millennium 111</t>
  </si>
  <si>
    <t>One bedroom apartment - UES</t>
  </si>
  <si>
    <t>429 East 74th Street</t>
  </si>
  <si>
    <t>Glowing reviews, hip neighborhood</t>
  </si>
  <si>
    <t>Keith</t>
  </si>
  <si>
    <t>189 Allen Street</t>
  </si>
  <si>
    <t>Ti me Square Stylish 1 Bedroom</t>
  </si>
  <si>
    <t>Sag</t>
  </si>
  <si>
    <t>McCaffrey Playground West 43rd Street</t>
  </si>
  <si>
    <t>New York apt in beautiful area for Summer</t>
  </si>
  <si>
    <t>560 Riverside Dr 560</t>
  </si>
  <si>
    <t>Historic classic central cozy Village clean NYU</t>
  </si>
  <si>
    <t>131 West 11th Street</t>
  </si>
  <si>
    <t>Charming Nolita Apartment!!</t>
  </si>
  <si>
    <t>396 Broome Street</t>
  </si>
  <si>
    <t>West Side Retreat</t>
  </si>
  <si>
    <t>344 West 87th Street</t>
  </si>
  <si>
    <t>Beautiful Spacious Uptown Apartment</t>
  </si>
  <si>
    <t>621 West 142nd Street</t>
  </si>
  <si>
    <t>Sunny room with private bathroom</t>
  </si>
  <si>
    <t>Liya</t>
  </si>
  <si>
    <t>Manhattan Avenue &amp; West 119th Street Manhattan Avenue</t>
  </si>
  <si>
    <t>Private room in large 2 bed room</t>
  </si>
  <si>
    <t>Javier</t>
  </si>
  <si>
    <t>710F East 13th Street</t>
  </si>
  <si>
    <t>The biggest small apt in Manhattan</t>
  </si>
  <si>
    <t>Mariana</t>
  </si>
  <si>
    <t>East Houston Street Lower East Side</t>
  </si>
  <si>
    <t>Bright Friendly Apt, East Village!</t>
  </si>
  <si>
    <t>84 Avenue C</t>
  </si>
  <si>
    <t>Private cozy bedroom in Nolita</t>
  </si>
  <si>
    <t>Paola</t>
  </si>
  <si>
    <t>54 Spring Street</t>
  </si>
  <si>
    <t>Greenwich Village 1BR Fantastic Apt</t>
  </si>
  <si>
    <t>Dee</t>
  </si>
  <si>
    <t>342 Bleecker Street</t>
  </si>
  <si>
    <t>Spacious, unique apt - see reviews! Last minute ok</t>
  </si>
  <si>
    <t>Nikhil</t>
  </si>
  <si>
    <t>24 1st Avenue</t>
  </si>
  <si>
    <t>Large Private Bedroom in NYC!!!</t>
  </si>
  <si>
    <t>Sheresa</t>
  </si>
  <si>
    <t>569 West 150th Street</t>
  </si>
  <si>
    <t>Spacious, sunlit room w/balconies by Central Park</t>
  </si>
  <si>
    <t>Sonam And Roommates</t>
  </si>
  <si>
    <t>Spacious Room at Broome St, LES</t>
  </si>
  <si>
    <t>Dor</t>
  </si>
  <si>
    <t>65 Allen Street</t>
  </si>
  <si>
    <t>Quiet 1 Bed, Heart of SoHo</t>
  </si>
  <si>
    <t>152 Thompson Street</t>
  </si>
  <si>
    <t>LUXURY TIMES SQUARE APARTMENT</t>
  </si>
  <si>
    <t>510 West 45th Street</t>
  </si>
  <si>
    <t>East Village, King-Sized, Charmer</t>
  </si>
  <si>
    <t>90 Avenue D</t>
  </si>
  <si>
    <t>Beautiful Downtown Manhattan Share</t>
  </si>
  <si>
    <t>214 West 15th Street</t>
  </si>
  <si>
    <t xml:space="preserve">Light-filled classic Central Park </t>
  </si>
  <si>
    <t>44 West 105th Street</t>
  </si>
  <si>
    <t>1A GREAT  APT NEW YORK CITY !!!</t>
  </si>
  <si>
    <t>437 Park Avenue South</t>
  </si>
  <si>
    <t>Quiet ST MARK'S PLACE ARTIST'S GEM</t>
  </si>
  <si>
    <t>82 2nd Avenue</t>
  </si>
  <si>
    <t>Big Brnstn Grdn Apt 2 stops to Midtown</t>
  </si>
  <si>
    <t>502 West 141st Street</t>
  </si>
  <si>
    <t>3RW - CARRIAGE HOUSE STUDIO OFF CTYD</t>
  </si>
  <si>
    <t>430 East 11th Street</t>
  </si>
  <si>
    <t>Funky East Village Garden Apt.</t>
  </si>
  <si>
    <t>Harmony And Eric</t>
  </si>
  <si>
    <t>214 East 11th Street</t>
  </si>
  <si>
    <t>Spacious Studio on West 72nd</t>
  </si>
  <si>
    <t>275 West 73rd Street</t>
  </si>
  <si>
    <t>Beautiful Home by Central Park</t>
  </si>
  <si>
    <t>Ed</t>
  </si>
  <si>
    <t>413 West 56th Street</t>
  </si>
  <si>
    <t>West Village Large 1BR</t>
  </si>
  <si>
    <t>MANHATTAN CHARMER WOW - ALL YOURS!!</t>
  </si>
  <si>
    <t>Neill</t>
  </si>
  <si>
    <t>155 East 72nd Street</t>
  </si>
  <si>
    <t>NYC Chelsea very spacious 1-bedroom apartment</t>
  </si>
  <si>
    <t>Markus</t>
  </si>
  <si>
    <t>243 West 15th Street</t>
  </si>
  <si>
    <t>Everyone who stays leaves happy!</t>
  </si>
  <si>
    <t>176 Church Street</t>
  </si>
  <si>
    <t>Big City of Dreams, East Village!</t>
  </si>
  <si>
    <t>98 Avenue C</t>
  </si>
  <si>
    <t>APT W/ OUTDOOR SPACE!! LONG TERM RENTAL PREFERRED!</t>
  </si>
  <si>
    <t>Sean And Kiana</t>
  </si>
  <si>
    <t>2,5 Grove Street</t>
  </si>
  <si>
    <t>Stunning 1br in Historic Brownstone</t>
  </si>
  <si>
    <t>Charming Private Room</t>
  </si>
  <si>
    <t>Lilian</t>
  </si>
  <si>
    <t>500 West 164th Street</t>
  </si>
  <si>
    <t>Clean, Cozy One Bedroom Apartment</t>
  </si>
  <si>
    <t>Em</t>
  </si>
  <si>
    <t>720 Fort Washington Avenue</t>
  </si>
  <si>
    <t>COZY PRIVATE BR AT59TH ST MANHATTAN</t>
  </si>
  <si>
    <t>235 East 57th Street</t>
  </si>
  <si>
    <t>REAL LUXURY my SUNNY alcove studio</t>
  </si>
  <si>
    <t>Aire 150</t>
  </si>
  <si>
    <t>â€œL l,x w w.     XThank &amp;mftkn.  .</t>
  </si>
  <si>
    <t>Park Central Hotel 860</t>
  </si>
  <si>
    <t>Clean room in a cozy, peaceful home</t>
  </si>
  <si>
    <t>551 West 141st Street</t>
  </si>
  <si>
    <t xml:space="preserve">Charming 1BR  </t>
  </si>
  <si>
    <t>Zuffina</t>
  </si>
  <si>
    <t>2142 Frederick Douglass Boulevard</t>
  </si>
  <si>
    <t>Luxury &amp; Charm.  Steps from Christopher Park!</t>
  </si>
  <si>
    <t>193 West 10th Street</t>
  </si>
  <si>
    <t>Clean &amp; Cozy East Village Home Steps From Park</t>
  </si>
  <si>
    <t>520 East 6th Street</t>
  </si>
  <si>
    <t>W Village Apt w/ Private Roof</t>
  </si>
  <si>
    <t>41 Bedford Street</t>
  </si>
  <si>
    <t>Full-Service Studio Apt in Brownstone/Townhouse</t>
  </si>
  <si>
    <t>Historic Harlem</t>
  </si>
  <si>
    <t>2552 Frederick Douglass Boulevard</t>
  </si>
  <si>
    <t>2RE - CARRIAGE HOUSE STUDIO OFF CTYD</t>
  </si>
  <si>
    <t>East Side Outside Community Garden East 11th Street</t>
  </si>
  <si>
    <t>Beautiful 1 BR with Private Garden</t>
  </si>
  <si>
    <t>Allison</t>
  </si>
  <si>
    <t>430 West 20th Street</t>
  </si>
  <si>
    <t>Lovely Central East Village 2 Person Entire Apt</t>
  </si>
  <si>
    <t>Mick &amp; Heidi</t>
  </si>
  <si>
    <t>66 Avenue A</t>
  </si>
  <si>
    <t>1 Bedroom in Greenwich Village!</t>
  </si>
  <si>
    <t>Super Cute Chelsea One Bedroom</t>
  </si>
  <si>
    <t>Bedroom with Queensize Bed in Nolita/SoHo</t>
  </si>
  <si>
    <t>Arash</t>
  </si>
  <si>
    <t>212 Bowery</t>
  </si>
  <si>
    <t>Modern and Cozy Home - LES</t>
  </si>
  <si>
    <t>131 Broome Street</t>
  </si>
  <si>
    <t>Huge Bedroom at Downtown Manhattan</t>
  </si>
  <si>
    <t>Luna</t>
  </si>
  <si>
    <t>271 South Street</t>
  </si>
  <si>
    <t>Musician's Loft 1BR w/ Outdoor Space, WiFi, Parks</t>
  </si>
  <si>
    <t>32 3rd Avenue</t>
  </si>
  <si>
    <t>ACCOMMODATIONS GALORE#3. 1-5 GUESTS</t>
  </si>
  <si>
    <t>Laurine</t>
  </si>
  <si>
    <t>304 West 133rd Street</t>
  </si>
  <si>
    <t>1 Bedroom Apt in Hell's Kitchen !</t>
  </si>
  <si>
    <t>Scott &amp; Ellyn</t>
  </si>
  <si>
    <t>Al Hirschfeld Theatre 302</t>
  </si>
  <si>
    <t>Gorgeous Apartment in Battery Park!</t>
  </si>
  <si>
    <t>One Western Union International Plaza 2</t>
  </si>
  <si>
    <t>Gorgeous Large Sunny Room - Upper Manhattan</t>
  </si>
  <si>
    <t>Celine</t>
  </si>
  <si>
    <t>41 Audubon Avenue</t>
  </si>
  <si>
    <t>Beautiful One Bedroom Apartment (Midtown) NYC</t>
  </si>
  <si>
    <t>West Side Jewish Center 347</t>
  </si>
  <si>
    <t>Tranquil, Artsy, Sunny Bedroom</t>
  </si>
  <si>
    <t>Cp</t>
  </si>
  <si>
    <t>71 East 3rd Street</t>
  </si>
  <si>
    <t>Private Sunny Room Near Central Park &amp; Mount Sinai</t>
  </si>
  <si>
    <t>4 East 107th Street</t>
  </si>
  <si>
    <t>TIMES SQUARE MASTER BEDROOM!</t>
  </si>
  <si>
    <t>J</t>
  </si>
  <si>
    <t>West 40th Street Hell's Kitchen</t>
  </si>
  <si>
    <t>Beautiful Duplex w/Private Garden</t>
  </si>
  <si>
    <t>Julie</t>
  </si>
  <si>
    <t>20 West 121st Street</t>
  </si>
  <si>
    <t>Nir</t>
  </si>
  <si>
    <t>60 1st Avenue</t>
  </si>
  <si>
    <t>SpaciousRoom in the heart of New York,Times Square</t>
  </si>
  <si>
    <t>Tiba</t>
  </si>
  <si>
    <t>365 West 50th Street</t>
  </si>
  <si>
    <t>HUGE, PRIVATE, SUNLIT ROOM IN DOWNTOWN NYC LOFT!</t>
  </si>
  <si>
    <t>108 Bowery</t>
  </si>
  <si>
    <t>Washington Heights homestay</t>
  </si>
  <si>
    <t>Harlem River Driveway Washington Heights</t>
  </si>
  <si>
    <t>2RW - CARRIAGE HOUSE STUDIO OFF CTYD</t>
  </si>
  <si>
    <t>500 East 11th Street</t>
  </si>
  <si>
    <t>Light Superhosted Chill LES Apt</t>
  </si>
  <si>
    <t>163 Allen Street</t>
  </si>
  <si>
    <t>Charming and Large UES ROOM for travellers</t>
  </si>
  <si>
    <t>Jenn</t>
  </si>
  <si>
    <t>1581 1st Avenue</t>
  </si>
  <si>
    <t>Chez Carine - Privacy in Manhattan</t>
  </si>
  <si>
    <t>Cici</t>
  </si>
  <si>
    <t>Bright, contemporary and best location</t>
  </si>
  <si>
    <t>Tracy</t>
  </si>
  <si>
    <t>177 East 77th Street</t>
  </si>
  <si>
    <t>Patwell</t>
  </si>
  <si>
    <t>104 West 114th Street</t>
  </si>
  <si>
    <t>CENTRAL PARK/ TIMES SQUARE</t>
  </si>
  <si>
    <t>Rodrigo</t>
  </si>
  <si>
    <t>438 West 51st Street</t>
  </si>
  <si>
    <t>Next to Subway, Private bedroom</t>
  </si>
  <si>
    <t>Public School 171 East 104th Street</t>
  </si>
  <si>
    <t>Beautiful Brand New Chelsea Studio</t>
  </si>
  <si>
    <t>201 8th Avenue</t>
  </si>
  <si>
    <t>One bedroom Apt. in NYC</t>
  </si>
  <si>
    <t>West Inn 2 - East Village</t>
  </si>
  <si>
    <t>Bruce</t>
  </si>
  <si>
    <t>304 East 8th Street</t>
  </si>
  <si>
    <t>Unique 2 Bed/2 Bath Duplex Apt</t>
  </si>
  <si>
    <t>1598 5th Avenue</t>
  </si>
  <si>
    <t>Spacious haven near Riverside park, subway, and CU</t>
  </si>
  <si>
    <t>Riverside Drive Manhattan Community Board 9</t>
  </si>
  <si>
    <t>â€¢â€¢BEST Manhattan Downtown Location!!â€¢â€¢</t>
  </si>
  <si>
    <t>320 East 11th Street</t>
  </si>
  <si>
    <t>Washington Heights/Inwood apartment</t>
  </si>
  <si>
    <t>Emilie</t>
  </si>
  <si>
    <t>34 Bogardus Place</t>
  </si>
  <si>
    <t>East Village Comfort &amp; Convenience</t>
  </si>
  <si>
    <t>Sindhu</t>
  </si>
  <si>
    <t>1st Avenue East 14th Street</t>
  </si>
  <si>
    <t>SUNNY HUDSON RIVER VIEW   2BATHRM APT NEAR SUBWAY</t>
  </si>
  <si>
    <t>Mike&amp;Mavi</t>
  </si>
  <si>
    <t>604 Riverside Drive</t>
  </si>
  <si>
    <t>1 bedroom-Manhattans East Village</t>
  </si>
  <si>
    <t>320 East 9th Street</t>
  </si>
  <si>
    <t>Cosy &amp; Quiet BD in Central Harlem</t>
  </si>
  <si>
    <t>Vigil</t>
  </si>
  <si>
    <t>159 West 120th Street</t>
  </si>
  <si>
    <t>Spacious Private Room in Wash Hts!</t>
  </si>
  <si>
    <t>632 West 171st Street</t>
  </si>
  <si>
    <t>Harlem Renaissance</t>
  </si>
  <si>
    <t>Sachin</t>
  </si>
  <si>
    <t>1413 5th Avenue</t>
  </si>
  <si>
    <t>Upper West Side Pied A Terre /NYC</t>
  </si>
  <si>
    <t>116 West 107th Street</t>
  </si>
  <si>
    <t>Spacious Private room in beautiful 1BR near Park</t>
  </si>
  <si>
    <t>Mie</t>
  </si>
  <si>
    <t>315 West 113th Street</t>
  </si>
  <si>
    <t>PRIVATE ROOM in HELL'S KITCHEN, NYC</t>
  </si>
  <si>
    <t>Gio/Joey</t>
  </si>
  <si>
    <t>Manhattan Community Boathouse 801</t>
  </si>
  <si>
    <t>East Village~Organic Living</t>
  </si>
  <si>
    <t>Sixth Street and Avenue B Community Garden 78</t>
  </si>
  <si>
    <t>Sunny Bedroom in El Barrio</t>
  </si>
  <si>
    <t>Liz And Melissa</t>
  </si>
  <si>
    <t>2170 2nd Avenue</t>
  </si>
  <si>
    <t>A lovely room in heart of NY</t>
  </si>
  <si>
    <t>Umut&amp;Deniz</t>
  </si>
  <si>
    <t>110 Rivington Street</t>
  </si>
  <si>
    <t>Your own Lovely West Village Studio</t>
  </si>
  <si>
    <t>285 West 12th Street</t>
  </si>
  <si>
    <t>East River view</t>
  </si>
  <si>
    <t>Pia</t>
  </si>
  <si>
    <t>552 Main Street</t>
  </si>
  <si>
    <t>East Village 1 Bedroom</t>
  </si>
  <si>
    <t>220 East 12th Street</t>
  </si>
  <si>
    <t>Modern, Bright, One Bedroom</t>
  </si>
  <si>
    <t>Solomon</t>
  </si>
  <si>
    <t>Charming West Village Apartment</t>
  </si>
  <si>
    <t>Ricardo</t>
  </si>
  <si>
    <t>192 7th Avenue South</t>
  </si>
  <si>
    <t>Manhattan NYC - The Blue Room</t>
  </si>
  <si>
    <t>518 West 150th Street</t>
  </si>
  <si>
    <t>Beautiful Sunny Apartment in South Harlem</t>
  </si>
  <si>
    <t>Aram</t>
  </si>
  <si>
    <t>33 Morningside Avenue</t>
  </si>
  <si>
    <t>Cozy apartment ,in uptown Manhattan</t>
  </si>
  <si>
    <t>76 Saint Nicholas Place</t>
  </si>
  <si>
    <t xml:space="preserve"> Beautiful Room In Gramercy!!!</t>
  </si>
  <si>
    <t>Abel</t>
  </si>
  <si>
    <t>Junior High School 104 330</t>
  </si>
  <si>
    <t>Spot in the Heights!</t>
  </si>
  <si>
    <t>Mordechai</t>
  </si>
  <si>
    <t>West Village designer studio</t>
  </si>
  <si>
    <t>390 Bleecker Street</t>
  </si>
  <si>
    <t>Ensuite in Duplex Brownstone with Private Terrace!</t>
  </si>
  <si>
    <t>407 West 145th Street</t>
  </si>
  <si>
    <t>Great Room In Mid Town New York NYC</t>
  </si>
  <si>
    <t>147 West 55th Street</t>
  </si>
  <si>
    <t>West Village Wonder -spacious 1 bed</t>
  </si>
  <si>
    <t>Owen</t>
  </si>
  <si>
    <t>320 West 11th Street</t>
  </si>
  <si>
    <t>Sunny top floor loft with skylight in downtown NY</t>
  </si>
  <si>
    <t>Stina</t>
  </si>
  <si>
    <t>170 Eldridge Street</t>
  </si>
  <si>
    <t>Lovely Hell's Kitchen Studio...</t>
  </si>
  <si>
    <t>Carey</t>
  </si>
  <si>
    <t>417 West 46th Street</t>
  </si>
  <si>
    <t>LARGE COZY STUDIO BEST LOCATION - PARADISIAC OASIS</t>
  </si>
  <si>
    <t>Mio</t>
  </si>
  <si>
    <t>67 8th Avenue</t>
  </si>
  <si>
    <t>One Bedroom in East Harlem</t>
  </si>
  <si>
    <t>1735 Madison Avenue</t>
  </si>
  <si>
    <t>Quiet room w/ 2 beds +light near subway+ museums</t>
  </si>
  <si>
    <t>132 East 111th Street</t>
  </si>
  <si>
    <t>1 Bdrm in Greenwich Village</t>
  </si>
  <si>
    <t>Marie-Claire</t>
  </si>
  <si>
    <t>152 Waverly Place</t>
  </si>
  <si>
    <t>3RE - CARRIAGE HOUSE STUDIO OFF CTYD</t>
  </si>
  <si>
    <t>407 East 12th Street</t>
  </si>
  <si>
    <t>Murray Hill Modern</t>
  </si>
  <si>
    <t>Ramon</t>
  </si>
  <si>
    <t>Windsor Court East 31st Street</t>
  </si>
  <si>
    <t>Spacious and unique 1 bdrm / 2 bath</t>
  </si>
  <si>
    <t>133 East 66th Street</t>
  </si>
  <si>
    <t>Private room and bathroom</t>
  </si>
  <si>
    <t>348 East 110th Street</t>
  </si>
  <si>
    <t>Large Private Room Near Central Park &amp; Mount Sinai</t>
  </si>
  <si>
    <t>60 East 106th Street</t>
  </si>
  <si>
    <t>Private room Great Deal at Lower East Side</t>
  </si>
  <si>
    <t>295 Cherry Street</t>
  </si>
  <si>
    <t>CHARMING NYC Studio Loft NEAR SOHO!</t>
  </si>
  <si>
    <t>O</t>
  </si>
  <si>
    <t>Koi Bleecker Street</t>
  </si>
  <si>
    <t>COZY 1 BR IN COOL LOWER EAST SIDE</t>
  </si>
  <si>
    <t>Asaf</t>
  </si>
  <si>
    <t>Garden Rowhouse Duplex-2 bd/3 bth</t>
  </si>
  <si>
    <t>52 East 118th Street</t>
  </si>
  <si>
    <t>Prime East Village location w/backyard garden!</t>
  </si>
  <si>
    <t>102 East 10th Street</t>
  </si>
  <si>
    <t>Upper West Side Museum/Central Park</t>
  </si>
  <si>
    <t>Sun-drenched East Village Penthouse</t>
  </si>
  <si>
    <t>Ninth Street Community Garden Avenue C</t>
  </si>
  <si>
    <t>Charming Studio Apartment</t>
  </si>
  <si>
    <t>Jordana</t>
  </si>
  <si>
    <t>Soldiers' and Sailors' Monument Riverside Drive</t>
  </si>
  <si>
    <t>STYLISH NYC OASIS NEAR CENTRAL PARK</t>
  </si>
  <si>
    <t>Rt</t>
  </si>
  <si>
    <t>159 West 106th Street</t>
  </si>
  <si>
    <t>1BR on Quiet Block in Nolita</t>
  </si>
  <si>
    <t>240 Mott Street</t>
  </si>
  <si>
    <t>East Village - 180Âº City View &amp; Private Balcony</t>
  </si>
  <si>
    <t>Esther &amp; Aaron</t>
  </si>
  <si>
    <t>118 Avenue D</t>
  </si>
  <si>
    <t>Spacious very High ceiling place !</t>
  </si>
  <si>
    <t>Celin</t>
  </si>
  <si>
    <t>345 West 145th Street</t>
  </si>
  <si>
    <t>Colorful New York East Village Apt</t>
  </si>
  <si>
    <t>Dk</t>
  </si>
  <si>
    <t>410 East 6th Street</t>
  </si>
  <si>
    <t>Stylish Gramercy Park Duplex LOFT</t>
  </si>
  <si>
    <t>237 3rd Avenue</t>
  </si>
  <si>
    <t>Exquisite Spacious Studio in Midtown</t>
  </si>
  <si>
    <t>LARGE ARTSY Room w/ Loft Bed 4 DOOGLERS!</t>
  </si>
  <si>
    <t>Olan</t>
  </si>
  <si>
    <t>322 West 14th Street</t>
  </si>
  <si>
    <t>40.74</t>
  </si>
  <si>
    <t>The Golden Chamber</t>
  </si>
  <si>
    <t>3657 Broadway</t>
  </si>
  <si>
    <t>Cozy and Warm 1 bedroom</t>
  </si>
  <si>
    <t>33 West 63rd Street</t>
  </si>
  <si>
    <t>Luxury studio</t>
  </si>
  <si>
    <t>220 West 19th Street</t>
  </si>
  <si>
    <t>Spacious Room/Great Location</t>
  </si>
  <si>
    <t>United Shipping and Packaging 200</t>
  </si>
  <si>
    <t>Gorgeous PermaGO Private Room in FiDi - 1/2</t>
  </si>
  <si>
    <t>Transportation Building 225</t>
  </si>
  <si>
    <t>Feel at HOME away from HOME</t>
  </si>
  <si>
    <t>Clement &amp; Natalia</t>
  </si>
  <si>
    <t>381 Malcolm X Boulevard</t>
  </si>
  <si>
    <t>Elegant Uptown Historic District Garden Apartment</t>
  </si>
  <si>
    <t>loft bed - near transportation-15min to times sq</t>
  </si>
  <si>
    <t>Ssameer Or Trip</t>
  </si>
  <si>
    <t>538 West 140th Street</t>
  </si>
  <si>
    <t>1BR Apartment- Fantastic Location!</t>
  </si>
  <si>
    <t>Nolita Duplex w/ private terrace</t>
  </si>
  <si>
    <t>217 Mott Street</t>
  </si>
  <si>
    <t>Budget/diamond in heart of Harlem</t>
  </si>
  <si>
    <t>2742 Frederick Douglass Boulevard</t>
  </si>
  <si>
    <t>MANHATTAN BEAUTIFUL PIANO ROOM</t>
  </si>
  <si>
    <t>603 West 138th Street</t>
  </si>
  <si>
    <t>NYC Studio in Heart of Times Square</t>
  </si>
  <si>
    <t>LUXURY DOORMAN HIGH RISE One Bedroom</t>
  </si>
  <si>
    <t>457 West 51st Street</t>
  </si>
  <si>
    <t>Stay in the heart of the East side!</t>
  </si>
  <si>
    <t>1075 1st Avenue</t>
  </si>
  <si>
    <t>1BR in HARLEM...SUNNY &amp; SPACIOUS</t>
  </si>
  <si>
    <t>Brooklyn</t>
  </si>
  <si>
    <t>120 West 138th Street</t>
  </si>
  <si>
    <t>Amazing View from Contemporary Loft</t>
  </si>
  <si>
    <t>475 Park Avenue South</t>
  </si>
  <si>
    <t>1BR, 1BTH Duplex W/ LRG OUTD SPACE</t>
  </si>
  <si>
    <t>Scooter</t>
  </si>
  <si>
    <t>Charming studio upper east side NYC</t>
  </si>
  <si>
    <t>CUTE Studio in the heart of Chelsea</t>
  </si>
  <si>
    <t>140 West 23rd Street</t>
  </si>
  <si>
    <t>Manhattan Studio Apartment: 2 Adults $125</t>
  </si>
  <si>
    <t>Tuskegee Airmen Bus Depot 1552</t>
  </si>
  <si>
    <t>Quiet, clean midtown apt w. elevato</t>
  </si>
  <si>
    <t>Anna/Fonzy</t>
  </si>
  <si>
    <t>Lexington Avenue-53rd Street East 54th Street</t>
  </si>
  <si>
    <t>1 BR apt East Village</t>
  </si>
  <si>
    <t>80 East 2nd Street</t>
  </si>
  <si>
    <t>Private bedroom</t>
  </si>
  <si>
    <t>Giorgi</t>
  </si>
  <si>
    <t>53 East 96th Street</t>
  </si>
  <si>
    <t>Sun filled room- Manhattan, steps to Express train</t>
  </si>
  <si>
    <t>233 East 124th Street</t>
  </si>
  <si>
    <t>Large Room in Penthouse Apartment</t>
  </si>
  <si>
    <t>202 East 29th Street</t>
  </si>
  <si>
    <t>Greenwich Village Chic Cottage</t>
  </si>
  <si>
    <t>61 Perry Street</t>
  </si>
  <si>
    <t xml:space="preserve">CHELSEA BROWNSTONE 1BRM GARDEN APT </t>
  </si>
  <si>
    <t>Tabita</t>
  </si>
  <si>
    <t>342 West 21st Street</t>
  </si>
  <si>
    <t>beautiful ROOM in a DREAM APARTMENT</t>
  </si>
  <si>
    <t>Michel Fabrice</t>
  </si>
  <si>
    <t>Grolier Building 575</t>
  </si>
  <si>
    <t>Superstar Manhattan Apt - Harlem</t>
  </si>
  <si>
    <t>620 West 144th Street</t>
  </si>
  <si>
    <t>Your Furnished Private Apartment</t>
  </si>
  <si>
    <t>L.A.</t>
  </si>
  <si>
    <t>445 East 120th Street</t>
  </si>
  <si>
    <t>Lovely private room in Manhattan</t>
  </si>
  <si>
    <t>Trish</t>
  </si>
  <si>
    <t>Milbank Hall Broadway</t>
  </si>
  <si>
    <t>AUTHENTIC TRIBECA LOFT NEAR SOHO</t>
  </si>
  <si>
    <t>Tower 270 270</t>
  </si>
  <si>
    <t>Cozy studio Apartment in Upper East</t>
  </si>
  <si>
    <t>166 East 104th Street</t>
  </si>
  <si>
    <t>Fantastic Studio with King bed- Best Location!</t>
  </si>
  <si>
    <t>CA &amp; Gray</t>
  </si>
  <si>
    <t>329 East 83rd Street</t>
  </si>
  <si>
    <t>Bright + Cheerful Apt- the Real NYC</t>
  </si>
  <si>
    <t>Millie</t>
  </si>
  <si>
    <t>E 106 St &amp; 3 Av East 106th Street</t>
  </si>
  <si>
    <t>Cozy  and sunny room in Manhattan</t>
  </si>
  <si>
    <t>300 West 149th Street</t>
  </si>
  <si>
    <t>Entire 1 Bedroom 1 Bath Central Park APT</t>
  </si>
  <si>
    <t>Kathy</t>
  </si>
  <si>
    <t>46 West 83rd Street</t>
  </si>
  <si>
    <t>Live like a real New Yorker!</t>
  </si>
  <si>
    <t>AndrÃ©</t>
  </si>
  <si>
    <t>100 Delancey Street</t>
  </si>
  <si>
    <t>Modern Bedroom &amp; Living Room Combination!</t>
  </si>
  <si>
    <t>Malik</t>
  </si>
  <si>
    <t>42 East 129th Street</t>
  </si>
  <si>
    <t>Great West Village 1 bdr apartment!</t>
  </si>
  <si>
    <t>Adela</t>
  </si>
  <si>
    <t>234 West 10th Street</t>
  </si>
  <si>
    <t>Gorgeous sunny prime SoHo 1BR Apt.</t>
  </si>
  <si>
    <t>West Houston Street University Village</t>
  </si>
  <si>
    <t>Cozy One Bedroom + Loft in Manhattan, NYC</t>
  </si>
  <si>
    <t>Lehman Art House 7</t>
  </si>
  <si>
    <t>room in uper east side manhattan</t>
  </si>
  <si>
    <t>Jefry</t>
  </si>
  <si>
    <t>1493 York Avenue</t>
  </si>
  <si>
    <t>Super Cute Upper West Side Apt!!</t>
  </si>
  <si>
    <t>243 West 107th Street</t>
  </si>
  <si>
    <t>Nolita apt. with private garden</t>
  </si>
  <si>
    <t>Marie-Helene</t>
  </si>
  <si>
    <t>252 Mott Street</t>
  </si>
  <si>
    <t>New York City - Upper West Side Apt</t>
  </si>
  <si>
    <t>Saint Gerasimos Greek Orthodox Church 153</t>
  </si>
  <si>
    <t>cozy queen for 2 in el barrio</t>
  </si>
  <si>
    <t>Charlene</t>
  </si>
  <si>
    <t>215 East 117th Street</t>
  </si>
  <si>
    <t>Cozy Harlem Stay</t>
  </si>
  <si>
    <t>Jemar</t>
  </si>
  <si>
    <t>68 East 131st Street</t>
  </si>
  <si>
    <t>NYC: an Upper-Eastside room of your own!</t>
  </si>
  <si>
    <t>Jime</t>
  </si>
  <si>
    <t>162 East 83rd Street</t>
  </si>
  <si>
    <t>2 BR Sun Filled Feng Shui W Village</t>
  </si>
  <si>
    <t>Satya</t>
  </si>
  <si>
    <t>Old Pier 48 Hudson River Park Esplanade</t>
  </si>
  <si>
    <t>Comfortable Apt near Bloomingdales</t>
  </si>
  <si>
    <t>A writer's den in Nolita ...</t>
  </si>
  <si>
    <t>Brock</t>
  </si>
  <si>
    <t>Spring Street Kenmare Street</t>
  </si>
  <si>
    <t>Central Park Fifth Av MET Museum</t>
  </si>
  <si>
    <t>S</t>
  </si>
  <si>
    <t>USPS Madison Avenue</t>
  </si>
  <si>
    <t>Quiet Studio in Prime SoHo</t>
  </si>
  <si>
    <t>Dom</t>
  </si>
  <si>
    <t>190 Spring Street</t>
  </si>
  <si>
    <t>Spacious Stunning Harlem Townhouse</t>
  </si>
  <si>
    <t>31 West 128th Street</t>
  </si>
  <si>
    <t>Sunny Soho Apartment with Great Views</t>
  </si>
  <si>
    <t>111 Thompson Street</t>
  </si>
  <si>
    <t>Spacious &amp; Charming Duplex in Upper East</t>
  </si>
  <si>
    <t>245 East 77th Street</t>
  </si>
  <si>
    <t>Large Flatiron 2 bedroom</t>
  </si>
  <si>
    <t>Samuel</t>
  </si>
  <si>
    <t>1212 Broadway</t>
  </si>
  <si>
    <t>SPACIOUS ALCOVE STUDIO/ JUNIOR ONE</t>
  </si>
  <si>
    <t>Kathrine</t>
  </si>
  <si>
    <t>323 East 29th Street</t>
  </si>
  <si>
    <t>Beautiful Railroad Style Apartment!</t>
  </si>
  <si>
    <t>Leonella</t>
  </si>
  <si>
    <t>153 East 116th Street</t>
  </si>
  <si>
    <t>Dani private room in Manhattan</t>
  </si>
  <si>
    <t>Dany</t>
  </si>
  <si>
    <t>IND Eighth Avenue Line (downtown) Broadway</t>
  </si>
  <si>
    <t>LARGE PRIVATE BED + BATH, LES</t>
  </si>
  <si>
    <t>161 Suffolk Street</t>
  </si>
  <si>
    <t>Comfy apartment, adorable cat!</t>
  </si>
  <si>
    <t>Abby</t>
  </si>
  <si>
    <t>173 Vermilyea Avenue</t>
  </si>
  <si>
    <t>Great new apt, close to everything</t>
  </si>
  <si>
    <t>340 West 57th Street</t>
  </si>
  <si>
    <t>Cozy 1Br Aptâ¤ï¸of Upper East Side near Central Park</t>
  </si>
  <si>
    <t>Ulysse</t>
  </si>
  <si>
    <t>157 East 99th Street</t>
  </si>
  <si>
    <t xml:space="preserve">Harlem Renovated Duplex Townhouse </t>
  </si>
  <si>
    <t>Tae</t>
  </si>
  <si>
    <t>119 East 124th Street</t>
  </si>
  <si>
    <t>Colorful &amp; Spacious near A Express</t>
  </si>
  <si>
    <t>612 West 184th Street</t>
  </si>
  <si>
    <t>South Harlem 1 Bedroom Apartment</t>
  </si>
  <si>
    <t>Ashley &amp; Nate</t>
  </si>
  <si>
    <t>1864 Adam Clayton Powell Jr. Boulevard</t>
  </si>
  <si>
    <t>Cozy &amp; Nice Bedroom in an Apt/NYC.</t>
  </si>
  <si>
    <t>Cesar</t>
  </si>
  <si>
    <t>230 East 102nd Street</t>
  </si>
  <si>
    <t>Beautiful Room in the heart of NYC. Hell's Kitchen</t>
  </si>
  <si>
    <t>642 9th Ave 359</t>
  </si>
  <si>
    <t>Cozy 2 bedroom, near Central Park</t>
  </si>
  <si>
    <t>Louis D. Brandeis High School West 85th Street</t>
  </si>
  <si>
    <t>Private Room in Midtown Manhattan</t>
  </si>
  <si>
    <t>Matthew &amp; Marilyn</t>
  </si>
  <si>
    <t>506 West 43rd Street</t>
  </si>
  <si>
    <t>Charming Brownstone Apt Steps from Central Park!</t>
  </si>
  <si>
    <t>Madeline</t>
  </si>
  <si>
    <t>14 West 88th Street</t>
  </si>
  <si>
    <t>Couch in times square</t>
  </si>
  <si>
    <t>The Hotel Edison NYC 228</t>
  </si>
  <si>
    <t>REAL 2BR-HEART OF SOHO-LITTLE ITALY</t>
  </si>
  <si>
    <t>Roberto  Mike</t>
  </si>
  <si>
    <t>Toto Hair 201</t>
  </si>
  <si>
    <t xml:space="preserve">Beautiful New Garden Apartment </t>
  </si>
  <si>
    <t>38 West 71st Street</t>
  </si>
  <si>
    <t>Cozy Clean Guest Room - Family Apt</t>
  </si>
  <si>
    <t>262 West 107th Street</t>
  </si>
  <si>
    <t>Charming West Village 1 Bed - Ideal Location</t>
  </si>
  <si>
    <t>1 Jane Street</t>
  </si>
  <si>
    <t>Spacious Room in the Heart of NYC</t>
  </si>
  <si>
    <t>147 Orchard Street</t>
  </si>
  <si>
    <t>Family Friendly Apt</t>
  </si>
  <si>
    <t>510 West 123rd Street</t>
  </si>
  <si>
    <t>SPRING in the City!! Zen-Style Tranquil Bedroom</t>
  </si>
  <si>
    <t>Pam</t>
  </si>
  <si>
    <t>2010 Adam Clayton Powell Jr. Boulevard</t>
  </si>
  <si>
    <t>CHARMING GARDEN APT IN TOWNHOUSE</t>
  </si>
  <si>
    <t>2 West 131st Street</t>
  </si>
  <si>
    <t>Sunny Bohemian Tasteful East Harlem</t>
  </si>
  <si>
    <t>Giselle</t>
  </si>
  <si>
    <t>335 East 111th Street</t>
  </si>
  <si>
    <t>Your NYC home in the Upper East Side!</t>
  </si>
  <si>
    <t>1437 3rd Avenue</t>
  </si>
  <si>
    <t>THE HEART OF ART IN THE HEART OF NY</t>
  </si>
  <si>
    <t>Spacious Room/Hip East Village Apt!</t>
  </si>
  <si>
    <t>Evan</t>
  </si>
  <si>
    <t>317 East 10th Street</t>
  </si>
  <si>
    <t>Beautiful Loft in Union Square</t>
  </si>
  <si>
    <t>Fara</t>
  </si>
  <si>
    <t>862 Broadway</t>
  </si>
  <si>
    <t>Quiet, sunny Midtown Manhattan apt.</t>
  </si>
  <si>
    <t>Marlaine</t>
  </si>
  <si>
    <t>456 West 47th Street</t>
  </si>
  <si>
    <t>Upper East Side 1-Bedroom</t>
  </si>
  <si>
    <t>Temple Israel 112</t>
  </si>
  <si>
    <t>SPACIOUS  ARTIST LOFT IN CHELSA</t>
  </si>
  <si>
    <t>S Anthony</t>
  </si>
  <si>
    <t>149 West 24th Street</t>
  </si>
  <si>
    <t>Spacious Room, Central Location, Historic block.</t>
  </si>
  <si>
    <t>Graham Court West 116th Street</t>
  </si>
  <si>
    <t>Boho Chic Rhapsody in New York City</t>
  </si>
  <si>
    <t>223 East 26th Street</t>
  </si>
  <si>
    <t>Gorgeous Unique Garden-Terrace-Apt.</t>
  </si>
  <si>
    <t>Vana</t>
  </si>
  <si>
    <t>709 East 5th Street</t>
  </si>
  <si>
    <t>Heart of Greenwich Village near Bleecker St</t>
  </si>
  <si>
    <t>F</t>
  </si>
  <si>
    <t>107 MacDougal Street</t>
  </si>
  <si>
    <t>Midtown EAST 1 BDR APT -  BEST area of Manhattan</t>
  </si>
  <si>
    <t>Yedda</t>
  </si>
  <si>
    <t>340 East 52nd Street</t>
  </si>
  <si>
    <t>Charming Bedroom in Cozy NYC Apt.</t>
  </si>
  <si>
    <t>267 West 146th Street</t>
  </si>
  <si>
    <t>Living Room sofa Bed in Chelsea2</t>
  </si>
  <si>
    <t>247 West 21st Street</t>
  </si>
  <si>
    <t>1bedroom, 70s UWS,brownstone charm</t>
  </si>
  <si>
    <t>Sandy</t>
  </si>
  <si>
    <t>125 West 77th Street</t>
  </si>
  <si>
    <t>Modern Studio with Loft in the LES.</t>
  </si>
  <si>
    <t>Juan Carlos</t>
  </si>
  <si>
    <t>49 Orchard Street</t>
  </si>
  <si>
    <t>2 floor Apt w 300sqft Terrace</t>
  </si>
  <si>
    <t>154 Ludlow Street</t>
  </si>
  <si>
    <t>Private room in Center of Manhattan</t>
  </si>
  <si>
    <t>Comfy Room Close the Subway ABCD&amp;1!</t>
  </si>
  <si>
    <t>L &amp; A</t>
  </si>
  <si>
    <t>Luxury Locale Sunny 1BR Suite</t>
  </si>
  <si>
    <t>Page</t>
  </si>
  <si>
    <t>52 West 57th Street</t>
  </si>
  <si>
    <t>Amazing Studio-Loft w/Outdoor Space</t>
  </si>
  <si>
    <t>28 East 12th Street</t>
  </si>
  <si>
    <t>THE BEST DEAL ON THE HUDSON RIVER!!</t>
  </si>
  <si>
    <t>Boubacar And Pattee</t>
  </si>
  <si>
    <t>684 Riverside Drive</t>
  </si>
  <si>
    <t>Designer 1 BR Duplex w/ Terrace- Spectacular Views</t>
  </si>
  <si>
    <t>108 Delancey Street</t>
  </si>
  <si>
    <t>High-end doorman bldg in the LES</t>
  </si>
  <si>
    <t>The Lee 133</t>
  </si>
  <si>
    <t>Modern &amp; Cozy 1BD Garden Apt</t>
  </si>
  <si>
    <t>187 West 135th Street</t>
  </si>
  <si>
    <t>Cozy bedroom in the heart of Lower East Side</t>
  </si>
  <si>
    <t>40 Clinton Street</t>
  </si>
  <si>
    <t>Big, Sunny and QUIET West Village Studio</t>
  </si>
  <si>
    <t>56 7th Avenue</t>
  </si>
  <si>
    <t xml:space="preserve">Behind the Red Door II </t>
  </si>
  <si>
    <t>Diane And Craig</t>
  </si>
  <si>
    <t>130 West 129th Street</t>
  </si>
  <si>
    <t>STUNNING E Vill Penthouse</t>
  </si>
  <si>
    <t>Cozy private room in beautiful apt</t>
  </si>
  <si>
    <t>Julio</t>
  </si>
  <si>
    <t>Hudson Heights Manhattan</t>
  </si>
  <si>
    <t>Cozy room in Upper West Side</t>
  </si>
  <si>
    <t>951 Amsterdam Avenue</t>
  </si>
  <si>
    <t>Great Large 1 BR apt  in East Village!</t>
  </si>
  <si>
    <t>De Colores Community Yard &amp; Cultural Center 313</t>
  </si>
  <si>
    <t>Charming East Village Nook</t>
  </si>
  <si>
    <t>512 East 12th Street</t>
  </si>
  <si>
    <t>Private Room with Queen size bed</t>
  </si>
  <si>
    <t>The Strand West 43rd Street</t>
  </si>
  <si>
    <t>Modern spacious flat in Manhattan</t>
  </si>
  <si>
    <t>25 Indian Road</t>
  </si>
  <si>
    <t>TimeSq/Brdway/Midtown/A Cozy Petit Versaille/Quiet</t>
  </si>
  <si>
    <t>Earle</t>
  </si>
  <si>
    <t>West 49th Street &amp; 11th Avenue West 49th Street</t>
  </si>
  <si>
    <t>Greenwich Village in the Sky</t>
  </si>
  <si>
    <t>Dawnie</t>
  </si>
  <si>
    <t>Great room priv/bathrm Eastside location 70's ST</t>
  </si>
  <si>
    <t>Cristina</t>
  </si>
  <si>
    <t>202 East 71st Street</t>
  </si>
  <si>
    <t>LES private apt, 1 bedroom &amp; more</t>
  </si>
  <si>
    <t>Blue</t>
  </si>
  <si>
    <t>166 Suffolk Street</t>
  </si>
  <si>
    <t>La BohÃ¨me/ Authentic NYC Experience</t>
  </si>
  <si>
    <t>Michael And Kimberly</t>
  </si>
  <si>
    <t>156 East 102nd Street</t>
  </si>
  <si>
    <t>Financial District Luxury Loft</t>
  </si>
  <si>
    <t>Coral</t>
  </si>
  <si>
    <t>Rector Street Trinity Place</t>
  </si>
  <si>
    <t>Extra Large Room in Huge, Serene Harlem Brownstone</t>
  </si>
  <si>
    <t>Tara &amp; Carl</t>
  </si>
  <si>
    <t>357 West 118th Street</t>
  </si>
  <si>
    <t>East Village Studio Super location</t>
  </si>
  <si>
    <t>109 1st Avenue</t>
  </si>
  <si>
    <t>GREAT 1BR apt 162st at Amsterdam av</t>
  </si>
  <si>
    <t>602 West 165th Street</t>
  </si>
  <si>
    <t>Huge Studio Midtown Manhattan -BEST</t>
  </si>
  <si>
    <t>961 2nd Avenue</t>
  </si>
  <si>
    <t>UPPER EAST SIDE DOORMAN BUILDING</t>
  </si>
  <si>
    <t>Alessio</t>
  </si>
  <si>
    <t>164 East 68th Street</t>
  </si>
  <si>
    <t>Fully furnished 2 Bedrooms floor-through apartment</t>
  </si>
  <si>
    <t>35 West 118th Street</t>
  </si>
  <si>
    <t>NYC Harlem cozy private room</t>
  </si>
  <si>
    <t>Tia</t>
  </si>
  <si>
    <t>10 West 135th Street</t>
  </si>
  <si>
    <t>Great share - central location downtown</t>
  </si>
  <si>
    <t>135 Chrystie Street</t>
  </si>
  <si>
    <t>In the heart of East Village</t>
  </si>
  <si>
    <t>513 East 13th Street</t>
  </si>
  <si>
    <t>Cozy Quiet 1 BR Apt Hell's Kitchen</t>
  </si>
  <si>
    <t>426 West 52nd Street</t>
  </si>
  <si>
    <t>Serene, minimalist studio W Village</t>
  </si>
  <si>
    <t>Arianna</t>
  </si>
  <si>
    <t>26 Greenwich Avenue</t>
  </si>
  <si>
    <t>Nice studio in heart of the of the West Village</t>
  </si>
  <si>
    <t>2 Saint Lukes Place</t>
  </si>
  <si>
    <t>1 BR in LES. Heart of New York City</t>
  </si>
  <si>
    <t>Spacious Nolita 2 Bd w/roof garden</t>
  </si>
  <si>
    <t>198 Elizabeth Street</t>
  </si>
  <si>
    <t>West Harlem Clean Park 1 Bedroom</t>
  </si>
  <si>
    <t>Marianna</t>
  </si>
  <si>
    <t>620 Saint Nicholas Avenue</t>
  </si>
  <si>
    <t>Private Room in Large Two-floor Apt w/ Backyard</t>
  </si>
  <si>
    <t>349 West 30th Street</t>
  </si>
  <si>
    <t>Stylish Large Gramercy Loft!</t>
  </si>
  <si>
    <t>R</t>
  </si>
  <si>
    <t>124 East 24th Street</t>
  </si>
  <si>
    <t>4th fl Large Private Room - Central Park &amp; Rooftop</t>
  </si>
  <si>
    <t>1442 3rd Avenue</t>
  </si>
  <si>
    <t>cozy tucked away in el barrio</t>
  </si>
  <si>
    <t>2115 3rd Avenue</t>
  </si>
  <si>
    <t>Trendy Apt by Chelsea Market with High Line Views</t>
  </si>
  <si>
    <t>512 West 19th Street</t>
  </si>
  <si>
    <t>Positive Cozy Room!</t>
  </si>
  <si>
    <t>420 East 72nd Street</t>
  </si>
  <si>
    <t>New Apt near Central Park, Broadway, Museums</t>
  </si>
  <si>
    <t>Private Room in Brownstone</t>
  </si>
  <si>
    <t>Karin</t>
  </si>
  <si>
    <t>370 West 120th Street</t>
  </si>
  <si>
    <t>My home in West Village--Huge, Modern</t>
  </si>
  <si>
    <t>271 West 4th Street</t>
  </si>
  <si>
    <t>Boutique Hip Hotel Feel, WiFi, NetFlix, Private</t>
  </si>
  <si>
    <t>Marvin</t>
  </si>
  <si>
    <t>Modern + Spacious 1 bd w/ the works</t>
  </si>
  <si>
    <t>Becca</t>
  </si>
  <si>
    <t>255 East 110th Street</t>
  </si>
  <si>
    <t>One Bedroom Townhouse Apartment</t>
  </si>
  <si>
    <t>308 Pleasant Avenue</t>
  </si>
  <si>
    <t>Lower East Side Magic Room</t>
  </si>
  <si>
    <t>329 Broome Street</t>
  </si>
  <si>
    <t>Comfy Bedroom- Artsy Townhouse- Location Location</t>
  </si>
  <si>
    <t>6 Edgecombe Avenue</t>
  </si>
  <si>
    <t>Nice Modern Mirrored Room in NYC</t>
  </si>
  <si>
    <t>550 West 144th Street</t>
  </si>
  <si>
    <t>GREAT in CHELSEA:  JUST SEE REVIEWS</t>
  </si>
  <si>
    <t>SVA Theater 333</t>
  </si>
  <si>
    <t>Private room near Columbia University</t>
  </si>
  <si>
    <t>Private Room in Great NYC Nbrhood</t>
  </si>
  <si>
    <t>209 Bowery</t>
  </si>
  <si>
    <t>Huge Bright 1BR+Office in Downtown Manhattan NYC!</t>
  </si>
  <si>
    <t>Sameer</t>
  </si>
  <si>
    <t>Stuffolk Street Community Garden 174</t>
  </si>
  <si>
    <t>Lovely, large studio near Central Park</t>
  </si>
  <si>
    <t>Charlie</t>
  </si>
  <si>
    <t>14 West 68th Street</t>
  </si>
  <si>
    <t>Best place for families &amp; groups in Manhattan NYC!</t>
  </si>
  <si>
    <t>Carlina</t>
  </si>
  <si>
    <t>SPACE IN APT IN PERFECT LOCATION</t>
  </si>
  <si>
    <t>Stunning Lower East 2 Bed, Live New York Style!</t>
  </si>
  <si>
    <t>Thailicious 71</t>
  </si>
  <si>
    <t>NYC-THE BEST: Stay in Comfy Apt Manhattan-Harlem!</t>
  </si>
  <si>
    <t>Jeanine</t>
  </si>
  <si>
    <t>302 West 120th Street</t>
  </si>
  <si>
    <t>A Lovely 2br in Chelsea</t>
  </si>
  <si>
    <t>316 West 14th Street</t>
  </si>
  <si>
    <t>SUNNY ZEN  FULL SERVICE HUGE STUDIO</t>
  </si>
  <si>
    <t>Alda</t>
  </si>
  <si>
    <t>New York Post Building West Street</t>
  </si>
  <si>
    <t>M David</t>
  </si>
  <si>
    <t>206 East 63rd Street</t>
  </si>
  <si>
    <t>Lovely, bright &amp; cozy room in Manhattan!</t>
  </si>
  <si>
    <t>232 Delancey Street</t>
  </si>
  <si>
    <t>Union Square Apartment + Private Backyard</t>
  </si>
  <si>
    <t>Mattan</t>
  </si>
  <si>
    <t>Bagel Belly 114</t>
  </si>
  <si>
    <t xml:space="preserve">Affordable Private Room in NYC! </t>
  </si>
  <si>
    <t>555 West 171st Street</t>
  </si>
  <si>
    <t>Charming East Village Apartment</t>
  </si>
  <si>
    <t>166 2nd Avenue</t>
  </si>
  <si>
    <t>A Gorgeous 1BR in a Luxury Building</t>
  </si>
  <si>
    <t>Shir</t>
  </si>
  <si>
    <t>Liberty Lofts 43</t>
  </si>
  <si>
    <t>Reduced$ EastVillage Entire 1BD APT</t>
  </si>
  <si>
    <t>â˜…3BR/2BA Amazing East Village Penthouse+Pvt Terrâ˜…</t>
  </si>
  <si>
    <t>162 Avenue A</t>
  </si>
  <si>
    <t>Lovely Upper East Yorkville 1 BDRM</t>
  </si>
  <si>
    <t>1610 2nd Avenue</t>
  </si>
  <si>
    <t>Convenience &amp; Chill</t>
  </si>
  <si>
    <t>339 West 144th Street</t>
  </si>
  <si>
    <t>2BR  Lower East Side</t>
  </si>
  <si>
    <t>Grady &amp; Cristina</t>
  </si>
  <si>
    <t>168 Clinton Street</t>
  </si>
  <si>
    <t>Bright Quiet Room in N. Manhattan</t>
  </si>
  <si>
    <t>Greer</t>
  </si>
  <si>
    <t>60 Seaman Avenue</t>
  </si>
  <si>
    <t>Studio in Best Possible Location!</t>
  </si>
  <si>
    <t>:: Spacious 1bedroom, great loca ::</t>
  </si>
  <si>
    <t>Ilana</t>
  </si>
  <si>
    <t>243 3rd Avenue</t>
  </si>
  <si>
    <t>Large Room / Light / Columbia University - UWS</t>
  </si>
  <si>
    <t>Katherine</t>
  </si>
  <si>
    <t>304 West 109th Street</t>
  </si>
  <si>
    <t>Light and Airy Upper East Side 1 BDR apartment</t>
  </si>
  <si>
    <t>1629 2nd Avenue</t>
  </si>
  <si>
    <t>Large/comfy/beautiful BR near ABCD Manhattan..!!!</t>
  </si>
  <si>
    <t>Akemi</t>
  </si>
  <si>
    <t>1790 Amsterdam Avenue</t>
  </si>
  <si>
    <t>Gorgeous Room in Historic Townhouse</t>
  </si>
  <si>
    <t>1004 Saint Nicholas Avenue</t>
  </si>
  <si>
    <t>Hip Modern West Village Apartment</t>
  </si>
  <si>
    <t>Bright, Clean, Spacious Upper West Zen w/Balcony</t>
  </si>
  <si>
    <t>2440 Broadway</t>
  </si>
  <si>
    <t>1 FLOOR OF A BROWNSTONE WITH GARDEN</t>
  </si>
  <si>
    <t>Lori &amp; John</t>
  </si>
  <si>
    <t>157 West 93rd Street</t>
  </si>
  <si>
    <t>Modern, Light-Filled Apt in Chelsea/Meatpacking</t>
  </si>
  <si>
    <t>343 West 14th Street</t>
  </si>
  <si>
    <t>Gorgeous Entire Manhattan Townhouse</t>
  </si>
  <si>
    <t>Rosario</t>
  </si>
  <si>
    <t>524 West 151st Street</t>
  </si>
  <si>
    <t>Charming Stylish E. Village Studio</t>
  </si>
  <si>
    <t>Ike</t>
  </si>
  <si>
    <t>340 East 6th Street</t>
  </si>
  <si>
    <t>Cozy room in Time Square!</t>
  </si>
  <si>
    <t>351 West 42nd Street</t>
  </si>
  <si>
    <t>NOHO/EAST VILLAGE, PRIVATE 1/2 BATH</t>
  </si>
  <si>
    <t>18 Cooper Square</t>
  </si>
  <si>
    <t>QT STUDIO FOR ROMANTIC COUPLES</t>
  </si>
  <si>
    <t>Public School 42 71</t>
  </si>
  <si>
    <t>Brownstone Duplex Harlem/Columbia U</t>
  </si>
  <si>
    <t>549 Manhattan Avenue</t>
  </si>
  <si>
    <t>Luxury Building in Time Square</t>
  </si>
  <si>
    <t>Platinum 247</t>
  </si>
  <si>
    <t>Chic calm in the heart of Soho</t>
  </si>
  <si>
    <t>93 Crosby Street</t>
  </si>
  <si>
    <t>Couldn't Be Closer To Columbia Uni</t>
  </si>
  <si>
    <t>guard house Morningside Drive</t>
  </si>
  <si>
    <t>City Room - Street View Apt</t>
  </si>
  <si>
    <t>Wayne</t>
  </si>
  <si>
    <t>161 West 132nd Street</t>
  </si>
  <si>
    <t>Beautiful &amp; Private Manhattan Room</t>
  </si>
  <si>
    <t>UWS Charmer, Central Park/Lincoln Center</t>
  </si>
  <si>
    <t>120 West 70th Street</t>
  </si>
  <si>
    <t>Spacious 1 Bedroom in Lower East Side/Chinatown</t>
  </si>
  <si>
    <t>Canal Loft Hotel 94</t>
  </si>
  <si>
    <t>Stylish Uptown Westside Apt.</t>
  </si>
  <si>
    <t>Kareem</t>
  </si>
  <si>
    <t>CHARMING ONE BEDROOM APT IN LES/CHINATOWN</t>
  </si>
  <si>
    <t>Aixa</t>
  </si>
  <si>
    <t>91 Ludlow Street</t>
  </si>
  <si>
    <t>5th fl Private Suite &amp; Bath - Central Park</t>
  </si>
  <si>
    <t>125 East 83rd Street</t>
  </si>
  <si>
    <t>Private Room</t>
  </si>
  <si>
    <t>229 West 18th Street</t>
  </si>
  <si>
    <t>CHEAP &amp; CONVENIENT</t>
  </si>
  <si>
    <t>110 East 99th Street</t>
  </si>
  <si>
    <t>Monthly Apartment Rental</t>
  </si>
  <si>
    <t>Blanca</t>
  </si>
  <si>
    <t>160 East 107th Street</t>
  </si>
  <si>
    <t>Cozy 1 BR in Exposed Brick SoHo Apt</t>
  </si>
  <si>
    <t>NoMo SoHo 9</t>
  </si>
  <si>
    <t>Fabulous Loft Studio in Gramercy</t>
  </si>
  <si>
    <t>Jed</t>
  </si>
  <si>
    <t>205 East 14th Street</t>
  </si>
  <si>
    <t>2019 Special! LARGE West Village 1 BED!</t>
  </si>
  <si>
    <t>Henry Kaufman Management Center 50</t>
  </si>
  <si>
    <t>*Queen-sized comfort in cozy Historic Sugar Hill*</t>
  </si>
  <si>
    <t>Dana  (&amp; Justin)</t>
  </si>
  <si>
    <t>460 Convent Avenue</t>
  </si>
  <si>
    <t>Your own room in NY's best area</t>
  </si>
  <si>
    <t>Waverly Place West Village</t>
  </si>
  <si>
    <t>Chelsea/Meat Packing  Artist Space!</t>
  </si>
  <si>
    <t>Mobil 8th Avenue</t>
  </si>
  <si>
    <t>The gem of the East Village</t>
  </si>
  <si>
    <t>Mich</t>
  </si>
  <si>
    <t>Chilis on Wheels East 9th Street</t>
  </si>
  <si>
    <t>City Room - Semi Private Bedroom</t>
  </si>
  <si>
    <t>165 West 129th Street</t>
  </si>
  <si>
    <t>Perfectly Located West Village Loft</t>
  </si>
  <si>
    <t>692 Greenwich Street</t>
  </si>
  <si>
    <t>Romantic 1 bedroom Part2 Harlem USA</t>
  </si>
  <si>
    <t>112 East 128th Street</t>
  </si>
  <si>
    <t>Large Bohemian Studio- Gramercy!</t>
  </si>
  <si>
    <t>Gabrielle</t>
  </si>
  <si>
    <t>226 East 27th Street</t>
  </si>
  <si>
    <t>Artist Loft - Union Square</t>
  </si>
  <si>
    <t>Founders Hall 120</t>
  </si>
  <si>
    <t>Large Garden Duplex on Park block</t>
  </si>
  <si>
    <t>Dirk</t>
  </si>
  <si>
    <t>120 West 86th Street</t>
  </si>
  <si>
    <t>Sunny, clean 1 bdrm in W. Village</t>
  </si>
  <si>
    <t>Karene</t>
  </si>
  <si>
    <t>34 Barrow Street</t>
  </si>
  <si>
    <t>Great Spacious Appartment</t>
  </si>
  <si>
    <t>Ely</t>
  </si>
  <si>
    <t>225 East 106th Street</t>
  </si>
  <si>
    <t>Private Retreat on Central Park</t>
  </si>
  <si>
    <t>Park Avenue East Harlem</t>
  </si>
  <si>
    <t>Room in lovely E.Village triplex</t>
  </si>
  <si>
    <t>540 East 5th Street</t>
  </si>
  <si>
    <t>New-York Family Friendly 2bdr/2bath</t>
  </si>
  <si>
    <t>124 West 134th Street</t>
  </si>
  <si>
    <t>The heart of the metropolis</t>
  </si>
  <si>
    <t>184 East 7th Street</t>
  </si>
  <si>
    <t>Best Location - HUGE 2 bedroom by Times Square!</t>
  </si>
  <si>
    <t>Michael Shane</t>
  </si>
  <si>
    <t>793 9th Avenue</t>
  </si>
  <si>
    <t>Hello! Cozy-Singles NYC- Upper Manhattan- Harlem!!</t>
  </si>
  <si>
    <t>206 West 119th Street</t>
  </si>
  <si>
    <t>A Little West Village Charm</t>
  </si>
  <si>
    <t>Spacious Bedroom in East Village</t>
  </si>
  <si>
    <t>Orhun</t>
  </si>
  <si>
    <t>74 2nd Avenue</t>
  </si>
  <si>
    <t>Charming Cozy Studio Apt. in NYC</t>
  </si>
  <si>
    <t>Large Room in Amazing East Village Apt</t>
  </si>
  <si>
    <t>Cozy Bohemian Room in New York City</t>
  </si>
  <si>
    <t>Arya</t>
  </si>
  <si>
    <t>49-51 Elizabeth Street</t>
  </si>
  <si>
    <t>Lovely - Spacious, Garden + Garden View</t>
  </si>
  <si>
    <t>193 Clinton Street</t>
  </si>
  <si>
    <t>Large Private Room</t>
  </si>
  <si>
    <t>208 West 119th Street</t>
  </si>
  <si>
    <t>Clean 2Bedroom-Ideal UpperEast Loc.</t>
  </si>
  <si>
    <t>Mayrav</t>
  </si>
  <si>
    <t>The Deli Deli East 66th Street</t>
  </si>
  <si>
    <t>Awesome NYC/UWS  private bed/bath in private home</t>
  </si>
  <si>
    <t>TIMES SQUARE HOUSE!</t>
  </si>
  <si>
    <t>Alpha-Bet City entire floor large cool 2br -L.E.S</t>
  </si>
  <si>
    <t>Ageloff Towers East 3rd Street</t>
  </si>
  <si>
    <t>Private Bedroom in Large NYC Apartment</t>
  </si>
  <si>
    <t>Mary And Geoff</t>
  </si>
  <si>
    <t>55 Payson Avenue</t>
  </si>
  <si>
    <t>Private Room in a Shared Apt by Columbia Univ</t>
  </si>
  <si>
    <t>Barbi</t>
  </si>
  <si>
    <t>Lenox Avenue &amp; 116th Street at Northwest Corner Malcolm X Boulevard</t>
  </si>
  <si>
    <t>Come to Know  New York III</t>
  </si>
  <si>
    <t>Claudio &amp; Rose</t>
  </si>
  <si>
    <t>235 East 105th Street</t>
  </si>
  <si>
    <t>La ponderosa</t>
  </si>
  <si>
    <t>Fany</t>
  </si>
  <si>
    <t>801 West 179th Street</t>
  </si>
  <si>
    <t>COZY CORNER GREENWICH VILLAGE</t>
  </si>
  <si>
    <t>303 Bleecker Street</t>
  </si>
  <si>
    <t>Quiet Jr Alcove Near Times Square!</t>
  </si>
  <si>
    <t>Vlad</t>
  </si>
  <si>
    <t>Charming triplex in NYC brownstone!</t>
  </si>
  <si>
    <t>Pottery Barn West 67th Street</t>
  </si>
  <si>
    <t>Spacious, quiet room with private full bathroom.</t>
  </si>
  <si>
    <t>Gil</t>
  </si>
  <si>
    <t>1 Broome Street</t>
  </si>
  <si>
    <t>ACCOMMODATIONS GALORE #2</t>
  </si>
  <si>
    <t>8 East 130th Street</t>
  </si>
  <si>
    <t xml:space="preserve">"Central Park" View Prvt Room,Mnh  </t>
  </si>
  <si>
    <t>William Hakan</t>
  </si>
  <si>
    <t>Cathedral Wine &amp; Liquor 301</t>
  </si>
  <si>
    <t>Entire 2 bdrm/2 bth UWS/RiversdePrk</t>
  </si>
  <si>
    <t>308 West 94th Street</t>
  </si>
  <si>
    <t>Soho Loft. Authentic and Eccentric! 2 Bedroom.</t>
  </si>
  <si>
    <t>Singer Building Broadway</t>
  </si>
  <si>
    <t>HEART OF EAST VILLAGE! Quiet apt in middle of NYC!</t>
  </si>
  <si>
    <t>Mickey</t>
  </si>
  <si>
    <t>523 East 6th Street</t>
  </si>
  <si>
    <t>Bright, Quiet 2 BR in Awesome Area!</t>
  </si>
  <si>
    <t>330 West End Avenue</t>
  </si>
  <si>
    <t>Manhattan - Next to Subway!</t>
  </si>
  <si>
    <t>Matias &amp; Marlana</t>
  </si>
  <si>
    <t>601 West 135th Street</t>
  </si>
  <si>
    <t>Comfortable Cozy Space in El Barrio</t>
  </si>
  <si>
    <t>232 East 111th Street</t>
  </si>
  <si>
    <t>East Village Loft with Piano &amp; Patio</t>
  </si>
  <si>
    <t>Samir</t>
  </si>
  <si>
    <t>92 East 7th Street</t>
  </si>
  <si>
    <t>Midtown NYC - 1 Bedroom Apartment</t>
  </si>
  <si>
    <t>681 5th Avenue</t>
  </si>
  <si>
    <t>Chic, Spacious &amp; Quiet UWS Manhattan NYC 1BDR Gem!</t>
  </si>
  <si>
    <t>309 West 85th Street</t>
  </si>
  <si>
    <t>Charming apt close to everything!</t>
  </si>
  <si>
    <t>Kimia</t>
  </si>
  <si>
    <t>448 East 79th Street</t>
  </si>
  <si>
    <t>A huge, debonair loft in midtown</t>
  </si>
  <si>
    <t>Church of the Incarnation 209</t>
  </si>
  <si>
    <t>THEATRE DISTRICT - LARGE ROOM</t>
  </si>
  <si>
    <t>518 West 51st Street</t>
  </si>
  <si>
    <t>Cozy sunny Apt in NYC</t>
  </si>
  <si>
    <t>George Washington Bridge Bus Station West 178th Street</t>
  </si>
  <si>
    <t>large 1 BR in heart of East Village</t>
  </si>
  <si>
    <t>111 1st Avenue</t>
  </si>
  <si>
    <t>UNION SQUAREâ¤ï¸PENTHOUSE 2FL+TERRACEâ¤ï¸EAST VIllAGE</t>
  </si>
  <si>
    <t>Charming upper west side apartment</t>
  </si>
  <si>
    <t>Barbara</t>
  </si>
  <si>
    <t>Sherman Square Studios 160</t>
  </si>
  <si>
    <t>Cute &amp; Cozy Lower East Side 1 bdrm</t>
  </si>
  <si>
    <t>St. Teresa's Church Rutgers Street</t>
  </si>
  <si>
    <t>Sunny Quiet Room In Harlem</t>
  </si>
  <si>
    <t>Jerome</t>
  </si>
  <si>
    <t>The City College of New York 160</t>
  </si>
  <si>
    <t>Enjoy Harlem Renassiance Sunny Room</t>
  </si>
  <si>
    <t>431 West 146th Street</t>
  </si>
  <si>
    <t>Convenient Room Near Subway ABCD&amp;1!</t>
  </si>
  <si>
    <t>90 Convent Avenue</t>
  </si>
  <si>
    <t>Trendy East Village 1 Bedroom - NYC</t>
  </si>
  <si>
    <t>Derek</t>
  </si>
  <si>
    <t>336 East 9th Street</t>
  </si>
  <si>
    <t>Great BedRoom in Hell's Kitchen</t>
  </si>
  <si>
    <t>Marg</t>
  </si>
  <si>
    <t>445 West 46th Street</t>
  </si>
  <si>
    <t>Come to Know New York II</t>
  </si>
  <si>
    <t>Cheerful, Comfortable &amp; Convenient</t>
  </si>
  <si>
    <t>120 West 105th Street</t>
  </si>
  <si>
    <t>Big &amp; Cozy Private Room</t>
  </si>
  <si>
    <t>552 West 141st Street</t>
  </si>
  <si>
    <t>Central Park- 5 mins. away, Subway on corner(med.)</t>
  </si>
  <si>
    <t>Public School 72 126</t>
  </si>
  <si>
    <t>Home in Lower East Side</t>
  </si>
  <si>
    <t>127 Rivington Street</t>
  </si>
  <si>
    <t>Private BR in 2 BR Modern Apartment</t>
  </si>
  <si>
    <t>Crysdian</t>
  </si>
  <si>
    <t>623 West 207th Street</t>
  </si>
  <si>
    <t>Private Deck 2 Bedroom+2 Bath East Village</t>
  </si>
  <si>
    <t>Jeni</t>
  </si>
  <si>
    <t>PRIVATE BEDROOM IN COMFY &amp; CHIC UWS APT!</t>
  </si>
  <si>
    <t>318 West 94th Street</t>
  </si>
  <si>
    <t>Lovely Apt. in the heart of Harlem</t>
  </si>
  <si>
    <t>MANHATTAN Neat, Nice, Bright ROOM</t>
  </si>
  <si>
    <t>Giorgio</t>
  </si>
  <si>
    <t>252 Wadsworth Avenue</t>
  </si>
  <si>
    <t>Amazing New York apt  in Harlem with Backyard!!!</t>
  </si>
  <si>
    <t>Brenda</t>
  </si>
  <si>
    <t>54 West 132nd Street</t>
  </si>
  <si>
    <t>BRIGHT BEAUTIFUL CHELSEA APT</t>
  </si>
  <si>
    <t>Tess</t>
  </si>
  <si>
    <t>210 West 21st Street</t>
  </si>
  <si>
    <t>Modern Room in Huge Apartament in Manhattan</t>
  </si>
  <si>
    <t>Besinfe</t>
  </si>
  <si>
    <t>617 West 152nd Street</t>
  </si>
  <si>
    <t>Nice Room with Loft Bed- Manhattan, East Village</t>
  </si>
  <si>
    <t>411 East 9th Street</t>
  </si>
  <si>
    <t>Spacious and Sunny Private Bedroom!</t>
  </si>
  <si>
    <t>302 East 3rd Street</t>
  </si>
  <si>
    <t>Your Living Room is the UES</t>
  </si>
  <si>
    <t>GREAT EAST VILLAGE LOCATION, ELEVATOR &amp; ROOFTOP!!!</t>
  </si>
  <si>
    <t>Charming South Village w/ Private Terrace</t>
  </si>
  <si>
    <t>Christos</t>
  </si>
  <si>
    <t>12 Chairs 56</t>
  </si>
  <si>
    <t>PRIVATE, GIGANTIC full floor loft w/priv bath</t>
  </si>
  <si>
    <t>210 West 137th Street</t>
  </si>
  <si>
    <t>Studio 54, Cozy Room For 2</t>
  </si>
  <si>
    <t>New Building 524</t>
  </si>
  <si>
    <t>Cozy/Hip LES 2 bedroom, sleeps 2-4</t>
  </si>
  <si>
    <t>Contemporary &amp; Classic Sanctuary on the Hudson</t>
  </si>
  <si>
    <t>Joan of Arc Memorial Riverside Drive</t>
  </si>
  <si>
    <t>Have the 1st floor of a two floor duplex,</t>
  </si>
  <si>
    <t>Iroquois West 94th Street</t>
  </si>
  <si>
    <t>Modern&amp; Pretty Bedroom UpperBest!!!!</t>
  </si>
  <si>
    <t>Yukee</t>
  </si>
  <si>
    <t>202 West 108th Street</t>
  </si>
  <si>
    <t>Super Clean 1 bedroom Upper West Side</t>
  </si>
  <si>
    <t>303 West 103rd Street</t>
  </si>
  <si>
    <t>Comfortable Manhattanville.</t>
  </si>
  <si>
    <t>Allan</t>
  </si>
  <si>
    <t>1349 Amsterdam Avenue</t>
  </si>
  <si>
    <t>#1 LARGE STUDIO NEAR CENTRAL PARK!</t>
  </si>
  <si>
    <t>347 East 76th Street</t>
  </si>
  <si>
    <t>ACCOMMODATIONS GALORE #1</t>
  </si>
  <si>
    <t>456 Saint Nicholas Avenue</t>
  </si>
  <si>
    <t>Spacious 1 bedroom in luxe building</t>
  </si>
  <si>
    <t>Teri</t>
  </si>
  <si>
    <t>435 West 126th Street</t>
  </si>
  <si>
    <t>Cozy place in Uptown Manhattan</t>
  </si>
  <si>
    <t>345 Malcolm X Boulevard</t>
  </si>
  <si>
    <t>Designer's spacious Manhattan apt.</t>
  </si>
  <si>
    <t>Ks &amp; Eli</t>
  </si>
  <si>
    <t>559 West 183rd Street</t>
  </si>
  <si>
    <t>Upper East Side Gem!</t>
  </si>
  <si>
    <t>325 East 83rd Street</t>
  </si>
  <si>
    <t>Private Room Available in nice apartment!</t>
  </si>
  <si>
    <t>557 West 156th Street</t>
  </si>
  <si>
    <t>CHARM Rm HAMILTON HEIGHTS Harlem</t>
  </si>
  <si>
    <t>2441 Adam Clayton Powell Jr. Boulevard</t>
  </si>
  <si>
    <t>Sunlit cozy studio apt in UWS (70s)</t>
  </si>
  <si>
    <t>Kinneret</t>
  </si>
  <si>
    <t>220 Riverside Boulevard 220</t>
  </si>
  <si>
    <t>Greenwich Village Townhouse Apt</t>
  </si>
  <si>
    <t>Linda</t>
  </si>
  <si>
    <t>204 West 4th Street</t>
  </si>
  <si>
    <t>NYC Studio for Rent in Townhouse</t>
  </si>
  <si>
    <t>Mount Olivet Baptist Church 201</t>
  </si>
  <si>
    <t>Chic Downtown Getaway: Large 1BR Flat</t>
  </si>
  <si>
    <t>Kiki</t>
  </si>
  <si>
    <t>51 Orchard Street</t>
  </si>
  <si>
    <t>Stylish Studio with exclusive Terrace</t>
  </si>
  <si>
    <t>Citi bike - East 47th Street &amp; 2nd Avenue East 47th Street</t>
  </si>
  <si>
    <t>Hip, Brick East Village Apartment</t>
  </si>
  <si>
    <t>513 East 5th Street</t>
  </si>
  <si>
    <t>Saint Ann's Roman Catholic Church 122</t>
  </si>
  <si>
    <t>LOCATION LOCATION LOCATION Sara's</t>
  </si>
  <si>
    <t>Liz</t>
  </si>
  <si>
    <t>Gramercy Medical Arts Building East 22nd Street</t>
  </si>
  <si>
    <t>At home in Historic Harlem</t>
  </si>
  <si>
    <t>58 West 120th Street</t>
  </si>
  <si>
    <t>Chic Loft Like 2 bed-2bath</t>
  </si>
  <si>
    <t>446 Saint Nicholas Avenue</t>
  </si>
  <si>
    <t>Room in Great Loft - Fun/Convenient</t>
  </si>
  <si>
    <t>240 West 21st Street</t>
  </si>
  <si>
    <t>Large, Private 2-BR Flat in the Lower East Side!</t>
  </si>
  <si>
    <t>Sunny, spacious 1-bedroom in Upper Manhattan</t>
  </si>
  <si>
    <t>175 Payson Avenue</t>
  </si>
  <si>
    <t>Cute Private room in Upper East Side #14</t>
  </si>
  <si>
    <t>Shai</t>
  </si>
  <si>
    <t>326 East 93rd Street</t>
  </si>
  <si>
    <t>Ultimate Luxury Manhattan Apartment</t>
  </si>
  <si>
    <t>â˜† Central Park - Home Away From Home</t>
  </si>
  <si>
    <t>2249 Broadway</t>
  </si>
  <si>
    <t>Located in the heart of EVERYTHING!</t>
  </si>
  <si>
    <t>59th Street Lexington Avenue</t>
  </si>
  <si>
    <t>Manhattan Apartment (Female Guests)</t>
  </si>
  <si>
    <t>245 2nd Avenue</t>
  </si>
  <si>
    <t>Nexus of the Universe!</t>
  </si>
  <si>
    <t>Tommy</t>
  </si>
  <si>
    <t>255 Bowery</t>
  </si>
  <si>
    <t>a cozy room in manhattan!</t>
  </si>
  <si>
    <t>88 Delancey Street</t>
  </si>
  <si>
    <t>Lower East Side 1bedroom apt in NYC</t>
  </si>
  <si>
    <t>13 Essex Street</t>
  </si>
  <si>
    <t>Cute shared studio apartment</t>
  </si>
  <si>
    <t>55 East 102nd Street</t>
  </si>
  <si>
    <t>Newly Renoâ€™d Chic Quiet Exec 1BR</t>
  </si>
  <si>
    <t>Central Manhattan/near Broadway</t>
  </si>
  <si>
    <t>320 West 47th Street</t>
  </si>
  <si>
    <t>Enjoying New York like a local. Share my Apartment</t>
  </si>
  <si>
    <t>Jin</t>
  </si>
  <si>
    <t>185 East 7th Street</t>
  </si>
  <si>
    <t>Cozy Harlem Hideaway **</t>
  </si>
  <si>
    <t>Loryn</t>
  </si>
  <si>
    <t>117 West 129th Street</t>
  </si>
  <si>
    <t>Your Times Square Sanctuary</t>
  </si>
  <si>
    <t>Kristina</t>
  </si>
  <si>
    <t>341 West 45th Street</t>
  </si>
  <si>
    <t>LOCATION LOCATION LOCATION Abigail</t>
  </si>
  <si>
    <t>Theraphysical Care 371</t>
  </si>
  <si>
    <t>MODERN SPACIOUS 2 BR APT DOWNTOWN MANHATTAN</t>
  </si>
  <si>
    <t>T</t>
  </si>
  <si>
    <t>123 Essex Street</t>
  </si>
  <si>
    <t>Manhattan Columbia University Courtyard Studio</t>
  </si>
  <si>
    <t>59 Morningside Avenue</t>
  </si>
  <si>
    <t>Spacious, well furnished, high fl. beautiful views</t>
  </si>
  <si>
    <t>Pleasant Hill Garden East 115th Street</t>
  </si>
  <si>
    <t>Charming, private 1BR garden apt</t>
  </si>
  <si>
    <t>2551 Frederick Douglass Boulevard</t>
  </si>
  <si>
    <t>Great apt in awesome area</t>
  </si>
  <si>
    <t>483 Amsterdam Avenue</t>
  </si>
  <si>
    <t>Chic NYC apt - near train &amp; 42st St</t>
  </si>
  <si>
    <t>Ammy</t>
  </si>
  <si>
    <t>368 Malcolm X Boulevard</t>
  </si>
  <si>
    <t>COOL, ARTSY &amp; CENTRAL APARTMENT</t>
  </si>
  <si>
    <t>215 East 12th Street</t>
  </si>
  <si>
    <t>Comfy twin bed/Cosy apartment/East Harlem / Subway</t>
  </si>
  <si>
    <t>Pete &amp; Marcos</t>
  </si>
  <si>
    <t>El Museo Del Barrio 1230</t>
  </si>
  <si>
    <t>LowerEastSide apt share shortterm 3</t>
  </si>
  <si>
    <t>140 Henry Street</t>
  </si>
  <si>
    <t>Modern Duplex 1 bdrm , 1.5 Baths + terrace!</t>
  </si>
  <si>
    <t>222 East 80th Street</t>
  </si>
  <si>
    <t>Cozy Private RM Near Central Park N</t>
  </si>
  <si>
    <t>Grace Brigitte</t>
  </si>
  <si>
    <t>1851 Adam Clayton Powell Jr. Boulevard</t>
  </si>
  <si>
    <t>Cozy E. Harlem Brownstone PH</t>
  </si>
  <si>
    <t>Diego</t>
  </si>
  <si>
    <t>East River Plaza Garage 520</t>
  </si>
  <si>
    <t>Sunny Midtown East Apt w/ a Loft!!!</t>
  </si>
  <si>
    <t>Jimmy</t>
  </si>
  <si>
    <t>Public School 116 210</t>
  </si>
  <si>
    <t>Sunny Private Bedroom by Express Train, Colleges!</t>
  </si>
  <si>
    <t>Ny</t>
  </si>
  <si>
    <t>BTL Harlem 311</t>
  </si>
  <si>
    <t>1 bedroom in a 2 bedroom apartment</t>
  </si>
  <si>
    <t>Yana</t>
  </si>
  <si>
    <t>Manhattan House 200</t>
  </si>
  <si>
    <t>near Columbia Hospital</t>
  </si>
  <si>
    <t>2324 Amsterdam Avenue</t>
  </si>
  <si>
    <t>Clean Charming, Walk-In Closet + Garden</t>
  </si>
  <si>
    <t>Madison Street &amp; Clinton Street Madison Street</t>
  </si>
  <si>
    <t>Charming Chelsea bedroom</t>
  </si>
  <si>
    <t>Rivani</t>
  </si>
  <si>
    <t>319 West 29th Street</t>
  </si>
  <si>
    <t>Beautiful Manhattan 1br apartment close to subway!</t>
  </si>
  <si>
    <t>328 East 62nd Street</t>
  </si>
  <si>
    <t>Floor Through East Village Lux Apt</t>
  </si>
  <si>
    <t>Lorcan</t>
  </si>
  <si>
    <t>105 1st Avenue</t>
  </si>
  <si>
    <t>Stylish Room on Express Line to Midtown</t>
  </si>
  <si>
    <t>27 Audubon Avenue</t>
  </si>
  <si>
    <t>Comfortable bedroom for one person</t>
  </si>
  <si>
    <t>248 West 121st Street</t>
  </si>
  <si>
    <t>Light-filled East Village Delight</t>
  </si>
  <si>
    <t>631 East 9th Street</t>
  </si>
  <si>
    <t>918 Saint Nicholas Avenue</t>
  </si>
  <si>
    <t>Comfortable Strivers Row Hideaway - Monthly Rental</t>
  </si>
  <si>
    <t>301 West 137th Street</t>
  </si>
  <si>
    <t>Central Park Room/Bath with a View!</t>
  </si>
  <si>
    <t>Park West Montessori School 435</t>
  </si>
  <si>
    <t>Your own studio apt in Upper East</t>
  </si>
  <si>
    <t>John Finley Walk Yorkville</t>
  </si>
  <si>
    <t>QUITE LOVELY STUDIO IN HEART OF HELLS KITCHEN**</t>
  </si>
  <si>
    <t>Kj</t>
  </si>
  <si>
    <t>Worldwide Plaza 9th Avenue</t>
  </si>
  <si>
    <t>Chic Historic Harlem Brownstone</t>
  </si>
  <si>
    <t>Margo</t>
  </si>
  <si>
    <t>162 West 123rd Street</t>
  </si>
  <si>
    <t>COMFORTABLE NYC RETREAT</t>
  </si>
  <si>
    <t>LaNola</t>
  </si>
  <si>
    <t>179 East 100th Street</t>
  </si>
  <si>
    <t>sunny private room in east village</t>
  </si>
  <si>
    <t>Jackson</t>
  </si>
  <si>
    <t>347 East 14th Street</t>
  </si>
  <si>
    <t>SPACIOUS STUDIO-HIGH END FINISHES</t>
  </si>
  <si>
    <t>124 West 137th Street</t>
  </si>
  <si>
    <t>+Highly Satisfactory LES dwelling++</t>
  </si>
  <si>
    <t>Tunji</t>
  </si>
  <si>
    <t>35 Canal Street</t>
  </si>
  <si>
    <t>Queen Sized Bedroom in Spacious Apartment</t>
  </si>
  <si>
    <t>110th Street Central Park West</t>
  </si>
  <si>
    <t>Heart of downtown Manhattan</t>
  </si>
  <si>
    <t>Alex&amp;Ivy</t>
  </si>
  <si>
    <t>Manhattan townhouse near subway</t>
  </si>
  <si>
    <t>660 Saint Nicholas Avenue</t>
  </si>
  <si>
    <t>â˜€ï¸Sunny Central Park Northâ˜€ï¸</t>
  </si>
  <si>
    <t>110 West 113th Street</t>
  </si>
  <si>
    <t>Private Room + Bath in East Village (+ Roof deck!)</t>
  </si>
  <si>
    <t>58 East 1st Street</t>
  </si>
  <si>
    <t>SUNNY STUDIO MIDTOWN EAST W/DOORMAN</t>
  </si>
  <si>
    <t>235 East 46th Street</t>
  </si>
  <si>
    <t>Murray Hill, The Heart of Manhattan</t>
  </si>
  <si>
    <t>Alicia</t>
  </si>
  <si>
    <t>218 Madison Avenue</t>
  </si>
  <si>
    <t>Beautiful Meatpacking District Loft</t>
  </si>
  <si>
    <t>DAVID And RICK</t>
  </si>
  <si>
    <t>Bank of America West 16th Street</t>
  </si>
  <si>
    <t>Your Heaven in Hells Kitchen</t>
  </si>
  <si>
    <t>Film Center 630</t>
  </si>
  <si>
    <t>The Oasis.</t>
  </si>
  <si>
    <t>518 East 81st Street</t>
  </si>
  <si>
    <t>Landmark 2 Bedroom West Village NYC</t>
  </si>
  <si>
    <t>322 Bleecker Street</t>
  </si>
  <si>
    <t>Convenient East Village Studio,</t>
  </si>
  <si>
    <t>Leigh</t>
  </si>
  <si>
    <t>WEST HARLEM  PRIVATE BEDROOM</t>
  </si>
  <si>
    <t>Lex And Derek</t>
  </si>
  <si>
    <t>2170 Frederick Douglass Boulevard</t>
  </si>
  <si>
    <t>Quiet Bdrm w/Private Bath &amp; TV in BIG apartment!</t>
  </si>
  <si>
    <t>Buddy</t>
  </si>
  <si>
    <t>3 West 87th Street</t>
  </si>
  <si>
    <t>BOHEMIAN EAST VILLAGE 2 BED HAVEN</t>
  </si>
  <si>
    <t>338 East 5th Street</t>
  </si>
  <si>
    <t>Large 1br Duplex in Heart of Upper East Side</t>
  </si>
  <si>
    <t>1363 1st Avenue</t>
  </si>
  <si>
    <t>Charming 1BD in SoHo</t>
  </si>
  <si>
    <t>191 Spring Street</t>
  </si>
  <si>
    <t>LOFT-CentralPrk/TimeSq/TheaterDist1</t>
  </si>
  <si>
    <t>LoftMidtownNYC</t>
  </si>
  <si>
    <t>306 West 51st Street</t>
  </si>
  <si>
    <t>Modern Mulberry St Room for 1 Female Guest</t>
  </si>
  <si>
    <t>A</t>
  </si>
  <si>
    <t>138 Mulberry Street</t>
  </si>
  <si>
    <t>Beautiful 1BR in West Harlem!</t>
  </si>
  <si>
    <t>Right in the center of Manhattan</t>
  </si>
  <si>
    <t>Chen</t>
  </si>
  <si>
    <t>130 East 65th Street</t>
  </si>
  <si>
    <t>Authentic Soho Loft (1200 sq ft)</t>
  </si>
  <si>
    <t>Norwin</t>
  </si>
  <si>
    <t>245 West Broadway</t>
  </si>
  <si>
    <t>Sunny Central Location!</t>
  </si>
  <si>
    <t>Jake</t>
  </si>
  <si>
    <t>Cozy, quiet room near Central Park</t>
  </si>
  <si>
    <t>318 East 90th Street</t>
  </si>
  <si>
    <t>Bright, art-filled elevator apt, LES/Chinatown</t>
  </si>
  <si>
    <t>27A Essex Street</t>
  </si>
  <si>
    <t>Bedroom in sunny downtown apartment</t>
  </si>
  <si>
    <t>60 Catherine Street</t>
  </si>
  <si>
    <t>Nice cozy bedroom with cool views in Hell's kit..!</t>
  </si>
  <si>
    <t>448 West 50th Street</t>
  </si>
  <si>
    <t>Beautiful Central Harlem sleeps 4</t>
  </si>
  <si>
    <t>London</t>
  </si>
  <si>
    <t>301 Malcolm X Boulevard</t>
  </si>
  <si>
    <t>Lg Private Rm wTerrace Midtown West</t>
  </si>
  <si>
    <t>Ritza</t>
  </si>
  <si>
    <t>Hampton 851</t>
  </si>
  <si>
    <t>Oh glorious spring!</t>
  </si>
  <si>
    <t>Church of the Most Holy Redeemer East 3rd Street</t>
  </si>
  <si>
    <t>Awesome Place! Amazing Location!!!</t>
  </si>
  <si>
    <t>130 Crosby Street</t>
  </si>
  <si>
    <t>Strawberry Fields</t>
  </si>
  <si>
    <t>275 Amsterdam Avenue</t>
  </si>
  <si>
    <t>HELLO HARLEM</t>
  </si>
  <si>
    <t>Obora &amp; Michael</t>
  </si>
  <si>
    <t>76 West 119th Street</t>
  </si>
  <si>
    <t>Central Harlem Comfy Bedroom with Private Bath</t>
  </si>
  <si>
    <t>Kaye</t>
  </si>
  <si>
    <t>145 West 138th Street</t>
  </si>
  <si>
    <t>VERY BIG, BEDROOM/ PRIVATE BATHROOM.</t>
  </si>
  <si>
    <t>Maxime</t>
  </si>
  <si>
    <t>506 Malcolm X Boulevard</t>
  </si>
  <si>
    <t>Convenient, Central, Comfortable</t>
  </si>
  <si>
    <t>Smallest House In The Village</t>
  </si>
  <si>
    <t>100 Avenue B</t>
  </si>
  <si>
    <t>Sunlit 1 bedroom in NoLita</t>
  </si>
  <si>
    <t>7 Spring Street</t>
  </si>
  <si>
    <t>Studio In Townhouse</t>
  </si>
  <si>
    <t>John &amp; Catherine</t>
  </si>
  <si>
    <t>3842 Broadway</t>
  </si>
  <si>
    <t>Spacious Apt in Townhouse near Columbia University</t>
  </si>
  <si>
    <t>316 West 116th Street</t>
  </si>
  <si>
    <t>Exclusive Room with Private Bath in  LES</t>
  </si>
  <si>
    <t>143 Division Street</t>
  </si>
  <si>
    <t>Private 2 bedroom Midtown Manhattan</t>
  </si>
  <si>
    <t>Cozy room in East Village with AC</t>
  </si>
  <si>
    <t>160 East 3rd Street</t>
  </si>
  <si>
    <t>LowerEastSide apt share shortterm 1</t>
  </si>
  <si>
    <t>181 East Broadway</t>
  </si>
  <si>
    <t>Strivers Row Sanctuary in Harlem - Monthly</t>
  </si>
  <si>
    <t>301A West 136th Street</t>
  </si>
  <si>
    <t>City Room - Private Luxury Suite</t>
  </si>
  <si>
    <t>125 West 130th Street</t>
  </si>
  <si>
    <t>Modern/Renovated/Best EV Location!!</t>
  </si>
  <si>
    <t>109 Saint Mark's Place</t>
  </si>
  <si>
    <t>Furnished Room + Bath in Hamiliton Heights</t>
  </si>
  <si>
    <t>678 Saint Nicholas Avenue</t>
  </si>
  <si>
    <t>Great One-Bed in the West Village</t>
  </si>
  <si>
    <t>Minetta Lane Theatre 6th Avenue</t>
  </si>
  <si>
    <t>Sunny, Gorgeous West Village Home</t>
  </si>
  <si>
    <t>283 Bleecker Street</t>
  </si>
  <si>
    <t>Light filled SoHo walk-up</t>
  </si>
  <si>
    <t>SpaHa Studio Monthly Rental</t>
  </si>
  <si>
    <t>169 East 105th Street</t>
  </si>
  <si>
    <t>Lovely Large Room with Private Bathroom</t>
  </si>
  <si>
    <t>Gallo Nero West 44th Street</t>
  </si>
  <si>
    <t>Monthly Rental or more than 30 days for 6 people</t>
  </si>
  <si>
    <t>973 Columbus Avenue</t>
  </si>
  <si>
    <t>Comfortable. Spacious. Private Room.</t>
  </si>
  <si>
    <t>Ange</t>
  </si>
  <si>
    <t>Mariners Temple 3</t>
  </si>
  <si>
    <t>Comfortable Manhattanville</t>
  </si>
  <si>
    <t>400 West 123rd Street</t>
  </si>
  <si>
    <t>City Room - Private &amp; Comfy Bedroom</t>
  </si>
  <si>
    <t>152 West 131st Street</t>
  </si>
  <si>
    <t>NEW YORK CITY, 1 BDRM.(NEAR CENTRAL PARK &amp; METRO)</t>
  </si>
  <si>
    <t>490 East 74th Street</t>
  </si>
  <si>
    <t>Sunny, Quiet Queen Bedroom, Best Block in LES</t>
  </si>
  <si>
    <t>Krause Gallery 149</t>
  </si>
  <si>
    <t>West Harlem Home Base - Eco-Apt.</t>
  </si>
  <si>
    <t>Henning</t>
  </si>
  <si>
    <t>14 Convent Avenue</t>
  </si>
  <si>
    <t>Queen-sized bed in sunny East Harlem private room</t>
  </si>
  <si>
    <t>152 East 105th Street</t>
  </si>
  <si>
    <t>Coffee,Tea&amp;Milk Astor Place Lodging</t>
  </si>
  <si>
    <t>303 East 5th Street</t>
  </si>
  <si>
    <t>Cozy Room in Best Downtown NYC Location</t>
  </si>
  <si>
    <t>269 Elizabeth Street</t>
  </si>
  <si>
    <t>One Bedroom Apartment in Chelsea</t>
  </si>
  <si>
    <t>Rite Aid 195</t>
  </si>
  <si>
    <t xml:space="preserve">Charming West Village Apartment </t>
  </si>
  <si>
    <t>Brandon</t>
  </si>
  <si>
    <t>715 Washington Street</t>
  </si>
  <si>
    <t>Luxury room in Manhattan Duplex Apt</t>
  </si>
  <si>
    <t>The Aston 800</t>
  </si>
  <si>
    <t>Trendy Nest in the East Village</t>
  </si>
  <si>
    <t>Bojan+Margaret</t>
  </si>
  <si>
    <t>347 East 10th Street</t>
  </si>
  <si>
    <t xml:space="preserve">Comfortable Room in UES - NYC </t>
  </si>
  <si>
    <t>Jhon</t>
  </si>
  <si>
    <t>1955 2nd Avenue</t>
  </si>
  <si>
    <t>1 Bedroom Pre War apt</t>
  </si>
  <si>
    <t>42nd Streetâ€“Port Authority Bus Terminal 8th Avenue</t>
  </si>
  <si>
    <t>Cozy sunny room in the heart of the city</t>
  </si>
  <si>
    <t>Ahmed</t>
  </si>
  <si>
    <t>413 East 50th Street</t>
  </si>
  <si>
    <t>High Floor apt.near Columbus Circle</t>
  </si>
  <si>
    <t>356 West 56th Street</t>
  </si>
  <si>
    <t>NEW YORK CITY HOME in MANHATTAN</t>
  </si>
  <si>
    <t>Our Lady Queen of Martyrs Roman Catholic Church 71</t>
  </si>
  <si>
    <t>In Manhattan+1 Small Block to train</t>
  </si>
  <si>
    <t>256 Nagle Avenue</t>
  </si>
  <si>
    <t>Private Bdrm /Bath 1 block Ctrl Prk</t>
  </si>
  <si>
    <t>Carol</t>
  </si>
  <si>
    <t>Jackson Hole 517</t>
  </si>
  <si>
    <t>Hamilton Heights - Private Guest Suite</t>
  </si>
  <si>
    <t>Delphine And Michael</t>
  </si>
  <si>
    <t>611 West 148th Street</t>
  </si>
  <si>
    <t>1 BR - Garden - Broadway?</t>
  </si>
  <si>
    <t>303 East 89th Street</t>
  </si>
  <si>
    <t>100 st! cozy, clean, private UES E Harlem</t>
  </si>
  <si>
    <t>Children's Aid Society East 101st Street</t>
  </si>
  <si>
    <t>Cosy room with private bathroom-NYC</t>
  </si>
  <si>
    <t>Irena</t>
  </si>
  <si>
    <t>Weill Greenberg Center 1305</t>
  </si>
  <si>
    <t>Artist space for creative nomads.</t>
  </si>
  <si>
    <t>Kalae</t>
  </si>
  <si>
    <t>124 West 109th Street</t>
  </si>
  <si>
    <t>East Village Charm</t>
  </si>
  <si>
    <t>Doug</t>
  </si>
  <si>
    <t>Two Bridges District Chinatown NYC</t>
  </si>
  <si>
    <t>Gelya</t>
  </si>
  <si>
    <t>Renovated Studio Midtown East</t>
  </si>
  <si>
    <t>Evan &amp; Maria</t>
  </si>
  <si>
    <t>General Douglas MacArthur Plaza Turtle Bay</t>
  </si>
  <si>
    <t>Cute, comfortable room in Gramercy</t>
  </si>
  <si>
    <t>Jernee</t>
  </si>
  <si>
    <t>Church of the Epiphany 239</t>
  </si>
  <si>
    <t>Great apartment with private bathroom and entrance</t>
  </si>
  <si>
    <t>Jenny</t>
  </si>
  <si>
    <t>1645 Park Avenue</t>
  </si>
  <si>
    <t>BEAUTIFUL DESIGNER SOHO LOFT</t>
  </si>
  <si>
    <t>Caroline</t>
  </si>
  <si>
    <t>146 Mulberry Street</t>
  </si>
  <si>
    <t xml:space="preserve">Large newly renovated studio </t>
  </si>
  <si>
    <t>Harlem Branch YMCA 180</t>
  </si>
  <si>
    <t>Murray Hill Garden Apt. MANHATTAN</t>
  </si>
  <si>
    <t>Min</t>
  </si>
  <si>
    <t>122 East 37th Street</t>
  </si>
  <si>
    <t>West Village upscale apartment</t>
  </si>
  <si>
    <t>Church of the Village 201</t>
  </si>
  <si>
    <t>Midtwn E BEST LOCATION Priv Twin Rm 1 Loving Cat</t>
  </si>
  <si>
    <t>138 East 36th Street</t>
  </si>
  <si>
    <t>A Historic Harlem Abode</t>
  </si>
  <si>
    <t>5 East 115th Street</t>
  </si>
  <si>
    <t>Stay like a real New Yorker!</t>
  </si>
  <si>
    <t>The Sutton East 345</t>
  </si>
  <si>
    <t>Nice Manhattan Apt Near Central Park and Subway</t>
  </si>
  <si>
    <t>Giancarlo</t>
  </si>
  <si>
    <t>Sunny &amp; Tall 1 BR, Central Pk,Train</t>
  </si>
  <si>
    <t>339 East 75th Street</t>
  </si>
  <si>
    <t>Midtown Apt, Quiet, Walk to Subway</t>
  </si>
  <si>
    <t>Tomer</t>
  </si>
  <si>
    <t>230 East 29th Street</t>
  </si>
  <si>
    <t>Modern One Bed Apt Near Time Square</t>
  </si>
  <si>
    <t>Jardeen</t>
  </si>
  <si>
    <t>429 West 47th Street</t>
  </si>
  <si>
    <t>PRIVATE Room, located on Central MANHATTAN***</t>
  </si>
  <si>
    <t>Denise</t>
  </si>
  <si>
    <t>P.C. Richard &amp; Son 205</t>
  </si>
  <si>
    <t>Modern, Large East Village Loft</t>
  </si>
  <si>
    <t>48 Saint Mark's Place</t>
  </si>
  <si>
    <t>ENJOY Downtown NYC!!</t>
  </si>
  <si>
    <t>Relaxed in New York</t>
  </si>
  <si>
    <t>Eo</t>
  </si>
  <si>
    <t>310 West 148th Street</t>
  </si>
  <si>
    <t>DESIGNER LOFT W PRIVATE ROOFTOP &amp; PANORAMIC VIEWS</t>
  </si>
  <si>
    <t>362 East 10th Street</t>
  </si>
  <si>
    <t>Central Park Sunny Bedroom</t>
  </si>
  <si>
    <t>1642 Madison Avenue</t>
  </si>
  <si>
    <t>Charming East Village/Gramercy Park Studio</t>
  </si>
  <si>
    <t>255-257 1st Avenue</t>
  </si>
  <si>
    <t>Columbus Circle Comfort, minutes from Times Square</t>
  </si>
  <si>
    <t>Brent</t>
  </si>
  <si>
    <t>Trinity Presbyterian Church 420</t>
  </si>
  <si>
    <t>Centrally located and spacious apt.</t>
  </si>
  <si>
    <t>Reshma</t>
  </si>
  <si>
    <t>837 2nd Avenue</t>
  </si>
  <si>
    <t>Family Friendly Apt in Quiet Building</t>
  </si>
  <si>
    <t>186 West 134th Street</t>
  </si>
  <si>
    <t>1 double room in modern apt in heart of soho</t>
  </si>
  <si>
    <t>10 Sullivan 120</t>
  </si>
  <si>
    <t>Sweet Deal*Harlem2bdrm Apt #1/Sleeps4</t>
  </si>
  <si>
    <t>321 Malcolm X Boulevard</t>
  </si>
  <si>
    <t>Private Room - Central Park View</t>
  </si>
  <si>
    <t>Annette</t>
  </si>
  <si>
    <t>Central Park West &amp; West 108th Street Central Park West</t>
  </si>
  <si>
    <t>Private Room in Designer's NYC Apt</t>
  </si>
  <si>
    <t>Bedroom in Manhattan - Prime Location</t>
  </si>
  <si>
    <t>421 East 73rd Street</t>
  </si>
  <si>
    <t>Bright, Very Spacious, &amp; Quiet Room in Manhattan</t>
  </si>
  <si>
    <t>Smyles And Diara</t>
  </si>
  <si>
    <t>West 125th Street &amp; Adam Clayton Powell Jr Boulevard West 125th Street</t>
  </si>
  <si>
    <t>Lower East Side Studio- Great Location!</t>
  </si>
  <si>
    <t>Aurea</t>
  </si>
  <si>
    <t>Entire flat west village</t>
  </si>
  <si>
    <t>Ally</t>
  </si>
  <si>
    <t>125 West 14th Street</t>
  </si>
  <si>
    <t xml:space="preserve">Private bedroom in Manhattan, NYC </t>
  </si>
  <si>
    <t>1834 3rd Avenue</t>
  </si>
  <si>
    <t>Large NYC Chelsea Studio - King Bed</t>
  </si>
  <si>
    <t>23rd Street 7th Avenue</t>
  </si>
  <si>
    <t>Private Room - 2 blocks from Central Park</t>
  </si>
  <si>
    <t>East 109th Street East Harlem</t>
  </si>
  <si>
    <t xml:space="preserve">Sugar Hill Rest Stop </t>
  </si>
  <si>
    <t>546 West 147th Street</t>
  </si>
  <si>
    <t>Cozy East Village Railroad 1 Bed!</t>
  </si>
  <si>
    <t>Leonardo</t>
  </si>
  <si>
    <t>101 Saint Mark's Place</t>
  </si>
  <si>
    <t>Sun-Filled Room near Central Park</t>
  </si>
  <si>
    <t>Marco</t>
  </si>
  <si>
    <t>224 East 112th Street</t>
  </si>
  <si>
    <t>CENTRAL PARK, NYC APT</t>
  </si>
  <si>
    <t>Mena</t>
  </si>
  <si>
    <t>113 West 85th Street</t>
  </si>
  <si>
    <t>Upper East Side Oasis!</t>
  </si>
  <si>
    <t>Santina</t>
  </si>
  <si>
    <t>Eleanor Roosevelt High School 411</t>
  </si>
  <si>
    <t>Beautiful apartment in the heart of The Village</t>
  </si>
  <si>
    <t>Lorena</t>
  </si>
  <si>
    <t>31 Saint Mark's Place</t>
  </si>
  <si>
    <t>Columbia U/Harlem Townhouse Duplex</t>
  </si>
  <si>
    <t>537 Manhattan Avenue</t>
  </si>
  <si>
    <t>2C  Private Rm in Guesthouse Manhattan</t>
  </si>
  <si>
    <t>Bobi</t>
  </si>
  <si>
    <t>62 East 129th Street</t>
  </si>
  <si>
    <t>Elegant 1b Near Everything</t>
  </si>
  <si>
    <t>Yvonne</t>
  </si>
  <si>
    <t>162 West 22nd Street</t>
  </si>
  <si>
    <t>Chic 2bed-2bath Manhattan Dream</t>
  </si>
  <si>
    <t>2171 Adam Clayton Powell Jr. Boulevard</t>
  </si>
  <si>
    <t>ENJOY Downtown NYC!</t>
  </si>
  <si>
    <t>254 East 4th Street</t>
  </si>
  <si>
    <t>Sunny Artist Live/Work Apartment</t>
  </si>
  <si>
    <t>Larry</t>
  </si>
  <si>
    <t>382 Central Park West</t>
  </si>
  <si>
    <t>Cozy Apartment in Lower Manhattan</t>
  </si>
  <si>
    <t>Devin</t>
  </si>
  <si>
    <t>39 Bowery</t>
  </si>
  <si>
    <t>Charming Parlor Apt off Bleecker</t>
  </si>
  <si>
    <t>Evelyn</t>
  </si>
  <si>
    <t>Our Lady of Pompeii Church 25</t>
  </si>
  <si>
    <t>Charming UWS Treehouse Apt</t>
  </si>
  <si>
    <t>280 Amsterdam Avenue</t>
  </si>
  <si>
    <t>The Brownstone-Luxury 1 Bd Apt/NYC</t>
  </si>
  <si>
    <t>64 West 128th Street</t>
  </si>
  <si>
    <t>Cozy bedroom near Times Square</t>
  </si>
  <si>
    <t>426 West 47th Street</t>
  </si>
  <si>
    <t>Chelsea Perfect</t>
  </si>
  <si>
    <t>Doti</t>
  </si>
  <si>
    <t>112 West 21st Street</t>
  </si>
  <si>
    <t>Sophisticated Harlem True 2BR NYC</t>
  </si>
  <si>
    <t>Enid</t>
  </si>
  <si>
    <t>Saint Paul's School 114</t>
  </si>
  <si>
    <t>Andrea's bohemian pied-a-terre</t>
  </si>
  <si>
    <t>104 MacDougal Street</t>
  </si>
  <si>
    <t>Comfy Couch in a nice and safe apt!!</t>
  </si>
  <si>
    <t>123 East 102nd Street</t>
  </si>
  <si>
    <t>Private BR in Chelsea (women or couples only)</t>
  </si>
  <si>
    <t>548 West 22nd Street</t>
  </si>
  <si>
    <t>Cozy apartment in a brownstone</t>
  </si>
  <si>
    <t>149 West 119th Street</t>
  </si>
  <si>
    <t>1 BR in Exposed Brick SoHo apt</t>
  </si>
  <si>
    <t>Pure Serenity 1BR in the Lower East Side</t>
  </si>
  <si>
    <t>Lea</t>
  </si>
  <si>
    <t>Large private 2 bedroom near Union Sq .</t>
  </si>
  <si>
    <t>Shirley</t>
  </si>
  <si>
    <t>Private Bdrm &amp; Bath-30-night min-Weekly Maid Serv.</t>
  </si>
  <si>
    <t>Joyce</t>
  </si>
  <si>
    <t>84 Bradhurst Avenue</t>
  </si>
  <si>
    <t>Stylish 1 bed room in the East Village</t>
  </si>
  <si>
    <t>Convenient and private</t>
  </si>
  <si>
    <t>1br in a 2br apartment in Chelsea (23/7)</t>
  </si>
  <si>
    <t>Eduardo</t>
  </si>
  <si>
    <t>Penn South Housing West 24th Street</t>
  </si>
  <si>
    <t>Next to Empire State building</t>
  </si>
  <si>
    <t>303 5th Avenue</t>
  </si>
  <si>
    <t>Charming 2 Bedroom Little Italy Apt</t>
  </si>
  <si>
    <t>Magi</t>
  </si>
  <si>
    <t>199 Hester Street</t>
  </si>
  <si>
    <t>Best City Area Columbia U Upper West Side C Park</t>
  </si>
  <si>
    <t>B.</t>
  </si>
  <si>
    <t>107 Manhattan Avenue</t>
  </si>
  <si>
    <t>Five star large one bedroom!</t>
  </si>
  <si>
    <t>Terry</t>
  </si>
  <si>
    <t>207 East 85th Street</t>
  </si>
  <si>
    <t>"The Green Room": Harlem Brownstone</t>
  </si>
  <si>
    <t>Jason &amp; Agnes</t>
  </si>
  <si>
    <t>The Edge 101</t>
  </si>
  <si>
    <t>Quiet Midtown Oasis - Sutton Place</t>
  </si>
  <si>
    <t>Citibike East 54th Street</t>
  </si>
  <si>
    <t>Great room in great location</t>
  </si>
  <si>
    <t>312 West 114th Street</t>
  </si>
  <si>
    <t>Comfortable sofa bed in Manhattan</t>
  </si>
  <si>
    <t>220 East 117th Street</t>
  </si>
  <si>
    <t>Cute &amp; Cozy NYC Room - Hell's Kitchen (dog in apt)</t>
  </si>
  <si>
    <t>525 West 48th Street</t>
  </si>
  <si>
    <t>SHARED STUDIO AT MANHATTAN'S HEART BY C. PARK</t>
  </si>
  <si>
    <t>Rocio</t>
  </si>
  <si>
    <t>Rockefeller Center 45</t>
  </si>
  <si>
    <t>Beautiful brownstone apartment</t>
  </si>
  <si>
    <t>15 East 11th Street</t>
  </si>
  <si>
    <t>Huge.Bright.Clean.Safe. Private Room</t>
  </si>
  <si>
    <t>Public School 1 8</t>
  </si>
  <si>
    <t>Paddy Pad</t>
  </si>
  <si>
    <t>Gaudhi</t>
  </si>
  <si>
    <t>139 West 113th Street</t>
  </si>
  <si>
    <t>Manhattan,  East Village next to  Lower East Side</t>
  </si>
  <si>
    <t>Fabian</t>
  </si>
  <si>
    <t>Stella LES 251</t>
  </si>
  <si>
    <t>Rest your head-West Side Manhattan</t>
  </si>
  <si>
    <t>693 9th Avenue</t>
  </si>
  <si>
    <t>Chic, Spacious Loft + Backyard</t>
  </si>
  <si>
    <t>Akari</t>
  </si>
  <si>
    <t>110 East 30th Street</t>
  </si>
  <si>
    <t>Solo traveler oasis</t>
  </si>
  <si>
    <t>1691 Amsterdam Avenue</t>
  </si>
  <si>
    <t>Spacious Bright West Village Apt!</t>
  </si>
  <si>
    <t>2 Convertible Bdrms Great for 1-6</t>
  </si>
  <si>
    <t>Adrianne</t>
  </si>
  <si>
    <t>473 Malcolm X Boulevard</t>
  </si>
  <si>
    <t>Quiet bedroom in East Village NY.</t>
  </si>
  <si>
    <t>Harper</t>
  </si>
  <si>
    <t>231 Eldridge Street</t>
  </si>
  <si>
    <t>Lower East Side Minimalist Studio</t>
  </si>
  <si>
    <t>Warren &amp; Jessica</t>
  </si>
  <si>
    <t>294 Broome Street</t>
  </si>
  <si>
    <t>Stylish &amp; Quiet NYC Retreat!</t>
  </si>
  <si>
    <t>1912 Adam Clayton Powell Jr. Boulevard</t>
  </si>
  <si>
    <t>Private room in 2B East Village!</t>
  </si>
  <si>
    <t>Tal</t>
  </si>
  <si>
    <t>53 Avenue D</t>
  </si>
  <si>
    <t>Charming Apt off Bleecker, First Fl</t>
  </si>
  <si>
    <t>278 Bleecker Street</t>
  </si>
  <si>
    <t>Our NY home, Greenwich Village apt</t>
  </si>
  <si>
    <t>55 Morton Street</t>
  </si>
  <si>
    <t>Modern Lower East Side Apartment</t>
  </si>
  <si>
    <t>Schiff Mall Chrystie Street</t>
  </si>
  <si>
    <t>1892 Brownstone on Landmarked Block</t>
  </si>
  <si>
    <t>Bedroom in FABULOUS W. Village Apt!</t>
  </si>
  <si>
    <t>36 Morton Street</t>
  </si>
  <si>
    <t>East Village Oasis!  1Bd Apt</t>
  </si>
  <si>
    <t>196 Avenue A</t>
  </si>
  <si>
    <t>Amazing Private Room in the Heart of Manhattan</t>
  </si>
  <si>
    <t>176 Mulberry Street</t>
  </si>
  <si>
    <t>Modern 1-bedroom in Harlem Heights</t>
  </si>
  <si>
    <t>535 West 144th Street</t>
  </si>
  <si>
    <t>Furnished room for rent - Manhattan</t>
  </si>
  <si>
    <t>Bia</t>
  </si>
  <si>
    <t>320 East 110th Street</t>
  </si>
  <si>
    <t>Private, Peaceful Times Square 1BR</t>
  </si>
  <si>
    <t>327 West 36th Street</t>
  </si>
  <si>
    <t>Perfect cozy PRIVATE room!!</t>
  </si>
  <si>
    <t>Koji &amp; H</t>
  </si>
  <si>
    <t>Cheerful, comfortable room</t>
  </si>
  <si>
    <t>600 West 157th Street</t>
  </si>
  <si>
    <t>Cozy 1 Bedroom Apt In Great Location!</t>
  </si>
  <si>
    <t>Mel</t>
  </si>
  <si>
    <t>CityMD East 79th Street</t>
  </si>
  <si>
    <t>Big Room by Times Square</t>
  </si>
  <si>
    <t>Tino</t>
  </si>
  <si>
    <t>LUXURY APT w PRIVATE GARDEN NYC UES</t>
  </si>
  <si>
    <t>1322 2nd Avenue</t>
  </si>
  <si>
    <t>The Brownstone 2 / Luxury 1 Bd Apt</t>
  </si>
  <si>
    <t>2049 5th Avenue</t>
  </si>
  <si>
    <t>back room/bunk beds</t>
  </si>
  <si>
    <t>Public School 192 500</t>
  </si>
  <si>
    <t>Private room in  MANHATTAN NYC</t>
  </si>
  <si>
    <t>Facundo Martin /Teresa</t>
  </si>
  <si>
    <t>227 East 105th Street</t>
  </si>
  <si>
    <t>Gorgeous pvt room in West Village</t>
  </si>
  <si>
    <t>Alejandra</t>
  </si>
  <si>
    <t>347 West 4th Street</t>
  </si>
  <si>
    <t>Beautiful Private Bedroom - Downstairs</t>
  </si>
  <si>
    <t>Tw</t>
  </si>
  <si>
    <t>207 West 121st Street</t>
  </si>
  <si>
    <t>Cozy Studio Close to Central Park</t>
  </si>
  <si>
    <t>2072 Frederick Douglass Boulevard</t>
  </si>
  <si>
    <t>LAVISH 2 BR APT by Central Park!!!</t>
  </si>
  <si>
    <t>Comfy room in vibrant East Village</t>
  </si>
  <si>
    <t>Brooke &amp; Terry</t>
  </si>
  <si>
    <t>536 East 5th Street</t>
  </si>
  <si>
    <t>Large 1 Bedroom Artist Loft in the Lower East Side</t>
  </si>
  <si>
    <t>50 Clinton Street</t>
  </si>
  <si>
    <t>Charming Artist's Flat, East Village</t>
  </si>
  <si>
    <t>205 East 4th Street</t>
  </si>
  <si>
    <t>Huge private bedroom for quiet sleep in Manhattan!</t>
  </si>
  <si>
    <t>76 Madison Street</t>
  </si>
  <si>
    <t>Cozy 1BD in Vibrant East Village</t>
  </si>
  <si>
    <t>Donna</t>
  </si>
  <si>
    <t>226 East 3rd Street</t>
  </si>
  <si>
    <t>King Bed or Two Singles - You're choice!</t>
  </si>
  <si>
    <t>432 West 56th Street</t>
  </si>
  <si>
    <t>Bright, Renovated 1BR in Brownstone</t>
  </si>
  <si>
    <t>Larah</t>
  </si>
  <si>
    <t>2026 Adam Clayton Powell Jr. Boulevard</t>
  </si>
  <si>
    <t>Large Private BR in Hell's Kitchen</t>
  </si>
  <si>
    <t>459 West 46th Street</t>
  </si>
  <si>
    <t>Studio in the LES</t>
  </si>
  <si>
    <t>Daniels Leather 159</t>
  </si>
  <si>
    <t>GREAT ROOM IN  HELL'SKITCHEN!!</t>
  </si>
  <si>
    <t>501 West 51st Street</t>
  </si>
  <si>
    <t>Discount! Central Clean &amp; Quiet</t>
  </si>
  <si>
    <t>21 Gramercy Park South</t>
  </si>
  <si>
    <t>COMFORTABLE ROOM</t>
  </si>
  <si>
    <t>Junior</t>
  </si>
  <si>
    <t>220 East 106th Street</t>
  </si>
  <si>
    <t>Beautiful Room in Manhattan Loft</t>
  </si>
  <si>
    <t>34 West 28th Street</t>
  </si>
  <si>
    <t>One Fabulous Private Room</t>
  </si>
  <si>
    <t>Baron</t>
  </si>
  <si>
    <t>Royal Harlem TRIPLEX Home 5 Beds</t>
  </si>
  <si>
    <t>Grover</t>
  </si>
  <si>
    <t>58 West 125th Street</t>
  </si>
  <si>
    <t>Jewel Box Studio in Soho / Nolita</t>
  </si>
  <si>
    <t>Wilson</t>
  </si>
  <si>
    <t>226A Mott Street</t>
  </si>
  <si>
    <t>Perfectly Located UpperWest Futon</t>
  </si>
  <si>
    <t>Isabel</t>
  </si>
  <si>
    <t>22 Manhattan Avenue</t>
  </si>
  <si>
    <t>Harlem Treasure</t>
  </si>
  <si>
    <t>Theresa</t>
  </si>
  <si>
    <t>2249 Adam Clayton Powell Jr. Boulevard</t>
  </si>
  <si>
    <t>Best Location in NYC! TIMES SQUARE!</t>
  </si>
  <si>
    <t>Luiz</t>
  </si>
  <si>
    <t>NYC Charming Harlem Brownstone w/ private garden!</t>
  </si>
  <si>
    <t>Celine And Ken</t>
  </si>
  <si>
    <t>1773 Amsterdam Avenue</t>
  </si>
  <si>
    <t>Times Square Area Quiet + Private Guest Studio</t>
  </si>
  <si>
    <t>Michal</t>
  </si>
  <si>
    <t>401 West 45th Street</t>
  </si>
  <si>
    <t>Luxury Space  East Village 3 Bedrm sleeps 7</t>
  </si>
  <si>
    <t>28 Saint Mark's Place</t>
  </si>
  <si>
    <t>**YOUR HOME AWAY FROM HOME** : UES/66th LG 1 BDRM</t>
  </si>
  <si>
    <t>R And R</t>
  </si>
  <si>
    <t>Aviation Trades High School 220</t>
  </si>
  <si>
    <t>â˜† 2BR East Village â˜† Sleeps 5 | BEST LOCATION â˜†</t>
  </si>
  <si>
    <t>Seith</t>
  </si>
  <si>
    <t>334 East 5th Street</t>
  </si>
  <si>
    <t>Harlem Brownstone - It's Historic!</t>
  </si>
  <si>
    <t>Leesa</t>
  </si>
  <si>
    <t>2272 Adam Clayton Powell Jr. Boulevard</t>
  </si>
  <si>
    <t>Huge 5BR Townhouse - LEGAL NYC B&amp;B!</t>
  </si>
  <si>
    <t>22 Mount Morris Park West</t>
  </si>
  <si>
    <t>Manhattan Upper East Side 1bedroom</t>
  </si>
  <si>
    <t>Dawa 91 1748</t>
  </si>
  <si>
    <t>BELLA CASA-Pvt Rm-2 beds-Sleeps 4. Near Columbia!!</t>
  </si>
  <si>
    <t>Eddie&amp;Vlad</t>
  </si>
  <si>
    <t>531 West 135th Street</t>
  </si>
  <si>
    <t>3C. Private Rm in Guesthouse Manhattan</t>
  </si>
  <si>
    <t>78 East 127th Street</t>
  </si>
  <si>
    <t>NYC,Modern and Spacious Apt</t>
  </si>
  <si>
    <t>Iryna</t>
  </si>
  <si>
    <t>1900 Lexington Avenue</t>
  </si>
  <si>
    <t>Beautiful/Spacious 1 Bedroom in LES</t>
  </si>
  <si>
    <t>131 Eldridge Street</t>
  </si>
  <si>
    <t>CENTRAL PARK LOFT all for YOU</t>
  </si>
  <si>
    <t>309 East 81st Street</t>
  </si>
  <si>
    <t>1st Time/Solo/Duo Travelers!Charming Studio Share!</t>
  </si>
  <si>
    <t>425 West 23rd Street</t>
  </si>
  <si>
    <t>Private room in Harlem gem with fab New Yorkers!</t>
  </si>
  <si>
    <t>Steph</t>
  </si>
  <si>
    <t>Adam Clayton Powell Jr. Boulevard &amp; West 116th Street Adam Clayton Powell Jr. Boulevard</t>
  </si>
  <si>
    <t>East Village Studio, Great Location</t>
  </si>
  <si>
    <t>163 Avenue B</t>
  </si>
  <si>
    <t>Cool &amp; Cozy 2B/1BA in prime LES!</t>
  </si>
  <si>
    <t>153 Norfolk Street</t>
  </si>
  <si>
    <t>Central Park Chic Single Room</t>
  </si>
  <si>
    <t>2 East 106th Street</t>
  </si>
  <si>
    <t>Experience New York - A Locals Way</t>
  </si>
  <si>
    <t>Christian &amp; Carla</t>
  </si>
  <si>
    <t>643 West 172nd Street</t>
  </si>
  <si>
    <t>Cozy Room with Exposed Bricks</t>
  </si>
  <si>
    <t>Hien</t>
  </si>
  <si>
    <t>150 Cherry Street</t>
  </si>
  <si>
    <t>Harlem luxury w/ great amenities!</t>
  </si>
  <si>
    <t>Great Value Great Location!</t>
  </si>
  <si>
    <t>428 2nd Avenue</t>
  </si>
  <si>
    <t>Central Park West. Queen Size Room</t>
  </si>
  <si>
    <t>Fernando</t>
  </si>
  <si>
    <t>70 West 106th Street</t>
  </si>
  <si>
    <t>Beautiful Luxury Room in Central Harlem/Columbia</t>
  </si>
  <si>
    <t>Minetta</t>
  </si>
  <si>
    <t>Frederick Douglass Boulevard &amp; West 116th Street Frederick Douglass Boulevard</t>
  </si>
  <si>
    <t>Sun-filled bedroom in East Village / Gramercy NYC</t>
  </si>
  <si>
    <t>Jeff &amp; TJ</t>
  </si>
  <si>
    <t>241 1st Avenue</t>
  </si>
  <si>
    <t>Spacious Manhattan One Bedroom Apt</t>
  </si>
  <si>
    <t>4405 Broadway</t>
  </si>
  <si>
    <t>Beautiful Apt in the Center of NYC</t>
  </si>
  <si>
    <t>379 Park Avenue South</t>
  </si>
  <si>
    <t>Bright, Lovely, Private Room in Midtown Manhattan</t>
  </si>
  <si>
    <t>351,5 East 54th Street</t>
  </si>
  <si>
    <t>Chez Jesse Vacation Spot - Garden</t>
  </si>
  <si>
    <t>73 East 130th Street</t>
  </si>
  <si>
    <t>Lower East Side $57~/night</t>
  </si>
  <si>
    <t>Erina</t>
  </si>
  <si>
    <t>Avalon Chrystie Place Chrystie Street</t>
  </si>
  <si>
    <t>Nolita / Soho  A cozy 2 bedroom apartment.</t>
  </si>
  <si>
    <t>Einar</t>
  </si>
  <si>
    <t>229 Elizabeth Street</t>
  </si>
  <si>
    <t>Overlooking Harlem</t>
  </si>
  <si>
    <t>83 West 115th Street</t>
  </si>
  <si>
    <t>Quiet 1BR in Chelsea</t>
  </si>
  <si>
    <t>Bedroom for two in Chelsea</t>
  </si>
  <si>
    <t>253 West 24th Street</t>
  </si>
  <si>
    <t>ART COLLECTORS APARTMENT - TIMES SQUARE-10TH AV.</t>
  </si>
  <si>
    <t>Andreas</t>
  </si>
  <si>
    <t>Tidy Sweet Room in Sugar Hill/Hamilton Heights</t>
  </si>
  <si>
    <t>460 West 147th Street</t>
  </si>
  <si>
    <t>Cozy studio in the heart of Greenwich Village</t>
  </si>
  <si>
    <t>Studio Apt East Harlem</t>
  </si>
  <si>
    <t>Willa</t>
  </si>
  <si>
    <t>322 East 119th Street</t>
  </si>
  <si>
    <t>NYC, Modern and Spacious Apt fits 6</t>
  </si>
  <si>
    <t>156 East 116th Street</t>
  </si>
  <si>
    <t>Beautiful Studio in posh Upper East</t>
  </si>
  <si>
    <t>1287 1st Avenue</t>
  </si>
  <si>
    <t>Quaint One Bed Apartment on UES</t>
  </si>
  <si>
    <t>1608 1st Avenue</t>
  </si>
  <si>
    <t>1C.  Private  Rm in Guesthouse Manhattan</t>
  </si>
  <si>
    <t>1886 Park Avenue</t>
  </si>
  <si>
    <t>3B. Private  Rm in Guesthouse Manhattan</t>
  </si>
  <si>
    <t>55 East 128th Street</t>
  </si>
  <si>
    <t>Private Suite 15min to Times Square</t>
  </si>
  <si>
    <t>Brendan</t>
  </si>
  <si>
    <t>153 Edgecombe Avenue</t>
  </si>
  <si>
    <t>Cozy Getaway in The â¤ of SoHo</t>
  </si>
  <si>
    <t>Edythe</t>
  </si>
  <si>
    <t>28 Crosby Street</t>
  </si>
  <si>
    <t>Private bedroom&amp;bathroom in the heart of Manhattan</t>
  </si>
  <si>
    <t>Idan</t>
  </si>
  <si>
    <t>Congregation Ezrath Israel 339</t>
  </si>
  <si>
    <t>Designer Space For Families:  2 Bed | 2 Bath</t>
  </si>
  <si>
    <t>81 Allen Street</t>
  </si>
  <si>
    <t>Private Bedroom near Central Park</t>
  </si>
  <si>
    <t>Levi &amp; Kaz</t>
  </si>
  <si>
    <t>Times Square room with private bath</t>
  </si>
  <si>
    <t>Troy</t>
  </si>
  <si>
    <t>150 West 45th Street</t>
  </si>
  <si>
    <t>Perfect room/Great Safe Location 20mins to TimesSq</t>
  </si>
  <si>
    <t>MPG East 100th Street</t>
  </si>
  <si>
    <t>Exposed Brick Wall Bedroom</t>
  </si>
  <si>
    <t>410A West Broadway</t>
  </si>
  <si>
    <t>"Simple Perfect Soho"</t>
  </si>
  <si>
    <t>241 Lafayette Street</t>
  </si>
  <si>
    <t>Pristine Lower East Side Sanctuary</t>
  </si>
  <si>
    <t>Sausan</t>
  </si>
  <si>
    <t>79 Rivington Street</t>
  </si>
  <si>
    <t>New York 2 to 8 Guest + Private ROOFTOP SUPERHOST</t>
  </si>
  <si>
    <t>Anatha AngÃ¨le</t>
  </si>
  <si>
    <t>93 Hamilton Place</t>
  </si>
  <si>
    <t>1 BEDROOM APARTMENT IN UPPER EAST</t>
  </si>
  <si>
    <t>Trump Palace Condominiums East 69th Street</t>
  </si>
  <si>
    <t>GREAT DEAL IN TIMES SQ./HK</t>
  </si>
  <si>
    <t>W 42 St / 8 Av West 42nd Street</t>
  </si>
  <si>
    <t xml:space="preserve">Spacious room in beautiful apt! </t>
  </si>
  <si>
    <t>309 West 138th Street</t>
  </si>
  <si>
    <t>Garden Oasis Apartment - 2 bedroom</t>
  </si>
  <si>
    <t>2 East 127th Street</t>
  </si>
  <si>
    <t>Fun LES 1br, close to everything!</t>
  </si>
  <si>
    <t>35 Essex Street</t>
  </si>
  <si>
    <t>Classic Chelsea Brownstone 1 Bedroom</t>
  </si>
  <si>
    <t>Wade</t>
  </si>
  <si>
    <t>309 West 20th Street</t>
  </si>
  <si>
    <t>Harlem 1 BR, Private Master Bath</t>
  </si>
  <si>
    <t>220 West 140th Street</t>
  </si>
  <si>
    <t>Cozy 1 BR near Central Park, AMNH, The MET &amp; More</t>
  </si>
  <si>
    <t>205 West 80th Street</t>
  </si>
  <si>
    <t>Cozy quiet East Village room/en suite bathroom</t>
  </si>
  <si>
    <t>210 East 5th Street</t>
  </si>
  <si>
    <t>Bright, Modern Room in East Village!</t>
  </si>
  <si>
    <t>Reka</t>
  </si>
  <si>
    <t>Sunny master bedroom Room in LowerEastSide/Nolita</t>
  </si>
  <si>
    <t>Nami</t>
  </si>
  <si>
    <t>55B Delancey Street</t>
  </si>
  <si>
    <t>West Village townhouse private suite incl bath</t>
  </si>
  <si>
    <t>1 Leroy Street</t>
  </si>
  <si>
    <t>Small, Cozy, Clean and Modern private room!</t>
  </si>
  <si>
    <t>279 West 150th Street</t>
  </si>
  <si>
    <t>Home Away from Home-Room in Midtown</t>
  </si>
  <si>
    <t>Mobil 718</t>
  </si>
  <si>
    <t>Designer amazing room in NYC!!</t>
  </si>
  <si>
    <t>49 Saint Nicholas Terrace</t>
  </si>
  <si>
    <t>Simple, sweet in NOLITA-NYC</t>
  </si>
  <si>
    <t>Alexa</t>
  </si>
  <si>
    <t>229 Grand Street</t>
  </si>
  <si>
    <t>Cozy 2bdr 1 block from Central Park</t>
  </si>
  <si>
    <t>21 East 107th Street</t>
  </si>
  <si>
    <t>Private bedroom in Hell's Kitchen</t>
  </si>
  <si>
    <t>Joseph  &amp;  Hector</t>
  </si>
  <si>
    <t>Deutsche Bank Center 102</t>
  </si>
  <si>
    <t>Private Rm - Times Sq/Hell'sKitchen</t>
  </si>
  <si>
    <t>410 West 45th Street</t>
  </si>
  <si>
    <t>â˜† STUDIO East Village â˜† Own bath! â˜† Sleeps 4 â˜†</t>
  </si>
  <si>
    <t>76 2nd Avenue</t>
  </si>
  <si>
    <t>Central Park-Lincoln Center</t>
  </si>
  <si>
    <t>Mariela</t>
  </si>
  <si>
    <t>ABC News Headquarters 47</t>
  </si>
  <si>
    <t>BR/Private Bath 10Mins to TIME SQ</t>
  </si>
  <si>
    <t>Mara</t>
  </si>
  <si>
    <t>Charming Studio in a Great location</t>
  </si>
  <si>
    <t>Catia</t>
  </si>
  <si>
    <t>The Spiral 66</t>
  </si>
  <si>
    <t>Trendy, newly renovated 1 BD Apt.</t>
  </si>
  <si>
    <t>260 West 131st Street</t>
  </si>
  <si>
    <t>COMFY ROOM/COFFEE AND BAGEL/WEEKLY DISCOUNT</t>
  </si>
  <si>
    <t>East 9th Street Alphabet City</t>
  </si>
  <si>
    <t>Apartment in the heart of Upper East Side</t>
  </si>
  <si>
    <t>BEST LOWER EAST SIDE APT, SLEEPS 4 COMFORTABLY.</t>
  </si>
  <si>
    <t>Ren</t>
  </si>
  <si>
    <t>135 Norfolk Street</t>
  </si>
  <si>
    <t>Best location! Chelsea/West Village/Meatpacking</t>
  </si>
  <si>
    <t>147 West 17th Street</t>
  </si>
  <si>
    <t>Quiet spot in NYC</t>
  </si>
  <si>
    <t>Walt</t>
  </si>
  <si>
    <t>117 East 7th Street</t>
  </si>
  <si>
    <t>Hell's Kitchen, Midtown west!</t>
  </si>
  <si>
    <t>454 West 49th Street</t>
  </si>
  <si>
    <t>ARTY 2 BED EAST VILLAGE GEM</t>
  </si>
  <si>
    <t>Umbrella House 21-23</t>
  </si>
  <si>
    <t>Times Square, Safe, Clean and Cozy!</t>
  </si>
  <si>
    <t>Plush King Size Bed, Great Location</t>
  </si>
  <si>
    <t>Jacob</t>
  </si>
  <si>
    <t>Classic Cool Comfortable LES</t>
  </si>
  <si>
    <t>Rock</t>
  </si>
  <si>
    <t>167 Suffolk Street</t>
  </si>
  <si>
    <t>Columbia area room pvt bath &amp; entry</t>
  </si>
  <si>
    <t>612 West 115th Street</t>
  </si>
  <si>
    <t>Awesome Spot near HK/Theatre Distri</t>
  </si>
  <si>
    <t>Pj</t>
  </si>
  <si>
    <t>415 West 48th Street</t>
  </si>
  <si>
    <t>NYC space</t>
  </si>
  <si>
    <t>4395 Broadway</t>
  </si>
  <si>
    <t>Cozy bedroom in Lower East Side</t>
  </si>
  <si>
    <t>VÃ©ronique</t>
  </si>
  <si>
    <t>Great and private place to stay in Manhattan!</t>
  </si>
  <si>
    <t>605 West 144th Street</t>
  </si>
  <si>
    <t>Space For guest</t>
  </si>
  <si>
    <t>Aude</t>
  </si>
  <si>
    <t>Gateway Plaza 100 345</t>
  </si>
  <si>
    <t>Renting apt for a weekend getaway</t>
  </si>
  <si>
    <t>Jochy</t>
  </si>
  <si>
    <t>522 West 159th Street</t>
  </si>
  <si>
    <t>Small room with private bath in New York</t>
  </si>
  <si>
    <t>Colin</t>
  </si>
  <si>
    <t>557 West 150th Street</t>
  </si>
  <si>
    <t>Cozy NYC Bedroom in the Best Manhattan Location!</t>
  </si>
  <si>
    <t>Sterling</t>
  </si>
  <si>
    <t>Pioneers Bar NYC 138</t>
  </si>
  <si>
    <t>Room in perfect Manhattan location</t>
  </si>
  <si>
    <t>Duane Reade 33</t>
  </si>
  <si>
    <t>Nice studio in Midtown Manhattan</t>
  </si>
  <si>
    <t>Zahid</t>
  </si>
  <si>
    <t>934 2nd Avenue</t>
  </si>
  <si>
    <t>in the heart of manhattan</t>
  </si>
  <si>
    <t>Fabiola</t>
  </si>
  <si>
    <t>Belvedere Hotel 319</t>
  </si>
  <si>
    <t>Stylish 1 BedRoom very quiet Upper East Side Apt!</t>
  </si>
  <si>
    <t>Sophie Fricke Hall York Avenue</t>
  </si>
  <si>
    <t>Private Brownstone</t>
  </si>
  <si>
    <t>160 East 110th Street</t>
  </si>
  <si>
    <t>Cozy Harlem Escape 20 mins to Times Square</t>
  </si>
  <si>
    <t>Morgan Marie</t>
  </si>
  <si>
    <t>254 West 154th Street</t>
  </si>
  <si>
    <t>ON HIGHLINE! Private room &amp; bath</t>
  </si>
  <si>
    <t>10 Hudson Yards Coach Passage</t>
  </si>
  <si>
    <t>West Village Loft, 1st floor</t>
  </si>
  <si>
    <t>Gary</t>
  </si>
  <si>
    <t>260 West 10th Street</t>
  </si>
  <si>
    <t>Luxe Queen Size Bed*Cozy Elegance*Inwood Manhattan</t>
  </si>
  <si>
    <t>57 Park Terrace West</t>
  </si>
  <si>
    <t>Save$PrivateRoom walking distance to Times Square</t>
  </si>
  <si>
    <t>419 West 52nd Street</t>
  </si>
  <si>
    <t>Heart of Soho/Nolita</t>
  </si>
  <si>
    <t>Stara</t>
  </si>
  <si>
    <t>Broadway-Lafayette Street Broadway</t>
  </si>
  <si>
    <t>Cozy and quiet with secret garden</t>
  </si>
  <si>
    <t>Federico</t>
  </si>
  <si>
    <t>526 West 149th Street</t>
  </si>
  <si>
    <t>Best of the East Village Cozy 2 Bedroom</t>
  </si>
  <si>
    <t>31 East 7th Street</t>
  </si>
  <si>
    <t>West Village Style and Charm</t>
  </si>
  <si>
    <t>110 Leroy Street</t>
  </si>
  <si>
    <t>True Two Bedroom Apartment in Lower Manhattan</t>
  </si>
  <si>
    <t>Arielle</t>
  </si>
  <si>
    <t>Public School 134 293</t>
  </si>
  <si>
    <t>Central Park North Guest House</t>
  </si>
  <si>
    <t>200 West 113th Street</t>
  </si>
  <si>
    <t>The heart of Manhattan - NYC</t>
  </si>
  <si>
    <t>420 West 23rd Street</t>
  </si>
  <si>
    <t>Central  Times Square w prvte bath</t>
  </si>
  <si>
    <t>167 West 46th Street</t>
  </si>
  <si>
    <t>Midtown Launching Pad</t>
  </si>
  <si>
    <t>333 East 55th Street</t>
  </si>
  <si>
    <t>Cozy Private Room for one female</t>
  </si>
  <si>
    <t>1260 Park Avenue</t>
  </si>
  <si>
    <t>Stylish Pop-Art studio on trendy UWS</t>
  </si>
  <si>
    <t>Lalo</t>
  </si>
  <si>
    <t>Trattoria Pesce Pasta 625</t>
  </si>
  <si>
    <t>Unique NYC Loft - Guest Room</t>
  </si>
  <si>
    <t>Lucas</t>
  </si>
  <si>
    <t>1 Hanover Square</t>
  </si>
  <si>
    <t>Two real bedrooms near Central Park</t>
  </si>
  <si>
    <t>Lang</t>
  </si>
  <si>
    <t>364 West 53rd Street</t>
  </si>
  <si>
    <t>Artsy Harlem Guest Space</t>
  </si>
  <si>
    <t>Saint Nicholas Avenue &amp; West 133rd Street Saint Nicholas Avenue</t>
  </si>
  <si>
    <t>Spacious 1Br in East Village</t>
  </si>
  <si>
    <t>Summer Special Price Times Square</t>
  </si>
  <si>
    <t>Maja &amp; Pierre</t>
  </si>
  <si>
    <t>Morgan Stanley Building 1585</t>
  </si>
  <si>
    <t>2 BEDROOM IN MIDTOWN EAST</t>
  </si>
  <si>
    <t>246 East 46th Street</t>
  </si>
  <si>
    <t>Your Stunning Vacation Apartment!</t>
  </si>
  <si>
    <t>Will</t>
  </si>
  <si>
    <t>150 West 140th Street</t>
  </si>
  <si>
    <t>Super Cute Junior 1BR in LES!!</t>
  </si>
  <si>
    <t>Olympic Pool Stanton Street</t>
  </si>
  <si>
    <t>LARGE 1 BEDROOM APT. IN MIDTOWN NEAR SUBWAY/BUS</t>
  </si>
  <si>
    <t>Starbucks 585</t>
  </si>
  <si>
    <t>Magic Manhattan with Rooftop</t>
  </si>
  <si>
    <t>139 Eldridge Street</t>
  </si>
  <si>
    <t>Amazing Downtown With Rooftop</t>
  </si>
  <si>
    <t>57 Allen Street</t>
  </si>
  <si>
    <t>Holiday special! Best location!</t>
  </si>
  <si>
    <t>Ehud</t>
  </si>
  <si>
    <t>416 West 52nd Street</t>
  </si>
  <si>
    <t>PRIVATE ROOM IN NEW YORK MANHATTAN</t>
  </si>
  <si>
    <t>Juan</t>
  </si>
  <si>
    <t>1970 Amsterdam Avenue</t>
  </si>
  <si>
    <t>Spacious Suite in Midtown West/Times sq.</t>
  </si>
  <si>
    <t>521 West 49th Street</t>
  </si>
  <si>
    <t>Spacious UES 1 bedroom apartment</t>
  </si>
  <si>
    <t>The Craft Studio 1657</t>
  </si>
  <si>
    <t>FOODIE HAVEN -ENJOY THE REAL NYC :)</t>
  </si>
  <si>
    <t>280 East 10th Street</t>
  </si>
  <si>
    <t>Spacious Sunny Designer 1 Bedroom in East Village</t>
  </si>
  <si>
    <t>Erika</t>
  </si>
  <si>
    <t>Fresno II Gourmet Deli East 3rd Street</t>
  </si>
  <si>
    <t>Gorgeous room in Manhattan</t>
  </si>
  <si>
    <t>$99 Manhattan/Time Sq.</t>
  </si>
  <si>
    <t>Johnny</t>
  </si>
  <si>
    <t>Futon 2.0</t>
  </si>
  <si>
    <t>Awesome Chelsea 1 bedroom</t>
  </si>
  <si>
    <t>360 West 28th Street</t>
  </si>
  <si>
    <t>Spacious, Cozy NYC Apartment - 1 Minute to Subway!</t>
  </si>
  <si>
    <t>129 East 118th Street</t>
  </si>
  <si>
    <t>Spacious Manhattan Apartment near Central Park</t>
  </si>
  <si>
    <t>26 West 91st Street</t>
  </si>
  <si>
    <t>Penthouse With Private Roof Deck</t>
  </si>
  <si>
    <t>Organic Lounge 438</t>
  </si>
  <si>
    <t>Amazing Central Park view</t>
  </si>
  <si>
    <t>Andreias</t>
  </si>
  <si>
    <t>40 West 105th Street</t>
  </si>
  <si>
    <t>Cozy room mins from Central Park!</t>
  </si>
  <si>
    <t>Curtis</t>
  </si>
  <si>
    <t>Newly Renovated East Village Private Guest Studio</t>
  </si>
  <si>
    <t>S &amp; G</t>
  </si>
  <si>
    <t>326 East 13th Street</t>
  </si>
  <si>
    <t>Unique sunny loft in Manhattan!</t>
  </si>
  <si>
    <t>Zi Ying</t>
  </si>
  <si>
    <t>141 Chrystie Street</t>
  </si>
  <si>
    <t>Sunny Private Room at Central Park!</t>
  </si>
  <si>
    <t>Saint</t>
  </si>
  <si>
    <t>21 East 108th Street</t>
  </si>
  <si>
    <t>1-Br Hell's Kitchen / Times Square</t>
  </si>
  <si>
    <t>556 West 50th Street</t>
  </si>
  <si>
    <t>Best Location on the UWS!!</t>
  </si>
  <si>
    <t>210 West 88th Street</t>
  </si>
  <si>
    <t>TIMES SQ/THEATRE DIST STUDIO</t>
  </si>
  <si>
    <t>656 9th Avenue</t>
  </si>
  <si>
    <t>SOHO - Large Studio Apt</t>
  </si>
  <si>
    <t>1 Rivington Street</t>
  </si>
  <si>
    <t>West Village Loft, 2nd floor</t>
  </si>
  <si>
    <t>160 West 10th Street</t>
  </si>
  <si>
    <t>Cute UWS Studio Near Central Park Clean &amp; Quiet</t>
  </si>
  <si>
    <t>200 West 71st Street</t>
  </si>
  <si>
    <t>Interfaith Retreat Guest Rooms (Om)</t>
  </si>
  <si>
    <t>Alex And Zeena</t>
  </si>
  <si>
    <t>320 West 30th Street</t>
  </si>
  <si>
    <t>Shared room, full size bed &amp; Skyline view!</t>
  </si>
  <si>
    <t>175 East 104th Street</t>
  </si>
  <si>
    <t>Sweet Union Square/ Gramercy Studio</t>
  </si>
  <si>
    <t>65 Irving Place</t>
  </si>
  <si>
    <t>Private Room in Best Location!!</t>
  </si>
  <si>
    <t>Shell</t>
  </si>
  <si>
    <t>155 East 34th Street</t>
  </si>
  <si>
    <t>Room w/pvt bathroom on Central Park</t>
  </si>
  <si>
    <t>Central Park View 415</t>
  </si>
  <si>
    <t>Prime Location in Manhattan</t>
  </si>
  <si>
    <t>Penn South Building 8 345-355</t>
  </si>
  <si>
    <t>Clean/Quiet Apt, Great Location, with washer/dryer</t>
  </si>
  <si>
    <t>350 West 23rd Street</t>
  </si>
  <si>
    <t>Females only for midtown apt share</t>
  </si>
  <si>
    <t>Jeani</t>
  </si>
  <si>
    <t>Mount Sinai West 1000</t>
  </si>
  <si>
    <t>[202] 5 min WALK to Times Square!</t>
  </si>
  <si>
    <t>Yasu &amp; Akiko</t>
  </si>
  <si>
    <t>644 9th Avenue</t>
  </si>
  <si>
    <t>Cozy Room in Washington Heights Apt</t>
  </si>
  <si>
    <t>Elizabeth And Elias</t>
  </si>
  <si>
    <t>1200 Riverside Drive</t>
  </si>
  <si>
    <t>Spacious Lower East Side Studio</t>
  </si>
  <si>
    <t>Wells Fargo 138</t>
  </si>
  <si>
    <t>Full of Harlem Soul &amp; Charm</t>
  </si>
  <si>
    <t>281 Edgecombe Avenue</t>
  </si>
  <si>
    <t>Apt near Museum Mile</t>
  </si>
  <si>
    <t>239 East 73rd Street</t>
  </si>
  <si>
    <t>East Village Queen Bed - Breakfast  - Subway 2 Blk</t>
  </si>
  <si>
    <t>Helen</t>
  </si>
  <si>
    <t>Maison sur les toits 1st Avenue</t>
  </si>
  <si>
    <t>[203] 5 min WALK to Times Square</t>
  </si>
  <si>
    <t>351 West 47th Street</t>
  </si>
  <si>
    <t>Cozy Manhattan room â˜… 3 mins to subway</t>
  </si>
  <si>
    <t>Vivian Yuen Ting</t>
  </si>
  <si>
    <t>130 Fort Washington Avenue</t>
  </si>
  <si>
    <t>COMFORTABLE NYC RETREAT &amp; Breakfast</t>
  </si>
  <si>
    <t>115 East 102nd Street</t>
  </si>
  <si>
    <t>Large, Bright Apt Near Central Park</t>
  </si>
  <si>
    <t>Manhattan's Best Deal!</t>
  </si>
  <si>
    <t>1969 Madison Avenue</t>
  </si>
  <si>
    <t>[205] 5 min WALK to Times Square</t>
  </si>
  <si>
    <t>325 West 46th Street</t>
  </si>
  <si>
    <t>Small, Comfortable Bedroom w/Private Bathrm for 2</t>
  </si>
  <si>
    <t>Public School 58 317</t>
  </si>
  <si>
    <t>SPACIOUS BEDROOM AND PRIVATE BATH!!!</t>
  </si>
  <si>
    <t>Suite Lounge</t>
  </si>
  <si>
    <t>1925 3rd Avenue</t>
  </si>
  <si>
    <t>Manhattan *SuperHost* Luxury Master Bedrm PRIVATE</t>
  </si>
  <si>
    <t>Harris Garden West 153rd Street</t>
  </si>
  <si>
    <t>Amazing UWS /Central Park West Location</t>
  </si>
  <si>
    <t>Kirsten</t>
  </si>
  <si>
    <t>11 West 107th Street</t>
  </si>
  <si>
    <t>Warm and Cozy Room in Harlem</t>
  </si>
  <si>
    <t>Fallon</t>
  </si>
  <si>
    <t>Pilgrim Cathedral 15</t>
  </si>
  <si>
    <t>Chic Designerâ€™s Room &amp; 2 Beds in Manhattan LES</t>
  </si>
  <si>
    <t>Jackie</t>
  </si>
  <si>
    <t>40 Montgomery Street</t>
  </si>
  <si>
    <t>â­ï¸Harlem getaway w/ great amenities</t>
  </si>
  <si>
    <t>668 Riverside Drive</t>
  </si>
  <si>
    <t>Classic Brownstone Apartment</t>
  </si>
  <si>
    <t>Downtown Full Floor Loft</t>
  </si>
  <si>
    <t>Wallace</t>
  </si>
  <si>
    <t>Millenium Park Park Row</t>
  </si>
  <si>
    <t>Private  Studio Museum Block UWS</t>
  </si>
  <si>
    <t>Ana Maria</t>
  </si>
  <si>
    <t>225 Columbus Avenue</t>
  </si>
  <si>
    <t>Metro Retreat  - - Harlem</t>
  </si>
  <si>
    <t>Glenda</t>
  </si>
  <si>
    <t>Saint James Presbyterian Church 409</t>
  </si>
  <si>
    <t>New York City Historical Brownstone Ground Floor</t>
  </si>
  <si>
    <t>Naima</t>
  </si>
  <si>
    <t>Convenient place to stay in Manhattan!</t>
  </si>
  <si>
    <t>Quiet Room, Near Columbia University &amp; Subway</t>
  </si>
  <si>
    <t>James &amp; Shaun</t>
  </si>
  <si>
    <t>Mott Hall School 71</t>
  </si>
  <si>
    <t>Comfortable, clean &amp; quiet in EV</t>
  </si>
  <si>
    <t>Casper</t>
  </si>
  <si>
    <t>2nd Avenue Gramercy</t>
  </si>
  <si>
    <t>Mod 3 BR duplex-East Village</t>
  </si>
  <si>
    <t>Cara</t>
  </si>
  <si>
    <t>607 East 11th Street</t>
  </si>
  <si>
    <t>Spacious Private Room -East Village</t>
  </si>
  <si>
    <t>FDNY Engine 5 340</t>
  </si>
  <si>
    <t>Large room in elevator drman bldg</t>
  </si>
  <si>
    <t>3681 Broadway</t>
  </si>
  <si>
    <t>Cozy BedRoom in a great location.</t>
  </si>
  <si>
    <t>Loyda</t>
  </si>
  <si>
    <t>CLEAN AND STYLISH EAST VILLAGE PAD</t>
  </si>
  <si>
    <t>CLEAN ROOM on Lower East Side</t>
  </si>
  <si>
    <t>Yanina</t>
  </si>
  <si>
    <t>314 Grand Street</t>
  </si>
  <si>
    <t>Penthouse Studio East 50s Terrace</t>
  </si>
  <si>
    <t>Hillary</t>
  </si>
  <si>
    <t>Chanin Building 122</t>
  </si>
  <si>
    <t>Cozy New York Studio</t>
  </si>
  <si>
    <t>Dim</t>
  </si>
  <si>
    <t>1565 1st Avenue</t>
  </si>
  <si>
    <t>private bedroom w/private bathroom on Central Park</t>
  </si>
  <si>
    <t>Arlette</t>
  </si>
  <si>
    <t>Central Harlem Private Studio</t>
  </si>
  <si>
    <t>Loni &amp; Russ</t>
  </si>
  <si>
    <t>2031 Adam Clayton Powell Jr. Boulevard</t>
  </si>
  <si>
    <t>Private Room in Hell's Kitchen NYC</t>
  </si>
  <si>
    <t>Gaetano</t>
  </si>
  <si>
    <t>319 West 38th Street</t>
  </si>
  <si>
    <t>1 Pvt. Room in Upper West Manhattan</t>
  </si>
  <si>
    <t>Cleveland</t>
  </si>
  <si>
    <t>225 Saint Nicholas Terrace</t>
  </si>
  <si>
    <t>Cozy Private Room Upper West Side - with Deck!</t>
  </si>
  <si>
    <t>Ronnie</t>
  </si>
  <si>
    <t>Street Taco 2672</t>
  </si>
  <si>
    <t>A Cozy Creative Room for Nomads</t>
  </si>
  <si>
    <t>116 West 109th Street</t>
  </si>
  <si>
    <t>Quiet Room in Central Location</t>
  </si>
  <si>
    <t>Tracy &amp; Matt</t>
  </si>
  <si>
    <t>University Hall 110</t>
  </si>
  <si>
    <t>Bright Quiet Room in the W Village</t>
  </si>
  <si>
    <t>Kaytlin</t>
  </si>
  <si>
    <t>Private Room HK/Theatre District!</t>
  </si>
  <si>
    <t>330 West 55th Street</t>
  </si>
  <si>
    <t>â˜†Massive DUPLEXâ˜† 2BR &amp; 2BTH East Village 9+ Guests</t>
  </si>
  <si>
    <t>220 East 9th Street</t>
  </si>
  <si>
    <t>Classic Harlem Brownstone - Manhattan</t>
  </si>
  <si>
    <t>311 Convent Avenue</t>
  </si>
  <si>
    <t>Times Square Unique Studio</t>
  </si>
  <si>
    <t>Samira</t>
  </si>
  <si>
    <t>Capizzi PABT Ramp</t>
  </si>
  <si>
    <t>Cool apt in the BEST location in NYC!</t>
  </si>
  <si>
    <t>St. Mary's Church 440</t>
  </si>
  <si>
    <t>Prime location near Central Park !!</t>
  </si>
  <si>
    <t>Big 1st Meal, Kind Host, Ace Space</t>
  </si>
  <si>
    <t>432 East 120th Street</t>
  </si>
  <si>
    <t>Bedroom with Private Bathroom</t>
  </si>
  <si>
    <t>Maureen And Josiah</t>
  </si>
  <si>
    <t>560 West 169th Street</t>
  </si>
  <si>
    <t>Beautiful private suite-like 2FL apt. West Village</t>
  </si>
  <si>
    <t>112 Charles Street</t>
  </si>
  <si>
    <t>Hamilton Hts Beauty, Manhattan 1 BR</t>
  </si>
  <si>
    <t>Kumar</t>
  </si>
  <si>
    <t>443 West 151st Street</t>
  </si>
  <si>
    <t>Elegant Private Studio - Town House</t>
  </si>
  <si>
    <t>Lillybeth &amp; Crystal</t>
  </si>
  <si>
    <t>2025 Adam Clayton Powell Jr. Boulevard</t>
  </si>
  <si>
    <t>New York City Private Room near Metro</t>
  </si>
  <si>
    <t>652 West 189th Street</t>
  </si>
  <si>
    <t>CHIC Apt in TRENDY East Village</t>
  </si>
  <si>
    <t>520 East 12th Street</t>
  </si>
  <si>
    <t>Great Apt steps from Central Park</t>
  </si>
  <si>
    <t>Jeff And Jessica</t>
  </si>
  <si>
    <t>23 East 105th Street</t>
  </si>
  <si>
    <t>Priv Room in Artists UES Apt, Central Park &amp; Train</t>
  </si>
  <si>
    <t>Alesandra</t>
  </si>
  <si>
    <t>167 East 107th Street</t>
  </si>
  <si>
    <t>Sunny 1 Bdrm â¤ï¸ Private Bath â¤ï¸ No Cleaning Fee</t>
  </si>
  <si>
    <t>638 East 12th Street</t>
  </si>
  <si>
    <t>Historic Townhouse with Private Backyard</t>
  </si>
  <si>
    <t>Raymond</t>
  </si>
  <si>
    <t>Saint Martin's Episcopal Church West 122nd Street</t>
  </si>
  <si>
    <t>Comfy UWS Room near Central Park &amp; Times Square</t>
  </si>
  <si>
    <t>235 West 71st Street</t>
  </si>
  <si>
    <t>PRIVATE Room on Historic Sugar Hill</t>
  </si>
  <si>
    <t>313 Edgecombe Avenue</t>
  </si>
  <si>
    <t>King Bed in Trendy Lower East Side</t>
  </si>
  <si>
    <t>140 Eldridge Street</t>
  </si>
  <si>
    <t>Cozy Pre-War Harlem Apartment</t>
  </si>
  <si>
    <t>Lewis</t>
  </si>
  <si>
    <t>235 Saint Nicholas Avenue</t>
  </si>
  <si>
    <t>Comfy large room in Wash Heights</t>
  </si>
  <si>
    <t>610 West 163rd Street</t>
  </si>
  <si>
    <t>New York City Historical Brownstone First Floor.</t>
  </si>
  <si>
    <t>Apartment 6</t>
  </si>
  <si>
    <t>Columbus Circle/Central Park/Hells Kitchen</t>
  </si>
  <si>
    <t>Perfect Harlem, New York Retreat</t>
  </si>
  <si>
    <t>Ferris</t>
  </si>
  <si>
    <t>380 Malcolm X Boulevard</t>
  </si>
  <si>
    <t>Sunny, Modern room in East Village!</t>
  </si>
  <si>
    <t>Sun-drenched 1BD in Upper East Side</t>
  </si>
  <si>
    <t>Hernan &amp; Chelsea</t>
  </si>
  <si>
    <t>Clean Room, Central Location in Manhattan</t>
  </si>
  <si>
    <t>142 Ludlow Street</t>
  </si>
  <si>
    <t>â˜† PERFECT MANHATTAN LOCATION NEAR SUBWAY &amp; CAFES!â˜†</t>
  </si>
  <si>
    <t>Holiday Inn 150</t>
  </si>
  <si>
    <t>Manhattan, near subway, quiet street in LES!</t>
  </si>
  <si>
    <t>Tanner</t>
  </si>
  <si>
    <t>New Studio in Heart of Chelsea</t>
  </si>
  <si>
    <t>Charles</t>
  </si>
  <si>
    <t>Gristedes 225</t>
  </si>
  <si>
    <t>Perfect Room, East Village Dream</t>
  </si>
  <si>
    <t>371 East 10th Street</t>
  </si>
  <si>
    <t>A Beautiful Brownstone Apartment</t>
  </si>
  <si>
    <t>38 West 128th Street</t>
  </si>
  <si>
    <t>Large &amp; Beautiful Manhattan NYC</t>
  </si>
  <si>
    <t>112 East 116th Street</t>
  </si>
  <si>
    <t>Convenient Lovely Manhattan Private Bathroom</t>
  </si>
  <si>
    <t>City Fresh Market 125</t>
  </si>
  <si>
    <t>â˜…Unique two bedroom on 2nd Avenueâ˜…</t>
  </si>
  <si>
    <t>Zev</t>
  </si>
  <si>
    <t>2nd Avenue Eldridge Street</t>
  </si>
  <si>
    <t>PRIVATE Room in Spacious, Quiet Apt</t>
  </si>
  <si>
    <t>Great Room in Lively East Village</t>
  </si>
  <si>
    <t>138 1st Avenue</t>
  </si>
  <si>
    <t>Affordable, Private, Simple &amp; Clean NYC Flat!</t>
  </si>
  <si>
    <t>148 West 144th Street</t>
  </si>
  <si>
    <t>Cozy Room in Lively East Village</t>
  </si>
  <si>
    <t>East Village Gay Friendly Dbl Room</t>
  </si>
  <si>
    <t>Large Room In Newly Renovated Hell's Kitchen Apt.</t>
  </si>
  <si>
    <t>698 10th Avenue</t>
  </si>
  <si>
    <t>Beautiful Central Park View</t>
  </si>
  <si>
    <t>W. 80's Central Park 3 Blocks Walk</t>
  </si>
  <si>
    <t>Private Bedroom in Upper Manhattan</t>
  </si>
  <si>
    <t>437 West 162nd Street</t>
  </si>
  <si>
    <t>â˜…HUGE beautiful E. Villager 2nd Avâ˜…</t>
  </si>
  <si>
    <t>Cathedral of the Holy Virgin Protection 59</t>
  </si>
  <si>
    <t>Lâ™¥vely 1BR! Times Square BROADWAY Theatre District</t>
  </si>
  <si>
    <t>Kyle</t>
  </si>
  <si>
    <t>350 West 48th Street</t>
  </si>
  <si>
    <t>Near Times Square and Hell's Kitchen</t>
  </si>
  <si>
    <t>Claude</t>
  </si>
  <si>
    <t>330 West 45th Street</t>
  </si>
  <si>
    <t>300 Square Foot Private Room - in MANHATTAN!!</t>
  </si>
  <si>
    <t>Pooja</t>
  </si>
  <si>
    <t>4321 Broadway</t>
  </si>
  <si>
    <t>Modern Bohemian Studio</t>
  </si>
  <si>
    <t>124 Avenue C</t>
  </si>
  <si>
    <t>Live like a local! Queen size bed, private room.</t>
  </si>
  <si>
    <t>170 East 105th Street</t>
  </si>
  <si>
    <t>Bright, quiet, cozy 1BR by C Park!</t>
  </si>
  <si>
    <t>18 West 71st Street</t>
  </si>
  <si>
    <t>Location is Everything. And Quiet Too!</t>
  </si>
  <si>
    <t>Niko</t>
  </si>
  <si>
    <t>420 West 51st Street</t>
  </si>
  <si>
    <t>Manhattan Lux Loft.Like.Love.Lots.Look !</t>
  </si>
  <si>
    <t>55 Delancey Street</t>
  </si>
  <si>
    <t>Modern Condo in Midtown</t>
  </si>
  <si>
    <t>Welcome To My Place</t>
  </si>
  <si>
    <t>The Row Hotel 700</t>
  </si>
  <si>
    <t>Private Bedroom in Manhattan</t>
  </si>
  <si>
    <t>Jj</t>
  </si>
  <si>
    <t>231 West 145th Street</t>
  </si>
  <si>
    <t>Spacious Room in East Village/NoHo</t>
  </si>
  <si>
    <t>Sne</t>
  </si>
  <si>
    <t>45 East 7th Street</t>
  </si>
  <si>
    <t>Beautiful Bedroom in Manhattan</t>
  </si>
  <si>
    <t>Great Bedroom in Manhattan</t>
  </si>
  <si>
    <t>2468 Adam Clayton Powell Jr. Boulevard</t>
  </si>
  <si>
    <t>Convenient clean downtown private room + BREAKFAST</t>
  </si>
  <si>
    <t>Tang</t>
  </si>
  <si>
    <t>95 Madison Street</t>
  </si>
  <si>
    <t>Sweet Home at Washington high everyone is welcome</t>
  </si>
  <si>
    <t>1 Bdrm in Luxury High Rise</t>
  </si>
  <si>
    <t>Quiet and spacious midtown apt</t>
  </si>
  <si>
    <t>Large one bedroom</t>
  </si>
  <si>
    <t>430 East 72nd Street</t>
  </si>
  <si>
    <t>Luxury alcove studio on high floor</t>
  </si>
  <si>
    <t>Yury</t>
  </si>
  <si>
    <t>502 East 73rd Street</t>
  </si>
  <si>
    <t>229 East 2nd Street</t>
  </si>
  <si>
    <t>Clean, Trendy, Private Room in LES</t>
  </si>
  <si>
    <t>198 Delancey Street</t>
  </si>
  <si>
    <t>Perfect studio w/ Coutryard, piano!</t>
  </si>
  <si>
    <t>Sheri</t>
  </si>
  <si>
    <t>Private Bedroom in East Harlem</t>
  </si>
  <si>
    <t>235 East 111th Street</t>
  </si>
  <si>
    <t>Private Bedroom in Spanish Harlem</t>
  </si>
  <si>
    <t>Kay</t>
  </si>
  <si>
    <t>413 East 116th Street</t>
  </si>
  <si>
    <t>Beautiful room upper manhttn.</t>
  </si>
  <si>
    <t>860 West 181st Street</t>
  </si>
  <si>
    <t>Upper West Side Spacious Home</t>
  </si>
  <si>
    <t>321 West 105th Street</t>
  </si>
  <si>
    <t>Beautiful Greenwich Village Apartment</t>
  </si>
  <si>
    <t>261 West 11th Street</t>
  </si>
  <si>
    <t>Immaculate Gramercy One-Bedroom</t>
  </si>
  <si>
    <t>304 East 23rd Street</t>
  </si>
  <si>
    <t>Steps to Grand Central! Large 1BDR</t>
  </si>
  <si>
    <t>Kennedi</t>
  </si>
  <si>
    <t>201 East 36th Street</t>
  </si>
  <si>
    <t>Luxury Apt in Financial District</t>
  </si>
  <si>
    <t>75 Wall Street 75</t>
  </si>
  <si>
    <t>Harlem Home Away From Home</t>
  </si>
  <si>
    <t>Tiana</t>
  </si>
  <si>
    <t>Uptown Bourbon Broadway</t>
  </si>
  <si>
    <t>West Village Studio</t>
  </si>
  <si>
    <t>165 Charles Street</t>
  </si>
  <si>
    <t>Large Apartment w/ Amenities</t>
  </si>
  <si>
    <t>Firas</t>
  </si>
  <si>
    <t>253 East 50th Street</t>
  </si>
  <si>
    <t>05/19- 05/27 Big East Village Room</t>
  </si>
  <si>
    <t>Middle Collegiate Church East 7th Street</t>
  </si>
  <si>
    <t>Luxury Apartment in Midtown West</t>
  </si>
  <si>
    <t>403 West 41st Street</t>
  </si>
  <si>
    <t>Large bedroom outside Times Square!</t>
  </si>
  <si>
    <t>PrimeXchange 1000</t>
  </si>
  <si>
    <t>Morningside Heights Cathedral Lane</t>
  </si>
  <si>
    <t>Columbus Avenue &amp; Cathedral Parkway Columbus Avenue</t>
  </si>
  <si>
    <t>One bedroom in Midtown</t>
  </si>
  <si>
    <t>Shannon</t>
  </si>
  <si>
    <t>524 West 50th Street</t>
  </si>
  <si>
    <t>A fine, modern, spacious apartment</t>
  </si>
  <si>
    <t>Guillermo</t>
  </si>
  <si>
    <t>454 Manhattan Avenue</t>
  </si>
  <si>
    <t>Beautiful Washington Heights Apt!</t>
  </si>
  <si>
    <t>Rachel And Ari</t>
  </si>
  <si>
    <t>815 Riverside Drive</t>
  </si>
  <si>
    <t>ColumbiaUniversityHousing 9.1-9.6</t>
  </si>
  <si>
    <t>Jewish Theological Seminary Broadway</t>
  </si>
  <si>
    <t>Lovely bedroom near Central Park</t>
  </si>
  <si>
    <t>Guangyu</t>
  </si>
  <si>
    <t>Lower East Side, Private 1BD+ for2</t>
  </si>
  <si>
    <t>Takuya</t>
  </si>
  <si>
    <t>The Goldin Senior Apartments 175</t>
  </si>
  <si>
    <t>Beautiful, Bright Private-Room in West Harlem!</t>
  </si>
  <si>
    <t>451 West 151st Street</t>
  </si>
  <si>
    <t>Charming, Quiet, Light-Filled Room</t>
  </si>
  <si>
    <t>507 East 11th Street</t>
  </si>
  <si>
    <t>Private Room, 33rd and 2nd</t>
  </si>
  <si>
    <t>Jerry</t>
  </si>
  <si>
    <t>Kips Bay Tower North East 33rd Street</t>
  </si>
  <si>
    <t>Room in heart of East Village</t>
  </si>
  <si>
    <t>70 East 10th Street</t>
  </si>
  <si>
    <t>Spacious Midtown-East Bedroom/Apt</t>
  </si>
  <si>
    <t>233 East 32nd Street</t>
  </si>
  <si>
    <t>Columbia University Dorm</t>
  </si>
  <si>
    <t>Celia</t>
  </si>
  <si>
    <t>325 West 108th Street</t>
  </si>
  <si>
    <t>Harlem 2bdr apt</t>
  </si>
  <si>
    <t>Pepper</t>
  </si>
  <si>
    <t>Luxury/Midtown East</t>
  </si>
  <si>
    <t>601 1st Avenue</t>
  </si>
  <si>
    <t>Central Park Brownstone Studio</t>
  </si>
  <si>
    <t>Tyson</t>
  </si>
  <si>
    <t>21 West 85th Street</t>
  </si>
  <si>
    <t>1Br apt on the UES accomodates two</t>
  </si>
  <si>
    <t>Riki</t>
  </si>
  <si>
    <t>The Pavillion Cherokee Place</t>
  </si>
  <si>
    <t>A large 1-bedroom apartment</t>
  </si>
  <si>
    <t>10 Beak Street</t>
  </si>
  <si>
    <t>24 h doorman,luxury 1Bdr Upper East</t>
  </si>
  <si>
    <t>Bengu</t>
  </si>
  <si>
    <t>413 East 68th Street</t>
  </si>
  <si>
    <t>Charming, Artsy 1 Bedroom w/office</t>
  </si>
  <si>
    <t>Genni And Stephen</t>
  </si>
  <si>
    <t>351 Saint Nicholas Avenue</t>
  </si>
  <si>
    <t>Riverside Dr Apartment</t>
  </si>
  <si>
    <t>Junyuan</t>
  </si>
  <si>
    <t>Riverside Drive &amp; Tiemann Place Riverside Drive</t>
  </si>
  <si>
    <t>Luxury Home Base of Operations</t>
  </si>
  <si>
    <t>Ruben</t>
  </si>
  <si>
    <t>241 East 123rd Street</t>
  </si>
  <si>
    <t>Cozy room right on BROADWAY - Washington Heights</t>
  </si>
  <si>
    <t>Nga</t>
  </si>
  <si>
    <t>650 West 173rd Street</t>
  </si>
  <si>
    <t>Convienent Midtown West getwaway!</t>
  </si>
  <si>
    <t>Landa</t>
  </si>
  <si>
    <t>358 West 46th Street</t>
  </si>
  <si>
    <t>Furnished Bedroom in Murray Hill</t>
  </si>
  <si>
    <t>Anshul</t>
  </si>
  <si>
    <t>319 East 25th Street</t>
  </si>
  <si>
    <t>Spacious Room in Awesome Apt Sublet</t>
  </si>
  <si>
    <t>John T. Brush Stairway Washington Heights</t>
  </si>
  <si>
    <t>Large 2 bed 2 bath w private patio!</t>
  </si>
  <si>
    <t>Aya</t>
  </si>
  <si>
    <t>1990 3rd Avenue</t>
  </si>
  <si>
    <t>Serene West Village Sun-flooded apt</t>
  </si>
  <si>
    <t>Health and Harmony Hudson Street</t>
  </si>
  <si>
    <t>perfect west village location!</t>
  </si>
  <si>
    <t>41 Barrow Street</t>
  </si>
  <si>
    <t>Cute East Village 2BR</t>
  </si>
  <si>
    <t>331 East 6th Street</t>
  </si>
  <si>
    <t>Large, Furnished East Village Room</t>
  </si>
  <si>
    <t>The Ukrainian Museum 220</t>
  </si>
  <si>
    <t>Room Three with loft bed_3</t>
  </si>
  <si>
    <t xml:space="preserve">Quirky BrwnStone Studio in Harlem </t>
  </si>
  <si>
    <t>Taylor</t>
  </si>
  <si>
    <t>Future Leaders Institute 134</t>
  </si>
  <si>
    <t>New Year's Eve in the Heart of NYC!</t>
  </si>
  <si>
    <t>311 West 43rd Street</t>
  </si>
  <si>
    <t>High rise building. On 5th Avenue.</t>
  </si>
  <si>
    <t>Alcove Studio 1 blk from Times Sq</t>
  </si>
  <si>
    <t>Naveen</t>
  </si>
  <si>
    <t>331 West 44th Street</t>
  </si>
  <si>
    <t>Spacious Chinatown/LES 2 Bedroom</t>
  </si>
  <si>
    <t>Lions Gate Field Chrystie Street</t>
  </si>
  <si>
    <t>New Large 1 Bedroom East Village</t>
  </si>
  <si>
    <t>635 East 14th Street</t>
  </si>
  <si>
    <t>Spacious Apt-1 BDRM &amp; Office</t>
  </si>
  <si>
    <t>Spencer</t>
  </si>
  <si>
    <t>44 Stuyvesant Street</t>
  </si>
  <si>
    <t>Beautiful, SEXY apartment</t>
  </si>
  <si>
    <t>Brigitte</t>
  </si>
  <si>
    <t>47 Great Jones Street</t>
  </si>
  <si>
    <t>Cozy Lower East Side Apartment</t>
  </si>
  <si>
    <t>201 Allen Street</t>
  </si>
  <si>
    <t>Cozy Queen BR in Hell's Kitchen</t>
  </si>
  <si>
    <t>Rosalia</t>
  </si>
  <si>
    <t>771 9th Avenue</t>
  </si>
  <si>
    <t>EPIC east village room!</t>
  </si>
  <si>
    <t>81 Saint Mark's Place</t>
  </si>
  <si>
    <t>great location luxury buiding</t>
  </si>
  <si>
    <t>778 9th Avenue</t>
  </si>
  <si>
    <t>Charming West Harlem Apartment</t>
  </si>
  <si>
    <t>624 West 147th Street</t>
  </si>
  <si>
    <t>Private Room With Balcony UES</t>
  </si>
  <si>
    <t>Namrata</t>
  </si>
  <si>
    <t>Gracie Mews 1st Avenue</t>
  </si>
  <si>
    <t>PENTHOUSE STUDIO WITH LARGE TERRACE</t>
  </si>
  <si>
    <t>Cozy 2BR at Chelsea with Balcony</t>
  </si>
  <si>
    <t>562 West 186th Street</t>
  </si>
  <si>
    <t xml:space="preserve">East Harlem Private Room </t>
  </si>
  <si>
    <t>Elijah</t>
  </si>
  <si>
    <t>337 East 115th Street</t>
  </si>
  <si>
    <t>Bedroom in the Lower East Side</t>
  </si>
  <si>
    <t>il laboratorio del gelato 188</t>
  </si>
  <si>
    <t>Holiday Sublet! 20 min to midtown</t>
  </si>
  <si>
    <t>Jasmin</t>
  </si>
  <si>
    <t xml:space="preserve">Historic Jumel Terrace Manhattan </t>
  </si>
  <si>
    <t>Kristopher</t>
  </si>
  <si>
    <t>West Village Gorgeous Chic 1BR Apt</t>
  </si>
  <si>
    <t>392 Bleecker Street</t>
  </si>
  <si>
    <t>Cosy 2 bed, Gramercy, NYC Apartment</t>
  </si>
  <si>
    <t>Sun Building 280</t>
  </si>
  <si>
    <t>Cozy 1-BDR apartment on Manhattan</t>
  </si>
  <si>
    <t>Timur</t>
  </si>
  <si>
    <t>Beautiful UES 1BR Apartment</t>
  </si>
  <si>
    <t>Soho/West Village 1 bedroom apt</t>
  </si>
  <si>
    <t xml:space="preserve">Huge Sunny Room in UES Townhouse </t>
  </si>
  <si>
    <t>Cris</t>
  </si>
  <si>
    <t>1437 2nd Avenue</t>
  </si>
  <si>
    <t>æ›¼å“ˆé¡¿ä¸Šè¥¿åŒºæž—è‚¯ä¸­å¿ƒé™„è¿‘ä¼˜è´¨å…¬å¯“çŸ­ç§Ÿ!</t>
  </si>
  <si>
    <t>Apple</t>
  </si>
  <si>
    <t>33 West End Avenue</t>
  </si>
  <si>
    <t>1 bedroom in Cozy 2 bedroom upper west side</t>
  </si>
  <si>
    <t>Private Room &amp; Bathroom in LES</t>
  </si>
  <si>
    <t>120 Madison Street</t>
  </si>
  <si>
    <t>Bright 1BR, central location</t>
  </si>
  <si>
    <t>357 West 35th Street</t>
  </si>
  <si>
    <t>East Village Ageloff Towers</t>
  </si>
  <si>
    <t>Darrin</t>
  </si>
  <si>
    <t>155 East 4th Street</t>
  </si>
  <si>
    <t>Beautiful 1 Bedroom Apt</t>
  </si>
  <si>
    <t>Ticemen</t>
  </si>
  <si>
    <t>2148 3rd Avenue</t>
  </si>
  <si>
    <t>Centrak Park North cozy apartment</t>
  </si>
  <si>
    <t>Yely</t>
  </si>
  <si>
    <t>2080 Frederick Douglass Boulevard</t>
  </si>
  <si>
    <t>Cosy apartment in the East Village</t>
  </si>
  <si>
    <t>619 East 5th Street</t>
  </si>
  <si>
    <t>Amazing Location, Incredible Space</t>
  </si>
  <si>
    <t>Priya</t>
  </si>
  <si>
    <t>104 West 13th Street</t>
  </si>
  <si>
    <t>LARGE SUNNY QUIET NY APARTMENT</t>
  </si>
  <si>
    <t>Sash</t>
  </si>
  <si>
    <t>66 Saint Nicholas Place</t>
  </si>
  <si>
    <t>West Village - Celebrities + LIGHT</t>
  </si>
  <si>
    <t>473 Hudson Street</t>
  </si>
  <si>
    <t>Upper east doorman</t>
  </si>
  <si>
    <t>354 East 89th Street</t>
  </si>
  <si>
    <t>Classic Tenement 1BR, Center of LES</t>
  </si>
  <si>
    <t>Reception Bar 45</t>
  </si>
  <si>
    <t>Unique 1BR / Upper West Side</t>
  </si>
  <si>
    <t>Maximiliano</t>
  </si>
  <si>
    <t>310 West End Avenue</t>
  </si>
  <si>
    <t>Prime Location - Large Private Room</t>
  </si>
  <si>
    <t>Stylish &amp; New Chelsea Apartment</t>
  </si>
  <si>
    <t>Kerrie</t>
  </si>
  <si>
    <t>231 West 19th Street</t>
  </si>
  <si>
    <t xml:space="preserve">Homey East Village Private Bedroom </t>
  </si>
  <si>
    <t>32 East 7th Street</t>
  </si>
  <si>
    <t>Entire 1 BR apt in luxury building!</t>
  </si>
  <si>
    <t>W Downtown 8</t>
  </si>
  <si>
    <t>Beautiful one bedroom apt 850 sqf!!</t>
  </si>
  <si>
    <t>Sael</t>
  </si>
  <si>
    <t>Ayurveda Cafe 706</t>
  </si>
  <si>
    <t>Soho 1 Bedroom</t>
  </si>
  <si>
    <t>Donour</t>
  </si>
  <si>
    <t>471 West Broadway</t>
  </si>
  <si>
    <t>Fully Furnished Private Bedroom</t>
  </si>
  <si>
    <t>130 East 107th Street</t>
  </si>
  <si>
    <t>Prewar classic NYC apartment.</t>
  </si>
  <si>
    <t>Miquel</t>
  </si>
  <si>
    <t>545 West 158th Street</t>
  </si>
  <si>
    <t>Private Room in Harlem</t>
  </si>
  <si>
    <t>654 Saint Nicholas Avenue</t>
  </si>
  <si>
    <t>Art Studio Loft in Manhattan (UWS)</t>
  </si>
  <si>
    <t>Fabio</t>
  </si>
  <si>
    <t>Amazing Priv 1 BR in Hells Kitchen</t>
  </si>
  <si>
    <t>352 West 46th Street</t>
  </si>
  <si>
    <t>Large Sunny Nicely Furnished Studio</t>
  </si>
  <si>
    <t>619 West 163rd Street</t>
  </si>
  <si>
    <t>One bedroom in Inwood Apartment</t>
  </si>
  <si>
    <t>30 Seaman Avenue</t>
  </si>
  <si>
    <t>Sunny Midtown Apartment</t>
  </si>
  <si>
    <t>Ze</t>
  </si>
  <si>
    <t>Cozy Chelsea Carriage House Apt</t>
  </si>
  <si>
    <t>Ardeana</t>
  </si>
  <si>
    <t>137 8th Avenue</t>
  </si>
  <si>
    <t>Sunny Lower East Side Penthouse</t>
  </si>
  <si>
    <t>82 Orchard Street</t>
  </si>
  <si>
    <t>Spacious Stylish Sunny Retreat</t>
  </si>
  <si>
    <t>346 East 58th Street</t>
  </si>
  <si>
    <t xml:space="preserve">Manhattan Apartment- low rate </t>
  </si>
  <si>
    <t>253 West 114th Street</t>
  </si>
  <si>
    <t>SUBLET in the UWS</t>
  </si>
  <si>
    <t>101 West 73rd Street</t>
  </si>
  <si>
    <t>Amazing BR in Doorman Building!</t>
  </si>
  <si>
    <t>300 West 147th Street</t>
  </si>
  <si>
    <t>Large 1 bedroom/bathroom w/balcony</t>
  </si>
  <si>
    <t>Giuliana</t>
  </si>
  <si>
    <t>Munson Building 67</t>
  </si>
  <si>
    <t>Cozy Nolita Apt - 1 BDR + Study</t>
  </si>
  <si>
    <t>Bethany</t>
  </si>
  <si>
    <t>Saint Michael's Church 266</t>
  </si>
  <si>
    <t xml:space="preserve">2 Bedroom in Hudson Heights </t>
  </si>
  <si>
    <t>181st Street West 183rd Street</t>
  </si>
  <si>
    <t>1 bedroom apt, Brownstone in central Harlem</t>
  </si>
  <si>
    <t>359 West 117th Street</t>
  </si>
  <si>
    <t>Studio - Midtown East</t>
  </si>
  <si>
    <t>Myles</t>
  </si>
  <si>
    <t>210 East 38th Street</t>
  </si>
  <si>
    <t>1 Full Bed Room Apt in NYC</t>
  </si>
  <si>
    <t>217 East 31st Street</t>
  </si>
  <si>
    <t>Fabulous 1 Bedroom Apt for 1 week</t>
  </si>
  <si>
    <t>Kelsey</t>
  </si>
  <si>
    <t>Independence in NYC</t>
  </si>
  <si>
    <t>350 East 84th Street</t>
  </si>
  <si>
    <t xml:space="preserve">Battery Park City Sunny Bedroom </t>
  </si>
  <si>
    <t>Lily</t>
  </si>
  <si>
    <t>One Bedroom in Heart of Harlem</t>
  </si>
  <si>
    <t>Derrick</t>
  </si>
  <si>
    <t>141 West 122nd Street</t>
  </si>
  <si>
    <t>Great room near CUMC!</t>
  </si>
  <si>
    <t>718 West 171st Street</t>
  </si>
  <si>
    <t>Beautiful Upper West 1 BR Apartment</t>
  </si>
  <si>
    <t>304 West 89th Street</t>
  </si>
  <si>
    <t>Modern Renovated Luxury 1BR - Soho</t>
  </si>
  <si>
    <t>196 Prince Street</t>
  </si>
  <si>
    <t>Private Space in Manhattan 8/25-9/9</t>
  </si>
  <si>
    <t>Tan</t>
  </si>
  <si>
    <t>481 Fort Washington Avenue</t>
  </si>
  <si>
    <t>Irving Place!Doorman!Laundry 5135</t>
  </si>
  <si>
    <t>Citi Bike - East 19th Street &amp; 3rd Avenue East 19th Street</t>
  </si>
  <si>
    <t>Cozy Harlem Home</t>
  </si>
  <si>
    <t>217 West 135th Street</t>
  </si>
  <si>
    <t>Quiet queen bed in bustling Greenwich Village</t>
  </si>
  <si>
    <t>144 West Houston Street</t>
  </si>
  <si>
    <t>Greenwich/West Village Private Room</t>
  </si>
  <si>
    <t>Courtney</t>
  </si>
  <si>
    <t>Gramercy Luxurious 2 BD condominium</t>
  </si>
  <si>
    <t>335 East 22nd Street</t>
  </si>
  <si>
    <t>Orchard St</t>
  </si>
  <si>
    <t>Private Room in Cozy Downtown Apt!</t>
  </si>
  <si>
    <t>298 Bleecker Street</t>
  </si>
  <si>
    <t>Classic UWS 1 Bed in Doorman Bldg</t>
  </si>
  <si>
    <t>310 West 73rd Street</t>
  </si>
  <si>
    <t>August sublet in Greenwich Village</t>
  </si>
  <si>
    <t>NYU Paulson Center 181</t>
  </si>
  <si>
    <t>STUNNING! 1BD Jr in Midtown East NY</t>
  </si>
  <si>
    <t>Nataliya</t>
  </si>
  <si>
    <t>231 East 56th Street</t>
  </si>
  <si>
    <t>Trendy studio NYC centrally located</t>
  </si>
  <si>
    <t>Jaclyn</t>
  </si>
  <si>
    <t>East 34th Street &amp; 3rd Avenue East 34th Street</t>
  </si>
  <si>
    <t>Loft Like Studio in Luxury Building</t>
  </si>
  <si>
    <t>The Verdesian 211</t>
  </si>
  <si>
    <t>Peaceful 1BD in Historic W. Harlem</t>
  </si>
  <si>
    <t>Vriana</t>
  </si>
  <si>
    <t>574 Saint Nicholas Avenue</t>
  </si>
  <si>
    <t>Studio in UWS- Manhattan</t>
  </si>
  <si>
    <t>10 Pomander Walk</t>
  </si>
  <si>
    <t>1 Bedroom in the Lower East Side</t>
  </si>
  <si>
    <t>Charming Bedroom in renovated Apart</t>
  </si>
  <si>
    <t>Chriis</t>
  </si>
  <si>
    <t>152 East 100th Street</t>
  </si>
  <si>
    <t>One Bedroom Upper East Side</t>
  </si>
  <si>
    <t>1380 1st Avenue</t>
  </si>
  <si>
    <t>Room in a 4 bedroom Apt. in Harlem</t>
  </si>
  <si>
    <t>474 West 130th Street</t>
  </si>
  <si>
    <t>1 Bedroom Apartment in Gramcery!</t>
  </si>
  <si>
    <t>114 East 25th Street</t>
  </si>
  <si>
    <t>Studio apartment Chelsea NYC</t>
  </si>
  <si>
    <t>Jenniffer</t>
  </si>
  <si>
    <t>110 West 17th Street</t>
  </si>
  <si>
    <t xml:space="preserve">Beautiful Studio Near Times Square </t>
  </si>
  <si>
    <t>Nastassia</t>
  </si>
  <si>
    <t>546 West 44th Street</t>
  </si>
  <si>
    <t>Stylish Comfort 1-BR Upper East</t>
  </si>
  <si>
    <t>1491 2nd Avenue</t>
  </si>
  <si>
    <t>1BR (IN 2BR FLEX) - MANHATTAN FIDI</t>
  </si>
  <si>
    <t>Ravi</t>
  </si>
  <si>
    <t>267 Pearl Street</t>
  </si>
  <si>
    <t>1BR, elevator, kitchen, doorman!</t>
  </si>
  <si>
    <t>100 East 96th Street</t>
  </si>
  <si>
    <t>Upper West Side Lux Apt. Available 8/5-8/14/2017</t>
  </si>
  <si>
    <t>255 West 85th Street</t>
  </si>
  <si>
    <t>Upper East Side Large 2 Bedroom</t>
  </si>
  <si>
    <t>1700 3rd Avenue</t>
  </si>
  <si>
    <t>1 Br Near Empire State Building</t>
  </si>
  <si>
    <t>153 East 31st Street</t>
  </si>
  <si>
    <t>Room in Huge 3 Bedroom  L.E.S</t>
  </si>
  <si>
    <t>Lakis</t>
  </si>
  <si>
    <t>123 Rivington Street</t>
  </si>
  <si>
    <t>Manhattan, UWS, Bright, 1BR, &amp; Loft</t>
  </si>
  <si>
    <t>West End Collegiate Church 368</t>
  </si>
  <si>
    <t>Hell's Kitchen- Times Square</t>
  </si>
  <si>
    <t>Holiday Inn Express 538</t>
  </si>
  <si>
    <t>Large Midtown East Duplex</t>
  </si>
  <si>
    <t>242 East 51st Street</t>
  </si>
  <si>
    <t>A spacious studio in Midtown / UES</t>
  </si>
  <si>
    <t>1210 2nd Avenue</t>
  </si>
  <si>
    <t>Partially Furnished 3BR - UES</t>
  </si>
  <si>
    <t>322 East 86th Street</t>
  </si>
  <si>
    <t>1 room available</t>
  </si>
  <si>
    <t>Ishaan</t>
  </si>
  <si>
    <t>329 East 62nd Street</t>
  </si>
  <si>
    <t>Luxury Apartment in Manhattan's Financial District</t>
  </si>
  <si>
    <t>Wall Street Plaza Front Street</t>
  </si>
  <si>
    <t>345 East 57th Street</t>
  </si>
  <si>
    <t>101 West 131st Street</t>
  </si>
  <si>
    <t>Spacious 1BR apt - Columbia U</t>
  </si>
  <si>
    <t>St John 511</t>
  </si>
  <si>
    <t>Apartment in Soho</t>
  </si>
  <si>
    <t>Starbucks West Houston Street</t>
  </si>
  <si>
    <t>Spacious &amp; Convenient UWS Apt</t>
  </si>
  <si>
    <t>244 West 102nd Street</t>
  </si>
  <si>
    <t>Central  Harlem Hideaway</t>
  </si>
  <si>
    <t>Tennessee</t>
  </si>
  <si>
    <t>213 West 127th Street</t>
  </si>
  <si>
    <t>A charming UES apartment</t>
  </si>
  <si>
    <t>USPS East 92nd Street</t>
  </si>
  <si>
    <t>Beautiful 1-Bedroom in West Village</t>
  </si>
  <si>
    <t>35 Jane Street</t>
  </si>
  <si>
    <t xml:space="preserve">UPPER WEST SIDE 2BR APT  </t>
  </si>
  <si>
    <t>Naftali</t>
  </si>
  <si>
    <t>446 Central Park West</t>
  </si>
  <si>
    <t>A Beautiful Alvoce Studio</t>
  </si>
  <si>
    <t>Large one bedroom apartment</t>
  </si>
  <si>
    <t>51 Barrow Street</t>
  </si>
  <si>
    <t>Wonderful Large 1 bedroom</t>
  </si>
  <si>
    <t>611 West 136th Street</t>
  </si>
  <si>
    <t>In the heart of Hell's Kitchen</t>
  </si>
  <si>
    <t>424 West 47th Street</t>
  </si>
  <si>
    <t>Studio Apartment centrally located!</t>
  </si>
  <si>
    <t>Room on Upper West Side, Manhattan</t>
  </si>
  <si>
    <t>108 West 74th Street</t>
  </si>
  <si>
    <t>East Village - Private Room in 2 BR</t>
  </si>
  <si>
    <t>329 East 12th Street</t>
  </si>
  <si>
    <t>Great Location on St. Marks Place</t>
  </si>
  <si>
    <t>41 Saint Mark's Place</t>
  </si>
  <si>
    <t>Bedroom in Spacious East Village Apt</t>
  </si>
  <si>
    <t>57 East 4th Street</t>
  </si>
  <si>
    <t>Spacious and light-filled Manhattan apartment</t>
  </si>
  <si>
    <t>250 West 92nd Street</t>
  </si>
  <si>
    <t>Great Studio!</t>
  </si>
  <si>
    <t>144 West 88th Street</t>
  </si>
  <si>
    <t>Summer sublet sunny room in Harlem</t>
  </si>
  <si>
    <t>220 Saint Nicholas Avenue</t>
  </si>
  <si>
    <t>SB 2014/Winter in NYC, PH, 860 sf!!</t>
  </si>
  <si>
    <t>2794 Frederick Douglass Boulevard</t>
  </si>
  <si>
    <t>Sunny Village Studio: Long Stays</t>
  </si>
  <si>
    <t>272 East 10th Street</t>
  </si>
  <si>
    <t>Bright, Huge 1Bdrm in Midtown</t>
  </si>
  <si>
    <t>Amaryllis</t>
  </si>
  <si>
    <t>Cosmopolitan 145</t>
  </si>
  <si>
    <t>Cozy Apt in the heart of Manhattan!</t>
  </si>
  <si>
    <t>34th Streetâ€“Herald Square West 34th Street</t>
  </si>
  <si>
    <t>Beautiful Apt - Flatiron/ Chelsea</t>
  </si>
  <si>
    <t>Saville</t>
  </si>
  <si>
    <t>16 West 19th Street</t>
  </si>
  <si>
    <t>luxury bldg for the coming holiday</t>
  </si>
  <si>
    <t>Uri</t>
  </si>
  <si>
    <t>900 Main Street</t>
  </si>
  <si>
    <t>40.77</t>
  </si>
  <si>
    <t>Iconic West Village Apartment</t>
  </si>
  <si>
    <t>Kym</t>
  </si>
  <si>
    <t>153 Perry Street</t>
  </si>
  <si>
    <t>Quiet private room in luxury bldg facing park</t>
  </si>
  <si>
    <t>267 West 144th Street</t>
  </si>
  <si>
    <t>Cozy Studio - Midtown West</t>
  </si>
  <si>
    <t>Ayumu</t>
  </si>
  <si>
    <t>456 West 57th Street</t>
  </si>
  <si>
    <t>Lovely large 1-bdrm apt UWS</t>
  </si>
  <si>
    <t>Tammie</t>
  </si>
  <si>
    <t>Cozy private room in L.E.S -</t>
  </si>
  <si>
    <t>Girish</t>
  </si>
  <si>
    <t>USPS Pitt Street</t>
  </si>
  <si>
    <t>Scenic 1 Bedroom sleeps 4</t>
  </si>
  <si>
    <t>VIP Cleaners 803</t>
  </si>
  <si>
    <t xml:space="preserve">NYC Theatre District 1 Bdrm Apt </t>
  </si>
  <si>
    <t>439 West 50th Street</t>
  </si>
  <si>
    <t>Cozy bedroom on Wall Street</t>
  </si>
  <si>
    <t>Jagriti</t>
  </si>
  <si>
    <t>80 Pine Street 80</t>
  </si>
  <si>
    <t>Urban Oasis in Chelsea</t>
  </si>
  <si>
    <t>USPS West 19th Street</t>
  </si>
  <si>
    <t>UPPER WEST SIDE one bedroom apt</t>
  </si>
  <si>
    <t>Nicola</t>
  </si>
  <si>
    <t>June 30 Th to August 31 st</t>
  </si>
  <si>
    <t>Tao</t>
  </si>
  <si>
    <t>M &amp; O Market &amp; Deli Prince Street</t>
  </si>
  <si>
    <t>Entire Apartment in Nolita/LES</t>
  </si>
  <si>
    <t>1 Bedroom steps from Central Park</t>
  </si>
  <si>
    <t>118 West 79th Street</t>
  </si>
  <si>
    <t>SPECIAL NEW YEAR'S LUXURIOUS MANHATTAN APT</t>
  </si>
  <si>
    <t>Lois</t>
  </si>
  <si>
    <t>117 West 58th Street</t>
  </si>
  <si>
    <t xml:space="preserve">Great Apt-Heart of East Village! </t>
  </si>
  <si>
    <t>Sinead</t>
  </si>
  <si>
    <t>Metro by T-Mobile 237</t>
  </si>
  <si>
    <t>Luxury Contemporary Central Home</t>
  </si>
  <si>
    <t>553 6th Avenue</t>
  </si>
  <si>
    <t xml:space="preserve">Studio Apartment </t>
  </si>
  <si>
    <t>448 East 78th Street</t>
  </si>
  <si>
    <t>Sunny lofty BR on Express A/D line</t>
  </si>
  <si>
    <t>401 West 145th Street</t>
  </si>
  <si>
    <t>Your Amazing Vacation Apartment!</t>
  </si>
  <si>
    <t>1BR Apt in Murray Hill/Midtown</t>
  </si>
  <si>
    <t>Murrel</t>
  </si>
  <si>
    <t>544 3rd Avenue</t>
  </si>
  <si>
    <t>Clean room near Columbia Univ</t>
  </si>
  <si>
    <t>Zee</t>
  </si>
  <si>
    <t>Japanese Tori Claremont Avenue</t>
  </si>
  <si>
    <t>1 bedroom in East village</t>
  </si>
  <si>
    <t>337 East 9th Street</t>
  </si>
  <si>
    <t>Classic East Village Studio</t>
  </si>
  <si>
    <t>Zane</t>
  </si>
  <si>
    <t>541 East 13th Street</t>
  </si>
  <si>
    <t>Luxury Gramercy Lg 1Bd w Balcony</t>
  </si>
  <si>
    <t>126 East 16th Street</t>
  </si>
  <si>
    <t>Best Central Park/NYC View Apt</t>
  </si>
  <si>
    <t>15 West 84th Street</t>
  </si>
  <si>
    <t>UES</t>
  </si>
  <si>
    <t>244 East 90th Street</t>
  </si>
  <si>
    <t>Upper East Side Manhattan 1 Bed Apt</t>
  </si>
  <si>
    <t>1600 3rd Avenue</t>
  </si>
  <si>
    <t>Cozy studio near Grand Central</t>
  </si>
  <si>
    <t>An</t>
  </si>
  <si>
    <t>Wells Fargo East 42nd Street</t>
  </si>
  <si>
    <t>Super Bowl Weekend</t>
  </si>
  <si>
    <t>Rhett</t>
  </si>
  <si>
    <t>North Hall 445</t>
  </si>
  <si>
    <t>Great East Village bedroom NYC</t>
  </si>
  <si>
    <t>NYU Seventh Street Residence 40</t>
  </si>
  <si>
    <t xml:space="preserve">Luxury 1 Bedroom Sublet </t>
  </si>
  <si>
    <t>Public School 20 166</t>
  </si>
  <si>
    <t>Massive 1BR in the Lower East Side</t>
  </si>
  <si>
    <t>Eliot</t>
  </si>
  <si>
    <t>109 Ludlow Street</t>
  </si>
  <si>
    <t>Sunny Jewel In Historic Harlem</t>
  </si>
  <si>
    <t>Columbus Circle 2br</t>
  </si>
  <si>
    <t>405 West 57th Street</t>
  </si>
  <si>
    <t>Working Fireplace in TriBeCa loft</t>
  </si>
  <si>
    <t>32 Avenue of the Americas Lispenard Street</t>
  </si>
  <si>
    <t>Spacious Private Bedroom+Bathroom !</t>
  </si>
  <si>
    <t>501 West 150th Street</t>
  </si>
  <si>
    <t>Cozy apartment in NY for 3 weeks</t>
  </si>
  <si>
    <t>423 Convent Avenue</t>
  </si>
  <si>
    <t>Sunlit Noho Loft</t>
  </si>
  <si>
    <t>21 Bond Street</t>
  </si>
  <si>
    <t>Sunny Top Floor Uptown Apartment</t>
  </si>
  <si>
    <t>188 Dyckman Street</t>
  </si>
  <si>
    <t>Cozy UES Studio</t>
  </si>
  <si>
    <t>Northwell Health-GoHealth Urgent Care 1555</t>
  </si>
  <si>
    <t>Charming Bright Upper East Space</t>
  </si>
  <si>
    <t>340 East 85th Street</t>
  </si>
  <si>
    <t>Two Bedrooms in Chelsea Apartment</t>
  </si>
  <si>
    <t>Arian</t>
  </si>
  <si>
    <t>218 West 22nd Street</t>
  </si>
  <si>
    <t>SuperBowl West Village Apartment</t>
  </si>
  <si>
    <t>62 Carmine Street</t>
  </si>
  <si>
    <t>Private bedroom in SOHO</t>
  </si>
  <si>
    <t>305 Church Street</t>
  </si>
  <si>
    <t>Time Square doorman building 1 bdrm</t>
  </si>
  <si>
    <t>Olena</t>
  </si>
  <si>
    <t>810 Seventh Avenue West 53rd Street</t>
  </si>
  <si>
    <t>Room in a great UWS apartment</t>
  </si>
  <si>
    <t>973 Amsterdam Avenue</t>
  </si>
  <si>
    <t>Chelsea, balcony and 2 bedrooms!</t>
  </si>
  <si>
    <t>335 West 29th Street</t>
  </si>
  <si>
    <t>Nice, cozy double size bedroom</t>
  </si>
  <si>
    <t>2096 Amsterdam Avenue</t>
  </si>
  <si>
    <t>Luxury High-Rise in Center of NYC/Manhattan</t>
  </si>
  <si>
    <t>Nisha</t>
  </si>
  <si>
    <t>Citibike - Broadway &amp; West 32nd Street Greely Square</t>
  </si>
  <si>
    <t>Huge Private Sunny Bedroom in NYC</t>
  </si>
  <si>
    <t>269 Wadsworth Avenue</t>
  </si>
  <si>
    <t>Furnished Nolita Studio</t>
  </si>
  <si>
    <t>Sri</t>
  </si>
  <si>
    <t>Sunny Room w/Master Bathroom in NYC</t>
  </si>
  <si>
    <t>5th Avenue &amp; 120th Street 5th Avenue</t>
  </si>
  <si>
    <t>Affordable Room in Beautiful Apt !</t>
  </si>
  <si>
    <t>Hampton Inn Manhattan-Seaport-Financial District 320</t>
  </si>
  <si>
    <t>Elegant SOHO One Bedroom</t>
  </si>
  <si>
    <t>Saint Patrick's Old Cathedral Mulberry Street</t>
  </si>
  <si>
    <t>Large studio, view on Central Park</t>
  </si>
  <si>
    <t>Geoffroy</t>
  </si>
  <si>
    <t>Broadway &amp; 69th Street Broadway</t>
  </si>
  <si>
    <t>One Bedroom East Village New York</t>
  </si>
  <si>
    <t>430 East 6th Street</t>
  </si>
  <si>
    <t>Large One Bedroom near Union square</t>
  </si>
  <si>
    <t>242 East 19th Street</t>
  </si>
  <si>
    <t>Studio in Lux Building on UWS!</t>
  </si>
  <si>
    <t>Level Club 253</t>
  </si>
  <si>
    <t>Short Term Stay in Chelsea/MP NYC</t>
  </si>
  <si>
    <t>Renee</t>
  </si>
  <si>
    <t>429 West 21st Street</t>
  </si>
  <si>
    <t>Big Studio Apt Convenient Gramercy</t>
  </si>
  <si>
    <t>201 East 25th Street</t>
  </si>
  <si>
    <t xml:space="preserve">Gramercy/Kips Bay 1BR- the best! </t>
  </si>
  <si>
    <t>Link NYC East 24th Street</t>
  </si>
  <si>
    <t>Sun drenched art filled apartment</t>
  </si>
  <si>
    <t>Fulton Street Ann Street</t>
  </si>
  <si>
    <t>Modern Studio in Midtown East</t>
  </si>
  <si>
    <t>244 East 53rd Street</t>
  </si>
  <si>
    <t>NYC Hell's Kitchen/Midtown West 1BR</t>
  </si>
  <si>
    <t>Danyel</t>
  </si>
  <si>
    <t>412 West 46th Street</t>
  </si>
  <si>
    <t>Sunny apt in heart of The Village!</t>
  </si>
  <si>
    <t>186 Bleecker Street</t>
  </si>
  <si>
    <t>Large 2 bedroom apt in Manhattan</t>
  </si>
  <si>
    <t>Somaya</t>
  </si>
  <si>
    <t>234 West 148th Street</t>
  </si>
  <si>
    <t>Three bedroom apartment, Manhattan</t>
  </si>
  <si>
    <t>403 East 79th Street</t>
  </si>
  <si>
    <t>Quiet 1BR Heart of the East Village</t>
  </si>
  <si>
    <t>Carter</t>
  </si>
  <si>
    <t>97 3rd Avenue</t>
  </si>
  <si>
    <t>1150$furnished room with a balcony</t>
  </si>
  <si>
    <t>Amal</t>
  </si>
  <si>
    <t>1940 Lexington Avenue</t>
  </si>
  <si>
    <t xml:space="preserve">furnished bedroom 1150$ a month  </t>
  </si>
  <si>
    <t>R &amp; R In Harlem</t>
  </si>
  <si>
    <t>Na'Im</t>
  </si>
  <si>
    <t>298C West 137th Street</t>
  </si>
  <si>
    <t>Perfect 750 SF W. Village 1 Bedroom</t>
  </si>
  <si>
    <t>54 Greenwich Avenue</t>
  </si>
  <si>
    <t>Sunny Grammercy Park Getaway</t>
  </si>
  <si>
    <t>Consolidated Edison Company Building 4</t>
  </si>
  <si>
    <t>/</t>
  </si>
  <si>
    <t>Bram</t>
  </si>
  <si>
    <t>500 West 141st Street</t>
  </si>
  <si>
    <t>Cozy room in beautiful apartment !</t>
  </si>
  <si>
    <t>Melina</t>
  </si>
  <si>
    <t>454 West 146th Street</t>
  </si>
  <si>
    <t>Beautiful West Village Studio</t>
  </si>
  <si>
    <t>Quiet, Modern Gem in LES w balcony!</t>
  </si>
  <si>
    <t>Charming Lower East Side Studio!</t>
  </si>
  <si>
    <t>Adorable Midtown West Studio!</t>
  </si>
  <si>
    <t>Bright Room at the Hudson!</t>
  </si>
  <si>
    <t>Siobhan</t>
  </si>
  <si>
    <t>Enjoy All the Comforts of Home!</t>
  </si>
  <si>
    <t>Sophia</t>
  </si>
  <si>
    <t xml:space="preserve">Beautiful full-service UWS studio </t>
  </si>
  <si>
    <t>Jilly</t>
  </si>
  <si>
    <t>210 Riverside Drive</t>
  </si>
  <si>
    <t>New York City Dreaming - Upper West</t>
  </si>
  <si>
    <t>241 West 97th Street</t>
  </si>
  <si>
    <t xml:space="preserve">Art-filled 1BR on best block in WV </t>
  </si>
  <si>
    <t>690 Greenwich Street</t>
  </si>
  <si>
    <t>WHOLE LARGE 1-BEDROOM APARTMENT</t>
  </si>
  <si>
    <t>90 Bennett Avenue</t>
  </si>
  <si>
    <t>Perfect with or w/out kids!</t>
  </si>
  <si>
    <t>Ahna</t>
  </si>
  <si>
    <t>Cozy Room - Best Manhattan Location</t>
  </si>
  <si>
    <t>Jeana Paola</t>
  </si>
  <si>
    <t>2BR Creative Oasis</t>
  </si>
  <si>
    <t>Cusi</t>
  </si>
  <si>
    <t>287 West 4th Street</t>
  </si>
  <si>
    <t>Newly renovated 1 bedroom apartment</t>
  </si>
  <si>
    <t>Georgie</t>
  </si>
  <si>
    <t>Webster Hall 125</t>
  </si>
  <si>
    <t>Clean apartment at Harlem 125/lenox.</t>
  </si>
  <si>
    <t>39 West 128th Street</t>
  </si>
  <si>
    <t>Manhattan Sky Crib (1 year sublet)</t>
  </si>
  <si>
    <t>1BD in a Quiet Brownstone in Harlem</t>
  </si>
  <si>
    <t>80 Edgecombe Avenue</t>
  </si>
  <si>
    <t>Awesome, Unique EAST VILLAGE LOFT!!</t>
  </si>
  <si>
    <t>245 East 10th Street</t>
  </si>
  <si>
    <t>ENTIRE LUXURY MADISON AVE STUDIO</t>
  </si>
  <si>
    <t>48 East 31st Street</t>
  </si>
  <si>
    <t>Cute &amp; Quirky Private Room</t>
  </si>
  <si>
    <t>Tessa</t>
  </si>
  <si>
    <t>Fort Washington Collegiate Church 729</t>
  </si>
  <si>
    <t>NY City for the 4th of July!</t>
  </si>
  <si>
    <t>Osborne Apartment House 205</t>
  </si>
  <si>
    <t>Greenwich Village Skylit 1BR +deck!</t>
  </si>
  <si>
    <t>12 West 12th Street</t>
  </si>
  <si>
    <t>Bountiful Space and Cozy Home</t>
  </si>
  <si>
    <t>21 Bennett Avenue</t>
  </si>
  <si>
    <t>UES APT- NEAR CENTRAL PARK, MUSEUMS</t>
  </si>
  <si>
    <t>Nia</t>
  </si>
  <si>
    <t>1570 1st Avenue</t>
  </si>
  <si>
    <t>Large Room with Private Bathroom</t>
  </si>
  <si>
    <t>414 West 36th Street</t>
  </si>
  <si>
    <t>A room with a window</t>
  </si>
  <si>
    <t>344 East 14th Street</t>
  </si>
  <si>
    <t>Modern, Art Deco Chelsea Studio</t>
  </si>
  <si>
    <t>Arsen</t>
  </si>
  <si>
    <t>Great 1BR, 1BaR in Lux Bldg w Pool</t>
  </si>
  <si>
    <t>Concord East 64th Street</t>
  </si>
  <si>
    <t>XLARGE-Modern-clean master bedroom</t>
  </si>
  <si>
    <t>55 East 124th Street</t>
  </si>
  <si>
    <t>Newly renovated 1BD on UWS</t>
  </si>
  <si>
    <t>233 West 74th Street</t>
  </si>
  <si>
    <t>Cool UES 1 Bed Sleeps upto 4</t>
  </si>
  <si>
    <t>Ayesha</t>
  </si>
  <si>
    <t>415 East 81st Street</t>
  </si>
  <si>
    <t>Cosi 2 Beds East Village- 2 months Minimum</t>
  </si>
  <si>
    <t>Large furnished 2 bedrooms- - 30 days Minimum</t>
  </si>
  <si>
    <t>428 East 14th Street</t>
  </si>
  <si>
    <t>Exclusive Upper East Side Studio</t>
  </si>
  <si>
    <t>334 East 82nd Street</t>
  </si>
  <si>
    <t>60 West 10th Street</t>
  </si>
  <si>
    <t>Luxury penthouse in FiDi</t>
  </si>
  <si>
    <t>20 Broad Street 20</t>
  </si>
  <si>
    <t>Private room in East Harlem</t>
  </si>
  <si>
    <t>Annabel</t>
  </si>
  <si>
    <t>310 East 119th Street</t>
  </si>
  <si>
    <t>Harlem 1BR - 3 blocks to subway!</t>
  </si>
  <si>
    <t>208 Malcolm X Boulevard</t>
  </si>
  <si>
    <t>21 day Chelsea Apartment rental</t>
  </si>
  <si>
    <t>53 West 23rd Street</t>
  </si>
  <si>
    <t>Studio apartment in heart East Village</t>
  </si>
  <si>
    <t>223 East 4th Street</t>
  </si>
  <si>
    <t>Great 2 bedroom on The Upper East Side</t>
  </si>
  <si>
    <t>Vered</t>
  </si>
  <si>
    <t>310 East 81st Street</t>
  </si>
  <si>
    <t>Fully Furnished 1B/1BTH UWS GEM  1 YR Sublease</t>
  </si>
  <si>
    <t>Antonio</t>
  </si>
  <si>
    <t>263 West End Avenue</t>
  </si>
  <si>
    <t>Large Bright Room, East Village Apt</t>
  </si>
  <si>
    <t>St. George's Church 30</t>
  </si>
  <si>
    <t>Sunny, Central, Quiet, UWS, 72&amp;Bway</t>
  </si>
  <si>
    <t>Gs</t>
  </si>
  <si>
    <t xml:space="preserve">Awesome Studio East 58&amp;3rd avenue! </t>
  </si>
  <si>
    <t>200 East 59th Street</t>
  </si>
  <si>
    <t>BEAUTIFUL 2 BED/ BRICK WALLS/ 52ST</t>
  </si>
  <si>
    <t>241 East 51st Street</t>
  </si>
  <si>
    <t>1BR East Village Apt - Entire Apt.</t>
  </si>
  <si>
    <t>Darragh</t>
  </si>
  <si>
    <t>339 East 12th Street</t>
  </si>
  <si>
    <t>Beautiful bed and bath - Manhattan</t>
  </si>
  <si>
    <t>Delia</t>
  </si>
  <si>
    <t>Diamante Garden 306</t>
  </si>
  <si>
    <t>FURNISHED CHARMING ROOM IN MANHATTA</t>
  </si>
  <si>
    <t>4801 Broadway</t>
  </si>
  <si>
    <t xml:space="preserve">West Village cozy 2 bedroom  NYC </t>
  </si>
  <si>
    <t>Asia Joanna</t>
  </si>
  <si>
    <t>252 West 17th Street</t>
  </si>
  <si>
    <t>UPWS sunny DUPLEX +PATIO</t>
  </si>
  <si>
    <t>Aleksandra</t>
  </si>
  <si>
    <t>219 West 80th Street</t>
  </si>
  <si>
    <t>Upper West Side Apt, One Block to Central Park</t>
  </si>
  <si>
    <t>Loubna</t>
  </si>
  <si>
    <t>Bella Luna 584</t>
  </si>
  <si>
    <t>Luxury 2bdr 2bath in Tribeca</t>
  </si>
  <si>
    <t>Moran</t>
  </si>
  <si>
    <t>100 Church Street 100</t>
  </si>
  <si>
    <t>Studio apartment by Columbus Circle</t>
  </si>
  <si>
    <t xml:space="preserve">Best Manhattan Studio Deal!   </t>
  </si>
  <si>
    <t>Edo</t>
  </si>
  <si>
    <t>402 East 72nd Street</t>
  </si>
  <si>
    <t>Huge 1 bedroom in the East Village</t>
  </si>
  <si>
    <t>Simona</t>
  </si>
  <si>
    <t>Room next to Columbia Uni.</t>
  </si>
  <si>
    <t>Sena</t>
  </si>
  <si>
    <t>1970 Adam Clayton Powell Jr. Boulevard</t>
  </si>
  <si>
    <t>Great Gramercy Share Apt</t>
  </si>
  <si>
    <t>202 East 21st Street</t>
  </si>
  <si>
    <t>1 Bedroom in prime Flatiron</t>
  </si>
  <si>
    <t>Eziah</t>
  </si>
  <si>
    <t>736 Broadway</t>
  </si>
  <si>
    <t>Your own apartment off Park Avenue</t>
  </si>
  <si>
    <t>101 East 94th Street</t>
  </si>
  <si>
    <t>Parisian apartment in Chelsea</t>
  </si>
  <si>
    <t>Dream Downtown 355</t>
  </si>
  <si>
    <t xml:space="preserve">Canal Street bedroom </t>
  </si>
  <si>
    <t>81 Mott Street</t>
  </si>
  <si>
    <t>East Village Walkup Jam</t>
  </si>
  <si>
    <t>276 East 10th Street</t>
  </si>
  <si>
    <t>Upper East Side Manhattan</t>
  </si>
  <si>
    <t>324 East 90th Street</t>
  </si>
  <si>
    <t>Upper East Side Manhattan #2</t>
  </si>
  <si>
    <t>327 East 89th Street</t>
  </si>
  <si>
    <t>Spacious East Village apt near it all</t>
  </si>
  <si>
    <t>Third Street Music School 235</t>
  </si>
  <si>
    <t>PRICE REDUCED! Clean, safe, &amp; roomy</t>
  </si>
  <si>
    <t>425 West 57th Street</t>
  </si>
  <si>
    <t>Beautiful Apt in Prime NY Location</t>
  </si>
  <si>
    <t>311 West 51st Street</t>
  </si>
  <si>
    <t xml:space="preserve">Cool Room In Cool Harlem </t>
  </si>
  <si>
    <t>Roy</t>
  </si>
  <si>
    <t>2330 Adam Clayton Powell Jr. Boulevard</t>
  </si>
  <si>
    <t>NYC UES charming 1 bedroom</t>
  </si>
  <si>
    <t>223 East 80th Street</t>
  </si>
  <si>
    <t>Walk everywhere! Soho Charm. Bargain *NOW* Nolita</t>
  </si>
  <si>
    <t>Maxi</t>
  </si>
  <si>
    <t>La Pecora Bianca 54</t>
  </si>
  <si>
    <t>HOSTING YOUR  SUNNY, SPACIOUS NYC ROOM</t>
  </si>
  <si>
    <t>19 Cumming Street</t>
  </si>
  <si>
    <t>Upper West Apartment Block Away from Central Park!</t>
  </si>
  <si>
    <t>Beautiful Uptown Manhattan apartmnt</t>
  </si>
  <si>
    <t>269 West 113th Street</t>
  </si>
  <si>
    <t>1 Bedroom in 2 Bdrm Apt- Upper East</t>
  </si>
  <si>
    <t>1533 1st Avenue</t>
  </si>
  <si>
    <t>69 Saint Mark's Place</t>
  </si>
  <si>
    <t>Magnifique Suite au N de Manhattan - vue Cloitres</t>
  </si>
  <si>
    <t>Claude &amp; Sophie</t>
  </si>
  <si>
    <t>47 Seaman Avenue</t>
  </si>
  <si>
    <t>Huge 2 BR Upper East  Cental Park</t>
  </si>
  <si>
    <t>Sing</t>
  </si>
  <si>
    <t>Duke Ellington Circle East Harlem</t>
  </si>
  <si>
    <t>THE VILLAGE OF HARLEM....NEW YORK !</t>
  </si>
  <si>
    <t>Elisabeth</t>
  </si>
  <si>
    <t>25 West 128th Street</t>
  </si>
  <si>
    <t>Bright 3 bdrm in East Village</t>
  </si>
  <si>
    <t>308 East 8th Street</t>
  </si>
  <si>
    <t>New year in New York City</t>
  </si>
  <si>
    <t>Howard</t>
  </si>
  <si>
    <t xml:space="preserve">Beautiful City Oasis 2BR/1.5 BATH </t>
  </si>
  <si>
    <t>212 West 79th Street</t>
  </si>
  <si>
    <t xml:space="preserve">1,200 sq/ft loft +private backyard </t>
  </si>
  <si>
    <t>Avi</t>
  </si>
  <si>
    <t>315 Hudson Street</t>
  </si>
  <si>
    <t xml:space="preserve">Noho East Vill Lux Bldg w/Gym,Pool </t>
  </si>
  <si>
    <t>Edison ParkFast 375</t>
  </si>
  <si>
    <t xml:space="preserve">2 bedrooms 5-star building midtown </t>
  </si>
  <si>
    <t>Citi Bike - East 39th Street &amp; 2nd Avenue East 39th Street</t>
  </si>
  <si>
    <t>Welcome to my home</t>
  </si>
  <si>
    <t>26 East 8th Street</t>
  </si>
  <si>
    <t>NYC Spacious 3b, new, river view</t>
  </si>
  <si>
    <t>Dustin</t>
  </si>
  <si>
    <t>625 West 140th Street</t>
  </si>
  <si>
    <t>Midtown Gem - Nestled by Hotel Row</t>
  </si>
  <si>
    <t>L.M.</t>
  </si>
  <si>
    <t>North American Plywood Building 800</t>
  </si>
  <si>
    <t>Sunny Luxury Bedroom Guest Bathroom</t>
  </si>
  <si>
    <t>836 2nd Avenue</t>
  </si>
  <si>
    <t>2BD in Midtown East</t>
  </si>
  <si>
    <t>The Future 200</t>
  </si>
  <si>
    <t>Room in Manhattan=15 min to TimesSq</t>
  </si>
  <si>
    <t>479 West 146th Street</t>
  </si>
  <si>
    <t>Spacious Soho Loft</t>
  </si>
  <si>
    <t>Rosemary</t>
  </si>
  <si>
    <t>Prince Street Broadway</t>
  </si>
  <si>
    <t>ENORMOUS Artsy 2BR in trendy LES!</t>
  </si>
  <si>
    <t>45 Ludlow Street</t>
  </si>
  <si>
    <t>Luxury 3 Bd 2Bth w/600 sqft deck</t>
  </si>
  <si>
    <t>20 West 22nd Street</t>
  </si>
  <si>
    <t>2 BR / 2 Bath Duplex Apt with patio! East Village</t>
  </si>
  <si>
    <t>Citi Bike East 7th Street</t>
  </si>
  <si>
    <t xml:space="preserve">Gorgeous brownstone- NYC living! </t>
  </si>
  <si>
    <t>159 Lexington Avenue</t>
  </si>
  <si>
    <t>Downtown Manhattan Luxury 1 Bedroom</t>
  </si>
  <si>
    <t>120 West 20th Street</t>
  </si>
  <si>
    <t>GREAT 1BR/2BA TERRACE &amp; W/D! in EV!</t>
  </si>
  <si>
    <t>Ralph</t>
  </si>
  <si>
    <t>189 Avenue B</t>
  </si>
  <si>
    <t>NYC Brownstone Duplex With Backyard in Chelsea.</t>
  </si>
  <si>
    <t>Yaron</t>
  </si>
  <si>
    <t>132 West 15th Street</t>
  </si>
  <si>
    <t>196 West 10th Street</t>
  </si>
  <si>
    <t>Manhattan Full Apt Next to Subway!</t>
  </si>
  <si>
    <t>3333 Broadway 3333</t>
  </si>
  <si>
    <t>Manhattan Club Dec. 23-30, 2017</t>
  </si>
  <si>
    <t>204 West 55th Street</t>
  </si>
  <si>
    <t>Corner High Rise Apartment - City Views</t>
  </si>
  <si>
    <t>Liam</t>
  </si>
  <si>
    <t>Soho House New York West 13th Street</t>
  </si>
  <si>
    <t>**YOUR CHELSEA LOFT, WELCOME HOME</t>
  </si>
  <si>
    <t>131 West 21st Street</t>
  </si>
  <si>
    <t>1200sqft artsy loft SOHO/NOLITA gem</t>
  </si>
  <si>
    <t>Adar</t>
  </si>
  <si>
    <t>CafÃ© Grumpy 177</t>
  </si>
  <si>
    <t>950 SQ FT ONE BEDROOM + 2 TERRACES</t>
  </si>
  <si>
    <t>1536 3rd Avenue</t>
  </si>
  <si>
    <t>New york Multi-unit building</t>
  </si>
  <si>
    <t>Huge beautiful one bed West Village</t>
  </si>
  <si>
    <t>Fiona</t>
  </si>
  <si>
    <t>73 Bedford Street</t>
  </si>
  <si>
    <t>Gorgeous apartment by Grand Central</t>
  </si>
  <si>
    <t>Tilia</t>
  </si>
  <si>
    <t>Duane Reade East 39th Street</t>
  </si>
  <si>
    <t>1BR in Murray Hill, E 26th &amp; 2nd Ave (30 DAYS MIN)</t>
  </si>
  <si>
    <t>324 West 47th Street</t>
  </si>
  <si>
    <t>1500+ sq ft 2BR West Village Loft</t>
  </si>
  <si>
    <t>Nadya</t>
  </si>
  <si>
    <t>343 Bleecker Street</t>
  </si>
  <si>
    <t>Sunny &amp; Spacious Chelsea Apartment</t>
  </si>
  <si>
    <t>Petra</t>
  </si>
  <si>
    <t>206 West 26th Street</t>
  </si>
  <si>
    <t xml:space="preserve">Mellow One Bedroom in Chelsea </t>
  </si>
  <si>
    <t>466 West 26th Street</t>
  </si>
  <si>
    <t>Luxury West Village apt with views!</t>
  </si>
  <si>
    <t>Lillian</t>
  </si>
  <si>
    <t>Seventh-Day Adventist Church 232</t>
  </si>
  <si>
    <t>Great UWS Apt Along Central Park</t>
  </si>
  <si>
    <t>Vin Sur Vingt 66</t>
  </si>
  <si>
    <t>Upper West Side elegance. Riverside</t>
  </si>
  <si>
    <t>Poppi</t>
  </si>
  <si>
    <t>260 West 71st Street</t>
  </si>
  <si>
    <t>3 bedrooms in Upper East Side with amazing terrace</t>
  </si>
  <si>
    <t>301 East 62nd Street</t>
  </si>
  <si>
    <t>West Village 2 br 850 sf - right by the Hudson!</t>
  </si>
  <si>
    <t>West Street Manhattan Community Board 2</t>
  </si>
  <si>
    <t>Beautiful Brownstone near Central Park</t>
  </si>
  <si>
    <t>217 Central Park North</t>
  </si>
  <si>
    <t>Beautiful apartment nr Central Park</t>
  </si>
  <si>
    <t>2758 Broadway</t>
  </si>
  <si>
    <t>Spacius and quiet loft in Greenwich village</t>
  </si>
  <si>
    <t>325 West 14th Street</t>
  </si>
  <si>
    <t>Beautiful apartment by Columbus Circle</t>
  </si>
  <si>
    <t>307 West 29th Street</t>
  </si>
  <si>
    <t>Large, Luxurious 1 bdrm  W. Village</t>
  </si>
  <si>
    <t>Trattoria Spaghetto 232</t>
  </si>
  <si>
    <t>Unique West Village Loft with Deck</t>
  </si>
  <si>
    <t>Artist Loft in Lower East Side with Roof</t>
  </si>
  <si>
    <t>92 Hester Street</t>
  </si>
  <si>
    <t>Sun-bathed spacious Luxury 2 BR near CENTRALPARK!</t>
  </si>
  <si>
    <t>Philippe</t>
  </si>
  <si>
    <t>Public School M199 Jesse Isador Straus 270</t>
  </si>
  <si>
    <t>GORGEOUS SUNNY LOFT w/ 15 WINDOWS</t>
  </si>
  <si>
    <t>Alcove Studio in Downtown Manhattan</t>
  </si>
  <si>
    <t>Nattie</t>
  </si>
  <si>
    <t>50 West 17th Street</t>
  </si>
  <si>
    <t>Spacious Bright 1 Bedroom East Village Apartment</t>
  </si>
  <si>
    <t>129 1st Avenue</t>
  </si>
  <si>
    <t>Great location Cntl Park Times Sq</t>
  </si>
  <si>
    <t>Central Park Place West 57th Street</t>
  </si>
  <si>
    <t>Spectacular Lux 1 Bed Apt, Best Location, Terrace!</t>
  </si>
  <si>
    <t>Modern Studio at The Manhattan Club</t>
  </si>
  <si>
    <t>Schatzie</t>
  </si>
  <si>
    <t>888 Seventh Avenue 888</t>
  </si>
  <si>
    <t>Lovely Soho / Village 1BR</t>
  </si>
  <si>
    <t>38 MacDougal Street</t>
  </si>
  <si>
    <t>2 Bedroom New York Charmer</t>
  </si>
  <si>
    <t xml:space="preserve">LUXURY SOHO 2 Bedroom Apt </t>
  </si>
  <si>
    <t>234 Bowery</t>
  </si>
  <si>
    <t>Studio Plus, Hilton Grand Vacation</t>
  </si>
  <si>
    <t>Hemisphere House 6th Avenue</t>
  </si>
  <si>
    <t>SoHo Loft - The One</t>
  </si>
  <si>
    <t>Little Singer Building 561</t>
  </si>
  <si>
    <t>NEW_Duplex_BreathtakingViews_Beauty</t>
  </si>
  <si>
    <t>842 9th Avenue</t>
  </si>
  <si>
    <t>Modern 2-Bed Apt.- Great Location!</t>
  </si>
  <si>
    <t>Artel Hotel 305</t>
  </si>
  <si>
    <t>Penthouse loft with private patio</t>
  </si>
  <si>
    <t>Ole</t>
  </si>
  <si>
    <t>The Atlas 1010</t>
  </si>
  <si>
    <t>*Designer West Village Dream Home*</t>
  </si>
  <si>
    <t>132 Perry Street</t>
  </si>
  <si>
    <t>NYC LARGE 3 BR West Side Manhattan, New York City</t>
  </si>
  <si>
    <t>153 West 75th Street</t>
  </si>
  <si>
    <t>NYC Central Park family apt - 3bdr</t>
  </si>
  <si>
    <t>Alexana</t>
  </si>
  <si>
    <t>131 Riverside Drive</t>
  </si>
  <si>
    <t>2 BR Designer's Apt in Heart of NYC</t>
  </si>
  <si>
    <t>66 Wooster Street</t>
  </si>
  <si>
    <t>1785 The Oldest Row House in New York.</t>
  </si>
  <si>
    <t>7 Division Street</t>
  </si>
  <si>
    <t>Luxury Central Park North Apartment</t>
  </si>
  <si>
    <t>88 Saint Nicholas Avenue</t>
  </si>
  <si>
    <t>Gorgeous Chelsea loft in the heart of Manhattan</t>
  </si>
  <si>
    <t>Henrik</t>
  </si>
  <si>
    <t>Shirley Goodman Resource Center 7th Avenue</t>
  </si>
  <si>
    <t>Chelsea Oasis 1 Bedroom Brownstone</t>
  </si>
  <si>
    <t>Spring and Summer in New York - Near Central Park</t>
  </si>
  <si>
    <t>Nadia</t>
  </si>
  <si>
    <t>Central Park Tower 225</t>
  </si>
  <si>
    <t>Huge Chelsea Loft</t>
  </si>
  <si>
    <t>Modern Harlem Flat</t>
  </si>
  <si>
    <t>2 Bd/1 Bath Apartment Upper East Side NYC</t>
  </si>
  <si>
    <t>Geoffrey</t>
  </si>
  <si>
    <t>350 East 65th Street</t>
  </si>
  <si>
    <t>Best location &amp; Amazing view / Apt in Tribeca</t>
  </si>
  <si>
    <t>Sol</t>
  </si>
  <si>
    <t>178 Duane Street</t>
  </si>
  <si>
    <t>*Superhost* Modern One Bedroom Manhattan apt</t>
  </si>
  <si>
    <t>High School of Economics and Finance 100</t>
  </si>
  <si>
    <t>Unbelievable NYC Apt Avail Nov!</t>
  </si>
  <si>
    <t>964 6th Avenue</t>
  </si>
  <si>
    <t>A Safe &amp; Pleasant Time in NYC, 3</t>
  </si>
  <si>
    <t>Geoff &amp; Aurelia</t>
  </si>
  <si>
    <t>435 East 114th Street</t>
  </si>
  <si>
    <t>Central Park W Pristine Apartment</t>
  </si>
  <si>
    <t>El Dorado 300</t>
  </si>
  <si>
    <t>Downtown NYC Soho Loft 2br</t>
  </si>
  <si>
    <t>2 Spring Street</t>
  </si>
  <si>
    <t>Cozy 3 bedroom on upper west side</t>
  </si>
  <si>
    <t>230 West 97th Street</t>
  </si>
  <si>
    <t>Comfortable &amp; Spacious Home in NYC</t>
  </si>
  <si>
    <t>Westfield Market Place West 48th Street</t>
  </si>
  <si>
    <t>Classy 2.5 BR Brownstone w/ Garden</t>
  </si>
  <si>
    <t>Oxford Cleaners 580</t>
  </si>
  <si>
    <t>Awesome Apartment near Times Sq.</t>
  </si>
  <si>
    <t>Jd</t>
  </si>
  <si>
    <t>155 West 15th Street</t>
  </si>
  <si>
    <t>Huge Loft heart of Upper West Side</t>
  </si>
  <si>
    <t>Jamie</t>
  </si>
  <si>
    <t>Bull Moose Dog Run West 81st Street</t>
  </si>
  <si>
    <t>LUXURY entire apt, steps to Central Park</t>
  </si>
  <si>
    <t>114 West 70th Street</t>
  </si>
  <si>
    <t>Great Large 3 BR/2 Bath Duplex with Private Patio!</t>
  </si>
  <si>
    <t>309 East 8th Street</t>
  </si>
  <si>
    <t>GIANT! Perfect for families, in the center of NYC</t>
  </si>
  <si>
    <t>Izzy</t>
  </si>
  <si>
    <t>216 East 49th Street</t>
  </si>
  <si>
    <t>Chelsea High End Apartment</t>
  </si>
  <si>
    <t>236 West 26th Street</t>
  </si>
  <si>
    <t>BEST LOCATION 12ST BY UNION SQUARE</t>
  </si>
  <si>
    <t>Albert</t>
  </si>
  <si>
    <t>229 East 13th Street</t>
  </si>
  <si>
    <t>Stylish West VILLAGE Water Views</t>
  </si>
  <si>
    <t>176 Christopher Street</t>
  </si>
  <si>
    <t>Clean, spacious entire 1br in NYC!</t>
  </si>
  <si>
    <t>Rayâ€™s Pizza 7th Avenue</t>
  </si>
  <si>
    <t>2000 SF 3br 2bath West Village private  townhouse</t>
  </si>
  <si>
    <t>260 Bleecker Street</t>
  </si>
  <si>
    <t>Chic Downtown 1 Bedroom</t>
  </si>
  <si>
    <t>Lora</t>
  </si>
  <si>
    <t>Steps from Gramercy Park</t>
  </si>
  <si>
    <t>139 East 18th Street</t>
  </si>
  <si>
    <t>2 Br Condo: Elegant, Amazing Views!</t>
  </si>
  <si>
    <t>Coats</t>
  </si>
  <si>
    <t>445 West 36th Street</t>
  </si>
  <si>
    <t>2 bdr NYC duplex w balcony</t>
  </si>
  <si>
    <t>Aimee</t>
  </si>
  <si>
    <t>East Village Loft - 1300 sq/ft home - 2 Bedrooms!</t>
  </si>
  <si>
    <t>East Village Loft</t>
  </si>
  <si>
    <t>235 East 4th Street</t>
  </si>
  <si>
    <t>Bright, new luxury apartment in doorman building</t>
  </si>
  <si>
    <t>805 Columbus Avenue</t>
  </si>
  <si>
    <t>Luxury Loft Noho New York City</t>
  </si>
  <si>
    <t>3+ Bedroom Steps to Park Avenue</t>
  </si>
  <si>
    <t>Amazing 1 bedroom apt with NYC View</t>
  </si>
  <si>
    <t>316 West 22nd Street</t>
  </si>
  <si>
    <t>âš¡Quiet Gem w/roof deck on NY's Hottest Streetâš¡</t>
  </si>
  <si>
    <t>10 East 2nd Street</t>
  </si>
  <si>
    <t>NYC 2 Bedroom</t>
  </si>
  <si>
    <t>Chess Forum 219</t>
  </si>
  <si>
    <t>Quiet &amp; Central West Village Artistâ€™s 2 Bedroom</t>
  </si>
  <si>
    <t>37A Bedford Street</t>
  </si>
  <si>
    <t>Stunning apt with downtown views!</t>
  </si>
  <si>
    <t>The SoHo Loft - Huge Penthouse - 1,200 sqft</t>
  </si>
  <si>
    <t>Jean-Marie</t>
  </si>
  <si>
    <t>Soho Mews 311</t>
  </si>
  <si>
    <t>Modern (Website hidden by Airbnb) Sq Apt!</t>
  </si>
  <si>
    <t>Idris</t>
  </si>
  <si>
    <t>643 East 13th Street</t>
  </si>
  <si>
    <t>Sunny &amp; Modern 1 Bedroom with Amazing view of NY</t>
  </si>
  <si>
    <t>1269 1st Avenue</t>
  </si>
  <si>
    <t>Huge, Arty, Earthy + BEST Location!</t>
  </si>
  <si>
    <t>Baruch College Newman Vertical Campus 55</t>
  </si>
  <si>
    <t>Very Large Loft in Chelsea for  Your Stay!!</t>
  </si>
  <si>
    <t>27 West 20th Street</t>
  </si>
  <si>
    <t>2 Bedroom Appartment with Rooftop-Central Park</t>
  </si>
  <si>
    <t>175 East 82nd Street</t>
  </si>
  <si>
    <t>East Village Duplex Penthouse</t>
  </si>
  <si>
    <t>63 Saint Mark's Place</t>
  </si>
  <si>
    <t>Private Terrace in the East Village</t>
  </si>
  <si>
    <t>Beautiful, elegant 3 bed SOHO loft</t>
  </si>
  <si>
    <t>Harrison</t>
  </si>
  <si>
    <t>315 Canal Street</t>
  </si>
  <si>
    <t>Quiet Sunny 1-Bedroom, Prime East Village Location</t>
  </si>
  <si>
    <t>350 East 9th Street</t>
  </si>
  <si>
    <t>Elegant 2-BR duplex, Union Square</t>
  </si>
  <si>
    <t>231 East 17th Street</t>
  </si>
  <si>
    <t>Garden, Walk to Empire State, B'way, Subway 2 Blks</t>
  </si>
  <si>
    <t>Marea</t>
  </si>
  <si>
    <t>440 Park Avenue South</t>
  </si>
  <si>
    <t>Duplex apartment with garden</t>
  </si>
  <si>
    <t>34 West 94th Street</t>
  </si>
  <si>
    <t>2 Story Loft!! Tribeca/Soho :-) best neighborhood</t>
  </si>
  <si>
    <t>Josie</t>
  </si>
  <si>
    <t>300 West Broadway</t>
  </si>
  <si>
    <t>Cozy Home w/Private Garden&amp;Hot Tub!</t>
  </si>
  <si>
    <t>454 West 23rd Street</t>
  </si>
  <si>
    <t>2BR PENTHOUSE w Private Roofdeck</t>
  </si>
  <si>
    <t>626 East 9th Street</t>
  </si>
  <si>
    <t>HUGE 2bdrm LOFT in NOHO/East Vill!</t>
  </si>
  <si>
    <t>Bouwerie Lane Theatre 54</t>
  </si>
  <si>
    <t>3 BEDS IN LOVELY 2BEDROOM/2BATH MIDTOWN RENTAL</t>
  </si>
  <si>
    <t>Jada</t>
  </si>
  <si>
    <t>340 East 57th Street</t>
  </si>
  <si>
    <t>Cottage in the Village</t>
  </si>
  <si>
    <t>FDNY Engine 28/Ladder 11 222</t>
  </si>
  <si>
    <t>3 Bedroom 2.5  Bath Multilevel Home</t>
  </si>
  <si>
    <t>1646 Amsterdam Avenue</t>
  </si>
  <si>
    <t>Manhattan! Bunk beds for 10+</t>
  </si>
  <si>
    <t>265 Edgecombe Avenue</t>
  </si>
  <si>
    <t>Renovated 2 Bedroom (Hells Kitchen) TIME SQUARE</t>
  </si>
  <si>
    <t>Ty</t>
  </si>
  <si>
    <t>832 8th Avenue</t>
  </si>
  <si>
    <t>Classy Penthouse with Amazing View!</t>
  </si>
  <si>
    <t>Ray</t>
  </si>
  <si>
    <t>406 8th Avenue</t>
  </si>
  <si>
    <t>Downtown Filmmaker's Loft by WTC</t>
  </si>
  <si>
    <t>120 Greenwich Street</t>
  </si>
  <si>
    <t>2 floor Luxury Loft in the best location!</t>
  </si>
  <si>
    <t>206 West 23rd Street</t>
  </si>
  <si>
    <t>Beautiful Chelsea 2 Bedroom apt</t>
  </si>
  <si>
    <t>SabinaAndTahir</t>
  </si>
  <si>
    <t>347 West 29th Street</t>
  </si>
  <si>
    <t>Family Friendly 3 bedroom 2 bath w. Washer/Dryer</t>
  </si>
  <si>
    <t>Janelle</t>
  </si>
  <si>
    <t>219 East 97th Street</t>
  </si>
  <si>
    <t>Unique spacious loft on the Bowery</t>
  </si>
  <si>
    <t>154 Mott Street</t>
  </si>
  <si>
    <t>Make Yourself At Home NYC</t>
  </si>
  <si>
    <t>Merylin &amp; David</t>
  </si>
  <si>
    <t>Nudie Jeans Repair Shop 188</t>
  </si>
  <si>
    <t>Huge LES 3 BD 3 BA Elevator + Patio</t>
  </si>
  <si>
    <t>Village Life, 2-Bedroom, East Village</t>
  </si>
  <si>
    <t>Sascha</t>
  </si>
  <si>
    <t>2000 sqf  Duplex in Townhouse</t>
  </si>
  <si>
    <t>Charming duplex garden flat in SoHo</t>
  </si>
  <si>
    <t>150 Sullivan Street</t>
  </si>
  <si>
    <t>Big Manhattan Apartment 3 bedrooms big Living Room</t>
  </si>
  <si>
    <t>Jango</t>
  </si>
  <si>
    <t>127 Stanton Street</t>
  </si>
  <si>
    <t>Luxury in Best Location</t>
  </si>
  <si>
    <t>85 Kenmare Street</t>
  </si>
  <si>
    <t>2bdrm + Patio/BackYard/Time Square/1st Floor</t>
  </si>
  <si>
    <t>Time Square</t>
  </si>
  <si>
    <t>346 West 52nd Street</t>
  </si>
  <si>
    <t>Modern 1BR on Soho's Bowery</t>
  </si>
  <si>
    <t>167 Elizabeth Street</t>
  </si>
  <si>
    <t>Large modern 1BR w/ Balcony!</t>
  </si>
  <si>
    <t>GORGEOUS 1BR IN MIDTOWN 1/15-1/19</t>
  </si>
  <si>
    <t>Beautiful One Bedroom Apartment</t>
  </si>
  <si>
    <t>Cindy</t>
  </si>
  <si>
    <t>330 West 56th Street</t>
  </si>
  <si>
    <t xml:space="preserve">Apartment Downtown New York </t>
  </si>
  <si>
    <t>Wen</t>
  </si>
  <si>
    <t>Avenue C Loop Stuy Town</t>
  </si>
  <si>
    <t>2 Bedroom West Village Manhattan</t>
  </si>
  <si>
    <t>45 West 10th Street</t>
  </si>
  <si>
    <t xml:space="preserve">One bedroom loft in West Village </t>
  </si>
  <si>
    <t>129 Barrow Street</t>
  </si>
  <si>
    <t>Great 4 Families Near Parade + Park</t>
  </si>
  <si>
    <t>West 69th Street Manhattan Community Board 7</t>
  </si>
  <si>
    <t>Luxury Apt on Central Park South</t>
  </si>
  <si>
    <t>Hampshire House 150</t>
  </si>
  <si>
    <t>New Years In New York City</t>
  </si>
  <si>
    <t>Carnegie Spirits &amp; Wine 849</t>
  </si>
  <si>
    <t>Pre-War Gem in the heart of the UWS</t>
  </si>
  <si>
    <t>Phin</t>
  </si>
  <si>
    <t>Grandaisy Bakery 176</t>
  </si>
  <si>
    <t>Greenwich Village Living!</t>
  </si>
  <si>
    <t>Mo</t>
  </si>
  <si>
    <t>Wanamaker Store Annex 770</t>
  </si>
  <si>
    <t xml:space="preserve">Studio Plus at Hilton West 57th </t>
  </si>
  <si>
    <t>Lower East Side Luxury</t>
  </si>
  <si>
    <t>30 Delancey Street</t>
  </si>
  <si>
    <t>Georgous 3BD in 24-hr doorman bldg</t>
  </si>
  <si>
    <t>1025 5th Avenue</t>
  </si>
  <si>
    <t>Newly Built Full Bedroom In TriBeCa</t>
  </si>
  <si>
    <t>Ankush</t>
  </si>
  <si>
    <t>108 Reade Street</t>
  </si>
  <si>
    <t>Luxury Building Huge Studio</t>
  </si>
  <si>
    <t>Battery Place &amp; West Street Battery Place</t>
  </si>
  <si>
    <t>Private Studio Apt, Luxury Building</t>
  </si>
  <si>
    <t>Augustus</t>
  </si>
  <si>
    <t>420 East 81st Street</t>
  </si>
  <si>
    <t>Great place to crash for Super Bowl</t>
  </si>
  <si>
    <t>East 8th Street &amp; Lafayette Street East 8th Street</t>
  </si>
  <si>
    <t>Downtown NY Apt - SuperBowl Weekend</t>
  </si>
  <si>
    <t>2nd Avenue &amp; East 20th Street 2nd Avenue</t>
  </si>
  <si>
    <t>Luxury New York</t>
  </si>
  <si>
    <t>211 East 13th Street</t>
  </si>
  <si>
    <t>Luxury NYC Studio for Super Bowl 48</t>
  </si>
  <si>
    <t>111 Wall Street 111</t>
  </si>
  <si>
    <t>Thanksgiving in Manhattan!</t>
  </si>
  <si>
    <t>141 West 72nd Street</t>
  </si>
  <si>
    <t xml:space="preserve">LARGE 2 BEDROOM FOR SUPER BOWL </t>
  </si>
  <si>
    <t>Yigal</t>
  </si>
  <si>
    <t>Addison Hall 457</t>
  </si>
  <si>
    <t>1 BR in Gramercy Park</t>
  </si>
  <si>
    <t>Best NYC Deal on upper west!</t>
  </si>
  <si>
    <t>Shlom And Lyndz</t>
  </si>
  <si>
    <t>312 West 103rd Street</t>
  </si>
  <si>
    <t>NYC UES APT RENTAL</t>
  </si>
  <si>
    <t>501 East 89th Street</t>
  </si>
  <si>
    <t xml:space="preserve">Flat Iron 2BD Beautiful Apt </t>
  </si>
  <si>
    <t>The Neue House 110</t>
  </si>
  <si>
    <t>Mod. Apartment NYC w/ Outdoor Space</t>
  </si>
  <si>
    <t>Private room. Amazing location!</t>
  </si>
  <si>
    <t>225 Liberty Street 225</t>
  </si>
  <si>
    <t>Entire home/apt in New York</t>
  </si>
  <si>
    <t>104 Avenue C</t>
  </si>
  <si>
    <t>Midtown West Modern &amp; Sunny-near Central Park</t>
  </si>
  <si>
    <t>Tj</t>
  </si>
  <si>
    <t>458 West 55th Street</t>
  </si>
  <si>
    <t>Soho loft with everything</t>
  </si>
  <si>
    <t>Modern West Village Apartment</t>
  </si>
  <si>
    <t>108 Horatio Street</t>
  </si>
  <si>
    <t>SUPERBOWLSUNDAY! 3BLOCK FROM TIMESQ</t>
  </si>
  <si>
    <t>Athena</t>
  </si>
  <si>
    <t>440 9th ave 440</t>
  </si>
  <si>
    <t>Sunny and Spacious 1 bedroom apt</t>
  </si>
  <si>
    <t>Esty</t>
  </si>
  <si>
    <t>Asten House 515</t>
  </si>
  <si>
    <t>Dreamy Luxury Penthouse w/ Terrace</t>
  </si>
  <si>
    <t>245 West 18th Street</t>
  </si>
  <si>
    <t>Flatiron-Designer's loft</t>
  </si>
  <si>
    <t>East 23rd Street &amp; Broadway East 23rd Street</t>
  </si>
  <si>
    <t>Super Apt for Superbowl</t>
  </si>
  <si>
    <t>210 East 33rd Street</t>
  </si>
  <si>
    <t>The Lenox in Harlem</t>
  </si>
  <si>
    <t>412 Malcolm X Boulevard</t>
  </si>
  <si>
    <t>Amazing 1 bed, live like a Newyorkr</t>
  </si>
  <si>
    <t>Charming Soho One Bedroom + Loft</t>
  </si>
  <si>
    <t>25 Bleecker Street</t>
  </si>
  <si>
    <t>Art Deco NYC Upper West 2br Apt</t>
  </si>
  <si>
    <t>410 Amsterdam Avenue</t>
  </si>
  <si>
    <t>Christmas Harlem! Duplex</t>
  </si>
  <si>
    <t>581 West 161st Street</t>
  </si>
  <si>
    <t xml:space="preserve">Great UWS Apt./Central Park </t>
  </si>
  <si>
    <t>Orwell House West 86th Street</t>
  </si>
  <si>
    <t>Spacious apt in the Lower East Side</t>
  </si>
  <si>
    <t>53 Pitt Street</t>
  </si>
  <si>
    <t>Luxurious Upper East Side Duplex</t>
  </si>
  <si>
    <t>Sweet Super Bowl Accomodations</t>
  </si>
  <si>
    <t>9 Bank Street</t>
  </si>
  <si>
    <t>Ritz-Plaza - 2 bedroom / 2 fullbath</t>
  </si>
  <si>
    <t>Hilton Garden Inn 790</t>
  </si>
  <si>
    <t>Special Rate Luxury 2bd/2bth Apt W. Village</t>
  </si>
  <si>
    <t>Jekyll and Hyde Club 7th Avenue South</t>
  </si>
  <si>
    <t>LUXURY MID-CENTURY MODERN LOFT SOHO</t>
  </si>
  <si>
    <t>3 story Home in NYC-upper east side</t>
  </si>
  <si>
    <t>222 East 95th Street</t>
  </si>
  <si>
    <t>Luxury Chelsea Townhouse at the High Line</t>
  </si>
  <si>
    <t>Janine</t>
  </si>
  <si>
    <t>414 West 22nd Street</t>
  </si>
  <si>
    <t>UWS renovated 2bedroom 2bath near everything.</t>
  </si>
  <si>
    <t>Mathew</t>
  </si>
  <si>
    <t>336 West 95th Street</t>
  </si>
  <si>
    <t>Manhattan Multi-Million $ Luxury Central Park View</t>
  </si>
  <si>
    <t>Diane</t>
  </si>
  <si>
    <t>96th Street Central Park West</t>
  </si>
  <si>
    <t>RUSTIC/MODERN/EV/NYC</t>
  </si>
  <si>
    <t>Stylish 3,000 sq ft loft in TriBeCa</t>
  </si>
  <si>
    <t>Yaroslav</t>
  </si>
  <si>
    <t>450 Greenwich Street</t>
  </si>
  <si>
    <t>Amazing apartment with great views</t>
  </si>
  <si>
    <t>Bishal</t>
  </si>
  <si>
    <t>122 West 27th Street</t>
  </si>
  <si>
    <t>Lovely Near Time square in 1bedroom</t>
  </si>
  <si>
    <t>Han</t>
  </si>
  <si>
    <t>315 West 53rd Street</t>
  </si>
  <si>
    <t>Luxury 1 Bedroom Central Park Views</t>
  </si>
  <si>
    <t>Henry</t>
  </si>
  <si>
    <t>Spacious Centrally Located Apt!!!</t>
  </si>
  <si>
    <t>136 West 28th Street</t>
  </si>
  <si>
    <t>Historic Upper West Side Townhouse</t>
  </si>
  <si>
    <t>865 Columbus Avenue</t>
  </si>
  <si>
    <t>Luxury 1Bed with Central Park Views</t>
  </si>
  <si>
    <t>Fiorello H. LaGuardia High School 100</t>
  </si>
  <si>
    <t>Luxury 1-Bedroom King Suite with Central Park View</t>
  </si>
  <si>
    <t>Huuuge Sunny Central Park REAL 2 bedroom 1.5 baths</t>
  </si>
  <si>
    <t>Lo</t>
  </si>
  <si>
    <t>106 West 56th Street</t>
  </si>
  <si>
    <t>Manhattan house for large groups</t>
  </si>
  <si>
    <t>189 Edgecombe Avenue</t>
  </si>
  <si>
    <t>Spacious Studio in Time Square</t>
  </si>
  <si>
    <t>647 9th Avenue</t>
  </si>
  <si>
    <t>Harlem Getaway Jazz Mansion</t>
  </si>
  <si>
    <t>11 Mount Morris Park West</t>
  </si>
  <si>
    <t>UPPER EAST SIDE 5BR/4BA GARDEN APT</t>
  </si>
  <si>
    <t>430 East 86th Street</t>
  </si>
  <si>
    <t>The TriBeCa Apartment â€” Spacious Living with View</t>
  </si>
  <si>
    <t>186 Franklin Street</t>
  </si>
  <si>
    <t xml:space="preserve"> Heart &amp; Soul of Greenwich Village </t>
  </si>
  <si>
    <t>Rhona</t>
  </si>
  <si>
    <t>4 BEDROOM -2BATHRM WEST VILLAGE DUPLEX  TOWNHOUSE</t>
  </si>
  <si>
    <t>2000 sq ft Photographers loft</t>
  </si>
  <si>
    <t>25 Allen Street</t>
  </si>
  <si>
    <t>West Village Gem - Amazing Location</t>
  </si>
  <si>
    <t>Ricky</t>
  </si>
  <si>
    <t>140 7th Avenue South</t>
  </si>
  <si>
    <t>Bright Design Loft Perfect for Photoshoots</t>
  </si>
  <si>
    <t>Ani</t>
  </si>
  <si>
    <t>232 West 31st Street</t>
  </si>
  <si>
    <t>The Ultimate Luxury!</t>
  </si>
  <si>
    <t>4 Times Square 4</t>
  </si>
  <si>
    <t>Gramercy Park View Pied A Terre</t>
  </si>
  <si>
    <t>Amie</t>
  </si>
  <si>
    <t>2BD/2BA Manhattan Apt</t>
  </si>
  <si>
    <t>Bryce</t>
  </si>
  <si>
    <t>32 Cliff Street</t>
  </si>
  <si>
    <t>SUPER BOWL RENTAL NYC LOW PRICE</t>
  </si>
  <si>
    <t>136 West 73rd Street</t>
  </si>
  <si>
    <t>The Best of Both Worlds-Manhattan Country Living!</t>
  </si>
  <si>
    <t>324 West 76th Street</t>
  </si>
  <si>
    <t>Luxury 1 Bedroom Condo</t>
  </si>
  <si>
    <t>38 West 10th Street</t>
  </si>
  <si>
    <t>An Accomodating Apartment on Wall</t>
  </si>
  <si>
    <t>60 Beaver Street</t>
  </si>
  <si>
    <t>Super Bowl 2014</t>
  </si>
  <si>
    <t>Bike Rental Central Park 1391</t>
  </si>
  <si>
    <t>Large 1-BR Apt w/Fireplace &amp; Patio</t>
  </si>
  <si>
    <t>108 East 29th Street</t>
  </si>
  <si>
    <t>XTRA LARGE 1 Bedroom Gramercy Apt</t>
  </si>
  <si>
    <t>209 East 23rd Street</t>
  </si>
  <si>
    <t>SUPER BOWL 2014 in TRENDY CHELSEA!</t>
  </si>
  <si>
    <t>460 West 24th Street</t>
  </si>
  <si>
    <t>Superbowl - NYC Apartment</t>
  </si>
  <si>
    <t>Ankur</t>
  </si>
  <si>
    <t>220 East 54th Street</t>
  </si>
  <si>
    <t>SUPERBOWL!! 2 Bd, 2 Ba w Roof Deck!</t>
  </si>
  <si>
    <t>108 2nd Avenue</t>
  </si>
  <si>
    <t>West Village Apt steps to Path</t>
  </si>
  <si>
    <t>The Archives 666</t>
  </si>
  <si>
    <t>W Village Luxury Apt. (Super Bowl)</t>
  </si>
  <si>
    <t>Sirous</t>
  </si>
  <si>
    <t>Whitney Museum of American Art 99</t>
  </si>
  <si>
    <t>UWS MANHATTAN APT FOR SUPERBOWL WE</t>
  </si>
  <si>
    <t>Edouard</t>
  </si>
  <si>
    <t>145 West 95th Street</t>
  </si>
  <si>
    <t>Superbowl Studio Upper West Side</t>
  </si>
  <si>
    <t>Bright &amp; lovely Upper East Side apt</t>
  </si>
  <si>
    <t>Su-En</t>
  </si>
  <si>
    <t>150 East 84th Street</t>
  </si>
  <si>
    <t>Super Bowl Rental 2BR in Soho</t>
  </si>
  <si>
    <t>Garrett</t>
  </si>
  <si>
    <t>161 Prince Street</t>
  </si>
  <si>
    <t xml:space="preserve">Mid Town East Side Apartment </t>
  </si>
  <si>
    <t>Spacious 2 bedroom near Times Sq</t>
  </si>
  <si>
    <t>Noelle</t>
  </si>
  <si>
    <t>610 9th Avenue</t>
  </si>
  <si>
    <t>Super Bowl Wknd! 3-Bedroom Apt UWS</t>
  </si>
  <si>
    <t>studio : chelsea/west villlage</t>
  </si>
  <si>
    <t>National Maritime Union Building 7th Avenue</t>
  </si>
  <si>
    <t>Sunny Apartment in West Village</t>
  </si>
  <si>
    <t>110 Barrow Street</t>
  </si>
  <si>
    <t>Beautiful Lower East Side Penthouse</t>
  </si>
  <si>
    <t>6 Bedroom Landmark West Village Townhouse</t>
  </si>
  <si>
    <t>72 REAR-B Grove Street</t>
  </si>
  <si>
    <t>Magnificent Townhouse - Upper East Side - NYC</t>
  </si>
  <si>
    <t>SUPER LOCATION 4 SUPER BOWL WKEND!!</t>
  </si>
  <si>
    <t>Brett</t>
  </si>
  <si>
    <t>Parsons School of Design West 13th Street</t>
  </si>
  <si>
    <t>4BD, 2 Bath Apt Flatiron on 6th Ave</t>
  </si>
  <si>
    <t>38 West 21st Street</t>
  </si>
  <si>
    <t>$ (Phone number hidden by Airbnb) weeks - room f</t>
  </si>
  <si>
    <t>8 Rivington Street</t>
  </si>
  <si>
    <t>Designer Fifth Ave 4BR 5Ba 6,000sf Modern Loft</t>
  </si>
  <si>
    <t>The New School East 16th Street</t>
  </si>
  <si>
    <t>East Village Townhouse</t>
  </si>
  <si>
    <t>62 3rd Avenue</t>
  </si>
  <si>
    <t>Private room in 3rd bedroom apt.</t>
  </si>
  <si>
    <t>Krupa</t>
  </si>
  <si>
    <t>Farida 498</t>
  </si>
  <si>
    <t>MANHATTAN SUPERBOWL ACCOMODATION</t>
  </si>
  <si>
    <t>401 East 74th Street</t>
  </si>
  <si>
    <t>Spacious/New 3 Bedroom East Village</t>
  </si>
  <si>
    <t>447 East 14th Street</t>
  </si>
  <si>
    <t>Huge 3BR Penthouse, Private Roof!</t>
  </si>
  <si>
    <t>Superbowl in the West Village</t>
  </si>
  <si>
    <t>226 E 29th St, NY - Super Bowl</t>
  </si>
  <si>
    <t>212 East 30th Street</t>
  </si>
  <si>
    <t>PERFECT SUPERBOWL STAY</t>
  </si>
  <si>
    <t>Shaunna</t>
  </si>
  <si>
    <t>I Love NY Gifts Broadway Boulevard</t>
  </si>
  <si>
    <t>Luxury 4 BD NYC Times Sq Apartment</t>
  </si>
  <si>
    <t>160 West 54th Street</t>
  </si>
  <si>
    <t>Lux 2Bed/2Bath Central Park Views!</t>
  </si>
  <si>
    <t>Lux 2Bed/2.5Bath Central Park View!</t>
  </si>
  <si>
    <t>250 West 65th Street</t>
  </si>
  <si>
    <t>West Village Penthouse-terrace/view</t>
  </si>
  <si>
    <t>Ben And Jess</t>
  </si>
  <si>
    <t>318 Bleecker Street</t>
  </si>
  <si>
    <t>Luxury 2Bed/2.5Bath Central Park View</t>
  </si>
  <si>
    <t>6 West 63rd Street</t>
  </si>
  <si>
    <t>Huge Loft with Private Entrance</t>
  </si>
  <si>
    <t>Lux 2Bed/2.5Bath Central Park Views</t>
  </si>
  <si>
    <t>513 East 12th Street</t>
  </si>
  <si>
    <t>Lower Park Avenue Pre War</t>
  </si>
  <si>
    <t>45 Park Avenue</t>
  </si>
  <si>
    <t>1500 sq ft apt sleeps 8 - SuperBowl</t>
  </si>
  <si>
    <t>302 East 19th Street</t>
  </si>
  <si>
    <t>1 Bedroom Apartment in quiet area.</t>
  </si>
  <si>
    <t>44952 24th Avenue</t>
  </si>
  <si>
    <t>Queens</t>
  </si>
  <si>
    <t>Ditmars Steinway</t>
  </si>
  <si>
    <t>Huge Modern Waterfront Home</t>
  </si>
  <si>
    <t>12844 Cresthaven Lane</t>
  </si>
  <si>
    <t>Whitestone</t>
  </si>
  <si>
    <t>Charm w/amazing city view by PS1</t>
  </si>
  <si>
    <t>Harry</t>
  </si>
  <si>
    <t>21-41 45th Road</t>
  </si>
  <si>
    <t>Long Island City</t>
  </si>
  <si>
    <t xml:space="preserve">Brand New Bay House </t>
  </si>
  <si>
    <t>Manuel Alberto</t>
  </si>
  <si>
    <t>15-18 130th Street</t>
  </si>
  <si>
    <t>College Point</t>
  </si>
  <si>
    <t>Our home is your home.(Vegetarian)</t>
  </si>
  <si>
    <t>Mindy (...And I'M Jeff)</t>
  </si>
  <si>
    <t>73-27 184th Street</t>
  </si>
  <si>
    <t>Fresh Meadows</t>
  </si>
  <si>
    <t>HUGE LUXURY 2BD/2B, 7mn TO TIME SQR</t>
  </si>
  <si>
    <t>42125 51st Avenue</t>
  </si>
  <si>
    <t>Home On Kissena Park in Flushing NYC</t>
  </si>
  <si>
    <t>Kissena Creek 152nd Street</t>
  </si>
  <si>
    <t>Flushing</t>
  </si>
  <si>
    <t>The Cottage / 1500 sqft. of Privacy</t>
  </si>
  <si>
    <t>40-02 27th Street</t>
  </si>
  <si>
    <t>Big Queens NY Apt. Clean &amp; safe.</t>
  </si>
  <si>
    <t>40-17 50th Avenue</t>
  </si>
  <si>
    <t>Sunnyside</t>
  </si>
  <si>
    <t>Luxury 5BR Townhouse, Upper East</t>
  </si>
  <si>
    <t>116 East 68th Street</t>
  </si>
  <si>
    <t>Cozy 1 bedroom apartment in NYC</t>
  </si>
  <si>
    <t>Glauce</t>
  </si>
  <si>
    <t>21-82 23rd Street</t>
  </si>
  <si>
    <t>Rent in beautiful Sunnyside Gardens for holidays</t>
  </si>
  <si>
    <t>Jazmin</t>
  </si>
  <si>
    <t>45-07 Skillman Avenue</t>
  </si>
  <si>
    <t>Fully Furnished Basement Apartment</t>
  </si>
  <si>
    <t>Fredah</t>
  </si>
  <si>
    <t>135-03 63rd Avenue</t>
  </si>
  <si>
    <t>Ridgewood 2 Bedroom</t>
  </si>
  <si>
    <t>60-42 Grove Street</t>
  </si>
  <si>
    <t>Ridgewood</t>
  </si>
  <si>
    <t>Sunny Room in Astoria NYC!</t>
  </si>
  <si>
    <t>31-61 41st Street</t>
  </si>
  <si>
    <t>Astoria</t>
  </si>
  <si>
    <t>Amazing convenient 5 min  to city</t>
  </si>
  <si>
    <t>Rodney</t>
  </si>
  <si>
    <t>21-50 45th Avenue</t>
  </si>
  <si>
    <t>Cozy 1br apt in center flushing</t>
  </si>
  <si>
    <t>Iris</t>
  </si>
  <si>
    <t>41-80 Frame Place</t>
  </si>
  <si>
    <t>Beautiful &amp; spacious apartment</t>
  </si>
  <si>
    <t>30-33 32nd Street</t>
  </si>
  <si>
    <t>Attic Space - ä¸‰æ¥¼é˜æ¥¼</t>
  </si>
  <si>
    <t>71-02 Kessel Street</t>
  </si>
  <si>
    <t>Forest Hills</t>
  </si>
  <si>
    <t>Urban sanctuary in the heart of NYC</t>
  </si>
  <si>
    <t>17107 44th Drive</t>
  </si>
  <si>
    <t>Room 15. min from Midtown in Super Safe Area</t>
  </si>
  <si>
    <t>31-82 29th Street</t>
  </si>
  <si>
    <t>Private room in Heart of Astoria</t>
  </si>
  <si>
    <t>Elvira</t>
  </si>
  <si>
    <t>35-03 31st Avenue</t>
  </si>
  <si>
    <t>2-3 bedroom apt in Astoria NYC</t>
  </si>
  <si>
    <t>Solange</t>
  </si>
  <si>
    <t>22-51 24th Street</t>
  </si>
  <si>
    <t>Bright and Open Astoria Apartment!</t>
  </si>
  <si>
    <t>Tegan</t>
  </si>
  <si>
    <t>23-35 Broadway</t>
  </si>
  <si>
    <t>Current Location</t>
  </si>
  <si>
    <t>35-15 11th Street</t>
  </si>
  <si>
    <t>Cozy 1BR Apartment by Subway</t>
  </si>
  <si>
    <t>Tyler</t>
  </si>
  <si>
    <t>102-55 67th Drive</t>
  </si>
  <si>
    <t>Charming House in Astoria</t>
  </si>
  <si>
    <t>Ambre</t>
  </si>
  <si>
    <t>20-46 28th Street</t>
  </si>
  <si>
    <t>Private room in spacious house</t>
  </si>
  <si>
    <t>39-21 Crescent Street</t>
  </si>
  <si>
    <t>House 10 min from Midtown Manhattan</t>
  </si>
  <si>
    <t>Remo</t>
  </si>
  <si>
    <t>Parisi Bakery 30-17</t>
  </si>
  <si>
    <t xml:space="preserve">Sunny, colorful, 1BD close to city </t>
  </si>
  <si>
    <t>Neisha</t>
  </si>
  <si>
    <t>43-12 50th Street</t>
  </si>
  <si>
    <t>Spectacular Views of Mid-Town</t>
  </si>
  <si>
    <t>East Coast Tower I 47-20</t>
  </si>
  <si>
    <t>Upscale, JFK/Beach, modern 1BR apt.</t>
  </si>
  <si>
    <t>161-11 85th Street</t>
  </si>
  <si>
    <t>Howard Beach</t>
  </si>
  <si>
    <t>Great place near Flushing Meadow</t>
  </si>
  <si>
    <t>Claudiu</t>
  </si>
  <si>
    <t>105-09 62nd Drive</t>
  </si>
  <si>
    <t>House 1 Bed $100/ night per person</t>
  </si>
  <si>
    <t>Edvaldo</t>
  </si>
  <si>
    <t>20-40 31st Street</t>
  </si>
  <si>
    <t>Cozy 1 Bdrm n the Heart of Astoria!</t>
  </si>
  <si>
    <t>30-46 35th Street</t>
  </si>
  <si>
    <t>Bright and Open Astoria Apartment</t>
  </si>
  <si>
    <t>44980 31st Road</t>
  </si>
  <si>
    <t>Lg Private Rm 10mins to Manhattan</t>
  </si>
  <si>
    <t>Boulevard Hospital 31st Avenue</t>
  </si>
  <si>
    <t>Cozy NYC apt. 10min to Central Park</t>
  </si>
  <si>
    <t>Daan</t>
  </si>
  <si>
    <t>34-20 45th Street</t>
  </si>
  <si>
    <t>Gorgeous Newly-Renovated Apt</t>
  </si>
  <si>
    <t>689 Seneca Avenue</t>
  </si>
  <si>
    <t>3br family-friendly Astoria house</t>
  </si>
  <si>
    <t>Litza</t>
  </si>
  <si>
    <t>20-52 35th Street</t>
  </si>
  <si>
    <t>Beautiful Spacious Studio</t>
  </si>
  <si>
    <t>Jai</t>
  </si>
  <si>
    <t>79-02 37th Avenue</t>
  </si>
  <si>
    <t>Jackson Heights</t>
  </si>
  <si>
    <t>Home For Medical Professionals - "The Singultus"</t>
  </si>
  <si>
    <t>Stat</t>
  </si>
  <si>
    <t>20-24 Seagirt Boulevard</t>
  </si>
  <si>
    <t>Far Rockaway</t>
  </si>
  <si>
    <t xml:space="preserve">Spacious 1 BDR in Astoria, Queens </t>
  </si>
  <si>
    <t>Zsuzsanna</t>
  </si>
  <si>
    <t>42-02 28th Avenue</t>
  </si>
  <si>
    <t>Private Room with Own Entrance</t>
  </si>
  <si>
    <t>Debbie</t>
  </si>
  <si>
    <t>43-20 31st Avenue</t>
  </si>
  <si>
    <t>Room 15 min from Manhttn.</t>
  </si>
  <si>
    <t>Bogna</t>
  </si>
  <si>
    <t>67-21 Roosevelt Avenue</t>
  </si>
  <si>
    <t>Woodside</t>
  </si>
  <si>
    <t>Cozy one bedroom apt at the center of Astoria</t>
  </si>
  <si>
    <t>June</t>
  </si>
  <si>
    <t>Foodtown 34-14</t>
  </si>
  <si>
    <t>Cozy Bedroom in Large Apartment</t>
  </si>
  <si>
    <t>22-29 38th Street</t>
  </si>
  <si>
    <t>Luxury 1 Bedroom in Astoria</t>
  </si>
  <si>
    <t>Duygu</t>
  </si>
  <si>
    <t>25-49 23rd Street</t>
  </si>
  <si>
    <t>Sublet Lovely Room in Astoria, 3-4 months</t>
  </si>
  <si>
    <t>25-15 Newtown Avenue</t>
  </si>
  <si>
    <t>Location Nancy</t>
  </si>
  <si>
    <t>23-39 31st Drive</t>
  </si>
  <si>
    <t>Small Private Room for 1 person</t>
  </si>
  <si>
    <t>Luana</t>
  </si>
  <si>
    <t>Middle School 210 93rd Street</t>
  </si>
  <si>
    <t>Ozone Park</t>
  </si>
  <si>
    <t>Entire 1BD Apt in Long Island City!</t>
  </si>
  <si>
    <t>Leora</t>
  </si>
  <si>
    <t>11th Street Long Island City</t>
  </si>
  <si>
    <t>Sunnyside Gardens Oasis!</t>
  </si>
  <si>
    <t>39-46 45th Street</t>
  </si>
  <si>
    <t>Astoria next to Beer Garden!</t>
  </si>
  <si>
    <t>Faye</t>
  </si>
  <si>
    <t>45070 27th Street</t>
  </si>
  <si>
    <t>Close to LGA/JFK &amp; 15min to Midtown</t>
  </si>
  <si>
    <t>Nicky</t>
  </si>
  <si>
    <t>44-07 74th Street</t>
  </si>
  <si>
    <t>Elmhurst</t>
  </si>
  <si>
    <t>Beautiful apt 10 min to Wbrg!</t>
  </si>
  <si>
    <t>Joni</t>
  </si>
  <si>
    <t>877 Woodward Avenue</t>
  </si>
  <si>
    <t>Prime apartment in prime Park Slope location!</t>
  </si>
  <si>
    <t>Sterling National Bank 38th Street</t>
  </si>
  <si>
    <t>**ASTORIA one private cozy, cute room** Nihongo ok</t>
  </si>
  <si>
    <t>30-76 38th Street</t>
  </si>
  <si>
    <t>Spacious 1 Bedroom in LIC</t>
  </si>
  <si>
    <t>11232 44th Road</t>
  </si>
  <si>
    <t>Beautiful king-size 1-bedroom with balcony</t>
  </si>
  <si>
    <t>32-43 Steinway Street</t>
  </si>
  <si>
    <t>Clean+Comfy+Cozy Room in NYC Home</t>
  </si>
  <si>
    <t>Nayoung</t>
  </si>
  <si>
    <t>39-12 63rd Street</t>
  </si>
  <si>
    <t>Luxury 1BR w/ Rooftop</t>
  </si>
  <si>
    <t>13-20 33rd Avenue</t>
  </si>
  <si>
    <t>Very nice studio 15 mins to the heart of Manhattan</t>
  </si>
  <si>
    <t>Daniela</t>
  </si>
  <si>
    <t>44-11 28th Avenue</t>
  </si>
  <si>
    <t>Large private bedroom in house, Bushwick/Ridgewood</t>
  </si>
  <si>
    <t>310 Onderdonk Avenue</t>
  </si>
  <si>
    <t>Gorgeous 1 Bedroom: Balcony + View!</t>
  </si>
  <si>
    <t>Talia</t>
  </si>
  <si>
    <t>Grand Central Parkway Queens County</t>
  </si>
  <si>
    <t>Cozy 1BD | 15 min. to Grand Central</t>
  </si>
  <si>
    <t>43-01 41st Street</t>
  </si>
  <si>
    <t>large private bedroom</t>
  </si>
  <si>
    <t>Yassine</t>
  </si>
  <si>
    <t>30-24 33rd Street</t>
  </si>
  <si>
    <t>~*Awesome Room in LIC w/ backyard*~</t>
  </si>
  <si>
    <t>Skyline Tower 23-15</t>
  </si>
  <si>
    <t>æ±¤æ¯å°å±‹</t>
  </si>
  <si>
    <t>Dong Ming</t>
  </si>
  <si>
    <t>135-32 35th Avenue</t>
  </si>
  <si>
    <t>Private RM | Queens | 20min to city</t>
  </si>
  <si>
    <t>Foster Gardens 45th Street</t>
  </si>
  <si>
    <t>Clean/nice Suite 5m T LIRR,B,Q65,13</t>
  </si>
  <si>
    <t>Del</t>
  </si>
  <si>
    <t>43-59 167th Street</t>
  </si>
  <si>
    <t>Great 1BR apartment in a convenient location</t>
  </si>
  <si>
    <t>13424 47th Road</t>
  </si>
  <si>
    <t>Bright, Clean 1 Bd 2 Blks to Trains</t>
  </si>
  <si>
    <t>Collin</t>
  </si>
  <si>
    <t>United States Postal Service 35th Street</t>
  </si>
  <si>
    <t>Perfect Holiday House in NYC</t>
  </si>
  <si>
    <t>1707 Hart Street</t>
  </si>
  <si>
    <t>Clean and convenient 2BR apartment</t>
  </si>
  <si>
    <t>60-26 69th Avenue</t>
  </si>
  <si>
    <t>Cozy Room in NYC!  =)</t>
  </si>
  <si>
    <t>Rene</t>
  </si>
  <si>
    <t>47-55 44th Street</t>
  </si>
  <si>
    <t>Only 20 min to Times Sq., US Open</t>
  </si>
  <si>
    <t>78-05 45th Avenue</t>
  </si>
  <si>
    <t>Private room in Loft</t>
  </si>
  <si>
    <t>1034 Wyckoff Avenue</t>
  </si>
  <si>
    <t>Cozy Room in Astoria</t>
  </si>
  <si>
    <t>Marinez</t>
  </si>
  <si>
    <t>31-41 23rd Street</t>
  </si>
  <si>
    <t>4BR Family apt 15 min to Manhattan</t>
  </si>
  <si>
    <t>Cecile</t>
  </si>
  <si>
    <t>39-34 43rd Street</t>
  </si>
  <si>
    <t>Great room for couples on a budget!</t>
  </si>
  <si>
    <t>40-16 28th Street</t>
  </si>
  <si>
    <t>Home 4 Medical Professionals - The "Horripilation"</t>
  </si>
  <si>
    <t>Seagirt Boulevard &amp; Beach 20th Street Seagirt Boulevard</t>
  </si>
  <si>
    <t>1 BDRM APT, 15 MINS FROM MANHATTAN</t>
  </si>
  <si>
    <t>Cecilia</t>
  </si>
  <si>
    <t>66-11 Stier Place</t>
  </si>
  <si>
    <t>Private room 5 min from manhattan!</t>
  </si>
  <si>
    <t>Zack</t>
  </si>
  <si>
    <t>41-02 Crescent Street</t>
  </si>
  <si>
    <t>Great View, Close to City in Queens</t>
  </si>
  <si>
    <t>Cozy room in a quite neighborhood</t>
  </si>
  <si>
    <t>Inez</t>
  </si>
  <si>
    <t>15-80 Bell Boulevard</t>
  </si>
  <si>
    <t>Bay Terrace</t>
  </si>
  <si>
    <t>Private bedroom in a 2-fam house for solo traveler</t>
  </si>
  <si>
    <t>50-66 42nd Street</t>
  </si>
  <si>
    <t>Cozy Vintage Studio in Flushing (Close to LGA/JFK)</t>
  </si>
  <si>
    <t>AimÃ©e</t>
  </si>
  <si>
    <t>35-25A 190th Street</t>
  </si>
  <si>
    <t>NYC Summer Getaway | Full Home 2BR</t>
  </si>
  <si>
    <t>Carmen</t>
  </si>
  <si>
    <t>31-28 29th Street</t>
  </si>
  <si>
    <t>ONE BR SUNNY APT-15 MIN FROM TIMESQ</t>
  </si>
  <si>
    <t>Uros</t>
  </si>
  <si>
    <t>41-25 44th Street</t>
  </si>
  <si>
    <t xml:space="preserve">PRIVATE SUNNY ROOM IN BUSHWICK! </t>
  </si>
  <si>
    <t>1810 Stockholm Street</t>
  </si>
  <si>
    <t>Cozy,newly furnished room inAstoria</t>
  </si>
  <si>
    <t>Freda</t>
  </si>
  <si>
    <t>23-22 Steinway Street</t>
  </si>
  <si>
    <t>Cozy 1 BD in Astoria, City Bike &amp; NYFerry nearby</t>
  </si>
  <si>
    <t>FLora</t>
  </si>
  <si>
    <t>Rainey Park Esplanade Astoria</t>
  </si>
  <si>
    <t>Lovely Studio in New York City</t>
  </si>
  <si>
    <t>43-30 46th Street</t>
  </si>
  <si>
    <t>Beautiful neighborhood</t>
  </si>
  <si>
    <t>Khamis</t>
  </si>
  <si>
    <t>20-44 26th Street</t>
  </si>
  <si>
    <t>Location Angel Marlie ( only female)</t>
  </si>
  <si>
    <t>34-44 76th Street</t>
  </si>
  <si>
    <t>Location Little Marcela</t>
  </si>
  <si>
    <t>25-87 42nd Street</t>
  </si>
  <si>
    <t>Airy 1BR nice area Queens nr subway</t>
  </si>
  <si>
    <t>94-01 64th Road</t>
  </si>
  <si>
    <t>Rego Park</t>
  </si>
  <si>
    <t>Lovely Studio, a Block from Trains!</t>
  </si>
  <si>
    <t>Saad</t>
  </si>
  <si>
    <t>Roosevelt Parc 37-46</t>
  </si>
  <si>
    <t>Astoria HUGE Balcony PRIME location</t>
  </si>
  <si>
    <t>31-16 30th Avenue</t>
  </si>
  <si>
    <t>Single Room</t>
  </si>
  <si>
    <t>97-09 Woodhaven Boulevard</t>
  </si>
  <si>
    <t>Beautiful Astoria Apartment</t>
  </si>
  <si>
    <t>45224 32nd Street</t>
  </si>
  <si>
    <t>Studio Apt. 15 min from Manhattan</t>
  </si>
  <si>
    <t>Griffin</t>
  </si>
  <si>
    <t>26-18 28th Street</t>
  </si>
  <si>
    <t>Jupiter Suites, Rm #4 w/Bthrm-(JFK)</t>
  </si>
  <si>
    <t>Enyinne</t>
  </si>
  <si>
    <t>115-25 174th Street</t>
  </si>
  <si>
    <t>St. Albans</t>
  </si>
  <si>
    <t>2BR Sunny Apt - 15 min from MIDTOWN</t>
  </si>
  <si>
    <t>Sen</t>
  </si>
  <si>
    <t>43-33 48th Street</t>
  </si>
  <si>
    <t>Small Room With Private Loft Bed</t>
  </si>
  <si>
    <t>11597 48th Avenue</t>
  </si>
  <si>
    <t>The Ruppe Railroad</t>
  </si>
  <si>
    <t>1724 Greene Avenue</t>
  </si>
  <si>
    <t>Room in 3 bedroom apt.</t>
  </si>
  <si>
    <t>Don Luis</t>
  </si>
  <si>
    <t>11628 30th Road</t>
  </si>
  <si>
    <t>Astoria Heights Gorgeous Guest Bedroom</t>
  </si>
  <si>
    <t>19-35 75th Street</t>
  </si>
  <si>
    <t>Oceanfront Apartment in Rockaway</t>
  </si>
  <si>
    <t>8800 Shore Front Parkway</t>
  </si>
  <si>
    <t>Rockaway Beach</t>
  </si>
  <si>
    <t>1 brm, fully equip bth/rm &amp; kitchen, 2nd fl walkup</t>
  </si>
  <si>
    <t>Dalton</t>
  </si>
  <si>
    <t>187-14 121st Avenue</t>
  </si>
  <si>
    <t>Springfield Gardens</t>
  </si>
  <si>
    <t>NYC Apt - Close to Metro &amp; Mnhtn</t>
  </si>
  <si>
    <t>Queens Boulevard Rego Park</t>
  </si>
  <si>
    <t>Location little Elio</t>
  </si>
  <si>
    <t>21-20 27th Road</t>
  </si>
  <si>
    <t>Cozy private  bedroom  &amp; bathroom</t>
  </si>
  <si>
    <t>32-43 42nd Street</t>
  </si>
  <si>
    <t>Super spacious cozy one-bedroom apartment, Astoria</t>
  </si>
  <si>
    <t>Gulf 31st Street</t>
  </si>
  <si>
    <t>A LITTLE PARADISE NEXT TO SUBWAY!</t>
  </si>
  <si>
    <t>61-24 Madison Street</t>
  </si>
  <si>
    <t>Bright &amp; Sunny FULLY FURNISHED Room</t>
  </si>
  <si>
    <t>102-38 63rd Avenue</t>
  </si>
  <si>
    <t>Nice room 15 min from Manhattan!</t>
  </si>
  <si>
    <t>67-19 Roosevelt Avenue</t>
  </si>
  <si>
    <t>Vintage NY apt - 15min from Midtown</t>
  </si>
  <si>
    <t>Pao</t>
  </si>
  <si>
    <t>Garden apt 15 mins from Manhattan</t>
  </si>
  <si>
    <t>48-38 41st Street</t>
  </si>
  <si>
    <t>Nice room in Astoria, Queens, NYC</t>
  </si>
  <si>
    <t>18933 30th Road</t>
  </si>
  <si>
    <t xml:space="preserve">Private Bedroom in Sunnyside, NYC </t>
  </si>
  <si>
    <t>41-39 47th Street</t>
  </si>
  <si>
    <t>Cozy Apartment, 30 min train ride to Times Square!</t>
  </si>
  <si>
    <t>Augusto M Gallardo</t>
  </si>
  <si>
    <t>Adelphi Hall 35th Avenue</t>
  </si>
  <si>
    <t>Quiet/Clean minutes to Manhattan</t>
  </si>
  <si>
    <t>45-32 43rd Street</t>
  </si>
  <si>
    <t>House 10 min from Manhattan w/ parking near subway</t>
  </si>
  <si>
    <t>Martha &amp;  Remo</t>
  </si>
  <si>
    <t>31-49 29th Street</t>
  </si>
  <si>
    <t>Location Moreno</t>
  </si>
  <si>
    <t>35-35 30th Street</t>
  </si>
  <si>
    <t>Entire Apt in Jackson Heights-25 min to Manhattan</t>
  </si>
  <si>
    <t>Ceci</t>
  </si>
  <si>
    <t>The Manchester 77-11</t>
  </si>
  <si>
    <t>Awesome Apartment in Astoria</t>
  </si>
  <si>
    <t>Hugh</t>
  </si>
  <si>
    <t>27-19 21st Street</t>
  </si>
  <si>
    <t>Room available for long term</t>
  </si>
  <si>
    <t>43-15 Queens Boulevard</t>
  </si>
  <si>
    <t>Charming Room in Astoria!!</t>
  </si>
  <si>
    <t>23-13 30th Drive</t>
  </si>
  <si>
    <t>Spacious &amp; Cozy NYC Apartment in Brooklyn/Queens</t>
  </si>
  <si>
    <t>Suzy</t>
  </si>
  <si>
    <t>55-39 Myrtle Avenue</t>
  </si>
  <si>
    <t>Gorgeous Apt. 20 min to Manhattan!</t>
  </si>
  <si>
    <t>Rickey</t>
  </si>
  <si>
    <t>13089 30th Drive</t>
  </si>
  <si>
    <t>Fantastic 1br in Astoria/LIC</t>
  </si>
  <si>
    <t>Atlanta</t>
  </si>
  <si>
    <t>46-26 Crane Street</t>
  </si>
  <si>
    <t>Beautiful Bedrooms in Briarwood, NY</t>
  </si>
  <si>
    <t>Constance F.</t>
  </si>
  <si>
    <t>141-29 84th Drive</t>
  </si>
  <si>
    <t>Briarwood</t>
  </si>
  <si>
    <t>Master Bedroom åˆ«å¢…äºŒæ¥¼ä¸»å§æˆ¿</t>
  </si>
  <si>
    <t>spacious homey one bdrm apt.</t>
  </si>
  <si>
    <t>Public School 150 40-01</t>
  </si>
  <si>
    <t>Jupiter Suites- Rm #2- (JFK)</t>
  </si>
  <si>
    <t>116th Avenue Locust Manor</t>
  </si>
  <si>
    <t>One Bedroom in Astoria NY</t>
  </si>
  <si>
    <t>45252 35th Street</t>
  </si>
  <si>
    <t>Nice and quiet</t>
  </si>
  <si>
    <t>30-83 23rd Street</t>
  </si>
  <si>
    <t>Location Little Lapa ( only female )</t>
  </si>
  <si>
    <t>37-18 28th Avenue</t>
  </si>
  <si>
    <t>Great location, cozy and quiet.</t>
  </si>
  <si>
    <t>Pasha</t>
  </si>
  <si>
    <t>30-50 37th Street</t>
  </si>
  <si>
    <t>Modern Two-Bedroom Balcony Apartment</t>
  </si>
  <si>
    <t>Entenmann's Bakery Outlet 40-11</t>
  </si>
  <si>
    <t>New York City, a safe and (mostly) quiet place.</t>
  </si>
  <si>
    <t>Renald</t>
  </si>
  <si>
    <t>61-45 Alderton Street</t>
  </si>
  <si>
    <t>Private Bedroom in QUEENS</t>
  </si>
  <si>
    <t>Macit</t>
  </si>
  <si>
    <t>Brooklyn-Queens Expressway Woodside</t>
  </si>
  <si>
    <t>Maspeth</t>
  </si>
  <si>
    <t>A GEM IN THE CITY</t>
  </si>
  <si>
    <t>55-46 Myrtle Avenue</t>
  </si>
  <si>
    <t>Cozy 2BR apartment</t>
  </si>
  <si>
    <t>Verena</t>
  </si>
  <si>
    <t>87-15 121st Street</t>
  </si>
  <si>
    <t>Richmond Hill</t>
  </si>
  <si>
    <t>3 Bedroom @ JFK CASINO BEACH LOCALE</t>
  </si>
  <si>
    <t>44979 Mott Avenue</t>
  </si>
  <si>
    <t>Bayswater</t>
  </si>
  <si>
    <t>Newly Reno Room with Private Bath^</t>
  </si>
  <si>
    <t>42-45 155th Street</t>
  </si>
  <si>
    <t>Lovely &amp; Cozy Room Heart of Astoria</t>
  </si>
  <si>
    <t>Cidinha</t>
  </si>
  <si>
    <t>28-28 35th Street</t>
  </si>
  <si>
    <t>Spacious bedroom in Astoria</t>
  </si>
  <si>
    <t>25-71 22nd Street</t>
  </si>
  <si>
    <t>1 Bedroom Apt. Sunnyside Queens!</t>
  </si>
  <si>
    <t>47-20 42nd Street</t>
  </si>
  <si>
    <t>Spacious Modern 2BD Apartment</t>
  </si>
  <si>
    <t>134 Beach 93rd Street</t>
  </si>
  <si>
    <t>Bright Room in Queens, Shared bath%</t>
  </si>
  <si>
    <t>154-14 Ash Avenue</t>
  </si>
  <si>
    <t>40.76</t>
  </si>
  <si>
    <t>1 BEDROOM ENTIRE HOME/APTâ¤ ASTORIA</t>
  </si>
  <si>
    <t>30-30 45th Street</t>
  </si>
  <si>
    <t>Ultra Modern NYC Garden Apartment</t>
  </si>
  <si>
    <t>32-82 38th Street</t>
  </si>
  <si>
    <t>Room in queens covenient safe locat</t>
  </si>
  <si>
    <t>237-28 93rd Avenue</t>
  </si>
  <si>
    <t>Bellerose</t>
  </si>
  <si>
    <t>Double-deck bed room åˆ«å¢…äºŒæ¥¼å§æˆ¿</t>
  </si>
  <si>
    <t>71-27 Loubet Street</t>
  </si>
  <si>
    <t>My Home Is Your Home</t>
  </si>
  <si>
    <t>190-18 105th Avenue</t>
  </si>
  <si>
    <t>Inviting,sunny grdn 15 min to Manhattan</t>
  </si>
  <si>
    <t>23-20 36th Street</t>
  </si>
  <si>
    <t>Cool New 1br Apt - 1block from L&amp;M</t>
  </si>
  <si>
    <t>Florian / Anna</t>
  </si>
  <si>
    <t>1694 Linden Street</t>
  </si>
  <si>
    <t>Cozy room 15 min from Manhattan</t>
  </si>
  <si>
    <t>Jakub</t>
  </si>
  <si>
    <t>69-17 38th Avenue</t>
  </si>
  <si>
    <t>Cozy 1BR Apartment in Astoria</t>
  </si>
  <si>
    <t>Deniz</t>
  </si>
  <si>
    <t>21-35 32nd Street</t>
  </si>
  <si>
    <t>Adorable 1BD Home with view of NYC</t>
  </si>
  <si>
    <t>25-68 14th Street</t>
  </si>
  <si>
    <t>rooms for rent in Queens with piano</t>
  </si>
  <si>
    <t>Melody</t>
  </si>
  <si>
    <t>Cypress Avenue &amp; Palmetto Street Cypress Avenue</t>
  </si>
  <si>
    <t>NY Queens Penthouse Share = 1BR aka Brooklyn Room</t>
  </si>
  <si>
    <t>Kew Gardens Audley Street</t>
  </si>
  <si>
    <t>Kew Gardens</t>
  </si>
  <si>
    <t>Jupiter Suites- Rm #1 (JFK)</t>
  </si>
  <si>
    <t>115-18 175th Street</t>
  </si>
  <si>
    <t>Location Lucy ( only female )</t>
  </si>
  <si>
    <t>31-41 43rd Street</t>
  </si>
  <si>
    <t>Amazing Queens Oasis Steps to Train</t>
  </si>
  <si>
    <t>Kia</t>
  </si>
  <si>
    <t>31-44 30th Street</t>
  </si>
  <si>
    <t>Modern Garden Apartment in NYC</t>
  </si>
  <si>
    <t>Allan Kardec Spiritist Center 32-75</t>
  </si>
  <si>
    <t>Cozy, Safe &amp; Clean room in Astoria</t>
  </si>
  <si>
    <t>Kiara</t>
  </si>
  <si>
    <t>47-02 28th Avenue</t>
  </si>
  <si>
    <t>A room w/ a Manhattan view, longer stay</t>
  </si>
  <si>
    <t>Myung</t>
  </si>
  <si>
    <t>Lovely One Bedroom Heart Of Astoria</t>
  </si>
  <si>
    <t>30-39 32nd Street</t>
  </si>
  <si>
    <t>Warm, Spacious, Convenient and Cozy</t>
  </si>
  <si>
    <t>NYPD 114 PCT 34-16</t>
  </si>
  <si>
    <t>Comfy New York City Launching Pad!!</t>
  </si>
  <si>
    <t>44952 Crescent Street</t>
  </si>
  <si>
    <t>Cheap &amp; Basic Temporary Airbed Room</t>
  </si>
  <si>
    <t>Champson</t>
  </si>
  <si>
    <t>94-10 60th Avenue</t>
  </si>
  <si>
    <t>1BR Comfy Apt - 15min from Midtown</t>
  </si>
  <si>
    <t>41-45 49th Street</t>
  </si>
  <si>
    <t>Sunny NYC APT - 15min from Midtown</t>
  </si>
  <si>
    <t>41-44 48th Street</t>
  </si>
  <si>
    <t>City convenience--country calm</t>
  </si>
  <si>
    <t>85-31 112th Street</t>
  </si>
  <si>
    <t>Sunny Bedroom In Astoria!</t>
  </si>
  <si>
    <t>Miranda</t>
  </si>
  <si>
    <t>21-38 31st Street</t>
  </si>
  <si>
    <t>Cozy Room in LIC, 7 min to Times Sq</t>
  </si>
  <si>
    <t>Alosha</t>
  </si>
  <si>
    <t>17807 47th Avenue</t>
  </si>
  <si>
    <t>Modern Sunny 2 Bedroom Apartment</t>
  </si>
  <si>
    <t>32-64 38th Street</t>
  </si>
  <si>
    <t>Large Light Room for Female, Cat Friendly</t>
  </si>
  <si>
    <t>Liora</t>
  </si>
  <si>
    <t>41-41 41st Street</t>
  </si>
  <si>
    <t>Quaint and cozy sun-filled room</t>
  </si>
  <si>
    <t>Janira</t>
  </si>
  <si>
    <t>1622 Jefferson Avenue</t>
  </si>
  <si>
    <t>Enjoy Views of NYC Skyline</t>
  </si>
  <si>
    <t>Liza</t>
  </si>
  <si>
    <t>Shore Boulevard Astoria</t>
  </si>
  <si>
    <t>One bedroom Apt</t>
  </si>
  <si>
    <t>31-04 35th Street</t>
  </si>
  <si>
    <t>Comfortable, spacious â€œ 1 bedroom â€œ apartment</t>
  </si>
  <si>
    <t>Nicholas P</t>
  </si>
  <si>
    <t>25-95 45th Street</t>
  </si>
  <si>
    <t>Spacious &amp; Sunny in Scenic Kw Gdns</t>
  </si>
  <si>
    <t>80-57 Lefferts Boulevard</t>
  </si>
  <si>
    <t>Big, close to subway, 3 stops from the city</t>
  </si>
  <si>
    <t>42-15 34th Avenue</t>
  </si>
  <si>
    <t>Lady only Curtain-divided room</t>
  </si>
  <si>
    <t>I.S. 125 Thomas J. McCann Woodside Intermediate School 47-02</t>
  </si>
  <si>
    <t>1 BDRM Apt-Weekend Sublease</t>
  </si>
  <si>
    <t>30-76 33rd Street</t>
  </si>
  <si>
    <t>Very cozy room with a tv.!</t>
  </si>
  <si>
    <t>33-01 38th Avenue</t>
  </si>
  <si>
    <t>Queen size bedroom. 15 min to NYC</t>
  </si>
  <si>
    <t>37-02 23rd Avenue</t>
  </si>
  <si>
    <t>Low Cost Room With GREAT Location</t>
  </si>
  <si>
    <t>47-07 Vernon Boulevard</t>
  </si>
  <si>
    <t xml:space="preserve">Comfy Bedroom quite neighborhood </t>
  </si>
  <si>
    <t>91-02 70th Avenue</t>
  </si>
  <si>
    <t>Compact cosy studio with separate kitchen</t>
  </si>
  <si>
    <t>91-10 32nd Avenue</t>
  </si>
  <si>
    <t>East Elmhurst</t>
  </si>
  <si>
    <t>Charming XL 1br in Astoria</t>
  </si>
  <si>
    <t>25-77 22nd Street</t>
  </si>
  <si>
    <t>Cozy room in Queens, 20 min to NYC</t>
  </si>
  <si>
    <t>82-46 Pettit Avenue</t>
  </si>
  <si>
    <t>1 BR, Book it 1st then write me</t>
  </si>
  <si>
    <t>Sharma</t>
  </si>
  <si>
    <t>35-11 88th Street</t>
  </si>
  <si>
    <t>Sunny &amp; spacious 1 bedroom gem!</t>
  </si>
  <si>
    <t>The Boswell 34th Avenue</t>
  </si>
  <si>
    <t>Private Room 2 Beds New York City!</t>
  </si>
  <si>
    <t>23-67 92nd Street</t>
  </si>
  <si>
    <t>Country Vibe, Big City Feel</t>
  </si>
  <si>
    <t>33-29 Astoria Boulevard North</t>
  </si>
  <si>
    <t>NYC-Great Cost x Benefit-Huge Room-Next to Subway.</t>
  </si>
  <si>
    <t>Valeria</t>
  </si>
  <si>
    <t>31-11 Crescent Street</t>
  </si>
  <si>
    <t>4 bedroom 2Bath apt Maspeth Queens</t>
  </si>
  <si>
    <t>66-60 Grand Avenue</t>
  </si>
  <si>
    <t>Astoria Room</t>
  </si>
  <si>
    <t>32-15 30th Street</t>
  </si>
  <si>
    <t>Peaceful room in sweet neighborhood</t>
  </si>
  <si>
    <t>Public School 81 Cypress Avenue</t>
  </si>
  <si>
    <t xml:space="preserve">NEW YORK,  Queens    "  WELCOME  " </t>
  </si>
  <si>
    <t>39-69 65th Place</t>
  </si>
  <si>
    <t xml:space="preserve">Cozy room on a tree lined street </t>
  </si>
  <si>
    <t>1820 Stephen Street</t>
  </si>
  <si>
    <t>1 Bedroom &amp; Semi- Private Living Area</t>
  </si>
  <si>
    <t>Samer</t>
  </si>
  <si>
    <t>47-19 45th Street</t>
  </si>
  <si>
    <t>Sunny Private Studio With Backyard Close 2 Subway!</t>
  </si>
  <si>
    <t>Mirlet</t>
  </si>
  <si>
    <t>30-17 35th Avenue</t>
  </si>
  <si>
    <t>1.5 Bedroom - Artist's Retreat</t>
  </si>
  <si>
    <t>32-44 31st Street</t>
  </si>
  <si>
    <t>Large, Bright, Studio-Style Bedroom</t>
  </si>
  <si>
    <t>34-19 29th Street</t>
  </si>
  <si>
    <t>Elegant NYC, 10mins to Manhattan!</t>
  </si>
  <si>
    <t>45102 Broadway</t>
  </si>
  <si>
    <t>One  bedroom in Queens , with 2 single beds</t>
  </si>
  <si>
    <t>41-31 58th Street</t>
  </si>
  <si>
    <t>Chez Jazz BnB--Cozy BK/Queens room</t>
  </si>
  <si>
    <t>614 Seneca Avenue</t>
  </si>
  <si>
    <t>Beautiful Apt x Rent in Astoria, NY</t>
  </si>
  <si>
    <t>Jeanny</t>
  </si>
  <si>
    <t>Mobil 21st Street</t>
  </si>
  <si>
    <t>Private room in Astoria, NY!!</t>
  </si>
  <si>
    <t>32-53 45th Street</t>
  </si>
  <si>
    <t>Jupiter Suites, Rm #3- (JFK)</t>
  </si>
  <si>
    <t>Saint Albans Community Living Center 179-00</t>
  </si>
  <si>
    <t>Bienvenue</t>
  </si>
  <si>
    <t>Mikael</t>
  </si>
  <si>
    <t>86-35 208th Street</t>
  </si>
  <si>
    <t>Queens Village</t>
  </si>
  <si>
    <t>æ³•æ‹‰ç››ä¸­å¿ƒæ¸©é¦¨ä¸¤æˆ¿ä¸¤åŽ…å…¬å¯“ï½¡è¿‘ä¸€åˆ‡ï½¡2 br close to everything</t>
  </si>
  <si>
    <t>Zena</t>
  </si>
  <si>
    <t>The Glen 42-60</t>
  </si>
  <si>
    <t>Private Room With Patio In Queens</t>
  </si>
  <si>
    <t>48-37 64th Street</t>
  </si>
  <si>
    <t>Large One Bedroom Apartment, 15 mins to Manhattan</t>
  </si>
  <si>
    <t>Bill &amp; Regina</t>
  </si>
  <si>
    <t>41-15 44th Street</t>
  </si>
  <si>
    <t>A hop to La Guardia Airport in quiet College Point</t>
  </si>
  <si>
    <t>22586 129th Street</t>
  </si>
  <si>
    <t>Safe Clean Sunny, 15 min Manhattan</t>
  </si>
  <si>
    <t>31-68 35th Street</t>
  </si>
  <si>
    <t>Cozy Private Room in LIC</t>
  </si>
  <si>
    <t>Marriott Courtyard Queens Plaza North</t>
  </si>
  <si>
    <t>( F) Excellent/Pvt Rm</t>
  </si>
  <si>
    <t>Jullett</t>
  </si>
  <si>
    <t>137-24 175th Street</t>
  </si>
  <si>
    <t>Jamaica</t>
  </si>
  <si>
    <t>1 Bedroom  Apartment close to Northwell &amp; JFK</t>
  </si>
  <si>
    <t>Louann</t>
  </si>
  <si>
    <t>90-16 215th Street</t>
  </si>
  <si>
    <t>Beautiful Master Bedroom in the Heart of Astoria</t>
  </si>
  <si>
    <t>Ismail</t>
  </si>
  <si>
    <t>38-02 31st Avenue</t>
  </si>
  <si>
    <t>Charming 2-Bedroom Townhouse Apt</t>
  </si>
  <si>
    <t>Rayna</t>
  </si>
  <si>
    <t>48-15 39th Avenue</t>
  </si>
  <si>
    <t>Lovely BR In The â¤ Of Flushing! Free Metro Card</t>
  </si>
  <si>
    <t>42-35 Murray Street</t>
  </si>
  <si>
    <t>Great space minutes from Manhattan!</t>
  </si>
  <si>
    <t>30-92 44th Street</t>
  </si>
  <si>
    <t>Cozy,  single bed room.15min to NYC</t>
  </si>
  <si>
    <t>23-19 36th Street</t>
  </si>
  <si>
    <t>Very clean bed room in queens NYC</t>
  </si>
  <si>
    <t>Weiwei</t>
  </si>
  <si>
    <t>Newport Apartments 42-65</t>
  </si>
  <si>
    <t>Astoria Garden Suite</t>
  </si>
  <si>
    <t>45039 Crescent Street</t>
  </si>
  <si>
    <t>Houseboat in the Rockaways</t>
  </si>
  <si>
    <t>Ambrose And Florence</t>
  </si>
  <si>
    <t>58-14 Beach Channel Drive</t>
  </si>
  <si>
    <t>Arverne</t>
  </si>
  <si>
    <t>RENTING SPACE IN WOODSIDE NYC</t>
  </si>
  <si>
    <t>Ioanna</t>
  </si>
  <si>
    <t>50-04 Skillman Avenue</t>
  </si>
  <si>
    <t>Spacious Private Apt. Near All!</t>
  </si>
  <si>
    <t>30-33 48th Street</t>
  </si>
  <si>
    <t>Large BED in Amazing LIVING SPACE</t>
  </si>
  <si>
    <t>33-03 29th Street</t>
  </si>
  <si>
    <t>MANHATTANs BEST, 12minutes from TIMES SQUARE</t>
  </si>
  <si>
    <t>41-21 23rd Street</t>
  </si>
  <si>
    <t>Female Only Clean15min to Manhattan</t>
  </si>
  <si>
    <t>48-20 48th Street</t>
  </si>
  <si>
    <t>Room in Jackson Heights (Queens)</t>
  </si>
  <si>
    <t>32-45 91st Street</t>
  </si>
  <si>
    <t>Private room in Jackson Heights Apartment 2+</t>
  </si>
  <si>
    <t>40-40 79th Street</t>
  </si>
  <si>
    <t>Private Bedroom in LIC/ Astoria</t>
  </si>
  <si>
    <t>29-02 35th Avenue</t>
  </si>
  <si>
    <t>Beautiful Fully Furnished 1 bed/bth</t>
  </si>
  <si>
    <t>Aliya</t>
  </si>
  <si>
    <t>41-21 27th Street</t>
  </si>
  <si>
    <t>Guest rm, 2 stops from GrandCentral</t>
  </si>
  <si>
    <t>Walther</t>
  </si>
  <si>
    <t>44936 44th Road</t>
  </si>
  <si>
    <t>Queens Quality Convenient Apartment</t>
  </si>
  <si>
    <t>Rafael</t>
  </si>
  <si>
    <t>51-61 Codwise Place</t>
  </si>
  <si>
    <t>Cozy bedroom for 2 in Astoria</t>
  </si>
  <si>
    <t>23-28 30th Avenue</t>
  </si>
  <si>
    <t>3 bdrms, fully equip bth/rm kitchen, 2nd fl walkup</t>
  </si>
  <si>
    <t>121-28 Grayson Street</t>
  </si>
  <si>
    <t>Cozy Room by Kaufman Studios</t>
  </si>
  <si>
    <t>Fotis</t>
  </si>
  <si>
    <t>35-10 37th Street</t>
  </si>
  <si>
    <t>Cute apartment with 2 big bedrooms</t>
  </si>
  <si>
    <t>11232 44th Drive</t>
  </si>
  <si>
    <t>View of Empire State Building!</t>
  </si>
  <si>
    <t>Tavia</t>
  </si>
  <si>
    <t>50-06 Skillman Avenue</t>
  </si>
  <si>
    <t>Spacious room in flushing ny â¤ï¸</t>
  </si>
  <si>
    <t>Mack</t>
  </si>
  <si>
    <t>134-28 35th Avenue</t>
  </si>
  <si>
    <t>Private floor and entrance in townhouse</t>
  </si>
  <si>
    <t>Marc &amp; Farnoosh</t>
  </si>
  <si>
    <t>65-29 Fitchett Street</t>
  </si>
  <si>
    <t>Large 1 Bedroom in Astoria</t>
  </si>
  <si>
    <t>21-14 30th Drive</t>
  </si>
  <si>
    <t>Close to subway, Manhattan, &amp; shops with kitchen</t>
  </si>
  <si>
    <t>48-09 88th Street</t>
  </si>
  <si>
    <t>Lambeâ€™s Vacation Rentals- Maspeth, Queens</t>
  </si>
  <si>
    <t>69-67 Grand Avenue</t>
  </si>
  <si>
    <t>No Inq,Read it, 1 BR, Rt of Subway,</t>
  </si>
  <si>
    <t>Plymouth Mansion 71-15</t>
  </si>
  <si>
    <t>Quality Cozy Studio Next to Subway</t>
  </si>
  <si>
    <t>85-24 52nd Avenue</t>
  </si>
  <si>
    <t>Big Sunny room in NYC (M5)</t>
  </si>
  <si>
    <t>18-22 25th Road</t>
  </si>
  <si>
    <t>Private Apartment 15 Minutes from the Big Apple</t>
  </si>
  <si>
    <t>Cozy Private Room in Astoria</t>
  </si>
  <si>
    <t>45281 29th Street</t>
  </si>
  <si>
    <t>10 Minutes From Manhattan</t>
  </si>
  <si>
    <t>Marisa</t>
  </si>
  <si>
    <t>Mermaids 31-14</t>
  </si>
  <si>
    <t>Lovely Studio in Astoria</t>
  </si>
  <si>
    <t>23-23 27th Street</t>
  </si>
  <si>
    <t>Cozy bedroom near Manhattan &amp; airport</t>
  </si>
  <si>
    <t>Eugenia</t>
  </si>
  <si>
    <t>37-41 83rd Street</t>
  </si>
  <si>
    <t>An Oasis in the Big Apple 3</t>
  </si>
  <si>
    <t>38-02 65th Street</t>
  </si>
  <si>
    <t>(B)  BARGAIN SPACE</t>
  </si>
  <si>
    <t>139-04 175th Street</t>
  </si>
  <si>
    <t>Beautiful &amp; spacious apartment in Astoria, Queens</t>
  </si>
  <si>
    <t>42-20 Ditmars Boulevard</t>
  </si>
  <si>
    <t>Cozy 1BD near midtown Manhattan</t>
  </si>
  <si>
    <t>34-14 30th Street</t>
  </si>
  <si>
    <t>Quaint &amp; Quiet in Queens</t>
  </si>
  <si>
    <t>140-89 Burden Crescent</t>
  </si>
  <si>
    <t>PRIVATE studio/not shared/ SAFE/ CLEAN/Affordable</t>
  </si>
  <si>
    <t>Long Island Expressway Maspeth</t>
  </si>
  <si>
    <t>Spacious and cosy private room.</t>
  </si>
  <si>
    <t>1733 Menahan Street</t>
  </si>
  <si>
    <t>Comfy Rm, Hallway Bath, Forest Hills</t>
  </si>
  <si>
    <t>Ruth</t>
  </si>
  <si>
    <t>112-41 69th Avenue</t>
  </si>
  <si>
    <t>Private Room With GREAT Location</t>
  </si>
  <si>
    <t>46-37 Vernon Boulevard</t>
  </si>
  <si>
    <t>Bay Beauty - Room On The Water!</t>
  </si>
  <si>
    <t>Haya</t>
  </si>
  <si>
    <t>Community Boathouse Beach Channel Drive</t>
  </si>
  <si>
    <t>4 bedrooms private house</t>
  </si>
  <si>
    <t>Saint John's University Queens Campus Grand Central Parkway</t>
  </si>
  <si>
    <t>Jamaica Estates</t>
  </si>
  <si>
    <t>Relaxing, serene room in NYC Apt</t>
  </si>
  <si>
    <t>34-28 Crescent Street</t>
  </si>
  <si>
    <t>Quiet bedroom in a waste free household</t>
  </si>
  <si>
    <t>59-41 Palmetto Street</t>
  </si>
  <si>
    <t>cozy room /female guests</t>
  </si>
  <si>
    <t>42-56 Phlox Place</t>
  </si>
  <si>
    <t>Luxury private apartment/Suite/with balcony</t>
  </si>
  <si>
    <t>98-09 64th Road</t>
  </si>
  <si>
    <t>Home Sweet Room-HOMEY-Queens NYC!!</t>
  </si>
  <si>
    <t>Jacqueline &amp; Tyas</t>
  </si>
  <si>
    <t>88-25 51st Avenue</t>
  </si>
  <si>
    <t>Astoria awesome balcony apartment PARKING AVAILABL</t>
  </si>
  <si>
    <t>31-75 29th Street</t>
  </si>
  <si>
    <t xml:space="preserve"> garden view  / female guest </t>
  </si>
  <si>
    <t>43-49 Smart Street</t>
  </si>
  <si>
    <t>Big 2 bds House w/ Parking and Yard</t>
  </si>
  <si>
    <t>70-31 136th Street</t>
  </si>
  <si>
    <t>Kew Gardens Hills</t>
  </si>
  <si>
    <t>Only 5 Min. to Manhattan!</t>
  </si>
  <si>
    <t>21-21 44th Drive</t>
  </si>
  <si>
    <t>Accessible, large &amp; stylish 2BR apt in Astoria!</t>
  </si>
  <si>
    <t>30-44 42nd Street</t>
  </si>
  <si>
    <t>1BR w/ Large Patio on Ridgewood/Bushwick border.</t>
  </si>
  <si>
    <t>Raoul</t>
  </si>
  <si>
    <t>1669 Cornelia Street</t>
  </si>
  <si>
    <t>Bayview room</t>
  </si>
  <si>
    <t>143-23 Cherry Avenue</t>
  </si>
  <si>
    <t>Nice and cozy near Laguardia</t>
  </si>
  <si>
    <t>30-25 72nd Street</t>
  </si>
  <si>
    <t>Home, Sweet Home!</t>
  </si>
  <si>
    <t>Haim</t>
  </si>
  <si>
    <t>Court Square East Court Square</t>
  </si>
  <si>
    <t>Large Sunny Bedroom in QNS NYC</t>
  </si>
  <si>
    <t>Jocelin</t>
  </si>
  <si>
    <t>61-55 98th Street</t>
  </si>
  <si>
    <t>cozy 2bedroomAPART 10min to MIDTOWN</t>
  </si>
  <si>
    <t>De &amp; Claudia</t>
  </si>
  <si>
    <t>Bank of America 31-81</t>
  </si>
  <si>
    <t>Modern Apt Close to Manhattan</t>
  </si>
  <si>
    <t>1726 Woodbine Street</t>
  </si>
  <si>
    <t>SPACIOUS APT BK/QUEENS w/BACKYARD!</t>
  </si>
  <si>
    <t>28581 Grandview Avenue</t>
  </si>
  <si>
    <t>Apto 2 bed $80 night per person</t>
  </si>
  <si>
    <t>Joao Lucas</t>
  </si>
  <si>
    <t>21-33 31st Road</t>
  </si>
  <si>
    <t>Forest Hills home shares its breathtaking beauty</t>
  </si>
  <si>
    <t>Nate</t>
  </si>
  <si>
    <t>The Trenton 68-20</t>
  </si>
  <si>
    <t>Near Subway -15 min to Manhattan</t>
  </si>
  <si>
    <t>31-89 Crescent Street</t>
  </si>
  <si>
    <t>( Hostal ) 1 full size Mattress (Top Bunk)</t>
  </si>
  <si>
    <t>The Girard Queens Boulevard</t>
  </si>
  <si>
    <t>â˜†â˜†New Discountâ˜†â˜† 10min to Manhattan</t>
  </si>
  <si>
    <t>32-72 45th Street</t>
  </si>
  <si>
    <t>Cozy Nest 15 Minutes from Manhattan</t>
  </si>
  <si>
    <t>790 Seneca Avenue</t>
  </si>
  <si>
    <t>Rosa B Private Apartment! Quiet and Safe Area.</t>
  </si>
  <si>
    <t>62-52 Wetherole Street</t>
  </si>
  <si>
    <t>Spacious and sunny private room</t>
  </si>
  <si>
    <t>475 Onderdonk Avenue</t>
  </si>
  <si>
    <t>LOVELY 1 BEDROOM APT, BATH + KIT+ LIVING ROOM</t>
  </si>
  <si>
    <t>Rosa</t>
  </si>
  <si>
    <t>1861 Linden Street</t>
  </si>
  <si>
    <t>Big Comfy Beds &amp; Breakfast on the Deck</t>
  </si>
  <si>
    <t>217-08 47th Road</t>
  </si>
  <si>
    <t>Bayside</t>
  </si>
  <si>
    <t>Close to the city, Astoria</t>
  </si>
  <si>
    <t>P.S. 17 - Henry David Thoreau School 29th Street</t>
  </si>
  <si>
    <t>Bushwick/Ridgewood aprtmt w parking</t>
  </si>
  <si>
    <t>1883 Hart Street</t>
  </si>
  <si>
    <t>Spacious Bedroom 15 mins from NYC!</t>
  </si>
  <si>
    <t>Beatriz</t>
  </si>
  <si>
    <t>Queens Boulevard Sunnyside Gardens</t>
  </si>
  <si>
    <t xml:space="preserve">Large 2 Floor Apt 2 Bdrm Sleeps 8 </t>
  </si>
  <si>
    <t>84-20 109th Street</t>
  </si>
  <si>
    <t>Entire apt NYC, Queens. 15 min from Times Square.</t>
  </si>
  <si>
    <t>43-09 40th Street</t>
  </si>
  <si>
    <t>Cozy 1 bedroom in a quiet neighborh</t>
  </si>
  <si>
    <t>21-17 73rd Street</t>
  </si>
  <si>
    <t>(2) CLEAN HOME AWAY FROM HOME!</t>
  </si>
  <si>
    <t>Terri</t>
  </si>
  <si>
    <t>42-04 Saull Street</t>
  </si>
  <si>
    <t>Location  Queen Elena</t>
  </si>
  <si>
    <t>49-14 67th Street</t>
  </si>
  <si>
    <t>Private Studio Near JFK, LGA &amp; Subway  Not A Bsmnt</t>
  </si>
  <si>
    <t>Tzvi</t>
  </si>
  <si>
    <t>139-35 87th Avenue</t>
  </si>
  <si>
    <t>City Skyline Views from every room!</t>
  </si>
  <si>
    <t>Joanne</t>
  </si>
  <si>
    <t>Nice cozy studio apt close to all</t>
  </si>
  <si>
    <t>Sopchok</t>
  </si>
  <si>
    <t>37-16 80th Street</t>
  </si>
  <si>
    <t xml:space="preserve">Quaint Room </t>
  </si>
  <si>
    <t>Favio</t>
  </si>
  <si>
    <t>35-45 90th Street</t>
  </si>
  <si>
    <t>Fully furnished private apartment..</t>
  </si>
  <si>
    <t>Gabor</t>
  </si>
  <si>
    <t>Crescent Towers 23-22</t>
  </si>
  <si>
    <t>Cozy room,only 2 blocks from subway,10min to City!</t>
  </si>
  <si>
    <t>Sheena</t>
  </si>
  <si>
    <t>25-86 31st Street</t>
  </si>
  <si>
    <t>Room in My Apt. Rego Park Queens NY</t>
  </si>
  <si>
    <t>King</t>
  </si>
  <si>
    <t>65-47 Wetherole Street</t>
  </si>
  <si>
    <t>45 Ave 159 st Flushing private room</t>
  </si>
  <si>
    <t>41-10 158th Street</t>
  </si>
  <si>
    <t>ROOFTOP TERRACE ROOM @ ELEGANT HOME NEAR JFK</t>
  </si>
  <si>
    <t>112 Ocean Lane</t>
  </si>
  <si>
    <t>Charming New York town house</t>
  </si>
  <si>
    <t>Martyn</t>
  </si>
  <si>
    <t>68-12 65th Street</t>
  </si>
  <si>
    <t>Glendale</t>
  </si>
  <si>
    <t>JFK/LGA Queens Modern Apt.</t>
  </si>
  <si>
    <t>Chuck</t>
  </si>
  <si>
    <t>Briarwood 8512</t>
  </si>
  <si>
    <t>Peaceful Oasis. 25 mins. Manhattan</t>
  </si>
  <si>
    <t>135-30 Union Turnpike</t>
  </si>
  <si>
    <t>Huge Room  15 min to Grand Central</t>
  </si>
  <si>
    <t>49-02 39th Place</t>
  </si>
  <si>
    <t>Cozy, CLEAN &amp; SAFE room</t>
  </si>
  <si>
    <t>45071 85th Street</t>
  </si>
  <si>
    <t>Vintage NYC apt 15min from Times Sq</t>
  </si>
  <si>
    <t>47-11 43rd Avenue</t>
  </si>
  <si>
    <t>Forest Hills Apt minutes to midtown Manhattan</t>
  </si>
  <si>
    <t>90-09 70th Drive</t>
  </si>
  <si>
    <t>Modern, Safe, Clean, Bright Room in Astoria for 2</t>
  </si>
  <si>
    <t>Savannah</t>
  </si>
  <si>
    <t>30-76 47th Street</t>
  </si>
  <si>
    <t>One Bedroom Apartment</t>
  </si>
  <si>
    <t>Alwin</t>
  </si>
  <si>
    <t>The Ardmoor 33-04</t>
  </si>
  <si>
    <t>Studio Apartment Bushwick/Ridgewood</t>
  </si>
  <si>
    <t>Sharon And Tom</t>
  </si>
  <si>
    <t>Grover Cleveland Athletic Field Seneca Avenue</t>
  </si>
  <si>
    <t>Master Bedrm, Steam Shr/Jacuzzi, FH</t>
  </si>
  <si>
    <t>Grand Central Parkway Queens</t>
  </si>
  <si>
    <t>Two Bedroom Apartment</t>
  </si>
  <si>
    <t>Linden</t>
  </si>
  <si>
    <t>105-26 91st Street</t>
  </si>
  <si>
    <t>Three Bedroom NY Private Apartment</t>
  </si>
  <si>
    <t>148-34 60th Avenue</t>
  </si>
  <si>
    <t>â˜†â˜†New Discountâ˜†â˜† Beautiful Room / Next to Subway</t>
  </si>
  <si>
    <t>32-24 44th Street</t>
  </si>
  <si>
    <t>Luxurious bed in a clean, cozy home</t>
  </si>
  <si>
    <t>44-14 Newtown Road</t>
  </si>
  <si>
    <t>Clean private room in safe area near Manhattan</t>
  </si>
  <si>
    <t>38-19 50th Street</t>
  </si>
  <si>
    <t>Contemporary Modern Studio</t>
  </si>
  <si>
    <t>Vanesa</t>
  </si>
  <si>
    <t>66-07 60th Place</t>
  </si>
  <si>
    <t>Private room in 2/bed doorman condo</t>
  </si>
  <si>
    <t>Calogero</t>
  </si>
  <si>
    <t>58-37 Waldron Street</t>
  </si>
  <si>
    <t>Corona</t>
  </si>
  <si>
    <t xml:space="preserve">Huge 2 Bedrooms NYC </t>
  </si>
  <si>
    <t>30-27 41st Street</t>
  </si>
  <si>
    <t>Luxury Astoria 1BD apt, 20min from Manhattan</t>
  </si>
  <si>
    <t>Vadim</t>
  </si>
  <si>
    <t>Long Island City High School 14-30</t>
  </si>
  <si>
    <t>The Kook House  - Rockaways BEST Summer House!!</t>
  </si>
  <si>
    <t>442 Beach 68th Street</t>
  </si>
  <si>
    <t>Jackson Stayover Apt</t>
  </si>
  <si>
    <t>193-07 Linden Boulevard</t>
  </si>
  <si>
    <t>Private One Bedroom Suite, 45 min from City</t>
  </si>
  <si>
    <t>Jeanette &amp; Henry</t>
  </si>
  <si>
    <t>84-69 150th Street</t>
  </si>
  <si>
    <t>Modern &amp; Quiet 2bdr Astoria - 2 blocks from Subway</t>
  </si>
  <si>
    <t>Michelangelo</t>
  </si>
  <si>
    <t>42-09 Broadway</t>
  </si>
  <si>
    <t>Big apartment with top view! 1 block from subway.</t>
  </si>
  <si>
    <t>Alvaro</t>
  </si>
  <si>
    <t>45-36 40th Street</t>
  </si>
  <si>
    <t>Art Boutique 2BR Suite at JFK Airport</t>
  </si>
  <si>
    <t>202-12 Murdock Avenue</t>
  </si>
  <si>
    <t>Your home away from home in Comfort</t>
  </si>
  <si>
    <t>138-22 82nd Avenue</t>
  </si>
  <si>
    <t>Owesome entire apart, Bushwick 20 min Manhattan!!!</t>
  </si>
  <si>
    <t>Elimara</t>
  </si>
  <si>
    <t>1814 Stockholm Street</t>
  </si>
  <si>
    <t>Stay 30 min to Times Sq in quaint Sunnyside, Qns</t>
  </si>
  <si>
    <t>39-15 47th Avenue</t>
  </si>
  <si>
    <t>Private Ground Floor Studio Apt PLUS Driveway</t>
  </si>
  <si>
    <t>Kerri &amp; Steve</t>
  </si>
  <si>
    <t>Woodhaven Boulevard Rego Park</t>
  </si>
  <si>
    <t>Middle Village</t>
  </si>
  <si>
    <t>Bright Room Near JFK ,LGA &amp;  Train with AC</t>
  </si>
  <si>
    <t>Yolanda</t>
  </si>
  <si>
    <t>80-20 85th Avenue</t>
  </si>
  <si>
    <t>Woodhaven</t>
  </si>
  <si>
    <t>Long Island City Home 1.!</t>
  </si>
  <si>
    <t>37-26 34th Street</t>
  </si>
  <si>
    <t>â€œçº½çº¦ä¹‹å®¶ â€ç‹¬ç«‹æ´—æ‰‹é—´PrivateBathroom</t>
  </si>
  <si>
    <t>59-11 Lawrence Street</t>
  </si>
  <si>
    <t>Floating Cabin Houseboat Rockaway Surf's Up!</t>
  </si>
  <si>
    <t>57-17 Rockaway Beach Boulevard</t>
  </si>
  <si>
    <t>Spacious Scandi-inspired apt in private house</t>
  </si>
  <si>
    <t>59-13 67th Avenue</t>
  </si>
  <si>
    <t>1 bedroom apt 1 stop from Manhattan</t>
  </si>
  <si>
    <t>Gazelle</t>
  </si>
  <si>
    <t>44962 51st Avenue</t>
  </si>
  <si>
    <t>Free Metrocard*, Safe &amp; Affordable</t>
  </si>
  <si>
    <t>47-38 157th Street</t>
  </si>
  <si>
    <t>An Oasis in the Big Apple 2</t>
  </si>
  <si>
    <t>68-06 37th Road</t>
  </si>
  <si>
    <t>SUNNY ROOM FOR TWO @ ELEGANT HOME NEAR JFK</t>
  </si>
  <si>
    <t>125 Beach 67th Street</t>
  </si>
  <si>
    <t>private bedroom in NYC apartment</t>
  </si>
  <si>
    <t>Pamela</t>
  </si>
  <si>
    <t>59-05 70th Avenue</t>
  </si>
  <si>
    <t>GORGEOUS 2 Bedroom in Queens NYC</t>
  </si>
  <si>
    <t>137-65 70th Avenue</t>
  </si>
  <si>
    <t>Home Sweet Room-EMERALD-Queens NYC!</t>
  </si>
  <si>
    <t>87-10 51st Avenue</t>
  </si>
  <si>
    <t>10mins to Manhattan, 59th St, 17mins Times Square.</t>
  </si>
  <si>
    <t>DeLex</t>
  </si>
  <si>
    <t>23-21 Broadway</t>
  </si>
  <si>
    <t>Home away From Home in Queens!</t>
  </si>
  <si>
    <t>29-14 Beach Channel Drive</t>
  </si>
  <si>
    <t>Summer Porch: Taking Manhattan? Sleep in Astoria!</t>
  </si>
  <si>
    <t>Alia</t>
  </si>
  <si>
    <t>Cute &amp; cozy room in Ridgewood</t>
  </si>
  <si>
    <t>1702 Gates Avenue</t>
  </si>
  <si>
    <t>New Bedroom for ONE (1) Professional.</t>
  </si>
  <si>
    <t>36-33 32nd Street</t>
  </si>
  <si>
    <t>5 min from midtown, but peaceful.</t>
  </si>
  <si>
    <t>17654 50th Avenue</t>
  </si>
  <si>
    <t>ROOM NEAR TIMES SQUARE MANHATTAN</t>
  </si>
  <si>
    <t>30-49 33rd Street</t>
  </si>
  <si>
    <t>Room in Lic, Queens brick townhouse</t>
  </si>
  <si>
    <t>Great 1 Br Apt, Ozone Park, NYC</t>
  </si>
  <si>
    <t>96-06 Plattwood Avenue</t>
  </si>
  <si>
    <t>Clean and Cute Shared Room in Very Safe Area</t>
  </si>
  <si>
    <t>Lou</t>
  </si>
  <si>
    <t>40-11 25th Avenue</t>
  </si>
  <si>
    <t>AMAZING Private 1stop away from NYC 1 block Subway</t>
  </si>
  <si>
    <t>Massi &amp; Ray</t>
  </si>
  <si>
    <t>44950 42nd Road</t>
  </si>
  <si>
    <t>Spacious, Kid-Friendly, and 15-20 Mins. to Midtown</t>
  </si>
  <si>
    <t>45-42 40th Street</t>
  </si>
  <si>
    <t>Idy Safe Secure mins to Times Square 5*</t>
  </si>
  <si>
    <t>Julien</t>
  </si>
  <si>
    <t>14-26 31st Drive</t>
  </si>
  <si>
    <t>.Safe, cozy &amp; minutes to NYC</t>
  </si>
  <si>
    <t>Angelo</t>
  </si>
  <si>
    <t>22-54 Crescent Street</t>
  </si>
  <si>
    <t>2 bedroom with yard, 4 mins to LGA</t>
  </si>
  <si>
    <t>Telmo</t>
  </si>
  <si>
    <t>25-15 85th Street</t>
  </si>
  <si>
    <t>1 Bdrm Apt  2 blocks to subway 15 mins to Midtown</t>
  </si>
  <si>
    <t>Giovanni</t>
  </si>
  <si>
    <t>Artist Loft Studio close to all</t>
  </si>
  <si>
    <t>25-20 Broadway</t>
  </si>
  <si>
    <t>Private Entrance Charming Bedroom</t>
  </si>
  <si>
    <t>Livia</t>
  </si>
  <si>
    <t>68-12 64th Street</t>
  </si>
  <si>
    <t>LARGE ROOM IN A GREAT NEIGHBORHOOD</t>
  </si>
  <si>
    <t>20-70 36th Street</t>
  </si>
  <si>
    <t>Forest Hills Villa çš‡åŽåŒºâ€œæ›¼å“ˆé¡¿â€-æ£®æž—å°ä¸˜åˆ«å¢…!</t>
  </si>
  <si>
    <t>100-02 72nd Avenue</t>
  </si>
  <si>
    <t>Small Room Astoria20minToManhattan</t>
  </si>
  <si>
    <t>Funda</t>
  </si>
  <si>
    <t>38-02 23rd Avenue</t>
  </si>
  <si>
    <t>Great room in a 2 BD apartment</t>
  </si>
  <si>
    <t>Waleed</t>
  </si>
  <si>
    <t>22-60 33rd Street</t>
  </si>
  <si>
    <t>â˜…NEW YORK APTâ˜… 20 Minutes to Manhattan â˜…1ST Floor</t>
  </si>
  <si>
    <t>Rocio &amp; Dejan</t>
  </si>
  <si>
    <t>1882 Grove Street</t>
  </si>
  <si>
    <t>Beautiful 1 bedroom in NYC</t>
  </si>
  <si>
    <t>Eliana E</t>
  </si>
  <si>
    <t>52nd Street-Lincoln Avenue Roosevelt Avenue</t>
  </si>
  <si>
    <t>New!!!  4 BR/2 Bth in a private house.</t>
  </si>
  <si>
    <t>23-44 Corporal Kennedy Street</t>
  </si>
  <si>
    <t>Beautiful Large Sunny Bedroom</t>
  </si>
  <si>
    <t>Sun Ray Apartments 41st Street</t>
  </si>
  <si>
    <t>Cozy Room in Artistic Brownstone</t>
  </si>
  <si>
    <t>Karl &amp; Catherine</t>
  </si>
  <si>
    <t>5 Pointz Jackson Avenue</t>
  </si>
  <si>
    <t>A Cozy 4 bedrm Apt Queen(5minsLGA)</t>
  </si>
  <si>
    <t>24-24 93rd Street</t>
  </si>
  <si>
    <t>GREAT ROOM Fast 2 TIMES SQ 9min NYC</t>
  </si>
  <si>
    <t>27-00 Queens Plaza South</t>
  </si>
  <si>
    <t>Cozy One Bedroom Apt - Astoria</t>
  </si>
  <si>
    <t>George &amp; Diana</t>
  </si>
  <si>
    <t>31-04 32nd Street</t>
  </si>
  <si>
    <t>Private Room with 2nd Full Bath in Modern Art Apt</t>
  </si>
  <si>
    <t>J.</t>
  </si>
  <si>
    <t>21-27 45th Avenue</t>
  </si>
  <si>
    <t>Jacuzzi Suite, Minutes to Times Sq.</t>
  </si>
  <si>
    <t>21-31 46th Avenue</t>
  </si>
  <si>
    <t>Comfy Room Family Home LGA Airport NO CLEANING FEE</t>
  </si>
  <si>
    <t>25-32 99th Street</t>
  </si>
  <si>
    <t>Sunnyside, New York - Stay and get connected</t>
  </si>
  <si>
    <t>Sp</t>
  </si>
  <si>
    <t>49-09 43rd Avenue</t>
  </si>
  <si>
    <t>One Bedroom Mini studio - Free WIFI</t>
  </si>
  <si>
    <t>Nazleen</t>
  </si>
  <si>
    <t>45140 26th Avenue</t>
  </si>
  <si>
    <t>Apt in Astoria, Queens.15min to NYC</t>
  </si>
  <si>
    <t>23-26 36th Street</t>
  </si>
  <si>
    <t>Garden Apt, 5 mins from LaGuardia</t>
  </si>
  <si>
    <t>Gonzalo And Nora</t>
  </si>
  <si>
    <t>24-49 80th Street</t>
  </si>
  <si>
    <t>Lovely 2 Bedroom Family Apartment Close to City</t>
  </si>
  <si>
    <t>Private room, 10min to Times Square</t>
  </si>
  <si>
    <t>Hunters Landing 11-39</t>
  </si>
  <si>
    <t>Safe, cozy &amp; minutes to NYC</t>
  </si>
  <si>
    <t>45010 24th Avenue</t>
  </si>
  <si>
    <t>Suite w/private bath, Forest Hills</t>
  </si>
  <si>
    <t>110-55 70th Road</t>
  </si>
  <si>
    <t>Bright Large  Room near JFK, LGA &amp; Train 2 beds</t>
  </si>
  <si>
    <t>85-56 80th Street</t>
  </si>
  <si>
    <t>Moma Casanova. New Additions!</t>
  </si>
  <si>
    <t>Ester</t>
  </si>
  <si>
    <t>47-01 Queens Boulevard</t>
  </si>
  <si>
    <t>Time Square in 30 minutes. Front room.</t>
  </si>
  <si>
    <t>Devika</t>
  </si>
  <si>
    <t>50-45 40th Street</t>
  </si>
  <si>
    <t>Simple Astoria Room 20minToManhattan</t>
  </si>
  <si>
    <t>45222 42nd Street</t>
  </si>
  <si>
    <t>1 Stop fr. Manhattan! Private Suite,Landmark Block</t>
  </si>
  <si>
    <t>Orestes</t>
  </si>
  <si>
    <t>44-73 21st Street</t>
  </si>
  <si>
    <t>Personal, Private and Pretty NYC Apartment</t>
  </si>
  <si>
    <t>79-01 Broadway</t>
  </si>
  <si>
    <t>Cozy 1br mins from CASINO JFK &amp; NYC</t>
  </si>
  <si>
    <t>Claudius</t>
  </si>
  <si>
    <t>Public School 80 171-05</t>
  </si>
  <si>
    <t>Renovated, Residential Space</t>
  </si>
  <si>
    <t>216-18 113th Avenue</t>
  </si>
  <si>
    <t>Explore NYC - 1 Stop to Manhattan!</t>
  </si>
  <si>
    <t>Kara Ayn</t>
  </si>
  <si>
    <t>42-45 27th Street</t>
  </si>
  <si>
    <t>Modern &amp; luxurious close to trains</t>
  </si>
  <si>
    <t>95-26 92nd Street</t>
  </si>
  <si>
    <t>Stylish 1BR Apartment Quick to Midtown and LGA!</t>
  </si>
  <si>
    <t>22-61 45th Street</t>
  </si>
  <si>
    <t>Beautiful Clean &amp; Quiet Room! Rm#1</t>
  </si>
  <si>
    <t>608 Onderdonk Avenue</t>
  </si>
  <si>
    <t>Sleeping in NYC, like home (1).</t>
  </si>
  <si>
    <t>65-36 99th Street</t>
  </si>
  <si>
    <t>Easily accessible cozy room! R202</t>
  </si>
  <si>
    <t>41-43 Denman Street</t>
  </si>
  <si>
    <t>JFK Studio Flat with Kitchen and Private bathroom</t>
  </si>
  <si>
    <t>89-20 90th Street</t>
  </si>
  <si>
    <t>Charming studio for rent in Astoria</t>
  </si>
  <si>
    <t>32-84 45th Street</t>
  </si>
  <si>
    <t>Studio Apartment Near Express Subway to Manhattan</t>
  </si>
  <si>
    <t>86-16 123rd Street</t>
  </si>
  <si>
    <t>NICE ROOM IN ASTORIA NEAR MANHATTAN</t>
  </si>
  <si>
    <t>30-79 36th Street</t>
  </si>
  <si>
    <t>Sunny spacious 3 BR/ 2Bth in Bayside townhouse</t>
  </si>
  <si>
    <t>Irma</t>
  </si>
  <si>
    <t>Clearview Park Estates Lane</t>
  </si>
  <si>
    <t>Large Private Studio Newly Renevated</t>
  </si>
  <si>
    <t>Nanda</t>
  </si>
  <si>
    <t>94-24 108th Street</t>
  </si>
  <si>
    <t>è¿‘åœ°é“åŠå¸‚ä¸­å¿ƒ,å¹²å‡€ NYC 30 min to Manhattan</t>
  </si>
  <si>
    <t>æ­£å·</t>
  </si>
  <si>
    <t>143-40 Ash Avenue</t>
  </si>
  <si>
    <t>Large Private Room in Spacious Apt</t>
  </si>
  <si>
    <t>Zach</t>
  </si>
  <si>
    <t>1615 Cornelia Street</t>
  </si>
  <si>
    <t>10min Walk &amp; 15mins to Tourist Spot</t>
  </si>
  <si>
    <t>Biren</t>
  </si>
  <si>
    <t>74-15 Northern Boulevard</t>
  </si>
  <si>
    <t>Room for Rent -  Close to City &amp; Clean</t>
  </si>
  <si>
    <t>43-30 33rd Street</t>
  </si>
  <si>
    <t>JFK Jupiter Suites w/ Parking</t>
  </si>
  <si>
    <t>115-58 175th Street</t>
  </si>
  <si>
    <t>Spacious Studio in my new smart house</t>
  </si>
  <si>
    <t>Dorina</t>
  </si>
  <si>
    <t>72-12 66th Drive</t>
  </si>
  <si>
    <t>Single family home 2 bedrooms  2 bathrooms</t>
  </si>
  <si>
    <t>37-09 Crescent Street</t>
  </si>
  <si>
    <t>Cozy &amp; clean private bedroom&amp;bath-LGBTQIA welcome!</t>
  </si>
  <si>
    <t>113-14 76th Road</t>
  </si>
  <si>
    <t>Beautiful Astoria apt next to Mtan</t>
  </si>
  <si>
    <t>31-33 12th Street</t>
  </si>
  <si>
    <t>Beautiful Apartment in Bushwick/Ridgewood</t>
  </si>
  <si>
    <t>Lumin And Hendrik</t>
  </si>
  <si>
    <t>1724 Hart Street</t>
  </si>
  <si>
    <t>One stop from Midtown Manhattan!</t>
  </si>
  <si>
    <t>M</t>
  </si>
  <si>
    <t>42309 46th Road</t>
  </si>
  <si>
    <t>City view, Long Island City 1 BR</t>
  </si>
  <si>
    <t>21-45 44th Road</t>
  </si>
  <si>
    <t>Lovely private room close to Manhattan</t>
  </si>
  <si>
    <t>Beautiful Clean &amp; Quiet Room! Rm#2</t>
  </si>
  <si>
    <t>1882 Linden Street</t>
  </si>
  <si>
    <t>Sunnyside NYC/ AC room/ city views/ near Midtown</t>
  </si>
  <si>
    <t>Iulia</t>
  </si>
  <si>
    <t>Just 3 Minutes to Midtown! Live like a NYer!</t>
  </si>
  <si>
    <t>49-04 Vernon Boulevard</t>
  </si>
  <si>
    <t>YOU ROOM IN NYC</t>
  </si>
  <si>
    <t>Janina</t>
  </si>
  <si>
    <t>43-09 52nd Street</t>
  </si>
  <si>
    <t>Big BR 15 min away from Manhattan</t>
  </si>
  <si>
    <t>Joao</t>
  </si>
  <si>
    <t>32-44 Steinway Street</t>
  </si>
  <si>
    <t>Beach Lovers Dream!</t>
  </si>
  <si>
    <t>Monika</t>
  </si>
  <si>
    <t>6603 Surf Avenue</t>
  </si>
  <si>
    <t>The Big Room in Flushing</t>
  </si>
  <si>
    <t>Stavros</t>
  </si>
  <si>
    <t>Shie Jih Temple 45-45</t>
  </si>
  <si>
    <t>è¿‘åœ°é“åŠå¸‚ä¸­å¿ƒ,äº¤é€šæ–¹ä¾¿,å¹²å‡€,æ˜Žäº®,åˆ°æ›¼å“ˆé “åªè¦30åˆ†é˜</t>
  </si>
  <si>
    <t>142-17 Cherry Avenue</t>
  </si>
  <si>
    <t>Arverne By The Bay Private Room &amp; Bathroom</t>
  </si>
  <si>
    <t>564 Beach 65th Street</t>
  </si>
  <si>
    <t>Private,Affordable, 20 min to NYC!</t>
  </si>
  <si>
    <t>Joris</t>
  </si>
  <si>
    <t>57-29 Myrtle Avenue</t>
  </si>
  <si>
    <t>Restored Bungalow of Rockaway Beach</t>
  </si>
  <si>
    <t>Maribel &amp; Carolina</t>
  </si>
  <si>
    <t>226 Beach 88th Street</t>
  </si>
  <si>
    <t>BRAND NEW condo in Flushing!</t>
  </si>
  <si>
    <t>Jia</t>
  </si>
  <si>
    <t>133-07 41st Avenue</t>
  </si>
  <si>
    <t>A GEM Garden Apt on Broadway &amp; 42ST QUEENS, NY</t>
  </si>
  <si>
    <t>Yiota</t>
  </si>
  <si>
    <t>43-04 Broadway</t>
  </si>
  <si>
    <t>Sleeping in NYC, like home.</t>
  </si>
  <si>
    <t>98-12 66th Avenue</t>
  </si>
  <si>
    <t>Studio-Private Entrance /Bath/Kitchen Near JFK</t>
  </si>
  <si>
    <t>Sol &amp; Izak</t>
  </si>
  <si>
    <t>82-25 164th Street</t>
  </si>
  <si>
    <t>...New lower rates for low season!!</t>
  </si>
  <si>
    <t>24-16 27th Street</t>
  </si>
  <si>
    <t>LEGAL studio in Queens</t>
  </si>
  <si>
    <t>Shawn &amp; Christine</t>
  </si>
  <si>
    <t>Kathryn M. Phelan  School - P.S. 11 Skillman Avenue</t>
  </si>
  <si>
    <t>Modern luxury apartment - easy subway to Manhattan</t>
  </si>
  <si>
    <t>Rafik</t>
  </si>
  <si>
    <t>41-11 Ditmars Boulevard</t>
  </si>
  <si>
    <t>Cozy 1BD in a cool neighborhood.</t>
  </si>
  <si>
    <t>34-08 29th Street</t>
  </si>
  <si>
    <t>New 2 Bed.apt. 10 min to NYC! one block from train</t>
  </si>
  <si>
    <t>Vlado &amp; Sandra</t>
  </si>
  <si>
    <t>30-78 44th Street</t>
  </si>
  <si>
    <t>NYC Crash Pad</t>
  </si>
  <si>
    <t>161-09 46th Avenue</t>
  </si>
  <si>
    <t>Spacious, Peaceful Room</t>
  </si>
  <si>
    <t>89-33 Whitney Avenue</t>
  </si>
  <si>
    <t>Pleasant-Place JFK Private Housings Complex</t>
  </si>
  <si>
    <t>Dean&amp;Paula</t>
  </si>
  <si>
    <t>145-105 178th Place</t>
  </si>
  <si>
    <t>beautiful spacious room</t>
  </si>
  <si>
    <t>60-51 Palmetto Street</t>
  </si>
  <si>
    <t>Cozy 15 mins Manhattan&amp; 10 Mins LGA</t>
  </si>
  <si>
    <t>Monsignor McClancy Memorial High School 71st Street</t>
  </si>
  <si>
    <t>â˜…â˜…â˜…â˜…â˜…- Lux Astoria |â¤of NYC| Near subway/Manhattan</t>
  </si>
  <si>
    <t>22-26 26th Street</t>
  </si>
  <si>
    <t>Beautiful Cozy Room Great Price!</t>
  </si>
  <si>
    <t>Rocio &amp; James</t>
  </si>
  <si>
    <t>25-42 49th Street</t>
  </si>
  <si>
    <t>My Little Guest Apartment</t>
  </si>
  <si>
    <t>45-19 Bowne Street</t>
  </si>
  <si>
    <t>Private Suite, Free Metrocard*</t>
  </si>
  <si>
    <t>148-40 Kalmia Avenue</t>
  </si>
  <si>
    <t>Astoria-Private Home NYC-</t>
  </si>
  <si>
    <t>Gladys &amp; Bob</t>
  </si>
  <si>
    <t>William C Bryant High School 48-10</t>
  </si>
  <si>
    <t>Lovely Studio in Flushing/kew Garde</t>
  </si>
  <si>
    <t>135-07 63rd Avenue</t>
  </si>
  <si>
    <t>Safe cute near subway&amp; Manhattan NY NY retro style</t>
  </si>
  <si>
    <t>Dennis &amp; Naoko</t>
  </si>
  <si>
    <t>32-88 48th Street</t>
  </si>
  <si>
    <t>Nice bedroom</t>
  </si>
  <si>
    <t>60-42 Woodbine Street</t>
  </si>
  <si>
    <t>Contemporary &amp; Clean 1 bdrm Apartment(Lower Level)</t>
  </si>
  <si>
    <t>209-35 45th Drive</t>
  </si>
  <si>
    <t>Convenient and Affordable in the Heart of Astoria</t>
  </si>
  <si>
    <t>Benham</t>
  </si>
  <si>
    <t>31-33 Steinway Street</t>
  </si>
  <si>
    <t>1 BDR APARTMENT  7 MINS FROM JFK 5 STAR RATED</t>
  </si>
  <si>
    <t>Jennifer And Basil</t>
  </si>
  <si>
    <t>137-57 Belknap Street</t>
  </si>
  <si>
    <t>JFK SPACIOUS ROOM / A  4  BLOCKS TO SUBWAY</t>
  </si>
  <si>
    <t>89-32 90th Street</t>
  </si>
  <si>
    <t>Small Cozy Room Wifi &amp; AC near JFK</t>
  </si>
  <si>
    <t>89-39 91st Street</t>
  </si>
  <si>
    <t>My Little Guest Room in Flushing</t>
  </si>
  <si>
    <t>43-06 Smart Street</t>
  </si>
  <si>
    <t>YOUR  PRIVATE COZY 1Br + 15min from Manhattan</t>
  </si>
  <si>
    <t>50-16 41st Street</t>
  </si>
  <si>
    <t>Bright! LARGE 2 BEDS near Manhattan</t>
  </si>
  <si>
    <t>24-15 93rd Street</t>
  </si>
  <si>
    <t>Bright LARGE 2 BEDS! near Manhattan</t>
  </si>
  <si>
    <t>23-39 92nd Street</t>
  </si>
  <si>
    <t>Bright LARGE BED near Manhattan</t>
  </si>
  <si>
    <t>23-61 Jackson Mill Road</t>
  </si>
  <si>
    <t>Bright &amp; Spacious</t>
  </si>
  <si>
    <t>35-35 28th Street</t>
  </si>
  <si>
    <t>Room for rent in corona queens</t>
  </si>
  <si>
    <t>40-41 97th Street</t>
  </si>
  <si>
    <t>Perfect Private Room for 1 or 2 per</t>
  </si>
  <si>
    <t>118-40 Metropolitan Avenue</t>
  </si>
  <si>
    <t>Private room in queens New York</t>
  </si>
  <si>
    <t>Private Bedroom Minutes to Midtown</t>
  </si>
  <si>
    <t>30-71 34th Street</t>
  </si>
  <si>
    <t>Queens,Woodside.NY</t>
  </si>
  <si>
    <t>Vic</t>
  </si>
  <si>
    <t>37-14 61st Street</t>
  </si>
  <si>
    <t>Beautiful Apartment near subway</t>
  </si>
  <si>
    <t>53-15 Roosevelt Avenue</t>
  </si>
  <si>
    <t>20 min from Union Square</t>
  </si>
  <si>
    <t>1644 Madison Street</t>
  </si>
  <si>
    <t>Furnished room with Bed, Closet, TV</t>
  </si>
  <si>
    <t>Subramanian</t>
  </si>
  <si>
    <t>101-55 97th Street</t>
  </si>
  <si>
    <t>GREAT ROOM IN ASTORIA QUEENS</t>
  </si>
  <si>
    <t>Steffany</t>
  </si>
  <si>
    <t>Grand Central Parkway Steinway</t>
  </si>
  <si>
    <t>Astoria Queens great room for rent!</t>
  </si>
  <si>
    <t>45139 Astoria Boulevard</t>
  </si>
  <si>
    <t>Clean, Cozy, Close to City (15min)</t>
  </si>
  <si>
    <t>34-28 29th Street</t>
  </si>
  <si>
    <t>ECO-CHIC PALLET DESIGN APARTMENT</t>
  </si>
  <si>
    <t>Public School 69 78th Street</t>
  </si>
  <si>
    <t>Apartment near the US Open</t>
  </si>
  <si>
    <t>102-21 63rd Road</t>
  </si>
  <si>
    <t>Sunny Home on Brooklyn Border: 15 min to Manhattan</t>
  </si>
  <si>
    <t>Kermit &amp; Azadeh</t>
  </si>
  <si>
    <t>385 Seneca Avenue</t>
  </si>
  <si>
    <t>Private Room in great neighborhood</t>
  </si>
  <si>
    <t>34-34 30th Street</t>
  </si>
  <si>
    <t>Private room in great apt bwick</t>
  </si>
  <si>
    <t>Sander</t>
  </si>
  <si>
    <t>El Manaba 341</t>
  </si>
  <si>
    <t>Tranquility in The Heart of Astoria</t>
  </si>
  <si>
    <t>Rand</t>
  </si>
  <si>
    <t>32-76 30th Street</t>
  </si>
  <si>
    <t>Quiet Cottage with Private Yard</t>
  </si>
  <si>
    <t>47-11 58th Lane</t>
  </si>
  <si>
    <t>Comfortable and Spacious Bedroom</t>
  </si>
  <si>
    <t>Fareed</t>
  </si>
  <si>
    <t>1711 Harman Street</t>
  </si>
  <si>
    <t>Boutique Apt. NYC  by  24 HR Metro</t>
  </si>
  <si>
    <t>Fairview 33-47</t>
  </si>
  <si>
    <t xml:space="preserve">Super Bowl Space Available! </t>
  </si>
  <si>
    <t>27-37 27th Street</t>
  </si>
  <si>
    <t>Clean and pleasant Room in NYC</t>
  </si>
  <si>
    <t>NYSC 38-11</t>
  </si>
  <si>
    <t>Heart of Astoria, Spacious 2 bdrm, 15min to City!</t>
  </si>
  <si>
    <t>Marnie</t>
  </si>
  <si>
    <t>31-31 34th Street</t>
  </si>
  <si>
    <t>Chic, neat &amp; cozy small 1 BR Apt</t>
  </si>
  <si>
    <t>Boryana</t>
  </si>
  <si>
    <t>31-57 34th Street</t>
  </si>
  <si>
    <t>Lovely Tudor Home with Studio in Queens, NY</t>
  </si>
  <si>
    <t>Pat &amp; Ray</t>
  </si>
  <si>
    <t>47-06 188th Street</t>
  </si>
  <si>
    <t>Woodside Queens,  New York</t>
  </si>
  <si>
    <t>Kenny</t>
  </si>
  <si>
    <t>Spacious Railroad in LIC/Astoria</t>
  </si>
  <si>
    <t>Vasilios</t>
  </si>
  <si>
    <t>34-16 41st Street</t>
  </si>
  <si>
    <t>2bd/2bth, drmn, 1 block from subway in LIC</t>
  </si>
  <si>
    <t>United States Postal Service 44th Drive</t>
  </si>
  <si>
    <t>Private Room: The cheapest deal!!</t>
  </si>
  <si>
    <t>Siddharth</t>
  </si>
  <si>
    <t>105-03 84th Street</t>
  </si>
  <si>
    <t>Private Bedroom in Large Apartment</t>
  </si>
  <si>
    <t>59-02 38th Avenue</t>
  </si>
  <si>
    <t>Cheap, basic room</t>
  </si>
  <si>
    <t>22-50 29th Street</t>
  </si>
  <si>
    <t>Beautiful NY Gem</t>
  </si>
  <si>
    <t>Mamie</t>
  </si>
  <si>
    <t>24-52 29th Street</t>
  </si>
  <si>
    <t>Great  Room in Astoria - New York</t>
  </si>
  <si>
    <t>25-19 32nd Street</t>
  </si>
  <si>
    <t>Sunny Room</t>
  </si>
  <si>
    <t>24-32 44th Street</t>
  </si>
  <si>
    <t>Bright new studio in heart of LIC</t>
  </si>
  <si>
    <t>Haley</t>
  </si>
  <si>
    <t>46508 46th Road</t>
  </si>
  <si>
    <t>Fantastic 1 BR in massive share.</t>
  </si>
  <si>
    <t>44-25 Barnett Avenue</t>
  </si>
  <si>
    <t>Private room in a townhouse in NYC</t>
  </si>
  <si>
    <t>H. Ann</t>
  </si>
  <si>
    <t>104-20 164th Street</t>
  </si>
  <si>
    <t>A beautiful, and quiet place to stay in NYC!!!</t>
  </si>
  <si>
    <t>Marjorie</t>
  </si>
  <si>
    <t>221-73 Manor Road</t>
  </si>
  <si>
    <t>You take living or bedroom!</t>
  </si>
  <si>
    <t>Alfred</t>
  </si>
  <si>
    <t>Richmond Place Jamaica Avenue</t>
  </si>
  <si>
    <t>Cozy- bedroom in Jackson Heights!</t>
  </si>
  <si>
    <t>33-35 74th Street</t>
  </si>
  <si>
    <t>Gorgeous Private 1BR. 10m to MHTN.</t>
  </si>
  <si>
    <t>Ido</t>
  </si>
  <si>
    <t>32-38 43rd Street</t>
  </si>
  <si>
    <t xml:space="preserve">Immaculate brand new one bedroom </t>
  </si>
  <si>
    <t>31-69 23rd Street</t>
  </si>
  <si>
    <t>Cozy room in Great Neighborhood</t>
  </si>
  <si>
    <t>Jackeline</t>
  </si>
  <si>
    <t>31-58 36th Street</t>
  </si>
  <si>
    <t>Charming Astoria/NYC Studio Sublet</t>
  </si>
  <si>
    <t>32-52 30th Street</t>
  </si>
  <si>
    <t>Comfortable room near everything</t>
  </si>
  <si>
    <t>Noah</t>
  </si>
  <si>
    <t>22-22 26th Street</t>
  </si>
  <si>
    <t>Weekend NY getaway? Holiday stay?</t>
  </si>
  <si>
    <t>35-06 Ditmars Boulevard</t>
  </si>
  <si>
    <t>Incredible Location!</t>
  </si>
  <si>
    <t>32-74 38th Street</t>
  </si>
  <si>
    <t>NYC/Queens 1 Bedroom Apartment</t>
  </si>
  <si>
    <t>31-21 30th Street</t>
  </si>
  <si>
    <t>Large 900 sqft Artist's Apartment</t>
  </si>
  <si>
    <t>BMT Myrtle Avenue Line Madison Street</t>
  </si>
  <si>
    <t>College Students see New York !</t>
  </si>
  <si>
    <t>117-18 228th Street</t>
  </si>
  <si>
    <t>Cambria Heights</t>
  </si>
  <si>
    <t>Cozy 2BD, 20 mins to Times SQ</t>
  </si>
  <si>
    <t>Chelsey</t>
  </si>
  <si>
    <t>36-09 Ditmars Boulevard</t>
  </si>
  <si>
    <t>Whole beautiful house with Backyard</t>
  </si>
  <si>
    <t>Rabah</t>
  </si>
  <si>
    <t>95-16 89th Avenue</t>
  </si>
  <si>
    <t>Charming Pre-War Apt in NYC</t>
  </si>
  <si>
    <t>2033 Bleecker Street</t>
  </si>
  <si>
    <t>SOHO GALLERY</t>
  </si>
  <si>
    <t>Indi</t>
  </si>
  <si>
    <t>49 Walker Street</t>
  </si>
  <si>
    <t>Architecturally Stunning Former Synagogue!</t>
  </si>
  <si>
    <t>Tompkins Square Dog Run East 9th Street</t>
  </si>
  <si>
    <t>Penthouse with Private Rooftop for Events/Shoots</t>
  </si>
  <si>
    <t>50 West 9th Street</t>
  </si>
  <si>
    <t>3 Bedroom Apartment</t>
  </si>
  <si>
    <t>Chesapeake House 201</t>
  </si>
  <si>
    <t>Columbus Circle and Park Views</t>
  </si>
  <si>
    <t xml:space="preserve">NYC SuperBowl Wk 5 Bdrs River View </t>
  </si>
  <si>
    <t xml:space="preserve">Prime NYC Location for Super Bowl </t>
  </si>
  <si>
    <t>Spacious, amenity-filled 1 BDR Williamsburg Apt</t>
  </si>
  <si>
    <t>273 Devoe Street</t>
  </si>
  <si>
    <t>Williamsburg</t>
  </si>
  <si>
    <t>Lovely Entire Apt in Prime Brooklyn</t>
  </si>
  <si>
    <t>Eliza</t>
  </si>
  <si>
    <t>324 Carlton Avenue</t>
  </si>
  <si>
    <t>Fort Greene</t>
  </si>
  <si>
    <t>Private Bedroom in a Studio</t>
  </si>
  <si>
    <t>894 East 18th Street</t>
  </si>
  <si>
    <t>Midwood</t>
  </si>
  <si>
    <t>Apt in Heart of Williamsburg</t>
  </si>
  <si>
    <t>97 North 8th Street</t>
  </si>
  <si>
    <t>DEBBIE'S COZY RETREAT</t>
  </si>
  <si>
    <t>350 Marcus Garvey Boulevard</t>
  </si>
  <si>
    <t>Bedford-Stuyvesant</t>
  </si>
  <si>
    <t>Park Slope Pre-War Apartment</t>
  </si>
  <si>
    <t>Shahdiya</t>
  </si>
  <si>
    <t>861 President Street</t>
  </si>
  <si>
    <t>Park Slope</t>
  </si>
  <si>
    <t>Charming old school 1BR in C. Gardens Brooklyn</t>
  </si>
  <si>
    <t>79 Douglass Street</t>
  </si>
  <si>
    <t>Carroll Gardens</t>
  </si>
  <si>
    <t>Williamsburg Apt, close to metro L</t>
  </si>
  <si>
    <t>Stephane</t>
  </si>
  <si>
    <t>129 Bedford Avenue</t>
  </si>
  <si>
    <t>Resort-like living in Williamsburg</t>
  </si>
  <si>
    <t>Vishal</t>
  </si>
  <si>
    <t>Greenpoint Hospital 269</t>
  </si>
  <si>
    <t>Oversized Studio in Park Slope</t>
  </si>
  <si>
    <t>703 3rd Avenue</t>
  </si>
  <si>
    <t>Sunset Park</t>
  </si>
  <si>
    <t>Sunlit and Cozy Williamsburg/Greenpoint, Brooklyn</t>
  </si>
  <si>
    <t>586 Leonard Street</t>
  </si>
  <si>
    <t>Greenpoint</t>
  </si>
  <si>
    <t>2 BD / 2BA WITH GARDEN, SLEEPS 6</t>
  </si>
  <si>
    <t>924 Bergen Street</t>
  </si>
  <si>
    <t>Crown Heights</t>
  </si>
  <si>
    <t>2 bedroom apartment, Fort Greene</t>
  </si>
  <si>
    <t>Loukia</t>
  </si>
  <si>
    <t>Fort Greene Kings County</t>
  </si>
  <si>
    <t>Room Available in Sunset Park!</t>
  </si>
  <si>
    <t>Maddie</t>
  </si>
  <si>
    <t>266 56th Street</t>
  </si>
  <si>
    <t>Cozy Apartement</t>
  </si>
  <si>
    <t>Carole</t>
  </si>
  <si>
    <t>34A Windsor Place</t>
  </si>
  <si>
    <t>South Slope</t>
  </si>
  <si>
    <t>Large private room / Williamsberg</t>
  </si>
  <si>
    <t>30 Montrose Avenue</t>
  </si>
  <si>
    <t>Private Room w/Bathroom / W'Berg BK</t>
  </si>
  <si>
    <t>39 Meserole Street</t>
  </si>
  <si>
    <t>Cozy 1BR in Williamsburg, Brooklyn</t>
  </si>
  <si>
    <t>453 Lorimer Street</t>
  </si>
  <si>
    <t>Desirable apt. in prime location</t>
  </si>
  <si>
    <t>Julianne</t>
  </si>
  <si>
    <t>486 Graham Avenue</t>
  </si>
  <si>
    <t>Sunny, Private room in Bushwick</t>
  </si>
  <si>
    <t>195 Troutman Street</t>
  </si>
  <si>
    <t>Bushwick</t>
  </si>
  <si>
    <t>Cozy Brooklyn Studio with Parking</t>
  </si>
  <si>
    <t>4404 Flatlands Avenue</t>
  </si>
  <si>
    <t>Flatlands</t>
  </si>
  <si>
    <t>Room Available in Large 3 Bdrm Apt!</t>
  </si>
  <si>
    <t>1119 Pacific Street</t>
  </si>
  <si>
    <t>Sun-filled living room with futon!</t>
  </si>
  <si>
    <t>1065 Broadway</t>
  </si>
  <si>
    <t>Lightfilled studio in Brooklyn</t>
  </si>
  <si>
    <t>Fulton Street (G) South Portland Avenue</t>
  </si>
  <si>
    <t>Spend Your Fall in Bed-Stuy</t>
  </si>
  <si>
    <t>333 MacDonough Street</t>
  </si>
  <si>
    <t>Gorgeous home steps from the park!</t>
  </si>
  <si>
    <t>Beatrice</t>
  </si>
  <si>
    <t>839 Carroll Street</t>
  </si>
  <si>
    <t>Spacious &amp; Sunny Near McCarren Park</t>
  </si>
  <si>
    <t>670 Manhattan Avenue</t>
  </si>
  <si>
    <t>Urban Rustic Room In Artist's Loft!</t>
  </si>
  <si>
    <t>25 Thames Street</t>
  </si>
  <si>
    <t>Spacious Private Room + Full Bath!</t>
  </si>
  <si>
    <t>1268 Decatur Street</t>
  </si>
  <si>
    <t xml:space="preserve">Comfy Room, Close to the Train! </t>
  </si>
  <si>
    <t>200 Central Avenue</t>
  </si>
  <si>
    <t>Sun-Drenched Williamsburg Apartment</t>
  </si>
  <si>
    <t>Allyssa</t>
  </si>
  <si>
    <t>943 Metropolitan Avenue</t>
  </si>
  <si>
    <t xml:space="preserve">Sunny 1bedroom with yard </t>
  </si>
  <si>
    <t>Beauty House 407</t>
  </si>
  <si>
    <t>Cozy Room in Bushwick, Brooklyn</t>
  </si>
  <si>
    <t>75 Linden Street</t>
  </si>
  <si>
    <t>Home 4 Medical Professionals-Kngbr1</t>
  </si>
  <si>
    <t>794 Midwood Street</t>
  </si>
  <si>
    <t>East Flatbush</t>
  </si>
  <si>
    <t>Huge Sunny Private Room in Bushwick</t>
  </si>
  <si>
    <t>387 Menahan Street</t>
  </si>
  <si>
    <t>Beautiful sunny apt near prospect park!</t>
  </si>
  <si>
    <t>152 Sullivan Place</t>
  </si>
  <si>
    <t>Artist Loft in Brooklyn</t>
  </si>
  <si>
    <t>173 Cook Street</t>
  </si>
  <si>
    <t>Luxurious, best location, spa inc'l</t>
  </si>
  <si>
    <t>201 North 12th Street</t>
  </si>
  <si>
    <t xml:space="preserve">Luxury Apt in Artsy Bushwick </t>
  </si>
  <si>
    <t>Shanna</t>
  </si>
  <si>
    <t>554 Hart Street</t>
  </si>
  <si>
    <t>Sunny Room in Charming Bed-stuy Apartment</t>
  </si>
  <si>
    <t>Laina</t>
  </si>
  <si>
    <t>Our Lady of Good Counsel School 800</t>
  </si>
  <si>
    <t>Private Room in Duplex Apartment</t>
  </si>
  <si>
    <t>Billiard Factory Lofts 363</t>
  </si>
  <si>
    <t>Prospect Heights</t>
  </si>
  <si>
    <t>Cozy Spacious Apartment</t>
  </si>
  <si>
    <t>Yeshiva Vyelipol 860</t>
  </si>
  <si>
    <t>Charming 1BD Across from Park</t>
  </si>
  <si>
    <t>Naomi</t>
  </si>
  <si>
    <t>1108 Sterling Place</t>
  </si>
  <si>
    <t>LARGE QUEEN ROOM FOR THE HOLIDAYS</t>
  </si>
  <si>
    <t>Yety</t>
  </si>
  <si>
    <t>420 Grand Street</t>
  </si>
  <si>
    <t>Charming Bohemian Bushwick Apt</t>
  </si>
  <si>
    <t>Tuva</t>
  </si>
  <si>
    <t>1019 Bushwick Avenue</t>
  </si>
  <si>
    <t>Tranquil, clean bedroom,</t>
  </si>
  <si>
    <t>Marlon</t>
  </si>
  <si>
    <t>44 Hancock Street</t>
  </si>
  <si>
    <t>Large 1 bdrm near L in Williamsburg</t>
  </si>
  <si>
    <t>233 Manhattan Avenue</t>
  </si>
  <si>
    <t>Lovely and Spacious Park Slope Home</t>
  </si>
  <si>
    <t>Katharine</t>
  </si>
  <si>
    <t>Congregation B'nai Jacob 401</t>
  </si>
  <si>
    <t xml:space="preserve">Cozy 1BR in Brooklyn Heights </t>
  </si>
  <si>
    <t>137 Clinton Street</t>
  </si>
  <si>
    <t>Brooklyn Heights</t>
  </si>
  <si>
    <t xml:space="preserve">N 6th &amp; Bedford PRIME Williamsburg </t>
  </si>
  <si>
    <t>136 Berry Street</t>
  </si>
  <si>
    <t xml:space="preserve">Cozy private room in beautiful apt </t>
  </si>
  <si>
    <t>1420 Avenue J</t>
  </si>
  <si>
    <t>2B Williamsburg Loft Apartment</t>
  </si>
  <si>
    <t>Williamsburg Bridge Broadway</t>
  </si>
  <si>
    <t>Bedroom, balcony and best of NY.</t>
  </si>
  <si>
    <t>Joey</t>
  </si>
  <si>
    <t>257 North 8th Street</t>
  </si>
  <si>
    <t>Private Bedroom and Office</t>
  </si>
  <si>
    <t>Cliff</t>
  </si>
  <si>
    <t>600 Gates Avenue</t>
  </si>
  <si>
    <t>Large private room in the sky</t>
  </si>
  <si>
    <t>Jun</t>
  </si>
  <si>
    <t>151 Maujer Street</t>
  </si>
  <si>
    <t>Spacious room is Park Slope</t>
  </si>
  <si>
    <t>97 16th Street</t>
  </si>
  <si>
    <t>Gowanus</t>
  </si>
  <si>
    <t>Unique room in historic Greenpoint</t>
  </si>
  <si>
    <t>Glenn</t>
  </si>
  <si>
    <t>819 Manhattan Avenue</t>
  </si>
  <si>
    <t>Quaint, Quiet 1BD</t>
  </si>
  <si>
    <t>Mohini</t>
  </si>
  <si>
    <t>160 North 7th Street</t>
  </si>
  <si>
    <t>Neat, Classy, and Simple.</t>
  </si>
  <si>
    <t>Lionel</t>
  </si>
  <si>
    <t>Mount Sinai Baptist Church Gates Avenue</t>
  </si>
  <si>
    <t>Cozy 1br - Fort Greene, Brooklyn</t>
  </si>
  <si>
    <t>Folake</t>
  </si>
  <si>
    <t>Flushing Avenue &amp; North Portland Avenue Flushing Avenue</t>
  </si>
  <si>
    <t>Cozy 1 br apartment in Williamsburg</t>
  </si>
  <si>
    <t>Andrew And Coline</t>
  </si>
  <si>
    <t>16 Ten Eyck Street</t>
  </si>
  <si>
    <t>Fort Greene Perfect Location</t>
  </si>
  <si>
    <t>Long Island University Brooklyn Campus 1</t>
  </si>
  <si>
    <t>Cute bedroom in Williamsburg</t>
  </si>
  <si>
    <t>Priscillia</t>
  </si>
  <si>
    <t>Washington Plaza Lane 5 Williamsburg</t>
  </si>
  <si>
    <t>Stay in Clinton Hill sprout house!</t>
  </si>
  <si>
    <t>Rachelle</t>
  </si>
  <si>
    <t>100 Gates Avenue</t>
  </si>
  <si>
    <t>Clinton Hill</t>
  </si>
  <si>
    <t>Great Deal.</t>
  </si>
  <si>
    <t>354 84th Street</t>
  </si>
  <si>
    <t>Bay Ridge</t>
  </si>
  <si>
    <t>Brooklyn Bargain for August!</t>
  </si>
  <si>
    <t>68 Tehama Street</t>
  </si>
  <si>
    <t>Kensington</t>
  </si>
  <si>
    <t xml:space="preserve">Sunny, Child Friendly Loft. </t>
  </si>
  <si>
    <t>SirRoan</t>
  </si>
  <si>
    <t>Mex Auto Repair 836</t>
  </si>
  <si>
    <t>Beautiful Williamsburg Private Room</t>
  </si>
  <si>
    <t>334 Grand Street</t>
  </si>
  <si>
    <t>Large Private Room in prime BK</t>
  </si>
  <si>
    <t>27 South Oxford Street</t>
  </si>
  <si>
    <t>Bushwick Bungalow</t>
  </si>
  <si>
    <t>Cat</t>
  </si>
  <si>
    <t>1065 Willoughby Avenue</t>
  </si>
  <si>
    <t>Private room - Perfect location!</t>
  </si>
  <si>
    <t>Dave &amp; Nat</t>
  </si>
  <si>
    <t>363 13th Street</t>
  </si>
  <si>
    <t>Private Room In a Goodhome</t>
  </si>
  <si>
    <t>Odalys &amp; Maya</t>
  </si>
  <si>
    <t>1377 Bedford Avenue</t>
  </si>
  <si>
    <t>Bright, Big 2 bedroom in Park Slope</t>
  </si>
  <si>
    <t>367 14th Street</t>
  </si>
  <si>
    <t>Artist Loft in Bushwick</t>
  </si>
  <si>
    <t>Darcy</t>
  </si>
  <si>
    <t>185 Suydam Street</t>
  </si>
  <si>
    <t>Bright, clean studio by subway</t>
  </si>
  <si>
    <t>AnaÃ¯s</t>
  </si>
  <si>
    <t>Superfresh 242</t>
  </si>
  <si>
    <t>BEST PRICE - WILLIAMSBURG 1 ROOM</t>
  </si>
  <si>
    <t>Gianni</t>
  </si>
  <si>
    <t>285 Lorimer Street</t>
  </si>
  <si>
    <t>clean, casual 2BD apt in bed-stuy!</t>
  </si>
  <si>
    <t>517 Lexington Avenue</t>
  </si>
  <si>
    <t>Beautiful Brooklyn Heights Share</t>
  </si>
  <si>
    <t>69 Pineapple Street</t>
  </si>
  <si>
    <t>Comfortable and Large Room</t>
  </si>
  <si>
    <t>475 Stratford Road</t>
  </si>
  <si>
    <t>Flatbush</t>
  </si>
  <si>
    <t>Hip Apartment in Williamsburg</t>
  </si>
  <si>
    <t>155 South 8th Street</t>
  </si>
  <si>
    <t>Williamsburg Brooklyn quiet abode</t>
  </si>
  <si>
    <t>Citi Bike - Graham Ave &amp; Herbert St Meeker Avenue</t>
  </si>
  <si>
    <t>Beautiful Loft in flawless factory conversion</t>
  </si>
  <si>
    <t>Vida</t>
  </si>
  <si>
    <t>79 Sutton Street</t>
  </si>
  <si>
    <t>Huge one bedroom apartment</t>
  </si>
  <si>
    <t>769 Saint Johns Place</t>
  </si>
  <si>
    <t>Private Apartment In Heart Of Brooklyn</t>
  </si>
  <si>
    <t>208 Taaffe Place</t>
  </si>
  <si>
    <t>Cozy Bedroom in Crown Heights Brooklyn</t>
  </si>
  <si>
    <t>Eastern Parkway Service Road Brooklyn</t>
  </si>
  <si>
    <t>Cozy Bedroom in Brooklyn</t>
  </si>
  <si>
    <t>1279 Saint Johns Place</t>
  </si>
  <si>
    <t xml:space="preserve">A Crown Heights Holiday </t>
  </si>
  <si>
    <t>Leanne</t>
  </si>
  <si>
    <t>759 Franklin Avenue</t>
  </si>
  <si>
    <t>SUNNY AND COZY BEDROOM IN BROOKLYN!</t>
  </si>
  <si>
    <t>608 Sterling Place</t>
  </si>
  <si>
    <t>Large private bdrm in S. Park Slope</t>
  </si>
  <si>
    <t>Sehrish</t>
  </si>
  <si>
    <t>203 19th Street</t>
  </si>
  <si>
    <t>1 bdrm apt near Prospect Park</t>
  </si>
  <si>
    <t>Michelle &amp; Sebastien</t>
  </si>
  <si>
    <t>2164 Caton Avenue</t>
  </si>
  <si>
    <t>Sunny 1BR Apt in N. Williasmburg</t>
  </si>
  <si>
    <t>Bjarke And Holly</t>
  </si>
  <si>
    <t>84 North 9th Street</t>
  </si>
  <si>
    <t>Private Room &amp; Balcony in New York</t>
  </si>
  <si>
    <t>Kamala</t>
  </si>
  <si>
    <t>663 Sackett Street</t>
  </si>
  <si>
    <t>Private Bedroom in Williamsburg!</t>
  </si>
  <si>
    <t>Sunac Natural Deli 150</t>
  </si>
  <si>
    <t>Comfortable Crown Heights Room</t>
  </si>
  <si>
    <t>675 Saint Johns Place</t>
  </si>
  <si>
    <t>Bed-Stuy apt with central air</t>
  </si>
  <si>
    <t>318 Tompkins Avenue</t>
  </si>
  <si>
    <t>THE HEART OF COOL WILLIAMSBURG NYC</t>
  </si>
  <si>
    <t>160 Berry Street</t>
  </si>
  <si>
    <t xml:space="preserve">Light and Airy top floor apartment </t>
  </si>
  <si>
    <t>67 President Street</t>
  </si>
  <si>
    <t>Columbia St</t>
  </si>
  <si>
    <t>Brooklyn Beauty! Private Bed+Bath</t>
  </si>
  <si>
    <t>Junior High School 126 Leonard Street</t>
  </si>
  <si>
    <t>Bright and Spacious in Trendy Area</t>
  </si>
  <si>
    <t>582 Sterling Place</t>
  </si>
  <si>
    <t>Modern Lux 1 br near 2/3/4/5 Trains</t>
  </si>
  <si>
    <t>Priscilla</t>
  </si>
  <si>
    <t>541 Saint Johns Place</t>
  </si>
  <si>
    <t>Crown Heights Duplex Apt.</t>
  </si>
  <si>
    <t>Juan Felipe</t>
  </si>
  <si>
    <t>1127 Nostrand Avenue</t>
  </si>
  <si>
    <t>Prospect-Lefferts Gardens</t>
  </si>
  <si>
    <t>Big &amp; Bright near Park &amp; Museum</t>
  </si>
  <si>
    <t>958 Pacific Street</t>
  </si>
  <si>
    <t>Private Townhouse Guest Suite</t>
  </si>
  <si>
    <t>388A Decatur Street</t>
  </si>
  <si>
    <t>Sublet in Furnished Master Bedroom</t>
  </si>
  <si>
    <t>80 Winthrop Street</t>
  </si>
  <si>
    <t>Elegant Brooklyn Comfort, One Bedroom</t>
  </si>
  <si>
    <t>269 Carroll Street</t>
  </si>
  <si>
    <t>Greenpoint is the place to be!</t>
  </si>
  <si>
    <t>Citlali</t>
  </si>
  <si>
    <t>174 Newel Street</t>
  </si>
  <si>
    <t>Cozy Room in Clinton Hill, Bk</t>
  </si>
  <si>
    <t>Vaida</t>
  </si>
  <si>
    <t>279 Skillman Street</t>
  </si>
  <si>
    <t>BIG SUNNY ROOM IN CROWN HEIGHTS</t>
  </si>
  <si>
    <t>602 Sterling Place</t>
  </si>
  <si>
    <t>Park Slope One bedroom with Balcony</t>
  </si>
  <si>
    <t>792 President Street</t>
  </si>
  <si>
    <t>Coziest 2BD Brownstone in Jefftown</t>
  </si>
  <si>
    <t>1003 Hart Street</t>
  </si>
  <si>
    <t>Sunny Prewar 2BR/2BA in Fort Greene</t>
  </si>
  <si>
    <t>Alissa</t>
  </si>
  <si>
    <t>400 Clinton Avenue</t>
  </si>
  <si>
    <t>Bright, Cheerful Brooklyn Apartment</t>
  </si>
  <si>
    <t>188 Humboldt Street</t>
  </si>
  <si>
    <t>Huge Bdrm in New Wilibrg 3 Bed Loft</t>
  </si>
  <si>
    <t>471 Grand Street</t>
  </si>
  <si>
    <t>Sunny Private Room Near Prospect Pk</t>
  </si>
  <si>
    <t>Daisy</t>
  </si>
  <si>
    <t>Little Mission Church of God 923</t>
  </si>
  <si>
    <t>Bright &amp; Spacious  in Williamsburg</t>
  </si>
  <si>
    <t>Sila</t>
  </si>
  <si>
    <t>Bedford Avenue North 7th Street</t>
  </si>
  <si>
    <t>Entire 1 Bedroom Apt</t>
  </si>
  <si>
    <t>356 1st Street</t>
  </si>
  <si>
    <t>Great sunny room in a fun house</t>
  </si>
  <si>
    <t>437C Pulaski Street</t>
  </si>
  <si>
    <t>Zen Holiday Getaway</t>
  </si>
  <si>
    <t>Chanelle</t>
  </si>
  <si>
    <t>60 Monroe Street</t>
  </si>
  <si>
    <t>Feel the Brooklyn Love!</t>
  </si>
  <si>
    <t>263 Cumberland Street</t>
  </si>
  <si>
    <t>Sunny top floor of a brownstone</t>
  </si>
  <si>
    <t>397 Clermont Avenue</t>
  </si>
  <si>
    <t>Handsome historic Greenpoint 2BR</t>
  </si>
  <si>
    <t>161 Java Street</t>
  </si>
  <si>
    <t>ArtistLoft-MccarenPark-Williamsburg</t>
  </si>
  <si>
    <t>Driggs Avenue &amp; Union Avenue Driggs Avenue</t>
  </si>
  <si>
    <t>Sun Drenched Amazing large 1 br</t>
  </si>
  <si>
    <t>23 Rutland Road</t>
  </si>
  <si>
    <t>Spectacular Williamsburg 2 BR Loft</t>
  </si>
  <si>
    <t>164 South 8th Street</t>
  </si>
  <si>
    <t>Brooklyn Heights Brownstone Duplex</t>
  </si>
  <si>
    <t>185 Atlantic Avenue</t>
  </si>
  <si>
    <t>Large Room w/ Private Entrance</t>
  </si>
  <si>
    <t>Jacques</t>
  </si>
  <si>
    <t>237A Clifton Place</t>
  </si>
  <si>
    <t>Sunny, clean br available</t>
  </si>
  <si>
    <t>Felicia</t>
  </si>
  <si>
    <t>47 Stagg Street</t>
  </si>
  <si>
    <t>Sunny private room in Park Slope</t>
  </si>
  <si>
    <t>457 1st Street</t>
  </si>
  <si>
    <t>Cozy 1BR with Backyard</t>
  </si>
  <si>
    <t>Michael &amp; Andrea</t>
  </si>
  <si>
    <t>421 Smith Street</t>
  </si>
  <si>
    <t>2 Bed/2 Bath - Driveway &amp; Backyard!</t>
  </si>
  <si>
    <t>Rajesh</t>
  </si>
  <si>
    <t>2901 Tilden Avenue</t>
  </si>
  <si>
    <t>Williamsburg Studio</t>
  </si>
  <si>
    <t>117 North 4th Street</t>
  </si>
  <si>
    <t>Beautiful Brooklyn Room</t>
  </si>
  <si>
    <t>Brenna</t>
  </si>
  <si>
    <t>192 Knickerbocker Avenue</t>
  </si>
  <si>
    <t>Sunny and Funky Greenpoint Room</t>
  </si>
  <si>
    <t>184 Kent Street</t>
  </si>
  <si>
    <t>Eastern Parkway Brooklyn 1BR Flat</t>
  </si>
  <si>
    <t>1270 Union Street</t>
  </si>
  <si>
    <t>Clinton Hill Lux Apt Grill &amp; Lawn</t>
  </si>
  <si>
    <t>355 Clinton Avenue</t>
  </si>
  <si>
    <t>Sunny 2 bedroom in Prospect heights + terrace</t>
  </si>
  <si>
    <t>645 Washington Avenue</t>
  </si>
  <si>
    <t>Guest Suite in Prime Williamsburg</t>
  </si>
  <si>
    <t>518 Grand Street</t>
  </si>
  <si>
    <t>HUGE, PRIVATE BATH, STEPS FRM TRAIN</t>
  </si>
  <si>
    <t>301B Hewes Street</t>
  </si>
  <si>
    <t>Loft w/ Terrace @ Box House Hotel</t>
  </si>
  <si>
    <t>The Box House Hotel</t>
  </si>
  <si>
    <t>North Brooklyn Boat Club 51</t>
  </si>
  <si>
    <t>Private Bedroom Private Bathroom</t>
  </si>
  <si>
    <t>892 Sterling Place</t>
  </si>
  <si>
    <t>Cozy Sun Drenched Crown Heights Apt</t>
  </si>
  <si>
    <t>1535 Carroll Street</t>
  </si>
  <si>
    <t>Beautiful Boerum Hill 2 Bedroom</t>
  </si>
  <si>
    <t>557 Atlantic Avenue</t>
  </si>
  <si>
    <t>Boerum Hill</t>
  </si>
  <si>
    <t>Skylight Apartment Williamsburg</t>
  </si>
  <si>
    <t>Brooklyn Kings County</t>
  </si>
  <si>
    <t>Spacious 1BR in Prime Williamsburg</t>
  </si>
  <si>
    <t>460 Driggs Avenue</t>
  </si>
  <si>
    <t>Private Home w/ Parking in Brooklyn</t>
  </si>
  <si>
    <t>343 East 9th Street</t>
  </si>
  <si>
    <t>Private Room in Williamsburg Apt</t>
  </si>
  <si>
    <t>Emeka</t>
  </si>
  <si>
    <t>441 Grand Street</t>
  </si>
  <si>
    <t>Light and Spacious your 1BR Fort Greene Apt Awaits</t>
  </si>
  <si>
    <t>192 Washington Park</t>
  </si>
  <si>
    <t>Sunny 2BD, 2 balconies</t>
  </si>
  <si>
    <t>LeeAnn</t>
  </si>
  <si>
    <t>28 Eckford Street</t>
  </si>
  <si>
    <t>16' x 11' Furnished BR with Balcony</t>
  </si>
  <si>
    <t>Arnie</t>
  </si>
  <si>
    <t>Belt Parkway Sunset Park</t>
  </si>
  <si>
    <t>Great Loft in Williamsburg-Brooklyn</t>
  </si>
  <si>
    <t>George Washington Roebling Street</t>
  </si>
  <si>
    <t>Classic 4 BR brownstone</t>
  </si>
  <si>
    <t>43 7th Avenue</t>
  </si>
  <si>
    <t>No sleep till....Brooklyn!</t>
  </si>
  <si>
    <t>125 Stuyvesant Avenue</t>
  </si>
  <si>
    <t>Home 4 Medical Professionals-Kngbr6</t>
  </si>
  <si>
    <t>120 East 46th Street</t>
  </si>
  <si>
    <t>BR in heart of trendy williamsburg</t>
  </si>
  <si>
    <t>265 South 1st Street</t>
  </si>
  <si>
    <t>1 BR in Spacious 4 BR duplex</t>
  </si>
  <si>
    <t>415 Bleecker Street</t>
  </si>
  <si>
    <t>Lofty Brownstone Floor-Through</t>
  </si>
  <si>
    <t>312 Clinton Street</t>
  </si>
  <si>
    <t>Cobble Hill</t>
  </si>
  <si>
    <t>Lovely and Immaculate Bushwick Apt</t>
  </si>
  <si>
    <t>1490 Myrtle Avenue</t>
  </si>
  <si>
    <t>Bushwick BR/Private Bathroom</t>
  </si>
  <si>
    <t>124 Linden Street</t>
  </si>
  <si>
    <t>Cozy/spacious 3bd, room for rent</t>
  </si>
  <si>
    <t>341 Winthrop Street</t>
  </si>
  <si>
    <t>Large Retro Style Pre-War Studio</t>
  </si>
  <si>
    <t>412 East 18th Street</t>
  </si>
  <si>
    <t>Bright and Spacious, near the Park</t>
  </si>
  <si>
    <t>Yarimar</t>
  </si>
  <si>
    <t>427 Saint Johns Place</t>
  </si>
  <si>
    <t>Spacious 2 bedroom 1 bathroom BRKLY</t>
  </si>
  <si>
    <t>76 Weirfield Street</t>
  </si>
  <si>
    <t xml:space="preserve">1 Bed Apt in Greenpoint Brooklyn </t>
  </si>
  <si>
    <t>157 McGuinness Boulevard</t>
  </si>
  <si>
    <t>Lovely 1BR in Ft. Greene</t>
  </si>
  <si>
    <t>Ritchie</t>
  </si>
  <si>
    <t>Brooklyn Technical High School 29</t>
  </si>
  <si>
    <t>Stunning Park Slope 2BR</t>
  </si>
  <si>
    <t>Jean-Cosme</t>
  </si>
  <si>
    <t>577 Baltic Street</t>
  </si>
  <si>
    <t>Spacious Bright Room in Heart of Williamsburg NY</t>
  </si>
  <si>
    <t>136 North 1st Street</t>
  </si>
  <si>
    <t>Bright &amp; Modern Apt. in Brooklyn NY</t>
  </si>
  <si>
    <t>302 67th Street</t>
  </si>
  <si>
    <t>Charming studio, great location!!!</t>
  </si>
  <si>
    <t>Montrose Avenue Brooklyn</t>
  </si>
  <si>
    <t>True Loft in Williamsburg</t>
  </si>
  <si>
    <t>134 Frost Street</t>
  </si>
  <si>
    <t>Stylish apartment/ Serene Room in Williamsburg, BK</t>
  </si>
  <si>
    <t>120 Powers Street</t>
  </si>
  <si>
    <t>Spacious Loft with Spiral Staircase</t>
  </si>
  <si>
    <t>1508 DeKalb Avenue</t>
  </si>
  <si>
    <t>East Williamsburg Room near L train</t>
  </si>
  <si>
    <t>Reid</t>
  </si>
  <si>
    <t>140 Montrose Avenue</t>
  </si>
  <si>
    <t>Perfect for Visiting Family</t>
  </si>
  <si>
    <t>15 Garfield Place</t>
  </si>
  <si>
    <t>Winter Fun in Brooklyn!!!</t>
  </si>
  <si>
    <t>Shari</t>
  </si>
  <si>
    <t>581 Park Place</t>
  </si>
  <si>
    <t>Brooklyn apt, hip hood, with a view</t>
  </si>
  <si>
    <t>Bergen Auto Experience 809</t>
  </si>
  <si>
    <t>Carroll Gardens - Two Bedroom Apartment</t>
  </si>
  <si>
    <t>580 Henry Street</t>
  </si>
  <si>
    <t>New Studio Loft in Williamsburg w/ Private Terrace</t>
  </si>
  <si>
    <t>Fellow Barber 101</t>
  </si>
  <si>
    <t>Amazing LOFT in Prime Williamsburg</t>
  </si>
  <si>
    <t>Beautiful Brooklyn Brownstone Apt</t>
  </si>
  <si>
    <t>Peoples Institutional Methodist Community Church 628</t>
  </si>
  <si>
    <t>Newly Converted Factory 1BR Loft</t>
  </si>
  <si>
    <t>308 Kingsland Avenue</t>
  </si>
  <si>
    <t>Spacious Studio in Prospect Heights</t>
  </si>
  <si>
    <t>Mari</t>
  </si>
  <si>
    <t>651 Saint Marks Avenue</t>
  </si>
  <si>
    <t>Cozy Private Room in Artsy Bushwick</t>
  </si>
  <si>
    <t>La Perla Del Ulua 354</t>
  </si>
  <si>
    <t>Cute Bedroom in Clinton Hill</t>
  </si>
  <si>
    <t>1 Kosciuszko Street</t>
  </si>
  <si>
    <t>Two Porches &amp; Private Room</t>
  </si>
  <si>
    <t>3514 14th Avenue</t>
  </si>
  <si>
    <t>1bd garden apartment in Fort Greene</t>
  </si>
  <si>
    <t>Jana</t>
  </si>
  <si>
    <t>211 Carlton Avenue</t>
  </si>
  <si>
    <t>Cozy Studio on McGolrick Park</t>
  </si>
  <si>
    <t>Bernice</t>
  </si>
  <si>
    <t>629 Humboldt Street</t>
  </si>
  <si>
    <t>Lovely home-y room in Bushwick</t>
  </si>
  <si>
    <t>395 Evergreen Avenue</t>
  </si>
  <si>
    <t>TASTEFUL DESIGN + SPACE FOREVER</t>
  </si>
  <si>
    <t>984A Bushwick Avenue</t>
  </si>
  <si>
    <t>Large but cosy Bushwick apartment</t>
  </si>
  <si>
    <t>Sigfus</t>
  </si>
  <si>
    <t>42 Bushwick Place</t>
  </si>
  <si>
    <t>Bright, Modern loft in Williamsburg</t>
  </si>
  <si>
    <t>Verizon 55</t>
  </si>
  <si>
    <t>Spacious Private Room/Bath in Bushwick!</t>
  </si>
  <si>
    <t>Tanni</t>
  </si>
  <si>
    <t>524 Central Avenue</t>
  </si>
  <si>
    <t>Private 2BR / East Williamsburg, Bk</t>
  </si>
  <si>
    <t>11 Bogart Street</t>
  </si>
  <si>
    <t>Private Room in Williamsburg</t>
  </si>
  <si>
    <t>Bright and Airy Brooklyn Loft</t>
  </si>
  <si>
    <t>1083 Flushing Avenue</t>
  </si>
  <si>
    <t>Studio With Old-World Character</t>
  </si>
  <si>
    <t>1315 Sterling Place</t>
  </si>
  <si>
    <t>Classic Brooklyn Brownstone</t>
  </si>
  <si>
    <t>Brooklyn Hospital Center 121</t>
  </si>
  <si>
    <t>Gorgeous 2 bdrm in Carroll Gardens</t>
  </si>
  <si>
    <t>168 Huntington Street</t>
  </si>
  <si>
    <t>1 Bedroom avail in BK 3BD w/ porch</t>
  </si>
  <si>
    <t>Nerenda</t>
  </si>
  <si>
    <t>932 Myrtle Avenue</t>
  </si>
  <si>
    <t>City View From Brooklynâ€“ 2Bd+2Bth</t>
  </si>
  <si>
    <t>Said</t>
  </si>
  <si>
    <t>Pratt Institute 200</t>
  </si>
  <si>
    <t>Sunlit Room in Brooklyn Brownstone</t>
  </si>
  <si>
    <t>169 Greene Avenue</t>
  </si>
  <si>
    <t>Beautiful Authentic 1BR Apt with skylight near all</t>
  </si>
  <si>
    <t>54 Saint Felix Street</t>
  </si>
  <si>
    <t>Light Filled Apartment on Tree-Lined Street</t>
  </si>
  <si>
    <t>Public School 44 432</t>
  </si>
  <si>
    <t>Bright and airy Brooklyn townhouse</t>
  </si>
  <si>
    <t>Honey Nail Salon 490</t>
  </si>
  <si>
    <t>Nights in White Satin in the Slope</t>
  </si>
  <si>
    <t>Dena</t>
  </si>
  <si>
    <t>317A 21st Street</t>
  </si>
  <si>
    <t>Husband &amp; Wife Art-Filled Apartment</t>
  </si>
  <si>
    <t>555 Waverly Avenue</t>
  </si>
  <si>
    <t>HISTORIC WILLIAMSBURG, BKLYN #2</t>
  </si>
  <si>
    <t>Brady</t>
  </si>
  <si>
    <t>The Driggs 205</t>
  </si>
  <si>
    <t>Gorgeous Duplex + Garden</t>
  </si>
  <si>
    <t>665 Degraw Street</t>
  </si>
  <si>
    <t>Great, cozy room in Williamsburg!</t>
  </si>
  <si>
    <t>107 North 6th Street</t>
  </si>
  <si>
    <t>Surfer room 15mins to downtown NYC!</t>
  </si>
  <si>
    <t>56 Bushwick Avenue</t>
  </si>
  <si>
    <t>Great 2 bdr apt in WB/Greenpoint</t>
  </si>
  <si>
    <t>135 Guernsey Street</t>
  </si>
  <si>
    <t>Charming Apartment Up in the Trees</t>
  </si>
  <si>
    <t>Martin &amp; Julia</t>
  </si>
  <si>
    <t>Saint Paul's Episcopal Church of Brooklyn Carroll Street</t>
  </si>
  <si>
    <t>Kid friendly next to Prospect Park</t>
  </si>
  <si>
    <t>340 Saint Johns Place</t>
  </si>
  <si>
    <t>Park Slope Family Oasis w/ Patio</t>
  </si>
  <si>
    <t>701 8th Avenue</t>
  </si>
  <si>
    <t>Modern Greenpoint, Brooklyn Apt</t>
  </si>
  <si>
    <t>Ali+Scott</t>
  </si>
  <si>
    <t>195 Green Street</t>
  </si>
  <si>
    <t>Luxe, Spacious 2BR 2BA Nr Trains</t>
  </si>
  <si>
    <t>172 13th Street</t>
  </si>
  <si>
    <t>City living in a suburb on NYC</t>
  </si>
  <si>
    <t>Sunita</t>
  </si>
  <si>
    <t>81 Harman Street</t>
  </si>
  <si>
    <t>A 2BR Oasis in Red Hook</t>
  </si>
  <si>
    <t>Penny</t>
  </si>
  <si>
    <t>384 Columbia Street</t>
  </si>
  <si>
    <t>Red Hook</t>
  </si>
  <si>
    <t>Charming Brooklyn 1BD+Den</t>
  </si>
  <si>
    <t>273 Union Street</t>
  </si>
  <si>
    <t>Stylish Apt in the Heart of BedStuy</t>
  </si>
  <si>
    <t>Shatia</t>
  </si>
  <si>
    <t>502 Madison Street</t>
  </si>
  <si>
    <t>1 Bedroom Greenpoint Close To All</t>
  </si>
  <si>
    <t>179 Franklin Street</t>
  </si>
  <si>
    <t>COBBLE HILL SUMMER HAVEN</t>
  </si>
  <si>
    <t>Jacqueline Mia</t>
  </si>
  <si>
    <t>134 Baltic Street</t>
  </si>
  <si>
    <t>DNTWN BK / Boerum Hill Sky Loft</t>
  </si>
  <si>
    <t>25 Elm Place</t>
  </si>
  <si>
    <t>Downtown Brooklyn</t>
  </si>
  <si>
    <t>Cozy room for short term sublet</t>
  </si>
  <si>
    <t>Jerie</t>
  </si>
  <si>
    <t>Mobil Atlantic Avenue</t>
  </si>
  <si>
    <t>Master bedroom in prime Brooklyn</t>
  </si>
  <si>
    <t>351 Prospect Place</t>
  </si>
  <si>
    <t>Spacious room in Park Slope</t>
  </si>
  <si>
    <t>Hardik</t>
  </si>
  <si>
    <t>Square Design 283</t>
  </si>
  <si>
    <t>Home 4 Medical Professionals-Kngbr5</t>
  </si>
  <si>
    <t>Kingsbrook Jewish Medical Center 585</t>
  </si>
  <si>
    <t>Entire apt right at the park!</t>
  </si>
  <si>
    <t>M&amp;M Car Wash &amp; Lube 505</t>
  </si>
  <si>
    <t>Spacious Sunny Brooklyn Sanctuary</t>
  </si>
  <si>
    <t>16 Saint James Place</t>
  </si>
  <si>
    <t>Beautiful live/work Brooklyn artists loft</t>
  </si>
  <si>
    <t>786 Kent Avenue</t>
  </si>
  <si>
    <t>Coozy Room In Park Slope.</t>
  </si>
  <si>
    <t>Shawn</t>
  </si>
  <si>
    <t>314 16th Street</t>
  </si>
  <si>
    <t>Huge Loft In heart of Bushwick</t>
  </si>
  <si>
    <t>990 Hart Street</t>
  </si>
  <si>
    <t>Spacious &amp; Sunny Williamsburg Apt</t>
  </si>
  <si>
    <t>Branden</t>
  </si>
  <si>
    <t>177 North 9th Street</t>
  </si>
  <si>
    <t>THE BEST HOUSE IN BROOKLYN !</t>
  </si>
  <si>
    <t>Arleta</t>
  </si>
  <si>
    <t>250 Kosciuszko Street</t>
  </si>
  <si>
    <t>Spacious room in Williamsburg</t>
  </si>
  <si>
    <t>927 Grand Street</t>
  </si>
  <si>
    <t>Great 1 bedroom, close to subway!</t>
  </si>
  <si>
    <t>Connor</t>
  </si>
  <si>
    <t>727 Hart Street</t>
  </si>
  <si>
    <t>1 bedroom in Brooklyn</t>
  </si>
  <si>
    <t>415 40th Street</t>
  </si>
  <si>
    <t>Eclectic Williamsburg Townhouse</t>
  </si>
  <si>
    <t>Robbie</t>
  </si>
  <si>
    <t>South 4th Street &amp; Rodney Street South 4th Street</t>
  </si>
  <si>
    <t>1 bdrm apartment in boerum hill!</t>
  </si>
  <si>
    <t>71 Dean Street</t>
  </si>
  <si>
    <t>Relax at our duplex + backyard</t>
  </si>
  <si>
    <t>Romi</t>
  </si>
  <si>
    <t>380 Lexington Avenue</t>
  </si>
  <si>
    <t>Secret Garden Apartment in Bed Stuy, Brooklyn</t>
  </si>
  <si>
    <t>186 Lexington Avenue</t>
  </si>
  <si>
    <t>Beautiful and spacious  bedroom in Williamsburg</t>
  </si>
  <si>
    <t>194 Devoe Street</t>
  </si>
  <si>
    <t>Studio Loft with 2 queen beds and large kitchen</t>
  </si>
  <si>
    <t>247 Nassau Avenue</t>
  </si>
  <si>
    <t>Cosy Williamsburg</t>
  </si>
  <si>
    <t>Estelle</t>
  </si>
  <si>
    <t>The Gretsh Building Broadway</t>
  </si>
  <si>
    <t>Great 2 bedroom Greenpoint BK</t>
  </si>
  <si>
    <t>632 Manhattan Avenue</t>
  </si>
  <si>
    <t>Spacious Room in  Brooklyn</t>
  </si>
  <si>
    <t>1013 Lincoln Place</t>
  </si>
  <si>
    <t xml:space="preserve">Carroll Gardens Brooklyn Apartment </t>
  </si>
  <si>
    <t>86 4th Place</t>
  </si>
  <si>
    <t>Prospect Park Apt</t>
  </si>
  <si>
    <t>St. Theresa's Rectory 563</t>
  </si>
  <si>
    <t>Family-Friendly 3 BR in Cobble Hill</t>
  </si>
  <si>
    <t>88 Douglass Street</t>
  </si>
  <si>
    <t>North Park Slope Studio</t>
  </si>
  <si>
    <t>Carla</t>
  </si>
  <si>
    <t>39 Saint Johns Place</t>
  </si>
  <si>
    <t>Bright and Sunny 2 Bedroom</t>
  </si>
  <si>
    <t>Rindon</t>
  </si>
  <si>
    <t>75 Maple Street</t>
  </si>
  <si>
    <t>Beautiful Boerum Hill apartment!</t>
  </si>
  <si>
    <t>275 Atlantic Avenue</t>
  </si>
  <si>
    <t>Entire 1bdrm cnr of Fort Greene- off Park</t>
  </si>
  <si>
    <t>243 Cumberland Street</t>
  </si>
  <si>
    <t>Sunny lrg 1 BR in Chilled Bushwick</t>
  </si>
  <si>
    <t>1546 Greene Avenue</t>
  </si>
  <si>
    <t>New York City Dream Apartment</t>
  </si>
  <si>
    <t>Luis Alejandro</t>
  </si>
  <si>
    <t>558 Lafayette Avenue</t>
  </si>
  <si>
    <t>Bright &amp; cosy Williamsburg apt</t>
  </si>
  <si>
    <t>131 North 4th Street</t>
  </si>
  <si>
    <t>Crown (Prospect) Heights Brooklyn Room</t>
  </si>
  <si>
    <t>Hannah</t>
  </si>
  <si>
    <t>596 Prospect Place</t>
  </si>
  <si>
    <t>Beautiful Garden Duplex in Brooklyn</t>
  </si>
  <si>
    <t>346 Halsey Street</t>
  </si>
  <si>
    <t>1BR Loft in Brooklyn</t>
  </si>
  <si>
    <t>117 Ryerson Street</t>
  </si>
  <si>
    <t>Big &amp; Sunny room w Private Entrance</t>
  </si>
  <si>
    <t>46 McGuinness Boulevard</t>
  </si>
  <si>
    <t>Sunny apartment in Carroll Gardens</t>
  </si>
  <si>
    <t>321 Union Street</t>
  </si>
  <si>
    <t>Big Loft in Bushwick: Unfurnished, longterm sublet</t>
  </si>
  <si>
    <t>97 Knickerbocker Avenue</t>
  </si>
  <si>
    <t>Gorgeous Summer Duplex/Yard sublet</t>
  </si>
  <si>
    <t>Verena  And Dylan</t>
  </si>
  <si>
    <t>272A Halsey Street</t>
  </si>
  <si>
    <t>Lovely, light-filled Bushwick flat</t>
  </si>
  <si>
    <t>The Rookery 425</t>
  </si>
  <si>
    <t>1 bedroom in a super cute 2 bed</t>
  </si>
  <si>
    <t>140 Johnson Avenue</t>
  </si>
  <si>
    <t>Stunning room. 15mins to Manhattan!</t>
  </si>
  <si>
    <t>833 Jefferson Avenue</t>
  </si>
  <si>
    <t>A Spacious Private Peaceful Studio</t>
  </si>
  <si>
    <t>Sayam</t>
  </si>
  <si>
    <t>585 Park Place</t>
  </si>
  <si>
    <t>Well Kept  Private Room around  Brighton  Beach</t>
  </si>
  <si>
    <t>Olia</t>
  </si>
  <si>
    <t>Ocean Parkway Brighton Beach</t>
  </si>
  <si>
    <t>Brighton Beach</t>
  </si>
  <si>
    <t>1BR bright studio w/ priv bathroom, own entrance!</t>
  </si>
  <si>
    <t>Kelvin</t>
  </si>
  <si>
    <t>257 North 6th Street</t>
  </si>
  <si>
    <t>Vintage Jewel in Crown Heights</t>
  </si>
  <si>
    <t>1426 Park Place</t>
  </si>
  <si>
    <t>1-BDRM, Good Light, Fire-Escape, AC</t>
  </si>
  <si>
    <t>694 Classon Avenue</t>
  </si>
  <si>
    <t>Open/Sunny 2 BR in Prospect Heights</t>
  </si>
  <si>
    <t>630 Bergen Street</t>
  </si>
  <si>
    <t>Large, furnished room in a 2 bedroom!</t>
  </si>
  <si>
    <t>Nostrand Avenue Eastern Parkway</t>
  </si>
  <si>
    <t>Sunny, Cobble Hill Apartment</t>
  </si>
  <si>
    <t>303 Warren Street</t>
  </si>
  <si>
    <t>Eugene</t>
  </si>
  <si>
    <t>145 Noll Street</t>
  </si>
  <si>
    <t>1 bedroom in 3 bedroom apartment</t>
  </si>
  <si>
    <t>354 Gates Avenue</t>
  </si>
  <si>
    <t>Brooklyn Heights gem</t>
  </si>
  <si>
    <t>Cadman Plaza West DUMBO</t>
  </si>
  <si>
    <t>Little Brownstone</t>
  </si>
  <si>
    <t>Kham</t>
  </si>
  <si>
    <t>843 Lafayette Avenue</t>
  </si>
  <si>
    <t>Cute &amp; Cozy Room in Greenpoint, BK</t>
  </si>
  <si>
    <t>Bryn</t>
  </si>
  <si>
    <t>81 Sutton Street</t>
  </si>
  <si>
    <t>great room in the best place</t>
  </si>
  <si>
    <t>Nima</t>
  </si>
  <si>
    <t>815 Lincoln Place</t>
  </si>
  <si>
    <t>Beautiful Apartment close to Metro Line.</t>
  </si>
  <si>
    <t>909 Metropolitan Avenue</t>
  </si>
  <si>
    <t>Lovely Room in a 2 BR in Greenpoint</t>
  </si>
  <si>
    <t>Saskia</t>
  </si>
  <si>
    <t>50 Hausman Street</t>
  </si>
  <si>
    <t>Lovely Garden Apartment in Bklyn</t>
  </si>
  <si>
    <t>Petal</t>
  </si>
  <si>
    <t>5216 Avenue K</t>
  </si>
  <si>
    <t>LRG 2br BKLYN APT CLOSE TO TRAINS AND PARK</t>
  </si>
  <si>
    <t>115 Ocean Avenue</t>
  </si>
  <si>
    <t>Clean, Bright 1BD in Bushwick!</t>
  </si>
  <si>
    <t>146 Evergreen Avenue</t>
  </si>
  <si>
    <t xml:space="preserve">Beautiful, Spacious Brooklyn Home </t>
  </si>
  <si>
    <t>272 Sterling Street</t>
  </si>
  <si>
    <t>Private 1 bedroom in Williamsburg</t>
  </si>
  <si>
    <t>282 Wallabout Street</t>
  </si>
  <si>
    <t>Modern Townhouse - Chic Sunny Room - L/J/A/C Train</t>
  </si>
  <si>
    <t>Rony</t>
  </si>
  <si>
    <t>219 Jefferson Street</t>
  </si>
  <si>
    <t>Spacious, light-filled home by Prospect Park</t>
  </si>
  <si>
    <t>218 Albemarle Road</t>
  </si>
  <si>
    <t>Sun-soaked 1BR in Park Slope with amazing NYC view</t>
  </si>
  <si>
    <t>7th Avenue &amp; 6th Street 7th Avenue</t>
  </si>
  <si>
    <t>Luxurious Brooklyn 2BD w/ Parking</t>
  </si>
  <si>
    <t>23 Bogardus Street</t>
  </si>
  <si>
    <t>Sheepshead Bay</t>
  </si>
  <si>
    <t>A Fantastic Master Bedroom Suite in a 3BD apt</t>
  </si>
  <si>
    <t>131 Marcus Garvey Boulevard</t>
  </si>
  <si>
    <t>Lovely, Huge, Open, Quiet, Spacious, Sunny, A/C</t>
  </si>
  <si>
    <t>72 Quincy Street</t>
  </si>
  <si>
    <t>Bright and spacious 2 bed apartment</t>
  </si>
  <si>
    <t>716 Sackett Street</t>
  </si>
  <si>
    <t>Sunny Room in Heart of Williamsburg</t>
  </si>
  <si>
    <t>Victor</t>
  </si>
  <si>
    <t>121 South 2nd Street</t>
  </si>
  <si>
    <t>Spacious Modern Williamsburg Loft!</t>
  </si>
  <si>
    <t>Phoebe</t>
  </si>
  <si>
    <t>385 South 2nd Street</t>
  </si>
  <si>
    <t>Quite Room, Private Bath Easy Tra!</t>
  </si>
  <si>
    <t>Luis Enrique</t>
  </si>
  <si>
    <t>418 Marion Street</t>
  </si>
  <si>
    <t>Charming brownstone</t>
  </si>
  <si>
    <t>Caylah</t>
  </si>
  <si>
    <t>724 Marcy Avenue</t>
  </si>
  <si>
    <t>East Williamsburg Clean Apartment</t>
  </si>
  <si>
    <t>215 Powers Street</t>
  </si>
  <si>
    <t>Brooklyn off J/Z, Newly Renovated</t>
  </si>
  <si>
    <t>469 Chauncey Street</t>
  </si>
  <si>
    <t>Bedroom in East Williamsburg</t>
  </si>
  <si>
    <t>134 Graham Avenue</t>
  </si>
  <si>
    <t>Private Room in Brooklyn Brownstone</t>
  </si>
  <si>
    <t>Ivey</t>
  </si>
  <si>
    <t>161 Jefferson Avenue</t>
  </si>
  <si>
    <t>New City View 1BR Loft, Greenpoint</t>
  </si>
  <si>
    <t>84 Sutton Street</t>
  </si>
  <si>
    <t>New Factory Converted Studio Loft</t>
  </si>
  <si>
    <t>248 Nassau Avenue</t>
  </si>
  <si>
    <t>Spacious Studio Loft in Brooklyn</t>
  </si>
  <si>
    <t>252 Kingsland Avenue</t>
  </si>
  <si>
    <t>Room in spacious apt near the park</t>
  </si>
  <si>
    <t>Sidra</t>
  </si>
  <si>
    <t>95 East 18th Street</t>
  </si>
  <si>
    <t>1 Guest Room in New Condo</t>
  </si>
  <si>
    <t>Old Fulton Street DUMBO</t>
  </si>
  <si>
    <t>charming house on family block</t>
  </si>
  <si>
    <t>Christine &amp; Philip</t>
  </si>
  <si>
    <t>248 15th Street</t>
  </si>
  <si>
    <t xml:space="preserve">APT IN PROSPECT/CROWN HEIGHTS </t>
  </si>
  <si>
    <t>Konstantino</t>
  </si>
  <si>
    <t>1504 Bedford Avenue</t>
  </si>
  <si>
    <t>Gorgeous Williamsburg Apt + balcony</t>
  </si>
  <si>
    <t>Miki &amp; Yacine</t>
  </si>
  <si>
    <t>545 Metropolitan Avenue</t>
  </si>
  <si>
    <t>Designer apt. in Williamsburg, NYC</t>
  </si>
  <si>
    <t>139 North 10th Street</t>
  </si>
  <si>
    <t>1 Bed Williamsburg Apt, Amazing Loc</t>
  </si>
  <si>
    <t>Phil</t>
  </si>
  <si>
    <t>149 North 8th Street</t>
  </si>
  <si>
    <t>Charming Brooklyn Abode</t>
  </si>
  <si>
    <t>806 Ocean Avenue</t>
  </si>
  <si>
    <t xml:space="preserve">Sunny 1 BR Brooklyn Loft Apartment </t>
  </si>
  <si>
    <t>90 Downing Street</t>
  </si>
  <si>
    <t xml:space="preserve">Spacious 3 bedroom in Park Slope </t>
  </si>
  <si>
    <t>Philippa</t>
  </si>
  <si>
    <t>NewYork-Presbyterian Brooklyn Center for Community Health 6th Street</t>
  </si>
  <si>
    <t>Rare Loft Apt in Heart of Brooklyn</t>
  </si>
  <si>
    <t>Kevin + Casey</t>
  </si>
  <si>
    <t>Bethel Baptist Church 265</t>
  </si>
  <si>
    <t>Large 2 Full BR 15min to Manhattan!</t>
  </si>
  <si>
    <t>Rapid Park 906</t>
  </si>
  <si>
    <t>Charming &amp; Spacious One Bedroom</t>
  </si>
  <si>
    <t>Rebecca (Marks)</t>
  </si>
  <si>
    <t>Cat lovers: 3-story Park Slope Townhouse with cat!</t>
  </si>
  <si>
    <t>Public School 133 Butler Street</t>
  </si>
  <si>
    <t>Modern 1br by ocean in Brooklyn</t>
  </si>
  <si>
    <t>10002 4th Avenue</t>
  </si>
  <si>
    <t>Fort Hamilton</t>
  </si>
  <si>
    <t>Kensington/Ditmas Park pied-a-terre</t>
  </si>
  <si>
    <t>Beverley Road Kensington</t>
  </si>
  <si>
    <t>2BR  Apt - 20min to Soho</t>
  </si>
  <si>
    <t>Alon</t>
  </si>
  <si>
    <t>1298 Fulton Street</t>
  </si>
  <si>
    <t>Historic Brownstone Duplex</t>
  </si>
  <si>
    <t>171 Clermont Avenue</t>
  </si>
  <si>
    <t>Great location, spacious apt.</t>
  </si>
  <si>
    <t>Santiago</t>
  </si>
  <si>
    <t>328 Dean Street</t>
  </si>
  <si>
    <t>Full Prospect Heights Brownstone!</t>
  </si>
  <si>
    <t>300 Prospect Place</t>
  </si>
  <si>
    <t>So Much Room in Brooklyn</t>
  </si>
  <si>
    <t>Famous</t>
  </si>
  <si>
    <t>New York Avenue &amp; Bergen Street New York Avenue</t>
  </si>
  <si>
    <t>Ft. Greene garden gem, large and convenient</t>
  </si>
  <si>
    <t>257 Cumberland Street</t>
  </si>
  <si>
    <t>Room in sunny &amp; plant filled apt!</t>
  </si>
  <si>
    <t>Lian</t>
  </si>
  <si>
    <t>717 Sterling Place</t>
  </si>
  <si>
    <t>Superior @ Box House</t>
  </si>
  <si>
    <t>52 Box Street</t>
  </si>
  <si>
    <t>Brooklyn at its finest</t>
  </si>
  <si>
    <t>368 Berry Street</t>
  </si>
  <si>
    <t>Lovely, Large Room in Crown Heights</t>
  </si>
  <si>
    <t>97 Brooklyn Avenue</t>
  </si>
  <si>
    <t>Peaceful home, friendly area!</t>
  </si>
  <si>
    <t>480 Harman Street</t>
  </si>
  <si>
    <t>Great location. Spacious on PROSPECT PARK</t>
  </si>
  <si>
    <t>Paz</t>
  </si>
  <si>
    <t>356 Saint Johns Place</t>
  </si>
  <si>
    <t>Quiet and Cozy Brooklyn Brownstone Apartment</t>
  </si>
  <si>
    <t>292 Hancock Street</t>
  </si>
  <si>
    <t>Gorgeous bohemian  Apt. in a Brownstone</t>
  </si>
  <si>
    <t>Liat</t>
  </si>
  <si>
    <t>Fort Greene brownstone 1BR- SUBLET</t>
  </si>
  <si>
    <t>207 Carlton Avenue</t>
  </si>
  <si>
    <t>Spacious 2 Bedroom + Backyard in Fort Greene BK</t>
  </si>
  <si>
    <t>Danny And June</t>
  </si>
  <si>
    <t>164 Washington Avenue</t>
  </si>
  <si>
    <t>Tree-lined block+Roof+private rooms</t>
  </si>
  <si>
    <t>836 Bergen Street</t>
  </si>
  <si>
    <t>Cute One-Bedroom on treelined block</t>
  </si>
  <si>
    <t>643 Leonard Street</t>
  </si>
  <si>
    <t>Studio in heart of Cobble Hill, BK</t>
  </si>
  <si>
    <t>83 Wyckoff Street</t>
  </si>
  <si>
    <t>Large williamsburg apt. Sleeps 4.</t>
  </si>
  <si>
    <t>Martha</t>
  </si>
  <si>
    <t>45 Meserole Street</t>
  </si>
  <si>
    <t>Home 4 Medical Professionals - The "Clinomania"</t>
  </si>
  <si>
    <t>532 Schenectady Avenue</t>
  </si>
  <si>
    <t>Home 4 Medical Professionals- The "Zona"</t>
  </si>
  <si>
    <t>Wyckoff Heights Medical Center 374</t>
  </si>
  <si>
    <t>North Brooklyn Experience.</t>
  </si>
  <si>
    <t>Amar</t>
  </si>
  <si>
    <t>114 Newel Street</t>
  </si>
  <si>
    <t>Duplex garden brownstone apt</t>
  </si>
  <si>
    <t>Maeva &amp; Aaron</t>
  </si>
  <si>
    <t>196 Greene Avenue</t>
  </si>
  <si>
    <t>Bright and Cheerful Prospect Heights 1-bedroom</t>
  </si>
  <si>
    <t>549 Bergen Street</t>
  </si>
  <si>
    <t>Room in BushBurg Apt w/ Rooftop</t>
  </si>
  <si>
    <t>1 Humboldt Street</t>
  </si>
  <si>
    <t>Bright &amp; Colorful Studio in BK</t>
  </si>
  <si>
    <t>280 Clifton Place</t>
  </si>
  <si>
    <t>Sunny, charming 1 bedroom apartment</t>
  </si>
  <si>
    <t>494 Monroe Street</t>
  </si>
  <si>
    <t>Breathtaking Penthouse Skyline Room &amp; 20min to NYC</t>
  </si>
  <si>
    <t>Ota</t>
  </si>
  <si>
    <t>1290 Halsey Street</t>
  </si>
  <si>
    <t>2 BRs with private entrance/kid-fr</t>
  </si>
  <si>
    <t>Maria And Mariano</t>
  </si>
  <si>
    <t>86 Monitor Street</t>
  </si>
  <si>
    <t>room in a two bedroom apt, whole apartment</t>
  </si>
  <si>
    <t>469 Bedford Avenue</t>
  </si>
  <si>
    <t>Awesome apartment in Williamsburg!</t>
  </si>
  <si>
    <t>Anael</t>
  </si>
  <si>
    <t>33 Conselyea Street</t>
  </si>
  <si>
    <t>Brooklyn Artist Bdrm center of everything</t>
  </si>
  <si>
    <t>560 Washington Avenue</t>
  </si>
  <si>
    <t>Warm &amp; Spacious (not available)</t>
  </si>
  <si>
    <t>Garth</t>
  </si>
  <si>
    <t>323 Covert Street</t>
  </si>
  <si>
    <t>Beautiful Prewar 1BD Apartment</t>
  </si>
  <si>
    <t>68 East 19th Street</t>
  </si>
  <si>
    <t>Big room in Greenpoint.</t>
  </si>
  <si>
    <t>1024 Manhattan Avenue</t>
  </si>
  <si>
    <t>Sunny,Private,Williamsburg 1BD Apt</t>
  </si>
  <si>
    <t>88 Marcy Avenue</t>
  </si>
  <si>
    <t>Greenpoint Studio w/ 2 cats</t>
  </si>
  <si>
    <t>252 Nassau Avenue</t>
  </si>
  <si>
    <t>Cozy Private Room in Brooklyn NY</t>
  </si>
  <si>
    <t>103 Division Place</t>
  </si>
  <si>
    <t>One very large room two beds</t>
  </si>
  <si>
    <t>469 Marion Street</t>
  </si>
  <si>
    <t>Sleek Bushwick Loft</t>
  </si>
  <si>
    <t>107 Grattan Street</t>
  </si>
  <si>
    <t>Amazing 2BR/2Bath Loft in Brooklyn</t>
  </si>
  <si>
    <t>270 Nassau Avenue</t>
  </si>
  <si>
    <t>Bohemian 1 Bedroom Loft with city view</t>
  </si>
  <si>
    <t>76 Sutton Street</t>
  </si>
  <si>
    <t>Charming 1br loft in Brooklyn</t>
  </si>
  <si>
    <t>Simply brooklyn. Bedroom with office off L train.</t>
  </si>
  <si>
    <t>The High School of Enterprise Business</t>
  </si>
  <si>
    <t>Bright studio in the heart of Brooklyn</t>
  </si>
  <si>
    <t>PS 9 Sarah Smith Garnet School 80</t>
  </si>
  <si>
    <t>Perfect House for the Whole Family</t>
  </si>
  <si>
    <t>127 Church Avenue</t>
  </si>
  <si>
    <t>Gorgeous 1 BR in N Williamsburg</t>
  </si>
  <si>
    <t>165 North 10th Street</t>
  </si>
  <si>
    <t>Cozy, artistic room in Brooklyn Apt</t>
  </si>
  <si>
    <t>Elle</t>
  </si>
  <si>
    <t>57 Hancock Street</t>
  </si>
  <si>
    <t>Sunny top floor apartment in Clinton Hill</t>
  </si>
  <si>
    <t>Nichola</t>
  </si>
  <si>
    <t>Propel Electric Bikes 134</t>
  </si>
  <si>
    <t>Great Lrg Apt next to Park/Subway</t>
  </si>
  <si>
    <t>Cristian</t>
  </si>
  <si>
    <t>5 Westminster Road</t>
  </si>
  <si>
    <t>Cute Studio Apt in a Mansion (1882)</t>
  </si>
  <si>
    <t>100 Greene Avenue</t>
  </si>
  <si>
    <t>Room in cool Bushwick loft!</t>
  </si>
  <si>
    <t>885 Park Avenue</t>
  </si>
  <si>
    <t>Relaxing Brooklyn Getaway</t>
  </si>
  <si>
    <t>Afaliah</t>
  </si>
  <si>
    <t>101 Park Avenue</t>
  </si>
  <si>
    <t>Big, Bright, and Beautiful</t>
  </si>
  <si>
    <t>Catrinel</t>
  </si>
  <si>
    <t>90 South Oxford Street</t>
  </si>
  <si>
    <t>Room in Historic Fort Greene Apt.</t>
  </si>
  <si>
    <t>Kingdom Hall of Jehova's Witnesses 113</t>
  </si>
  <si>
    <t>2 BR Apt w/ patio close to the L</t>
  </si>
  <si>
    <t>148 Wyckoff Avenue</t>
  </si>
  <si>
    <t>Beautiful 3 room studio in Brooklyn</t>
  </si>
  <si>
    <t>Amelia</t>
  </si>
  <si>
    <t>9th Street &amp; 6th Avenue 9th Street</t>
  </si>
  <si>
    <t>Spacious 4 bedroom house, New York</t>
  </si>
  <si>
    <t>326 East 8th Street</t>
  </si>
  <si>
    <t>Large and Beautiful 1 Bedroom in Bushwick</t>
  </si>
  <si>
    <t>Clayton</t>
  </si>
  <si>
    <t>1098 Gates Avenue</t>
  </si>
  <si>
    <t>PROSPECT HEIGHTS LARGE PRIVATE ROOM</t>
  </si>
  <si>
    <t>Frank R. Bell Funeral Home 526</t>
  </si>
  <si>
    <t>Cozy place</t>
  </si>
  <si>
    <t>Sweet Home</t>
  </si>
  <si>
    <t>763 Knickerbocker Avenue</t>
  </si>
  <si>
    <t>Sunny Private BR Crown Hts Brooklyn</t>
  </si>
  <si>
    <t>910 Prospect Place</t>
  </si>
  <si>
    <t>Sunny &amp; Cozy 1 Bedroom Apartment</t>
  </si>
  <si>
    <t>506 Monroe Street</t>
  </si>
  <si>
    <t>Great spacious room by the L train!</t>
  </si>
  <si>
    <t>Anamaria</t>
  </si>
  <si>
    <t>305 Woodbine Street</t>
  </si>
  <si>
    <t>BEDFORD AV.  ROOM IN WILLIAMSBURG..</t>
  </si>
  <si>
    <t>Javier Pedraza</t>
  </si>
  <si>
    <t>193 Broadway</t>
  </si>
  <si>
    <t>New Law in New York | NO  rentals under 30 days..</t>
  </si>
  <si>
    <t>Lancelot</t>
  </si>
  <si>
    <t>103 2nd Place</t>
  </si>
  <si>
    <t>South Facing Brownstone, 2nd Floor</t>
  </si>
  <si>
    <t>Bais Rachel School for Girls 225</t>
  </si>
  <si>
    <t>2BR Lux Prospect Heights</t>
  </si>
  <si>
    <t>Supriya</t>
  </si>
  <si>
    <t>425 Prospect Place</t>
  </si>
  <si>
    <t>Stylish Garden House - Trendy area</t>
  </si>
  <si>
    <t>Oz</t>
  </si>
  <si>
    <t>609 Metropolitan Avenue</t>
  </si>
  <si>
    <t>COZY SUNNY ROOM, BLOCK 4RM TRAIN :)</t>
  </si>
  <si>
    <t>429 Broadway</t>
  </si>
  <si>
    <t>Gorgeous Ft. Greene apt amazing vu</t>
  </si>
  <si>
    <t>Private Artistâ€™s Apt/ Amazing Location!</t>
  </si>
  <si>
    <t>Jsun</t>
  </si>
  <si>
    <t>Williamsburg Bridge Bike Path Manhattan Community Board 3</t>
  </si>
  <si>
    <t>Cute Mid-Century Bushwick sleeps 3!</t>
  </si>
  <si>
    <t>326 Melrose Street</t>
  </si>
  <si>
    <t>The Lavender Suite on Greene</t>
  </si>
  <si>
    <t>Kamaya</t>
  </si>
  <si>
    <t>Mount Tabor Baptist Church 115</t>
  </si>
  <si>
    <t>Spacious Duplex Garden Apt Park Slope Brooklyn</t>
  </si>
  <si>
    <t>Tracey</t>
  </si>
  <si>
    <t>627 Warren Street</t>
  </si>
  <si>
    <t>In the heart of Park Slope</t>
  </si>
  <si>
    <t>Eylem</t>
  </si>
  <si>
    <t>Park Slope Eastern Spa 325</t>
  </si>
  <si>
    <t>Brooklyn Carroll Gardens Charmer!</t>
  </si>
  <si>
    <t>409 Clinton Street</t>
  </si>
  <si>
    <t>Entire apartment 1st Floor</t>
  </si>
  <si>
    <t>6758 4th Avenue</t>
  </si>
  <si>
    <t>Lovely and quiet Brownstone!!!!</t>
  </si>
  <si>
    <t>12A Monroe Street</t>
  </si>
  <si>
    <t>Family home near Prospect Park</t>
  </si>
  <si>
    <t>Johanna</t>
  </si>
  <si>
    <t>404 11th Street</t>
  </si>
  <si>
    <t>Super Quiet, Private Patio</t>
  </si>
  <si>
    <t>Benjamin</t>
  </si>
  <si>
    <t>309 State Street</t>
  </si>
  <si>
    <t>Sunny and Bright Room with a Terrace</t>
  </si>
  <si>
    <t>2218 East 3rd Street</t>
  </si>
  <si>
    <t>Gravesend</t>
  </si>
  <si>
    <t>Luxury 2BR, Prime Location, 20 Min to Manhattan</t>
  </si>
  <si>
    <t>Botanic Garden Eastern Parkway Service Road</t>
  </si>
  <si>
    <t>1BR UNFURN SUBLET in Williamsburg</t>
  </si>
  <si>
    <t>85 Meserole Street</t>
  </si>
  <si>
    <t>Beautiful Large Room in Park Slope</t>
  </si>
  <si>
    <t>Jessie</t>
  </si>
  <si>
    <t>169 17th Street</t>
  </si>
  <si>
    <t>Stay in the heart of Williamsburg!</t>
  </si>
  <si>
    <t>202 Bedford Avenue</t>
  </si>
  <si>
    <t>SpaciousBedroom in Brownstone Bklyn</t>
  </si>
  <si>
    <t>55 4th Place</t>
  </si>
  <si>
    <t>Big Private room in Brooklyn Brownstone</t>
  </si>
  <si>
    <t>Sheki</t>
  </si>
  <si>
    <t>1329 Dean Street</t>
  </si>
  <si>
    <t>Vintage Bed/Bath in Bed-Stuy</t>
  </si>
  <si>
    <t>Public School 262 500</t>
  </si>
  <si>
    <t>Kosher new studio close to subway</t>
  </si>
  <si>
    <t>1847 70th Street</t>
  </si>
  <si>
    <t>Bensonhurst</t>
  </si>
  <si>
    <t>Steps away from Brooklyn museum</t>
  </si>
  <si>
    <t>Mariam</t>
  </si>
  <si>
    <t>805 Washington Avenue</t>
  </si>
  <si>
    <t>Large room in renovated apartment in Williamsburg</t>
  </si>
  <si>
    <t>Gaspard</t>
  </si>
  <si>
    <t>162 Ainslie Street</t>
  </si>
  <si>
    <t>Big, Sunny Bedroom, right by subway!</t>
  </si>
  <si>
    <t>Carrie-Anne</t>
  </si>
  <si>
    <t>1271 Willoughby Avenue</t>
  </si>
  <si>
    <t>Sunny airy beautiful Brooklyn 1B</t>
  </si>
  <si>
    <t>Lihi</t>
  </si>
  <si>
    <t>194 Lenox Road</t>
  </si>
  <si>
    <t>Beautiful 1br loft in Brooklyn</t>
  </si>
  <si>
    <t>300 Kingsland Avenue</t>
  </si>
  <si>
    <t>Cool Studio Loft in Brooklyn</t>
  </si>
  <si>
    <t>613 Morgan Avenue</t>
  </si>
  <si>
    <t>Spacious, Cozy 1 Bedroom</t>
  </si>
  <si>
    <t>Lenore</t>
  </si>
  <si>
    <t>550 Ocean Avenue</t>
  </si>
  <si>
    <t>1 BR in shiny new building + bikes!</t>
  </si>
  <si>
    <t>90 Vanderbilt Avenue</t>
  </si>
  <si>
    <t>2BR 2Bath duplex w garden &amp; terrace</t>
  </si>
  <si>
    <t>Sabrina And Eduardo</t>
  </si>
  <si>
    <t>68 Clifton Place</t>
  </si>
  <si>
    <t>Sun Drenched Williamsburg Apt</t>
  </si>
  <si>
    <t>Francesca And Angelique</t>
  </si>
  <si>
    <t>388 Union Avenue</t>
  </si>
  <si>
    <t>Roomy Studio at Prospect Park</t>
  </si>
  <si>
    <t>Penelope</t>
  </si>
  <si>
    <t>333 Parkside Avenue</t>
  </si>
  <si>
    <t>East Williamsburg Oasis</t>
  </si>
  <si>
    <t>Zak</t>
  </si>
  <si>
    <t>185 Jackson Street</t>
  </si>
  <si>
    <t>Amazing apartment near museum, gardens &amp; park!</t>
  </si>
  <si>
    <t>365 Lincoln Place</t>
  </si>
  <si>
    <t>Massive, sunny 1-br in Brooklyn</t>
  </si>
  <si>
    <t>Ezequiel</t>
  </si>
  <si>
    <t>1579 Bedford Avenue</t>
  </si>
  <si>
    <t>South Williamsburg large parlor apt.</t>
  </si>
  <si>
    <t>Scottie</t>
  </si>
  <si>
    <t>337 Kent Avenue</t>
  </si>
  <si>
    <t>Wake up to the skyline of the city, prime location</t>
  </si>
  <si>
    <t>Darya</t>
  </si>
  <si>
    <t>352 Wythe Avenue</t>
  </si>
  <si>
    <t>Spacious Artist's Studio</t>
  </si>
  <si>
    <t>86 Lincoln Road</t>
  </si>
  <si>
    <t>Great deal in Heart of Greenpoint</t>
  </si>
  <si>
    <t>Romy</t>
  </si>
  <si>
    <t>928 Manhattan Avenue</t>
  </si>
  <si>
    <t>Stylish Williamsburg Loft Apartment</t>
  </si>
  <si>
    <t>Mads</t>
  </si>
  <si>
    <t>175 Montrose Avenue</t>
  </si>
  <si>
    <t>2B+Office Perfect 4 Young Family!!</t>
  </si>
  <si>
    <t>119 Saint Marks Avenue</t>
  </si>
  <si>
    <t>256 Clifton Place</t>
  </si>
  <si>
    <t>Faboules 1 br, in trendy Park Slope</t>
  </si>
  <si>
    <t>Ilona</t>
  </si>
  <si>
    <t>Park Slope Armory 14th Street</t>
  </si>
  <si>
    <t>Modern fully furnished bedroom</t>
  </si>
  <si>
    <t>35 Starr Street</t>
  </si>
  <si>
    <t>Sunny, Spacious Carroll Gardens 1BR</t>
  </si>
  <si>
    <t>238 Degraw Street</t>
  </si>
  <si>
    <t>Huge, Sunny Greenpoint Flat</t>
  </si>
  <si>
    <t>280 Eckford Street</t>
  </si>
  <si>
    <t>Spacious Loft in Clinton Hill</t>
  </si>
  <si>
    <t>Clothesout 718</t>
  </si>
  <si>
    <t>Room in Williamsburg Loft - Long Stays</t>
  </si>
  <si>
    <t>396 Wythe Avenue</t>
  </si>
  <si>
    <t>Cozy Bedroom by Prospect Park BKLYN</t>
  </si>
  <si>
    <t>1920 Church Avenue</t>
  </si>
  <si>
    <t>Sweet and Spacious Brooklyn Loft</t>
  </si>
  <si>
    <t>Chaya</t>
  </si>
  <si>
    <t>162 North 8th Street</t>
  </si>
  <si>
    <t>Spacious room w/private roof deck</t>
  </si>
  <si>
    <t>St. Mary Star of the Sea Roman Catholic Church 471</t>
  </si>
  <si>
    <t>Comfy 1 Bedroom Apt with Guest Room</t>
  </si>
  <si>
    <t>Alexsis</t>
  </si>
  <si>
    <t>P.S. 118 The Maurice Sendak Community School 7th Street</t>
  </si>
  <si>
    <t>Private room available in Dumbo Brooklyn</t>
  </si>
  <si>
    <t>Kayla</t>
  </si>
  <si>
    <t>61 Prince Street</t>
  </si>
  <si>
    <t>1bd in fantastic BK location</t>
  </si>
  <si>
    <t>540 Saint Johns Place</t>
  </si>
  <si>
    <t>1 private bedroom in Williamsburg</t>
  </si>
  <si>
    <t>206 Scholes Street</t>
  </si>
  <si>
    <t>Parkslope, 1 bdrm, steps to subway</t>
  </si>
  <si>
    <t>925 President Street</t>
  </si>
  <si>
    <t>Quiet Location with two balconies</t>
  </si>
  <si>
    <t>310 Grand Street</t>
  </si>
  <si>
    <t>Beautiful, Mdrn, Nwly Renovated Rm</t>
  </si>
  <si>
    <t>75 East 94th Street</t>
  </si>
  <si>
    <t>flexible 1BD LIVE/ WORK space BK</t>
  </si>
  <si>
    <t>108 Pulaski Street</t>
  </si>
  <si>
    <t>Sunny Park Slope Studio Brownstone</t>
  </si>
  <si>
    <t>Galya</t>
  </si>
  <si>
    <t>305 8th Avenue</t>
  </si>
  <si>
    <t>BEAUTIFUL ROOM NEAR PROSPECT PARK!!</t>
  </si>
  <si>
    <t>855 Flatbush Avenue</t>
  </si>
  <si>
    <t>Sunny 1 BD in trendy Prospect Heights Brooklyn.</t>
  </si>
  <si>
    <t>Victoria And Juliana</t>
  </si>
  <si>
    <t>304 Saint Johns Place</t>
  </si>
  <si>
    <t>Entire One Bedroom Apartment next to Prospect Park</t>
  </si>
  <si>
    <t>66 Saint Pauls Place</t>
  </si>
  <si>
    <t>Great Location</t>
  </si>
  <si>
    <t>175 Carlton Avenue</t>
  </si>
  <si>
    <t>Huge Room near Prospect Heights</t>
  </si>
  <si>
    <t>452 Park Place</t>
  </si>
  <si>
    <t>Bright Spacious Bushwick Home</t>
  </si>
  <si>
    <t>232 Jefferson Street</t>
  </si>
  <si>
    <t>Cozy &amp; modern 1 br apt in Brooklyn</t>
  </si>
  <si>
    <t>Herby</t>
  </si>
  <si>
    <t>170 Fenimore Street</t>
  </si>
  <si>
    <t>Clean and Serene Kensington, Bk</t>
  </si>
  <si>
    <t>Mariano</t>
  </si>
  <si>
    <t>242 East 7th Street</t>
  </si>
  <si>
    <t>Huge room in South Prospect Park</t>
  </si>
  <si>
    <t>Yago</t>
  </si>
  <si>
    <t>351 East 21st Street</t>
  </si>
  <si>
    <t>Bright room, close to everything.</t>
  </si>
  <si>
    <t>Ezra</t>
  </si>
  <si>
    <t>386 South 2nd Street</t>
  </si>
  <si>
    <t>Gorgeous 1400 Sq Ft Artist's Loft</t>
  </si>
  <si>
    <t>914 Bedford Avenue</t>
  </si>
  <si>
    <t>Large Spacious Apt For Sublet</t>
  </si>
  <si>
    <t>ELouise</t>
  </si>
  <si>
    <t>782 East 32nd Street</t>
  </si>
  <si>
    <t>Lovely Factory Loft in Greenpoint!</t>
  </si>
  <si>
    <t>128 Sutton Street</t>
  </si>
  <si>
    <t>Stunning 2BR Penthouse w/City View</t>
  </si>
  <si>
    <t>675 Morgan Avenue</t>
  </si>
  <si>
    <t>Sunny 2BR Flex Loft in Greenpoint</t>
  </si>
  <si>
    <t>663 Morgan Avenue</t>
  </si>
  <si>
    <t>Bright Private Room in Williamsburg!</t>
  </si>
  <si>
    <t>Surabhi</t>
  </si>
  <si>
    <t>300 Hewes Street</t>
  </si>
  <si>
    <t>Spacious, Sunny 2BR near subway</t>
  </si>
  <si>
    <t>Robert And Zafir</t>
  </si>
  <si>
    <t>286 Linden Boulevard</t>
  </si>
  <si>
    <t>Sunshine &amp; Cozy Bedtime in Brooklyn</t>
  </si>
  <si>
    <t>562 Willoughby Avenue</t>
  </si>
  <si>
    <t>Large, Quiet, Sunny 1 Bedroom Condo Williamsburg</t>
  </si>
  <si>
    <t>Hank</t>
  </si>
  <si>
    <t>30 Broadway</t>
  </si>
  <si>
    <t>Spacious &amp; sunny in Clinton Hill :)</t>
  </si>
  <si>
    <t>949 Bedford Avenue</t>
  </si>
  <si>
    <t>Private, quiet Antique room on first floor duplex</t>
  </si>
  <si>
    <t>212 17th Street</t>
  </si>
  <si>
    <t>Modern Apt with Spectacular Views</t>
  </si>
  <si>
    <t>Austin Nichols House North 3rd Street</t>
  </si>
  <si>
    <t>Brooklyn Family Friendly Brownstone</t>
  </si>
  <si>
    <t>890 Saint Johns Place</t>
  </si>
  <si>
    <t>Spacious 3br Apartment in Brooklyn</t>
  </si>
  <si>
    <t>Nikolai</t>
  </si>
  <si>
    <t>Underhill Playground Prospect Place</t>
  </si>
  <si>
    <t>Artists' Haven in Williamsburg</t>
  </si>
  <si>
    <t>192 Scholes Street</t>
  </si>
  <si>
    <t>Brooklyn Cute Room + Private Bath!</t>
  </si>
  <si>
    <t>Zuzi</t>
  </si>
  <si>
    <t>Public School 56 170</t>
  </si>
  <si>
    <t>Sunny Filled Room in Williamsburg</t>
  </si>
  <si>
    <t>Cozy Park Slope Ground Floor Apt</t>
  </si>
  <si>
    <t>770 Union Street</t>
  </si>
  <si>
    <t>Comfy Room in E Williamsburg Loft</t>
  </si>
  <si>
    <t>Brooklyn Steel 319</t>
  </si>
  <si>
    <t>comfy artsy cottage garden studio</t>
  </si>
  <si>
    <t>Mayflower Sales 614</t>
  </si>
  <si>
    <t>Beautiful Penthouse Apt - Brooklyn</t>
  </si>
  <si>
    <t>Arun</t>
  </si>
  <si>
    <t>876 Pacific Street</t>
  </si>
  <si>
    <t>Duplex with two terraces and a view</t>
  </si>
  <si>
    <t>Arsenio</t>
  </si>
  <si>
    <t>69 Rogers Avenue</t>
  </si>
  <si>
    <t>Huge and beautiful Park Slope Apt</t>
  </si>
  <si>
    <t>404 6th Street</t>
  </si>
  <si>
    <t>Private 1Bed/Bath in Sunny 3Bed Apt</t>
  </si>
  <si>
    <t>Hoyt-Schermerhron Streets (A C</t>
  </si>
  <si>
    <t>Cozy 1BR apart. in Prospect Hts, BK</t>
  </si>
  <si>
    <t>Marta</t>
  </si>
  <si>
    <t>364 Lincoln Place</t>
  </si>
  <si>
    <t>Beautiful Park Slope 2 bedroom</t>
  </si>
  <si>
    <t>Gideon</t>
  </si>
  <si>
    <t>421 9th Street</t>
  </si>
  <si>
    <t>Spend Summer in Park Slope</t>
  </si>
  <si>
    <t>910 Union Street</t>
  </si>
  <si>
    <t>Gorgeous brownstone next to park!</t>
  </si>
  <si>
    <t>24 Fiske Place</t>
  </si>
  <si>
    <t>SUNNY, SPACIOUS APT. in  FT. GREENE</t>
  </si>
  <si>
    <t>183 Washington Park</t>
  </si>
  <si>
    <t>Luxury L-Shape Studio + 3 cats</t>
  </si>
  <si>
    <t>Soille Bais Yaakov High School Avenue V</t>
  </si>
  <si>
    <t>Very private &amp; large room Wburg BK</t>
  </si>
  <si>
    <t>787 Grand Street</t>
  </si>
  <si>
    <t>Luxury Furnished 1 bedro, Bay Ridge</t>
  </si>
  <si>
    <t>354 91st Street</t>
  </si>
  <si>
    <t>Williamsburg Peace for the Solo Traveler</t>
  </si>
  <si>
    <t>219 Ainslie Street</t>
  </si>
  <si>
    <t>Huge Backyard  - Williamsburg Loft</t>
  </si>
  <si>
    <t>88 River Street</t>
  </si>
  <si>
    <t>Pvt room in 2br/1bath, Crown Hghts</t>
  </si>
  <si>
    <t>Farai</t>
  </si>
  <si>
    <t>293 Montgomery Street</t>
  </si>
  <si>
    <t>HANCOCK VERY SMALL ROOM</t>
  </si>
  <si>
    <t>Fred</t>
  </si>
  <si>
    <t>987 Jefferson Avenue</t>
  </si>
  <si>
    <t>*NEW*  Modern Sunny Loft in Bushwick/Brooklyn</t>
  </si>
  <si>
    <t>16 Arion Place</t>
  </si>
  <si>
    <t>The Heart of Prime Williamsburg</t>
  </si>
  <si>
    <t>132 Bedford Avenue</t>
  </si>
  <si>
    <t>Delightful &amp; Modern 1 Bedroom</t>
  </si>
  <si>
    <t>406 Atlantic Avenue</t>
  </si>
  <si>
    <t>LARGE BEDROOM +PRIVATE BATHROOM</t>
  </si>
  <si>
    <t>1364 Dean Street</t>
  </si>
  <si>
    <t>Brooklyn Comfort w Rooftop View</t>
  </si>
  <si>
    <t>Vuong</t>
  </si>
  <si>
    <t>245 Madison Street</t>
  </si>
  <si>
    <t>Large 1  BR in a 3 BR Brooklyn apt. next to Q Trn.</t>
  </si>
  <si>
    <t>4 Parkside Court</t>
  </si>
  <si>
    <t>2 bedroom home in Brooklyn</t>
  </si>
  <si>
    <t>Gian-Murray</t>
  </si>
  <si>
    <t>Duane Reade 296</t>
  </si>
  <si>
    <t>Vintage 1B Artist Loft in Brooklyn</t>
  </si>
  <si>
    <t>42 Rutland Road</t>
  </si>
  <si>
    <t>A Mini Home Away From Home</t>
  </si>
  <si>
    <t>225 Putnam Avenue</t>
  </si>
  <si>
    <t>Sunny Williamsburg, Brooklyn Studio</t>
  </si>
  <si>
    <t>340 South 4th Street</t>
  </si>
  <si>
    <t>one large private bedroom/ two bedroom apartment</t>
  </si>
  <si>
    <t>Francisca</t>
  </si>
  <si>
    <t>424 Bushwick Avenue</t>
  </si>
  <si>
    <t>Fun Space in the Heart of Williamsburg</t>
  </si>
  <si>
    <t>96 Marcy Avenue</t>
  </si>
  <si>
    <t>Beautiful Brooklyn Bedroom!</t>
  </si>
  <si>
    <t>Stanley Lewis Plumbers 749</t>
  </si>
  <si>
    <t>Sleek 1 bdrm in East W'burg/Bwick</t>
  </si>
  <si>
    <t>Amanda Reil</t>
  </si>
  <si>
    <t>140 McKibbin Street</t>
  </si>
  <si>
    <t>Cute &amp; Cozy Greenpoint Apt, Great Location</t>
  </si>
  <si>
    <t>Adi</t>
  </si>
  <si>
    <t>1120 Manhattan Avenue</t>
  </si>
  <si>
    <t>Best Cozy &amp; Modern Room in Town</t>
  </si>
  <si>
    <t>2727 Bedford Avenue</t>
  </si>
  <si>
    <t>Charming Studio close to everything</t>
  </si>
  <si>
    <t>Britta</t>
  </si>
  <si>
    <t>Myrtle Village Green Myrtle Avenue</t>
  </si>
  <si>
    <t>Big Kitchen, Beautiful Bathroom</t>
  </si>
  <si>
    <t>187 18th Street</t>
  </si>
  <si>
    <t>Studio Apt Avail - Convenient to City &amp; Hot Spots</t>
  </si>
  <si>
    <t>10 Lewis Avenue</t>
  </si>
  <si>
    <t>Beautiful 2 Bedroom in Quaint Cobble Hill</t>
  </si>
  <si>
    <t>Nan</t>
  </si>
  <si>
    <t>161 Smith Street</t>
  </si>
  <si>
    <t>3 bedroom 2 1/2 bath duplex Park Slope</t>
  </si>
  <si>
    <t>Mr. &amp; Mrs. Kris</t>
  </si>
  <si>
    <t>268 17th Street</t>
  </si>
  <si>
    <t xml:space="preserve">True Brooklyn Loft Experience </t>
  </si>
  <si>
    <t>Anissa</t>
  </si>
  <si>
    <t>252 Prospect Place</t>
  </si>
  <si>
    <t>Gorgeous 2BR XL Loft @ Habitat 101</t>
  </si>
  <si>
    <t>257 Nassau Avenue</t>
  </si>
  <si>
    <t>Spacious Factory Converted Loft</t>
  </si>
  <si>
    <t>260 Norman Avenue</t>
  </si>
  <si>
    <t>Sunny and Bright 1BR Factory Loft</t>
  </si>
  <si>
    <t>273 Kingsland Avenue</t>
  </si>
  <si>
    <t>Entire 1 Bedroom in Williamsburg</t>
  </si>
  <si>
    <t>Division Avenue &amp; Wythe Avenue Division Avenue</t>
  </si>
  <si>
    <t>Cozy 1Bdr in Bed Stuy/Clinton Hill</t>
  </si>
  <si>
    <t>Key Food 367</t>
  </si>
  <si>
    <t>2BR Apt with huge outdoor space</t>
  </si>
  <si>
    <t>Carolina</t>
  </si>
  <si>
    <t>136 Clifton Place</t>
  </si>
  <si>
    <t>Garden duplx in beautiful brwnstne</t>
  </si>
  <si>
    <t>Mitty</t>
  </si>
  <si>
    <t>145 Saint Marks Avenue</t>
  </si>
  <si>
    <t>Cozy apartment steps to subway</t>
  </si>
  <si>
    <t>2 Spencer Place</t>
  </si>
  <si>
    <t>Master bedroom w/ private bathroom and free gym</t>
  </si>
  <si>
    <t>Lika</t>
  </si>
  <si>
    <t>142 Jefferson Street</t>
  </si>
  <si>
    <t>Spacious Greenpoint 3BR/2BA Apt w/ Organic Garden</t>
  </si>
  <si>
    <t>178 Driggs Avenue</t>
  </si>
  <si>
    <t>Quirky Sunny Retreat Central Williamsburg</t>
  </si>
  <si>
    <t>Slava</t>
  </si>
  <si>
    <t>Metropolitan Avenue Williamsburg</t>
  </si>
  <si>
    <t>Family friendly, sunny new condo in McCarren Park</t>
  </si>
  <si>
    <t>524 Manhattan Avenue</t>
  </si>
  <si>
    <t>Warm &amp; lovely garden duplex in BK</t>
  </si>
  <si>
    <t>61 South Oxford Street</t>
  </si>
  <si>
    <t>Modern New Duplex with Private Yard</t>
  </si>
  <si>
    <t>60 Kingsland Avenue</t>
  </si>
  <si>
    <t>1400sf Manhattan View Artistic Loft</t>
  </si>
  <si>
    <t>Veronika And John</t>
  </si>
  <si>
    <t>Waterview at Greenpoint 77</t>
  </si>
  <si>
    <t>Sublet in Brooklyn/Lefferts Gardens</t>
  </si>
  <si>
    <t>1015 Washington Avenue</t>
  </si>
  <si>
    <t>Spacious Bedroom in Bushwick w/AC</t>
  </si>
  <si>
    <t>409 Linden Street</t>
  </si>
  <si>
    <t>Great, spacious apt in Williamsburg</t>
  </si>
  <si>
    <t>A Cozy Brooklyn Hideaway</t>
  </si>
  <si>
    <t>Pepe</t>
  </si>
  <si>
    <t>10 Putnam Avenue</t>
  </si>
  <si>
    <t>Adorable 1Bd Next to Subway in Bushwick - Brooklyn</t>
  </si>
  <si>
    <t>510 Van Buren Street</t>
  </si>
  <si>
    <t>BIG, COMFY , PRIV. ROOM, BIG APT, YARD, GREAT LOC.</t>
  </si>
  <si>
    <t>123 Ten Eyck Walk</t>
  </si>
  <si>
    <t>BIG, COMFY, PRIV. room, Big apt, yard, Will-B dplx</t>
  </si>
  <si>
    <t>686 Grand Street</t>
  </si>
  <si>
    <t>Bright &amp; Beautiful 3bdr apt in Prime Williamsburg</t>
  </si>
  <si>
    <t>Zoe</t>
  </si>
  <si>
    <t>Lilia 567</t>
  </si>
  <si>
    <t>Pvt Bedroom in Williamsburg Central</t>
  </si>
  <si>
    <t>Sine</t>
  </si>
  <si>
    <t>Lg Rm in Historic Prospect Heights</t>
  </si>
  <si>
    <t>285 Lincoln Place</t>
  </si>
  <si>
    <t>Family Friendly, Brooklyn, NYC 2br</t>
  </si>
  <si>
    <t>41 4th Place</t>
  </si>
  <si>
    <t>2 Bedroom apartment in Brooklyn</t>
  </si>
  <si>
    <t>Hadrien</t>
  </si>
  <si>
    <t>Cozy "Jr." 1B, historic brownstone</t>
  </si>
  <si>
    <t>1141 Dean Street</t>
  </si>
  <si>
    <t>Fun &amp; Trendy Kid Friendly Family Home</t>
  </si>
  <si>
    <t>Kt</t>
  </si>
  <si>
    <t>1104 Bedford Avenue</t>
  </si>
  <si>
    <t>Room in Historical Crown Heights</t>
  </si>
  <si>
    <t>Acadia</t>
  </si>
  <si>
    <t>1133 Carroll Street</t>
  </si>
  <si>
    <t>Spacious apartment in Greenpoint</t>
  </si>
  <si>
    <t>246 Driggs Avenue</t>
  </si>
  <si>
    <t>Bright Peaceful Clean | One Bedroom</t>
  </si>
  <si>
    <t>275 Clinton Avenue</t>
  </si>
  <si>
    <t>Comfortable Room in Great Location</t>
  </si>
  <si>
    <t>Cam</t>
  </si>
  <si>
    <t>622 Bergen Street</t>
  </si>
  <si>
    <t>Beautiful  Bedroom in Williamsburg</t>
  </si>
  <si>
    <t>Bowie</t>
  </si>
  <si>
    <t>160 Metropolitan Avenue</t>
  </si>
  <si>
    <t>Entire Flat in quiet neighborhood</t>
  </si>
  <si>
    <t>1720 11th Avenue</t>
  </si>
  <si>
    <t>Windsor Terrace</t>
  </si>
  <si>
    <t>Welcome to Williamsburg!</t>
  </si>
  <si>
    <t>25 Bushwick Avenue</t>
  </si>
  <si>
    <t>Quiet Oasis in the Middle of it All</t>
  </si>
  <si>
    <t>3 Saint Felix Street</t>
  </si>
  <si>
    <t>Large 1-bedroom in Brooklyn</t>
  </si>
  <si>
    <t>Clinton-Washington Avenues (C) Westbound Waverly Avenue</t>
  </si>
  <si>
    <t>Gorgeous Apt in Bushwick Brooklyn</t>
  </si>
  <si>
    <t>Arnan &amp; Zahira</t>
  </si>
  <si>
    <t>304 Saint Nicholas Avenue</t>
  </si>
  <si>
    <t>Big Williamsburg BR near the J train!</t>
  </si>
  <si>
    <t>Williamsburg Bridge Plaza Williamsburg</t>
  </si>
  <si>
    <t>Brooklyn Apartment W/ Balcony</t>
  </si>
  <si>
    <t>124 Suydam Street</t>
  </si>
  <si>
    <t>Spacious and bright Bedroom</t>
  </si>
  <si>
    <t>1047 President Street</t>
  </si>
  <si>
    <t>Huge Room in Brooklyn Loft</t>
  </si>
  <si>
    <t>296 Ellery Street</t>
  </si>
  <si>
    <t>Entire 2 BED APARTMENT - WILLIAMSBURG- Best Price</t>
  </si>
  <si>
    <t>VERY UNIQUE TOWNHOUSE in GREENPOINT, BROOKLYN</t>
  </si>
  <si>
    <t>GP-81 Climbing Gym 81</t>
  </si>
  <si>
    <t>Bohemian 2BR DuplexLoft in Brooklyn</t>
  </si>
  <si>
    <t>Huge 1br Loft in Brooklyn</t>
  </si>
  <si>
    <t>Spacious and Sunny Studio Loft in Brooklyn</t>
  </si>
  <si>
    <t>132 Sutton Street</t>
  </si>
  <si>
    <t>Chez Humphries</t>
  </si>
  <si>
    <t>667 Putnam Avenue</t>
  </si>
  <si>
    <t>Brooklyn artist apartment</t>
  </si>
  <si>
    <t>May</t>
  </si>
  <si>
    <t>206 Irving Avenue</t>
  </si>
  <si>
    <t>Luxury 1bdrm w/ private terrace</t>
  </si>
  <si>
    <t>Kari</t>
  </si>
  <si>
    <t>394 Union Avenue</t>
  </si>
  <si>
    <t>Bright &amp; quiet 2 bedroom brownstone</t>
  </si>
  <si>
    <t>Belle</t>
  </si>
  <si>
    <t>134 Saint Marks Avenue</t>
  </si>
  <si>
    <t>Cozy apartment in Greenpoint</t>
  </si>
  <si>
    <t>Hasan</t>
  </si>
  <si>
    <t>107 Russell Street</t>
  </si>
  <si>
    <t>Garden apt in Wlmsbrg - Lorimer L</t>
  </si>
  <si>
    <t>Aditya</t>
  </si>
  <si>
    <t>Metropolitan Avenueâ€“Lorimer Street Union Avenue</t>
  </si>
  <si>
    <t>Classic Brooklyn Row House</t>
  </si>
  <si>
    <t>Franklin Avenue &amp; Saint Johns Place Franklin Avenue</t>
  </si>
  <si>
    <t>Beautiful 1 br Williamsburg apt</t>
  </si>
  <si>
    <t>Jamaal</t>
  </si>
  <si>
    <t>60 South 4th Street</t>
  </si>
  <si>
    <t>Queen-sized Room Avail in Huge 2 bdrm/2bth loft.</t>
  </si>
  <si>
    <t>12 Hall Street</t>
  </si>
  <si>
    <t>Friendly &amp; fun w/ private terrace</t>
  </si>
  <si>
    <t>199 Scholes Street</t>
  </si>
  <si>
    <t>Large private 1BR with backyard - Williamsburg</t>
  </si>
  <si>
    <t>107 Havemeyer Street</t>
  </si>
  <si>
    <t>Upper Duplex in Brooklyn Brownstone</t>
  </si>
  <si>
    <t>719 Monroe Street</t>
  </si>
  <si>
    <t>Morocco in Brooklyn with the flyest loft, Amazing!</t>
  </si>
  <si>
    <t>177 Pulaski Street</t>
  </si>
  <si>
    <t>Comfy Brooklyn 2BD, W/ Backyard</t>
  </si>
  <si>
    <t>54 Sutton Street</t>
  </si>
  <si>
    <t>Amazing Williamsburg/Greenpoint Apt w/ 2 Terraces!</t>
  </si>
  <si>
    <t>Beto</t>
  </si>
  <si>
    <t>469 Humboldt Street</t>
  </si>
  <si>
    <t>Sunny + Charming 2 BR in Brooklyn Brownstone</t>
  </si>
  <si>
    <t>Justine</t>
  </si>
  <si>
    <t>858 Saint Johns Place</t>
  </si>
  <si>
    <t>Sunny apartment  in Greenpoint</t>
  </si>
  <si>
    <t>MTA - Quay Street Facility 76</t>
  </si>
  <si>
    <t>Cute and cozy in Manhattan</t>
  </si>
  <si>
    <t>Edmi</t>
  </si>
  <si>
    <t>NYC Water Pollution Control Plant West Street</t>
  </si>
  <si>
    <t>Navy Yard</t>
  </si>
  <si>
    <t>Beautiful Greenpoint Apartment</t>
  </si>
  <si>
    <t>Ian &amp; Sady</t>
  </si>
  <si>
    <t>307A Gates Avenue</t>
  </si>
  <si>
    <t>Welcome to Kensington</t>
  </si>
  <si>
    <t>741 East 3rd Street</t>
  </si>
  <si>
    <t>Hip charming Williamsburg apartment</t>
  </si>
  <si>
    <t>168 Meserole Street</t>
  </si>
  <si>
    <t>Clean,spacious,comfy Brooklyn room</t>
  </si>
  <si>
    <t>Prospect Park South East 17th Street</t>
  </si>
  <si>
    <t>Historic House Boerum Hill, BK, NYC</t>
  </si>
  <si>
    <t>112 Dean Street</t>
  </si>
  <si>
    <t>1 BR w/ Terrace @ Box House Hotel</t>
  </si>
  <si>
    <t>Pulaski Bridge McGuinness Boulevard</t>
  </si>
  <si>
    <t>1 bdr apt, sunny &amp; artsy, 4 min walk to the beach</t>
  </si>
  <si>
    <t>150 Corbin Place</t>
  </si>
  <si>
    <t>Bright Beautiful Brooklyn</t>
  </si>
  <si>
    <t>132 Java Street</t>
  </si>
  <si>
    <t>Charming 1BR Private GARDEN Apt!</t>
  </si>
  <si>
    <t>186 Dean Street</t>
  </si>
  <si>
    <t>Sun-drenched, artsy modernist 1 BDRM duplex</t>
  </si>
  <si>
    <t>81 Skillman Avenue</t>
  </si>
  <si>
    <t>Large Brooklyn 3 Bedroom Apartment</t>
  </si>
  <si>
    <t>289 Prospect Place</t>
  </si>
  <si>
    <t>bright and stylish duplex</t>
  </si>
  <si>
    <t>NYC Health + Hospitals/Gotham Health Bedford</t>
  </si>
  <si>
    <t>Adelphi Garden Apartment</t>
  </si>
  <si>
    <t>72 Clermont Avenue</t>
  </si>
  <si>
    <t>Entire One Bedroom apartment</t>
  </si>
  <si>
    <t>2109 Nostrand Avenue</t>
  </si>
  <si>
    <t>Bright Brooklyn Bedroom next to Subway</t>
  </si>
  <si>
    <t>Yalda</t>
  </si>
  <si>
    <t>534 Lafayette Avenue</t>
  </si>
  <si>
    <t>Bedroom in Beautiful Brooklyn Loft</t>
  </si>
  <si>
    <t>Grand Avenue Deli 568</t>
  </si>
  <si>
    <t>Spacious  South Slope apartment</t>
  </si>
  <si>
    <t>RCP Design 148</t>
  </si>
  <si>
    <t>Lovely Single Family House in South Slope</t>
  </si>
  <si>
    <t>265 15th Street</t>
  </si>
  <si>
    <t>Enormous Sunny Room in Prime Clinton Hill Brooklyn</t>
  </si>
  <si>
    <t>Maral</t>
  </si>
  <si>
    <t>Spacious 2 bd 2 bth apt 45 min from Time Sq sleep6</t>
  </si>
  <si>
    <t>Anneta</t>
  </si>
  <si>
    <t>1513 Dahill Road</t>
  </si>
  <si>
    <t>Borough Park</t>
  </si>
  <si>
    <t>1BR apartment in Brooklyn</t>
  </si>
  <si>
    <t>659 Ocean Avenue</t>
  </si>
  <si>
    <t>ENTIRE APT IN GORGEOUS PARK SLOPE</t>
  </si>
  <si>
    <t>522 6th Avenue</t>
  </si>
  <si>
    <t>Charming 2BR in Greenpoint</t>
  </si>
  <si>
    <t>Kaet</t>
  </si>
  <si>
    <t>116 Green Street</t>
  </si>
  <si>
    <t>Private Room with Full Amenities</t>
  </si>
  <si>
    <t>1248 Saint Marks Avenue</t>
  </si>
  <si>
    <t>Huge 2 bed 2 bath Apartment!</t>
  </si>
  <si>
    <t>69 Hawthorne Street</t>
  </si>
  <si>
    <t xml:space="preserve">Williamsburg Oasis of Art </t>
  </si>
  <si>
    <t>222 North 6th Street</t>
  </si>
  <si>
    <t>Good, clean quite, and private!</t>
  </si>
  <si>
    <t>1458 Bushwick Avenue</t>
  </si>
  <si>
    <t>Amazing Designer Loft in BK Factory</t>
  </si>
  <si>
    <t>McGlorick Park Shelter Pavilion Monitor Street</t>
  </si>
  <si>
    <t>Authentic Factory 1BR w/City View</t>
  </si>
  <si>
    <t>73 Sutton Street</t>
  </si>
  <si>
    <t>Huge 1 Bedroom Loft at Habitat 101!</t>
  </si>
  <si>
    <t>Cozy Retreat in Brooklyn Apartment</t>
  </si>
  <si>
    <t>537 McDonald Avenue</t>
  </si>
  <si>
    <t>Awesome Child Friendly Apartment!</t>
  </si>
  <si>
    <t>505 Saint Marks Avenue</t>
  </si>
  <si>
    <t>Private room in Brooklyn</t>
  </si>
  <si>
    <t>Citi Bike Prospect Expressway</t>
  </si>
  <si>
    <t>Spacious Comfy Bedroom in Bushwick</t>
  </si>
  <si>
    <t>Marine</t>
  </si>
  <si>
    <t>279 McKibbin Street</t>
  </si>
  <si>
    <t>Cool and spacious room-Approx 150 yard from LTrain</t>
  </si>
  <si>
    <t>2031 Eastern Parkway</t>
  </si>
  <si>
    <t>Large &amp; Sunny Apt in Prime Location</t>
  </si>
  <si>
    <t>353 Bergen Street</t>
  </si>
  <si>
    <t>Master Bedroom  Ideal for 2 - Luxury for 1 !</t>
  </si>
  <si>
    <t>67 Sterling Street</t>
  </si>
  <si>
    <t>LUXURY 2BED CONDO / OUTDOOR STONE TERRACE</t>
  </si>
  <si>
    <t>5902 7th Avenue</t>
  </si>
  <si>
    <t>Long term sublet Brooklyn</t>
  </si>
  <si>
    <t>439A Waverly Avenue</t>
  </si>
  <si>
    <t>2 Beautiful Large Rooms/Fort Greene</t>
  </si>
  <si>
    <t>130 Vanderbilt Avenue</t>
  </si>
  <si>
    <t>Bright &amp; Spacious GP/N Williamsburg</t>
  </si>
  <si>
    <t>173 Java Street</t>
  </si>
  <si>
    <t>Nice studio apartment in Brooklyn!</t>
  </si>
  <si>
    <t>1413 Bedford Avenue</t>
  </si>
  <si>
    <t>1-bedroom apt in Clinton Hill</t>
  </si>
  <si>
    <t>66 Quincy Street</t>
  </si>
  <si>
    <t>Cozy Brooklyn Apartment!</t>
  </si>
  <si>
    <t>5 Micieli Place</t>
  </si>
  <si>
    <t>Stylish Apt in Heart of Ft. Greene</t>
  </si>
  <si>
    <t>69 South Elliott Place</t>
  </si>
  <si>
    <t>Private Bedroom in Spacious Brooklyn Apartment</t>
  </si>
  <si>
    <t>481 Saint Marks Avenue</t>
  </si>
  <si>
    <t>quiet, sunny, floor-through brownstone</t>
  </si>
  <si>
    <t>601 Bergen Street</t>
  </si>
  <si>
    <t>Beautiful, bright room w/priv bath</t>
  </si>
  <si>
    <t>1441 DeKalb Avenue</t>
  </si>
  <si>
    <t>Light filled Brooklyn apartment with skyline view</t>
  </si>
  <si>
    <t>Dayna</t>
  </si>
  <si>
    <t>794 Prospect Place</t>
  </si>
  <si>
    <t>Bright &amp; big apt 3 blks from subway</t>
  </si>
  <si>
    <t>Ran</t>
  </si>
  <si>
    <t>785 Coney Island Avenue</t>
  </si>
  <si>
    <t>Cozy North Park Slope Apartment</t>
  </si>
  <si>
    <t>520 Bergen Street</t>
  </si>
  <si>
    <t>Sun drenched 1 bed - few mins walk from subway</t>
  </si>
  <si>
    <t>Kizzy</t>
  </si>
  <si>
    <t>407 Nostrand Avenue</t>
  </si>
  <si>
    <t>Williamsburg penthouse with private roof cabana</t>
  </si>
  <si>
    <t>67 North 8th Street</t>
  </si>
  <si>
    <t>**Fantastic Williamsburg Apt**</t>
  </si>
  <si>
    <t>Luis Fernando</t>
  </si>
  <si>
    <t>Williamsburg Bridge Williamsburg</t>
  </si>
  <si>
    <t>Garden 1BR/1BA Brownstone Apt - 2 blocks to subway</t>
  </si>
  <si>
    <t>619 Eastern Parkway</t>
  </si>
  <si>
    <t>Beautiful 1 Bedroom Apt Park Slope</t>
  </si>
  <si>
    <t>78 8th Avenue</t>
  </si>
  <si>
    <t>Quiet central Williamsburg Loft room</t>
  </si>
  <si>
    <t>Metropolitan Avenue Brooklyn</t>
  </si>
  <si>
    <t>2 private BRs, private bath - Like your OWN APT</t>
  </si>
  <si>
    <t>Brooklyn Latin School 223</t>
  </si>
  <si>
    <t>Bedroom in Spacious Loft-Like Apt.</t>
  </si>
  <si>
    <t>Union United Methodist Church 121</t>
  </si>
  <si>
    <t>Light filled Williamsburg Apartment</t>
  </si>
  <si>
    <t>84 Maspeth Avenue</t>
  </si>
  <si>
    <t>The Brooklyn Waverly, One Bedroom</t>
  </si>
  <si>
    <t>Sahr</t>
  </si>
  <si>
    <t>Brown Memorial Baptist Church 484</t>
  </si>
  <si>
    <t>The very heart of Williamsburg</t>
  </si>
  <si>
    <t>118 Berry Street</t>
  </si>
  <si>
    <t>Spacious 1 Bedroom in Bohemian Comfort</t>
  </si>
  <si>
    <t>DeeDee</t>
  </si>
  <si>
    <t>604 Grand Avenue</t>
  </si>
  <si>
    <t>Spacious Modern Apt that feels like HOME</t>
  </si>
  <si>
    <t>414 Union Avenue</t>
  </si>
  <si>
    <t>Big, Bright Studio Blocks from Park and Subway</t>
  </si>
  <si>
    <t>14 Maple Street</t>
  </si>
  <si>
    <t>Sunny Bedroom Near Prospect Park</t>
  </si>
  <si>
    <t>Kallie</t>
  </si>
  <si>
    <t>45 Hawthorne Street</t>
  </si>
  <si>
    <t>True Industrial Loft in Brooklyn</t>
  </si>
  <si>
    <t>Chaim</t>
  </si>
  <si>
    <t>hospital Flushing Avenue</t>
  </si>
  <si>
    <t>Luxurious Living in Williamsburg/Brooklyn</t>
  </si>
  <si>
    <t>Sabine</t>
  </si>
  <si>
    <t>214 Borinquen Place</t>
  </si>
  <si>
    <t>Prime Williamsburg 1 bd apartment</t>
  </si>
  <si>
    <t>David Jerome</t>
  </si>
  <si>
    <t>Greenpoint Brooklyn</t>
  </si>
  <si>
    <t>Ft Greene / Garden / Sauna</t>
  </si>
  <si>
    <t>151 Lafayette Avenue</t>
  </si>
  <si>
    <t>Beautiful Sunset Park</t>
  </si>
  <si>
    <t>Kaykay</t>
  </si>
  <si>
    <t>546 44th Street</t>
  </si>
  <si>
    <t>Bright duplex apartment</t>
  </si>
  <si>
    <t>Belinda</t>
  </si>
  <si>
    <t>172 Norman Avenue</t>
  </si>
  <si>
    <t>Entire Park Slope Brownstone</t>
  </si>
  <si>
    <t>105 8th Avenue</t>
  </si>
  <si>
    <t>Private Backyard! Beautiful 1BR apartment.</t>
  </si>
  <si>
    <t>353 Grove Street</t>
  </si>
  <si>
    <t>Large apt in heart of Williamsburg</t>
  </si>
  <si>
    <t>Devon</t>
  </si>
  <si>
    <t>133 North 8th Street</t>
  </si>
  <si>
    <t>Clinton Hill 1BR in charming 2BR</t>
  </si>
  <si>
    <t>418 Franklin Avenue</t>
  </si>
  <si>
    <t>Cozy &amp; Large Corner Flex 2BR Loft</t>
  </si>
  <si>
    <t>263 Kingsland Avenue</t>
  </si>
  <si>
    <t>Factory Converted Studio Loft in GP</t>
  </si>
  <si>
    <t>265 Kingsland Avenue</t>
  </si>
  <si>
    <t>Sunny Flex 2br  Loft in Brooklyn</t>
  </si>
  <si>
    <t>Sunny Studio Loft @ Habitat 101</t>
  </si>
  <si>
    <t>244 Nassau Avenue</t>
  </si>
  <si>
    <t>Sunny Studio Loft in Greenpoint</t>
  </si>
  <si>
    <t>74 Sutton Street</t>
  </si>
  <si>
    <t>Amazing Location!</t>
  </si>
  <si>
    <t>125 Saint Marks Avenue</t>
  </si>
  <si>
    <t>Spacious room in huge loft</t>
  </si>
  <si>
    <t>339 Ellery Street</t>
  </si>
  <si>
    <t>Lovely 1-bedroom on Prospect Park</t>
  </si>
  <si>
    <t>475 16th Street</t>
  </si>
  <si>
    <t>Sunny, Spacious, Perfect Location!</t>
  </si>
  <si>
    <t>93 1st Place</t>
  </si>
  <si>
    <t>Bright Modern Artist's Apartment</t>
  </si>
  <si>
    <t>Koren</t>
  </si>
  <si>
    <t>304 Graham Avenue</t>
  </si>
  <si>
    <t>Charming Brooklyn Getaway</t>
  </si>
  <si>
    <t>Azza</t>
  </si>
  <si>
    <t>909 Bedford Avenue</t>
  </si>
  <si>
    <t>SUNNY 1 Bedroom APT in Fort Greene - BROOKLYN</t>
  </si>
  <si>
    <t>146 Lafayette Avenue</t>
  </si>
  <si>
    <t>Serene, Authentic Artist's Loft</t>
  </si>
  <si>
    <t>32 Saint Nicholas Avenue</t>
  </si>
  <si>
    <t>Entire flr-thru 2bdrm apartment near ProspectPark!</t>
  </si>
  <si>
    <t>Sarah Jazmine</t>
  </si>
  <si>
    <t>7th Avenue &amp; 15th Street 7th Avenue</t>
  </si>
  <si>
    <t>GORGEOUS 2 BD PENTH., 500SF TERRACE</t>
  </si>
  <si>
    <t>65 South 6th Street</t>
  </si>
  <si>
    <t>Lux Baby Friendly Apt, Williamsburg, Brooklyn</t>
  </si>
  <si>
    <t>Mauricio</t>
  </si>
  <si>
    <t>28 Roebling Street</t>
  </si>
  <si>
    <t>Ideal Greenpoint Location</t>
  </si>
  <si>
    <t>50 Bedford Avenue</t>
  </si>
  <si>
    <t>Charming and Cozy Bedroom in Artists Colony</t>
  </si>
  <si>
    <t>357 South 3rd Street</t>
  </si>
  <si>
    <t>Apartment in beautiful Brooklyn Heights</t>
  </si>
  <si>
    <t>123 State Street</t>
  </si>
  <si>
    <t>Big room with private bathroom in Bushwick</t>
  </si>
  <si>
    <t>Anisia</t>
  </si>
  <si>
    <t>143 Cornelia Street</t>
  </si>
  <si>
    <t>Room in Bushwick, Brooklyn</t>
  </si>
  <si>
    <t>Camilla</t>
  </si>
  <si>
    <t>334 Knickerbocker Avenue</t>
  </si>
  <si>
    <t>Home Sweet Home :)</t>
  </si>
  <si>
    <t>Leonit</t>
  </si>
  <si>
    <t>1971 Ocean Parkway</t>
  </si>
  <si>
    <t>Cute Studio in Trendy Neighborhood</t>
  </si>
  <si>
    <t>892 Fulton Street</t>
  </si>
  <si>
    <t>Beautiful Prvt Rm  w. NEW 1/2 Bth</t>
  </si>
  <si>
    <t>150 East 94th Street</t>
  </si>
  <si>
    <t>Room in Airy Williamsburg Apt</t>
  </si>
  <si>
    <t>165 Meserole Street</t>
  </si>
  <si>
    <t>views to die for apartment on water</t>
  </si>
  <si>
    <t>Peggy</t>
  </si>
  <si>
    <t>Oosten Wythe Avenue</t>
  </si>
  <si>
    <t>A Dream! Luxury 3 Bedroom Apt+Pking</t>
  </si>
  <si>
    <t>2806 Ford Street</t>
  </si>
  <si>
    <t>Brooklyn Living with Balcony!</t>
  </si>
  <si>
    <t>NY Kitchen &amp; Home 161</t>
  </si>
  <si>
    <t>Chef's Kitchen and private garden</t>
  </si>
  <si>
    <t>4 Saint Felix Street</t>
  </si>
  <si>
    <t>Spacious room in great neighborhood</t>
  </si>
  <si>
    <t>Agustina</t>
  </si>
  <si>
    <t>250 Penn Street</t>
  </si>
  <si>
    <t>Come see Brooklyn, New York</t>
  </si>
  <si>
    <t>Howard T.</t>
  </si>
  <si>
    <t>210 Clinton Avenue</t>
  </si>
  <si>
    <t>Cosy Bedroom in typical brownstone</t>
  </si>
  <si>
    <t>267 Pacific Street</t>
  </si>
  <si>
    <t>Luxury 1BD apt by Prospect Park</t>
  </si>
  <si>
    <t>Dan &amp; Michelle</t>
  </si>
  <si>
    <t>71 Ocean Parkway</t>
  </si>
  <si>
    <t>Beautiful room close to Manhattan</t>
  </si>
  <si>
    <t>Fe</t>
  </si>
  <si>
    <t>254 73rd Street</t>
  </si>
  <si>
    <t>Wonderful bright Brooklyn apt</t>
  </si>
  <si>
    <t>473 Clinton Avenue</t>
  </si>
  <si>
    <t>Two Bedrooms and Private Bathroom</t>
  </si>
  <si>
    <t>53 South Elliott Place</t>
  </si>
  <si>
    <t>Spacious 1 Bedroom Apt, Prospect Hts/Park Slope</t>
  </si>
  <si>
    <t>Rita</t>
  </si>
  <si>
    <t>306 Prospect Place</t>
  </si>
  <si>
    <t>Entire Apt Yours! (5 Night Minimum)</t>
  </si>
  <si>
    <t>6 Lombardy Street</t>
  </si>
  <si>
    <t>private spacious sunny bedroom</t>
  </si>
  <si>
    <t>Radium</t>
  </si>
  <si>
    <t>601 Ocean Parkway</t>
  </si>
  <si>
    <t>Beautiful 2BD in Brooklyn Heights</t>
  </si>
  <si>
    <t>Reno</t>
  </si>
  <si>
    <t>138 State Street</t>
  </si>
  <si>
    <t>Duplex Loft in Fort Greene</t>
  </si>
  <si>
    <t>Williamsburgh Savings Bank Tower 1</t>
  </si>
  <si>
    <t>Privet Room in Greenpoint +Backyard *location</t>
  </si>
  <si>
    <t>Raziel</t>
  </si>
  <si>
    <t>126 Nassau Avenue</t>
  </si>
  <si>
    <t>Large Loft in Brooklyn  w/ Deck</t>
  </si>
  <si>
    <t>NYPD 88th Precinct 298</t>
  </si>
  <si>
    <t>COMFORTABLE LARGE ROOM</t>
  </si>
  <si>
    <t>Marvet</t>
  </si>
  <si>
    <t>1188 Nostrand Avenue</t>
  </si>
  <si>
    <t>Private Clinton Hill, Brooklyn Apt</t>
  </si>
  <si>
    <t>Charming Mid-Century Studio</t>
  </si>
  <si>
    <t>Janet</t>
  </si>
  <si>
    <t>Big Room @ the Heart of Brooklyn!!</t>
  </si>
  <si>
    <t>158 Grand Street</t>
  </si>
  <si>
    <t>Beatiful Studio in williamsburg</t>
  </si>
  <si>
    <t>76 South 2nd Street</t>
  </si>
  <si>
    <t>Entire Apt: Sunny 2bd! 15min to NYC</t>
  </si>
  <si>
    <t>Duane</t>
  </si>
  <si>
    <t>Montgomery Street Brooklyn</t>
  </si>
  <si>
    <t>Spacious family House in Old Neighborhood</t>
  </si>
  <si>
    <t>Sveva</t>
  </si>
  <si>
    <t>230 73rd Street</t>
  </si>
  <si>
    <t>Lovely 1BR in Tree-lined WBurg</t>
  </si>
  <si>
    <t>330 Union Avenue</t>
  </si>
  <si>
    <t>Lovely sunlit room in Brooklyn</t>
  </si>
  <si>
    <t>ClÃ©mentine</t>
  </si>
  <si>
    <t>124 Franklin Street</t>
  </si>
  <si>
    <t>Beautiful Williamsburg townhouse on a park.</t>
  </si>
  <si>
    <t>Gabrielle &amp; Malcolm</t>
  </si>
  <si>
    <t>81 Olive Street</t>
  </si>
  <si>
    <t>Huge 2.5 bdrm in North Brooklyn!</t>
  </si>
  <si>
    <t>167 Eagle Street</t>
  </si>
  <si>
    <t>Sun-Drenched Studio in Clinton Hill</t>
  </si>
  <si>
    <t>Magera</t>
  </si>
  <si>
    <t>525 Clinton Avenue</t>
  </si>
  <si>
    <t>Brooklyn Carriage House</t>
  </si>
  <si>
    <t>Cath</t>
  </si>
  <si>
    <t>850 Pacific Street</t>
  </si>
  <si>
    <t>Bright Cozy Lux 1BR w/Balcony</t>
  </si>
  <si>
    <t>134 North 10th Street</t>
  </si>
  <si>
    <t>Cozy one bedroom in bushwick!</t>
  </si>
  <si>
    <t>BMT Substation 1164</t>
  </si>
  <si>
    <t>Cozy room in heart of Williamsburg</t>
  </si>
  <si>
    <t>113 North 3rd Street</t>
  </si>
  <si>
    <t>Sunny and Spacious Two Bedroom Duplex with Terrace</t>
  </si>
  <si>
    <t>225 13th Street</t>
  </si>
  <si>
    <t>High Ceilings, Period Details</t>
  </si>
  <si>
    <t>151 17th Street</t>
  </si>
  <si>
    <t>Tall Ceilings &amp; Sunlight Galore</t>
  </si>
  <si>
    <t>6 Monroe Street</t>
  </si>
  <si>
    <t>Spacious, Sunny Apartment in BK!</t>
  </si>
  <si>
    <t>1037 Sterling Place</t>
  </si>
  <si>
    <t>1 Room &amp; 1 Bath</t>
  </si>
  <si>
    <t>1234 Halsey Street</t>
  </si>
  <si>
    <t>Bright, Eclectic, Happy Brooklyn Apartment</t>
  </si>
  <si>
    <t>H. Erin</t>
  </si>
  <si>
    <t>665 Park Place</t>
  </si>
  <si>
    <t>Charming 1BR Apt in Williamsburg!</t>
  </si>
  <si>
    <t>349 Manhattan Avenue</t>
  </si>
  <si>
    <t>Sunny, Charming Williamsburg 1-BR</t>
  </si>
  <si>
    <t>23 Meserole Street</t>
  </si>
  <si>
    <t>Bohemian Studio Loft in Brooklyn</t>
  </si>
  <si>
    <t>Sunny &amp; Bright Bohemian 2BR XL Loft</t>
  </si>
  <si>
    <t>Beautiful Spacious Brooklyn Room</t>
  </si>
  <si>
    <t>218 Suydam Street</t>
  </si>
  <si>
    <t>Beautiful apartment in trendy Brooklyn</t>
  </si>
  <si>
    <t>338 2nd Street</t>
  </si>
  <si>
    <t>Private Terrace in Brooklyn!</t>
  </si>
  <si>
    <t>986 Lorimer Street</t>
  </si>
  <si>
    <t>Sunny, and Spacious in Cobble Hill!</t>
  </si>
  <si>
    <t>325 Warren Street</t>
  </si>
  <si>
    <t>Steps From Art, Shopping &amp; Eats</t>
  </si>
  <si>
    <t>406 Saint Johns Place</t>
  </si>
  <si>
    <t>Luxury 1BD in Historic Carrol Gardens Brownstone</t>
  </si>
  <si>
    <t>29 1st Street</t>
  </si>
  <si>
    <t>Park Slope House -private room -1 block from metro</t>
  </si>
  <si>
    <t>281 11th Street</t>
  </si>
  <si>
    <t>Sunlit Gem in Happening Greenpoint</t>
  </si>
  <si>
    <t>Auran</t>
  </si>
  <si>
    <t>679 Leonard Street</t>
  </si>
  <si>
    <t>BedStuy Fly, a relaxing retreat.</t>
  </si>
  <si>
    <t>Samita</t>
  </si>
  <si>
    <t>712 Madison Street</t>
  </si>
  <si>
    <t>Perfect apt. above L train Graham stop</t>
  </si>
  <si>
    <t>385 Humboldt Street</t>
  </si>
  <si>
    <t>Artsy Fashion Pad in the Heart of Williamsburg</t>
  </si>
  <si>
    <t>Patrick And Erin</t>
  </si>
  <si>
    <t>154 North 9th Street</t>
  </si>
  <si>
    <t>Large Sunny Room in Williamsburg</t>
  </si>
  <si>
    <t>65 Hope Street</t>
  </si>
  <si>
    <t>Spacious, modern loft in awesome neighborhood</t>
  </si>
  <si>
    <t>274 18th Street</t>
  </si>
  <si>
    <t>PRIVATE QUIET SUITE</t>
  </si>
  <si>
    <t>600 Saint Marks Avenue</t>
  </si>
  <si>
    <t>Art Dealer's One of a Kind Williamsburg Aptartment</t>
  </si>
  <si>
    <t>377 Hooper Street</t>
  </si>
  <si>
    <t>Adorable Private Room w/ backyard!</t>
  </si>
  <si>
    <t>Brianna</t>
  </si>
  <si>
    <t>1355 Atlantic Avenue</t>
  </si>
  <si>
    <t xml:space="preserve">Funky and Fresh room in Brooklyn </t>
  </si>
  <si>
    <t>1148 Union Street</t>
  </si>
  <si>
    <t>1 BR in loft / Bushwick</t>
  </si>
  <si>
    <t>39 Goodwin Place</t>
  </si>
  <si>
    <t>3BR condo Brooklyn/Prospect Heights</t>
  </si>
  <si>
    <t>Cathleen</t>
  </si>
  <si>
    <t>828 Dean Street</t>
  </si>
  <si>
    <t>Tall Ceilings, Large Windows</t>
  </si>
  <si>
    <t>Edison ParkFast 182</t>
  </si>
  <si>
    <t xml:space="preserve">Loft in Williamsburg! </t>
  </si>
  <si>
    <t>537 Grand Street</t>
  </si>
  <si>
    <t>One Bedroom in an apartment</t>
  </si>
  <si>
    <t>Idoline</t>
  </si>
  <si>
    <t>Eastern Parkway North Mall Brooklyn</t>
  </si>
  <si>
    <t>Amazing views in Williamsburg Condo</t>
  </si>
  <si>
    <t>589 Lorimer Street</t>
  </si>
  <si>
    <t>Sunny Bedroom in BK</t>
  </si>
  <si>
    <t>Helena S</t>
  </si>
  <si>
    <t>1021 Bedford Avenue</t>
  </si>
  <si>
    <t>Bohemian W'Burg Duplex</t>
  </si>
  <si>
    <t>Malcolm</t>
  </si>
  <si>
    <t>145 Leonard Street</t>
  </si>
  <si>
    <t>Phenomenal 1br Loft in Brooklyn</t>
  </si>
  <si>
    <t>Beautiful 1200 sf 3 bedroom apt off Prospect Park</t>
  </si>
  <si>
    <t>Sigi</t>
  </si>
  <si>
    <t>711 Flatbush Avenue</t>
  </si>
  <si>
    <t>1bedroom apartment in Williamsburg</t>
  </si>
  <si>
    <t>Sego</t>
  </si>
  <si>
    <t>Brooklyn-Queens Expressway Williamsburg</t>
  </si>
  <si>
    <t>Entire House in Brooklyn for 6, super good priceÂ¡Â¡</t>
  </si>
  <si>
    <t>Margarita</t>
  </si>
  <si>
    <t>Hollywood Car Wash 484</t>
  </si>
  <si>
    <t>Room: King size bed + private bath</t>
  </si>
  <si>
    <t>181 Troutman Street</t>
  </si>
  <si>
    <t>Bedroom in big sunny loft (&amp; roof!)</t>
  </si>
  <si>
    <t>Aurora</t>
  </si>
  <si>
    <t>38 Melrose Street</t>
  </si>
  <si>
    <t>1 bedroom in heart of Fort Greene</t>
  </si>
  <si>
    <t>490 Myrtle Avenue</t>
  </si>
  <si>
    <t>Lovely 1BR Park Slope, near trains!</t>
  </si>
  <si>
    <t>114 Prospect Park West</t>
  </si>
  <si>
    <t>Clinton Hill Duplex near Pratt w/Balcony!</t>
  </si>
  <si>
    <t>904 Kent Avenue</t>
  </si>
  <si>
    <t>Modern Brooklyn Brownstone</t>
  </si>
  <si>
    <t>Ozlem</t>
  </si>
  <si>
    <t>Central Bedford Avenue Apartment</t>
  </si>
  <si>
    <t>120 Bedford Avenue</t>
  </si>
  <si>
    <t>Perfect Williamsburg Summer Haven</t>
  </si>
  <si>
    <t>Holly</t>
  </si>
  <si>
    <t>177 Maujer Street</t>
  </si>
  <si>
    <t>Cozy home in south Williamsburg</t>
  </si>
  <si>
    <t>Sacha</t>
  </si>
  <si>
    <t>100 South 4th Street</t>
  </si>
  <si>
    <t>Bright Spacious 2 Bedroom/5 Room - wRoof Deck</t>
  </si>
  <si>
    <t>66 Whipple Street</t>
  </si>
  <si>
    <t>Private Bedroom Brownstone Brooklyn</t>
  </si>
  <si>
    <t>913 Saint Johns Place</t>
  </si>
  <si>
    <t>Renovated &amp; Spacious Apt.</t>
  </si>
  <si>
    <t>Andres</t>
  </si>
  <si>
    <t>259 Parkside Avenue</t>
  </si>
  <si>
    <t>Sunny, Spacious Top Floor Haven</t>
  </si>
  <si>
    <t>Gaia</t>
  </si>
  <si>
    <t>152 Parkside Avenue</t>
  </si>
  <si>
    <t>Charming1 Bedroom Apt in Greenpoint</t>
  </si>
  <si>
    <t>Dallas</t>
  </si>
  <si>
    <t>53 Java Street</t>
  </si>
  <si>
    <t>a Peace House and free parking</t>
  </si>
  <si>
    <t>Qudsia</t>
  </si>
  <si>
    <t>4815 Flatlands Avenue</t>
  </si>
  <si>
    <t>Cozy and Convenient â€“ Spacious 1 Bedroom Apartment</t>
  </si>
  <si>
    <t>Kathisha</t>
  </si>
  <si>
    <t>380 Cozine Avenue</t>
  </si>
  <si>
    <t>East New York</t>
  </si>
  <si>
    <t>Private BR in amazing neighborhood</t>
  </si>
  <si>
    <t>387 Union Street</t>
  </si>
  <si>
    <t>Private room in Williamsburg apt</t>
  </si>
  <si>
    <t>Travis</t>
  </si>
  <si>
    <t>Bright &amp; New Reno, Quiet Block</t>
  </si>
  <si>
    <t>Saint Augustines Protestant Episcopal Church Classon Avenue</t>
  </si>
  <si>
    <t>Brooklyn Heights - 1 Bedroom</t>
  </si>
  <si>
    <t>300 Cadman Plaza West</t>
  </si>
  <si>
    <t>Spacious Duplex Apt in Brooklyn</t>
  </si>
  <si>
    <t>Danni</t>
  </si>
  <si>
    <t>218 Clifton Place</t>
  </si>
  <si>
    <t>Cool artist apartment in Williamsburg/Bushwick</t>
  </si>
  <si>
    <t>Henrique</t>
  </si>
  <si>
    <t>191 Boerum Street</t>
  </si>
  <si>
    <t>New Listing!  Terrific Price.</t>
  </si>
  <si>
    <t>30 Bayard Street</t>
  </si>
  <si>
    <t>McSimon's | Queen Room | 10 mins from JFK</t>
  </si>
  <si>
    <t>Cynthia And Froebel</t>
  </si>
  <si>
    <t>965 East 83rd Street</t>
  </si>
  <si>
    <t>Canarsie</t>
  </si>
  <si>
    <t>Modern Duplex Studio Factory Loft</t>
  </si>
  <si>
    <t>293 Kingsland Avenue</t>
  </si>
  <si>
    <t>Brooklyn Brownstone Clinton hill</t>
  </si>
  <si>
    <t>105 Gates Avenue</t>
  </si>
  <si>
    <t>Bright, Spacious Studio in Brooklyn</t>
  </si>
  <si>
    <t>824 East 14th Street</t>
  </si>
  <si>
    <t>Sunny 1 bed home close to Manhattan</t>
  </si>
  <si>
    <t>Prospect Expressway Windsor Terrace</t>
  </si>
  <si>
    <t>Private 1 bd Apt 1 blk off the J</t>
  </si>
  <si>
    <t>Quinn</t>
  </si>
  <si>
    <t>837 Bushwick Avenue</t>
  </si>
  <si>
    <t>Cozy 1 BR in Prospect Heights</t>
  </si>
  <si>
    <t>Stephane &amp; Hana</t>
  </si>
  <si>
    <t>295 Saint Johns Place</t>
  </si>
  <si>
    <t>Cozy, Entire Apt, Close to L train</t>
  </si>
  <si>
    <t>Marcel</t>
  </si>
  <si>
    <t>1597 Gates Avenue</t>
  </si>
  <si>
    <t>Williamsburg Brooklyn Apartment</t>
  </si>
  <si>
    <t>Andrew And Clara</t>
  </si>
  <si>
    <t>241 Devoe Street</t>
  </si>
  <si>
    <t>Large Sunny Apt, Great Location!</t>
  </si>
  <si>
    <t>Conall</t>
  </si>
  <si>
    <t>236 Underhill Avenue</t>
  </si>
  <si>
    <t>Light Filled Spacious 1BR, with Cat</t>
  </si>
  <si>
    <t>Brittan</t>
  </si>
  <si>
    <t>Sunny Oasis in Carroll Gardens</t>
  </si>
  <si>
    <t>Demetria</t>
  </si>
  <si>
    <t>Brooklyn-Queens Expressway Columbia Street Waterfront District</t>
  </si>
  <si>
    <t>Bright 1BR in heart of Greenpoint</t>
  </si>
  <si>
    <t>116 Eagle Street</t>
  </si>
  <si>
    <t>Sunny and Spacious apt in Bushwick</t>
  </si>
  <si>
    <t>Darwin And Nicole</t>
  </si>
  <si>
    <t>50 Linden Street</t>
  </si>
  <si>
    <t>Beautiful apartment in Park Slope</t>
  </si>
  <si>
    <t>Onur</t>
  </si>
  <si>
    <t>651 Carroll Street</t>
  </si>
  <si>
    <t>cozy room, close to trains, explore brooklyn!</t>
  </si>
  <si>
    <t>Arika</t>
  </si>
  <si>
    <t>546 Eastern Parkway</t>
  </si>
  <si>
    <t>Private Room w/ Patio Near L Train!</t>
  </si>
  <si>
    <t>364 Harman Street</t>
  </si>
  <si>
    <t>Sunny Bedroom in Clinton Hill</t>
  </si>
  <si>
    <t>207 Washington Avenue</t>
  </si>
  <si>
    <t>Brownstone Duplex with Garden,Deck &amp; 8' pool table</t>
  </si>
  <si>
    <t>704 Degraw Street</t>
  </si>
  <si>
    <t>Brooklyn one-bedroom right by Prospect Park!</t>
  </si>
  <si>
    <t>580 Flatbush Avenue</t>
  </si>
  <si>
    <t>Authentic NY Charming Artist Loft</t>
  </si>
  <si>
    <t>139 Huron Street</t>
  </si>
  <si>
    <t>Cozy Private Bedroom $800 Month</t>
  </si>
  <si>
    <t>Maria Daniela</t>
  </si>
  <si>
    <t>168A Van Siclen Avenue</t>
  </si>
  <si>
    <t>Huge Bklyn Loft w Private Roofdeck</t>
  </si>
  <si>
    <t>219 5th Avenue</t>
  </si>
  <si>
    <t>Bright Dble Bedroom. Private Bath. Close to Subway</t>
  </si>
  <si>
    <t>178 Stockholm Street</t>
  </si>
  <si>
    <t>Private 1-Bedroom Apt in Townhouse</t>
  </si>
  <si>
    <t>837 Lincoln Place</t>
  </si>
  <si>
    <t>2BD loft with 180 Manhattan view</t>
  </si>
  <si>
    <t>Sibin</t>
  </si>
  <si>
    <t>740 Leonard Street</t>
  </si>
  <si>
    <t>Artists Home with Large  Sunny Backyard+Parking</t>
  </si>
  <si>
    <t>Light-filled 2B duplex in the heart of Park Slope!</t>
  </si>
  <si>
    <t>354 2nd Street</t>
  </si>
  <si>
    <t>Bright, cozy den in 4 bedrm duplex.</t>
  </si>
  <si>
    <t>Paris</t>
  </si>
  <si>
    <t>554 Quincy Street</t>
  </si>
  <si>
    <t>Welcome to Brooklyn!</t>
  </si>
  <si>
    <t>Annalyn</t>
  </si>
  <si>
    <t>623 East 4th Street</t>
  </si>
  <si>
    <t>2 bdrms in 3 Bdrm Lovely Brownstone</t>
  </si>
  <si>
    <t>220 Throop Avenue</t>
  </si>
  <si>
    <t>Soaring Space in Laid-back Brooklyn</t>
  </si>
  <si>
    <t>40 Troutman Street</t>
  </si>
  <si>
    <t>Cozy Vacation Getaway</t>
  </si>
  <si>
    <t>498 Atlantic Avenue</t>
  </si>
  <si>
    <t>The Perfect Greenpoint Getaway</t>
  </si>
  <si>
    <t>Danie</t>
  </si>
  <si>
    <t>223 Greenpoint Avenue</t>
  </si>
  <si>
    <t>Sunny Loft in heart of williamsburg - entire loft!</t>
  </si>
  <si>
    <t>McCaddin School 288</t>
  </si>
  <si>
    <t>Private Rm/Bath in Fab Brickstone</t>
  </si>
  <si>
    <t>Laura &amp; Tim</t>
  </si>
  <si>
    <t>491 Evergreen Avenue</t>
  </si>
  <si>
    <t>Family getaway with amazing roof.</t>
  </si>
  <si>
    <t>159 Driggs Avenue</t>
  </si>
  <si>
    <t>Williamsburg Penthouse Private Room</t>
  </si>
  <si>
    <t>172 Montrose Avenue</t>
  </si>
  <si>
    <t>Huge Bedroom in a Charming House with Private Yard</t>
  </si>
  <si>
    <t>155 Norman Avenue</t>
  </si>
  <si>
    <t>Private Room in Brooklyn</t>
  </si>
  <si>
    <t>Cherng-Mao</t>
  </si>
  <si>
    <t>Andy Phillips</t>
  </si>
  <si>
    <t>Andrian</t>
  </si>
  <si>
    <t>68 South Portland Avenue</t>
  </si>
  <si>
    <t>MODERN/ SUBWAY/TERRACE/LOFT/ LARGE MASTER BEDROOM</t>
  </si>
  <si>
    <t>LiVi</t>
  </si>
  <si>
    <t>225 Calyer Street</t>
  </si>
  <si>
    <t>BK - Spacious &amp; Sunny 4 bedroom apartment</t>
  </si>
  <si>
    <t>298 Clinton Avenue</t>
  </si>
  <si>
    <t>*Sunny Master BD* in Garden Duplex</t>
  </si>
  <si>
    <t>159 Saint Marks Avenue</t>
  </si>
  <si>
    <t>Big one bedroom located in Brooklyn</t>
  </si>
  <si>
    <t>377 Park Place</t>
  </si>
  <si>
    <t>Cozy Private room in Fort Greene</t>
  </si>
  <si>
    <t>Williamsburg 2BR 2BA Hotel Condo</t>
  </si>
  <si>
    <t>Shana</t>
  </si>
  <si>
    <t>119 North 11th Street</t>
  </si>
  <si>
    <t>Spacious one bedroom apartment in Brooklyn Heights</t>
  </si>
  <si>
    <t>Theodore</t>
  </si>
  <si>
    <t>201 Furman Street</t>
  </si>
  <si>
    <t>Private Room in Williamsburg!</t>
  </si>
  <si>
    <t>12 Orient Avenue</t>
  </si>
  <si>
    <t>Stunning 2BR Apartment in Top Location</t>
  </si>
  <si>
    <t>929 President Street</t>
  </si>
  <si>
    <t>Brownstone Beauty with Deck</t>
  </si>
  <si>
    <t>573 Putnam Avenue</t>
  </si>
  <si>
    <t>Beautiful Studio apartment in Prime Park Slope</t>
  </si>
  <si>
    <t>Roni</t>
  </si>
  <si>
    <t>468 8th Street</t>
  </si>
  <si>
    <t>Great Brooklyn Studio/1BR!</t>
  </si>
  <si>
    <t>Rich</t>
  </si>
  <si>
    <t>313 Saint Marks Avenue</t>
  </si>
  <si>
    <t>Lovely room!- 15 min to Manhattan!!</t>
  </si>
  <si>
    <t>95 Ralph Avenue</t>
  </si>
  <si>
    <t>Garden Apartment, Ft. Greene</t>
  </si>
  <si>
    <t>195 Carlton Avenue</t>
  </si>
  <si>
    <t>The Heart of Fort Greene</t>
  </si>
  <si>
    <t>Douglas Elliman 664</t>
  </si>
  <si>
    <t>Fantastic 2BR in Brooklyn's Best Area</t>
  </si>
  <si>
    <t>Holy Family &amp; St. Thomas Aquinas 241</t>
  </si>
  <si>
    <t>Housing for SGU/AUA/SABA/ROSS students</t>
  </si>
  <si>
    <t>Lyn</t>
  </si>
  <si>
    <t>333 East 92nd Street</t>
  </si>
  <si>
    <t>Sunny and Spacious Brooklyn Apt</t>
  </si>
  <si>
    <t>Bedford Avenue Brooklyn</t>
  </si>
  <si>
    <t>Comfortable private room Brooklyn</t>
  </si>
  <si>
    <t>308 Franklin Avenue</t>
  </si>
  <si>
    <t>Elegant 1876 Boerum Hill Brownstone</t>
  </si>
  <si>
    <t>Patti</t>
  </si>
  <si>
    <t>223 Dean Street</t>
  </si>
  <si>
    <t>Gay Friendly Room Williamsburg NYC</t>
  </si>
  <si>
    <t>Borinquen Place Williamsburg</t>
  </si>
  <si>
    <t>Room in Duplex Apartment!!</t>
  </si>
  <si>
    <t>Ger</t>
  </si>
  <si>
    <t>Freehold 45</t>
  </si>
  <si>
    <t>2BD True Loft, Hip &amp; Artsy Location</t>
  </si>
  <si>
    <t>326 Starr Street</t>
  </si>
  <si>
    <t>Park Slope Haven</t>
  </si>
  <si>
    <t>414 9th Street</t>
  </si>
  <si>
    <t>Sunny Brooklyn room</t>
  </si>
  <si>
    <t>Linnea</t>
  </si>
  <si>
    <t>A room with private bathroom</t>
  </si>
  <si>
    <t>Rani</t>
  </si>
  <si>
    <t>8 Kane Place</t>
  </si>
  <si>
    <t>Spacious Duplex for Spring Retreat</t>
  </si>
  <si>
    <t>Randy</t>
  </si>
  <si>
    <t>156 Bainbridge Street</t>
  </si>
  <si>
    <t>S 2/Bedford Well-Lit Private Room</t>
  </si>
  <si>
    <t>338 Bedford Avenue</t>
  </si>
  <si>
    <t>South Slope One-Bedroom with Garden Terrace</t>
  </si>
  <si>
    <t>Middle School 88 19th Street</t>
  </si>
  <si>
    <t>Dumbo Loft With A Beautiful View</t>
  </si>
  <si>
    <t>DUMBO Historic District Plymouth Street</t>
  </si>
  <si>
    <t>DUMBO</t>
  </si>
  <si>
    <t>Red Hook Architectural with huge outdoor area</t>
  </si>
  <si>
    <t>Cee</t>
  </si>
  <si>
    <t>184 Conover Street</t>
  </si>
  <si>
    <t>Charm&amp;Quiet in Hip Greenpt Brooklyn</t>
  </si>
  <si>
    <t>131 Huron Street</t>
  </si>
  <si>
    <t>Cozy Apt in Bushwick, Brooklyn!</t>
  </si>
  <si>
    <t>247 Jefferson Street</t>
  </si>
  <si>
    <t>Private room in Charming Greenpoint</t>
  </si>
  <si>
    <t>92 Newel Street</t>
  </si>
  <si>
    <t>My Brooklyn Studio in Ditmas Park</t>
  </si>
  <si>
    <t>15 Snyder Avenue</t>
  </si>
  <si>
    <t>Amazing Loft/ Bed-Stuy/ Full Cleaning Service.</t>
  </si>
  <si>
    <t>Marc-Antoine</t>
  </si>
  <si>
    <t>416 Halsey Street</t>
  </si>
  <si>
    <t>Spacious + Sunny Studio in Ft. Greene Brooklyn!</t>
  </si>
  <si>
    <t>60 South Oxford Street</t>
  </si>
  <si>
    <t>BEDFORD AVE STUDIO APT WITH GARDEN</t>
  </si>
  <si>
    <t>376 Bedford Avenue</t>
  </si>
  <si>
    <t>large private bedroom in shared ap</t>
  </si>
  <si>
    <t>Hanson Place Seventh Day Adventist Church 82</t>
  </si>
  <si>
    <t>Gorgeous Sunny Bohemian Duplex with Garden</t>
  </si>
  <si>
    <t>Angie And Matthew</t>
  </si>
  <si>
    <t>457 Jefferson Avenue</t>
  </si>
  <si>
    <t>2BR gem in Cobble Hill, Brooklyn</t>
  </si>
  <si>
    <t>New York Marine Terminals Port Authority Administration Building Columbia Street Greenway</t>
  </si>
  <si>
    <t>Comfy 2Bdr Railroad in Greenpoint</t>
  </si>
  <si>
    <t>Osvaldo</t>
  </si>
  <si>
    <t>145 Noble Street</t>
  </si>
  <si>
    <t>Large Cozy Room #2, Landmark Home 1 Block to PRATT</t>
  </si>
  <si>
    <t>122 Saint James Place</t>
  </si>
  <si>
    <t>Nice and spacious  1BR in Brooklyn</t>
  </si>
  <si>
    <t>654 Eastern Parkway</t>
  </si>
  <si>
    <t>Entire Williamsburg Music Lovers Palaceâ€•1 Blk to L</t>
  </si>
  <si>
    <t>173 Montrose Avenue</t>
  </si>
  <si>
    <t>Sunny room right by park!</t>
  </si>
  <si>
    <t>Tine</t>
  </si>
  <si>
    <t>33 Lincoln Road</t>
  </si>
  <si>
    <t>Spacious Sunny Room</t>
  </si>
  <si>
    <t>Claudina</t>
  </si>
  <si>
    <t>62 Lewis Avenue</t>
  </si>
  <si>
    <t>Private Rm in heart of Williamsburg</t>
  </si>
  <si>
    <t>160 Bedford Avenue</t>
  </si>
  <si>
    <t>Cozy room in Prospect Heights</t>
  </si>
  <si>
    <t>116 Saint Marks Avenue</t>
  </si>
  <si>
    <t>Williamsburg: great room with a sunny terrace!</t>
  </si>
  <si>
    <t>BKLYN private room w/ private bath!</t>
  </si>
  <si>
    <t>191 Willoughby Street</t>
  </si>
  <si>
    <t>Lovely designer's studio</t>
  </si>
  <si>
    <t>Gigi</t>
  </si>
  <si>
    <t>83 Hanson Place</t>
  </si>
  <si>
    <t>Hipster-Chic Bushwick Apartment</t>
  </si>
  <si>
    <t>379 Irving Avenue</t>
  </si>
  <si>
    <t>Brooklyn Heights Brownstone - Private Bdrm Avail.</t>
  </si>
  <si>
    <t>Gerard</t>
  </si>
  <si>
    <t>281 Hicks Street</t>
  </si>
  <si>
    <t>Large Wiliamsburg Private Bedroom</t>
  </si>
  <si>
    <t>31 Orient Avenue</t>
  </si>
  <si>
    <t>Modern Design in Sunny Duplex</t>
  </si>
  <si>
    <t>Am</t>
  </si>
  <si>
    <t>Baldy's Restaurant Equipment 501</t>
  </si>
  <si>
    <t>Beautiful corner prewar apartment in Williamsburg</t>
  </si>
  <si>
    <t>187 Broadway</t>
  </si>
  <si>
    <t>Modern apartment w/ gorgeous view</t>
  </si>
  <si>
    <t>Marissa</t>
  </si>
  <si>
    <t>175 Borinquen Place</t>
  </si>
  <si>
    <t>Sunny and spacious bedroom</t>
  </si>
  <si>
    <t>Urszula</t>
  </si>
  <si>
    <t>360 Irving Avenue</t>
  </si>
  <si>
    <t>Tranquil in the heart of Brooklyn 2</t>
  </si>
  <si>
    <t>340 Clifton Place</t>
  </si>
  <si>
    <t>Quintessential Brooklyn...!!</t>
  </si>
  <si>
    <t>227 Bergen Street</t>
  </si>
  <si>
    <t>1 Bedroom Bushwick apartment</t>
  </si>
  <si>
    <t>112 Central Avenue</t>
  </si>
  <si>
    <t>Beautiful 1 BR by Prospect Park</t>
  </si>
  <si>
    <t>Shante</t>
  </si>
  <si>
    <t>265 Ocean Avenue</t>
  </si>
  <si>
    <t>Common Area + Room in Spacious Loft-Like Apt.</t>
  </si>
  <si>
    <t>60 New York Avenue</t>
  </si>
  <si>
    <t>Cozy Brownstone Room Near NYU Hospital</t>
  </si>
  <si>
    <t>Fidelia</t>
  </si>
  <si>
    <t>408 59th Street</t>
  </si>
  <si>
    <t>Quiet artist's den</t>
  </si>
  <si>
    <t>Ippei</t>
  </si>
  <si>
    <t>299 Putnam Avenue</t>
  </si>
  <si>
    <t>2 large rooms in sunny brownstone</t>
  </si>
  <si>
    <t>Ame</t>
  </si>
  <si>
    <t>36 Prospect Place</t>
  </si>
  <si>
    <t>BUSHWICK (1 block from Jefferson L)</t>
  </si>
  <si>
    <t>Fagan</t>
  </si>
  <si>
    <t>Echo Bravo Bar 445</t>
  </si>
  <si>
    <t>Cozy, Clean, Quiet, ENTIRE APT!!</t>
  </si>
  <si>
    <t>Kitt</t>
  </si>
  <si>
    <t>400 Ocean Avenue</t>
  </si>
  <si>
    <t>Beautiful Brooklyn 3 bdrm in Prospect Heights</t>
  </si>
  <si>
    <t>686 Dean Street</t>
  </si>
  <si>
    <t>Bright &amp; Spacious Fort Greene 1 Bed</t>
  </si>
  <si>
    <t>134 Lafayette Avenue</t>
  </si>
  <si>
    <t>Carroll Gardens townhouse</t>
  </si>
  <si>
    <t>34 2nd Place</t>
  </si>
  <si>
    <t>Bedroom in 19th Century Charmer - Clinton Hill</t>
  </si>
  <si>
    <t>475 Washington Avenue</t>
  </si>
  <si>
    <t>Private 2-room space (ba and kitchen shared)</t>
  </si>
  <si>
    <t>Bohdana</t>
  </si>
  <si>
    <t>461 42nd Street</t>
  </si>
  <si>
    <t>Bright and Airy Brooklyn Abode</t>
  </si>
  <si>
    <t>Angeline</t>
  </si>
  <si>
    <t>Temple of Restoration 515</t>
  </si>
  <si>
    <t>Private room with sleeping loft</t>
  </si>
  <si>
    <t>Bedroom for 2 in 1896 townhouse</t>
  </si>
  <si>
    <t>Vanderbilt Avenue &amp; Flushing Avenue Vanderbilt Avenue</t>
  </si>
  <si>
    <t>Gorgeous Apt in Prime Williamsburg</t>
  </si>
  <si>
    <t>Lofted bedroom in large loft space full of plants</t>
  </si>
  <si>
    <t>Verna's Brownstone  (no stove, no gatherings)</t>
  </si>
  <si>
    <t>Verna</t>
  </si>
  <si>
    <t>782 Hancock Street</t>
  </si>
  <si>
    <t>3 Bed/ 2 Bath Full Apt. BK Heights</t>
  </si>
  <si>
    <t>10 Schermerhorn Street</t>
  </si>
  <si>
    <t>Charming apt. in Brooklyn, New York</t>
  </si>
  <si>
    <t>MarÃ­a</t>
  </si>
  <si>
    <t>357 Greene Avenue</t>
  </si>
  <si>
    <t>Room2 in a Good Vibe Apartment</t>
  </si>
  <si>
    <t>803 Sterling Place</t>
  </si>
  <si>
    <t>PRIVATE one Bedroom in Williamsburg</t>
  </si>
  <si>
    <t>474 Humboldt Street</t>
  </si>
  <si>
    <t>Sunny Apt in Brooklyn-Close to Manhattan</t>
  </si>
  <si>
    <t>Jackie'S Place</t>
  </si>
  <si>
    <t>3rd Avenue Gowanus</t>
  </si>
  <si>
    <t>Perfect Bedford L Williamsburg Location!</t>
  </si>
  <si>
    <t>Ukrainian Catholic Church of the Holy Ghost 160</t>
  </si>
  <si>
    <t>Cozy Corner, Bedford Ave  Brooklyn!</t>
  </si>
  <si>
    <t>254 Clifton Place</t>
  </si>
  <si>
    <t>Gorgeous Room Near Prospect Park</t>
  </si>
  <si>
    <t>Camila</t>
  </si>
  <si>
    <t>2023 Caton Avenue</t>
  </si>
  <si>
    <t>Hip Brooklyn Photo Studio Loft!</t>
  </si>
  <si>
    <t>Andrew And Kat</t>
  </si>
  <si>
    <t>Union Pizza Works 423</t>
  </si>
  <si>
    <t>Gorgeous, Family-Friendly, NYC Apt!</t>
  </si>
  <si>
    <t>Emilia</t>
  </si>
  <si>
    <t>290 Weirfield Street</t>
  </si>
  <si>
    <t>Vintage Williamsburg 1BR near park!</t>
  </si>
  <si>
    <t>Gage</t>
  </si>
  <si>
    <t>20 Havemeyer Street</t>
  </si>
  <si>
    <t>Amazing &amp; Safe Brooklyn Location</t>
  </si>
  <si>
    <t>Yovel</t>
  </si>
  <si>
    <t>1338 East 5th Street</t>
  </si>
  <si>
    <t>Landmark Loft in Williamsburg Brooklyn 1 month min</t>
  </si>
  <si>
    <t>Sabina Giovanna</t>
  </si>
  <si>
    <t>Spacious Williamsburg Home</t>
  </si>
  <si>
    <t>Agatha</t>
  </si>
  <si>
    <t>Sunny 2-story Brooklyn townhouse w deck and garden</t>
  </si>
  <si>
    <t>452 Degraw Street</t>
  </si>
  <si>
    <t>Cozy Room #3, Landmark Home 1 Block to PRATT</t>
  </si>
  <si>
    <t>400 Washington Avenue</t>
  </si>
  <si>
    <t>Large Parlor Room, Landmark Home 1 block to PRATT</t>
  </si>
  <si>
    <t>Public School 11 Waverly Avenue</t>
  </si>
  <si>
    <t>2 Level Loft room in Artist Studio</t>
  </si>
  <si>
    <t>Tanda</t>
  </si>
  <si>
    <t>227 16th Street</t>
  </si>
  <si>
    <t>Comfortable &amp; Spacious 1 BR apt</t>
  </si>
  <si>
    <t>MarÃ½a</t>
  </si>
  <si>
    <t>1062 Saint Johns Place</t>
  </si>
  <si>
    <t>Cute room in Large Crown heights Apartment</t>
  </si>
  <si>
    <t>LeKethia</t>
  </si>
  <si>
    <t>1600 Pacific Street</t>
  </si>
  <si>
    <t>A 2-story, 2-bedroom house - 20min to Downtown</t>
  </si>
  <si>
    <t>Pervaiz</t>
  </si>
  <si>
    <t>144 Decatur Street</t>
  </si>
  <si>
    <t>Two bedroom fully furnished apt.</t>
  </si>
  <si>
    <t>Charlayne</t>
  </si>
  <si>
    <t>1641 East 52nd Street</t>
  </si>
  <si>
    <t>Country in the City</t>
  </si>
  <si>
    <t>726 Argyle Road</t>
  </si>
  <si>
    <t>Sunny room with private entrance</t>
  </si>
  <si>
    <t>374 Central Avenue</t>
  </si>
  <si>
    <t>Quiet Cobble Hill Gem 2BR Duplex</t>
  </si>
  <si>
    <t>Trek 254</t>
  </si>
  <si>
    <t>Williamsburg Dream loft</t>
  </si>
  <si>
    <t>171 Leonard Street</t>
  </si>
  <si>
    <t>Private home, quiet Brooklyn street</t>
  </si>
  <si>
    <t>Hetty</t>
  </si>
  <si>
    <t>120 Ocean Parkway</t>
  </si>
  <si>
    <t>Peaceful and breezy one bedroom</t>
  </si>
  <si>
    <t>Julienne</t>
  </si>
  <si>
    <t>160 Ocean Parkway</t>
  </si>
  <si>
    <t>Entire spacious loft Williamsburgh</t>
  </si>
  <si>
    <t>54 Ainslie Street</t>
  </si>
  <si>
    <t>No security req,great price,new queen bed!</t>
  </si>
  <si>
    <t>Miguel</t>
  </si>
  <si>
    <t>126 Halsey Street</t>
  </si>
  <si>
    <t>Sunny 2BR Flex w/CityView From Bed!</t>
  </si>
  <si>
    <t xml:space="preserve">NYC - furnished room - Greenpoint </t>
  </si>
  <si>
    <t>Walter</t>
  </si>
  <si>
    <t>316 Eckford Street</t>
  </si>
  <si>
    <t>1 room available for rent in 3 bedroom.</t>
  </si>
  <si>
    <t>Beca</t>
  </si>
  <si>
    <t>1901 Bergen Street</t>
  </si>
  <si>
    <t>Park Slope 1br by Barclays Center/Prospect Park!</t>
  </si>
  <si>
    <t>NYC Pet 300</t>
  </si>
  <si>
    <t>Spacious Private Bedroom Brooklyn - Williamsburg</t>
  </si>
  <si>
    <t>22 Stagg Street</t>
  </si>
  <si>
    <t>Garden Pl Historical Artist studio</t>
  </si>
  <si>
    <t>Tari</t>
  </si>
  <si>
    <t>118 State Street</t>
  </si>
  <si>
    <t>WilliamsburgBrooklynPrivateBedroom</t>
  </si>
  <si>
    <t>853 Driggs Avenue</t>
  </si>
  <si>
    <t>Sunny WILLIAMSBURG Room near SUBWAY</t>
  </si>
  <si>
    <t>167 Jackson Street</t>
  </si>
  <si>
    <t>Lovely Park Slope Pied a Terre</t>
  </si>
  <si>
    <t>180 6th Avenue</t>
  </si>
  <si>
    <t>Bask in the light! Studio bedroom in Williamsburg</t>
  </si>
  <si>
    <t>Holy Trinity Ukrainian Orthodox Church 185</t>
  </si>
  <si>
    <t>Room in front of Prospect Park, 1 block to subway</t>
  </si>
  <si>
    <t>Andres Mekos</t>
  </si>
  <si>
    <t>163 Ocean Avenue</t>
  </si>
  <si>
    <t>Family house in South Park Slope</t>
  </si>
  <si>
    <t>205 15th Street</t>
  </si>
  <si>
    <t>Modern Living</t>
  </si>
  <si>
    <t>Chi</t>
  </si>
  <si>
    <t>Brooklyn Studio</t>
  </si>
  <si>
    <t>Ariana</t>
  </si>
  <si>
    <t>2025 Regent Place</t>
  </si>
  <si>
    <t>BEAUTIFUL APARTMENT, GREAT LOCATION</t>
  </si>
  <si>
    <t>Stefania</t>
  </si>
  <si>
    <t>381 Pacific Street</t>
  </si>
  <si>
    <t>Sunny and Spacious Designer's Home</t>
  </si>
  <si>
    <t>187 Engert Avenue</t>
  </si>
  <si>
    <t>Stunning arty 3200sf 3FLR+3BR townhome w/terrace</t>
  </si>
  <si>
    <t>116 Lincoln Place</t>
  </si>
  <si>
    <t>Sunny Place in Cool Hood</t>
  </si>
  <si>
    <t>634 Franklin Avenue</t>
  </si>
  <si>
    <t>CBG# 4Tiny room w/ huge window/AC</t>
  </si>
  <si>
    <t>Lisel</t>
  </si>
  <si>
    <t>62 Park Place</t>
  </si>
  <si>
    <t>Clean &amp; quiet apt home by the park</t>
  </si>
  <si>
    <t>807 Friel Place</t>
  </si>
  <si>
    <t>Shared Living and Bathroom Brooklyn Rental</t>
  </si>
  <si>
    <t>Kimesha</t>
  </si>
  <si>
    <t>424 Van Siclen Avenue</t>
  </si>
  <si>
    <t>Cozy Apt, Terrace in Williamsburg</t>
  </si>
  <si>
    <t>Mateo</t>
  </si>
  <si>
    <t>22 Orient Avenue</t>
  </si>
  <si>
    <t>Cozy apartment in Brooklyn</t>
  </si>
  <si>
    <t>Emelie</t>
  </si>
  <si>
    <t>1167 Atlantic Avenue</t>
  </si>
  <si>
    <t>Sunny and Stylish on the Park</t>
  </si>
  <si>
    <t>524 Leonard Street</t>
  </si>
  <si>
    <t>Sunny Private Apt in Ditmas Park</t>
  </si>
  <si>
    <t>781 Ocean Avenue</t>
  </si>
  <si>
    <t>Lovely room in big shared Brooklyn Brownstone</t>
  </si>
  <si>
    <t>1350 Pacific Street</t>
  </si>
  <si>
    <t>Safe Sunny 1brm near subway</t>
  </si>
  <si>
    <t>Audrey</t>
  </si>
  <si>
    <t>Nigerian American Muslim Integrated Community 801</t>
  </si>
  <si>
    <t>Large Group Friendly Rental</t>
  </si>
  <si>
    <t>9002 Skidmore Place</t>
  </si>
  <si>
    <t>Sunny Brooklyn Home</t>
  </si>
  <si>
    <t>267 Vernon Avenue</t>
  </si>
  <si>
    <t>Architect's Oasis</t>
  </si>
  <si>
    <t>Fabi</t>
  </si>
  <si>
    <t>Philadelphia Church of Universal Brotherhood 530</t>
  </si>
  <si>
    <t>Perfect Brooklyn Stay, Apt for 4</t>
  </si>
  <si>
    <t>Isaac</t>
  </si>
  <si>
    <t>713 Sackett Street</t>
  </si>
  <si>
    <t>SUN FILLED 1BR in ARTSY FORT GREENE</t>
  </si>
  <si>
    <t>268 Cumberland Street</t>
  </si>
  <si>
    <t>Large Room &amp; Own Bath by train</t>
  </si>
  <si>
    <t>Marites</t>
  </si>
  <si>
    <t>29 Rutland Road</t>
  </si>
  <si>
    <t>1 rm @ 3BR loft williamsburg room 3</t>
  </si>
  <si>
    <t>13 Clifford Place</t>
  </si>
  <si>
    <t>Big 2-story home in Brooklyn Hts.</t>
  </si>
  <si>
    <t>121 State Street</t>
  </si>
  <si>
    <t>Zen &amp; Cozy 2Bedroom in Williamsburg</t>
  </si>
  <si>
    <t>385 Broadway</t>
  </si>
  <si>
    <t>Historic 3 Bedroom Eastern Parkway</t>
  </si>
  <si>
    <t>Miryam</t>
  </si>
  <si>
    <t>Eastern Parkway North Mall Eastern Parkway</t>
  </si>
  <si>
    <t>Gorgeous Apt 1 block from Subway</t>
  </si>
  <si>
    <t>Skytrack Boerum Place</t>
  </si>
  <si>
    <t>Heavy Sun, Quiet, Arty 1 Bedroom</t>
  </si>
  <si>
    <t>240 58th Street</t>
  </si>
  <si>
    <t>Historic, Sunny Prospect Park Apt!</t>
  </si>
  <si>
    <t>16 Chester Court</t>
  </si>
  <si>
    <t>BOERUM HILL, Entire Home / Loft</t>
  </si>
  <si>
    <t>Sarah J Hale High School 345</t>
  </si>
  <si>
    <t>Sunny 1 br in Greenpoint</t>
  </si>
  <si>
    <t>726 Leonard Street</t>
  </si>
  <si>
    <t>Beautiful 2bdrm Bklyn duplex w/deck + backyard</t>
  </si>
  <si>
    <t>185 Hall Street</t>
  </si>
  <si>
    <t>Comfy, Spacious, Modern, Sweet Home</t>
  </si>
  <si>
    <t>Charlotte And Pierre</t>
  </si>
  <si>
    <t>Saint Patricks Academy 918</t>
  </si>
  <si>
    <t>Large, 2fl/2bdrm Williamsburg Apt</t>
  </si>
  <si>
    <t>165 Graham Avenue</t>
  </si>
  <si>
    <t>Modern comfort in art infused landmark Brownstone</t>
  </si>
  <si>
    <t>Tami</t>
  </si>
  <si>
    <t>403 Macon Street</t>
  </si>
  <si>
    <t>Brooklyn Soul</t>
  </si>
  <si>
    <t>21 East 21st Street</t>
  </si>
  <si>
    <t>Brooklyn Brownstone Master Bedroom</t>
  </si>
  <si>
    <t>145 Monroe Street</t>
  </si>
  <si>
    <t>Brooklyn Heights One Bedroom Loft</t>
  </si>
  <si>
    <t>Sherief</t>
  </si>
  <si>
    <t>FDNY Engine 205/Ladder 118 74-76</t>
  </si>
  <si>
    <t>Entire Spaceous, Sunny, Loft in Clinton Hill</t>
  </si>
  <si>
    <t>Sunny zen apt in Park Slope, BK</t>
  </si>
  <si>
    <t>633 Union Street</t>
  </si>
  <si>
    <t>Prospect Park Modern 3 Bedroom</t>
  </si>
  <si>
    <t>561 16th Street</t>
  </si>
  <si>
    <t>Parkside Brooklyn Artist Apartment!</t>
  </si>
  <si>
    <t>3 Parkside Court</t>
  </si>
  <si>
    <t>Spacious Brooklyn Townhouse</t>
  </si>
  <si>
    <t>Alicia And Jamie</t>
  </si>
  <si>
    <t>398 Franklin Avenue</t>
  </si>
  <si>
    <t>Beautiful Bedroom in Brooklyn</t>
  </si>
  <si>
    <t>477 DeKalb Avenue</t>
  </si>
  <si>
    <t>Eclectic Loft Room 20 min-Union Sq!</t>
  </si>
  <si>
    <t>Large Artist Floorthru- Greenpoint</t>
  </si>
  <si>
    <t>1012 Lorimer Street</t>
  </si>
  <si>
    <t>Bed Stuy Pride! Welcome to Brooklyn</t>
  </si>
  <si>
    <t>Jameelah</t>
  </si>
  <si>
    <t>731 Lexington Avenue</t>
  </si>
  <si>
    <t>Park Slope Apt:, Spacious 2 bedroom</t>
  </si>
  <si>
    <t>688 Union Street</t>
  </si>
  <si>
    <t>***HOT SPOT*** 2 blocks to L/G Trains *** Modern</t>
  </si>
  <si>
    <t>Ronny</t>
  </si>
  <si>
    <t>Atelier 239</t>
  </si>
  <si>
    <t>Huge Sunny Modern Apt. (1k+sqft)</t>
  </si>
  <si>
    <t>103 Grand Avenue</t>
  </si>
  <si>
    <t>1bdr w private bath. in lofty apt</t>
  </si>
  <si>
    <t>Yolande</t>
  </si>
  <si>
    <t>Amazing Artist Loft</t>
  </si>
  <si>
    <t>592 5th Avenue</t>
  </si>
  <si>
    <t>Cozy Bedroom in hip Williamsburg</t>
  </si>
  <si>
    <t>417 South 4th Street</t>
  </si>
  <si>
    <t>Sunny and spacious private room</t>
  </si>
  <si>
    <t>324 Keap Street</t>
  </si>
  <si>
    <t>Quiet 2 bdrm in cozy Clinton Hill!</t>
  </si>
  <si>
    <t>402 Grand Avenue</t>
  </si>
  <si>
    <t>Sunny Room near all</t>
  </si>
  <si>
    <t>14 Columbus Place</t>
  </si>
  <si>
    <t>Large Studio apartment</t>
  </si>
  <si>
    <t>Cassi</t>
  </si>
  <si>
    <t>164 Jefferson Avenue</t>
  </si>
  <si>
    <t>A beautiful Brownstone in Bed-Stuy.</t>
  </si>
  <si>
    <t>Ron&amp;Leetal</t>
  </si>
  <si>
    <t>478 Quincy Street</t>
  </si>
  <si>
    <t>Entire Floor of Brooklyn Brownstone</t>
  </si>
  <si>
    <t>748 Chauncey Street</t>
  </si>
  <si>
    <t>Spacious Duplex in Fun &amp; Hip Area</t>
  </si>
  <si>
    <t>Cozy apt next to park &amp; train for 4</t>
  </si>
  <si>
    <t>Aubrey</t>
  </si>
  <si>
    <t>Fionaâ€™s Bar 562</t>
  </si>
  <si>
    <t>A bright, beautiful treehouse</t>
  </si>
  <si>
    <t>636 Eastern Parkway</t>
  </si>
  <si>
    <t>Beautiful Ft. Greene Apartment-NEW!</t>
  </si>
  <si>
    <t>420 Clinton Avenue</t>
  </si>
  <si>
    <t>Effortlessly Chic WILLIAMSBURG BK</t>
  </si>
  <si>
    <t>11 Olive Street</t>
  </si>
  <si>
    <t>COMFORTABLE PRIVATE ROOM FOR RENT</t>
  </si>
  <si>
    <t>Revival Center 1187</t>
  </si>
  <si>
    <t>Terrific Location in Prospect Heights</t>
  </si>
  <si>
    <t>Alex &amp; Laura</t>
  </si>
  <si>
    <t>636 Classon Avenue</t>
  </si>
  <si>
    <t>Fantastic Williamsburg Waterfront!</t>
  </si>
  <si>
    <t>421 Kent Avenue</t>
  </si>
  <si>
    <t>Unique loft in Bushwick - Offices, yoga &amp; roof!</t>
  </si>
  <si>
    <t>1202 Myrtle Avenue</t>
  </si>
  <si>
    <t>Greenpoint gypset retreat</t>
  </si>
  <si>
    <t>150 Kent Street</t>
  </si>
  <si>
    <t>Huge, Beautiful Artist's 2 bedroom</t>
  </si>
  <si>
    <t>319 Lincoln Place</t>
  </si>
  <si>
    <t>CBG Helps Haiti Rm #3</t>
  </si>
  <si>
    <t>98 5th Avenue</t>
  </si>
  <si>
    <t>Park Slope Brownstone Duplex (unfurnished)</t>
  </si>
  <si>
    <t>671 Carroll Street</t>
  </si>
  <si>
    <t>Amazing apartment!</t>
  </si>
  <si>
    <t>60 Herkimer Street</t>
  </si>
  <si>
    <t>Dreamy belltower room in huge loft</t>
  </si>
  <si>
    <t>20A Fayette Street</t>
  </si>
  <si>
    <t>A Cozy Studio in Clinton Hill</t>
  </si>
  <si>
    <t>Takako</t>
  </si>
  <si>
    <t>Zion Baptist Church 523</t>
  </si>
  <si>
    <t>SunnyPrivateRoom TrendyNeighborhood</t>
  </si>
  <si>
    <t>Meaghan</t>
  </si>
  <si>
    <t>1472 DeKalb Avenue</t>
  </si>
  <si>
    <t>Cheery Studio with Separate Kitchen</t>
  </si>
  <si>
    <t>379 Sterling Place</t>
  </si>
  <si>
    <t>One bedroom apartment</t>
  </si>
  <si>
    <t>521 Greene Avenue</t>
  </si>
  <si>
    <t>PRIVATE ROOM #2 STARTING AT $67 PER NIGHT</t>
  </si>
  <si>
    <t>359 East 55th Street</t>
  </si>
  <si>
    <t>Sun-drenched Artist Loft</t>
  </si>
  <si>
    <t>Stephen And Hector</t>
  </si>
  <si>
    <t>28 Locust Street</t>
  </si>
  <si>
    <t>Funky Furnished Studio on Tree-Lined Street</t>
  </si>
  <si>
    <t>Henri-Leon</t>
  </si>
  <si>
    <t>109 South Elliott Place</t>
  </si>
  <si>
    <t>Charming Prewar on Prospect Park!</t>
  </si>
  <si>
    <t>320 Lincoln Place</t>
  </si>
  <si>
    <t>Entire 2 bedroom flat</t>
  </si>
  <si>
    <t>208 Evergreen Avenue</t>
  </si>
  <si>
    <t>Chic apartment in Brooklyn with stunning view</t>
  </si>
  <si>
    <t>132 Franklin Avenue</t>
  </si>
  <si>
    <t>Nice quiet room on a backyard</t>
  </si>
  <si>
    <t>O.</t>
  </si>
  <si>
    <t>107 Freeman Street</t>
  </si>
  <si>
    <t>Cute &amp; Comfortable One Bedroom</t>
  </si>
  <si>
    <t>2173 Caton Avenue</t>
  </si>
  <si>
    <t>Great light-filled 1BR in Brooklyn</t>
  </si>
  <si>
    <t>47 Halsey Street</t>
  </si>
  <si>
    <t>Cute &amp; Modern 1 Bedroom Apt</t>
  </si>
  <si>
    <t>226 Powers Street</t>
  </si>
  <si>
    <t>Bright, Airy Williamsburg Apt</t>
  </si>
  <si>
    <t>173 North 5th Street</t>
  </si>
  <si>
    <t>Beautiful lrg 1800's syle apt share</t>
  </si>
  <si>
    <t>60 West Street</t>
  </si>
  <si>
    <t>2BR Sunlight &amp; Secret Garden Apartment</t>
  </si>
  <si>
    <t>1120 Pacific Street</t>
  </si>
  <si>
    <t xml:space="preserve">Beautiful Bright &amp; Airy Guest Room </t>
  </si>
  <si>
    <t>Mike And Lucy</t>
  </si>
  <si>
    <t>305 Boerum Street</t>
  </si>
  <si>
    <t>Lovely Apartment</t>
  </si>
  <si>
    <t>Rosalynn</t>
  </si>
  <si>
    <t>The Park View 326</t>
  </si>
  <si>
    <t>Cozy Artist Duplex **Bedstuy Charm**</t>
  </si>
  <si>
    <t>210 Putnam Avenue</t>
  </si>
  <si>
    <t>Entire Sun Drenched Apartment in Clinton Hill</t>
  </si>
  <si>
    <t>Mariya</t>
  </si>
  <si>
    <t>451 Clinton Avenue</t>
  </si>
  <si>
    <t>Great location in Williamsburg</t>
  </si>
  <si>
    <t>Charming, Cozy &amp; spacious  bedroom in Brooklyn</t>
  </si>
  <si>
    <t>Pauline</t>
  </si>
  <si>
    <t>1103 East 95th Street</t>
  </si>
  <si>
    <t>Cozy private room, close to the subway &amp; beach</t>
  </si>
  <si>
    <t>Misha</t>
  </si>
  <si>
    <t>2820 Ocean Avenue</t>
  </si>
  <si>
    <t>Spacious, Cool 1-BD in Brooklyn</t>
  </si>
  <si>
    <t>Juan-Pablo</t>
  </si>
  <si>
    <t>1314 Dean Street</t>
  </si>
  <si>
    <t>LOVELY GARDEN APT FOR 2 TO 4</t>
  </si>
  <si>
    <t>Hamilton Vocational High School 150</t>
  </si>
  <si>
    <t>Beautiful Private Room in Newly Renovated Apt</t>
  </si>
  <si>
    <t>1034 Rutland Road</t>
  </si>
  <si>
    <t>Sunny Bedroom in Bushwick Luxury Building</t>
  </si>
  <si>
    <t>987 Willoughby Avenue</t>
  </si>
  <si>
    <t>Private Room In Gorgeous Apartment July 1st-30th!</t>
  </si>
  <si>
    <t>392 Kosciuszko Street</t>
  </si>
  <si>
    <t>ABSOLUTELY GORGEOUS $10MILLION LOFT w/BASQUIAT</t>
  </si>
  <si>
    <t>Masako</t>
  </si>
  <si>
    <t>525 Johnson Avenue</t>
  </si>
  <si>
    <t>Stuyvesant Heights Apt mins 2 City</t>
  </si>
  <si>
    <t>240 Macon Street</t>
  </si>
  <si>
    <t>New Building in Williamsburg</t>
  </si>
  <si>
    <t>249 Devoe Street</t>
  </si>
  <si>
    <t>Cozy Studio Close to Everything</t>
  </si>
  <si>
    <t>1239 Pacific Street</t>
  </si>
  <si>
    <t>Bushwick Loft</t>
  </si>
  <si>
    <t>Jefferson Street Wyckoff Avenue</t>
  </si>
  <si>
    <t>Gorgeous 1BR near Prospect Park</t>
  </si>
  <si>
    <t>Rohit</t>
  </si>
  <si>
    <t>239 East 4th Street</t>
  </si>
  <si>
    <t>Studio Apt. in Williamsburg, Brooklyn, NY</t>
  </si>
  <si>
    <t>Jose C.</t>
  </si>
  <si>
    <t>133 Conselyea Street</t>
  </si>
  <si>
    <t>Chic 1 bd apt in Prime Williamsburg</t>
  </si>
  <si>
    <t>Junior High School 50 South 3rd Street</t>
  </si>
  <si>
    <t>Charming 1 bedroom Apt in Brooklyn</t>
  </si>
  <si>
    <t>Ede</t>
  </si>
  <si>
    <t>636 Bergen Street</t>
  </si>
  <si>
    <t>Bright, Bohemian, Spacious Apt in Williamsburg</t>
  </si>
  <si>
    <t>Natural Look Salon and Spa 320</t>
  </si>
  <si>
    <t>Simple and cozy place on the beach</t>
  </si>
  <si>
    <t>Ella</t>
  </si>
  <si>
    <t>Corbin Place Brooklyn</t>
  </si>
  <si>
    <t>WoodyAllen FilmSet-Like Digs (Room)</t>
  </si>
  <si>
    <t>9 Harrison Avenue</t>
  </si>
  <si>
    <t>Best double Room all included wifi</t>
  </si>
  <si>
    <t>255 Monroe Street</t>
  </si>
  <si>
    <t>Prime Williamsburg 1/BD New Condo</t>
  </si>
  <si>
    <t>Shaun</t>
  </si>
  <si>
    <t>55 Berry Street</t>
  </si>
  <si>
    <t>Bright, Spacious, and Well Designed</t>
  </si>
  <si>
    <t>355 Saint Johns Place</t>
  </si>
  <si>
    <t>Wonderful Studio In Brooklyn, NY!!!</t>
  </si>
  <si>
    <t>1693 67th Street</t>
  </si>
  <si>
    <t>Loft Suite @ The Box House Hotel</t>
  </si>
  <si>
    <t>23 Ash Street</t>
  </si>
  <si>
    <t>Brooklyn Yellow</t>
  </si>
  <si>
    <t>Sammy</t>
  </si>
  <si>
    <t>Eastern Parkway Service Road Eastern Parkway</t>
  </si>
  <si>
    <t>Entire place in Williamsburg. Rustic Den.</t>
  </si>
  <si>
    <t>Gohe</t>
  </si>
  <si>
    <t>315 Berry Street</t>
  </si>
  <si>
    <t>Cozy 1BD in PLG, Brooklyn!</t>
  </si>
  <si>
    <t>64 Lincoln Road</t>
  </si>
  <si>
    <t>B's Elegant Parlor Suite</t>
  </si>
  <si>
    <t>346 Hancock Street</t>
  </si>
  <si>
    <t>Fully Furnished Brownstone Bedroom</t>
  </si>
  <si>
    <t>400 Adelphi Street</t>
  </si>
  <si>
    <t>Great location with private access &amp; private bath</t>
  </si>
  <si>
    <t>Corinne</t>
  </si>
  <si>
    <t>419 Stockholm Street</t>
  </si>
  <si>
    <t>Beautiful 2 Bedroom Apartment in Williamsburg</t>
  </si>
  <si>
    <t>Omer</t>
  </si>
  <si>
    <t>371 South 5th Street</t>
  </si>
  <si>
    <t>Comfortable Room w/access to full apartment</t>
  </si>
  <si>
    <t>Talisa</t>
  </si>
  <si>
    <t>4 East 28th Street</t>
  </si>
  <si>
    <t>BIG BROOKLYN HOUSE TO LOVE</t>
  </si>
  <si>
    <t>1680 Atlantic Avenue</t>
  </si>
  <si>
    <t>Large &amp; Sunny Bedroom - super close to subway</t>
  </si>
  <si>
    <t>485 Lafayette Avenue</t>
  </si>
  <si>
    <t>Gorgeous Loft w/ 2 queen beds &amp; full kitchen!</t>
  </si>
  <si>
    <t>Greenpoint World War I Memorial Russell Street</t>
  </si>
  <si>
    <t>Sunny, modern 1 bedroom condo</t>
  </si>
  <si>
    <t>672 Bergen Street</t>
  </si>
  <si>
    <t>Cozy room in a newly renovated apt!</t>
  </si>
  <si>
    <t>Harish</t>
  </si>
  <si>
    <t>286 Saint Johns Place</t>
  </si>
  <si>
    <t>Charming Studio in Carroll Gardens</t>
  </si>
  <si>
    <t>Franklin</t>
  </si>
  <si>
    <t>The Church of Jesus Christ of Latter-day Saints 343</t>
  </si>
  <si>
    <t>Fort Greene Gem</t>
  </si>
  <si>
    <t>Spacious, bright, heart of Bushwick</t>
  </si>
  <si>
    <t>Assaf</t>
  </si>
  <si>
    <t>259 Stanhope Street</t>
  </si>
  <si>
    <t>1BR Clinton Hill Apt Beautiful Garden - Video</t>
  </si>
  <si>
    <t>Vernon</t>
  </si>
  <si>
    <t>489 Myrtle Avenue</t>
  </si>
  <si>
    <t>Adorable 1 Bedroom</t>
  </si>
  <si>
    <t>Jane Bailey Memorial Garden 327</t>
  </si>
  <si>
    <t>Bedroom, kitchen and private garden</t>
  </si>
  <si>
    <t>652 Baltic Street</t>
  </si>
  <si>
    <t>Nice and clean private space in Bklyn loft.</t>
  </si>
  <si>
    <t>356 Menahan Street</t>
  </si>
  <si>
    <t>Beautiful, Spacious 4 BR Brooklyn Brownstone</t>
  </si>
  <si>
    <t>522 10th Street</t>
  </si>
  <si>
    <t>1BD brownstone apt in Fort Greene!</t>
  </si>
  <si>
    <t>242 DeKalb Avenue</t>
  </si>
  <si>
    <t>Nice one bedroom apartment by the Prospect park</t>
  </si>
  <si>
    <t>39 Ocean Avenue</t>
  </si>
  <si>
    <t>Spacious Home by the Bay</t>
  </si>
  <si>
    <t>Sanda</t>
  </si>
  <si>
    <t>Belt Parkway Sheepshead Bay</t>
  </si>
  <si>
    <t>Zen Eyrie â€“Airport Pick-Up: JFK/LGA</t>
  </si>
  <si>
    <t>Adolfo</t>
  </si>
  <si>
    <t>142 Barbey Street</t>
  </si>
  <si>
    <t>Cypress Hills</t>
  </si>
  <si>
    <t>Quaint Studio Apt. $1300 monthly for one person</t>
  </si>
  <si>
    <t>386 Bay Ridge Avenue</t>
  </si>
  <si>
    <t>Charming Park Slope 1BR w/ Patio</t>
  </si>
  <si>
    <t>Becky And John</t>
  </si>
  <si>
    <t>243 13th Street</t>
  </si>
  <si>
    <t>DO DROP IN, LLC</t>
  </si>
  <si>
    <t>1159 Bedford Avenue</t>
  </si>
  <si>
    <t>Sunny, spacious, 1BR in Willamsburg</t>
  </si>
  <si>
    <t>Bright Top Floor Apartment In The Heart Of BK</t>
  </si>
  <si>
    <t>Juli</t>
  </si>
  <si>
    <t>745 Saint Johns Place</t>
  </si>
  <si>
    <t>Spacious prewar apartment in heart of Greenpoint</t>
  </si>
  <si>
    <t>Katy</t>
  </si>
  <si>
    <t>120 Eckford Street</t>
  </si>
  <si>
    <t>The Perfect Studio in Brooklyn</t>
  </si>
  <si>
    <t>817 Saint Johns Place</t>
  </si>
  <si>
    <t>1 Bedroom Apartment Lefferts Garden</t>
  </si>
  <si>
    <t>Middle School 61 400</t>
  </si>
  <si>
    <t>Charming Brwnstn Duplex sleeps 5</t>
  </si>
  <si>
    <t>657 Carroll Street</t>
  </si>
  <si>
    <t>Huge 1.5BR Artist Home in Brownstone Brooklyn :)</t>
  </si>
  <si>
    <t>59 Monroe Street</t>
  </si>
  <si>
    <t>Sanctuary Bedroom in Huge Duplex</t>
  </si>
  <si>
    <t>915 Willoughby Avenue</t>
  </si>
  <si>
    <t>Brooklyn's finest. Renovated apt!</t>
  </si>
  <si>
    <t>1214 Pacific Street</t>
  </si>
  <si>
    <t>Spacious Private Room in East Williamsburg</t>
  </si>
  <si>
    <t>249 Meserole Street</t>
  </si>
  <si>
    <t>Spacious and Clean Brooklyn Flat</t>
  </si>
  <si>
    <t>278 Jefferson Street</t>
  </si>
  <si>
    <t xml:space="preserve">Park Slope Apartment </t>
  </si>
  <si>
    <t>756 Union Street</t>
  </si>
  <si>
    <t>Awesome Bedroom close to Manhattan!</t>
  </si>
  <si>
    <t>310 McGuinness Boulevard</t>
  </si>
  <si>
    <t>Cozy 1BD-15min to NYC $150</t>
  </si>
  <si>
    <t>Modern, spacious 2 BR, 2 Bath - BK</t>
  </si>
  <si>
    <t>Radix Media 522</t>
  </si>
  <si>
    <t>The Notorious B.N.B. { The Pfizer }</t>
  </si>
  <si>
    <t>Tuohy Hall 245</t>
  </si>
  <si>
    <t>Sunny room+Pvte office in huge loft</t>
  </si>
  <si>
    <t>Augustin</t>
  </si>
  <si>
    <t>31 Beaver Street</t>
  </si>
  <si>
    <t>HISTORIC WILLIAMSBURG, BKLYN #1</t>
  </si>
  <si>
    <t>221 North 7th Street</t>
  </si>
  <si>
    <t>Hancock Town House!-Stuyvesant Mews</t>
  </si>
  <si>
    <t>940 Jefferson Avenue</t>
  </si>
  <si>
    <t>Large Park Slope Townhouse Duplex</t>
  </si>
  <si>
    <t>Susi</t>
  </si>
  <si>
    <t>231 15th Street</t>
  </si>
  <si>
    <t>Home 4 Medical Professionals-Kngbr4</t>
  </si>
  <si>
    <t>Old Boys High Field East 46th Street</t>
  </si>
  <si>
    <t>Brand New Furnished Brooklyn Apt.</t>
  </si>
  <si>
    <t>Madison</t>
  </si>
  <si>
    <t>649 Classon Avenue</t>
  </si>
  <si>
    <t>4 ROOM RAILROAD - WILLIAMSBURG</t>
  </si>
  <si>
    <t>305 Union Avenue</t>
  </si>
  <si>
    <t>Penthouse in Williamsburg w/ Patio!</t>
  </si>
  <si>
    <t>182 Berry Street</t>
  </si>
  <si>
    <t>Room In Duplex Apartment Steps to Prospect Park!</t>
  </si>
  <si>
    <t>Patrizza</t>
  </si>
  <si>
    <t>556 9th Street</t>
  </si>
  <si>
    <t>Cosy bedroom in Brooklyn duplex</t>
  </si>
  <si>
    <t>420 Classon Avenue</t>
  </si>
  <si>
    <t>Queen size room in Brooklyn</t>
  </si>
  <si>
    <t>Almira Kennedy Coursey Amphitheater Lafayette Avenue</t>
  </si>
  <si>
    <t>Cesco's House</t>
  </si>
  <si>
    <t>312 Clifton Place</t>
  </si>
  <si>
    <t>Cozy 1 Bdrm Greenpoint-Williamsburg</t>
  </si>
  <si>
    <t>Barrie</t>
  </si>
  <si>
    <t>Keg &amp; Lantern 97</t>
  </si>
  <si>
    <t>Studio Apt in the heart of Bushwick</t>
  </si>
  <si>
    <t>Alonzo</t>
  </si>
  <si>
    <t>398 Knickerbocker Avenue</t>
  </si>
  <si>
    <t>Large Sunny Private Room in 2BR steps from subway</t>
  </si>
  <si>
    <t>220 North 6th Street</t>
  </si>
  <si>
    <t>Hip Stylish WIlliamsburg Studio</t>
  </si>
  <si>
    <t>30 Hope Street</t>
  </si>
  <si>
    <t>Charming Artist's Home in Brooklyn</t>
  </si>
  <si>
    <t>231 11th Street</t>
  </si>
  <si>
    <t>Cozy yet spacious apt in Brooklyn</t>
  </si>
  <si>
    <t>Geeta</t>
  </si>
  <si>
    <t>253 Sumpter Street</t>
  </si>
  <si>
    <t>BIG 1br, SLEEPS 4, dishwashr, TV</t>
  </si>
  <si>
    <t>Lauryn</t>
  </si>
  <si>
    <t>183 Meserole Street</t>
  </si>
  <si>
    <t>Private Room Very Near L train, Bushwick</t>
  </si>
  <si>
    <t>Chavisa</t>
  </si>
  <si>
    <t>241 Troutman Street</t>
  </si>
  <si>
    <t>Sunny, Tall Artsy Loft @ Williamsburg</t>
  </si>
  <si>
    <t>Ligeia</t>
  </si>
  <si>
    <t>18 Dunham Place</t>
  </si>
  <si>
    <t>LOFT Private Room - MOVIE THEATER/GYM/LAUNDRY/ROOF</t>
  </si>
  <si>
    <t>Urban Classics Auto Repair 56</t>
  </si>
  <si>
    <t>LARGE, COMFY 1BDR W/CHARACTER!!!</t>
  </si>
  <si>
    <t>251 Macon Street</t>
  </si>
  <si>
    <t>Quaint Sunny Cobble Hill Brownstone</t>
  </si>
  <si>
    <t>246 Clinton Street</t>
  </si>
  <si>
    <t>Cozy Wiliamsburg!</t>
  </si>
  <si>
    <t>Private Room in Williamsburg Loft</t>
  </si>
  <si>
    <t>40 South 6th Street</t>
  </si>
  <si>
    <t>Rare Spacious Quiet Prime Williamsburg Duplex Loft</t>
  </si>
  <si>
    <t>155 North 4th Street</t>
  </si>
  <si>
    <t>Sunny Duplex on Prospect Park</t>
  </si>
  <si>
    <t>77 Reeve Place</t>
  </si>
  <si>
    <t>Beautiful Apartment, Great Location</t>
  </si>
  <si>
    <t>Luka</t>
  </si>
  <si>
    <t>32 Varet Street</t>
  </si>
  <si>
    <t>Rustic Modern Duplex Brownstone</t>
  </si>
  <si>
    <t>Doris</t>
  </si>
  <si>
    <t>1075 Dean Street</t>
  </si>
  <si>
    <t>Brooklyn Fashionista 1Bdr Loft</t>
  </si>
  <si>
    <t>607 Willoughby Avenue</t>
  </si>
  <si>
    <t>Large  Sunny Open Brooklyn Apartment</t>
  </si>
  <si>
    <t>321,5 State Street</t>
  </si>
  <si>
    <t>Cozy home in Williamsburg!</t>
  </si>
  <si>
    <t>Souheil</t>
  </si>
  <si>
    <t>321 Leonard Street</t>
  </si>
  <si>
    <t>Huge Loft in Brooklyn 15 mins from Manhattan</t>
  </si>
  <si>
    <t>268 Johnson Avenue</t>
  </si>
  <si>
    <t>2-bed brownstone duplex + garden</t>
  </si>
  <si>
    <t>556 Carlton Avenue</t>
  </si>
  <si>
    <t>1BR w/private bath in modern Prospect Heights apt</t>
  </si>
  <si>
    <t>Seema</t>
  </si>
  <si>
    <t>487 Lincoln Place</t>
  </si>
  <si>
    <t xml:space="preserve">Great house in Williamsburg </t>
  </si>
  <si>
    <t>110 Kent Avenue</t>
  </si>
  <si>
    <t>Private room in 3 bedroom apartment Bed Stuy</t>
  </si>
  <si>
    <t>969 Gates Avenue</t>
  </si>
  <si>
    <t>Cozy Room with Private Entrance</t>
  </si>
  <si>
    <t>Louie</t>
  </si>
  <si>
    <t>Chic Mid Century Modern 1 BD +Gym +Laundry +AC</t>
  </si>
  <si>
    <t>Cash</t>
  </si>
  <si>
    <t>135 Jefferson Street</t>
  </si>
  <si>
    <t>Turn of the Century Railroad Flat /4 day Wknd</t>
  </si>
  <si>
    <t>441 8th Street</t>
  </si>
  <si>
    <t>Stylish,Sunny, spacious luxury loft</t>
  </si>
  <si>
    <t>Bud</t>
  </si>
  <si>
    <t>190 Macon Street</t>
  </si>
  <si>
    <t>Gorgeous Bedroom by the Park</t>
  </si>
  <si>
    <t>Lanny</t>
  </si>
  <si>
    <t>542 Parkside Avenue</t>
  </si>
  <si>
    <t>Bright open space in Sunset Park</t>
  </si>
  <si>
    <t>442 48th Street</t>
  </si>
  <si>
    <t>Colorful Artistic Williamsburg Apt</t>
  </si>
  <si>
    <t>Lee And Tara</t>
  </si>
  <si>
    <t>BK Heights Apartment for cat lovers</t>
  </si>
  <si>
    <t>Meredith &amp; Dave</t>
  </si>
  <si>
    <t>37 Hicks Street</t>
  </si>
  <si>
    <t>Three-bedroom apartment in beautiful house</t>
  </si>
  <si>
    <t>Lisa And Jessica</t>
  </si>
  <si>
    <t>48 Winthrop Street</t>
  </si>
  <si>
    <t>Huge Artist Loft with BBQ deck -  WILLIAMSBURG</t>
  </si>
  <si>
    <t>146 Berry Street</t>
  </si>
  <si>
    <t>Family-friendly 3-bedroom condo</t>
  </si>
  <si>
    <t>686 Washington Avenue</t>
  </si>
  <si>
    <t>Lovely, modern townhouse</t>
  </si>
  <si>
    <t>284 22nd Street</t>
  </si>
  <si>
    <t>The Perfect 1-bedroom in Cobble Hill</t>
  </si>
  <si>
    <t>343 Warren Street</t>
  </si>
  <si>
    <t>Staying in Greenpoint/Williamsburg!</t>
  </si>
  <si>
    <t>142 Freeman Street</t>
  </si>
  <si>
    <t>Williamsburg + private patio garden</t>
  </si>
  <si>
    <t>91 Scholes Street</t>
  </si>
  <si>
    <t>Big Room in Central BK Neighborhood</t>
  </si>
  <si>
    <t>301 Clifton Place</t>
  </si>
  <si>
    <t>Serene Room...</t>
  </si>
  <si>
    <t>Maria Luiza</t>
  </si>
  <si>
    <t>5920 5th Avenue</t>
  </si>
  <si>
    <t>Sunny Private room in Brooklyn</t>
  </si>
  <si>
    <t>Kenny And Christine</t>
  </si>
  <si>
    <t>1473 Putnam Avenue</t>
  </si>
  <si>
    <t>Beautiful room &amp; Amazing location</t>
  </si>
  <si>
    <t>410 Sterling Place</t>
  </si>
  <si>
    <t>Brooklyn two bedroom</t>
  </si>
  <si>
    <t>1516 10th Avenue</t>
  </si>
  <si>
    <t>Sun Fill Room in a Spacious Apt</t>
  </si>
  <si>
    <t>Huxley</t>
  </si>
  <si>
    <t>Arrow Linen Supply 467</t>
  </si>
  <si>
    <t>Room in Big Duplex and Backyard!</t>
  </si>
  <si>
    <t>701 Saint Marks Avenue</t>
  </si>
  <si>
    <t>Dope Williamsburg Apartment</t>
  </si>
  <si>
    <t>279 South 1st Street</t>
  </si>
  <si>
    <t>Cozy room in Beautiful Williamsburg Appartment</t>
  </si>
  <si>
    <t>661 Driggs Avenue</t>
  </si>
  <si>
    <t>Stylish Greenpoint Gem</t>
  </si>
  <si>
    <t>Vanessa &amp; Christian</t>
  </si>
  <si>
    <t>153 Green Street</t>
  </si>
  <si>
    <t>Welcome to Brooklyn! Bed-Stuy</t>
  </si>
  <si>
    <t>143 Stuyvesant Avenue</t>
  </si>
  <si>
    <t>Cosy Sunny 1brm in Prospect Heights</t>
  </si>
  <si>
    <t>Downtown Brooklyn Nursing and Rehabilitation Center 520</t>
  </si>
  <si>
    <t>Gorgeous Big &amp; Bright Greenpoint Apt</t>
  </si>
  <si>
    <t>580 Morgan Avenue</t>
  </si>
  <si>
    <t>McGuinness Boulevard Brooklyn</t>
  </si>
  <si>
    <t>120 Clay Street</t>
  </si>
  <si>
    <t>Skylighted Floor, All Yours, 23 Mins to Manhattan</t>
  </si>
  <si>
    <t>145 Jefferson Avenue</t>
  </si>
  <si>
    <t xml:space="preserve"> Studio apartment in Greenpoint</t>
  </si>
  <si>
    <t>Andrzej</t>
  </si>
  <si>
    <t>Private Bedroom in BK Brownstone</t>
  </si>
  <si>
    <t>921 Myrtle Avenue</t>
  </si>
  <si>
    <t>Cozy 1BR, 5 minutes from the train</t>
  </si>
  <si>
    <t>1 Bedroom in Williamsburg!</t>
  </si>
  <si>
    <t>Ginevra</t>
  </si>
  <si>
    <t>104 South 4th Street</t>
  </si>
  <si>
    <t>5-Star Park Slope Suite w/King Bed</t>
  </si>
  <si>
    <t>435 4th Street</t>
  </si>
  <si>
    <t>PRIME WILLIAMSBURG FAMILY ART LOFT</t>
  </si>
  <si>
    <t>Daphna</t>
  </si>
  <si>
    <t>Lodge 318</t>
  </si>
  <si>
    <t>Sunny 2BR, 2BA duplex</t>
  </si>
  <si>
    <t>Cozy room in bed-stuy</t>
  </si>
  <si>
    <t>Robb</t>
  </si>
  <si>
    <t>352A Tompkins Avenue</t>
  </si>
  <si>
    <t>Lovley loft in Williamsburg!</t>
  </si>
  <si>
    <t>Golsana</t>
  </si>
  <si>
    <t>169 Scholes Street</t>
  </si>
  <si>
    <t>Artsy English Basement Apartment</t>
  </si>
  <si>
    <t>220 Seeley Street</t>
  </si>
  <si>
    <t>Spacious 2 Story Apt. Near Subway</t>
  </si>
  <si>
    <t>Che-Wei</t>
  </si>
  <si>
    <t>277 Nostrand Avenue</t>
  </si>
  <si>
    <t>Sunny 1BR + Outdoor space [L line]</t>
  </si>
  <si>
    <t>Eydie</t>
  </si>
  <si>
    <t>Associated Supermarket 229</t>
  </si>
  <si>
    <t>Comfortable Room + Kitty + Food</t>
  </si>
  <si>
    <t>29 Olive Street</t>
  </si>
  <si>
    <t>Delightful 2BR Historic Brownstone Duplex</t>
  </si>
  <si>
    <t>16 Putnam Avenue</t>
  </si>
  <si>
    <t>big bright Bushwick loft 2 blocks from Jefferson L</t>
  </si>
  <si>
    <t>Eleanor &amp; Greg</t>
  </si>
  <si>
    <t>444 Jefferson Street</t>
  </si>
  <si>
    <t>Spacious Apt in Bushwick!</t>
  </si>
  <si>
    <t>1424 DeKalb Avenue</t>
  </si>
  <si>
    <t>Brooklyn: A Huge Bedroom + Good Vibes</t>
  </si>
  <si>
    <t>990 Montgomery Street</t>
  </si>
  <si>
    <t>3 bedroom brownstone duplex</t>
  </si>
  <si>
    <t>Przemek</t>
  </si>
  <si>
    <t>112 Saint Marks Avenue</t>
  </si>
  <si>
    <t>Sun Soaked &amp; Cozy PR Williamsburg</t>
  </si>
  <si>
    <t>Your OWN Private Garden Apartment</t>
  </si>
  <si>
    <t>Tania</t>
  </si>
  <si>
    <t>GREAP STUDIO / 4PPL IN MIDTOWN</t>
  </si>
  <si>
    <t>Clinton Hill 1 Bed Bright Loft Apartment</t>
  </si>
  <si>
    <t>Ruari</t>
  </si>
  <si>
    <t>Intermediate School 117 Willoughby Avenue</t>
  </si>
  <si>
    <t>Williamsburg Exposed Brick Loft</t>
  </si>
  <si>
    <t>54 South 2nd Street</t>
  </si>
  <si>
    <t>Huge Sunny Apt Hip/Family Area</t>
  </si>
  <si>
    <t>Citi Bike - Washington Avenue &amp; Greene Avenue Washington Avenue</t>
  </si>
  <si>
    <t>Peaceful Park Slope 2BR in 4BR dplx w/outdoor spce</t>
  </si>
  <si>
    <t>300 12th Street</t>
  </si>
  <si>
    <t>Sunny! 2br Steps to train/restaurants - 15 to NYC</t>
  </si>
  <si>
    <t>John Hancock Playground 90</t>
  </si>
  <si>
    <t>Cozy, quiet single room in Brooklyn brownstone</t>
  </si>
  <si>
    <t>Chantille &amp; Linda</t>
  </si>
  <si>
    <t>338 Park Place</t>
  </si>
  <si>
    <t>1 BR and a sleeper sofa</t>
  </si>
  <si>
    <t>Funky Studio Apartment</t>
  </si>
  <si>
    <t>564 Saint Marks Avenue</t>
  </si>
  <si>
    <t>1BR Duplex in Heart of Brooklyn with 2 cats!!!</t>
  </si>
  <si>
    <t>699 Bergen Street</t>
  </si>
  <si>
    <t>Cosy Brooklyn NYC One Bedroom in Garden Level</t>
  </si>
  <si>
    <t>Carol-Anne</t>
  </si>
  <si>
    <t>245 East 32nd Street</t>
  </si>
  <si>
    <t>BROOKLYN'S FAVORITE BROWNSTONE in HIPSTER BED-STUY</t>
  </si>
  <si>
    <t>Ruty</t>
  </si>
  <si>
    <t>399 Jefferson Avenue</t>
  </si>
  <si>
    <t>Stylish Park Slope Townhouse</t>
  </si>
  <si>
    <t>333 18th Street</t>
  </si>
  <si>
    <t>Private Room in Bushwick, fully furnished</t>
  </si>
  <si>
    <t>123 Melrose Street</t>
  </si>
  <si>
    <t>Big bedroom in Brooklyn!</t>
  </si>
  <si>
    <t>261 Nassau Avenue</t>
  </si>
  <si>
    <t>Bushwick Duplex 1</t>
  </si>
  <si>
    <t>Deacon</t>
  </si>
  <si>
    <t>956 Bushwick Avenue</t>
  </si>
  <si>
    <t>Private Room Brooklyn NY</t>
  </si>
  <si>
    <t>944 Nostrand Avenue</t>
  </si>
  <si>
    <t>Sunny Studio in Clinton Hill</t>
  </si>
  <si>
    <t>476 Clinton Avenue</t>
  </si>
  <si>
    <t>Sunny private room right off L train</t>
  </si>
  <si>
    <t>258 Bushwick Avenue</t>
  </si>
  <si>
    <t>Cozy Room in Williamsburg 3BR</t>
  </si>
  <si>
    <t>141 South 5th Street</t>
  </si>
  <si>
    <t>Cozy Room for 1</t>
  </si>
  <si>
    <t>Public School 390 Sterling Place</t>
  </si>
  <si>
    <t>Huge, Sunny Bedroom in Bushwick</t>
  </si>
  <si>
    <t>1203 Jefferson Avenue</t>
  </si>
  <si>
    <t>Williamsburg 1 bedroom appartement</t>
  </si>
  <si>
    <t>149 Kent Avenue</t>
  </si>
  <si>
    <t>Cozy apartment available!</t>
  </si>
  <si>
    <t>1215 Bedford Avenue</t>
  </si>
  <si>
    <t>Private bedroom and bathroom in Brooklyn</t>
  </si>
  <si>
    <t>Key Food 130</t>
  </si>
  <si>
    <t>Sunny Convienent Bushwick Room</t>
  </si>
  <si>
    <t>Kamollio</t>
  </si>
  <si>
    <t>Citi Bike Willoughby Avenue</t>
  </si>
  <si>
    <t>Gorgeous Greenpoint Railroad</t>
  </si>
  <si>
    <t>1026 Manhattan Avenue</t>
  </si>
  <si>
    <t>SUNNY GUEST BDRM in Fort Greene!</t>
  </si>
  <si>
    <t>Taya</t>
  </si>
  <si>
    <t>Citi Bike Washington Park</t>
  </si>
  <si>
    <t>3-Bed Brownstone on Beautiful Block</t>
  </si>
  <si>
    <t>Jill</t>
  </si>
  <si>
    <t>385 Lincoln Place</t>
  </si>
  <si>
    <t>Lovely Brooklyn Brownstone 1BR!</t>
  </si>
  <si>
    <t>Underhill 760</t>
  </si>
  <si>
    <t xml:space="preserve">Beautiful Brooklyn Oasis </t>
  </si>
  <si>
    <t>Placid</t>
  </si>
  <si>
    <t>776 Nostrand Avenue</t>
  </si>
  <si>
    <t>Beautiful private Apt-15m Manhattan (3rd Room)</t>
  </si>
  <si>
    <t>Eldad &amp; Paulina</t>
  </si>
  <si>
    <t>71 Wilson Avenue</t>
  </si>
  <si>
    <t>Sunny 2 Bedroom Duplex with Garden</t>
  </si>
  <si>
    <t>500 DeKalb Avenue</t>
  </si>
  <si>
    <t>Cozy 2 br in sunny Fort Greene apt</t>
  </si>
  <si>
    <t>Double Bed In a Central Location</t>
  </si>
  <si>
    <t>Alleyne</t>
  </si>
  <si>
    <t>1458 Fulton Street</t>
  </si>
  <si>
    <t>Your Brooklyn Nest</t>
  </si>
  <si>
    <t>1496 Bedford Avenue</t>
  </si>
  <si>
    <t>Peaceful Retreat in a Brownstone</t>
  </si>
  <si>
    <t>Seun And Marie</t>
  </si>
  <si>
    <t>657 Madison Street</t>
  </si>
  <si>
    <t>Sunny Bushwick Apartment / Morgan L</t>
  </si>
  <si>
    <t>132 Bogart Street</t>
  </si>
  <si>
    <t>Apt #1: 2BR/1BA w/ Backyard</t>
  </si>
  <si>
    <t>Clayon Elizabeth</t>
  </si>
  <si>
    <t>1319 Sterling Place</t>
  </si>
  <si>
    <t>Two Bedroom Flat</t>
  </si>
  <si>
    <t>Sj</t>
  </si>
  <si>
    <t>368 Clermont Avenue</t>
  </si>
  <si>
    <t>Huge Sunny Room In Awesome Apt/Neighborhood</t>
  </si>
  <si>
    <t>590 Flatbush Avenue</t>
  </si>
  <si>
    <t>Peaceful Artsy Huge Sunny Bedroom!</t>
  </si>
  <si>
    <t>Private Room/Single Bed</t>
  </si>
  <si>
    <t>Myrta</t>
  </si>
  <si>
    <t>413 8th Street</t>
  </si>
  <si>
    <t>Huge Room with View in Bushwick!</t>
  </si>
  <si>
    <t>194 Irving Avenue</t>
  </si>
  <si>
    <t>Sunny 1000 sqft, heart of Crown Hts</t>
  </si>
  <si>
    <t>Genesis</t>
  </si>
  <si>
    <t>Art Room + Backyard in Williamsburg</t>
  </si>
  <si>
    <t>Glasshouse</t>
  </si>
  <si>
    <t>21 Montrose Avenue</t>
  </si>
  <si>
    <t>Gorgeous Brooklyn Getaway</t>
  </si>
  <si>
    <t>Aziza</t>
  </si>
  <si>
    <t>120 Franklin Avenue</t>
  </si>
  <si>
    <t>GREAT 2bed/2bath/patio, FORT GREENE</t>
  </si>
  <si>
    <t>17 Saint Felix Street</t>
  </si>
  <si>
    <t>Sunny Clinton Hill Apt w/Patio</t>
  </si>
  <si>
    <t>Sammy's Restaurant Equipment 1006</t>
  </si>
  <si>
    <t>lovely, spacious wmsbrg apt w deck</t>
  </si>
  <si>
    <t>218 Penn Street</t>
  </si>
  <si>
    <t>QUIET GARDEN APT FACING NY BAY!</t>
  </si>
  <si>
    <t>Rosana</t>
  </si>
  <si>
    <t>7223 72nd Court</t>
  </si>
  <si>
    <t>Private room in cozy Greenpoint</t>
  </si>
  <si>
    <t>1031 Lorimer Street</t>
  </si>
  <si>
    <t>CBG HelpsHaiti #5 Suite</t>
  </si>
  <si>
    <t>92 5th Avenue</t>
  </si>
  <si>
    <t>2 Bedroom Duplex</t>
  </si>
  <si>
    <t>USPS Carlton Avenue</t>
  </si>
  <si>
    <t>1 bd Artist Retreat in Brooklyn</t>
  </si>
  <si>
    <t>Alanna</t>
  </si>
  <si>
    <t>Metro by T-Mobile 1805</t>
  </si>
  <si>
    <t>Monthly Rental in Crown Heights</t>
  </si>
  <si>
    <t>Forrest</t>
  </si>
  <si>
    <t>1693 Union Street</t>
  </si>
  <si>
    <t>Clean design, One BD, Renovated!</t>
  </si>
  <si>
    <t>686 Sackett Street</t>
  </si>
  <si>
    <t>A True Gem.</t>
  </si>
  <si>
    <t>Kamilah</t>
  </si>
  <si>
    <t>Family-friendly 2BR w Rooftop</t>
  </si>
  <si>
    <t>1149 Prospect Avenue</t>
  </si>
  <si>
    <t>Spacious Bushwick Duplex Apartment</t>
  </si>
  <si>
    <t>Alvin</t>
  </si>
  <si>
    <t>1021 Hancock Street</t>
  </si>
  <si>
    <t>Ladies Shared Dorm Room (Top Bunk)</t>
  </si>
  <si>
    <t>Torell</t>
  </si>
  <si>
    <t>100 Lexington Avenue</t>
  </si>
  <si>
    <t>The Serenity Room in Historic BKLYN</t>
  </si>
  <si>
    <t>Devin  &amp; Justin</t>
  </si>
  <si>
    <t>236 Clinton Street</t>
  </si>
  <si>
    <t>Master room super clean in Prospect Park!!!! :)</t>
  </si>
  <si>
    <t>216 Lefferts Avenue</t>
  </si>
  <si>
    <t>Your Very Own Williamsburg Apt!</t>
  </si>
  <si>
    <t>17 Monitor Street</t>
  </si>
  <si>
    <t>Loft Suite @ Box House Hotel</t>
  </si>
  <si>
    <t>Box House Hotel 77</t>
  </si>
  <si>
    <t>CreaTive Live-In Artspace/Birdsnest</t>
  </si>
  <si>
    <t>Meli</t>
  </si>
  <si>
    <t>360 Knickerbocker Avenue</t>
  </si>
  <si>
    <t>Lofted Bed in a Funky Family Loft!!</t>
  </si>
  <si>
    <t>845 Bedford Avenue</t>
  </si>
  <si>
    <t>CBG Helps Haiti Room#2.5</t>
  </si>
  <si>
    <t>91 5th Avenue</t>
  </si>
  <si>
    <t>THE PUTNAM</t>
  </si>
  <si>
    <t>Teedo</t>
  </si>
  <si>
    <t>486 Monroe Street</t>
  </si>
  <si>
    <t>Cozy and bright room with a closet</t>
  </si>
  <si>
    <t>Sergii</t>
  </si>
  <si>
    <t>2516 Clarendon Road</t>
  </si>
  <si>
    <t>Large Size Room Next to Subway</t>
  </si>
  <si>
    <t>51 Vernon Avenue</t>
  </si>
  <si>
    <t>Haven of Tranquility in Bedstuy</t>
  </si>
  <si>
    <t>623 Madison Street</t>
  </si>
  <si>
    <t>Apt #2: Beautiful 2BR/1BA Crown Hgt</t>
  </si>
  <si>
    <t>187 Schenectady Avenue</t>
  </si>
  <si>
    <t>1 BR Beautiful Central Williamsburg</t>
  </si>
  <si>
    <t>136 Wythe Avenue</t>
  </si>
  <si>
    <t>Quiet 1br in a Mansion!</t>
  </si>
  <si>
    <t>Vacation sublet in Brooklyn NY</t>
  </si>
  <si>
    <t>425 6th Street</t>
  </si>
  <si>
    <t>Sunny &amp; Spacious in Park Slope</t>
  </si>
  <si>
    <t>Richard And Mollie</t>
  </si>
  <si>
    <t>135 7th Avenue</t>
  </si>
  <si>
    <t>Williamsburg Luxury Apton Bedford</t>
  </si>
  <si>
    <t>Neomi</t>
  </si>
  <si>
    <t>197 North 8th Street</t>
  </si>
  <si>
    <t>Guest Room in Authentic Williamsburg Factory Loft</t>
  </si>
  <si>
    <t>248 Hewes Street</t>
  </si>
  <si>
    <t>BRIGHT AND SPACIOUS 3 BEDROOM WITH GARDEN</t>
  </si>
  <si>
    <t>Andres &amp; Mapa</t>
  </si>
  <si>
    <t>1040 Saint Johns Place</t>
  </si>
  <si>
    <t>Huge Sunny Loft w Patio + Charm</t>
  </si>
  <si>
    <t>Elise</t>
  </si>
  <si>
    <t>310 Greene Avenue</t>
  </si>
  <si>
    <t>Prime Williamsburg Apartment</t>
  </si>
  <si>
    <t>146 North 7th Street</t>
  </si>
  <si>
    <t>Very, very cozy place</t>
  </si>
  <si>
    <t>149 South 4th Street</t>
  </si>
  <si>
    <t>Huge Room in First Floor Brownstone</t>
  </si>
  <si>
    <t>882 Park Place</t>
  </si>
  <si>
    <t>The Emerald Room</t>
  </si>
  <si>
    <t>592 East 80th Street</t>
  </si>
  <si>
    <t>Private room in friendly Brownstone</t>
  </si>
  <si>
    <t>Rachael And Christopher</t>
  </si>
  <si>
    <t>25 Suydam Street</t>
  </si>
  <si>
    <t>Bohemian Brooklyn Bungalow</t>
  </si>
  <si>
    <t>Rebeca</t>
  </si>
  <si>
    <t>1580 Saint Johns Place</t>
  </si>
  <si>
    <t>Spring in Ditmas Park Brooklyn!!!</t>
  </si>
  <si>
    <t>1711 Dorchester Road</t>
  </si>
  <si>
    <t>Center Park Slope 2 Bedroom Townhouse Apartment</t>
  </si>
  <si>
    <t>728A Carroll Street</t>
  </si>
  <si>
    <t>Private Room in â€œHipster Times Squareâ€</t>
  </si>
  <si>
    <t>Loft-Like Park Slope 3bdr Duplex</t>
  </si>
  <si>
    <t>Hana</t>
  </si>
  <si>
    <t>471 18th Street</t>
  </si>
  <si>
    <t>Big room near Prospect Park! NY!</t>
  </si>
  <si>
    <t>39 Maple Street</t>
  </si>
  <si>
    <t>Elegant modern 1-bedroom in Bed-Stuy</t>
  </si>
  <si>
    <t>American Hart Community Garden Hart Street</t>
  </si>
  <si>
    <t>Cozy sun drenched 2br Fort Greene</t>
  </si>
  <si>
    <t>401 Clermont Avenue</t>
  </si>
  <si>
    <t>It's so easy to get to EVERYthing!</t>
  </si>
  <si>
    <t>1025 President Street</t>
  </si>
  <si>
    <t>South Slope Private Bedroom</t>
  </si>
  <si>
    <t>161 23rd Street</t>
  </si>
  <si>
    <t>Lovely Brooklyn Apt</t>
  </si>
  <si>
    <t>216 East 2nd Street</t>
  </si>
  <si>
    <t>Beautiful Sunny Park Slope Brooklyn</t>
  </si>
  <si>
    <t>Abdul</t>
  </si>
  <si>
    <t>489 13th Street</t>
  </si>
  <si>
    <t>Spacious 1BR Apt in Greenpoint</t>
  </si>
  <si>
    <t>71 Java Street</t>
  </si>
  <si>
    <t>Great 3 Bdrm- Internships, Students</t>
  </si>
  <si>
    <t>Jaxon</t>
  </si>
  <si>
    <t>1056 Jefferson Avenue</t>
  </si>
  <si>
    <t>Spacious, sunny, private loft bdrm!</t>
  </si>
  <si>
    <t>Tejal</t>
  </si>
  <si>
    <t>35 Beaver Street</t>
  </si>
  <si>
    <t>Charming LG Bedroom by Park &amp; Train</t>
  </si>
  <si>
    <t>24 Lefferts Avenue</t>
  </si>
  <si>
    <t>Heart of Williamsubrg 1 Bedroom</t>
  </si>
  <si>
    <t>561 Lorimer Street</t>
  </si>
  <si>
    <t>Prime Williamsburg location with private deck</t>
  </si>
  <si>
    <t>284 South 9th Street</t>
  </si>
  <si>
    <t>Modern Williamsburg Apt. Comfort, style, ease!</t>
  </si>
  <si>
    <t>Clem's 264</t>
  </si>
  <si>
    <t>Great bright 1BR,in true BK style</t>
  </si>
  <si>
    <t>Bright, Airy Loft Apt in Bushwick</t>
  </si>
  <si>
    <t>27 Saint Nicholas Avenue</t>
  </si>
  <si>
    <t>Cozy, beautiful doormen studio-</t>
  </si>
  <si>
    <t>Hibo</t>
  </si>
  <si>
    <t>Tristram W. Metcalf Hall University Plaza</t>
  </si>
  <si>
    <t>Apt with EmpireState view-Subway around the corner</t>
  </si>
  <si>
    <t>Civan</t>
  </si>
  <si>
    <t>Lotus Threading Salon &amp; Spa 276</t>
  </si>
  <si>
    <t>Modern Williamsburg apt w/Gym, Roof</t>
  </si>
  <si>
    <t>391 Lorimer Street</t>
  </si>
  <si>
    <t>Very Small Room, Old Historic Brooklyn Townhouse</t>
  </si>
  <si>
    <t>Obed</t>
  </si>
  <si>
    <t>Hanson Place Central United Methodist Church Saint Felix Street</t>
  </si>
  <si>
    <t>Modern Brooklyn Apt., August sublet</t>
  </si>
  <si>
    <t>74 Conselyea Street</t>
  </si>
  <si>
    <t>BlissArtsSpace!</t>
  </si>
  <si>
    <t>Garon</t>
  </si>
  <si>
    <t>138 Lexington Avenue</t>
  </si>
  <si>
    <t>Sunny Elegant Parkside Apartment</t>
  </si>
  <si>
    <t>84 Engert Avenue</t>
  </si>
  <si>
    <t>Very Sunny Private Room with Bath</t>
  </si>
  <si>
    <t>Geri</t>
  </si>
  <si>
    <t>827 Saint Johns Place</t>
  </si>
  <si>
    <t>Large Williamsburg (Brooklyn) Room</t>
  </si>
  <si>
    <t>75 Meserole Street</t>
  </si>
  <si>
    <t>Sunny Bushwick Brownstone</t>
  </si>
  <si>
    <t>Janice</t>
  </si>
  <si>
    <t>70 Linden Street</t>
  </si>
  <si>
    <t>Private oasis-charming gingerbread home!â¤ï¸â¤ï¸â¤ï¸â¤ï¸â¤ï¸</t>
  </si>
  <si>
    <t>304 MacDonough Street</t>
  </si>
  <si>
    <t>Spacious Bright and Airy</t>
  </si>
  <si>
    <t>305 Greenwood Avenue</t>
  </si>
  <si>
    <t>Artist/Musician Loft (HUGE space!)</t>
  </si>
  <si>
    <t>Raviv</t>
  </si>
  <si>
    <t>41 Waterbury Street</t>
  </si>
  <si>
    <t>Bright, serene apt in Fort Greene/Clinton Hill</t>
  </si>
  <si>
    <t>263 Waverly Avenue</t>
  </si>
  <si>
    <t>(Hidden by Airbnb) ! BrooklynCleanRoom!!</t>
  </si>
  <si>
    <t>Natsuko</t>
  </si>
  <si>
    <t>Myrtle Avenue Broadway</t>
  </si>
  <si>
    <t>ARTIST TRENDY NYC LOFT</t>
  </si>
  <si>
    <t>NYC DOT Bridge Painting Williamsburg Bridge</t>
  </si>
  <si>
    <t>Carroll Gardens Carriage House</t>
  </si>
  <si>
    <t>Elizabeth (And Jeff Too)</t>
  </si>
  <si>
    <t>50 1st Street</t>
  </si>
  <si>
    <t>Brooklyn Loft Studio, One Subway from Manhattan</t>
  </si>
  <si>
    <t>Building 50 Perry Avenue</t>
  </si>
  <si>
    <t>Beautiful 1 bdrm in 2 bdrm apt</t>
  </si>
  <si>
    <t>280 Powers Street</t>
  </si>
  <si>
    <t>Modern Clean 1 Bedroom apt  in Clinton Hill</t>
  </si>
  <si>
    <t>125 Saint James Place</t>
  </si>
  <si>
    <t>BEDROOM1 FOR RENT 10min from Manhan</t>
  </si>
  <si>
    <t>134 Monroe Street</t>
  </si>
  <si>
    <t>Red Room for two in Brownstone for $1355/mo</t>
  </si>
  <si>
    <t>JT And Tiziana</t>
  </si>
  <si>
    <t>1546 Fulton Street</t>
  </si>
  <si>
    <t>Brooklyn Oasis</t>
  </si>
  <si>
    <t>32 Lenox Road</t>
  </si>
  <si>
    <t>Clinton Hill Apartment 2 BR</t>
  </si>
  <si>
    <t>398 Classon Avenue</t>
  </si>
  <si>
    <t>Large Light-Filled Brownstone 1-BR</t>
  </si>
  <si>
    <t>Gemma</t>
  </si>
  <si>
    <t>137 Halsey Street</t>
  </si>
  <si>
    <t>Cozy Quiet Room in Williamsburgs</t>
  </si>
  <si>
    <t>Mabel</t>
  </si>
  <si>
    <t>263 South 4th Street</t>
  </si>
  <si>
    <t>Great Prospect / Crown Heights 1BR</t>
  </si>
  <si>
    <t>434 Prospect Place</t>
  </si>
  <si>
    <t>Room available in BUSHWICK!</t>
  </si>
  <si>
    <t>198 Jefferson Street</t>
  </si>
  <si>
    <t>Modern Trendy Duplex Brooklyn Loft!</t>
  </si>
  <si>
    <t>Alyssia</t>
  </si>
  <si>
    <t>1528 Putnam Avenue</t>
  </si>
  <si>
    <t>1 rm @ 3BR artist loft williamsburg</t>
  </si>
  <si>
    <t>14 Clifford Place</t>
  </si>
  <si>
    <t>Sweet 2 bed in Elevator Building</t>
  </si>
  <si>
    <t>McDonald's 840</t>
  </si>
  <si>
    <t>Williamsburg Gardens Flat, Large Room Private Bath</t>
  </si>
  <si>
    <t>428 South 5th Street</t>
  </si>
  <si>
    <t>Bright/Sunny/1block from Bedfordsub</t>
  </si>
  <si>
    <t>Serene 1BR+Garden+Goldfish Pond+Cook's Kitchen</t>
  </si>
  <si>
    <t>43 Devoe Street</t>
  </si>
  <si>
    <t>Mini Loft Williamsburg Bkln-Bedford</t>
  </si>
  <si>
    <t>An Nhau 172</t>
  </si>
  <si>
    <t>1BR+BA IN LXRY CONDO W POOL+PARKING</t>
  </si>
  <si>
    <t>30 Orient Avenue</t>
  </si>
  <si>
    <t>Private Vintage L Shaped Studio</t>
  </si>
  <si>
    <t>658 East 7th Street</t>
  </si>
  <si>
    <t>Private clean pleasant spacious room.</t>
  </si>
  <si>
    <t>376 East 7th Street</t>
  </si>
  <si>
    <t>Cozy, sunny private room</t>
  </si>
  <si>
    <t>307 Patchen Avenue</t>
  </si>
  <si>
    <t>Spacious brownstone apt in Park Sl</t>
  </si>
  <si>
    <t>645 Baltic Street</t>
  </si>
  <si>
    <t>Bondtastic: Fabulous in Brooklyn.</t>
  </si>
  <si>
    <t>Clarina</t>
  </si>
  <si>
    <t>421 Bond Street</t>
  </si>
  <si>
    <t>A cozy apartment</t>
  </si>
  <si>
    <t>Indie</t>
  </si>
  <si>
    <t>1840 81st Street</t>
  </si>
  <si>
    <t>Bright and Cozy in Crown Heights</t>
  </si>
  <si>
    <t>Miklos</t>
  </si>
  <si>
    <t>271 Kingston Avenue</t>
  </si>
  <si>
    <t>Invitation to travelers</t>
  </si>
  <si>
    <t>210 Kosciuszko Street</t>
  </si>
  <si>
    <t>Chic &amp; Cheerful Home in Williamsburg, Brooklyn</t>
  </si>
  <si>
    <t>29 Hope Street</t>
  </si>
  <si>
    <t>Stylish Room-Artist/Designers' Flat</t>
  </si>
  <si>
    <t>596 Willoughby Avenue</t>
  </si>
  <si>
    <t>Peaceful Studio in Fort Greene</t>
  </si>
  <si>
    <t>Bishop Francis J. Mugavero Senior Citizen Apartments 29</t>
  </si>
  <si>
    <t>Sunny Studio in Prime Williamsburg</t>
  </si>
  <si>
    <t>Rare Find - Oversized 1BR in Williamsburg center</t>
  </si>
  <si>
    <t>91 South 8th Street</t>
  </si>
  <si>
    <t>Lovely Studio next to Park/Subway</t>
  </si>
  <si>
    <t>304 Sherman Street</t>
  </si>
  <si>
    <t>Perfect 2 Bed Bklyn Apt, near SUNY Downstate!</t>
  </si>
  <si>
    <t>186 East 38th Street</t>
  </si>
  <si>
    <t>Perfect One Bedroom in Greenpoint</t>
  </si>
  <si>
    <t>319 Eckford Street</t>
  </si>
  <si>
    <t>Bushwick Brooklyn NYC Apt, with LG kitchen &amp; yard!</t>
  </si>
  <si>
    <t>97 Central Avenue</t>
  </si>
  <si>
    <t>Skyline View Piano Room</t>
  </si>
  <si>
    <t>208 Franklin Street</t>
  </si>
  <si>
    <t>Extra Large 1BR</t>
  </si>
  <si>
    <t>46 Kermit Place</t>
  </si>
  <si>
    <t>New 1-Bdrm, 3-beds in Bensonhurst, Brooklyn, NY</t>
  </si>
  <si>
    <t>Elska</t>
  </si>
  <si>
    <t>1950 68th Street</t>
  </si>
  <si>
    <t>CleanLovely 1BR Apt in Clinton Hill</t>
  </si>
  <si>
    <t>Scarlet</t>
  </si>
  <si>
    <t>Private room in 2 bedroom apartment</t>
  </si>
  <si>
    <t>Tov</t>
  </si>
  <si>
    <t>Columbia Products 221</t>
  </si>
  <si>
    <t>Large, bright Williamsburg room</t>
  </si>
  <si>
    <t>410 Broadway</t>
  </si>
  <si>
    <t>Beautiful, spacious apartment - with a cute cat!</t>
  </si>
  <si>
    <t>Kappie</t>
  </si>
  <si>
    <t>Public Storage Prince Street</t>
  </si>
  <si>
    <t>Art Lover's Abode Brooklyn</t>
  </si>
  <si>
    <t>168 Graham Avenue</t>
  </si>
  <si>
    <t>Entire loft, best Williamsburg</t>
  </si>
  <si>
    <t>89 North 6th Street</t>
  </si>
  <si>
    <t>Hip Two Story BK Apt w/Private Yard</t>
  </si>
  <si>
    <t>Clarissa &amp; Rich</t>
  </si>
  <si>
    <t>139 McGuinness Boulevard</t>
  </si>
  <si>
    <t>Your Garden Oasis in Brooklyn!</t>
  </si>
  <si>
    <t>Community Worship Center 117</t>
  </si>
  <si>
    <t>HUGE Sunny Duplex Loft with Garden</t>
  </si>
  <si>
    <t>Bertie</t>
  </si>
  <si>
    <t>309 15th Street</t>
  </si>
  <si>
    <t>Chateau Style Brooklyn Loft for Singles or Couples</t>
  </si>
  <si>
    <t>Farrah</t>
  </si>
  <si>
    <t>503 Lafayette Avenue</t>
  </si>
  <si>
    <t>Clinton Hill + Free Coffee = #smile</t>
  </si>
  <si>
    <t>49 Putnam Avenue</t>
  </si>
  <si>
    <t>Lovely private space! 15min &gt; city!</t>
  </si>
  <si>
    <t>Central Avenue Hart Street</t>
  </si>
  <si>
    <t>Spacious Full 1 Bedroom Apartment</t>
  </si>
  <si>
    <t>Stylish 1br in Brooklyn Heights</t>
  </si>
  <si>
    <t>Shehzad</t>
  </si>
  <si>
    <t>Center for Brooklyn History 128</t>
  </si>
  <si>
    <t>Private Room in Brooklyn, NY</t>
  </si>
  <si>
    <t>Cristie</t>
  </si>
  <si>
    <t>255 Ocean Avenue</t>
  </si>
  <si>
    <t>Private Room in Converted Loft</t>
  </si>
  <si>
    <t>Leah &amp; Reed</t>
  </si>
  <si>
    <t>240 Java Street</t>
  </si>
  <si>
    <t>1890s North Williamsburg Townhouse</t>
  </si>
  <si>
    <t>112 Norman Avenue</t>
  </si>
  <si>
    <t>Apartment in Heart of Greenpoint</t>
  </si>
  <si>
    <t>626 Leonard Street</t>
  </si>
  <si>
    <t>Fabulous Industrial Dumbo Loft</t>
  </si>
  <si>
    <t>19 Washington Street</t>
  </si>
  <si>
    <t>Amazing Greenpoint/WBurg, BRKLN 1BR</t>
  </si>
  <si>
    <t>544 Manhattan Avenue</t>
  </si>
  <si>
    <t>Williamsburg Sunny Large Loft</t>
  </si>
  <si>
    <t>Northside Catholic School at Mount Carmel 1</t>
  </si>
  <si>
    <t>Brooklyn Beauty - Large 2 bedroom Apartment</t>
  </si>
  <si>
    <t>Rohan</t>
  </si>
  <si>
    <t>Brooklyn Children's Museum 145</t>
  </si>
  <si>
    <t>GC Bushwick First Floor 4 Bedroom</t>
  </si>
  <si>
    <t>66 Weirfield Street</t>
  </si>
  <si>
    <t>Lovely studio - Clinton Hill/Barclays Center area.</t>
  </si>
  <si>
    <t>499 Vanderbilt Avenue</t>
  </si>
  <si>
    <t>Amazing 2 Bedroom Bklyn apt, near SUNY Downstate!</t>
  </si>
  <si>
    <t>423 Linden Boulevard</t>
  </si>
  <si>
    <t>Triplex Penthouse in New York</t>
  </si>
  <si>
    <t>Paresh</t>
  </si>
  <si>
    <t>Meeker Avenue Williamsburg</t>
  </si>
  <si>
    <t>Newly Furnished Beautiful &amp; Quiet</t>
  </si>
  <si>
    <t>Simo</t>
  </si>
  <si>
    <t>342 93rd Street</t>
  </si>
  <si>
    <t>Cozy private room in 2 Bedroom, BK</t>
  </si>
  <si>
    <t>Duryea Presbyterian Church 362</t>
  </si>
  <si>
    <t>1 Bedroom Apt - Close to JFK &amp; City</t>
  </si>
  <si>
    <t>Terrance</t>
  </si>
  <si>
    <t>Vandalia Avenue Brooklyn</t>
  </si>
  <si>
    <t>Cozy private family home in Bushwick</t>
  </si>
  <si>
    <t>Citi Bike Grove Street</t>
  </si>
  <si>
    <t>Large and Cozy Private Bedroom</t>
  </si>
  <si>
    <t>AntonÃ­n</t>
  </si>
  <si>
    <t>330 Ocean Parkway</t>
  </si>
  <si>
    <t>Bright 1BR w balconies + roof deck!</t>
  </si>
  <si>
    <t>April</t>
  </si>
  <si>
    <t>56 Stagg Street</t>
  </si>
  <si>
    <t>Large, Bright &amp; Airy 2BR Loft in â¤ï¸of Williamsburg</t>
  </si>
  <si>
    <t>Randall</t>
  </si>
  <si>
    <t>244 North 6th Street</t>
  </si>
  <si>
    <t>Appartement en duplex de 3 chambres</t>
  </si>
  <si>
    <t>Solange Et Michel</t>
  </si>
  <si>
    <t>1095 Lincoln Place</t>
  </si>
  <si>
    <t>Studio w/ Private Entry in Greenpoint Brooklyn</t>
  </si>
  <si>
    <t>113 Eagle Street</t>
  </si>
  <si>
    <t>Gem of Bushwick</t>
  </si>
  <si>
    <t>Jaamil</t>
  </si>
  <si>
    <t>1490 DeKalb Avenue</t>
  </si>
  <si>
    <t>All Charm: Lush Garden, Huge Kitchen + Quiet</t>
  </si>
  <si>
    <t>44 Russell Street</t>
  </si>
  <si>
    <t>Charming private room in New-York</t>
  </si>
  <si>
    <t>95 South 5th Street</t>
  </si>
  <si>
    <t>Pre War Park Slope on Prospect Park</t>
  </si>
  <si>
    <t>Louisa</t>
  </si>
  <si>
    <t>583 11th Street</t>
  </si>
  <si>
    <t>Lovely 1 bdrm in Prospect Heights!</t>
  </si>
  <si>
    <t>Miya</t>
  </si>
  <si>
    <t>171 Park Place</t>
  </si>
  <si>
    <t>Single room in townhouse with yard!</t>
  </si>
  <si>
    <t>260 MacDougal Street</t>
  </si>
  <si>
    <t>394 McGuinness Boulevard</t>
  </si>
  <si>
    <t>Historic Brooklyn 2-Bedroom Apt</t>
  </si>
  <si>
    <t>Andrew &amp; Markus</t>
  </si>
  <si>
    <t>20 Pulaski Street</t>
  </si>
  <si>
    <t>Great location w/ Terrace!</t>
  </si>
  <si>
    <t>122 South 2nd Street</t>
  </si>
  <si>
    <t>Spacious Brooklyn Loft w/ River View</t>
  </si>
  <si>
    <t>Art deco apartment in Bay Ridge</t>
  </si>
  <si>
    <t>6812 Madeline Court</t>
  </si>
  <si>
    <t>Beautiful Prospect Park South room</t>
  </si>
  <si>
    <t>145 East 18th Street</t>
  </si>
  <si>
    <t>Luminous Modern Apt Share for Young Professionals</t>
  </si>
  <si>
    <t>Ollie</t>
  </si>
  <si>
    <t>225 Monroe Street</t>
  </si>
  <si>
    <t>Cute Room in Artist/Designers' Flat</t>
  </si>
  <si>
    <t>558 Willoughby Avenue</t>
  </si>
  <si>
    <t>Huge, Sunny, Open Loft in Brooklyn</t>
  </si>
  <si>
    <t>1245 Willoughby Avenue</t>
  </si>
  <si>
    <t>Farmhouse Apartment in Williamsburg</t>
  </si>
  <si>
    <t>416 Hooper Street</t>
  </si>
  <si>
    <t>Big Room/Washer-Dryer/Wifi/AC/JMZ</t>
  </si>
  <si>
    <t>834 Willoughby Avenue</t>
  </si>
  <si>
    <t>Large Room in private Brownstone in Park Slope</t>
  </si>
  <si>
    <t>Kathleen R.</t>
  </si>
  <si>
    <t>119 Prospect Place</t>
  </si>
  <si>
    <t>Bright Big Room With Fireplace</t>
  </si>
  <si>
    <t>Laramie</t>
  </si>
  <si>
    <t>519 Evergreen Avenue</t>
  </si>
  <si>
    <t>Lovely Brooklyn Room With Balcony</t>
  </si>
  <si>
    <t>1171 Jefferson Avenue</t>
  </si>
  <si>
    <t>Brooklyn Brownstone Beauty</t>
  </si>
  <si>
    <t>Marycatherine</t>
  </si>
  <si>
    <t>535 Carlton Avenue</t>
  </si>
  <si>
    <t>Super cool and sunny apartment in Crown Heights</t>
  </si>
  <si>
    <t>730 Prospect Place</t>
  </si>
  <si>
    <t>Big Private Bedroom in Williamsburg Townhouse</t>
  </si>
  <si>
    <t>64 Wythe Avenue</t>
  </si>
  <si>
    <t>Sunny Spacious Dwelling</t>
  </si>
  <si>
    <t>540 East 22nd Street</t>
  </si>
  <si>
    <t>Cozy Private room in Brooklyn</t>
  </si>
  <si>
    <t>432 Irving Avenue</t>
  </si>
  <si>
    <t>Modern rowhouse in prime Ft Greene</t>
  </si>
  <si>
    <t>Luv n Oven Pizza 123</t>
  </si>
  <si>
    <t>Entire 1 Bedroom Apartment Flat Historic Bedstuy</t>
  </si>
  <si>
    <t>Sajjad</t>
  </si>
  <si>
    <t>433 Hancock Street</t>
  </si>
  <si>
    <t>SAFE BUDGET IN  Brooklyn  NYC</t>
  </si>
  <si>
    <t>Majar</t>
  </si>
  <si>
    <t>515 Jerome Street</t>
  </si>
  <si>
    <t>89 Clay Street</t>
  </si>
  <si>
    <t>Charming ROOM(s)*Lovely BUSHWICK Block*25min-&gt;City</t>
  </si>
  <si>
    <t>1238 Halsey Street</t>
  </si>
  <si>
    <t>Brooklyn Writer's Nook</t>
  </si>
  <si>
    <t>Joab</t>
  </si>
  <si>
    <t>994 Hart Street</t>
  </si>
  <si>
    <t>Entire apartment in central Brooklyn neighborhood.</t>
  </si>
  <si>
    <t>Rana</t>
  </si>
  <si>
    <t>147 Ocean Avenue</t>
  </si>
  <si>
    <t xml:space="preserve">Spacious Private Room </t>
  </si>
  <si>
    <t>Shula</t>
  </si>
  <si>
    <t>1184 East 23rd Street</t>
  </si>
  <si>
    <t>Zen Bedroom in Artist Loft in Williamsburg</t>
  </si>
  <si>
    <t>155 Hope Street</t>
  </si>
  <si>
    <t>SALE 2 BEDROOMS, LARGE MASTER &amp; GUEST BEDROOM</t>
  </si>
  <si>
    <t>C S</t>
  </si>
  <si>
    <t>35 Tennis Court</t>
  </si>
  <si>
    <t>Bushwick Calabrese Abode</t>
  </si>
  <si>
    <t>Public School 45 Decatur Street</t>
  </si>
  <si>
    <t>Wildlife Loft Living room adventure</t>
  </si>
  <si>
    <t>239 Boerum Street</t>
  </si>
  <si>
    <t>Big Sunny Bushwick Apartment</t>
  </si>
  <si>
    <t>310 Jefferson Street</t>
  </si>
  <si>
    <t>Cosy Large Bedroom Park Slope</t>
  </si>
  <si>
    <t>plugNYC 8th Street</t>
  </si>
  <si>
    <t>Private Single Room</t>
  </si>
  <si>
    <t>468 Gates Avenue</t>
  </si>
  <si>
    <t>Gigantic Private Brooklyn Loft!</t>
  </si>
  <si>
    <t>124 Milton Street</t>
  </si>
  <si>
    <t>Quirky, Exposed-Brick Cozy Room Brooklyn Townhouse</t>
  </si>
  <si>
    <t>Junior High School 113 300</t>
  </si>
  <si>
    <t>Large Cozy Room #1, Landmark Home 1 block to PRATT</t>
  </si>
  <si>
    <t>Park Slope haven 15 mins from Soho</t>
  </si>
  <si>
    <t>1 bedroom apt in pvt 2 fam house</t>
  </si>
  <si>
    <t>1327 Park Place</t>
  </si>
  <si>
    <t>The Art Loft! Spacious and Bright!</t>
  </si>
  <si>
    <t>265 Willoughby Avenue</t>
  </si>
  <si>
    <t>Home away from home,clean and cozy.</t>
  </si>
  <si>
    <t>Jerbean</t>
  </si>
  <si>
    <t>772 Putnam Avenue</t>
  </si>
  <si>
    <t>Peaceful Studio in Prospect Heights</t>
  </si>
  <si>
    <t>USPS Eastern Parkway Service Road</t>
  </si>
  <si>
    <t>Spacious 3 Bedroom Duplex in Park Slope</t>
  </si>
  <si>
    <t>Ellis</t>
  </si>
  <si>
    <t>244 5th Avenue</t>
  </si>
  <si>
    <t>3 Bedroom Duplex/ 2 Baths and 2 LR</t>
  </si>
  <si>
    <t>1294 Bushwick Avenue</t>
  </si>
  <si>
    <t>Williamsburg apartment right by the subway</t>
  </si>
  <si>
    <t>Itamar</t>
  </si>
  <si>
    <t>Cozy Room in Super Convenient Area</t>
  </si>
  <si>
    <t>Sho-Boo Of Sho-Boo Suite</t>
  </si>
  <si>
    <t>75 Ocean Avenue</t>
  </si>
  <si>
    <t>Charming brownstone top floor 1BD</t>
  </si>
  <si>
    <t>Allegra</t>
  </si>
  <si>
    <t>350 7th Street</t>
  </si>
  <si>
    <t>Big Private 4 bedrooms 1 bathroom Near Subway!</t>
  </si>
  <si>
    <t>1736 Pacific Street</t>
  </si>
  <si>
    <t>Relaxed Comfortable Beds in A Cozy Apartment.</t>
  </si>
  <si>
    <t>Sandra&amp;Orlando</t>
  </si>
  <si>
    <t>2484 Bedford Avenue</t>
  </si>
  <si>
    <t>Jazz it Up in Brooklyn</t>
  </si>
  <si>
    <t>234 Tompkins Avenue</t>
  </si>
  <si>
    <t>No Longer Available Brooklyn Brownstone</t>
  </si>
  <si>
    <t>1092 Pacific Street</t>
  </si>
  <si>
    <t>Beautiful 1 br in Williamsburg</t>
  </si>
  <si>
    <t>106 Roebling Street</t>
  </si>
  <si>
    <t>403 Gates Avenue</t>
  </si>
  <si>
    <t>Garden - Brownstone Experience</t>
  </si>
  <si>
    <t>563 Putnam Avenue</t>
  </si>
  <si>
    <t>Bright Room in Historic Brownstone</t>
  </si>
  <si>
    <t>Chandle</t>
  </si>
  <si>
    <t>444 43rd Street</t>
  </si>
  <si>
    <t>Zen Minimalist w/Garden- Bedford L Stop</t>
  </si>
  <si>
    <t>Greenpoint / McCarren Park Greenmarket Union Avenue</t>
  </si>
  <si>
    <t>Tranquil in the heart of Brooklyn 1</t>
  </si>
  <si>
    <t>180 Quincy Street</t>
  </si>
  <si>
    <t>Ground &amp; Rejuvenate PR Williamsburg</t>
  </si>
  <si>
    <t>Beautiful bedroom in Prospect Heights</t>
  </si>
  <si>
    <t>Maite &amp; Javi</t>
  </si>
  <si>
    <t>365 Saint Johns Place</t>
  </si>
  <si>
    <t>Park Slope Townhouse TOP FLOOR</t>
  </si>
  <si>
    <t>200A 15th Street</t>
  </si>
  <si>
    <t>The Red House</t>
  </si>
  <si>
    <t>451 East 18th Street</t>
  </si>
  <si>
    <t>Spacious 2BR near Botanic Garden</t>
  </si>
  <si>
    <t>Niki &amp; Colin</t>
  </si>
  <si>
    <t>1162 Union Street</t>
  </si>
  <si>
    <t>Charming Brownstone 3 - Near PRATT</t>
  </si>
  <si>
    <t>Adreinne</t>
  </si>
  <si>
    <t>Franklin Avenue Fulton Street</t>
  </si>
  <si>
    <t>Cozy Brooklyn Apartment</t>
  </si>
  <si>
    <t>188 Dupont Street</t>
  </si>
  <si>
    <t>Brownstone Luxury Apartment Facing Ft.Greene Park</t>
  </si>
  <si>
    <t>Stanley</t>
  </si>
  <si>
    <t>Sunny Fort Greene Suite</t>
  </si>
  <si>
    <t>306 Washington Avenue</t>
  </si>
  <si>
    <t>Lovely Bedroom - Bed Stuy, Brooklyn</t>
  </si>
  <si>
    <t>Jenelle &amp; Michael</t>
  </si>
  <si>
    <t>680 Macon Street</t>
  </si>
  <si>
    <t>Brooklyn duplex 10 mins to U Square</t>
  </si>
  <si>
    <t>Fabiano</t>
  </si>
  <si>
    <t>236 Meserole Street</t>
  </si>
  <si>
    <t>Peaceful Brooklyn Flat</t>
  </si>
  <si>
    <t>27 MacKay Place</t>
  </si>
  <si>
    <t>Radiant Cobble Hill - 1 bedroom</t>
  </si>
  <si>
    <t>333 Warren Street</t>
  </si>
  <si>
    <t>Sunny Apartment in Clinton Hill</t>
  </si>
  <si>
    <t>Keiko &amp; Ilya</t>
  </si>
  <si>
    <t>491 DeKalb Avenue</t>
  </si>
  <si>
    <t>Beautiful Large Williamsburg Studio</t>
  </si>
  <si>
    <t>The UPS Store 144</t>
  </si>
  <si>
    <t>2 bedroom Williamsburg Apt - Bedford L stop</t>
  </si>
  <si>
    <t>Starlee</t>
  </si>
  <si>
    <t>166 Bedford Avenue</t>
  </si>
  <si>
    <t>Twin Loft Nook in Brooklyn</t>
  </si>
  <si>
    <t>Jarad</t>
  </si>
  <si>
    <t>93 Beaver Street</t>
  </si>
  <si>
    <t>Comfortable Place in Brooklyn</t>
  </si>
  <si>
    <t>1088 East 19th Street</t>
  </si>
  <si>
    <t>Beautiful Garden rowhouse apartment</t>
  </si>
  <si>
    <t>Velma</t>
  </si>
  <si>
    <t>387 Jefferson Avenue</t>
  </si>
  <si>
    <t>AMAZING, HUGE NEW YORK LOFT!</t>
  </si>
  <si>
    <t>Habib</t>
  </si>
  <si>
    <t>334 Grand Avenue</t>
  </si>
  <si>
    <t>Beautiful apartment in Bushwick</t>
  </si>
  <si>
    <t>Arikia</t>
  </si>
  <si>
    <t>125 Troutman Street</t>
  </si>
  <si>
    <t>Two-Bedroom Greenpoint Apartment</t>
  </si>
  <si>
    <t>173 Eckford Street</t>
  </si>
  <si>
    <t>Huge &amp; sunny 1BR apt in Greenpoint</t>
  </si>
  <si>
    <t>101 Hausman Street</t>
  </si>
  <si>
    <t>ARTSY &amp; CONVENIENT in Williamsburg.</t>
  </si>
  <si>
    <t>29 Spencer Street</t>
  </si>
  <si>
    <t>One Bdrm in Trendy Prospect Hts</t>
  </si>
  <si>
    <t>Jennie</t>
  </si>
  <si>
    <t>533 Bergen Street</t>
  </si>
  <si>
    <t>Ready private furnished room w/Wifi</t>
  </si>
  <si>
    <t>820 Marcy Avenue</t>
  </si>
  <si>
    <t xml:space="preserve">Authentic New York City Living </t>
  </si>
  <si>
    <t>697 Jefferson Avenue</t>
  </si>
  <si>
    <t>Bright Private Bedroom in Williamsburg (Bedford L)</t>
  </si>
  <si>
    <t>104 North 8th Street</t>
  </si>
  <si>
    <t>Sunny 1BR with Terrace/City Views</t>
  </si>
  <si>
    <t>Bradley</t>
  </si>
  <si>
    <t>260 Powers Street</t>
  </si>
  <si>
    <t>Room in Condo</t>
  </si>
  <si>
    <t>1465 Prospect Place</t>
  </si>
  <si>
    <t>Charming Spacious Master Bedroom</t>
  </si>
  <si>
    <t>120 Freeman Street</t>
  </si>
  <si>
    <t>Your private space in Brooklyn</t>
  </si>
  <si>
    <t>Trendy Bushwick neighborhood</t>
  </si>
  <si>
    <t>1406 Willoughby Avenue</t>
  </si>
  <si>
    <t>Sunny and Quiet Williamsburg Room</t>
  </si>
  <si>
    <t>Masha</t>
  </si>
  <si>
    <t>111 South 4th Street</t>
  </si>
  <si>
    <t>Nice Bedroom in Central Bushwick!</t>
  </si>
  <si>
    <t>Sunny 1 Bedroom Apt in Williamsburg</t>
  </si>
  <si>
    <t>131 South 2nd Street</t>
  </si>
  <si>
    <t>2 Bedroom in Carroll Gardens West, minimum 1 month</t>
  </si>
  <si>
    <t>Degraw Street Columbia Street Waterfront District</t>
  </si>
  <si>
    <t>The Jewel of Crown Heights- Franklin Ave {NEW}</t>
  </si>
  <si>
    <t>SooKi</t>
  </si>
  <si>
    <t>586 Prospect Place</t>
  </si>
  <si>
    <t>Safe upscale room, Flatbush, Brooklyn, near subway</t>
  </si>
  <si>
    <t>Charlotte &amp; Aaron</t>
  </si>
  <si>
    <t>910 East 16th Street</t>
  </si>
  <si>
    <t>Skylight Room in BK Duplex in Williamsburg</t>
  </si>
  <si>
    <t>605 Metropolitan Avenue</t>
  </si>
  <si>
    <t>Private Room Private Restroom tons Natural Light</t>
  </si>
  <si>
    <t>Aurelio</t>
  </si>
  <si>
    <t>770 Jefferson Avenue</t>
  </si>
  <si>
    <t>BK Private Room&amp;Bath - comfortable!</t>
  </si>
  <si>
    <t>252 Jackson Street</t>
  </si>
  <si>
    <t>Gorgeous Williamsburg Apartment</t>
  </si>
  <si>
    <t>59 Harrison Avenue</t>
  </si>
  <si>
    <t>Warm &amp; Welcoming Private Room</t>
  </si>
  <si>
    <t>173 Starr Street</t>
  </si>
  <si>
    <t>Cozy Garden Apartment  in Williamsburg</t>
  </si>
  <si>
    <t>257 Berry Street</t>
  </si>
  <si>
    <t xml:space="preserve"> Family Friendly Brooklyn House</t>
  </si>
  <si>
    <t>127 12th Street</t>
  </si>
  <si>
    <t>Great Greenpoint Apartment</t>
  </si>
  <si>
    <t>172 Eagle Street</t>
  </si>
  <si>
    <t>Charming Private Bedroom in 2 Bedroom Apartment</t>
  </si>
  <si>
    <t>Wesley William</t>
  </si>
  <si>
    <t>355 South 4th Street</t>
  </si>
  <si>
    <t>In the heart of Prospect Park, BK!</t>
  </si>
  <si>
    <t>Zhenia</t>
  </si>
  <si>
    <t>81 Fenimore Street</t>
  </si>
  <si>
    <t>Zen Den (Airport Pickup: JFK &amp; LGA)</t>
  </si>
  <si>
    <t>2843 Fulton Street</t>
  </si>
  <si>
    <t>Gorgeous Waterfront Studio: Williamsburg</t>
  </si>
  <si>
    <t>71 Morton Street</t>
  </si>
  <si>
    <t>CHARMING CARROLL GARDENS APT.</t>
  </si>
  <si>
    <t>37 3rd Street</t>
  </si>
  <si>
    <t>Williamsburg near soho .support artist living</t>
  </si>
  <si>
    <t>Kristian &amp; Di</t>
  </si>
  <si>
    <t>390 Berry Street</t>
  </si>
  <si>
    <t>Brooklyn Modern Spacious Studio</t>
  </si>
  <si>
    <t>2614 Voorhies Avenue</t>
  </si>
  <si>
    <t>AWESOME SUNNY ROOM C IN A CHARMING AREA!</t>
  </si>
  <si>
    <t>Katie Graham</t>
  </si>
  <si>
    <t>249 Classon Avenue</t>
  </si>
  <si>
    <t>Big &amp; Bright w Terrace near park!</t>
  </si>
  <si>
    <t>Vanessa &amp; Martin</t>
  </si>
  <si>
    <t>428 Park Place</t>
  </si>
  <si>
    <t>10 Minutes to Manhattan</t>
  </si>
  <si>
    <t>26 Quincy Street</t>
  </si>
  <si>
    <t>Charming private room &amp; sunny deck!</t>
  </si>
  <si>
    <t>Jin Guang House 1086</t>
  </si>
  <si>
    <t>Historic Park Slope Gem - 1br</t>
  </si>
  <si>
    <t>918 President Street</t>
  </si>
  <si>
    <t>Amazing Spacious Room</t>
  </si>
  <si>
    <t>Lord Daniel</t>
  </si>
  <si>
    <t>360 Nostrand Avenue</t>
  </si>
  <si>
    <t>Spacious 3 Bedroom Prospect Brooklyn near subway</t>
  </si>
  <si>
    <t>631 Park Place</t>
  </si>
  <si>
    <t>Cute, quirky Park Slope Jr 1 bdroom</t>
  </si>
  <si>
    <t>199 Berkeley Place</t>
  </si>
  <si>
    <t>BIG, COMFY, 4BR DUPLEX, GARDEN APT, Williamsburg</t>
  </si>
  <si>
    <t>690 Grand Street</t>
  </si>
  <si>
    <t>Bright Spacious Luxury Condo</t>
  </si>
  <si>
    <t>Miyoung</t>
  </si>
  <si>
    <t>Williamsburg Northside Preschool 152</t>
  </si>
  <si>
    <t>B &amp; B Room 1</t>
  </si>
  <si>
    <t>166 Putnam Avenue</t>
  </si>
  <si>
    <t>Rustic Chic Private Living Room</t>
  </si>
  <si>
    <t>Adam's Hall 2017</t>
  </si>
  <si>
    <t>LARGE light filled loft/apt! PRIME Williamsburg.âœ¨</t>
  </si>
  <si>
    <t>Heather And John</t>
  </si>
  <si>
    <t>111 Devoe Street</t>
  </si>
  <si>
    <t>QUIET, SPACIOUS, COMFORTABLE, &amp; GREAT LOCATION</t>
  </si>
  <si>
    <t>Manon</t>
  </si>
  <si>
    <t>P.S. 230 Doris L. Cohen 1</t>
  </si>
  <si>
    <t>Pvblic Bath Artist Loft</t>
  </si>
  <si>
    <t>Bekah</t>
  </si>
  <si>
    <t>977 Manhattan Avenue</t>
  </si>
  <si>
    <t>A Cozy Oasis in Bushwick, NY</t>
  </si>
  <si>
    <t>11 Moffat Street</t>
  </si>
  <si>
    <t>Private room w/ queen bed + rooftop</t>
  </si>
  <si>
    <t>Leo</t>
  </si>
  <si>
    <t>Church of the Epiphany 721</t>
  </si>
  <si>
    <t>Big room &amp; private bathroom!</t>
  </si>
  <si>
    <t>Erin &amp; Becky</t>
  </si>
  <si>
    <t>231 Crown Street</t>
  </si>
  <si>
    <t>Luxury Family Sunny 2 bdrm 1 bath Apt Park Slope</t>
  </si>
  <si>
    <t>H&amp;R Block 566</t>
  </si>
  <si>
    <t>Affordable Room in Artsy Apartment</t>
  </si>
  <si>
    <t>Rez</t>
  </si>
  <si>
    <t>1101 Union Street</t>
  </si>
  <si>
    <t>nice furnished room ground floor</t>
  </si>
  <si>
    <t>Nes</t>
  </si>
  <si>
    <t>148 Richardson Street</t>
  </si>
  <si>
    <t>Penthouse studio w/ skylights and skyline views</t>
  </si>
  <si>
    <t>244 Washington Avenue</t>
  </si>
  <si>
    <t>Your Home with View in Greenpoint!</t>
  </si>
  <si>
    <t>Margrethe</t>
  </si>
  <si>
    <t>96 India Street</t>
  </si>
  <si>
    <t>Food &amp; Music Dream Apartment in Williamsburg</t>
  </si>
  <si>
    <t>Artist's Flat in Historic Building #10263</t>
  </si>
  <si>
    <t>675 Driggs Avenue</t>
  </si>
  <si>
    <t>Quiet private retreat high above Brooklyn.</t>
  </si>
  <si>
    <t>193 Withers Street</t>
  </si>
  <si>
    <t>Cozy &amp; Comfy in Bedstuy</t>
  </si>
  <si>
    <t>654 Monroe Street</t>
  </si>
  <si>
    <t>Room in Duplex Apartment</t>
  </si>
  <si>
    <t>Deedles</t>
  </si>
  <si>
    <t>2 Grace Court Alley</t>
  </si>
  <si>
    <t>Sunny Private Williamsburg room</t>
  </si>
  <si>
    <t>208 Jackson Street</t>
  </si>
  <si>
    <t xml:space="preserve"> Private 1 bdrm Lefferts Gr, BK apt</t>
  </si>
  <si>
    <t>Rachael</t>
  </si>
  <si>
    <t>231 Ocean Avenue</t>
  </si>
  <si>
    <t>BK Rest - Williamsburg, Brooklyn</t>
  </si>
  <si>
    <t>Public School 250 108</t>
  </si>
  <si>
    <t>The Perfect 1brm Apartment - Sunny &amp; Spacious!</t>
  </si>
  <si>
    <t>Mei-Ling</t>
  </si>
  <si>
    <t>73 Kingsland Avenue</t>
  </si>
  <si>
    <t>Beautiful Park Slope apt w garden</t>
  </si>
  <si>
    <t>Lenny</t>
  </si>
  <si>
    <t>315 6th Street</t>
  </si>
  <si>
    <t>St. James Pl Garden Studio 1block to PRATT &amp;Gtrain</t>
  </si>
  <si>
    <t>10 Lexington Avenue</t>
  </si>
  <si>
    <t>CBG Helps Haiti Rm #2</t>
  </si>
  <si>
    <t>Cute brick wall apt. 2BR</t>
  </si>
  <si>
    <t>252 South 4th Street</t>
  </si>
  <si>
    <t>Nice room Convenient to Manhattan C</t>
  </si>
  <si>
    <t>821 41st Street</t>
  </si>
  <si>
    <t>Cozy Family Gateaway!!!</t>
  </si>
  <si>
    <t>499 Schenectady Avenue</t>
  </si>
  <si>
    <t>Chic Brooklyn Apt.- Private Room</t>
  </si>
  <si>
    <t>Gee</t>
  </si>
  <si>
    <t>Safaa Imports 1188</t>
  </si>
  <si>
    <t>Spacious Townhome Apt in Brooklyn</t>
  </si>
  <si>
    <t>3624 Cortelyou Road</t>
  </si>
  <si>
    <t>Lovely HUGE Master Bed + Study</t>
  </si>
  <si>
    <t>Kestrel</t>
  </si>
  <si>
    <t>388 Nostrand Avenue</t>
  </si>
  <si>
    <t>Sunny, Spacious &amp; Sweet 2BD home!</t>
  </si>
  <si>
    <t>430 Grand Street</t>
  </si>
  <si>
    <t>Great apartment, heart of Brooklyn</t>
  </si>
  <si>
    <t>Public School 20 Clermont Avenue</t>
  </si>
  <si>
    <t>Fort Greene - Parlor One Bed</t>
  </si>
  <si>
    <t>Beautiful BK 1 Block From Subway</t>
  </si>
  <si>
    <t>164 West 9th Street</t>
  </si>
  <si>
    <t>Brooklyn NY, Comfy,Spacious Repose!</t>
  </si>
  <si>
    <t>80 Cornelia Street</t>
  </si>
  <si>
    <t>Tasteful French 1BD Apt w/ Garden</t>
  </si>
  <si>
    <t>Fanny</t>
  </si>
  <si>
    <t>256 Gates Avenue</t>
  </si>
  <si>
    <t>Private Room in WILLIAMSBURG</t>
  </si>
  <si>
    <t>214 North 7th Street</t>
  </si>
  <si>
    <t>Sunny Entire Apt with Romantic Bedroom</t>
  </si>
  <si>
    <t>207 Winthrop Street</t>
  </si>
  <si>
    <t>Pretty One Bed in Brooklyn Heights</t>
  </si>
  <si>
    <t>35 Garden Place</t>
  </si>
  <si>
    <t>Perfectly Located Brooklyn Studio</t>
  </si>
  <si>
    <t>374 Lincoln Place</t>
  </si>
  <si>
    <t>Beautiful SUNLIGHT in quiet apt!</t>
  </si>
  <si>
    <t>300 East 17th Street</t>
  </si>
  <si>
    <t>Williamsburg, Brooklyn Apartment</t>
  </si>
  <si>
    <t>Zandy</t>
  </si>
  <si>
    <t>108 Marcy Avenue</t>
  </si>
  <si>
    <t xml:space="preserve">Comfortable Brown Stone apartment </t>
  </si>
  <si>
    <t>George V. Brower Public School 289 900</t>
  </si>
  <si>
    <t xml:space="preserve"> A charming Space in Brooklyn </t>
  </si>
  <si>
    <t>736 DeKalb Avenue</t>
  </si>
  <si>
    <t>Sunny 1.5 BR  Charmer!</t>
  </si>
  <si>
    <t>119 Wyckoff Street</t>
  </si>
  <si>
    <t>Spacious and EASY access to all!</t>
  </si>
  <si>
    <t>11 Rutland Road</t>
  </si>
  <si>
    <t>House of Music and Art, Small Happy ROom</t>
  </si>
  <si>
    <t>1009 Willoughby Avenue</t>
  </si>
  <si>
    <t>LUXURY BROOKLYN LOFT STEPS TO PARK &amp; SUBWAY</t>
  </si>
  <si>
    <t>Eric And Aoife</t>
  </si>
  <si>
    <t>Fort Hamilton Parkway (F G)</t>
  </si>
  <si>
    <t>Private Bedroom in Sunny Brooklyn Apartment</t>
  </si>
  <si>
    <t>738 5th Avenue</t>
  </si>
  <si>
    <t>Waterfront Red Hook, Brooklyn</t>
  </si>
  <si>
    <t>Louise</t>
  </si>
  <si>
    <t>233 Conover Street</t>
  </si>
  <si>
    <t>Entire Room Brooklyn NYC!!!</t>
  </si>
  <si>
    <t>955 Nostrand Avenue</t>
  </si>
  <si>
    <t>Eagle-eye view of New York</t>
  </si>
  <si>
    <t>Farrell</t>
  </si>
  <si>
    <t>554 DeKalb Avenue</t>
  </si>
  <si>
    <t>Prospect Park South</t>
  </si>
  <si>
    <t>910 Caton Avenue</t>
  </si>
  <si>
    <t>Large Sunny Room in Brooklyn</t>
  </si>
  <si>
    <t>Missionary Church of Christ 1150</t>
  </si>
  <si>
    <t>Cozy Quiet Sunny 1br Ditmas Park Close to Train</t>
  </si>
  <si>
    <t>397 Marlborough Road</t>
  </si>
  <si>
    <t>215 Monroe Street</t>
  </si>
  <si>
    <t>1 Bedroom Loft w/ Private Roof Deck</t>
  </si>
  <si>
    <t>61 Milton Street</t>
  </si>
  <si>
    <t>Delicious &amp; Airy Apt in Landmark Brownstone</t>
  </si>
  <si>
    <t>Subhana</t>
  </si>
  <si>
    <t>500 Throop Avenue</t>
  </si>
  <si>
    <t>Wonderful Getaway in Bedstuy</t>
  </si>
  <si>
    <t>755 Putnam Avenue</t>
  </si>
  <si>
    <t>Charming Entire â¤ï¸ apartment</t>
  </si>
  <si>
    <t>501 Hart Street</t>
  </si>
  <si>
    <t>Gorgeous &amp; Spacious Full 1 BR Apt</t>
  </si>
  <si>
    <t>Alisha</t>
  </si>
  <si>
    <t>10 Howard Avenue</t>
  </si>
  <si>
    <t>The Golden Room</t>
  </si>
  <si>
    <t>Lawrence</t>
  </si>
  <si>
    <t>538 East 81st Street</t>
  </si>
  <si>
    <t>Dumbo | Spacious private room w/ private bathroom</t>
  </si>
  <si>
    <t>Public School 307 209</t>
  </si>
  <si>
    <t>Vinegar Hill</t>
  </si>
  <si>
    <t>Big Apt for Funky Art /Music Lovers, Outdoor Patio</t>
  </si>
  <si>
    <t>Olly</t>
  </si>
  <si>
    <t>145 Montrose Avenue</t>
  </si>
  <si>
    <t>Peaceful Park Slope near subways</t>
  </si>
  <si>
    <t>201 5th Avenue</t>
  </si>
  <si>
    <t>Cozy &amp; Clean #4</t>
  </si>
  <si>
    <t>Fatou</t>
  </si>
  <si>
    <t>659 Saint Marks Avenue</t>
  </si>
  <si>
    <t>1 cozy &amp; centrally located bedroom</t>
  </si>
  <si>
    <t>Brooklyn Medical Plaza 650</t>
  </si>
  <si>
    <t>Sunny Brooklyn Heights Apartment</t>
  </si>
  <si>
    <t>19 Willow Place</t>
  </si>
  <si>
    <t>Sunny Apt in Bed Stuy, A/C/E Trains</t>
  </si>
  <si>
    <t>182 Decatur Street</t>
  </si>
  <si>
    <t>Modern Apartment in Brownstone Bkln</t>
  </si>
  <si>
    <t>Angus</t>
  </si>
  <si>
    <t>267 Carroll Street</t>
  </si>
  <si>
    <t>Strawberry B&amp;B</t>
  </si>
  <si>
    <t>Maddy</t>
  </si>
  <si>
    <t>427 Troutman Street</t>
  </si>
  <si>
    <t>Brownstone Sunny &amp; Spacious top fl</t>
  </si>
  <si>
    <t>720 Sterling Place</t>
  </si>
  <si>
    <t>Central Penthouse Room, Terrace &amp; Private Bath</t>
  </si>
  <si>
    <t>237 South 1st Street</t>
  </si>
  <si>
    <t>View of skyline w roof deck, perfect for families!</t>
  </si>
  <si>
    <t>191 Nevins Street</t>
  </si>
  <si>
    <t>Park Slope Sunny Studio</t>
  </si>
  <si>
    <t>90 Garfield Place</t>
  </si>
  <si>
    <t>French Garden cottage off Bedford</t>
  </si>
  <si>
    <t>110 North 7th Street</t>
  </si>
  <si>
    <t>Share a HOME - $75 for 1 bdrm/++ for 2 - Brooklyn</t>
  </si>
  <si>
    <t>Juhli</t>
  </si>
  <si>
    <t>120 Jefferson Avenue</t>
  </si>
  <si>
    <t>Franklin St Flat in Trendy Greenpoint Brooklyn</t>
  </si>
  <si>
    <t>Betty</t>
  </si>
  <si>
    <t>73 Freeman Street</t>
  </si>
  <si>
    <t>Bedford Ave N. WBurg Room in 2BR-1</t>
  </si>
  <si>
    <t>Sidiq</t>
  </si>
  <si>
    <t>(Williamsburg) - Large Bedroom w/ Private Bathroom</t>
  </si>
  <si>
    <t>207 Wallabout Street</t>
  </si>
  <si>
    <t>Perfect Brooklyn Studio Apartment</t>
  </si>
  <si>
    <t>428 Troutman Street</t>
  </si>
  <si>
    <t>Big bedroom, heart of Williamsburg</t>
  </si>
  <si>
    <t>Delphine</t>
  </si>
  <si>
    <t>260 South 1st Street</t>
  </si>
  <si>
    <t>Relaxing and Roomy in Crown Heights</t>
  </si>
  <si>
    <t>642 Park Place</t>
  </si>
  <si>
    <t>BLYN SPECIAL BUDGET PRICE IN  NYC</t>
  </si>
  <si>
    <t>908 Blake Avenue</t>
  </si>
  <si>
    <t>HOT SPOT FOR 20 AND 30 SOMETHING'S</t>
  </si>
  <si>
    <t>377 Chauncey Street</t>
  </si>
  <si>
    <t>Up Among the Trees 2</t>
  </si>
  <si>
    <t>Mateo And Anna</t>
  </si>
  <si>
    <t>491 Willoughby Avenue</t>
  </si>
  <si>
    <t>Columbia Castle in Brooklyn Heights</t>
  </si>
  <si>
    <t>36 Willow Place</t>
  </si>
  <si>
    <t>Purple Room for 2/3 in brownstone $1450 per month</t>
  </si>
  <si>
    <t>Cosy Apt. in Brooklyn, near subway</t>
  </si>
  <si>
    <t>1272 Flatbush Avenue</t>
  </si>
  <si>
    <t>Close to trains! Special long-term rates!!</t>
  </si>
  <si>
    <t>244 Linden Boulevard</t>
  </si>
  <si>
    <t>Cozy Studio in Flatbush</t>
  </si>
  <si>
    <t>540 Ocean Avenue</t>
  </si>
  <si>
    <t>CHARMING ROOM W/ ROOF DECK ACCESS 1 :)</t>
  </si>
  <si>
    <t>Graham And Ben</t>
  </si>
  <si>
    <t>123 Taaffe Place</t>
  </si>
  <si>
    <t>Bright room in townhouse with yard!</t>
  </si>
  <si>
    <t>83 Rockaway Avenue</t>
  </si>
  <si>
    <t>Beautiful Terrace Room</t>
  </si>
  <si>
    <t>586 East 80th Street</t>
  </si>
  <si>
    <t>Cozy spacious room in Crown Heights</t>
  </si>
  <si>
    <t>600 Eastern Parkway</t>
  </si>
  <si>
    <t>Bright Prospect Park Charmer</t>
  </si>
  <si>
    <t>572 Flatbush Avenue</t>
  </si>
  <si>
    <t>Beautiful Room + Private Balcony</t>
  </si>
  <si>
    <t>142 Grand Street</t>
  </si>
  <si>
    <t>Bright Room w/ Private Bathroom and Roof Deck</t>
  </si>
  <si>
    <t>401 Madison Street</t>
  </si>
  <si>
    <t>Large, sunny garden apartment.</t>
  </si>
  <si>
    <t>Atlantic Avenue &amp; 6th Avenue Atlantic Avenue</t>
  </si>
  <si>
    <t>Old World Garden Apartment</t>
  </si>
  <si>
    <t>Kendall</t>
  </si>
  <si>
    <t>280 Linden Boulevard</t>
  </si>
  <si>
    <t>Brooklyn Flat in Historic Row House</t>
  </si>
  <si>
    <t>244 Hancock Street</t>
  </si>
  <si>
    <t>Hey Beautiful Brooklyn Brownstone!</t>
  </si>
  <si>
    <t>399 Park Place</t>
  </si>
  <si>
    <t>HUGE SUNNY SUITE w Private Entrance 3 min to city</t>
  </si>
  <si>
    <t>T-Po</t>
  </si>
  <si>
    <t>167 North 9th Street</t>
  </si>
  <si>
    <t>Awesomely Sunny 1 Bedroom w Balcony</t>
  </si>
  <si>
    <t>Your own apartment in Bushwick</t>
  </si>
  <si>
    <t>1028 Bushwick Avenue</t>
  </si>
  <si>
    <t>Authentic designer loft/roof deck best Williamsbrg</t>
  </si>
  <si>
    <t>The William Vale 94</t>
  </si>
  <si>
    <t>Come and go as  you please in BKLN!</t>
  </si>
  <si>
    <t>217 Church Avenue</t>
  </si>
  <si>
    <t>Oasis in a Brownstone</t>
  </si>
  <si>
    <t>263 Stuyvesant Avenue</t>
  </si>
  <si>
    <t>Big WBurg Rm, 5 min from L, Fits 4!</t>
  </si>
  <si>
    <t>Qian</t>
  </si>
  <si>
    <t>Studio in South Williamsburg</t>
  </si>
  <si>
    <t>Bertte</t>
  </si>
  <si>
    <t>773 Driggs Avenue</t>
  </si>
  <si>
    <t>Spacious Sunny 2 Bedroom Close to the Subway!</t>
  </si>
  <si>
    <t>817 Halsey Street</t>
  </si>
  <si>
    <t>Greenpoint - with your own space!</t>
  </si>
  <si>
    <t>107 Greenpoint Avenue</t>
  </si>
  <si>
    <t>1 Bedroom Railroad in Williamsburg</t>
  </si>
  <si>
    <t>Amith</t>
  </si>
  <si>
    <t>415 Humboldt Street</t>
  </si>
  <si>
    <t>Fort Greene Jewel</t>
  </si>
  <si>
    <t>Clean &amp; Cozy Brooklyn 1 BR Gem  - Great location!</t>
  </si>
  <si>
    <t>711 Nostrand Avenue</t>
  </si>
  <si>
    <t>Zen Supersized Master Suite</t>
  </si>
  <si>
    <t>2015 Dorchester Road</t>
  </si>
  <si>
    <t>Lovely Condo Carroll Gardens/Gowanus</t>
  </si>
  <si>
    <t>Ibie</t>
  </si>
  <si>
    <t>35 3rd Street</t>
  </si>
  <si>
    <t>private Greenpoint apt</t>
  </si>
  <si>
    <t>Kory</t>
  </si>
  <si>
    <t>179 Green Street</t>
  </si>
  <si>
    <t>Bklyn 6 Beds 1 Bathroom Rental 2</t>
  </si>
  <si>
    <t>Steve And Heather</t>
  </si>
  <si>
    <t>615 East 32nd Street</t>
  </si>
  <si>
    <t>Bright Loft Apt w Skylight in Wburg</t>
  </si>
  <si>
    <t>159 Meserole Street</t>
  </si>
  <si>
    <t>Three-bedroom house in a quiet neighborhood</t>
  </si>
  <si>
    <t>Meighan</t>
  </si>
  <si>
    <t>250 Windsor Place</t>
  </si>
  <si>
    <t>All-Inclusive Room, Super Cute Apt</t>
  </si>
  <si>
    <t>1004 Gates Avenue</t>
  </si>
  <si>
    <t>Cozy Brownstone Inn I(studio)</t>
  </si>
  <si>
    <t>Naimah</t>
  </si>
  <si>
    <t>429 Bainbridge Street</t>
  </si>
  <si>
    <t>IngefÃ¤ra Hus! One bedroom Williamsburg, Brooklyn</t>
  </si>
  <si>
    <t>Ginger</t>
  </si>
  <si>
    <t>Private room in sunny Bedstuy apartment</t>
  </si>
  <si>
    <t>691 Willoughby Avenue</t>
  </si>
  <si>
    <t>Lux Doorman by 11 trains</t>
  </si>
  <si>
    <t>Reginald</t>
  </si>
  <si>
    <t>281 State Street</t>
  </si>
  <si>
    <t>3 bedroom duplex apt with backyard</t>
  </si>
  <si>
    <t>Prime location! Backyard &amp; outdoor shower! Unique!</t>
  </si>
  <si>
    <t>Magdalena</t>
  </si>
  <si>
    <t>43 Franklin Street</t>
  </si>
  <si>
    <t>Entire 2 Bedroom Apartment in Williamsburg</t>
  </si>
  <si>
    <t>Fabiana</t>
  </si>
  <si>
    <t>233 South 1st Street</t>
  </si>
  <si>
    <t>Spacious,Sunny, private one bedroom</t>
  </si>
  <si>
    <t>Mount Calvary Pentecostal Church of God 755</t>
  </si>
  <si>
    <t>Studio 1 block from subway, 10min to Manhattan!</t>
  </si>
  <si>
    <t>Saint Frances of Paola Elementary School 201</t>
  </si>
  <si>
    <t>Sunrise &amp; Sunset in Penthouse - 20min to Manhattan</t>
  </si>
  <si>
    <t>1319 Halsey Street</t>
  </si>
  <si>
    <t>Private room 2nd Fl near C&amp;A line and 15mins JFK</t>
  </si>
  <si>
    <t>152 Pine Street</t>
  </si>
  <si>
    <t>ON A BUDGET COZY IN BROOKLYN In NYC</t>
  </si>
  <si>
    <t>881 Dumont Avenue</t>
  </si>
  <si>
    <t>Sunny large private room in Park Slope</t>
  </si>
  <si>
    <t>Iglesia Adventista Del Septimo Dia 42</t>
  </si>
  <si>
    <t>Crown heights Brooklyn House NYC</t>
  </si>
  <si>
    <t>1012 East New York Avenue</t>
  </si>
  <si>
    <t>Modern &amp; Sunny w/ Private Terrace</t>
  </si>
  <si>
    <t>Liana</t>
  </si>
  <si>
    <t>266 Berry Street</t>
  </si>
  <si>
    <t>Beautiful Fresh Studio for Sublet</t>
  </si>
  <si>
    <t>Bedford Zion Church of the Nazarene 550</t>
  </si>
  <si>
    <t>Style in Stuyvesant Heights</t>
  </si>
  <si>
    <t>625 Halsey Street</t>
  </si>
  <si>
    <t>Beautiful 2br in Williamsburg</t>
  </si>
  <si>
    <t>Amitai</t>
  </si>
  <si>
    <t>modern, convenient safe Midwood, Brooklyn</t>
  </si>
  <si>
    <t>940 East 16th Street</t>
  </si>
  <si>
    <t>Light-Filled Prospect Height Apt.</t>
  </si>
  <si>
    <t>882 Atlantic Avenue</t>
  </si>
  <si>
    <t>Modern, central WBurg 2BR w/rooftop</t>
  </si>
  <si>
    <t>Krzysztof</t>
  </si>
  <si>
    <t>167 South 1st Street</t>
  </si>
  <si>
    <t>Brooklyn's Finest!  Huge apt next to train &amp; park!</t>
  </si>
  <si>
    <t>20 East 18th Street</t>
  </si>
  <si>
    <t>WILLIAMSBURG 1 private room in loft</t>
  </si>
  <si>
    <t>Florencia</t>
  </si>
  <si>
    <t>Cozy and spacious - rare for NYC!</t>
  </si>
  <si>
    <t>329 Lexington Avenue</t>
  </si>
  <si>
    <t>Williamsburg HUGE, PRIVATE BATH - Next to Train!</t>
  </si>
  <si>
    <t>260 Hewes Street</t>
  </si>
  <si>
    <t>MAISON DES SIRENES 2</t>
  </si>
  <si>
    <t>331 Halsey Street</t>
  </si>
  <si>
    <t>Spacious apartment with garden</t>
  </si>
  <si>
    <t>Susanna</t>
  </si>
  <si>
    <t>342 Rodney Street</t>
  </si>
  <si>
    <t>Bright, Clean Room, Ideal location</t>
  </si>
  <si>
    <t>314 South 3rd Street</t>
  </si>
  <si>
    <t>Art deco apartment in Brooklyn</t>
  </si>
  <si>
    <t>3rd Avenue &amp; Senator Street 3rd Avenue</t>
  </si>
  <si>
    <t>Urban sanctuary near Bedford L!</t>
  </si>
  <si>
    <t>267 Berry Street</t>
  </si>
  <si>
    <t>Huge Apartment! Convenient! Artsy! Comfy!</t>
  </si>
  <si>
    <t>1590 Bedford Avenue</t>
  </si>
  <si>
    <t>Lovely Brooklyn Room &amp; Private Bath</t>
  </si>
  <si>
    <t>34 Saint Marks Place</t>
  </si>
  <si>
    <t>A Nest in Brooklyn</t>
  </si>
  <si>
    <t>199 Tompkins Avenue</t>
  </si>
  <si>
    <t>Dear Potential Airbnb Guests.</t>
  </si>
  <si>
    <t>Nigel</t>
  </si>
  <si>
    <t>2308 Bedford Avenue</t>
  </si>
  <si>
    <t>Lovely room in Williamsburg</t>
  </si>
  <si>
    <t>396 South 2nd Street</t>
  </si>
  <si>
    <t>Brownstone Home - BEST BKLYN BLOCK!</t>
  </si>
  <si>
    <t>181 Hoyt Street</t>
  </si>
  <si>
    <t>Budget Friendly &amp; Spacious</t>
  </si>
  <si>
    <t>965 East 107th Street</t>
  </si>
  <si>
    <t>Spacious 1BD in lovely Clinton Hill</t>
  </si>
  <si>
    <t>184 Monroe Street</t>
  </si>
  <si>
    <t>Private 1 Bdrm Suite in Historic Brownstone</t>
  </si>
  <si>
    <t>18 Garden Place</t>
  </si>
  <si>
    <t>Artist's home near park and trains</t>
  </si>
  <si>
    <t>Dov</t>
  </si>
  <si>
    <t>91 Winthrop Street</t>
  </si>
  <si>
    <t>Beautiful and sunny</t>
  </si>
  <si>
    <t>350 Prospect Place</t>
  </si>
  <si>
    <t>Affordable long stay room for individual</t>
  </si>
  <si>
    <t>Normandy</t>
  </si>
  <si>
    <t>633 Myrtle Avenue</t>
  </si>
  <si>
    <t>Beautiful Huge Loft in Williamsburg, NY</t>
  </si>
  <si>
    <t>Tad</t>
  </si>
  <si>
    <t>149A Broadway</t>
  </si>
  <si>
    <t>Relaxing Brooklyn Oasis - Prime Location</t>
  </si>
  <si>
    <t>500 Saint Marks Avenue</t>
  </si>
  <si>
    <t>Spacious 1BR By Prospect Park</t>
  </si>
  <si>
    <t>Oded</t>
  </si>
  <si>
    <t>90 Sterling Street</t>
  </si>
  <si>
    <t>Cozy Nook in a Unique Loft</t>
  </si>
  <si>
    <t>63 Troutman Street</t>
  </si>
  <si>
    <t>Beautiful renovated 1 bedroom Apt.</t>
  </si>
  <si>
    <t>Edgar</t>
  </si>
  <si>
    <t>221 11th Street</t>
  </si>
  <si>
    <t>PRIVATE RM #1 STARTING AT $67 A NIGHT</t>
  </si>
  <si>
    <t>349 East 55th Street</t>
  </si>
  <si>
    <t>Large Sunny Room with Huge patio in Wburg</t>
  </si>
  <si>
    <t>Etan</t>
  </si>
  <si>
    <t>33 Beadel Street</t>
  </si>
  <si>
    <t>Bright Bohemian master bedroom in Williamsburg</t>
  </si>
  <si>
    <t>489 Grand Street</t>
  </si>
  <si>
    <t>SUNNY ROOM A IN CHARMING AREA :)</t>
  </si>
  <si>
    <t>163 Taaffe Place</t>
  </si>
  <si>
    <t>Brand New, Boutique Brooklyn Condo</t>
  </si>
  <si>
    <t>156 Tillary Street</t>
  </si>
  <si>
    <t>Cozy Garden Apartment in Bushwick!!</t>
  </si>
  <si>
    <t>162 Stockholm Street</t>
  </si>
  <si>
    <t>Cozy Bedroom</t>
  </si>
  <si>
    <t>Reenie</t>
  </si>
  <si>
    <t>621 Gates Avenue</t>
  </si>
  <si>
    <t>Peaceful Room...</t>
  </si>
  <si>
    <t>512 68th Street</t>
  </si>
  <si>
    <t>Loft in South Park Slope (Brooklyn)</t>
  </si>
  <si>
    <t>223 22nd Street</t>
  </si>
  <si>
    <t>STUNNING OCEAN-VIEW 1BR in BROOKLYN, NYC</t>
  </si>
  <si>
    <t>Riegelmann Boardwalk Brighton Beach</t>
  </si>
  <si>
    <t>Perfect in Park Slope: EZ 2 NYC</t>
  </si>
  <si>
    <t>101 8th Avenue</t>
  </si>
  <si>
    <t>Private Room with a View in Brownstone Brooklyn</t>
  </si>
  <si>
    <t>Clare</t>
  </si>
  <si>
    <t>907 Sterling Place</t>
  </si>
  <si>
    <t>Very close to Downtown Awesome Room</t>
  </si>
  <si>
    <t>1868 East 2nd Street</t>
  </si>
  <si>
    <t>Private room in Brooklyn, Calico Cat in the house!</t>
  </si>
  <si>
    <t>Sayaka</t>
  </si>
  <si>
    <t>377 Bleecker Street</t>
  </si>
  <si>
    <t>Modern Minimalism w/ Private Bath</t>
  </si>
  <si>
    <t>181 32nd Street</t>
  </si>
  <si>
    <t>awesome location.</t>
  </si>
  <si>
    <t>Gilda</t>
  </si>
  <si>
    <t>527 3rd Street</t>
  </si>
  <si>
    <t>Cozy, private room in Bed-Stuy Apt!</t>
  </si>
  <si>
    <t>238 Madison Street</t>
  </si>
  <si>
    <t>Williamsburg - country house in NYC</t>
  </si>
  <si>
    <t>Shelly</t>
  </si>
  <si>
    <t>301 Wythe Avenue</t>
  </si>
  <si>
    <t>Amazing 1 BR in Loft in Williamsburg</t>
  </si>
  <si>
    <t>32 Broadway</t>
  </si>
  <si>
    <t>Spacious &amp; Comfy by Prospect Park</t>
  </si>
  <si>
    <t>Keturah</t>
  </si>
  <si>
    <t>1884 Bedford Avenue</t>
  </si>
  <si>
    <t>Charming Brownstone Apartment</t>
  </si>
  <si>
    <t>197 Herkimer Street</t>
  </si>
  <si>
    <t>Private MasterBR w/ View of Museum</t>
  </si>
  <si>
    <t>391 Saint Johns Place</t>
  </si>
  <si>
    <t>Large 1BR in heart of Williamsburg!</t>
  </si>
  <si>
    <t>138 North 7th Street</t>
  </si>
  <si>
    <t>NICE Williamsburg Brooklyn, 2 Bedrooms off L train</t>
  </si>
  <si>
    <t>220 Leonard Street</t>
  </si>
  <si>
    <t>Luxury Room in Landmark House</t>
  </si>
  <si>
    <t>290 Empire Boulevard</t>
  </si>
  <si>
    <t>Cozy Clean Room in Bed Stuy</t>
  </si>
  <si>
    <t>Vashti</t>
  </si>
  <si>
    <t>455 Chauncey Street</t>
  </si>
  <si>
    <t>Best location in Brooklyn!</t>
  </si>
  <si>
    <t>319 6th Avenue</t>
  </si>
  <si>
    <t>Designer's duplex loft with 16' ceilings</t>
  </si>
  <si>
    <t>1 Ditmars Street</t>
  </si>
  <si>
    <t>Bright Apt Williamsburg-Greenpoint</t>
  </si>
  <si>
    <t>Manuela</t>
  </si>
  <si>
    <t>285 Driggs Avenue</t>
  </si>
  <si>
    <t>BROOKLYN FAVORITE VACATION HOME 2</t>
  </si>
  <si>
    <t>Mr. Williams</t>
  </si>
  <si>
    <t>361 Bergen Street</t>
  </si>
  <si>
    <t>SUNNY ROOM 1 IN CHARMING AREA :)</t>
  </si>
  <si>
    <t>224 REAR Classon Avenue</t>
  </si>
  <si>
    <t>Prospect Pk*NYC in 5 stops* Cozy,Clean &amp; Legal!</t>
  </si>
  <si>
    <t>530 Parkside Avenue</t>
  </si>
  <si>
    <t>16 Ash Street</t>
  </si>
  <si>
    <t>Bright Brookyn Room W/ Bay Windows</t>
  </si>
  <si>
    <t>132 Cornelia Street</t>
  </si>
  <si>
    <t>Large room in two-story Brownstone</t>
  </si>
  <si>
    <t>Newswalk Dean Street</t>
  </si>
  <si>
    <t>Whole Apt: Artsy home by BK Museum</t>
  </si>
  <si>
    <t>1059 Union Street</t>
  </si>
  <si>
    <t>Perfect &amp; Stylish Williamsburg Apt</t>
  </si>
  <si>
    <t>Jodi</t>
  </si>
  <si>
    <t>495 Wythe Avenue</t>
  </si>
  <si>
    <t>Private Room in Light-Filled Apt with Gym</t>
  </si>
  <si>
    <t>1513 Atlantic Avenue</t>
  </si>
  <si>
    <t>Comfy &amp; Cozy in Best Hood in Bk</t>
  </si>
  <si>
    <t>Charming Full 1BR Apt w/Backyard</t>
  </si>
  <si>
    <t>Joan</t>
  </si>
  <si>
    <t>1111 Ocean Avenue</t>
  </si>
  <si>
    <t>Harmony House 2 on Madison Street</t>
  </si>
  <si>
    <t>Garnet</t>
  </si>
  <si>
    <t>992 Gates Avenue</t>
  </si>
  <si>
    <t>UNIQUE APT COZY APARTMANT</t>
  </si>
  <si>
    <t>Huge 1br, 22min to Manhattan, steps to Prospect Pk</t>
  </si>
  <si>
    <t>1704 Church Avenue</t>
  </si>
  <si>
    <t>Large room in Beautiful communal house</t>
  </si>
  <si>
    <t>Kyla</t>
  </si>
  <si>
    <t>285 Cornelia Street</t>
  </si>
  <si>
    <t>Comfortable, well-appointed room</t>
  </si>
  <si>
    <t>P</t>
  </si>
  <si>
    <t>329 Lincoln Place</t>
  </si>
  <si>
    <t>3 Bedroom apartment &amp; Yard next to Subway sleeps 6</t>
  </si>
  <si>
    <t>Yinny</t>
  </si>
  <si>
    <t>6911 4th Avenue</t>
  </si>
  <si>
    <t>Great cozy in Brooklyn</t>
  </si>
  <si>
    <t>Fabeye &amp; Nabou</t>
  </si>
  <si>
    <t>Crown Hts Beauty: Quiet and Cozy!</t>
  </si>
  <si>
    <t>164 New York Avenue</t>
  </si>
  <si>
    <t>elegant pre war two bedroom flat</t>
  </si>
  <si>
    <t>357 Hancock Street</t>
  </si>
  <si>
    <t>Brooklyn private room</t>
  </si>
  <si>
    <t>Chadanut</t>
  </si>
  <si>
    <t>45 Tehama Street</t>
  </si>
  <si>
    <t>The Heart of Bushwick!</t>
  </si>
  <si>
    <t>824 Hart Street</t>
  </si>
  <si>
    <t>ART HOUSE VAULT</t>
  </si>
  <si>
    <t>@ Art House Monique</t>
  </si>
  <si>
    <t>343 Halsey Street</t>
  </si>
  <si>
    <t>Your Haven Awaits At "Emma's Place"</t>
  </si>
  <si>
    <t>Lady Jay</t>
  </si>
  <si>
    <t>752 Hancock Street</t>
  </si>
  <si>
    <t>Charming Brooklyn Room</t>
  </si>
  <si>
    <t>516 Classon Avenue</t>
  </si>
  <si>
    <t>Entire 1.5 Br Apt- Crown Heights - Franklin Ave</t>
  </si>
  <si>
    <t>Rusty</t>
  </si>
  <si>
    <t>988 Bergen Street</t>
  </si>
  <si>
    <t>Tree lined block modern apartment</t>
  </si>
  <si>
    <t>Quiet Room in East Williamsburg</t>
  </si>
  <si>
    <t>49 Maspeth Avenue</t>
  </si>
  <si>
    <t>Private Room A</t>
  </si>
  <si>
    <t>5324 7th Avenue</t>
  </si>
  <si>
    <t>Sunny apt steps from Prospect Pk!</t>
  </si>
  <si>
    <t>458 15th Street</t>
  </si>
  <si>
    <t>Bookcase Room with Hidden Door!</t>
  </si>
  <si>
    <t>RGR Family Thrift Store 1457</t>
  </si>
  <si>
    <t xml:space="preserve">Eclectic Loft 20 min-&gt; Union Sq! </t>
  </si>
  <si>
    <t>1274 Flushing Avenue</t>
  </si>
  <si>
    <t>4 Beds 2 Bathrooms Rental 1</t>
  </si>
  <si>
    <t>3120 Farragut Road</t>
  </si>
  <si>
    <t>ART HOUSE BIGGIE SMALL</t>
  </si>
  <si>
    <t>555 Throop Avenue</t>
  </si>
  <si>
    <t>1Bedroom, Seconds from L train</t>
  </si>
  <si>
    <t>82 Wyckoff Avenue</t>
  </si>
  <si>
    <t>Cosmopolitan Brownstone Sanctuary</t>
  </si>
  <si>
    <t>Stelian &amp; Deanna</t>
  </si>
  <si>
    <t>407 Halsey Street</t>
  </si>
  <si>
    <t>Have Whole Apt! Prime Williamsburg!</t>
  </si>
  <si>
    <t>Ric</t>
  </si>
  <si>
    <t>235 Kent Avenue</t>
  </si>
  <si>
    <t>Greenpoint Loft / Le Chez Andrea</t>
  </si>
  <si>
    <t>40 Lombardy Street</t>
  </si>
  <si>
    <t>Comfy Space in Williamsburg!</t>
  </si>
  <si>
    <t>59 Manhattan Avenue</t>
  </si>
  <si>
    <t>Wonderful Willi!</t>
  </si>
  <si>
    <t>Basil</t>
  </si>
  <si>
    <t>247 North 7th Street</t>
  </si>
  <si>
    <t>A garden apartment in a brownstone.</t>
  </si>
  <si>
    <t>406 Grand Avenue</t>
  </si>
  <si>
    <t>Bright &amp; cosy 1 bedroom apartment</t>
  </si>
  <si>
    <t>188 North 8th Street</t>
  </si>
  <si>
    <t>SUNNY ROOM 2 IN CHARMING AREA :)</t>
  </si>
  <si>
    <t>Boho Williamsburg Room W/ Private Entrance</t>
  </si>
  <si>
    <t>174 Withers Street</t>
  </si>
  <si>
    <t>Bi-level Loft with a Private Garden</t>
  </si>
  <si>
    <t>Donald P.</t>
  </si>
  <si>
    <t>214 North 8th Street</t>
  </si>
  <si>
    <t>Garden Floor Duplex with patio</t>
  </si>
  <si>
    <t>1249 Bergen Street</t>
  </si>
  <si>
    <t>Williamsburg 1 bedroom Apartment</t>
  </si>
  <si>
    <t>233 Havemeyer Street</t>
  </si>
  <si>
    <t>AWESOME MODERN ROOM IN CHARMING AREA +SWEET ROOF 2</t>
  </si>
  <si>
    <t>95 Emerson Place</t>
  </si>
  <si>
    <t>3 Bedroom Brownstone in Historic Crown Heights.</t>
  </si>
  <si>
    <t>604 Eastern Parkway</t>
  </si>
  <si>
    <t>Gorgeous pre war rowhouse apartment</t>
  </si>
  <si>
    <t>340 Jefferson Avenue</t>
  </si>
  <si>
    <t>Sunny, private room in Brooklyn!</t>
  </si>
  <si>
    <t>511 Monroe Street</t>
  </si>
  <si>
    <t>Large  Loft Style  Studio  Space</t>
  </si>
  <si>
    <t>Tokunbo</t>
  </si>
  <si>
    <t>634 Throop Avenue</t>
  </si>
  <si>
    <t>Garden apartment close to Manhattan</t>
  </si>
  <si>
    <t>121 Fort Greene Place</t>
  </si>
  <si>
    <t>Sweet Apartment on Quiet Block</t>
  </si>
  <si>
    <t>Medical Office 488</t>
  </si>
  <si>
    <t>AWESOME MODERN ROOM IN CHARMING AREA+ SWEET ROOF B</t>
  </si>
  <si>
    <t>588 Myrtle Avenue</t>
  </si>
  <si>
    <t>Spacious neo-country seaside loft</t>
  </si>
  <si>
    <t>Brooklyn Cruise Terminal Parking Sullivan Street</t>
  </si>
  <si>
    <t>Private Two Bedroom with Garden in Cobble Hill</t>
  </si>
  <si>
    <t>Paul And Debra</t>
  </si>
  <si>
    <t>46 Douglass Street</t>
  </si>
  <si>
    <t>Charming, sunny oasis</t>
  </si>
  <si>
    <t>339 Chauncey Street</t>
  </si>
  <si>
    <t>large spaciousbrownstone house</t>
  </si>
  <si>
    <t>894 Park Place</t>
  </si>
  <si>
    <t>BLUE TRIM GUEST HOUSE</t>
  </si>
  <si>
    <t>205 Saint James Place</t>
  </si>
  <si>
    <t>Up among the trees in Bed Stuy</t>
  </si>
  <si>
    <t>487 Willoughby Avenue</t>
  </si>
  <si>
    <t>Great space, amazing location</t>
  </si>
  <si>
    <t>Mary &amp; Ewen</t>
  </si>
  <si>
    <t>280 Nevins Street</t>
  </si>
  <si>
    <t>CHIC ROOM IN BROOKLYN BROWNSTONE</t>
  </si>
  <si>
    <t>238 East 26th Street</t>
  </si>
  <si>
    <t>Spacious European Room for rent!</t>
  </si>
  <si>
    <t>355 Gates Avenue</t>
  </si>
  <si>
    <t>49 Ash Street</t>
  </si>
  <si>
    <t>The spot</t>
  </si>
  <si>
    <t>580 Parkside Avenue</t>
  </si>
  <si>
    <t>Serengeti Comfy APT</t>
  </si>
  <si>
    <t>Justa</t>
  </si>
  <si>
    <t>339 Buffalo Avenue</t>
  </si>
  <si>
    <t>Brownsville</t>
  </si>
  <si>
    <t>Large 2 BDRM @ McCarren Park!!</t>
  </si>
  <si>
    <t>IDEAL AREA!Reviews! LARGE btfl room</t>
  </si>
  <si>
    <t>192 Saint Marks Avenue</t>
  </si>
  <si>
    <t>SUPER BIG AND COZY PRIVATE BEDROOM</t>
  </si>
  <si>
    <t>359 East 7th Street</t>
  </si>
  <si>
    <t>Sunny cozy room in Brklyn townhouse</t>
  </si>
  <si>
    <t>1717 DeKalb Avenue</t>
  </si>
  <si>
    <t>Relaxed Elegance in a Brownstone</t>
  </si>
  <si>
    <t>245 Stuyvesant Avenue</t>
  </si>
  <si>
    <t>Designer's Red Hook Apartment</t>
  </si>
  <si>
    <t>34 Otsego Street</t>
  </si>
  <si>
    <t>CSS (Central/Sunny/Spacious) 1 BR in Park Slope</t>
  </si>
  <si>
    <t>179 7th Avenue</t>
  </si>
  <si>
    <t>XL 2 Bedroom LOFT in the Heart of Williamsburg</t>
  </si>
  <si>
    <t>Harry Van Arsdale High School North 7th Street</t>
  </si>
  <si>
    <t>Beautiful communal house Bushwick</t>
  </si>
  <si>
    <t>1243 Hancock Street</t>
  </si>
  <si>
    <t>Vintage Chic Haven in Kensington, Brooklyn</t>
  </si>
  <si>
    <t>682 East 5th Street</t>
  </si>
  <si>
    <t>Park Slope Garden Level Studio</t>
  </si>
  <si>
    <t>Christiana</t>
  </si>
  <si>
    <t>437 6th Street</t>
  </si>
  <si>
    <t>Your Brooklyn Nook</t>
  </si>
  <si>
    <t>1433 Bedford Avenue</t>
  </si>
  <si>
    <t>SALE- 2 BEDS, IN PRIVATE BEDROOM NEAR MANHATTAN!</t>
  </si>
  <si>
    <t>1800 Albemarle Road</t>
  </si>
  <si>
    <t>SALE- SUNNY MASTER BEDROOM NEAR MANHATTAN</t>
  </si>
  <si>
    <t>Sunny Sunset Park Artist Loft</t>
  </si>
  <si>
    <t>147 41st Street</t>
  </si>
  <si>
    <t>Spacious, Bright, &amp; Modern Apt</t>
  </si>
  <si>
    <t>332 Gates Avenue</t>
  </si>
  <si>
    <t>Sleeps 6 by Metro/Subway - 15 mns to Manhattan</t>
  </si>
  <si>
    <t>482 Franklin Avenue</t>
  </si>
  <si>
    <t>sunny beautiful studio apartment</t>
  </si>
  <si>
    <t>1564 Prospect Place</t>
  </si>
  <si>
    <t>I LOVE BROOKLYN PRIVATE 1-BR APT</t>
  </si>
  <si>
    <t>Nowme And Ra</t>
  </si>
  <si>
    <t>2207 Albemarle Road</t>
  </si>
  <si>
    <t>Airy Bed Sty Restoration</t>
  </si>
  <si>
    <t>519 Lexington Avenue</t>
  </si>
  <si>
    <t>Full 1BR Apartment in Park Slope</t>
  </si>
  <si>
    <t>402 7th Avenue</t>
  </si>
  <si>
    <t>Charming Housebarge w/ outside deck</t>
  </si>
  <si>
    <t>2831 East 27th Street</t>
  </si>
  <si>
    <t>Authentic NYC Living 2</t>
  </si>
  <si>
    <t>Sergio's Pizza MacDonough Street</t>
  </si>
  <si>
    <t>Williamsburg Loft!! Bedford L 1blk!</t>
  </si>
  <si>
    <t>230 North 9th Street</t>
  </si>
  <si>
    <t>Park Slope Brownstone with Garden</t>
  </si>
  <si>
    <t>Gisela</t>
  </si>
  <si>
    <t>611 Carroll Street</t>
  </si>
  <si>
    <t>Artsy, Garden Getaway in Central Brooklyn</t>
  </si>
  <si>
    <t>Church of Saint Luke and Saint Matthew 520</t>
  </si>
  <si>
    <t>Spacious 1 Bedroom Apartment</t>
  </si>
  <si>
    <t>Don</t>
  </si>
  <si>
    <t>6618 17th Avenue</t>
  </si>
  <si>
    <t>Sunny 2BR in Brooklyn townhouse, steps to subway</t>
  </si>
  <si>
    <t>251 Sherman Street</t>
  </si>
  <si>
    <t>Brooklyn Cozy and Convenient</t>
  </si>
  <si>
    <t>Ayodele</t>
  </si>
  <si>
    <t>1392 Sterling Place</t>
  </si>
  <si>
    <t>Private room  D</t>
  </si>
  <si>
    <t>824 72nd Street</t>
  </si>
  <si>
    <t>Dyker Heights</t>
  </si>
  <si>
    <t>Bright, Spacious Wburg APT w/ VIEW!</t>
  </si>
  <si>
    <t>Domino Sugar Factory Refinery Building Kent Avenue</t>
  </si>
  <si>
    <t>Private Entrance - Private Parking</t>
  </si>
  <si>
    <t>Tiffaney</t>
  </si>
  <si>
    <t>212 Richardson Street</t>
  </si>
  <si>
    <t>Large Brand New Park Slope 1BR</t>
  </si>
  <si>
    <t>Mi</t>
  </si>
  <si>
    <t>168 12th Street</t>
  </si>
  <si>
    <t>Spacious E Williamsburg with Yard!!</t>
  </si>
  <si>
    <t>240 Stagg Street</t>
  </si>
  <si>
    <t>Brooklyn Heights Dream Apt w/ Private Deck &amp; Views</t>
  </si>
  <si>
    <t>Sleep Number 251</t>
  </si>
  <si>
    <t>Cozy Garden Flat.</t>
  </si>
  <si>
    <t>Philmore</t>
  </si>
  <si>
    <t>925 East 105th Street</t>
  </si>
  <si>
    <t>Casa de la Luna -Bedford Stuyvesant</t>
  </si>
  <si>
    <t>385 Throop Avenue</t>
  </si>
  <si>
    <t>Sunny, charming duplex in best Brooklyn 'hood</t>
  </si>
  <si>
    <t>Georgia</t>
  </si>
  <si>
    <t>345 Carroll Street</t>
  </si>
  <si>
    <t>Private Room in 3BD Apt with a queen bed</t>
  </si>
  <si>
    <t>571 Madison Street</t>
  </si>
  <si>
    <t>Sunny Brooklyn Artists' Enclave! *huge room!*</t>
  </si>
  <si>
    <t>180 Malcolm X Boulevard</t>
  </si>
  <si>
    <t>One family  house sublet August 1st to August 31</t>
  </si>
  <si>
    <t>Eleni</t>
  </si>
  <si>
    <t>493 4th Avenue</t>
  </si>
  <si>
    <t>Single Room in 2 bedroom apt.</t>
  </si>
  <si>
    <t>115 Troutman Street</t>
  </si>
  <si>
    <t>THE THOMPSON SUITE</t>
  </si>
  <si>
    <t>496A Monroe Street</t>
  </si>
  <si>
    <t>Brownstone Apt with Sunny Garden</t>
  </si>
  <si>
    <t>Smith O'Brien</t>
  </si>
  <si>
    <t>415 Gates Avenue</t>
  </si>
  <si>
    <t>Big Beautiful Brooklyn Apt @ Park!</t>
  </si>
  <si>
    <t>201 Ocean Avenue</t>
  </si>
  <si>
    <t>BROWNSTONE BROOKLYN'S FINEST in NYC</t>
  </si>
  <si>
    <t>1061 Jefferson Avenue</t>
  </si>
  <si>
    <t>Hidden gem in Fort Greene</t>
  </si>
  <si>
    <t>Jenny's Nails 154A</t>
  </si>
  <si>
    <t>Penthouse patio,city view,BIG bed</t>
  </si>
  <si>
    <t>Lacey</t>
  </si>
  <si>
    <t>117 South 4th Street</t>
  </si>
  <si>
    <t>Williamsburg COZY SUNNY next2train!</t>
  </si>
  <si>
    <t>290 Hooper Street</t>
  </si>
  <si>
    <t>Blue Room for 2 in Brownstone for $1350 monthly</t>
  </si>
  <si>
    <t>102 Decatur Street</t>
  </si>
  <si>
    <t xml:space="preserve">large sunny pre war studio </t>
  </si>
  <si>
    <t>399 Putnam Avenue</t>
  </si>
  <si>
    <t>Smart Family 1BD Retreat in Bedstuy</t>
  </si>
  <si>
    <t>Zaire</t>
  </si>
  <si>
    <t>687 Halsey Street</t>
  </si>
  <si>
    <t>Sal's bnb</t>
  </si>
  <si>
    <t>Lascell</t>
  </si>
  <si>
    <t>83 Monroe Street</t>
  </si>
  <si>
    <t>Full Floor Apt with NY Skyline views</t>
  </si>
  <si>
    <t>En</t>
  </si>
  <si>
    <t>3 Orient Avenue</t>
  </si>
  <si>
    <t>nice room in bedstuy J</t>
  </si>
  <si>
    <t>105 Hancock Street</t>
  </si>
  <si>
    <t>Beautiful, Brightâ€™s, Warm &amp; Spacious 1.5BR Apt</t>
  </si>
  <si>
    <t>Keishera</t>
  </si>
  <si>
    <t>15 Saint Francis Place</t>
  </si>
  <si>
    <t>Cozy Studio in Prospect Heights</t>
  </si>
  <si>
    <t>Felami</t>
  </si>
  <si>
    <t>778 Washington Avenue</t>
  </si>
  <si>
    <t>Large Room in Landmark House</t>
  </si>
  <si>
    <t>223 Lefferts Avenue</t>
  </si>
  <si>
    <t>Great  studio with 2 rooms and kitchen</t>
  </si>
  <si>
    <t>FDNY Engine 246 &amp; Ladder 169 2732</t>
  </si>
  <si>
    <t>CHARMING ROOM A - PRIVATE BALCONY!!</t>
  </si>
  <si>
    <t>143 Taaffe Place</t>
  </si>
  <si>
    <t>Lovely &amp; Large Private Queen Bedroom</t>
  </si>
  <si>
    <t>Amaya</t>
  </si>
  <si>
    <t>405 Hart Street</t>
  </si>
  <si>
    <t>Sunny, modern 1BR in Crown Heights</t>
  </si>
  <si>
    <t>Brooklyn Brownstone full floor/garden ProspectPark</t>
  </si>
  <si>
    <t>48 Midwood Street</t>
  </si>
  <si>
    <t>Sunny Room in Old Historical Brooklyn Townhouse</t>
  </si>
  <si>
    <t>189 Washington Park</t>
  </si>
  <si>
    <t>Sunny Apartment in Artist Home</t>
  </si>
  <si>
    <t>Tyrome</t>
  </si>
  <si>
    <t>130 Wilson Avenue</t>
  </si>
  <si>
    <t>Sunny Williamsburg Artist's Loft</t>
  </si>
  <si>
    <t>Paco &amp; Pamela</t>
  </si>
  <si>
    <t>435 South 5th Street</t>
  </si>
  <si>
    <t>nice room in bedstuy B</t>
  </si>
  <si>
    <t>Private 1st level studio near NYC</t>
  </si>
  <si>
    <t>2109 57th Street</t>
  </si>
  <si>
    <t>Brooklyn Apt next to Prospect Park</t>
  </si>
  <si>
    <t>15 Ocean Avenue</t>
  </si>
  <si>
    <t>Airy, Modern, Large Room W'burg two blocks subway</t>
  </si>
  <si>
    <t>Arti</t>
  </si>
  <si>
    <t>Public School 132 Conselyea Street</t>
  </si>
  <si>
    <t>Sunny, quiet, legal homelike suite-Pk Slope South</t>
  </si>
  <si>
    <t>388 Prospect Avenue</t>
  </si>
  <si>
    <t>88 Clay Street</t>
  </si>
  <si>
    <t>Charming Studio Apt w Home Theater</t>
  </si>
  <si>
    <t>926 47th Street</t>
  </si>
  <si>
    <t>Le Petit ChÃ¢teau</t>
  </si>
  <si>
    <t>Tamoi</t>
  </si>
  <si>
    <t>1402 Flatbush Avenue</t>
  </si>
  <si>
    <t>â˜† DESIGN Spacious â˜† 1 BR Sleeps 4 Brooklyn Museum</t>
  </si>
  <si>
    <t>Medgar Evers Student Services Building 1637</t>
  </si>
  <si>
    <t>E Williamsburg Apartment with Yard</t>
  </si>
  <si>
    <t>780 Grand Street</t>
  </si>
  <si>
    <t>BEAUTIFUL 2 BEDROOM APARTMENT</t>
  </si>
  <si>
    <t>Ruthven</t>
  </si>
  <si>
    <t>179 Halsey Street</t>
  </si>
  <si>
    <t>Large Sunny Bedroom With great View</t>
  </si>
  <si>
    <t>527 Greene Avenue</t>
  </si>
  <si>
    <t>Cozy Room in Williamsburg Loft Apt</t>
  </si>
  <si>
    <t>Pierre  &amp; Amira</t>
  </si>
  <si>
    <t>361 Graham Avenue</t>
  </si>
  <si>
    <t>Stylish 2BR in heart of Park Slope</t>
  </si>
  <si>
    <t>700 Sackett Street</t>
  </si>
  <si>
    <t>Convenient, Renovated 2 Bedroom</t>
  </si>
  <si>
    <t>55 4th Street</t>
  </si>
  <si>
    <t>Beautiful Room in Sunny Brooklyn Apartment</t>
  </si>
  <si>
    <t>620 Gates Avenue</t>
  </si>
  <si>
    <t xml:space="preserve">Brooklyn: Close-In With Character </t>
  </si>
  <si>
    <t>379 Prospect Place</t>
  </si>
  <si>
    <t>Warehouse Loft with Garden view</t>
  </si>
  <si>
    <t>1225 Bedford Avenue</t>
  </si>
  <si>
    <t>Greenpoint Spacious Loft</t>
  </si>
  <si>
    <t>101 Milton Street</t>
  </si>
  <si>
    <t>CBG CtyBGd HelpsHaiti rm#1:1-4</t>
  </si>
  <si>
    <t>10 Saint Marks Avenue</t>
  </si>
  <si>
    <t>Private Room Right by Subway to Manhattan *alt*</t>
  </si>
  <si>
    <t>KulushkÃ¤t 1137</t>
  </si>
  <si>
    <t>Cozy</t>
  </si>
  <si>
    <t>Leonice</t>
  </si>
  <si>
    <t>798 Atlantic Avenue</t>
  </si>
  <si>
    <t>Park Slope beauty</t>
  </si>
  <si>
    <t>Domenick</t>
  </si>
  <si>
    <t>255 18th Street</t>
  </si>
  <si>
    <t>nice room in bedstuy D</t>
  </si>
  <si>
    <t>57 Halsey Street</t>
  </si>
  <si>
    <t>Private Single Room Steps to Subway</t>
  </si>
  <si>
    <t>Adriano</t>
  </si>
  <si>
    <t>539 Van Buren Street</t>
  </si>
  <si>
    <t>Duplex Suite Sleeps 8</t>
  </si>
  <si>
    <t>140 17th Street</t>
  </si>
  <si>
    <t>Quiet 2 bedroom retreat in the heart of Brooklyn</t>
  </si>
  <si>
    <t>1215 East 85th Street</t>
  </si>
  <si>
    <t>1 large bedroom w/private bath</t>
  </si>
  <si>
    <t>Autumn</t>
  </si>
  <si>
    <t>Large Double Room  Queenbed Wifi</t>
  </si>
  <si>
    <t>289A Monroe Street</t>
  </si>
  <si>
    <t>Williamsburg HUGE SUNNY next2train!</t>
  </si>
  <si>
    <t>414 Broadway</t>
  </si>
  <si>
    <t>European eco-chic in trendy Bklyn 2</t>
  </si>
  <si>
    <t>Francis</t>
  </si>
  <si>
    <t>49 Thomas S. Boyland Street</t>
  </si>
  <si>
    <t>1BR condo right by Prospect Park</t>
  </si>
  <si>
    <t>Eleanor</t>
  </si>
  <si>
    <t>743 Rogers Avenue</t>
  </si>
  <si>
    <t>RARE: Large Room + Big Townhouse = Better Stay</t>
  </si>
  <si>
    <t>601 Metropolitan Avenue</t>
  </si>
  <si>
    <t>BEAUTIFUL Williamsburg Palace!</t>
  </si>
  <si>
    <t>17 Montrose Avenue</t>
  </si>
  <si>
    <t>Modern, Sunny Duplex PENTHOUSE  w/ BALCONY</t>
  </si>
  <si>
    <t>Dahlia</t>
  </si>
  <si>
    <t>211 Taaffe Place</t>
  </si>
  <si>
    <t>Huge Garden Duplex, 20 min Manhattan!</t>
  </si>
  <si>
    <t>Julia, Anthony, Apollo &amp; Atlas</t>
  </si>
  <si>
    <t>48 Eldert Street</t>
  </si>
  <si>
    <t>3 Bedroom Apt in Williamsburg w Private Rooftop</t>
  </si>
  <si>
    <t>Emergency Medical Service Station 35 332</t>
  </si>
  <si>
    <t>Quiet Haven in Park Slope Huge 2BR</t>
  </si>
  <si>
    <t>511 5th Avenue</t>
  </si>
  <si>
    <t>Spacious Williamsburg Share w/ LOFT BED</t>
  </si>
  <si>
    <t>Gus</t>
  </si>
  <si>
    <t>389 South 2nd Street</t>
  </si>
  <si>
    <t>Brooklyn Zen Gem w/Personal Balcony</t>
  </si>
  <si>
    <t>352 81st Street</t>
  </si>
  <si>
    <t>The Notorious B.N.B. { The Erhart II }</t>
  </si>
  <si>
    <t>243 Waverly Avenue</t>
  </si>
  <si>
    <t>Premium Apartment in Brooklyn</t>
  </si>
  <si>
    <t>Junior High School 43 1401</t>
  </si>
  <si>
    <t>BROOKLYN BEDSTUY PIED-A-TERRE</t>
  </si>
  <si>
    <t>1638 Atlantic Avenue</t>
  </si>
  <si>
    <t>bright and clean! vintage style!</t>
  </si>
  <si>
    <t>467 Columbia Street</t>
  </si>
  <si>
    <t>Spacious 3-room apt. in prime area of Brooklyn.</t>
  </si>
  <si>
    <t>197 Monitor Street</t>
  </si>
  <si>
    <t>Clinton Hill BdRm in Artists' Home</t>
  </si>
  <si>
    <t>536 Washington Avenue</t>
  </si>
  <si>
    <t>Beautiful, large, charming spot</t>
  </si>
  <si>
    <t>225 North 9th Street</t>
  </si>
  <si>
    <t>nice room in bedstuy N</t>
  </si>
  <si>
    <t>401 Nostrand Avenue</t>
  </si>
  <si>
    <t xml:space="preserve">Fort Greene brownstone </t>
  </si>
  <si>
    <t>Brooklyn Zen Gem Spacious Bedroom</t>
  </si>
  <si>
    <t>327 84th Street</t>
  </si>
  <si>
    <t>Sunny 1 bd -Prospect Park!</t>
  </si>
  <si>
    <t>Bridgette</t>
  </si>
  <si>
    <t>Empire Boulevard &amp; Bedford Avenue Empire Boulevard</t>
  </si>
  <si>
    <t>Cozy &amp; Clean #1</t>
  </si>
  <si>
    <t>Public School 138 760</t>
  </si>
  <si>
    <t xml:space="preserve">Private fits 3 ppl. Prospect Park </t>
  </si>
  <si>
    <t>281 Rutland Road</t>
  </si>
  <si>
    <t>SAFE  AND BEAUTIFUL ACCOMODATION</t>
  </si>
  <si>
    <t>Marylyn</t>
  </si>
  <si>
    <t>1330 Fulton Street</t>
  </si>
  <si>
    <t>Private Cozy Room in Crown Heights</t>
  </si>
  <si>
    <t>571 Sterling Place</t>
  </si>
  <si>
    <t>Cheery Brooklyn Heights Studio!!</t>
  </si>
  <si>
    <t>10 Clinton Street</t>
  </si>
  <si>
    <t>Bright, airy room share in Brooklyn</t>
  </si>
  <si>
    <t>572 Monroe Street</t>
  </si>
  <si>
    <t>PRIVATE MODERN ENTIRE APT FOR YOU</t>
  </si>
  <si>
    <t>2415 Tilden Avenue</t>
  </si>
  <si>
    <t>Bed &amp; Bathroom in Williamsburg Loft</t>
  </si>
  <si>
    <t>Historic Landmark Neighborhood</t>
  </si>
  <si>
    <t>320 Hicks Street</t>
  </si>
  <si>
    <t>Large, Cozy &amp; Comfortable Apartment</t>
  </si>
  <si>
    <t>Leatha</t>
  </si>
  <si>
    <t>639 East 96th Street</t>
  </si>
  <si>
    <t>Quiet room+bath w/ separate entry.</t>
  </si>
  <si>
    <t>Zaineb</t>
  </si>
  <si>
    <t>164 Tompkins Avenue</t>
  </si>
  <si>
    <t>Beautiful stylish one bedroom home with balcony.</t>
  </si>
  <si>
    <t>Elon</t>
  </si>
  <si>
    <t>139 Jackson Street</t>
  </si>
  <si>
    <t>Private Cozy Bright Brooklyn Studio</t>
  </si>
  <si>
    <t>Leecia</t>
  </si>
  <si>
    <t>Fine Fare 476</t>
  </si>
  <si>
    <t>Room in Greenpoint Loft w/ Roof</t>
  </si>
  <si>
    <t>Brooklyn-Queens Expressway Brooklyn</t>
  </si>
  <si>
    <t>Brooklyn Tranquil Artist Space</t>
  </si>
  <si>
    <t>630 Kingsborough 6th Walk</t>
  </si>
  <si>
    <t>Bedstuy Apartment for Rent</t>
  </si>
  <si>
    <t>Lamee</t>
  </si>
  <si>
    <t>Public School 129 Gates Avenue</t>
  </si>
  <si>
    <t>Modern Prime Williamsburg 1BR w/ Terrace &amp; Views</t>
  </si>
  <si>
    <t>43 Withers Street</t>
  </si>
  <si>
    <t>2 bedroom apt in charming brick townhouse</t>
  </si>
  <si>
    <t>Marisa And Colin</t>
  </si>
  <si>
    <t>10 North Portland Avenue</t>
  </si>
  <si>
    <t>Only 2 stops to Manhattan studio</t>
  </si>
  <si>
    <t>Allen &amp; Irina</t>
  </si>
  <si>
    <t>362 South 4th Street</t>
  </si>
  <si>
    <t>Lavender Joy Room in Duplex!</t>
  </si>
  <si>
    <t>1355 East 80th Street</t>
  </si>
  <si>
    <t>Magical rowhouse and garden in Williamsburg</t>
  </si>
  <si>
    <t>41 Powers Street</t>
  </si>
  <si>
    <t>Perfect location, Bushwick Full room in 2 room apt</t>
  </si>
  <si>
    <t>74 Jefferson Street</t>
  </si>
  <si>
    <t xml:space="preserve">Sunny Private Room in Brooklyn </t>
  </si>
  <si>
    <t>Crown Heights Center for Nursing and Rehabilitation 810</t>
  </si>
  <si>
    <t>Bright, Airy Room Share for 2</t>
  </si>
  <si>
    <t>594 Madison Street</t>
  </si>
  <si>
    <t xml:space="preserve">Big Room with Bath in Bushwick! </t>
  </si>
  <si>
    <t>26A Woodbine Street</t>
  </si>
  <si>
    <t>1 br. studio duplex,  Park Slope/Gowanus, Brooklyn</t>
  </si>
  <si>
    <t>U-Haul 394</t>
  </si>
  <si>
    <t>Charming brownstone apartment</t>
  </si>
  <si>
    <t>Rebecka</t>
  </si>
  <si>
    <t>43 Degraw Street</t>
  </si>
  <si>
    <t>Private Bedroom in Williamsburg</t>
  </si>
  <si>
    <t>Lorimer Street &amp; Meserole Street Lorimer Street</t>
  </si>
  <si>
    <t>Beautiful Landmarked Duplex</t>
  </si>
  <si>
    <t>Saint John's Evangelical Lutheran Church 153</t>
  </si>
  <si>
    <t>Beautiful, bright, quiet room w/ private bathroom</t>
  </si>
  <si>
    <t>Rustam</t>
  </si>
  <si>
    <t>931 Willoughby Avenue</t>
  </si>
  <si>
    <t>Private Huge 2br Williamsburg Artist Apartment!</t>
  </si>
  <si>
    <t>858 Metropolitan Avenue</t>
  </si>
  <si>
    <t>Wow Historical Brooklyn New York!@!</t>
  </si>
  <si>
    <t>497 East 46th Street</t>
  </si>
  <si>
    <t>Sunny 2 bedroom Williamsburg Duplex w/ 3 beds</t>
  </si>
  <si>
    <t>666 Grand Street</t>
  </si>
  <si>
    <t>The Stuydio Modern and Light Filled</t>
  </si>
  <si>
    <t>695 Macon Street</t>
  </si>
  <si>
    <t>A beautiful and friendly beach area</t>
  </si>
  <si>
    <t>Oleg</t>
  </si>
  <si>
    <t>124 Amherst Street</t>
  </si>
  <si>
    <t>Manhattan Beach</t>
  </si>
  <si>
    <t>Good Living in Brooklyn! Double Bed</t>
  </si>
  <si>
    <t>1476 Myrtle Avenue</t>
  </si>
  <si>
    <t>Brooklyn loft apt in industrial building</t>
  </si>
  <si>
    <t>Lila</t>
  </si>
  <si>
    <t>93 North 8th Street</t>
  </si>
  <si>
    <t>The Lincoln</t>
  </si>
  <si>
    <t>Althea</t>
  </si>
  <si>
    <t>868 Saint Johns Place</t>
  </si>
  <si>
    <t>Williamsburg Penthouse with Stunning Views</t>
  </si>
  <si>
    <t>Grand Street Brooklyn</t>
  </si>
  <si>
    <t>Bright &amp; Budget Friendly</t>
  </si>
  <si>
    <t>965 East 104th Street</t>
  </si>
  <si>
    <t>Sunny &amp; Budget Friendly</t>
  </si>
  <si>
    <t>915 East 104th Street</t>
  </si>
  <si>
    <t>Private Bedroom WITH a Living room!</t>
  </si>
  <si>
    <t>Gya</t>
  </si>
  <si>
    <t>relaxed and simple in Williamsburg</t>
  </si>
  <si>
    <t>124 Maujer Street</t>
  </si>
  <si>
    <t>Renovated Big Private Room # 3</t>
  </si>
  <si>
    <t>Masud</t>
  </si>
  <si>
    <t>766 Jamaica Avenue</t>
  </si>
  <si>
    <t>BEAUTIFUL ROOM IN BKLYN BROWNSTONE</t>
  </si>
  <si>
    <t>679 Monroe Street</t>
  </si>
  <si>
    <t>Sleep &amp; Wake near Botanical Gardens</t>
  </si>
  <si>
    <t>31 Chester Court</t>
  </si>
  <si>
    <t>W'burg 2 bedroom w/ yard &amp; laundry, 5 mins to L</t>
  </si>
  <si>
    <t>646 Grand Street</t>
  </si>
  <si>
    <t>The Cozy Brownstone Inn (discount)!</t>
  </si>
  <si>
    <t>570 Decatur Street</t>
  </si>
  <si>
    <t>Sun-Filled Apartment 1 Minute From Subway</t>
  </si>
  <si>
    <t>Rivka</t>
  </si>
  <si>
    <t>310 REAR Crown Street</t>
  </si>
  <si>
    <t>Cozy rooms with private bath</t>
  </si>
  <si>
    <t>114 Albemarle Road</t>
  </si>
  <si>
    <t>Amazing Williamsburg entire Loft. Floor 2B</t>
  </si>
  <si>
    <t>Spacious Modern &amp; Comfy 2BR in BK Brownstone</t>
  </si>
  <si>
    <t>Noreen</t>
  </si>
  <si>
    <t>115 Wyckoff Street</t>
  </si>
  <si>
    <t>Charming and Sunny Central Brooklyn</t>
  </si>
  <si>
    <t>Unique Space in Red Hook</t>
  </si>
  <si>
    <t>64 Sullivan Street</t>
  </si>
  <si>
    <t>Spacious and welcoming 1 bedroom apt</t>
  </si>
  <si>
    <t>Kyala</t>
  </si>
  <si>
    <t>201 Linden Boulevard</t>
  </si>
  <si>
    <t>NYC 30 min by Subway, Brooklyn 2</t>
  </si>
  <si>
    <t>2 Brighton 4th Road</t>
  </si>
  <si>
    <t>Bright+Spacious Williamsburg Abode!</t>
  </si>
  <si>
    <t>Larissa</t>
  </si>
  <si>
    <t>Brooklyn private room, by F,Gtrain</t>
  </si>
  <si>
    <t>201 Greenwood Avenue</t>
  </si>
  <si>
    <t>Charming Prime Williamsburg 2 bedroom Entire home</t>
  </si>
  <si>
    <t>Kristen &amp; Corey</t>
  </si>
  <si>
    <t>83 Kingsland Avenue</t>
  </si>
  <si>
    <t>Private, Cozy hideaway apt in Bklyn for 1 to 3 .</t>
  </si>
  <si>
    <t>1155 East 104th Street</t>
  </si>
  <si>
    <t>BROWNSTONE TWO IN BROOKLYN in NYC</t>
  </si>
  <si>
    <t>1170 Putnam Avenue</t>
  </si>
  <si>
    <t>Modern loft in Cobble Hill, BK</t>
  </si>
  <si>
    <t>92 Wyckoff Street</t>
  </si>
  <si>
    <t>The Notorious B.N.B. { The Swoon }</t>
  </si>
  <si>
    <t>317 Washington Avenue</t>
  </si>
  <si>
    <t>Entire Apt in Heart of Williamsburg</t>
  </si>
  <si>
    <t>The Pod 247</t>
  </si>
  <si>
    <t>Fort Greene Retreat on the Park</t>
  </si>
  <si>
    <t>Blaise</t>
  </si>
  <si>
    <t>Myrtle Avenue &amp; Carlton Avenue Myrtle Avenue</t>
  </si>
  <si>
    <t>Stunning &amp; Comfortable Home in Williamsburg</t>
  </si>
  <si>
    <t>South 5th Street Brooklyn</t>
  </si>
  <si>
    <t>Prime Williamsburg loft on Bedford</t>
  </si>
  <si>
    <t>Mette</t>
  </si>
  <si>
    <t>Private Rm in Cozy Wburg Loft, 1 blk fr Bedford L</t>
  </si>
  <si>
    <t>Stuyvesant Heights Townhouse</t>
  </si>
  <si>
    <t>Tee</t>
  </si>
  <si>
    <t>Pure Energy Malcolm X Boulevard</t>
  </si>
  <si>
    <t>Ideal Brooklyn Brownstone Apartment</t>
  </si>
  <si>
    <t>Zora &amp; Chris</t>
  </si>
  <si>
    <t>Entire lux apt in Williamsburg - 30 days or more</t>
  </si>
  <si>
    <t>Cozy Garden View Apartment!  Perfect for Families!</t>
  </si>
  <si>
    <t>Rick</t>
  </si>
  <si>
    <t>345 Decatur Street</t>
  </si>
  <si>
    <t>Spacious 1 Bedroom Apt in Brooklyn</t>
  </si>
  <si>
    <t>AMAZING ROOM ARTSY BKLYN BROWNSTONE</t>
  </si>
  <si>
    <t>2505 Bedford Avenue</t>
  </si>
  <si>
    <t>Brooklyn Zen Gem Serenity Bedroom</t>
  </si>
  <si>
    <t>8112 3rd Avenue</t>
  </si>
  <si>
    <t>A nice room and free parking</t>
  </si>
  <si>
    <t>4703 Avenue L</t>
  </si>
  <si>
    <t>New &amp; Modern 2 BR Brownstone Apt.</t>
  </si>
  <si>
    <t>Elito</t>
  </si>
  <si>
    <t>1082 Bedford Avenue</t>
  </si>
  <si>
    <t>Stylish 1 BR Loft Apt Williamsburg</t>
  </si>
  <si>
    <t>Sylvana</t>
  </si>
  <si>
    <t>133 Jackson Street</t>
  </si>
  <si>
    <t>Williamsburg Apt. w/ private patio</t>
  </si>
  <si>
    <t>296 Wythe Avenue</t>
  </si>
  <si>
    <t>1800sf Urban Goddess Brooklyn Loft</t>
  </si>
  <si>
    <t>275 Classon Avenue</t>
  </si>
  <si>
    <t>Hand Crafted Williamsburg Sanctuary</t>
  </si>
  <si>
    <t>387 South 4th Street</t>
  </si>
  <si>
    <t>BLYN BROWNSTONE CORZY CORNER in NYC</t>
  </si>
  <si>
    <t>28 Cornelia Street</t>
  </si>
  <si>
    <t>Private Room in Fort Green BK close to city</t>
  </si>
  <si>
    <t>Li</t>
  </si>
  <si>
    <t>409 Adelphi Street</t>
  </si>
  <si>
    <t>Spacious Stylish  2 Bedroom Suite</t>
  </si>
  <si>
    <t>Nkosi</t>
  </si>
  <si>
    <t>291 Martense Street</t>
  </si>
  <si>
    <t>Park Slope perfectly renovated 1BR+</t>
  </si>
  <si>
    <t>Christophe</t>
  </si>
  <si>
    <t>258 12th Street</t>
  </si>
  <si>
    <t>Apartment - private kitchen &amp; bath</t>
  </si>
  <si>
    <t>651 Lexington Avenue</t>
  </si>
  <si>
    <t>The Bushwick 3BR 2BA 20 mins to NYC</t>
  </si>
  <si>
    <t>29 Aberdeen Street</t>
  </si>
  <si>
    <t>Beautiful 3 bedroom apartment!!</t>
  </si>
  <si>
    <t>Jenny &amp; Jose</t>
  </si>
  <si>
    <t>1552 Pacific Street</t>
  </si>
  <si>
    <t>Carroll Gardens Gem-2BD with Garden</t>
  </si>
  <si>
    <t>Paul &amp; Ewa</t>
  </si>
  <si>
    <t>285 President Street</t>
  </si>
  <si>
    <t>Quaint, beautiful studio Brooklyn</t>
  </si>
  <si>
    <t>346 Baltic Street</t>
  </si>
  <si>
    <t>Eilon</t>
  </si>
  <si>
    <t>550 Henry Street</t>
  </si>
  <si>
    <t>Happy Brooklyn! Happy Konakolo!</t>
  </si>
  <si>
    <t>Hanayo</t>
  </si>
  <si>
    <t>408 17th Street</t>
  </si>
  <si>
    <t>Quaint room in artist's apartment.</t>
  </si>
  <si>
    <t>Jess</t>
  </si>
  <si>
    <t>590 5th Avenue</t>
  </si>
  <si>
    <t>Beautiful  brownstone room</t>
  </si>
  <si>
    <t>Trinity Baptist Church 179</t>
  </si>
  <si>
    <t>Bright Modern Charming Housebarge</t>
  </si>
  <si>
    <t>2832 East 28th Street</t>
  </si>
  <si>
    <t>Designer 2.5 BR Loft in Carroll Gardens by Subway</t>
  </si>
  <si>
    <t>28 3rd Street</t>
  </si>
  <si>
    <t>Harmony House 3 on Madison Street</t>
  </si>
  <si>
    <t>Public School 309 794</t>
  </si>
  <si>
    <t>Spacious Modern Loft in Cobble Hill</t>
  </si>
  <si>
    <t>86 Schermerhorn Street</t>
  </si>
  <si>
    <t>Heart of Williamsburg</t>
  </si>
  <si>
    <t>345 Bedford Avenue</t>
  </si>
  <si>
    <t>Cozy Single private room.</t>
  </si>
  <si>
    <t>368 Gates Avenue</t>
  </si>
  <si>
    <t>1 Bedroom in Sunny &amp; Spacious Apt.</t>
  </si>
  <si>
    <t>Giovanna</t>
  </si>
  <si>
    <t>324 Saint Marks Avenue</t>
  </si>
  <si>
    <t>Mitchell Manor</t>
  </si>
  <si>
    <t>1600 Fulton Street</t>
  </si>
  <si>
    <t>Williamsburg Garden Home, 5 minutes from Manhattan</t>
  </si>
  <si>
    <t>Triny</t>
  </si>
  <si>
    <t>215 North 8th Street</t>
  </si>
  <si>
    <t>Bright Brooklyn Room in Shared Apt!</t>
  </si>
  <si>
    <t>234 Central Avenue</t>
  </si>
  <si>
    <t>Sunny, Comfortable Space</t>
  </si>
  <si>
    <t>1339 Saint Marks Avenue</t>
  </si>
  <si>
    <t>Park Slope duplex with backyard</t>
  </si>
  <si>
    <t>Elodie</t>
  </si>
  <si>
    <t>379 Prospect Avenue</t>
  </si>
  <si>
    <t>Private Room with Plush Queen Bed</t>
  </si>
  <si>
    <t>1156 DeKalb Avenue</t>
  </si>
  <si>
    <t>Park Slope Home away from Home</t>
  </si>
  <si>
    <t>400 8th Street</t>
  </si>
  <si>
    <t>Quite 2 bedroom apt. in Brooklyn</t>
  </si>
  <si>
    <t>Marcus</t>
  </si>
  <si>
    <t>Public School 26 Malcolm X Boulevard</t>
  </si>
  <si>
    <t>nice room in bedstuy A</t>
  </si>
  <si>
    <t>111 Hancock Street</t>
  </si>
  <si>
    <t>Popular area in BK and Close to Manhattan</t>
  </si>
  <si>
    <t>211 3rd Avenue</t>
  </si>
  <si>
    <t>Your home away from home</t>
  </si>
  <si>
    <t>48 Covert Street</t>
  </si>
  <si>
    <t>Williamsville Sleep &amp; Stay</t>
  </si>
  <si>
    <t>Brian &amp; Arlette</t>
  </si>
  <si>
    <t>25 Lefferts Place</t>
  </si>
  <si>
    <t>Chic  Park Slope Pied-Ã -terre</t>
  </si>
  <si>
    <t>Finola</t>
  </si>
  <si>
    <t>Nitehawk 188</t>
  </si>
  <si>
    <t>Bushwick Artist Loft - Awesome Room</t>
  </si>
  <si>
    <t>Tom &amp; Lily</t>
  </si>
  <si>
    <t>2 Scott Avenue</t>
  </si>
  <si>
    <t>Adorable Studio in Heart of BKLYN</t>
  </si>
  <si>
    <t>187 Washington Park</t>
  </si>
  <si>
    <t>BIG, BRIGHT, STYLISH + CONVENIENT</t>
  </si>
  <si>
    <t>Kerstin</t>
  </si>
  <si>
    <t>USPS DeKalb Avenue</t>
  </si>
  <si>
    <t>1BR bottom fl  apt Prospect Heights</t>
  </si>
  <si>
    <t>609 Grand Avenue</t>
  </si>
  <si>
    <t>Ocean Hill - Beautiful 3 Bedroom</t>
  </si>
  <si>
    <t>Alex &amp; Family</t>
  </si>
  <si>
    <t>314 Sumpter Street</t>
  </si>
  <si>
    <t>Lovely Park Slope Apt, Brooklyn</t>
  </si>
  <si>
    <t>Kieran</t>
  </si>
  <si>
    <t>81 5th Avenue</t>
  </si>
  <si>
    <t>*HAVEN LOFT - Entire Floor - Six Windows - Bricks*</t>
  </si>
  <si>
    <t>House On Henry (2nd FLR Suite)</t>
  </si>
  <si>
    <t>93 Luquer Street</t>
  </si>
  <si>
    <t>Relaxing Home for your NY Trip</t>
  </si>
  <si>
    <t>1834 Bay Ridge Avenue</t>
  </si>
  <si>
    <t>Lisa's Townhouse - Luxury &amp; Style</t>
  </si>
  <si>
    <t>690 Gates Avenue</t>
  </si>
  <si>
    <t>Lovely Guestroom in Brownstone</t>
  </si>
  <si>
    <t>988 Saint Johns Place</t>
  </si>
  <si>
    <t>1  Bedroom in Clinton Hill Share</t>
  </si>
  <si>
    <t>80 Steuben Street</t>
  </si>
  <si>
    <t>Beautiful Private Williamsburg Suite with Terrace</t>
  </si>
  <si>
    <t>49 Montrose Avenue</t>
  </si>
  <si>
    <t>2 Bedroom Bushwick Apartment</t>
  </si>
  <si>
    <t>421 Knickerbocker Avenue</t>
  </si>
  <si>
    <t>Sunny Spacious Room/Friendly Rates</t>
  </si>
  <si>
    <t>957 East 103rd Street</t>
  </si>
  <si>
    <t>Close to Maimonides Center. Room D</t>
  </si>
  <si>
    <t>4015 9th Avenue</t>
  </si>
  <si>
    <t>Spacious Comfy Bedroom in Bed-Stuy</t>
  </si>
  <si>
    <t>762A Jefferson Avenue</t>
  </si>
  <si>
    <t>Historic Mansion, Comfortable Room</t>
  </si>
  <si>
    <t>20 New York Avenue</t>
  </si>
  <si>
    <t>Cozy bedroom in Brooklyn!</t>
  </si>
  <si>
    <t>137 MacDonough Street</t>
  </si>
  <si>
    <t>Chandelier Room on Historic Brooklyn Block</t>
  </si>
  <si>
    <t>Isa</t>
  </si>
  <si>
    <t>201 Maple Street</t>
  </si>
  <si>
    <t>Entire Private Garden Floor of Brownstone</t>
  </si>
  <si>
    <t>6 Albany Avenue</t>
  </si>
  <si>
    <t>Cute apartment with Backyard</t>
  </si>
  <si>
    <t>29 Ten Eyck Street</t>
  </si>
  <si>
    <t>Guest Apartment in Owner Occupied Home</t>
  </si>
  <si>
    <t>317 3rd Street</t>
  </si>
  <si>
    <t>A room in the dreamland waiting for</t>
  </si>
  <si>
    <t>1935 Schenectady Avenue</t>
  </si>
  <si>
    <t>Quiet, quaint room in Victorian TH</t>
  </si>
  <si>
    <t>Sandra And Cary</t>
  </si>
  <si>
    <t>352 East 17th Street</t>
  </si>
  <si>
    <t>Comfy Park Slope 1 BR Apt Near Prospect Park</t>
  </si>
  <si>
    <t>656 10th Street</t>
  </si>
  <si>
    <t>Artsy Modern Hideout | Two bedrooms with backyard!</t>
  </si>
  <si>
    <t>Blake</t>
  </si>
  <si>
    <t>477 Lorimer Street</t>
  </si>
  <si>
    <t>Private Suite in Historic House</t>
  </si>
  <si>
    <t>225 Carlton Avenue</t>
  </si>
  <si>
    <t>Brooklyn College Manor</t>
  </si>
  <si>
    <t>662 East 26th Street</t>
  </si>
  <si>
    <t>Full Bedroom in Bed-Stuy</t>
  </si>
  <si>
    <t>Halsey Street &amp; Malcolm X Boulevard Halsey Street</t>
  </si>
  <si>
    <t>Lovely 2 Floor Home, Gem in Heart of Williamsburg!</t>
  </si>
  <si>
    <t>Paulina</t>
  </si>
  <si>
    <t>106 North 3rd Street</t>
  </si>
  <si>
    <t>Large, Luxury Bedroom nr JMZ subway</t>
  </si>
  <si>
    <t>Building 9 50</t>
  </si>
  <si>
    <t>3 BR apartment Crown Heights, BKLYN</t>
  </si>
  <si>
    <t>large spacious room</t>
  </si>
  <si>
    <t>855 Prospect Place</t>
  </si>
  <si>
    <t>Welcoming Park Slope Garden Apt.</t>
  </si>
  <si>
    <t>146 Saint Johns Place</t>
  </si>
  <si>
    <t>Front Studio in Loft Apartment - Steiner Studios</t>
  </si>
  <si>
    <t>279 Park Avenue</t>
  </si>
  <si>
    <t>Private room in artist's loft!</t>
  </si>
  <si>
    <t>Cozy Private Space in Williamsburg Townhome</t>
  </si>
  <si>
    <t>Clyde</t>
  </si>
  <si>
    <t>Cozy, friendly, 3 min from subway.</t>
  </si>
  <si>
    <t>Andy &amp; Friends</t>
  </si>
  <si>
    <t>232 Skillman Street</t>
  </si>
  <si>
    <t>Large bedroom/Heart of Brooklyn</t>
  </si>
  <si>
    <t>361 Lincoln Road</t>
  </si>
  <si>
    <t>Private modern BR &amp; Bath in BK</t>
  </si>
  <si>
    <t>556 Dean Street</t>
  </si>
  <si>
    <t>The Spencer</t>
  </si>
  <si>
    <t>230 Walworth Street</t>
  </si>
  <si>
    <t>Huge Classic Williamsburg 2BR loft</t>
  </si>
  <si>
    <t>Shuang</t>
  </si>
  <si>
    <t>56 North 9th Street</t>
  </si>
  <si>
    <t>PRIVATE BEDROOM YOU'LL LOVE</t>
  </si>
  <si>
    <t>Elma</t>
  </si>
  <si>
    <t>378 Sackett Street</t>
  </si>
  <si>
    <t>Fort Greene 2 bedroom Apartment</t>
  </si>
  <si>
    <t>158 Vanderbilt Avenue</t>
  </si>
  <si>
    <t>Nice room Convenient to Manhattan B</t>
  </si>
  <si>
    <t>920 41st Street</t>
  </si>
  <si>
    <t xml:space="preserve">2nd@THROOP MANSION </t>
  </si>
  <si>
    <t>470 Lexington Avenue</t>
  </si>
  <si>
    <t>PRIVATE ROOFTOP +BEST LOCATION+COZY</t>
  </si>
  <si>
    <t>227 South 2nd Street</t>
  </si>
  <si>
    <t>Cozy private room, williamsburg NYC</t>
  </si>
  <si>
    <t>Javier &amp; Jorge</t>
  </si>
  <si>
    <t>93 Manhattan Avenue</t>
  </si>
  <si>
    <t>Lovely, Sunny Bedroom in Huge DUMBO Apartment</t>
  </si>
  <si>
    <t>171 John Street</t>
  </si>
  <si>
    <t>â˜…Beautiful Home Away From Homeâ˜…</t>
  </si>
  <si>
    <t>733 Flatbush Avenue</t>
  </si>
  <si>
    <t>Charming Furnished Private Room</t>
  </si>
  <si>
    <t>147 Milton Street</t>
  </si>
  <si>
    <t>Loft in Williamsburg</t>
  </si>
  <si>
    <t>Rajan</t>
  </si>
  <si>
    <t>173 Broadway</t>
  </si>
  <si>
    <t>Cute ethnic cosy private studio!</t>
  </si>
  <si>
    <t>Mona</t>
  </si>
  <si>
    <t>596 Washington Avenue</t>
  </si>
  <si>
    <t>Newly renovated amazing 2 bedrooms</t>
  </si>
  <si>
    <t>Alexandre</t>
  </si>
  <si>
    <t>338 MacDonough Street</t>
  </si>
  <si>
    <t>Cozy Bedroom in Williamsburg 3 BR</t>
  </si>
  <si>
    <t>The Garnett 146</t>
  </si>
  <si>
    <t>Clean and bright with a comfortable atmosphere</t>
  </si>
  <si>
    <t>266 Ainslie Street</t>
  </si>
  <si>
    <t>Truly Amazing Oasis In The City</t>
  </si>
  <si>
    <t>214 Grand Street</t>
  </si>
  <si>
    <t>Cozy, Convenient, Clean &amp; Colorful!</t>
  </si>
  <si>
    <t>Robin Laverne</t>
  </si>
  <si>
    <t>1475 Broadway</t>
  </si>
  <si>
    <t>Beautiful sunny bedroom just off Prospect Park</t>
  </si>
  <si>
    <t>3 Hawthorne Street</t>
  </si>
  <si>
    <t>Entire Private, Spacious 1-BR in Ft. Greene</t>
  </si>
  <si>
    <t>Tanjila</t>
  </si>
  <si>
    <t>110 Gates Avenue</t>
  </si>
  <si>
    <t>Duplex w/ Patio @ Box House Hotel</t>
  </si>
  <si>
    <t>Room in spacious charming loft</t>
  </si>
  <si>
    <t>404 Wythe Avenue</t>
  </si>
  <si>
    <t>Cozy Greenpoint Accommodation</t>
  </si>
  <si>
    <t>150 Java Street</t>
  </si>
  <si>
    <t>Own Room &amp; Bath, Sunny Town House, 18" to Wall St</t>
  </si>
  <si>
    <t>Dian</t>
  </si>
  <si>
    <t>186 Bainbridge Street</t>
  </si>
  <si>
    <t xml:space="preserve">Private Room Near Brooklyn Museum </t>
  </si>
  <si>
    <t>119 REAR-A Underhill Avenue</t>
  </si>
  <si>
    <t>Beautiful &amp; Tranquil Oasis in a Great Location</t>
  </si>
  <si>
    <t>355 Leonard Street</t>
  </si>
  <si>
    <t xml:space="preserve">New, Modern,  Brooklyn Apartment </t>
  </si>
  <si>
    <t>1186 Nostrand Avenue</t>
  </si>
  <si>
    <t>Charming 1 bed GR8 WBurg LOCATION!</t>
  </si>
  <si>
    <t>256 South 4th Street</t>
  </si>
  <si>
    <t>588A Brownstone Hospitality</t>
  </si>
  <si>
    <t>Dara</t>
  </si>
  <si>
    <t>581 Hancock Street</t>
  </si>
  <si>
    <t>Luxe New Queen Br near Subways</t>
  </si>
  <si>
    <t>193 Albany Avenue</t>
  </si>
  <si>
    <t>Artistâ€™s Pad Prospect Park</t>
  </si>
  <si>
    <t>776 Flatbush Avenue</t>
  </si>
  <si>
    <t>Comfy 1BD + Private Bath in Williamsburg</t>
  </si>
  <si>
    <t>Erin &amp; Brad</t>
  </si>
  <si>
    <t>8 Orient Avenue</t>
  </si>
  <si>
    <t>Soaring Bushwick 3 Bedroom</t>
  </si>
  <si>
    <t>Church of God of Prophecy 1243</t>
  </si>
  <si>
    <t>Penthouse Flat, Million-$-View, Best Area!</t>
  </si>
  <si>
    <t>Murad</t>
  </si>
  <si>
    <t>1003 Willoughby Avenue</t>
  </si>
  <si>
    <t>Spacious 1 BR, En Suite in Brownstone!</t>
  </si>
  <si>
    <t>Emily And Joel</t>
  </si>
  <si>
    <t>226 7th Avenue</t>
  </si>
  <si>
    <t>Cozy bedroom in Artist Loft</t>
  </si>
  <si>
    <t>McDonald's 700</t>
  </si>
  <si>
    <t>Cozy Love Nest Prospect Heights</t>
  </si>
  <si>
    <t>Ada</t>
  </si>
  <si>
    <t>311 Lincoln Place</t>
  </si>
  <si>
    <t>Sunny, calm room in Victorian home</t>
  </si>
  <si>
    <t>338 Greene Avenue</t>
  </si>
  <si>
    <t>Chic, quiet 1BR with patio (steps from the subway)</t>
  </si>
  <si>
    <t>Becky</t>
  </si>
  <si>
    <t>1528 Bedford Avenue</t>
  </si>
  <si>
    <t>Lefferts Apt in Brownstone @ Park</t>
  </si>
  <si>
    <t>295 Parkside Avenue</t>
  </si>
  <si>
    <t>Sunny Room, Only 1 Block to Subway!</t>
  </si>
  <si>
    <t>Your Own Private Room To Sleep In! BEAUTIFUL!</t>
  </si>
  <si>
    <t>647 Flatbush Avenue</t>
  </si>
  <si>
    <t>nice room in bedstuy I</t>
  </si>
  <si>
    <t>91 Halsey Street</t>
  </si>
  <si>
    <t>nice room in bedstuy K</t>
  </si>
  <si>
    <t>M.W. Enoch Grand Lodge Jefferson Avenue</t>
  </si>
  <si>
    <t>Classic Artist Loft Williamsburg</t>
  </si>
  <si>
    <t>White</t>
  </si>
  <si>
    <t>197 Metropolitan Avenue</t>
  </si>
  <si>
    <t>Prime Williamsburg duplex Bedford L</t>
  </si>
  <si>
    <t>187 Bedford Avenue</t>
  </si>
  <si>
    <t>Chateau Gowanus</t>
  </si>
  <si>
    <t>Christopher, Samantha And Mason</t>
  </si>
  <si>
    <t>Smithâ€“9th Streets 9th Street</t>
  </si>
  <si>
    <t>Serene Park Slope Garden Apartment</t>
  </si>
  <si>
    <t>742 Union Street</t>
  </si>
  <si>
    <t>PRIME LOCATION - Beautiful 3BR Artist Oasis w/Deck</t>
  </si>
  <si>
    <t>245 South 1st Street</t>
  </si>
  <si>
    <t>Petit chalet with secret garden</t>
  </si>
  <si>
    <t>Kanae</t>
  </si>
  <si>
    <t>Sunny Apt near Park and Subways in Windsor Terr</t>
  </si>
  <si>
    <t>17 Howard Place</t>
  </si>
  <si>
    <t>Brooklyn B &amp; B close to Manhattan</t>
  </si>
  <si>
    <t>99 South Elliott Place</t>
  </si>
  <si>
    <t>Spacious Loft 5 min to Union Square</t>
  </si>
  <si>
    <t>606 Driggs Avenue</t>
  </si>
  <si>
    <t>Park Slope 1BR with Private Outdoor Space</t>
  </si>
  <si>
    <t>841 Carroll Street</t>
  </si>
  <si>
    <t>Amazing Roomâ€”Private Bath (100% LEGAL!)</t>
  </si>
  <si>
    <t>137 Java Street</t>
  </si>
  <si>
    <t>Remsen Village Rental</t>
  </si>
  <si>
    <t>455 Remsen Avenue</t>
  </si>
  <si>
    <t>Cute Studio in Bushwick BK, NYC</t>
  </si>
  <si>
    <t>190 Suydam Street</t>
  </si>
  <si>
    <t>Penthouse w/Terrace Williamsburg</t>
  </si>
  <si>
    <t>26 Anthony Street</t>
  </si>
  <si>
    <t>Ditmas Park Carriage House Loft</t>
  </si>
  <si>
    <t>1112 Beverley Road</t>
  </si>
  <si>
    <t>Zen Oasis in Bushwick, near JMZ Subways</t>
  </si>
  <si>
    <t>Loft in Williamsburg Area w/ Roof</t>
  </si>
  <si>
    <t>68 Lombardy Street</t>
  </si>
  <si>
    <t>PrivatePeaceful Pad near JFKairport</t>
  </si>
  <si>
    <t>Marie Yves</t>
  </si>
  <si>
    <t>9511 Flatlands Avenue</t>
  </si>
  <si>
    <t>Full of Light Studio Apartment close to Subway</t>
  </si>
  <si>
    <t>Sole</t>
  </si>
  <si>
    <t>532 Brooklyn Avenue</t>
  </si>
  <si>
    <t>ALL ABOUT A VERY COMFORTABLE ROOM..</t>
  </si>
  <si>
    <t>191 Washington Park</t>
  </si>
  <si>
    <t>Private room, minutes from subway!</t>
  </si>
  <si>
    <t>459 Lafayette Avenue</t>
  </si>
  <si>
    <t>Room in Bushwick Brooklyn NYC, LG KITCHEN &amp; YARD</t>
  </si>
  <si>
    <t>51 Wilson Avenue</t>
  </si>
  <si>
    <t>Sunny, Quiet! Lovely 1 Bedroom in Prospect Heights</t>
  </si>
  <si>
    <t>Refreshingly Peaceful Room in Prime Williamsburg</t>
  </si>
  <si>
    <t>Large Two Bedroom Brooklyn Loft</t>
  </si>
  <si>
    <t>Naz</t>
  </si>
  <si>
    <t>20 Verona Street</t>
  </si>
  <si>
    <t>Bespoke Williamsburg Row House</t>
  </si>
  <si>
    <t>426 Rodney Street</t>
  </si>
  <si>
    <t>Beautiful Brooklyn brownstone with lots of light</t>
  </si>
  <si>
    <t>Large Clean Apt in Ditmas Park</t>
  </si>
  <si>
    <t>Deanna</t>
  </si>
  <si>
    <t>518 East 22nd Street</t>
  </si>
  <si>
    <t>Room B</t>
  </si>
  <si>
    <t>5613 2nd Avenue</t>
  </si>
  <si>
    <t>Park Slope townhouse apartment</t>
  </si>
  <si>
    <t>452 7th Avenue</t>
  </si>
  <si>
    <t>Great Room, Bedford L Train!! (10min to Manhattan)</t>
  </si>
  <si>
    <t>233 Bedford Avenue</t>
  </si>
  <si>
    <t>Beautiful warm duplex apartment</t>
  </si>
  <si>
    <t>Mick</t>
  </si>
  <si>
    <t>114 Monroe Street</t>
  </si>
  <si>
    <t>FLAT MACDONOUGH GARDEN</t>
  </si>
  <si>
    <t>Khem</t>
  </si>
  <si>
    <t>372 Lewis Avenue</t>
  </si>
  <si>
    <t>Perfect for Your Parents + Garden</t>
  </si>
  <si>
    <t>39 Willoughby Avenue</t>
  </si>
  <si>
    <t>Private 1 BR Apt in Exciting Bushwick</t>
  </si>
  <si>
    <t>159 Cook Street</t>
  </si>
  <si>
    <t>Clean Room by Metro/Subway -15mns to Manhattan</t>
  </si>
  <si>
    <t>40 Hancock Street</t>
  </si>
  <si>
    <t>Amazing Private Room in Brooklyn - Fort Greene</t>
  </si>
  <si>
    <t>Crystal &amp; Clee</t>
  </si>
  <si>
    <t>425 Clinton Avenue</t>
  </si>
  <si>
    <t>Old Brooklyn Charm</t>
  </si>
  <si>
    <t>The Notorious B.N.B. { The Erhart }</t>
  </si>
  <si>
    <t>St. Joseph's University Washington Avenue</t>
  </si>
  <si>
    <t>Sunny Room by Prospect Park</t>
  </si>
  <si>
    <t>Murat</t>
  </si>
  <si>
    <t>97 Crooke Avenue</t>
  </si>
  <si>
    <t>Private Rmâ€“Industrial Loftâ€“Bushwick</t>
  </si>
  <si>
    <t>Stay in beautiful Carroll Gardens, Brooklyn!! 1BD</t>
  </si>
  <si>
    <t>Columbia Street Brooklyn</t>
  </si>
  <si>
    <t>Brooklyn's top</t>
  </si>
  <si>
    <t>Maurice</t>
  </si>
  <si>
    <t>1191 Dean Street</t>
  </si>
  <si>
    <t>Fantastic 1-bedroom basement apt.</t>
  </si>
  <si>
    <t>1732 DeKalb Avenue</t>
  </si>
  <si>
    <t>LOVELY  LARGE SUNNY ROOM    Sunset Park</t>
  </si>
  <si>
    <t>580 44th Street</t>
  </si>
  <si>
    <t>Private Room &amp; Bath in Brooklyn!</t>
  </si>
  <si>
    <t>1 Crown Street</t>
  </si>
  <si>
    <t>BEST Bushwick 1 Bedroom - 15 min to Manhattan</t>
  </si>
  <si>
    <t>351 Evergreen Avenue</t>
  </si>
  <si>
    <t>Artsy TopFloor Apt in PRIME BEDFORD Williamsburg</t>
  </si>
  <si>
    <t>Ade</t>
  </si>
  <si>
    <t>142 North 3rd Street</t>
  </si>
  <si>
    <t>Bright and Quiet 2 BR in Park Slope</t>
  </si>
  <si>
    <t>812 8th Avenue</t>
  </si>
  <si>
    <t>Missy's Place</t>
  </si>
  <si>
    <t>457 Monroe Street</t>
  </si>
  <si>
    <t>Airy Designer Loft in Williamsburg</t>
  </si>
  <si>
    <t>Andrew And Stine</t>
  </si>
  <si>
    <t>277 Manhattan Avenue</t>
  </si>
  <si>
    <t>nice room in bedstuy H</t>
  </si>
  <si>
    <t>138 Hancock Street</t>
  </si>
  <si>
    <t>Sunny private room featured in film</t>
  </si>
  <si>
    <t>1104 Beverley Road</t>
  </si>
  <si>
    <t>BROOKLYN &gt; Guest Room w/ Queen Bed in Williamsburg</t>
  </si>
  <si>
    <t>362 Hewes Street</t>
  </si>
  <si>
    <t>Cozy &amp; Clean #2</t>
  </si>
  <si>
    <t>726 Prospect Place</t>
  </si>
  <si>
    <t>BedStuy Brooklyn Charm Awaits U - 3BR Apt</t>
  </si>
  <si>
    <t>530 MacDonough Street</t>
  </si>
  <si>
    <t>Amazing location! 10ft from L train</t>
  </si>
  <si>
    <t>Giorgia &amp; Benjamin</t>
  </si>
  <si>
    <t>62 Skillman Avenue</t>
  </si>
  <si>
    <t>Light+Open+Airy+Rustic+Modern Loft</t>
  </si>
  <si>
    <t>Young</t>
  </si>
  <si>
    <t>Your Own 2-Bd ~ Comfortable and Unique ~ Bed-Stuy</t>
  </si>
  <si>
    <t>Zoya</t>
  </si>
  <si>
    <t>Impres Rent-a-car 178</t>
  </si>
  <si>
    <t>Lovely Brownstone-- Close to Subway</t>
  </si>
  <si>
    <t>Nehprii</t>
  </si>
  <si>
    <t>90 Chauncey Street</t>
  </si>
  <si>
    <t>Gorgeous duplex 1 BR Brownstone apt</t>
  </si>
  <si>
    <t>Christine &amp; James</t>
  </si>
  <si>
    <t>124 Hall Street</t>
  </si>
  <si>
    <t>Den of Zen at The Denizen Bushwick</t>
  </si>
  <si>
    <t>Rico</t>
  </si>
  <si>
    <t>41 White Street</t>
  </si>
  <si>
    <t>Artist Loft-McCarren Park-Williamsburg-BrooklynNYC</t>
  </si>
  <si>
    <t>The Driggs North 220</t>
  </si>
  <si>
    <t>Big space, great price, a home by Mnhn, best in BK</t>
  </si>
  <si>
    <t>1568 Atlantic Avenue</t>
  </si>
  <si>
    <t>`AMAZING BROOKLYN HOME</t>
  </si>
  <si>
    <t>Sol And Coach</t>
  </si>
  <si>
    <t>56 Jerome Street</t>
  </si>
  <si>
    <t>Park slope 2BR duplex with garden</t>
  </si>
  <si>
    <t>Birgitta</t>
  </si>
  <si>
    <t>Flamingo Baby Kitchen 787</t>
  </si>
  <si>
    <t>Convenient, clean and chic apartment</t>
  </si>
  <si>
    <t>Zheni</t>
  </si>
  <si>
    <t>Mobil Mart Smith Street</t>
  </si>
  <si>
    <t>Cozy 1 Bedroom Brownstone In Clinton Hill!</t>
  </si>
  <si>
    <t>328 Lafayette Avenue</t>
  </si>
  <si>
    <t>Large, stylish &amp; sun-filled 1BDRM loft</t>
  </si>
  <si>
    <t>JOE'S PARADISE 5019</t>
  </si>
  <si>
    <t>Community Playground East 51st Street</t>
  </si>
  <si>
    <t>Gorgeous 1 bdrm in Carroll Gardens</t>
  </si>
  <si>
    <t>Carroll Park Athletic Field Court Street</t>
  </si>
  <si>
    <t>SPACE FOR 8</t>
  </si>
  <si>
    <t>Karece</t>
  </si>
  <si>
    <t>Al Baraka Supermarket 1249</t>
  </si>
  <si>
    <t>ECO-APT, free YOGA, 2 new bedrooms. Best location!</t>
  </si>
  <si>
    <t>Loretta</t>
  </si>
  <si>
    <t>280 Carroll Street</t>
  </si>
  <si>
    <t>Sunny Private Room in Williamsburg</t>
  </si>
  <si>
    <t>De Wine Shop Ten Eyck Street</t>
  </si>
  <si>
    <t>The Notorious B.N.B. { The William Henry }</t>
  </si>
  <si>
    <t>276 Waverly Avenue</t>
  </si>
  <si>
    <t>A Beautiful Brownstone</t>
  </si>
  <si>
    <t>Richelle And Pela</t>
  </si>
  <si>
    <t>654 Hancock Street</t>
  </si>
  <si>
    <t>Family &amp; Friends in New York City</t>
  </si>
  <si>
    <t>O'Dell</t>
  </si>
  <si>
    <t>2678 Pitkin Avenue</t>
  </si>
  <si>
    <t>Indie-Chic Share In Williamsburg</t>
  </si>
  <si>
    <t>269 Freeman Street</t>
  </si>
  <si>
    <t>Cozy BR in Wiliamsburg 3 Bedroom</t>
  </si>
  <si>
    <t>174 South 3rd Street</t>
  </si>
  <si>
    <t>Family Owned &amp; Operated Brownstone</t>
  </si>
  <si>
    <t>Yoki</t>
  </si>
  <si>
    <t>1306 Fulton Street</t>
  </si>
  <si>
    <t>Spacious sunny LOFT - best location</t>
  </si>
  <si>
    <t>22 Bayard Street</t>
  </si>
  <si>
    <t>Prime Artist Loft &amp;  Exposed Brick</t>
  </si>
  <si>
    <t>104 Berry Street</t>
  </si>
  <si>
    <t>Beautiful Brownstone</t>
  </si>
  <si>
    <t>Marceline</t>
  </si>
  <si>
    <t>1534A Fulton Street</t>
  </si>
  <si>
    <t>Bklyn Brownstone 2Bedroom Apartment w/Office Space</t>
  </si>
  <si>
    <t>Hollie</t>
  </si>
  <si>
    <t>328 Stuyvesant Avenue</t>
  </si>
  <si>
    <t>Sweet Luxe Bed w/Private Backyard</t>
  </si>
  <si>
    <t>952 Saint Marks Avenue</t>
  </si>
  <si>
    <t>1-bedroom in heart of Williamsburg!</t>
  </si>
  <si>
    <t>164 North 1st Street</t>
  </si>
  <si>
    <t>Boldera: Your Home Away From Home</t>
  </si>
  <si>
    <t>Damon And Kent</t>
  </si>
  <si>
    <t>Mac Shack Decatur Street</t>
  </si>
  <si>
    <t>Spacious Park Slope brownstone</t>
  </si>
  <si>
    <t>240 7th Avenue</t>
  </si>
  <si>
    <t>Private Nook in Bushwick Improved Response Rate</t>
  </si>
  <si>
    <t>Shae</t>
  </si>
  <si>
    <t>Menorah Home and Hospital Bushwick Avenue Division 871</t>
  </si>
  <si>
    <t>Private Rooms @ Townhouse</t>
  </si>
  <si>
    <t>356 8th Street</t>
  </si>
  <si>
    <t>Self contained ground level apt</t>
  </si>
  <si>
    <t>179 Quincy Street</t>
  </si>
  <si>
    <t>Brooklyn New York City - JFK/LGA</t>
  </si>
  <si>
    <t>Saf</t>
  </si>
  <si>
    <t>3446 Fulton Street</t>
  </si>
  <si>
    <t>Bright and Sunny Williamsburg Oasis</t>
  </si>
  <si>
    <t>Luxury Loft in Creative &amp; Fun Apt</t>
  </si>
  <si>
    <t>Glace</t>
  </si>
  <si>
    <t>Brooklyn Brownstone apartment</t>
  </si>
  <si>
    <t>Al-</t>
  </si>
  <si>
    <t>243 Clifton Place</t>
  </si>
  <si>
    <t>Fort Greene, Brooklyn: Center Bedroom</t>
  </si>
  <si>
    <t>42 Fort Greene Place</t>
  </si>
  <si>
    <t>Private Parlour Floor</t>
  </si>
  <si>
    <t>582 Classon Avenue</t>
  </si>
  <si>
    <t>Cute brick wall Br in Williamsburg.</t>
  </si>
  <si>
    <t>242 South 2nd Street</t>
  </si>
  <si>
    <t>3 BR Apartment in Heart of Brooklyn</t>
  </si>
  <si>
    <t>763 Eastern Parkway</t>
  </si>
  <si>
    <t>Peaceful Garden Sanctuary best part of Brooklyn!</t>
  </si>
  <si>
    <t>232 Adelphi Street</t>
  </si>
  <si>
    <t>Spacious Sunny 2BR/Prime Greenpoint</t>
  </si>
  <si>
    <t>Alicja</t>
  </si>
  <si>
    <t>58 Dobbin Street</t>
  </si>
  <si>
    <t>Brownstone - Garden level - 2 rooms</t>
  </si>
  <si>
    <t>275 Washington Avenue</t>
  </si>
  <si>
    <t>Huge Brooklyn Oasis only 1 block from subway!</t>
  </si>
  <si>
    <t>1416 Greene Avenue</t>
  </si>
  <si>
    <t>nice room in bedstuy M</t>
  </si>
  <si>
    <t>171 Jefferson Avenue</t>
  </si>
  <si>
    <t>Beautiful Modern Apt in Brooklyn</t>
  </si>
  <si>
    <t>Kanan &amp; Tobias</t>
  </si>
  <si>
    <t>940 Atlantic Avenue</t>
  </si>
  <si>
    <t>Mayor's Mansion - Fort Greene</t>
  </si>
  <si>
    <t>Claudia And Leo</t>
  </si>
  <si>
    <t>58 Greene Avenue</t>
  </si>
  <si>
    <t>Charming Home in Brooklyn Townhouse</t>
  </si>
  <si>
    <t>Eva Maria</t>
  </si>
  <si>
    <t>244 MacDougal Street</t>
  </si>
  <si>
    <t>GARDEN OASIS CLINTON HILL BROWNSTON</t>
  </si>
  <si>
    <t>Emiliano</t>
  </si>
  <si>
    <t>489 Washington Avenue</t>
  </si>
  <si>
    <t>Best Bedroom in Bedstuy/Bushwick. Ensuite bathroom</t>
  </si>
  <si>
    <t>BrooklynSleeps</t>
  </si>
  <si>
    <t>736 Willoughby Avenue</t>
  </si>
  <si>
    <t>A private humble abode for you</t>
  </si>
  <si>
    <t>1326 East 98th Street</t>
  </si>
  <si>
    <t>Beautiful house top floor 1-3 large bedrooms</t>
  </si>
  <si>
    <t>1703 Glenwood Road</t>
  </si>
  <si>
    <t>Open Loft in Historic Townhome - Near Metro &amp; Food</t>
  </si>
  <si>
    <t>Tenisha &amp; Marty</t>
  </si>
  <si>
    <t>99 Madison Street</t>
  </si>
  <si>
    <t>Secret Garden</t>
  </si>
  <si>
    <t>429 Greene Avenue</t>
  </si>
  <si>
    <t>BKLYN Brownstone- Glam Getaway!</t>
  </si>
  <si>
    <t>Kini</t>
  </si>
  <si>
    <t>Boys and Girls High School Fulton Street</t>
  </si>
  <si>
    <t>Cute apt in artist's home</t>
  </si>
  <si>
    <t>208 Troutman Street</t>
  </si>
  <si>
    <t>2BR. Brooklyn Loft</t>
  </si>
  <si>
    <t>384 Melrose Street</t>
  </si>
  <si>
    <t>Secret Garden Big and Comfortable</t>
  </si>
  <si>
    <t>358 Greene Avenue</t>
  </si>
  <si>
    <t>Charming sun drenched sanctuary</t>
  </si>
  <si>
    <t>550 DeKalb Avenue</t>
  </si>
  <si>
    <t>Experience Brownstone Brooklyn: Comfy, Roomy 2BR</t>
  </si>
  <si>
    <t>Margenett</t>
  </si>
  <si>
    <t>492 MacDonough Street</t>
  </si>
  <si>
    <t>Quiet Park Slope Apartment - August  specials!</t>
  </si>
  <si>
    <t>446 Dean Street</t>
  </si>
  <si>
    <t>Bed &amp; Bath in Park Slope Mansion</t>
  </si>
  <si>
    <t>Virginia</t>
  </si>
  <si>
    <t>264 Flatbush Avenue</t>
  </si>
  <si>
    <t>Fantastic Cozy Stay-NYC. 4B</t>
  </si>
  <si>
    <t>534 Willoughby Avenue</t>
  </si>
  <si>
    <t>Superhost! Modern Private APT/15min Manhattan</t>
  </si>
  <si>
    <t>492 Nostrand Avenue</t>
  </si>
  <si>
    <t>Fully Updated Modern 1 Bedroom Apartment</t>
  </si>
  <si>
    <t>197 East 8th Street</t>
  </si>
  <si>
    <t>HUGE 2BR+1BA Apt For Group Only 15 Min To NYCity</t>
  </si>
  <si>
    <t>Jullien</t>
  </si>
  <si>
    <t>175 Chauncey Street</t>
  </si>
  <si>
    <t>New 1BR + 1BA with Private Entrance</t>
  </si>
  <si>
    <t>710 Herkimer Street</t>
  </si>
  <si>
    <t>BROOKLYN VICTORIAN STYLE SUITE.....</t>
  </si>
  <si>
    <t>225 Adelphi Street</t>
  </si>
  <si>
    <t>BRIGHT MODERN CLEAN townhouse 4 Bedroom 6 guests</t>
  </si>
  <si>
    <t>110 Cambridge Place</t>
  </si>
  <si>
    <t>Zen Den &amp; Modern Outdoor Space</t>
  </si>
  <si>
    <t>287 Etna Street</t>
  </si>
  <si>
    <t>Cozy Artist Bedroom â€” Only a 3 Min Walk to Subway!</t>
  </si>
  <si>
    <t>Ksenia &amp; Masha</t>
  </si>
  <si>
    <t>2001 Atlantic Avenue</t>
  </si>
  <si>
    <t>A Gem in Fort Greene Brooklyn</t>
  </si>
  <si>
    <t>361 Waverly Avenue</t>
  </si>
  <si>
    <t>Charming Studio in Brooklyn</t>
  </si>
  <si>
    <t>Leon</t>
  </si>
  <si>
    <t>259 Sackett Street</t>
  </si>
  <si>
    <t>Sunny &amp; Happy Room in Williamsburg</t>
  </si>
  <si>
    <t>171 Jackson Street</t>
  </si>
  <si>
    <t>Beautiful Grdn. Apt. in Park Slope</t>
  </si>
  <si>
    <t>443 6th Street</t>
  </si>
  <si>
    <t>Bushwick Biodome Loft, Fun &amp; Unique, Great View!</t>
  </si>
  <si>
    <t>Private Studio On Roof, Private bath + Deck</t>
  </si>
  <si>
    <t>Mia</t>
  </si>
  <si>
    <t>South Bushwick Reformed Church 855</t>
  </si>
  <si>
    <t>Garden Apartment with private patio in Townhouse</t>
  </si>
  <si>
    <t>266 Washington Avenue</t>
  </si>
  <si>
    <t>Cozy 2 Bedroom 20 Min from City</t>
  </si>
  <si>
    <t>66 Pulaski Street</t>
  </si>
  <si>
    <t>Beautiful Apartment with Garden Access</t>
  </si>
  <si>
    <t>Susanne</t>
  </si>
  <si>
    <t>580 Carlton Avenue</t>
  </si>
  <si>
    <t>Master Bedroom in Modern Loft Apt.</t>
  </si>
  <si>
    <t>933A Pacific Street</t>
  </si>
  <si>
    <t>Cute Studio close to subway for monthly rental</t>
  </si>
  <si>
    <t>Ayal</t>
  </si>
  <si>
    <t>1274 Pacific Street</t>
  </si>
  <si>
    <t>Spacious Historic Williamsburg 2/1.5 Townhouse</t>
  </si>
  <si>
    <t>Irie</t>
  </si>
  <si>
    <t>416 Bedford Avenue</t>
  </si>
  <si>
    <t>Cozy bedroom in a luxury building with 24h doorman</t>
  </si>
  <si>
    <t>Tysha</t>
  </si>
  <si>
    <t>200 Tillary Street</t>
  </si>
  <si>
    <t>Lovely 1BR Garden Apartment w/Private  Garden</t>
  </si>
  <si>
    <t>Kathryn</t>
  </si>
  <si>
    <t>458 Jefferson Avenue</t>
  </si>
  <si>
    <t>European eco-chic in trendy Bklyn</t>
  </si>
  <si>
    <t>758 MacDonough Street</t>
  </si>
  <si>
    <t>Charming Spacious 1 Bdrm Apt</t>
  </si>
  <si>
    <t>807 Saint Johns Place</t>
  </si>
  <si>
    <t>Cozy 1 bdrm Park Slope, Brooklyn,</t>
  </si>
  <si>
    <t>286 16th Street</t>
  </si>
  <si>
    <t>Huge Room in South Williamsburg</t>
  </si>
  <si>
    <t>AJ And Freddy</t>
  </si>
  <si>
    <t>18 Middleton Street</t>
  </si>
  <si>
    <t>Private Room Williamsburg(Ariel) 4p</t>
  </si>
  <si>
    <t>Alessandra</t>
  </si>
  <si>
    <t>327 REAR South 1st Street</t>
  </si>
  <si>
    <t>Charming Private Room with a View</t>
  </si>
  <si>
    <t>Lynne</t>
  </si>
  <si>
    <t>184 Ainslie Street</t>
  </si>
  <si>
    <t>Comfortable and Large Duplex with Private Terrace</t>
  </si>
  <si>
    <t>189 Grand Street</t>
  </si>
  <si>
    <t>Charming Garden Apt in Park Slope</t>
  </si>
  <si>
    <t>677 Union Street</t>
  </si>
  <si>
    <t>Newly-Renovated 2BR/1BTH Garden Apt</t>
  </si>
  <si>
    <t>610 Van Buren Street</t>
  </si>
  <si>
    <t>Beautiful Brooklyn Brownstone</t>
  </si>
  <si>
    <t>Mary &amp; Josh</t>
  </si>
  <si>
    <t>797 Hancock Street</t>
  </si>
  <si>
    <t>COZY GARDEN APT IN BKLYN BROWNSTONE</t>
  </si>
  <si>
    <t>2200 Clarendon Road</t>
  </si>
  <si>
    <t>Private Room In a Modern Loft</t>
  </si>
  <si>
    <t>210 Humboldt Street</t>
  </si>
  <si>
    <t>House On Henry (3rd FLR Suite)</t>
  </si>
  <si>
    <t>Public School K146 Brooklyn New School 610</t>
  </si>
  <si>
    <t>Charming 2BR Brownstone near subway</t>
  </si>
  <si>
    <t>385A Bainbridge Street</t>
  </si>
  <si>
    <t>PAINTERS PARADISE / GREENPOINT</t>
  </si>
  <si>
    <t>Painter</t>
  </si>
  <si>
    <t>1037 Manhattan Avenue</t>
  </si>
  <si>
    <t>Park Slope Sky Parlor</t>
  </si>
  <si>
    <t>Empanada Loca Prospect Expressway</t>
  </si>
  <si>
    <t>Large BR w/Private Ent &amp; Living Rm!</t>
  </si>
  <si>
    <t>448 6th Street</t>
  </si>
  <si>
    <t>THREE BEDROOM APARTMENT IN BROOKLYN</t>
  </si>
  <si>
    <t>Mitch</t>
  </si>
  <si>
    <t>New York Avenue &amp; Atlantic Avenue New York Avenue</t>
  </si>
  <si>
    <t>Sml Rm in pr Brst  Park Sl great for Med/students</t>
  </si>
  <si>
    <t>129 Prospect Place</t>
  </si>
  <si>
    <t>Clean &amp; bright 1BR in Cobble Hill, GREAT location!</t>
  </si>
  <si>
    <t>S.M.</t>
  </si>
  <si>
    <t>172 Pacific Street</t>
  </si>
  <si>
    <t>Park Slope LARGEST (private) SHARE IN PARK SLOPE</t>
  </si>
  <si>
    <t>28 Berkeley Place</t>
  </si>
  <si>
    <t>BROWNSTONE SUNDRENCHED BEAUTY</t>
  </si>
  <si>
    <t>34 Cornelia Street</t>
  </si>
  <si>
    <t>Modern Private Entrance Bedroom, Nr A/C Subways</t>
  </si>
  <si>
    <t>1462 Dean Street</t>
  </si>
  <si>
    <t>Luxury Private 2 Beds nr C/3 Subways</t>
  </si>
  <si>
    <t>1400 Bergen Street</t>
  </si>
  <si>
    <t>Designer Studio Apt in Red Hook</t>
  </si>
  <si>
    <t>Orren</t>
  </si>
  <si>
    <t>17 West 9th Street</t>
  </si>
  <si>
    <t>Authentic Luxury Designed Loft</t>
  </si>
  <si>
    <t>668 Metropolitan Avenue</t>
  </si>
  <si>
    <t>Cozy Room in Park Slope</t>
  </si>
  <si>
    <t>Devi</t>
  </si>
  <si>
    <t>268 15th Street</t>
  </si>
  <si>
    <t>Private Entrance in Prime Burg</t>
  </si>
  <si>
    <t>378 South 3rd Street</t>
  </si>
  <si>
    <t>Private Bed, Bath &amp; Patio in prime Williamsburg !</t>
  </si>
  <si>
    <t>Rosie</t>
  </si>
  <si>
    <t>139 North 5th Street</t>
  </si>
  <si>
    <t>Charming Private Entrance â€” 30 Min to Manhattan!</t>
  </si>
  <si>
    <t>260 Saratoga Avenue</t>
  </si>
  <si>
    <t>BROOKLYN &gt; Guest Room w/ King Bed in Williamsburg</t>
  </si>
  <si>
    <t>1 Hope Street</t>
  </si>
  <si>
    <t>* Spacious GARDEN Park Slope Duplex* 6 people max</t>
  </si>
  <si>
    <t>Syl</t>
  </si>
  <si>
    <t>500 4th Avenue</t>
  </si>
  <si>
    <t>Private Small Grey Room</t>
  </si>
  <si>
    <t>Memo &amp; Iso</t>
  </si>
  <si>
    <t>583 Jefferson Avenue</t>
  </si>
  <si>
    <t>Comfy, Cozy, Brooklyn close to Manhattan</t>
  </si>
  <si>
    <t>Toni</t>
  </si>
  <si>
    <t>75 Monroe Street</t>
  </si>
  <si>
    <t>Room &amp; Breakfast-   Room 2</t>
  </si>
  <si>
    <t>Rhemy</t>
  </si>
  <si>
    <t>850 Putnam Avenue</t>
  </si>
  <si>
    <t>Charming Room in Luxe New Home, near C/3 Subways</t>
  </si>
  <si>
    <t>Great room with private bathroom!!</t>
  </si>
  <si>
    <t>Sil</t>
  </si>
  <si>
    <t>60 Rogers Avenue</t>
  </si>
  <si>
    <t>Historic Bed-Stuy</t>
  </si>
  <si>
    <t>864 Macon Street</t>
  </si>
  <si>
    <t>Huge factory loft, prime location</t>
  </si>
  <si>
    <t>Misty</t>
  </si>
  <si>
    <t>125 Metropolitan Avenue</t>
  </si>
  <si>
    <t>Cozy Contempo Rustic Chic (stay w/a local artist!)</t>
  </si>
  <si>
    <t>171 Troutman Street</t>
  </si>
  <si>
    <t>Artist owned brownstone apartment</t>
  </si>
  <si>
    <t>Rebecca And Vilem</t>
  </si>
  <si>
    <t>456 Madison Street</t>
  </si>
  <si>
    <t>Heart of Williamsburg - authentic &amp; central!</t>
  </si>
  <si>
    <t>Cozy private space in a brand new apartment</t>
  </si>
  <si>
    <t>Guyen</t>
  </si>
  <si>
    <t>590 Ocean Avenue</t>
  </si>
  <si>
    <t>Kate's Place</t>
  </si>
  <si>
    <t>1600 Park Place</t>
  </si>
  <si>
    <t>Charming 2BD flt in Trendy Bushwick</t>
  </si>
  <si>
    <t>Treasure</t>
  </si>
  <si>
    <t>1401 Hancock Street</t>
  </si>
  <si>
    <t>Sunny, Large, Park Slope Bedroom</t>
  </si>
  <si>
    <t>The Presidential Suites 641</t>
  </si>
  <si>
    <t>Quintessential W'burg Private Room</t>
  </si>
  <si>
    <t>190 South 5th Street</t>
  </si>
  <si>
    <t>Inspiring spacious loft space</t>
  </si>
  <si>
    <t>Katja</t>
  </si>
  <si>
    <t>83 North 7th Street</t>
  </si>
  <si>
    <t>Park Slope's - Pied Ã  Terre (1-Bedroom Apt)</t>
  </si>
  <si>
    <t>331 13th Street</t>
  </si>
  <si>
    <t>Big New York City Suite Near Subway</t>
  </si>
  <si>
    <t>Saya &amp; Diego</t>
  </si>
  <si>
    <t>328 Rochester Avenue</t>
  </si>
  <si>
    <t>Newly renovated 1BR+ in Park Slope</t>
  </si>
  <si>
    <t>Jing</t>
  </si>
  <si>
    <t>Telephone Building 335</t>
  </si>
  <si>
    <t>Gorgeous spacious. 2 subways close</t>
  </si>
  <si>
    <t>Marialuisa</t>
  </si>
  <si>
    <t>717 MacDonough Street</t>
  </si>
  <si>
    <t>Stay European in Brooklyn</t>
  </si>
  <si>
    <t>Irene &amp; Alban</t>
  </si>
  <si>
    <t>688 Halsey Street</t>
  </si>
  <si>
    <t>Small Private Studio!</t>
  </si>
  <si>
    <t>Tameisha</t>
  </si>
  <si>
    <t>152 Cornelia Street</t>
  </si>
  <si>
    <t>Great Flat in Historic Brownstone</t>
  </si>
  <si>
    <t>327 Herkimer Street</t>
  </si>
  <si>
    <t>small room in bedstuy P</t>
  </si>
  <si>
    <t>259 Putnam Avenue</t>
  </si>
  <si>
    <t>An artist place in Bedstuy</t>
  </si>
  <si>
    <t>Bahiyyah</t>
  </si>
  <si>
    <t>182 Nostrand Avenue</t>
  </si>
  <si>
    <t>WONDERFUL, COMFORTABLE STUDIO</t>
  </si>
  <si>
    <t>1303 Fulton Street</t>
  </si>
  <si>
    <t>A Tree Grows in Brooklyn</t>
  </si>
  <si>
    <t>Marlyn</t>
  </si>
  <si>
    <t>Public School 114 1077</t>
  </si>
  <si>
    <t>PRIVATE 1BR APT: Free WIFI &amp; DIRECT TV</t>
  </si>
  <si>
    <t>Weeklong Discounted Bklyn Apt by Train &amp; Near Dwtn</t>
  </si>
  <si>
    <t>Brooklyn Cove Studio Apt w/ Garden!!</t>
  </si>
  <si>
    <t>1150 Putnam Avenue</t>
  </si>
  <si>
    <t>Crown Heights Garden Apt.</t>
  </si>
  <si>
    <t>1046 Bergen Street</t>
  </si>
  <si>
    <t>ROOM WITH A  KITCHENETTE</t>
  </si>
  <si>
    <t>1209 Dean Street</t>
  </si>
  <si>
    <t>Charming Brownstone apartment in Brooklyn</t>
  </si>
  <si>
    <t>Poppy</t>
  </si>
  <si>
    <t>Sunny Private Room, &amp; bath</t>
  </si>
  <si>
    <t>Chao</t>
  </si>
  <si>
    <t>357 Marcus Garvey Boulevard</t>
  </si>
  <si>
    <t>Colorful apt, 25 mins to Manhattan</t>
  </si>
  <si>
    <t>Katerina</t>
  </si>
  <si>
    <t>588 Hancock Street</t>
  </si>
  <si>
    <t>PRIVATE, Airy, 1 Bedroom Apt in Central Bushwick</t>
  </si>
  <si>
    <t>314 Troutman Street</t>
  </si>
  <si>
    <t>Cozy Nook in Heart of Williamsburg</t>
  </si>
  <si>
    <t>120 South 1st Street</t>
  </si>
  <si>
    <t>Sunny Rm #2, Air Conditioner, Park,Express Q train</t>
  </si>
  <si>
    <t>49 Clarkson Avenue</t>
  </si>
  <si>
    <t>BK Sweet Suite w/Kitchen&amp;FullBath</t>
  </si>
  <si>
    <t>Colette&amp;Sean</t>
  </si>
  <si>
    <t>2813 Cortelyou Road</t>
  </si>
  <si>
    <t>Peaceful double room in Brooklyn Brownstone</t>
  </si>
  <si>
    <t>304 Saint Marks Avenue</t>
  </si>
  <si>
    <t>3 BDR Apt-Just Minutes to Manhattan</t>
  </si>
  <si>
    <t>Ettrick</t>
  </si>
  <si>
    <t>367 Madison Street</t>
  </si>
  <si>
    <t>Lovely 2 bedroom apartment with backyard access</t>
  </si>
  <si>
    <t>Kwab</t>
  </si>
  <si>
    <t>513 Madison Street</t>
  </si>
  <si>
    <t>Alchemy BnB - room in artist loft</t>
  </si>
  <si>
    <t>173 Pacific Street</t>
  </si>
  <si>
    <t>Blue Room in Awesome Artist's Apartment!</t>
  </si>
  <si>
    <t>Luxury Queen Bed_Plush Mattress</t>
  </si>
  <si>
    <t>Shahana</t>
  </si>
  <si>
    <t>1864 Sterling Place</t>
  </si>
  <si>
    <t>Clean Loft Bed 17min from Manhattan</t>
  </si>
  <si>
    <t>257 Putnam Avenue</t>
  </si>
  <si>
    <t>Mini Studio in NY city safest area</t>
  </si>
  <si>
    <t>Gennady + Laura</t>
  </si>
  <si>
    <t>Oriental Boulevard &amp; Mackenzie Street Oriental Boulevard</t>
  </si>
  <si>
    <t>Your own private big Brooklyn apt!</t>
  </si>
  <si>
    <t>Ala</t>
  </si>
  <si>
    <t>59 Madison Street</t>
  </si>
  <si>
    <t>Modern, renovated garden apartment</t>
  </si>
  <si>
    <t>435 5th Street</t>
  </si>
  <si>
    <t>Sunny Room in New Condo</t>
  </si>
  <si>
    <t>181 Saint James Place</t>
  </si>
  <si>
    <t>Peaceful Private Room with deck &amp; garden</t>
  </si>
  <si>
    <t>Marj</t>
  </si>
  <si>
    <t>227 Wyckoff Street</t>
  </si>
  <si>
    <t>Private 2 BR APT: Free WIFI &amp; JACUZZI</t>
  </si>
  <si>
    <t>1582 Fulton Street</t>
  </si>
  <si>
    <t>Plum Guide Award-Winning Prospect Heights Oasis</t>
  </si>
  <si>
    <t>325 Park Place</t>
  </si>
  <si>
    <t>Artistâ€™s Pad on Prospect Park</t>
  </si>
  <si>
    <t>771 Flatbush Avenue</t>
  </si>
  <si>
    <t>Gowanus Brooklyn Bed</t>
  </si>
  <si>
    <t>615 Sackett Street</t>
  </si>
  <si>
    <t>Urban Cottage in Williamsburg BK</t>
  </si>
  <si>
    <t>234 Skillman Avenue</t>
  </si>
  <si>
    <t>Cozy 1 Bedroom in Clinton Hill</t>
  </si>
  <si>
    <t>Shannon And Dahrehn</t>
  </si>
  <si>
    <t>421 Classon Avenue</t>
  </si>
  <si>
    <t>Prime Williamsburg. Brand new</t>
  </si>
  <si>
    <t>22 Conselyea Street</t>
  </si>
  <si>
    <t>Greenpoint Waterfront Loft</t>
  </si>
  <si>
    <t>8 Java Street</t>
  </si>
  <si>
    <t>Private, Large &amp; Sunny Top Floor Apt  w/W&amp;D</t>
  </si>
  <si>
    <t>RenÃ©e</t>
  </si>
  <si>
    <t>266 Halsey Street</t>
  </si>
  <si>
    <t>Stylish Loft w/Lovely Backyard</t>
  </si>
  <si>
    <t>Eada</t>
  </si>
  <si>
    <t>423 Throop Avenue</t>
  </si>
  <si>
    <t>Midwood Aerie - Bright  &amp; Private!</t>
  </si>
  <si>
    <t>780 East 21st Street</t>
  </si>
  <si>
    <t>Comfy Room in Park Slope</t>
  </si>
  <si>
    <t>266 15th Street</t>
  </si>
  <si>
    <t>Affordable Furnished Apartment</t>
  </si>
  <si>
    <t>89 Nevins Street</t>
  </si>
  <si>
    <t>4 bedroom Townhouse/Brownstone/Prospect Park</t>
  </si>
  <si>
    <t>Mimi</t>
  </si>
  <si>
    <t>Peppa's Jerk Chicken 730</t>
  </si>
  <si>
    <t>Sweet n' Spectacular PARK SLOPE!</t>
  </si>
  <si>
    <t>Mark And Stoph</t>
  </si>
  <si>
    <t>Car Park Systems 555</t>
  </si>
  <si>
    <t>Cozy Vintage Artist Flat(Williamsburg/Bushwick)</t>
  </si>
  <si>
    <t>Drew &amp; Kristen</t>
  </si>
  <si>
    <t>722 DeKalb Avenue</t>
  </si>
  <si>
    <t>Prospect Park 2BR Near MANHATTAN!!!</t>
  </si>
  <si>
    <t>188 Parkside Avenue</t>
  </si>
  <si>
    <t>Amazing Park Slope Duplex with Deck</t>
  </si>
  <si>
    <t>398 7th Avenue</t>
  </si>
  <si>
    <t>Quintessential W'burg Apartment</t>
  </si>
  <si>
    <t>177 South 4th Street</t>
  </si>
  <si>
    <t>BedStuy with a View</t>
  </si>
  <si>
    <t>204 Pulaski Street</t>
  </si>
  <si>
    <t>Large Master Bedroom - Williamsburg</t>
  </si>
  <si>
    <t>309 Bedford Avenue</t>
  </si>
  <si>
    <t>Red Hook Classic Townhouse w Garden and Treehouse</t>
  </si>
  <si>
    <t>111 Imlay Street</t>
  </si>
  <si>
    <t>Loft 15 - 20 minutes to Manhattan</t>
  </si>
  <si>
    <t>Giovani</t>
  </si>
  <si>
    <t>329 Grove Street</t>
  </si>
  <si>
    <t>Ocean Hill Oasis</t>
  </si>
  <si>
    <t>1392 Herkimer Street</t>
  </si>
  <si>
    <t>Cozy room in center of Park Slope</t>
  </si>
  <si>
    <t>Lisah</t>
  </si>
  <si>
    <t>ROOM WITH KITCHENETTE #2</t>
  </si>
  <si>
    <t>1243 Atlantic Avenue</t>
  </si>
  <si>
    <t>HOUSE SUITE</t>
  </si>
  <si>
    <t>Hollis</t>
  </si>
  <si>
    <t>10A Stockholm Street</t>
  </si>
  <si>
    <t>7even Days Sleep Near Prospect Park</t>
  </si>
  <si>
    <t>Louis</t>
  </si>
  <si>
    <t>13 Stoddard Place</t>
  </si>
  <si>
    <t>Park Slope Bedroom in Eccentric New York Apartment</t>
  </si>
  <si>
    <t>Frederick</t>
  </si>
  <si>
    <t>635 10th Street</t>
  </si>
  <si>
    <t>bedroom in front of prospect park  w/2 queens beds</t>
  </si>
  <si>
    <t>207 Prospect Park Southwest</t>
  </si>
  <si>
    <t>Private Room in E. Williamsburg</t>
  </si>
  <si>
    <t>Elliott</t>
  </si>
  <si>
    <t>159 Manhattan Avenue</t>
  </si>
  <si>
    <t>spacious studio</t>
  </si>
  <si>
    <t>Sunny Bedroom near major stations</t>
  </si>
  <si>
    <t>375 Carlton Avenue</t>
  </si>
  <si>
    <t>Private Room in Artist's Loft</t>
  </si>
  <si>
    <t>Fresh, Clean Brooklyn Garden Apt.</t>
  </si>
  <si>
    <t>Serenity Near Manhattan</t>
  </si>
  <si>
    <t>Jae (Owen's Wife)</t>
  </si>
  <si>
    <t>108A Madison Street</t>
  </si>
  <si>
    <t>Brooklyn- Crown Heights Garden Apt.</t>
  </si>
  <si>
    <t>677 Saint Marks Avenue</t>
  </si>
  <si>
    <t>Cozy 1 BD apartment in Sunset park</t>
  </si>
  <si>
    <t>513 40th Street</t>
  </si>
  <si>
    <t>Studio loft - Williamsburg/Bushwick</t>
  </si>
  <si>
    <t>Enrico</t>
  </si>
  <si>
    <t>275 Morgan Avenue</t>
  </si>
  <si>
    <t>Park Slope Brooklyn!  Sunny Bedroom.</t>
  </si>
  <si>
    <t>412 2nd Street</t>
  </si>
  <si>
    <t>Stuvesant East</t>
  </si>
  <si>
    <t>Anthony/Joanne</t>
  </si>
  <si>
    <t>607 Halsey Street</t>
  </si>
  <si>
    <t>Bedroom w/Private Bath</t>
  </si>
  <si>
    <t>660 Flatbush Avenue</t>
  </si>
  <si>
    <t>Spacious PRIVATE Room on Brighton Beach</t>
  </si>
  <si>
    <t>3111 Brighton 7th Street</t>
  </si>
  <si>
    <t>Relax in an oasis of quiet in a beautiful house!</t>
  </si>
  <si>
    <t>659 East 19th Street</t>
  </si>
  <si>
    <t>Brooklyn Brownstone</t>
  </si>
  <si>
    <t>532 82nd Street</t>
  </si>
  <si>
    <t>Brooklyn Amazing 2bedrm Luxury Apt</t>
  </si>
  <si>
    <t>Cozy, charming private apt in Brooklyn</t>
  </si>
  <si>
    <t>1115 DeKalb Avenue</t>
  </si>
  <si>
    <t>Luxury Flat with Outdoor and Study Room</t>
  </si>
  <si>
    <t>Shahram</t>
  </si>
  <si>
    <t>60 John Street</t>
  </si>
  <si>
    <t>Sunny and comfortable 2 bedroom apt</t>
  </si>
  <si>
    <t>125 Lexington Avenue</t>
  </si>
  <si>
    <t>Peaceful with Windows, Brooklyn Apt</t>
  </si>
  <si>
    <t>Sean - Hygge Stay</t>
  </si>
  <si>
    <t>90 Walton Street</t>
  </si>
  <si>
    <t>Mid-Century Modern En-Suite in Brownstone!</t>
  </si>
  <si>
    <t>John Jay Educational Campus 237</t>
  </si>
  <si>
    <t>Chez Louise sunny BK garden apt.</t>
  </si>
  <si>
    <t>593 MacDonough Street</t>
  </si>
  <si>
    <t>Williamsburg  - Quiet and Comfy stay</t>
  </si>
  <si>
    <t>331 Keap Street</t>
  </si>
  <si>
    <t>Fabulous Urban Retreat 2bdr</t>
  </si>
  <si>
    <t>Noemie</t>
  </si>
  <si>
    <t>1085 Prospect Place</t>
  </si>
  <si>
    <t>Charming Brooklyn Studio</t>
  </si>
  <si>
    <t>671 Lincoln Place</t>
  </si>
  <si>
    <t>Prime Williamsburg Loft off Bedford</t>
  </si>
  <si>
    <t>Unity Preparatory Charter School Of Brooklyn 584</t>
  </si>
  <si>
    <t>Ebony &amp; Ivory Close to Manhattan</t>
  </si>
  <si>
    <t>Vinneth</t>
  </si>
  <si>
    <t>346 Gates Avenue</t>
  </si>
  <si>
    <t>Lovely garden bedroom in Greenpoint</t>
  </si>
  <si>
    <t>Summer</t>
  </si>
  <si>
    <t>Cozy 1 Bedroom apartment fitting 4</t>
  </si>
  <si>
    <t>47 Lexington Avenue</t>
  </si>
  <si>
    <t>Sun-filled Brownstone in Brooklyn</t>
  </si>
  <si>
    <t>Gagandeep</t>
  </si>
  <si>
    <t>201 Sterling Place</t>
  </si>
  <si>
    <t>Spacious Chique Brooklyn Gem</t>
  </si>
  <si>
    <t>Aundre</t>
  </si>
  <si>
    <t>456 Saint Marks Avenue</t>
  </si>
  <si>
    <t>Elegant Quiet Spacious 2BD Brownstone Brooklyn NYC</t>
  </si>
  <si>
    <t>Kevin &amp; Yuan</t>
  </si>
  <si>
    <t>Wow!  Two Bedroom Apartment in Safe Neighborhood!</t>
  </si>
  <si>
    <t>Steve &amp; Anna</t>
  </si>
  <si>
    <t>78 East 2nd Street</t>
  </si>
  <si>
    <t>Cozy 1.5BD in Parkslope Brooklyn</t>
  </si>
  <si>
    <t>352 7th Avenue</t>
  </si>
  <si>
    <t>Lively Rm w/Private Entrance &amp; Bath</t>
  </si>
  <si>
    <t>711 Madison Street</t>
  </si>
  <si>
    <t>Bright Brooklyn Bed-Stuy Apartment</t>
  </si>
  <si>
    <t>315 Macon Street</t>
  </si>
  <si>
    <t>It's The Brooklyn Way !!!</t>
  </si>
  <si>
    <t>Maximus</t>
  </si>
  <si>
    <t>Warm, Comfortable, Inviting Home</t>
  </si>
  <si>
    <t>1787 East 51st Street</t>
  </si>
  <si>
    <t>Williamsburg, prime loction, Brooklyn private room</t>
  </si>
  <si>
    <t>Cafe Mogador 133</t>
  </si>
  <si>
    <t>Art filled Brooklyn Hideaway with private bathroom</t>
  </si>
  <si>
    <t>170 Putnam Avenue</t>
  </si>
  <si>
    <t>Brooklyn's Finest</t>
  </si>
  <si>
    <t>69 De Sales Place</t>
  </si>
  <si>
    <t>Fabulous Family Getaway</t>
  </si>
  <si>
    <t>1325 Union Street</t>
  </si>
  <si>
    <t>Charm &amp; Beauty close to Manhattan</t>
  </si>
  <si>
    <t>150 Lexington Avenue</t>
  </si>
  <si>
    <t>Williamsburg Lodge (the best home in Brooklyn)</t>
  </si>
  <si>
    <t>Paul &amp; MarÃ§al</t>
  </si>
  <si>
    <t>361 South 4th Street</t>
  </si>
  <si>
    <t>New Private Bathroom Master Bedroom</t>
  </si>
  <si>
    <t>990 Putnam Avenue</t>
  </si>
  <si>
    <t>Private room in hip east Williamsburg/Greenpoint</t>
  </si>
  <si>
    <t>Mandy</t>
  </si>
  <si>
    <t>137 Kingsland Avenue</t>
  </si>
  <si>
    <t>3BR, 2 bathroom condo in Bushwick</t>
  </si>
  <si>
    <t>438 Harman Street</t>
  </si>
  <si>
    <t>BROOKLYN  STUDIO APARTMENT</t>
  </si>
  <si>
    <t>Niya</t>
  </si>
  <si>
    <t>1458 Atlantic Avenue</t>
  </si>
  <si>
    <t>Roomy/sunny/quiet/fun/great locale</t>
  </si>
  <si>
    <t>Fab Park Slope garden apt w/ patio</t>
  </si>
  <si>
    <t>Bicycle Habitat 476</t>
  </si>
  <si>
    <t>Sunny Master Suite: large bdrm, priv bth, priv liv</t>
  </si>
  <si>
    <t>554 Lafayette Avenue</t>
  </si>
  <si>
    <t>Private Entrance - Backyard Summer Dining - Enjoy</t>
  </si>
  <si>
    <t>Tailored Studio in Williamsburg BK</t>
  </si>
  <si>
    <t>28 Catherine Street</t>
  </si>
  <si>
    <t>Huge Loft In South Williamsburg</t>
  </si>
  <si>
    <t>Moses</t>
  </si>
  <si>
    <t>Miss Favela 57</t>
  </si>
  <si>
    <t>Artfully Renovated Brownstone Space</t>
  </si>
  <si>
    <t>158 Lexington Avenue</t>
  </si>
  <si>
    <t>Your Own 2 Br Apt Bedford and Grand</t>
  </si>
  <si>
    <t>194 Metropolitan Avenue</t>
  </si>
  <si>
    <t>Sunny Room in Historic Williamsburg Loft</t>
  </si>
  <si>
    <t>Karron</t>
  </si>
  <si>
    <t>417 Bedford Avenue</t>
  </si>
  <si>
    <t>Sharbellâ€™s vacation</t>
  </si>
  <si>
    <t>1494 East 96th Street</t>
  </si>
  <si>
    <t>Modern Sunny 2-Bedroom in Bushwick</t>
  </si>
  <si>
    <t>62 Suydam Street</t>
  </si>
  <si>
    <t>Charming, quiet and comfortable 1BR</t>
  </si>
  <si>
    <t>208 MacDonough Street</t>
  </si>
  <si>
    <t>Private Garden Entry</t>
  </si>
  <si>
    <t>Jeruschka</t>
  </si>
  <si>
    <t>Bolla Market East 2nd Street</t>
  </si>
  <si>
    <t>South Slope Pied-A-Terre Studio</t>
  </si>
  <si>
    <t>308 13th Street</t>
  </si>
  <si>
    <t>Private cozy room</t>
  </si>
  <si>
    <t>Sergey &amp; Kate</t>
  </si>
  <si>
    <t>1613 68th Street</t>
  </si>
  <si>
    <t>Stunning  Limestone  1 Bdrm Flat</t>
  </si>
  <si>
    <t>1170 Sterling Place</t>
  </si>
  <si>
    <t>Sunlit apartment in Williamsburg</t>
  </si>
  <si>
    <t>Jae</t>
  </si>
  <si>
    <t>385 Union Avenue</t>
  </si>
  <si>
    <t>Gorgeous sky-lit 2BR</t>
  </si>
  <si>
    <t>Jean &amp; Gabriel</t>
  </si>
  <si>
    <t>366 Devoe Street</t>
  </si>
  <si>
    <t>Cozy private room in Brooklyn, NYC.</t>
  </si>
  <si>
    <t>Viktoriya</t>
  </si>
  <si>
    <t>1686 Ocean Parkway</t>
  </si>
  <si>
    <t>Park Slope, Sunny, Private, Quiet, 2 Bedroom</t>
  </si>
  <si>
    <t>341 10th Street</t>
  </si>
  <si>
    <t>Sunny Brownstone  Attic</t>
  </si>
  <si>
    <t>407 Kosciuszko Street</t>
  </si>
  <si>
    <t>Elegant Stuyvesant Heights Retreat</t>
  </si>
  <si>
    <t>314 Lewis Avenue</t>
  </si>
  <si>
    <t>A Perfect Stay</t>
  </si>
  <si>
    <t>Gomez</t>
  </si>
  <si>
    <t>268 North 6th Street</t>
  </si>
  <si>
    <t>Red Hook Prime 1 BR Priv. Garden 3 blks NYC Ferry</t>
  </si>
  <si>
    <t>179 Dikeman Street</t>
  </si>
  <si>
    <t>Beautiful 2 Bedroom Townhouse</t>
  </si>
  <si>
    <t>Erin, Avi, Kaleb &amp; Shiloh</t>
  </si>
  <si>
    <t>223 Macon Street</t>
  </si>
  <si>
    <t>â¤ï¸Feel@HOME Brooklyn Clinton Hill â¤ï¸</t>
  </si>
  <si>
    <t>217 Spencer Street</t>
  </si>
  <si>
    <t xml:space="preserve">Greenpoint Place...Has It All! </t>
  </si>
  <si>
    <t>Jeanne</t>
  </si>
  <si>
    <t>166 Eagle Street</t>
  </si>
  <si>
    <t>Bright Modern Room with Balcony and City Views</t>
  </si>
  <si>
    <t>42 Powers Street</t>
  </si>
  <si>
    <t>Quiet Williamsburg apartment</t>
  </si>
  <si>
    <t>578 Grand Street</t>
  </si>
  <si>
    <t>PRIME LOCATION STYLISH COMFORT</t>
  </si>
  <si>
    <t>179 North 6th Street</t>
  </si>
  <si>
    <t>Sunny Space in Williamsburg</t>
  </si>
  <si>
    <t>Chase 726</t>
  </si>
  <si>
    <t>Brooklyn modern 2 BR Garden Floor</t>
  </si>
  <si>
    <t>778 Lexington Avenue</t>
  </si>
  <si>
    <t>Delightful Lighthouse -Direct Train To JFK Airport</t>
  </si>
  <si>
    <t>Hassan And Patti</t>
  </si>
  <si>
    <t>45 Eldert Street</t>
  </si>
  <si>
    <t>Brooklyn 3BR Near Subways</t>
  </si>
  <si>
    <t>Thomas &amp; Gaby</t>
  </si>
  <si>
    <t>1737 Bergen Street</t>
  </si>
  <si>
    <t>English Basement Studio Apartment / private entry</t>
  </si>
  <si>
    <t>Stacey &amp; Anthony</t>
  </si>
  <si>
    <t>313 Decatur Street</t>
  </si>
  <si>
    <t>Cozy &amp; Private Fort Green Cottage</t>
  </si>
  <si>
    <t>Allon</t>
  </si>
  <si>
    <t>Edward C Blum Public School (46) 100</t>
  </si>
  <si>
    <t>Urban Holiday...</t>
  </si>
  <si>
    <t>Shanti</t>
  </si>
  <si>
    <t>1476 Saint Marks Avenue</t>
  </si>
  <si>
    <t>Elegant private room in beautiful apartment</t>
  </si>
  <si>
    <t>1661 10th Avenue</t>
  </si>
  <si>
    <t>Lovely Duplex in Brooklyn</t>
  </si>
  <si>
    <t>1578 Bergen Street</t>
  </si>
  <si>
    <t>XL Fort Greene Garden Apt</t>
  </si>
  <si>
    <t>Patric</t>
  </si>
  <si>
    <t>163 Washington Park</t>
  </si>
  <si>
    <t>Cozy &amp; Private 1 Bedroom Garden Level Apartment</t>
  </si>
  <si>
    <t>426D Marcus Garvey Boulevard</t>
  </si>
  <si>
    <t>LARGE PRIVATE FLOOR IN BROOKLYN, NY</t>
  </si>
  <si>
    <t>155 Lewis Avenue</t>
  </si>
  <si>
    <t>Boerum Hill 2BR Garden Apartment</t>
  </si>
  <si>
    <t>231 Hoyt Street</t>
  </si>
  <si>
    <t>XL 90m2 2BR Victorian area,sleeps 7</t>
  </si>
  <si>
    <t>Ocean Avenue Brooklyn</t>
  </si>
  <si>
    <t>Beautiful new one bedroom apartment</t>
  </si>
  <si>
    <t>270 Marcus Garvey Boulevard</t>
  </si>
  <si>
    <t>Sunny Private Williamsburg Space</t>
  </si>
  <si>
    <t>133 Roebling Street</t>
  </si>
  <si>
    <t>Entire Floor of Sunny Brownstone</t>
  </si>
  <si>
    <t>264 Greene Avenue</t>
  </si>
  <si>
    <t>So clean so convenient.</t>
  </si>
  <si>
    <t>Dwayne</t>
  </si>
  <si>
    <t>Wilson Food Center 443</t>
  </si>
  <si>
    <t xml:space="preserve">BED-STUY SOUTHERN COMFORT </t>
  </si>
  <si>
    <t>475 Monroe Street</t>
  </si>
  <si>
    <t>2 Bedroom fully furnished apt,Clinton Hill BK</t>
  </si>
  <si>
    <t>Myrdith</t>
  </si>
  <si>
    <t>Nice modern room by Prospect Park!</t>
  </si>
  <si>
    <t>Noel And Patricia</t>
  </si>
  <si>
    <t>365 Ocean Avenue</t>
  </si>
  <si>
    <t>Great location! Fort Greene!!!</t>
  </si>
  <si>
    <t>Annie And Joan</t>
  </si>
  <si>
    <t>72 South Portland Avenue</t>
  </si>
  <si>
    <t>The best Williamsburg has to offer!</t>
  </si>
  <si>
    <t>88 North 1st Street</t>
  </si>
  <si>
    <t>Artist loft in prime WILLIAMSBURG, art everywhere!</t>
  </si>
  <si>
    <t>147 North 4th Street</t>
  </si>
  <si>
    <t>Spacious room in fun, quiet house</t>
  </si>
  <si>
    <t>48 Saint Marks Avenue</t>
  </si>
  <si>
    <t>Cozy Bedroom in BK Apt</t>
  </si>
  <si>
    <t>303 Sterling Place</t>
  </si>
  <si>
    <t>Stylish Arty Brooklyn Appartment #4</t>
  </si>
  <si>
    <t>Lucien</t>
  </si>
  <si>
    <t>59A Wyckoff Street</t>
  </si>
  <si>
    <t>2 story family home in Williamsburg</t>
  </si>
  <si>
    <t>140 North 9th Street</t>
  </si>
  <si>
    <t>Modern, Cozy &amp; Bright Private Room and Bathroom</t>
  </si>
  <si>
    <t>163 Park Avenue</t>
  </si>
  <si>
    <t>Classic Brownstone private suite</t>
  </si>
  <si>
    <t>770A Greene Avenue</t>
  </si>
  <si>
    <t>Williamsburgâ€”Steps To Subway, Private Bath&amp;Balcony</t>
  </si>
  <si>
    <t>299 Ainslie Street</t>
  </si>
  <si>
    <t>Private, Spacious Garden Apartment</t>
  </si>
  <si>
    <t>Ayana</t>
  </si>
  <si>
    <t>672 Halsey Street</t>
  </si>
  <si>
    <t>Sunny Retreat with Roof Garden</t>
  </si>
  <si>
    <t>595 Jefferson Avenue</t>
  </si>
  <si>
    <t>Pre-War Williamsburg Loft</t>
  </si>
  <si>
    <t>108 North 6th Street</t>
  </si>
  <si>
    <t>Private Garden Apt â€¢ New Renovation</t>
  </si>
  <si>
    <t>125 Maspeth Avenue</t>
  </si>
  <si>
    <t>Dreamy Private Room in  Super Cool Bedstuy Apt.</t>
  </si>
  <si>
    <t>Keithan</t>
  </si>
  <si>
    <t>415 Hancock Street</t>
  </si>
  <si>
    <t>Homey Townhouse + PRIVATE Bathroom</t>
  </si>
  <si>
    <t>Chris &amp; Don</t>
  </si>
  <si>
    <t>30 Wyckoff Street</t>
  </si>
  <si>
    <t>Entire 2BR APT (not a railroad)</t>
  </si>
  <si>
    <t>302 Hooper Street</t>
  </si>
  <si>
    <t>Chic Aptmnt close to Barclay Center</t>
  </si>
  <si>
    <t>Rebekah</t>
  </si>
  <si>
    <t>136 Park Place</t>
  </si>
  <si>
    <t>166 Reviews, Single-Family House</t>
  </si>
  <si>
    <t>60 2nd Avenue</t>
  </si>
  <si>
    <t>Bright and Cheerful</t>
  </si>
  <si>
    <t>Artist's Jungle Suite + Private Bathroom</t>
  </si>
  <si>
    <t>538 East 21st Street</t>
  </si>
  <si>
    <t>Beloved Brooklyn style apartment</t>
  </si>
  <si>
    <t>The Stanton 709</t>
  </si>
  <si>
    <t>Modern 1BR apt in Greenpoint/Williamsburg Brooklyn</t>
  </si>
  <si>
    <t>147 Kingsland Avenue</t>
  </si>
  <si>
    <t>Charming Bright 2BR apt- sleeps 6</t>
  </si>
  <si>
    <t>Dikla</t>
  </si>
  <si>
    <t>ARTIST LOFT+OFFICE in PRIME WILLIAMSBURG!</t>
  </si>
  <si>
    <t>424 Bedford Avenue</t>
  </si>
  <si>
    <t>Penthouse Designer Loft Brooklyn</t>
  </si>
  <si>
    <t>417 62nd Street</t>
  </si>
  <si>
    <t>Studio Apt. in East Williamsburg</t>
  </si>
  <si>
    <t>260 Stagg Street</t>
  </si>
  <si>
    <t>Sunny Suite in Historic Brooklyn</t>
  </si>
  <si>
    <t>Samantha And Scott</t>
  </si>
  <si>
    <t>1303 Ditmas Avenue</t>
  </si>
  <si>
    <t>Large  Room in Spacious Flat , Central  Location</t>
  </si>
  <si>
    <t>286 Sterling Place</t>
  </si>
  <si>
    <t>Truly A Sweet Home away from Home.</t>
  </si>
  <si>
    <t>Ravanna</t>
  </si>
  <si>
    <t>190 Quincy Street</t>
  </si>
  <si>
    <t>Private Room in Prime Brooklyn Spot</t>
  </si>
  <si>
    <t>Donna And Joaquin</t>
  </si>
  <si>
    <t>226 State Street</t>
  </si>
  <si>
    <t>COZY and WARM Garden Apartment</t>
  </si>
  <si>
    <t>Cozy Room in Family Home..BKLYN!!!</t>
  </si>
  <si>
    <t>Olabimpe</t>
  </si>
  <si>
    <t>599A Madison Street</t>
  </si>
  <si>
    <t>Entire 3BR Private Apt 20min&gt;Manhattan</t>
  </si>
  <si>
    <t>539 Gates Avenue</t>
  </si>
  <si>
    <t>Bedford Stuyvesant Urban Hang Suite</t>
  </si>
  <si>
    <t>Diavanna</t>
  </si>
  <si>
    <t>185 Tompkins Avenue</t>
  </si>
  <si>
    <t>Sunny Room/private bath/ Brownstone</t>
  </si>
  <si>
    <t>106 Lincoln Place</t>
  </si>
  <si>
    <t>Cozy Brownstone Living in Brooklyn</t>
  </si>
  <si>
    <t>Phillip + Zack</t>
  </si>
  <si>
    <t>500 Jefferson Avenue</t>
  </si>
  <si>
    <t>R&amp;S Modern Spacious Hideaway</t>
  </si>
  <si>
    <t>Dwaight</t>
  </si>
  <si>
    <t>488 East 43rd Street</t>
  </si>
  <si>
    <t>Central Williamsburg Room</t>
  </si>
  <si>
    <t>122 South 1st Street</t>
  </si>
  <si>
    <t>Sunny Bedford Stuyvesant Townhouse</t>
  </si>
  <si>
    <t>831 Hancock Street</t>
  </si>
  <si>
    <t>Classic Brooklyn brownstone</t>
  </si>
  <si>
    <t>594 3rd Street</t>
  </si>
  <si>
    <t>Ensuite Redroom</t>
  </si>
  <si>
    <t>470 Hancock Street</t>
  </si>
  <si>
    <t>Cozy Brownstone Suite</t>
  </si>
  <si>
    <t>Sharon And Ronn</t>
  </si>
  <si>
    <t>401 Decatur Street</t>
  </si>
  <si>
    <t>Eveland Private Bed &amp; Living Room w/ Own Entrance</t>
  </si>
  <si>
    <t>393 10th Street</t>
  </si>
  <si>
    <t>Vintage Room  in  Brooklyn</t>
  </si>
  <si>
    <t>Bev</t>
  </si>
  <si>
    <t>270 Malcolm X Boulevard</t>
  </si>
  <si>
    <t>Orange Room</t>
  </si>
  <si>
    <t>656 Putnam Avenue</t>
  </si>
  <si>
    <t>Private Park Slope Brooklyn Hideaway</t>
  </si>
  <si>
    <t>Lovely pied-Ã -terre, in an historic building</t>
  </si>
  <si>
    <t>275 Halsey Street</t>
  </si>
  <si>
    <t>Large Bedroom 15 Min From Manhattan</t>
  </si>
  <si>
    <t>Skip</t>
  </si>
  <si>
    <t>3rd Avenue &amp; 37th Street 3rd Avenue</t>
  </si>
  <si>
    <t>Sunny, comfy and quiet room</t>
  </si>
  <si>
    <t>Nanie</t>
  </si>
  <si>
    <t>702 Flushing Avenue</t>
  </si>
  <si>
    <t>Bright Brooklyn garden apartment!</t>
  </si>
  <si>
    <t>251 Halsey Street</t>
  </si>
  <si>
    <t>Amazing Private &amp; Cozy Williamsburg Room *rooftop*</t>
  </si>
  <si>
    <t>203 Scholes Street</t>
  </si>
  <si>
    <t>Brownstone! Entire Garden Apt w/ Private Entrance!</t>
  </si>
  <si>
    <t>358 Bainbridge Street</t>
  </si>
  <si>
    <t>Entire Apartment - charming 1BR-20min to Downtown</t>
  </si>
  <si>
    <t>Interfaith Medical Center 1545</t>
  </si>
  <si>
    <t>It's always sunny in Williamsburg!</t>
  </si>
  <si>
    <t>Lauren &amp; Chelsea</t>
  </si>
  <si>
    <t>432 Rodney Street</t>
  </si>
  <si>
    <t>Private Cozy Bedroom in Brooklyn</t>
  </si>
  <si>
    <t>310 Lenox Road</t>
  </si>
  <si>
    <t>Sunny, pretty Park Slope 3+ bed apt</t>
  </si>
  <si>
    <t>Brennan</t>
  </si>
  <si>
    <t>538 6th Avenue</t>
  </si>
  <si>
    <t>Private space in Brooklyn</t>
  </si>
  <si>
    <t>308 East 18th Street</t>
  </si>
  <si>
    <t>3 bedroom duplex Brooklyn townhouse</t>
  </si>
  <si>
    <t>Lise</t>
  </si>
  <si>
    <t>333 Pulaski Street</t>
  </si>
  <si>
    <t>1000 SQ FT Cobble Hill Ãœbercharmer</t>
  </si>
  <si>
    <t>5 River Park 347</t>
  </si>
  <si>
    <t>Beautiful Home Away From Home!</t>
  </si>
  <si>
    <t>143 Madison Street</t>
  </si>
  <si>
    <t>Bright, Modern Two Bedroom With Stunning Rooftop</t>
  </si>
  <si>
    <t>H</t>
  </si>
  <si>
    <t>227 South 1st Street</t>
  </si>
  <si>
    <t>Beautiful bright renovated 2BR w Balcony-sleeps 5!</t>
  </si>
  <si>
    <t>Skyview Private Small Room</t>
  </si>
  <si>
    <t>Park Slope-Private Room/Bath/Entry</t>
  </si>
  <si>
    <t>Kedin</t>
  </si>
  <si>
    <t>56 Garfield Place</t>
  </si>
  <si>
    <t>Brownstone Parlor Floor Suite by Superhost!</t>
  </si>
  <si>
    <t>Steef</t>
  </si>
  <si>
    <t>371 Macon Street</t>
  </si>
  <si>
    <t>Spacious Heart of Ft. Greene Studio</t>
  </si>
  <si>
    <t>85 Lafayette Avenue</t>
  </si>
  <si>
    <t>Skylight on Hart</t>
  </si>
  <si>
    <t>Snap Laundromat 1248</t>
  </si>
  <si>
    <t xml:space="preserve">Garden Oasis, Williamsburg!        </t>
  </si>
  <si>
    <t>Large 2BR Apt in Brownstone</t>
  </si>
  <si>
    <t>Gabe And Jane</t>
  </si>
  <si>
    <t>324 Grand Avenue</t>
  </si>
  <si>
    <t>PenthousPrivate room &amp; bath w roof</t>
  </si>
  <si>
    <t>Public School 25 787</t>
  </si>
  <si>
    <t>Williamsburg off Bedford/no extra $ for 2ppl!</t>
  </si>
  <si>
    <t>123 South 2nd Street</t>
  </si>
  <si>
    <t>Pretty and Private in Clinton Hill</t>
  </si>
  <si>
    <t>97 Saint James Place</t>
  </si>
  <si>
    <t>Charming 1BR Bed-Stuy Garden Apt</t>
  </si>
  <si>
    <t>Micah</t>
  </si>
  <si>
    <t>3BR/2BA Duplex - 1min to subway!</t>
  </si>
  <si>
    <t>Fulton Street &amp; Saratoga Avenue Fulton Street</t>
  </si>
  <si>
    <t>Fresh, Simple Sleep in Brooklyn!</t>
  </si>
  <si>
    <t>Chris And Zach</t>
  </si>
  <si>
    <t>76 East 31st Street</t>
  </si>
  <si>
    <t>Private Roof 4 bedroom 2.5Baths 15m to Manhattan</t>
  </si>
  <si>
    <t>1158 Myrtle Avenue</t>
  </si>
  <si>
    <t>Huge serene room in a perfect area!</t>
  </si>
  <si>
    <t>Our Lady of Lebanon Roman Catholic Church 109</t>
  </si>
  <si>
    <t>Beautiful sun-filled Loft BROOKLYN</t>
  </si>
  <si>
    <t>10 Saint Nicholas Avenue</t>
  </si>
  <si>
    <t>â¤ï¸ 2 Beds Option + Private Bath, Sunshine Bushwick</t>
  </si>
  <si>
    <t>946 Bushwick Avenue</t>
  </si>
  <si>
    <t>The Instituteâ€”Heart of Williamsburg</t>
  </si>
  <si>
    <t>93 North 7th Street</t>
  </si>
  <si>
    <t>14 min to Union Square, Manhattan-Sunny Modern Rm</t>
  </si>
  <si>
    <t>Erica And Jorel</t>
  </si>
  <si>
    <t>1255 Willoughby Avenue</t>
  </si>
  <si>
    <t>NEW LISTING-Great for Traveler! Duplx 3 Bdrm/2 Bth</t>
  </si>
  <si>
    <t>Quincy</t>
  </si>
  <si>
    <t>477 Gates Avenue</t>
  </si>
  <si>
    <t>Park Slope 2 bedroom - Amazing Access to All!!!</t>
  </si>
  <si>
    <t>Express Deli 331</t>
  </si>
  <si>
    <t>Parlor Room In Victorian Townhouse</t>
  </si>
  <si>
    <t>Waldemar</t>
  </si>
  <si>
    <t>284 Lafayette Avenue</t>
  </si>
  <si>
    <t>Couples and Family Paradise.</t>
  </si>
  <si>
    <t>59 Logan Street</t>
  </si>
  <si>
    <t>Cozy private Basement studio,15mins  from the city</t>
  </si>
  <si>
    <t>2112 Glenwood Road</t>
  </si>
  <si>
    <t>Big Beautiful Bedroom w/Private Bathroom</t>
  </si>
  <si>
    <t>296 Sterling Place</t>
  </si>
  <si>
    <t>Williamsburg/Greenpoint Studio</t>
  </si>
  <si>
    <t>549 Meeker Avenue</t>
  </si>
  <si>
    <t>Luxury Williamsburg Duplex w/ Yard!</t>
  </si>
  <si>
    <t>566 Grand Street</t>
  </si>
  <si>
    <t>Cozy Williamsburg Brooklyn Space</t>
  </si>
  <si>
    <t>Dave &amp; Theresa</t>
  </si>
  <si>
    <t>106 Devoe Street</t>
  </si>
  <si>
    <t>Private bedroom in awesome loft apt</t>
  </si>
  <si>
    <t>J.D. &amp; Stephanie</t>
  </si>
  <si>
    <t>Bucket Conveyor River Street</t>
  </si>
  <si>
    <t>Urban Jungle in Bedford Stuyvesant</t>
  </si>
  <si>
    <t>1151 Bushwick Avenue</t>
  </si>
  <si>
    <t>Wburg Penthouse, Private elevator, balcony, roof</t>
  </si>
  <si>
    <t>Nick And Jade</t>
  </si>
  <si>
    <t>48 Marcy Avenue</t>
  </si>
  <si>
    <t>Studio Apt With Backyard</t>
  </si>
  <si>
    <t>Citibank 430</t>
  </si>
  <si>
    <t xml:space="preserve">Guestroom w/ 2 beds 20 mins to NYC </t>
  </si>
  <si>
    <t>Broadway &amp; Granite Street Broadway</t>
  </si>
  <si>
    <t>Lovely Suite in Historic Brownstone near Subway</t>
  </si>
  <si>
    <t>112 Malcolm X Boulevard</t>
  </si>
  <si>
    <t>Modern Quiet Gem Near All</t>
  </si>
  <si>
    <t>379 East 48th Street</t>
  </si>
  <si>
    <t>Modern Lofted Williamsburg 3bd</t>
  </si>
  <si>
    <t>Ethan And Wray</t>
  </si>
  <si>
    <t>160 Boerum Street</t>
  </si>
  <si>
    <t>Experience Brooklyn like a True Brooklynite</t>
  </si>
  <si>
    <t>Shahar</t>
  </si>
  <si>
    <t>Recycle a Bicycle 858</t>
  </si>
  <si>
    <t>Luxury Williamsburg, Brooklyn LOFT</t>
  </si>
  <si>
    <t>97 North 10th Street</t>
  </si>
  <si>
    <t>beautiful brownstone</t>
  </si>
  <si>
    <t>Linda Green And Norga</t>
  </si>
  <si>
    <t>80 Halsey Street</t>
  </si>
  <si>
    <t>5 Bedroom, 2 Bath, Steps to Train. FREE PARKING!</t>
  </si>
  <si>
    <t>Eastern Parkway South Mall Eastern Parkway</t>
  </si>
  <si>
    <t>Lovely Bedrooms in Artist's Home</t>
  </si>
  <si>
    <t>Lorelei &amp; Alex</t>
  </si>
  <si>
    <t>116 Gates Avenue</t>
  </si>
  <si>
    <t>Washer&amp;Dryer - 6 Subway stops to NYC / 15 min ride</t>
  </si>
  <si>
    <t>200 Clifton Place</t>
  </si>
  <si>
    <t>Comfy, Roomy Bushwick 1-BR ~ Steps from L/M Train</t>
  </si>
  <si>
    <t>Suzette</t>
  </si>
  <si>
    <t>350 Cornelia Street</t>
  </si>
  <si>
    <t xml:space="preserve">Brooklyn Garden Apartment </t>
  </si>
  <si>
    <t>588 Throop Avenue</t>
  </si>
  <si>
    <t>Luxurious Brooklyn Getaway!</t>
  </si>
  <si>
    <t>Joycelyn</t>
  </si>
  <si>
    <t>2220A Dean Street</t>
  </si>
  <si>
    <t>Cozy Carroll Gardens Brownstone Apt</t>
  </si>
  <si>
    <t>230 Union Street</t>
  </si>
  <si>
    <t>Gorgeous Garden Apartment in Park Slope</t>
  </si>
  <si>
    <t>366 12th Street</t>
  </si>
  <si>
    <t>Charming Boutique Room in Bushwick</t>
  </si>
  <si>
    <t>Kip</t>
  </si>
  <si>
    <t>1345 Halsey Street</t>
  </si>
  <si>
    <t>Cozy 2BD APT close to subway</t>
  </si>
  <si>
    <t>134 Quincy Street</t>
  </si>
  <si>
    <t>Beautiful 3 Bedroom apt in Bed-Stuy</t>
  </si>
  <si>
    <t>299 Malcolm X Boulevard</t>
  </si>
  <si>
    <t>Bedstuy Garden Half Block to Subway</t>
  </si>
  <si>
    <t>736 Decatur Street</t>
  </si>
  <si>
    <t>2000sq $2 million 3 story townhouse</t>
  </si>
  <si>
    <t>Edwin</t>
  </si>
  <si>
    <t>413 Baltic Street</t>
  </si>
  <si>
    <t>Great Room in Williamsburg (uriel)</t>
  </si>
  <si>
    <t>127 Borinquen Place</t>
  </si>
  <si>
    <t>Child-friendly 2BR w/ Yard access and Free Parking</t>
  </si>
  <si>
    <t>460 Madison Street</t>
  </si>
  <si>
    <t>Bright + Stylish *THREE* Bedroom BK Apt Near Train</t>
  </si>
  <si>
    <t>Faye + Amiyr</t>
  </si>
  <si>
    <t>424 Chauncey Street</t>
  </si>
  <si>
    <t>Large Sunny 1BR - Entire 2nd Floor</t>
  </si>
  <si>
    <t>201 Franklin Street</t>
  </si>
  <si>
    <t>Art Large bedroom  Brownstone for 1 or 2 persons</t>
  </si>
  <si>
    <t>129 Wythe Avenue</t>
  </si>
  <si>
    <t>SPACIOUS WILLIAMSBURG DESTINATION</t>
  </si>
  <si>
    <t>Lovely sun-lit 3-bedroom apartment</t>
  </si>
  <si>
    <t>Assiati</t>
  </si>
  <si>
    <t>The Hub for Two</t>
  </si>
  <si>
    <t>455 Jefferson Avenue</t>
  </si>
  <si>
    <t>Landmark Cottage, Brownstone block</t>
  </si>
  <si>
    <t>Saint Louis Senior Citizens Center Brooklyn Avenue</t>
  </si>
  <si>
    <t>Room with En Suite Bathroom &amp; Deck</t>
  </si>
  <si>
    <t>213 Greene Avenue</t>
  </si>
  <si>
    <t>Mid-Century Modern Garden Paradise</t>
  </si>
  <si>
    <t>Carmia And Joe</t>
  </si>
  <si>
    <t>23A Granite Street</t>
  </si>
  <si>
    <t>Williamsburg 2b apartment with deck</t>
  </si>
  <si>
    <t>The Berkley 223</t>
  </si>
  <si>
    <t>The White House</t>
  </si>
  <si>
    <t>Hazel</t>
  </si>
  <si>
    <t>400 Herkimer Street</t>
  </si>
  <si>
    <t>Urban Jungle Garden Duplex</t>
  </si>
  <si>
    <t>425 Bainbridge Street</t>
  </si>
  <si>
    <t>Steps to Subway! Entire apt! 20 min to Manhattan!</t>
  </si>
  <si>
    <t>183 MacDonough Street</t>
  </si>
  <si>
    <t>Spacious Bedroom in a Brooklyn House</t>
  </si>
  <si>
    <t>Oates + Bill</t>
  </si>
  <si>
    <t>Eveland the Place to Stay &amp; Enjoy a 5-â­ï¸ 2bdrm</t>
  </si>
  <si>
    <t>189 16th Street</t>
  </si>
  <si>
    <t>Spacious private BR 2 Queen beds &amp; 3 mins to train</t>
  </si>
  <si>
    <t>Maireni</t>
  </si>
  <si>
    <t>302 Schenectady Avenue</t>
  </si>
  <si>
    <t>Cosy room in Williamsburg</t>
  </si>
  <si>
    <t>239 Graham Avenue</t>
  </si>
  <si>
    <t>carriage house apartment</t>
  </si>
  <si>
    <t>396 Washington Avenue</t>
  </si>
  <si>
    <t>Prime Williamsburg Large bedroom for 1or2 people</t>
  </si>
  <si>
    <t>77 North 7th Street</t>
  </si>
  <si>
    <t>It's all about Bushwick BROOKLYN</t>
  </si>
  <si>
    <t>89 Eldert Street</t>
  </si>
  <si>
    <t>Private! entire studio, own entrance, private bath</t>
  </si>
  <si>
    <t>15 Lawton Street</t>
  </si>
  <si>
    <t>Your own floor (private) in prime Williamsburg!!</t>
  </si>
  <si>
    <t>216 North 6th Street</t>
  </si>
  <si>
    <t>â¤ï¸Lovely Historic Brownstone Charmâ¤ï¸ LEGAL LISTING</t>
  </si>
  <si>
    <t>582 Jefferson Avenue</t>
  </si>
  <si>
    <t>Sunny Park Slope Bedroom</t>
  </si>
  <si>
    <t>287 Prospect Avenue</t>
  </si>
  <si>
    <t>A Romantic Loft plus terrace  Heart of Brooklyn</t>
  </si>
  <si>
    <t>488 Macon Street</t>
  </si>
  <si>
    <t>Beautiful Guest Room in Fort Greene, Brooklyn</t>
  </si>
  <si>
    <t>408 Cumberland Street</t>
  </si>
  <si>
    <t>HUGE mid-century modern, sunny flat w/ amazing cat</t>
  </si>
  <si>
    <t>447 Prospect Place</t>
  </si>
  <si>
    <t>Williamsburg Garden Apartment</t>
  </si>
  <si>
    <t>Park Slope Green Guest House</t>
  </si>
  <si>
    <t>Dani</t>
  </si>
  <si>
    <t>268 11th Street</t>
  </si>
  <si>
    <t>Landmark Brownstone, Crown Heights</t>
  </si>
  <si>
    <t>996 Saint Johns Place</t>
  </si>
  <si>
    <t>Private Room &amp; Coffee, only 3 blocks to Train</t>
  </si>
  <si>
    <t>1389 Decatur Street</t>
  </si>
  <si>
    <t>Sunny 2 Bedroom Brownstone Apt.</t>
  </si>
  <si>
    <t>587 Franklin Avenue</t>
  </si>
  <si>
    <t>Charming, Airy 2 Bedroom Brownstone in Bed-Stuy</t>
  </si>
  <si>
    <t>Cathy</t>
  </si>
  <si>
    <t>712 Macon Street</t>
  </si>
  <si>
    <t>Gorgeous, Luxurious, Modern Apt in Williamsburg!</t>
  </si>
  <si>
    <t>105 Montrose Avenue</t>
  </si>
  <si>
    <t>Garden Apartment with Private Entry</t>
  </si>
  <si>
    <t>Monifa &amp; Saint</t>
  </si>
  <si>
    <t>16 Verona Place</t>
  </si>
  <si>
    <t>Private Room in the Heart of Greenpoint</t>
  </si>
  <si>
    <t>80 Eagle Street</t>
  </si>
  <si>
    <t>Hip Historic Brownstone Apartment with Backyard</t>
  </si>
  <si>
    <t>Adam And Charity</t>
  </si>
  <si>
    <t>1173 Bergen Street</t>
  </si>
  <si>
    <t xml:space="preserve">Park Slope center Garden Studio  </t>
  </si>
  <si>
    <t>362 8th Street</t>
  </si>
  <si>
    <t>Large Garden Apartment</t>
  </si>
  <si>
    <t>Cristobal</t>
  </si>
  <si>
    <t>232 Wyckoff Street</t>
  </si>
  <si>
    <t>Park Block Studio</t>
  </si>
  <si>
    <t>532 8th Street</t>
  </si>
  <si>
    <t>Modern Stay in Brownstone Brooklyn</t>
  </si>
  <si>
    <t>438 Nostrand Avenue</t>
  </si>
  <si>
    <t>Best of Brooklyn &amp; 5 min to Manhattan!</t>
  </si>
  <si>
    <t>Marcy Avenue Williamsburg</t>
  </si>
  <si>
    <t>Sunny Spacious Retro 1 Bedroom</t>
  </si>
  <si>
    <t>829 Lafayette Avenue</t>
  </si>
  <si>
    <t>A Couch In East Williamsburg Near Train.</t>
  </si>
  <si>
    <t>196 Seigel Street</t>
  </si>
  <si>
    <t>Cozy Entire Floor of Brownstone</t>
  </si>
  <si>
    <t>LisaRoxanne</t>
  </si>
  <si>
    <t>188 Gates Avenue</t>
  </si>
  <si>
    <t>Livin' La Vida Brooklyn!!!</t>
  </si>
  <si>
    <t>Bellamy</t>
  </si>
  <si>
    <t>226 Marcus Garvey Boulevard</t>
  </si>
  <si>
    <t>Close to JFK &amp; LGA Feels like home</t>
  </si>
  <si>
    <t>Smidty</t>
  </si>
  <si>
    <t>2608 Atlantic Avenue</t>
  </si>
  <si>
    <t>Sunny+Cozy Double bedroom in BKLYN!</t>
  </si>
  <si>
    <t>1014 New York Avenue</t>
  </si>
  <si>
    <t>Brownstone Flat on Tree-Lined Block</t>
  </si>
  <si>
    <t>1001 Sterling Place</t>
  </si>
  <si>
    <t>Large, sunny, private studio Apt 2F</t>
  </si>
  <si>
    <t>Adam &amp; Allen</t>
  </si>
  <si>
    <t>85 North Henry Street</t>
  </si>
  <si>
    <t>Brooklyn Charm, Close to Manhattan (30+ Days Only)</t>
  </si>
  <si>
    <t>510 Gates Avenue</t>
  </si>
  <si>
    <t>Skylight BR in Gorgeous Rooftop Apt</t>
  </si>
  <si>
    <t>Charisse</t>
  </si>
  <si>
    <t>28 Linden Street</t>
  </si>
  <si>
    <t>Large, sunny, private studio Apt 2R</t>
  </si>
  <si>
    <t>13 Russell Street</t>
  </si>
  <si>
    <t>Sun filled 2BR in BedStuy Townhouse</t>
  </si>
  <si>
    <t>Josandra</t>
  </si>
  <si>
    <t>89 Howard Avenue</t>
  </si>
  <si>
    <t>Brooklyn Life, Easy to Manhattan (30+ Days only)</t>
  </si>
  <si>
    <t>360 Lexington Avenue</t>
  </si>
  <si>
    <t>Williamsburg Brooklyn, Parkside Penthouse NYC View</t>
  </si>
  <si>
    <t>26 Richardson Street</t>
  </si>
  <si>
    <t>NYC 1st Shipping Container Home</t>
  </si>
  <si>
    <t>Janet-David</t>
  </si>
  <si>
    <t>Public School 19 South 3rd Street</t>
  </si>
  <si>
    <t>Prime Williamsburg Loft Oasis with Garden!</t>
  </si>
  <si>
    <t>141 Broadway</t>
  </si>
  <si>
    <t>Williamsburg Penthouse Hideaway</t>
  </si>
  <si>
    <t>387 South 1st Street</t>
  </si>
  <si>
    <t>Beautiful Prime Williamsburg Apt</t>
  </si>
  <si>
    <t>153 North 1st Street</t>
  </si>
  <si>
    <t>Sunny Room 15min from Manhattan</t>
  </si>
  <si>
    <t>Modern Apt - Vibrant Neighborhood!</t>
  </si>
  <si>
    <t>Danica</t>
  </si>
  <si>
    <t>41 Clarkson Avenue</t>
  </si>
  <si>
    <t>Newly renovated historic brownstone</t>
  </si>
  <si>
    <t>202 Hancock Street</t>
  </si>
  <si>
    <t>White private room with 0min to bus stop</t>
  </si>
  <si>
    <t>113 Ryerson Street</t>
  </si>
  <si>
    <t>Great location, cozy, near F, G, R!</t>
  </si>
  <si>
    <t>Williamsburg private clean cozy RM</t>
  </si>
  <si>
    <t>104 North 7th Street</t>
  </si>
  <si>
    <t>A Superhost SALE! DELUXE Room!</t>
  </si>
  <si>
    <t>531 Marcy Avenue</t>
  </si>
  <si>
    <t>Private+Cozy Room w/ Superhost ($0 Cleaning Fee)!</t>
  </si>
  <si>
    <t>296 Covert Street</t>
  </si>
  <si>
    <t>Williamsburg Penthouse Guestroom</t>
  </si>
  <si>
    <t>123 Hope Street</t>
  </si>
  <si>
    <t>Hospitality on Propsect Pk-12 yrs Hosting Legally!</t>
  </si>
  <si>
    <t>Prestige Deli &amp; Grill 2034</t>
  </si>
  <si>
    <t>LG Private Room/Family Friendly</t>
  </si>
  <si>
    <t>Wanda</t>
  </si>
  <si>
    <t>134 Irving Avenue</t>
  </si>
  <si>
    <t>Private brownstone studio Brooklyn</t>
  </si>
  <si>
    <t>Asa</t>
  </si>
  <si>
    <t>37 Park Place</t>
  </si>
  <si>
    <t>HappyCozy GuestSuite w/ Great Energy close to JFK</t>
  </si>
  <si>
    <t>51 Bradford Street</t>
  </si>
  <si>
    <t>PRIVATE Room||Luxury Apt</t>
  </si>
  <si>
    <t>Mayowa</t>
  </si>
  <si>
    <t>284 Halsey Street</t>
  </si>
  <si>
    <t>Good size room in large 3 bedroom</t>
  </si>
  <si>
    <t>259 23rd Street</t>
  </si>
  <si>
    <t>Tranquil Garden Level Apartment</t>
  </si>
  <si>
    <t>Bright Nordic Serenity in Brooklyn</t>
  </si>
  <si>
    <t>1711 Avenue M</t>
  </si>
  <si>
    <t>Beautiful Apartment in Williamsburg</t>
  </si>
  <si>
    <t>Maeve</t>
  </si>
  <si>
    <t>Private room 3min from Bedford stop</t>
  </si>
  <si>
    <t>Signe</t>
  </si>
  <si>
    <t>65 North 7th Street</t>
  </si>
  <si>
    <t>Family Friendly Getaway</t>
  </si>
  <si>
    <t>776 Westminster Road</t>
  </si>
  <si>
    <t>BK Room Available 5/17-5/24</t>
  </si>
  <si>
    <t>65 Clara Street</t>
  </si>
  <si>
    <t>SunLit Room in Hip Neighborhood</t>
  </si>
  <si>
    <t>160 Himrod Street</t>
  </si>
  <si>
    <t>Room available in a 3 bdrm apt!</t>
  </si>
  <si>
    <t>1130 Atlantic Avenue</t>
  </si>
  <si>
    <t>NEW YORK CITY WITH AN OCEAN BREEZE</t>
  </si>
  <si>
    <t>Sawyer</t>
  </si>
  <si>
    <t>2797 Ocean Parkway</t>
  </si>
  <si>
    <t>Cozy South Williamsburg Bedroom off Bedford Ave!</t>
  </si>
  <si>
    <t>56 South 10th Street</t>
  </si>
  <si>
    <t>One Block From Train - 4/23-4/30</t>
  </si>
  <si>
    <t>Jesseca</t>
  </si>
  <si>
    <t>11 Marcus Garvey Boulevard</t>
  </si>
  <si>
    <t>Delightful Brooklyn digs!</t>
  </si>
  <si>
    <t>Issac Remsen School 325</t>
  </si>
  <si>
    <t>Huei-Yin</t>
  </si>
  <si>
    <t>31 Olive Street</t>
  </si>
  <si>
    <t>Unique Furnished Loft Sublet</t>
  </si>
  <si>
    <t>110 Calyer Street</t>
  </si>
  <si>
    <t>Shared Room in Apartment</t>
  </si>
  <si>
    <t>1396 Broadway</t>
  </si>
  <si>
    <t>1 bedroom, large williamsburg loft</t>
  </si>
  <si>
    <t>111 South 2nd Street</t>
  </si>
  <si>
    <t>Large Bedroom in Bushwick</t>
  </si>
  <si>
    <t>82 George Street</t>
  </si>
  <si>
    <t>Beautiful room in Williamsburg!</t>
  </si>
  <si>
    <t>422 Hooper Street</t>
  </si>
  <si>
    <t>Large 1 bdrm in Brooklyn - NYC</t>
  </si>
  <si>
    <t>1568 East 8th Street</t>
  </si>
  <si>
    <t>Doesn't get any better than this!!</t>
  </si>
  <si>
    <t>Shayan</t>
  </si>
  <si>
    <t>1 Private Bedroom w/ private bath</t>
  </si>
  <si>
    <t>Isoke</t>
  </si>
  <si>
    <t>Ideal Food Basket 631</t>
  </si>
  <si>
    <t>Large Room, Private Entrance</t>
  </si>
  <si>
    <t>Gene</t>
  </si>
  <si>
    <t>Saratoga Avenue &amp; Marion Street Saratoga Avenue</t>
  </si>
  <si>
    <t>Spacious 1BR Bushwick Surfers Loft!</t>
  </si>
  <si>
    <t>25 Lawton Street</t>
  </si>
  <si>
    <t>Quiet Space Directly Off L Train</t>
  </si>
  <si>
    <t>Private room, Williamsburg Brooklyn</t>
  </si>
  <si>
    <t>Huge 3BR on Prospect Park</t>
  </si>
  <si>
    <t>214 Seeley Street</t>
  </si>
  <si>
    <t>COZY, AFFORDABLE, PVT. BEDSTUY ROOM</t>
  </si>
  <si>
    <t>444 Lexington Avenue</t>
  </si>
  <si>
    <t>Cozy &amp; Convenient Room in Bed-Stuy</t>
  </si>
  <si>
    <t>Restoration Plaza 1368</t>
  </si>
  <si>
    <t>Home 4 Medical Professionals-Dwnst8</t>
  </si>
  <si>
    <t>SUNY Downstate Campus Linden Boulevard</t>
  </si>
  <si>
    <t>Home 4 Medical Professionals-Kngbr3</t>
  </si>
  <si>
    <t>Cozy private bedroom in duplex</t>
  </si>
  <si>
    <t>21 Garden Street</t>
  </si>
  <si>
    <t>Humble 1BR in Bushwick</t>
  </si>
  <si>
    <t>1489 Putnam Avenue</t>
  </si>
  <si>
    <t>Lovely Big Bedroom in Clinton Hill</t>
  </si>
  <si>
    <t>Kylie</t>
  </si>
  <si>
    <t>113 Spencer Street</t>
  </si>
  <si>
    <t>1BR with backyard in Williamsburg!</t>
  </si>
  <si>
    <t>180 North 6th Street</t>
  </si>
  <si>
    <t>Railroad Apt in Greenpoint, BKLYN</t>
  </si>
  <si>
    <t>Ira</t>
  </si>
  <si>
    <t>68A Newel Street</t>
  </si>
  <si>
    <t>Furnished room in DUMBO/Fort Greene</t>
  </si>
  <si>
    <t>23 Duffield Street</t>
  </si>
  <si>
    <t>Spacious Room in Bushwick Brooklyn</t>
  </si>
  <si>
    <t>Vincent</t>
  </si>
  <si>
    <t>134 Morgan Avenue</t>
  </si>
  <si>
    <t>Private Room w/ Bath and Balcony</t>
  </si>
  <si>
    <t>79 Underhill Avenue</t>
  </si>
  <si>
    <t>Large 1 Bedroom in Brooklyn</t>
  </si>
  <si>
    <t>Key Food Urban Market 643</t>
  </si>
  <si>
    <t>1 Bedroom in a Williamsburg Loft</t>
  </si>
  <si>
    <t>Natsuki</t>
  </si>
  <si>
    <t>15 Dunham Place 15</t>
  </si>
  <si>
    <t>Open Room for 12 Days this February</t>
  </si>
  <si>
    <t>Ebenezer Seventh Day Adventist School Eastern Parkway Service Road</t>
  </si>
  <si>
    <t>Cosy room in spacious apartment</t>
  </si>
  <si>
    <t>949 Prospect Place</t>
  </si>
  <si>
    <t>private room avail in lovely BK apt</t>
  </si>
  <si>
    <t>Fen</t>
  </si>
  <si>
    <t>405 Stanhope Street</t>
  </si>
  <si>
    <t>2 Bedroom Apt in downtown Brooklyn</t>
  </si>
  <si>
    <t>Brook</t>
  </si>
  <si>
    <t>192 Clermont Avenue</t>
  </si>
  <si>
    <t>Room for rent in Sheepshead bay</t>
  </si>
  <si>
    <t>Dasha</t>
  </si>
  <si>
    <t>2776 East 14th Street</t>
  </si>
  <si>
    <t>Clinton Hill Guest Room</t>
  </si>
  <si>
    <t>Rudy And Joan</t>
  </si>
  <si>
    <t>21 Saint James Place</t>
  </si>
  <si>
    <t>Cozy Room in Crown Heights</t>
  </si>
  <si>
    <t>1281 Union Street</t>
  </si>
  <si>
    <t>Cozy room in Brooklyn!!</t>
  </si>
  <si>
    <t>114 Pulaski Street</t>
  </si>
  <si>
    <t>beautiful ROOFTOP apartment</t>
  </si>
  <si>
    <t>Aljosha</t>
  </si>
  <si>
    <t>158 Schaefer Street</t>
  </si>
  <si>
    <t>Cozy 1BD close to Prospect Park</t>
  </si>
  <si>
    <t>Sakina</t>
  </si>
  <si>
    <t>465 Eastern Parkway</t>
  </si>
  <si>
    <t>Fabulous bedroom in the heart of BK</t>
  </si>
  <si>
    <t>Diego Fernando</t>
  </si>
  <si>
    <t>246 Monroe Street</t>
  </si>
  <si>
    <t>Private room for 2 in cool BK apt</t>
  </si>
  <si>
    <t>33 Hinckley Place</t>
  </si>
  <si>
    <t>Sunny Room- Prospect Heights- Bklyn</t>
  </si>
  <si>
    <t>Rania</t>
  </si>
  <si>
    <t>509 Park Place</t>
  </si>
  <si>
    <t>room in prime williamsburg</t>
  </si>
  <si>
    <t>Jisoo</t>
  </si>
  <si>
    <t>199 Wythe Avenue</t>
  </si>
  <si>
    <t>Cozy Two-bedroom Apt in a Cute House in Brooklyn!</t>
  </si>
  <si>
    <t>640 East 5th Street</t>
  </si>
  <si>
    <t>Cosy room in Brooklyn!2min to Sbwy</t>
  </si>
  <si>
    <t>Joerg</t>
  </si>
  <si>
    <t>447 60th Street</t>
  </si>
  <si>
    <t xml:space="preserve">sunny &amp; spacious one-bedroom </t>
  </si>
  <si>
    <t>Maura</t>
  </si>
  <si>
    <t>49 Monroe Street</t>
  </si>
  <si>
    <t>Comfortable Greenpoint Bedroom</t>
  </si>
  <si>
    <t>137 Russell Street</t>
  </si>
  <si>
    <t>1x furnished Bdr in 2Bdr Apt-Wburg</t>
  </si>
  <si>
    <t>Piper</t>
  </si>
  <si>
    <t>298 Maujer Street</t>
  </si>
  <si>
    <t>BRIGHT MODERN BEDROOM</t>
  </si>
  <si>
    <t>1292 East 51st Street</t>
  </si>
  <si>
    <t>Artist Loft in Greenpoint/Williamsb</t>
  </si>
  <si>
    <t>Darby</t>
  </si>
  <si>
    <t>189 Guernsey Street</t>
  </si>
  <si>
    <t>Spacious Studio in Brooklyn</t>
  </si>
  <si>
    <t>1501 Lincoln Place</t>
  </si>
  <si>
    <t>Currently Not Avail</t>
  </si>
  <si>
    <t>Agel</t>
  </si>
  <si>
    <t>35 Ten Eyck Street</t>
  </si>
  <si>
    <t>CHARMING bedroom in BedStuy</t>
  </si>
  <si>
    <t>Blair</t>
  </si>
  <si>
    <t>920 Myrtle Avenue</t>
  </si>
  <si>
    <t>1br in duplex of luxury building</t>
  </si>
  <si>
    <t>91 Meserole Street</t>
  </si>
  <si>
    <t>Quiet Room with a View</t>
  </si>
  <si>
    <t>95 Evergreen Avenue</t>
  </si>
  <si>
    <t>Coming soon</t>
  </si>
  <si>
    <t>298 Warren Street</t>
  </si>
  <si>
    <t>Williamsburg, BK large apt</t>
  </si>
  <si>
    <t>Lorimer Street &amp; Grand Street Lorimer Street</t>
  </si>
  <si>
    <t>Private room in Bushwick Loft</t>
  </si>
  <si>
    <t>223 Varet Street</t>
  </si>
  <si>
    <t>1 Bedroom in Bushwick APT</t>
  </si>
  <si>
    <t>361 Harman Street</t>
  </si>
  <si>
    <t>Two room suite for rent in Bushwick</t>
  </si>
  <si>
    <t>400 Evergreen Avenue</t>
  </si>
  <si>
    <t xml:space="preserve">Amazing View in East Williamsburg </t>
  </si>
  <si>
    <t>246 Withers Street</t>
  </si>
  <si>
    <t>Bushwick Pad</t>
  </si>
  <si>
    <t>990 DeKalb Avenue</t>
  </si>
  <si>
    <t>Sunlit Private Room / Spacious Pre-War Apartment</t>
  </si>
  <si>
    <t>1344 Dean Street</t>
  </si>
  <si>
    <t>Artist's Studio Apartment</t>
  </si>
  <si>
    <t>30 Sutton Street</t>
  </si>
  <si>
    <t>Cool room while I'm away!</t>
  </si>
  <si>
    <t>Redding</t>
  </si>
  <si>
    <t>66 Lewis Avenue</t>
  </si>
  <si>
    <t>Gorgeous Park Slope Space &amp; Light</t>
  </si>
  <si>
    <t>77 Prospect Place</t>
  </si>
  <si>
    <t>Lovely 3 Story Cottage in Park Slope</t>
  </si>
  <si>
    <t>178 Devoe Street</t>
  </si>
  <si>
    <t>Spacious room in Bed-Stuy</t>
  </si>
  <si>
    <t>277 Stuyvesant Avenue</t>
  </si>
  <si>
    <t>Fresh, Quite and Poppin.</t>
  </si>
  <si>
    <t>281 Smith Street</t>
  </si>
  <si>
    <t>Loft in Brooklyn / Clinton Hill</t>
  </si>
  <si>
    <t>230 Saint James Place</t>
  </si>
  <si>
    <t>Newly Renovated BR in Heart of BK!</t>
  </si>
  <si>
    <t>Khadija</t>
  </si>
  <si>
    <t>3014 Cortelyou Road</t>
  </si>
  <si>
    <t>Quiet room in Greenpoint</t>
  </si>
  <si>
    <t>218 India Street</t>
  </si>
  <si>
    <t>Lots of space, great location</t>
  </si>
  <si>
    <t>Isis</t>
  </si>
  <si>
    <t>43 Maple Street</t>
  </si>
  <si>
    <t>Master Bedroom in Lefferts Garden</t>
  </si>
  <si>
    <t>347 Fenimore Street</t>
  </si>
  <si>
    <t>King Loft Bed in Bushwick Loft</t>
  </si>
  <si>
    <t>805 Broadway</t>
  </si>
  <si>
    <t>Light Filled Studio</t>
  </si>
  <si>
    <t>Lilah</t>
  </si>
  <si>
    <t>123 Nostrand Avenue</t>
  </si>
  <si>
    <t>Private bedroom in Bushwick</t>
  </si>
  <si>
    <t>365 Palmetto Street</t>
  </si>
  <si>
    <t>Room available in Williamsburg</t>
  </si>
  <si>
    <t>655 Grand Street</t>
  </si>
  <si>
    <t>Greenpoint apartment</t>
  </si>
  <si>
    <t>136 Newton Street</t>
  </si>
  <si>
    <t>Charming sunny room in Brooklyn</t>
  </si>
  <si>
    <t>425 Grand Avenue</t>
  </si>
  <si>
    <t>Sunny Bedroom in Brooklyn Loft</t>
  </si>
  <si>
    <t>29 Saint Nicholas Avenue</t>
  </si>
  <si>
    <t>Colorful 2 Bedroom in Brooklyn</t>
  </si>
  <si>
    <t>180 Richardson Street</t>
  </si>
  <si>
    <t>A clean private room in Brooklyn</t>
  </si>
  <si>
    <t>Pianpian Carolyn</t>
  </si>
  <si>
    <t>336 Kings Highway</t>
  </si>
  <si>
    <t>Sunny Prospect Park 2 Bedroom</t>
  </si>
  <si>
    <t>371 Parkside Avenue</t>
  </si>
  <si>
    <t>SPACIOUS LIVINGROOM IN BROOKLYN</t>
  </si>
  <si>
    <t>16 Ocean Parkway</t>
  </si>
  <si>
    <t>Sanctuary Quiet Room in Apartment</t>
  </si>
  <si>
    <t>311 Wyckoff Avenue</t>
  </si>
  <si>
    <t xml:space="preserve">Beautiful duplex for family w/kids </t>
  </si>
  <si>
    <t>Bunk Bed room share in Bklyn near Brooklyn College</t>
  </si>
  <si>
    <t>Malisa</t>
  </si>
  <si>
    <t>1732 Flatbush Avenue</t>
  </si>
  <si>
    <t>Cozy Bedroom Off Eastern Parkway</t>
  </si>
  <si>
    <t>560 Lincoln Place</t>
  </si>
  <si>
    <t>Cozy room in a fun, low-key neighb!</t>
  </si>
  <si>
    <t>30 Bushwick Avenue</t>
  </si>
  <si>
    <t>Big Duplex 1 BR/Loft w/ outdoors</t>
  </si>
  <si>
    <t>949 REAR-A Willoughby Avenue</t>
  </si>
  <si>
    <t>Your own apartment in Brooklyn!</t>
  </si>
  <si>
    <t>145 Marcus Garvey Boulevard</t>
  </si>
  <si>
    <t>Sunny back bedroom in duplex</t>
  </si>
  <si>
    <t>409 8th Street</t>
  </si>
  <si>
    <t>Pvt 1 Bed in Fort Greene</t>
  </si>
  <si>
    <t>168 Flushing Avenue</t>
  </si>
  <si>
    <t>Size, Splendor &amp; High Ceilings</t>
  </si>
  <si>
    <t>Sunny Deck and Private Garden</t>
  </si>
  <si>
    <t>56 Fort Greene Place</t>
  </si>
  <si>
    <t>STUNNING WILLIAMSBURG HOME W/GARDEN</t>
  </si>
  <si>
    <t>63 North 10th Street</t>
  </si>
  <si>
    <t>Beautiful Row House Steps From Park</t>
  </si>
  <si>
    <t>1614 11th Avenue</t>
  </si>
  <si>
    <t>BROOKLYN Authentic artsy LOFT :)</t>
  </si>
  <si>
    <t>Kasia</t>
  </si>
  <si>
    <t>400 Wythe Avenue</t>
  </si>
  <si>
    <t>Beautiful Room+Shared Living Room</t>
  </si>
  <si>
    <t>368 Eastern Parkway</t>
  </si>
  <si>
    <t>Beautiful 2 Bdrm Duplex w Backyard</t>
  </si>
  <si>
    <t>188 Washington Avenue</t>
  </si>
  <si>
    <t>Lovely Apt/Room in Ditmas Park, BK</t>
  </si>
  <si>
    <t>1314 Cortelyou Road</t>
  </si>
  <si>
    <t>charming, sunny and quiet studio</t>
  </si>
  <si>
    <t>Joscelyn</t>
  </si>
  <si>
    <t>363 Sterling Place</t>
  </si>
  <si>
    <t>Room in Down town Brooklyn Parkslop</t>
  </si>
  <si>
    <t>Akim</t>
  </si>
  <si>
    <t>328 Bergen Street</t>
  </si>
  <si>
    <t>Lovely room in Prospect Heights</t>
  </si>
  <si>
    <t>384 Sterling Place</t>
  </si>
  <si>
    <t>Brownstone in Heart Of Park Slope!</t>
  </si>
  <si>
    <t>420 7th Street</t>
  </si>
  <si>
    <t>Lovely Bedroom in Trendy Brooklyn</t>
  </si>
  <si>
    <t>Jiawen</t>
  </si>
  <si>
    <t>Automated Hand Car Wash 1119</t>
  </si>
  <si>
    <t>Stylish Spacious w Lrge Deck 11231</t>
  </si>
  <si>
    <t>315 Smith Street</t>
  </si>
  <si>
    <t>Fantastic Room in Williamsburg</t>
  </si>
  <si>
    <t>78 Ten Eyck Street</t>
  </si>
  <si>
    <t>New- Downtown Brooklyn Apt- 10 min Manhattan</t>
  </si>
  <si>
    <t>97 Bergen Street</t>
  </si>
  <si>
    <t>Large Bedroom in Brooklyn for June and July.</t>
  </si>
  <si>
    <t>131 East 21st Street</t>
  </si>
  <si>
    <t>Room in Williamsburg</t>
  </si>
  <si>
    <t>141 South 3rd Street</t>
  </si>
  <si>
    <t>Williamsburg Penthouse w/ Balcony</t>
  </si>
  <si>
    <t>157 Wallabout Street</t>
  </si>
  <si>
    <t xml:space="preserve">Beautiful Room In Williamsburg </t>
  </si>
  <si>
    <t>434 Marcy Avenue</t>
  </si>
  <si>
    <t>A Photographer's Bohemian Artist Dream 1BD</t>
  </si>
  <si>
    <t>384 South 3rd Street</t>
  </si>
  <si>
    <t xml:space="preserve">beautiful 2br 2bath 2 balconies. </t>
  </si>
  <si>
    <t>Octavio</t>
  </si>
  <si>
    <t>684A Willoughby Avenue</t>
  </si>
  <si>
    <t>Spacious private room</t>
  </si>
  <si>
    <t>543 6th Street</t>
  </si>
  <si>
    <t>Mamas red rm#2- profs-interns-students bklyn train</t>
  </si>
  <si>
    <t>Ms. Edith</t>
  </si>
  <si>
    <t>5305 13th Avenue</t>
  </si>
  <si>
    <t>Huge room in East Williamsburg</t>
  </si>
  <si>
    <t>189 Johnson Avenue</t>
  </si>
  <si>
    <t>Bed-Stuy Brownstone</t>
  </si>
  <si>
    <t>Petey</t>
  </si>
  <si>
    <t>665 Hancock Street</t>
  </si>
  <si>
    <t>Bright Beautiful Spacious 1 bedroom</t>
  </si>
  <si>
    <t>512 Eastern Parkway</t>
  </si>
  <si>
    <t>$455 Cozy 1bd, BKLYN Sublet March</t>
  </si>
  <si>
    <t>616 Lexington Avenue</t>
  </si>
  <si>
    <t>Private Room in Large 2BR Apartment</t>
  </si>
  <si>
    <t>Mt. Zion Pentacostal Holy Church 175</t>
  </si>
  <si>
    <t xml:space="preserve">1br - Williamsburg Luxury Sublet </t>
  </si>
  <si>
    <t>250N10 250</t>
  </si>
  <si>
    <t>Spacious Room w/ Queen Bed</t>
  </si>
  <si>
    <t>585 Prospect Place</t>
  </si>
  <si>
    <t>Park Slope Bedroom</t>
  </si>
  <si>
    <t>220 9th Street</t>
  </si>
  <si>
    <t>Beautiful artist brownstone</t>
  </si>
  <si>
    <t>178 Ralph Avenue</t>
  </si>
  <si>
    <t>Stylish, Affordable &amp; Private Room</t>
  </si>
  <si>
    <t>Maureen</t>
  </si>
  <si>
    <t>252 Tompkins Avenue</t>
  </si>
  <si>
    <t>Cozy Boutique Studio in Brooklyn</t>
  </si>
  <si>
    <t>Luisa</t>
  </si>
  <si>
    <t>90 Quincy Street</t>
  </si>
  <si>
    <t>Brooklyn Luxury</t>
  </si>
  <si>
    <t>937 Lafayette Avenue</t>
  </si>
  <si>
    <t>Top floor!</t>
  </si>
  <si>
    <t>1855 81st Street</t>
  </si>
  <si>
    <t>Vibrant Brooklyn location!</t>
  </si>
  <si>
    <t>141 Calyer Street</t>
  </si>
  <si>
    <t>10-Room Apt w/ 3BR &amp; Park Views</t>
  </si>
  <si>
    <t>541 8th Street</t>
  </si>
  <si>
    <t>Large room in Prospect Heights</t>
  </si>
  <si>
    <t>819 Bergen Street</t>
  </si>
  <si>
    <t>Nice Cozy Space</t>
  </si>
  <si>
    <t>Junior High School 210 188</t>
  </si>
  <si>
    <t>Room w/ Private Bathroom</t>
  </si>
  <si>
    <t>Weilong</t>
  </si>
  <si>
    <t>170 Metropolitan Avenue</t>
  </si>
  <si>
    <t>Large, Sunny Roomâ€”in Fun, Trendy Area</t>
  </si>
  <si>
    <t>71 Skillman Avenue</t>
  </si>
  <si>
    <t>Large Park Slope Alcove Studio</t>
  </si>
  <si>
    <t>Towneplace Suites 561</t>
  </si>
  <si>
    <t>Spacious Bedroom in Williamsburg Loft.</t>
  </si>
  <si>
    <t>12 Devoe Street</t>
  </si>
  <si>
    <t>1BR Doorman Bldg Boerum Hill BK</t>
  </si>
  <si>
    <t>Amazing room in Greenpoint</t>
  </si>
  <si>
    <t>185 Nassau Avenue</t>
  </si>
  <si>
    <t>Private Bushwick Loved Room with a Sacred Garden</t>
  </si>
  <si>
    <t>187 Irving Avenue</t>
  </si>
  <si>
    <t>Williamsburg Apartment</t>
  </si>
  <si>
    <t>60 Bayard Street</t>
  </si>
  <si>
    <t>Entire 1400 sq ft Artist Loft - FOUR Private Rooms</t>
  </si>
  <si>
    <t>156 Walworth Street</t>
  </si>
  <si>
    <t>Spacious and bright 2 or 3 bedroom</t>
  </si>
  <si>
    <t>Medgar Evers College Bedford Avenue</t>
  </si>
  <si>
    <t>Brooklyn Summer</t>
  </si>
  <si>
    <t>Daliso</t>
  </si>
  <si>
    <t>1510 Pacific Street</t>
  </si>
  <si>
    <t>Cozy 2BR Brooklyn retreat w/Bckyard</t>
  </si>
  <si>
    <t>280 14th Street</t>
  </si>
  <si>
    <t>Bushwick House</t>
  </si>
  <si>
    <t>425 Stockholm Street</t>
  </si>
  <si>
    <t>Adorable Apt on Prospect Park!</t>
  </si>
  <si>
    <t>506 16th Street</t>
  </si>
  <si>
    <t>Sunny one bedroom blocks from park and trains</t>
  </si>
  <si>
    <t>657 Flatbush Avenue</t>
  </si>
  <si>
    <t>Most amazing spot in Williamsburg</t>
  </si>
  <si>
    <t>142N6 142</t>
  </si>
  <si>
    <t>2 bdrm in center of Williamsburg</t>
  </si>
  <si>
    <t>KCDC 85</t>
  </si>
  <si>
    <t>Spacious &amp; Bright Apt in Park Slope</t>
  </si>
  <si>
    <t>209 4th Avenue</t>
  </si>
  <si>
    <t>Big, bright, Williamsburg bedroom</t>
  </si>
  <si>
    <t>128 Montrose Avenue</t>
  </si>
  <si>
    <t>Gracious Brooklyn Limestone</t>
  </si>
  <si>
    <t>442 Rogers Avenue</t>
  </si>
  <si>
    <t>quitissential brooklyn loft</t>
  </si>
  <si>
    <t>200 Water Street</t>
  </si>
  <si>
    <t>Historical Cozy Home in Bushwick</t>
  </si>
  <si>
    <t>Skyler</t>
  </si>
  <si>
    <t>1204 Bushwick Avenue</t>
  </si>
  <si>
    <t>Labor Day in Brooklyn Room Stay</t>
  </si>
  <si>
    <t>872 Saint Johns Place</t>
  </si>
  <si>
    <t>Charming one bedroom in brownstone</t>
  </si>
  <si>
    <t>468 Warren Street</t>
  </si>
  <si>
    <t>Private room in Brooklyn Loft</t>
  </si>
  <si>
    <t>250 Varet Street</t>
  </si>
  <si>
    <t>CHIC NEW YORK OASIS WITH ROOF DECK!</t>
  </si>
  <si>
    <t>Gilleon</t>
  </si>
  <si>
    <t>A quite nice bedroom in Greenpoint</t>
  </si>
  <si>
    <t>Selim</t>
  </si>
  <si>
    <t>674 Manhattan Avenue</t>
  </si>
  <si>
    <t>Amazing, Spacious Bedroom in BK</t>
  </si>
  <si>
    <t>Naeem</t>
  </si>
  <si>
    <t>15 Hart Street</t>
  </si>
  <si>
    <t>The Top-Notch Top-Floor</t>
  </si>
  <si>
    <t>178 Green Street</t>
  </si>
  <si>
    <t>Private Room In Bushwick</t>
  </si>
  <si>
    <t>1117 Jefferson Avenue</t>
  </si>
  <si>
    <t>Large 1-bedroom, 2 blocks from park</t>
  </si>
  <si>
    <t>784 Washington Avenue</t>
  </si>
  <si>
    <t>Spacious Room in Adorable Apartment</t>
  </si>
  <si>
    <t>Bedroom with Empire St Bldg View!</t>
  </si>
  <si>
    <t>240 Manhattan Avenue</t>
  </si>
  <si>
    <t>2 Bedroom in Bed Stuy</t>
  </si>
  <si>
    <t>Win</t>
  </si>
  <si>
    <t>249 Gates Avenue</t>
  </si>
  <si>
    <t>Spacious Room in Apt with Backyard</t>
  </si>
  <si>
    <t>Kanhar</t>
  </si>
  <si>
    <t>205 Vernon Avenue</t>
  </si>
  <si>
    <t>Spacious One-Bedroom near Prospect Park</t>
  </si>
  <si>
    <t>Prospect Park Flatbush Avenue</t>
  </si>
  <si>
    <t>Spacious 1BD Red Hook Apartment</t>
  </si>
  <si>
    <t>Rhys</t>
  </si>
  <si>
    <t>129 Wolcott Street</t>
  </si>
  <si>
    <t>Subletting in CrownHeights,Brooklyn</t>
  </si>
  <si>
    <t>855 Nostrand Avenue</t>
  </si>
  <si>
    <t>Spacious Brooklyn Loft/private room</t>
  </si>
  <si>
    <t>997 Jefferson Avenue</t>
  </si>
  <si>
    <t>Sunny Room in Trendy Williamsburg</t>
  </si>
  <si>
    <t>Shlomit</t>
  </si>
  <si>
    <t>385 South 4th Street</t>
  </si>
  <si>
    <t>Bedford Avenue</t>
  </si>
  <si>
    <t>110 Martense Street</t>
  </si>
  <si>
    <t>Carroll Gardens entire apartment</t>
  </si>
  <si>
    <t>Transit Garden 2nd Place</t>
  </si>
  <si>
    <t>One bedroom in quiet Brooklyn</t>
  </si>
  <si>
    <t>443 Sterling Street</t>
  </si>
  <si>
    <t>Beautiful 2BR Flex Factory Loft</t>
  </si>
  <si>
    <t>268 Nassau Avenue</t>
  </si>
  <si>
    <t>Stunning 1BR Brooklyn Loft</t>
  </si>
  <si>
    <t>Better than hotel</t>
  </si>
  <si>
    <t>7509 3rd Avenue</t>
  </si>
  <si>
    <t>Private Room in Fort Greene! (Baby Friendly)</t>
  </si>
  <si>
    <t>170 South Oxford Street</t>
  </si>
  <si>
    <t>Saratoga Park Suite</t>
  </si>
  <si>
    <t>Aqila</t>
  </si>
  <si>
    <t>966 Jefferson Avenue</t>
  </si>
  <si>
    <t>The Long Hallway</t>
  </si>
  <si>
    <t>Tanmaya</t>
  </si>
  <si>
    <t>Sweet Brooklyn 608</t>
  </si>
  <si>
    <t>Williamsburg Loft w/ Amazing Roof</t>
  </si>
  <si>
    <t>273 Grand Street</t>
  </si>
  <si>
    <t>Large, Bright Williamsburg Loft</t>
  </si>
  <si>
    <t>151 Kent Avenue</t>
  </si>
  <si>
    <t>Beautiful Bedroom / Winter Getaway</t>
  </si>
  <si>
    <t>267 Irving Avenue</t>
  </si>
  <si>
    <t>Beautiful room with large windows</t>
  </si>
  <si>
    <t>Marian</t>
  </si>
  <si>
    <t>108 Dupont Street</t>
  </si>
  <si>
    <t>Bright and Sunny Apartment DUMBO</t>
  </si>
  <si>
    <t>Great Private Room in Bedstuy</t>
  </si>
  <si>
    <t>12 Spencer Court</t>
  </si>
  <si>
    <t>One bedroom July 1- Decemb (Phone number hidden by Airbnb) p.mo .</t>
  </si>
  <si>
    <t>Holy Family Roman Catholic Church 215</t>
  </si>
  <si>
    <t>Hostess Dawn in Brooklyn.</t>
  </si>
  <si>
    <t>2919 Beverley Road</t>
  </si>
  <si>
    <t>Garden Spot in Bushwick</t>
  </si>
  <si>
    <t>301 Stanhope Street</t>
  </si>
  <si>
    <t>Charming space in lively neighborhood.</t>
  </si>
  <si>
    <t>581 Prospect Place</t>
  </si>
  <si>
    <t>Spacious 2 Bd &amp; 2 bath Apartment</t>
  </si>
  <si>
    <t>Duncan</t>
  </si>
  <si>
    <t>157 Norman Avenue</t>
  </si>
  <si>
    <t>Private room in Williamsburg Apt</t>
  </si>
  <si>
    <t>109 Stagg Street</t>
  </si>
  <si>
    <t>Cozy bedroom in the heart of Bushwick</t>
  </si>
  <si>
    <t>242 Central Avenue</t>
  </si>
  <si>
    <t>Charming Fort Greene 2 BR</t>
  </si>
  <si>
    <t>29 South Elliott Place</t>
  </si>
  <si>
    <t>Colorful Room in Crown Heights</t>
  </si>
  <si>
    <t>568 Saint Marks Avenue</t>
  </si>
  <si>
    <t>one room bushwick</t>
  </si>
  <si>
    <t>207 Bushwick Avenue</t>
  </si>
  <si>
    <t xml:space="preserve">BIG ROOM IN BROOKLYN!! </t>
  </si>
  <si>
    <t>272 Skillman Street</t>
  </si>
  <si>
    <t>Amazing Duplex in Williamsburg</t>
  </si>
  <si>
    <t>Reut</t>
  </si>
  <si>
    <t>56 South 3rd Street</t>
  </si>
  <si>
    <t xml:space="preserve">Quiet Brooklyn Apartment </t>
  </si>
  <si>
    <t>497 Meeker Avenue</t>
  </si>
  <si>
    <t>Live in a doll factory!</t>
  </si>
  <si>
    <t>Pier Wines 12</t>
  </si>
  <si>
    <t>Sunny Apt, park view - Jeffreson L</t>
  </si>
  <si>
    <t>64 Irving Avenue</t>
  </si>
  <si>
    <t>Entire Apt. in E. Williamsburg</t>
  </si>
  <si>
    <t>Ava</t>
  </si>
  <si>
    <t>210 Meserole Street</t>
  </si>
  <si>
    <t>Huge Sunny Room With En Suite</t>
  </si>
  <si>
    <t>412 Pulaski Street</t>
  </si>
  <si>
    <t>Williamsburg BK Studio Luxury Bldg</t>
  </si>
  <si>
    <t>Anup</t>
  </si>
  <si>
    <t>117 Bedford Avenue</t>
  </si>
  <si>
    <t>Prime Williamsburg Brooklyn Apartment for Holidays</t>
  </si>
  <si>
    <t>277 Grand Street</t>
  </si>
  <si>
    <t>Comfy room in Williamsburg Loft Apt</t>
  </si>
  <si>
    <t>Mav</t>
  </si>
  <si>
    <t>143 Conselyea Street</t>
  </si>
  <si>
    <t>Recently Renovated Boerum Hill Apt</t>
  </si>
  <si>
    <t>330 Bergen Street</t>
  </si>
  <si>
    <t>Stylish 1897 garden duplex oasis!</t>
  </si>
  <si>
    <t>Brandi</t>
  </si>
  <si>
    <t>110 Clifton Place</t>
  </si>
  <si>
    <t>Bohemian Paradise in Williamsburg</t>
  </si>
  <si>
    <t>113 South 2nd Street</t>
  </si>
  <si>
    <t>Clean, Cozy - South ParkSlope - NYC</t>
  </si>
  <si>
    <t>Gowanus Expressway South Slope</t>
  </si>
  <si>
    <t>LOVELY APARTMENT, BIG LIVING ROOM</t>
  </si>
  <si>
    <t>Sophiane</t>
  </si>
  <si>
    <t>260 Pacific Street</t>
  </si>
  <si>
    <t>Greenpoint Master Bedroom</t>
  </si>
  <si>
    <t>187 Guernsey Street</t>
  </si>
  <si>
    <t>Seeking tenant for January 2013</t>
  </si>
  <si>
    <t>Coire</t>
  </si>
  <si>
    <t>1 Bedroom in Giant Bushwick House</t>
  </si>
  <si>
    <t>866 Willoughby Avenue</t>
  </si>
  <si>
    <t>Lovely Private Room in Bushwick! :)</t>
  </si>
  <si>
    <t>Cassia</t>
  </si>
  <si>
    <t>412 Knickerbocker Avenue</t>
  </si>
  <si>
    <t>June sublet in Prospect Heights</t>
  </si>
  <si>
    <t>Shimrit</t>
  </si>
  <si>
    <t>333 Lincoln Place</t>
  </si>
  <si>
    <t>Great spot in Brooklyn</t>
  </si>
  <si>
    <t>592 Willoughby Avenue</t>
  </si>
  <si>
    <t>Happy big family</t>
  </si>
  <si>
    <t>39 Saint Pauls Place</t>
  </si>
  <si>
    <t>Sunny and Spacious 1BR Loft in Williamsburg</t>
  </si>
  <si>
    <t>134 South 4th Street</t>
  </si>
  <si>
    <t>Great Apartment, Great Location</t>
  </si>
  <si>
    <t>47 India Street</t>
  </si>
  <si>
    <t>Medium-sized furnished room</t>
  </si>
  <si>
    <t>Bushwick Duplex 3 (suite)</t>
  </si>
  <si>
    <t>608 Van Buren Street</t>
  </si>
  <si>
    <t>Charming Park Slope Studio Sublet</t>
  </si>
  <si>
    <t>Spacious, elegant home in Brooklyn</t>
  </si>
  <si>
    <t>Rae</t>
  </si>
  <si>
    <t>231 Washington Avenue</t>
  </si>
  <si>
    <t>Great private room in awesome area!</t>
  </si>
  <si>
    <t>23 Saint Charles Place</t>
  </si>
  <si>
    <t>Spacious, Bright, Brooklyn Beauty</t>
  </si>
  <si>
    <t>153 Lincoln Place</t>
  </si>
  <si>
    <t>Bright Bedroom in Park Slope</t>
  </si>
  <si>
    <t>691 Sackett Street</t>
  </si>
  <si>
    <t>Sunny Junior 1 Bedroom</t>
  </si>
  <si>
    <t>234 Congress Street</t>
  </si>
  <si>
    <t>Large room, Outdoor Patio, Great Host, Safe Area!</t>
  </si>
  <si>
    <t>Gym Hoodie</t>
  </si>
  <si>
    <t>5216 13th Avenue</t>
  </si>
  <si>
    <t>Private room in Park Slope</t>
  </si>
  <si>
    <t>Laszlo</t>
  </si>
  <si>
    <t>Public School K295 19th Street</t>
  </si>
  <si>
    <t>Sunny, Warm, Comfortable Room</t>
  </si>
  <si>
    <t>208 Himrod Street</t>
  </si>
  <si>
    <t>Beautiful, Spacious Room in Loft</t>
  </si>
  <si>
    <t>Minka</t>
  </si>
  <si>
    <t>183 Franklin Street</t>
  </si>
  <si>
    <t>1 BR Apartment near Prospect Park!</t>
  </si>
  <si>
    <t>1085 Union Street</t>
  </si>
  <si>
    <t>Beautiful room in Brooklyn</t>
  </si>
  <si>
    <t>Helida</t>
  </si>
  <si>
    <t>318 Fenimore Street</t>
  </si>
  <si>
    <t>One room/full floor in a Duplex</t>
  </si>
  <si>
    <t>Emilio</t>
  </si>
  <si>
    <t>415 Lefferts Avenue</t>
  </si>
  <si>
    <t xml:space="preserve">Sun-filled apartment in Greenpoint </t>
  </si>
  <si>
    <t>Alienor</t>
  </si>
  <si>
    <t>653 Morgan Avenue</t>
  </si>
  <si>
    <t>HabitaciÃ³n muy soleada en Bushwick!</t>
  </si>
  <si>
    <t>Vicky</t>
  </si>
  <si>
    <t>281 Linden Street</t>
  </si>
  <si>
    <t>Cozy Room in GREENPOINT Apt. YeY</t>
  </si>
  <si>
    <t>Nassau Avenue (G) Manhattan Avenue</t>
  </si>
  <si>
    <t>Brooklyn Summer Sublet-Ditmas Park</t>
  </si>
  <si>
    <t>567 Ocean Avenue</t>
  </si>
  <si>
    <t>LRG 1 Bdrm w/office and backyard</t>
  </si>
  <si>
    <t>Hedia</t>
  </si>
  <si>
    <t>220A Saint Nicholas Avenue</t>
  </si>
  <si>
    <t>Luxury 2-bdrm w Piano &amp; Gym</t>
  </si>
  <si>
    <t>715 46th Street</t>
  </si>
  <si>
    <t>1 Bedroom Apt in Tree Line Block</t>
  </si>
  <si>
    <t>Iki</t>
  </si>
  <si>
    <t>McDonald's 1531</t>
  </si>
  <si>
    <t>Master bedroom in Williamsburg</t>
  </si>
  <si>
    <t>Renan</t>
  </si>
  <si>
    <t>126 Skillman Avenue</t>
  </si>
  <si>
    <t>Large light-filled Apt in Brooklyn</t>
  </si>
  <si>
    <t>158 Prospect Place</t>
  </si>
  <si>
    <t>Loft Apt and Art Studio: 4-month rental</t>
  </si>
  <si>
    <t>650 Hart Street</t>
  </si>
  <si>
    <t>Huge Loft in prime Williamsburg - monthly rental</t>
  </si>
  <si>
    <t>Spacious 1 bd in Crown Heights</t>
  </si>
  <si>
    <t>1368 Prospect Place</t>
  </si>
  <si>
    <t>Brooklyn waterfront large sunny apt</t>
  </si>
  <si>
    <t>131 Columbia Street</t>
  </si>
  <si>
    <t>Brownstone in Clinton Hill</t>
  </si>
  <si>
    <t>99 Cambridge Place</t>
  </si>
  <si>
    <t>Great for families!</t>
  </si>
  <si>
    <t>505 Henry Street</t>
  </si>
  <si>
    <t>Converted Carriage House</t>
  </si>
  <si>
    <t>1 Cambridge Place</t>
  </si>
  <si>
    <t>Charming 1 bedroom, great location!</t>
  </si>
  <si>
    <t>234 Powers Street</t>
  </si>
  <si>
    <t>Large 1 Bedroom Apartment w/ Office in Greenpoint!</t>
  </si>
  <si>
    <t>138 Noble Street</t>
  </si>
  <si>
    <t>Lg Quiet Artist Home -Ditmas Park -</t>
  </si>
  <si>
    <t>Berkley Square 1701</t>
  </si>
  <si>
    <t>Master Bedroom / ParkSlope Brooklyn</t>
  </si>
  <si>
    <t>5th Avenue &amp; 3rd Street 5th Avenue</t>
  </si>
  <si>
    <t>Room in Gorgeous apartment</t>
  </si>
  <si>
    <t>Younes</t>
  </si>
  <si>
    <t>39 Ainslie Street</t>
  </si>
  <si>
    <t>SUN-FILLED WILLIAMSBURG APT w/DECK!</t>
  </si>
  <si>
    <t>Shawnelle</t>
  </si>
  <si>
    <t>161 South 3rd Street</t>
  </si>
  <si>
    <t>Private room in South Slope</t>
  </si>
  <si>
    <t>Asher</t>
  </si>
  <si>
    <t>118 15th Street</t>
  </si>
  <si>
    <t>Lovely room in East Williamsburg, NY</t>
  </si>
  <si>
    <t>144 Waterbury Street</t>
  </si>
  <si>
    <t>Holiday Sublet in Carroll Gardens</t>
  </si>
  <si>
    <t>144 Luquer Street</t>
  </si>
  <si>
    <t>Couch in E. Williamsburg Luxury Apt</t>
  </si>
  <si>
    <t>Thuy</t>
  </si>
  <si>
    <t>NYCHA Borinquen Plaza Community Center 125</t>
  </si>
  <si>
    <t>Amazing Big Sunny Room with Porch</t>
  </si>
  <si>
    <t>Suleman</t>
  </si>
  <si>
    <t>24 Kosciuszko Street</t>
  </si>
  <si>
    <t>Gorgeous Park Slope, BK triplex 4BD</t>
  </si>
  <si>
    <t>Andrij</t>
  </si>
  <si>
    <t>414 7th Street</t>
  </si>
  <si>
    <t>Perfectly situated williamsburg apt</t>
  </si>
  <si>
    <t>Sunny, Spacious Room in Brooklyn!</t>
  </si>
  <si>
    <t>Angelica</t>
  </si>
  <si>
    <t>537 East 17th Street</t>
  </si>
  <si>
    <t>Labor Day Special: Brooklyn Base Camp</t>
  </si>
  <si>
    <t>Ashleigh</t>
  </si>
  <si>
    <t>Bohemian Retreat in Williamsburg</t>
  </si>
  <si>
    <t>Elani</t>
  </si>
  <si>
    <t>Charming, light-filled 1-bedroom</t>
  </si>
  <si>
    <t>130 87th Street</t>
  </si>
  <si>
    <t>Brooklyn Heights 1.5BR and Cat Sit</t>
  </si>
  <si>
    <t>Ebonie</t>
  </si>
  <si>
    <t>166 State Street</t>
  </si>
  <si>
    <t>Big Sunny Room 10secs from L train</t>
  </si>
  <si>
    <t>850 Grand Street</t>
  </si>
  <si>
    <t>Cozy room in light-filled apartment</t>
  </si>
  <si>
    <t>Ilene</t>
  </si>
  <si>
    <t>895 Fulton Street</t>
  </si>
  <si>
    <t>Quiet Bedroom in Large Charming Apt</t>
  </si>
  <si>
    <t>Phi Lee</t>
  </si>
  <si>
    <t>593 Flatbush Avenue</t>
  </si>
  <si>
    <t>Room in Colourful Williamsburg Apartment</t>
  </si>
  <si>
    <t>137 Meserole Street</t>
  </si>
  <si>
    <t>One bedroom sharing Bathroom</t>
  </si>
  <si>
    <t>1220 Liberty Avenue</t>
  </si>
  <si>
    <t>Cute Apartment in Williamsburg</t>
  </si>
  <si>
    <t>Moema</t>
  </si>
  <si>
    <t>Graham Avenue &amp; Richardson Street Graham Avenue</t>
  </si>
  <si>
    <t>Spacious South Williamsburg Apartment</t>
  </si>
  <si>
    <t>259 Union Avenue</t>
  </si>
  <si>
    <t>Huge Sunny Family Friendly Loft in Greenpoint</t>
  </si>
  <si>
    <t>532 Leonard Street</t>
  </si>
  <si>
    <t>W'burg Brooklyn, Sunny, Spacious, Private</t>
  </si>
  <si>
    <t>Gautam</t>
  </si>
  <si>
    <t>Citi Bike - Leonard St / Maujer St Leonard Street</t>
  </si>
  <si>
    <t>Huge Williamsburg Loft..Perfect for Big Groups!</t>
  </si>
  <si>
    <t>365 Hewes Street</t>
  </si>
  <si>
    <t>Beautiful Room in Clinton Hill</t>
  </si>
  <si>
    <t>Meryl</t>
  </si>
  <si>
    <t>481 Clinton Avenue</t>
  </si>
  <si>
    <t>Monthly rental of guest room,limited kitchen use</t>
  </si>
  <si>
    <t>Hillside Park Brooklyn-Queens Expressway</t>
  </si>
  <si>
    <t>Low$pacious in Williamsburg, Bklyn</t>
  </si>
  <si>
    <t>130 Jackson Street</t>
  </si>
  <si>
    <t>Spacious  2 bed Loft apartment Bedford L</t>
  </si>
  <si>
    <t>530 Driggs Avenue</t>
  </si>
  <si>
    <t>Large 1BR - PRIME Williamsburg</t>
  </si>
  <si>
    <t>14 Hope Street</t>
  </si>
  <si>
    <t>BEAUTIFUL WILLIAMSBURG BROWNSTONE</t>
  </si>
  <si>
    <t>Jena</t>
  </si>
  <si>
    <t>Artsy and Comfy Bedroom, Living Room, Terrace</t>
  </si>
  <si>
    <t>Marysia</t>
  </si>
  <si>
    <t>1156 Dean Street</t>
  </si>
  <si>
    <t>Beautiful Spacious One Bedroom</t>
  </si>
  <si>
    <t>-73.96</t>
  </si>
  <si>
    <t>Perfect 2-bedroom in the best part of Williamsburg</t>
  </si>
  <si>
    <t>One North Fourth 1</t>
  </si>
  <si>
    <t>1 Bedroom Available In My Two Bedroom Flat</t>
  </si>
  <si>
    <t>631 Prospect Place</t>
  </si>
  <si>
    <t>Cozy studio apartment</t>
  </si>
  <si>
    <t>Rebekah &amp; Jason</t>
  </si>
  <si>
    <t>Ditmas Educational Complex - I.S. 62 700</t>
  </si>
  <si>
    <t>Spacious one bedroom apartment</t>
  </si>
  <si>
    <t>95 Throop Avenue</t>
  </si>
  <si>
    <t xml:space="preserve">1 Bedroom apartment with Backyard </t>
  </si>
  <si>
    <t>Oketo</t>
  </si>
  <si>
    <t>1199 Bushwick Avenue</t>
  </si>
  <si>
    <t xml:space="preserve">spacious PARK SLOPE room available </t>
  </si>
  <si>
    <t>374 10th Street</t>
  </si>
  <si>
    <t>Brooklyn Townhouse Duplex</t>
  </si>
  <si>
    <t>473 Greene Avenue</t>
  </si>
  <si>
    <t>Very close to Downtown Awesome Private Apartment</t>
  </si>
  <si>
    <t>1852 East 2nd Street</t>
  </si>
  <si>
    <t>87 Howard Avenue</t>
  </si>
  <si>
    <t>Park Slope Apartment</t>
  </si>
  <si>
    <t>261 6th Avenue</t>
  </si>
  <si>
    <t>Cozy Greenpoint Private Room</t>
  </si>
  <si>
    <t>1134 Manhattan Avenue</t>
  </si>
  <si>
    <t>Private Bamboo Garden Studio</t>
  </si>
  <si>
    <t>355 16th Street</t>
  </si>
  <si>
    <t>Modern Pad in Prime Williamsburg!</t>
  </si>
  <si>
    <t>144 North 5th Street</t>
  </si>
  <si>
    <t>The heart of Williamsburg 2 bedroom</t>
  </si>
  <si>
    <t>160 South 2nd Street</t>
  </si>
  <si>
    <t>COMFY-CUTE-N-CLEAN APT in WBURG</t>
  </si>
  <si>
    <t>Armando</t>
  </si>
  <si>
    <t>247 Devoe Street</t>
  </si>
  <si>
    <t>Great Private Bedroom</t>
  </si>
  <si>
    <t>Spacious 1BR Haven in Duplex w/Deck</t>
  </si>
  <si>
    <t>299 13th Street</t>
  </si>
  <si>
    <t>LARGE 1BR (CONV 2BR) CROWN HEIGHTS</t>
  </si>
  <si>
    <t>Sadatu</t>
  </si>
  <si>
    <t>148 Brooklyn Avenue</t>
  </si>
  <si>
    <t>Airy Duplex Room with Private Bath</t>
  </si>
  <si>
    <t>2 Kingsland Avenue</t>
  </si>
  <si>
    <t>Room in S3rd/Bedford, Williamsburg</t>
  </si>
  <si>
    <t>125 South 2nd Street</t>
  </si>
  <si>
    <t>Williamsburg Loft Bedroom</t>
  </si>
  <si>
    <t>Gamze</t>
  </si>
  <si>
    <t>77 South 3rd Street</t>
  </si>
  <si>
    <t>Bright 3 bd/ 2 bath on the park.</t>
  </si>
  <si>
    <t>811 Greenwood Avenue</t>
  </si>
  <si>
    <t>Williamsburg Loft: Amazing Sublet</t>
  </si>
  <si>
    <t>Nom</t>
  </si>
  <si>
    <t>80 Metropolitan Avenue</t>
  </si>
  <si>
    <t>Giant Private Townhouse w/ Garden</t>
  </si>
  <si>
    <t>44 Marcus Garvey Boulevard</t>
  </si>
  <si>
    <t>Sunny Room close to Express Train</t>
  </si>
  <si>
    <t>91 Macon Street</t>
  </si>
  <si>
    <t>CLEAN SUNNY ARTSY APARTMENT</t>
  </si>
  <si>
    <t>Marie Sophie &amp; Christopher</t>
  </si>
  <si>
    <t>750 Macon Street</t>
  </si>
  <si>
    <t xml:space="preserve">Large Room In Beautiful Brownstone </t>
  </si>
  <si>
    <t>Spacious 2BR Greenpoint Getaway</t>
  </si>
  <si>
    <t>1048 Manhattan Avenue</t>
  </si>
  <si>
    <t>Country space in the city</t>
  </si>
  <si>
    <t>Harriet</t>
  </si>
  <si>
    <t>535 Marlborough Road</t>
  </si>
  <si>
    <t>Super cute and sunny 2 bedroom</t>
  </si>
  <si>
    <t>231 Frost Street</t>
  </si>
  <si>
    <t>Clean and Quiet in Brooklyn</t>
  </si>
  <si>
    <t>Vt</t>
  </si>
  <si>
    <t>475 Lexington Avenue</t>
  </si>
  <si>
    <t xml:space="preserve">Beautiful 1 Bedroom in Nolita/Soho </t>
  </si>
  <si>
    <t>220 Bowery</t>
  </si>
  <si>
    <t>Best of Carroll Gardens</t>
  </si>
  <si>
    <t>11 2nd Street</t>
  </si>
  <si>
    <t>Modern Duplex with yard  in Bedstuy</t>
  </si>
  <si>
    <t>264 Stuyvesant Avenue</t>
  </si>
  <si>
    <t>Modern 2-bedroom Loft in Greenpoint</t>
  </si>
  <si>
    <t>132 West Street</t>
  </si>
  <si>
    <t>NY Executive Apartment</t>
  </si>
  <si>
    <t>The Edge North Tower 34</t>
  </si>
  <si>
    <t>Chic 1 BR in East Village</t>
  </si>
  <si>
    <t>604 Driggs Avenue</t>
  </si>
  <si>
    <t>1910 Town House in leafy Kensington</t>
  </si>
  <si>
    <t>240 East 4th Street</t>
  </si>
  <si>
    <t>Large Outdoor Patio Space for Small Events</t>
  </si>
  <si>
    <t>56 Harman Street</t>
  </si>
  <si>
    <t>Loft Room in Heart of Williamsburg</t>
  </si>
  <si>
    <t>39 North 4th Street</t>
  </si>
  <si>
    <t>Amazing Airy Hs w Old World Details</t>
  </si>
  <si>
    <t>Milyoung</t>
  </si>
  <si>
    <t>121 Cambridge Place</t>
  </si>
  <si>
    <t>Carroll Gardens Row House, Brooklyn</t>
  </si>
  <si>
    <t>Kellie</t>
  </si>
  <si>
    <t>398 Bond Street</t>
  </si>
  <si>
    <t>Lovely Victorian Brooklyn 6BR Home</t>
  </si>
  <si>
    <t>Orli</t>
  </si>
  <si>
    <t>618 East 21st Street</t>
  </si>
  <si>
    <t>Lovely, Private Home in Greenpoint</t>
  </si>
  <si>
    <t>112 Greenpoint Avenue</t>
  </si>
  <si>
    <t>3 BR, Beautiful Brooklyn Duplex</t>
  </si>
  <si>
    <t>291 Union Street</t>
  </si>
  <si>
    <t>Amazing Brownstone in Best Brooklyn</t>
  </si>
  <si>
    <t>Smadar</t>
  </si>
  <si>
    <t>376 Union Street</t>
  </si>
  <si>
    <t>NY TIMES Featured Dumbo Penthouse</t>
  </si>
  <si>
    <t>206 Front Street</t>
  </si>
  <si>
    <t>Prime brownstone with lush backyard</t>
  </si>
  <si>
    <t>236 Sackett Street</t>
  </si>
  <si>
    <t>2 BR Duplex @ Box House Hotel</t>
  </si>
  <si>
    <t>Duplex w/ Terrace @ Box House Hotel</t>
  </si>
  <si>
    <t>Cute Room, Courteous Hosts</t>
  </si>
  <si>
    <t>116 Harman Street</t>
  </si>
  <si>
    <t>COBBLE HILL BROWNSTONE</t>
  </si>
  <si>
    <t>56 Strong Place</t>
  </si>
  <si>
    <t>Elegant Brownstone Duplex</t>
  </si>
  <si>
    <t>Brooklyn Bear's Community Gardens - Carlton Carlton Avenue</t>
  </si>
  <si>
    <t>Your Historic House in Brooklyn</t>
  </si>
  <si>
    <t>616 East 18th Street</t>
  </si>
  <si>
    <t>Bright. Clean. Elegant. A perfect Brooklyn home.</t>
  </si>
  <si>
    <t>175 7th Avenue</t>
  </si>
  <si>
    <t>Carroll Gardens Brownstone</t>
  </si>
  <si>
    <t>247 Smith Street</t>
  </si>
  <si>
    <t>Large home in most desirable Brooklyn hood!</t>
  </si>
  <si>
    <t>Hollenback Community Garden 460</t>
  </si>
  <si>
    <t>Family Friendly Park Slope House</t>
  </si>
  <si>
    <t>561 6th Avenue</t>
  </si>
  <si>
    <t>3BDR architect's garden home</t>
  </si>
  <si>
    <t>337 1st Street</t>
  </si>
  <si>
    <t>Industrial Loft in Williamsburg</t>
  </si>
  <si>
    <t>15 South 11th Street</t>
  </si>
  <si>
    <t>One stop from Manhattan, Fort Greene.</t>
  </si>
  <si>
    <t>3BR Carroll Gardens townhouse loft</t>
  </si>
  <si>
    <t>48 2nd Street</t>
  </si>
  <si>
    <t>Cozy 4 BR Brooklyn townhouse in Clinton Hill</t>
  </si>
  <si>
    <t>416 Grand Avenue</t>
  </si>
  <si>
    <t>5 Bdrm Historic Brownstone Triplex</t>
  </si>
  <si>
    <t>32 Strong Place</t>
  </si>
  <si>
    <t>Giant 3 story family house,  15 min to Manhattan</t>
  </si>
  <si>
    <t>URBAN CHIC VIDEO/PHOTO SHOOTS ONLY</t>
  </si>
  <si>
    <t>Krystal</t>
  </si>
  <si>
    <t>291 Decatur Street</t>
  </si>
  <si>
    <t>Park Slope 3 BR Duplex with Garden</t>
  </si>
  <si>
    <t>774 Union Street</t>
  </si>
  <si>
    <t>Bright Private Apartment w/ Manhattan Views</t>
  </si>
  <si>
    <t>Lovely Brooklyn Brownstone  one block from Subway</t>
  </si>
  <si>
    <t>Beautiful Brownstone in Greenpoint</t>
  </si>
  <si>
    <t>738 Leonard Street</t>
  </si>
  <si>
    <t>Tranquility &amp; convenience in Bklyn</t>
  </si>
  <si>
    <t>402 Prospect Avenue</t>
  </si>
  <si>
    <t>Stunning Brooklyn brownstone 20 mins to Manhattan</t>
  </si>
  <si>
    <t>166 Saint Johns Place</t>
  </si>
  <si>
    <t>Elegant 2 BDRM Brooklyn Brownstone</t>
  </si>
  <si>
    <t>Citi Bike - Fulton Street &amp; Clermont Avenue Fulton Street</t>
  </si>
  <si>
    <t>3 Story Town House in Park Slope</t>
  </si>
  <si>
    <t>641 10th Street</t>
  </si>
  <si>
    <t>Beautiful Condo w/ Private Rooftop</t>
  </si>
  <si>
    <t>Brooklyn Stunning Event Space.</t>
  </si>
  <si>
    <t>203 Troy Avenue</t>
  </si>
  <si>
    <t>The Sunniest of Brooklyn Brownstones</t>
  </si>
  <si>
    <t>431 1st Street</t>
  </si>
  <si>
    <t>Luxury Brownstone in Boerum Hill</t>
  </si>
  <si>
    <t>Atlantic Avenue &amp; 3rd Avenue Atlantic Avenue</t>
  </si>
  <si>
    <t>Beautiful Park Slope 3bdrm Duplex</t>
  </si>
  <si>
    <t>9th Street &amp; 7th Avenue 9th Street</t>
  </si>
  <si>
    <t>3 Bedroom Greenpoint Townhouse</t>
  </si>
  <si>
    <t>Dorothy</t>
  </si>
  <si>
    <t>121 Jewel Street</t>
  </si>
  <si>
    <t>Lovely 3 bedroom in Italianate Brownstone w/garden</t>
  </si>
  <si>
    <t>Bliss</t>
  </si>
  <si>
    <t>134 Gates Avenue</t>
  </si>
  <si>
    <t>Huge duplex in chic area of BK with deck.</t>
  </si>
  <si>
    <t>106 Rogers Avenue</t>
  </si>
  <si>
    <t>Zen Loft: Huge Brooklyn Loft for Shoots &amp; Events</t>
  </si>
  <si>
    <t>271 Greene Avenue</t>
  </si>
  <si>
    <t>Spacious 4-BD/2BA Townhouse in PLG</t>
  </si>
  <si>
    <t>Woodrow Wilson Court Montgomery Street</t>
  </si>
  <si>
    <t>Elegant Triplex Townhouse</t>
  </si>
  <si>
    <t>Entire rowhouse+garden+deck in Park Slope/Gowanus</t>
  </si>
  <si>
    <t>655 Degraw Street</t>
  </si>
  <si>
    <t>Garden Duplex in Clinton Hill</t>
  </si>
  <si>
    <t>Dominick</t>
  </si>
  <si>
    <t>177 Saint James Place</t>
  </si>
  <si>
    <t>Luxury Duplex Loft w. Private Roof &amp; Amazing Views</t>
  </si>
  <si>
    <t>37A 9th Street</t>
  </si>
  <si>
    <t>Architect's Brownstone</t>
  </si>
  <si>
    <t>Orna</t>
  </si>
  <si>
    <t>128 Berkeley Place</t>
  </si>
  <si>
    <t>The Notorious B.N.B. { The Wallace }</t>
  </si>
  <si>
    <t>283 Waverly Avenue</t>
  </si>
  <si>
    <t>VIEWS VIEWS VIEWS from Designer Apt</t>
  </si>
  <si>
    <t>149 North 6th Street</t>
  </si>
  <si>
    <t>HUGE, modern 2-LEVEL Brooklyn apt</t>
  </si>
  <si>
    <t>Nick And NoÃ©mie</t>
  </si>
  <si>
    <t>54 Bridge Street</t>
  </si>
  <si>
    <t>Brooklyn garden 2 bedroom</t>
  </si>
  <si>
    <t>378 Pacific Street</t>
  </si>
  <si>
    <t>2 Stops to MANHATTAN!</t>
  </si>
  <si>
    <t>84 Hoyt Street</t>
  </si>
  <si>
    <t>Spacious Townhouse Great for Families &amp; Friends</t>
  </si>
  <si>
    <t>400 Baltic Street</t>
  </si>
  <si>
    <t>PRETTY CLINTON HILL BROWNSTONE!</t>
  </si>
  <si>
    <t>10 Quincy Street</t>
  </si>
  <si>
    <t>Modern, Carroll Garden Townhouse</t>
  </si>
  <si>
    <t>381 Sackett Street</t>
  </si>
  <si>
    <t>3-LvPenthouse NYC skyline Subwy 50m</t>
  </si>
  <si>
    <t>24 3rd Street</t>
  </si>
  <si>
    <t>Industrial Brooklyn Loft with Tree-Lined Windows</t>
  </si>
  <si>
    <t>225 Greene Avenue</t>
  </si>
  <si>
    <t>Rooftop Oasis in Brooklyn for Shoots &amp; Gigs</t>
  </si>
  <si>
    <t>Lafayette Gardens Playground Franklin Avenue</t>
  </si>
  <si>
    <t>Historic Townhome for Photo and Video Shoots</t>
  </si>
  <si>
    <t>1077 Bedford Avenue</t>
  </si>
  <si>
    <t>Stunning 3BR loft in Williamsburg!!!!</t>
  </si>
  <si>
    <t>Phillip</t>
  </si>
  <si>
    <t>180 Grand Street</t>
  </si>
  <si>
    <t>Huge sunny artist loft +roof garden</t>
  </si>
  <si>
    <t>Ute</t>
  </si>
  <si>
    <t>554 Union Street</t>
  </si>
  <si>
    <t>Prime Williamsburg 3 BR with Deck</t>
  </si>
  <si>
    <t>Caracas Arepa Bar 291</t>
  </si>
  <si>
    <t xml:space="preserve"> 3 bedroom loft in Williamsburg</t>
  </si>
  <si>
    <t>370 Bedford Avenue</t>
  </si>
  <si>
    <t>Garage Designer Loft</t>
  </si>
  <si>
    <t>Mihalis</t>
  </si>
  <si>
    <t>34 Maspeth Avenue</t>
  </si>
  <si>
    <t>Historic Townhouse 3bed 2bath * 1 block to subway</t>
  </si>
  <si>
    <t>Jenny And Mark</t>
  </si>
  <si>
    <t>31 Linden Street</t>
  </si>
  <si>
    <t>6BDRM*APT TRAIN TO NYC 15 MIN</t>
  </si>
  <si>
    <t>775 Monroe Street</t>
  </si>
  <si>
    <t>Brooklyn Brownstone w/ Beautiful Garden</t>
  </si>
  <si>
    <t>Bishop Loughlin Memorial High School Greene Avenue</t>
  </si>
  <si>
    <t>The Rose House</t>
  </si>
  <si>
    <t>1005 Manhattan Avenue</t>
  </si>
  <si>
    <t>Unique 3BR Triplex in Brooklyn</t>
  </si>
  <si>
    <t>Matthieu</t>
  </si>
  <si>
    <t>As seen on Netflix! Bright, 3-bedroom in Red Hook</t>
  </si>
  <si>
    <t>141 Dwight Street</t>
  </si>
  <si>
    <t>Boerum Hill Brownstone Garden Duplx</t>
  </si>
  <si>
    <t>503 Atlantic Avenue</t>
  </si>
  <si>
    <t>Big, glamorous, 4BR, 3-story house</t>
  </si>
  <si>
    <t>38 Lafayette Avenue</t>
  </si>
  <si>
    <t>Lofty Living: Heart of Williamsburg</t>
  </si>
  <si>
    <t>90 Berry Street</t>
  </si>
  <si>
    <t>Triplex 3 bedroom Private Apt, Deck, yard &amp; pond!</t>
  </si>
  <si>
    <t>Gennaro</t>
  </si>
  <si>
    <t>280 Bond Street</t>
  </si>
  <si>
    <t>The Brooklyn Public House Apartment</t>
  </si>
  <si>
    <t>Andriana</t>
  </si>
  <si>
    <t>240 DeKalb Avenue</t>
  </si>
  <si>
    <t>HEART of Williamsburg  w/ Rooftop!</t>
  </si>
  <si>
    <t>74 South 1st Street</t>
  </si>
  <si>
    <t>Charming BK Townhouse Home by Highland Park!</t>
  </si>
  <si>
    <t>19 Adler Place</t>
  </si>
  <si>
    <t>Gorgeous 6 BED Family Home / Williamsburg</t>
  </si>
  <si>
    <t>326 Leonard Street</t>
  </si>
  <si>
    <t>Luxurious Brownstone Duplex w Outdoor Space</t>
  </si>
  <si>
    <t>Will And Jo</t>
  </si>
  <si>
    <t>175 Tompkins Avenue</t>
  </si>
  <si>
    <t>Most breathtaking view of Manhattan</t>
  </si>
  <si>
    <t>Automotive High School Banker Street</t>
  </si>
  <si>
    <t>Comfy 4br, 2 full baths, 3 fls, 2 living rooms</t>
  </si>
  <si>
    <t>Hill</t>
  </si>
  <si>
    <t>105 Ainslie Street</t>
  </si>
  <si>
    <t>Beautiful Park Slope Brownstone</t>
  </si>
  <si>
    <t>707 President Street</t>
  </si>
  <si>
    <t>Modern Doorman Apt with Great Views</t>
  </si>
  <si>
    <t>Nevins Street Hudson Avenue</t>
  </si>
  <si>
    <t>Luxurious &amp; Spacious 1 Bedroom Apt</t>
  </si>
  <si>
    <t>Prime Park Slope Townhouse, 4 BR and Garden</t>
  </si>
  <si>
    <t>569 5th Street</t>
  </si>
  <si>
    <t>Fab Williamsburg Brooklyn Apt.</t>
  </si>
  <si>
    <t>101 Bedford Avenue</t>
  </si>
  <si>
    <t>40.72</t>
  </si>
  <si>
    <t>Light-filled Brownstone Triplex with Roof Deck</t>
  </si>
  <si>
    <t>688 Washington Avenue</t>
  </si>
  <si>
    <t>Spectacular Prospect Heights Loft</t>
  </si>
  <si>
    <t>700 Pacific Street</t>
  </si>
  <si>
    <t>Unique stylish garden apartment</t>
  </si>
  <si>
    <t>Ila</t>
  </si>
  <si>
    <t>70 South 4th Street</t>
  </si>
  <si>
    <t>New 2 br Apt Williamsburg</t>
  </si>
  <si>
    <t>75 Eckford Street</t>
  </si>
  <si>
    <t>~ PRIME location Williamsburg sunny 3BR loft ~</t>
  </si>
  <si>
    <t>Hadas</t>
  </si>
  <si>
    <t>230 Wythe Avenue</t>
  </si>
  <si>
    <t>3br w/ Private Roof Steps to Subway</t>
  </si>
  <si>
    <t>168 North 6th Street</t>
  </si>
  <si>
    <t>Beautifully renovated brownstone</t>
  </si>
  <si>
    <t>419 6th Street</t>
  </si>
  <si>
    <t>Prospect Park Apt With Terrace</t>
  </si>
  <si>
    <t>Adero</t>
  </si>
  <si>
    <t>53 Midwood Street</t>
  </si>
  <si>
    <t>Awesome, Sunny Loft - Two Floors!</t>
  </si>
  <si>
    <t>125 Guernsey Street</t>
  </si>
  <si>
    <t>SuperBowl Penthouse Loft 3,000 sqft</t>
  </si>
  <si>
    <t>143 Mulberry Street</t>
  </si>
  <si>
    <t>Brand New 3BR Apartment</t>
  </si>
  <si>
    <t>181 Stagg Walk</t>
  </si>
  <si>
    <t>perfect for a family or small group</t>
  </si>
  <si>
    <t>92 Clark Street</t>
  </si>
  <si>
    <t>4500 SQ FT Quiet Brooklyn Loft for Shoots &amp; Events</t>
  </si>
  <si>
    <t>368 Grand Avenue</t>
  </si>
  <si>
    <t>A Little Palace in Brooklyn for Shoots and Events</t>
  </si>
  <si>
    <t>Alex &amp; Britta</t>
  </si>
  <si>
    <t>276 Knickerbocker Avenue</t>
  </si>
  <si>
    <t>Stunning townhouse in Park Slope</t>
  </si>
  <si>
    <t>Gosia</t>
  </si>
  <si>
    <t>199 8th Avenue</t>
  </si>
  <si>
    <t>#1 Yellow Block BnB/see at Net Flix Show Stay Here</t>
  </si>
  <si>
    <t>Gordy</t>
  </si>
  <si>
    <t>110 Monroe Street</t>
  </si>
  <si>
    <t>Stunning Brooklyn Brownstone</t>
  </si>
  <si>
    <t>144 6th Avenue</t>
  </si>
  <si>
    <t>3 Story Brooklyn House - Sleeps 10!</t>
  </si>
  <si>
    <t>Bank of America 449</t>
  </si>
  <si>
    <t>Large room in newly renovated apt</t>
  </si>
  <si>
    <t>Yuriy</t>
  </si>
  <si>
    <t>587 Gates Avenue</t>
  </si>
  <si>
    <t>Unique Brooklyn Brownstone</t>
  </si>
  <si>
    <t>341 Clinton Street</t>
  </si>
  <si>
    <t>SUPER SUPER BOWL PAD</t>
  </si>
  <si>
    <t>178 Hoyt Street</t>
  </si>
  <si>
    <t>Clean &amp; Comfy Modern Townhouse</t>
  </si>
  <si>
    <t>Holiday Inn Brooklyn Downtown 300</t>
  </si>
  <si>
    <t>Brooklyn townhouse for filming</t>
  </si>
  <si>
    <t>Matt -N- Jenny</t>
  </si>
  <si>
    <t>977 Decatur Street</t>
  </si>
  <si>
    <t>Modern Luxury Meets Old Money Charm</t>
  </si>
  <si>
    <t>186 Stagg Street</t>
  </si>
  <si>
    <t>brooklyn 14 bedroom gated community</t>
  </si>
  <si>
    <t>4543 Beach 46th Street</t>
  </si>
  <si>
    <t>Sea Gate</t>
  </si>
  <si>
    <t>Beautiful eco triplex w/green roof. Free yoga/spa.</t>
  </si>
  <si>
    <t>39 2nd Street</t>
  </si>
  <si>
    <t>Marcel the Shell with Shoes On or Off, Whatever</t>
  </si>
  <si>
    <t>154 Montague Street</t>
  </si>
  <si>
    <t>Cat-sit in our Awesome Apartment!</t>
  </si>
  <si>
    <t>173 Halsey Street</t>
  </si>
  <si>
    <t xml:space="preserve">Private cozy Bedroom in Brooklyn </t>
  </si>
  <si>
    <t>413 41st Street</t>
  </si>
  <si>
    <t>Large, comfy 1br in Williamsburg!</t>
  </si>
  <si>
    <t>198 Ainslie Street</t>
  </si>
  <si>
    <t>1 Room in a 2 Bedroom Available</t>
  </si>
  <si>
    <t>Forest Houses Building 4 730</t>
  </si>
  <si>
    <t>Bronx</t>
  </si>
  <si>
    <t>Longwood</t>
  </si>
  <si>
    <t>Modern/Spacious 4BR +Tent Perfect for LARGE groups</t>
  </si>
  <si>
    <t>1344 East Gun Hill Road</t>
  </si>
  <si>
    <t>Allerton</t>
  </si>
  <si>
    <t>Beautifully Furnished 1 BR w/Office</t>
  </si>
  <si>
    <t>Nychele</t>
  </si>
  <si>
    <t>780 Grand Concourse</t>
  </si>
  <si>
    <t>Concourse Village</t>
  </si>
  <si>
    <t>One Bedroom Apt, Suitable for Two</t>
  </si>
  <si>
    <t>Karmesha</t>
  </si>
  <si>
    <t>1443 Taylor Avenue</t>
  </si>
  <si>
    <t>Parkchester</t>
  </si>
  <si>
    <t>Large 1 bedroom apartment (shared)</t>
  </si>
  <si>
    <t>Lexy</t>
  </si>
  <si>
    <t>752 Pelham Parkway South</t>
  </si>
  <si>
    <t>Bronxdale</t>
  </si>
  <si>
    <t xml:space="preserve">Charming Cozy Cool 2BR Apartment. </t>
  </si>
  <si>
    <t>Angel</t>
  </si>
  <si>
    <t>4240 Hutchinson River Parkway East</t>
  </si>
  <si>
    <t>Co-op City</t>
  </si>
  <si>
    <t>Bronx, 1Bdrm in 3Bdrm Apt.</t>
  </si>
  <si>
    <t>1102 Lydig Avenue</t>
  </si>
  <si>
    <t>Morris Park</t>
  </si>
  <si>
    <t>Harmonious Sanctuary near Yankee Stadium.</t>
  </si>
  <si>
    <t>1181 Sheridan Avenue</t>
  </si>
  <si>
    <t>Three bedroom upscale condo</t>
  </si>
  <si>
    <t>3241 Independence Avenue</t>
  </si>
  <si>
    <t>Riverdale</t>
  </si>
  <si>
    <t>Boutique Retreat</t>
  </si>
  <si>
    <t>1974 Anthony Avenue</t>
  </si>
  <si>
    <t>Mount Hope</t>
  </si>
  <si>
    <t>Fabulous Large 1 Bed in Riverdale, Bronx NYC</t>
  </si>
  <si>
    <t>4450 Manhattan College Parkway</t>
  </si>
  <si>
    <t>Fieldston</t>
  </si>
  <si>
    <t>Spain Room</t>
  </si>
  <si>
    <t>Giovanni's G-Bar East 150th Street</t>
  </si>
  <si>
    <t>Concourse</t>
  </si>
  <si>
    <t>M1 Twin couch bed sleeps 1 guest</t>
  </si>
  <si>
    <t>Carol Gloria</t>
  </si>
  <si>
    <t>323 Newman Avenue</t>
  </si>
  <si>
    <t>Clason Point</t>
  </si>
  <si>
    <t>It's very warm and friendly.</t>
  </si>
  <si>
    <t>Ada Azra</t>
  </si>
  <si>
    <t>381 Oliver Place</t>
  </si>
  <si>
    <t>Fordham</t>
  </si>
  <si>
    <t>A Simple, Calm Space</t>
  </si>
  <si>
    <t>Aota</t>
  </si>
  <si>
    <t>3810 Bailey Avenue</t>
  </si>
  <si>
    <t>Kingsbridge</t>
  </si>
  <si>
    <t>Beautiful 2 Bedroom Apartment!! NYC</t>
  </si>
  <si>
    <t>3220 Tibbett Avenue</t>
  </si>
  <si>
    <t>Hi Traveler.. welcome</t>
  </si>
  <si>
    <t>2936 Tenbroeck Avenue</t>
  </si>
  <si>
    <t>Home Away From Home-Room in Bronx</t>
  </si>
  <si>
    <t>4201 Baychester Avenue</t>
  </si>
  <si>
    <t>Wakefield</t>
  </si>
  <si>
    <t>Spacious, rustic barn style bedroom</t>
  </si>
  <si>
    <t>2 East 169th Street</t>
  </si>
  <si>
    <t xml:space="preserve">Mi Casa Tu Casa Guesthouse Mexico </t>
  </si>
  <si>
    <t>548 Walton Avenue</t>
  </si>
  <si>
    <t>Dominique's LowerLevel 1 bdrm pad*video projects</t>
  </si>
  <si>
    <t>Vie</t>
  </si>
  <si>
    <t>3545 Bivona Street</t>
  </si>
  <si>
    <t>Eastchester</t>
  </si>
  <si>
    <t>#1 PRIVATE STUDIO IN BX,15MINS NYC.</t>
  </si>
  <si>
    <t>875 East 147th Street</t>
  </si>
  <si>
    <t>Mott Haven</t>
  </si>
  <si>
    <t>Haus of Taylor (Bronx Prohibition)</t>
  </si>
  <si>
    <t>Emery</t>
  </si>
  <si>
    <t>2501 Davidson Avenue</t>
  </si>
  <si>
    <t>570 Fox Street</t>
  </si>
  <si>
    <t>The "Humphrey Bogart"</t>
  </si>
  <si>
    <t>143 Lincoln Avenue</t>
  </si>
  <si>
    <t>Port Morris</t>
  </si>
  <si>
    <t>Private Bed &amp; Bath in a townhouse:Charm-Calm-Cozy-</t>
  </si>
  <si>
    <t>Martine</t>
  </si>
  <si>
    <t>East 132nd Street Port Morris</t>
  </si>
  <si>
    <t>2BR Apartment in Doorman Building</t>
  </si>
  <si>
    <t>Aldo</t>
  </si>
  <si>
    <t>Grand Concourse &amp; East 159th Street Grand Concourse</t>
  </si>
  <si>
    <t>Call this Home (for a spell, at least....)</t>
  </si>
  <si>
    <t>Mysia</t>
  </si>
  <si>
    <t>455 East 138th Street</t>
  </si>
  <si>
    <t>Sunny Room across CrotonaPark for Women Only Space</t>
  </si>
  <si>
    <t>Shawn(Ta)</t>
  </si>
  <si>
    <t>1785 Southern Boulevard</t>
  </si>
  <si>
    <t>Tremont</t>
  </si>
  <si>
    <t>DOMINIQUE'S  NYC  cosy,2 bedrm crashPad*Stay here*</t>
  </si>
  <si>
    <t>3300 Palmer Avenue</t>
  </si>
  <si>
    <t>Cozy Private Room</t>
  </si>
  <si>
    <t>1480 Oakley Street</t>
  </si>
  <si>
    <t>Williamsbridge</t>
  </si>
  <si>
    <t>Private room for 2 (10 min to city) - Females only</t>
  </si>
  <si>
    <t>Qasim</t>
  </si>
  <si>
    <t>830 East 163rd Street</t>
  </si>
  <si>
    <t>Tour like a local</t>
  </si>
  <si>
    <t>Tmc</t>
  </si>
  <si>
    <t>11 East 162nd Street</t>
  </si>
  <si>
    <t>Condo Apartment with laundry in unit</t>
  </si>
  <si>
    <t>Thai</t>
  </si>
  <si>
    <t>2796 Sedgwick Avenue</t>
  </si>
  <si>
    <t>Hamiltons Hideway Lower Level Apt NYC</t>
  </si>
  <si>
    <t>Pugsley Creek Park Olmstead Avenue</t>
  </si>
  <si>
    <t>The proud New Yorker Room</t>
  </si>
  <si>
    <t>Genae</t>
  </si>
  <si>
    <t>161 McClellan Street</t>
  </si>
  <si>
    <t>Independant Suite in townhouse: Big, Bright &amp; Calm</t>
  </si>
  <si>
    <t>759 East 132nd Street</t>
  </si>
  <si>
    <t>Large Cheerful Private Bronx Room for Med Students</t>
  </si>
  <si>
    <t>Veralisa</t>
  </si>
  <si>
    <t>Goulden Avenue Bedford Park</t>
  </si>
  <si>
    <t>Quiet Attic Room for Single Female Traveler</t>
  </si>
  <si>
    <t>1825 Mohegan Avenue</t>
  </si>
  <si>
    <t>Crotona Park Sunny Room at SUMMIT!</t>
  </si>
  <si>
    <t>Crotona Park Greenway Charlotte Gardens</t>
  </si>
  <si>
    <t>Very Bright Modern Apartment 2 Mins from Manhattan</t>
  </si>
  <si>
    <t>810 River Avenue</t>
  </si>
  <si>
    <t>M3 Hamilton's Hideaway Studio</t>
  </si>
  <si>
    <t>308 Stephens Avenue</t>
  </si>
  <si>
    <t>DOMINIQUE'S NY mini efficiency* wifi*metro*quiet</t>
  </si>
  <si>
    <t>3425 Boller Avenue</t>
  </si>
  <si>
    <t>Lovely Private Bedroom in Vibrant Bronx, NY</t>
  </si>
  <si>
    <t>Migdalia</t>
  </si>
  <si>
    <t>901 Bolton Avenue</t>
  </si>
  <si>
    <t>Soundview</t>
  </si>
  <si>
    <t>Blissfully Quiet Room</t>
  </si>
  <si>
    <t>3575 Fenton Avenue</t>
  </si>
  <si>
    <t>Great Room for International Students!</t>
  </si>
  <si>
    <t>947 East 229th Street</t>
  </si>
  <si>
    <t>AFFORDABLE COZY PRIVATE ROOM</t>
  </si>
  <si>
    <t>3563 Corsa Avenue</t>
  </si>
  <si>
    <t>Private Room in Riverdale NY</t>
  </si>
  <si>
    <t>Yan</t>
  </si>
  <si>
    <t>284 College Road</t>
  </si>
  <si>
    <t>Jazzy condo in Riverdale -fresh grown veggies</t>
  </si>
  <si>
    <t>3804 Greystone Avenue</t>
  </si>
  <si>
    <t>Priv. Room in a House,15min,Manhatt</t>
  </si>
  <si>
    <t>1551 Sheridan Avenue</t>
  </si>
  <si>
    <t>Claremont Village</t>
  </si>
  <si>
    <t>Unique room w/2 Twin beds..wifi*metro* quiet*safe</t>
  </si>
  <si>
    <t>3412 Hunter Avenue</t>
  </si>
  <si>
    <t>Retreat Room</t>
  </si>
  <si>
    <t>2743 Hone Avenue</t>
  </si>
  <si>
    <t>DOMINIQUE'S NY*chic*  quiet room*wifi*metro</t>
  </si>
  <si>
    <t>2054 Tillotson Avenue</t>
  </si>
  <si>
    <t>Modern 3BR Brownstone Apartment</t>
  </si>
  <si>
    <t>1860 Grand Concourse</t>
  </si>
  <si>
    <t>Beautiful Private Bedroom in NY</t>
  </si>
  <si>
    <t>Bedford Park Blvd. Grand Concourse</t>
  </si>
  <si>
    <t>Norwood</t>
  </si>
  <si>
    <t>Welcome to a beautiful Quiet Bronx.</t>
  </si>
  <si>
    <t>880 Boynton Avenue</t>
  </si>
  <si>
    <t>Private Room with adjoining bathroom</t>
  </si>
  <si>
    <t>3758 White Plains Road</t>
  </si>
  <si>
    <t>Comfy &amp; Spacious Room next to the Subway/Metro</t>
  </si>
  <si>
    <t>1011 Tiffany Street</t>
  </si>
  <si>
    <t>PRIVATE ROOM IN NYC ARTIST LOFT</t>
  </si>
  <si>
    <t>230 East 134th Street</t>
  </si>
  <si>
    <t>Great 1BD waterfront City Island NY</t>
  </si>
  <si>
    <t>Noelva</t>
  </si>
  <si>
    <t>511 Minnieford Avenue</t>
  </si>
  <si>
    <t>City Island</t>
  </si>
  <si>
    <t>2BR Private Apt Guest Homestay</t>
  </si>
  <si>
    <t>1496 Oakley Street</t>
  </si>
  <si>
    <t>Artfully Decorated 2 Bedroom Apt</t>
  </si>
  <si>
    <t>749 Beck Street</t>
  </si>
  <si>
    <t>Neat Home 20 min to LGA Airport</t>
  </si>
  <si>
    <t>1014 Home Street</t>
  </si>
  <si>
    <t>Great Sunny Spacious Room</t>
  </si>
  <si>
    <t>Lewis Morris Walton Avenue</t>
  </si>
  <si>
    <t>Master Bedroom by Yankee Stadium</t>
  </si>
  <si>
    <t>Waundell</t>
  </si>
  <si>
    <t>975 Summit Avenue</t>
  </si>
  <si>
    <t>Highbridge</t>
  </si>
  <si>
    <t>Spacious room in historic house</t>
  </si>
  <si>
    <t>Libertad</t>
  </si>
  <si>
    <t>Storage Post 211</t>
  </si>
  <si>
    <t xml:space="preserve">NICE SPACE IN NYC </t>
  </si>
  <si>
    <t>100 REAR West Kingsbridge Road</t>
  </si>
  <si>
    <t xml:space="preserve"> Affordable &amp; Cozy </t>
  </si>
  <si>
    <t>57 West 182nd Street</t>
  </si>
  <si>
    <t>University Heights</t>
  </si>
  <si>
    <t>New York City- Riverdale Modern two bedrooms unit</t>
  </si>
  <si>
    <t>Orit</t>
  </si>
  <si>
    <t>629 Kappock Street</t>
  </si>
  <si>
    <t>Spuyten Duyvil</t>
  </si>
  <si>
    <t>191 Beach Street</t>
  </si>
  <si>
    <t>Sunny Private Room</t>
  </si>
  <si>
    <t>NY/ Big Room for 2 near Manhattan</t>
  </si>
  <si>
    <t>2595 Aqueduct Avenue</t>
  </si>
  <si>
    <t>Cozy studio/kitchen, bathroom</t>
  </si>
  <si>
    <t>Desmar</t>
  </si>
  <si>
    <t>247 East 142nd Street</t>
  </si>
  <si>
    <t>Cozy bedroom by Yankee Stadium</t>
  </si>
  <si>
    <t>900 Ogden Avenue</t>
  </si>
  <si>
    <t xml:space="preserve">Large New York style loft </t>
  </si>
  <si>
    <t>331 East 132nd Street</t>
  </si>
  <si>
    <t>Twin  room</t>
  </si>
  <si>
    <t>2918 Boston Road</t>
  </si>
  <si>
    <t>Comfortable Private space with a terrace</t>
  </si>
  <si>
    <t>Williamsbridge Playground Reservoir Oval West</t>
  </si>
  <si>
    <t>Awesome Deal NYC</t>
  </si>
  <si>
    <t>2736 Colden Avenue</t>
  </si>
  <si>
    <t>Large, Sunny 25 min to Central Park</t>
  </si>
  <si>
    <t>HayNoor</t>
  </si>
  <si>
    <t>2973 Valentine Avenue</t>
  </si>
  <si>
    <t>Garden House in the East Bronx</t>
  </si>
  <si>
    <t>O'Brien Avenue Clason Point</t>
  </si>
  <si>
    <t>Spacious airy room perfect for two!</t>
  </si>
  <si>
    <t>Rossy,  Carmen And Juan</t>
  </si>
  <si>
    <t>150 West 179th Street</t>
  </si>
  <si>
    <t>Room with a View</t>
  </si>
  <si>
    <t>Major Deegan Expressway High Bridge</t>
  </si>
  <si>
    <t>Perfect room for one in beautiful home</t>
  </si>
  <si>
    <t>Bronx Community College 2155</t>
  </si>
  <si>
    <t>Beautiful airy room in nice family home</t>
  </si>
  <si>
    <t>Bronx Room Near Yankees + Harlem</t>
  </si>
  <si>
    <t>Jose And Ysaira</t>
  </si>
  <si>
    <t>1740 Grand Avenue</t>
  </si>
  <si>
    <t>Morris Heights</t>
  </si>
  <si>
    <t>Tiny Private Artist's Studio in NYC</t>
  </si>
  <si>
    <t>3534 Carlisle Place</t>
  </si>
  <si>
    <t>Charming Private Suite in the South Bronx</t>
  </si>
  <si>
    <t>301 East 164th Street</t>
  </si>
  <si>
    <t>PRIVATE BATH/TONS OF SUNLIGHT/SAFE</t>
  </si>
  <si>
    <t>Enrique</t>
  </si>
  <si>
    <t>2245 Barker Avenue</t>
  </si>
  <si>
    <t>Nice beautiful room In the Bronx</t>
  </si>
  <si>
    <t>2255 Barker Avenue</t>
  </si>
  <si>
    <t>Zen Yankee Stadium Pad 5 Minutes To Manhattan!</t>
  </si>
  <si>
    <t>1015 Grand Concourse</t>
  </si>
  <si>
    <t>A PRIVATE FLAT / APARTMENT- $SPECIAL$</t>
  </si>
  <si>
    <t>2577 Lurting Avenue</t>
  </si>
  <si>
    <t>Very Large Private Room on quiet st</t>
  </si>
  <si>
    <t>1481 Grand Concourse</t>
  </si>
  <si>
    <t>Mount Eden</t>
  </si>
  <si>
    <t>Luxe Tuscan Suite Private Room</t>
  </si>
  <si>
    <t>269 Alexander Avenue</t>
  </si>
  <si>
    <t>Metro-luxe Tuscan Suite Private Room</t>
  </si>
  <si>
    <t>263 Alexander Avenue</t>
  </si>
  <si>
    <t>Cozy Private Bedroom</t>
  </si>
  <si>
    <t>Chandra</t>
  </si>
  <si>
    <t>532 East 139th Street</t>
  </si>
  <si>
    <t>Quiet room around corner fr. Subway</t>
  </si>
  <si>
    <t>825 Union Avenue</t>
  </si>
  <si>
    <t>NYC from River dale's Perspective</t>
  </si>
  <si>
    <t>Bojana</t>
  </si>
  <si>
    <t>3047 Johnson Avenue</t>
  </si>
  <si>
    <t>Cozy hideaway</t>
  </si>
  <si>
    <t>3883 Cannon Place</t>
  </si>
  <si>
    <t>LL3</t>
  </si>
  <si>
    <t>349 Newman Avenue</t>
  </si>
  <si>
    <t>Sunny, Family-Friendly 2 Bedroom</t>
  </si>
  <si>
    <t>USPS Saint Marks Avenue</t>
  </si>
  <si>
    <t>Photography Location</t>
  </si>
  <si>
    <t>224 Hall Street</t>
  </si>
  <si>
    <t>Spanish Harlem Apt</t>
  </si>
  <si>
    <t>Olson</t>
  </si>
  <si>
    <t>336 East 110th Street</t>
  </si>
  <si>
    <t>SUPER BOWL Brooklyn Duplex Apt!!</t>
  </si>
  <si>
    <t>2 Clifton Place</t>
  </si>
  <si>
    <t>Lula</t>
  </si>
  <si>
    <t>ID</t>
  </si>
  <si>
    <t>TITULO DESCRIPCION VIVIENDA</t>
  </si>
  <si>
    <t>HOST_ID</t>
  </si>
  <si>
    <t>HOST_NAME</t>
  </si>
  <si>
    <t>DOMICILIO</t>
  </si>
  <si>
    <t>CP</t>
  </si>
  <si>
    <t>DISTRITO</t>
  </si>
  <si>
    <t>BARRIO</t>
  </si>
  <si>
    <t>LATITUD</t>
  </si>
  <si>
    <t>LONGITUD</t>
  </si>
  <si>
    <t>TIPO_VIVIENDA</t>
  </si>
  <si>
    <t>PRECIO</t>
  </si>
  <si>
    <t>MIN_NOCHES</t>
  </si>
  <si>
    <t>NUMERO_DE_RESEÑAS</t>
  </si>
  <si>
    <t>FECHA_ULT_RESEÑA</t>
  </si>
  <si>
    <t>RESEÑAS_POR_MES</t>
  </si>
  <si>
    <t>PISO</t>
  </si>
  <si>
    <t>RUIDO(dB)</t>
  </si>
  <si>
    <t>RUIDO_ESCALA</t>
  </si>
  <si>
    <t>Distritos:</t>
  </si>
  <si>
    <t>Promedio de alquileres por distrito:</t>
  </si>
  <si>
    <t>1) ¿Cuál es el promedio de alquileres por distrito?</t>
  </si>
  <si>
    <t>Distrito</t>
  </si>
  <si>
    <t>Cozy 2 bed</t>
  </si>
  <si>
    <t>Enjoy Staten IslandHospitality</t>
  </si>
  <si>
    <t>Staten Island1st floor Apartment</t>
  </si>
  <si>
    <t>Staten IslandApartment - 2nd floor</t>
  </si>
  <si>
    <t>Nº de viviendas alquiler</t>
  </si>
  <si>
    <t>Tipo vivienda</t>
  </si>
  <si>
    <t>Total viviendas:</t>
  </si>
  <si>
    <t>Alquiler promedio</t>
  </si>
  <si>
    <t>(columna agregada en Tabla AIRBNB)</t>
  </si>
  <si>
    <t>3) ¿Cuál es el distrito con más viviendas en alquiler? ¿Cuántos tipos de vivienda hay por distrito?</t>
  </si>
  <si>
    <t xml:space="preserve">4) Clasificar según dB en escalas: </t>
  </si>
  <si>
    <t>0 a 4</t>
  </si>
  <si>
    <t>4 a 5,5</t>
  </si>
  <si>
    <t>5,5 a 9</t>
  </si>
  <si>
    <t>más de 9</t>
  </si>
  <si>
    <t>Silencioso</t>
  </si>
  <si>
    <t>Poco ruidoso</t>
  </si>
  <si>
    <t>Ruidoso</t>
  </si>
  <si>
    <t>Molesto</t>
  </si>
  <si>
    <t>5) ¿Cuántas viviendas tiene "X" host?</t>
  </si>
  <si>
    <t>Nº de viviendas</t>
  </si>
  <si>
    <t>Distrito:</t>
  </si>
  <si>
    <t>Tipos de vivienda por distrito:</t>
  </si>
  <si>
    <t>El distrito con más viviendas en alquiler es Manhattan</t>
  </si>
  <si>
    <t>Respuesta:</t>
  </si>
  <si>
    <t>si anidado</t>
  </si>
  <si>
    <t>Alquiler</t>
  </si>
  <si>
    <t>Host o SUPERHOST</t>
  </si>
  <si>
    <t>Valoración general de al menos 4,8</t>
  </si>
  <si>
    <t>Más de 10 estancias</t>
  </si>
  <si>
    <t>Índice de cancelación &lt;1%</t>
  </si>
  <si>
    <t>Índice de respuesta del 90%</t>
  </si>
  <si>
    <t>SUPERHOST</t>
  </si>
  <si>
    <t>6) ¿Quiénes serían SuperHost?Para serlo debes cumplir con los siguientes requisitos:</t>
  </si>
  <si>
    <t>7) Agregar a los SuperHost en la tabla de AIRBNB</t>
  </si>
  <si>
    <t>Host ID</t>
  </si>
  <si>
    <t>Valoraciones promedio</t>
  </si>
  <si>
    <t>índice de cancelación</t>
  </si>
  <si>
    <t>Índice de respuesta</t>
  </si>
  <si>
    <t>NYC artist loft with roof deck</t>
  </si>
  <si>
    <t>Preguntas:</t>
  </si>
  <si>
    <t>Total general</t>
  </si>
  <si>
    <t>Etiquetas de columna</t>
  </si>
  <si>
    <t>2) Si busco un alquiler en NY que el precio por noche sea menor que $50 y un minimo de 3 noches, ¿cuáles estarían dentro de mi presupuesto?</t>
  </si>
  <si>
    <t>Promedio de PRECIO</t>
  </si>
  <si>
    <t>Cantidad de host/superhost</t>
  </si>
  <si>
    <t>Etiquetas de fila</t>
  </si>
  <si>
    <t>Distritos</t>
  </si>
  <si>
    <t>Cuenta de RUIDO_ESCALA</t>
  </si>
  <si>
    <t>Respuesta: IR a Tabla AIRBNB</t>
  </si>
  <si>
    <t>Cuenta de TIPO_VIVIENDA</t>
  </si>
  <si>
    <t>Cuenta de HOST_ID</t>
  </si>
  <si>
    <t>Total</t>
  </si>
  <si>
    <t>¿Cómo se distribuyen las viviendas en alquiler en los 5 distritos de NY?</t>
  </si>
  <si>
    <t>Distribución de tipos de viviendas por distrito</t>
  </si>
  <si>
    <t>Precio promedio de alquiler/día, por distrito según tipo de vivienda</t>
  </si>
  <si>
    <t>Tipo de vivienda</t>
  </si>
  <si>
    <t>Distribución de Host y Superhost por distrito</t>
  </si>
  <si>
    <t>¿Dónde se encuentran las viviendas más ruidosas?</t>
  </si>
  <si>
    <t>Precio máx y mín por distrito</t>
  </si>
  <si>
    <t>Precio MIN</t>
  </si>
  <si>
    <t>Precio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</si>
</sst>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.00\ [$USD]_-;\-* #,##0.00\ [$USD]_-;_-* &quot;-&quot;??\ [$USD]_-;_-@_-"/>
    <numFmt numFmtId="165" formatCode="_-[$$-540A]* #,##0.00_ ;_-[$$-540A]* \-#,##0.00\ ;_-[$$-540A]* &quot;-&quot;??_ ;_-@_ 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ereal"/>
    </font>
    <font>
      <sz val="11"/>
      <color theme="1"/>
      <name val="Segoe UI Black"/>
      <family val="2"/>
    </font>
    <font>
      <b/>
      <sz val="12"/>
      <color theme="1"/>
      <name val="Calibri"/>
      <family val="2"/>
      <scheme val="minor"/>
    </font>
    <font>
      <sz val="11"/>
      <color theme="1"/>
      <name val="Berlin Sans FB"/>
      <family val="2"/>
    </font>
    <font>
      <sz val="11"/>
      <color theme="1"/>
      <name val="Candara"/>
      <family val="2"/>
    </font>
    <font>
      <u/>
      <sz val="11"/>
      <color theme="10"/>
      <name val="Calibri"/>
      <family val="2"/>
      <scheme val="minor"/>
    </font>
    <font>
      <sz val="12"/>
      <color theme="1"/>
      <name val="Berlin Sans FB"/>
      <family val="2"/>
    </font>
    <font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02D3A"/>
        <bgColor indexed="64"/>
      </patternFill>
    </fill>
    <fill>
      <patternFill patternType="solid">
        <fgColor rgb="FFEFF6EE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</cellStyleXfs>
  <cellXfs count="43">
    <xf numFmtId="0" fontId="0" fillId="0" borderId="0" xfId="0"/>
    <xf numFmtId="3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16" fillId="0" borderId="0" xfId="0" applyFont="1"/>
    <xf numFmtId="0" fontId="13" fillId="33" borderId="0" xfId="0" applyFont="1" applyFill="1"/>
    <xf numFmtId="0" fontId="0" fillId="0" borderId="11" xfId="0" applyBorder="1"/>
    <xf numFmtId="0" fontId="13" fillId="33" borderId="0" xfId="0" applyFont="1" applyFill="1" applyAlignment="1">
      <alignment horizontal="center"/>
    </xf>
    <xf numFmtId="0" fontId="18" fillId="0" borderId="0" xfId="0" applyFont="1"/>
    <xf numFmtId="0" fontId="0" fillId="0" borderId="12" xfId="0" applyBorder="1"/>
    <xf numFmtId="0" fontId="0" fillId="34" borderId="11" xfId="0" applyFill="1" applyBorder="1"/>
    <xf numFmtId="0" fontId="19" fillId="0" borderId="0" xfId="0" applyFont="1"/>
    <xf numFmtId="49" fontId="0" fillId="0" borderId="0" xfId="0" applyNumberFormat="1"/>
    <xf numFmtId="0" fontId="0" fillId="0" borderId="0" xfId="0" applyAlignment="1">
      <alignment horizontal="center" vertical="center"/>
    </xf>
    <xf numFmtId="0" fontId="0" fillId="35" borderId="10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0" fillId="0" borderId="0" xfId="0" applyFont="1"/>
    <xf numFmtId="0" fontId="21" fillId="0" borderId="0" xfId="0" applyFont="1"/>
    <xf numFmtId="165" fontId="0" fillId="0" borderId="0" xfId="1" applyNumberFormat="1" applyFont="1" applyAlignment="1">
      <alignment horizontal="right"/>
    </xf>
    <xf numFmtId="165" fontId="0" fillId="0" borderId="11" xfId="1" applyNumberFormat="1" applyFont="1" applyBorder="1"/>
    <xf numFmtId="165" fontId="0" fillId="0" borderId="0" xfId="0" applyNumberFormat="1"/>
    <xf numFmtId="0" fontId="22" fillId="0" borderId="0" xfId="0" applyFont="1"/>
    <xf numFmtId="0" fontId="0" fillId="0" borderId="0" xfId="0" pivotButton="1" applyAlignment="1">
      <alignment vertical="top"/>
    </xf>
    <xf numFmtId="10" fontId="0" fillId="0" borderId="0" xfId="0" applyNumberFormat="1"/>
    <xf numFmtId="0" fontId="0" fillId="36" borderId="0" xfId="0" applyFill="1"/>
    <xf numFmtId="0" fontId="0" fillId="37" borderId="0" xfId="0" applyFill="1"/>
    <xf numFmtId="0" fontId="23" fillId="37" borderId="0" xfId="0" applyFont="1" applyFill="1"/>
    <xf numFmtId="0" fontId="24" fillId="37" borderId="0" xfId="0" applyFont="1" applyFill="1"/>
    <xf numFmtId="9" fontId="0" fillId="0" borderId="0" xfId="0" applyNumberFormat="1"/>
    <xf numFmtId="0" fontId="25" fillId="0" borderId="0" xfId="44"/>
    <xf numFmtId="0" fontId="0" fillId="0" borderId="0" xfId="0" applyAlignment="1">
      <alignment vertical="top" wrapText="1"/>
    </xf>
    <xf numFmtId="0" fontId="13" fillId="33" borderId="0" xfId="0" applyFont="1" applyFill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NumberFormat="1"/>
    <xf numFmtId="0" fontId="26" fillId="0" borderId="0" xfId="0" applyFont="1" applyAlignment="1">
      <alignment horizontal="left"/>
    </xf>
    <xf numFmtId="9" fontId="26" fillId="0" borderId="0" xfId="43" applyFont="1"/>
    <xf numFmtId="0" fontId="27" fillId="0" borderId="0" xfId="0" applyFont="1"/>
    <xf numFmtId="0" fontId="0" fillId="0" borderId="0" xfId="0" applyFill="1"/>
  </cellXfs>
  <cellStyles count="45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Hipervínculo" xfId="44" builtinId="8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1">
    <dxf>
      <numFmt numFmtId="2" formatCode="0.00"/>
    </dxf>
    <dxf>
      <numFmt numFmtId="2" formatCode="0.00"/>
    </dxf>
    <dxf>
      <numFmt numFmtId="2" formatCode="0.00"/>
    </dxf>
    <dxf>
      <alignment wrapText="1"/>
    </dxf>
    <dxf>
      <alignment vertical="top"/>
    </dxf>
    <dxf>
      <alignment vertical="top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19" formatCode="dd/mm/yyyy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$-540A]* #,##0.00_ ;_-[$$-540A]* \-#,##0.00\ ;_-[$$-540A]* &quot;-&quot;??_ ;_-@_ "/>
      <alignment horizontal="right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0A699"/>
      <color rgb="FFF02D3A"/>
      <color rgb="FFEFF6EE"/>
      <color rgb="FF484848"/>
      <color rgb="FFFC642D"/>
      <color rgb="FFFAB40D"/>
      <color rgb="FF2730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399652777777773"/>
          <c:y val="8.6400000000000005E-2"/>
          <c:w val="0.7531171452273937"/>
          <c:h val="0.8447777777777777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3-478B-9E53-8834DDBF70F8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3-478B-9E53-8834DDBF70F8}"/>
              </c:ext>
            </c:extLst>
          </c:dPt>
          <c:cat>
            <c:strRef>
              <c:f>('Tablas dinámicas'!$F$40,'Tablas dinámicas'!$F$45)</c:f>
              <c:strCache>
                <c:ptCount val="2"/>
                <c:pt idx="0">
                  <c:v>Bronx</c:v>
                </c:pt>
                <c:pt idx="1">
                  <c:v>Total</c:v>
                </c:pt>
              </c:strCache>
            </c:strRef>
          </c:cat>
          <c:val>
            <c:numRef>
              <c:f>('Tablas dinámicas'!$G$40,'Tablas dinámicas'!$G$45)</c:f>
              <c:numCache>
                <c:formatCode>0%</c:formatCode>
                <c:ptCount val="2"/>
                <c:pt idx="0">
                  <c:v>1.4064497797982668E-2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3-478B-9E53-8834DDBF7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D4-40DA-ADA1-1CAF746187D3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D4-40DA-ADA1-1CAF746187D3}"/>
              </c:ext>
            </c:extLst>
          </c:dPt>
          <c:cat>
            <c:strRef>
              <c:f>('Tablas dinámicas'!$F$41,'Tablas dinámicas'!$F$45)</c:f>
              <c:strCache>
                <c:ptCount val="2"/>
                <c:pt idx="0">
                  <c:v>Brooklyn</c:v>
                </c:pt>
                <c:pt idx="1">
                  <c:v>Total</c:v>
                </c:pt>
              </c:strCache>
            </c:strRef>
          </c:cat>
          <c:val>
            <c:numRef>
              <c:f>('Tablas dinámicas'!$G$41,'Tablas dinámicas'!$G$45)</c:f>
              <c:numCache>
                <c:formatCode>0%</c:formatCode>
                <c:ptCount val="2"/>
                <c:pt idx="0">
                  <c:v>0.44310271345361557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D4-40DA-ADA1-1CAF74618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DF-4F0D-B288-4CED99B71B19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DF-4F0D-B288-4CED99B71B19}"/>
              </c:ext>
            </c:extLst>
          </c:dPt>
          <c:cat>
            <c:strRef>
              <c:f>('Tablas dinámicas'!$F$42,'Tablas dinámicas'!$F$45)</c:f>
              <c:strCache>
                <c:ptCount val="2"/>
                <c:pt idx="0">
                  <c:v>Manhattan</c:v>
                </c:pt>
                <c:pt idx="1">
                  <c:v>Total</c:v>
                </c:pt>
              </c:strCache>
            </c:strRef>
          </c:cat>
          <c:val>
            <c:numRef>
              <c:f>('Tablas dinámicas'!$G$42,'Tablas dinámicas'!$G$45)</c:f>
              <c:numCache>
                <c:formatCode>0%</c:formatCode>
                <c:ptCount val="2"/>
                <c:pt idx="0">
                  <c:v>0.46171331154993606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DF-4F0D-B288-4CED99B71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AF-44F1-94DC-55B6192696E0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AF-44F1-94DC-55B6192696E0}"/>
              </c:ext>
            </c:extLst>
          </c:dPt>
          <c:cat>
            <c:strRef>
              <c:f>('Tablas dinámicas'!$F$43,'Tablas dinámicas'!$F$45)</c:f>
              <c:strCache>
                <c:ptCount val="2"/>
                <c:pt idx="0">
                  <c:v>Queens</c:v>
                </c:pt>
                <c:pt idx="1">
                  <c:v>Total</c:v>
                </c:pt>
              </c:strCache>
            </c:strRef>
          </c:cat>
          <c:val>
            <c:numRef>
              <c:f>('Tablas dinámicas'!$G$43,'Tablas dinámicas'!$G$45)</c:f>
              <c:numCache>
                <c:formatCode>0%</c:formatCode>
                <c:ptCount val="2"/>
                <c:pt idx="0">
                  <c:v>7.5436851825543397E-2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AF-44F1-94DC-55B619269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F02D3A"/>
            </a:solidFill>
          </c:spPr>
          <c:dPt>
            <c:idx val="0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A4-4A04-97F4-6ACD60A5977A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A4-4A04-97F4-6ACD60A5977A}"/>
              </c:ext>
            </c:extLst>
          </c:dPt>
          <c:cat>
            <c:strRef>
              <c:f>'Tablas dinámicas'!$F$44:$F$45</c:f>
              <c:strCache>
                <c:ptCount val="2"/>
                <c:pt idx="0">
                  <c:v>Staten Island</c:v>
                </c:pt>
                <c:pt idx="1">
                  <c:v>Total</c:v>
                </c:pt>
              </c:strCache>
            </c:strRef>
          </c:cat>
          <c:val>
            <c:numRef>
              <c:f>'Tablas dinámicas'!$G$44:$G$45</c:f>
              <c:numCache>
                <c:formatCode>0%</c:formatCode>
                <c:ptCount val="2"/>
                <c:pt idx="0">
                  <c:v>5.6826253729222904E-3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A4-4A04-97F4-6ACD60A5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FINAL GomezRomero(Recuperado automáticamente).xlsx]Tablas dinámicas!TDDistribucionviviendas</c:name>
    <c:fmtId val="9"/>
  </c:pivotSource>
  <c:chart>
    <c:autoTitleDeleted val="1"/>
    <c:pivotFmts>
      <c:pivotFmt>
        <c:idx val="0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F02D3A"/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F02D3A"/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F02D3A"/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>
                  <a:solidFill>
                    <a:srgbClr val="484848"/>
                  </a:solidFill>
                  <a:latin typeface="Berlin Sans FB" panose="020E0602020502020306" pitchFamily="34" charset="0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FAB40D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02D3A"/>
            </a:solidFill>
          </c:spPr>
          <c:dPt>
            <c:idx val="0"/>
            <c:bubble3D val="0"/>
            <c:spPr>
              <a:solidFill>
                <a:srgbClr val="00A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09-4506-BC96-9085FBA6ADCA}"/>
              </c:ext>
            </c:extLst>
          </c:dPt>
          <c:dPt>
            <c:idx val="1"/>
            <c:bubble3D val="0"/>
            <c:spPr>
              <a:solidFill>
                <a:srgbClr val="FAB40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09-4506-BC96-9085FBA6ADCA}"/>
              </c:ext>
            </c:extLst>
          </c:dPt>
          <c:dPt>
            <c:idx val="2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09-4506-BC96-9085FBA6AD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484848"/>
                    </a:solidFill>
                    <a:latin typeface="Berlin Sans FB" panose="020E0602020502020306" pitchFamily="34" charset="0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dinámicas'!$B$31:$B$34</c:f>
              <c:strCache>
                <c:ptCount val="3"/>
                <c:pt idx="0">
                  <c:v>Entire home/apt</c:v>
                </c:pt>
                <c:pt idx="1">
                  <c:v>Private room</c:v>
                </c:pt>
                <c:pt idx="2">
                  <c:v>Shared room</c:v>
                </c:pt>
              </c:strCache>
            </c:strRef>
          </c:cat>
          <c:val>
            <c:numRef>
              <c:f>'Tablas dinámicas'!$C$31:$C$34</c:f>
              <c:numCache>
                <c:formatCode>0.00%</c:formatCode>
                <c:ptCount val="3"/>
                <c:pt idx="0">
                  <c:v>0.57037512023084325</c:v>
                </c:pt>
                <c:pt idx="1">
                  <c:v>0.42193010580314205</c:v>
                </c:pt>
                <c:pt idx="2">
                  <c:v>7.6947739660147485E-3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09-4506-BC96-9085FBA6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erlin Sans FB" panose="020E0602020502020306" pitchFamily="34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FINAL GomezRomero(Recuperado automáticamente).xlsx]Tablas dinámicas!TDalquileres</c:name>
    <c:fmtId val="5"/>
  </c:pivotSource>
  <c:chart>
    <c:autoTitleDeleted val="1"/>
    <c:pivotFmts>
      <c:pivotFmt>
        <c:idx val="0"/>
        <c:spPr>
          <a:solidFill>
            <a:srgbClr val="00A6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02D3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02D3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02D3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02D3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02D3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erlin Sans FB" panose="020E0602020502020306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dinámicas'!$B$6:$B$9</c:f>
              <c:strCache>
                <c:ptCount val="3"/>
                <c:pt idx="0">
                  <c:v>Entire home/apt</c:v>
                </c:pt>
                <c:pt idx="1">
                  <c:v>Private room</c:v>
                </c:pt>
                <c:pt idx="2">
                  <c:v>Shared room</c:v>
                </c:pt>
              </c:strCache>
            </c:strRef>
          </c:cat>
          <c:val>
            <c:numRef>
              <c:f>'Tablas dinámicas'!$C$6:$C$9</c:f>
              <c:numCache>
                <c:formatCode>_-[$$-540A]* #,##0.00_ ;_-[$$-540A]* \-#,##0.00\ ;_-[$$-540A]* "-"??_ ;_-@_ </c:formatCode>
                <c:ptCount val="3"/>
                <c:pt idx="0">
                  <c:v>168.37324339516582</c:v>
                </c:pt>
                <c:pt idx="1">
                  <c:v>75.207446808510639</c:v>
                </c:pt>
                <c:pt idx="2">
                  <c:v>66.291666666666671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0-4AFD-B7EC-529044C094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34222432"/>
        <c:axId val="434220992"/>
      </c:barChart>
      <c:catAx>
        <c:axId val="434222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erlin Sans FB" panose="020E0602020502020306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s-ES"/>
          </a:p>
        </c:txPr>
        <c:crossAx val="434220992"/>
        <c:crosses val="autoZero"/>
        <c:auto val="1"/>
        <c:lblAlgn val="ctr"/>
        <c:lblOffset val="100"/>
        <c:noMultiLvlLbl val="0"/>
      </c:catAx>
      <c:valAx>
        <c:axId val="43422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540A]* #,##0.00_ ;_-[$$-540A]* \-#,##0.00\ ;_-[$$-540A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erlin Sans FB" panose="020E0602020502020306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s-ES"/>
          </a:p>
        </c:txPr>
        <c:crossAx val="43422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Berlin Sans FB" panose="020E0602020502020306" pitchFamily="34" charset="0"/>
          <a:ea typeface="Segoe UI Historic" panose="020B0502040204020203" pitchFamily="34" charset="0"/>
          <a:cs typeface="Segoe UI Historic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FINAL GomezRomero(Recuperado automáticamente).xlsx]Tablas dinámicas!TDsuperhost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5890410958904104E-2"/>
              <c:y val="5.439005439005437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dLbl>
          <c:idx val="0"/>
          <c:layout>
            <c:manualLayout>
              <c:x val="0.15753424657534246"/>
              <c:y val="2.719502719502719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484848"/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484848"/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895353138791551"/>
          <c:y val="0.19189410059093315"/>
          <c:w val="0.68475679092059483"/>
          <c:h val="0.69129358958811082"/>
        </c:manualLayout>
      </c:layout>
      <c:pieChart>
        <c:varyColors val="1"/>
        <c:ser>
          <c:idx val="0"/>
          <c:order val="0"/>
          <c:tx>
            <c:strRef>
              <c:f>'Tablas dinámicas'!$C$19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A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B3-45C6-A350-F87E436AEFDE}"/>
              </c:ext>
            </c:extLst>
          </c:dPt>
          <c:dPt>
            <c:idx val="1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B3-45C6-A350-F87E436AEF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B3-45C6-A350-F87E436AEF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B3-45C6-A350-F87E436AEF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erlin Sans FB" panose="020E0602020502020306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dinámicas'!$B$20:$B$22</c:f>
              <c:strCache>
                <c:ptCount val="2"/>
                <c:pt idx="0">
                  <c:v>Host</c:v>
                </c:pt>
                <c:pt idx="1">
                  <c:v>SUPERHOST</c:v>
                </c:pt>
              </c:strCache>
            </c:strRef>
          </c:cat>
          <c:val>
            <c:numRef>
              <c:f>'Tablas dinámicas'!$C$20:$C$22</c:f>
              <c:numCache>
                <c:formatCode>0%</c:formatCode>
                <c:ptCount val="2"/>
                <c:pt idx="0">
                  <c:v>0.99903815325424816</c:v>
                </c:pt>
                <c:pt idx="1">
                  <c:v>9.6184674575184356E-4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B3-45C6-A350-F87E436AEFD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erlin Sans FB" panose="020E0602020502020306" pitchFamily="34" charset="0"/>
              <a:ea typeface="Segoe UI Historic" panose="020B0502040204020203" pitchFamily="34" charset="0"/>
              <a:cs typeface="Segoe UI Historic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Segoe UI Historic" panose="020B0502040204020203" pitchFamily="34" charset="0"/>
          <a:ea typeface="Segoe UI Historic" panose="020B0502040204020203" pitchFamily="34" charset="0"/>
          <a:cs typeface="Segoe UI Historic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FINAL GomezRomero(Recuperado automáticamente).xlsx]Tablas dinámicas!TDruidosas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EFF6EE"/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EFF6EE"/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EFF6EE"/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EFF6EE"/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EFF6EE"/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FC642D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8270514543398914E-3"/>
              <c:y val="-8.0762268631203553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AB40D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8270514543398914E-3"/>
              <c:y val="-8.0762268631203553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AB40D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273043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rgbClr val="00A699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rgbClr val="F02D3A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8270514543398914E-3"/>
              <c:y val="-8.0762268631203553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>
                  <a:solidFill>
                    <a:schemeClr val="tx1">
                      <a:lumMod val="75000"/>
                      <a:lumOff val="25000"/>
                    </a:schemeClr>
                  </a:solidFill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FAB40D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374911977466231"/>
          <c:y val="0.18441966302658983"/>
          <c:w val="0.59754273093912047"/>
          <c:h val="0.68571664701539414"/>
        </c:manualLayout>
      </c:layout>
      <c:pieChart>
        <c:varyColors val="1"/>
        <c:ser>
          <c:idx val="0"/>
          <c:order val="0"/>
          <c:tx>
            <c:strRef>
              <c:f>'Tablas dinámicas'!$C$52:$C$53</c:f>
              <c:strCache>
                <c:ptCount val="1"/>
                <c:pt idx="0">
                  <c:v>Ruidoso</c:v>
                </c:pt>
              </c:strCache>
            </c:strRef>
          </c:tx>
          <c:dPt>
            <c:idx val="0"/>
            <c:bubble3D val="0"/>
            <c:spPr>
              <a:solidFill>
                <a:srgbClr val="27304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4-42EA-94FD-923BFCEB2744}"/>
              </c:ext>
            </c:extLst>
          </c:dPt>
          <c:dPt>
            <c:idx val="1"/>
            <c:bubble3D val="0"/>
            <c:spPr>
              <a:solidFill>
                <a:srgbClr val="00A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4-42EA-94FD-923BFCEB2744}"/>
              </c:ext>
            </c:extLst>
          </c:dPt>
          <c:dPt>
            <c:idx val="2"/>
            <c:bubble3D val="0"/>
            <c:spPr>
              <a:solidFill>
                <a:srgbClr val="F02D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4-42EA-94FD-923BFCEB2744}"/>
              </c:ext>
            </c:extLst>
          </c:dPt>
          <c:dPt>
            <c:idx val="3"/>
            <c:bubble3D val="0"/>
            <c:spPr>
              <a:solidFill>
                <a:srgbClr val="FAB40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4-42EA-94FD-923BFCEB2744}"/>
              </c:ext>
            </c:extLst>
          </c:dPt>
          <c:dLbls>
            <c:dLbl>
              <c:idx val="2"/>
              <c:layout>
                <c:manualLayout>
                  <c:x val="-2.8270514543398914E-3"/>
                  <c:y val="-8.076226863120355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04-42EA-94FD-923BFCEB27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1">
                        <a:lumMod val="75000"/>
                        <a:lumOff val="25000"/>
                      </a:schemeClr>
                    </a:solidFill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dinámicas'!$B$54:$B$58</c:f>
              <c:strCache>
                <c:ptCount val="4"/>
                <c:pt idx="0">
                  <c:v>Bronx</c:v>
                </c:pt>
                <c:pt idx="1">
                  <c:v>Brooklyn</c:v>
                </c:pt>
                <c:pt idx="2">
                  <c:v>Manhattan</c:v>
                </c:pt>
                <c:pt idx="3">
                  <c:v>Queens</c:v>
                </c:pt>
              </c:strCache>
            </c:strRef>
          </c:cat>
          <c:val>
            <c:numRef>
              <c:f>'Tablas dinámicas'!$C$54:$C$58</c:f>
              <c:numCache>
                <c:formatCode>0%</c:formatCode>
                <c:ptCount val="4"/>
                <c:pt idx="0">
                  <c:v>1.4144877839691384E-2</c:v>
                </c:pt>
                <c:pt idx="1">
                  <c:v>0.44563509072724677</c:v>
                </c:pt>
                <c:pt idx="2">
                  <c:v>0.464352050292899</c:v>
                </c:pt>
                <c:pt idx="3">
                  <c:v>7.5867981140162882E-2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04-42EA-94FD-923BFCEB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erlin Sans FB" panose="020E0602020502020306" pitchFamily="34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Berlin Sans FB" panose="020E0602020502020306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FINAL GomezRomero(Recuperado automáticamente).xlsx]Tablas dinámicas!TDmax_min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A6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540A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02D3A"/>
          </a:solidFill>
          <a:ln>
            <a:noFill/>
          </a:ln>
          <a:effectLst/>
        </c:spPr>
      </c:pivotFmt>
      <c:pivotFmt>
        <c:idx val="7"/>
        <c:spPr>
          <a:solidFill>
            <a:srgbClr val="00A699"/>
          </a:solidFill>
          <a:ln>
            <a:noFill/>
          </a:ln>
          <a:effectLst/>
        </c:spPr>
        <c:dLbl>
          <c:idx val="0"/>
          <c:numFmt formatCode="[$$-540A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erlin Sans FB" panose="020E0602020502020306" pitchFamily="34" charset="0"/>
                  <a:ea typeface="+mn-ea"/>
                  <a:cs typeface="+mn-cs"/>
                </a:defRPr>
              </a:pPr>
              <a:endParaRPr lang="es-ES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dinámicas'!$B$65</c:f>
              <c:strCache>
                <c:ptCount val="1"/>
                <c:pt idx="0">
                  <c:v>Precio MIN</c:v>
                </c:pt>
              </c:strCache>
            </c:strRef>
          </c:tx>
          <c:spPr>
            <a:solidFill>
              <a:srgbClr val="00A6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erlin Sans FB" panose="020E0602020502020306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dinámicas'!$B$66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'Tablas dinámicas'!$B$66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F-4D8F-94FF-44D001B20A28}"/>
            </c:ext>
          </c:extLst>
        </c:ser>
        <c:ser>
          <c:idx val="1"/>
          <c:order val="1"/>
          <c:tx>
            <c:strRef>
              <c:f>'Tablas dinámicas'!$C$65</c:f>
              <c:strCache>
                <c:ptCount val="1"/>
                <c:pt idx="0">
                  <c:v>Precio MAX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02D3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2F-4D8F-94FF-44D001B20A28}"/>
              </c:ext>
            </c:extLst>
          </c:dPt>
          <c:dLbls>
            <c:numFmt formatCode="[$$-540A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erlin Sans FB" panose="020E0602020502020306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dinámicas'!$B$66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'Tablas dinámicas'!$C$66</c:f>
              <c:numCache>
                <c:formatCode>General</c:formatCode>
                <c:ptCount val="1"/>
                <c:pt idx="0">
                  <c:v>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F-4D8F-94FF-44D001B20A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8030720"/>
        <c:axId val="888035040"/>
      </c:barChart>
      <c:catAx>
        <c:axId val="88803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erlin Sans FB" panose="020E0602020502020306" pitchFamily="34" charset="0"/>
                <a:ea typeface="+mn-ea"/>
                <a:cs typeface="+mn-cs"/>
              </a:defRPr>
            </a:pPr>
            <a:endParaRPr lang="es-ES"/>
          </a:p>
        </c:txPr>
        <c:crossAx val="888035040"/>
        <c:crosses val="autoZero"/>
        <c:auto val="1"/>
        <c:lblAlgn val="ctr"/>
        <c:lblOffset val="100"/>
        <c:noMultiLvlLbl val="0"/>
      </c:catAx>
      <c:valAx>
        <c:axId val="8880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erlin Sans FB" panose="020E0602020502020306" pitchFamily="34" charset="0"/>
                <a:ea typeface="+mn-ea"/>
                <a:cs typeface="+mn-cs"/>
              </a:defRPr>
            </a:pPr>
            <a:endParaRPr lang="es-ES"/>
          </a:p>
        </c:txPr>
        <c:crossAx val="88803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erlin Sans FB" panose="020E0602020502020306" pitchFamily="34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00">
          <a:latin typeface="Berlin Sans FB" panose="020E0602020502020306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Alquiler promedio NYC por distrito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Preguntas!$C$9</c:f>
              <c:strCache>
                <c:ptCount val="1"/>
                <c:pt idx="0">
                  <c:v>Alquiler promedio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D3-466B-A46F-CD70093EA3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D3-466B-A46F-CD70093EA3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D3-466B-A46F-CD70093EA3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BD3-466B-A46F-CD70093EA3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BD3-466B-A46F-CD70093EA31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D3-466B-A46F-CD70093EA314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D3-466B-A46F-CD70093EA314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D3-466B-A46F-CD70093EA314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D3-466B-A46F-CD70093EA314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D3-466B-A46F-CD70093EA3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Preguntas!$B$10:$B$14</c:f>
              <c:strCache>
                <c:ptCount val="5"/>
                <c:pt idx="0">
                  <c:v>Manhattan</c:v>
                </c:pt>
                <c:pt idx="1">
                  <c:v>Brooklyn</c:v>
                </c:pt>
                <c:pt idx="2">
                  <c:v>Queens</c:v>
                </c:pt>
                <c:pt idx="3">
                  <c:v>Bronx</c:v>
                </c:pt>
                <c:pt idx="4">
                  <c:v>Staten Island</c:v>
                </c:pt>
              </c:strCache>
            </c:strRef>
          </c:cat>
          <c:val>
            <c:numRef>
              <c:f>Preguntas!$C$10:$C$14</c:f>
              <c:numCache>
                <c:formatCode>_-[$$-540A]* #,##0.00_ ;_-[$$-540A]* \-#,##0.00\ ;_-[$$-540A]* "-"??_ ;_-@_ </c:formatCode>
                <c:ptCount val="5"/>
                <c:pt idx="0">
                  <c:v>173.73938461538461</c:v>
                </c:pt>
                <c:pt idx="1">
                  <c:v>128.27829432510421</c:v>
                </c:pt>
                <c:pt idx="2">
                  <c:v>98.657250470809799</c:v>
                </c:pt>
                <c:pt idx="3">
                  <c:v>79.050505050505052</c:v>
                </c:pt>
                <c:pt idx="4">
                  <c:v>138.9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D3-466B-A46F-CD70093E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Tablas aux'!A1"/><Relationship Id="rId3" Type="http://schemas.openxmlformats.org/officeDocument/2006/relationships/image" Target="../media/image2.jpg"/><Relationship Id="rId7" Type="http://schemas.openxmlformats.org/officeDocument/2006/relationships/hyperlink" Target="#'Tablas din&#225;micas'!A1"/><Relationship Id="rId2" Type="http://schemas.openxmlformats.org/officeDocument/2006/relationships/hyperlink" Target="#Dashboard!A1"/><Relationship Id="rId1" Type="http://schemas.openxmlformats.org/officeDocument/2006/relationships/image" Target="../media/image1.jpg"/><Relationship Id="rId6" Type="http://schemas.openxmlformats.org/officeDocument/2006/relationships/hyperlink" Target="#Preguntas!A1"/><Relationship Id="rId5" Type="http://schemas.openxmlformats.org/officeDocument/2006/relationships/hyperlink" Target="#SuperHost!A1"/><Relationship Id="rId4" Type="http://schemas.openxmlformats.org/officeDocument/2006/relationships/hyperlink" Target="#AIRBNB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9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8.xml"/><Relationship Id="rId17" Type="http://schemas.openxmlformats.org/officeDocument/2006/relationships/hyperlink" Target="#ReadMe!A1"/><Relationship Id="rId2" Type="http://schemas.openxmlformats.org/officeDocument/2006/relationships/chart" Target="../charts/chart1.xml"/><Relationship Id="rId16" Type="http://schemas.openxmlformats.org/officeDocument/2006/relationships/chart" Target="../charts/chart10.xml"/><Relationship Id="rId1" Type="http://schemas.openxmlformats.org/officeDocument/2006/relationships/image" Target="../media/image3.jpg"/><Relationship Id="rId6" Type="http://schemas.openxmlformats.org/officeDocument/2006/relationships/chart" Target="../charts/chart5.xml"/><Relationship Id="rId11" Type="http://schemas.openxmlformats.org/officeDocument/2006/relationships/image" Target="../media/image6.png"/><Relationship Id="rId5" Type="http://schemas.openxmlformats.org/officeDocument/2006/relationships/chart" Target="../charts/chart4.xml"/><Relationship Id="rId15" Type="http://schemas.openxmlformats.org/officeDocument/2006/relationships/image" Target="../media/image8.png"/><Relationship Id="rId10" Type="http://schemas.openxmlformats.org/officeDocument/2006/relationships/chart" Target="../charts/chart7.xml"/><Relationship Id="rId4" Type="http://schemas.openxmlformats.org/officeDocument/2006/relationships/chart" Target="../charts/chart3.xml"/><Relationship Id="rId9" Type="http://schemas.openxmlformats.org/officeDocument/2006/relationships/image" Target="../media/image5.jpeg"/><Relationship Id="rId1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Read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ReadM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ReadMe!A1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ReadM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Read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396240</xdr:colOff>
      <xdr:row>0</xdr:row>
      <xdr:rowOff>76200</xdr:rowOff>
    </xdr:from>
    <xdr:to>
      <xdr:col>12</xdr:col>
      <xdr:colOff>769620</xdr:colOff>
      <xdr:row>20</xdr:row>
      <xdr:rowOff>68580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B0DD7A17-4645-EA29-6712-7DCBC5B95FD5}"/>
            </a:ext>
          </a:extLst>
        </xdr:cNvPr>
        <xdr:cNvSpPr txBox="1"/>
      </xdr:nvSpPr>
      <xdr:spPr>
        <a:xfrm>
          <a:off x="3566160" y="76200"/>
          <a:ext cx="6713220" cy="3649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¡Hola!</a:t>
          </a:r>
        </a:p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Antes de comenzar repasemos los puntos para una mejor interpretación del dashboard a presentar.</a:t>
          </a:r>
        </a:p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El dataset ha sido obtenido de Kaggle.com sobre alquileres vacacionales que gestiona la plataforma de AirBnB, en este</a:t>
          </a:r>
          <a:r>
            <a:rPr lang="es-ES" sz="1100" baseline="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caso, sobre alquileres vacacionales en la ciudad de New York en la primavera del año 2023. Estos alquileres se distribuyen en sus 5 distritos: Bronx, Brooklyn, Manhattan, Queen y Staten Island.</a:t>
          </a:r>
          <a:endParaRPr lang="es-ES" sz="1100">
            <a:ln>
              <a:noFill/>
            </a:ln>
            <a:solidFill>
              <a:srgbClr val="484848"/>
            </a:solidFill>
            <a:latin typeface="Berlin Sans FB" panose="020E0602020502020306" pitchFamily="34" charset="0"/>
          </a:endParaRPr>
        </a:p>
        <a:p>
          <a:endParaRPr lang="es-ES" sz="1100">
            <a:ln>
              <a:noFill/>
            </a:ln>
            <a:solidFill>
              <a:srgbClr val="484848"/>
            </a:solidFill>
            <a:latin typeface="Berlin Sans FB" panose="020E0602020502020306" pitchFamily="34" charset="0"/>
          </a:endParaRPr>
        </a:p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¿Qué es AirBnB? </a:t>
          </a:r>
        </a:p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Airbnb es un mercado online que conecta a las personas que desean alquilar sus viviendas (HOST) con personas que buscan alojamiento en lugares específicos y servicios de hospitalidad para que las personas alquilen. Estos periodos pueden ser a corto plazo, incluidas casas de vacaciones, apartamentos, casas de familia, camas de albergue o habitaciones de hotel. Para</a:t>
          </a:r>
          <a:r>
            <a:rPr lang="es-ES" sz="1100" baseline="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una mejor comprensión de estas categorías se han distribuido en tres categorías: Entire home/Shared Room/Entire Room.</a:t>
          </a:r>
          <a:endParaRPr lang="es-ES" sz="1100">
            <a:ln>
              <a:noFill/>
            </a:ln>
            <a:solidFill>
              <a:srgbClr val="484848"/>
            </a:solidFill>
            <a:latin typeface="Berlin Sans FB" panose="020E0602020502020306" pitchFamily="34" charset="0"/>
          </a:endParaRPr>
        </a:p>
        <a:p>
          <a:endParaRPr lang="es-ES" sz="1100">
            <a:ln>
              <a:noFill/>
            </a:ln>
            <a:solidFill>
              <a:srgbClr val="484848"/>
            </a:solidFill>
            <a:latin typeface="Berlin Sans FB" panose="020E0602020502020306" pitchFamily="34" charset="0"/>
          </a:endParaRPr>
        </a:p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Una vez descargado el dataset, se ha procedido a su limpieza. Conforme a las dudas e inspiraciones para obtener más información, se han planteado una serie de preguntas (hoja "Preguntas")</a:t>
          </a:r>
          <a:r>
            <a:rPr lang="es-ES" sz="1100" baseline="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y </a:t>
          </a:r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tablas extra "Superhost" para ampliar la tabla principal "AIRBNB" según los requisitos</a:t>
          </a:r>
          <a:r>
            <a:rPr lang="es-ES" sz="1100" baseline="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que hay que cumlplir para calificar como tal según la web de airbnb</a:t>
          </a:r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.</a:t>
          </a:r>
        </a:p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Luego</a:t>
          </a:r>
          <a:r>
            <a:rPr lang="es-ES" sz="1100" baseline="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en el dashboard</a:t>
          </a:r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podremos visualizar y aprender sobre las zonas más cotizadas y</a:t>
          </a:r>
          <a:r>
            <a:rPr lang="es-ES" sz="1100" baseline="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en </a:t>
          </a:r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qué influye, cómo podría impactar el precio con respecto a las zonas más ruidosas, dónde están los Superhost... cuestiones que nos llevarán a tomar una mejor desición si elegimos alquilar en la ciudad de NYC.</a:t>
          </a:r>
        </a:p>
        <a:p>
          <a:endParaRPr lang="es-ES" sz="1100">
            <a:ln>
              <a:noFill/>
            </a:ln>
            <a:solidFill>
              <a:srgbClr val="484848"/>
            </a:solidFill>
            <a:latin typeface="Berlin Sans FB" panose="020E0602020502020306" pitchFamily="34" charset="0"/>
          </a:endParaRPr>
        </a:p>
        <a:p>
          <a:r>
            <a:rPr lang="es-ES" sz="110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Te invito a recorrer el libro haciendo</a:t>
          </a:r>
          <a:r>
            <a:rPr lang="es-ES" sz="1100" baseline="0">
              <a:ln>
                <a:noFill/>
              </a:ln>
              <a:solidFill>
                <a:srgbClr val="484848"/>
              </a:solidFill>
              <a:latin typeface="Berlin Sans FB" panose="020E0602020502020306" pitchFamily="34" charset="0"/>
            </a:rPr>
            <a:t> clik en las distintas llaves que te llevarán a las distintas hojas: 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350520</xdr:colOff>
      <xdr:row>27</xdr:row>
      <xdr:rowOff>129540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92CA08A-1374-E1B8-566F-C28521B97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28" r="37598"/>
        <a:stretch/>
      </xdr:blipFill>
      <xdr:spPr>
        <a:xfrm>
          <a:off x="0" y="0"/>
          <a:ext cx="3520440" cy="506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15</xdr:col>
      <xdr:colOff>0</xdr:colOff>
      <xdr:row>23</xdr:row>
      <xdr:rowOff>159258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6018048-D444-4169-EFCA-16A74015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0" y="0"/>
          <a:ext cx="0" cy="4365498"/>
        </a:xfrm>
        <a:prstGeom prst="rect">
          <a:avLst/>
        </a:prstGeom>
      </xdr:spPr>
    </xdr:pic>
    <xdr:clientData/>
  </xdr:twoCellAnchor>
  <xdr:twoCellAnchor>
    <xdr:from>
      <xdr:col>5</xdr:col>
      <xdr:colOff>198120</xdr:colOff>
      <xdr:row>21</xdr:row>
      <xdr:rowOff>87630</xdr:rowOff>
    </xdr:from>
    <xdr:to>
      <xdr:col>7</xdr:col>
      <xdr:colOff>160020</xdr:colOff>
      <xdr:row>23</xdr:row>
      <xdr:rowOff>81870</xdr:rowOff>
    </xdr:to>
    <xdr:grpSp>
      <xdr:nvGrpSpPr>
        <xdr:cNvPr id="29" name="Grupo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4D925BF-B29F-DFA4-79C9-F4D6F8B7102B}"/>
            </a:ext>
          </a:extLst>
        </xdr:cNvPr>
        <xdr:cNvGrpSpPr/>
      </xdr:nvGrpSpPr>
      <xdr:grpSpPr>
        <a:xfrm>
          <a:off x="4160520" y="3928110"/>
          <a:ext cx="1546860" cy="360000"/>
          <a:chOff x="4160520" y="3928110"/>
          <a:chExt cx="1546860" cy="360000"/>
        </a:xfrm>
      </xdr:grpSpPr>
      <xdr:pic>
        <xdr:nvPicPr>
          <xdr:cNvPr id="12" name="Imagen 11">
            <a:extLst>
              <a:ext uri="{FF2B5EF4-FFF2-40B4-BE49-F238E27FC236}">
                <a16:creationId xmlns:a16="http://schemas.microsoft.com/office/drawing/2014/main" id="{B15D790F-AC25-FE59-51F4-A921342C15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60520" y="3928110"/>
            <a:ext cx="360000" cy="360000"/>
          </a:xfrm>
          <a:prstGeom prst="rect">
            <a:avLst/>
          </a:prstGeom>
        </xdr:spPr>
      </xdr:pic>
      <xdr:sp macro="" textlink="">
        <xdr:nvSpPr>
          <xdr:cNvPr id="20" name="CuadroTexto 19">
            <a:extLst>
              <a:ext uri="{FF2B5EF4-FFF2-40B4-BE49-F238E27FC236}">
                <a16:creationId xmlns:a16="http://schemas.microsoft.com/office/drawing/2014/main" id="{253FC9BC-D167-07E8-67C7-51BAACA4AC9B}"/>
              </a:ext>
            </a:extLst>
          </xdr:cNvPr>
          <xdr:cNvSpPr txBox="1"/>
        </xdr:nvSpPr>
        <xdr:spPr>
          <a:xfrm>
            <a:off x="4511040" y="4005240"/>
            <a:ext cx="1196340" cy="2057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DASHBOARD</a:t>
            </a:r>
          </a:p>
        </xdr:txBody>
      </xdr:sp>
    </xdr:grpSp>
    <xdr:clientData/>
  </xdr:twoCellAnchor>
  <xdr:twoCellAnchor>
    <xdr:from>
      <xdr:col>5</xdr:col>
      <xdr:colOff>198120</xdr:colOff>
      <xdr:row>23</xdr:row>
      <xdr:rowOff>114300</xdr:rowOff>
    </xdr:from>
    <xdr:to>
      <xdr:col>7</xdr:col>
      <xdr:colOff>121920</xdr:colOff>
      <xdr:row>25</xdr:row>
      <xdr:rowOff>108540</xdr:rowOff>
    </xdr:to>
    <xdr:grpSp>
      <xdr:nvGrpSpPr>
        <xdr:cNvPr id="28" name="Grupo 2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CDCBF56-F81F-0E8B-2338-87F683BC0B63}"/>
            </a:ext>
          </a:extLst>
        </xdr:cNvPr>
        <xdr:cNvGrpSpPr/>
      </xdr:nvGrpSpPr>
      <xdr:grpSpPr>
        <a:xfrm>
          <a:off x="4160520" y="4320540"/>
          <a:ext cx="1508760" cy="360000"/>
          <a:chOff x="4160520" y="4320540"/>
          <a:chExt cx="1508760" cy="360000"/>
        </a:xfrm>
      </xdr:grpSpPr>
      <xdr:pic>
        <xdr:nvPicPr>
          <xdr:cNvPr id="13" name="Imagen 12">
            <a:extLst>
              <a:ext uri="{FF2B5EF4-FFF2-40B4-BE49-F238E27FC236}">
                <a16:creationId xmlns:a16="http://schemas.microsoft.com/office/drawing/2014/main" id="{9061EE42-4382-4240-BBD2-68906D1779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60520" y="4320540"/>
            <a:ext cx="360000" cy="360000"/>
          </a:xfrm>
          <a:prstGeom prst="rect">
            <a:avLst/>
          </a:prstGeom>
        </xdr:spPr>
      </xdr:pic>
      <xdr:sp macro="" textlink="">
        <xdr:nvSpPr>
          <xdr:cNvPr id="21" name="CuadroTexto 20">
            <a:extLst>
              <a:ext uri="{FF2B5EF4-FFF2-40B4-BE49-F238E27FC236}">
                <a16:creationId xmlns:a16="http://schemas.microsoft.com/office/drawing/2014/main" id="{FA111D17-9465-8E32-2D74-9F927CBBFB7B}"/>
              </a:ext>
            </a:extLst>
          </xdr:cNvPr>
          <xdr:cNvSpPr txBox="1"/>
        </xdr:nvSpPr>
        <xdr:spPr>
          <a:xfrm>
            <a:off x="4511040" y="4393860"/>
            <a:ext cx="1158240" cy="2133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1100">
                <a:latin typeface="Berlin Sans FB" panose="020E0602020502020306" pitchFamily="34" charset="0"/>
              </a:rPr>
              <a:t>Tabla</a:t>
            </a:r>
            <a:r>
              <a:rPr lang="es-ES" sz="1100" baseline="0">
                <a:latin typeface="Berlin Sans FB" panose="020E0602020502020306" pitchFamily="34" charset="0"/>
              </a:rPr>
              <a:t> AIRBNB</a:t>
            </a:r>
            <a:endParaRPr lang="es-ES" sz="1100">
              <a:latin typeface="Berlin Sans FB" panose="020E0602020502020306" pitchFamily="34" charset="0"/>
            </a:endParaRPr>
          </a:p>
        </xdr:txBody>
      </xdr:sp>
    </xdr:grpSp>
    <xdr:clientData/>
  </xdr:twoCellAnchor>
  <xdr:twoCellAnchor>
    <xdr:from>
      <xdr:col>7</xdr:col>
      <xdr:colOff>220980</xdr:colOff>
      <xdr:row>21</xdr:row>
      <xdr:rowOff>87630</xdr:rowOff>
    </xdr:from>
    <xdr:to>
      <xdr:col>9</xdr:col>
      <xdr:colOff>236220</xdr:colOff>
      <xdr:row>23</xdr:row>
      <xdr:rowOff>81870</xdr:rowOff>
    </xdr:to>
    <xdr:grpSp>
      <xdr:nvGrpSpPr>
        <xdr:cNvPr id="30" name="Grupo 2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84195FA-56BC-E890-00DF-1178C7E60DBC}"/>
            </a:ext>
          </a:extLst>
        </xdr:cNvPr>
        <xdr:cNvGrpSpPr/>
      </xdr:nvGrpSpPr>
      <xdr:grpSpPr>
        <a:xfrm>
          <a:off x="5768340" y="3928110"/>
          <a:ext cx="1600200" cy="360000"/>
          <a:chOff x="5768340" y="3928110"/>
          <a:chExt cx="1600200" cy="360000"/>
        </a:xfrm>
      </xdr:grpSpPr>
      <xdr:pic>
        <xdr:nvPicPr>
          <xdr:cNvPr id="14" name="Imagen 13">
            <a:extLst>
              <a:ext uri="{FF2B5EF4-FFF2-40B4-BE49-F238E27FC236}">
                <a16:creationId xmlns:a16="http://schemas.microsoft.com/office/drawing/2014/main" id="{76E4FCED-603A-4F5D-9535-D6E6A50B61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68340" y="3928110"/>
            <a:ext cx="360000" cy="360000"/>
          </a:xfrm>
          <a:prstGeom prst="rect">
            <a:avLst/>
          </a:prstGeom>
        </xdr:spPr>
      </xdr:pic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0D039CC1-0ECF-745D-596A-7F54543D03C7}"/>
              </a:ext>
            </a:extLst>
          </xdr:cNvPr>
          <xdr:cNvSpPr txBox="1"/>
        </xdr:nvSpPr>
        <xdr:spPr>
          <a:xfrm>
            <a:off x="6156960" y="3993810"/>
            <a:ext cx="12115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Tabla Superhost</a:t>
            </a:r>
          </a:p>
        </xdr:txBody>
      </xdr:sp>
    </xdr:grpSp>
    <xdr:clientData/>
  </xdr:twoCellAnchor>
  <xdr:twoCellAnchor>
    <xdr:from>
      <xdr:col>7</xdr:col>
      <xdr:colOff>220980</xdr:colOff>
      <xdr:row>23</xdr:row>
      <xdr:rowOff>130470</xdr:rowOff>
    </xdr:from>
    <xdr:to>
      <xdr:col>8</xdr:col>
      <xdr:colOff>769620</xdr:colOff>
      <xdr:row>25</xdr:row>
      <xdr:rowOff>92370</xdr:rowOff>
    </xdr:to>
    <xdr:grpSp>
      <xdr:nvGrpSpPr>
        <xdr:cNvPr id="31" name="Grupo 3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D0EA7E1-6000-F974-6839-6DA66AD90238}"/>
            </a:ext>
          </a:extLst>
        </xdr:cNvPr>
        <xdr:cNvGrpSpPr/>
      </xdr:nvGrpSpPr>
      <xdr:grpSpPr>
        <a:xfrm>
          <a:off x="5768340" y="4336710"/>
          <a:ext cx="1341120" cy="327660"/>
          <a:chOff x="5768340" y="4336710"/>
          <a:chExt cx="1341120" cy="327660"/>
        </a:xfrm>
      </xdr:grpSpPr>
      <xdr:pic>
        <xdr:nvPicPr>
          <xdr:cNvPr id="15" name="Imagen 14">
            <a:extLst>
              <a:ext uri="{FF2B5EF4-FFF2-40B4-BE49-F238E27FC236}">
                <a16:creationId xmlns:a16="http://schemas.microsoft.com/office/drawing/2014/main" id="{D7A3DCB3-18CA-4855-9277-63A660D5D5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68340" y="4336710"/>
            <a:ext cx="360000" cy="327660"/>
          </a:xfrm>
          <a:prstGeom prst="rect">
            <a:avLst/>
          </a:prstGeom>
        </xdr:spPr>
      </xdr:pic>
      <xdr:sp macro="" textlink="">
        <xdr:nvSpPr>
          <xdr:cNvPr id="23" name="CuadroTexto 22">
            <a:extLst>
              <a:ext uri="{FF2B5EF4-FFF2-40B4-BE49-F238E27FC236}">
                <a16:creationId xmlns:a16="http://schemas.microsoft.com/office/drawing/2014/main" id="{200AD942-C5D6-D3F6-3903-F72AF5170489}"/>
              </a:ext>
            </a:extLst>
          </xdr:cNvPr>
          <xdr:cNvSpPr txBox="1"/>
        </xdr:nvSpPr>
        <xdr:spPr>
          <a:xfrm>
            <a:off x="6187440" y="4390050"/>
            <a:ext cx="922020" cy="2209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Preguntas</a:t>
            </a:r>
          </a:p>
        </xdr:txBody>
      </xdr:sp>
    </xdr:grpSp>
    <xdr:clientData/>
  </xdr:twoCellAnchor>
  <xdr:twoCellAnchor>
    <xdr:from>
      <xdr:col>9</xdr:col>
      <xdr:colOff>304800</xdr:colOff>
      <xdr:row>21</xdr:row>
      <xdr:rowOff>87630</xdr:rowOff>
    </xdr:from>
    <xdr:to>
      <xdr:col>11</xdr:col>
      <xdr:colOff>297180</xdr:colOff>
      <xdr:row>23</xdr:row>
      <xdr:rowOff>81870</xdr:rowOff>
    </xdr:to>
    <xdr:grpSp>
      <xdr:nvGrpSpPr>
        <xdr:cNvPr id="32" name="Grupo 31">
          <a:extLst>
            <a:ext uri="{FF2B5EF4-FFF2-40B4-BE49-F238E27FC236}">
              <a16:creationId xmlns:a16="http://schemas.microsoft.com/office/drawing/2014/main" id="{C9CD6E03-07E2-5774-AB55-BF8481E1492A}"/>
            </a:ext>
          </a:extLst>
        </xdr:cNvPr>
        <xdr:cNvGrpSpPr/>
      </xdr:nvGrpSpPr>
      <xdr:grpSpPr>
        <a:xfrm>
          <a:off x="7437120" y="3928110"/>
          <a:ext cx="1577340" cy="360000"/>
          <a:chOff x="7437120" y="3928110"/>
          <a:chExt cx="1577340" cy="360000"/>
        </a:xfrm>
      </xdr:grpSpPr>
      <xdr:pic>
        <xdr:nvPicPr>
          <xdr:cNvPr id="18" name="Imagen 17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237C2DB1-3E05-4503-926A-84C692985C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7120" y="3928110"/>
            <a:ext cx="360000" cy="360000"/>
          </a:xfrm>
          <a:prstGeom prst="rect">
            <a:avLst/>
          </a:prstGeom>
        </xdr:spPr>
      </xdr:pic>
      <xdr:sp macro="" textlink="">
        <xdr:nvSpPr>
          <xdr:cNvPr id="26" name="CuadroTexto 25">
            <a:extLst>
              <a:ext uri="{FF2B5EF4-FFF2-40B4-BE49-F238E27FC236}">
                <a16:creationId xmlns:a16="http://schemas.microsoft.com/office/drawing/2014/main" id="{EB3460DA-501F-517B-C0A9-7B61B1A05E41}"/>
              </a:ext>
            </a:extLst>
          </xdr:cNvPr>
          <xdr:cNvSpPr txBox="1"/>
        </xdr:nvSpPr>
        <xdr:spPr>
          <a:xfrm>
            <a:off x="7802880" y="3993810"/>
            <a:ext cx="12115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Tablas dinámicas</a:t>
            </a:r>
          </a:p>
        </xdr:txBody>
      </xdr:sp>
    </xdr:grpSp>
    <xdr:clientData/>
  </xdr:twoCellAnchor>
  <xdr:twoCellAnchor>
    <xdr:from>
      <xdr:col>9</xdr:col>
      <xdr:colOff>304800</xdr:colOff>
      <xdr:row>23</xdr:row>
      <xdr:rowOff>130470</xdr:rowOff>
    </xdr:from>
    <xdr:to>
      <xdr:col>11</xdr:col>
      <xdr:colOff>312420</xdr:colOff>
      <xdr:row>25</xdr:row>
      <xdr:rowOff>92370</xdr:rowOff>
    </xdr:to>
    <xdr:grpSp>
      <xdr:nvGrpSpPr>
        <xdr:cNvPr id="33" name="Grupo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D11DB43-DA13-D4B9-7180-242C509FB5CC}"/>
            </a:ext>
          </a:extLst>
        </xdr:cNvPr>
        <xdr:cNvGrpSpPr/>
      </xdr:nvGrpSpPr>
      <xdr:grpSpPr>
        <a:xfrm>
          <a:off x="7437120" y="4336710"/>
          <a:ext cx="1592580" cy="327660"/>
          <a:chOff x="7437120" y="4336710"/>
          <a:chExt cx="1592580" cy="327660"/>
        </a:xfrm>
      </xdr:grpSpPr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BEC74D7F-0C91-4BB1-B57A-D48B78DE7E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7120" y="4336710"/>
            <a:ext cx="360000" cy="327660"/>
          </a:xfrm>
          <a:prstGeom prst="rect">
            <a:avLst/>
          </a:prstGeom>
        </xdr:spPr>
      </xdr:pic>
      <xdr:sp macro="" textlink="">
        <xdr:nvSpPr>
          <xdr:cNvPr id="27" name="CuadroTexto 26">
            <a:extLst>
              <a:ext uri="{FF2B5EF4-FFF2-40B4-BE49-F238E27FC236}">
                <a16:creationId xmlns:a16="http://schemas.microsoft.com/office/drawing/2014/main" id="{CB92C489-5074-E1F7-6B35-773FBC2679CF}"/>
              </a:ext>
            </a:extLst>
          </xdr:cNvPr>
          <xdr:cNvSpPr txBox="1"/>
        </xdr:nvSpPr>
        <xdr:spPr>
          <a:xfrm>
            <a:off x="7818120" y="4386240"/>
            <a:ext cx="12115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Tablas</a:t>
            </a:r>
            <a:r>
              <a:rPr lang="es-ES" sz="1100" baseline="0">
                <a:latin typeface="Berlin Sans FB" panose="020E0602020502020306" pitchFamily="34" charset="0"/>
              </a:rPr>
              <a:t> auxiliares</a:t>
            </a:r>
            <a:endParaRPr lang="es-ES" sz="1100">
              <a:latin typeface="Berlin Sans FB" panose="020E0602020502020306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15</xdr:row>
      <xdr:rowOff>73410</xdr:rowOff>
    </xdr:from>
    <xdr:to>
      <xdr:col>14</xdr:col>
      <xdr:colOff>206207</xdr:colOff>
      <xdr:row>32</xdr:row>
      <xdr:rowOff>61843</xdr:rowOff>
    </xdr:to>
    <xdr:sp macro="" textlink="">
      <xdr:nvSpPr>
        <xdr:cNvPr id="68" name="Rectángulo: esquinas redondeadas 67">
          <a:extLst>
            <a:ext uri="{FF2B5EF4-FFF2-40B4-BE49-F238E27FC236}">
              <a16:creationId xmlns:a16="http://schemas.microsoft.com/office/drawing/2014/main" id="{A312BFF8-08FC-4814-8A11-F8B3588995AE}"/>
            </a:ext>
          </a:extLst>
        </xdr:cNvPr>
        <xdr:cNvSpPr/>
      </xdr:nvSpPr>
      <xdr:spPr>
        <a:xfrm>
          <a:off x="6400800" y="3849543"/>
          <a:ext cx="4752807" cy="3154967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37000"/>
            </a:prstClr>
          </a:outerShdw>
        </a:effectLst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214746</xdr:colOff>
      <xdr:row>32</xdr:row>
      <xdr:rowOff>173182</xdr:rowOff>
    </xdr:from>
    <xdr:to>
      <xdr:col>10</xdr:col>
      <xdr:colOff>171932</xdr:colOff>
      <xdr:row>49</xdr:row>
      <xdr:rowOff>162296</xdr:rowOff>
    </xdr:to>
    <xdr:sp macro="" textlink="">
      <xdr:nvSpPr>
        <xdr:cNvPr id="59" name="Rectángulo: esquinas redondeadas 58">
          <a:extLst>
            <a:ext uri="{FF2B5EF4-FFF2-40B4-BE49-F238E27FC236}">
              <a16:creationId xmlns:a16="http://schemas.microsoft.com/office/drawing/2014/main" id="{3FE6A0BF-AC9B-40E6-B7EC-2E70B441E585}"/>
            </a:ext>
          </a:extLst>
        </xdr:cNvPr>
        <xdr:cNvSpPr/>
      </xdr:nvSpPr>
      <xdr:spPr>
        <a:xfrm>
          <a:off x="4765964" y="6920346"/>
          <a:ext cx="3116023" cy="3050968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37000"/>
            </a:prstClr>
          </a:outerShdw>
        </a:effectLst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2</xdr:col>
      <xdr:colOff>174413</xdr:colOff>
      <xdr:row>15</xdr:row>
      <xdr:rowOff>107276</xdr:rowOff>
    </xdr:from>
    <xdr:to>
      <xdr:col>8</xdr:col>
      <xdr:colOff>169332</xdr:colOff>
      <xdr:row>32</xdr:row>
      <xdr:rowOff>95709</xdr:rowOff>
    </xdr:to>
    <xdr:sp macro="" textlink="">
      <xdr:nvSpPr>
        <xdr:cNvPr id="44" name="Rectángulo: esquinas redondeadas 43">
          <a:extLst>
            <a:ext uri="{FF2B5EF4-FFF2-40B4-BE49-F238E27FC236}">
              <a16:creationId xmlns:a16="http://schemas.microsoft.com/office/drawing/2014/main" id="{16ABDC84-4385-45EF-A9DE-103081B743D6}"/>
            </a:ext>
          </a:extLst>
        </xdr:cNvPr>
        <xdr:cNvSpPr/>
      </xdr:nvSpPr>
      <xdr:spPr>
        <a:xfrm>
          <a:off x="1571413" y="3883409"/>
          <a:ext cx="4770119" cy="3154967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37000"/>
            </a:prstClr>
          </a:outerShdw>
        </a:effectLst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199448</xdr:colOff>
      <xdr:row>3</xdr:row>
      <xdr:rowOff>0</xdr:rowOff>
    </xdr:from>
    <xdr:to>
      <xdr:col>14</xdr:col>
      <xdr:colOff>152400</xdr:colOff>
      <xdr:row>15</xdr:row>
      <xdr:rowOff>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F455C1A3-F2DD-4309-AF18-27AF46688D63}"/>
            </a:ext>
          </a:extLst>
        </xdr:cNvPr>
        <xdr:cNvSpPr/>
      </xdr:nvSpPr>
      <xdr:spPr>
        <a:xfrm>
          <a:off x="1596448" y="1354667"/>
          <a:ext cx="9503352" cy="2235200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37000"/>
            </a:prstClr>
          </a:outerShdw>
        </a:effectLst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143933</xdr:colOff>
      <xdr:row>0</xdr:row>
      <xdr:rowOff>1134533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6D905FB-D570-4A68-FFAB-4C58EB80FA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23" t="6942" r="15555" b="10620"/>
        <a:stretch/>
      </xdr:blipFill>
      <xdr:spPr>
        <a:xfrm>
          <a:off x="0" y="0"/>
          <a:ext cx="1540933" cy="1134533"/>
        </a:xfrm>
        <a:prstGeom prst="rect">
          <a:avLst/>
        </a:prstGeom>
      </xdr:spPr>
    </xdr:pic>
    <xdr:clientData/>
  </xdr:twoCellAnchor>
  <xdr:twoCellAnchor>
    <xdr:from>
      <xdr:col>2</xdr:col>
      <xdr:colOff>330201</xdr:colOff>
      <xdr:row>0</xdr:row>
      <xdr:rowOff>379412</xdr:rowOff>
    </xdr:from>
    <xdr:to>
      <xdr:col>14</xdr:col>
      <xdr:colOff>93133</xdr:colOff>
      <xdr:row>0</xdr:row>
      <xdr:rowOff>1095692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D9FF9BE-760E-BF6F-FBEE-03670F83D4A9}"/>
            </a:ext>
          </a:extLst>
        </xdr:cNvPr>
        <xdr:cNvSpPr txBox="1"/>
      </xdr:nvSpPr>
      <xdr:spPr>
        <a:xfrm>
          <a:off x="1727201" y="379412"/>
          <a:ext cx="9313332" cy="716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000">
              <a:solidFill>
                <a:schemeClr val="bg1"/>
              </a:solidFill>
              <a:latin typeface="Berlin Sans FB" panose="020E0602020502020306" pitchFamily="34" charset="0"/>
              <a:ea typeface="Segoe UI Black" panose="020B0A02040204020203" pitchFamily="34" charset="0"/>
              <a:cs typeface="Segoe UI Historic" panose="020B0502040204020203" pitchFamily="34" charset="0"/>
            </a:rPr>
            <a:t>ALQUILERES DE AIRBNB</a:t>
          </a:r>
          <a:r>
            <a:rPr lang="es-ES" sz="2000" baseline="0">
              <a:solidFill>
                <a:schemeClr val="bg1"/>
              </a:solidFill>
              <a:latin typeface="Berlin Sans FB" panose="020E0602020502020306" pitchFamily="34" charset="0"/>
              <a:ea typeface="Segoe UI Black" panose="020B0A02040204020203" pitchFamily="34" charset="0"/>
              <a:cs typeface="Segoe UI Historic" panose="020B0502040204020203" pitchFamily="34" charset="0"/>
            </a:rPr>
            <a:t> EN LA CIUDAD DE NEW YORK (EEUU) EN LA PRIMAVERA DEL AÑO 2023</a:t>
          </a:r>
          <a:endParaRPr lang="es-ES" sz="2000">
            <a:solidFill>
              <a:schemeClr val="bg1"/>
            </a:solidFill>
            <a:latin typeface="Berlin Sans FB" panose="020E0602020502020306" pitchFamily="34" charset="0"/>
            <a:ea typeface="Segoe UI Black" panose="020B0A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 editAs="oneCell">
    <xdr:from>
      <xdr:col>0</xdr:col>
      <xdr:colOff>134460</xdr:colOff>
      <xdr:row>3</xdr:row>
      <xdr:rowOff>24981</xdr:rowOff>
    </xdr:from>
    <xdr:to>
      <xdr:col>2</xdr:col>
      <xdr:colOff>0</xdr:colOff>
      <xdr:row>12</xdr:row>
      <xdr:rowOff>70701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DISTRITO 1">
              <a:extLst>
                <a:ext uri="{FF2B5EF4-FFF2-40B4-BE49-F238E27FC236}">
                  <a16:creationId xmlns:a16="http://schemas.microsoft.com/office/drawing/2014/main" id="{D646A2F0-96B4-48F5-AC05-A081798991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STRIT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460" y="1540514"/>
              <a:ext cx="1262540" cy="1722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134460</xdr:colOff>
      <xdr:row>13</xdr:row>
      <xdr:rowOff>0</xdr:rowOff>
    </xdr:from>
    <xdr:to>
      <xdr:col>2</xdr:col>
      <xdr:colOff>0</xdr:colOff>
      <xdr:row>19</xdr:row>
      <xdr:rowOff>153247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TIPO_VIVIENDA 1">
              <a:extLst>
                <a:ext uri="{FF2B5EF4-FFF2-40B4-BE49-F238E27FC236}">
                  <a16:creationId xmlns:a16="http://schemas.microsoft.com/office/drawing/2014/main" id="{82AA282E-BD62-46B0-89EE-5B79403F2F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VIVIEND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460" y="3378200"/>
              <a:ext cx="1262540" cy="12708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258712</xdr:colOff>
      <xdr:row>32</xdr:row>
      <xdr:rowOff>166203</xdr:rowOff>
    </xdr:from>
    <xdr:to>
      <xdr:col>14</xdr:col>
      <xdr:colOff>215899</xdr:colOff>
      <xdr:row>49</xdr:row>
      <xdr:rowOff>155317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DAEA616F-35A3-4BAF-B615-B2A434945D80}"/>
            </a:ext>
          </a:extLst>
        </xdr:cNvPr>
        <xdr:cNvSpPr/>
      </xdr:nvSpPr>
      <xdr:spPr>
        <a:xfrm>
          <a:off x="8022645" y="7108870"/>
          <a:ext cx="3140654" cy="3155647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37000"/>
            </a:prstClr>
          </a:outerShdw>
        </a:effectLst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2</xdr:col>
      <xdr:colOff>541866</xdr:colOff>
      <xdr:row>6</xdr:row>
      <xdr:rowOff>110769</xdr:rowOff>
    </xdr:from>
    <xdr:to>
      <xdr:col>5</xdr:col>
      <xdr:colOff>31325</xdr:colOff>
      <xdr:row>14</xdr:row>
      <xdr:rowOff>29807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4350510E-1303-49EA-A85B-4E3516CE5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534251</xdr:colOff>
      <xdr:row>5</xdr:row>
      <xdr:rowOff>168910</xdr:rowOff>
    </xdr:from>
    <xdr:to>
      <xdr:col>4</xdr:col>
      <xdr:colOff>389472</xdr:colOff>
      <xdr:row>7</xdr:row>
      <xdr:rowOff>13124</xdr:rowOff>
    </xdr:to>
    <xdr:sp macro="" textlink="'Tablas dinámicas'!$F$40">
      <xdr:nvSpPr>
        <xdr:cNvPr id="15" name="CuadroTexto 14">
          <a:extLst>
            <a:ext uri="{FF2B5EF4-FFF2-40B4-BE49-F238E27FC236}">
              <a16:creationId xmlns:a16="http://schemas.microsoft.com/office/drawing/2014/main" id="{21ACF8A0-3AA0-69E2-BAA7-4ADF853B5273}"/>
            </a:ext>
          </a:extLst>
        </xdr:cNvPr>
        <xdr:cNvSpPr txBox="1"/>
      </xdr:nvSpPr>
      <xdr:spPr>
        <a:xfrm>
          <a:off x="2727118" y="2082377"/>
          <a:ext cx="651087" cy="216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F0B9C51-7D4E-4C85-A31B-06C5DBE81FE4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pPr algn="ctr"/>
            <a:t>Bronx</a:t>
          </a:fld>
          <a:endParaRPr lang="es-ES" sz="1100"/>
        </a:p>
      </xdr:txBody>
    </xdr:sp>
    <xdr:clientData/>
  </xdr:twoCellAnchor>
  <xdr:twoCellAnchor>
    <xdr:from>
      <xdr:col>3</xdr:col>
      <xdr:colOff>550333</xdr:colOff>
      <xdr:row>9</xdr:row>
      <xdr:rowOff>165633</xdr:rowOff>
    </xdr:from>
    <xdr:to>
      <xdr:col>4</xdr:col>
      <xdr:colOff>402167</xdr:colOff>
      <xdr:row>11</xdr:row>
      <xdr:rowOff>9274</xdr:rowOff>
    </xdr:to>
    <xdr:sp macro="" textlink="'Tablas dinámicas'!$G$40">
      <xdr:nvSpPr>
        <xdr:cNvPr id="16" name="CuadroTexto 15">
          <a:extLst>
            <a:ext uri="{FF2B5EF4-FFF2-40B4-BE49-F238E27FC236}">
              <a16:creationId xmlns:a16="http://schemas.microsoft.com/office/drawing/2014/main" id="{FF821524-A1C9-4E2F-AAAD-23B624FC047F}"/>
            </a:ext>
          </a:extLst>
        </xdr:cNvPr>
        <xdr:cNvSpPr txBox="1"/>
      </xdr:nvSpPr>
      <xdr:spPr>
        <a:xfrm>
          <a:off x="2743200" y="2824166"/>
          <a:ext cx="647700" cy="216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DB85EBC-40CD-4274-8955-CC7A679B4D35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pPr algn="ctr"/>
            <a:t>1%</a:t>
          </a:fld>
          <a:endParaRPr lang="es-ES" sz="1100"/>
        </a:p>
      </xdr:txBody>
    </xdr:sp>
    <xdr:clientData/>
  </xdr:twoCellAnchor>
  <xdr:twoCellAnchor>
    <xdr:from>
      <xdr:col>5</xdr:col>
      <xdr:colOff>218773</xdr:colOff>
      <xdr:row>6</xdr:row>
      <xdr:rowOff>90274</xdr:rowOff>
    </xdr:from>
    <xdr:to>
      <xdr:col>7</xdr:col>
      <xdr:colOff>77528</xdr:colOff>
      <xdr:row>14</xdr:row>
      <xdr:rowOff>67234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5D417A69-6B26-41E5-B41A-04F895372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547793</xdr:colOff>
      <xdr:row>5</xdr:row>
      <xdr:rowOff>165100</xdr:rowOff>
    </xdr:from>
    <xdr:to>
      <xdr:col>6</xdr:col>
      <xdr:colOff>616373</xdr:colOff>
      <xdr:row>7</xdr:row>
      <xdr:rowOff>16934</xdr:rowOff>
    </xdr:to>
    <xdr:sp macro="" textlink="'Tablas dinámicas'!$F$41">
      <xdr:nvSpPr>
        <xdr:cNvPr id="19" name="CuadroTexto 18">
          <a:extLst>
            <a:ext uri="{FF2B5EF4-FFF2-40B4-BE49-F238E27FC236}">
              <a16:creationId xmlns:a16="http://schemas.microsoft.com/office/drawing/2014/main" id="{01B6DE35-C091-428D-8AAF-D2AB688F5C5E}"/>
            </a:ext>
          </a:extLst>
        </xdr:cNvPr>
        <xdr:cNvSpPr txBox="1"/>
      </xdr:nvSpPr>
      <xdr:spPr>
        <a:xfrm>
          <a:off x="4332393" y="2078567"/>
          <a:ext cx="864447" cy="224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87342C2-1455-422D-BD2F-804164380B0A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pPr algn="ctr"/>
            <a:t>Brooklyn</a:t>
          </a:fld>
          <a:endParaRPr lang="es-ES" sz="1100"/>
        </a:p>
      </xdr:txBody>
    </xdr:sp>
    <xdr:clientData/>
  </xdr:twoCellAnchor>
  <xdr:twoCellAnchor>
    <xdr:from>
      <xdr:col>7</xdr:col>
      <xdr:colOff>515699</xdr:colOff>
      <xdr:row>5</xdr:row>
      <xdr:rowOff>165100</xdr:rowOff>
    </xdr:from>
    <xdr:to>
      <xdr:col>8</xdr:col>
      <xdr:colOff>712356</xdr:colOff>
      <xdr:row>7</xdr:row>
      <xdr:rowOff>16934</xdr:rowOff>
    </xdr:to>
    <xdr:sp macro="" textlink="'Tablas dinámicas'!$F$42">
      <xdr:nvSpPr>
        <xdr:cNvPr id="20" name="CuadroTexto 19">
          <a:extLst>
            <a:ext uri="{FF2B5EF4-FFF2-40B4-BE49-F238E27FC236}">
              <a16:creationId xmlns:a16="http://schemas.microsoft.com/office/drawing/2014/main" id="{36DB9779-110D-8290-02F5-794CBC630B19}"/>
            </a:ext>
          </a:extLst>
        </xdr:cNvPr>
        <xdr:cNvSpPr txBox="1"/>
      </xdr:nvSpPr>
      <xdr:spPr>
        <a:xfrm>
          <a:off x="5892032" y="2078567"/>
          <a:ext cx="992524" cy="224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6DA45EE-50D0-4309-ABCD-2F4AA280584E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pPr algn="ctr"/>
            <a:t>Manhattan</a:t>
          </a:fld>
          <a:endParaRPr lang="es-ES" sz="1100"/>
        </a:p>
      </xdr:txBody>
    </xdr:sp>
    <xdr:clientData/>
  </xdr:twoCellAnchor>
  <xdr:twoCellAnchor>
    <xdr:from>
      <xdr:col>11</xdr:col>
      <xdr:colOff>505459</xdr:colOff>
      <xdr:row>5</xdr:row>
      <xdr:rowOff>165100</xdr:rowOff>
    </xdr:from>
    <xdr:to>
      <xdr:col>12</xdr:col>
      <xdr:colOff>760306</xdr:colOff>
      <xdr:row>7</xdr:row>
      <xdr:rowOff>16934</xdr:rowOff>
    </xdr:to>
    <xdr:sp macro="" textlink="'Tablas dinámicas'!$F$44">
      <xdr:nvSpPr>
        <xdr:cNvPr id="21" name="CuadroTexto 20">
          <a:extLst>
            <a:ext uri="{FF2B5EF4-FFF2-40B4-BE49-F238E27FC236}">
              <a16:creationId xmlns:a16="http://schemas.microsoft.com/office/drawing/2014/main" id="{2C55F073-B1CF-3940-5961-260ACB8CEEFD}"/>
            </a:ext>
          </a:extLst>
        </xdr:cNvPr>
        <xdr:cNvSpPr txBox="1"/>
      </xdr:nvSpPr>
      <xdr:spPr>
        <a:xfrm>
          <a:off x="9065259" y="2078567"/>
          <a:ext cx="1050714" cy="224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A499848C-520E-448C-8F68-42A676A3A1DB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t>Staten Island</a:t>
          </a:fld>
          <a:endParaRPr lang="es-ES" sz="1100"/>
        </a:p>
      </xdr:txBody>
    </xdr:sp>
    <xdr:clientData/>
  </xdr:twoCellAnchor>
  <xdr:twoCellAnchor>
    <xdr:from>
      <xdr:col>9</xdr:col>
      <xdr:colOff>706738</xdr:colOff>
      <xdr:row>5</xdr:row>
      <xdr:rowOff>168910</xdr:rowOff>
    </xdr:from>
    <xdr:to>
      <xdr:col>10</xdr:col>
      <xdr:colOff>555801</xdr:colOff>
      <xdr:row>7</xdr:row>
      <xdr:rowOff>13124</xdr:rowOff>
    </xdr:to>
    <xdr:sp macro="" textlink="'Tablas dinámicas'!$F$43">
      <xdr:nvSpPr>
        <xdr:cNvPr id="22" name="CuadroTexto 21">
          <a:extLst>
            <a:ext uri="{FF2B5EF4-FFF2-40B4-BE49-F238E27FC236}">
              <a16:creationId xmlns:a16="http://schemas.microsoft.com/office/drawing/2014/main" id="{098ABAAB-0141-ED8C-90B4-3EC55C491334}"/>
            </a:ext>
          </a:extLst>
        </xdr:cNvPr>
        <xdr:cNvSpPr txBox="1"/>
      </xdr:nvSpPr>
      <xdr:spPr>
        <a:xfrm>
          <a:off x="7674805" y="2082377"/>
          <a:ext cx="644929" cy="216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D2AC4970-80EF-476D-8A43-E933C37E2047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t>Queens</a:t>
          </a:fld>
          <a:endParaRPr lang="es-ES" sz="1100"/>
        </a:p>
      </xdr:txBody>
    </xdr:sp>
    <xdr:clientData/>
  </xdr:twoCellAnchor>
  <xdr:twoCellAnchor editAs="absolute">
    <xdr:from>
      <xdr:col>5</xdr:col>
      <xdr:colOff>375739</xdr:colOff>
      <xdr:row>9</xdr:row>
      <xdr:rowOff>153431</xdr:rowOff>
    </xdr:from>
    <xdr:to>
      <xdr:col>6</xdr:col>
      <xdr:colOff>230959</xdr:colOff>
      <xdr:row>11</xdr:row>
      <xdr:rowOff>72275</xdr:rowOff>
    </xdr:to>
    <xdr:sp macro="" textlink="'Tablas dinámicas'!$G$41">
      <xdr:nvSpPr>
        <xdr:cNvPr id="23" name="CuadroTexto 22">
          <a:extLst>
            <a:ext uri="{FF2B5EF4-FFF2-40B4-BE49-F238E27FC236}">
              <a16:creationId xmlns:a16="http://schemas.microsoft.com/office/drawing/2014/main" id="{3DF80438-9121-4B8C-A54B-8D36F9AE39A2}"/>
            </a:ext>
          </a:extLst>
        </xdr:cNvPr>
        <xdr:cNvSpPr txBox="1"/>
      </xdr:nvSpPr>
      <xdr:spPr>
        <a:xfrm>
          <a:off x="4160339" y="2786564"/>
          <a:ext cx="651087" cy="2913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>
          <a:noAutofit/>
        </a:bodyPr>
        <a:lstStyle/>
        <a:p>
          <a:pPr algn="ctr"/>
          <a:fld id="{FD3663E1-49B1-4B2F-BAB8-1426C23441BA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t>44%</a:t>
          </a:fld>
          <a:endParaRPr lang="es-ES" sz="1100"/>
        </a:p>
      </xdr:txBody>
    </xdr:sp>
    <xdr:clientData/>
  </xdr:twoCellAnchor>
  <xdr:twoCellAnchor>
    <xdr:from>
      <xdr:col>7</xdr:col>
      <xdr:colOff>264976</xdr:colOff>
      <xdr:row>6</xdr:row>
      <xdr:rowOff>97201</xdr:rowOff>
    </xdr:from>
    <xdr:to>
      <xdr:col>9</xdr:col>
      <xdr:colOff>119072</xdr:colOff>
      <xdr:row>14</xdr:row>
      <xdr:rowOff>74161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6F2D2904-B629-49C4-AE3F-D264DCB0D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306520</xdr:colOff>
      <xdr:row>6</xdr:row>
      <xdr:rowOff>98742</xdr:rowOff>
    </xdr:from>
    <xdr:to>
      <xdr:col>11</xdr:col>
      <xdr:colOff>161559</xdr:colOff>
      <xdr:row>14</xdr:row>
      <xdr:rowOff>75702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A52486E-903A-424B-97EC-DD4716EA7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349005</xdr:colOff>
      <xdr:row>6</xdr:row>
      <xdr:rowOff>64875</xdr:rowOff>
    </xdr:from>
    <xdr:to>
      <xdr:col>13</xdr:col>
      <xdr:colOff>204046</xdr:colOff>
      <xdr:row>14</xdr:row>
      <xdr:rowOff>41835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ED6326B-5D1F-4099-B08E-F222DB1F1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9</xdr:col>
      <xdr:colOff>638847</xdr:colOff>
      <xdr:row>9</xdr:row>
      <xdr:rowOff>133618</xdr:rowOff>
    </xdr:from>
    <xdr:ext cx="648643" cy="280205"/>
    <xdr:sp macro="" textlink="'Tablas dinámicas'!$G$43">
      <xdr:nvSpPr>
        <xdr:cNvPr id="25" name="CuadroTexto 24">
          <a:extLst>
            <a:ext uri="{FF2B5EF4-FFF2-40B4-BE49-F238E27FC236}">
              <a16:creationId xmlns:a16="http://schemas.microsoft.com/office/drawing/2014/main" id="{86DFB027-D502-93BF-29C0-C1197A4F2F3C}"/>
            </a:ext>
          </a:extLst>
        </xdr:cNvPr>
        <xdr:cNvSpPr txBox="1"/>
      </xdr:nvSpPr>
      <xdr:spPr>
        <a:xfrm>
          <a:off x="7606914" y="2792151"/>
          <a:ext cx="648643" cy="280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>
          <a:spAutoFit/>
        </a:bodyPr>
        <a:lstStyle/>
        <a:p>
          <a:pPr algn="ctr"/>
          <a:fld id="{9D5A175F-70FC-407A-AB45-4C9B510BE09B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t>8%</a:t>
          </a:fld>
          <a:endParaRPr lang="es-ES" sz="1100"/>
        </a:p>
      </xdr:txBody>
    </xdr:sp>
    <xdr:clientData/>
  </xdr:oneCellAnchor>
  <xdr:twoCellAnchor>
    <xdr:from>
      <xdr:col>10</xdr:col>
      <xdr:colOff>101601</xdr:colOff>
      <xdr:row>35</xdr:row>
      <xdr:rowOff>76200</xdr:rowOff>
    </xdr:from>
    <xdr:to>
      <xdr:col>14</xdr:col>
      <xdr:colOff>101600</xdr:colOff>
      <xdr:row>49</xdr:row>
      <xdr:rowOff>31337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6B1F33EB-EDD3-4E60-B1EC-BFB393BEF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411541</xdr:colOff>
      <xdr:row>33</xdr:row>
      <xdr:rowOff>135467</xdr:rowOff>
    </xdr:from>
    <xdr:to>
      <xdr:col>14</xdr:col>
      <xdr:colOff>183727</xdr:colOff>
      <xdr:row>36</xdr:row>
      <xdr:rowOff>129879</xdr:rowOff>
    </xdr:to>
    <xdr:grpSp>
      <xdr:nvGrpSpPr>
        <xdr:cNvPr id="50" name="Grupo 49">
          <a:extLst>
            <a:ext uri="{FF2B5EF4-FFF2-40B4-BE49-F238E27FC236}">
              <a16:creationId xmlns:a16="http://schemas.microsoft.com/office/drawing/2014/main" id="{244F897D-7C02-89F1-D2A8-1B0F35A260B7}"/>
            </a:ext>
          </a:extLst>
        </xdr:cNvPr>
        <xdr:cNvGrpSpPr/>
      </xdr:nvGrpSpPr>
      <xdr:grpSpPr>
        <a:xfrm>
          <a:off x="8175474" y="7239000"/>
          <a:ext cx="2955653" cy="553212"/>
          <a:chOff x="1622274" y="3909060"/>
          <a:chExt cx="2942106" cy="546439"/>
        </a:xfrm>
      </xdr:grpSpPr>
      <xdr:sp macro="" textlink="'Tablas dinámicas'!B26">
        <xdr:nvSpPr>
          <xdr:cNvPr id="36" name="CuadroTexto 35">
            <a:extLst>
              <a:ext uri="{FF2B5EF4-FFF2-40B4-BE49-F238E27FC236}">
                <a16:creationId xmlns:a16="http://schemas.microsoft.com/office/drawing/2014/main" id="{12BF6AEE-30E8-4E79-841F-07FBCB9C28F2}"/>
              </a:ext>
            </a:extLst>
          </xdr:cNvPr>
          <xdr:cNvSpPr txBox="1"/>
        </xdr:nvSpPr>
        <xdr:spPr>
          <a:xfrm>
            <a:off x="1622274" y="3909060"/>
            <a:ext cx="2942106" cy="1828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D5A182A1-41DD-437A-9838-CC2C0ECFD12D}" type="TxLink">
              <a:rPr lang="en-US" sz="10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pPr algn="ctr"/>
              <a:t>Distribución de tipos de viviendas por distrito</a:t>
            </a:fld>
            <a:endParaRPr lang="es-ES" sz="1000" b="0">
              <a:latin typeface="Berlin Sans FB" panose="020E0602020502020306" pitchFamily="34" charset="0"/>
            </a:endParaRPr>
          </a:p>
        </xdr:txBody>
      </xdr:sp>
      <xdr:sp macro="" textlink="'Tablas dinámicas'!C28">
        <xdr:nvSpPr>
          <xdr:cNvPr id="37" name="CuadroTexto 36">
            <a:extLst>
              <a:ext uri="{FF2B5EF4-FFF2-40B4-BE49-F238E27FC236}">
                <a16:creationId xmlns:a16="http://schemas.microsoft.com/office/drawing/2014/main" id="{CF298E8D-6C2D-4D94-A85D-1A984EC718CA}"/>
              </a:ext>
            </a:extLst>
          </xdr:cNvPr>
          <xdr:cNvSpPr txBox="1"/>
        </xdr:nvSpPr>
        <xdr:spPr>
          <a:xfrm>
            <a:off x="2186940" y="4089739"/>
            <a:ext cx="1584960" cy="365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5A607A48-E586-4053-8BCA-8F90381093E0}" type="TxLink">
              <a:rPr lang="en-US" sz="11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t>Brooklyn</a:t>
            </a:fld>
            <a:endParaRPr lang="es-ES" sz="1100" b="0">
              <a:latin typeface="Berlin Sans FB" panose="020E0602020502020306" pitchFamily="34" charset="0"/>
            </a:endParaRPr>
          </a:p>
        </xdr:txBody>
      </xdr:sp>
    </xdr:grpSp>
    <xdr:clientData/>
  </xdr:twoCellAnchor>
  <xdr:twoCellAnchor editAs="oneCell">
    <xdr:from>
      <xdr:col>10</xdr:col>
      <xdr:colOff>512152</xdr:colOff>
      <xdr:row>33</xdr:row>
      <xdr:rowOff>159641</xdr:rowOff>
    </xdr:from>
    <xdr:to>
      <xdr:col>10</xdr:col>
      <xdr:colOff>694715</xdr:colOff>
      <xdr:row>34</xdr:row>
      <xdr:rowOff>159642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90FCCBA-055E-5FA4-9338-6E5BE857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6085" y="7288574"/>
          <a:ext cx="182563" cy="186268"/>
        </a:xfrm>
        <a:prstGeom prst="rect">
          <a:avLst/>
        </a:prstGeom>
      </xdr:spPr>
    </xdr:pic>
    <xdr:clientData/>
  </xdr:twoCellAnchor>
  <xdr:twoCellAnchor>
    <xdr:from>
      <xdr:col>4</xdr:col>
      <xdr:colOff>195502</xdr:colOff>
      <xdr:row>3</xdr:row>
      <xdr:rowOff>42333</xdr:rowOff>
    </xdr:from>
    <xdr:to>
      <xdr:col>12</xdr:col>
      <xdr:colOff>195501</xdr:colOff>
      <xdr:row>5</xdr:row>
      <xdr:rowOff>42333</xdr:rowOff>
    </xdr:to>
    <xdr:grpSp>
      <xdr:nvGrpSpPr>
        <xdr:cNvPr id="77" name="Grupo 76">
          <a:extLst>
            <a:ext uri="{FF2B5EF4-FFF2-40B4-BE49-F238E27FC236}">
              <a16:creationId xmlns:a16="http://schemas.microsoft.com/office/drawing/2014/main" id="{972AF992-48B1-D187-E994-CB0F9BD9FE99}"/>
            </a:ext>
          </a:extLst>
        </xdr:cNvPr>
        <xdr:cNvGrpSpPr/>
      </xdr:nvGrpSpPr>
      <xdr:grpSpPr>
        <a:xfrm>
          <a:off x="3184235" y="1557866"/>
          <a:ext cx="6366933" cy="372534"/>
          <a:chOff x="2337568" y="1540933"/>
          <a:chExt cx="6366933" cy="372534"/>
        </a:xfrm>
      </xdr:grpSpPr>
      <xdr:sp macro="" textlink="'Tablas dinámicas'!B37">
        <xdr:nvSpPr>
          <xdr:cNvPr id="34" name="CuadroTexto 33">
            <a:extLst>
              <a:ext uri="{FF2B5EF4-FFF2-40B4-BE49-F238E27FC236}">
                <a16:creationId xmlns:a16="http://schemas.microsoft.com/office/drawing/2014/main" id="{BB6709DB-9ADF-ED18-2749-6FF7D27A4763}"/>
              </a:ext>
            </a:extLst>
          </xdr:cNvPr>
          <xdr:cNvSpPr txBox="1"/>
        </xdr:nvSpPr>
        <xdr:spPr>
          <a:xfrm>
            <a:off x="2337568" y="1540933"/>
            <a:ext cx="6366933" cy="3725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398D0F57-5897-4923-A4B1-9ABF6F5E24FF}" type="TxLink">
              <a:rPr lang="en-US" sz="14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pPr algn="ctr"/>
              <a:t>¿Cómo se distribuyen las viviendas en alquiler en los 5 distritos de NY?</a:t>
            </a:fld>
            <a:endParaRPr lang="es-ES" sz="1400" b="0">
              <a:latin typeface="Berlin Sans FB" panose="020E0602020502020306" pitchFamily="34" charset="0"/>
            </a:endParaRPr>
          </a:p>
        </xdr:txBody>
      </xdr:sp>
      <xdr:pic>
        <xdr:nvPicPr>
          <xdr:cNvPr id="42" name="Imagen 41">
            <a:extLst>
              <a:ext uri="{FF2B5EF4-FFF2-40B4-BE49-F238E27FC236}">
                <a16:creationId xmlns:a16="http://schemas.microsoft.com/office/drawing/2014/main" id="{6525F847-786E-BB28-79BF-B58A31C606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12632" y="1635203"/>
            <a:ext cx="156000" cy="185587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118533</xdr:colOff>
      <xdr:row>17</xdr:row>
      <xdr:rowOff>154800</xdr:rowOff>
    </xdr:from>
    <xdr:to>
      <xdr:col>8</xdr:col>
      <xdr:colOff>8467</xdr:colOff>
      <xdr:row>31</xdr:row>
      <xdr:rowOff>159810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7ADA8089-3BFC-418F-BADC-CA5077509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241875</xdr:colOff>
      <xdr:row>15</xdr:row>
      <xdr:rowOff>170778</xdr:rowOff>
    </xdr:from>
    <xdr:to>
      <xdr:col>8</xdr:col>
      <xdr:colOff>38571</xdr:colOff>
      <xdr:row>18</xdr:row>
      <xdr:rowOff>55461</xdr:rowOff>
    </xdr:to>
    <xdr:grpSp>
      <xdr:nvGrpSpPr>
        <xdr:cNvPr id="49" name="Grupo 48">
          <a:extLst>
            <a:ext uri="{FF2B5EF4-FFF2-40B4-BE49-F238E27FC236}">
              <a16:creationId xmlns:a16="http://schemas.microsoft.com/office/drawing/2014/main" id="{0383205B-7F9C-7395-E68E-5D4430ABB403}"/>
            </a:ext>
          </a:extLst>
        </xdr:cNvPr>
        <xdr:cNvGrpSpPr/>
      </xdr:nvGrpSpPr>
      <xdr:grpSpPr>
        <a:xfrm>
          <a:off x="2434742" y="3921511"/>
          <a:ext cx="3776029" cy="443483"/>
          <a:chOff x="4752916" y="3912198"/>
          <a:chExt cx="3759095" cy="433323"/>
        </a:xfrm>
      </xdr:grpSpPr>
      <xdr:sp macro="" textlink="'Tablas dinámicas'!B2">
        <xdr:nvSpPr>
          <xdr:cNvPr id="45" name="CuadroTexto 44">
            <a:extLst>
              <a:ext uri="{FF2B5EF4-FFF2-40B4-BE49-F238E27FC236}">
                <a16:creationId xmlns:a16="http://schemas.microsoft.com/office/drawing/2014/main" id="{5F1C573B-BAEC-4142-9D4F-0B99F649390A}"/>
              </a:ext>
            </a:extLst>
          </xdr:cNvPr>
          <xdr:cNvSpPr txBox="1"/>
        </xdr:nvSpPr>
        <xdr:spPr>
          <a:xfrm>
            <a:off x="4752916" y="3912198"/>
            <a:ext cx="3759095" cy="2190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70C4E588-3053-4727-8DDF-CC52DCD85E05}" type="TxLink">
              <a:rPr lang="en-US" sz="10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t>Precio promedio de alquiler/día, por distrito según tipo de vivienda</a:t>
            </a:fld>
            <a:endParaRPr lang="es-ES" sz="1000" b="0">
              <a:latin typeface="Berlin Sans FB" panose="020E0602020502020306" pitchFamily="34" charset="0"/>
            </a:endParaRPr>
          </a:p>
        </xdr:txBody>
      </xdr:sp>
      <xdr:sp macro="" textlink="'Tablas dinámicas'!C3">
        <xdr:nvSpPr>
          <xdr:cNvPr id="46" name="CuadroTexto 45">
            <a:extLst>
              <a:ext uri="{FF2B5EF4-FFF2-40B4-BE49-F238E27FC236}">
                <a16:creationId xmlns:a16="http://schemas.microsoft.com/office/drawing/2014/main" id="{85EAE123-6C56-4124-9DE0-D4ACAC4733F8}"/>
              </a:ext>
            </a:extLst>
          </xdr:cNvPr>
          <xdr:cNvSpPr txBox="1"/>
        </xdr:nvSpPr>
        <xdr:spPr>
          <a:xfrm>
            <a:off x="5804633" y="4111583"/>
            <a:ext cx="1584960" cy="2339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C1F5AF91-B0B7-4434-81DC-9B16E32F718C}" type="TxLink">
              <a:rPr lang="en-US" sz="11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t>Brooklyn</a:t>
            </a:fld>
            <a:endParaRPr lang="es-ES" sz="1100" b="0">
              <a:latin typeface="Berlin Sans FB" panose="020E0602020502020306" pitchFamily="34" charset="0"/>
            </a:endParaRPr>
          </a:p>
        </xdr:txBody>
      </xdr:sp>
    </xdr:grpSp>
    <xdr:clientData/>
  </xdr:twoCellAnchor>
  <xdr:twoCellAnchor editAs="oneCell">
    <xdr:from>
      <xdr:col>10</xdr:col>
      <xdr:colOff>100753</xdr:colOff>
      <xdr:row>15</xdr:row>
      <xdr:rowOff>169332</xdr:rowOff>
    </xdr:from>
    <xdr:to>
      <xdr:col>10</xdr:col>
      <xdr:colOff>316753</xdr:colOff>
      <xdr:row>17</xdr:row>
      <xdr:rowOff>12798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223D571-6686-2A41-37FD-B0306CC2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686" y="3945465"/>
          <a:ext cx="216000" cy="216000"/>
        </a:xfrm>
        <a:prstGeom prst="rect">
          <a:avLst/>
        </a:prstGeom>
      </xdr:spPr>
    </xdr:pic>
    <xdr:clientData/>
  </xdr:twoCellAnchor>
  <xdr:twoCellAnchor>
    <xdr:from>
      <xdr:col>11</xdr:col>
      <xdr:colOff>756921</xdr:colOff>
      <xdr:row>9</xdr:row>
      <xdr:rowOff>165347</xdr:rowOff>
    </xdr:from>
    <xdr:to>
      <xdr:col>12</xdr:col>
      <xdr:colOff>608754</xdr:colOff>
      <xdr:row>11</xdr:row>
      <xdr:rowOff>9560</xdr:rowOff>
    </xdr:to>
    <xdr:sp macro="" textlink="'Tablas dinámicas'!$G$44">
      <xdr:nvSpPr>
        <xdr:cNvPr id="26" name="CuadroTexto 25">
          <a:extLst>
            <a:ext uri="{FF2B5EF4-FFF2-40B4-BE49-F238E27FC236}">
              <a16:creationId xmlns:a16="http://schemas.microsoft.com/office/drawing/2014/main" id="{8E395B35-0FB5-A980-270D-9660E7191B1B}"/>
            </a:ext>
          </a:extLst>
        </xdr:cNvPr>
        <xdr:cNvSpPr txBox="1"/>
      </xdr:nvSpPr>
      <xdr:spPr>
        <a:xfrm>
          <a:off x="9316721" y="2823880"/>
          <a:ext cx="647700" cy="216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3A31139-015E-40DD-B5E2-8F2E9B30F249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t>1%</a:t>
          </a:fld>
          <a:endParaRPr lang="es-ES" sz="1100"/>
        </a:p>
      </xdr:txBody>
    </xdr:sp>
    <xdr:clientData/>
  </xdr:twoCellAnchor>
  <xdr:twoCellAnchor>
    <xdr:from>
      <xdr:col>7</xdr:col>
      <xdr:colOff>523774</xdr:colOff>
      <xdr:row>9</xdr:row>
      <xdr:rowOff>165347</xdr:rowOff>
    </xdr:from>
    <xdr:to>
      <xdr:col>8</xdr:col>
      <xdr:colOff>372836</xdr:colOff>
      <xdr:row>11</xdr:row>
      <xdr:rowOff>9560</xdr:rowOff>
    </xdr:to>
    <xdr:sp macro="" textlink="'Tablas dinámicas'!$G$42">
      <xdr:nvSpPr>
        <xdr:cNvPr id="24" name="CuadroTexto 23">
          <a:extLst>
            <a:ext uri="{FF2B5EF4-FFF2-40B4-BE49-F238E27FC236}">
              <a16:creationId xmlns:a16="http://schemas.microsoft.com/office/drawing/2014/main" id="{F46FCA51-2E4A-2668-ED1E-15E4F765AE5D}"/>
            </a:ext>
          </a:extLst>
        </xdr:cNvPr>
        <xdr:cNvSpPr txBox="1"/>
      </xdr:nvSpPr>
      <xdr:spPr>
        <a:xfrm>
          <a:off x="5900107" y="2823880"/>
          <a:ext cx="644929" cy="216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B35E7D5-387A-453E-AE54-F48CE6C18244}" type="TxLink">
            <a:rPr lang="en-US" sz="1200" b="0" i="0" u="none" strike="noStrike">
              <a:solidFill>
                <a:srgbClr val="000000"/>
              </a:solidFill>
              <a:latin typeface="Berlin Sans FB"/>
            </a:rPr>
            <a:t>46%</a:t>
          </a:fld>
          <a:endParaRPr lang="es-ES" sz="1100"/>
        </a:p>
      </xdr:txBody>
    </xdr:sp>
    <xdr:clientData/>
  </xdr:twoCellAnchor>
  <xdr:twoCellAnchor>
    <xdr:from>
      <xdr:col>2</xdr:col>
      <xdr:colOff>173182</xdr:colOff>
      <xdr:row>33</xdr:row>
      <xdr:rowOff>0</xdr:rowOff>
    </xdr:from>
    <xdr:to>
      <xdr:col>6</xdr:col>
      <xdr:colOff>130369</xdr:colOff>
      <xdr:row>49</xdr:row>
      <xdr:rowOff>169223</xdr:rowOff>
    </xdr:to>
    <xdr:sp macro="" textlink="">
      <xdr:nvSpPr>
        <xdr:cNvPr id="51" name="Rectángulo: esquinas redondeadas 50">
          <a:extLst>
            <a:ext uri="{FF2B5EF4-FFF2-40B4-BE49-F238E27FC236}">
              <a16:creationId xmlns:a16="http://schemas.microsoft.com/office/drawing/2014/main" id="{7A766925-D433-4B54-B81B-B13ABA74012D}"/>
            </a:ext>
          </a:extLst>
        </xdr:cNvPr>
        <xdr:cNvSpPr/>
      </xdr:nvSpPr>
      <xdr:spPr>
        <a:xfrm>
          <a:off x="1565564" y="6927273"/>
          <a:ext cx="3116023" cy="3050968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37000"/>
            </a:prstClr>
          </a:outerShdw>
        </a:effectLst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2</xdr:col>
      <xdr:colOff>221673</xdr:colOff>
      <xdr:row>34</xdr:row>
      <xdr:rowOff>6922</xdr:rowOff>
    </xdr:from>
    <xdr:to>
      <xdr:col>5</xdr:col>
      <xdr:colOff>782782</xdr:colOff>
      <xdr:row>50</xdr:row>
      <xdr:rowOff>27705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E3AC58E6-FF24-4E4E-8EA3-A698E7C26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277087</xdr:colOff>
      <xdr:row>33</xdr:row>
      <xdr:rowOff>117760</xdr:rowOff>
    </xdr:from>
    <xdr:to>
      <xdr:col>6</xdr:col>
      <xdr:colOff>49273</xdr:colOff>
      <xdr:row>36</xdr:row>
      <xdr:rowOff>118330</xdr:rowOff>
    </xdr:to>
    <xdr:grpSp>
      <xdr:nvGrpSpPr>
        <xdr:cNvPr id="53" name="Grupo 52">
          <a:extLst>
            <a:ext uri="{FF2B5EF4-FFF2-40B4-BE49-F238E27FC236}">
              <a16:creationId xmlns:a16="http://schemas.microsoft.com/office/drawing/2014/main" id="{2DB76C2E-0D62-4799-94BF-19887532B2B2}"/>
            </a:ext>
          </a:extLst>
        </xdr:cNvPr>
        <xdr:cNvGrpSpPr/>
      </xdr:nvGrpSpPr>
      <xdr:grpSpPr>
        <a:xfrm>
          <a:off x="1674087" y="7221293"/>
          <a:ext cx="2955653" cy="559370"/>
          <a:chOff x="1622274" y="3909060"/>
          <a:chExt cx="2942106" cy="546439"/>
        </a:xfrm>
      </xdr:grpSpPr>
      <xdr:sp macro="" textlink="'Tablas dinámicas'!B16">
        <xdr:nvSpPr>
          <xdr:cNvPr id="54" name="CuadroTexto 53">
            <a:extLst>
              <a:ext uri="{FF2B5EF4-FFF2-40B4-BE49-F238E27FC236}">
                <a16:creationId xmlns:a16="http://schemas.microsoft.com/office/drawing/2014/main" id="{2A4B0367-6E13-DC73-9A4D-F344AEAC58CF}"/>
              </a:ext>
            </a:extLst>
          </xdr:cNvPr>
          <xdr:cNvSpPr txBox="1"/>
        </xdr:nvSpPr>
        <xdr:spPr>
          <a:xfrm>
            <a:off x="1622274" y="3909060"/>
            <a:ext cx="2942106" cy="1828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EF421D82-999C-41F5-9FE9-A4F1A404A9E7}" type="TxLink">
              <a:rPr lang="en-US" sz="10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t>Distribución de Host y Superhost por distrito</a:t>
            </a:fld>
            <a:endParaRPr lang="es-ES" sz="1000" b="0">
              <a:latin typeface="Berlin Sans FB" panose="020E0602020502020306" pitchFamily="34" charset="0"/>
            </a:endParaRPr>
          </a:p>
        </xdr:txBody>
      </xdr:sp>
      <xdr:sp macro="" textlink="'Tablas dinámicas'!C17">
        <xdr:nvSpPr>
          <xdr:cNvPr id="55" name="CuadroTexto 54">
            <a:extLst>
              <a:ext uri="{FF2B5EF4-FFF2-40B4-BE49-F238E27FC236}">
                <a16:creationId xmlns:a16="http://schemas.microsoft.com/office/drawing/2014/main" id="{4CE942C6-E2D3-BFC0-098C-512BE4827B1A}"/>
              </a:ext>
            </a:extLst>
          </xdr:cNvPr>
          <xdr:cNvSpPr txBox="1"/>
        </xdr:nvSpPr>
        <xdr:spPr>
          <a:xfrm>
            <a:off x="2186940" y="4089739"/>
            <a:ext cx="1584960" cy="365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B0803615-CAD7-41DB-A6A5-44F15C73B547}" type="TxLink">
              <a:rPr lang="en-US" sz="11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t>Brooklyn</a:t>
            </a:fld>
            <a:endParaRPr lang="es-ES" sz="1100" b="0">
              <a:latin typeface="Berlin Sans FB" panose="020E0602020502020306" pitchFamily="34" charset="0"/>
            </a:endParaRPr>
          </a:p>
        </xdr:txBody>
      </xdr:sp>
    </xdr:grpSp>
    <xdr:clientData/>
  </xdr:twoCellAnchor>
  <xdr:twoCellAnchor>
    <xdr:from>
      <xdr:col>6</xdr:col>
      <xdr:colOff>207818</xdr:colOff>
      <xdr:row>34</xdr:row>
      <xdr:rowOff>166254</xdr:rowOff>
    </xdr:from>
    <xdr:to>
      <xdr:col>10</xdr:col>
      <xdr:colOff>173181</xdr:colOff>
      <xdr:row>50</xdr:row>
      <xdr:rowOff>6979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2AD65651-0C58-47FE-8C2C-78DB5208A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471054</xdr:colOff>
      <xdr:row>33</xdr:row>
      <xdr:rowOff>145469</xdr:rowOff>
    </xdr:from>
    <xdr:to>
      <xdr:col>9</xdr:col>
      <xdr:colOff>616528</xdr:colOff>
      <xdr:row>36</xdr:row>
      <xdr:rowOff>0</xdr:rowOff>
    </xdr:to>
    <xdr:sp macro="" textlink="'Tablas dinámicas'!B50">
      <xdr:nvSpPr>
        <xdr:cNvPr id="61" name="CuadroTexto 60">
          <a:extLst>
            <a:ext uri="{FF2B5EF4-FFF2-40B4-BE49-F238E27FC236}">
              <a16:creationId xmlns:a16="http://schemas.microsoft.com/office/drawing/2014/main" id="{39D4C06A-F703-055D-9C73-D0C7CED30522}"/>
            </a:ext>
          </a:extLst>
        </xdr:cNvPr>
        <xdr:cNvSpPr txBox="1"/>
      </xdr:nvSpPr>
      <xdr:spPr>
        <a:xfrm>
          <a:off x="5022272" y="7072742"/>
          <a:ext cx="2514601" cy="394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A6BC2F2-FC1D-48EB-8CB8-3FE56A60A762}" type="TxLink">
            <a:rPr lang="en-US" sz="1000" b="0" i="0" u="none" strike="noStrike">
              <a:solidFill>
                <a:srgbClr val="000000"/>
              </a:solidFill>
              <a:latin typeface="Berlin Sans FB" panose="020E0602020502020306" pitchFamily="34" charset="0"/>
              <a:ea typeface="Calibri"/>
              <a:cs typeface="Calibri"/>
            </a:rPr>
            <a:t>¿Dónde se encuentran las viviendas más ruidosas?</a:t>
          </a:fld>
          <a:endParaRPr lang="es-ES" sz="1000" b="0">
            <a:latin typeface="Berlin Sans FB" panose="020E0602020502020306" pitchFamily="34" charset="0"/>
          </a:endParaRPr>
        </a:p>
      </xdr:txBody>
    </xdr:sp>
    <xdr:clientData/>
  </xdr:twoCellAnchor>
  <xdr:twoCellAnchor editAs="oneCell">
    <xdr:from>
      <xdr:col>6</xdr:col>
      <xdr:colOff>443343</xdr:colOff>
      <xdr:row>34</xdr:row>
      <xdr:rowOff>13855</xdr:rowOff>
    </xdr:from>
    <xdr:to>
      <xdr:col>6</xdr:col>
      <xdr:colOff>623343</xdr:colOff>
      <xdr:row>35</xdr:row>
      <xdr:rowOff>13746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4310F112-764C-3CE4-30B0-7B07CFE62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4561" y="7121237"/>
          <a:ext cx="180000" cy="1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408709</xdr:colOff>
      <xdr:row>33</xdr:row>
      <xdr:rowOff>173181</xdr:rowOff>
    </xdr:from>
    <xdr:to>
      <xdr:col>2</xdr:col>
      <xdr:colOff>588709</xdr:colOff>
      <xdr:row>34</xdr:row>
      <xdr:rowOff>173072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32A7C2DA-E8F3-F7A6-F71A-48E2927D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1091" y="7100454"/>
          <a:ext cx="180000" cy="180000"/>
        </a:xfrm>
        <a:prstGeom prst="rect">
          <a:avLst/>
        </a:prstGeom>
      </xdr:spPr>
    </xdr:pic>
    <xdr:clientData/>
  </xdr:twoCellAnchor>
  <xdr:twoCellAnchor>
    <xdr:from>
      <xdr:col>8</xdr:col>
      <xdr:colOff>330200</xdr:colOff>
      <xdr:row>17</xdr:row>
      <xdr:rowOff>84666</xdr:rowOff>
    </xdr:from>
    <xdr:to>
      <xdr:col>14</xdr:col>
      <xdr:colOff>8467</xdr:colOff>
      <xdr:row>32</xdr:row>
      <xdr:rowOff>33866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2BBAF767-FB86-4ACB-B850-7F9E4212B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72542</xdr:colOff>
      <xdr:row>15</xdr:row>
      <xdr:rowOff>162310</xdr:rowOff>
    </xdr:from>
    <xdr:to>
      <xdr:col>13</xdr:col>
      <xdr:colOff>665105</xdr:colOff>
      <xdr:row>18</xdr:row>
      <xdr:rowOff>46993</xdr:rowOff>
    </xdr:to>
    <xdr:grpSp>
      <xdr:nvGrpSpPr>
        <xdr:cNvPr id="69" name="Grupo 68">
          <a:extLst>
            <a:ext uri="{FF2B5EF4-FFF2-40B4-BE49-F238E27FC236}">
              <a16:creationId xmlns:a16="http://schemas.microsoft.com/office/drawing/2014/main" id="{1AF8A21A-4500-3478-F027-64A2634802F7}"/>
            </a:ext>
          </a:extLst>
        </xdr:cNvPr>
        <xdr:cNvGrpSpPr/>
      </xdr:nvGrpSpPr>
      <xdr:grpSpPr>
        <a:xfrm>
          <a:off x="7040609" y="3913043"/>
          <a:ext cx="3776029" cy="443483"/>
          <a:chOff x="4752916" y="3912198"/>
          <a:chExt cx="3759095" cy="433323"/>
        </a:xfrm>
      </xdr:grpSpPr>
      <xdr:sp macro="" textlink="'Tablas dinámicas'!$B$61">
        <xdr:nvSpPr>
          <xdr:cNvPr id="70" name="CuadroTexto 69">
            <a:extLst>
              <a:ext uri="{FF2B5EF4-FFF2-40B4-BE49-F238E27FC236}">
                <a16:creationId xmlns:a16="http://schemas.microsoft.com/office/drawing/2014/main" id="{CA1C1D61-DF3B-A6CB-BFEB-439C17DD81D4}"/>
              </a:ext>
            </a:extLst>
          </xdr:cNvPr>
          <xdr:cNvSpPr txBox="1"/>
        </xdr:nvSpPr>
        <xdr:spPr>
          <a:xfrm>
            <a:off x="4752916" y="3912198"/>
            <a:ext cx="3759095" cy="2190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7161552D-51E6-4B7A-BD15-81BA960B08ED}" type="TxLink">
              <a:rPr lang="en-US" sz="10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t>Precio máx y mín por distrito</a:t>
            </a:fld>
            <a:endParaRPr lang="es-ES" sz="1000" b="0">
              <a:latin typeface="Berlin Sans FB" panose="020E0602020502020306" pitchFamily="34" charset="0"/>
            </a:endParaRPr>
          </a:p>
        </xdr:txBody>
      </xdr:sp>
      <xdr:sp macro="" textlink="'Tablas dinámicas'!$C$63">
        <xdr:nvSpPr>
          <xdr:cNvPr id="71" name="CuadroTexto 70">
            <a:extLst>
              <a:ext uri="{FF2B5EF4-FFF2-40B4-BE49-F238E27FC236}">
                <a16:creationId xmlns:a16="http://schemas.microsoft.com/office/drawing/2014/main" id="{6D4C980B-5BD1-3FBA-DEE3-E47BF41CC2FE}"/>
              </a:ext>
            </a:extLst>
          </xdr:cNvPr>
          <xdr:cNvSpPr txBox="1"/>
        </xdr:nvSpPr>
        <xdr:spPr>
          <a:xfrm>
            <a:off x="5804633" y="4111583"/>
            <a:ext cx="1584960" cy="2339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737D7D2A-AF6A-4BC8-A853-5552C8BC3BA5}" type="TxLink">
              <a:rPr lang="en-US" sz="1100" b="0" i="0" u="none" strike="noStrike">
                <a:solidFill>
                  <a:srgbClr val="000000"/>
                </a:solidFill>
                <a:latin typeface="Berlin Sans FB" panose="020E0602020502020306" pitchFamily="34" charset="0"/>
                <a:ea typeface="Calibri"/>
                <a:cs typeface="Calibri"/>
              </a:rPr>
              <a:t>Brooklyn</a:t>
            </a:fld>
            <a:endParaRPr lang="es-ES" sz="1100" b="0">
              <a:latin typeface="Berlin Sans FB" panose="020E0602020502020306" pitchFamily="34" charset="0"/>
            </a:endParaRPr>
          </a:p>
        </xdr:txBody>
      </xdr:sp>
    </xdr:grpSp>
    <xdr:clientData/>
  </xdr:twoCellAnchor>
  <xdr:twoCellAnchor editAs="oneCell">
    <xdr:from>
      <xdr:col>3</xdr:col>
      <xdr:colOff>126155</xdr:colOff>
      <xdr:row>16</xdr:row>
      <xdr:rowOff>0</xdr:rowOff>
    </xdr:from>
    <xdr:to>
      <xdr:col>3</xdr:col>
      <xdr:colOff>342155</xdr:colOff>
      <xdr:row>17</xdr:row>
      <xdr:rowOff>29733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7B12930C-4176-BFB6-D407-FD7EC9CE8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022" y="3962400"/>
          <a:ext cx="216000" cy="216000"/>
        </a:xfrm>
        <a:prstGeom prst="rect">
          <a:avLst/>
        </a:prstGeom>
      </xdr:spPr>
    </xdr:pic>
    <xdr:clientData/>
  </xdr:twoCellAnchor>
  <xdr:twoCellAnchor>
    <xdr:from>
      <xdr:col>12</xdr:col>
      <xdr:colOff>609600</xdr:colOff>
      <xdr:row>0</xdr:row>
      <xdr:rowOff>84666</xdr:rowOff>
    </xdr:from>
    <xdr:to>
      <xdr:col>14</xdr:col>
      <xdr:colOff>748453</xdr:colOff>
      <xdr:row>0</xdr:row>
      <xdr:rowOff>457198</xdr:rowOff>
    </xdr:to>
    <xdr:grpSp>
      <xdr:nvGrpSpPr>
        <xdr:cNvPr id="85" name="Grupo 84">
          <a:extLst>
            <a:ext uri="{FF2B5EF4-FFF2-40B4-BE49-F238E27FC236}">
              <a16:creationId xmlns:a16="http://schemas.microsoft.com/office/drawing/2014/main" id="{8FC99C2F-441F-4AFD-A741-00DA15874523}"/>
            </a:ext>
          </a:extLst>
        </xdr:cNvPr>
        <xdr:cNvGrpSpPr/>
      </xdr:nvGrpSpPr>
      <xdr:grpSpPr>
        <a:xfrm>
          <a:off x="9965267" y="84666"/>
          <a:ext cx="1730586" cy="372532"/>
          <a:chOff x="9745477" y="10727267"/>
          <a:chExt cx="1930056" cy="372533"/>
        </a:xfrm>
      </xdr:grpSpPr>
      <xdr:sp macro="" textlink="">
        <xdr:nvSpPr>
          <xdr:cNvPr id="86" name="Flecha: curvada hacia la izquierda 85">
            <a:extLst>
              <a:ext uri="{FF2B5EF4-FFF2-40B4-BE49-F238E27FC236}">
                <a16:creationId xmlns:a16="http://schemas.microsoft.com/office/drawing/2014/main" id="{9630B37C-1CAA-861E-92F7-9346FBB4E81F}"/>
              </a:ext>
            </a:extLst>
          </xdr:cNvPr>
          <xdr:cNvSpPr/>
        </xdr:nvSpPr>
        <xdr:spPr>
          <a:xfrm>
            <a:off x="11379200" y="10727267"/>
            <a:ext cx="296333" cy="347133"/>
          </a:xfrm>
          <a:prstGeom prst="curvedLeftArrow">
            <a:avLst/>
          </a:prstGeom>
          <a:solidFill>
            <a:srgbClr val="F02D3A"/>
          </a:solidFill>
          <a:ln>
            <a:solidFill>
              <a:srgbClr val="EFF6EE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>
              <a:solidFill>
                <a:schemeClr val="tx1"/>
              </a:solidFill>
            </a:endParaRPr>
          </a:p>
        </xdr:txBody>
      </xdr:sp>
      <xdr:sp macro="" textlink="">
        <xdr:nvSpPr>
          <xdr:cNvPr id="87" name="CuadroTexto 86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D88248F8-B986-3A14-57B6-D465C392E8CD}"/>
              </a:ext>
            </a:extLst>
          </xdr:cNvPr>
          <xdr:cNvSpPr txBox="1"/>
        </xdr:nvSpPr>
        <xdr:spPr>
          <a:xfrm>
            <a:off x="9745477" y="10744200"/>
            <a:ext cx="1811524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Volver al menú principal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144780</xdr:colOff>
      <xdr:row>0</xdr:row>
      <xdr:rowOff>60960</xdr:rowOff>
    </xdr:from>
    <xdr:to>
      <xdr:col>24</xdr:col>
      <xdr:colOff>329352</xdr:colOff>
      <xdr:row>2</xdr:row>
      <xdr:rowOff>67733</xdr:rowOff>
    </xdr:to>
    <xdr:grpSp>
      <xdr:nvGrpSpPr>
        <xdr:cNvPr id="2" name="Grup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DA5C6C-48C6-46E5-971D-80E600F5A2F8}"/>
            </a:ext>
          </a:extLst>
        </xdr:cNvPr>
        <xdr:cNvGrpSpPr/>
      </xdr:nvGrpSpPr>
      <xdr:grpSpPr>
        <a:xfrm>
          <a:off x="24505920" y="60960"/>
          <a:ext cx="1769532" cy="372533"/>
          <a:chOff x="9906001" y="10727267"/>
          <a:chExt cx="1769532" cy="372533"/>
        </a:xfrm>
      </xdr:grpSpPr>
      <xdr:sp macro="" textlink="">
        <xdr:nvSpPr>
          <xdr:cNvPr id="3" name="Flecha: curvada hacia la izquierda 2">
            <a:extLst>
              <a:ext uri="{FF2B5EF4-FFF2-40B4-BE49-F238E27FC236}">
                <a16:creationId xmlns:a16="http://schemas.microsoft.com/office/drawing/2014/main" id="{21A7EE69-028B-FEBD-8307-F50095735F9F}"/>
              </a:ext>
            </a:extLst>
          </xdr:cNvPr>
          <xdr:cNvSpPr/>
        </xdr:nvSpPr>
        <xdr:spPr>
          <a:xfrm>
            <a:off x="11379200" y="10727267"/>
            <a:ext cx="296333" cy="347133"/>
          </a:xfrm>
          <a:prstGeom prst="curvedLeftArrow">
            <a:avLst/>
          </a:prstGeom>
          <a:solidFill>
            <a:srgbClr val="F02D3A"/>
          </a:solidFill>
          <a:ln>
            <a:solidFill>
              <a:srgbClr val="EFF6EE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956E635C-784F-BFB5-DAAC-7CAA291C9EE3}"/>
              </a:ext>
            </a:extLst>
          </xdr:cNvPr>
          <xdr:cNvSpPr txBox="1"/>
        </xdr:nvSpPr>
        <xdr:spPr>
          <a:xfrm>
            <a:off x="9906001" y="10744200"/>
            <a:ext cx="16510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Volver al menú principal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0</xdr:row>
      <xdr:rowOff>76200</xdr:rowOff>
    </xdr:from>
    <xdr:to>
      <xdr:col>7</xdr:col>
      <xdr:colOff>786552</xdr:colOff>
      <xdr:row>2</xdr:row>
      <xdr:rowOff>82973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D1952F2E-6B7E-4F5B-9E62-BBC54CCA72F6}"/>
            </a:ext>
          </a:extLst>
        </xdr:cNvPr>
        <xdr:cNvGrpSpPr/>
      </xdr:nvGrpSpPr>
      <xdr:grpSpPr>
        <a:xfrm>
          <a:off x="6286500" y="76200"/>
          <a:ext cx="1769532" cy="372533"/>
          <a:chOff x="9906001" y="10727267"/>
          <a:chExt cx="1769532" cy="372533"/>
        </a:xfrm>
      </xdr:grpSpPr>
      <xdr:sp macro="" textlink="">
        <xdr:nvSpPr>
          <xdr:cNvPr id="3" name="Flecha: curvada hacia la izquierda 2">
            <a:extLst>
              <a:ext uri="{FF2B5EF4-FFF2-40B4-BE49-F238E27FC236}">
                <a16:creationId xmlns:a16="http://schemas.microsoft.com/office/drawing/2014/main" id="{93BA9821-E04C-665D-0019-6E39468FF4DF}"/>
              </a:ext>
            </a:extLst>
          </xdr:cNvPr>
          <xdr:cNvSpPr/>
        </xdr:nvSpPr>
        <xdr:spPr>
          <a:xfrm>
            <a:off x="11379200" y="10727267"/>
            <a:ext cx="296333" cy="347133"/>
          </a:xfrm>
          <a:prstGeom prst="curvedLeftArrow">
            <a:avLst/>
          </a:prstGeom>
          <a:solidFill>
            <a:srgbClr val="F02D3A"/>
          </a:solidFill>
          <a:ln>
            <a:solidFill>
              <a:srgbClr val="EFF6EE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CuadroTexto 3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9407B0E1-2C5B-3203-275D-CB45C97B8591}"/>
              </a:ext>
            </a:extLst>
          </xdr:cNvPr>
          <xdr:cNvSpPr txBox="1"/>
        </xdr:nvSpPr>
        <xdr:spPr>
          <a:xfrm>
            <a:off x="9906001" y="10744200"/>
            <a:ext cx="16510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Volver al menú principal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76200</xdr:rowOff>
    </xdr:from>
    <xdr:to>
      <xdr:col>9</xdr:col>
      <xdr:colOff>251460</xdr:colOff>
      <xdr:row>16</xdr:row>
      <xdr:rowOff>68580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4EA42C-5C86-4616-BF25-6881055F2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</xdr:colOff>
      <xdr:row>0</xdr:row>
      <xdr:rowOff>0</xdr:rowOff>
    </xdr:from>
    <xdr:to>
      <xdr:col>13</xdr:col>
      <xdr:colOff>237912</xdr:colOff>
      <xdr:row>2</xdr:row>
      <xdr:rowOff>6773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C1850F89-C532-4F0F-A3A8-EB111700E858}"/>
            </a:ext>
          </a:extLst>
        </xdr:cNvPr>
        <xdr:cNvGrpSpPr/>
      </xdr:nvGrpSpPr>
      <xdr:grpSpPr>
        <a:xfrm>
          <a:off x="11384280" y="0"/>
          <a:ext cx="1769532" cy="372533"/>
          <a:chOff x="9906001" y="10727267"/>
          <a:chExt cx="1769532" cy="372533"/>
        </a:xfrm>
      </xdr:grpSpPr>
      <xdr:sp macro="" textlink="">
        <xdr:nvSpPr>
          <xdr:cNvPr id="4" name="Flecha: curvada hacia la izquierda 3">
            <a:extLst>
              <a:ext uri="{FF2B5EF4-FFF2-40B4-BE49-F238E27FC236}">
                <a16:creationId xmlns:a16="http://schemas.microsoft.com/office/drawing/2014/main" id="{97A3B248-B3B2-F161-769C-3A3349B31AC0}"/>
              </a:ext>
            </a:extLst>
          </xdr:cNvPr>
          <xdr:cNvSpPr/>
        </xdr:nvSpPr>
        <xdr:spPr>
          <a:xfrm>
            <a:off x="11379200" y="10727267"/>
            <a:ext cx="296333" cy="347133"/>
          </a:xfrm>
          <a:prstGeom prst="curvedLeftArrow">
            <a:avLst/>
          </a:prstGeom>
          <a:solidFill>
            <a:srgbClr val="F02D3A"/>
          </a:solidFill>
          <a:ln>
            <a:solidFill>
              <a:srgbClr val="EFF6EE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CuadroTexto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938C6D2C-F70D-6D71-DD61-58CD9CCBB856}"/>
              </a:ext>
            </a:extLst>
          </xdr:cNvPr>
          <xdr:cNvSpPr txBox="1"/>
        </xdr:nvSpPr>
        <xdr:spPr>
          <a:xfrm>
            <a:off x="9906001" y="10744200"/>
            <a:ext cx="16510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Volver al menú principal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783167</xdr:colOff>
      <xdr:row>0</xdr:row>
      <xdr:rowOff>98214</xdr:rowOff>
    </xdr:from>
    <xdr:to>
      <xdr:col>7</xdr:col>
      <xdr:colOff>396453</xdr:colOff>
      <xdr:row>9</xdr:row>
      <xdr:rowOff>149861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DISTRITO">
              <a:extLst>
                <a:ext uri="{FF2B5EF4-FFF2-40B4-BE49-F238E27FC236}">
                  <a16:creationId xmlns:a16="http://schemas.microsoft.com/office/drawing/2014/main" id="{C10BE61A-62D2-0FF9-BFC4-9014158552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STRI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4167" y="98214"/>
              <a:ext cx="1238886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0</xdr:row>
      <xdr:rowOff>0</xdr:rowOff>
    </xdr:from>
    <xdr:to>
      <xdr:col>9</xdr:col>
      <xdr:colOff>1769532</xdr:colOff>
      <xdr:row>1</xdr:row>
      <xdr:rowOff>186266</xdr:rowOff>
    </xdr:to>
    <xdr:grpSp>
      <xdr:nvGrpSpPr>
        <xdr:cNvPr id="27" name="Grupo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607E3-311C-428A-80CB-117C4F48F1AA}"/>
            </a:ext>
          </a:extLst>
        </xdr:cNvPr>
        <xdr:cNvGrpSpPr/>
      </xdr:nvGrpSpPr>
      <xdr:grpSpPr>
        <a:xfrm>
          <a:off x="7747000" y="0"/>
          <a:ext cx="1769532" cy="372533"/>
          <a:chOff x="9906001" y="10727267"/>
          <a:chExt cx="1769532" cy="372533"/>
        </a:xfrm>
      </xdr:grpSpPr>
      <xdr:sp macro="" textlink="">
        <xdr:nvSpPr>
          <xdr:cNvPr id="28" name="Flecha: curvada hacia la izquierda 27">
            <a:extLst>
              <a:ext uri="{FF2B5EF4-FFF2-40B4-BE49-F238E27FC236}">
                <a16:creationId xmlns:a16="http://schemas.microsoft.com/office/drawing/2014/main" id="{EAE09151-A3D0-982A-2A66-FA10175AC52C}"/>
              </a:ext>
            </a:extLst>
          </xdr:cNvPr>
          <xdr:cNvSpPr/>
        </xdr:nvSpPr>
        <xdr:spPr>
          <a:xfrm>
            <a:off x="11379200" y="10727267"/>
            <a:ext cx="296333" cy="347133"/>
          </a:xfrm>
          <a:prstGeom prst="curvedLeftArrow">
            <a:avLst/>
          </a:prstGeom>
          <a:solidFill>
            <a:srgbClr val="F02D3A"/>
          </a:solidFill>
          <a:ln>
            <a:solidFill>
              <a:srgbClr val="EFF6EE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>
              <a:solidFill>
                <a:schemeClr val="tx1"/>
              </a:solidFill>
            </a:endParaRPr>
          </a:p>
        </xdr:txBody>
      </xdr:sp>
      <xdr:sp macro="" textlink="">
        <xdr:nvSpPr>
          <xdr:cNvPr id="29" name="CuadroTexto 28">
            <a:extLst>
              <a:ext uri="{FF2B5EF4-FFF2-40B4-BE49-F238E27FC236}">
                <a16:creationId xmlns:a16="http://schemas.microsoft.com/office/drawing/2014/main" id="{A7517BC9-D5F1-C05D-DA4B-1C3E9F7A8871}"/>
              </a:ext>
            </a:extLst>
          </xdr:cNvPr>
          <xdr:cNvSpPr txBox="1"/>
        </xdr:nvSpPr>
        <xdr:spPr>
          <a:xfrm>
            <a:off x="9906001" y="10744200"/>
            <a:ext cx="16510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Volver al menú principal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12</xdr:col>
      <xdr:colOff>182032</xdr:colOff>
      <xdr:row>2</xdr:row>
      <xdr:rowOff>7408</xdr:rowOff>
    </xdr:to>
    <xdr:grpSp>
      <xdr:nvGrpSpPr>
        <xdr:cNvPr id="2" name="Grup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12CC3-7278-4CB6-87FE-C6E99E93CE11}"/>
            </a:ext>
          </a:extLst>
        </xdr:cNvPr>
        <xdr:cNvGrpSpPr/>
      </xdr:nvGrpSpPr>
      <xdr:grpSpPr>
        <a:xfrm>
          <a:off x="10525125" y="0"/>
          <a:ext cx="1769532" cy="372533"/>
          <a:chOff x="9906001" y="10727267"/>
          <a:chExt cx="1769532" cy="372533"/>
        </a:xfrm>
      </xdr:grpSpPr>
      <xdr:sp macro="" textlink="">
        <xdr:nvSpPr>
          <xdr:cNvPr id="3" name="Flecha: curvada hacia la izquierda 2">
            <a:extLst>
              <a:ext uri="{FF2B5EF4-FFF2-40B4-BE49-F238E27FC236}">
                <a16:creationId xmlns:a16="http://schemas.microsoft.com/office/drawing/2014/main" id="{2FCF5A42-00DE-AB4E-6BE0-5146E85F9CA9}"/>
              </a:ext>
            </a:extLst>
          </xdr:cNvPr>
          <xdr:cNvSpPr/>
        </xdr:nvSpPr>
        <xdr:spPr>
          <a:xfrm>
            <a:off x="11379200" y="10727267"/>
            <a:ext cx="296333" cy="347133"/>
          </a:xfrm>
          <a:prstGeom prst="curvedLeftArrow">
            <a:avLst/>
          </a:prstGeom>
          <a:solidFill>
            <a:srgbClr val="F02D3A"/>
          </a:solidFill>
          <a:ln>
            <a:solidFill>
              <a:srgbClr val="EFF6EE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4945B3EE-27EC-4D16-07F6-14A82430FEDB}"/>
              </a:ext>
            </a:extLst>
          </xdr:cNvPr>
          <xdr:cNvSpPr txBox="1"/>
        </xdr:nvSpPr>
        <xdr:spPr>
          <a:xfrm>
            <a:off x="9906001" y="10744200"/>
            <a:ext cx="16510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" sz="1100">
                <a:latin typeface="Berlin Sans FB" panose="020E0602020502020306" pitchFamily="34" charset="0"/>
              </a:rPr>
              <a:t>Volver al menú principal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a Gómez Romero" refreshedDate="45097.528903472223" createdVersion="8" refreshedVersion="8" minRefreshableVersion="3" recordCount="7039" xr:uid="{06228F71-65E4-4206-8AC8-82DDDF1FAEB4}">
  <cacheSource type="worksheet">
    <worksheetSource name="AIRBNB"/>
  </cacheSource>
  <cacheFields count="22">
    <cacheField name="ID" numFmtId="1">
      <sharedItems containsSemiMixedTypes="0" containsString="0" containsNumber="1" containsInteger="1" minValue="2539" maxValue="6795568"/>
    </cacheField>
    <cacheField name="TITULO DESCRIPCION VIVIENDA" numFmtId="0">
      <sharedItems/>
    </cacheField>
    <cacheField name="HOST_ID" numFmtId="1">
      <sharedItems containsSemiMixedTypes="0" containsString="0" containsNumber="1" containsInteger="1" minValue="2571" maxValue="41398078" count="6186">
        <n v="41398078"/>
        <n v="35524316"/>
        <n v="35512327"/>
        <n v="35488245"/>
        <n v="35476099"/>
        <n v="35474215"/>
        <n v="35432501"/>
        <n v="35426480"/>
        <n v="35426209"/>
        <n v="35423181"/>
        <n v="35422693"/>
        <n v="35417042"/>
        <n v="35415860"/>
        <n v="35391852"/>
        <n v="35388074"/>
        <n v="35386618"/>
        <n v="35384978"/>
        <n v="35340889"/>
        <n v="35329789"/>
        <n v="35322092"/>
        <n v="35299368"/>
        <n v="35288455"/>
        <n v="35280507"/>
        <n v="35174506"/>
        <n v="35149173"/>
        <n v="35144920"/>
        <n v="35108277"/>
        <n v="35103293"/>
        <n v="35100060"/>
        <n v="35087743"/>
        <n v="35086035"/>
        <n v="35075473"/>
        <n v="35070587"/>
        <n v="35030648"/>
        <n v="35025150"/>
        <n v="35005938"/>
        <n v="35000945"/>
        <n v="34995566"/>
        <n v="34992043"/>
        <n v="34988058"/>
        <n v="34950721"/>
        <n v="34943122"/>
        <n v="34933217"/>
        <n v="34914311"/>
        <n v="34876980"/>
        <n v="34874378"/>
        <n v="34861728"/>
        <n v="34861715"/>
        <n v="34841020"/>
        <n v="34828488"/>
        <n v="34824417"/>
        <n v="34813492"/>
        <n v="34779392"/>
        <n v="34748949"/>
        <n v="34740215"/>
        <n v="34738375"/>
        <n v="34720872"/>
        <n v="34712280"/>
        <n v="34690679"/>
        <n v="34642925"/>
        <n v="34608427"/>
        <n v="34595916"/>
        <n v="34578795"/>
        <n v="34546849"/>
        <n v="34534668"/>
        <n v="34501360"/>
        <n v="34475475"/>
        <n v="34453577"/>
        <n v="34426902"/>
        <n v="34397256"/>
        <n v="34387513"/>
        <n v="34386255"/>
        <n v="34372907"/>
        <n v="34371968"/>
        <n v="34345802"/>
        <n v="34322623"/>
        <n v="34306160"/>
        <n v="34285520"/>
        <n v="34272645"/>
        <n v="34233009"/>
        <n v="34201688"/>
        <n v="34197591"/>
        <n v="34174768"/>
        <n v="34143084"/>
        <n v="34142649"/>
        <n v="34129674"/>
        <n v="34124276"/>
        <n v="34113764"/>
        <n v="34049419"/>
        <n v="34013546"/>
        <n v="34009194"/>
        <n v="33976673"/>
        <n v="33975302"/>
        <n v="33945670"/>
        <n v="33941066"/>
        <n v="33929905"/>
        <n v="33825321"/>
        <n v="33817646"/>
        <n v="33803881"/>
        <n v="33788184"/>
        <n v="33782884"/>
        <n v="33774886"/>
        <n v="33750239"/>
        <n v="33746505"/>
        <n v="33736005"/>
        <n v="33733944"/>
        <n v="33722691"/>
        <n v="33721278"/>
        <n v="33680030"/>
        <n v="33675739"/>
        <n v="33640698"/>
        <n v="33622924"/>
        <n v="33614329"/>
        <n v="33611370"/>
        <n v="33607986"/>
        <n v="33605594"/>
        <n v="33582013"/>
        <n v="33558572"/>
        <n v="33533091"/>
        <n v="33530934"/>
        <n v="33527075"/>
        <n v="33513998"/>
        <n v="33499491"/>
        <n v="33459378"/>
        <n v="33433635"/>
        <n v="33426004"/>
        <n v="33403059"/>
        <n v="33396510"/>
        <n v="33394459"/>
        <n v="33346283"/>
        <n v="33323743"/>
        <n v="33297467"/>
        <n v="33247865"/>
        <n v="33232851"/>
        <n v="33221872"/>
        <n v="33213436"/>
        <n v="33212205"/>
        <n v="33200237"/>
        <n v="33198779"/>
        <n v="33182386"/>
        <n v="33166971"/>
        <n v="33159253"/>
        <n v="33149697"/>
        <n v="33134899"/>
        <n v="33125859"/>
        <n v="33125778"/>
        <n v="33113275"/>
        <n v="33108060"/>
        <n v="33106693"/>
        <n v="33074274"/>
        <n v="33070890"/>
        <n v="33064599"/>
        <n v="33064443"/>
        <n v="33063310"/>
        <n v="33037772"/>
        <n v="33000709"/>
        <n v="32992675"/>
        <n v="32991339"/>
        <n v="32979427"/>
        <n v="32958503"/>
        <n v="32924122"/>
        <n v="32924087"/>
        <n v="32922532"/>
        <n v="32904968"/>
        <n v="32901759"/>
        <n v="32865595"/>
        <n v="32846930"/>
        <n v="32826638"/>
        <n v="32798845"/>
        <n v="32778868"/>
        <n v="32722063"/>
        <n v="32715865"/>
        <n v="32678605"/>
        <n v="32608639"/>
        <n v="32596841"/>
        <n v="32583105"/>
        <n v="32582256"/>
        <n v="32576167"/>
        <n v="32537929"/>
        <n v="32537024"/>
        <n v="32527193"/>
        <n v="32482524"/>
        <n v="32479008"/>
        <n v="32445083"/>
        <n v="32443084"/>
        <n v="32430692"/>
        <n v="32406934"/>
        <n v="32405588"/>
        <n v="32384960"/>
        <n v="32374510"/>
        <n v="32365131"/>
        <n v="32345728"/>
        <n v="32305413"/>
        <n v="32304586"/>
        <n v="32295605"/>
        <n v="32279718"/>
        <n v="32220047"/>
        <n v="32199364"/>
        <n v="32197200"/>
        <n v="32195844"/>
        <n v="32162351"/>
        <n v="32158960"/>
        <n v="32155871"/>
        <n v="32142173"/>
        <n v="32135311"/>
        <n v="32060911"/>
        <n v="32052000"/>
        <n v="32011239"/>
        <n v="32007353"/>
        <n v="32001723"/>
        <n v="31997128"/>
        <n v="31963371"/>
        <n v="31937844"/>
        <n v="31916657"/>
        <n v="31914305"/>
        <n v="31913986"/>
        <n v="31889552"/>
        <n v="31880074"/>
        <n v="31877774"/>
        <n v="31817441"/>
        <n v="31796292"/>
        <n v="31765814"/>
        <n v="31752474"/>
        <n v="31675601"/>
        <n v="31673092"/>
        <n v="31629890"/>
        <n v="31626212"/>
        <n v="31621291"/>
        <n v="31617949"/>
        <n v="31614694"/>
        <n v="31600563"/>
        <n v="31594375"/>
        <n v="31555753"/>
        <n v="31534322"/>
        <n v="31483029"/>
        <n v="31477675"/>
        <n v="31458100"/>
        <n v="31425596"/>
        <n v="31405259"/>
        <n v="31389734"/>
        <n v="31376201"/>
        <n v="31298029"/>
        <n v="31284832"/>
        <n v="31283971"/>
        <n v="31260008"/>
        <n v="31245355"/>
        <n v="31241183"/>
        <n v="31234460"/>
        <n v="31204745"/>
        <n v="31183039"/>
        <n v="31182668"/>
        <n v="31181172"/>
        <n v="31177258"/>
        <n v="31175000"/>
        <n v="31150792"/>
        <n v="31147528"/>
        <n v="31108509"/>
        <n v="31104121"/>
        <n v="31102831"/>
        <n v="31074353"/>
        <n v="31040344"/>
        <n v="31033526"/>
        <n v="30909882"/>
        <n v="30906910"/>
        <n v="30865924"/>
        <n v="30839692"/>
        <n v="30836013"/>
        <n v="30824695"/>
        <n v="30787515"/>
        <n v="30775529"/>
        <n v="30768511"/>
        <n v="30719563"/>
        <n v="30710562"/>
        <n v="30667773"/>
        <n v="30667653"/>
        <n v="30667498"/>
        <n v="30665412"/>
        <n v="30641136"/>
        <n v="30616879"/>
        <n v="30616009"/>
        <n v="30606207"/>
        <n v="30586356"/>
        <n v="30554435"/>
        <n v="30498160"/>
        <n v="30475154"/>
        <n v="30454464"/>
        <n v="30436731"/>
        <n v="30432695"/>
        <n v="30430827"/>
        <n v="30418082"/>
        <n v="30354475"/>
        <n v="30354449"/>
        <n v="30346554"/>
        <n v="30314132"/>
        <n v="30280316"/>
        <n v="30242959"/>
        <n v="30232055"/>
        <n v="30224326"/>
        <n v="30214562"/>
        <n v="30208406"/>
        <n v="30196119"/>
        <n v="30112106"/>
        <n v="30080463"/>
        <n v="30078721"/>
        <n v="30063582"/>
        <n v="30050649"/>
        <n v="30046603"/>
        <n v="30037999"/>
        <n v="30002976"/>
        <n v="29936494"/>
        <n v="29888597"/>
        <n v="29887425"/>
        <n v="29885916"/>
        <n v="29871437"/>
        <n v="29867161"/>
        <n v="29854689"/>
        <n v="29817997"/>
        <n v="29792577"/>
        <n v="29786027"/>
        <n v="29784880"/>
        <n v="29741575"/>
        <n v="29739883"/>
        <n v="29707420"/>
        <n v="29698290"/>
        <n v="29697292"/>
        <n v="29693386"/>
        <n v="29690360"/>
        <n v="29683852"/>
        <n v="29664627"/>
        <n v="29661897"/>
        <n v="29651191"/>
        <n v="29650513"/>
        <n v="29642992"/>
        <n v="29641189"/>
        <n v="29628369"/>
        <n v="29594719"/>
        <n v="29592244"/>
        <n v="29537636"/>
        <n v="29528182"/>
        <n v="29518961"/>
        <n v="29509026"/>
        <n v="29456424"/>
        <n v="29452212"/>
        <n v="29408349"/>
        <n v="29358602"/>
        <n v="29332408"/>
        <n v="29278028"/>
        <n v="29167335"/>
        <n v="29161738"/>
        <n v="29111260"/>
        <n v="29106164"/>
        <n v="29034854"/>
        <n v="29005043"/>
        <n v="29003805"/>
        <n v="28984530"/>
        <n v="28980092"/>
        <n v="28974263"/>
        <n v="28937325"/>
        <n v="28891151"/>
        <n v="28846474"/>
        <n v="28813132"/>
        <n v="28812204"/>
        <n v="28809821"/>
        <n v="28752891"/>
        <n v="28745989"/>
        <n v="28722667"/>
        <n v="28720717"/>
        <n v="28709982"/>
        <n v="28706617"/>
        <n v="28699661"/>
        <n v="28696923"/>
        <n v="28690907"/>
        <n v="28669815"/>
        <n v="28645131"/>
        <n v="28584269"/>
        <n v="28577246"/>
        <n v="28564535"/>
        <n v="28557212"/>
        <n v="28513635"/>
        <n v="28473177"/>
        <n v="28468845"/>
        <n v="28429835"/>
        <n v="28422099"/>
        <n v="28411613"/>
        <n v="28362995"/>
        <n v="28305098"/>
        <n v="28252018"/>
        <n v="28187447"/>
        <n v="28183109"/>
        <n v="28181993"/>
        <n v="28173937"/>
        <n v="28100741"/>
        <n v="28065838"/>
        <n v="28023382"/>
        <n v="28013319"/>
        <n v="27998261"/>
        <n v="27974744"/>
        <n v="27969560"/>
        <n v="27919611"/>
        <n v="27894798"/>
        <n v="27813383"/>
        <n v="27807705"/>
        <n v="27796188"/>
        <n v="27790643"/>
        <n v="27782348"/>
        <n v="27755788"/>
        <n v="27741331"/>
        <n v="27700855"/>
        <n v="27698133"/>
        <n v="27673980"/>
        <n v="27660118"/>
        <n v="27614204"/>
        <n v="27591905"/>
        <n v="27589508"/>
        <n v="27583102"/>
        <n v="27538684"/>
        <n v="27502743"/>
        <n v="27439632"/>
        <n v="27428499"/>
        <n v="27315132"/>
        <n v="27314977"/>
        <n v="27295569"/>
        <n v="27289632"/>
        <n v="27289127"/>
        <n v="27281731"/>
        <n v="27277459"/>
        <n v="27263990"/>
        <n v="27261471"/>
        <n v="27240422"/>
        <n v="27238076"/>
        <n v="27212322"/>
        <n v="27201435"/>
        <n v="27181264"/>
        <n v="27175572"/>
        <n v="27121854"/>
        <n v="27103894"/>
        <n v="27081028"/>
        <n v="27077862"/>
        <n v="27054429"/>
        <n v="27046912"/>
        <n v="26975156"/>
        <n v="26958002"/>
        <n v="26955105"/>
        <n v="26951283"/>
        <n v="26908204"/>
        <n v="26899122"/>
        <n v="26877931"/>
        <n v="26867230"/>
        <n v="26856159"/>
        <n v="26819117"/>
        <n v="26818265"/>
        <n v="26811311"/>
        <n v="26794599"/>
        <n v="26790498"/>
        <n v="26789544"/>
        <n v="26781249"/>
        <n v="26756453"/>
        <n v="26732630"/>
        <n v="26710027"/>
        <n v="26640253"/>
        <n v="26606802"/>
        <n v="26602392"/>
        <n v="26595479"/>
        <n v="26564745"/>
        <n v="26529661"/>
        <n v="26446036"/>
        <n v="26439972"/>
        <n v="26433326"/>
        <n v="26432133"/>
        <n v="26415767"/>
        <n v="26414016"/>
        <n v="26408268"/>
        <n v="26405093"/>
        <n v="26388856"/>
        <n v="26382036"/>
        <n v="26377263"/>
        <n v="26360956"/>
        <n v="26328221"/>
        <n v="26301893"/>
        <n v="26270573"/>
        <n v="26265097"/>
        <n v="26264587"/>
        <n v="26260328"/>
        <n v="26228337"/>
        <n v="26184062"/>
        <n v="26176627"/>
        <n v="26164700"/>
        <n v="26162659"/>
        <n v="26136707"/>
        <n v="26134830"/>
        <n v="26133955"/>
        <n v="26124805"/>
        <n v="26100862"/>
        <n v="26098783"/>
        <n v="26089087"/>
        <n v="26080167"/>
        <n v="26079021"/>
        <n v="26031034"/>
        <n v="26024349"/>
        <n v="26018110"/>
        <n v="26005018"/>
        <n v="25999700"/>
        <n v="25974544"/>
        <n v="25961456"/>
        <n v="25915648"/>
        <n v="25895198"/>
        <n v="25894037"/>
        <n v="25881276"/>
        <n v="25870353"/>
        <n v="25859072"/>
        <n v="25854571"/>
        <n v="25840204"/>
        <n v="25821864"/>
        <n v="25812962"/>
        <n v="25807709"/>
        <n v="25796636"/>
        <n v="25774748"/>
        <n v="25773982"/>
        <n v="25762289"/>
        <n v="25757883"/>
        <n v="25748492"/>
        <n v="25747773"/>
        <n v="25720293"/>
        <n v="25715117"/>
        <n v="25711730"/>
        <n v="25689357"/>
        <n v="25686141"/>
        <n v="25659180"/>
        <n v="25605887"/>
        <n v="25605654"/>
        <n v="25602417"/>
        <n v="25599307"/>
        <n v="25537637"/>
        <n v="25517905"/>
        <n v="25494876"/>
        <n v="25476493"/>
        <n v="25473311"/>
        <n v="25472836"/>
        <n v="25468442"/>
        <n v="25441469"/>
        <n v="25439443"/>
        <n v="25412718"/>
        <n v="25406101"/>
        <n v="25404246"/>
        <n v="25401356"/>
        <n v="25394253"/>
        <n v="25379501"/>
        <n v="25368839"/>
        <n v="25365628"/>
        <n v="25354313"/>
        <n v="25318403"/>
        <n v="25295888"/>
        <n v="25276263"/>
        <n v="25268900"/>
        <n v="25268374"/>
        <n v="25266756"/>
        <n v="25264954"/>
        <n v="25263341"/>
        <n v="25249481"/>
        <n v="25242899"/>
        <n v="25237492"/>
        <n v="25175433"/>
        <n v="25168888"/>
        <n v="25168328"/>
        <n v="25145883"/>
        <n v="25134906"/>
        <n v="25112856"/>
        <n v="25110559"/>
        <n v="25093848"/>
        <n v="25082897"/>
        <n v="25073318"/>
        <n v="25071191"/>
        <n v="25052740"/>
        <n v="25037051"/>
        <n v="25017014"/>
        <n v="25015010"/>
        <n v="25001808"/>
        <n v="24982697"/>
        <n v="24982374"/>
        <n v="24973819"/>
        <n v="24973811"/>
        <n v="24950473"/>
        <n v="24943630"/>
        <n v="24941494"/>
        <n v="24918898"/>
        <n v="24915685"/>
        <n v="24915465"/>
        <n v="24913141"/>
        <n v="24907501"/>
        <n v="24899760"/>
        <n v="24895956"/>
        <n v="24880134"/>
        <n v="24878584"/>
        <n v="24874937"/>
        <n v="24872048"/>
        <n v="24865745"/>
        <n v="24860438"/>
        <n v="24844547"/>
        <n v="24842701"/>
        <n v="24841295"/>
        <n v="24839107"/>
        <n v="24835471"/>
        <n v="24833732"/>
        <n v="24833181"/>
        <n v="24832418"/>
        <n v="24832100"/>
        <n v="24828814"/>
        <n v="24827643"/>
        <n v="24827152"/>
        <n v="24821875"/>
        <n v="24797535"/>
        <n v="24793480"/>
        <n v="24792241"/>
        <n v="24789838"/>
        <n v="24770709"/>
        <n v="24766218"/>
        <n v="24765924"/>
        <n v="24750076"/>
        <n v="24747103"/>
        <n v="24744819"/>
        <n v="24740606"/>
        <n v="24715671"/>
        <n v="24711354"/>
        <n v="24711105"/>
        <n v="24704747"/>
        <n v="24678971"/>
        <n v="24667595"/>
        <n v="24666854"/>
        <n v="24665235"/>
        <n v="24660443"/>
        <n v="24657274"/>
        <n v="24655252"/>
        <n v="24643923"/>
        <n v="24639120"/>
        <n v="24633966"/>
        <n v="24631934"/>
        <n v="24630374"/>
        <n v="24625694"/>
        <n v="24620881"/>
        <n v="24598868"/>
        <n v="24597265"/>
        <n v="24591710"/>
        <n v="24591281"/>
        <n v="24590092"/>
        <n v="24587457"/>
        <n v="24587292"/>
        <n v="24576978"/>
        <n v="24575626"/>
        <n v="24561040"/>
        <n v="24555785"/>
        <n v="24555605"/>
        <n v="24554369"/>
        <n v="24551170"/>
        <n v="24530713"/>
        <n v="24528234"/>
        <n v="24525377"/>
        <n v="24517455"/>
        <n v="24500940"/>
        <n v="24487418"/>
        <n v="24468833"/>
        <n v="24467359"/>
        <n v="24462091"/>
        <n v="24461143"/>
        <n v="24459029"/>
        <n v="24454906"/>
        <n v="24454737"/>
        <n v="24450948"/>
        <n v="24448775"/>
        <n v="24448659"/>
        <n v="24429897"/>
        <n v="24418383"/>
        <n v="24415699"/>
        <n v="24413323"/>
        <n v="24404709"/>
        <n v="24403405"/>
        <n v="24382598"/>
        <n v="24381419"/>
        <n v="24374791"/>
        <n v="24370211"/>
        <n v="24347671"/>
        <n v="24344873"/>
        <n v="24344136"/>
        <n v="24343117"/>
        <n v="24304871"/>
        <n v="24298733"/>
        <n v="24295835"/>
        <n v="24291213"/>
        <n v="24269297"/>
        <n v="24268565"/>
        <n v="24261066"/>
        <n v="24253453"/>
        <n v="24236837"/>
        <n v="24232061"/>
        <n v="24216745"/>
        <n v="24208781"/>
        <n v="24201950"/>
        <n v="24195790"/>
        <n v="24195428"/>
        <n v="24191104"/>
        <n v="24149026"/>
        <n v="24146326"/>
        <n v="24144577"/>
        <n v="24132118"/>
        <n v="24131487"/>
        <n v="24127267"/>
        <n v="24126726"/>
        <n v="24118443"/>
        <n v="24109809"/>
        <n v="24109763"/>
        <n v="24094211"/>
        <n v="24075308"/>
        <n v="24070095"/>
        <n v="24067453"/>
        <n v="24052348"/>
        <n v="24048208"/>
        <n v="24046558"/>
        <n v="24030482"/>
        <n v="24020898"/>
        <n v="24020050"/>
        <n v="24009463"/>
        <n v="24007762"/>
        <n v="24006197"/>
        <n v="23993707"/>
        <n v="23991556"/>
        <n v="23985505"/>
        <n v="23982388"/>
        <n v="23977712"/>
        <n v="23974215"/>
        <n v="23971734"/>
        <n v="23952819"/>
        <n v="23945185"/>
        <n v="23935018"/>
        <n v="23929877"/>
        <n v="23929065"/>
        <n v="23915731"/>
        <n v="23909946"/>
        <n v="23899821"/>
        <n v="23876129"/>
        <n v="23863437"/>
        <n v="23862900"/>
        <n v="23847354"/>
        <n v="23834677"/>
        <n v="23824219"/>
        <n v="23812318"/>
        <n v="23810895"/>
        <n v="23788242"/>
        <n v="23778946"/>
        <n v="23776693"/>
        <n v="23772724"/>
        <n v="23752440"/>
        <n v="23748343"/>
        <n v="23732730"/>
        <n v="23719409"/>
        <n v="23718461"/>
        <n v="23713669"/>
        <n v="23708028"/>
        <n v="23708009"/>
        <n v="23699355"/>
        <n v="23693099"/>
        <n v="23677128"/>
        <n v="23673285"/>
        <n v="23671946"/>
        <n v="23635670"/>
        <n v="23629361"/>
        <n v="23621417"/>
        <n v="23591164"/>
        <n v="23589288"/>
        <n v="23588055"/>
        <n v="23582893"/>
        <n v="23575977"/>
        <n v="23575706"/>
        <n v="23573737"/>
        <n v="23570593"/>
        <n v="23570473"/>
        <n v="23569951"/>
        <n v="23548583"/>
        <n v="23540800"/>
        <n v="23538896"/>
        <n v="23533897"/>
        <n v="23532244"/>
        <n v="23527094"/>
        <n v="23503432"/>
        <n v="23465153"/>
        <n v="23424461"/>
        <n v="23419852"/>
        <n v="23401743"/>
        <n v="23401472"/>
        <n v="23386756"/>
        <n v="23383529"/>
        <n v="23355801"/>
        <n v="23353897"/>
        <n v="23349530"/>
        <n v="23345098"/>
        <n v="23342410"/>
        <n v="23342156"/>
        <n v="23338742"/>
        <n v="23334541"/>
        <n v="23334165"/>
        <n v="23314412"/>
        <n v="23311838"/>
        <n v="23308381"/>
        <n v="23287601"/>
        <n v="23267314"/>
        <n v="23256032"/>
        <n v="23249630"/>
        <n v="23243453"/>
        <n v="23234988"/>
        <n v="23228839"/>
        <n v="23226529"/>
        <n v="23208658"/>
        <n v="23189353"/>
        <n v="23185328"/>
        <n v="23178728"/>
        <n v="23163374"/>
        <n v="23159248"/>
        <n v="23152983"/>
        <n v="23116237"/>
        <n v="23116198"/>
        <n v="23095202"/>
        <n v="23092836"/>
        <n v="23089516"/>
        <n v="23086547"/>
        <n v="23084155"/>
        <n v="23082955"/>
        <n v="23069182"/>
        <n v="23062393"/>
        <n v="23047797"/>
        <n v="23044811"/>
        <n v="23038979"/>
        <n v="23032146"/>
        <n v="23030943"/>
        <n v="23025661"/>
        <n v="23020530"/>
        <n v="23002143"/>
        <n v="23002099"/>
        <n v="22992909"/>
        <n v="22984995"/>
        <n v="22984252"/>
        <n v="22930715"/>
        <n v="22927481"/>
        <n v="22904933"/>
        <n v="22894987"/>
        <n v="22893493"/>
        <n v="22886115"/>
        <n v="22880393"/>
        <n v="22864208"/>
        <n v="22860848"/>
        <n v="22840947"/>
        <n v="22840018"/>
        <n v="22827111"/>
        <n v="22814290"/>
        <n v="22807362"/>
        <n v="22805263"/>
        <n v="22780462"/>
        <n v="22764554"/>
        <n v="22727798"/>
        <n v="22727131"/>
        <n v="22715031"/>
        <n v="22709931"/>
        <n v="22688555"/>
        <n v="22686810"/>
        <n v="22661286"/>
        <n v="22657141"/>
        <n v="22656394"/>
        <n v="22643930"/>
        <n v="22628166"/>
        <n v="22627992"/>
        <n v="22622958"/>
        <n v="22616989"/>
        <n v="22613302"/>
        <n v="22595345"/>
        <n v="22578720"/>
        <n v="22568612"/>
        <n v="22565253"/>
        <n v="22557949"/>
        <n v="22552201"/>
        <n v="22548091"/>
        <n v="22534207"/>
        <n v="22530714"/>
        <n v="22527661"/>
        <n v="22506665"/>
        <n v="22503794"/>
        <n v="22502212"/>
        <n v="22490457"/>
        <n v="22487371"/>
        <n v="22448247"/>
        <n v="22410033"/>
        <n v="22388424"/>
        <n v="22384027"/>
        <n v="22382732"/>
        <n v="22367030"/>
        <n v="22364611"/>
        <n v="22350590"/>
        <n v="22348314"/>
        <n v="22338025"/>
        <n v="22307859"/>
        <n v="22305520"/>
        <n v="22303517"/>
        <n v="22299389"/>
        <n v="22280299"/>
        <n v="22262958"/>
        <n v="22261783"/>
        <n v="22253568"/>
        <n v="22249707"/>
        <n v="22248783"/>
        <n v="22240717"/>
        <n v="22227178"/>
        <n v="22222260"/>
        <n v="22219331"/>
        <n v="22218694"/>
        <n v="22216726"/>
        <n v="22210080"/>
        <n v="22209733"/>
        <n v="22205787"/>
        <n v="22198017"/>
        <n v="22189723"/>
        <n v="22188911"/>
        <n v="22171095"/>
        <n v="22131245"/>
        <n v="22131209"/>
        <n v="22124628"/>
        <n v="22088164"/>
        <n v="22087408"/>
        <n v="22057975"/>
        <n v="22047286"/>
        <n v="22023014"/>
        <n v="22022473"/>
        <n v="22020703"/>
        <n v="22017065"/>
        <n v="22011099"/>
        <n v="22009089"/>
        <n v="22005943"/>
        <n v="21977919"/>
        <n v="21964818"/>
        <n v="21940966"/>
        <n v="21938678"/>
        <n v="21938126"/>
        <n v="21937306"/>
        <n v="21935479"/>
        <n v="21930989"/>
        <n v="21930475"/>
        <n v="21906247"/>
        <n v="21903562"/>
        <n v="21902316"/>
        <n v="21894410"/>
        <n v="21892444"/>
        <n v="21886798"/>
        <n v="21881605"/>
        <n v="21841949"/>
        <n v="21833312"/>
        <n v="21817218"/>
        <n v="21811394"/>
        <n v="21789707"/>
        <n v="21787420"/>
        <n v="21777274"/>
        <n v="21768291"/>
        <n v="21759005"/>
        <n v="21751476"/>
        <n v="21739563"/>
        <n v="21734605"/>
        <n v="21725994"/>
        <n v="21706654"/>
        <n v="21705739"/>
        <n v="21694306"/>
        <n v="21688467"/>
        <n v="21688465"/>
        <n v="21685221"/>
        <n v="21680683"/>
        <n v="21671443"/>
        <n v="21663531"/>
        <n v="21660125"/>
        <n v="21653460"/>
        <n v="21652004"/>
        <n v="21645208"/>
        <n v="21641206"/>
        <n v="21609476"/>
        <n v="21601222"/>
        <n v="21600904"/>
        <n v="21575456"/>
        <n v="21560088"/>
        <n v="21558108"/>
        <n v="21546973"/>
        <n v="21538710"/>
        <n v="21535262"/>
        <n v="21505913"/>
        <n v="21503931"/>
        <n v="21501965"/>
        <n v="21499988"/>
        <n v="21497854"/>
        <n v="21480710"/>
        <n v="21466751"/>
        <n v="21466735"/>
        <n v="21459667"/>
        <n v="21457707"/>
        <n v="21455957"/>
        <n v="21444167"/>
        <n v="21422095"/>
        <n v="21416490"/>
        <n v="21405141"/>
        <n v="21400616"/>
        <n v="21380762"/>
        <n v="21373495"/>
        <n v="21371406"/>
        <n v="21367938"/>
        <n v="21364540"/>
        <n v="21362718"/>
        <n v="21361229"/>
        <n v="21336880"/>
        <n v="21327210"/>
        <n v="21315876"/>
        <n v="21279472"/>
        <n v="21248779"/>
        <n v="21247073"/>
        <n v="21232737"/>
        <n v="21228368"/>
        <n v="21222224"/>
        <n v="21217401"/>
        <n v="21211868"/>
        <n v="21210898"/>
        <n v="21209568"/>
        <n v="21208237"/>
        <n v="21201361"/>
        <n v="21191263"/>
        <n v="21191214"/>
        <n v="21183428"/>
        <n v="21176015"/>
        <n v="21171867"/>
        <n v="21149129"/>
        <n v="21149119"/>
        <n v="21145652"/>
        <n v="21140491"/>
        <n v="21127377"/>
        <n v="21112602"/>
        <n v="21110000"/>
        <n v="21105084"/>
        <n v="21096602"/>
        <n v="21091779"/>
        <n v="21090508"/>
        <n v="21079341"/>
        <n v="21064917"/>
        <n v="21062282"/>
        <n v="21060554"/>
        <n v="21047204"/>
        <n v="21026294"/>
        <n v="21020951"/>
        <n v="21019260"/>
        <n v="21019043"/>
        <n v="21017521"/>
        <n v="21014758"/>
        <n v="21004091"/>
        <n v="20989479"/>
        <n v="20987992"/>
        <n v="20987432"/>
        <n v="20979850"/>
        <n v="20955075"/>
        <n v="20945243"/>
        <n v="20912185"/>
        <n v="20911928"/>
        <n v="20904647"/>
        <n v="20902552"/>
        <n v="20900568"/>
        <n v="20827756"/>
        <n v="20822611"/>
        <n v="20820856"/>
        <n v="20809866"/>
        <n v="20806507"/>
        <n v="20741468"/>
        <n v="20700823"/>
        <n v="20694703"/>
        <n v="20670246"/>
        <n v="20670026"/>
        <n v="20625992"/>
        <n v="20624434"/>
        <n v="20604091"/>
        <n v="20599015"/>
        <n v="20587549"/>
        <n v="20580437"/>
        <n v="20567256"/>
        <n v="20565470"/>
        <n v="20559017"/>
        <n v="20557884"/>
        <n v="20555401"/>
        <n v="20543178"/>
        <n v="20536249"/>
        <n v="20534981"/>
        <n v="20518366"/>
        <n v="20484008"/>
        <n v="20469855"/>
        <n v="20464791"/>
        <n v="20451969"/>
        <n v="20449694"/>
        <n v="20449160"/>
        <n v="20448670"/>
        <n v="20441343"/>
        <n v="20440955"/>
        <n v="20438402"/>
        <n v="20435679"/>
        <n v="20435647"/>
        <n v="20433199"/>
        <n v="20431437"/>
        <n v="20411855"/>
        <n v="20408723"/>
        <n v="20379079"/>
        <n v="20377328"/>
        <n v="20364466"/>
        <n v="20357771"/>
        <n v="20335235"/>
        <n v="20329737"/>
        <n v="20324827"/>
        <n v="20320155"/>
        <n v="20318406"/>
        <n v="20312973"/>
        <n v="20289059"/>
        <n v="20278196"/>
        <n v="20260083"/>
        <n v="20243795"/>
        <n v="20192028"/>
        <n v="20177472"/>
        <n v="20177186"/>
        <n v="20172814"/>
        <n v="20171951"/>
        <n v="20169986"/>
        <n v="20169857"/>
        <n v="20166817"/>
        <n v="20164579"/>
        <n v="20156894"/>
        <n v="20156576"/>
        <n v="20133610"/>
        <n v="20123174"/>
        <n v="20121732"/>
        <n v="20116872"/>
        <n v="20114391"/>
        <n v="20113500"/>
        <n v="20112613"/>
        <n v="20109767"/>
        <n v="20084270"/>
        <n v="20047729"/>
        <n v="20042936"/>
        <n v="20038668"/>
        <n v="20033436"/>
        <n v="20022909"/>
        <n v="20019392"/>
        <n v="19993822"/>
        <n v="19986984"/>
        <n v="19972390"/>
        <n v="19965673"/>
        <n v="19924780"/>
        <n v="19918657"/>
        <n v="19914713"/>
        <n v="19902271"/>
        <n v="19866189"/>
        <n v="19860559"/>
        <n v="19841476"/>
        <n v="19839188"/>
        <n v="19810363"/>
        <n v="19808313"/>
        <n v="19802029"/>
        <n v="19800918"/>
        <n v="19785817"/>
        <n v="19783353"/>
        <n v="19772879"/>
        <n v="19758179"/>
        <n v="19755511"/>
        <n v="19735589"/>
        <n v="19735540"/>
        <n v="19708200"/>
        <n v="19693124"/>
        <n v="19691070"/>
        <n v="19682564"/>
        <n v="19663195"/>
        <n v="19661729"/>
        <n v="19660044"/>
        <n v="19655924"/>
        <n v="19644902"/>
        <n v="19638238"/>
        <n v="19636200"/>
        <n v="19633755"/>
        <n v="19600872"/>
        <n v="19597910"/>
        <n v="19569725"/>
        <n v="19569282"/>
        <n v="19550968"/>
        <n v="19539944"/>
        <n v="19533769"/>
        <n v="19524858"/>
        <n v="19523446"/>
        <n v="19512999"/>
        <n v="19510462"/>
        <n v="19498957"/>
        <n v="19446943"/>
        <n v="19406327"/>
        <n v="19390428"/>
        <n v="19382874"/>
        <n v="19359650"/>
        <n v="19356930"/>
        <n v="19349568"/>
        <n v="19336493"/>
        <n v="19315796"/>
        <n v="19293586"/>
        <n v="19272788"/>
        <n v="19263941"/>
        <n v="19251040"/>
        <n v="19250606"/>
        <n v="19240279"/>
        <n v="19233588"/>
        <n v="19233353"/>
        <n v="19196381"/>
        <n v="19195540"/>
        <n v="19191737"/>
        <n v="19174715"/>
        <n v="19143974"/>
        <n v="19139700"/>
        <n v="19133023"/>
        <n v="19131844"/>
        <n v="19111611"/>
        <n v="19107278"/>
        <n v="19106718"/>
        <n v="19072805"/>
        <n v="19067223"/>
        <n v="19066350"/>
        <n v="19046961"/>
        <n v="19044783"/>
        <n v="19044620"/>
        <n v="19034179"/>
        <n v="19011946"/>
        <n v="19007585"/>
        <n v="19007308"/>
        <n v="18988423"/>
        <n v="18982191"/>
        <n v="18970667"/>
        <n v="18893494"/>
        <n v="18876264"/>
        <n v="18874199"/>
        <n v="18836774"/>
        <n v="18834080"/>
        <n v="18762837"/>
        <n v="18746337"/>
        <n v="18726889"/>
        <n v="18693665"/>
        <n v="18693139"/>
        <n v="18690148"/>
        <n v="18681479"/>
        <n v="18674671"/>
        <n v="18671223"/>
        <n v="18646528"/>
        <n v="18609156"/>
        <n v="18601618"/>
        <n v="18594426"/>
        <n v="18591697"/>
        <n v="18572906"/>
        <n v="18570567"/>
        <n v="18567895"/>
        <n v="18566028"/>
        <n v="18565670"/>
        <n v="18511357"/>
        <n v="18492106"/>
        <n v="18481481"/>
        <n v="18418581"/>
        <n v="18412434"/>
        <n v="18397763"/>
        <n v="18388649"/>
        <n v="18388112"/>
        <n v="18382740"/>
        <n v="18343265"/>
        <n v="18342421"/>
        <n v="18297103"/>
        <n v="18289867"/>
        <n v="18287550"/>
        <n v="18286622"/>
        <n v="18272570"/>
        <n v="18260299"/>
        <n v="18254730"/>
        <n v="18254644"/>
        <n v="18248926"/>
        <n v="18219988"/>
        <n v="18212957"/>
        <n v="18212433"/>
        <n v="18198406"/>
        <n v="18189519"/>
        <n v="18186682"/>
        <n v="18183144"/>
        <n v="18170442"/>
        <n v="18156463"/>
        <n v="18151946"/>
        <n v="18150845"/>
        <n v="18147523"/>
        <n v="18146661"/>
        <n v="18142696"/>
        <n v="18138735"/>
        <n v="18115545"/>
        <n v="18108212"/>
        <n v="18094896"/>
        <n v="18051675"/>
        <n v="18051112"/>
        <n v="18049970"/>
        <n v="18041691"/>
        <n v="18038832"/>
        <n v="18032197"/>
        <n v="18030682"/>
        <n v="18018059"/>
        <n v="18014128"/>
        <n v="18008945"/>
        <n v="18002339"/>
        <n v="17997408"/>
        <n v="17985595"/>
        <n v="17982486"/>
        <n v="17958831"/>
        <n v="17958459"/>
        <n v="17953139"/>
        <n v="17943391"/>
        <n v="17928071"/>
        <n v="17927814"/>
        <n v="17921968"/>
        <n v="17920926"/>
        <n v="17920050"/>
        <n v="17917168"/>
        <n v="17906693"/>
        <n v="17898189"/>
        <n v="17891677"/>
        <n v="17891224"/>
        <n v="17883343"/>
        <n v="17866326"/>
        <n v="17845064"/>
        <n v="17842194"/>
        <n v="17822208"/>
        <n v="17820464"/>
        <n v="17781037"/>
        <n v="17773625"/>
        <n v="17770322"/>
        <n v="17770287"/>
        <n v="17739111"/>
        <n v="17737666"/>
        <n v="17711637"/>
        <n v="17696653"/>
        <n v="17682043"/>
        <n v="17671787"/>
        <n v="17658078"/>
        <n v="17638424"/>
        <n v="17619450"/>
        <n v="17618198"/>
        <n v="17604079"/>
        <n v="17601262"/>
        <n v="17592620"/>
        <n v="17576229"/>
        <n v="17568735"/>
        <n v="17550546"/>
        <n v="17548709"/>
        <n v="17546682"/>
        <n v="17544112"/>
        <n v="17527788"/>
        <n v="17525930"/>
        <n v="17502474"/>
        <n v="17491348"/>
        <n v="17479416"/>
        <n v="17477908"/>
        <n v="17475146"/>
        <n v="17462748"/>
        <n v="17457445"/>
        <n v="17456385"/>
        <n v="17451048"/>
        <n v="17450462"/>
        <n v="17450152"/>
        <n v="17448220"/>
        <n v="17430718"/>
        <n v="17408676"/>
        <n v="17389236"/>
        <n v="17382149"/>
        <n v="17347275"/>
        <n v="17339848"/>
        <n v="17318747"/>
        <n v="17312709"/>
        <n v="17300177"/>
        <n v="17299359"/>
        <n v="17292935"/>
        <n v="17289499"/>
        <n v="17281607"/>
        <n v="17272284"/>
        <n v="17266994"/>
        <n v="17264040"/>
        <n v="17256091"/>
        <n v="17249397"/>
        <n v="17247205"/>
        <n v="17246368"/>
        <n v="17243187"/>
        <n v="17241205"/>
        <n v="17218916"/>
        <n v="17206543"/>
        <n v="17196239"/>
        <n v="17171419"/>
        <n v="17169449"/>
        <n v="17164818"/>
        <n v="17161465"/>
        <n v="17159358"/>
        <n v="17157906"/>
        <n v="17156530"/>
        <n v="17153037"/>
        <n v="17151343"/>
        <n v="17132728"/>
        <n v="17130308"/>
        <n v="17129810"/>
        <n v="17106992"/>
        <n v="17087544"/>
        <n v="17074459"/>
        <n v="17065184"/>
        <n v="17062221"/>
        <n v="17056215"/>
        <n v="17051201"/>
        <n v="17036912"/>
        <n v="17032761"/>
        <n v="17015217"/>
        <n v="17001535"/>
        <n v="17000648"/>
        <n v="16989237"/>
        <n v="16970067"/>
        <n v="16962600"/>
        <n v="16949652"/>
        <n v="16947051"/>
        <n v="16942970"/>
        <n v="16927633"/>
        <n v="16926937"/>
        <n v="16916853"/>
        <n v="16914467"/>
        <n v="16906759"/>
        <n v="16883036"/>
        <n v="16879147"/>
        <n v="16874459"/>
        <n v="16872923"/>
        <n v="16838156"/>
        <n v="16834792"/>
        <n v="16826094"/>
        <n v="16809056"/>
        <n v="16805656"/>
        <n v="16798055"/>
        <n v="16790098"/>
        <n v="16789954"/>
        <n v="16782573"/>
        <n v="16777963"/>
        <n v="16765013"/>
        <n v="16761703"/>
        <n v="16744487"/>
        <n v="16727332"/>
        <n v="16718896"/>
        <n v="16718001"/>
        <n v="16715941"/>
        <n v="16713474"/>
        <n v="16685925"/>
        <n v="16683574"/>
        <n v="16680861"/>
        <n v="16678513"/>
        <n v="16677326"/>
        <n v="16669342"/>
        <n v="16666294"/>
        <n v="16641600"/>
        <n v="16628226"/>
        <n v="16621177"/>
        <n v="16616158"/>
        <n v="16608415"/>
        <n v="16598550"/>
        <n v="16593547"/>
        <n v="16591767"/>
        <n v="16572957"/>
        <n v="16572955"/>
        <n v="16572580"/>
        <n v="16566615"/>
        <n v="16549175"/>
        <n v="16548665"/>
        <n v="16548032"/>
        <n v="16545323"/>
        <n v="16534981"/>
        <n v="16525423"/>
        <n v="16516195"/>
        <n v="16514175"/>
        <n v="16509287"/>
        <n v="16500110"/>
        <n v="16499705"/>
        <n v="16482147"/>
        <n v="16480700"/>
        <n v="16477306"/>
        <n v="16462666"/>
        <n v="16458904"/>
        <n v="16442583"/>
        <n v="16437254"/>
        <n v="16433878"/>
        <n v="16430857"/>
        <n v="16427090"/>
        <n v="16419236"/>
        <n v="16399575"/>
        <n v="16396714"/>
        <n v="16395150"/>
        <n v="16379550"/>
        <n v="16351647"/>
        <n v="16345041"/>
        <n v="16329859"/>
        <n v="16325217"/>
        <n v="16319729"/>
        <n v="16310013"/>
        <n v="16307118"/>
        <n v="16306708"/>
        <n v="16305093"/>
        <n v="16297020"/>
        <n v="16288928"/>
        <n v="16288210"/>
        <n v="16286162"/>
        <n v="16279457"/>
        <n v="16266298"/>
        <n v="16264357"/>
        <n v="16258619"/>
        <n v="16257970"/>
        <n v="16254543"/>
        <n v="16251030"/>
        <n v="16245979"/>
        <n v="16245414"/>
        <n v="16212001"/>
        <n v="16209547"/>
        <n v="16155254"/>
        <n v="16152979"/>
        <n v="16151285"/>
        <n v="16142344"/>
        <n v="16139880"/>
        <n v="16114134"/>
        <n v="16109802"/>
        <n v="16108973"/>
        <n v="16108191"/>
        <n v="16107699"/>
        <n v="16101222"/>
        <n v="16100913"/>
        <n v="16098958"/>
        <n v="16092773"/>
        <n v="16091512"/>
        <n v="16069958"/>
        <n v="16069319"/>
        <n v="16067583"/>
        <n v="16066343"/>
        <n v="16065171"/>
        <n v="16035346"/>
        <n v="16018853"/>
        <n v="16003147"/>
        <n v="15998942"/>
        <n v="15960720"/>
        <n v="15929586"/>
        <n v="15908653"/>
        <n v="15904341"/>
        <n v="15897880"/>
        <n v="15890334"/>
        <n v="15859636"/>
        <n v="15824660"/>
        <n v="15823911"/>
        <n v="15815237"/>
        <n v="15815124"/>
        <n v="15805343"/>
        <n v="15789646"/>
        <n v="15783686"/>
        <n v="15778597"/>
        <n v="15778416"/>
        <n v="15775091"/>
        <n v="15767190"/>
        <n v="15765273"/>
        <n v="15763944"/>
        <n v="15743237"/>
        <n v="15743167"/>
        <n v="15743117"/>
        <n v="15742426"/>
        <n v="15740819"/>
        <n v="15733420"/>
        <n v="15724675"/>
        <n v="15718962"/>
        <n v="15714652"/>
        <n v="15702523"/>
        <n v="15697051"/>
        <n v="15689833"/>
        <n v="15681707"/>
        <n v="15674437"/>
        <n v="15667008"/>
        <n v="15646137"/>
        <n v="15642271"/>
        <n v="15639713"/>
        <n v="15638528"/>
        <n v="15638520"/>
        <n v="15636404"/>
        <n v="15635060"/>
        <n v="15615036"/>
        <n v="15613411"/>
        <n v="15586243"/>
        <n v="15582617"/>
        <n v="15581137"/>
        <n v="15579200"/>
        <n v="15573381"/>
        <n v="15559190"/>
        <n v="15542183"/>
        <n v="15518085"/>
        <n v="15498912"/>
        <n v="15492140"/>
        <n v="15476280"/>
        <n v="15444104"/>
        <n v="15442902"/>
        <n v="15430260"/>
        <n v="15414317"/>
        <n v="15402737"/>
        <n v="15398647"/>
        <n v="15395133"/>
        <n v="15384170"/>
        <n v="15358791"/>
        <n v="15356877"/>
        <n v="15355526"/>
        <n v="15341568"/>
        <n v="15341073"/>
        <n v="15321576"/>
        <n v="15318802"/>
        <n v="15313939"/>
        <n v="15310997"/>
        <n v="15310896"/>
        <n v="15303460"/>
        <n v="15297517"/>
        <n v="15277039"/>
        <n v="15271110"/>
        <n v="15270760"/>
        <n v="15266695"/>
        <n v="15265839"/>
        <n v="15264295"/>
        <n v="15243531"/>
        <n v="15198359"/>
        <n v="15195194"/>
        <n v="15192022"/>
        <n v="15185319"/>
        <n v="15179425"/>
        <n v="15178288"/>
        <n v="15153596"/>
        <n v="15145088"/>
        <n v="15141764"/>
        <n v="15107994"/>
        <n v="15102869"/>
        <n v="15100977"/>
        <n v="15089968"/>
        <n v="15082988"/>
        <n v="15081041"/>
        <n v="15055041"/>
        <n v="15047361"/>
        <n v="15029400"/>
        <n v="15010803"/>
        <n v="15009272"/>
        <n v="15008796"/>
        <n v="14979188"/>
        <n v="14975379"/>
        <n v="14970988"/>
        <n v="14961638"/>
        <n v="14952623"/>
        <n v="14946552"/>
        <n v="14945045"/>
        <n v="14933223"/>
        <n v="14932802"/>
        <n v="14908547"/>
        <n v="14906518"/>
        <n v="14905237"/>
        <n v="14902860"/>
        <n v="14898658"/>
        <n v="14892152"/>
        <n v="14861483"/>
        <n v="14854832"/>
        <n v="14813211"/>
        <n v="14796247"/>
        <n v="14794302"/>
        <n v="14793862"/>
        <n v="14772147"/>
        <n v="14763882"/>
        <n v="14759766"/>
        <n v="14747290"/>
        <n v="14741088"/>
        <n v="14736455"/>
        <n v="14733148"/>
        <n v="14724243"/>
        <n v="14723162"/>
        <n v="14684238"/>
        <n v="14655604"/>
        <n v="14614459"/>
        <n v="14611970"/>
        <n v="14608821"/>
        <n v="14601436"/>
        <n v="14586567"/>
        <n v="14586041"/>
        <n v="14582705"/>
        <n v="14565422"/>
        <n v="14554858"/>
        <n v="14549202"/>
        <n v="14546480"/>
        <n v="14545465"/>
        <n v="14543419"/>
        <n v="14518375"/>
        <n v="14477996"/>
        <n v="14441566"/>
        <n v="14400653"/>
        <n v="14399467"/>
        <n v="14380678"/>
        <n v="14380456"/>
        <n v="14369316"/>
        <n v="14362471"/>
        <n v="14358525"/>
        <n v="14343538"/>
        <n v="14337132"/>
        <n v="14325632"/>
        <n v="14320459"/>
        <n v="14318669"/>
        <n v="14295613"/>
        <n v="14291250"/>
        <n v="14290739"/>
        <n v="14289427"/>
        <n v="14285627"/>
        <n v="14273136"/>
        <n v="14269155"/>
        <n v="14262697"/>
        <n v="14231957"/>
        <n v="14214034"/>
        <n v="14204809"/>
        <n v="14197781"/>
        <n v="14176488"/>
        <n v="14163479"/>
        <n v="14157138"/>
        <n v="14141873"/>
        <n v="14140782"/>
        <n v="14133008"/>
        <n v="14104449"/>
        <n v="14103991"/>
        <n v="14102923"/>
        <n v="14098887"/>
        <n v="14087588"/>
        <n v="14081811"/>
        <n v="14041891"/>
        <n v="14035846"/>
        <n v="14019963"/>
        <n v="14019268"/>
        <n v="14011859"/>
        <n v="14001033"/>
        <n v="13974214"/>
        <n v="13972159"/>
        <n v="13969061"/>
        <n v="13968910"/>
        <n v="13953653"/>
        <n v="13949526"/>
        <n v="13937830"/>
        <n v="13934498"/>
        <n v="13934385"/>
        <n v="13931194"/>
        <n v="13920011"/>
        <n v="13917921"/>
        <n v="13908017"/>
        <n v="13903103"/>
        <n v="13888249"/>
        <n v="13871213"/>
        <n v="13830544"/>
        <n v="13829968"/>
        <n v="13811875"/>
        <n v="13792543"/>
        <n v="13788158"/>
        <n v="13772270"/>
        <n v="13759034"/>
        <n v="13728275"/>
        <n v="13670148"/>
        <n v="13664245"/>
        <n v="13664226"/>
        <n v="13649613"/>
        <n v="13644183"/>
        <n v="13632182"/>
        <n v="13631524"/>
        <n v="13621509"/>
        <n v="13617520"/>
        <n v="13617251"/>
        <n v="13611255"/>
        <n v="13604945"/>
        <n v="13561307"/>
        <n v="13541655"/>
        <n v="13535952"/>
        <n v="13530123"/>
        <n v="13525339"/>
        <n v="13503154"/>
        <n v="13501779"/>
        <n v="13501034"/>
        <n v="13497325"/>
        <n v="13496782"/>
        <n v="13486673"/>
        <n v="13486605"/>
        <n v="13481367"/>
        <n v="13465396"/>
        <n v="13451939"/>
        <n v="13451102"/>
        <n v="13408910"/>
        <n v="13402436"/>
        <n v="13384586"/>
        <n v="13373889"/>
        <n v="13360423"/>
        <n v="13356805"/>
        <n v="13347167"/>
        <n v="13347139"/>
        <n v="13343955"/>
        <n v="13337141"/>
        <n v="13324888"/>
        <n v="13322263"/>
        <n v="13322169"/>
        <n v="13314736"/>
        <n v="13314076"/>
        <n v="13299977"/>
        <n v="13295673"/>
        <n v="13275837"/>
        <n v="13262455"/>
        <n v="13225047"/>
        <n v="13220337"/>
        <n v="13208084"/>
        <n v="13207016"/>
        <n v="13161042"/>
        <n v="13156754"/>
        <n v="13135873"/>
        <n v="13132515"/>
        <n v="13125674"/>
        <n v="13125226"/>
        <n v="13106591"/>
        <n v="13094498"/>
        <n v="13068601"/>
        <n v="13067214"/>
        <n v="13063145"/>
        <n v="13061093"/>
        <n v="13043852"/>
        <n v="13042411"/>
        <n v="12972780"/>
        <n v="12971995"/>
        <n v="12968821"/>
        <n v="12967572"/>
        <n v="12958562"/>
        <n v="12949460"/>
        <n v="12921356"/>
        <n v="12899510"/>
        <n v="12879620"/>
        <n v="12879538"/>
        <n v="12878653"/>
        <n v="12872812"/>
        <n v="12872352"/>
        <n v="12864943"/>
        <n v="12851900"/>
        <n v="12834599"/>
        <n v="12811150"/>
        <n v="12798614"/>
        <n v="12796040"/>
        <n v="12795393"/>
        <n v="12764250"/>
        <n v="12762559"/>
        <n v="12760201"/>
        <n v="12750945"/>
        <n v="12749383"/>
        <n v="12732806"/>
        <n v="12732385"/>
        <n v="12730517"/>
        <n v="12729740"/>
        <n v="12720552"/>
        <n v="12718658"/>
        <n v="12708335"/>
        <n v="12649246"/>
        <n v="12641005"/>
        <n v="12622830"/>
        <n v="12621774"/>
        <n v="12620213"/>
        <n v="12616627"/>
        <n v="12615927"/>
        <n v="12608261"/>
        <n v="12587147"/>
        <n v="12586492"/>
        <n v="12577771"/>
        <n v="12575621"/>
        <n v="12556197"/>
        <n v="12541502"/>
        <n v="12533228"/>
        <n v="12516367"/>
        <n v="12515888"/>
        <n v="12511213"/>
        <n v="12511067"/>
        <n v="12508991"/>
        <n v="12485770"/>
        <n v="12483101"/>
        <n v="12461367"/>
        <n v="12459436"/>
        <n v="12449641"/>
        <n v="12447185"/>
        <n v="12446529"/>
        <n v="12432650"/>
        <n v="12419083"/>
        <n v="12419033"/>
        <n v="12411178"/>
        <n v="12399023"/>
        <n v="12386614"/>
        <n v="12385603"/>
        <n v="12384418"/>
        <n v="12368114"/>
        <n v="12366541"/>
        <n v="12360441"/>
        <n v="12360407"/>
        <n v="12358955"/>
        <n v="12348871"/>
        <n v="12342828"/>
        <n v="12337318"/>
        <n v="12327430"/>
        <n v="12320096"/>
        <n v="12306481"/>
        <n v="12300501"/>
        <n v="12294891"/>
        <n v="12291588"/>
        <n v="12290324"/>
        <n v="12261576"/>
        <n v="12245536"/>
        <n v="12223914"/>
        <n v="12220316"/>
        <n v="12213641"/>
        <n v="12212944"/>
        <n v="12190039"/>
        <n v="12154854"/>
        <n v="12149644"/>
        <n v="12145783"/>
        <n v="12140561"/>
        <n v="12126255"/>
        <n v="12123995"/>
        <n v="12120448"/>
        <n v="12112004"/>
        <n v="12098551"/>
        <n v="12090062"/>
        <n v="12082653"/>
        <n v="12060709"/>
        <n v="12059266"/>
        <n v="12057272"/>
        <n v="12020405"/>
        <n v="11998560"/>
        <n v="11983859"/>
        <n v="11981562"/>
        <n v="11976770"/>
        <n v="11976676"/>
        <n v="11968309"/>
        <n v="11950557"/>
        <n v="11950208"/>
        <n v="11948817"/>
        <n v="11947308"/>
        <n v="11917311"/>
        <n v="11915544"/>
        <n v="11910223"/>
        <n v="11885649"/>
        <n v="11884842"/>
        <n v="11876825"/>
        <n v="11861244"/>
        <n v="11847492"/>
        <n v="11845040"/>
        <n v="11837926"/>
        <n v="11827364"/>
        <n v="11825464"/>
        <n v="11796166"/>
        <n v="11793333"/>
        <n v="11790431"/>
        <n v="11790239"/>
        <n v="11778114"/>
        <n v="11775328"/>
        <n v="11774630"/>
        <n v="11774035"/>
        <n v="11764444"/>
        <n v="11762397"/>
        <n v="11760806"/>
        <n v="11757212"/>
        <n v="11753837"/>
        <n v="11747009"/>
        <n v="11742895"/>
        <n v="11740479"/>
        <n v="11733037"/>
        <n v="11732741"/>
        <n v="11732381"/>
        <n v="11731168"/>
        <n v="11725608"/>
        <n v="11722972"/>
        <n v="11722846"/>
        <n v="11710466"/>
        <n v="11708118"/>
        <n v="11706506"/>
        <n v="11702175"/>
        <n v="11686822"/>
        <n v="11675431"/>
        <n v="11674837"/>
        <n v="11674823"/>
        <n v="11673798"/>
        <n v="11671329"/>
        <n v="11668649"/>
        <n v="11661229"/>
        <n v="11658596"/>
        <n v="11650470"/>
        <n v="11636894"/>
        <n v="11631535"/>
        <n v="11630571"/>
        <n v="11623750"/>
        <n v="11611239"/>
        <n v="11610321"/>
        <n v="11607949"/>
        <n v="11603608"/>
        <n v="11601961"/>
        <n v="11598359"/>
        <n v="11576606"/>
        <n v="11576459"/>
        <n v="11570627"/>
        <n v="11555845"/>
        <n v="11552512"/>
        <n v="11542120"/>
        <n v="11539672"/>
        <n v="11538076"/>
        <n v="11526701"/>
        <n v="11513446"/>
        <n v="11512908"/>
        <n v="11512676"/>
        <n v="11512483"/>
        <n v="11505536"/>
        <n v="11503864"/>
        <n v="11495251"/>
        <n v="11495235"/>
        <n v="11494661"/>
        <n v="11492501"/>
        <n v="11490872"/>
        <n v="11483903"/>
        <n v="11483208"/>
        <n v="11479819"/>
        <n v="11463877"/>
        <n v="11462251"/>
        <n v="11461854"/>
        <n v="11461795"/>
        <n v="11457662"/>
        <n v="11457317"/>
        <n v="11457159"/>
        <n v="11443640"/>
        <n v="11430909"/>
        <n v="11430190"/>
        <n v="11418277"/>
        <n v="11385753"/>
        <n v="11371978"/>
        <n v="11371357"/>
        <n v="11369454"/>
        <n v="11366961"/>
        <n v="11363708"/>
        <n v="11363157"/>
        <n v="11353904"/>
        <n v="11342593"/>
        <n v="11340369"/>
        <n v="11339193"/>
        <n v="11333699"/>
        <n v="11330638"/>
        <n v="11330223"/>
        <n v="11313778"/>
        <n v="11313668"/>
        <n v="11312158"/>
        <n v="11308483"/>
        <n v="11297009"/>
        <n v="11280333"/>
        <n v="11279303"/>
        <n v="11276922"/>
        <n v="11273539"/>
        <n v="11265131"/>
        <n v="11257635"/>
        <n v="11254580"/>
        <n v="11249746"/>
        <n v="11237515"/>
        <n v="11231506"/>
        <n v="11228023"/>
        <n v="11208418"/>
        <n v="11199830"/>
        <n v="11192207"/>
        <n v="11189753"/>
        <n v="11183488"/>
        <n v="11179499"/>
        <n v="11176329"/>
        <n v="11167829"/>
        <n v="11163915"/>
        <n v="11163727"/>
        <n v="11155956"/>
        <n v="11147328"/>
        <n v="11137400"/>
        <n v="11136429"/>
        <n v="11134688"/>
        <n v="11131161"/>
        <n v="11127879"/>
        <n v="11126880"/>
        <n v="11111521"/>
        <n v="11103721"/>
        <n v="11090576"/>
        <n v="11079245"/>
        <n v="11073109"/>
        <n v="11066377"/>
        <n v="11063639"/>
        <n v="11057719"/>
        <n v="11051885"/>
        <n v="11039974"/>
        <n v="11039369"/>
        <n v="11018460"/>
        <n v="11012889"/>
        <n v="11012377"/>
        <n v="11010205"/>
        <n v="11010011"/>
        <n v="10998158"/>
        <n v="10995590"/>
        <n v="10992588"/>
        <n v="10981052"/>
        <n v="10974237"/>
        <n v="10973455"/>
        <n v="10972334"/>
        <n v="10952317"/>
        <n v="10949644"/>
        <n v="10932521"/>
        <n v="10931680"/>
        <n v="10930874"/>
        <n v="10929586"/>
        <n v="10928857"/>
        <n v="10909829"/>
        <n v="10906528"/>
        <n v="10899109"/>
        <n v="10894722"/>
        <n v="10887881"/>
        <n v="10873558"/>
        <n v="10859726"/>
        <n v="10859032"/>
        <n v="10856201"/>
        <n v="10851687"/>
        <n v="10846328"/>
        <n v="10842335"/>
        <n v="10835806"/>
        <n v="10828833"/>
        <n v="10807892"/>
        <n v="10806025"/>
        <n v="10795846"/>
        <n v="10792303"/>
        <n v="10788865"/>
        <n v="10787148"/>
        <n v="10784618"/>
        <n v="10777592"/>
        <n v="10775192"/>
        <n v="10771238"/>
        <n v="10768668"/>
        <n v="10764579"/>
        <n v="10736013"/>
        <n v="10725397"/>
        <n v="10721506"/>
        <n v="10720264"/>
        <n v="10720001"/>
        <n v="10718241"/>
        <n v="10717291"/>
        <n v="10711342"/>
        <n v="10710522"/>
        <n v="10698270"/>
        <n v="10694601"/>
        <n v="10679309"/>
        <n v="10677584"/>
        <n v="10675384"/>
        <n v="10674441"/>
        <n v="10672341"/>
        <n v="10666587"/>
        <n v="10665748"/>
        <n v="10662294"/>
        <n v="10661984"/>
        <n v="10661536"/>
        <n v="10658486"/>
        <n v="10657357"/>
        <n v="10657268"/>
        <n v="10656683"/>
        <n v="10653693"/>
        <n v="10650502"/>
        <n v="10645724"/>
        <n v="10643810"/>
        <n v="10643695"/>
        <n v="10643341"/>
        <n v="10642609"/>
        <n v="10638711"/>
        <n v="10638597"/>
        <n v="10628463"/>
        <n v="10622869"/>
        <n v="10618980"/>
        <n v="10618197"/>
        <n v="10610482"/>
        <n v="10609846"/>
        <n v="10607636"/>
        <n v="10607256"/>
        <n v="10603767"/>
        <n v="10600973"/>
        <n v="10593364"/>
        <n v="10590692"/>
        <n v="10585956"/>
        <n v="10581580"/>
        <n v="10581418"/>
        <n v="10577784"/>
        <n v="10577253"/>
        <n v="10576263"/>
        <n v="10575680"/>
        <n v="10573163"/>
        <n v="10563051"/>
        <n v="10562062"/>
        <n v="10556597"/>
        <n v="10553573"/>
        <n v="10552208"/>
        <n v="10550207"/>
        <n v="10547610"/>
        <n v="10545523"/>
        <n v="10535719"/>
        <n v="10535464"/>
        <n v="10535116"/>
        <n v="10534508"/>
        <n v="10533538"/>
        <n v="10532769"/>
        <n v="10532169"/>
        <n v="10528897"/>
        <n v="10528287"/>
        <n v="10527465"/>
        <n v="10526877"/>
        <n v="10526058"/>
        <n v="10525320"/>
        <n v="10520210"/>
        <n v="10510181"/>
        <n v="10503555"/>
        <n v="10503302"/>
        <n v="10491406"/>
        <n v="10485182"/>
        <n v="10478532"/>
        <n v="10476487"/>
        <n v="10471097"/>
        <n v="10468616"/>
        <n v="10457196"/>
        <n v="10456845"/>
        <n v="10454853"/>
        <n v="10450922"/>
        <n v="10440985"/>
        <n v="10434821"/>
        <n v="10432817"/>
        <n v="10431172"/>
        <n v="10419406"/>
        <n v="10416706"/>
        <n v="10411521"/>
        <n v="10411359"/>
        <n v="10406601"/>
        <n v="10398270"/>
        <n v="10396710"/>
        <n v="10396079"/>
        <n v="10395636"/>
        <n v="10390993"/>
        <n v="10387090"/>
        <n v="10384906"/>
        <n v="10384362"/>
        <n v="10383481"/>
        <n v="10380050"/>
        <n v="10373126"/>
        <n v="10366837"/>
        <n v="10366196"/>
        <n v="10365281"/>
        <n v="10364678"/>
        <n v="10363037"/>
        <n v="10362054"/>
        <n v="10355206"/>
        <n v="10352213"/>
        <n v="10350245"/>
        <n v="10346860"/>
        <n v="10331953"/>
        <n v="10319096"/>
        <n v="10317189"/>
        <n v="10304755"/>
        <n v="10302140"/>
        <n v="10297692"/>
        <n v="10294707"/>
        <n v="10294443"/>
        <n v="10283677"/>
        <n v="10280728"/>
        <n v="10264377"/>
        <n v="10264372"/>
        <n v="10263977"/>
        <n v="10262420"/>
        <n v="10258336"/>
        <n v="10256663"/>
        <n v="10252755"/>
        <n v="10243387"/>
        <n v="10239152"/>
        <n v="10238618"/>
        <n v="10232293"/>
        <n v="10226006"/>
        <n v="10225905"/>
        <n v="10225447"/>
        <n v="10207681"/>
        <n v="10200352"/>
        <n v="10194688"/>
        <n v="10193030"/>
        <n v="10180449"/>
        <n v="10178252"/>
        <n v="10176907"/>
        <n v="10172703"/>
        <n v="10162529"/>
        <n v="10154856"/>
        <n v="10153970"/>
        <n v="10153235"/>
        <n v="10150931"/>
        <n v="10149453"/>
        <n v="10149317"/>
        <n v="10148113"/>
        <n v="10136764"/>
        <n v="10134825"/>
        <n v="10129919"/>
        <n v="10125456"/>
        <n v="10124193"/>
        <n v="10123248"/>
        <n v="10103520"/>
        <n v="10102809"/>
        <n v="10102581"/>
        <n v="10100413"/>
        <n v="10094431"/>
        <n v="10087095"/>
        <n v="10074602"/>
        <n v="10074473"/>
        <n v="10071397"/>
        <n v="10071119"/>
        <n v="10061009"/>
        <n v="10054163"/>
        <n v="10041857"/>
        <n v="10036249"/>
        <n v="10023559"/>
        <n v="10018391"/>
        <n v="10014644"/>
        <n v="10014288"/>
        <n v="10012421"/>
        <n v="10012271"/>
        <n v="10008086"/>
        <n v="10003254"/>
        <n v="10001551"/>
        <n v="10001478"/>
        <n v="9997988"/>
        <n v="9997747"/>
        <n v="9991763"/>
        <n v="9991075"/>
        <n v="9990930"/>
        <n v="9989761"/>
        <n v="9968385"/>
        <n v="9959323"/>
        <n v="9953720"/>
        <n v="9952523"/>
        <n v="9951993"/>
        <n v="9951559"/>
        <n v="9949214"/>
        <n v="9947836"/>
        <n v="9947332"/>
        <n v="9946315"/>
        <n v="9944244"/>
        <n v="9931428"/>
        <n v="9930219"/>
        <n v="9928037"/>
        <n v="9922972"/>
        <n v="9921108"/>
        <n v="9917136"/>
        <n v="9912620"/>
        <n v="9906590"/>
        <n v="9904977"/>
        <n v="9898029"/>
        <n v="9897580"/>
        <n v="9893040"/>
        <n v="9888877"/>
        <n v="9881214"/>
        <n v="9878261"/>
        <n v="9872650"/>
        <n v="9872597"/>
        <n v="9870396"/>
        <n v="9864136"/>
        <n v="9862957"/>
        <n v="9859391"/>
        <n v="9856784"/>
        <n v="9854533"/>
        <n v="9854463"/>
        <n v="9854191"/>
        <n v="9852787"/>
        <n v="9848620"/>
        <n v="9847713"/>
        <n v="9846230"/>
        <n v="9832158"/>
        <n v="9831559"/>
        <n v="9828418"/>
        <n v="9820942"/>
        <n v="9820312"/>
        <n v="9818634"/>
        <n v="9817733"/>
        <n v="9815198"/>
        <n v="9813350"/>
        <n v="9813233"/>
        <n v="9795610"/>
        <n v="9795483"/>
        <n v="9794342"/>
        <n v="9791461"/>
        <n v="9790609"/>
        <n v="9787502"/>
        <n v="9784802"/>
        <n v="9784206"/>
        <n v="9782866"/>
        <n v="9782676"/>
        <n v="9777215"/>
        <n v="9774018"/>
        <n v="9773128"/>
        <n v="9769764"/>
        <n v="9762099"/>
        <n v="9757249"/>
        <n v="9751988"/>
        <n v="9745447"/>
        <n v="9745149"/>
        <n v="9744172"/>
        <n v="9743617"/>
        <n v="9742010"/>
        <n v="9729421"/>
        <n v="9725785"/>
        <n v="9720494"/>
        <n v="9716281"/>
        <n v="9709464"/>
        <n v="9709235"/>
        <n v="9708374"/>
        <n v="9702964"/>
        <n v="9689041"/>
        <n v="9685977"/>
        <n v="9680175"/>
        <n v="9680171"/>
        <n v="9671470"/>
        <n v="9647066"/>
        <n v="9646158"/>
        <n v="9644289"/>
        <n v="9639040"/>
        <n v="9638204"/>
        <n v="9637768"/>
        <n v="9634183"/>
        <n v="9633085"/>
        <n v="9632747"/>
        <n v="9630921"/>
        <n v="9630447"/>
        <n v="9622750"/>
        <n v="9615574"/>
        <n v="9613050"/>
        <n v="9604972"/>
        <n v="9593224"/>
        <n v="9586465"/>
        <n v="9576121"/>
        <n v="9564410"/>
        <n v="9563358"/>
        <n v="9563216"/>
        <n v="9554965"/>
        <n v="9553177"/>
        <n v="9538322"/>
        <n v="9535767"/>
        <n v="9532490"/>
        <n v="9524360"/>
        <n v="9523245"/>
        <n v="9522524"/>
        <n v="9522475"/>
        <n v="9520651"/>
        <n v="9520082"/>
        <n v="9509269"/>
        <n v="9503874"/>
        <n v="9502879"/>
        <n v="9501531"/>
        <n v="9492212"/>
        <n v="9490594"/>
        <n v="9488731"/>
        <n v="9486005"/>
        <n v="9482259"/>
        <n v="9471525"/>
        <n v="9462127"/>
        <n v="9453400"/>
        <n v="9452830"/>
        <n v="9451697"/>
        <n v="9446761"/>
        <n v="9443112"/>
        <n v="9432174"/>
        <n v="9430658"/>
        <n v="9430366"/>
        <n v="9426702"/>
        <n v="9421493"/>
        <n v="9407818"/>
        <n v="9407785"/>
        <n v="9405848"/>
        <n v="9389685"/>
        <n v="9381867"/>
        <n v="9375506"/>
        <n v="9372538"/>
        <n v="9371210"/>
        <n v="9368118"/>
        <n v="9358396"/>
        <n v="9352452"/>
        <n v="9350960"/>
        <n v="9348961"/>
        <n v="9340104"/>
        <n v="9339714"/>
        <n v="9332835"/>
        <n v="9317567"/>
        <n v="9314076"/>
        <n v="9311147"/>
        <n v="9306976"/>
        <n v="9306716"/>
        <n v="9306192"/>
        <n v="9293512"/>
        <n v="9288052"/>
        <n v="9284163"/>
        <n v="9271872"/>
        <n v="9269794"/>
        <n v="9268805"/>
        <n v="9268156"/>
        <n v="9265204"/>
        <n v="9264606"/>
        <n v="9250406"/>
        <n v="9235481"/>
        <n v="9234456"/>
        <n v="9232428"/>
        <n v="9229424"/>
        <n v="9229108"/>
        <n v="9223085"/>
        <n v="9209820"/>
        <n v="9209691"/>
        <n v="9207223"/>
        <n v="9197440"/>
        <n v="9187795"/>
        <n v="9177920"/>
        <n v="9173924"/>
        <n v="9162713"/>
        <n v="9150099"/>
        <n v="9123948"/>
        <n v="9122601"/>
        <n v="9119678"/>
        <n v="9119676"/>
        <n v="9117590"/>
        <n v="9107715"/>
        <n v="9105586"/>
        <n v="9090698"/>
        <n v="9089934"/>
        <n v="9080758"/>
        <n v="9059339"/>
        <n v="9053876"/>
        <n v="9053452"/>
        <n v="9051298"/>
        <n v="9035762"/>
        <n v="9031941"/>
        <n v="9031632"/>
        <n v="9018446"/>
        <n v="9010955"/>
        <n v="9008935"/>
        <n v="8998805"/>
        <n v="8998154"/>
        <n v="8989844"/>
        <n v="8986314"/>
        <n v="8968224"/>
        <n v="8965532"/>
        <n v="8955761"/>
        <n v="8954264"/>
        <n v="8951505"/>
        <n v="8951256"/>
        <n v="8943770"/>
        <n v="8937205"/>
        <n v="8934751"/>
        <n v="8925763"/>
        <n v="8925493"/>
        <n v="8924899"/>
        <n v="8918030"/>
        <n v="8904815"/>
        <n v="8902883"/>
        <n v="8900383"/>
        <n v="8896180"/>
        <n v="8893700"/>
        <n v="8882019"/>
        <n v="8876603"/>
        <n v="8873749"/>
        <n v="8873293"/>
        <n v="8867917"/>
        <n v="8858347"/>
        <n v="8852945"/>
        <n v="8844412"/>
        <n v="8838164"/>
        <n v="8834412"/>
        <n v="8834234"/>
        <n v="8830645"/>
        <n v="8826175"/>
        <n v="8822946"/>
        <n v="8821936"/>
        <n v="8818661"/>
        <n v="8816218"/>
        <n v="8813443"/>
        <n v="8811222"/>
        <n v="8798158"/>
        <n v="8796895"/>
        <n v="8792814"/>
        <n v="8791051"/>
        <n v="8785876"/>
        <n v="8783166"/>
        <n v="8780729"/>
        <n v="8778889"/>
        <n v="8778846"/>
        <n v="8773518"/>
        <n v="8772693"/>
        <n v="8759781"/>
        <n v="8756595"/>
        <n v="8751800"/>
        <n v="8741682"/>
        <n v="8737911"/>
        <n v="8734291"/>
        <n v="8732694"/>
        <n v="8732038"/>
        <n v="8726203"/>
        <n v="8726014"/>
        <n v="8713930"/>
        <n v="8708720"/>
        <n v="8707742"/>
        <n v="8706294"/>
        <n v="8697041"/>
        <n v="8687489"/>
        <n v="8686625"/>
        <n v="8685072"/>
        <n v="8680097"/>
        <n v="8677477"/>
        <n v="8677042"/>
        <n v="8659738"/>
        <n v="8658146"/>
        <n v="8656650"/>
        <n v="8653725"/>
        <n v="8638841"/>
        <n v="8636732"/>
        <n v="8627814"/>
        <n v="8624212"/>
        <n v="8619985"/>
        <n v="8597778"/>
        <n v="8556751"/>
        <n v="8555319"/>
        <n v="8552126"/>
        <n v="8551260"/>
        <n v="8548453"/>
        <n v="8533891"/>
        <n v="8530836"/>
        <n v="8520430"/>
        <n v="8503180"/>
        <n v="8501698"/>
        <n v="8497788"/>
        <n v="8490286"/>
        <n v="8488933"/>
        <n v="8483704"/>
        <n v="8481739"/>
        <n v="8481125"/>
        <n v="8479809"/>
        <n v="8457613"/>
        <n v="8452695"/>
        <n v="8452639"/>
        <n v="8448216"/>
        <n v="8434244"/>
        <n v="8423479"/>
        <n v="8422502"/>
        <n v="8410380"/>
        <n v="8390853"/>
        <n v="8389213"/>
        <n v="8384058"/>
        <n v="8373183"/>
        <n v="8366233"/>
        <n v="8362282"/>
        <n v="8354345"/>
        <n v="8353665"/>
        <n v="8351424"/>
        <n v="8349905"/>
        <n v="8336526"/>
        <n v="8335875"/>
        <n v="8329975"/>
        <n v="8323145"/>
        <n v="8316059"/>
        <n v="8315861"/>
        <n v="8313953"/>
        <n v="8301763"/>
        <n v="8300712"/>
        <n v="8291260"/>
        <n v="8289663"/>
        <n v="8289606"/>
        <n v="8288419"/>
        <n v="8282962"/>
        <n v="8278521"/>
        <n v="8276592"/>
        <n v="8265050"/>
        <n v="8261145"/>
        <n v="8258307"/>
        <n v="8255208"/>
        <n v="8253604"/>
        <n v="8243983"/>
        <n v="8222814"/>
        <n v="8219931"/>
        <n v="8214568"/>
        <n v="8212880"/>
        <n v="8200820"/>
        <n v="8200795"/>
        <n v="8198108"/>
        <n v="8184930"/>
        <n v="8183266"/>
        <n v="8182126"/>
        <n v="8180517"/>
        <n v="8179855"/>
        <n v="8164199"/>
        <n v="8163133"/>
        <n v="8159536"/>
        <n v="8158276"/>
        <n v="8136206"/>
        <n v="8131878"/>
        <n v="8126811"/>
        <n v="8120180"/>
        <n v="8119708"/>
        <n v="8118080"/>
        <n v="8113165"/>
        <n v="8112941"/>
        <n v="8112314"/>
        <n v="8111912"/>
        <n v="8105524"/>
        <n v="8102595"/>
        <n v="8092818"/>
        <n v="8092548"/>
        <n v="8083568"/>
        <n v="8072802"/>
        <n v="8071900"/>
        <n v="8071107"/>
        <n v="8049757"/>
        <n v="8048803"/>
        <n v="8038118"/>
        <n v="8015051"/>
        <n v="8013034"/>
        <n v="8000315"/>
        <n v="7997061"/>
        <n v="7989115"/>
        <n v="7988149"/>
        <n v="7978448"/>
        <n v="7974574"/>
        <n v="7964729"/>
        <n v="7959444"/>
        <n v="7956482"/>
        <n v="7947211"/>
        <n v="7938019"/>
        <n v="7920086"/>
        <n v="7919277"/>
        <n v="7915183"/>
        <n v="7901999"/>
        <n v="7897301"/>
        <n v="7895068"/>
        <n v="7894614"/>
        <n v="7889819"/>
        <n v="7881946"/>
        <n v="7880914"/>
        <n v="7877557"/>
        <n v="7877288"/>
        <n v="7875272"/>
        <n v="7861502"/>
        <n v="7859118"/>
        <n v="7858405"/>
        <n v="7858210"/>
        <n v="7853680"/>
        <n v="7853594"/>
        <n v="7853251"/>
        <n v="7852646"/>
        <n v="7850260"/>
        <n v="7849107"/>
        <n v="7848968"/>
        <n v="7847292"/>
        <n v="7833913"/>
        <n v="7831209"/>
        <n v="7821383"/>
        <n v="7815949"/>
        <n v="7809712"/>
        <n v="7809661"/>
        <n v="7809536"/>
        <n v="7809025"/>
        <n v="7801481"/>
        <n v="7798111"/>
        <n v="7797690"/>
        <n v="7793849"/>
        <n v="7788268"/>
        <n v="7784911"/>
        <n v="7782769"/>
        <n v="7779204"/>
        <n v="7777902"/>
        <n v="7776144"/>
        <n v="7775447"/>
        <n v="7759020"/>
        <n v="7757648"/>
        <n v="7755092"/>
        <n v="7748646"/>
        <n v="7748180"/>
        <n v="7748022"/>
        <n v="7741110"/>
        <n v="7739416"/>
        <n v="7735666"/>
        <n v="7728790"/>
        <n v="7727015"/>
        <n v="7720086"/>
        <n v="7714918"/>
        <n v="7708014"/>
        <n v="7706697"/>
        <n v="7701992"/>
        <n v="7693917"/>
        <n v="7691955"/>
        <n v="7691518"/>
        <n v="7683052"/>
        <n v="7681692"/>
        <n v="7681637"/>
        <n v="7676839"/>
        <n v="7672728"/>
        <n v="7670501"/>
        <n v="7665324"/>
        <n v="7659871"/>
        <n v="7655962"/>
        <n v="7655328"/>
        <n v="7654662"/>
        <n v="7654246"/>
        <n v="7651028"/>
        <n v="7646038"/>
        <n v="7645338"/>
        <n v="7644839"/>
        <n v="7644834"/>
        <n v="7640229"/>
        <n v="7636125"/>
        <n v="7633037"/>
        <n v="7629544"/>
        <n v="7628445"/>
        <n v="7614595"/>
        <n v="7607092"/>
        <n v="7598755"/>
        <n v="7591257"/>
        <n v="7588851"/>
        <n v="7580102"/>
        <n v="7580038"/>
        <n v="7579627"/>
        <n v="7577024"/>
        <n v="7576337"/>
        <n v="7573842"/>
        <n v="7573341"/>
        <n v="7567309"/>
        <n v="7558452"/>
        <n v="7557833"/>
        <n v="7556987"/>
        <n v="7552191"/>
        <n v="7537442"/>
        <n v="7532832"/>
        <n v="7520792"/>
        <n v="7518105"/>
        <n v="7508547"/>
        <n v="7503643"/>
        <n v="7499240"/>
        <n v="7475363"/>
        <n v="7474069"/>
        <n v="7465509"/>
        <n v="7463731"/>
        <n v="7463662"/>
        <n v="7461332"/>
        <n v="7460434"/>
        <n v="7460181"/>
        <n v="7458733"/>
        <n v="7458731"/>
        <n v="7455886"/>
        <n v="7455366"/>
        <n v="7453027"/>
        <n v="7451917"/>
        <n v="7438973"/>
        <n v="7437876"/>
        <n v="7434416"/>
        <n v="7420906"/>
        <n v="7419960"/>
        <n v="7409102"/>
        <n v="7409073"/>
        <n v="7402258"/>
        <n v="7399728"/>
        <n v="7389379"/>
        <n v="7388499"/>
        <n v="7388128"/>
        <n v="7387960"/>
        <n v="7379093"/>
        <n v="7365834"/>
        <n v="7363831"/>
        <n v="7363727"/>
        <n v="7361593"/>
        <n v="7356757"/>
        <n v="7353062"/>
        <n v="7341851"/>
        <n v="7322303"/>
        <n v="7321253"/>
        <n v="7320160"/>
        <n v="7318649"/>
        <n v="7317241"/>
        <n v="7310886"/>
        <n v="7309232"/>
        <n v="7309046"/>
        <n v="7308715"/>
        <n v="7304881"/>
        <n v="7304425"/>
        <n v="7290581"/>
        <n v="7281500"/>
        <n v="7281456"/>
        <n v="7273689"/>
        <n v="7257731"/>
        <n v="7256646"/>
        <n v="7256281"/>
        <n v="7251483"/>
        <n v="7250500"/>
        <n v="7250241"/>
        <n v="7249524"/>
        <n v="7245581"/>
        <n v="7245580"/>
        <n v="7243674"/>
        <n v="7240751"/>
        <n v="7236564"/>
        <n v="7229763"/>
        <n v="7228995"/>
        <n v="7220851"/>
        <n v="7205838"/>
        <n v="7203997"/>
        <n v="7202402"/>
        <n v="7195403"/>
        <n v="7189415"/>
        <n v="7186661"/>
        <n v="7183243"/>
        <n v="7183070"/>
        <n v="7182609"/>
        <n v="7182180"/>
        <n v="7181834"/>
        <n v="7171571"/>
        <n v="7165563"/>
        <n v="7159349"/>
        <n v="7157099"/>
        <n v="7156474"/>
        <n v="7155183"/>
        <n v="7139147"/>
        <n v="7138163"/>
        <n v="7136700"/>
        <n v="7132792"/>
        <n v="7130382"/>
        <n v="7127362"/>
        <n v="7125872"/>
        <n v="7112116"/>
        <n v="7111318"/>
        <n v="7108862"/>
        <n v="7107807"/>
        <n v="7105630"/>
        <n v="7101220"/>
        <n v="7096964"/>
        <n v="7096230"/>
        <n v="7092157"/>
        <n v="7090408"/>
        <n v="7089676"/>
        <n v="7088466"/>
        <n v="7088204"/>
        <n v="7076239"/>
        <n v="7074531"/>
        <n v="7073209"/>
        <n v="7069480"/>
        <n v="7065271"/>
        <n v="7055547"/>
        <n v="7041410"/>
        <n v="7039396"/>
        <n v="7033514"/>
        <n v="7028387"/>
        <n v="7022451"/>
        <n v="7021059"/>
        <n v="7020798"/>
        <n v="7018154"/>
        <n v="7017213"/>
        <n v="7016520"/>
        <n v="7016230"/>
        <n v="7009551"/>
        <n v="7009234"/>
        <n v="6989825"/>
        <n v="6989380"/>
        <n v="6986713"/>
        <n v="6984488"/>
        <n v="6976808"/>
        <n v="6970733"/>
        <n v="6970732"/>
        <n v="6970030"/>
        <n v="6969910"/>
        <n v="6966831"/>
        <n v="6964353"/>
        <n v="6959160"/>
        <n v="6957798"/>
        <n v="6954001"/>
        <n v="6949594"/>
        <n v="6949069"/>
        <n v="6948005"/>
        <n v="6932195"/>
        <n v="6932160"/>
        <n v="6917906"/>
        <n v="6914968"/>
        <n v="6913285"/>
        <n v="6913016"/>
        <n v="6912221"/>
        <n v="6911276"/>
        <n v="6903334"/>
        <n v="6902571"/>
        <n v="6901734"/>
        <n v="6900870"/>
        <n v="6898927"/>
        <n v="6897051"/>
        <n v="6894447"/>
        <n v="6893861"/>
        <n v="6885157"/>
        <n v="6882340"/>
        <n v="6881792"/>
        <n v="6877794"/>
        <n v="6873370"/>
        <n v="6866620"/>
        <n v="6866353"/>
        <n v="6854750"/>
        <n v="6854214"/>
        <n v="6847312"/>
        <n v="6846161"/>
        <n v="6844007"/>
        <n v="6841194"/>
        <n v="6834165"/>
        <n v="6828085"/>
        <n v="6819812"/>
        <n v="6804278"/>
        <n v="6790494"/>
        <n v="6789992"/>
        <n v="6789857"/>
        <n v="6789600"/>
        <n v="6780571"/>
        <n v="6776157"/>
        <n v="6774871"/>
        <n v="6771709"/>
        <n v="6771594"/>
        <n v="6767463"/>
        <n v="6762751"/>
        <n v="6762657"/>
        <n v="6762247"/>
        <n v="6757150"/>
        <n v="6755111"/>
        <n v="6754169"/>
        <n v="6743604"/>
        <n v="6739436"/>
        <n v="6726808"/>
        <n v="6725667"/>
        <n v="6723969"/>
        <n v="6721198"/>
        <n v="6720617"/>
        <n v="6718172"/>
        <n v="6717488"/>
        <n v="6716330"/>
        <n v="6714376"/>
        <n v="6707311"/>
        <n v="6707119"/>
        <n v="6706914"/>
        <n v="6696648"/>
        <n v="6694436"/>
        <n v="6683775"/>
        <n v="6682511"/>
        <n v="6680071"/>
        <n v="6677425"/>
        <n v="6676776"/>
        <n v="6672450"/>
        <n v="6653718"/>
        <n v="6649124"/>
        <n v="6648212"/>
        <n v="6645134"/>
        <n v="6642777"/>
        <n v="6632440"/>
        <n v="6626827"/>
        <n v="6625516"/>
        <n v="6615826"/>
        <n v="6602545"/>
        <n v="6600505"/>
        <n v="6599585"/>
        <n v="6591262"/>
        <n v="6586128"/>
        <n v="6582962"/>
        <n v="6581587"/>
        <n v="6575712"/>
        <n v="6554341"/>
        <n v="6547579"/>
        <n v="6542088"/>
        <n v="6533489"/>
        <n v="6531502"/>
        <n v="6530413"/>
        <n v="6527023"/>
        <n v="6519939"/>
        <n v="6514245"/>
        <n v="6509406"/>
        <n v="6501414"/>
        <n v="6499364"/>
        <n v="6495511"/>
        <n v="6494389"/>
        <n v="6492234"/>
        <n v="6491377"/>
        <n v="6486116"/>
        <n v="6483295"/>
        <n v="6482637"/>
        <n v="6480337"/>
        <n v="6474981"/>
        <n v="6472794"/>
        <n v="6472334"/>
        <n v="6471461"/>
        <n v="6471326"/>
        <n v="6470787"/>
        <n v="6470443"/>
        <n v="6468894"/>
        <n v="6465286"/>
        <n v="6459254"/>
        <n v="6457253"/>
        <n v="6447944"/>
        <n v="6447895"/>
        <n v="6447462"/>
        <n v="6445684"/>
        <n v="6444977"/>
        <n v="6439895"/>
        <n v="6436296"/>
        <n v="6426063"/>
        <n v="6415669"/>
        <n v="6414916"/>
        <n v="6414296"/>
        <n v="6407125"/>
        <n v="6396863"/>
        <n v="6396561"/>
        <n v="6395317"/>
        <n v="6394282"/>
        <n v="6390340"/>
        <n v="6388666"/>
        <n v="6387598"/>
        <n v="6387355"/>
        <n v="6386894"/>
        <n v="6385492"/>
        <n v="6376776"/>
        <n v="6375533"/>
        <n v="6372947"/>
        <n v="6369087"/>
        <n v="6354467"/>
        <n v="6349214"/>
        <n v="6339750"/>
        <n v="6337882"/>
        <n v="6327260"/>
        <n v="6326737"/>
        <n v="6321587"/>
        <n v="6319915"/>
        <n v="6313448"/>
        <n v="6310115"/>
        <n v="6309691"/>
        <n v="6309019"/>
        <n v="6298986"/>
        <n v="6294856"/>
        <n v="6289792"/>
        <n v="6283678"/>
        <n v="6280254"/>
        <n v="6278351"/>
        <n v="6274029"/>
        <n v="6273146"/>
        <n v="6270968"/>
        <n v="6245535"/>
        <n v="6245239"/>
        <n v="6242426"/>
        <n v="6233644"/>
        <n v="6230230"/>
        <n v="6230173"/>
        <n v="6226676"/>
        <n v="6222620"/>
        <n v="6216882"/>
        <n v="6212988"/>
        <n v="6209044"/>
        <n v="6198638"/>
        <n v="6197784"/>
        <n v="6196141"/>
        <n v="6195809"/>
        <n v="6194657"/>
        <n v="6194487"/>
        <n v="6194434"/>
        <n v="6183406"/>
        <n v="6180052"/>
        <n v="6169516"/>
        <n v="6166889"/>
        <n v="6165258"/>
        <n v="6164428"/>
        <n v="6162041"/>
        <n v="6158233"/>
        <n v="6155803"/>
        <n v="6150328"/>
        <n v="6146050"/>
        <n v="6145679"/>
        <n v="6145618"/>
        <n v="6144668"/>
        <n v="6136511"/>
        <n v="6133754"/>
        <n v="6131397"/>
        <n v="6122499"/>
        <n v="6122006"/>
        <n v="6121678"/>
        <n v="6118355"/>
        <n v="6105036"/>
        <n v="6095946"/>
        <n v="6093878"/>
        <n v="6090087"/>
        <n v="6089159"/>
        <n v="6088518"/>
        <n v="6083756"/>
        <n v="6064963"/>
        <n v="6060700"/>
        <n v="6057624"/>
        <n v="6055938"/>
        <n v="6045456"/>
        <n v="6032480"/>
        <n v="6032373"/>
        <n v="6030235"/>
        <n v="6028908"/>
        <n v="6028102"/>
        <n v="6023360"/>
        <n v="6016424"/>
        <n v="6003040"/>
        <n v="5999440"/>
        <n v="5993276"/>
        <n v="5986790"/>
        <n v="5982086"/>
        <n v="5976214"/>
        <n v="5972246"/>
        <n v="5963594"/>
        <n v="5962196"/>
        <n v="5959653"/>
        <n v="5957620"/>
        <n v="5944756"/>
        <n v="5944682"/>
        <n v="5943212"/>
        <n v="5942292"/>
        <n v="5934575"/>
        <n v="5927702"/>
        <n v="5926785"/>
        <n v="5918341"/>
        <n v="5912357"/>
        <n v="5909206"/>
        <n v="5908577"/>
        <n v="5907325"/>
        <n v="5905011"/>
        <n v="5897760"/>
        <n v="5896802"/>
        <n v="5895535"/>
        <n v="5894425"/>
        <n v="5887081"/>
        <n v="5879951"/>
        <n v="5879729"/>
        <n v="5872605"/>
        <n v="5872286"/>
        <n v="5867023"/>
        <n v="5862053"/>
        <n v="5855080"/>
        <n v="5851210"/>
        <n v="5848607"/>
        <n v="5838331"/>
        <n v="5837033"/>
        <n v="5835210"/>
        <n v="5827529"/>
        <n v="5822377"/>
        <n v="5817011"/>
        <n v="5810978"/>
        <n v="5810195"/>
        <n v="5800619"/>
        <n v="5790236"/>
        <n v="5788393"/>
        <n v="5787701"/>
        <n v="5785497"/>
        <n v="5783747"/>
        <n v="5772472"/>
        <n v="5771331"/>
        <n v="5768957"/>
        <n v="5768571"/>
        <n v="5761173"/>
        <n v="5760970"/>
        <n v="5753744"/>
        <n v="5751206"/>
        <n v="5749899"/>
        <n v="5740424"/>
        <n v="5739699"/>
        <n v="5738733"/>
        <n v="5735779"/>
        <n v="5734689"/>
        <n v="5722995"/>
        <n v="5720429"/>
        <n v="5720054"/>
        <n v="5719998"/>
        <n v="5716241"/>
        <n v="5709288"/>
        <n v="5707879"/>
        <n v="5707409"/>
        <n v="5696628"/>
        <n v="5693756"/>
        <n v="5693024"/>
        <n v="5691429"/>
        <n v="5689587"/>
        <n v="5684941"/>
        <n v="5682003"/>
        <n v="5681729"/>
        <n v="5679237"/>
        <n v="5664550"/>
        <n v="5663597"/>
        <n v="5662533"/>
        <n v="5658953"/>
        <n v="5655889"/>
        <n v="5654454"/>
        <n v="5654072"/>
        <n v="5652395"/>
        <n v="5650180"/>
        <n v="5647813"/>
        <n v="5644215"/>
        <n v="5642757"/>
        <n v="5641042"/>
        <n v="5634395"/>
        <n v="5622682"/>
        <n v="5622480"/>
        <n v="5619749"/>
        <n v="5609081"/>
        <n v="5606448"/>
        <n v="5605897"/>
        <n v="5605755"/>
        <n v="5596242"/>
        <n v="5593208"/>
        <n v="5591685"/>
        <n v="5586949"/>
        <n v="5585945"/>
        <n v="5579700"/>
        <n v="5577926"/>
        <n v="5574620"/>
        <n v="5573250"/>
        <n v="5564276"/>
        <n v="5563508"/>
        <n v="5558013"/>
        <n v="5556571"/>
        <n v="5552587"/>
        <n v="5545129"/>
        <n v="5541374"/>
        <n v="5536387"/>
        <n v="5535265"/>
        <n v="5533135"/>
        <n v="5532810"/>
        <n v="5531489"/>
        <n v="5529633"/>
        <n v="5523186"/>
        <n v="5520355"/>
        <n v="5515591"/>
        <n v="5512719"/>
        <n v="5508109"/>
        <n v="5497326"/>
        <n v="5481728"/>
        <n v="5479559"/>
        <n v="5468901"/>
        <n v="5468033"/>
        <n v="5466191"/>
        <n v="5465947"/>
        <n v="5464042"/>
        <n v="5463220"/>
        <n v="5454390"/>
        <n v="5453550"/>
        <n v="5449480"/>
        <n v="5446918"/>
        <n v="5444717"/>
        <n v="5440087"/>
        <n v="5438325"/>
        <n v="5435713"/>
        <n v="5435208"/>
        <n v="5435074"/>
        <n v="5434492"/>
        <n v="5417600"/>
        <n v="5414067"/>
        <n v="5392354"/>
        <n v="5378922"/>
        <n v="5374768"/>
        <n v="5369117"/>
        <n v="5364702"/>
        <n v="5360450"/>
        <n v="5354308"/>
        <n v="5352419"/>
        <n v="5352357"/>
        <n v="5350359"/>
        <n v="5349999"/>
        <n v="5341060"/>
        <n v="5339881"/>
        <n v="5334697"/>
        <n v="5333736"/>
        <n v="5309521"/>
        <n v="5309364"/>
        <n v="5309160"/>
        <n v="5309143"/>
        <n v="5308961"/>
        <n v="5289072"/>
        <n v="5286584"/>
        <n v="5283769"/>
        <n v="5283121"/>
        <n v="5279180"/>
        <n v="5278391"/>
        <n v="5278115"/>
        <n v="5268970"/>
        <n v="5268463"/>
        <n v="5245246"/>
        <n v="5244243"/>
        <n v="5243858"/>
        <n v="5243832"/>
        <n v="5243122"/>
        <n v="5239845"/>
        <n v="5231131"/>
        <n v="5230482"/>
        <n v="5229579"/>
        <n v="5226684"/>
        <n v="5220670"/>
        <n v="5214644"/>
        <n v="5191738"/>
        <n v="5189987"/>
        <n v="5186189"/>
        <n v="5175407"/>
        <n v="5175067"/>
        <n v="5175035"/>
        <n v="5174082"/>
        <n v="5165749"/>
        <n v="5164854"/>
        <n v="5162192"/>
        <n v="5160726"/>
        <n v="5152761"/>
        <n v="5149997"/>
        <n v="5143511"/>
        <n v="5140244"/>
        <n v="5138312"/>
        <n v="5125933"/>
        <n v="5117939"/>
        <n v="5110818"/>
        <n v="5109475"/>
        <n v="5102579"/>
        <n v="5097458"/>
        <n v="5086937"/>
        <n v="5081260"/>
        <n v="5078978"/>
        <n v="5076827"/>
        <n v="5074654"/>
        <n v="5074343"/>
        <n v="5072123"/>
        <n v="5071632"/>
        <n v="5064855"/>
        <n v="5064699"/>
        <n v="5062254"/>
        <n v="5052897"/>
        <n v="5037211"/>
        <n v="5032943"/>
        <n v="5025809"/>
        <n v="5025692"/>
        <n v="5019619"/>
        <n v="5003239"/>
        <n v="4995411"/>
        <n v="4983320"/>
        <n v="4980428"/>
        <n v="4976872"/>
        <n v="4976428"/>
        <n v="4973668"/>
        <n v="4970027"/>
        <n v="4967515"/>
        <n v="4967319"/>
        <n v="4965107"/>
        <n v="4963379"/>
        <n v="4955560"/>
        <n v="4955205"/>
        <n v="4952537"/>
        <n v="4951037"/>
        <n v="4940167"/>
        <n v="4938247"/>
        <n v="4937803"/>
        <n v="4936720"/>
        <n v="4934489"/>
        <n v="4932354"/>
        <n v="4930847"/>
        <n v="4928687"/>
        <n v="4928083"/>
        <n v="4924435"/>
        <n v="4923436"/>
        <n v="4922378"/>
        <n v="4912237"/>
        <n v="4911550"/>
        <n v="4910820"/>
        <n v="4906960"/>
        <n v="4903508"/>
        <n v="4894525"/>
        <n v="4887492"/>
        <n v="4872812"/>
        <n v="4864306"/>
        <n v="4855335"/>
        <n v="4848828"/>
        <n v="4847926"/>
        <n v="4843750"/>
        <n v="4837614"/>
        <n v="4836650"/>
        <n v="4835582"/>
        <n v="4830699"/>
        <n v="4830078"/>
        <n v="4806989"/>
        <n v="4797813"/>
        <n v="4797532"/>
        <n v="4792032"/>
        <n v="4783987"/>
        <n v="4782600"/>
        <n v="4770121"/>
        <n v="4765670"/>
        <n v="4751930"/>
        <n v="4738242"/>
        <n v="4734398"/>
        <n v="4731948"/>
        <n v="4731046"/>
        <n v="4731044"/>
        <n v="4718049"/>
        <n v="4714927"/>
        <n v="4712698"/>
        <n v="4705358"/>
        <n v="4704914"/>
        <n v="4702135"/>
        <n v="4701443"/>
        <n v="4693468"/>
        <n v="4691967"/>
        <n v="4690301"/>
        <n v="4687722"/>
        <n v="4684532"/>
        <n v="4680747"/>
        <n v="4670155"/>
        <n v="4666670"/>
        <n v="4660888"/>
        <n v="4656534"/>
        <n v="4655338"/>
        <n v="4655245"/>
        <n v="4655169"/>
        <n v="4654046"/>
        <n v="4653182"/>
        <n v="4644513"/>
        <n v="4644172"/>
        <n v="4636483"/>
        <n v="4634013"/>
        <n v="4630562"/>
        <n v="4624753"/>
        <n v="4623093"/>
        <n v="4623045"/>
        <n v="4622027"/>
        <n v="4619132"/>
        <n v="4618480"/>
        <n v="4617159"/>
        <n v="4616773"/>
        <n v="4612212"/>
        <n v="4601412"/>
        <n v="4600692"/>
        <n v="4600589"/>
        <n v="4599027"/>
        <n v="4589525"/>
        <n v="4582357"/>
        <n v="4581902"/>
        <n v="4581489"/>
        <n v="4578923"/>
        <n v="4572968"/>
        <n v="4564600"/>
        <n v="4562182"/>
        <n v="4555996"/>
        <n v="4549281"/>
        <n v="4540899"/>
        <n v="4534649"/>
        <n v="4532557"/>
        <n v="4532548"/>
        <n v="4524130"/>
        <n v="4517642"/>
        <n v="4517005"/>
        <n v="4516038"/>
        <n v="4514390"/>
        <n v="4509849"/>
        <n v="4505274"/>
        <n v="4504962"/>
        <n v="4500999"/>
        <n v="4498389"/>
        <n v="4494343"/>
        <n v="4487224"/>
        <n v="4482351"/>
        <n v="4473954"/>
        <n v="4473916"/>
        <n v="4473860"/>
        <n v="4473420"/>
        <n v="4471002"/>
        <n v="4469832"/>
        <n v="4467554"/>
        <n v="4467316"/>
        <n v="4463092"/>
        <n v="4461578"/>
        <n v="4461145"/>
        <n v="4460034"/>
        <n v="4459052"/>
        <n v="4453107"/>
        <n v="4446767"/>
        <n v="4445796"/>
        <n v="4445677"/>
        <n v="4445005"/>
        <n v="4444170"/>
        <n v="4442608"/>
        <n v="4440548"/>
        <n v="4439578"/>
        <n v="4432173"/>
        <n v="4431107"/>
        <n v="4428278"/>
        <n v="4427756"/>
        <n v="4425694"/>
        <n v="4422817"/>
        <n v="4422415"/>
        <n v="4422368"/>
        <n v="4421935"/>
        <n v="4421323"/>
        <n v="4420306"/>
        <n v="4419367"/>
        <n v="4414425"/>
        <n v="4413909"/>
        <n v="4413463"/>
        <n v="4405241"/>
        <n v="4403262"/>
        <n v="4401973"/>
        <n v="4401623"/>
        <n v="4401275"/>
        <n v="4393792"/>
        <n v="4393626"/>
        <n v="4392420"/>
        <n v="4390881"/>
        <n v="4389865"/>
        <n v="4383196"/>
        <n v="4378763"/>
        <n v="4376062"/>
        <n v="4375988"/>
        <n v="4375496"/>
        <n v="4372934"/>
        <n v="4372160"/>
        <n v="4367602"/>
        <n v="4363775"/>
        <n v="4363412"/>
        <n v="4362140"/>
        <n v="4358812"/>
        <n v="4358702"/>
        <n v="4358264"/>
        <n v="4358024"/>
        <n v="4356301"/>
        <n v="4355788"/>
        <n v="4352069"/>
        <n v="4350748"/>
        <n v="4348003"/>
        <n v="4345735"/>
        <n v="4344588"/>
        <n v="4336760"/>
        <n v="4336757"/>
        <n v="4335080"/>
        <n v="4334757"/>
        <n v="4331864"/>
        <n v="4331441"/>
        <n v="4330726"/>
        <n v="4327300"/>
        <n v="4324767"/>
        <n v="4324286"/>
        <n v="4323625"/>
        <n v="4319841"/>
        <n v="4317067"/>
        <n v="4316973"/>
        <n v="4314535"/>
        <n v="4312196"/>
        <n v="4311270"/>
        <n v="4310378"/>
        <n v="4309521"/>
        <n v="4306959"/>
        <n v="4306950"/>
        <n v="4303726"/>
        <n v="4299288"/>
        <n v="4299040"/>
        <n v="4298896"/>
        <n v="4298156"/>
        <n v="4291837"/>
        <n v="4291007"/>
        <n v="4289240"/>
        <n v="4284154"/>
        <n v="4282318"/>
        <n v="4282125"/>
        <n v="4281957"/>
        <n v="4281123"/>
        <n v="4279827"/>
        <n v="4279005"/>
        <n v="4276374"/>
        <n v="4275254"/>
        <n v="4274857"/>
        <n v="4274268"/>
        <n v="4272748"/>
        <n v="4271822"/>
        <n v="4271676"/>
        <n v="4267089"/>
        <n v="4267075"/>
        <n v="4266202"/>
        <n v="4266017"/>
        <n v="4265753"/>
        <n v="4265697"/>
        <n v="4265630"/>
        <n v="4265028"/>
        <n v="4263114"/>
        <n v="4260529"/>
        <n v="4259154"/>
        <n v="4255319"/>
        <n v="4255290"/>
        <n v="4255199"/>
        <n v="4254417"/>
        <n v="4254072"/>
        <n v="4252788"/>
        <n v="4252490"/>
        <n v="4250697"/>
        <n v="4249297"/>
        <n v="4248868"/>
        <n v="4244200"/>
        <n v="4243849"/>
        <n v="4241953"/>
        <n v="4241831"/>
        <n v="4238591"/>
        <n v="4237535"/>
        <n v="4233879"/>
        <n v="4233168"/>
        <n v="4233030"/>
        <n v="4232762"/>
        <n v="4231668"/>
        <n v="4230317"/>
        <n v="4224513"/>
        <n v="4218058"/>
        <n v="4217567"/>
        <n v="4211266"/>
        <n v="4210082"/>
        <n v="4204890"/>
        <n v="4202236"/>
        <n v="4198853"/>
        <n v="4195861"/>
        <n v="4194894"/>
        <n v="4194830"/>
        <n v="4194142"/>
        <n v="4192794"/>
        <n v="4191209"/>
        <n v="4191076"/>
        <n v="4191006"/>
        <n v="4186145"/>
        <n v="4185984"/>
        <n v="4185342"/>
        <n v="4185151"/>
        <n v="4185135"/>
        <n v="4185064"/>
        <n v="4184612"/>
        <n v="4183222"/>
        <n v="4183050"/>
        <n v="4182834"/>
        <n v="4173868"/>
        <n v="4173419"/>
        <n v="4166168"/>
        <n v="4165498"/>
        <n v="4163733"/>
        <n v="4162067"/>
        <n v="4160649"/>
        <n v="4160421"/>
        <n v="4157362"/>
        <n v="4156449"/>
        <n v="4153591"/>
        <n v="4153233"/>
        <n v="4152484"/>
        <n v="4148248"/>
        <n v="4148174"/>
        <n v="4147608"/>
        <n v="4147380"/>
        <n v="4142684"/>
        <n v="4137875"/>
        <n v="4135221"/>
        <n v="4130512"/>
        <n v="4130492"/>
        <n v="4129805"/>
        <n v="4125000"/>
        <n v="4124666"/>
        <n v="4123046"/>
        <n v="4119786"/>
        <n v="4119683"/>
        <n v="4119331"/>
        <n v="4113132"/>
        <n v="4112902"/>
        <n v="4112404"/>
        <n v="4111640"/>
        <n v="4110491"/>
        <n v="4107826"/>
        <n v="4105474"/>
        <n v="4105376"/>
        <n v="4103952"/>
        <n v="4098538"/>
        <n v="4092307"/>
        <n v="4091348"/>
        <n v="4089529"/>
        <n v="4089511"/>
        <n v="4086839"/>
        <n v="4085497"/>
        <n v="4084075"/>
        <n v="4083654"/>
        <n v="4083145"/>
        <n v="4081688"/>
        <n v="4080758"/>
        <n v="4079140"/>
        <n v="4076876"/>
        <n v="4069241"/>
        <n v="4067211"/>
        <n v="4065620"/>
        <n v="4064804"/>
        <n v="4061660"/>
        <n v="4054295"/>
        <n v="4049527"/>
        <n v="4049004"/>
        <n v="4048448"/>
        <n v="4045167"/>
        <n v="4045120"/>
        <n v="4044889"/>
        <n v="4044499"/>
        <n v="4042938"/>
        <n v="4041877"/>
        <n v="4040811"/>
        <n v="4036700"/>
        <n v="4036685"/>
        <n v="4034995"/>
        <n v="4031913"/>
        <n v="4030621"/>
        <n v="4028339"/>
        <n v="4028305"/>
        <n v="4028092"/>
        <n v="4027283"/>
        <n v="4025280"/>
        <n v="4025188"/>
        <n v="4022922"/>
        <n v="4018660"/>
        <n v="4015459"/>
        <n v="4000059"/>
        <n v="3997854"/>
        <n v="3994331"/>
        <n v="3992566"/>
        <n v="3987736"/>
        <n v="3983140"/>
        <n v="3980927"/>
        <n v="3977693"/>
        <n v="3977494"/>
        <n v="3977023"/>
        <n v="3976338"/>
        <n v="3974808"/>
        <n v="3967827"/>
        <n v="3967335"/>
        <n v="3966721"/>
        <n v="3965911"/>
        <n v="3964655"/>
        <n v="3964453"/>
        <n v="3963645"/>
        <n v="3963008"/>
        <n v="3959655"/>
        <n v="3956850"/>
        <n v="3955766"/>
        <n v="3952560"/>
        <n v="3949235"/>
        <n v="3948178"/>
        <n v="3944633"/>
        <n v="3941862"/>
        <n v="3940516"/>
        <n v="3936154"/>
        <n v="3929012"/>
        <n v="3922258"/>
        <n v="3920522"/>
        <n v="3920265"/>
        <n v="3920171"/>
        <n v="3912042"/>
        <n v="3912009"/>
        <n v="3911265"/>
        <n v="3906249"/>
        <n v="3905456"/>
        <n v="3905432"/>
        <n v="3905383"/>
        <n v="3902832"/>
        <n v="3900093"/>
        <n v="3899946"/>
        <n v="3898812"/>
        <n v="3896287"/>
        <n v="3891399"/>
        <n v="3889383"/>
        <n v="3889339"/>
        <n v="3889301"/>
        <n v="3886532"/>
        <n v="3883648"/>
        <n v="3883580"/>
        <n v="3882661"/>
        <n v="3881345"/>
        <n v="3868692"/>
        <n v="3866196"/>
        <n v="3865502"/>
        <n v="3864301"/>
        <n v="3861404"/>
        <n v="3858150"/>
        <n v="3852579"/>
        <n v="3847832"/>
        <n v="3842134"/>
        <n v="3841446"/>
        <n v="3840659"/>
        <n v="3839667"/>
        <n v="3834614"/>
        <n v="3822369"/>
        <n v="3815537"/>
        <n v="3814458"/>
        <n v="3814039"/>
        <n v="3813161"/>
        <n v="3810454"/>
        <n v="3805397"/>
        <n v="3805320"/>
        <n v="3805240"/>
        <n v="3801683"/>
        <n v="3801427"/>
        <n v="3800548"/>
        <n v="3800365"/>
        <n v="3798686"/>
        <n v="3793026"/>
        <n v="3789165"/>
        <n v="3779334"/>
        <n v="3778274"/>
        <n v="3775799"/>
        <n v="3773133"/>
        <n v="3772684"/>
        <n v="3771963"/>
        <n v="3771272"/>
        <n v="3765042"/>
        <n v="3764548"/>
        <n v="3760161"/>
        <n v="3757699"/>
        <n v="3752523"/>
        <n v="3750547"/>
        <n v="3750402"/>
        <n v="3740730"/>
        <n v="3738130"/>
        <n v="3737582"/>
        <n v="3737351"/>
        <n v="3731320"/>
        <n v="3730928"/>
        <n v="3729726"/>
        <n v="3726366"/>
        <n v="3726131"/>
        <n v="3718361"/>
        <n v="3717536"/>
        <n v="3716641"/>
        <n v="3715319"/>
        <n v="3710931"/>
        <n v="3709510"/>
        <n v="3708965"/>
        <n v="3696460"/>
        <n v="3693416"/>
        <n v="3691863"/>
        <n v="3689829"/>
        <n v="3684360"/>
        <n v="3680008"/>
        <n v="3677131"/>
        <n v="3675389"/>
        <n v="3674378"/>
        <n v="3673451"/>
        <n v="3672774"/>
        <n v="3666608"/>
        <n v="3665794"/>
        <n v="3665164"/>
        <n v="3662459"/>
        <n v="3659439"/>
        <n v="3655542"/>
        <n v="3650005"/>
        <n v="3646549"/>
        <n v="3644693"/>
        <n v="3642625"/>
        <n v="3642035"/>
        <n v="3641595"/>
        <n v="3641421"/>
        <n v="3641304"/>
        <n v="3640784"/>
        <n v="3636235"/>
        <n v="3630531"/>
        <n v="3627583"/>
        <n v="3627104"/>
        <n v="3625735"/>
        <n v="3621183"/>
        <n v="3619427"/>
        <n v="3609524"/>
        <n v="3608781"/>
        <n v="3606458"/>
        <n v="3605729"/>
        <n v="3605606"/>
        <n v="3604585"/>
        <n v="3603806"/>
        <n v="3599914"/>
        <n v="3598306"/>
        <n v="3597708"/>
        <n v="3597177"/>
        <n v="3595395"/>
        <n v="3588693"/>
        <n v="3588028"/>
        <n v="3587751"/>
        <n v="3579337"/>
        <n v="3579116"/>
        <n v="3578009"/>
        <n v="3577848"/>
        <n v="3577509"/>
        <n v="3576466"/>
        <n v="3571821"/>
        <n v="3570170"/>
        <n v="3569392"/>
        <n v="3568184"/>
        <n v="3563304"/>
        <n v="3563235"/>
        <n v="3562322"/>
        <n v="3561489"/>
        <n v="3560446"/>
        <n v="3558158"/>
        <n v="3552711"/>
        <n v="3551179"/>
        <n v="3549531"/>
        <n v="3547817"/>
        <n v="3546135"/>
        <n v="3543836"/>
        <n v="3540041"/>
        <n v="3538661"/>
        <n v="3531344"/>
        <n v="3531317"/>
        <n v="3530446"/>
        <n v="3526444"/>
        <n v="3514707"/>
        <n v="3507684"/>
        <n v="3499548"/>
        <n v="3496628"/>
        <n v="3493470"/>
        <n v="3491890"/>
        <n v="3490818"/>
        <n v="3483960"/>
        <n v="3481965"/>
        <n v="3475005"/>
        <n v="3473330"/>
        <n v="3472148"/>
        <n v="3471761"/>
        <n v="3471132"/>
        <n v="3467798"/>
        <n v="3463555"/>
        <n v="3462232"/>
        <n v="3458785"/>
        <n v="3458692"/>
        <n v="3450556"/>
        <n v="3449749"/>
        <n v="3447539"/>
        <n v="3447311"/>
        <n v="3447309"/>
        <n v="3435970"/>
        <n v="3432742"/>
        <n v="3425965"/>
        <n v="3424719"/>
        <n v="3424328"/>
        <n v="3424306"/>
        <n v="3422859"/>
        <n v="3419446"/>
        <n v="3417940"/>
        <n v="3417714"/>
        <n v="3417321"/>
        <n v="3416555"/>
        <n v="3411621"/>
        <n v="3403890"/>
        <n v="3403868"/>
        <n v="3398752"/>
        <n v="3392287"/>
        <n v="3390362"/>
        <n v="3389163"/>
        <n v="3388950"/>
        <n v="3383354"/>
        <n v="3377231"/>
        <n v="3376141"/>
        <n v="3375455"/>
        <n v="3372156"/>
        <n v="3371859"/>
        <n v="3370705"/>
        <n v="3363799"/>
        <n v="3363749"/>
        <n v="3363720"/>
        <n v="3361696"/>
        <n v="3360223"/>
        <n v="3355679"/>
        <n v="3351317"/>
        <n v="3351261"/>
        <n v="3349838"/>
        <n v="3344830"/>
        <n v="3341426"/>
        <n v="3339901"/>
        <n v="3339701"/>
        <n v="3336995"/>
        <n v="3336010"/>
        <n v="3330412"/>
        <n v="3327668"/>
        <n v="3325418"/>
        <n v="3323929"/>
        <n v="3323488"/>
        <n v="3321910"/>
        <n v="3317183"/>
        <n v="3315563"/>
        <n v="3312524"/>
        <n v="3312204"/>
        <n v="3311124"/>
        <n v="3295012"/>
        <n v="3294551"/>
        <n v="3294438"/>
        <n v="3293368"/>
        <n v="3291022"/>
        <n v="3289988"/>
        <n v="3280997"/>
        <n v="3274213"/>
        <n v="3269171"/>
        <n v="3267848"/>
        <n v="3267818"/>
        <n v="3262771"/>
        <n v="3260084"/>
        <n v="3259274"/>
        <n v="3257486"/>
        <n v="3250450"/>
        <n v="3247050"/>
        <n v="3245898"/>
        <n v="3245596"/>
        <n v="3245431"/>
        <n v="3241305"/>
        <n v="3239771"/>
        <n v="3237577"/>
        <n v="3237558"/>
        <n v="3237504"/>
        <n v="3235547"/>
        <n v="3233986"/>
        <n v="3231109"/>
        <n v="3229099"/>
        <n v="3228992"/>
        <n v="3225114"/>
        <n v="3217480"/>
        <n v="3211592"/>
        <n v="3210626"/>
        <n v="3202825"/>
        <n v="3201774"/>
        <n v="3201337"/>
        <n v="3200135"/>
        <n v="3199395"/>
        <n v="3198479"/>
        <n v="3196987"/>
        <n v="3196390"/>
        <n v="3194190"/>
        <n v="3191371"/>
        <n v="3187645"/>
        <n v="3187531"/>
        <n v="3185905"/>
        <n v="3184878"/>
        <n v="3183567"/>
        <n v="3180741"/>
        <n v="3179968"/>
        <n v="3179895"/>
        <n v="3179866"/>
        <n v="3175065"/>
        <n v="3174520"/>
        <n v="3173147"/>
        <n v="3166753"/>
        <n v="3166165"/>
        <n v="3164949"/>
        <n v="3158530"/>
        <n v="3158364"/>
        <n v="3148473"/>
        <n v="3146957"/>
        <n v="3146353"/>
        <n v="3145112"/>
        <n v="3136147"/>
        <n v="3136117"/>
        <n v="3131306"/>
        <n v="3131199"/>
        <n v="3130819"/>
        <n v="3130728"/>
        <n v="3130534"/>
        <n v="3129020"/>
        <n v="3129017"/>
        <n v="3128437"/>
        <n v="3126588"/>
        <n v="3120671"/>
        <n v="3120156"/>
        <n v="3119145"/>
        <n v="3117671"/>
        <n v="3116461"/>
        <n v="3114551"/>
        <n v="3114411"/>
        <n v="3108161"/>
        <n v="3106826"/>
        <n v="3102648"/>
        <n v="3097631"/>
        <n v="3097033"/>
        <n v="3096525"/>
        <n v="3091205"/>
        <n v="3088389"/>
        <n v="3088202"/>
        <n v="3086826"/>
        <n v="3081990"/>
        <n v="3074904"/>
        <n v="3074432"/>
        <n v="3073291"/>
        <n v="3065891"/>
        <n v="3057531"/>
        <n v="3055496"/>
        <n v="3053987"/>
        <n v="3053578"/>
        <n v="3043126"/>
        <n v="3039868"/>
        <n v="3038687"/>
        <n v="3035426"/>
        <n v="3034421"/>
        <n v="3033622"/>
        <n v="3030031"/>
        <n v="3028267"/>
        <n v="3020145"/>
        <n v="3019795"/>
        <n v="3016371"/>
        <n v="3011903"/>
        <n v="3011547"/>
        <n v="3010682"/>
        <n v="3008690"/>
        <n v="3007815"/>
        <n v="3003563"/>
        <n v="3003533"/>
        <n v="3002643"/>
        <n v="2999445"/>
        <n v="2994135"/>
        <n v="2992042"/>
        <n v="2981156"/>
        <n v="2979607"/>
        <n v="2977901"/>
        <n v="2973437"/>
        <n v="2968247"/>
        <n v="2966937"/>
        <n v="2965915"/>
        <n v="2961266"/>
        <n v="2960326"/>
        <n v="2955491"/>
        <n v="2954680"/>
        <n v="2943157"/>
        <n v="2938550"/>
        <n v="2938302"/>
        <n v="2938204"/>
        <n v="2937468"/>
        <n v="2935265"/>
        <n v="2934010"/>
        <n v="2933058"/>
        <n v="2932668"/>
        <n v="2929756"/>
        <n v="2929585"/>
        <n v="2927446"/>
        <n v="2926593"/>
        <n v="2926404"/>
        <n v="2921076"/>
        <n v="2920976"/>
        <n v="2920855"/>
        <n v="2919467"/>
        <n v="2918667"/>
        <n v="2917387"/>
        <n v="2910509"/>
        <n v="2910317"/>
        <n v="2909990"/>
        <n v="2908554"/>
        <n v="2908101"/>
        <n v="2903840"/>
        <n v="2902266"/>
        <n v="2899693"/>
        <n v="2899508"/>
        <n v="2897835"/>
        <n v="2897329"/>
        <n v="2888900"/>
        <n v="2886652"/>
        <n v="2879920"/>
        <n v="2878358"/>
        <n v="2874587"/>
        <n v="2874433"/>
        <n v="2873394"/>
        <n v="2868153"/>
        <n v="2862643"/>
        <n v="2862308"/>
        <n v="2861848"/>
        <n v="2851409"/>
        <n v="2847655"/>
        <n v="2843998"/>
        <n v="2843987"/>
        <n v="2843970"/>
        <n v="2841175"/>
        <n v="2841152"/>
        <n v="2840710"/>
        <n v="2839267"/>
        <n v="2829908"/>
        <n v="2828813"/>
        <n v="2822805"/>
        <n v="2814004"/>
        <n v="2811458"/>
        <n v="2808971"/>
        <n v="2806561"/>
        <n v="2805772"/>
        <n v="2805766"/>
        <n v="2803589"/>
        <n v="2798394"/>
        <n v="2793778"/>
        <n v="2790324"/>
        <n v="2788488"/>
        <n v="2788262"/>
        <n v="2787900"/>
        <n v="2787824"/>
        <n v="2786764"/>
        <n v="2781725"/>
        <n v="2780717"/>
        <n v="2777672"/>
        <n v="2775674"/>
        <n v="2775107"/>
        <n v="2773585"/>
        <n v="2770596"/>
        <n v="2770375"/>
        <n v="2768182"/>
        <n v="2766755"/>
        <n v="2766490"/>
        <n v="2765870"/>
        <n v="2765234"/>
        <n v="2757621"/>
        <n v="2755668"/>
        <n v="2753256"/>
        <n v="2750389"/>
        <n v="2748575"/>
        <n v="2739598"/>
        <n v="2739024"/>
        <n v="2737373"/>
        <n v="2733465"/>
        <n v="2730883"/>
        <n v="2729850"/>
        <n v="2723812"/>
        <n v="2719126"/>
        <n v="2718526"/>
        <n v="2715121"/>
        <n v="2715062"/>
        <n v="2715012"/>
        <n v="2714164"/>
        <n v="2712998"/>
        <n v="2712353"/>
        <n v="2712129"/>
        <n v="2707940"/>
        <n v="2707053"/>
        <n v="2706505"/>
        <n v="2705041"/>
        <n v="2702777"/>
        <n v="2702563"/>
        <n v="2702080"/>
        <n v="2694253"/>
        <n v="2693076"/>
        <n v="2687920"/>
        <n v="2684478"/>
        <n v="2683773"/>
        <n v="2682735"/>
        <n v="2681844"/>
        <n v="2680820"/>
        <n v="2676438"/>
        <n v="2675998"/>
        <n v="2675913"/>
        <n v="2674637"/>
        <n v="2673168"/>
        <n v="2671902"/>
        <n v="2671491"/>
        <n v="2665225"/>
        <n v="2657430"/>
        <n v="2657134"/>
        <n v="2656413"/>
        <n v="2653648"/>
        <n v="2647043"/>
        <n v="2645592"/>
        <n v="2644519"/>
        <n v="2641574"/>
        <n v="2640845"/>
        <n v="2640100"/>
        <n v="2638171"/>
        <n v="2637874"/>
        <n v="2637408"/>
        <n v="2635819"/>
        <n v="2631234"/>
        <n v="2630351"/>
        <n v="2628658"/>
        <n v="2624738"/>
        <n v="2621935"/>
        <n v="2620162"/>
        <n v="2618273"/>
        <n v="2609535"/>
        <n v="2605064"/>
        <n v="2604437"/>
        <n v="2597159"/>
        <n v="2594389"/>
        <n v="2593268"/>
        <n v="2592109"/>
        <n v="2590864"/>
        <n v="2590219"/>
        <n v="2589521"/>
        <n v="2589436"/>
        <n v="2588808"/>
        <n v="2588427"/>
        <n v="2582890"/>
        <n v="2577615"/>
        <n v="2577135"/>
        <n v="2576980"/>
        <n v="2572253"/>
        <n v="2568690"/>
        <n v="2566034"/>
        <n v="2563415"/>
        <n v="2563284"/>
        <n v="2563132"/>
        <n v="2562882"/>
        <n v="2559004"/>
        <n v="2558779"/>
        <n v="2556784"/>
        <n v="2555556"/>
        <n v="2554853"/>
        <n v="2553182"/>
        <n v="2548224"/>
        <n v="2543761"/>
        <n v="2542888"/>
        <n v="2539525"/>
        <n v="2538544"/>
        <n v="2537749"/>
        <n v="2536417"/>
        <n v="2534076"/>
        <n v="2533991"/>
        <n v="2533026"/>
        <n v="2530670"/>
        <n v="2523466"/>
        <n v="2521848"/>
        <n v="2519356"/>
        <n v="2518984"/>
        <n v="2515124"/>
        <n v="2510744"/>
        <n v="2503221"/>
        <n v="2498724"/>
        <n v="2496464"/>
        <n v="2495836"/>
        <n v="2495668"/>
        <n v="2495483"/>
        <n v="2494666"/>
        <n v="2492286"/>
        <n v="2490963"/>
        <n v="2490915"/>
        <n v="2490471"/>
        <n v="2489199"/>
        <n v="2487319"/>
        <n v="2484654"/>
        <n v="2484383"/>
        <n v="2483766"/>
        <n v="2483236"/>
        <n v="2482106"/>
        <n v="2480939"/>
        <n v="2478675"/>
        <n v="2472358"/>
        <n v="2471671"/>
        <n v="2470606"/>
        <n v="2468616"/>
        <n v="2466294"/>
        <n v="2462590"/>
        <n v="2462260"/>
        <n v="2461535"/>
        <n v="2459648"/>
        <n v="2455462"/>
        <n v="2450665"/>
        <n v="2448006"/>
        <n v="2446219"/>
        <n v="2443535"/>
        <n v="2442348"/>
        <n v="2442340"/>
        <n v="2440317"/>
        <n v="2439175"/>
        <n v="2436695"/>
        <n v="2436652"/>
        <n v="2436633"/>
        <n v="2431528"/>
        <n v="2427868"/>
        <n v="2427529"/>
        <n v="2427385"/>
        <n v="2426404"/>
        <n v="2423554"/>
        <n v="2423401"/>
        <n v="2423107"/>
        <n v="2423067"/>
        <n v="2423042"/>
        <n v="2420670"/>
        <n v="2420592"/>
        <n v="2416036"/>
        <n v="2413155"/>
        <n v="2401823"/>
        <n v="2400932"/>
        <n v="2397437"/>
        <n v="2397411"/>
        <n v="2396741"/>
        <n v="2396295"/>
        <n v="2393537"/>
        <n v="2389885"/>
        <n v="2389494"/>
        <n v="2388537"/>
        <n v="2383619"/>
        <n v="2382974"/>
        <n v="2382189"/>
        <n v="2380912"/>
        <n v="2378357"/>
        <n v="2378231"/>
        <n v="2377104"/>
        <n v="2374190"/>
        <n v="2373905"/>
        <n v="2373697"/>
        <n v="2371814"/>
        <n v="2370532"/>
        <n v="2369681"/>
        <n v="2368753"/>
        <n v="2368446"/>
        <n v="2368133"/>
        <n v="2363997"/>
        <n v="2363988"/>
        <n v="2362862"/>
        <n v="2361715"/>
        <n v="2360794"/>
        <n v="2358032"/>
        <n v="2356449"/>
        <n v="2354167"/>
        <n v="2348973"/>
        <n v="2347382"/>
        <n v="2346300"/>
        <n v="2341078"/>
        <n v="2335804"/>
        <n v="2335775"/>
        <n v="2335233"/>
        <n v="2334269"/>
        <n v="2333904"/>
        <n v="2333304"/>
        <n v="2333018"/>
        <n v="2332618"/>
        <n v="2331719"/>
        <n v="2329581"/>
        <n v="2325861"/>
        <n v="2323652"/>
        <n v="2321870"/>
        <n v="2321783"/>
        <n v="2319102"/>
        <n v="2317686"/>
        <n v="2316922"/>
        <n v="2316247"/>
        <n v="2312420"/>
        <n v="2311767"/>
        <n v="2306962"/>
        <n v="2306485"/>
        <n v="2305477"/>
        <n v="2301624"/>
        <n v="2301618"/>
        <n v="2298239"/>
        <n v="2297544"/>
        <n v="2293050"/>
        <n v="2291000"/>
        <n v="2287727"/>
        <n v="2286224"/>
        <n v="2285974"/>
        <n v="2282450"/>
        <n v="2282355"/>
        <n v="2277487"/>
        <n v="2276842"/>
        <n v="2275829"/>
        <n v="2274845"/>
        <n v="2274545"/>
        <n v="2273886"/>
        <n v="2272846"/>
        <n v="2270624"/>
        <n v="2270183"/>
        <n v="2269517"/>
        <n v="2268393"/>
        <n v="2267864"/>
        <n v="2267508"/>
        <n v="2267153"/>
        <n v="2266169"/>
        <n v="2265800"/>
        <n v="2265770"/>
        <n v="2265389"/>
        <n v="2263462"/>
        <n v="2261678"/>
        <n v="2261381"/>
        <n v="2259113"/>
        <n v="2259061"/>
        <n v="2252261"/>
        <n v="2248897"/>
        <n v="2246253"/>
        <n v="2246071"/>
        <n v="2240143"/>
        <n v="2236848"/>
        <n v="2233907"/>
        <n v="2232455"/>
        <n v="2230103"/>
        <n v="2228665"/>
        <n v="2224374"/>
        <n v="2223278"/>
        <n v="2222500"/>
        <n v="2220859"/>
        <n v="2219255"/>
        <n v="2216673"/>
        <n v="2216353"/>
        <n v="2214774"/>
        <n v="2213809"/>
        <n v="2208993"/>
        <n v="2206506"/>
        <n v="2204078"/>
        <n v="2203885"/>
        <n v="2203817"/>
        <n v="2199502"/>
        <n v="2196224"/>
        <n v="2184470"/>
        <n v="2177462"/>
        <n v="2175110"/>
        <n v="2172525"/>
        <n v="2171626"/>
        <n v="2169825"/>
        <n v="2168468"/>
        <n v="2168251"/>
        <n v="2166065"/>
        <n v="2165711"/>
        <n v="2165401"/>
        <n v="2164452"/>
        <n v="2155917"/>
        <n v="2155832"/>
        <n v="2153455"/>
        <n v="2148881"/>
        <n v="2147438"/>
        <n v="2141109"/>
        <n v="2140820"/>
        <n v="2138902"/>
        <n v="2135948"/>
        <n v="2135117"/>
        <n v="2132620"/>
        <n v="2129777"/>
        <n v="2128805"/>
        <n v="2128778"/>
        <n v="2127723"/>
        <n v="2124716"/>
        <n v="2124690"/>
        <n v="2120889"/>
        <n v="2120259"/>
        <n v="2119928"/>
        <n v="2119276"/>
        <n v="2117078"/>
        <n v="2110601"/>
        <n v="2108853"/>
        <n v="2107905"/>
        <n v="2103888"/>
        <n v="2102889"/>
        <n v="2100968"/>
        <n v="2096690"/>
        <n v="2090668"/>
        <n v="2090439"/>
        <n v="2087636"/>
        <n v="2085639"/>
        <n v="2082345"/>
        <n v="2078796"/>
        <n v="2077383"/>
        <n v="2076827"/>
        <n v="2076525"/>
        <n v="2075509"/>
        <n v="2061760"/>
        <n v="2059155"/>
        <n v="2055073"/>
        <n v="2052364"/>
        <n v="2051961"/>
        <n v="2051075"/>
        <n v="2050338"/>
        <n v="2050328"/>
        <n v="2047776"/>
        <n v="2045335"/>
        <n v="2037149"/>
        <n v="2035472"/>
        <n v="2034361"/>
        <n v="2033003"/>
        <n v="2032408"/>
        <n v="2027134"/>
        <n v="2027013"/>
        <n v="2024924"/>
        <n v="2021121"/>
        <n v="2017752"/>
        <n v="2015914"/>
        <n v="2013117"/>
        <n v="2011110"/>
        <n v="2010724"/>
        <n v="2009585"/>
        <n v="2007928"/>
        <n v="2007148"/>
        <n v="2005740"/>
        <n v="2001830"/>
        <n v="1996265"/>
        <n v="1995093"/>
        <n v="1994261"/>
        <n v="1993978"/>
        <n v="1990602"/>
        <n v="1985717"/>
        <n v="1982425"/>
        <n v="1982268"/>
        <n v="1982209"/>
        <n v="1981742"/>
        <n v="1978841"/>
        <n v="1977947"/>
        <n v="1971142"/>
        <n v="1970839"/>
        <n v="1968502"/>
        <n v="1968327"/>
        <n v="1967871"/>
        <n v="1965783"/>
        <n v="1964249"/>
        <n v="1960189"/>
        <n v="1960128"/>
        <n v="1949282"/>
        <n v="1947974"/>
        <n v="1946840"/>
        <n v="1943161"/>
        <n v="1939728"/>
        <n v="1935605"/>
        <n v="1935291"/>
        <n v="1931205"/>
        <n v="1929442"/>
        <n v="1928213"/>
        <n v="1925503"/>
        <n v="1923075"/>
        <n v="1921498"/>
        <n v="1918986"/>
        <n v="1912541"/>
        <n v="1910452"/>
        <n v="1908631"/>
        <n v="1908606"/>
        <n v="1906804"/>
        <n v="1906150"/>
        <n v="1905361"/>
        <n v="1903758"/>
        <n v="1901846"/>
        <n v="1900800"/>
        <n v="1896642"/>
        <n v="1895793"/>
        <n v="1887999"/>
        <n v="1887912"/>
        <n v="1884659"/>
        <n v="1884204"/>
        <n v="1879389"/>
        <n v="1874429"/>
        <n v="1873589"/>
        <n v="1870841"/>
        <n v="1869567"/>
        <n v="1869421"/>
        <n v="1867263"/>
        <n v="1866827"/>
        <n v="1866728"/>
        <n v="1866033"/>
        <n v="1865527"/>
        <n v="1863447"/>
        <n v="1862491"/>
        <n v="1859395"/>
        <n v="1856829"/>
        <n v="1854977"/>
        <n v="1846051"/>
        <n v="1845333"/>
        <n v="1842714"/>
        <n v="1841580"/>
        <n v="1840581"/>
        <n v="1840564"/>
        <n v="1834942"/>
        <n v="1834769"/>
        <n v="1832751"/>
        <n v="1832442"/>
        <n v="1830890"/>
        <n v="1828506"/>
        <n v="1822729"/>
        <n v="1821771"/>
        <n v="1820750"/>
        <n v="1818792"/>
        <n v="1816417"/>
        <n v="1816331"/>
        <n v="1812871"/>
        <n v="1812825"/>
        <n v="1811344"/>
        <n v="1808103"/>
        <n v="1803302"/>
        <n v="1797859"/>
        <n v="1797637"/>
        <n v="1797304"/>
        <n v="1792568"/>
        <n v="1788746"/>
        <n v="1786943"/>
        <n v="1786901"/>
        <n v="1785800"/>
        <n v="1785016"/>
        <n v="1780076"/>
        <n v="1771148"/>
        <n v="1763862"/>
        <n v="1763458"/>
        <n v="1762555"/>
        <n v="1761447"/>
        <n v="1760609"/>
        <n v="1758019"/>
        <n v="1756624"/>
        <n v="1755097"/>
        <n v="1753078"/>
        <n v="1747222"/>
        <n v="1746811"/>
        <n v="1746209"/>
        <n v="1745402"/>
        <n v="1745312"/>
        <n v="1740784"/>
        <n v="1740216"/>
        <n v="1732559"/>
        <n v="1732005"/>
        <n v="1728899"/>
        <n v="1728785"/>
        <n v="1726966"/>
        <n v="1725974"/>
        <n v="1723485"/>
        <n v="1723222"/>
        <n v="1720619"/>
        <n v="1717520"/>
        <n v="1711529"/>
        <n v="1709717"/>
        <n v="1709216"/>
        <n v="1708956"/>
        <n v="1705617"/>
        <n v="1705205"/>
        <n v="1700398"/>
        <n v="1698391"/>
        <n v="1697784"/>
        <n v="1693243"/>
        <n v="1689040"/>
        <n v="1687335"/>
        <n v="1681546"/>
        <n v="1680375"/>
        <n v="1679702"/>
        <n v="1676600"/>
        <n v="1674428"/>
        <n v="1674102"/>
        <n v="1673750"/>
        <n v="1673136"/>
        <n v="1668930"/>
        <n v="1660906"/>
        <n v="1660724"/>
        <n v="1660261"/>
        <n v="1659891"/>
        <n v="1657228"/>
        <n v="1655939"/>
        <n v="1651591"/>
        <n v="1651102"/>
        <n v="1650330"/>
        <n v="1649951"/>
        <n v="1649300"/>
        <n v="1649108"/>
        <n v="1648054"/>
        <n v="1646926"/>
        <n v="1644999"/>
        <n v="1641589"/>
        <n v="1639277"/>
        <n v="1639120"/>
        <n v="1637916"/>
        <n v="1633246"/>
        <n v="1633100"/>
        <n v="1632428"/>
        <n v="1632149"/>
        <n v="1631807"/>
        <n v="1631733"/>
        <n v="1631400"/>
        <n v="1631330"/>
        <n v="1631288"/>
        <n v="1613244"/>
        <n v="1610852"/>
        <n v="1606397"/>
        <n v="1606222"/>
        <n v="1602568"/>
        <n v="1601664"/>
        <n v="1601577"/>
        <n v="1601416"/>
        <n v="1600988"/>
        <n v="1599319"/>
        <n v="1597481"/>
        <n v="1594083"/>
        <n v="1590548"/>
        <n v="1589909"/>
        <n v="1588656"/>
        <n v="1587234"/>
        <n v="1586945"/>
        <n v="1584064"/>
        <n v="1581845"/>
        <n v="1580799"/>
        <n v="1577493"/>
        <n v="1572271"/>
        <n v="1570348"/>
        <n v="1570170"/>
        <n v="1568951"/>
        <n v="1568517"/>
        <n v="1568383"/>
        <n v="1566167"/>
        <n v="1566042"/>
        <n v="1564111"/>
        <n v="1562642"/>
        <n v="1562045"/>
        <n v="1561505"/>
        <n v="1559494"/>
        <n v="1557998"/>
        <n v="1557383"/>
        <n v="1556814"/>
        <n v="1556712"/>
        <n v="1555897"/>
        <n v="1550578"/>
        <n v="1549512"/>
        <n v="1549503"/>
        <n v="1546620"/>
        <n v="1544485"/>
        <n v="1543006"/>
        <n v="1542713"/>
        <n v="1539848"/>
        <n v="1539749"/>
        <n v="1537663"/>
        <n v="1537501"/>
        <n v="1536533"/>
        <n v="1536441"/>
        <n v="1534243"/>
        <n v="1531465"/>
        <n v="1530310"/>
        <n v="1530106"/>
        <n v="1529179"/>
        <n v="1528912"/>
        <n v="1528333"/>
        <n v="1527535"/>
        <n v="1525761"/>
        <n v="1525582"/>
        <n v="1523610"/>
        <n v="1523018"/>
        <n v="1522929"/>
        <n v="1521508"/>
        <n v="1521432"/>
        <n v="1513294"/>
        <n v="1512462"/>
        <n v="1509863"/>
        <n v="1509452"/>
        <n v="1509237"/>
        <n v="1507336"/>
        <n v="1506972"/>
        <n v="1505217"/>
        <n v="1504257"/>
        <n v="1503493"/>
        <n v="1500858"/>
        <n v="1499484"/>
        <n v="1499286"/>
        <n v="1498424"/>
        <n v="1497427"/>
        <n v="1496847"/>
        <n v="1495881"/>
        <n v="1495502"/>
        <n v="1495196"/>
        <n v="1495090"/>
        <n v="1492619"/>
        <n v="1492339"/>
        <n v="1491538"/>
        <n v="1490833"/>
        <n v="1490702"/>
        <n v="1490696"/>
        <n v="1487126"/>
        <n v="1486623"/>
        <n v="1486465"/>
        <n v="1486034"/>
        <n v="1484799"/>
        <n v="1483320"/>
        <n v="1483081"/>
        <n v="1482208"/>
        <n v="1481172"/>
        <n v="1480124"/>
        <n v="1479666"/>
        <n v="1478146"/>
        <n v="1475866"/>
        <n v="1475015"/>
        <n v="1474749"/>
        <n v="1474637"/>
        <n v="1474508"/>
        <n v="1474071"/>
        <n v="1473507"/>
        <n v="1472225"/>
        <n v="1471506"/>
        <n v="1471384"/>
        <n v="1470688"/>
        <n v="1470471"/>
        <n v="1469036"/>
        <n v="1468667"/>
        <n v="1468658"/>
        <n v="1468317"/>
        <n v="1468247"/>
        <n v="1465539"/>
        <n v="1465030"/>
        <n v="1464358"/>
        <n v="1459837"/>
        <n v="1457351"/>
        <n v="1455825"/>
        <n v="1451723"/>
        <n v="1451417"/>
        <n v="1449904"/>
        <n v="1448432"/>
        <n v="1447988"/>
        <n v="1447684"/>
        <n v="1446751"/>
        <n v="1445871"/>
        <n v="1445298"/>
        <n v="1445060"/>
        <n v="1442412"/>
        <n v="1440691"/>
        <n v="1439449"/>
        <n v="1436404"/>
        <n v="1434931"/>
        <n v="1434654"/>
        <n v="1430695"/>
        <n v="1430128"/>
        <n v="1429642"/>
        <n v="1427381"/>
        <n v="1427243"/>
        <n v="1423798"/>
        <n v="1423613"/>
        <n v="1420300"/>
        <n v="1418498"/>
        <n v="1417757"/>
        <n v="1417489"/>
        <n v="1417166"/>
        <n v="1415489"/>
        <n v="1413098"/>
        <n v="1412944"/>
        <n v="1411399"/>
        <n v="1410714"/>
        <n v="1409854"/>
        <n v="1408973"/>
        <n v="1407676"/>
        <n v="1407325"/>
        <n v="1407251"/>
        <n v="1406773"/>
        <n v="1406214"/>
        <n v="1405374"/>
        <n v="1405217"/>
        <n v="1403769"/>
        <n v="1403669"/>
        <n v="1402951"/>
        <n v="1402817"/>
        <n v="1402454"/>
        <n v="1401919"/>
        <n v="1401835"/>
        <n v="1400369"/>
        <n v="1398809"/>
        <n v="1397883"/>
        <n v="1397061"/>
        <n v="1396546"/>
        <n v="1396183"/>
        <n v="1394719"/>
        <n v="1394669"/>
        <n v="1394543"/>
        <n v="1394190"/>
        <n v="1390555"/>
        <n v="1390414"/>
        <n v="1389487"/>
        <n v="1387286"/>
        <n v="1387175"/>
        <n v="1386983"/>
        <n v="1386685"/>
        <n v="1385575"/>
        <n v="1385157"/>
        <n v="1384559"/>
        <n v="1384256"/>
        <n v="1384111"/>
        <n v="1382749"/>
        <n v="1381171"/>
        <n v="1380703"/>
        <n v="1380060"/>
        <n v="1376778"/>
        <n v="1376385"/>
        <n v="1372786"/>
        <n v="1372779"/>
        <n v="1370474"/>
        <n v="1370358"/>
        <n v="1369577"/>
        <n v="1366310"/>
        <n v="1366270"/>
        <n v="1366194"/>
        <n v="1364042"/>
        <n v="1363434"/>
        <n v="1362808"/>
        <n v="1361993"/>
        <n v="1360296"/>
        <n v="1360198"/>
        <n v="1360043"/>
        <n v="1359611"/>
        <n v="1359519"/>
        <n v="1358312"/>
        <n v="1358245"/>
        <n v="1356046"/>
        <n v="1354796"/>
        <n v="1354758"/>
        <n v="1351409"/>
        <n v="1348494"/>
        <n v="1347034"/>
        <n v="1346437"/>
        <n v="1345611"/>
        <n v="1343630"/>
        <n v="1342014"/>
        <n v="1340207"/>
        <n v="1340205"/>
        <n v="1340007"/>
        <n v="1338262"/>
        <n v="1336542"/>
        <n v="1336370"/>
        <n v="1335736"/>
        <n v="1334808"/>
        <n v="1332108"/>
        <n v="1331850"/>
        <n v="1331493"/>
        <n v="1331180"/>
        <n v="1330500"/>
        <n v="1321504"/>
        <n v="1319462"/>
        <n v="1318137"/>
        <n v="1317588"/>
        <n v="1317384"/>
        <n v="1317343"/>
        <n v="1315849"/>
        <n v="1314834"/>
        <n v="1313306"/>
        <n v="1311870"/>
        <n v="1311398"/>
        <n v="1308525"/>
        <n v="1308282"/>
        <n v="1307773"/>
        <n v="1306587"/>
        <n v="1304710"/>
        <n v="1304390"/>
        <n v="1304097"/>
        <n v="1303029"/>
        <n v="1301613"/>
        <n v="1297675"/>
        <n v="1295576"/>
        <n v="1295416"/>
        <n v="1294674"/>
        <n v="1292205"/>
        <n v="1290741"/>
        <n v="1290508"/>
        <n v="1289936"/>
        <n v="1288460"/>
        <n v="1286275"/>
        <n v="1283991"/>
        <n v="1279274"/>
        <n v="1279211"/>
        <n v="1278802"/>
        <n v="1277222"/>
        <n v="1277144"/>
        <n v="1276497"/>
        <n v="1274269"/>
        <n v="1273825"/>
        <n v="1273385"/>
        <n v="1272714"/>
        <n v="1269455"/>
        <n v="1268505"/>
        <n v="1267900"/>
        <n v="1267021"/>
        <n v="1264655"/>
        <n v="1263176"/>
        <n v="1262622"/>
        <n v="1260921"/>
        <n v="1257760"/>
        <n v="1257611"/>
        <n v="1257309"/>
        <n v="1256874"/>
        <n v="1254489"/>
        <n v="1253739"/>
        <n v="1253125"/>
        <n v="1251762"/>
        <n v="1245695"/>
        <n v="1242374"/>
        <n v="1240820"/>
        <n v="1238879"/>
        <n v="1236817"/>
        <n v="1236070"/>
        <n v="1235070"/>
        <n v="1234405"/>
        <n v="1233267"/>
        <n v="1232988"/>
        <n v="1231888"/>
        <n v="1229984"/>
        <n v="1229358"/>
        <n v="1228080"/>
        <n v="1226950"/>
        <n v="1226742"/>
        <n v="1225787"/>
        <n v="1223568"/>
        <n v="1223359"/>
        <n v="1223259"/>
        <n v="1220414"/>
        <n v="1217923"/>
        <n v="1217241"/>
        <n v="1216362"/>
        <n v="1215949"/>
        <n v="1212041"/>
        <n v="1211856"/>
        <n v="1211067"/>
        <n v="1208402"/>
        <n v="1203500"/>
        <n v="1197823"/>
        <n v="1194377"/>
        <n v="1192610"/>
        <n v="1192424"/>
        <n v="1191562"/>
        <n v="1191142"/>
        <n v="1190853"/>
        <n v="1190088"/>
        <n v="1189622"/>
        <n v="1187935"/>
        <n v="1184442"/>
        <n v="1182294"/>
        <n v="1177947"/>
        <n v="1177497"/>
        <n v="1176165"/>
        <n v="1174963"/>
        <n v="1173599"/>
        <n v="1172202"/>
        <n v="1171707"/>
        <n v="1165231"/>
        <n v="1164642"/>
        <n v="1163315"/>
        <n v="1162642"/>
        <n v="1149419"/>
        <n v="1147345"/>
        <n v="1146958"/>
        <n v="1146744"/>
        <n v="1144721"/>
        <n v="1144415"/>
        <n v="1143151"/>
        <n v="1141935"/>
        <n v="1139574"/>
        <n v="1138692"/>
        <n v="1136842"/>
        <n v="1132207"/>
        <n v="1131394"/>
        <n v="1131081"/>
        <n v="1130454"/>
        <n v="1129218"/>
        <n v="1124797"/>
        <n v="1123923"/>
        <n v="1121193"/>
        <n v="1120027"/>
        <n v="1118139"/>
        <n v="1114587"/>
        <n v="1113080"/>
        <n v="1112560"/>
        <n v="1109143"/>
        <n v="1104814"/>
        <n v="1104548"/>
        <n v="1100494"/>
        <n v="1099716"/>
        <n v="1098902"/>
        <n v="1097545"/>
        <n v="1094178"/>
        <n v="1093220"/>
        <n v="1091832"/>
        <n v="1090764"/>
        <n v="1036617"/>
        <n v="1031148"/>
        <n v="1029021"/>
        <n v="1027417"/>
        <n v="1027283"/>
        <n v="1024355"/>
        <n v="1021834"/>
        <n v="1021060"/>
        <n v="1020326"/>
        <n v="1018472"/>
        <n v="1017473"/>
        <n v="1014484"/>
        <n v="1013131"/>
        <n v="1012895"/>
        <n v="1012691"/>
        <n v="1012583"/>
        <n v="1011426"/>
        <n v="1010940"/>
        <n v="1010344"/>
        <n v="1010338"/>
        <n v="1010242"/>
        <n v="1007558"/>
        <n v="1002452"/>
        <n v="1000477"/>
        <n v="1000014"/>
        <n v="999689"/>
        <n v="991380"/>
        <n v="988350"/>
        <n v="988069"/>
        <n v="978546"/>
        <n v="974868"/>
        <n v="973438"/>
        <n v="971075"/>
        <n v="969279"/>
        <n v="966461"/>
        <n v="964482"/>
        <n v="961342"/>
        <n v="960836"/>
        <n v="956379"/>
        <n v="953843"/>
        <n v="953565"/>
        <n v="953375"/>
        <n v="950657"/>
        <n v="950232"/>
        <n v="949221"/>
        <n v="946943"/>
        <n v="946672"/>
        <n v="946323"/>
        <n v="946182"/>
        <n v="945499"/>
        <n v="945407"/>
        <n v="942933"/>
        <n v="940724"/>
        <n v="938056"/>
        <n v="936830"/>
        <n v="936114"/>
        <n v="933378"/>
        <n v="933263"/>
        <n v="932245"/>
        <n v="931790"/>
        <n v="926743"/>
        <n v="923915"/>
        <n v="922922"/>
        <n v="922478"/>
        <n v="921857"/>
        <n v="921500"/>
        <n v="920542"/>
        <n v="919218"/>
        <n v="918866"/>
        <n v="918543"/>
        <n v="918087"/>
        <n v="915973"/>
        <n v="914838"/>
        <n v="912541"/>
        <n v="910719"/>
        <n v="910592"/>
        <n v="909577"/>
        <n v="909234"/>
        <n v="909146"/>
        <n v="908514"/>
        <n v="906200"/>
        <n v="905563"/>
        <n v="905122"/>
        <n v="904833"/>
        <n v="903686"/>
        <n v="902054"/>
        <n v="900154"/>
        <n v="898980"/>
        <n v="896918"/>
        <n v="895109"/>
        <n v="893148"/>
        <n v="890215"/>
        <n v="889106"/>
        <n v="886705"/>
        <n v="886109"/>
        <n v="881214"/>
        <n v="874471"/>
        <n v="873273"/>
        <n v="872805"/>
        <n v="872121"/>
        <n v="871727"/>
        <n v="867249"/>
        <n v="867225"/>
        <n v="865264"/>
        <n v="864735"/>
        <n v="864370"/>
        <n v="861330"/>
        <n v="860636"/>
        <n v="855266"/>
        <n v="854567"/>
        <n v="849492"/>
        <n v="846521"/>
        <n v="846050"/>
        <n v="844096"/>
        <n v="842125"/>
        <n v="841179"/>
        <n v="840590"/>
        <n v="839679"/>
        <n v="838848"/>
        <n v="838704"/>
        <n v="836168"/>
        <n v="835112"/>
        <n v="834483"/>
        <n v="834185"/>
        <n v="833926"/>
        <n v="832244"/>
        <n v="829717"/>
        <n v="829652"/>
        <n v="828682"/>
        <n v="826459"/>
        <n v="826192"/>
        <n v="825252"/>
        <n v="824689"/>
        <n v="823392"/>
        <n v="820046"/>
        <n v="820011"/>
        <n v="819257"/>
        <n v="818508"/>
        <n v="815977"/>
        <n v="815741"/>
        <n v="815619"/>
        <n v="812814"/>
        <n v="810311"/>
        <n v="810266"/>
        <n v="809716"/>
        <n v="808206"/>
        <n v="807642"/>
        <n v="807340"/>
        <n v="806214"/>
        <n v="806112"/>
        <n v="805344"/>
        <n v="803086"/>
        <n v="800982"/>
        <n v="800720"/>
        <n v="800223"/>
        <n v="795889"/>
        <n v="795640"/>
        <n v="793620"/>
        <n v="793225"/>
        <n v="792159"/>
        <n v="791287"/>
        <n v="789257"/>
        <n v="787273"/>
        <n v="787261"/>
        <n v="787204"/>
        <n v="786862"/>
        <n v="782008"/>
        <n v="781647"/>
        <n v="776645"/>
        <n v="776490"/>
        <n v="774128"/>
        <n v="773928"/>
        <n v="772862"/>
        <n v="772300"/>
        <n v="770831"/>
        <n v="770004"/>
        <n v="766580"/>
        <n v="763439"/>
        <n v="763420"/>
        <n v="762610"/>
        <n v="759583"/>
        <n v="758441"/>
        <n v="757166"/>
        <n v="755172"/>
        <n v="754675"/>
        <n v="747934"/>
        <n v="747698"/>
        <n v="747671"/>
        <n v="747031"/>
        <n v="746552"/>
        <n v="745186"/>
        <n v="745069"/>
        <n v="743742"/>
        <n v="743716"/>
        <n v="740756"/>
        <n v="740656"/>
        <n v="738918"/>
        <n v="737585"/>
        <n v="735701"/>
        <n v="733894"/>
        <n v="733543"/>
        <n v="733370"/>
        <n v="732535"/>
        <n v="731855"/>
        <n v="727585"/>
        <n v="726333"/>
        <n v="724633"/>
        <n v="722320"/>
        <n v="720558"/>
        <n v="720320"/>
        <n v="718349"/>
        <n v="716064"/>
        <n v="715807"/>
        <n v="714200"/>
        <n v="712590"/>
        <n v="710916"/>
        <n v="709434"/>
        <n v="709334"/>
        <n v="706623"/>
        <n v="706418"/>
        <n v="703156"/>
        <n v="700913"/>
        <n v="699759"/>
        <n v="697442"/>
        <n v="696487"/>
        <n v="696482"/>
        <n v="696306"/>
        <n v="693889"/>
        <n v="693815"/>
        <n v="689661"/>
        <n v="687361"/>
        <n v="686768"/>
        <n v="686494"/>
        <n v="686147"/>
        <n v="684629"/>
        <n v="684129"/>
        <n v="683230"/>
        <n v="683027"/>
        <n v="681225"/>
        <n v="680818"/>
        <n v="675317"/>
        <n v="674970"/>
        <n v="673406"/>
        <n v="672510"/>
        <n v="671579"/>
        <n v="667627"/>
        <n v="666862"/>
        <n v="666271"/>
        <n v="665013"/>
        <n v="663879"/>
        <n v="663764"/>
        <n v="663384"/>
        <n v="655506"/>
        <n v="652842"/>
        <n v="652092"/>
        <n v="651818"/>
        <n v="651771"/>
        <n v="651770"/>
        <n v="651390"/>
        <n v="645887"/>
        <n v="644941"/>
        <n v="643512"/>
        <n v="640117"/>
        <n v="637688"/>
        <n v="636319"/>
        <n v="634096"/>
        <n v="633339"/>
        <n v="630519"/>
        <n v="630453"/>
        <n v="627678"/>
        <n v="627217"/>
        <n v="626876"/>
        <n v="626289"/>
        <n v="622866"/>
        <n v="622855"/>
        <n v="622779"/>
        <n v="622694"/>
        <n v="622460"/>
        <n v="620288"/>
        <n v="620218"/>
        <n v="619991"/>
        <n v="617990"/>
        <n v="617671"/>
        <n v="617127"/>
        <n v="616825"/>
        <n v="612221"/>
        <n v="611716"/>
        <n v="611137"/>
        <n v="610819"/>
        <n v="610690"/>
        <n v="608396"/>
        <n v="608113"/>
        <n v="605463"/>
        <n v="599354"/>
        <n v="598770"/>
        <n v="598167"/>
        <n v="588899"/>
        <n v="588270"/>
        <n v="586409"/>
        <n v="585879"/>
        <n v="585458"/>
        <n v="585273"/>
        <n v="585166"/>
        <n v="582598"/>
        <n v="579495"/>
        <n v="579412"/>
        <n v="574584"/>
        <n v="573316"/>
        <n v="573065"/>
        <n v="571952"/>
        <n v="571080"/>
        <n v="570882"/>
        <n v="570850"/>
        <n v="569577"/>
        <n v="568585"/>
        <n v="568325"/>
        <n v="567972"/>
        <n v="567226"/>
        <n v="567187"/>
        <n v="562614"/>
        <n v="562114"/>
        <n v="557918"/>
        <n v="557329"/>
        <n v="555739"/>
        <n v="552679"/>
        <n v="552453"/>
        <n v="552343"/>
        <n v="551139"/>
        <n v="550520"/>
        <n v="547386"/>
        <n v="547177"/>
        <n v="545600"/>
        <n v="542611"/>
        <n v="535128"/>
        <n v="534328"/>
        <n v="530032"/>
        <n v="529546"/>
        <n v="526805"/>
        <n v="526653"/>
        <n v="524730"/>
        <n v="524575"/>
        <n v="523218"/>
        <n v="522065"/>
        <n v="520279"/>
        <n v="520189"/>
        <n v="519554"/>
        <n v="519483"/>
        <n v="517772"/>
        <n v="516877"/>
        <n v="516347"/>
        <n v="515946"/>
        <n v="514261"/>
        <n v="512878"/>
        <n v="511175"/>
        <n v="510577"/>
        <n v="509918"/>
        <n v="509341"/>
        <n v="507304"/>
        <n v="507186"/>
        <n v="506909"/>
        <n v="503800"/>
        <n v="496465"/>
        <n v="496164"/>
        <n v="489400"/>
        <n v="485738"/>
        <n v="483013"/>
        <n v="482242"/>
        <n v="480923"/>
        <n v="478717"/>
        <n v="477140"/>
        <n v="475916"/>
        <n v="473113"/>
        <n v="471928"/>
        <n v="470870"/>
        <n v="470675"/>
        <n v="468752"/>
        <n v="465278"/>
        <n v="464506"/>
        <n v="462379"/>
        <n v="461269"/>
        <n v="459054"/>
        <n v="457976"/>
        <n v="456638"/>
        <n v="455017"/>
        <n v="454756"/>
        <n v="454250"/>
        <n v="454009"/>
        <n v="453519"/>
        <n v="452781"/>
        <n v="451545"/>
        <n v="450050"/>
        <n v="449787"/>
        <n v="448312"/>
        <n v="447754"/>
        <n v="440396"/>
        <n v="438133"/>
        <n v="436599"/>
        <n v="436365"/>
        <n v="434987"/>
        <n v="434473"/>
        <n v="430826"/>
        <n v="430188"/>
        <n v="429305"/>
        <n v="425506"/>
        <n v="422561"/>
        <n v="420111"/>
        <n v="419629"/>
        <n v="417652"/>
        <n v="417504"/>
        <n v="417100"/>
        <n v="415660"/>
        <n v="414627"/>
        <n v="410962"/>
        <n v="410094"/>
        <n v="407078"/>
        <n v="405555"/>
        <n v="405225"/>
        <n v="405090"/>
        <n v="404424"/>
        <n v="400262"/>
        <n v="400240"/>
        <n v="396599"/>
        <n v="396433"/>
        <n v="395609"/>
        <n v="394752"/>
        <n v="391325"/>
        <n v="390251"/>
        <n v="389924"/>
        <n v="380728"/>
        <n v="377287"/>
        <n v="377151"/>
        <n v="374305"/>
        <n v="369015"/>
        <n v="368528"/>
        <n v="367815"/>
        <n v="365153"/>
        <n v="364351"/>
        <n v="363834"/>
        <n v="363472"/>
        <n v="361855"/>
        <n v="359447"/>
        <n v="355548"/>
        <n v="354887"/>
        <n v="354330"/>
        <n v="353965"/>
        <n v="352168"/>
        <n v="351650"/>
        <n v="350702"/>
        <n v="347642"/>
        <n v="347036"/>
        <n v="346366"/>
        <n v="346356"/>
        <n v="343250"/>
        <n v="342599"/>
        <n v="341981"/>
        <n v="340692"/>
        <n v="339586"/>
        <n v="337159"/>
        <n v="331579"/>
        <n v="331328"/>
        <n v="330347"/>
        <n v="329917"/>
        <n v="329436"/>
        <n v="327900"/>
        <n v="327673"/>
        <n v="326150"/>
        <n v="325790"/>
        <n v="325389"/>
        <n v="324460"/>
        <n v="323771"/>
        <n v="323517"/>
        <n v="322884"/>
        <n v="322716"/>
        <n v="322697"/>
        <n v="321934"/>
        <n v="321756"/>
        <n v="320761"/>
        <n v="320538"/>
        <n v="320450"/>
        <n v="320422"/>
        <n v="320285"/>
        <n v="320284"/>
        <n v="319092"/>
        <n v="319077"/>
        <n v="318729"/>
        <n v="318435"/>
        <n v="317809"/>
        <n v="317718"/>
        <n v="317692"/>
        <n v="316474"/>
        <n v="315918"/>
        <n v="315654"/>
        <n v="315606"/>
        <n v="315401"/>
        <n v="315082"/>
        <n v="314941"/>
        <n v="314582"/>
        <n v="314377"/>
        <n v="313317"/>
        <n v="312722"/>
        <n v="312288"/>
        <n v="311286"/>
        <n v="310670"/>
        <n v="309393"/>
        <n v="309329"/>
        <n v="308930"/>
        <n v="308875"/>
        <n v="308652"/>
        <n v="307962"/>
        <n v="306825"/>
        <n v="306739"/>
        <n v="306605"/>
        <n v="306545"/>
        <n v="306394"/>
        <n v="305972"/>
        <n v="305591"/>
        <n v="305395"/>
        <n v="305132"/>
        <n v="303939"/>
        <n v="303882"/>
        <n v="302936"/>
        <n v="302865"/>
        <n v="302772"/>
        <n v="302529"/>
        <n v="301549"/>
        <n v="301346"/>
        <n v="299755"/>
        <n v="298914"/>
        <n v="297769"/>
        <n v="297176"/>
        <n v="295760"/>
        <n v="295128"/>
        <n v="293394"/>
        <n v="293130"/>
        <n v="292630"/>
        <n v="292204"/>
        <n v="291112"/>
        <n v="290662"/>
        <n v="289653"/>
        <n v="289135"/>
        <n v="288711"/>
        <n v="288031"/>
        <n v="287122"/>
        <n v="286313"/>
        <n v="284224"/>
        <n v="283604"/>
        <n v="282927"/>
        <n v="282655"/>
        <n v="282315"/>
        <n v="281764"/>
        <n v="281229"/>
        <n v="279845"/>
        <n v="279797"/>
        <n v="279078"/>
        <n v="278576"/>
        <n v="277379"/>
        <n v="276291"/>
        <n v="275582"/>
        <n v="275578"/>
        <n v="275459"/>
        <n v="274782"/>
        <n v="274702"/>
        <n v="274557"/>
        <n v="272730"/>
        <n v="271527"/>
        <n v="270064"/>
        <n v="269710"/>
        <n v="268014"/>
        <n v="267955"/>
        <n v="267593"/>
        <n v="266878"/>
        <n v="266210"/>
        <n v="265525"/>
        <n v="265109"/>
        <n v="264928"/>
        <n v="264659"/>
        <n v="263882"/>
        <n v="263614"/>
        <n v="263510"/>
        <n v="263500"/>
        <n v="262760"/>
        <n v="262138"/>
        <n v="261530"/>
        <n v="260709"/>
        <n v="258164"/>
        <n v="257676"/>
        <n v="257479"/>
        <n v="256161"/>
        <n v="255583"/>
        <n v="254846"/>
        <n v="253533"/>
        <n v="253385"/>
        <n v="252365"/>
        <n v="252361"/>
        <n v="252121"/>
        <n v="251176"/>
        <n v="249753"/>
        <n v="249372"/>
        <n v="248865"/>
        <n v="248490"/>
        <n v="247432"/>
        <n v="245881"/>
        <n v="244071"/>
        <n v="242506"/>
        <n v="241593"/>
        <n v="241395"/>
        <n v="240740"/>
        <n v="240427"/>
        <n v="240360"/>
        <n v="239208"/>
        <n v="237477"/>
        <n v="237329"/>
        <n v="236659"/>
        <n v="236655"/>
        <n v="236421"/>
        <n v="234918"/>
        <n v="233161"/>
        <n v="230856"/>
        <n v="228583"/>
        <n v="227908"/>
        <n v="226697"/>
        <n v="221873"/>
        <n v="218404"/>
        <n v="216191"/>
        <n v="215764"/>
        <n v="215570"/>
        <n v="214794"/>
        <n v="214148"/>
        <n v="213266"/>
        <n v="213020"/>
        <n v="212722"/>
        <n v="211877"/>
        <n v="210746"/>
        <n v="209460"/>
        <n v="208565"/>
        <n v="208410"/>
        <n v="207356"/>
        <n v="204724"/>
        <n v="204539"/>
        <n v="202507"/>
        <n v="201390"/>
        <n v="200243"/>
        <n v="199392"/>
        <n v="198387"/>
        <n v="197755"/>
        <n v="197156"/>
        <n v="195932"/>
        <n v="195783"/>
        <n v="195168"/>
        <n v="195137"/>
        <n v="194918"/>
        <n v="193722"/>
        <n v="193637"/>
        <n v="193488"/>
        <n v="193360"/>
        <n v="192852"/>
        <n v="192750"/>
        <n v="192349"/>
        <n v="191324"/>
        <n v="190409"/>
        <n v="188896"/>
        <n v="186888"/>
        <n v="185978"/>
        <n v="185753"/>
        <n v="184883"/>
        <n v="184833"/>
        <n v="184110"/>
        <n v="182477"/>
        <n v="181376"/>
        <n v="181167"/>
        <n v="180416"/>
        <n v="180083"/>
        <n v="179679"/>
        <n v="179296"/>
        <n v="178784"/>
        <n v="178043"/>
        <n v="177846"/>
        <n v="177536"/>
        <n v="177233"/>
        <n v="176903"/>
        <n v="176836"/>
        <n v="176285"/>
        <n v="175694"/>
        <n v="174025"/>
        <n v="173997"/>
        <n v="173980"/>
        <n v="173938"/>
        <n v="172672"/>
        <n v="171653"/>
        <n v="170510"/>
        <n v="169927"/>
        <n v="168525"/>
        <n v="168417"/>
        <n v="167417"/>
        <n v="165789"/>
        <n v="164781"/>
        <n v="164675"/>
        <n v="159726"/>
        <n v="159370"/>
        <n v="159011"/>
        <n v="158284"/>
        <n v="157798"/>
        <n v="157795"/>
        <n v="157051"/>
        <n v="155689"/>
        <n v="153675"/>
        <n v="151654"/>
        <n v="150832"/>
        <n v="149929"/>
        <n v="148545"/>
        <n v="147388"/>
        <n v="146944"/>
        <n v="146825"/>
        <n v="145609"/>
        <n v="143048"/>
        <n v="142833"/>
        <n v="142695"/>
        <n v="142684"/>
        <n v="140025"/>
        <n v="139874"/>
        <n v="139612"/>
        <n v="139311"/>
        <n v="138579"/>
        <n v="138069"/>
        <n v="137974"/>
        <n v="137814"/>
        <n v="137432"/>
        <n v="136962"/>
        <n v="136352"/>
        <n v="136227"/>
        <n v="135619"/>
        <n v="134936"/>
        <n v="134355"/>
        <n v="132244"/>
        <n v="131014"/>
        <n v="130216"/>
        <n v="129558"/>
        <n v="129352"/>
        <n v="128920"/>
        <n v="128890"/>
        <n v="128663"/>
        <n v="128256"/>
        <n v="127772"/>
        <n v="127608"/>
        <n v="126607"/>
        <n v="124797"/>
        <n v="124357"/>
        <n v="124352"/>
        <n v="124345"/>
        <n v="120623"/>
        <n v="120335"/>
        <n v="120223"/>
        <n v="119911"/>
        <n v="119900"/>
        <n v="119588"/>
        <n v="119510"/>
        <n v="118971"/>
        <n v="117287"/>
        <n v="117236"/>
        <n v="116599"/>
        <n v="115669"/>
        <n v="115560"/>
        <n v="115307"/>
        <n v="115157"/>
        <n v="112879"/>
        <n v="112793"/>
        <n v="111837"/>
        <n v="110958"/>
        <n v="110506"/>
        <n v="109738"/>
        <n v="109589"/>
        <n v="105538"/>
        <n v="104250"/>
        <n v="103640"/>
        <n v="101924"/>
        <n v="101597"/>
        <n v="99212"/>
        <n v="97219"/>
        <n v="94669"/>
        <n v="93790"/>
        <n v="93779"/>
        <n v="93292"/>
        <n v="92788"/>
        <n v="92451"/>
        <n v="90860"/>
        <n v="88209"/>
        <n v="87773"/>
        <n v="87473"/>
        <n v="87105"/>
        <n v="85330"/>
        <n v="83257"/>
        <n v="82896"/>
        <n v="81928"/>
        <n v="79402"/>
        <n v="79070"/>
        <n v="78742"/>
        <n v="76627"/>
        <n v="75815"/>
        <n v="74857"/>
        <n v="74777"/>
        <n v="74303"/>
        <n v="73549"/>
        <n v="73469"/>
        <n v="73128"/>
        <n v="73051"/>
        <n v="72747"/>
        <n v="72062"/>
        <n v="72014"/>
        <n v="71876"/>
        <n v="71512"/>
        <n v="71418"/>
        <n v="70614"/>
        <n v="70234"/>
        <n v="69829"/>
        <n v="69439"/>
        <n v="68599"/>
        <n v="68428"/>
        <n v="67778"/>
        <n v="67180"/>
        <n v="66286"/>
        <n v="66276"/>
        <n v="66243"/>
        <n v="66193"/>
        <n v="66035"/>
        <n v="65091"/>
        <n v="65064"/>
        <n v="64522"/>
        <n v="64442"/>
        <n v="64056"/>
        <n v="63924"/>
        <n v="63613"/>
        <n v="63588"/>
        <n v="63318"/>
        <n v="62855"/>
        <n v="62583"/>
        <n v="62508"/>
        <n v="62407"/>
        <n v="62316"/>
        <n v="62165"/>
        <n v="61873"/>
        <n v="61491"/>
        <n v="60278"/>
        <n v="60252"/>
        <n v="60049"/>
        <n v="59734"/>
        <n v="59185"/>
        <n v="59023"/>
        <n v="58366"/>
        <n v="57101"/>
        <n v="56512"/>
        <n v="56284"/>
        <n v="56246"/>
        <n v="56094"/>
        <n v="55176"/>
        <n v="54712"/>
        <n v="54275"/>
        <n v="54255"/>
        <n v="52615"/>
        <n v="52394"/>
        <n v="52335"/>
        <n v="52043"/>
        <n v="51038"/>
        <n v="50846"/>
        <n v="50148"/>
        <n v="50124"/>
        <n v="49670"/>
        <n v="48599"/>
        <n v="47618"/>
        <n v="47610"/>
        <n v="47459"/>
        <n v="46978"/>
        <n v="46969"/>
        <n v="45682"/>
        <n v="45609"/>
        <n v="45445"/>
        <n v="45384"/>
        <n v="44263"/>
        <n v="44145"/>
        <n v="42273"/>
        <n v="42032"/>
        <n v="41358"/>
        <n v="40100"/>
        <n v="39304"/>
        <n v="39260"/>
        <n v="38513"/>
        <n v="37879"/>
        <n v="36897"/>
        <n v="36841"/>
        <n v="35935"/>
        <n v="35375"/>
        <n v="34915"/>
        <n v="33816"/>
        <n v="32704"/>
        <n v="32294"/>
        <n v="32169"/>
        <n v="32045"/>
        <n v="31374"/>
        <n v="30193"/>
        <n v="27848"/>
        <n v="26640"/>
        <n v="26394"/>
        <n v="25632"/>
        <n v="25183"/>
        <n v="25100"/>
        <n v="23633"/>
        <n v="23619"/>
        <n v="23276"/>
        <n v="23193"/>
        <n v="22486"/>
        <n v="21904"/>
        <n v="21823"/>
        <n v="21475"/>
        <n v="21207"/>
        <n v="21188"/>
        <n v="20950"/>
        <n v="19402"/>
        <n v="18946"/>
        <n v="18174"/>
        <n v="17985"/>
        <n v="17571"/>
        <n v="16800"/>
        <n v="15991"/>
        <n v="15784"/>
        <n v="15154"/>
        <n v="14063"/>
        <n v="12221"/>
        <n v="12220"/>
        <n v="11975"/>
        <n v="11481"/>
        <n v="10889"/>
        <n v="10528"/>
        <n v="10135"/>
        <n v="8730"/>
        <n v="8703"/>
        <n v="8605"/>
        <n v="8198"/>
        <n v="7989"/>
        <n v="7702"/>
        <n v="7549"/>
        <n v="7490"/>
        <n v="7356"/>
        <n v="7355"/>
        <n v="7351"/>
        <n v="7322"/>
        <n v="7310"/>
        <n v="7209"/>
        <n v="7192"/>
        <n v="6041"/>
        <n v="5089"/>
        <n v="4869"/>
        <n v="4632"/>
        <n v="4396"/>
        <n v="3867"/>
        <n v="3647"/>
        <n v="3563"/>
        <n v="3211"/>
        <n v="2881"/>
        <n v="2845"/>
        <n v="2787"/>
        <n v="2571"/>
      </sharedItems>
    </cacheField>
    <cacheField name="HOST_NAME" numFmtId="0">
      <sharedItems/>
    </cacheField>
    <cacheField name="DOMICILIO" numFmtId="0">
      <sharedItems/>
    </cacheField>
    <cacheField name="CP" numFmtId="1">
      <sharedItems containsSemiMixedTypes="0" containsString="0" containsNumber="1" containsInteger="1" minValue="10001" maxValue="11693"/>
    </cacheField>
    <cacheField name="DISTRITO" numFmtId="49">
      <sharedItems count="5">
        <s v="Manhattan"/>
        <s v="Brooklyn"/>
        <s v="Queens"/>
        <s v="Bronx"/>
        <s v="Staten Island"/>
      </sharedItems>
    </cacheField>
    <cacheField name="BARRIO" numFmtId="49">
      <sharedItems/>
    </cacheField>
    <cacheField name="LATITUD" numFmtId="0">
      <sharedItems containsMixedTypes="1" containsNumber="1" containsInteger="1" minValue="40655" maxValue="4089603"/>
    </cacheField>
    <cacheField name="LONGITUD" numFmtId="0">
      <sharedItems containsMixedTypes="1" containsNumber="1" containsInteger="1" minValue="-7423986" maxValue="-73791"/>
    </cacheField>
    <cacheField name="TIPO_VIVIENDA" numFmtId="0">
      <sharedItems count="3">
        <s v="Private room"/>
        <s v="Entire home/apt"/>
        <s v="Shared room"/>
      </sharedItems>
    </cacheField>
    <cacheField name="PRECIO" numFmtId="165">
      <sharedItems containsSemiMixedTypes="0" containsString="0" containsNumber="1" containsInteger="1" minValue="10" maxValue="9999" count="363">
        <n v="125"/>
        <n v="210"/>
        <n v="155"/>
        <n v="75"/>
        <n v="78"/>
        <n v="150"/>
        <n v="100"/>
        <n v="110"/>
        <n v="145"/>
        <n v="70"/>
        <n v="86"/>
        <n v="90"/>
        <n v="85"/>
        <n v="888"/>
        <n v="89"/>
        <n v="80"/>
        <n v="49"/>
        <n v="200"/>
        <n v="147"/>
        <n v="50"/>
        <n v="450"/>
        <n v="250"/>
        <n v="33"/>
        <n v="160"/>
        <n v="25"/>
        <n v="108"/>
        <n v="180"/>
        <n v="199"/>
        <n v="60"/>
        <n v="44"/>
        <n v="68"/>
        <n v="275"/>
        <n v="88"/>
        <n v="97"/>
        <n v="99"/>
        <n v="34"/>
        <n v="59"/>
        <n v="280"/>
        <n v="169"/>
        <n v="135"/>
        <n v="350"/>
        <n v="225"/>
        <n v="46"/>
        <n v="230"/>
        <n v="184"/>
        <n v="95"/>
        <n v="45"/>
        <n v="165"/>
        <n v="140"/>
        <n v="105"/>
        <n v="72"/>
        <n v="149"/>
        <n v="340"/>
        <n v="53"/>
        <n v="249"/>
        <n v="52"/>
        <n v="56"/>
        <n v="36"/>
        <n v="130"/>
        <n v="55"/>
        <n v="158"/>
        <n v="120"/>
        <n v="272"/>
        <n v="195"/>
        <n v="79"/>
        <n v="40"/>
        <n v="20"/>
        <n v="129"/>
        <n v="167"/>
        <n v="35"/>
        <n v="65"/>
        <n v="37"/>
        <n v="73"/>
        <n v="215"/>
        <n v="16"/>
        <n v="28"/>
        <n v="24"/>
        <n v="113"/>
        <n v="84"/>
        <n v="170"/>
        <n v="207"/>
        <n v="63"/>
        <n v="104"/>
        <n v="26"/>
        <n v="31"/>
        <n v="38"/>
        <n v="30"/>
        <n v="189"/>
        <n v="322"/>
        <n v="115"/>
        <n v="119"/>
        <n v="175"/>
        <n v="43"/>
        <n v="153"/>
        <n v="284"/>
        <n v="83"/>
        <n v="139"/>
        <n v="98"/>
        <n v="190"/>
        <n v="23"/>
        <n v="58"/>
        <n v="152"/>
        <n v="18"/>
        <n v="341"/>
        <n v="245"/>
        <n v="109"/>
        <n v="218"/>
        <n v="57"/>
        <n v="750"/>
        <n v="209"/>
        <n v="299"/>
        <n v="300"/>
        <n v="116"/>
        <n v="400"/>
        <n v="101"/>
        <n v="185"/>
        <n v="48"/>
        <n v="181"/>
        <n v="445"/>
        <n v="182"/>
        <n v="148"/>
        <n v="499"/>
        <n v="220"/>
        <n v="32"/>
        <n v="146"/>
        <n v="168"/>
        <n v="62"/>
        <n v="524"/>
        <n v="900"/>
        <n v="142"/>
        <n v="136"/>
        <n v="27"/>
        <n v="64"/>
        <n v="1450"/>
        <n v="289"/>
        <n v="112"/>
        <n v="204"/>
        <n v="87"/>
        <n v="1763"/>
        <n v="54"/>
        <n v="395"/>
        <n v="47"/>
        <n v="42"/>
        <n v="77"/>
        <n v="2000"/>
        <n v="82"/>
        <n v="318"/>
        <n v="41"/>
        <n v="1000"/>
        <n v="126"/>
        <n v="549"/>
        <n v="346"/>
        <n v="500"/>
        <n v="205"/>
        <n v="295"/>
        <n v="188"/>
        <n v="259"/>
        <n v="600"/>
        <n v="124"/>
        <n v="19"/>
        <n v="14"/>
        <n v="235"/>
        <n v="107"/>
        <n v="239"/>
        <n v="93"/>
        <n v="138"/>
        <n v="325"/>
        <n v="67"/>
        <n v="260"/>
        <n v="219"/>
        <n v="380"/>
        <n v="1200"/>
        <n v="163"/>
        <n v="825"/>
        <n v="369"/>
        <n v="550"/>
        <n v="127"/>
        <n v="345"/>
        <n v="69"/>
        <n v="290"/>
        <n v="425"/>
        <n v="92"/>
        <n v="320"/>
        <n v="985"/>
        <n v="375"/>
        <n v="39"/>
        <n v="128"/>
        <n v="94"/>
        <n v="81"/>
        <n v="106"/>
        <n v="76"/>
        <n v="159"/>
        <n v="212"/>
        <n v="157"/>
        <n v="103"/>
        <n v="137"/>
        <n v="198"/>
        <n v="240"/>
        <n v="285"/>
        <n v="540"/>
        <n v="495"/>
        <n v="117"/>
        <n v="192"/>
        <n v="229"/>
        <n v="91"/>
        <n v="122"/>
        <n v="179"/>
        <n v="270"/>
        <n v="308"/>
        <n v="144"/>
        <n v="29"/>
        <n v="134"/>
        <n v="545"/>
        <n v="370"/>
        <n v="785"/>
        <n v="121"/>
        <n v="166"/>
        <n v="172"/>
        <n v="193"/>
        <n v="265"/>
        <n v="330"/>
        <n v="429"/>
        <n v="171"/>
        <n v="111"/>
        <n v="255"/>
        <n v="795"/>
        <n v="161"/>
        <n v="187"/>
        <n v="191"/>
        <n v="151"/>
        <n v="860"/>
        <n v="650"/>
        <n v="154"/>
        <n v="202"/>
        <n v="399"/>
        <n v="118"/>
        <n v="102"/>
        <n v="15"/>
        <n v="298"/>
        <n v="176"/>
        <n v="133"/>
        <n v="141"/>
        <n v="279"/>
        <n v="244"/>
        <n v="66"/>
        <n v="74"/>
        <n v="226"/>
        <n v="305"/>
        <n v="975"/>
        <n v="1600"/>
        <n v="800"/>
        <n v="2500"/>
        <n v="2750"/>
        <n v="3250"/>
        <n v="1250"/>
        <n v="1500"/>
        <n v="1550"/>
        <n v="749"/>
        <n v="143"/>
        <n v="675"/>
        <n v="950"/>
        <n v="599"/>
        <n v="575"/>
        <n v="850"/>
        <n v="224"/>
        <n v="560"/>
        <n v="51"/>
        <n v="96"/>
        <n v="700"/>
        <n v="164"/>
        <n v="743"/>
        <n v="390"/>
        <n v="173"/>
        <n v="71"/>
        <n v="525"/>
        <n v="1700"/>
        <n v="132"/>
        <n v="455"/>
        <n v="475"/>
        <n v="799"/>
        <n v="61"/>
        <n v="365"/>
        <n v="310"/>
        <n v="241"/>
        <n v="234"/>
        <n v="156"/>
        <n v="221"/>
        <n v="449"/>
        <n v="178"/>
        <n v="414"/>
        <n v="995"/>
        <n v="465"/>
        <n v="131"/>
        <n v="680"/>
        <n v="2695"/>
        <n v="17"/>
        <n v="194"/>
        <n v="21"/>
        <n v="1999"/>
        <n v="303"/>
        <n v="196"/>
        <n v="304"/>
        <n v="217"/>
        <n v="2300"/>
        <n v="316"/>
        <n v="162"/>
        <n v="201"/>
        <n v="349"/>
        <n v="208"/>
        <n v="420"/>
        <n v="22"/>
        <n v="329"/>
        <n v="430"/>
        <n v="114"/>
        <n v="269"/>
        <n v="228"/>
        <n v="1100"/>
        <n v="4000"/>
        <n v="383"/>
        <n v="174"/>
        <n v="123"/>
        <n v="288"/>
        <n v="281"/>
        <n v="699"/>
        <n v="999"/>
        <n v="360"/>
        <n v="276"/>
        <n v="419"/>
        <n v="262"/>
        <n v="355"/>
        <n v="197"/>
        <n v="331"/>
        <n v="595"/>
        <n v="1300"/>
        <n v="760"/>
        <n v="10"/>
        <n v="257"/>
        <n v="177"/>
        <n v="315"/>
        <n v="960"/>
        <n v="328"/>
        <n v="385"/>
        <n v="2100"/>
        <n v="480"/>
        <n v="273"/>
        <n v="3750"/>
        <n v="625"/>
        <n v="251"/>
        <n v="379"/>
        <n v="9999"/>
        <n v="438"/>
        <n v="4500"/>
        <n v="248"/>
        <n v="451"/>
        <n v="216"/>
        <n v="520"/>
        <n v="1395"/>
        <n v="233"/>
        <n v="311"/>
        <n v="5000"/>
        <n v="433"/>
        <n v="1495"/>
        <n v="254"/>
      </sharedItems>
    </cacheField>
    <cacheField name="MIN_NOCHES" numFmtId="1">
      <sharedItems containsSemiMixedTypes="0" containsString="0" containsNumber="1" containsInteger="1" minValue="1" maxValue="1250" count="71">
        <n v="3"/>
        <n v="1"/>
        <n v="5"/>
        <n v="4"/>
        <n v="25"/>
        <n v="15"/>
        <n v="2"/>
        <n v="7"/>
        <n v="28"/>
        <n v="9"/>
        <n v="10"/>
        <n v="30"/>
        <n v="14"/>
        <n v="6"/>
        <n v="60"/>
        <n v="90"/>
        <n v="20"/>
        <n v="40"/>
        <n v="21"/>
        <n v="198"/>
        <n v="31"/>
        <n v="8"/>
        <n v="17"/>
        <n v="11"/>
        <n v="18"/>
        <n v="91"/>
        <n v="26"/>
        <n v="12"/>
        <n v="365"/>
        <n v="24"/>
        <n v="1250"/>
        <n v="29"/>
        <n v="300"/>
        <n v="70"/>
        <n v="150"/>
        <n v="13"/>
        <n v="100"/>
        <n v="50"/>
        <n v="200"/>
        <n v="500"/>
        <n v="27"/>
        <n v="45"/>
        <n v="250"/>
        <n v="59"/>
        <n v="43"/>
        <n v="270"/>
        <n v="120"/>
        <n v="75"/>
        <n v="39"/>
        <n v="115"/>
        <n v="110"/>
        <n v="180"/>
        <n v="74"/>
        <n v="1000"/>
        <n v="56"/>
        <n v="364"/>
        <n v="360"/>
        <n v="16"/>
        <n v="265"/>
        <n v="80"/>
        <n v="88"/>
        <n v="240"/>
        <n v="19"/>
        <n v="122"/>
        <n v="55"/>
        <n v="32"/>
        <n v="65"/>
        <n v="44"/>
        <n v="23"/>
        <n v="35"/>
        <n v="22"/>
      </sharedItems>
    </cacheField>
    <cacheField name="NUMERO_DE_RESEÑAS" numFmtId="1">
      <sharedItems containsSemiMixedTypes="0" containsString="0" containsNumber="1" containsInteger="1" minValue="0" maxValue="607"/>
    </cacheField>
    <cacheField name="FECHA_ULT_RESEÑA" numFmtId="14">
      <sharedItems containsSemiMixedTypes="0" containsNonDate="0" containsDate="1" containsString="0" minDate="2011-03-28T00:00:00" maxDate="2019-07-09T00:00:00"/>
    </cacheField>
    <cacheField name="RESEÑAS_POR_MES" numFmtId="2">
      <sharedItems containsSemiMixedTypes="0" containsString="0" containsNumber="1" minValue="0.01" maxValue="13.45"/>
    </cacheField>
    <cacheField name="PISO" numFmtId="1">
      <sharedItems containsSemiMixedTypes="0" containsString="0" containsNumber="1" containsInteger="1" minValue="1" maxValue="20"/>
    </cacheField>
    <cacheField name="RUIDO(dB)" numFmtId="2">
      <sharedItems containsSemiMixedTypes="0" containsString="0" containsNumber="1" minValue="4.6900000000000004" maxValue="8.8000000000000007"/>
    </cacheField>
    <cacheField name="RUIDO_ESCALA" numFmtId="0">
      <sharedItems count="2">
        <s v="Ruidoso"/>
        <s v="Poco ruidoso"/>
      </sharedItems>
    </cacheField>
    <cacheField name="si anidado" numFmtId="0">
      <sharedItems/>
    </cacheField>
    <cacheField name="Alquiler" numFmtId="0">
      <sharedItems/>
    </cacheField>
    <cacheField name="SUPERHOST" numFmtId="0">
      <sharedItems count="2">
        <s v="Host"/>
        <s v="SUPERHOST"/>
      </sharedItems>
    </cacheField>
  </cacheFields>
  <extLst>
    <ext xmlns:x14="http://schemas.microsoft.com/office/spreadsheetml/2009/9/main" uri="{725AE2AE-9491-48be-B2B4-4EB974FC3084}">
      <x14:pivotCacheDefinition pivotCacheId="6873288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9">
  <r>
    <n v="4994264"/>
    <s v="1 Bdrm in Luxury High Rise"/>
    <x v="0"/>
    <s v="Jimmy"/>
    <s v="Rector Street Trinity Place"/>
    <n v="10275"/>
    <x v="0"/>
    <s v="Financial District"/>
    <n v="407076"/>
    <n v="-7401367"/>
    <x v="0"/>
    <x v="0"/>
    <x v="0"/>
    <n v="0"/>
    <d v="2015-12-06T00:00:00"/>
    <n v="4.8499999999999996"/>
    <n v="1"/>
    <n v="5.6"/>
    <x v="0"/>
    <s v="Ruidoso"/>
    <s v="No considerar"/>
    <x v="0"/>
  </r>
  <r>
    <n v="6787310"/>
    <s v="[205] 5 min WALK to Times Square"/>
    <x v="1"/>
    <s v="Yasu &amp; Akiko"/>
    <s v="325 West 46th Street"/>
    <n v="10036"/>
    <x v="0"/>
    <s v="Hell's Kitchen"/>
    <n v="4076044"/>
    <n v="-7398903"/>
    <x v="0"/>
    <x v="1"/>
    <x v="1"/>
    <n v="182"/>
    <d v="2019-06-23T00:00:00"/>
    <n v="3.69"/>
    <n v="1"/>
    <n v="5.6"/>
    <x v="0"/>
    <s v="Ruidoso"/>
    <s v="No considerar"/>
    <x v="0"/>
  </r>
  <r>
    <n v="6795568"/>
    <s v="[203] 5 min WALK to Times Square"/>
    <x v="1"/>
    <s v="Yasu &amp; Akiko"/>
    <s v="351 West 47th Street"/>
    <n v="10036"/>
    <x v="0"/>
    <s v="Hell's Kitchen"/>
    <n v="407614"/>
    <n v="-7398954"/>
    <x v="0"/>
    <x v="2"/>
    <x v="1"/>
    <n v="179"/>
    <d v="2019-06-20T00:00:00"/>
    <n v="3.66"/>
    <n v="1"/>
    <n v="5.6"/>
    <x v="0"/>
    <s v="Ruidoso"/>
    <s v="No considerar"/>
    <x v="0"/>
  </r>
  <r>
    <n v="6786761"/>
    <s v="[202] 5 min WALK to Times Square!"/>
    <x v="1"/>
    <s v="Yasu &amp; Akiko"/>
    <s v="644 9th Avenue"/>
    <n v="10036"/>
    <x v="0"/>
    <s v="Hell's Kitchen"/>
    <n v="4076037"/>
    <n v="-7399084"/>
    <x v="0"/>
    <x v="2"/>
    <x v="1"/>
    <n v="176"/>
    <d v="2019-06-19T00:00:00"/>
    <n v="3.57"/>
    <n v="1"/>
    <n v="5.6"/>
    <x v="0"/>
    <s v="Ruidoso"/>
    <s v="No considerar"/>
    <x v="0"/>
  </r>
  <r>
    <n v="6783518"/>
    <s v="PRIVATE Room||Luxury Apt"/>
    <x v="2"/>
    <s v="Mayowa"/>
    <s v="284 Halsey Street"/>
    <n v="11216"/>
    <x v="1"/>
    <s v="Bedford-Stuyvesant"/>
    <n v="4068247"/>
    <n v="-7394243"/>
    <x v="0"/>
    <x v="3"/>
    <x v="0"/>
    <n v="0"/>
    <d v="2017-10-30T00:00:00"/>
    <n v="0.2"/>
    <n v="1"/>
    <n v="6.9"/>
    <x v="0"/>
    <s v="Ruidoso"/>
    <s v="No considerar"/>
    <x v="0"/>
  </r>
  <r>
    <n v="6779136"/>
    <s v="West Village on the Hudson River"/>
    <x v="3"/>
    <s v="Jillian"/>
    <s v="West Street West Village"/>
    <n v="10014"/>
    <x v="0"/>
    <s v="West Village"/>
    <n v="4073212"/>
    <n v="-7401051"/>
    <x v="1"/>
    <x v="4"/>
    <x v="1"/>
    <n v="1"/>
    <d v="2015-08-25T00:00:00"/>
    <n v="0.02"/>
    <n v="1"/>
    <n v="5.6"/>
    <x v="0"/>
    <s v="Ruidoso"/>
    <s v="No considerar"/>
    <x v="0"/>
  </r>
  <r>
    <n v="6776711"/>
    <s v="Classic NYC, Upper East Side Apt"/>
    <x v="4"/>
    <s v="Alec"/>
    <s v="420 East 76th Street"/>
    <n v="10021"/>
    <x v="0"/>
    <s v="Upper East Side"/>
    <n v="4076966"/>
    <n v="-7395319"/>
    <x v="1"/>
    <x v="5"/>
    <x v="2"/>
    <n v="2"/>
    <d v="2016-12-26T00:00:00"/>
    <n v="0.04"/>
    <n v="1"/>
    <n v="5.6"/>
    <x v="0"/>
    <s v="Ruidoso"/>
    <s v="No considerar"/>
    <x v="0"/>
  </r>
  <r>
    <n v="6776230"/>
    <s v="Ridgewood 2 Bedroom"/>
    <x v="5"/>
    <s v="Gregory"/>
    <s v="60-42 Grove Street"/>
    <n v="11385"/>
    <x v="2"/>
    <s v="Ridgewood"/>
    <n v="4070966"/>
    <n v="-7390064"/>
    <x v="1"/>
    <x v="6"/>
    <x v="3"/>
    <n v="1"/>
    <d v="2015-07-15T00:00:00"/>
    <n v="0.02"/>
    <n v="5"/>
    <n v="6.24"/>
    <x v="0"/>
    <s v="Ruidoso"/>
    <s v="No considerar"/>
    <x v="0"/>
  </r>
  <r>
    <n v="6767603"/>
    <s v="Quiet and spacious midtown apt"/>
    <x v="6"/>
    <s v="Sterling"/>
    <s v="641 Lexington Avenue 641"/>
    <n v="10022"/>
    <x v="0"/>
    <s v="Midtown"/>
    <n v="4075861"/>
    <n v="-7396939"/>
    <x v="0"/>
    <x v="7"/>
    <x v="1"/>
    <n v="0"/>
    <d v="2018-12-26T00:00:00"/>
    <n v="0.41"/>
    <n v="1"/>
    <n v="5.6"/>
    <x v="0"/>
    <s v="Ruidoso"/>
    <s v="No considerar"/>
    <x v="0"/>
  </r>
  <r>
    <n v="6766875"/>
    <s v="2 bedroom apartment, Fort Greene"/>
    <x v="7"/>
    <s v="Loukia"/>
    <s v="Fort Greene Kings County"/>
    <n v="11201"/>
    <x v="1"/>
    <s v="Fort Greene"/>
    <n v="4069297"/>
    <n v="-739741"/>
    <x v="1"/>
    <x v="8"/>
    <x v="4"/>
    <n v="1"/>
    <d v="2015-07-21T00:00:00"/>
    <n v="0.02"/>
    <n v="1"/>
    <n v="6.9"/>
    <x v="0"/>
    <s v="Ruidoso"/>
    <s v="No considerar"/>
    <x v="0"/>
  </r>
  <r>
    <n v="6766662"/>
    <s v="Gorgeous 1 Bedroom: Balcony + View!"/>
    <x v="8"/>
    <s v="Talia"/>
    <s v="Grand Central Parkway Queens County"/>
    <n v="11103"/>
    <x v="2"/>
    <s v="Astoria"/>
    <n v="4076964"/>
    <n v="-7391402"/>
    <x v="1"/>
    <x v="5"/>
    <x v="0"/>
    <n v="3"/>
    <d v="2016-08-01T00:00:00"/>
    <n v="0.06"/>
    <n v="5"/>
    <n v="6.24"/>
    <x v="0"/>
    <s v="Ruidoso"/>
    <s v="No considerar"/>
    <x v="0"/>
  </r>
  <r>
    <n v="6766259"/>
    <s v="Lovely &amp; Cozy Room Heart of Astoria"/>
    <x v="9"/>
    <s v="Cidinha"/>
    <s v="28-28 35th Street"/>
    <n v="11103"/>
    <x v="2"/>
    <s v="Astoria"/>
    <n v="407665"/>
    <n v="-7391759"/>
    <x v="0"/>
    <x v="3"/>
    <x v="1"/>
    <n v="10"/>
    <d v="2018-10-07T00:00:00"/>
    <n v="0.22"/>
    <n v="5"/>
    <n v="6.24"/>
    <x v="0"/>
    <s v="Ruidoso"/>
    <s v="No considerar"/>
    <x v="0"/>
  </r>
  <r>
    <n v="6766169"/>
    <s v="Nice and spacious  1BR in Brooklyn"/>
    <x v="10"/>
    <s v="Raquel"/>
    <s v="654 Eastern Parkway"/>
    <n v="11213"/>
    <x v="1"/>
    <s v="Crown Heights"/>
    <n v="4066922"/>
    <n v="-7394682"/>
    <x v="1"/>
    <x v="9"/>
    <x v="5"/>
    <n v="9"/>
    <d v="2018-07-25T00:00:00"/>
    <n v="0.19"/>
    <n v="1"/>
    <n v="6.9"/>
    <x v="0"/>
    <s v="Ruidoso"/>
    <s v="No considerar"/>
    <x v="0"/>
  </r>
  <r>
    <n v="6765697"/>
    <s v="Cozy bedroom for 2 in Astoria"/>
    <x v="11"/>
    <s v="Maria"/>
    <s v="23-28 30th Avenue"/>
    <n v="11102"/>
    <x v="2"/>
    <s v="Astoria"/>
    <n v="4076855"/>
    <n v="-7392583"/>
    <x v="0"/>
    <x v="10"/>
    <x v="3"/>
    <n v="28"/>
    <d v="2019-04-23T00:00:00"/>
    <n v="0.59"/>
    <n v="5"/>
    <n v="6.24"/>
    <x v="0"/>
    <s v="Ruidoso"/>
    <s v="No considerar"/>
    <x v="0"/>
  </r>
  <r>
    <n v="6764999"/>
    <s v="Large, light-filled W. Village condo w/river views"/>
    <x v="12"/>
    <s v="Debra"/>
    <s v="690 Washington Street"/>
    <n v="10014"/>
    <x v="0"/>
    <s v="West Village"/>
    <n v="407342"/>
    <n v="-7400854"/>
    <x v="1"/>
    <x v="11"/>
    <x v="6"/>
    <n v="6"/>
    <d v="2016-08-28T00:00:00"/>
    <n v="0.12"/>
    <n v="1"/>
    <n v="5.6"/>
    <x v="0"/>
    <s v="Ruidoso"/>
    <s v="No considerar"/>
    <x v="0"/>
  </r>
  <r>
    <n v="6760353"/>
    <s v="City living in a suburb on NYC"/>
    <x v="13"/>
    <s v="Sunita"/>
    <s v="81 Harman Street"/>
    <n v="11221"/>
    <x v="1"/>
    <s v="Bushwick"/>
    <n v="4069545"/>
    <n v="-7392336"/>
    <x v="1"/>
    <x v="12"/>
    <x v="2"/>
    <n v="2"/>
    <d v="2015-06-20T00:00:00"/>
    <n v="0.04"/>
    <n v="1"/>
    <n v="6.9"/>
    <x v="0"/>
    <s v="Ruidoso"/>
    <s v="No considerar"/>
    <x v="0"/>
  </r>
  <r>
    <n v="6759527"/>
    <s v="Room Available in Sunset Park!"/>
    <x v="14"/>
    <s v="Maddie"/>
    <s v="266 56th Street"/>
    <n v="11220"/>
    <x v="1"/>
    <s v="Sunset Park"/>
    <n v="4064465"/>
    <n v="-7401881"/>
    <x v="0"/>
    <x v="5"/>
    <x v="1"/>
    <n v="1"/>
    <d v="2015-06-12T00:00:00"/>
    <n v="0.02"/>
    <n v="1"/>
    <n v="6.9"/>
    <x v="0"/>
    <s v="Ruidoso"/>
    <s v="No considerar"/>
    <x v="0"/>
  </r>
  <r>
    <n v="6759264"/>
    <s v="Cozy private  bedroom  &amp; bathroom"/>
    <x v="15"/>
    <s v="Andrea"/>
    <s v="32-43 42nd Street"/>
    <n v="11103"/>
    <x v="2"/>
    <s v="Astoria"/>
    <n v="4075706"/>
    <n v="-7391834"/>
    <x v="0"/>
    <x v="9"/>
    <x v="1"/>
    <n v="7"/>
    <d v="2016-05-25T00:00:00"/>
    <n v="0.15"/>
    <n v="5"/>
    <n v="6.24"/>
    <x v="0"/>
    <s v="Ruidoso"/>
    <s v="No considerar"/>
    <x v="0"/>
  </r>
  <r>
    <n v="6758849"/>
    <s v="UPPER EAST SIDE 5BR/4BA GARDEN APT"/>
    <x v="16"/>
    <s v="Hans"/>
    <s v="430 East 86th Street"/>
    <n v="10028"/>
    <x v="0"/>
    <s v="Upper East Side"/>
    <n v="4077635"/>
    <n v="-7394813"/>
    <x v="1"/>
    <x v="13"/>
    <x v="6"/>
    <n v="42"/>
    <d v="2019-07-07T00:00:00"/>
    <n v="0.86"/>
    <n v="2"/>
    <n v="5.8"/>
    <x v="0"/>
    <s v="Ruidoso"/>
    <s v="No considerar"/>
    <x v="0"/>
  </r>
  <r>
    <n v="6792888"/>
    <s v="ONE BR SUNNY APT-15 MIN FROM TIMESQ"/>
    <x v="17"/>
    <s v="Uros"/>
    <s v="41-25 44th Street"/>
    <n v="11104"/>
    <x v="2"/>
    <s v="Sunnyside"/>
    <n v="4074589"/>
    <n v="-7391956"/>
    <x v="1"/>
    <x v="14"/>
    <x v="2"/>
    <n v="4"/>
    <d v="2015-10-09T00:00:00"/>
    <n v="0.09"/>
    <n v="5"/>
    <n v="6.24"/>
    <x v="0"/>
    <s v="Ruidoso"/>
    <s v="No considerar"/>
    <x v="0"/>
  </r>
  <r>
    <n v="6748032"/>
    <s v="Beloved Brooklyn style apartment"/>
    <x v="18"/>
    <s v="Simone"/>
    <s v="The Stanton 709"/>
    <n v="11215"/>
    <x v="1"/>
    <s v="Sunset Park"/>
    <n v="4066002"/>
    <n v="-7399073"/>
    <x v="1"/>
    <x v="15"/>
    <x v="3"/>
    <n v="152"/>
    <d v="2019-06-19T00:00:00"/>
    <n v="3.08"/>
    <n v="1"/>
    <n v="6.9"/>
    <x v="0"/>
    <s v="Ruidoso"/>
    <s v="No considerar"/>
    <x v="0"/>
  </r>
  <r>
    <n v="6747193"/>
    <s v="Room &amp; Breakfast-   Room 2"/>
    <x v="19"/>
    <s v="Rhemy"/>
    <s v="850 Putnam Avenue"/>
    <n v="11221"/>
    <x v="1"/>
    <s v="Bedford-Stuyvesant"/>
    <n v="4068649"/>
    <n v="-7392783"/>
    <x v="0"/>
    <x v="16"/>
    <x v="1"/>
    <n v="107"/>
    <d v="2019-07-06T00:00:00"/>
    <n v="2.19"/>
    <n v="1"/>
    <n v="6.9"/>
    <x v="0"/>
    <s v="Ruidoso"/>
    <s v="No considerar"/>
    <x v="0"/>
  </r>
  <r>
    <n v="6741094"/>
    <s v="Gorgeous Luxury Apartment"/>
    <x v="20"/>
    <s v="Adriana"/>
    <s v="40 East 35th Street"/>
    <n v="10016"/>
    <x v="0"/>
    <s v="Murray Hill"/>
    <n v="4074798"/>
    <n v="-739814"/>
    <x v="0"/>
    <x v="17"/>
    <x v="1"/>
    <n v="1"/>
    <d v="2015-06-21T00:00:00"/>
    <n v="0.02"/>
    <n v="1"/>
    <n v="5.6"/>
    <x v="0"/>
    <s v="Ruidoso"/>
    <s v="No considerar"/>
    <x v="0"/>
  </r>
  <r>
    <n v="6750443"/>
    <s v="Stunning &amp; Comfortable Home in Williamsburg"/>
    <x v="21"/>
    <s v="Gabriela"/>
    <s v="South 5th Street Brooklyn"/>
    <n v="11211"/>
    <x v="1"/>
    <s v="Williamsburg"/>
    <n v="4071154"/>
    <n v="-7396424"/>
    <x v="1"/>
    <x v="18"/>
    <x v="0"/>
    <n v="55"/>
    <d v="2018-12-26T00:00:00"/>
    <n v="1.29"/>
    <n v="1"/>
    <n v="6.9"/>
    <x v="0"/>
    <s v="Ruidoso"/>
    <s v="No considerar"/>
    <x v="0"/>
  </r>
  <r>
    <n v="6737048"/>
    <s v="Owesome entire apart, Bushwick 20 min Manhattan!!!"/>
    <x v="22"/>
    <s v="Elimara"/>
    <s v="1814 Stockholm Street"/>
    <n v="11385"/>
    <x v="2"/>
    <s v="Ridgewood"/>
    <n v="4070737"/>
    <n v="-7391439"/>
    <x v="1"/>
    <x v="6"/>
    <x v="0"/>
    <n v="17"/>
    <d v="2018-12-11T00:00:00"/>
    <n v="1.41"/>
    <n v="5"/>
    <n v="6.24"/>
    <x v="0"/>
    <s v="Ruidoso"/>
    <s v="No considerar"/>
    <x v="0"/>
  </r>
  <r>
    <n v="6717544"/>
    <s v="Relaxing Home for your NY Trip"/>
    <x v="23"/>
    <s v="Michelle"/>
    <s v="1834 Bay Ridge Avenue"/>
    <n v="11204"/>
    <x v="1"/>
    <s v="Bensonhurst"/>
    <n v="4061625"/>
    <n v="-739916"/>
    <x v="0"/>
    <x v="19"/>
    <x v="6"/>
    <n v="9"/>
    <d v="2019-06-23T00:00:00"/>
    <n v="1.41"/>
    <n v="1"/>
    <n v="6.9"/>
    <x v="0"/>
    <s v="Ruidoso"/>
    <s v="No considerar"/>
    <x v="0"/>
  </r>
  <r>
    <n v="6713742"/>
    <s v="Midtown Gem - Nestled by Hotel Row"/>
    <x v="24"/>
    <s v="L.M."/>
    <s v="North American Plywood Building 800"/>
    <n v="10035"/>
    <x v="0"/>
    <s v="Midtown"/>
    <n v="4075549"/>
    <n v="-7397149"/>
    <x v="1"/>
    <x v="20"/>
    <x v="6"/>
    <n v="2"/>
    <d v="2015-07-02T00:00:00"/>
    <n v="0.04"/>
    <n v="1"/>
    <n v="5.7"/>
    <x v="0"/>
    <s v="Ruidoso"/>
    <s v="No considerar"/>
    <x v="0"/>
  </r>
  <r>
    <n v="6713005"/>
    <s v="Large one bedroom"/>
    <x v="25"/>
    <s v="Kevin"/>
    <s v="430 East 72nd Street"/>
    <n v="10021"/>
    <x v="0"/>
    <s v="Upper East Side"/>
    <n v="40767"/>
    <n v="-7395456"/>
    <x v="0"/>
    <x v="6"/>
    <x v="1"/>
    <n v="0"/>
    <d v="2017-12-18T00:00:00"/>
    <n v="3.29"/>
    <n v="1"/>
    <n v="5.6"/>
    <x v="0"/>
    <s v="Ruidoso"/>
    <s v="No considerar"/>
    <x v="0"/>
  </r>
  <r>
    <n v="6716154"/>
    <s v="Luxury alcove studio on high floor"/>
    <x v="26"/>
    <s v="Yury"/>
    <s v="502 East 73rd Street"/>
    <n v="10021"/>
    <x v="0"/>
    <s v="Upper East Side"/>
    <n v="4076685"/>
    <n v="-7395265"/>
    <x v="1"/>
    <x v="21"/>
    <x v="2"/>
    <n v="0"/>
    <d v="2015-09-14T00:00:00"/>
    <n v="4.0999999999999996"/>
    <n v="1"/>
    <n v="5.6"/>
    <x v="0"/>
    <s v="Ruidoso"/>
    <s v="No considerar"/>
    <x v="0"/>
  </r>
  <r>
    <n v="6705604"/>
    <s v="Beautiful Private Bedroom in NY"/>
    <x v="27"/>
    <s v="Maria"/>
    <s v="Bedford Park Blvd. Grand Concourse"/>
    <n v="10458"/>
    <x v="3"/>
    <s v="Norwood"/>
    <n v="4087225"/>
    <n v="-7388748"/>
    <x v="0"/>
    <x v="22"/>
    <x v="7"/>
    <n v="40"/>
    <d v="2018-11-27T00:00:00"/>
    <n v="0.82"/>
    <n v="5"/>
    <n v="7.84"/>
    <x v="0"/>
    <s v="Ruidoso"/>
    <s v="Dentro del presupuesto"/>
    <x v="0"/>
  </r>
  <r>
    <n v="6705158"/>
    <s v="Luxury Central Park North Apartment"/>
    <x v="28"/>
    <s v="Jessica"/>
    <s v="88 Saint Nicholas Avenue"/>
    <n v="10026"/>
    <x v="0"/>
    <s v="Harlem"/>
    <n v="4080144"/>
    <n v="-7395193"/>
    <x v="1"/>
    <x v="23"/>
    <x v="3"/>
    <n v="15"/>
    <d v="2019-04-29T00:00:00"/>
    <n v="0.31"/>
    <n v="1"/>
    <n v="5.7"/>
    <x v="0"/>
    <s v="Ruidoso"/>
    <s v="No considerar"/>
    <x v="0"/>
  </r>
  <r>
    <n v="6703091"/>
    <s v="Charming East Village Apartment"/>
    <x v="29"/>
    <s v="Joshua"/>
    <s v="229 East 2nd Street"/>
    <n v="10009"/>
    <x v="0"/>
    <s v="East Village"/>
    <n v="4072132"/>
    <n v="-7398263"/>
    <x v="1"/>
    <x v="6"/>
    <x v="2"/>
    <n v="0"/>
    <d v="2015-08-19T00:00:00"/>
    <n v="4.07"/>
    <n v="1"/>
    <n v="5.6"/>
    <x v="0"/>
    <s v="Ruidoso"/>
    <s v="No considerar"/>
    <x v="0"/>
  </r>
  <r>
    <n v="6731373"/>
    <s v="Brooklyn Yellow"/>
    <x v="30"/>
    <s v="Sammy"/>
    <s v="Eastern Parkway Service Road Eastern Parkway"/>
    <n v="11213"/>
    <x v="1"/>
    <s v="Crown Heights"/>
    <n v="4066913"/>
    <n v="-7393199"/>
    <x v="0"/>
    <x v="24"/>
    <x v="6"/>
    <n v="5"/>
    <d v="2018-12-31T00:00:00"/>
    <n v="0.27"/>
    <n v="1"/>
    <n v="6.9"/>
    <x v="0"/>
    <s v="Ruidoso"/>
    <s v="No considerar"/>
    <x v="0"/>
  </r>
  <r>
    <n v="6700860"/>
    <s v="Family Friendly, Brooklyn, NYC 2br"/>
    <x v="31"/>
    <s v="Amanda"/>
    <s v="41 4th Place"/>
    <n v="11231"/>
    <x v="1"/>
    <s v="Carroll Gardens"/>
    <n v="4067885"/>
    <n v="-7400027"/>
    <x v="1"/>
    <x v="5"/>
    <x v="2"/>
    <n v="5"/>
    <d v="2016-08-28T00:00:00"/>
    <n v="0.1"/>
    <n v="1"/>
    <n v="6.9"/>
    <x v="0"/>
    <s v="Ruidoso"/>
    <s v="No considerar"/>
    <x v="0"/>
  </r>
  <r>
    <n v="6699912"/>
    <s v="Good size room in large 3 bedroom"/>
    <x v="32"/>
    <s v="Tim"/>
    <s v="259 23rd Street"/>
    <n v="11215"/>
    <x v="1"/>
    <s v="Sunset Park"/>
    <n v="4065972"/>
    <n v="-739937"/>
    <x v="0"/>
    <x v="3"/>
    <x v="7"/>
    <n v="0"/>
    <d v="2019-05-30T00:00:00"/>
    <n v="0.24"/>
    <n v="1"/>
    <n v="6.9"/>
    <x v="0"/>
    <s v="Ruidoso"/>
    <s v="No considerar"/>
    <x v="0"/>
  </r>
  <r>
    <n v="6692573"/>
    <s v="Sunny 1BR in hip East Village"/>
    <x v="33"/>
    <s v="Corey"/>
    <s v="Public School 64 600"/>
    <n v="10009"/>
    <x v="0"/>
    <s v="East Village"/>
    <n v="4072354"/>
    <n v="-739819"/>
    <x v="0"/>
    <x v="25"/>
    <x v="6"/>
    <n v="17"/>
    <d v="2016-08-01T00:00:00"/>
    <n v="0.35"/>
    <n v="1"/>
    <n v="5.6"/>
    <x v="0"/>
    <s v="Ruidoso"/>
    <s v="No considerar"/>
    <x v="0"/>
  </r>
  <r>
    <n v="6691723"/>
    <s v="Bright Cozy Lux 1BR w/Balcony"/>
    <x v="34"/>
    <s v="Chris"/>
    <s v="134 North 10th Street"/>
    <n v="11249"/>
    <x v="1"/>
    <s v="Williamsburg"/>
    <n v="4072006"/>
    <n v="-7395694"/>
    <x v="1"/>
    <x v="26"/>
    <x v="6"/>
    <n v="6"/>
    <d v="2019-01-02T00:00:00"/>
    <n v="0.14000000000000001"/>
    <n v="1"/>
    <n v="6.9"/>
    <x v="0"/>
    <s v="Ruidoso"/>
    <s v="No considerar"/>
    <x v="0"/>
  </r>
  <r>
    <n v="6688119"/>
    <s v="Cozy Apartement"/>
    <x v="35"/>
    <s v="Carole"/>
    <s v="34A Windsor Place"/>
    <n v="11215"/>
    <x v="1"/>
    <s v="South Slope"/>
    <n v="4066136"/>
    <n v="-7398437"/>
    <x v="1"/>
    <x v="27"/>
    <x v="1"/>
    <n v="1"/>
    <d v="2015-06-06T00:00:00"/>
    <n v="0.02"/>
    <n v="1"/>
    <n v="6.9"/>
    <x v="0"/>
    <s v="Ruidoso"/>
    <s v="No considerar"/>
    <x v="0"/>
  </r>
  <r>
    <n v="6687933"/>
    <s v="Clean, Trendy, Private Room in LES"/>
    <x v="36"/>
    <s v="Jacqueline"/>
    <s v="198 Delancey Street"/>
    <n v="10002"/>
    <x v="0"/>
    <s v="Lower East Side"/>
    <n v="4071748"/>
    <n v="-7398364"/>
    <x v="0"/>
    <x v="28"/>
    <x v="1"/>
    <n v="0"/>
    <d v="2016-08-07T00:00:00"/>
    <n v="4.13"/>
    <n v="1"/>
    <n v="5.6"/>
    <x v="0"/>
    <s v="Ruidoso"/>
    <s v="No considerar"/>
    <x v="0"/>
  </r>
  <r>
    <n v="6686165"/>
    <s v="Astoria Room"/>
    <x v="37"/>
    <s v="Alexa"/>
    <s v="32-15 30th Street"/>
    <n v="11106"/>
    <x v="2"/>
    <s v="Long Island City"/>
    <n v="4076177"/>
    <n v="-7392627"/>
    <x v="0"/>
    <x v="29"/>
    <x v="8"/>
    <n v="14"/>
    <d v="2019-04-20T00:00:00"/>
    <n v="0.39"/>
    <n v="5"/>
    <n v="6.24"/>
    <x v="0"/>
    <s v="Ruidoso"/>
    <s v="Dentro del presupuesto"/>
    <x v="0"/>
  </r>
  <r>
    <n v="6717053"/>
    <s v="Lovely Studio in Flushing/kew Garde"/>
    <x v="38"/>
    <s v="Frances"/>
    <s v="135-07 63rd Avenue"/>
    <n v="11367"/>
    <x v="2"/>
    <s v="Flushing"/>
    <n v="4074024"/>
    <n v="-7383105"/>
    <x v="0"/>
    <x v="30"/>
    <x v="1"/>
    <n v="222"/>
    <d v="2019-07-04T00:00:00"/>
    <n v="4.4800000000000004"/>
    <n v="5"/>
    <n v="6.24"/>
    <x v="0"/>
    <s v="Ruidoso"/>
    <s v="No considerar"/>
    <x v="0"/>
  </r>
  <r>
    <n v="6713911"/>
    <s v="Perfect studio w/ Coutryard, piano!"/>
    <x v="39"/>
    <s v="Sheri"/>
    <s v="Lexington Avenue-59th Street Lexington Avenue"/>
    <n v="10037"/>
    <x v="0"/>
    <s v="Upper East Side"/>
    <n v="4076217"/>
    <n v="-7396622"/>
    <x v="1"/>
    <x v="31"/>
    <x v="1"/>
    <n v="0"/>
    <d v="2019-05-05T00:00:00"/>
    <n v="3.16"/>
    <n v="1"/>
    <n v="5.6"/>
    <x v="0"/>
    <s v="Ruidoso"/>
    <s v="No considerar"/>
    <x v="0"/>
  </r>
  <r>
    <n v="6677647"/>
    <s v="Large private room / Williamsberg"/>
    <x v="40"/>
    <s v="Samuel"/>
    <s v="30 Montrose Avenue"/>
    <n v="11206"/>
    <x v="1"/>
    <s v="Williamsburg"/>
    <n v="4070621"/>
    <n v="-7394903"/>
    <x v="0"/>
    <x v="6"/>
    <x v="1"/>
    <n v="1"/>
    <d v="2015-06-15T00:00:00"/>
    <n v="0.02"/>
    <n v="1"/>
    <n v="6.9"/>
    <x v="0"/>
    <s v="Ruidoso"/>
    <s v="No considerar"/>
    <x v="0"/>
  </r>
  <r>
    <n v="6748952"/>
    <s v="Private Room w/Bathroom / W'Berg BK"/>
    <x v="40"/>
    <s v="Samuel"/>
    <s v="39 Meserole Street"/>
    <n v="11206"/>
    <x v="1"/>
    <s v="Williamsburg"/>
    <n v="4070799"/>
    <n v="-7394888"/>
    <x v="0"/>
    <x v="6"/>
    <x v="1"/>
    <n v="1"/>
    <d v="2015-06-15T00:00:00"/>
    <n v="0.02"/>
    <n v="1"/>
    <n v="6.9"/>
    <x v="0"/>
    <s v="Ruidoso"/>
    <s v="No considerar"/>
    <x v="0"/>
  </r>
  <r>
    <n v="6676383"/>
    <s v="2 Bedroom apartment in Brooklyn"/>
    <x v="41"/>
    <s v="Hadrien"/>
    <s v="Mount Sinai Baptist Church Gates Avenue"/>
    <n v="11238"/>
    <x v="1"/>
    <s v="Bedford-Stuyvesant"/>
    <n v="4068566"/>
    <n v="-7395808"/>
    <x v="1"/>
    <x v="32"/>
    <x v="1"/>
    <n v="5"/>
    <d v="2017-12-29T00:00:00"/>
    <n v="0.1"/>
    <n v="1"/>
    <n v="6.9"/>
    <x v="0"/>
    <s v="Ruidoso"/>
    <s v="No considerar"/>
    <x v="0"/>
  </r>
  <r>
    <n v="6674482"/>
    <s v="Private Bedroom in East Harlem"/>
    <x v="42"/>
    <s v="Emilie"/>
    <s v="235 East 111th Street"/>
    <n v="10029"/>
    <x v="0"/>
    <s v="East Harlem"/>
    <n v="4079435"/>
    <n v="-7394071"/>
    <x v="0"/>
    <x v="33"/>
    <x v="1"/>
    <n v="0"/>
    <d v="2018-07-01T00:00:00"/>
    <n v="3.86"/>
    <n v="1"/>
    <n v="5.6"/>
    <x v="0"/>
    <s v="Ruidoso"/>
    <s v="No considerar"/>
    <x v="0"/>
  </r>
  <r>
    <n v="6699725"/>
    <s v="Quiet room around corner fr. Subway"/>
    <x v="43"/>
    <s v="Sandrine"/>
    <s v="825 Union Avenue"/>
    <n v="10456"/>
    <x v="3"/>
    <s v="Longwood"/>
    <n v="408198"/>
    <n v="-7390341"/>
    <x v="0"/>
    <x v="34"/>
    <x v="1"/>
    <n v="0"/>
    <d v="2019-06-23T00:00:00"/>
    <n v="0.37"/>
    <n v="5"/>
    <n v="7.84"/>
    <x v="0"/>
    <s v="Ruidoso"/>
    <s v="No considerar"/>
    <x v="0"/>
  </r>
  <r>
    <n v="6662967"/>
    <s v="Very comfortable room"/>
    <x v="44"/>
    <s v="Alfredo"/>
    <s v="218 West 113th Street"/>
    <n v="10026"/>
    <x v="0"/>
    <s v="Harlem"/>
    <n v="4080132"/>
    <n v="-739547"/>
    <x v="0"/>
    <x v="35"/>
    <x v="1"/>
    <n v="19"/>
    <d v="2019-06-27T00:00:00"/>
    <n v="0.39"/>
    <n v="1"/>
    <n v="5.6"/>
    <x v="0"/>
    <s v="Ruidoso"/>
    <s v="No considerar"/>
    <x v="0"/>
  </r>
  <r>
    <n v="6662487"/>
    <s v="Beautiful &amp; Private Manhattan Room"/>
    <x v="45"/>
    <s v="Jessica"/>
    <s v="USPS Amsterdam Avenue"/>
    <n v="10031"/>
    <x v="0"/>
    <s v="Harlem"/>
    <n v="4082398"/>
    <n v="-7394846"/>
    <x v="0"/>
    <x v="3"/>
    <x v="1"/>
    <n v="59"/>
    <d v="2017-09-15T00:00:00"/>
    <n v="1.19"/>
    <n v="1"/>
    <n v="5.6"/>
    <x v="0"/>
    <s v="Ruidoso"/>
    <s v="No considerar"/>
    <x v="0"/>
  </r>
  <r>
    <n v="6660518"/>
    <s v="NY Queens Penthouse Share = 1BR aka Brooklyn Room"/>
    <x v="46"/>
    <s v="Iris"/>
    <s v="Kew Gardens Audley Street"/>
    <n v="11415"/>
    <x v="2"/>
    <s v="Kew Gardens"/>
    <n v="4070945"/>
    <n v="-7383132"/>
    <x v="0"/>
    <x v="36"/>
    <x v="9"/>
    <n v="12"/>
    <d v="2019-05-31T00:00:00"/>
    <n v="0.26"/>
    <n v="5"/>
    <n v="6.24"/>
    <x v="0"/>
    <s v="Ruidoso"/>
    <s v="No considerar"/>
    <x v="0"/>
  </r>
  <r>
    <n v="6660511"/>
    <s v="Highly Desired LOCATION East V. NYC"/>
    <x v="47"/>
    <s v="Diana"/>
    <s v="80 2nd Avenue"/>
    <n v="10003"/>
    <x v="0"/>
    <s v="East Village"/>
    <n v="4072639"/>
    <n v="-7398875"/>
    <x v="1"/>
    <x v="37"/>
    <x v="6"/>
    <n v="29"/>
    <d v="2019-01-01T00:00:00"/>
    <n v="0.59"/>
    <n v="1"/>
    <n v="5.6"/>
    <x v="0"/>
    <s v="Ruidoso"/>
    <s v="No considerar"/>
    <x v="0"/>
  </r>
  <r>
    <n v="6703106"/>
    <s v="Cozy 1BR in Williamsburg, Brooklyn"/>
    <x v="48"/>
    <s v="Tara"/>
    <s v="453 Lorimer Street"/>
    <n v="11206"/>
    <x v="1"/>
    <s v="Williamsburg"/>
    <n v="4071056"/>
    <n v="-7394906"/>
    <x v="0"/>
    <x v="7"/>
    <x v="1"/>
    <n v="1"/>
    <d v="2015-06-18T00:00:00"/>
    <n v="0.02"/>
    <n v="1"/>
    <n v="6.9"/>
    <x v="0"/>
    <s v="Ruidoso"/>
    <s v="No considerar"/>
    <x v="0"/>
  </r>
  <r>
    <n v="6654304"/>
    <s v="Charming, Cozy &amp; spacious  bedroom in Brooklyn"/>
    <x v="49"/>
    <s v="Pauline"/>
    <s v="1103 East 95th Street"/>
    <n v="11236"/>
    <x v="1"/>
    <s v="Canarsie"/>
    <n v="4064372"/>
    <n v="-7390361"/>
    <x v="0"/>
    <x v="32"/>
    <x v="6"/>
    <n v="12"/>
    <d v="2019-06-28T00:00:00"/>
    <n v="0.26"/>
    <n v="1"/>
    <n v="6.9"/>
    <x v="0"/>
    <s v="Ruidoso"/>
    <s v="No considerar"/>
    <x v="0"/>
  </r>
  <r>
    <n v="6654202"/>
    <s v="Great One bedroom in Midtown East"/>
    <x v="50"/>
    <s v="Kate"/>
    <s v="St. Vartan Cathedral 630"/>
    <n v="10035"/>
    <x v="0"/>
    <s v="Murray Hill"/>
    <n v="4074522"/>
    <n v="-7397505"/>
    <x v="1"/>
    <x v="8"/>
    <x v="2"/>
    <n v="18"/>
    <d v="2019-06-01T00:00:00"/>
    <n v="0.38"/>
    <n v="1"/>
    <n v="5.6"/>
    <x v="0"/>
    <s v="Ruidoso"/>
    <s v="No considerar"/>
    <x v="0"/>
  </r>
  <r>
    <n v="6651156"/>
    <s v="Brooklyn Heights Dream Apt w/ Private Deck &amp; Views"/>
    <x v="51"/>
    <s v="Susan"/>
    <s v="Sleep Number 251"/>
    <n v="11201"/>
    <x v="1"/>
    <s v="Boerum Hill"/>
    <n v="4068932"/>
    <n v="-7399082"/>
    <x v="1"/>
    <x v="38"/>
    <x v="6"/>
    <n v="49"/>
    <d v="2019-06-26T00:00:00"/>
    <n v="1"/>
    <n v="1"/>
    <n v="6.9"/>
    <x v="0"/>
    <s v="Ruidoso"/>
    <s v="No considerar"/>
    <x v="0"/>
  </r>
  <r>
    <n v="6644669"/>
    <s v="1 bedroom Upper West Side apartment"/>
    <x v="52"/>
    <s v="Joseph"/>
    <s v="135 West 70th Street"/>
    <n v="10023"/>
    <x v="0"/>
    <s v="Upper West Side"/>
    <n v="4077689"/>
    <n v="-7398103"/>
    <x v="1"/>
    <x v="39"/>
    <x v="2"/>
    <n v="8"/>
    <d v="2019-05-18T00:00:00"/>
    <n v="0.16"/>
    <n v="1"/>
    <n v="5.6"/>
    <x v="0"/>
    <s v="Ruidoso"/>
    <s v="No considerar"/>
    <x v="0"/>
  </r>
  <r>
    <n v="6589412"/>
    <s v="Beautiful Park Slope Brownstone"/>
    <x v="53"/>
    <s v="Julienne"/>
    <s v="707 President Street"/>
    <n v="11215"/>
    <x v="1"/>
    <s v="Park Slope"/>
    <n v="4067533"/>
    <n v="-739793"/>
    <x v="1"/>
    <x v="40"/>
    <x v="7"/>
    <n v="0"/>
    <d v="2016-07-18T00:00:00"/>
    <n v="2.12"/>
    <n v="1"/>
    <n v="7"/>
    <x v="0"/>
    <s v="Ruidoso"/>
    <s v="No considerar"/>
    <x v="0"/>
  </r>
  <r>
    <n v="6637311"/>
    <s v="Spacious Contemporary NoMad Loft"/>
    <x v="54"/>
    <s v="Previn"/>
    <s v="NS4044 Broadway"/>
    <n v="10019"/>
    <x v="0"/>
    <s v="Midtown"/>
    <n v="4074801"/>
    <n v="-7398817"/>
    <x v="1"/>
    <x v="41"/>
    <x v="0"/>
    <n v="11"/>
    <d v="2016-05-16T00:00:00"/>
    <n v="0.23"/>
    <n v="1"/>
    <n v="5.6"/>
    <x v="0"/>
    <s v="Ruidoso"/>
    <s v="No considerar"/>
    <x v="0"/>
  </r>
  <r>
    <n v="6636968"/>
    <s v="1 BR and a sleeper sofa"/>
    <x v="55"/>
    <s v="Robert"/>
    <s v="39 Ocean Avenue"/>
    <n v="11225"/>
    <x v="1"/>
    <s v="Prospect-Lefferts Gardens"/>
    <n v="4066205"/>
    <n v="-7396301"/>
    <x v="1"/>
    <x v="3"/>
    <x v="2"/>
    <n v="12"/>
    <d v="2018-01-04T00:00:00"/>
    <n v="0.34"/>
    <n v="1"/>
    <n v="6.9"/>
    <x v="0"/>
    <s v="Ruidoso"/>
    <s v="No considerar"/>
    <x v="0"/>
  </r>
  <r>
    <n v="6635985"/>
    <s v="New Bedroom for ONE (1) Professional."/>
    <x v="56"/>
    <s v="Carlos"/>
    <s v="36-33 32nd Street"/>
    <n v="11106"/>
    <x v="2"/>
    <s v="Long Island City"/>
    <n v="4075529"/>
    <n v="-7392961"/>
    <x v="0"/>
    <x v="19"/>
    <x v="1"/>
    <n v="4"/>
    <d v="2019-06-15T00:00:00"/>
    <n v="1.62"/>
    <n v="5"/>
    <n v="6.24"/>
    <x v="0"/>
    <s v="Ruidoso"/>
    <s v="No considerar"/>
    <x v="0"/>
  </r>
  <r>
    <n v="6631351"/>
    <s v="Beautiful Brooklyn brownstone with lots of light"/>
    <x v="57"/>
    <s v="Helen"/>
    <s v="72 Quincy Street"/>
    <n v="11238"/>
    <x v="1"/>
    <s v="Bedford-Stuyvesant"/>
    <n v="4068606"/>
    <n v="-7395832"/>
    <x v="1"/>
    <x v="42"/>
    <x v="6"/>
    <n v="16"/>
    <d v="2019-07-07T00:00:00"/>
    <n v="1.7"/>
    <n v="1"/>
    <n v="6.9"/>
    <x v="0"/>
    <s v="Ruidoso"/>
    <s v="No considerar"/>
    <x v="0"/>
  </r>
  <r>
    <n v="6627650"/>
    <s v="Private Bedroom in Spanish Harlem"/>
    <x v="58"/>
    <s v="Kay"/>
    <s v="413 East 116th Street"/>
    <n v="10035"/>
    <x v="0"/>
    <s v="East Harlem"/>
    <n v="4079601"/>
    <n v="-7393454"/>
    <x v="0"/>
    <x v="19"/>
    <x v="6"/>
    <n v="0"/>
    <d v="2015-12-31T00:00:00"/>
    <n v="0.13"/>
    <n v="1"/>
    <n v="5.6"/>
    <x v="0"/>
    <s v="Ruidoso"/>
    <s v="No considerar"/>
    <x v="0"/>
  </r>
  <r>
    <n v="6619100"/>
    <s v="Cozy studio in the heart of Chelsea"/>
    <x v="59"/>
    <s v="Anastasia"/>
    <s v="228 West 21st Street"/>
    <n v="10011"/>
    <x v="0"/>
    <s v="Chelsea"/>
    <n v="4074327"/>
    <n v="-7399807"/>
    <x v="1"/>
    <x v="43"/>
    <x v="6"/>
    <n v="1"/>
    <d v="2015-06-07T00:00:00"/>
    <n v="0.02"/>
    <n v="1"/>
    <n v="5.6"/>
    <x v="0"/>
    <s v="Ruidoso"/>
    <s v="No considerar"/>
    <x v="0"/>
  </r>
  <r>
    <n v="6613354"/>
    <s v="CHARMING ONE BEDROOM APT IN LES/CHINATOWN"/>
    <x v="60"/>
    <s v="Aixa"/>
    <s v="91 Ludlow Street"/>
    <n v="10002"/>
    <x v="0"/>
    <s v="Lower East Side"/>
    <n v="4071855"/>
    <n v="-739895"/>
    <x v="1"/>
    <x v="44"/>
    <x v="3"/>
    <n v="11"/>
    <d v="2019-06-08T00:00:00"/>
    <n v="1.2"/>
    <n v="1"/>
    <n v="5.6"/>
    <x v="0"/>
    <s v="Ruidoso"/>
    <s v="No considerar"/>
    <x v="0"/>
  </r>
  <r>
    <n v="6611547"/>
    <s v="Private Park Slope Brooklyn Hideaway"/>
    <x v="61"/>
    <s v="Andrew"/>
    <s v="341 10th Street"/>
    <n v="11215"/>
    <x v="1"/>
    <s v="South Slope"/>
    <n v="4066934"/>
    <n v="-7398793"/>
    <x v="1"/>
    <x v="45"/>
    <x v="2"/>
    <n v="161"/>
    <d v="2019-07-01T00:00:00"/>
    <n v="3.22"/>
    <n v="1"/>
    <n v="6.9"/>
    <x v="0"/>
    <s v="Ruidoso"/>
    <s v="No considerar"/>
    <x v="0"/>
  </r>
  <r>
    <n v="6704000"/>
    <s v="Sunny Room in Astoria NYC!"/>
    <x v="62"/>
    <s v="Ryan"/>
    <s v="31-61 41st Street"/>
    <n v="11103"/>
    <x v="2"/>
    <s v="Astoria"/>
    <n v="4075929"/>
    <n v="-739173"/>
    <x v="0"/>
    <x v="46"/>
    <x v="10"/>
    <n v="1"/>
    <d v="2015-08-14T00:00:00"/>
    <n v="0.02"/>
    <n v="5"/>
    <n v="6.24"/>
    <x v="0"/>
    <s v="Ruidoso"/>
    <s v="Dentro del presupuesto"/>
    <x v="0"/>
  </r>
  <r>
    <n v="6608666"/>
    <s v="Lively Rm w/Private Entrance &amp; Bath"/>
    <x v="63"/>
    <s v="Amber"/>
    <s v="711 Madison Street"/>
    <n v="11221"/>
    <x v="1"/>
    <s v="Bedford-Stuyvesant"/>
    <n v="4068736"/>
    <n v="-7392827"/>
    <x v="0"/>
    <x v="9"/>
    <x v="6"/>
    <n v="131"/>
    <d v="2019-06-24T00:00:00"/>
    <n v="2.63"/>
    <n v="1"/>
    <n v="6.9"/>
    <x v="0"/>
    <s v="Ruidoso"/>
    <s v="No considerar"/>
    <x v="0"/>
  </r>
  <r>
    <n v="6601120"/>
    <s v="Entire place in Williamsburg. Rustic Den."/>
    <x v="64"/>
    <s v="Gohe"/>
    <s v="315 Berry Street"/>
    <n v="11249"/>
    <x v="1"/>
    <s v="Williamsburg"/>
    <n v="4071297"/>
    <n v="-7396409"/>
    <x v="1"/>
    <x v="47"/>
    <x v="6"/>
    <n v="5"/>
    <d v="2018-04-29T00:00:00"/>
    <n v="0.27"/>
    <n v="1"/>
    <n v="6.9"/>
    <x v="0"/>
    <s v="Ruidoso"/>
    <s v="No considerar"/>
    <x v="0"/>
  </r>
  <r>
    <n v="6594861"/>
    <s v="Park Slope Brownstone Duplex (unfurnished)"/>
    <x v="65"/>
    <s v="Eric"/>
    <s v="671 Carroll Street"/>
    <n v="11215"/>
    <x v="1"/>
    <s v="Park Slope"/>
    <n v="406746"/>
    <n v="-7397901"/>
    <x v="1"/>
    <x v="31"/>
    <x v="11"/>
    <n v="12"/>
    <d v="2017-09-03T00:00:00"/>
    <n v="0.25"/>
    <n v="1"/>
    <n v="6.9"/>
    <x v="0"/>
    <s v="Ruidoso"/>
    <s v="No considerar"/>
    <x v="0"/>
  </r>
  <r>
    <n v="6599689"/>
    <s v="Beautiful room upper manhttn."/>
    <x v="66"/>
    <s v="Richard"/>
    <s v="860 West 181st Street"/>
    <n v="10033"/>
    <x v="0"/>
    <s v="Washington Heights"/>
    <n v="4085131"/>
    <n v="-7394059"/>
    <x v="0"/>
    <x v="3"/>
    <x v="1"/>
    <n v="0"/>
    <d v="2019-01-02T00:00:00"/>
    <n v="0.06"/>
    <n v="1"/>
    <n v="5.6"/>
    <x v="0"/>
    <s v="Ruidoso"/>
    <s v="No considerar"/>
    <x v="0"/>
  </r>
  <r>
    <n v="6586663"/>
    <s v="Studio in the LES"/>
    <x v="67"/>
    <s v="Chris"/>
    <s v="Daniels Leather 159"/>
    <n v="10002"/>
    <x v="0"/>
    <s v="Lower East Side"/>
    <n v="4072101"/>
    <n v="-7398905"/>
    <x v="1"/>
    <x v="48"/>
    <x v="3"/>
    <n v="119"/>
    <d v="2019-05-27T00:00:00"/>
    <n v="2.4300000000000002"/>
    <n v="1"/>
    <n v="5.6"/>
    <x v="0"/>
    <s v="Ruidoso"/>
    <s v="No considerar"/>
    <x v="0"/>
  </r>
  <r>
    <n v="6581248"/>
    <s v="Upper West Side Spacious Home"/>
    <x v="68"/>
    <s v="Susan"/>
    <s v="321 West 105th Street"/>
    <n v="10025"/>
    <x v="0"/>
    <s v="Upper West Side"/>
    <n v="408017"/>
    <n v="-7396991"/>
    <x v="1"/>
    <x v="6"/>
    <x v="5"/>
    <n v="0"/>
    <d v="2015-12-13T00:00:00"/>
    <n v="0.16"/>
    <n v="1"/>
    <n v="5.6"/>
    <x v="0"/>
    <s v="Ruidoso"/>
    <s v="No considerar"/>
    <x v="0"/>
  </r>
  <r>
    <n v="6576336"/>
    <s v="Large Private Studio Newly Renevated"/>
    <x v="69"/>
    <s v="Nanda"/>
    <s v="94-24 108th Street"/>
    <n v="11416"/>
    <x v="2"/>
    <s v="Ozone Park"/>
    <n v="406904"/>
    <n v="-7383727"/>
    <x v="0"/>
    <x v="9"/>
    <x v="6"/>
    <n v="114"/>
    <d v="2019-06-28T00:00:00"/>
    <n v="2.4700000000000002"/>
    <n v="5"/>
    <n v="6.24"/>
    <x v="0"/>
    <s v="Ruidoso"/>
    <s v="No considerar"/>
    <x v="0"/>
  </r>
  <r>
    <n v="6574537"/>
    <s v="Bright &amp; Spacious"/>
    <x v="70"/>
    <s v="Michael"/>
    <s v="35-35 28th Street"/>
    <n v="11106"/>
    <x v="2"/>
    <s v="Long Island City"/>
    <n v="407583"/>
    <n v="-739315"/>
    <x v="0"/>
    <x v="41"/>
    <x v="1"/>
    <n v="0"/>
    <d v="2018-05-08T00:00:00"/>
    <n v="0.06"/>
    <n v="5"/>
    <n v="6.24"/>
    <x v="0"/>
    <s v="Ruidoso"/>
    <s v="No considerar"/>
    <x v="0"/>
  </r>
  <r>
    <n v="6574353"/>
    <s v="Tranquil Garden Level Apartment"/>
    <x v="71"/>
    <s v="Nicholas"/>
    <s v="Mobil Atlantic Avenue"/>
    <n v="11208"/>
    <x v="1"/>
    <s v="Bedford-Stuyvesant"/>
    <n v="4067922"/>
    <n v="-7395383"/>
    <x v="0"/>
    <x v="12"/>
    <x v="1"/>
    <n v="0"/>
    <d v="2015-07-02T00:00:00"/>
    <n v="0.02"/>
    <n v="1"/>
    <n v="6.9"/>
    <x v="0"/>
    <s v="Ruidoso"/>
    <s v="No considerar"/>
    <x v="0"/>
  </r>
  <r>
    <n v="6571890"/>
    <s v="1 bedroom-Manhattans East Village"/>
    <x v="72"/>
    <s v="Meagan"/>
    <s v="320 East 9th Street"/>
    <n v="10003"/>
    <x v="0"/>
    <s v="East Village"/>
    <n v="4072872"/>
    <n v="-7398639"/>
    <x v="1"/>
    <x v="2"/>
    <x v="6"/>
    <n v="36"/>
    <d v="2019-01-02T00:00:00"/>
    <n v="0.8"/>
    <n v="1"/>
    <n v="5.6"/>
    <x v="0"/>
    <s v="Ruidoso"/>
    <s v="No considerar"/>
    <x v="0"/>
  </r>
  <r>
    <n v="6678082"/>
    <s v="Newly renovated amazing 2 bedrooms"/>
    <x v="73"/>
    <s v="Alexandre"/>
    <s v="338 MacDonough Street"/>
    <n v="11233"/>
    <x v="1"/>
    <s v="Bedford-Stuyvesant"/>
    <n v="4068207"/>
    <n v="-7393279"/>
    <x v="1"/>
    <x v="5"/>
    <x v="3"/>
    <n v="70"/>
    <d v="2019-06-26T00:00:00"/>
    <n v="1.54"/>
    <n v="1"/>
    <n v="6.9"/>
    <x v="0"/>
    <s v="Ruidoso"/>
    <s v="No considerar"/>
    <x v="1"/>
  </r>
  <r>
    <n v="6567114"/>
    <s v="Funky Studio Apartment"/>
    <x v="74"/>
    <s v="Gloria"/>
    <s v="564 Saint Marks Avenue"/>
    <n v="11216"/>
    <x v="1"/>
    <s v="Crown Heights"/>
    <n v="4067569"/>
    <n v="-7395563"/>
    <x v="1"/>
    <x v="5"/>
    <x v="2"/>
    <n v="15"/>
    <d v="2018-06-12T00:00:00"/>
    <n v="0.34"/>
    <n v="1"/>
    <n v="6.9"/>
    <x v="0"/>
    <s v="Ruidoso"/>
    <s v="No considerar"/>
    <x v="0"/>
  </r>
  <r>
    <n v="6561509"/>
    <s v="airy, earthy room in artistic apt"/>
    <x v="75"/>
    <s v="Elizabeth"/>
    <s v="469 Fort Washington Avenue"/>
    <n v="10033"/>
    <x v="0"/>
    <s v="Washington Heights"/>
    <n v="4085133"/>
    <n v="-7393844"/>
    <x v="0"/>
    <x v="15"/>
    <x v="6"/>
    <n v="18"/>
    <d v="2019-05-31T00:00:00"/>
    <n v="0.36"/>
    <n v="1"/>
    <n v="5.6"/>
    <x v="0"/>
    <s v="Ruidoso"/>
    <s v="No considerar"/>
    <x v="0"/>
  </r>
  <r>
    <n v="6559453"/>
    <s v="Private Rmâ€“Industrial Loftâ€“Bushwick"/>
    <x v="76"/>
    <s v="Dan"/>
    <s v="173 Cook Street"/>
    <n v="11206"/>
    <x v="1"/>
    <s v="Williamsburg"/>
    <n v="4070306"/>
    <n v="-7393629"/>
    <x v="0"/>
    <x v="28"/>
    <x v="3"/>
    <n v="87"/>
    <d v="2019-06-27T00:00:00"/>
    <n v="1.75"/>
    <n v="1"/>
    <n v="6.9"/>
    <x v="0"/>
    <s v="Ruidoso"/>
    <s v="No considerar"/>
    <x v="0"/>
  </r>
  <r>
    <n v="6555586"/>
    <s v="A 2BR Oasis in Red Hook"/>
    <x v="77"/>
    <s v="Penny"/>
    <s v="384 Columbia Street"/>
    <n v="11231"/>
    <x v="1"/>
    <s v="Red Hook"/>
    <n v="4067811"/>
    <n v="-7400606"/>
    <x v="1"/>
    <x v="8"/>
    <x v="7"/>
    <n v="2"/>
    <d v="2015-09-01T00:00:00"/>
    <n v="0.04"/>
    <n v="1"/>
    <n v="6.9"/>
    <x v="0"/>
    <s v="Ruidoso"/>
    <s v="No considerar"/>
    <x v="0"/>
  </r>
  <r>
    <n v="6553257"/>
    <s v="Royal Oxford"/>
    <x v="78"/>
    <s v="Jean"/>
    <s v="307 Victory Boulevard"/>
    <n v="10301"/>
    <x v="4"/>
    <s v="Tompkinsville"/>
    <n v="4063489"/>
    <n v="-7408592"/>
    <x v="1"/>
    <x v="49"/>
    <x v="0"/>
    <n v="69"/>
    <d v="2019-06-16T00:00:00"/>
    <n v="1.49"/>
    <n v="1"/>
    <n v="5.19"/>
    <x v="1"/>
    <s v="Poco Ruidoso"/>
    <s v="No considerar"/>
    <x v="0"/>
  </r>
  <r>
    <n v="6544899"/>
    <s v="Beautiful Greenwich Village Apartment"/>
    <x v="79"/>
    <s v="Carol"/>
    <s v="261 West 11th Street"/>
    <n v="10014"/>
    <x v="0"/>
    <s v="West Village"/>
    <n v="4073638"/>
    <n v="-7400393"/>
    <x v="1"/>
    <x v="50"/>
    <x v="8"/>
    <n v="0"/>
    <d v="2015-08-24T00:00:00"/>
    <n v="0.08"/>
    <n v="1"/>
    <n v="5.6"/>
    <x v="0"/>
    <s v="Ruidoso"/>
    <s v="No considerar"/>
    <x v="0"/>
  </r>
  <r>
    <n v="6539778"/>
    <s v="Large 1BR in heart of Williamsburg!"/>
    <x v="80"/>
    <s v="Samantha"/>
    <s v="138 North 7th Street"/>
    <n v="11249"/>
    <x v="1"/>
    <s v="Williamsburg"/>
    <n v="4071834"/>
    <n v="-7395867"/>
    <x v="1"/>
    <x v="51"/>
    <x v="11"/>
    <n v="35"/>
    <d v="2019-05-17T00:00:00"/>
    <n v="0.83"/>
    <n v="1"/>
    <n v="6.9"/>
    <x v="0"/>
    <s v="Ruidoso"/>
    <s v="No considerar"/>
    <x v="0"/>
  </r>
  <r>
    <n v="6538963"/>
    <s v="Art filled Brooklyn Hideaway with private bathroom"/>
    <x v="81"/>
    <s v="Daniela"/>
    <s v="170 Putnam Avenue"/>
    <n v="11216"/>
    <x v="1"/>
    <s v="Bedford-Stuyvesant"/>
    <n v="406832"/>
    <n v="-7395455"/>
    <x v="0"/>
    <x v="15"/>
    <x v="0"/>
    <n v="131"/>
    <d v="2019-07-06T00:00:00"/>
    <n v="2.64"/>
    <n v="1"/>
    <n v="6.9"/>
    <x v="0"/>
    <s v="Ruidoso"/>
    <s v="No considerar"/>
    <x v="0"/>
  </r>
  <r>
    <n v="6534409"/>
    <s v="Unbelievable NYC Apt Avail Nov!"/>
    <x v="82"/>
    <s v="Dana"/>
    <s v="964 6th Avenue"/>
    <n v="10018"/>
    <x v="0"/>
    <s v="Midtown"/>
    <n v="4075055"/>
    <n v="-7398679"/>
    <x v="1"/>
    <x v="52"/>
    <x v="6"/>
    <n v="19"/>
    <d v="2015-10-25T00:00:00"/>
    <n v="0.38"/>
    <n v="1"/>
    <n v="5.7"/>
    <x v="0"/>
    <s v="Ruidoso"/>
    <s v="No considerar"/>
    <x v="0"/>
  </r>
  <r>
    <n v="6528103"/>
    <s v="Spacious bedroom in Astoria"/>
    <x v="83"/>
    <s v="Sam"/>
    <s v="25-71 22nd Street"/>
    <n v="11102"/>
    <x v="2"/>
    <s v="Astoria"/>
    <n v="4077238"/>
    <n v="-7392446"/>
    <x v="0"/>
    <x v="53"/>
    <x v="0"/>
    <n v="2"/>
    <d v="2018-12-29T00:00:00"/>
    <n v="0.22"/>
    <n v="5"/>
    <n v="6.24"/>
    <x v="0"/>
    <s v="Ruidoso"/>
    <s v="No considerar"/>
    <x v="0"/>
  </r>
  <r>
    <n v="6528046"/>
    <s v="Immaculate Gramercy One-Bedroom"/>
    <x v="84"/>
    <s v="Joseph"/>
    <s v="304 East 23rd Street"/>
    <n v="10010"/>
    <x v="0"/>
    <s v="Gramercy"/>
    <n v="4073742"/>
    <n v="-7398052"/>
    <x v="1"/>
    <x v="54"/>
    <x v="6"/>
    <n v="0"/>
    <d v="2016-08-09T00:00:00"/>
    <n v="0.09"/>
    <n v="1"/>
    <n v="5.6"/>
    <x v="0"/>
    <s v="Ruidoso"/>
    <s v="No considerar"/>
    <x v="0"/>
  </r>
  <r>
    <n v="6525765"/>
    <s v="Room for rent in corona queens"/>
    <x v="85"/>
    <s v="Angelo"/>
    <s v="40-41 97th Street"/>
    <n v="11368"/>
    <x v="2"/>
    <s v="Corona"/>
    <n v="4074826"/>
    <n v="-7386755"/>
    <x v="0"/>
    <x v="5"/>
    <x v="6"/>
    <n v="0"/>
    <d v="2019-06-16T00:00:00"/>
    <n v="1.87"/>
    <n v="5"/>
    <n v="6.24"/>
    <x v="0"/>
    <s v="Ruidoso"/>
    <s v="No considerar"/>
    <x v="0"/>
  </r>
  <r>
    <n v="6524806"/>
    <s v="Great room for couples on a budget!"/>
    <x v="86"/>
    <s v="Nicole"/>
    <s v="40-16 28th Street"/>
    <n v="11101"/>
    <x v="2"/>
    <s v="Long Island City"/>
    <n v="4075235"/>
    <n v="-7393714"/>
    <x v="0"/>
    <x v="55"/>
    <x v="1"/>
    <n v="4"/>
    <d v="2016-07-28T00:00:00"/>
    <n v="0.08"/>
    <n v="5"/>
    <n v="6.24"/>
    <x v="0"/>
    <s v="Ruidoso"/>
    <s v="No considerar"/>
    <x v="0"/>
  </r>
  <r>
    <n v="6595943"/>
    <s v="Cozy 1 bedroom in a quiet neighborh"/>
    <x v="87"/>
    <s v="Nick"/>
    <s v="21-17 73rd Street"/>
    <n v="11370"/>
    <x v="2"/>
    <s v="Ditmars Steinway"/>
    <n v="4076962"/>
    <n v="-7389604"/>
    <x v="1"/>
    <x v="34"/>
    <x v="1"/>
    <n v="49"/>
    <d v="2018-09-03T00:00:00"/>
    <n v="0.99"/>
    <n v="5"/>
    <n v="6.24"/>
    <x v="0"/>
    <s v="Ruidoso"/>
    <s v="No considerar"/>
    <x v="0"/>
  </r>
  <r>
    <n v="6512429"/>
    <s v="Charming Park Slope 1BR w/ Patio"/>
    <x v="88"/>
    <s v="Becky And John"/>
    <s v="243 13th Street"/>
    <n v="11215"/>
    <x v="1"/>
    <s v="South Slope"/>
    <n v="406675"/>
    <n v="-7398898"/>
    <x v="1"/>
    <x v="48"/>
    <x v="0"/>
    <n v="14"/>
    <d v="2016-08-18T00:00:00"/>
    <n v="0.28000000000000003"/>
    <n v="1"/>
    <n v="6.9"/>
    <x v="0"/>
    <s v="Ruidoso"/>
    <s v="No considerar"/>
    <x v="0"/>
  </r>
  <r>
    <n v="6506449"/>
    <s v="Large, charming studio on UWS"/>
    <x v="89"/>
    <s v="Yelena"/>
    <s v="677 West End Avenue"/>
    <n v="10025"/>
    <x v="0"/>
    <s v="Upper West Side"/>
    <n v="4079324"/>
    <n v="-7397489"/>
    <x v="1"/>
    <x v="56"/>
    <x v="1"/>
    <n v="2"/>
    <d v="2015-06-22T00:00:00"/>
    <n v="0.04"/>
    <n v="1"/>
    <n v="5.6"/>
    <x v="0"/>
    <s v="Ruidoso"/>
    <s v="No considerar"/>
    <x v="0"/>
  </r>
  <r>
    <n v="6505898"/>
    <s v="Riverside and 160th--Long Stay"/>
    <x v="90"/>
    <s v="SeÃ¡n"/>
    <s v="684 West 161st Street"/>
    <n v="10032"/>
    <x v="0"/>
    <s v="Washington Heights"/>
    <n v="4083771"/>
    <n v="-7394638"/>
    <x v="1"/>
    <x v="17"/>
    <x v="6"/>
    <n v="1"/>
    <d v="2015-06-30T00:00:00"/>
    <n v="0.02"/>
    <n v="1"/>
    <n v="5.6"/>
    <x v="0"/>
    <s v="Ruidoso"/>
    <s v="No considerar"/>
    <x v="0"/>
  </r>
  <r>
    <n v="6612941"/>
    <s v="1 Bedroom Apt. Sunnyside Queens!"/>
    <x v="91"/>
    <s v="Jake"/>
    <s v="47-20 42nd Street"/>
    <n v="11104"/>
    <x v="2"/>
    <s v="Sunnyside"/>
    <n v="4074137"/>
    <n v="-739234"/>
    <x v="0"/>
    <x v="28"/>
    <x v="7"/>
    <n v="11"/>
    <d v="2015-09-29T00:00:00"/>
    <n v="0.22"/>
    <n v="5"/>
    <n v="6.24"/>
    <x v="0"/>
    <s v="Ruidoso"/>
    <s v="No considerar"/>
    <x v="0"/>
  </r>
  <r>
    <n v="6541532"/>
    <s v="Amazing UWS /Central Park West Location"/>
    <x v="92"/>
    <s v="Kirsten"/>
    <s v="11 West 107th Street"/>
    <n v="10025"/>
    <x v="0"/>
    <s v="Upper West Side"/>
    <n v="4079909"/>
    <n v="-739602"/>
    <x v="0"/>
    <x v="57"/>
    <x v="1"/>
    <n v="185"/>
    <d v="2019-07-07T00:00:00"/>
    <n v="3.71"/>
    <n v="1"/>
    <n v="5.6"/>
    <x v="0"/>
    <s v="Ruidoso"/>
    <s v="No considerar"/>
    <x v="0"/>
  </r>
  <r>
    <n v="6553559"/>
    <s v="City view, Long Island City 1 BR"/>
    <x v="93"/>
    <s v="Eli"/>
    <s v="21-45 44th Road"/>
    <n v="11101"/>
    <x v="2"/>
    <s v="Long Island City"/>
    <n v="4074876"/>
    <n v="-7394507"/>
    <x v="1"/>
    <x v="58"/>
    <x v="1"/>
    <n v="137"/>
    <d v="2019-06-13T00:00:00"/>
    <n v="2.82"/>
    <n v="5"/>
    <n v="6.24"/>
    <x v="0"/>
    <s v="Ruidoso"/>
    <s v="No considerar"/>
    <x v="0"/>
  </r>
  <r>
    <n v="6493737"/>
    <s v="Steps to Grand Central! Large 1BDR"/>
    <x v="94"/>
    <s v="Kennedi"/>
    <s v="201 East 36th Street"/>
    <n v="10016"/>
    <x v="0"/>
    <s v="Murray Hill"/>
    <n v="4074696"/>
    <n v="-739767"/>
    <x v="1"/>
    <x v="27"/>
    <x v="1"/>
    <n v="0"/>
    <d v="2017-08-25T00:00:00"/>
    <n v="0.08"/>
    <n v="1"/>
    <n v="5.6"/>
    <x v="0"/>
    <s v="Ruidoso"/>
    <s v="No considerar"/>
    <x v="0"/>
  </r>
  <r>
    <n v="6492185"/>
    <s v="A beautiful and friendly beach area"/>
    <x v="95"/>
    <s v="Oleg"/>
    <s v="124 Amherst Street"/>
    <n v="11235"/>
    <x v="1"/>
    <s v="Manhattan Beach"/>
    <n v="4057872"/>
    <n v="-7395251"/>
    <x v="1"/>
    <x v="8"/>
    <x v="3"/>
    <n v="59"/>
    <d v="2019-06-17T00:00:00"/>
    <n v="1.24"/>
    <n v="1"/>
    <n v="6.9"/>
    <x v="0"/>
    <s v="Ruidoso"/>
    <s v="No considerar"/>
    <x v="0"/>
  </r>
  <r>
    <n v="6474699"/>
    <s v="1 bedroom apt in pvt 2 fam house"/>
    <x v="96"/>
    <s v="Debra"/>
    <s v="1327 Park Place"/>
    <n v="11213"/>
    <x v="1"/>
    <s v="Crown Heights"/>
    <n v="4067255"/>
    <n v="-7393328"/>
    <x v="1"/>
    <x v="5"/>
    <x v="1"/>
    <n v="24"/>
    <d v="2019-06-22T00:00:00"/>
    <n v="0.51"/>
    <n v="1"/>
    <n v="6.9"/>
    <x v="0"/>
    <s v="Ruidoso"/>
    <s v="No considerar"/>
    <x v="0"/>
  </r>
  <r>
    <n v="6473307"/>
    <s v="Modern Mulberry St Room for 1 Female Guest"/>
    <x v="97"/>
    <s v="A"/>
    <s v="138 Mulberry Street"/>
    <n v="10013"/>
    <x v="0"/>
    <s v="Little Italy"/>
    <n v="4071864"/>
    <n v="-7399753"/>
    <x v="0"/>
    <x v="35"/>
    <x v="6"/>
    <n v="79"/>
    <d v="2019-02-10T00:00:00"/>
    <n v="1.7"/>
    <n v="1"/>
    <n v="5.6"/>
    <x v="0"/>
    <s v="Ruidoso"/>
    <s v="No considerar"/>
    <x v="0"/>
  </r>
  <r>
    <n v="6470740"/>
    <s v="Luxury Apt in Financial District"/>
    <x v="98"/>
    <s v="Lisa"/>
    <s v="75 Wall Street 75"/>
    <n v="10005"/>
    <x v="0"/>
    <s v="Financial District"/>
    <n v="4070516"/>
    <n v="-7400798"/>
    <x v="1"/>
    <x v="31"/>
    <x v="1"/>
    <n v="0"/>
    <d v="2019-01-28T00:00:00"/>
    <n v="0.83"/>
    <n v="1"/>
    <n v="5.6"/>
    <x v="0"/>
    <s v="Ruidoso"/>
    <s v="No considerar"/>
    <x v="0"/>
  </r>
  <r>
    <n v="6467905"/>
    <s v="Harlem Home Away From Home"/>
    <x v="99"/>
    <s v="Tiana"/>
    <s v="Uptown Bourbon Broadway"/>
    <n v="10031"/>
    <x v="0"/>
    <s v="Harlem"/>
    <n v="4082948"/>
    <n v="-7394876"/>
    <x v="0"/>
    <x v="59"/>
    <x v="6"/>
    <n v="0"/>
    <d v="2016-07-05T00:00:00"/>
    <n v="4.6500000000000004"/>
    <n v="1"/>
    <n v="5.6"/>
    <x v="0"/>
    <s v="Ruidoso"/>
    <s v="No considerar"/>
    <x v="0"/>
  </r>
  <r>
    <n v="6467264"/>
    <s v="Spacious room w/private roof deck"/>
    <x v="100"/>
    <s v="Kate"/>
    <s v="St. Mary Star of the Sea Roman Catholic Church 471"/>
    <n v="11231"/>
    <x v="1"/>
    <s v="Carroll Gardens"/>
    <n v="4067674"/>
    <n v="-7399805"/>
    <x v="0"/>
    <x v="60"/>
    <x v="6"/>
    <n v="4"/>
    <d v="2015-07-02T00:00:00"/>
    <n v="0.08"/>
    <n v="1"/>
    <n v="6.9"/>
    <x v="0"/>
    <s v="Ruidoso"/>
    <s v="No considerar"/>
    <x v="0"/>
  </r>
  <r>
    <n v="6479559"/>
    <s v="Best location! Chelsea/West Village/Meatpacking"/>
    <x v="101"/>
    <s v="Ryan"/>
    <s v="147 West 17th Street"/>
    <n v="10011"/>
    <x v="0"/>
    <s v="Chelsea"/>
    <n v="4074026"/>
    <n v="-7399746"/>
    <x v="1"/>
    <x v="5"/>
    <x v="6"/>
    <n v="150"/>
    <d v="2019-06-23T00:00:00"/>
    <n v="2.99"/>
    <n v="1"/>
    <n v="5.6"/>
    <x v="0"/>
    <s v="Ruidoso"/>
    <s v="No considerar"/>
    <x v="0"/>
  </r>
  <r>
    <n v="6462513"/>
    <s v="Sunny Private Room, &amp; bath"/>
    <x v="102"/>
    <s v="Chao"/>
    <s v="357 Marcus Garvey Boulevard"/>
    <n v="11221"/>
    <x v="1"/>
    <s v="Bedford-Stuyvesant"/>
    <n v="4068521"/>
    <n v="-7393707"/>
    <x v="0"/>
    <x v="11"/>
    <x v="6"/>
    <n v="115"/>
    <d v="2019-05-25T00:00:00"/>
    <n v="2.29"/>
    <n v="1"/>
    <n v="6.9"/>
    <x v="0"/>
    <s v="Ruidoso"/>
    <s v="No considerar"/>
    <x v="0"/>
  </r>
  <r>
    <n v="6461789"/>
    <s v="Cozy private room in Brooklyn, NYC."/>
    <x v="103"/>
    <s v="Viktoriya"/>
    <s v="1686 Ocean Parkway"/>
    <n v="11223"/>
    <x v="1"/>
    <s v="Gravesend"/>
    <n v="406075"/>
    <n v="-7396763"/>
    <x v="0"/>
    <x v="59"/>
    <x v="1"/>
    <n v="135"/>
    <d v="2019-02-02T00:00:00"/>
    <n v="2.79"/>
    <n v="1"/>
    <n v="6.9"/>
    <x v="0"/>
    <s v="Ruidoso"/>
    <s v="No considerar"/>
    <x v="0"/>
  </r>
  <r>
    <n v="6462046"/>
    <s v="Cozy 1BD | 15 min. to Grand Central"/>
    <x v="104"/>
    <s v="Sarah"/>
    <s v="43-01 41st Street"/>
    <n v="11104"/>
    <x v="2"/>
    <s v="Sunnyside"/>
    <n v="407453"/>
    <n v="-7392311"/>
    <x v="1"/>
    <x v="12"/>
    <x v="1"/>
    <n v="3"/>
    <d v="2015-10-12T00:00:00"/>
    <n v="0.06"/>
    <n v="5"/>
    <n v="6.24"/>
    <x v="0"/>
    <s v="Ruidoso"/>
    <s v="No considerar"/>
    <x v="0"/>
  </r>
  <r>
    <n v="6525622"/>
    <s v="Garden Apt.  East Village NY"/>
    <x v="105"/>
    <s v="John"/>
    <s v="47 Avenue D"/>
    <n v="10009"/>
    <x v="0"/>
    <s v="East Village"/>
    <n v="4072152"/>
    <n v="-7397761"/>
    <x v="1"/>
    <x v="0"/>
    <x v="1"/>
    <n v="4"/>
    <d v="2017-09-04T00:00:00"/>
    <n v="0.09"/>
    <n v="1"/>
    <n v="5.6"/>
    <x v="0"/>
    <s v="Ruidoso"/>
    <s v="No considerar"/>
    <x v="0"/>
  </r>
  <r>
    <n v="6457367"/>
    <s v="Studio Apt With Backyard"/>
    <x v="106"/>
    <s v="Danny And June"/>
    <s v="Citibank 430"/>
    <n v="11205"/>
    <x v="1"/>
    <s v="Clinton Hill"/>
    <n v="4069298"/>
    <n v="-7396851"/>
    <x v="1"/>
    <x v="7"/>
    <x v="1"/>
    <n v="179"/>
    <d v="2019-06-15T00:00:00"/>
    <n v="3.56"/>
    <n v="1"/>
    <n v="6.9"/>
    <x v="0"/>
    <s v="Ruidoso"/>
    <s v="No considerar"/>
    <x v="0"/>
  </r>
  <r>
    <n v="6627931"/>
    <s v="Spacious 2 Bedroom + Backyard in Fort Greene BK"/>
    <x v="106"/>
    <s v="Danny And June"/>
    <s v="164 Washington Avenue"/>
    <n v="11205"/>
    <x v="1"/>
    <s v="Clinton Hill"/>
    <n v="4069374"/>
    <n v="-7396727"/>
    <x v="1"/>
    <x v="5"/>
    <x v="3"/>
    <n v="2"/>
    <d v="2019-04-24T00:00:00"/>
    <n v="0.06"/>
    <n v="1"/>
    <n v="6.9"/>
    <x v="0"/>
    <s v="Ruidoso"/>
    <s v="No considerar"/>
    <x v="0"/>
  </r>
  <r>
    <n v="6457121"/>
    <s v="Bright Nordic Serenity in Brooklyn"/>
    <x v="107"/>
    <s v="Margrethe"/>
    <s v="1711 Avenue M"/>
    <n v="11230"/>
    <x v="1"/>
    <s v="Midwood"/>
    <n v="4061839"/>
    <n v="-7395762"/>
    <x v="0"/>
    <x v="9"/>
    <x v="1"/>
    <n v="0"/>
    <d v="2015-11-18T00:00:00"/>
    <n v="0.31"/>
    <n v="1"/>
    <n v="6.9"/>
    <x v="0"/>
    <s v="Ruidoso"/>
    <s v="No considerar"/>
    <x v="0"/>
  </r>
  <r>
    <n v="6576327"/>
    <s v="manhattan uptown 2/b, excellent for big family"/>
    <x v="108"/>
    <s v="Ruby"/>
    <s v="610 West 135th Street"/>
    <n v="10031"/>
    <x v="0"/>
    <s v="Harlem"/>
    <n v="4082033"/>
    <n v="-7395632"/>
    <x v="1"/>
    <x v="61"/>
    <x v="1"/>
    <n v="3"/>
    <d v="2015-07-28T00:00:00"/>
    <n v="0.06"/>
    <n v="1"/>
    <n v="5.6"/>
    <x v="0"/>
    <s v="Ruidoso"/>
    <s v="No considerar"/>
    <x v="0"/>
  </r>
  <r>
    <n v="6449718"/>
    <s v="Sunny Bohemian Tasteful East Harlem"/>
    <x v="109"/>
    <s v="Giselle"/>
    <s v="335 East 111th Street"/>
    <n v="10029"/>
    <x v="0"/>
    <s v="East Harlem"/>
    <n v="4079276"/>
    <n v="-7393854"/>
    <x v="0"/>
    <x v="48"/>
    <x v="6"/>
    <n v="50"/>
    <d v="2019-01-01T00:00:00"/>
    <n v="1.01"/>
    <n v="1"/>
    <n v="5.6"/>
    <x v="0"/>
    <s v="Ruidoso"/>
    <s v="No considerar"/>
    <x v="0"/>
  </r>
  <r>
    <n v="6443330"/>
    <s v="West Village Studio"/>
    <x v="110"/>
    <s v="Peter"/>
    <s v="165 Charles Street"/>
    <n v="10014"/>
    <x v="0"/>
    <s v="West Village"/>
    <n v="4073404"/>
    <n v="-7400955"/>
    <x v="1"/>
    <x v="15"/>
    <x v="1"/>
    <n v="0"/>
    <d v="2016-08-25T00:00:00"/>
    <n v="0.49"/>
    <n v="1"/>
    <n v="5.6"/>
    <x v="0"/>
    <s v="Ruidoso"/>
    <s v="No considerar"/>
    <x v="0"/>
  </r>
  <r>
    <n v="6656567"/>
    <s v="Modern Room in Huge Apartament in Manhattan"/>
    <x v="111"/>
    <s v="Besinfe"/>
    <s v="617 West 152nd Street"/>
    <n v="10031"/>
    <x v="0"/>
    <s v="Harlem"/>
    <n v="4083155"/>
    <n v="-7394804"/>
    <x v="0"/>
    <x v="12"/>
    <x v="1"/>
    <n v="52"/>
    <d v="2019-06-19T00:00:00"/>
    <n v="1.39"/>
    <n v="1"/>
    <n v="5.6"/>
    <x v="0"/>
    <s v="Ruidoso"/>
    <s v="No considerar"/>
    <x v="0"/>
  </r>
  <r>
    <n v="6438456"/>
    <s v="Private! entire studio, own entrance, private bath"/>
    <x v="112"/>
    <s v="Walter"/>
    <s v="15 Lawton Street"/>
    <n v="11221"/>
    <x v="1"/>
    <s v="Bushwick"/>
    <n v="4069528"/>
    <n v="-7393079"/>
    <x v="1"/>
    <x v="12"/>
    <x v="1"/>
    <n v="208"/>
    <d v="2019-07-06T00:00:00"/>
    <n v="4.1399999999999997"/>
    <n v="1"/>
    <n v="6.9"/>
    <x v="0"/>
    <s v="Ruidoso"/>
    <s v="No considerar"/>
    <x v="0"/>
  </r>
  <r>
    <n v="6438254"/>
    <s v="Charming Brooklyn 1BD+Den"/>
    <x v="113"/>
    <s v="Christopher"/>
    <s v="273 Union Street"/>
    <n v="11231"/>
    <x v="1"/>
    <s v="Carroll Gardens"/>
    <n v="4068303"/>
    <n v="-7399686"/>
    <x v="1"/>
    <x v="0"/>
    <x v="12"/>
    <n v="2"/>
    <d v="2015-10-26T00:00:00"/>
    <n v="0.04"/>
    <n v="1"/>
    <n v="6.9"/>
    <x v="0"/>
    <s v="Ruidoso"/>
    <s v="No considerar"/>
    <x v="0"/>
  </r>
  <r>
    <n v="6461245"/>
    <s v="Big room with private bathroom in Bushwick"/>
    <x v="114"/>
    <s v="Anisia"/>
    <s v="143 Cornelia Street"/>
    <n v="11221"/>
    <x v="1"/>
    <s v="Bushwick"/>
    <n v="4069113"/>
    <n v="-7391501"/>
    <x v="0"/>
    <x v="28"/>
    <x v="3"/>
    <n v="6"/>
    <d v="2019-06-30T00:00:00"/>
    <n v="0.13"/>
    <n v="1"/>
    <n v="6.9"/>
    <x v="0"/>
    <s v="Ruidoso"/>
    <s v="No considerar"/>
    <x v="0"/>
  </r>
  <r>
    <n v="6437262"/>
    <s v="Cozy private room, close to the subway &amp; beach"/>
    <x v="115"/>
    <s v="Misha"/>
    <s v="2820 Ocean Avenue"/>
    <n v="11235"/>
    <x v="1"/>
    <s v="Sheepshead Bay"/>
    <n v="4059225"/>
    <n v="-7395026"/>
    <x v="0"/>
    <x v="3"/>
    <x v="1"/>
    <n v="8"/>
    <d v="2019-05-15T00:00:00"/>
    <n v="0.26"/>
    <n v="1"/>
    <n v="6.9"/>
    <x v="0"/>
    <s v="Ruidoso"/>
    <s v="No considerar"/>
    <x v="0"/>
  </r>
  <r>
    <n v="6433621"/>
    <s v="Forest Hills home shares its breathtaking beauty"/>
    <x v="116"/>
    <s v="Nate"/>
    <s v="The Trenton 68-20"/>
    <n v="11375"/>
    <x v="2"/>
    <s v="Forest Hills"/>
    <n v="4071345"/>
    <n v="-7385658"/>
    <x v="1"/>
    <x v="0"/>
    <x v="6"/>
    <n v="44"/>
    <d v="2019-06-30T00:00:00"/>
    <n v="0.91"/>
    <n v="5"/>
    <n v="6.24"/>
    <x v="0"/>
    <s v="Ruidoso"/>
    <s v="No considerar"/>
    <x v="0"/>
  </r>
  <r>
    <n v="6429905"/>
    <s v="Unique Space in Red Hook"/>
    <x v="117"/>
    <s v="Kim"/>
    <s v="64 Sullivan Street"/>
    <n v="11231"/>
    <x v="1"/>
    <s v="Red Hook"/>
    <n v="4067731"/>
    <n v="-740112"/>
    <x v="1"/>
    <x v="23"/>
    <x v="6"/>
    <n v="64"/>
    <d v="2019-06-16T00:00:00"/>
    <n v="1.27"/>
    <n v="1"/>
    <n v="6.9"/>
    <x v="0"/>
    <s v="Ruidoso"/>
    <s v="No considerar"/>
    <x v="0"/>
  </r>
  <r>
    <n v="6426032"/>
    <s v="Beautiful Apartment in Williamsburg"/>
    <x v="118"/>
    <s v="Maeve"/>
    <s v="391 Lorimer Street"/>
    <n v="11206"/>
    <x v="1"/>
    <s v="Williamsburg"/>
    <n v="4070885"/>
    <n v="-7394927"/>
    <x v="1"/>
    <x v="17"/>
    <x v="2"/>
    <n v="0"/>
    <d v="2018-08-18T00:00:00"/>
    <n v="0.17"/>
    <n v="1"/>
    <n v="6.9"/>
    <x v="0"/>
    <s v="Ruidoso"/>
    <s v="No considerar"/>
    <x v="0"/>
  </r>
  <r>
    <n v="6425751"/>
    <s v="LUXURY DOORMAN HIGH RISE One Bedroom"/>
    <x v="119"/>
    <s v="Jason"/>
    <s v="457 West 51st Street"/>
    <n v="10019"/>
    <x v="0"/>
    <s v="Hell's Kitchen"/>
    <n v="4076525"/>
    <n v="-7399056"/>
    <x v="1"/>
    <x v="62"/>
    <x v="1"/>
    <n v="38"/>
    <d v="2019-05-09T00:00:00"/>
    <n v="0.89"/>
    <n v="1"/>
    <n v="5.6"/>
    <x v="0"/>
    <s v="Ruidoso"/>
    <s v="No considerar"/>
    <x v="0"/>
  </r>
  <r>
    <n v="6494256"/>
    <s v="Spacious, Peaceful Room"/>
    <x v="120"/>
    <s v="Brooke"/>
    <s v="89-33 Whitney Avenue"/>
    <n v="11373"/>
    <x v="2"/>
    <s v="Elmhurst"/>
    <n v="4074525"/>
    <n v="-7387627"/>
    <x v="0"/>
    <x v="12"/>
    <x v="6"/>
    <n v="188"/>
    <d v="2019-07-04T00:00:00"/>
    <n v="3.75"/>
    <n v="5"/>
    <n v="6.24"/>
    <x v="0"/>
    <s v="Ruidoso"/>
    <s v="No considerar"/>
    <x v="0"/>
  </r>
  <r>
    <n v="6423521"/>
    <s v="Private Room w/ access to Terrace"/>
    <x v="121"/>
    <s v="Mackenzie"/>
    <s v="8 West 76th Street"/>
    <n v="10023"/>
    <x v="0"/>
    <s v="Upper West Side"/>
    <n v="4077883"/>
    <n v="-7397494"/>
    <x v="0"/>
    <x v="23"/>
    <x v="1"/>
    <n v="7"/>
    <d v="2016-05-21T00:00:00"/>
    <n v="0.14000000000000001"/>
    <n v="1"/>
    <n v="5.6"/>
    <x v="0"/>
    <s v="Ruidoso"/>
    <s v="No considerar"/>
    <x v="0"/>
  </r>
  <r>
    <n v="6421011"/>
    <s v="Cozy &quot;Jr.&quot; 1B, historic brownstone"/>
    <x v="122"/>
    <s v="Seth"/>
    <s v="1141 Dean Street"/>
    <n v="11216"/>
    <x v="1"/>
    <s v="Crown Heights"/>
    <n v="4067699"/>
    <n v="-7395179"/>
    <x v="1"/>
    <x v="7"/>
    <x v="1"/>
    <n v="5"/>
    <d v="2016-01-01T00:00:00"/>
    <n v="0.1"/>
    <n v="1"/>
    <n v="6.9"/>
    <x v="0"/>
    <s v="Ruidoso"/>
    <s v="No considerar"/>
    <x v="0"/>
  </r>
  <r>
    <n v="6568523"/>
    <s v="2 Bdrm in Luxury Condo on Hudson"/>
    <x v="123"/>
    <s v="Karen"/>
    <s v="328 Albany Street"/>
    <n v="10280"/>
    <x v="0"/>
    <s v="Battery Park City"/>
    <n v="407101"/>
    <n v="-7401721"/>
    <x v="1"/>
    <x v="63"/>
    <x v="7"/>
    <n v="2"/>
    <d v="2015-08-16T00:00:00"/>
    <n v="0.04"/>
    <n v="1"/>
    <n v="5.6"/>
    <x v="0"/>
    <s v="Ruidoso"/>
    <s v="No considerar"/>
    <x v="0"/>
  </r>
  <r>
    <n v="6452251"/>
    <s v="Modern 1BR Next To Central Park"/>
    <x v="124"/>
    <s v="Casey"/>
    <s v="310 West 113th Street"/>
    <n v="10026"/>
    <x v="0"/>
    <s v="Harlem"/>
    <n v="4080273"/>
    <n v="-7395748"/>
    <x v="1"/>
    <x v="30"/>
    <x v="0"/>
    <n v="1"/>
    <d v="2015-07-18T00:00:00"/>
    <n v="0.02"/>
    <n v="1"/>
    <n v="5.6"/>
    <x v="0"/>
    <s v="Ruidoso"/>
    <s v="No considerar"/>
    <x v="0"/>
  </r>
  <r>
    <n v="6408849"/>
    <s v="MODERN NYC APARTMENT"/>
    <x v="125"/>
    <s v="Joshua"/>
    <s v="Duane Reade 155"/>
    <n v="10016"/>
    <x v="0"/>
    <s v="Murray Hill"/>
    <n v="4074583"/>
    <n v="-7397834"/>
    <x v="1"/>
    <x v="23"/>
    <x v="1"/>
    <n v="5"/>
    <d v="2015-09-25T00:00:00"/>
    <n v="0.1"/>
    <n v="1"/>
    <n v="5.6"/>
    <x v="0"/>
    <s v="Ruidoso"/>
    <s v="No considerar"/>
    <x v="0"/>
  </r>
  <r>
    <n v="6404584"/>
    <s v="Tree-lined block+Roof+private rooms"/>
    <x v="126"/>
    <s v="Joshua"/>
    <s v="836 Bergen Street"/>
    <n v="11213"/>
    <x v="1"/>
    <s v="Crown Heights"/>
    <n v="4067725"/>
    <n v="-7395994"/>
    <x v="0"/>
    <x v="64"/>
    <x v="2"/>
    <n v="3"/>
    <d v="2015-10-16T00:00:00"/>
    <n v="0.06"/>
    <n v="1"/>
    <n v="6.9"/>
    <x v="0"/>
    <s v="Ruidoso"/>
    <s v="No considerar"/>
    <x v="0"/>
  </r>
  <r>
    <n v="6403755"/>
    <s v="Entire Williamsburg Music Lovers Palaceâ€•1 Blk to L"/>
    <x v="127"/>
    <s v="Christopher"/>
    <s v="173 Montrose Avenue"/>
    <n v="11206"/>
    <x v="1"/>
    <s v="Williamsburg"/>
    <n v="4070745"/>
    <n v="-7394223"/>
    <x v="1"/>
    <x v="36"/>
    <x v="7"/>
    <n v="9"/>
    <d v="2019-06-12T00:00:00"/>
    <n v="0.19"/>
    <n v="1"/>
    <n v="6.9"/>
    <x v="0"/>
    <s v="Ruidoso"/>
    <s v="No considerar"/>
    <x v="0"/>
  </r>
  <r>
    <n v="6403485"/>
    <s v="Homey 1 BR apartment in Harlem"/>
    <x v="128"/>
    <s v="Alana"/>
    <s v="238 West 120th Street"/>
    <n v="10026"/>
    <x v="0"/>
    <s v="Harlem"/>
    <n v="4080645"/>
    <n v="-7395261"/>
    <x v="1"/>
    <x v="65"/>
    <x v="12"/>
    <n v="2"/>
    <d v="2016-01-07T00:00:00"/>
    <n v="0.04"/>
    <n v="1"/>
    <n v="5.6"/>
    <x v="0"/>
    <s v="Ruidoso"/>
    <s v="Dentro del presupuesto"/>
    <x v="0"/>
  </r>
  <r>
    <n v="6395425"/>
    <s v="The Golden Chamber"/>
    <x v="129"/>
    <s v="Jonathan"/>
    <s v="3657 Broadway"/>
    <n v="10031"/>
    <x v="0"/>
    <s v="Harlem"/>
    <n v="4083001"/>
    <n v="-7394815"/>
    <x v="0"/>
    <x v="9"/>
    <x v="2"/>
    <n v="42"/>
    <d v="2019-05-27T00:00:00"/>
    <n v="0.87"/>
    <n v="1"/>
    <n v="5.6"/>
    <x v="0"/>
    <s v="Ruidoso"/>
    <s v="No considerar"/>
    <x v="0"/>
  </r>
  <r>
    <n v="6391465"/>
    <s v="Room in Condo"/>
    <x v="130"/>
    <s v="Coral"/>
    <s v="1465 Prospect Place"/>
    <n v="11213"/>
    <x v="1"/>
    <s v="Crown Heights"/>
    <n v="4067371"/>
    <n v="-7392743"/>
    <x v="0"/>
    <x v="3"/>
    <x v="1"/>
    <n v="5"/>
    <d v="2019-01-01T00:00:00"/>
    <n v="0.55000000000000004"/>
    <n v="1"/>
    <n v="6.9"/>
    <x v="0"/>
    <s v="Ruidoso"/>
    <s v="No considerar"/>
    <x v="0"/>
  </r>
  <r>
    <n v="6387739"/>
    <s v="Room in Bushwick, Brooklyn"/>
    <x v="131"/>
    <s v="Camilla"/>
    <s v="334 Knickerbocker Avenue"/>
    <n v="11237"/>
    <x v="1"/>
    <s v="Bushwick"/>
    <n v="4070104"/>
    <n v="-7392278"/>
    <x v="0"/>
    <x v="66"/>
    <x v="3"/>
    <n v="4"/>
    <d v="2018-12-17T00:00:00"/>
    <n v="0.13"/>
    <n v="1"/>
    <n v="6.9"/>
    <x v="0"/>
    <s v="Ruidoso"/>
    <s v="Dentro del presupuesto"/>
    <x v="0"/>
  </r>
  <r>
    <n v="6575471"/>
    <s v="NYC 2 Bedroom"/>
    <x v="132"/>
    <s v="Anthony"/>
    <s v="Chess Forum 219"/>
    <n v="10012"/>
    <x v="0"/>
    <s v="Greenwich Village"/>
    <n v="4072911"/>
    <n v="-7399915"/>
    <x v="1"/>
    <x v="40"/>
    <x v="6"/>
    <n v="34"/>
    <d v="2017-01-01T00:00:00"/>
    <n v="0.74"/>
    <n v="1"/>
    <n v="5.7"/>
    <x v="0"/>
    <s v="Ruidoso"/>
    <s v="No considerar"/>
    <x v="0"/>
  </r>
  <r>
    <n v="6376345"/>
    <s v="!!BEAUTIFUL APARTMENT WITH GARDEN!!"/>
    <x v="133"/>
    <s v="Luis"/>
    <s v="16 Marble Hill Avenue"/>
    <n v="10463"/>
    <x v="0"/>
    <s v="Marble Hill"/>
    <n v="4087494"/>
    <n v="-7391057"/>
    <x v="1"/>
    <x v="65"/>
    <x v="0"/>
    <n v="2"/>
    <d v="2016-02-01T00:00:00"/>
    <n v="0.05"/>
    <n v="1"/>
    <n v="5.6"/>
    <x v="0"/>
    <s v="Ruidoso"/>
    <s v="No considerar"/>
    <x v="0"/>
  </r>
  <r>
    <n v="6374545"/>
    <s v="Studio one block from Central Park"/>
    <x v="134"/>
    <s v="Jocelyn"/>
    <s v="48 West 86th Street"/>
    <n v="10024"/>
    <x v="0"/>
    <s v="Upper West Side"/>
    <n v="4078587"/>
    <n v="-7397181"/>
    <x v="1"/>
    <x v="17"/>
    <x v="7"/>
    <n v="3"/>
    <d v="2015-08-21T00:00:00"/>
    <n v="0.06"/>
    <n v="1"/>
    <n v="5.6"/>
    <x v="0"/>
    <s v="Ruidoso"/>
    <s v="No considerar"/>
    <x v="0"/>
  </r>
  <r>
    <n v="6373582"/>
    <s v="Gowanus Brooklyn Bed"/>
    <x v="135"/>
    <s v="Alec"/>
    <s v="615 Sackett Street"/>
    <n v="11217"/>
    <x v="1"/>
    <s v="Gowanus"/>
    <n v="4067883"/>
    <n v="-7398407"/>
    <x v="0"/>
    <x v="67"/>
    <x v="1"/>
    <n v="116"/>
    <d v="2019-06-24T00:00:00"/>
    <n v="2.38"/>
    <n v="1"/>
    <n v="6.9"/>
    <x v="0"/>
    <s v="Ruidoso"/>
    <s v="No considerar"/>
    <x v="0"/>
  </r>
  <r>
    <n v="6373379"/>
    <s v="Large Apartment w/ Amenities"/>
    <x v="136"/>
    <s v="Firas"/>
    <s v="253 East 50th Street"/>
    <n v="10022"/>
    <x v="0"/>
    <s v="Midtown"/>
    <n v="4075506"/>
    <n v="-7396887"/>
    <x v="1"/>
    <x v="21"/>
    <x v="1"/>
    <n v="0"/>
    <d v="2019-03-17T00:00:00"/>
    <n v="0.02"/>
    <n v="1"/>
    <n v="5.6"/>
    <x v="0"/>
    <s v="Ruidoso"/>
    <s v="No considerar"/>
    <x v="0"/>
  </r>
  <r>
    <n v="6371191"/>
    <s v="Charm and Comfort, Heart of the UWS"/>
    <x v="137"/>
    <s v="Christopher"/>
    <s v="170 West 83rd Street"/>
    <n v="10024"/>
    <x v="0"/>
    <s v="Upper West Side"/>
    <n v="4078576"/>
    <n v="-7397629"/>
    <x v="1"/>
    <x v="68"/>
    <x v="7"/>
    <n v="2"/>
    <d v="2019-06-17T00:00:00"/>
    <n v="7.0000000000000007E-2"/>
    <n v="1"/>
    <n v="5.6"/>
    <x v="0"/>
    <s v="Ruidoso"/>
    <s v="No considerar"/>
    <x v="0"/>
  </r>
  <r>
    <n v="6370889"/>
    <s v="1 BD in Washington Heights"/>
    <x v="138"/>
    <s v="Catherine"/>
    <s v="510 West 169th Street"/>
    <n v="10032"/>
    <x v="0"/>
    <s v="Washington Heights"/>
    <n v="4084064"/>
    <n v="-7393727"/>
    <x v="0"/>
    <x v="69"/>
    <x v="1"/>
    <n v="4"/>
    <d v="2015-10-31T00:00:00"/>
    <n v="0.08"/>
    <n v="1"/>
    <n v="5.6"/>
    <x v="0"/>
    <s v="Ruidoso"/>
    <s v="No considerar"/>
    <x v="0"/>
  </r>
  <r>
    <n v="6370032"/>
    <s v="Cozy 1Br Aptâ¤ï¸of Upper East Side near Central Park"/>
    <x v="139"/>
    <s v="Ulysse"/>
    <s v="157 East 99th Street"/>
    <n v="10029"/>
    <x v="0"/>
    <s v="East Harlem"/>
    <n v="4078775"/>
    <n v="-7394891"/>
    <x v="0"/>
    <x v="34"/>
    <x v="3"/>
    <n v="49"/>
    <d v="2019-04-21T00:00:00"/>
    <n v="0.97"/>
    <n v="1"/>
    <n v="5.6"/>
    <x v="0"/>
    <s v="Ruidoso"/>
    <s v="No considerar"/>
    <x v="0"/>
  </r>
  <r>
    <n v="6364807"/>
    <s v="Your home away from home"/>
    <x v="140"/>
    <s v="Miriam"/>
    <s v="48 Covert Street"/>
    <n v="11207"/>
    <x v="1"/>
    <s v="Bushwick"/>
    <n v="406861"/>
    <n v="-7391241"/>
    <x v="0"/>
    <x v="28"/>
    <x v="6"/>
    <n v="70"/>
    <d v="2019-07-01T00:00:00"/>
    <n v="1.39"/>
    <n v="1"/>
    <n v="6.9"/>
    <x v="0"/>
    <s v="Ruidoso"/>
    <s v="No considerar"/>
    <x v="0"/>
  </r>
  <r>
    <n v="6390092"/>
    <s v="Desirable apt. in prime location"/>
    <x v="141"/>
    <s v="Julianne"/>
    <s v="486 Graham Avenue"/>
    <n v="11222"/>
    <x v="1"/>
    <s v="Williamsburg"/>
    <n v="4071999"/>
    <n v="-7394551"/>
    <x v="1"/>
    <x v="0"/>
    <x v="1"/>
    <n v="1"/>
    <d v="2015-05-29T00:00:00"/>
    <n v="0.02"/>
    <n v="1"/>
    <n v="6.9"/>
    <x v="0"/>
    <s v="Ruidoso"/>
    <s v="No considerar"/>
    <x v="0"/>
  </r>
  <r>
    <n v="6362662"/>
    <s v="Private room 3min from Bedford stop"/>
    <x v="142"/>
    <s v="Signe"/>
    <s v="65 North 7th Street"/>
    <n v="11249"/>
    <x v="1"/>
    <s v="Williamsburg"/>
    <n v="4072026"/>
    <n v="-7396111"/>
    <x v="0"/>
    <x v="70"/>
    <x v="1"/>
    <n v="0"/>
    <d v="2016-01-31T00:00:00"/>
    <n v="0.65"/>
    <n v="1"/>
    <n v="6.9"/>
    <x v="0"/>
    <s v="Ruidoso"/>
    <s v="No considerar"/>
    <x v="0"/>
  </r>
  <r>
    <n v="6360224"/>
    <s v="Sunny, Private room in Bushwick"/>
    <x v="143"/>
    <s v="Mikael"/>
    <s v="195 Troutman Street"/>
    <n v="11206"/>
    <x v="1"/>
    <s v="Bushwick"/>
    <n v="4070146"/>
    <n v="-7392792"/>
    <x v="0"/>
    <x v="71"/>
    <x v="1"/>
    <n v="1"/>
    <d v="2015-07-01T00:00:00"/>
    <n v="0.02"/>
    <n v="1"/>
    <n v="6.9"/>
    <x v="0"/>
    <s v="Ruidoso"/>
    <s v="No considerar"/>
    <x v="0"/>
  </r>
  <r>
    <n v="6358723"/>
    <s v="2 Bedroom Duplex"/>
    <x v="144"/>
    <s v="Sylvia"/>
    <s v="USPS Carlton Avenue"/>
    <n v="11238"/>
    <x v="1"/>
    <s v="Prospect Heights"/>
    <n v="4067758"/>
    <n v="-7397239"/>
    <x v="1"/>
    <x v="72"/>
    <x v="0"/>
    <n v="18"/>
    <d v="2019-06-25T00:00:00"/>
    <n v="0.37"/>
    <n v="1"/>
    <n v="6.9"/>
    <x v="0"/>
    <s v="Ruidoso"/>
    <s v="No considerar"/>
    <x v="0"/>
  </r>
  <r>
    <n v="6554833"/>
    <s v="Fun &amp; Trendy Kid Friendly Family Home"/>
    <x v="145"/>
    <s v="Kt"/>
    <s v="1104 Bedford Avenue"/>
    <n v="11216"/>
    <x v="1"/>
    <s v="Bedford-Stuyvesant"/>
    <n v="4068683"/>
    <n v="-7395466"/>
    <x v="1"/>
    <x v="73"/>
    <x v="0"/>
    <n v="5"/>
    <d v="2017-07-23T00:00:00"/>
    <n v="0.1"/>
    <n v="1"/>
    <n v="6.9"/>
    <x v="0"/>
    <s v="Ruidoso"/>
    <s v="No considerar"/>
    <x v="0"/>
  </r>
  <r>
    <n v="6356366"/>
    <s v="Extra Large 1 Bdroom Sunny/Spacious"/>
    <x v="146"/>
    <s v="Iz"/>
    <s v="517 East 12th Street"/>
    <n v="10009"/>
    <x v="0"/>
    <s v="East Village"/>
    <n v="4072872"/>
    <n v="-7398043"/>
    <x v="1"/>
    <x v="54"/>
    <x v="0"/>
    <n v="3"/>
    <d v="2015-10-21T00:00:00"/>
    <n v="0.06"/>
    <n v="1"/>
    <n v="5.6"/>
    <x v="0"/>
    <s v="Ruidoso"/>
    <s v="No considerar"/>
    <x v="0"/>
  </r>
  <r>
    <n v="6355217"/>
    <s v="Cozy Brooklyn Studio with Parking"/>
    <x v="147"/>
    <s v="Shay"/>
    <s v="4404 Flatlands Avenue"/>
    <n v="11234"/>
    <x v="1"/>
    <s v="Flatlands"/>
    <n v="4062276"/>
    <n v="-7393289"/>
    <x v="1"/>
    <x v="70"/>
    <x v="12"/>
    <n v="1"/>
    <d v="2015-08-01T00:00:00"/>
    <n v="0.02"/>
    <n v="1"/>
    <n v="6.9"/>
    <x v="0"/>
    <s v="Ruidoso"/>
    <s v="No considerar"/>
    <x v="0"/>
  </r>
  <r>
    <n v="6364324"/>
    <s v="The Oasis."/>
    <x v="148"/>
    <s v="Elena"/>
    <s v="The City College of New York 160"/>
    <n v="10031"/>
    <x v="0"/>
    <s v="Harlem"/>
    <n v="4082159"/>
    <n v="-7395013"/>
    <x v="0"/>
    <x v="74"/>
    <x v="6"/>
    <n v="43"/>
    <d v="2019-07-01T00:00:00"/>
    <n v="1.66"/>
    <n v="1"/>
    <n v="5.6"/>
    <x v="0"/>
    <s v="Ruidoso"/>
    <s v="No considerar"/>
    <x v="0"/>
  </r>
  <r>
    <n v="6348972"/>
    <s v="Cosy &amp; Quiet BD in Central Harlem"/>
    <x v="149"/>
    <s v="Vigil"/>
    <s v="159 West 120th Street"/>
    <n v="10027"/>
    <x v="0"/>
    <s v="Harlem"/>
    <n v="4080581"/>
    <s v="-73.95"/>
    <x v="0"/>
    <x v="75"/>
    <x v="13"/>
    <n v="40"/>
    <d v="2019-05-02T00:00:00"/>
    <n v="0.8"/>
    <n v="1"/>
    <n v="5.6"/>
    <x v="0"/>
    <s v="Ruidoso"/>
    <s v="Dentro del presupuesto"/>
    <x v="0"/>
  </r>
  <r>
    <n v="6348548"/>
    <s v="Family Friendly Getaway"/>
    <x v="150"/>
    <s v="Susan"/>
    <s v="776 Westminster Road"/>
    <n v="11230"/>
    <x v="1"/>
    <s v="Flatbush"/>
    <n v="4063025"/>
    <n v="-7396555"/>
    <x v="1"/>
    <x v="6"/>
    <x v="8"/>
    <n v="0"/>
    <d v="2019-02-02T00:00:00"/>
    <n v="0.63"/>
    <n v="1"/>
    <n v="6.9"/>
    <x v="0"/>
    <s v="Ruidoso"/>
    <s v="No considerar"/>
    <x v="0"/>
  </r>
  <r>
    <n v="6347729"/>
    <s v="Modern&amp; Pretty Bedroom UpperBest!!!!"/>
    <x v="151"/>
    <s v="Yukee"/>
    <s v="202 West 108th Street"/>
    <n v="10025"/>
    <x v="0"/>
    <s v="Upper West Side"/>
    <n v="4080168"/>
    <n v="-7396543"/>
    <x v="0"/>
    <x v="76"/>
    <x v="0"/>
    <n v="68"/>
    <d v="2019-04-19T00:00:00"/>
    <n v="1.42"/>
    <n v="1"/>
    <n v="5.6"/>
    <x v="0"/>
    <s v="Ruidoso"/>
    <s v="No considerar"/>
    <x v="0"/>
  </r>
  <r>
    <n v="6347713"/>
    <s v="Huge Private Room in the BEST location"/>
    <x v="152"/>
    <s v="Judy"/>
    <s v="682 6th Avenue"/>
    <n v="10010"/>
    <x v="0"/>
    <s v="Flatiron District"/>
    <n v="4074169"/>
    <n v="-739933"/>
    <x v="0"/>
    <x v="45"/>
    <x v="0"/>
    <n v="1"/>
    <d v="2017-07-14T00:00:00"/>
    <n v="0.04"/>
    <n v="1"/>
    <n v="5.6"/>
    <x v="0"/>
    <s v="Ruidoso"/>
    <s v="No considerar"/>
    <x v="0"/>
  </r>
  <r>
    <n v="6347548"/>
    <s v="Furnished Room with View of E River"/>
    <x v="153"/>
    <s v="Judy"/>
    <s v="The Cube FDR Drive"/>
    <n v="10016"/>
    <x v="0"/>
    <s v="Kips Bay"/>
    <n v="4073789"/>
    <n v="-7397493"/>
    <x v="0"/>
    <x v="77"/>
    <x v="1"/>
    <n v="2"/>
    <d v="2015-06-29T00:00:00"/>
    <n v="0.04"/>
    <n v="1"/>
    <n v="5.6"/>
    <x v="0"/>
    <s v="Ruidoso"/>
    <s v="No considerar"/>
    <x v="0"/>
  </r>
  <r>
    <n v="6343619"/>
    <s v="Room in Historical Crown Heights"/>
    <x v="154"/>
    <s v="Acadia"/>
    <s v="1133 Carroll Street"/>
    <n v="11225"/>
    <x v="1"/>
    <s v="Crown Heights"/>
    <n v="4066756"/>
    <n v="-7395187"/>
    <x v="0"/>
    <x v="75"/>
    <x v="1"/>
    <n v="5"/>
    <d v="2015-08-26T00:00:00"/>
    <n v="0.1"/>
    <n v="1"/>
    <n v="6.9"/>
    <x v="0"/>
    <s v="Ruidoso"/>
    <s v="No considerar"/>
    <x v="0"/>
  </r>
  <r>
    <n v="6337725"/>
    <s v="Cozy Harlem 1BD 15 mins to midtown"/>
    <x v="155"/>
    <s v="Casey"/>
    <s v="409 West 129th Street"/>
    <n v="10027"/>
    <x v="0"/>
    <s v="Harlem"/>
    <n v="4081412"/>
    <n v="-7395185"/>
    <x v="1"/>
    <x v="56"/>
    <x v="6"/>
    <n v="2"/>
    <d v="2015-08-27T00:00:00"/>
    <n v="0.04"/>
    <n v="1"/>
    <n v="5.6"/>
    <x v="0"/>
    <s v="Ruidoso"/>
    <s v="No considerar"/>
    <x v="0"/>
  </r>
  <r>
    <n v="6336738"/>
    <s v="Bklyn Brownstone 2Bedroom Apartment w/Office Space"/>
    <x v="156"/>
    <s v="Hollie"/>
    <s v="328 Stuyvesant Avenue"/>
    <n v="11233"/>
    <x v="1"/>
    <s v="Bedford-Stuyvesant"/>
    <n v="4068351"/>
    <n v="-7393224"/>
    <x v="1"/>
    <x v="0"/>
    <x v="0"/>
    <n v="90"/>
    <d v="2019-06-23T00:00:00"/>
    <n v="1.88"/>
    <n v="1"/>
    <n v="6.9"/>
    <x v="0"/>
    <s v="Ruidoso"/>
    <s v="No considerar"/>
    <x v="0"/>
  </r>
  <r>
    <n v="6336834"/>
    <s v="SPACIOUS WILLIAMSBURG DESTINATION"/>
    <x v="157"/>
    <s v="Eric"/>
    <s v="324 Keap Street"/>
    <n v="11211"/>
    <x v="1"/>
    <s v="Williamsburg"/>
    <n v="4070841"/>
    <n v="-7395497"/>
    <x v="0"/>
    <x v="78"/>
    <x v="6"/>
    <n v="190"/>
    <d v="2019-06-16T00:00:00"/>
    <n v="3.82"/>
    <n v="1"/>
    <n v="6.9"/>
    <x v="0"/>
    <s v="Ruidoso"/>
    <s v="No considerar"/>
    <x v="0"/>
  </r>
  <r>
    <n v="6334808"/>
    <s v="05/19- 05/27 Big East Village Room"/>
    <x v="158"/>
    <s v="Maria"/>
    <s v="Middle Collegiate Church East 7th Street"/>
    <n v="10009"/>
    <x v="0"/>
    <s v="East Village"/>
    <n v="4072786"/>
    <n v="-73988"/>
    <x v="0"/>
    <x v="79"/>
    <x v="2"/>
    <n v="0"/>
    <d v="2019-06-04T00:00:00"/>
    <n v="0.02"/>
    <n v="1"/>
    <n v="5.6"/>
    <x v="0"/>
    <s v="Ruidoso"/>
    <s v="No considerar"/>
    <x v="0"/>
  </r>
  <r>
    <n v="6331598"/>
    <s v="Stylish Apt in the Heart of BedStuy"/>
    <x v="159"/>
    <s v="Shatia"/>
    <s v="502 Madison Street"/>
    <n v="11221"/>
    <x v="1"/>
    <s v="Bedford-Stuyvesant"/>
    <n v="40686"/>
    <n v="-7393793"/>
    <x v="1"/>
    <x v="11"/>
    <x v="1"/>
    <n v="2"/>
    <d v="2016-09-21T00:00:00"/>
    <n v="0.04"/>
    <n v="1"/>
    <n v="6.9"/>
    <x v="0"/>
    <s v="Ruidoso"/>
    <s v="No considerar"/>
    <x v="0"/>
  </r>
  <r>
    <n v="6326568"/>
    <s v="W Village - 3 BR -  5/31 to 7/2"/>
    <x v="160"/>
    <s v="Jeffrey"/>
    <s v="154 West 11th Street"/>
    <n v="10011"/>
    <x v="0"/>
    <s v="West Village"/>
    <n v="4073623"/>
    <n v="-7400036"/>
    <x v="1"/>
    <x v="80"/>
    <x v="1"/>
    <n v="1"/>
    <d v="2015-06-29T00:00:00"/>
    <n v="0.02"/>
    <n v="1"/>
    <n v="5.6"/>
    <x v="0"/>
    <s v="Ruidoso"/>
    <s v="No considerar"/>
    <x v="0"/>
  </r>
  <r>
    <n v="6326582"/>
    <s v="Sunny, Quiet, Open Space Uptown"/>
    <x v="161"/>
    <s v="Faiven"/>
    <s v="478 West 158th Street"/>
    <n v="10032"/>
    <x v="0"/>
    <s v="Washington Heights"/>
    <n v="408327"/>
    <n v="-7394028"/>
    <x v="2"/>
    <x v="81"/>
    <x v="1"/>
    <n v="2"/>
    <d v="2015-08-17T00:00:00"/>
    <n v="0.04"/>
    <n v="1"/>
    <n v="5.6"/>
    <x v="0"/>
    <s v="Ruidoso"/>
    <s v="No considerar"/>
    <x v="0"/>
  </r>
  <r>
    <n v="6326410"/>
    <s v="Stylish 1 bed room in the East Village"/>
    <x v="162"/>
    <s v="Jillian"/>
    <s v="315 East 12th Street"/>
    <n v="10003"/>
    <x v="0"/>
    <s v="East Village"/>
    <n v="4073069"/>
    <n v="-7398515"/>
    <x v="1"/>
    <x v="5"/>
    <x v="0"/>
    <n v="107"/>
    <d v="2019-06-23T00:00:00"/>
    <n v="2.16"/>
    <n v="1"/>
    <n v="5.6"/>
    <x v="0"/>
    <s v="Ruidoso"/>
    <s v="No considerar"/>
    <x v="0"/>
  </r>
  <r>
    <n v="6323975"/>
    <s v="Luxury Apartment in Midtown West"/>
    <x v="163"/>
    <s v="Yulia"/>
    <s v="403 West 41st Street"/>
    <n v="10036"/>
    <x v="0"/>
    <s v="Hell's Kitchen"/>
    <n v="4075815"/>
    <n v="-7399374"/>
    <x v="2"/>
    <x v="58"/>
    <x v="1"/>
    <n v="0"/>
    <d v="2019-06-18T00:00:00"/>
    <n v="3.02"/>
    <n v="1"/>
    <n v="5.6"/>
    <x v="0"/>
    <s v="Ruidoso"/>
    <s v="No considerar"/>
    <x v="0"/>
  </r>
  <r>
    <n v="6334236"/>
    <s v="Brooklyn Tranquil Artist Space"/>
    <x v="164"/>
    <s v="Danielle"/>
    <s v="630 Kingsborough 6th Walk"/>
    <n v="11233"/>
    <x v="1"/>
    <s v="Crown Heights"/>
    <n v="406756"/>
    <n v="-7392305"/>
    <x v="1"/>
    <x v="82"/>
    <x v="0"/>
    <n v="60"/>
    <d v="2019-05-24T00:00:00"/>
    <n v="1.2"/>
    <n v="1"/>
    <n v="6.9"/>
    <x v="0"/>
    <s v="Ruidoso"/>
    <s v="No considerar"/>
    <x v="0"/>
  </r>
  <r>
    <n v="6316786"/>
    <s v="Cozy Room in Super Convenient Area"/>
    <x v="165"/>
    <s v="Sho-Boo Of Sho-Boo Suite"/>
    <s v="75 Ocean Avenue"/>
    <n v="11225"/>
    <x v="1"/>
    <s v="Prospect-Lefferts Gardens"/>
    <n v="4066083"/>
    <n v="-7396247"/>
    <x v="0"/>
    <x v="83"/>
    <x v="1"/>
    <n v="26"/>
    <d v="2018-07-31T00:00:00"/>
    <n v="0.52"/>
    <n v="1"/>
    <n v="6.9"/>
    <x v="0"/>
    <s v="Ruidoso"/>
    <s v="No considerar"/>
    <x v="0"/>
  </r>
  <r>
    <n v="6343641"/>
    <s v="Private Room Right by Subway to Manhattan *alt*"/>
    <x v="165"/>
    <s v="Sho-Boo Of Sho-Boo Suite"/>
    <s v="KulushkÃ¤t 1137"/>
    <n v="11225"/>
    <x v="1"/>
    <s v="Prospect-Lefferts Gardens"/>
    <n v="4066117"/>
    <n v="-7396083"/>
    <x v="0"/>
    <x v="84"/>
    <x v="1"/>
    <n v="54"/>
    <d v="2017-10-25T00:00:00"/>
    <n v="1.1000000000000001"/>
    <n v="1"/>
    <n v="6.9"/>
    <x v="0"/>
    <s v="Ruidoso"/>
    <s v="No considerar"/>
    <x v="0"/>
  </r>
  <r>
    <n v="6346456"/>
    <s v="Modern 1BR on Soho's Bowery"/>
    <x v="166"/>
    <s v="Erica"/>
    <s v="167 Elizabeth Street"/>
    <n v="10012"/>
    <x v="0"/>
    <s v="Nolita"/>
    <n v="4072098"/>
    <n v="-7399493"/>
    <x v="1"/>
    <x v="40"/>
    <x v="1"/>
    <n v="0"/>
    <d v="2016-10-22T00:00:00"/>
    <n v="0.02"/>
    <n v="1"/>
    <n v="5.7"/>
    <x v="0"/>
    <s v="Ruidoso"/>
    <s v="No considerar"/>
    <x v="0"/>
  </r>
  <r>
    <n v="6311716"/>
    <s v="1 Bedroom Greenpoint Close To All"/>
    <x v="167"/>
    <s v="Nadia"/>
    <s v="179 Franklin Street"/>
    <n v="11222"/>
    <x v="1"/>
    <s v="Greenpoint"/>
    <n v="4073284"/>
    <n v="-7395822"/>
    <x v="1"/>
    <x v="39"/>
    <x v="0"/>
    <n v="2"/>
    <d v="2015-08-14T00:00:00"/>
    <n v="0.04"/>
    <n v="1"/>
    <n v="6.9"/>
    <x v="0"/>
    <s v="Ruidoso"/>
    <s v="No considerar"/>
    <x v="0"/>
  </r>
  <r>
    <n v="6305553"/>
    <s v="BK Room Available 5/17-5/24"/>
    <x v="168"/>
    <s v="Justin"/>
    <s v="65 Clara Street"/>
    <n v="11218"/>
    <x v="1"/>
    <s v="Kensington"/>
    <n v="4064345"/>
    <n v="-7398258"/>
    <x v="0"/>
    <x v="69"/>
    <x v="1"/>
    <n v="0"/>
    <d v="2015-09-15T00:00:00"/>
    <n v="0.02"/>
    <n v="1"/>
    <n v="6.9"/>
    <x v="0"/>
    <s v="Ruidoso"/>
    <s v="No considerar"/>
    <x v="0"/>
  </r>
  <r>
    <n v="6303109"/>
    <s v="COBBLE HILL SUMMER HAVEN"/>
    <x v="169"/>
    <s v="Jacqueline Mia"/>
    <s v="134 Baltic Street"/>
    <n v="11201"/>
    <x v="1"/>
    <s v="Cobble Hill"/>
    <n v="4068749"/>
    <n v="-7399899"/>
    <x v="1"/>
    <x v="6"/>
    <x v="14"/>
    <n v="2"/>
    <d v="2017-05-25T00:00:00"/>
    <n v="0.04"/>
    <n v="1"/>
    <n v="6.9"/>
    <x v="0"/>
    <s v="Ruidoso"/>
    <s v="No considerar"/>
    <x v="0"/>
  </r>
  <r>
    <n v="6786181"/>
    <s v="R&amp;S Modern Spacious Hideaway"/>
    <x v="170"/>
    <s v="Dwaight"/>
    <s v="488 East 43rd Street"/>
    <n v="11203"/>
    <x v="1"/>
    <s v="East Flatbush"/>
    <n v="4064345"/>
    <n v="-7393643"/>
    <x v="1"/>
    <x v="6"/>
    <x v="6"/>
    <n v="157"/>
    <d v="2019-06-19T00:00:00"/>
    <n v="3.18"/>
    <n v="1"/>
    <n v="6.9"/>
    <x v="0"/>
    <s v="Ruidoso"/>
    <s v="No considerar"/>
    <x v="0"/>
  </r>
  <r>
    <n v="6292866"/>
    <s v="Modern Quiet Gem Near All"/>
    <x v="170"/>
    <s v="Mikael"/>
    <s v="379 East 48th Street"/>
    <n v="11203"/>
    <x v="1"/>
    <s v="East Flatbush"/>
    <n v="4065263"/>
    <n v="-7393215"/>
    <x v="1"/>
    <x v="12"/>
    <x v="6"/>
    <n v="182"/>
    <d v="2019-06-19T00:00:00"/>
    <n v="3.59"/>
    <n v="1"/>
    <n v="6.9"/>
    <x v="0"/>
    <s v="Ruidoso"/>
    <s v="No considerar"/>
    <x v="0"/>
  </r>
  <r>
    <n v="6425850"/>
    <s v="Spacious, charming studio"/>
    <x v="171"/>
    <s v="Yelena"/>
    <s v="266 West 91st Street"/>
    <n v="10024"/>
    <x v="0"/>
    <s v="Upper West Side"/>
    <n v="4079169"/>
    <n v="-7397498"/>
    <x v="1"/>
    <x v="10"/>
    <x v="1"/>
    <n v="5"/>
    <d v="2017-09-23T00:00:00"/>
    <n v="0.13"/>
    <n v="1"/>
    <n v="5.6"/>
    <x v="0"/>
    <s v="Ruidoso"/>
    <s v="No considerar"/>
    <x v="0"/>
  </r>
  <r>
    <n v="6286253"/>
    <s v="SunLit Room in Hip Neighborhood"/>
    <x v="172"/>
    <s v="Rebekah"/>
    <s v="160 Himrod Street"/>
    <n v="11221"/>
    <x v="1"/>
    <s v="Bushwick"/>
    <n v="4069756"/>
    <n v="-7392209"/>
    <x v="0"/>
    <x v="6"/>
    <x v="1"/>
    <n v="0"/>
    <d v="2016-04-25T00:00:00"/>
    <n v="0.39"/>
    <n v="1"/>
    <n v="6.9"/>
    <x v="0"/>
    <s v="Ruidoso"/>
    <s v="No considerar"/>
    <x v="0"/>
  </r>
  <r>
    <n v="6274181"/>
    <s v="Large, Bright &amp; Airy 2BR Loft in â¤ï¸of Williamsburg"/>
    <x v="173"/>
    <s v="Randall"/>
    <s v="244 North 6th Street"/>
    <n v="11211"/>
    <x v="1"/>
    <s v="Williamsburg"/>
    <n v="4071544"/>
    <n v="-7395552"/>
    <x v="1"/>
    <x v="41"/>
    <x v="0"/>
    <n v="24"/>
    <d v="2019-05-27T00:00:00"/>
    <n v="0.47"/>
    <n v="1"/>
    <n v="6.9"/>
    <x v="0"/>
    <s v="Ruidoso"/>
    <s v="No considerar"/>
    <x v="0"/>
  </r>
  <r>
    <n v="6272181"/>
    <s v="Room available in a 3 bdrm apt!"/>
    <x v="174"/>
    <s v="Katie"/>
    <s v="1130 Atlantic Avenue"/>
    <n v="11238"/>
    <x v="1"/>
    <s v="Crown Heights"/>
    <n v="4067905"/>
    <n v="-7395612"/>
    <x v="0"/>
    <x v="85"/>
    <x v="1"/>
    <n v="0"/>
    <d v="2015-08-17T00:00:00"/>
    <n v="0.1"/>
    <n v="1"/>
    <n v="6.9"/>
    <x v="0"/>
    <s v="Ruidoso"/>
    <s v="No considerar"/>
    <x v="0"/>
  </r>
  <r>
    <n v="6791173"/>
    <s v="Room Available in Large 3 Bdrm Apt!"/>
    <x v="174"/>
    <s v="Katie"/>
    <s v="1119 Pacific Street"/>
    <n v="11238"/>
    <x v="1"/>
    <s v="Crown Heights"/>
    <n v="4067852"/>
    <n v="-739557"/>
    <x v="0"/>
    <x v="86"/>
    <x v="1"/>
    <n v="1"/>
    <d v="2015-06-28T00:00:00"/>
    <n v="0.02"/>
    <n v="1"/>
    <n v="6.9"/>
    <x v="0"/>
    <s v="Ruidoso"/>
    <s v="No considerar"/>
    <x v="0"/>
  </r>
  <r>
    <n v="6269945"/>
    <s v="Manhattan Apartment (Female Guests)"/>
    <x v="175"/>
    <s v="Nancy"/>
    <s v="245 2nd Avenue"/>
    <n v="10128"/>
    <x v="0"/>
    <s v="Upper East Side"/>
    <n v="4077867"/>
    <n v="-7395121"/>
    <x v="0"/>
    <x v="11"/>
    <x v="1"/>
    <n v="75"/>
    <d v="2019-06-14T00:00:00"/>
    <n v="1.49"/>
    <n v="1"/>
    <n v="5.6"/>
    <x v="0"/>
    <s v="Ruidoso"/>
    <s v="No considerar"/>
    <x v="0"/>
  </r>
  <r>
    <n v="6269610"/>
    <s v="Heavenly Hell's Kitchen private room in 2bdrm"/>
    <x v="176"/>
    <s v="James"/>
    <s v="505 West 37th Street West 38th Street"/>
    <n v="10018"/>
    <x v="0"/>
    <s v="Hell's Kitchen"/>
    <n v="4075691"/>
    <n v="-739984"/>
    <x v="0"/>
    <x v="34"/>
    <x v="6"/>
    <n v="35"/>
    <d v="2019-07-01T00:00:00"/>
    <n v="0.69"/>
    <n v="1"/>
    <n v="5.6"/>
    <x v="0"/>
    <s v="Ruidoso"/>
    <s v="No considerar"/>
    <x v="0"/>
  </r>
  <r>
    <n v="6269608"/>
    <s v="Heavenly Hell's Kitchen 2 bedroom"/>
    <x v="176"/>
    <s v="James"/>
    <s v="437 West 36th Street"/>
    <n v="10018"/>
    <x v="0"/>
    <s v="Hell's Kitchen"/>
    <n v="4075546"/>
    <n v="-7399701"/>
    <x v="1"/>
    <x v="87"/>
    <x v="2"/>
    <n v="9"/>
    <d v="2018-07-15T00:00:00"/>
    <n v="0.25"/>
    <n v="1"/>
    <n v="5.6"/>
    <x v="0"/>
    <s v="Ruidoso"/>
    <s v="No considerar"/>
    <x v="0"/>
  </r>
  <r>
    <n v="6268515"/>
    <s v="Large bedroom outside Times Square!"/>
    <x v="177"/>
    <s v="Jaime"/>
    <s v="PrimeXchange 1000"/>
    <n v="10018"/>
    <x v="0"/>
    <s v="Midtown"/>
    <n v="4075179"/>
    <n v="-7398606"/>
    <x v="0"/>
    <x v="12"/>
    <x v="1"/>
    <n v="0"/>
    <d v="2015-07-14T00:00:00"/>
    <n v="0.39"/>
    <n v="1"/>
    <n v="5.6"/>
    <x v="0"/>
    <s v="Ruidoso"/>
    <s v="No considerar"/>
    <x v="0"/>
  </r>
  <r>
    <n v="6261971"/>
    <s v="Morningside Heights Cathedral Lane"/>
    <x v="178"/>
    <s v="Sara"/>
    <s v="Columbus Avenue &amp; Cathedral Parkway Columbus Avenue"/>
    <n v="10025"/>
    <x v="0"/>
    <s v="Upper West Side"/>
    <n v="4080146"/>
    <n v="-7396132"/>
    <x v="0"/>
    <x v="66"/>
    <x v="6"/>
    <n v="0"/>
    <d v="2017-10-30T00:00:00"/>
    <n v="0.04"/>
    <n v="1"/>
    <n v="5.6"/>
    <x v="0"/>
    <s v="Ruidoso"/>
    <s v="No considerar"/>
    <x v="0"/>
  </r>
  <r>
    <n v="6261890"/>
    <s v="Williamsburg Penthouse with Stunning Views"/>
    <x v="179"/>
    <s v="Steve"/>
    <s v="Grand Street Brooklyn"/>
    <n v="11211"/>
    <x v="1"/>
    <s v="Williamsburg"/>
    <n v="4071234"/>
    <n v="-7394085"/>
    <x v="1"/>
    <x v="6"/>
    <x v="11"/>
    <n v="63"/>
    <d v="2018-09-12T00:00:00"/>
    <n v="1.25"/>
    <n v="1"/>
    <n v="6.9"/>
    <x v="0"/>
    <s v="Ruidoso"/>
    <s v="No considerar"/>
    <x v="0"/>
  </r>
  <r>
    <n v="6260442"/>
    <s v="Strawberry Fields"/>
    <x v="180"/>
    <s v="Kenneth"/>
    <s v="275 Amsterdam Avenue"/>
    <n v="10023"/>
    <x v="0"/>
    <s v="Upper West Side"/>
    <n v="4077894"/>
    <n v="-7398099"/>
    <x v="1"/>
    <x v="88"/>
    <x v="3"/>
    <n v="89"/>
    <d v="2019-07-03T00:00:00"/>
    <n v="1.76"/>
    <n v="1"/>
    <n v="5.6"/>
    <x v="0"/>
    <s v="Ruidoso"/>
    <s v="No considerar"/>
    <x v="0"/>
  </r>
  <r>
    <n v="6253399"/>
    <s v="A Perfect Stay"/>
    <x v="181"/>
    <s v="Gomez"/>
    <s v="268 North 6th Street"/>
    <n v="11211"/>
    <x v="1"/>
    <s v="Williamsburg"/>
    <n v="4071494"/>
    <n v="-7395472"/>
    <x v="0"/>
    <x v="89"/>
    <x v="0"/>
    <n v="40"/>
    <d v="2019-06-30T00:00:00"/>
    <n v="2.8"/>
    <n v="1"/>
    <n v="6.9"/>
    <x v="0"/>
    <s v="Ruidoso"/>
    <s v="No considerar"/>
    <x v="0"/>
  </r>
  <r>
    <n v="6252815"/>
    <s v="Park Slope Garden Level Studio"/>
    <x v="182"/>
    <s v="Christiana"/>
    <s v="437 6th Street"/>
    <n v="11215"/>
    <x v="1"/>
    <s v="Park Slope"/>
    <n v="4066936"/>
    <n v="-7398116"/>
    <x v="1"/>
    <x v="5"/>
    <x v="7"/>
    <n v="47"/>
    <d v="2019-06-23T00:00:00"/>
    <n v="0.96"/>
    <n v="1"/>
    <n v="6.9"/>
    <x v="0"/>
    <s v="Ruidoso"/>
    <s v="No considerar"/>
    <x v="0"/>
  </r>
  <r>
    <n v="6248335"/>
    <s v="Neat Home 20 min to LGA Airport"/>
    <x v="183"/>
    <s v="Sandra"/>
    <s v="1014 Home Street"/>
    <n v="10459"/>
    <x v="3"/>
    <s v="Longwood"/>
    <n v="4082883"/>
    <n v="-7388854"/>
    <x v="1"/>
    <x v="90"/>
    <x v="3"/>
    <n v="48"/>
    <d v="2019-07-05T00:00:00"/>
    <n v="0.98"/>
    <n v="5"/>
    <n v="7.84"/>
    <x v="0"/>
    <s v="Ruidoso"/>
    <s v="No considerar"/>
    <x v="0"/>
  </r>
  <r>
    <n v="6248093"/>
    <s v="BEAUTIFUL UES Apt w/ Door Man"/>
    <x v="184"/>
    <s v="Jordan"/>
    <s v="329 East 63rd Street"/>
    <n v="10065"/>
    <x v="0"/>
    <s v="Upper East Side"/>
    <n v="4076288"/>
    <n v="-7396084"/>
    <x v="1"/>
    <x v="58"/>
    <x v="0"/>
    <n v="2"/>
    <d v="2015-12-28T00:00:00"/>
    <n v="0.04"/>
    <n v="1"/>
    <n v="5.6"/>
    <x v="0"/>
    <s v="Ruidoso"/>
    <s v="No considerar"/>
    <x v="0"/>
  </r>
  <r>
    <n v="6463098"/>
    <s v="Sweet Home at Washington high everyone is welcome"/>
    <x v="185"/>
    <s v="Frank"/>
    <s v="600 West 173rd Street"/>
    <n v="10032"/>
    <x v="0"/>
    <s v="Washington Heights"/>
    <n v="4084405"/>
    <n v="-7393796"/>
    <x v="0"/>
    <x v="19"/>
    <x v="1"/>
    <n v="10"/>
    <d v="2019-07-06T00:00:00"/>
    <n v="8.82"/>
    <n v="1"/>
    <n v="5.6"/>
    <x v="0"/>
    <s v="Ruidoso"/>
    <s v="No considerar"/>
    <x v="0"/>
  </r>
  <r>
    <n v="6242600"/>
    <s v="Double Bed In a Central Location"/>
    <x v="186"/>
    <s v="Alleyne"/>
    <s v="1458 Fulton Street"/>
    <n v="11216"/>
    <x v="1"/>
    <s v="Bedford-Stuyvesant"/>
    <n v="4067986"/>
    <n v="-7394259"/>
    <x v="0"/>
    <x v="26"/>
    <x v="6"/>
    <n v="9"/>
    <d v="2018-03-19T00:00:00"/>
    <n v="0.36"/>
    <n v="1"/>
    <n v="6.9"/>
    <x v="0"/>
    <s v="Ruidoso"/>
    <s v="No considerar"/>
    <x v="0"/>
  </r>
  <r>
    <n v="6242355"/>
    <s v="Great Loft in Williamsburg-Brooklyn"/>
    <x v="187"/>
    <s v="Marco"/>
    <s v="George Washington Roebling Street"/>
    <n v="11211"/>
    <x v="1"/>
    <s v="Williamsburg"/>
    <n v="4071046"/>
    <n v="-7396054"/>
    <x v="1"/>
    <x v="44"/>
    <x v="10"/>
    <n v="1"/>
    <d v="2016-08-06T00:00:00"/>
    <n v="0.03"/>
    <n v="1"/>
    <n v="6.9"/>
    <x v="0"/>
    <s v="Ruidoso"/>
    <s v="No considerar"/>
    <x v="0"/>
  </r>
  <r>
    <n v="6239508"/>
    <s v="Brooklyn New York City - JFK/LGA"/>
    <x v="188"/>
    <s v="Saf"/>
    <s v="3446 Fulton Street"/>
    <n v="11208"/>
    <x v="1"/>
    <s v="Cypress Hills"/>
    <n v="4068465"/>
    <n v="-738684"/>
    <x v="1"/>
    <x v="58"/>
    <x v="1"/>
    <n v="94"/>
    <d v="2019-06-23T00:00:00"/>
    <n v="1.92"/>
    <n v="1"/>
    <n v="6.9"/>
    <x v="0"/>
    <s v="Ruidoso"/>
    <s v="No considerar"/>
    <x v="0"/>
  </r>
  <r>
    <n v="6238281"/>
    <s v="One bedroom in Midtown"/>
    <x v="189"/>
    <s v="Shannon"/>
    <s v="524 West 50th Street"/>
    <n v="10019"/>
    <x v="0"/>
    <s v="Hell's Kitchen"/>
    <n v="4076497"/>
    <n v="-739933"/>
    <x v="1"/>
    <x v="91"/>
    <x v="1"/>
    <n v="0"/>
    <d v="2019-05-30T00:00:00"/>
    <n v="3.34"/>
    <n v="1"/>
    <n v="5.6"/>
    <x v="0"/>
    <s v="Ruidoso"/>
    <s v="No considerar"/>
    <x v="0"/>
  </r>
  <r>
    <n v="6237065"/>
    <s v="NEW YORK CITY WITH AN OCEAN BREEZE"/>
    <x v="190"/>
    <s v="Sawyer"/>
    <s v="2797 Ocean Parkway"/>
    <n v="11235"/>
    <x v="1"/>
    <s v="Brighton Beach"/>
    <n v="4058148"/>
    <n v="-7396696"/>
    <x v="0"/>
    <x v="67"/>
    <x v="0"/>
    <n v="0"/>
    <d v="2015-08-25T00:00:00"/>
    <n v="0.12"/>
    <n v="1"/>
    <n v="6.9"/>
    <x v="0"/>
    <s v="Ruidoso"/>
    <s v="No considerar"/>
    <x v="0"/>
  </r>
  <r>
    <n v="6233779"/>
    <s v="Cozy South Williamsburg Bedroom off Bedford Ave!"/>
    <x v="191"/>
    <s v="Michael"/>
    <s v="56 South 10th Street"/>
    <n v="11249"/>
    <x v="1"/>
    <s v="Williamsburg"/>
    <n v="4070834"/>
    <n v="-7396646"/>
    <x v="0"/>
    <x v="28"/>
    <x v="6"/>
    <n v="0"/>
    <d v="2019-06-21T00:00:00"/>
    <n v="0.16"/>
    <n v="1"/>
    <n v="6.9"/>
    <x v="0"/>
    <s v="Ruidoso"/>
    <s v="No considerar"/>
    <x v="0"/>
  </r>
  <r>
    <n v="6237443"/>
    <s v="Large  Room in Spacious Flat , Central  Location"/>
    <x v="192"/>
    <s v="Laurence"/>
    <s v="286 Sterling Place"/>
    <n v="11238"/>
    <x v="1"/>
    <s v="Prospect Heights"/>
    <n v="4067554"/>
    <n v="-7396835"/>
    <x v="0"/>
    <x v="92"/>
    <x v="1"/>
    <n v="156"/>
    <d v="2019-06-24T00:00:00"/>
    <n v="3.11"/>
    <n v="1"/>
    <n v="6.9"/>
    <x v="0"/>
    <s v="Ruidoso"/>
    <s v="No considerar"/>
    <x v="0"/>
  </r>
  <r>
    <n v="6262645"/>
    <s v="Queen-sized bed in sunny East Harlem private room"/>
    <x v="193"/>
    <s v="Amanda"/>
    <s v="152 East 105th Street"/>
    <n v="10029"/>
    <x v="0"/>
    <s v="East Harlem"/>
    <n v="4079115"/>
    <n v="-7394663"/>
    <x v="0"/>
    <x v="11"/>
    <x v="0"/>
    <n v="95"/>
    <d v="2019-06-18T00:00:00"/>
    <n v="1.88"/>
    <n v="1"/>
    <n v="5.6"/>
    <x v="0"/>
    <s v="Ruidoso"/>
    <s v="No considerar"/>
    <x v="0"/>
  </r>
  <r>
    <n v="6226794"/>
    <s v="1 bedroom in a 2 bedroom apartment"/>
    <x v="194"/>
    <s v="Yana"/>
    <s v="Manhattan House 200"/>
    <n v="10065"/>
    <x v="0"/>
    <s v="Upper East Side"/>
    <n v="4076449"/>
    <n v="-7396169"/>
    <x v="0"/>
    <x v="49"/>
    <x v="0"/>
    <n v="75"/>
    <d v="2019-06-12T00:00:00"/>
    <n v="1.57"/>
    <n v="1"/>
    <n v="5.6"/>
    <x v="0"/>
    <s v="Ruidoso"/>
    <s v="No considerar"/>
    <x v="0"/>
  </r>
  <r>
    <n v="6224336"/>
    <s v="5 min from midtown, but peaceful."/>
    <x v="195"/>
    <s v="Mike"/>
    <s v="17654 50th Avenue"/>
    <n v="11101"/>
    <x v="2"/>
    <s v="Long Island City"/>
    <n v="4074253"/>
    <n v="-739549"/>
    <x v="1"/>
    <x v="93"/>
    <x v="3"/>
    <n v="77"/>
    <d v="2019-06-02T00:00:00"/>
    <n v="1.62"/>
    <n v="5"/>
    <n v="6.24"/>
    <x v="0"/>
    <s v="Ruidoso"/>
    <s v="No considerar"/>
    <x v="0"/>
  </r>
  <r>
    <n v="6730582"/>
    <s v="3 bdrms, fully equip bth/rm kitchen, 2nd fl walkup"/>
    <x v="196"/>
    <s v="Dalton"/>
    <s v="121-28 Grayson Street"/>
    <n v="11413"/>
    <x v="2"/>
    <s v="Springfield Gardens"/>
    <n v="4068491"/>
    <n v="-7375895"/>
    <x v="1"/>
    <x v="23"/>
    <x v="0"/>
    <n v="29"/>
    <d v="2019-01-16T00:00:00"/>
    <n v="0.59"/>
    <n v="5"/>
    <n v="6.24"/>
    <x v="0"/>
    <s v="Ruidoso"/>
    <s v="No considerar"/>
    <x v="0"/>
  </r>
  <r>
    <n v="6769535"/>
    <s v="1 brm, fully equip bth/rm &amp; kitchen, 2nd fl walkup"/>
    <x v="196"/>
    <s v="Dalton"/>
    <s v="187-14 121st Avenue"/>
    <n v="11413"/>
    <x v="2"/>
    <s v="Springfield Gardens"/>
    <n v="4068511"/>
    <n v="-7376012"/>
    <x v="1"/>
    <x v="49"/>
    <x v="0"/>
    <n v="7"/>
    <d v="2017-09-17T00:00:00"/>
    <n v="0.14000000000000001"/>
    <n v="5"/>
    <n v="6.24"/>
    <x v="0"/>
    <s v="Ruidoso"/>
    <s v="No considerar"/>
    <x v="0"/>
  </r>
  <r>
    <n v="6209619"/>
    <s v="A fine, modern, spacious apartment"/>
    <x v="197"/>
    <s v="Guillermo"/>
    <s v="454 Manhattan Avenue"/>
    <n v="10026"/>
    <x v="0"/>
    <s v="Harlem"/>
    <n v="4080686"/>
    <n v="-739554"/>
    <x v="1"/>
    <x v="15"/>
    <x v="1"/>
    <n v="0"/>
    <d v="2016-07-18T00:00:00"/>
    <n v="0.12"/>
    <n v="1"/>
    <n v="5.6"/>
    <x v="0"/>
    <s v="Ruidoso"/>
    <s v="No considerar"/>
    <x v="0"/>
  </r>
  <r>
    <n v="6209147"/>
    <s v="Sunny 1 Bedroom Apt in East Harlem!"/>
    <x v="198"/>
    <s v="Sabrina"/>
    <s v="305 East 115th Street"/>
    <n v="10029"/>
    <x v="0"/>
    <s v="East Harlem"/>
    <n v="4079614"/>
    <n v="-7393787"/>
    <x v="1"/>
    <x v="58"/>
    <x v="6"/>
    <n v="34"/>
    <d v="2016-07-31T00:00:00"/>
    <n v="0.69"/>
    <n v="1"/>
    <n v="5.6"/>
    <x v="0"/>
    <s v="Ruidoso"/>
    <s v="No considerar"/>
    <x v="0"/>
  </r>
  <r>
    <n v="6208855"/>
    <s v="Upper East Side - Private Room"/>
    <x v="199"/>
    <s v="Jiaying"/>
    <s v="AdvantageCare Physicians Medical Office 225"/>
    <n v="10128"/>
    <x v="0"/>
    <s v="Upper East Side"/>
    <n v="4078428"/>
    <n v="-7394872"/>
    <x v="0"/>
    <x v="12"/>
    <x v="3"/>
    <n v="1"/>
    <d v="2015-05-19T00:00:00"/>
    <n v="0.02"/>
    <n v="1"/>
    <n v="5.6"/>
    <x v="0"/>
    <s v="Ruidoso"/>
    <s v="No considerar"/>
    <x v="0"/>
  </r>
  <r>
    <n v="6364150"/>
    <s v="Colorful flat in heart of E Village"/>
    <x v="200"/>
    <s v="A.J."/>
    <s v="East Side Community High School 420"/>
    <n v="10009"/>
    <x v="0"/>
    <s v="East Village"/>
    <n v="4072917"/>
    <n v="-7398223"/>
    <x v="1"/>
    <x v="94"/>
    <x v="3"/>
    <n v="11"/>
    <d v="2018-09-14T00:00:00"/>
    <n v="0.22"/>
    <n v="1"/>
    <n v="5.6"/>
    <x v="0"/>
    <s v="Ruidoso"/>
    <s v="No considerar"/>
    <x v="0"/>
  </r>
  <r>
    <n v="6201730"/>
    <s v="Beautiful Washington Heights Apt!"/>
    <x v="201"/>
    <s v="Rachel And Ari"/>
    <s v="815 Riverside Drive"/>
    <n v="10032"/>
    <x v="0"/>
    <s v="Washington Heights"/>
    <n v="4083562"/>
    <n v="-7394581"/>
    <x v="0"/>
    <x v="11"/>
    <x v="1"/>
    <n v="0"/>
    <d v="2015-07-02T00:00:00"/>
    <n v="1.9"/>
    <n v="1"/>
    <n v="5.6"/>
    <x v="0"/>
    <s v="Ruidoso"/>
    <s v="No considerar"/>
    <x v="0"/>
  </r>
  <r>
    <n v="6200692"/>
    <s v="ColumbiaUniversityHousing 9.1-9.6"/>
    <x v="202"/>
    <s v="Ashley"/>
    <s v="Jewish Theological Seminary Broadway"/>
    <n v="10115"/>
    <x v="0"/>
    <s v="Morningside Heights"/>
    <n v="4081143"/>
    <n v="-7395987"/>
    <x v="0"/>
    <x v="28"/>
    <x v="1"/>
    <n v="0"/>
    <d v="2015-11-18T00:00:00"/>
    <n v="0.23"/>
    <n v="1"/>
    <n v="5.6"/>
    <x v="0"/>
    <s v="Ruidoso"/>
    <s v="No considerar"/>
    <x v="0"/>
  </r>
  <r>
    <n v="6290301"/>
    <s v="Brooklyn Modern Spacious Studio"/>
    <x v="203"/>
    <s v="Yury"/>
    <s v="2614 Voorhies Avenue"/>
    <n v="11235"/>
    <x v="1"/>
    <s v="Sheepshead Bay"/>
    <n v="4058662"/>
    <n v="-7394263"/>
    <x v="1"/>
    <x v="95"/>
    <x v="0"/>
    <n v="29"/>
    <d v="2017-10-23T00:00:00"/>
    <n v="0.57999999999999996"/>
    <n v="1"/>
    <n v="6.9"/>
    <x v="0"/>
    <s v="Ruidoso"/>
    <s v="No considerar"/>
    <x v="0"/>
  </r>
  <r>
    <n v="6196860"/>
    <s v="Comfy convenient apt. by the trains"/>
    <x v="204"/>
    <s v="Oliver"/>
    <s v="34 Hillside Avenue"/>
    <n v="10040"/>
    <x v="0"/>
    <s v="Inwood"/>
    <n v="4085901"/>
    <n v="-7392874"/>
    <x v="1"/>
    <x v="64"/>
    <x v="3"/>
    <n v="4"/>
    <d v="2016-01-20T00:00:00"/>
    <n v="0.09"/>
    <n v="1"/>
    <n v="5.6"/>
    <x v="0"/>
    <s v="Ruidoso"/>
    <s v="No considerar"/>
    <x v="0"/>
  </r>
  <r>
    <n v="6181131"/>
    <s v="Share quiet, clean and spacious apt"/>
    <x v="205"/>
    <s v="Elvis"/>
    <s v="20 Britton Street"/>
    <n v="10310"/>
    <x v="4"/>
    <s v="West Brighton"/>
    <n v="4063438"/>
    <n v="-7411518"/>
    <x v="0"/>
    <x v="65"/>
    <x v="11"/>
    <n v="6"/>
    <d v="2019-03-31T00:00:00"/>
    <n v="0.12"/>
    <n v="1"/>
    <n v="5.19"/>
    <x v="1"/>
    <s v="Poco Ruidoso"/>
    <s v="Dentro del presupuesto"/>
    <x v="0"/>
  </r>
  <r>
    <n v="6179073"/>
    <s v="Mini Studio in NY city safest area"/>
    <x v="206"/>
    <s v="Gennady + Laura"/>
    <s v="Oriental Boulevard &amp; Mackenzie Street Oriental Boulevard"/>
    <n v="11235"/>
    <x v="1"/>
    <s v="Manhattan Beach"/>
    <n v="405777"/>
    <n v="-7393988"/>
    <x v="0"/>
    <x v="46"/>
    <x v="3"/>
    <n v="118"/>
    <d v="2019-07-06T00:00:00"/>
    <n v="2.34"/>
    <n v="1"/>
    <n v="6.9"/>
    <x v="0"/>
    <s v="Ruidoso"/>
    <s v="Dentro del presupuesto"/>
    <x v="0"/>
  </r>
  <r>
    <n v="6169981"/>
    <s v="Spacious Gramercy Penthouse Studio"/>
    <x v="207"/>
    <s v="Mike"/>
    <s v="Washington Irving High School Irving Place"/>
    <n v="10003"/>
    <x v="0"/>
    <s v="Gramercy"/>
    <n v="4073556"/>
    <n v="-7398679"/>
    <x v="1"/>
    <x v="17"/>
    <x v="6"/>
    <n v="14"/>
    <d v="2016-09-10T00:00:00"/>
    <n v="0.28000000000000003"/>
    <n v="1"/>
    <n v="5.6"/>
    <x v="0"/>
    <s v="Ruidoso"/>
    <s v="No considerar"/>
    <x v="0"/>
  </r>
  <r>
    <n v="6169335"/>
    <s v="Contemporary Modern Studio"/>
    <x v="208"/>
    <s v="Vanesa"/>
    <s v="66-07 60th Place"/>
    <n v="11385"/>
    <x v="2"/>
    <s v="Ridgewood"/>
    <n v="4070801"/>
    <n v="-739011"/>
    <x v="1"/>
    <x v="5"/>
    <x v="6"/>
    <n v="65"/>
    <d v="2019-07-03T00:00:00"/>
    <n v="1.32"/>
    <n v="5"/>
    <n v="6.24"/>
    <x v="0"/>
    <s v="Ruidoso"/>
    <s v="No considerar"/>
    <x v="0"/>
  </r>
  <r>
    <n v="6168331"/>
    <s v="Sun-filled living room with futon!"/>
    <x v="209"/>
    <s v="Lena"/>
    <s v="1065 Broadway"/>
    <n v="11221"/>
    <x v="1"/>
    <s v="Bushwick"/>
    <n v="4069505"/>
    <n v="-7393161"/>
    <x v="2"/>
    <x v="46"/>
    <x v="1"/>
    <n v="1"/>
    <d v="2015-05-05T00:00:00"/>
    <n v="0.02"/>
    <n v="1"/>
    <n v="6.9"/>
    <x v="0"/>
    <s v="Ruidoso"/>
    <s v="No considerar"/>
    <x v="0"/>
  </r>
  <r>
    <n v="6167817"/>
    <s v="Sunny studio West Village/Chelsea"/>
    <x v="210"/>
    <s v="Rachel"/>
    <s v="232 West 14th Street"/>
    <n v="10011"/>
    <x v="0"/>
    <s v="West Village"/>
    <n v="4073905"/>
    <n v="-740014"/>
    <x v="1"/>
    <x v="96"/>
    <x v="0"/>
    <n v="4"/>
    <d v="2016-09-05T00:00:00"/>
    <n v="0.08"/>
    <n v="1"/>
    <n v="5.6"/>
    <x v="0"/>
    <s v="Ruidoso"/>
    <s v="No considerar"/>
    <x v="0"/>
  </r>
  <r>
    <n v="6161282"/>
    <s v="Loft in Williamsburg"/>
    <x v="211"/>
    <s v="Rajan"/>
    <s v="173 Broadway"/>
    <n v="11211"/>
    <x v="1"/>
    <s v="Williamsburg"/>
    <n v="4071014"/>
    <n v="-7396253"/>
    <x v="1"/>
    <x v="31"/>
    <x v="0"/>
    <n v="78"/>
    <d v="2018-11-08T00:00:00"/>
    <n v="1.53"/>
    <n v="1"/>
    <n v="6.9"/>
    <x v="0"/>
    <s v="Ruidoso"/>
    <s v="No considerar"/>
    <x v="0"/>
  </r>
  <r>
    <n v="6156442"/>
    <s v="2 bedroom in hell's kitchen"/>
    <x v="212"/>
    <s v="Ryan"/>
    <s v="539 West 46th Street"/>
    <n v="10036"/>
    <x v="0"/>
    <s v="Hell's Kitchen"/>
    <n v="4076329"/>
    <n v="-7399554"/>
    <x v="1"/>
    <x v="58"/>
    <x v="1"/>
    <n v="2"/>
    <d v="2015-04-28T00:00:00"/>
    <n v="0.04"/>
    <n v="1"/>
    <n v="5.6"/>
    <x v="0"/>
    <s v="Ruidoso"/>
    <s v="No considerar"/>
    <x v="0"/>
  </r>
  <r>
    <n v="6152725"/>
    <s v="A Cozy 4 bedrm Apt Queen(5minsLGA)"/>
    <x v="213"/>
    <s v="Rosario"/>
    <s v="24-24 93rd Street"/>
    <n v="11369"/>
    <x v="2"/>
    <s v="East Elmhurst"/>
    <n v="4076509"/>
    <n v="-73877"/>
    <x v="1"/>
    <x v="31"/>
    <x v="0"/>
    <n v="96"/>
    <d v="2019-07-01T00:00:00"/>
    <n v="1.9"/>
    <n v="5"/>
    <n v="6.24"/>
    <x v="0"/>
    <s v="Ruidoso"/>
    <s v="No considerar"/>
    <x v="0"/>
  </r>
  <r>
    <n v="6249465"/>
    <s v="Lovely bedroom near Central Park"/>
    <x v="214"/>
    <s v="Guangyu"/>
    <s v="512 West 112th Street"/>
    <n v="10025"/>
    <x v="0"/>
    <s v="Morningside Heights"/>
    <n v="4080461"/>
    <n v="-7396401"/>
    <x v="0"/>
    <x v="76"/>
    <x v="1"/>
    <n v="0"/>
    <d v="2018-08-18T00:00:00"/>
    <n v="0.02"/>
    <n v="1"/>
    <n v="5.6"/>
    <x v="0"/>
    <s v="Ruidoso"/>
    <s v="No considerar"/>
    <x v="0"/>
  </r>
  <r>
    <n v="6302423"/>
    <s v="Perfectly Located West Village Loft"/>
    <x v="215"/>
    <s v="Rachel"/>
    <s v="692 Greenwich Street"/>
    <n v="10014"/>
    <x v="0"/>
    <s v="West Village"/>
    <n v="4073318"/>
    <n v="-7400745"/>
    <x v="1"/>
    <x v="97"/>
    <x v="0"/>
    <n v="62"/>
    <d v="2019-06-23T00:00:00"/>
    <n v="1.23"/>
    <n v="1"/>
    <n v="5.6"/>
    <x v="0"/>
    <s v="Ruidoso"/>
    <s v="No considerar"/>
    <x v="0"/>
  </r>
  <r>
    <n v="6638377"/>
    <s v="Lightfilled studio in Brooklyn"/>
    <x v="216"/>
    <s v="Chris"/>
    <s v="Fulton Street (G) South Portland Avenue"/>
    <n v="11217"/>
    <x v="1"/>
    <s v="Fort Greene"/>
    <n v="4068711"/>
    <n v="-739747"/>
    <x v="1"/>
    <x v="45"/>
    <x v="0"/>
    <n v="1"/>
    <d v="2015-07-27T00:00:00"/>
    <n v="0.02"/>
    <n v="1"/>
    <n v="6.9"/>
    <x v="0"/>
    <s v="Ruidoso"/>
    <s v="No considerar"/>
    <x v="0"/>
  </r>
  <r>
    <n v="6620407"/>
    <s v="Cozy one bedroom in bushwick!"/>
    <x v="217"/>
    <s v="Rachel"/>
    <s v="BMT Substation 1164"/>
    <n v="11221"/>
    <x v="1"/>
    <s v="Bedford-Stuyvesant"/>
    <n v="4069666"/>
    <n v="-7393548"/>
    <x v="1"/>
    <x v="97"/>
    <x v="10"/>
    <n v="7"/>
    <d v="2016-01-06T00:00:00"/>
    <n v="0.14000000000000001"/>
    <n v="1"/>
    <n v="6.9"/>
    <x v="0"/>
    <s v="Ruidoso"/>
    <s v="No considerar"/>
    <x v="0"/>
  </r>
  <r>
    <n v="6198636"/>
    <s v="Studio steps from park &amp; train!"/>
    <x v="218"/>
    <s v="Alexandra"/>
    <s v="Manhattan Community Board 7 Manhattan"/>
    <n v="10281"/>
    <x v="0"/>
    <s v="Upper West Side"/>
    <n v="4077889"/>
    <n v="-7398155"/>
    <x v="1"/>
    <x v="98"/>
    <x v="6"/>
    <n v="1"/>
    <d v="2015-05-22T00:00:00"/>
    <n v="0.02"/>
    <n v="1"/>
    <n v="5.6"/>
    <x v="0"/>
    <s v="Ruidoso"/>
    <s v="No considerar"/>
    <x v="0"/>
  </r>
  <r>
    <n v="6133150"/>
    <s v="Spend Your Fall in Bed-Stuy"/>
    <x v="219"/>
    <s v="AndrÃ©"/>
    <s v="333 MacDonough Street"/>
    <n v="11233"/>
    <x v="1"/>
    <s v="Bedford-Stuyvesant"/>
    <n v="4068227"/>
    <n v="-7393305"/>
    <x v="0"/>
    <x v="55"/>
    <x v="6"/>
    <n v="1"/>
    <d v="2015-11-01T00:00:00"/>
    <n v="0.02"/>
    <n v="1"/>
    <n v="6.9"/>
    <x v="0"/>
    <s v="Ruidoso"/>
    <s v="No considerar"/>
    <x v="0"/>
  </r>
  <r>
    <n v="6129158"/>
    <s v="Large modern 1BR w/ Balcony!"/>
    <x v="220"/>
    <s v="Mary"/>
    <s v="1629 2nd Avenue"/>
    <n v="10028"/>
    <x v="0"/>
    <s v="Upper East Side"/>
    <n v="40777"/>
    <n v="-7395253"/>
    <x v="1"/>
    <x v="40"/>
    <x v="1"/>
    <n v="0"/>
    <d v="2016-01-31T00:00:00"/>
    <n v="0.38"/>
    <n v="1"/>
    <n v="5.7"/>
    <x v="0"/>
    <s v="Ruidoso"/>
    <s v="No considerar"/>
    <x v="0"/>
  </r>
  <r>
    <n v="6716199"/>
    <s v="large private bedroom"/>
    <x v="221"/>
    <s v="Yassine"/>
    <s v="30-24 33rd Street"/>
    <n v="11102"/>
    <x v="2"/>
    <s v="Astoria"/>
    <n v="4076561"/>
    <n v="-7392056"/>
    <x v="0"/>
    <x v="12"/>
    <x v="1"/>
    <n v="3"/>
    <d v="2019-05-12T00:00:00"/>
    <n v="0.06"/>
    <n v="5"/>
    <n v="6.24"/>
    <x v="0"/>
    <s v="Ruidoso"/>
    <s v="No considerar"/>
    <x v="0"/>
  </r>
  <r>
    <n v="6384622"/>
    <s v="Sunny room right by park!"/>
    <x v="222"/>
    <s v="Tine"/>
    <s v="33 Lincoln Road"/>
    <n v="11225"/>
    <x v="1"/>
    <s v="Prospect-Lefferts Gardens"/>
    <n v="406608"/>
    <n v="-7396197"/>
    <x v="0"/>
    <x v="99"/>
    <x v="12"/>
    <n v="9"/>
    <d v="2017-04-06T00:00:00"/>
    <n v="0.19"/>
    <n v="1"/>
    <n v="6.9"/>
    <x v="0"/>
    <s v="Ruidoso"/>
    <s v="Dentro del presupuesto"/>
    <x v="0"/>
  </r>
  <r>
    <n v="6559615"/>
    <s v="Brooklyn Zen Gem Spacious Bedroom"/>
    <x v="223"/>
    <s v="Sophie"/>
    <s v="327 84th Street"/>
    <n v="11209"/>
    <x v="1"/>
    <s v="Bay Ridge"/>
    <n v="4062487"/>
    <n v="-7402949"/>
    <x v="0"/>
    <x v="9"/>
    <x v="11"/>
    <n v="54"/>
    <d v="2019-06-30T00:00:00"/>
    <n v="1.17"/>
    <n v="1"/>
    <n v="6.9"/>
    <x v="0"/>
    <s v="Ruidoso"/>
    <s v="No considerar"/>
    <x v="0"/>
  </r>
  <r>
    <n v="6228461"/>
    <s v="Brooklyn Zen Gem Serenity Bedroom"/>
    <x v="223"/>
    <s v="Sophie"/>
    <s v="8112 3rd Avenue"/>
    <n v="11209"/>
    <x v="1"/>
    <s v="Bay Ridge"/>
    <n v="4062674"/>
    <n v="-7402996"/>
    <x v="0"/>
    <x v="70"/>
    <x v="11"/>
    <n v="67"/>
    <d v="2019-05-19T00:00:00"/>
    <n v="1.31"/>
    <n v="1"/>
    <n v="6.9"/>
    <x v="0"/>
    <s v="Ruidoso"/>
    <s v="No considerar"/>
    <x v="0"/>
  </r>
  <r>
    <n v="6221877"/>
    <s v="Brooklyn Zen Gem w/Personal Balcony"/>
    <x v="223"/>
    <s v="Sophie"/>
    <s v="352 81st Street"/>
    <n v="11209"/>
    <x v="1"/>
    <s v="Bay Ridge"/>
    <n v="4062672"/>
    <n v="-7402802"/>
    <x v="0"/>
    <x v="70"/>
    <x v="11"/>
    <n v="56"/>
    <d v="2018-09-02T00:00:00"/>
    <n v="1.1399999999999999"/>
    <n v="1"/>
    <n v="6.9"/>
    <x v="0"/>
    <s v="Ruidoso"/>
    <s v="No considerar"/>
    <x v="0"/>
  </r>
  <r>
    <n v="6104187"/>
    <s v="Cute Studio close to subway for monthly rental"/>
    <x v="224"/>
    <s v="Ayal"/>
    <s v="1274 Pacific Street"/>
    <n v="11216"/>
    <x v="1"/>
    <s v="Crown Heights"/>
    <n v="4067757"/>
    <n v="-7394886"/>
    <x v="1"/>
    <x v="3"/>
    <x v="11"/>
    <n v="101"/>
    <d v="2019-06-08T00:00:00"/>
    <n v="2.06"/>
    <n v="1"/>
    <n v="6.9"/>
    <x v="0"/>
    <s v="Ruidoso"/>
    <s v="No considerar"/>
    <x v="0"/>
  </r>
  <r>
    <n v="6094708"/>
    <s v="Lower East Side, Private 1BD+ for2"/>
    <x v="225"/>
    <s v="Takuya"/>
    <s v="The Goldin Senior Apartments 175"/>
    <n v="10002"/>
    <x v="0"/>
    <s v="Lower East Side"/>
    <n v="4071724"/>
    <n v="-7398546"/>
    <x v="1"/>
    <x v="12"/>
    <x v="1"/>
    <n v="0"/>
    <d v="2019-02-02T00:00:00"/>
    <n v="0.05"/>
    <n v="1"/>
    <n v="5.6"/>
    <x v="0"/>
    <s v="Ruidoso"/>
    <s v="No considerar"/>
    <x v="0"/>
  </r>
  <r>
    <n v="6329973"/>
    <s v="Times Square room with private bath"/>
    <x v="226"/>
    <s v="Troy"/>
    <s v="150 West 45th Street"/>
    <n v="10036"/>
    <x v="0"/>
    <s v="Theater District"/>
    <n v="4075731"/>
    <n v="-7398479"/>
    <x v="0"/>
    <x v="61"/>
    <x v="14"/>
    <n v="140"/>
    <d v="2019-06-24T00:00:00"/>
    <n v="2.81"/>
    <n v="1"/>
    <n v="5.6"/>
    <x v="0"/>
    <s v="Ruidoso"/>
    <s v="No considerar"/>
    <x v="0"/>
  </r>
  <r>
    <n v="6094046"/>
    <s v="Central  Times Square w prvte bath"/>
    <x v="226"/>
    <s v="Troy"/>
    <s v="167 West 46th Street"/>
    <n v="10036"/>
    <x v="0"/>
    <s v="Theater District"/>
    <n v="4075863"/>
    <n v="-7398472"/>
    <x v="0"/>
    <x v="49"/>
    <x v="15"/>
    <n v="163"/>
    <d v="2019-06-08T00:00:00"/>
    <n v="3.21"/>
    <n v="1"/>
    <n v="5.6"/>
    <x v="0"/>
    <s v="Ruidoso"/>
    <s v="No considerar"/>
    <x v="0"/>
  </r>
  <r>
    <n v="6093352"/>
    <s v="Sunny Room 15min from Manhattan"/>
    <x v="227"/>
    <s v="Elisabeth"/>
    <s v="Columbia Products 221"/>
    <n v="11206"/>
    <x v="1"/>
    <s v="Williamsburg"/>
    <n v="407058"/>
    <n v="-7393803"/>
    <x v="0"/>
    <x v="100"/>
    <x v="1"/>
    <n v="270"/>
    <d v="2019-07-01T00:00:00"/>
    <n v="5.29"/>
    <n v="1"/>
    <n v="6.9"/>
    <x v="0"/>
    <s v="Ruidoso"/>
    <s v="No considerar"/>
    <x v="0"/>
  </r>
  <r>
    <n v="6196354"/>
    <s v="A Couch In East Williamsburg Near Train."/>
    <x v="227"/>
    <s v="Elisabeth"/>
    <s v="196 Seigel Street"/>
    <n v="11206"/>
    <x v="1"/>
    <s v="Williamsburg"/>
    <n v="4070472"/>
    <n v="-7393784"/>
    <x v="2"/>
    <x v="85"/>
    <x v="1"/>
    <n v="236"/>
    <d v="2019-06-30T00:00:00"/>
    <n v="4.63"/>
    <n v="1"/>
    <n v="6.9"/>
    <x v="0"/>
    <s v="Ruidoso"/>
    <s v="No considerar"/>
    <x v="0"/>
  </r>
  <r>
    <n v="6220514"/>
    <s v="Amazing 3 bedrooms in East Village"/>
    <x v="228"/>
    <s v="Lana"/>
    <s v="La Plaza Cultural East 9th Street"/>
    <n v="10009"/>
    <x v="0"/>
    <s v="East Village"/>
    <n v="4072551"/>
    <n v="-7397893"/>
    <x v="1"/>
    <x v="21"/>
    <x v="11"/>
    <n v="25"/>
    <d v="2018-10-06T00:00:00"/>
    <n v="0.51"/>
    <n v="1"/>
    <n v="5.6"/>
    <x v="0"/>
    <s v="Ruidoso"/>
    <s v="No considerar"/>
    <x v="0"/>
  </r>
  <r>
    <n v="6091850"/>
    <s v="Cozy 1BD in a cool neighborhood."/>
    <x v="229"/>
    <s v="Silvia"/>
    <s v="34-08 29th Street"/>
    <n v="11106"/>
    <x v="2"/>
    <s v="Long Island City"/>
    <n v="4076019"/>
    <n v="-7392915"/>
    <x v="1"/>
    <x v="15"/>
    <x v="0"/>
    <n v="177"/>
    <d v="2019-06-24T00:00:00"/>
    <n v="3.66"/>
    <n v="5"/>
    <n v="6.24"/>
    <x v="0"/>
    <s v="Ruidoso"/>
    <s v="No considerar"/>
    <x v="0"/>
  </r>
  <r>
    <n v="6356359"/>
    <s v="Gorgeous home steps from the park!"/>
    <x v="230"/>
    <s v="Beatrice"/>
    <s v="839 Carroll Street"/>
    <n v="11215"/>
    <x v="1"/>
    <s v="Park Slope"/>
    <n v="4067194"/>
    <n v="-7397247"/>
    <x v="1"/>
    <x v="101"/>
    <x v="0"/>
    <n v="1"/>
    <d v="2015-06-02T00:00:00"/>
    <n v="0.02"/>
    <n v="1"/>
    <n v="6.9"/>
    <x v="0"/>
    <s v="Ruidoso"/>
    <s v="No considerar"/>
    <x v="0"/>
  </r>
  <r>
    <n v="6087827"/>
    <s v="One Block From Train - 4/23-4/30"/>
    <x v="231"/>
    <s v="Jesseca"/>
    <s v="11 Marcus Garvey Boulevard"/>
    <n v="11206"/>
    <x v="1"/>
    <s v="Bedford-Stuyvesant"/>
    <n v="4069962"/>
    <n v="-7394102"/>
    <x v="0"/>
    <x v="12"/>
    <x v="1"/>
    <n v="0"/>
    <d v="2019-03-30T00:00:00"/>
    <n v="2.29"/>
    <n v="1"/>
    <n v="6.9"/>
    <x v="0"/>
    <s v="Ruidoso"/>
    <s v="No considerar"/>
    <x v="0"/>
  </r>
  <r>
    <n v="6079197"/>
    <s v="Single private room near train 1"/>
    <x v="232"/>
    <s v="Naichen"/>
    <s v="235 West 108th Street"/>
    <n v="10025"/>
    <x v="0"/>
    <s v="Upper West Side"/>
    <n v="4080272"/>
    <n v="-7396634"/>
    <x v="0"/>
    <x v="102"/>
    <x v="1"/>
    <n v="7"/>
    <d v="2015-08-02T00:00:00"/>
    <n v="0.14000000000000001"/>
    <n v="1"/>
    <n v="5.6"/>
    <x v="0"/>
    <s v="Ruidoso"/>
    <s v="No considerar"/>
    <x v="0"/>
  </r>
  <r>
    <n v="6084475"/>
    <s v="Room in Lic, Queens brick townhouse"/>
    <x v="233"/>
    <s v="Nia"/>
    <s v="21-41 45th Road"/>
    <n v="11101"/>
    <x v="2"/>
    <s v="Long Island City"/>
    <n v="4074637"/>
    <n v="-7394615"/>
    <x v="0"/>
    <x v="28"/>
    <x v="6"/>
    <n v="83"/>
    <d v="2019-06-03T00:00:00"/>
    <n v="1.65"/>
    <n v="5"/>
    <n v="6.24"/>
    <x v="0"/>
    <s v="Ruidoso"/>
    <s v="No considerar"/>
    <x v="0"/>
  </r>
  <r>
    <n v="6065370"/>
    <s v="Cute One-Bedroom on treelined block"/>
    <x v="234"/>
    <s v="Jaclyn"/>
    <s v="643 Leonard Street"/>
    <n v="11222"/>
    <x v="1"/>
    <s v="Greenpoint"/>
    <n v="4072661"/>
    <n v="-7395153"/>
    <x v="1"/>
    <x v="25"/>
    <x v="6"/>
    <n v="3"/>
    <d v="2019-06-16T00:00:00"/>
    <n v="0.06"/>
    <n v="1"/>
    <n v="6.9"/>
    <x v="0"/>
    <s v="Ruidoso"/>
    <s v="No considerar"/>
    <x v="0"/>
  </r>
  <r>
    <n v="6064471"/>
    <s v="Big Manhattan Apartment 3 bedrooms big Living Room"/>
    <x v="235"/>
    <s v="Jango"/>
    <s v="127 Stanton Street"/>
    <n v="10002"/>
    <x v="0"/>
    <s v="Lower East Side"/>
    <n v="407208"/>
    <n v="-739867"/>
    <x v="1"/>
    <x v="103"/>
    <x v="0"/>
    <n v="138"/>
    <d v="2019-06-08T00:00:00"/>
    <n v="2.87"/>
    <n v="1"/>
    <n v="5.7"/>
    <x v="0"/>
    <s v="Ruidoso"/>
    <s v="No considerar"/>
    <x v="0"/>
  </r>
  <r>
    <n v="6571441"/>
    <s v="Brooklyn Brownstone Master Bedroom"/>
    <x v="236"/>
    <s v="Drew"/>
    <s v="145 Monroe Street"/>
    <n v="11216"/>
    <x v="1"/>
    <s v="Bedford-Stuyvesant"/>
    <n v="4068527"/>
    <n v="-7395307"/>
    <x v="0"/>
    <x v="53"/>
    <x v="6"/>
    <n v="11"/>
    <d v="2016-04-11T00:00:00"/>
    <n v="0.23"/>
    <n v="1"/>
    <n v="6.9"/>
    <x v="0"/>
    <s v="Ruidoso"/>
    <s v="No considerar"/>
    <x v="0"/>
  </r>
  <r>
    <n v="6078234"/>
    <s v="Chic, Spacious &amp; Quiet UWS Manhattan NYC 1BDR Gem!"/>
    <x v="237"/>
    <s v="Kevin"/>
    <s v="309 West 85th Street"/>
    <n v="10024"/>
    <x v="0"/>
    <s v="Upper West Side"/>
    <n v="4078866"/>
    <n v="-7397878"/>
    <x v="1"/>
    <x v="63"/>
    <x v="0"/>
    <n v="67"/>
    <d v="2019-06-30T00:00:00"/>
    <n v="1.33"/>
    <n v="1"/>
    <n v="5.6"/>
    <x v="0"/>
    <s v="Ruidoso"/>
    <s v="No considerar"/>
    <x v="0"/>
  </r>
  <r>
    <n v="6259928"/>
    <s v="Private Bedroom in St. Marks Place"/>
    <x v="238"/>
    <s v="Oliver"/>
    <s v="428 East 9th Street"/>
    <n v="10009"/>
    <x v="0"/>
    <s v="East Village"/>
    <n v="4072745"/>
    <n v="-7398362"/>
    <x v="0"/>
    <x v="3"/>
    <x v="13"/>
    <n v="3"/>
    <d v="2017-01-07T00:00:00"/>
    <n v="0.06"/>
    <n v="1"/>
    <n v="5.6"/>
    <x v="0"/>
    <s v="Ruidoso"/>
    <s v="No considerar"/>
    <x v="0"/>
  </r>
  <r>
    <n v="6048583"/>
    <s v="3 Bedroom Apartment - Greenwich Vlg"/>
    <x v="239"/>
    <s v="Matt"/>
    <s v="New York University Bond Street"/>
    <n v="10012"/>
    <x v="0"/>
    <s v="Greenwich Village"/>
    <n v="4072966"/>
    <n v="-7399787"/>
    <x v="1"/>
    <x v="61"/>
    <x v="3"/>
    <n v="1"/>
    <d v="2015-08-22T00:00:00"/>
    <n v="0.02"/>
    <n v="1"/>
    <n v="5.6"/>
    <x v="0"/>
    <s v="Ruidoso"/>
    <s v="No considerar"/>
    <x v="0"/>
  </r>
  <r>
    <n v="6045917"/>
    <s v="Perfect Private Room for 1 or 2 per"/>
    <x v="240"/>
    <s v="William"/>
    <s v="118-40 Metropolitan Avenue"/>
    <n v="11415"/>
    <x v="2"/>
    <s v="Kew Gardens"/>
    <n v="4070664"/>
    <n v="-7383395"/>
    <x v="0"/>
    <x v="5"/>
    <x v="1"/>
    <n v="0"/>
    <d v="2017-07-17T00:00:00"/>
    <n v="3.01"/>
    <n v="5"/>
    <n v="6.24"/>
    <x v="0"/>
    <s v="Ruidoso"/>
    <s v="No considerar"/>
    <x v="0"/>
  </r>
  <r>
    <n v="6046877"/>
    <s v="Private room in queens New York"/>
    <x v="240"/>
    <s v="William"/>
    <s v="118-40 Metropolitan Avenue"/>
    <n v="11415"/>
    <x v="2"/>
    <s v="Kew Gardens"/>
    <n v="407064"/>
    <n v="-7383327"/>
    <x v="0"/>
    <x v="5"/>
    <x v="1"/>
    <n v="0"/>
    <d v="2016-09-11T00:00:00"/>
    <n v="0.05"/>
    <n v="5"/>
    <n v="6.24"/>
    <x v="0"/>
    <s v="Ruidoso"/>
    <s v="No considerar"/>
    <x v="0"/>
  </r>
  <r>
    <n v="6540907"/>
    <s v="Sunny Bedroom near major stations"/>
    <x v="241"/>
    <s v="Cynthia"/>
    <s v="375 Carlton Avenue"/>
    <n v="11238"/>
    <x v="1"/>
    <s v="Fort Greene"/>
    <n v="4068626"/>
    <n v="-7397138"/>
    <x v="0"/>
    <x v="65"/>
    <x v="6"/>
    <n v="124"/>
    <d v="2019-06-15T00:00:00"/>
    <n v="2.5"/>
    <n v="1"/>
    <n v="6.9"/>
    <x v="0"/>
    <s v="Ruidoso"/>
    <s v="No considerar"/>
    <x v="0"/>
  </r>
  <r>
    <n v="6027682"/>
    <s v="Beautiful, Bright Private-Room in West Harlem!"/>
    <x v="242"/>
    <s v="Marina"/>
    <s v="451 West 151st Street"/>
    <n v="10031"/>
    <x v="0"/>
    <s v="Harlem"/>
    <n v="4082875"/>
    <n v="-7394371"/>
    <x v="0"/>
    <x v="30"/>
    <x v="6"/>
    <n v="0"/>
    <d v="2015-09-15T00:00:00"/>
    <n v="0.04"/>
    <n v="1"/>
    <n v="5.6"/>
    <x v="0"/>
    <s v="Ruidoso"/>
    <s v="No considerar"/>
    <x v="0"/>
  </r>
  <r>
    <n v="6027485"/>
    <s v="1 bedroom in 3 bedroom apartment"/>
    <x v="243"/>
    <s v="Ana"/>
    <s v="354 Gates Avenue"/>
    <n v="11216"/>
    <x v="1"/>
    <s v="Bedford-Stuyvesant"/>
    <n v="4068568"/>
    <n v="-7395237"/>
    <x v="0"/>
    <x v="85"/>
    <x v="0"/>
    <n v="1"/>
    <d v="2017-12-31T00:00:00"/>
    <n v="0.05"/>
    <n v="1"/>
    <n v="6.9"/>
    <x v="0"/>
    <s v="Ruidoso"/>
    <s v="No considerar"/>
    <x v="0"/>
  </r>
  <r>
    <n v="6021955"/>
    <s v="Delightful Brooklyn digs!"/>
    <x v="244"/>
    <s v="Charlotte"/>
    <s v="Issac Remsen School 325"/>
    <n v="11206"/>
    <x v="1"/>
    <s v="Williamsburg"/>
    <n v="4070532"/>
    <n v="-7393868"/>
    <x v="0"/>
    <x v="6"/>
    <x v="2"/>
    <n v="0"/>
    <d v="2017-07-12T00:00:00"/>
    <n v="0.02"/>
    <n v="1"/>
    <n v="6.9"/>
    <x v="0"/>
    <s v="Ruidoso"/>
    <s v="No considerar"/>
    <x v="0"/>
  </r>
  <r>
    <n v="6019386"/>
    <s v="Boarding Room-style mini apartment/Harlem Oasis"/>
    <x v="245"/>
    <s v="Kiela"/>
    <s v="9 West 130th Street"/>
    <n v="10037"/>
    <x v="0"/>
    <s v="Harlem"/>
    <n v="4080991"/>
    <n v="-7394058"/>
    <x v="1"/>
    <x v="12"/>
    <x v="6"/>
    <n v="18"/>
    <d v="2019-06-02T00:00:00"/>
    <n v="0.38"/>
    <n v="1"/>
    <n v="5.6"/>
    <x v="0"/>
    <s v="Ruidoso"/>
    <s v="No considerar"/>
    <x v="0"/>
  </r>
  <r>
    <n v="6018589"/>
    <s v="Charming Private Room"/>
    <x v="246"/>
    <s v="Lilian"/>
    <s v="500 West 164th Street"/>
    <n v="10032"/>
    <x v="0"/>
    <s v="Washington Heights"/>
    <n v="4083741"/>
    <n v="-7393928"/>
    <x v="0"/>
    <x v="70"/>
    <x v="6"/>
    <n v="36"/>
    <d v="2019-06-22T00:00:00"/>
    <n v="0.74"/>
    <n v="1"/>
    <n v="5.6"/>
    <x v="0"/>
    <s v="Ruidoso"/>
    <s v="No considerar"/>
    <x v="0"/>
  </r>
  <r>
    <n v="6573055"/>
    <s v="Charming, Quiet, Light-Filled Room"/>
    <x v="247"/>
    <s v="Arielle"/>
    <s v="507 East 11th Street"/>
    <n v="10009"/>
    <x v="0"/>
    <s v="East Village"/>
    <n v="4072854"/>
    <n v="-7398118"/>
    <x v="0"/>
    <x v="6"/>
    <x v="1"/>
    <n v="0"/>
    <d v="2016-04-25T00:00:00"/>
    <n v="1.39"/>
    <n v="1"/>
    <n v="5.6"/>
    <x v="0"/>
    <s v="Ruidoso"/>
    <s v="No considerar"/>
    <x v="0"/>
  </r>
  <r>
    <n v="6044964"/>
    <s v="Beach Lovers Dream!"/>
    <x v="248"/>
    <s v="Monika"/>
    <s v="6603 Surf Avenue"/>
    <n v="11692"/>
    <x v="2"/>
    <s v="Arverne"/>
    <n v="4058921"/>
    <n v="-7379479"/>
    <x v="1"/>
    <x v="14"/>
    <x v="6"/>
    <n v="150"/>
    <d v="2019-06-11T00:00:00"/>
    <n v="3"/>
    <n v="5"/>
    <n v="6.24"/>
    <x v="0"/>
    <s v="Ruidoso"/>
    <s v="No considerar"/>
    <x v="0"/>
  </r>
  <r>
    <n v="6006661"/>
    <s v="Beautiful Spacious Studio"/>
    <x v="249"/>
    <s v="Jai"/>
    <s v="79-02 37th Avenue"/>
    <n v="11372"/>
    <x v="2"/>
    <s v="Jackson Heights"/>
    <n v="4074936"/>
    <n v="-7388698"/>
    <x v="1"/>
    <x v="11"/>
    <x v="7"/>
    <n v="2"/>
    <d v="2015-12-05T00:00:00"/>
    <n v="0.04"/>
    <n v="5"/>
    <n v="6.24"/>
    <x v="0"/>
    <s v="Ruidoso"/>
    <s v="No considerar"/>
    <x v="0"/>
  </r>
  <r>
    <n v="6006603"/>
    <s v="Private Room, 33rd and 2nd"/>
    <x v="250"/>
    <s v="Jerry"/>
    <s v="Kips Bay Tower North East 33rd Street"/>
    <n v="10016"/>
    <x v="0"/>
    <s v="Kips Bay"/>
    <n v="4074349"/>
    <n v="-7397577"/>
    <x v="0"/>
    <x v="11"/>
    <x v="2"/>
    <n v="0"/>
    <d v="2015-08-17T00:00:00"/>
    <n v="0.16"/>
    <n v="1"/>
    <n v="5.6"/>
    <x v="0"/>
    <s v="Ruidoso"/>
    <s v="No considerar"/>
    <x v="0"/>
  </r>
  <r>
    <n v="6006387"/>
    <s v="FABULOUS SUNNY BEDROOM IN HARLEM"/>
    <x v="251"/>
    <s v="T."/>
    <s v="3479 Broadway"/>
    <n v="10031"/>
    <x v="0"/>
    <s v="Harlem"/>
    <n v="4082442"/>
    <n v="-7395203"/>
    <x v="0"/>
    <x v="19"/>
    <x v="16"/>
    <n v="9"/>
    <d v="2018-01-27T00:00:00"/>
    <n v="0.24"/>
    <n v="1"/>
    <n v="5.6"/>
    <x v="0"/>
    <s v="Ruidoso"/>
    <s v="No considerar"/>
    <x v="0"/>
  </r>
  <r>
    <n v="6005868"/>
    <s v="Sunny, Spacious &amp; Sweet 2BD home!"/>
    <x v="252"/>
    <s v="Sam"/>
    <s v="430 Grand Street"/>
    <n v="11211"/>
    <x v="1"/>
    <s v="Williamsburg"/>
    <n v="4071151"/>
    <n v="-7395339"/>
    <x v="1"/>
    <x v="104"/>
    <x v="2"/>
    <n v="32"/>
    <d v="2019-04-26T00:00:00"/>
    <n v="0.63"/>
    <n v="1"/>
    <n v="6.9"/>
    <x v="0"/>
    <s v="Ruidoso"/>
    <s v="No considerar"/>
    <x v="0"/>
  </r>
  <r>
    <n v="6013186"/>
    <s v="Lovely 1BR Garden Apartment w/Private  Garden"/>
    <x v="253"/>
    <s v="Kathryn"/>
    <s v="458 Jefferson Avenue"/>
    <n v="11221"/>
    <x v="1"/>
    <s v="Bedford-Stuyvesant"/>
    <n v="4068446"/>
    <n v="-7393956"/>
    <x v="1"/>
    <x v="105"/>
    <x v="0"/>
    <n v="79"/>
    <d v="2019-06-30T00:00:00"/>
    <n v="2.0699999999999998"/>
    <n v="1"/>
    <n v="6.9"/>
    <x v="0"/>
    <s v="Ruidoso"/>
    <s v="No considerar"/>
    <x v="0"/>
  </r>
  <r>
    <n v="6005231"/>
    <s v="The Hub for Two"/>
    <x v="253"/>
    <s v="Kathryn"/>
    <s v="455 Jefferson Avenue"/>
    <n v="11221"/>
    <x v="1"/>
    <s v="Bedford-Stuyvesant"/>
    <n v="4068459"/>
    <n v="-7393985"/>
    <x v="1"/>
    <x v="49"/>
    <x v="6"/>
    <n v="127"/>
    <d v="2019-06-27T00:00:00"/>
    <n v="3.88"/>
    <n v="1"/>
    <n v="6.9"/>
    <x v="0"/>
    <s v="Ruidoso"/>
    <s v="No considerar"/>
    <x v="0"/>
  </r>
  <r>
    <n v="6000785"/>
    <s v="Charming 1BR Bed-Stuy Garden Apt"/>
    <x v="254"/>
    <s v="Micah"/>
    <s v="Myrtle Avenue Broadway"/>
    <n v="11207"/>
    <x v="1"/>
    <s v="Bushwick"/>
    <n v="4069709"/>
    <n v="-7393538"/>
    <x v="1"/>
    <x v="6"/>
    <x v="6"/>
    <n v="143"/>
    <d v="2019-05-18T00:00:00"/>
    <n v="3.41"/>
    <n v="1"/>
    <n v="6.9"/>
    <x v="0"/>
    <s v="Ruidoso"/>
    <s v="No considerar"/>
    <x v="0"/>
  </r>
  <r>
    <n v="6782407"/>
    <s v="Private room. Amazing location!"/>
    <x v="255"/>
    <s v="Huei-Yin"/>
    <s v="31 Olive Street"/>
    <n v="11211"/>
    <x v="1"/>
    <s v="Williamsburg"/>
    <n v="4071354"/>
    <n v="-7393882"/>
    <x v="0"/>
    <x v="46"/>
    <x v="1"/>
    <n v="0"/>
    <d v="2016-07-25T00:00:00"/>
    <n v="0.1"/>
    <n v="1"/>
    <n v="6.9"/>
    <x v="0"/>
    <s v="Ruidoso"/>
    <s v="No considerar"/>
    <x v="0"/>
  </r>
  <r>
    <n v="5991434"/>
    <s v="Charming Studio Apt w Home Theater"/>
    <x v="256"/>
    <s v="David"/>
    <s v="926 47th Street"/>
    <n v="11219"/>
    <x v="1"/>
    <s v="Borough Park"/>
    <n v="406409"/>
    <n v="-7399891"/>
    <x v="1"/>
    <x v="5"/>
    <x v="0"/>
    <n v="51"/>
    <d v="2019-06-28T00:00:00"/>
    <n v="1.07"/>
    <n v="1"/>
    <n v="6.9"/>
    <x v="0"/>
    <s v="Ruidoso"/>
    <s v="No considerar"/>
    <x v="0"/>
  </r>
  <r>
    <n v="6170979"/>
    <s v="Cozy 1 Bedroom apartment fitting 4"/>
    <x v="257"/>
    <s v="Alexander"/>
    <s v="47 Lexington Avenue"/>
    <n v="11238"/>
    <x v="1"/>
    <s v="Clinton Hill"/>
    <n v="4068678"/>
    <n v="-7396044"/>
    <x v="1"/>
    <x v="19"/>
    <x v="0"/>
    <n v="127"/>
    <d v="2019-06-24T00:00:00"/>
    <n v="2.62"/>
    <n v="1"/>
    <n v="6.9"/>
    <x v="0"/>
    <s v="Ruidoso"/>
    <s v="No considerar"/>
    <x v="0"/>
  </r>
  <r>
    <n v="5990467"/>
    <s v="Peaceful Private Room with deck &amp; garden"/>
    <x v="258"/>
    <s v="Marj"/>
    <s v="227 Wyckoff Street"/>
    <n v="11217"/>
    <x v="1"/>
    <s v="Boerum Hill"/>
    <n v="4068401"/>
    <n v="-7398521"/>
    <x v="0"/>
    <x v="6"/>
    <x v="3"/>
    <n v="120"/>
    <d v="2019-06-16T00:00:00"/>
    <n v="2.36"/>
    <n v="1"/>
    <n v="6.9"/>
    <x v="0"/>
    <s v="Ruidoso"/>
    <s v="No considerar"/>
    <x v="0"/>
  </r>
  <r>
    <n v="5985742"/>
    <s v="Park Slope, Sunny, Private, Quiet, 2 Bedroom"/>
    <x v="259"/>
    <s v="Peter"/>
    <s v="341 10th Street"/>
    <n v="11215"/>
    <x v="1"/>
    <s v="South Slope"/>
    <n v="4066923"/>
    <n v="-7398714"/>
    <x v="1"/>
    <x v="106"/>
    <x v="6"/>
    <n v="137"/>
    <d v="2019-06-26T00:00:00"/>
    <n v="2.79"/>
    <n v="1"/>
    <n v="6.9"/>
    <x v="0"/>
    <s v="Ruidoso"/>
    <s v="No considerar"/>
    <x v="0"/>
  </r>
  <r>
    <n v="5978999"/>
    <s v="Clean Loft Bed 17min from Manhattan"/>
    <x v="260"/>
    <s v="Richard"/>
    <s v="257 Putnam Avenue"/>
    <n v="11216"/>
    <x v="1"/>
    <s v="Bedford-Stuyvesant"/>
    <n v="4068402"/>
    <n v="-7395176"/>
    <x v="0"/>
    <x v="107"/>
    <x v="6"/>
    <n v="104"/>
    <d v="2018-01-03T00:00:00"/>
    <n v="2.33"/>
    <n v="1"/>
    <n v="6.9"/>
    <x v="0"/>
    <s v="Ruidoso"/>
    <s v="No considerar"/>
    <x v="0"/>
  </r>
  <r>
    <n v="6328046"/>
    <s v="Spacious 1BDR apartment Upper West Side"/>
    <x v="261"/>
    <s v="Natalia"/>
    <s v="808 Columbus Avenue"/>
    <n v="10025"/>
    <x v="0"/>
    <s v="Upper West Side"/>
    <n v="4079466"/>
    <n v="-7396623"/>
    <x v="1"/>
    <x v="107"/>
    <x v="7"/>
    <n v="4"/>
    <d v="2018-06-17T00:00:00"/>
    <n v="0.16"/>
    <n v="1"/>
    <n v="5.6"/>
    <x v="0"/>
    <s v="Ruidoso"/>
    <s v="No considerar"/>
    <x v="0"/>
  </r>
  <r>
    <n v="5954466"/>
    <s v="Sunny Elegant Parkside Apartment"/>
    <x v="262"/>
    <s v="Peter"/>
    <s v="84 Engert Avenue"/>
    <n v="11222"/>
    <x v="1"/>
    <s v="Greenpoint"/>
    <n v="4072102"/>
    <n v="-7394808"/>
    <x v="1"/>
    <x v="91"/>
    <x v="2"/>
    <n v="21"/>
    <d v="2019-04-16T00:00:00"/>
    <n v="0.41"/>
    <n v="1"/>
    <n v="6.9"/>
    <x v="0"/>
    <s v="Ruidoso"/>
    <s v="No considerar"/>
    <x v="0"/>
  </r>
  <r>
    <n v="6165564"/>
    <s v="Large room in newly renovated apt"/>
    <x v="263"/>
    <s v="Yuriy"/>
    <s v="587 Gates Avenue"/>
    <n v="11221"/>
    <x v="1"/>
    <s v="Bedford-Stuyvesant"/>
    <n v="406874"/>
    <n v="-7394339"/>
    <x v="0"/>
    <x v="108"/>
    <x v="1"/>
    <n v="0"/>
    <d v="2017-06-29T00:00:00"/>
    <n v="0.05"/>
    <n v="1"/>
    <n v="7.1"/>
    <x v="0"/>
    <s v="Ruidoso"/>
    <s v="No considerar"/>
    <x v="0"/>
  </r>
  <r>
    <n v="5945548"/>
    <s v="Breakfast in Manhattan on terrace!"/>
    <x v="264"/>
    <s v="Eva"/>
    <s v="62 Park Terrace West"/>
    <n v="10034"/>
    <x v="0"/>
    <s v="Inwood"/>
    <n v="4087093"/>
    <n v="-7391737"/>
    <x v="1"/>
    <x v="91"/>
    <x v="0"/>
    <n v="6"/>
    <d v="2018-08-31T00:00:00"/>
    <n v="0.13"/>
    <n v="1"/>
    <n v="5.6"/>
    <x v="0"/>
    <s v="Ruidoso"/>
    <s v="No considerar"/>
    <x v="0"/>
  </r>
  <r>
    <n v="5940268"/>
    <s v="The Big Room in Flushing"/>
    <x v="265"/>
    <s v="Stavros"/>
    <s v="Shie Jih Temple 45-45"/>
    <n v="11358"/>
    <x v="2"/>
    <s v="Flushing"/>
    <n v="4075518"/>
    <n v="-7380422"/>
    <x v="0"/>
    <x v="19"/>
    <x v="1"/>
    <n v="154"/>
    <d v="2019-07-06T00:00:00"/>
    <n v="3.05"/>
    <n v="5"/>
    <n v="6.24"/>
    <x v="0"/>
    <s v="Ruidoso"/>
    <s v="No considerar"/>
    <x v="0"/>
  </r>
  <r>
    <n v="6680201"/>
    <s v="NYC Crash Pad"/>
    <x v="265"/>
    <s v="Stavros"/>
    <s v="161-09 46th Avenue"/>
    <n v="11358"/>
    <x v="2"/>
    <s v="Flushing"/>
    <n v="4075394"/>
    <n v="-7380538"/>
    <x v="0"/>
    <x v="46"/>
    <x v="6"/>
    <n v="186"/>
    <d v="2019-06-26T00:00:00"/>
    <n v="3.74"/>
    <n v="5"/>
    <n v="6.24"/>
    <x v="0"/>
    <s v="Ruidoso"/>
    <s v="No considerar"/>
    <x v="0"/>
  </r>
  <r>
    <n v="5940920"/>
    <s v="Luxurious Designer 2 Bedm Union Square/Gramercy"/>
    <x v="266"/>
    <s v="Ellen"/>
    <s v="211 East 18th Street"/>
    <n v="10003"/>
    <x v="0"/>
    <s v="Gramercy"/>
    <n v="4073536"/>
    <n v="-7398393"/>
    <x v="1"/>
    <x v="109"/>
    <x v="11"/>
    <n v="27"/>
    <d v="2019-05-11T00:00:00"/>
    <n v="0.53"/>
    <n v="1"/>
    <n v="5.6"/>
    <x v="0"/>
    <s v="Ruidoso"/>
    <s v="No considerar"/>
    <x v="0"/>
  </r>
  <r>
    <n v="5936796"/>
    <s v="Room-Convenient UES Near everything"/>
    <x v="267"/>
    <s v="Idamil"/>
    <s v="1801 1st Avenue"/>
    <n v="10128"/>
    <x v="0"/>
    <s v="Upper East Side"/>
    <n v="407817"/>
    <n v="-7394613"/>
    <x v="0"/>
    <x v="12"/>
    <x v="0"/>
    <n v="3"/>
    <d v="2017-08-16T00:00:00"/>
    <n v="0.09"/>
    <n v="1"/>
    <n v="5.6"/>
    <x v="0"/>
    <s v="Ruidoso"/>
    <s v="No considerar"/>
    <x v="0"/>
  </r>
  <r>
    <n v="6117496"/>
    <s v="The Manhattan Club studio New York"/>
    <x v="268"/>
    <s v="Brooke"/>
    <s v="154 West 55th Street"/>
    <n v="10019"/>
    <x v="0"/>
    <s v="Midtown"/>
    <n v="4076365"/>
    <n v="-7398057"/>
    <x v="1"/>
    <x v="110"/>
    <x v="6"/>
    <n v="8"/>
    <d v="2015-12-14T00:00:00"/>
    <n v="0.16"/>
    <n v="1"/>
    <n v="5.6"/>
    <x v="0"/>
    <s v="Ruidoso"/>
    <s v="No considerar"/>
    <x v="0"/>
  </r>
  <r>
    <n v="5927152"/>
    <s v="Room in heart of East Village"/>
    <x v="269"/>
    <s v="Adam"/>
    <s v="70 East 10th Street"/>
    <n v="10003"/>
    <x v="0"/>
    <s v="East Village"/>
    <n v="4073101"/>
    <n v="-7399087"/>
    <x v="0"/>
    <x v="111"/>
    <x v="6"/>
    <n v="0"/>
    <d v="2015-08-25T00:00:00"/>
    <n v="0.36"/>
    <n v="1"/>
    <n v="5.6"/>
    <x v="0"/>
    <s v="Ruidoso"/>
    <s v="No considerar"/>
    <x v="0"/>
  </r>
  <r>
    <n v="5925550"/>
    <s v="Classic 4 BR brownstone"/>
    <x v="270"/>
    <s v="Richard"/>
    <s v="43 7th Avenue"/>
    <n v="11217"/>
    <x v="1"/>
    <s v="Park Slope"/>
    <n v="4067616"/>
    <n v="-7397418"/>
    <x v="1"/>
    <x v="31"/>
    <x v="2"/>
    <n v="1"/>
    <d v="2016-07-30T00:00:00"/>
    <n v="0.03"/>
    <n v="1"/>
    <n v="6.9"/>
    <x v="0"/>
    <s v="Ruidoso"/>
    <s v="No considerar"/>
    <x v="0"/>
  </r>
  <r>
    <n v="5915351"/>
    <s v="Amazing apartment!"/>
    <x v="271"/>
    <s v="David"/>
    <s v="60 Herkimer Street"/>
    <n v="11216"/>
    <x v="1"/>
    <s v="Bedford-Stuyvesant"/>
    <n v="4067953"/>
    <n v="-7395136"/>
    <x v="0"/>
    <x v="5"/>
    <x v="7"/>
    <n v="12"/>
    <d v="2018-08-26T00:00:00"/>
    <n v="0.25"/>
    <n v="1"/>
    <n v="6.9"/>
    <x v="0"/>
    <s v="Ruidoso"/>
    <s v="No considerar"/>
    <x v="0"/>
  </r>
  <r>
    <n v="5913433"/>
    <s v="Spacious apartment in Greenpoint"/>
    <x v="272"/>
    <s v="Tim"/>
    <s v="246 Driggs Avenue"/>
    <n v="11222"/>
    <x v="1"/>
    <s v="Greenpoint"/>
    <n v="407229"/>
    <n v="-7394775"/>
    <x v="1"/>
    <x v="0"/>
    <x v="6"/>
    <n v="5"/>
    <d v="2015-10-12T00:00:00"/>
    <n v="0.1"/>
    <n v="1"/>
    <n v="6.9"/>
    <x v="0"/>
    <s v="Ruidoso"/>
    <s v="No considerar"/>
    <x v="0"/>
  </r>
  <r>
    <n v="5904538"/>
    <s v="Spacious Midtown-East Bedroom/Apt"/>
    <x v="273"/>
    <s v="Alexander"/>
    <s v="233 East 32nd Street"/>
    <n v="10016"/>
    <x v="0"/>
    <s v="Kips Bay"/>
    <n v="4074405"/>
    <n v="-7397781"/>
    <x v="0"/>
    <x v="5"/>
    <x v="1"/>
    <n v="0"/>
    <d v="2019-06-21T00:00:00"/>
    <n v="1.38"/>
    <n v="1"/>
    <n v="5.6"/>
    <x v="0"/>
    <s v="Ruidoso"/>
    <s v="No considerar"/>
    <x v="0"/>
  </r>
  <r>
    <n v="5904522"/>
    <s v="2 Bedroom Apartment in Chelsea"/>
    <x v="274"/>
    <s v="Adam"/>
    <s v="110 West 28th Street"/>
    <n v="10001"/>
    <x v="0"/>
    <s v="Chelsea"/>
    <n v="4074621"/>
    <n v="-7399119"/>
    <x v="1"/>
    <x v="21"/>
    <x v="6"/>
    <n v="1"/>
    <d v="2015-10-26T00:00:00"/>
    <n v="0.02"/>
    <n v="1"/>
    <n v="5.6"/>
    <x v="0"/>
    <s v="Ruidoso"/>
    <s v="No considerar"/>
    <x v="0"/>
  </r>
  <r>
    <n v="5904490"/>
    <s v="Spacious &amp; Sunny Near McCarren Park"/>
    <x v="275"/>
    <s v="Cristina"/>
    <s v="670 Manhattan Avenue"/>
    <n v="11222"/>
    <x v="1"/>
    <s v="Greenpoint"/>
    <n v="4072492"/>
    <n v="-7395097"/>
    <x v="1"/>
    <x v="91"/>
    <x v="1"/>
    <n v="1"/>
    <d v="2015-07-16T00:00:00"/>
    <n v="0.02"/>
    <n v="1"/>
    <n v="6.9"/>
    <x v="0"/>
    <s v="Ruidoso"/>
    <s v="No considerar"/>
    <x v="0"/>
  </r>
  <r>
    <n v="5904178"/>
    <s v="Private Bedroom Minutes to Midtown"/>
    <x v="276"/>
    <s v="Adrian"/>
    <s v="30-71 34th Street"/>
    <n v="11103"/>
    <x v="2"/>
    <s v="Astoria"/>
    <n v="4076384"/>
    <n v="-7392023"/>
    <x v="0"/>
    <x v="6"/>
    <x v="1"/>
    <n v="0"/>
    <d v="2016-05-07T00:00:00"/>
    <n v="0.45"/>
    <n v="5"/>
    <n v="6.24"/>
    <x v="0"/>
    <s v="Ruidoso"/>
    <s v="No considerar"/>
    <x v="0"/>
  </r>
  <r>
    <n v="6424961"/>
    <s v="Skylighted Floor, All Yours, 23 Mins to Manhattan"/>
    <x v="277"/>
    <s v="Michael"/>
    <s v="145 Jefferson Avenue"/>
    <n v="11216"/>
    <x v="1"/>
    <s v="Bedford-Stuyvesant"/>
    <n v="406833"/>
    <n v="-7395162"/>
    <x v="1"/>
    <x v="10"/>
    <x v="11"/>
    <n v="10"/>
    <d v="2019-05-31T00:00:00"/>
    <n v="0.33"/>
    <n v="1"/>
    <n v="6.9"/>
    <x v="0"/>
    <s v="Ruidoso"/>
    <s v="No considerar"/>
    <x v="0"/>
  </r>
  <r>
    <n v="5895082"/>
    <s v="45 Ave 159 st Flushing private room"/>
    <x v="278"/>
    <s v="Anna"/>
    <s v="41-10 158th Street"/>
    <n v="11355"/>
    <x v="2"/>
    <s v="Flushing"/>
    <n v="4076173"/>
    <n v="-7380767"/>
    <x v="0"/>
    <x v="59"/>
    <x v="6"/>
    <n v="55"/>
    <d v="2019-02-28T00:00:00"/>
    <n v="1.1200000000000001"/>
    <n v="5"/>
    <n v="6.24"/>
    <x v="0"/>
    <s v="Ruidoso"/>
    <s v="No considerar"/>
    <x v="0"/>
  </r>
  <r>
    <n v="5903889"/>
    <s v="PRIVATE BEDROOM on Lower East Side"/>
    <x v="279"/>
    <s v="Daniel"/>
    <s v="297 Grand Street"/>
    <n v="10002"/>
    <x v="0"/>
    <s v="Chinatown"/>
    <n v="4071758"/>
    <n v="-7399201"/>
    <x v="0"/>
    <x v="78"/>
    <x v="1"/>
    <n v="2"/>
    <d v="2017-06-25T00:00:00"/>
    <n v="0.08"/>
    <n v="1"/>
    <n v="5.6"/>
    <x v="0"/>
    <s v="Ruidoso"/>
    <s v="No considerar"/>
    <x v="0"/>
  </r>
  <r>
    <n v="5893277"/>
    <s v="Enjoy Views of NYC Skyline"/>
    <x v="280"/>
    <s v="Liza"/>
    <s v="Shore Boulevard Astoria"/>
    <n v="11102"/>
    <x v="2"/>
    <s v="Ditmars Steinway"/>
    <n v="4077842"/>
    <n v="-7392549"/>
    <x v="0"/>
    <x v="91"/>
    <x v="11"/>
    <n v="5"/>
    <d v="2019-03-25T00:00:00"/>
    <n v="0.31"/>
    <n v="5"/>
    <n v="6.24"/>
    <x v="0"/>
    <s v="Ruidoso"/>
    <s v="No considerar"/>
    <x v="0"/>
  </r>
  <r>
    <n v="6247104"/>
    <s v="NYC space"/>
    <x v="281"/>
    <s v="Susana"/>
    <s v="4395 Broadway"/>
    <n v="10040"/>
    <x v="0"/>
    <s v="Washington Heights"/>
    <n v="4085475"/>
    <n v="-7393372"/>
    <x v="2"/>
    <x v="45"/>
    <x v="1"/>
    <n v="36"/>
    <d v="2019-06-25T00:00:00"/>
    <n v="3.03"/>
    <n v="1"/>
    <n v="5.6"/>
    <x v="0"/>
    <s v="Ruidoso"/>
    <s v="No considerar"/>
    <x v="0"/>
  </r>
  <r>
    <n v="5883655"/>
    <s v="Unique Furnished Loft Sublet"/>
    <x v="282"/>
    <s v="Max"/>
    <s v="110 Calyer Street"/>
    <n v="11222"/>
    <x v="1"/>
    <s v="Greenpoint"/>
    <n v="4072684"/>
    <n v="-7395628"/>
    <x v="0"/>
    <x v="3"/>
    <x v="1"/>
    <n v="0"/>
    <d v="2017-09-17T00:00:00"/>
    <n v="0.66"/>
    <n v="1"/>
    <n v="6.9"/>
    <x v="0"/>
    <s v="Ruidoso"/>
    <s v="No considerar"/>
    <x v="0"/>
  </r>
  <r>
    <n v="5873309"/>
    <s v="Columbia University Dorm"/>
    <x v="283"/>
    <s v="Celia"/>
    <s v="325 West 108th Street"/>
    <n v="10025"/>
    <x v="0"/>
    <s v="Upper West Side"/>
    <n v="408034"/>
    <n v="-7396832"/>
    <x v="2"/>
    <x v="74"/>
    <x v="1"/>
    <n v="0"/>
    <d v="2019-03-30T00:00:00"/>
    <n v="0.17"/>
    <n v="1"/>
    <n v="5.6"/>
    <x v="0"/>
    <s v="Ruidoso"/>
    <s v="No considerar"/>
    <x v="0"/>
  </r>
  <r>
    <n v="5869197"/>
    <s v="Large/Modern Apt - Lincoln Center"/>
    <x v="284"/>
    <s v="Cynthia"/>
    <s v="120 Riverside Boulevard"/>
    <n v="10069"/>
    <x v="0"/>
    <s v="Upper West Side"/>
    <n v="4077636"/>
    <n v="-7398937"/>
    <x v="1"/>
    <x v="21"/>
    <x v="1"/>
    <n v="3"/>
    <d v="2015-12-28T00:00:00"/>
    <n v="7.0000000000000007E-2"/>
    <n v="1"/>
    <n v="5.6"/>
    <x v="0"/>
    <s v="Ruidoso"/>
    <s v="No considerar"/>
    <x v="0"/>
  </r>
  <r>
    <n v="5958299"/>
    <s v="Cozy NYC Bedroom in the Best Manhattan Location!"/>
    <x v="285"/>
    <s v="Sterling"/>
    <s v="Pioneers Bar NYC 138"/>
    <n v="10001"/>
    <x v="0"/>
    <s v="Chelsea"/>
    <n v="4074717"/>
    <n v="-7399179"/>
    <x v="0"/>
    <x v="49"/>
    <x v="1"/>
    <n v="158"/>
    <d v="2019-07-04T00:00:00"/>
    <n v="3.08"/>
    <n v="1"/>
    <n v="5.6"/>
    <x v="0"/>
    <s v="Ruidoso"/>
    <s v="No considerar"/>
    <x v="0"/>
  </r>
  <r>
    <n v="5861963"/>
    <s v="One bedroom Apt"/>
    <x v="286"/>
    <s v="Kristine"/>
    <s v="31-04 35th Street"/>
    <n v="11106"/>
    <x v="2"/>
    <s v="Astoria"/>
    <n v="4076279"/>
    <n v="-7392039"/>
    <x v="1"/>
    <x v="11"/>
    <x v="6"/>
    <n v="16"/>
    <d v="2019-03-31T00:00:00"/>
    <n v="0.31"/>
    <n v="5"/>
    <n v="6.24"/>
    <x v="0"/>
    <s v="Ruidoso"/>
    <s v="No considerar"/>
    <x v="0"/>
  </r>
  <r>
    <n v="5861303"/>
    <s v="Pet friendly, homey 1 BR in Lower East Side, NYC"/>
    <x v="287"/>
    <s v="LisaMarie"/>
    <s v="203 Rivington Street"/>
    <n v="10002"/>
    <x v="0"/>
    <s v="Lower East Side"/>
    <n v="4071832"/>
    <n v="-7398325"/>
    <x v="1"/>
    <x v="0"/>
    <x v="7"/>
    <n v="11"/>
    <d v="2019-06-28T00:00:00"/>
    <n v="0.22"/>
    <n v="1"/>
    <n v="5.6"/>
    <x v="0"/>
    <s v="Ruidoso"/>
    <s v="No considerar"/>
    <x v="0"/>
  </r>
  <r>
    <n v="5926953"/>
    <s v="Modern, Cozy &amp; Bright Private Room and Bathroom"/>
    <x v="288"/>
    <s v="Steve"/>
    <s v="163 Park Avenue"/>
    <n v="11205"/>
    <x v="1"/>
    <s v="Fort Greene"/>
    <n v="4069634"/>
    <n v="-7397296"/>
    <x v="0"/>
    <x v="9"/>
    <x v="1"/>
    <n v="152"/>
    <d v="2019-06-24T00:00:00"/>
    <n v="3.02"/>
    <n v="1"/>
    <n v="6.9"/>
    <x v="0"/>
    <s v="Ruidoso"/>
    <s v="No considerar"/>
    <x v="0"/>
  </r>
  <r>
    <n v="5858505"/>
    <s v="Fantastic Studio with King bed- Best Location!"/>
    <x v="289"/>
    <s v="CA &amp; Gray"/>
    <s v="329 East 83rd Street"/>
    <n v="10028"/>
    <x v="0"/>
    <s v="Upper East Side"/>
    <n v="4077554"/>
    <n v="-7395141"/>
    <x v="1"/>
    <x v="47"/>
    <x v="13"/>
    <n v="46"/>
    <d v="2019-01-03T00:00:00"/>
    <n v="0.92"/>
    <n v="1"/>
    <n v="5.6"/>
    <x v="0"/>
    <s v="Ruidoso"/>
    <s v="No considerar"/>
    <x v="0"/>
  </r>
  <r>
    <n v="6041875"/>
    <s v="Harlem 2bdr apt"/>
    <x v="290"/>
    <s v="Pepper"/>
    <s v="Harlem River Drive Manhattan Community Board 11"/>
    <n v="10037"/>
    <x v="0"/>
    <s v="East Harlem"/>
    <n v="408124"/>
    <n v="-739347"/>
    <x v="1"/>
    <x v="5"/>
    <x v="6"/>
    <n v="0"/>
    <d v="2017-07-12T00:00:00"/>
    <n v="0.36"/>
    <n v="1"/>
    <n v="5.6"/>
    <x v="0"/>
    <s v="Ruidoso"/>
    <s v="No considerar"/>
    <x v="0"/>
  </r>
  <r>
    <n v="5846654"/>
    <s v="HUGE 1BR on the Upper East Side "/>
    <x v="291"/>
    <s v="Avraham"/>
    <s v="Junior High School 167 East 75th Street"/>
    <n v="10021"/>
    <x v="0"/>
    <s v="Upper East Side"/>
    <n v="4077139"/>
    <n v="-7395766"/>
    <x v="1"/>
    <x v="7"/>
    <x v="1"/>
    <n v="3"/>
    <d v="2016-02-14T00:00:00"/>
    <n v="7.0000000000000007E-2"/>
    <n v="1"/>
    <n v="5.6"/>
    <x v="0"/>
    <s v="Ruidoso"/>
    <s v="No considerar"/>
    <x v="0"/>
  </r>
  <r>
    <n v="5845124"/>
    <s v="Beautiful Astoria Apartment"/>
    <x v="292"/>
    <s v="Kristin"/>
    <s v="45224 32nd Street"/>
    <n v="11102"/>
    <x v="2"/>
    <s v="Astoria"/>
    <n v="4076956"/>
    <n v="-7391787"/>
    <x v="0"/>
    <x v="3"/>
    <x v="6"/>
    <n v="6"/>
    <d v="2016-06-06T00:00:00"/>
    <n v="0.12"/>
    <n v="5"/>
    <n v="6.24"/>
    <x v="0"/>
    <s v="Ruidoso"/>
    <s v="No considerar"/>
    <x v="0"/>
  </r>
  <r>
    <n v="5838858"/>
    <s v="Cozy Apartment in Lower Manhattan"/>
    <x v="293"/>
    <s v="Devin"/>
    <s v="39 Bowery"/>
    <n v="10002"/>
    <x v="0"/>
    <s v="Chinatown"/>
    <n v="4071509"/>
    <n v="-739967"/>
    <x v="1"/>
    <x v="70"/>
    <x v="2"/>
    <n v="108"/>
    <d v="2018-08-14T00:00:00"/>
    <n v="2.1"/>
    <n v="1"/>
    <n v="5.6"/>
    <x v="0"/>
    <s v="Ruidoso"/>
    <s v="No considerar"/>
    <x v="0"/>
  </r>
  <r>
    <n v="5833530"/>
    <s v="Shared Room in Apartment"/>
    <x v="294"/>
    <s v="Victor"/>
    <s v="1396 Broadway"/>
    <n v="11221"/>
    <x v="1"/>
    <s v="Bedford-Stuyvesant"/>
    <n v="4068828"/>
    <n v="-7392056"/>
    <x v="0"/>
    <x v="65"/>
    <x v="1"/>
    <n v="0"/>
    <d v="2019-06-30T00:00:00"/>
    <n v="1.93"/>
    <n v="1"/>
    <n v="6.9"/>
    <x v="0"/>
    <s v="Ruidoso"/>
    <s v="No considerar"/>
    <x v="0"/>
  </r>
  <r>
    <n v="5826475"/>
    <s v="NYC Charming Harlem Brownstone w/ private garden!"/>
    <x v="295"/>
    <s v="Celine And Ken"/>
    <s v="1773 Amsterdam Avenue"/>
    <n v="10031"/>
    <x v="0"/>
    <s v="Harlem"/>
    <n v="4082682"/>
    <n v="-7394634"/>
    <x v="0"/>
    <x v="112"/>
    <x v="6"/>
    <n v="129"/>
    <d v="2019-07-02T00:00:00"/>
    <n v="2.5"/>
    <n v="1"/>
    <n v="5.6"/>
    <x v="0"/>
    <s v="Ruidoso"/>
    <s v="No considerar"/>
    <x v="0"/>
  </r>
  <r>
    <n v="5824543"/>
    <s v="Private room for 2 (10 min to city) - Females only"/>
    <x v="296"/>
    <s v="Qasim"/>
    <s v="830 East 163rd Street"/>
    <n v="10459"/>
    <x v="3"/>
    <s v="Longwood"/>
    <n v="4082209"/>
    <n v="-7390086"/>
    <x v="0"/>
    <x v="15"/>
    <x v="1"/>
    <n v="2"/>
    <d v="2019-04-30T00:00:00"/>
    <n v="0.32"/>
    <n v="5"/>
    <n v="7.84"/>
    <x v="0"/>
    <s v="Ruidoso"/>
    <s v="No considerar"/>
    <x v="0"/>
  </r>
  <r>
    <n v="5823337"/>
    <s v="Beautiful 2BR Upper West Side"/>
    <x v="297"/>
    <s v="Matthew"/>
    <s v="Columbia University West 116th Street"/>
    <n v="10027"/>
    <x v="0"/>
    <s v="Morningside Heights"/>
    <n v="408063"/>
    <n v="-7396268"/>
    <x v="1"/>
    <x v="28"/>
    <x v="7"/>
    <n v="2"/>
    <d v="2016-08-11T00:00:00"/>
    <n v="0.05"/>
    <n v="1"/>
    <n v="5.6"/>
    <x v="0"/>
    <s v="Ruidoso"/>
    <s v="No considerar"/>
    <x v="0"/>
  </r>
  <r>
    <n v="6079079"/>
    <s v="4 bedrooms private house"/>
    <x v="298"/>
    <s v="Sharon"/>
    <s v="Saint John's University Queens Campus Grand Central Parkway"/>
    <n v="11432"/>
    <x v="2"/>
    <s v="Jamaica Estates"/>
    <n v="4072362"/>
    <n v="-73791"/>
    <x v="1"/>
    <x v="8"/>
    <x v="3"/>
    <n v="38"/>
    <d v="2017-06-28T00:00:00"/>
    <n v="0.75"/>
    <n v="5"/>
    <n v="6.24"/>
    <x v="0"/>
    <s v="Ruidoso"/>
    <s v="No considerar"/>
    <x v="0"/>
  </r>
  <r>
    <n v="6662241"/>
    <s v="NYC Brownstone Duplex With Backyard in Chelsea."/>
    <x v="299"/>
    <s v="Yaron"/>
    <s v="132 West 15th Street"/>
    <n v="10011"/>
    <x v="0"/>
    <s v="Chelsea"/>
    <n v="4073857"/>
    <n v="-7399787"/>
    <x v="1"/>
    <x v="113"/>
    <x v="1"/>
    <n v="4"/>
    <d v="2017-12-31T00:00:00"/>
    <n v="0.08"/>
    <n v="1"/>
    <n v="5.7"/>
    <x v="0"/>
    <s v="Ruidoso"/>
    <s v="No considerar"/>
    <x v="0"/>
  </r>
  <r>
    <n v="5818551"/>
    <s v="Cozy apartment ,in uptown Manhattan"/>
    <x v="300"/>
    <s v="Mark"/>
    <s v="76 Saint Nicholas Place"/>
    <n v="10031"/>
    <x v="0"/>
    <s v="Harlem"/>
    <n v="4082943"/>
    <n v="-739407"/>
    <x v="1"/>
    <x v="61"/>
    <x v="2"/>
    <n v="28"/>
    <d v="2019-05-23T00:00:00"/>
    <n v="0.82"/>
    <n v="1"/>
    <n v="5.6"/>
    <x v="0"/>
    <s v="Ruidoso"/>
    <s v="No considerar"/>
    <x v="0"/>
  </r>
  <r>
    <n v="5804184"/>
    <s v="Dreamy belltower room in huge loft"/>
    <x v="301"/>
    <s v="John"/>
    <s v="20A Fayette Street"/>
    <n v="11206"/>
    <x v="1"/>
    <s v="Bushwick"/>
    <n v="4070033"/>
    <n v="-7393964"/>
    <x v="0"/>
    <x v="46"/>
    <x v="13"/>
    <n v="13"/>
    <d v="2019-06-23T00:00:00"/>
    <n v="0.25"/>
    <n v="1"/>
    <n v="6.9"/>
    <x v="0"/>
    <s v="Ruidoso"/>
    <s v="Dentro del presupuesto"/>
    <x v="0"/>
  </r>
  <r>
    <n v="6107592"/>
    <s v="Private Room in a Shared Apt by Columbia Univ"/>
    <x v="302"/>
    <s v="Barbi"/>
    <s v="Lenox Avenue &amp; 116th Street at Northwest Corner Malcolm X Boulevard"/>
    <n v="10037"/>
    <x v="0"/>
    <s v="Harlem"/>
    <n v="4080226"/>
    <n v="-7394976"/>
    <x v="0"/>
    <x v="114"/>
    <x v="0"/>
    <n v="65"/>
    <d v="2019-06-22T00:00:00"/>
    <n v="1.28"/>
    <n v="1"/>
    <n v="5.6"/>
    <x v="0"/>
    <s v="Ruidoso"/>
    <s v="No considerar"/>
    <x v="0"/>
  </r>
  <r>
    <n v="5797398"/>
    <s v="1 bedroom, large williamsburg loft"/>
    <x v="303"/>
    <s v="Elizabeth"/>
    <s v="111 South 2nd Street"/>
    <n v="11249"/>
    <x v="1"/>
    <s v="Williamsburg"/>
    <n v="4071375"/>
    <n v="-7396312"/>
    <x v="0"/>
    <x v="15"/>
    <x v="7"/>
    <n v="0"/>
    <d v="2019-07-06T00:00:00"/>
    <n v="0.02"/>
    <n v="1"/>
    <n v="6.9"/>
    <x v="0"/>
    <s v="Ruidoso"/>
    <s v="No considerar"/>
    <x v="0"/>
  </r>
  <r>
    <n v="5804170"/>
    <s v="Queens,Woodside.NY"/>
    <x v="304"/>
    <s v="Vic"/>
    <s v="37-14 61st Street"/>
    <n v="11377"/>
    <x v="2"/>
    <s v="Woodside"/>
    <n v="4074905"/>
    <n v="-7390185"/>
    <x v="0"/>
    <x v="71"/>
    <x v="1"/>
    <n v="0"/>
    <d v="2019-06-22T00:00:00"/>
    <n v="0.41"/>
    <n v="5"/>
    <n v="6.24"/>
    <x v="0"/>
    <s v="Ruidoso"/>
    <s v="No considerar"/>
    <x v="0"/>
  </r>
  <r>
    <n v="5792453"/>
    <s v="Renovated 1 BDRMUnion Sq/E.Village"/>
    <x v="305"/>
    <s v="Samantha"/>
    <s v="216 East 12th Street"/>
    <n v="10003"/>
    <x v="0"/>
    <s v="East Village"/>
    <n v="4073141"/>
    <n v="-7398737"/>
    <x v="1"/>
    <x v="115"/>
    <x v="1"/>
    <n v="9"/>
    <d v="2016-11-06T00:00:00"/>
    <n v="0.24"/>
    <n v="1"/>
    <n v="5.6"/>
    <x v="0"/>
    <s v="Ruidoso"/>
    <s v="No considerar"/>
    <x v="0"/>
  </r>
  <r>
    <n v="5791540"/>
    <s v="Brooklyn Heights gem"/>
    <x v="306"/>
    <s v="Jane"/>
    <s v="Cadman Plaza West DUMBO"/>
    <n v="11201"/>
    <x v="1"/>
    <s v="Brooklyn Heights"/>
    <n v="4069758"/>
    <n v="-7399139"/>
    <x v="1"/>
    <x v="17"/>
    <x v="6"/>
    <n v="2"/>
    <d v="2017-06-13T00:00:00"/>
    <n v="0.05"/>
    <n v="1"/>
    <n v="6.9"/>
    <x v="0"/>
    <s v="Ruidoso"/>
    <s v="No considerar"/>
    <x v="0"/>
  </r>
  <r>
    <n v="5789606"/>
    <s v="Cozy BedRoom in a great location."/>
    <x v="307"/>
    <s v="Loyda"/>
    <s v="West 116th Street Morningside Heights"/>
    <n v="10026"/>
    <x v="0"/>
    <s v="Morningside Heights"/>
    <n v="4080593"/>
    <n v="-739583"/>
    <x v="0"/>
    <x v="75"/>
    <x v="6"/>
    <n v="200"/>
    <d v="2019-06-29T00:00:00"/>
    <n v="3.92"/>
    <n v="1"/>
    <n v="5.6"/>
    <x v="0"/>
    <s v="Ruidoso"/>
    <s v="No considerar"/>
    <x v="0"/>
  </r>
  <r>
    <n v="5783307"/>
    <s v="Large Bedroom in Bushwick"/>
    <x v="308"/>
    <s v="Lora"/>
    <s v="82 George Street"/>
    <n v="11206"/>
    <x v="1"/>
    <s v="Bushwick"/>
    <n v="4070212"/>
    <n v="-7393032"/>
    <x v="0"/>
    <x v="116"/>
    <x v="7"/>
    <n v="0"/>
    <d v="2019-06-10T00:00:00"/>
    <n v="0.38"/>
    <n v="1"/>
    <n v="6.9"/>
    <x v="0"/>
    <s v="Ruidoso"/>
    <s v="Dentro del presupuesto"/>
    <x v="0"/>
  </r>
  <r>
    <n v="5770483"/>
    <s v="Cozy Quiet 1 BR Apt Hell's Kitchen"/>
    <x v="309"/>
    <s v="Monica"/>
    <s v="426 West 52nd Street"/>
    <n v="10019"/>
    <x v="0"/>
    <s v="Hell's Kitchen"/>
    <n v="4076525"/>
    <n v="-7398953"/>
    <x v="1"/>
    <x v="63"/>
    <x v="2"/>
    <n v="55"/>
    <d v="2019-06-14T00:00:00"/>
    <n v="1.0900000000000001"/>
    <n v="1"/>
    <n v="5.6"/>
    <x v="0"/>
    <s v="Ruidoso"/>
    <s v="No considerar"/>
    <x v="0"/>
  </r>
  <r>
    <n v="5784897"/>
    <s v="Spacious Private Room in Wash Hts!"/>
    <x v="310"/>
    <s v="Eric"/>
    <s v="632 West 171st Street"/>
    <n v="10032"/>
    <x v="0"/>
    <s v="Washington Heights"/>
    <n v="4084347"/>
    <n v="-7393978"/>
    <x v="0"/>
    <x v="17"/>
    <x v="7"/>
    <n v="41"/>
    <d v="2017-12-22T00:00:00"/>
    <n v="0.8"/>
    <n v="1"/>
    <n v="5.6"/>
    <x v="0"/>
    <s v="Ruidoso"/>
    <s v="No considerar"/>
    <x v="0"/>
  </r>
  <r>
    <n v="5761032"/>
    <s v="Comfy Bedroom- Artsy Townhouse- Location Location"/>
    <x v="311"/>
    <s v="Cheryl"/>
    <s v="6 Edgecombe Avenue"/>
    <n v="10030"/>
    <x v="0"/>
    <s v="Harlem"/>
    <n v="4081732"/>
    <n v="-7394757"/>
    <x v="0"/>
    <x v="70"/>
    <x v="6"/>
    <n v="58"/>
    <d v="2019-07-03T00:00:00"/>
    <n v="1.1200000000000001"/>
    <n v="1"/>
    <n v="5.6"/>
    <x v="0"/>
    <s v="Ruidoso"/>
    <s v="No considerar"/>
    <x v="0"/>
  </r>
  <r>
    <n v="5760776"/>
    <s v="Architects Central SoHo 1BR Home"/>
    <x v="312"/>
    <s v="Axel"/>
    <s v="57 Sullivan Street"/>
    <n v="10012"/>
    <x v="0"/>
    <s v="SoHo"/>
    <n v="4072386"/>
    <n v="-7400462"/>
    <x v="1"/>
    <x v="104"/>
    <x v="3"/>
    <n v="8"/>
    <d v="2019-01-02T00:00:00"/>
    <n v="0.16"/>
    <n v="1"/>
    <n v="5.6"/>
    <x v="0"/>
    <s v="Ruidoso"/>
    <s v="No considerar"/>
    <x v="0"/>
  </r>
  <r>
    <n v="6130145"/>
    <s v="Moma Casanova. New Additions!"/>
    <x v="313"/>
    <s v="Ester"/>
    <s v="47-01 Queens Boulevard"/>
    <n v="11104"/>
    <x v="2"/>
    <s v="Sunnyside"/>
    <n v="4074315"/>
    <n v="-7391733"/>
    <x v="0"/>
    <x v="4"/>
    <x v="0"/>
    <n v="113"/>
    <d v="2019-07-01T00:00:00"/>
    <n v="2.23"/>
    <n v="5"/>
    <n v="6.24"/>
    <x v="0"/>
    <s v="Ruidoso"/>
    <s v="No considerar"/>
    <x v="0"/>
  </r>
  <r>
    <n v="5757509"/>
    <s v="Luxury/Midtown East"/>
    <x v="314"/>
    <s v="Tal"/>
    <s v="601 1st Avenue"/>
    <n v="10016"/>
    <x v="0"/>
    <s v="Murray Hill"/>
    <n v="4074415"/>
    <n v="-7397322"/>
    <x v="0"/>
    <x v="47"/>
    <x v="1"/>
    <n v="0"/>
    <d v="2016-07-25T00:00:00"/>
    <n v="0.02"/>
    <n v="1"/>
    <n v="5.6"/>
    <x v="0"/>
    <s v="Ruidoso"/>
    <s v="No considerar"/>
    <x v="0"/>
  </r>
  <r>
    <n v="6300353"/>
    <s v="Lovely private space! 15min &gt; city!"/>
    <x v="315"/>
    <s v="Danielle"/>
    <s v="Central Avenue Hart Street"/>
    <n v="11221"/>
    <x v="1"/>
    <s v="Bushwick"/>
    <n v="4069793"/>
    <n v="-7392775"/>
    <x v="0"/>
    <x v="70"/>
    <x v="6"/>
    <n v="17"/>
    <d v="2019-06-16T00:00:00"/>
    <n v="0.45"/>
    <n v="1"/>
    <n v="6.9"/>
    <x v="0"/>
    <s v="Ruidoso"/>
    <s v="No considerar"/>
    <x v="0"/>
  </r>
  <r>
    <n v="5748301"/>
    <s v="Sleeping in NYC, like home."/>
    <x v="316"/>
    <s v="Alberto"/>
    <s v="98-12 66th Avenue"/>
    <n v="11374"/>
    <x v="2"/>
    <s v="Rego Park"/>
    <n v="4072799"/>
    <n v="-7385543"/>
    <x v="0"/>
    <x v="9"/>
    <x v="6"/>
    <n v="175"/>
    <d v="2019-06-26T00:00:00"/>
    <n v="3.45"/>
    <n v="5"/>
    <n v="6.24"/>
    <x v="0"/>
    <s v="Ruidoso"/>
    <s v="No considerar"/>
    <x v="0"/>
  </r>
  <r>
    <n v="5806817"/>
    <s v="Sleeping in NYC, like home (1)."/>
    <x v="316"/>
    <s v="Alberto"/>
    <s v="65-36 99th Street"/>
    <n v="11374"/>
    <x v="2"/>
    <s v="Rego Park"/>
    <n v="4072846"/>
    <n v="-7385546"/>
    <x v="0"/>
    <x v="70"/>
    <x v="1"/>
    <n v="120"/>
    <d v="2019-06-01T00:00:00"/>
    <n v="2.35"/>
    <n v="5"/>
    <n v="6.24"/>
    <x v="0"/>
    <s v="Ruidoso"/>
    <s v="No considerar"/>
    <x v="0"/>
  </r>
  <r>
    <n v="5743959"/>
    <s v="Private Room Available!"/>
    <x v="317"/>
    <s v="Nina"/>
    <s v="612 West 137th Street"/>
    <n v="10031"/>
    <x v="0"/>
    <s v="Harlem"/>
    <n v="4082171"/>
    <n v="-7395515"/>
    <x v="0"/>
    <x v="19"/>
    <x v="1"/>
    <n v="6"/>
    <d v="2016-08-16T00:00:00"/>
    <n v="0.12"/>
    <n v="1"/>
    <n v="5.6"/>
    <x v="0"/>
    <s v="Ruidoso"/>
    <s v="No considerar"/>
    <x v="0"/>
  </r>
  <r>
    <n v="5742795"/>
    <s v="Big Bedroom in Huge Loft. W.37thNYC"/>
    <x v="318"/>
    <s v="Peter"/>
    <s v="320 West 37th Street"/>
    <n v="10018"/>
    <x v="0"/>
    <s v="Hell's Kitchen"/>
    <n v="4075437"/>
    <n v="-7399334"/>
    <x v="0"/>
    <x v="34"/>
    <x v="3"/>
    <n v="2"/>
    <d v="2015-06-14T00:00:00"/>
    <n v="0.04"/>
    <n v="1"/>
    <n v="5.6"/>
    <x v="0"/>
    <s v="Ruidoso"/>
    <s v="No considerar"/>
    <x v="0"/>
  </r>
  <r>
    <n v="5742615"/>
    <s v="Spacious, Renovated 1 BR Loft Apt"/>
    <x v="319"/>
    <s v="Amy"/>
    <s v="53 Canal Street"/>
    <n v="10002"/>
    <x v="0"/>
    <s v="Chinatown"/>
    <n v="4071491"/>
    <n v="-7399182"/>
    <x v="1"/>
    <x v="51"/>
    <x v="7"/>
    <n v="6"/>
    <d v="2019-06-25T00:00:00"/>
    <n v="0.12"/>
    <n v="1"/>
    <n v="5.6"/>
    <x v="0"/>
    <s v="Ruidoso"/>
    <s v="No considerar"/>
    <x v="0"/>
  </r>
  <r>
    <n v="5735323"/>
    <s v="Central Park Brownstone Studio"/>
    <x v="320"/>
    <s v="Tyson"/>
    <s v="21 West 85th Street"/>
    <n v="10024"/>
    <x v="0"/>
    <s v="Upper West Side"/>
    <n v="4078519"/>
    <n v="-7397032"/>
    <x v="1"/>
    <x v="5"/>
    <x v="2"/>
    <n v="0"/>
    <d v="2017-06-29T00:00:00"/>
    <n v="0.35"/>
    <n v="1"/>
    <n v="5.6"/>
    <x v="0"/>
    <s v="Ruidoso"/>
    <s v="No considerar"/>
    <x v="0"/>
  </r>
  <r>
    <n v="5735314"/>
    <s v="Large, sunny, private studio Apt 2R"/>
    <x v="321"/>
    <s v="Adam &amp; Allen"/>
    <s v="13 Russell Street"/>
    <n v="11222"/>
    <x v="1"/>
    <s v="Greenpoint"/>
    <n v="4072102"/>
    <n v="-7394382"/>
    <x v="1"/>
    <x v="39"/>
    <x v="6"/>
    <n v="249"/>
    <d v="2019-07-04T00:00:00"/>
    <n v="4.84"/>
    <n v="1"/>
    <n v="6.9"/>
    <x v="0"/>
    <s v="Ruidoso"/>
    <s v="No considerar"/>
    <x v="0"/>
  </r>
  <r>
    <n v="5892693"/>
    <s v="Large, sunny, private studio Apt 2F"/>
    <x v="321"/>
    <s v="Adam &amp; Allen"/>
    <s v="85 North Henry Street"/>
    <n v="11222"/>
    <x v="1"/>
    <s v="Greenpoint"/>
    <n v="4072232"/>
    <n v="-739434"/>
    <x v="1"/>
    <x v="7"/>
    <x v="6"/>
    <n v="248"/>
    <d v="2019-06-13T00:00:00"/>
    <n v="4.82"/>
    <n v="1"/>
    <n v="6.9"/>
    <x v="0"/>
    <s v="Ruidoso"/>
    <s v="No considerar"/>
    <x v="0"/>
  </r>
  <r>
    <n v="5729530"/>
    <s v="1Br apt on the UES accomodates two"/>
    <x v="322"/>
    <s v="Riki"/>
    <s v="The Pavillion Cherokee Place"/>
    <n v="10162"/>
    <x v="0"/>
    <s v="Upper East Side"/>
    <n v="4076939"/>
    <n v="-739504"/>
    <x v="1"/>
    <x v="5"/>
    <x v="1"/>
    <n v="0"/>
    <d v="2017-09-17T00:00:00"/>
    <n v="0.27"/>
    <n v="1"/>
    <n v="5.6"/>
    <x v="0"/>
    <s v="Ruidoso"/>
    <s v="No considerar"/>
    <x v="0"/>
  </r>
  <r>
    <n v="5728014"/>
    <s v="Cozy &amp; Quiet 1 BR - Lincoln Center"/>
    <x v="323"/>
    <s v="Allie"/>
    <s v="127 West 70th Street"/>
    <n v="10023"/>
    <x v="0"/>
    <s v="Upper West Side"/>
    <n v="4077655"/>
    <n v="-7398074"/>
    <x v="1"/>
    <x v="17"/>
    <x v="0"/>
    <n v="9"/>
    <d v="2019-01-01T00:00:00"/>
    <n v="0.19"/>
    <n v="1"/>
    <n v="5.6"/>
    <x v="0"/>
    <s v="Ruidoso"/>
    <s v="No considerar"/>
    <x v="0"/>
  </r>
  <r>
    <n v="5727850"/>
    <s v="Beautiful Room Near S. St. Seaport"/>
    <x v="324"/>
    <s v="Hans"/>
    <s v="Brooklyn Bridge Columbia Heights"/>
    <n v="11201"/>
    <x v="0"/>
    <s v="Financial District"/>
    <n v="4070854"/>
    <n v="-7399992"/>
    <x v="0"/>
    <x v="9"/>
    <x v="7"/>
    <n v="12"/>
    <d v="2019-05-21T00:00:00"/>
    <n v="0.28000000000000003"/>
    <n v="1"/>
    <n v="5.6"/>
    <x v="0"/>
    <s v="Ruidoso"/>
    <s v="No considerar"/>
    <x v="0"/>
  </r>
  <r>
    <n v="5727093"/>
    <s v="Urban Rustic Room In Artist's Loft!"/>
    <x v="325"/>
    <s v="Jeffrey"/>
    <s v="25 Thames Street"/>
    <n v="11206"/>
    <x v="1"/>
    <s v="Williamsburg"/>
    <n v="4070506"/>
    <n v="-7393201"/>
    <x v="0"/>
    <x v="70"/>
    <x v="7"/>
    <n v="1"/>
    <d v="2015-04-08T00:00:00"/>
    <n v="0.02"/>
    <n v="1"/>
    <n v="6.9"/>
    <x v="0"/>
    <s v="Ruidoso"/>
    <s v="No considerar"/>
    <x v="0"/>
  </r>
  <r>
    <n v="6477586"/>
    <s v="A large 1-bedroom apartment"/>
    <x v="326"/>
    <s v="Olga"/>
    <s v="10 Beak Street"/>
    <n v="10034"/>
    <x v="0"/>
    <s v="Inwood"/>
    <n v="4086743"/>
    <n v="-7392643"/>
    <x v="1"/>
    <x v="61"/>
    <x v="0"/>
    <n v="0"/>
    <d v="2019-06-30T00:00:00"/>
    <n v="0.02"/>
    <n v="1"/>
    <n v="5.6"/>
    <x v="0"/>
    <s v="Ruidoso"/>
    <s v="No considerar"/>
    <x v="0"/>
  </r>
  <r>
    <n v="5725154"/>
    <s v="DNTWN BK / Boerum Hill Sky Loft"/>
    <x v="327"/>
    <s v="Lindsay"/>
    <s v="25 Elm Place"/>
    <n v="11201"/>
    <x v="1"/>
    <s v="Downtown Brooklyn"/>
    <n v="4068927"/>
    <n v="-7398423"/>
    <x v="1"/>
    <x v="5"/>
    <x v="1"/>
    <n v="2"/>
    <d v="2015-04-12T00:00:00"/>
    <n v="0.04"/>
    <n v="1"/>
    <n v="6.9"/>
    <x v="0"/>
    <s v="Ruidoso"/>
    <s v="No considerar"/>
    <x v="0"/>
  </r>
  <r>
    <n v="5720988"/>
    <s v="Perfect Studio in the West Village"/>
    <x v="328"/>
    <s v="Luis"/>
    <s v="100 Bedford Street"/>
    <n v="10014"/>
    <x v="0"/>
    <s v="West Village"/>
    <n v="4073271"/>
    <n v="-7400545"/>
    <x v="1"/>
    <x v="15"/>
    <x v="6"/>
    <n v="8"/>
    <d v="2016-07-06T00:00:00"/>
    <n v="0.19"/>
    <n v="1"/>
    <n v="5.6"/>
    <x v="0"/>
    <s v="Ruidoso"/>
    <s v="No considerar"/>
    <x v="0"/>
  </r>
  <r>
    <n v="5720569"/>
    <s v="NYC 1-Bedroom Apt in the Heights"/>
    <x v="329"/>
    <s v="Eric"/>
    <s v="351 Wadsworth Avenue"/>
    <n v="10040"/>
    <x v="0"/>
    <s v="Washington Heights"/>
    <n v="408558"/>
    <n v="-7393025"/>
    <x v="1"/>
    <x v="6"/>
    <x v="2"/>
    <n v="15"/>
    <d v="2017-10-23T00:00:00"/>
    <n v="0.28999999999999998"/>
    <n v="1"/>
    <n v="5.6"/>
    <x v="0"/>
    <s v="Ruidoso"/>
    <s v="No considerar"/>
    <x v="0"/>
  </r>
  <r>
    <n v="5718935"/>
    <s v="Spacious Studio - Central Park!"/>
    <x v="330"/>
    <s v="Adam"/>
    <s v="103th Street West 104th Street"/>
    <n v="10025"/>
    <x v="0"/>
    <s v="Upper West Side"/>
    <n v="4079589"/>
    <n v="-7396187"/>
    <x v="1"/>
    <x v="11"/>
    <x v="0"/>
    <n v="13"/>
    <d v="2018-01-02T00:00:00"/>
    <n v="0.25"/>
    <n v="1"/>
    <n v="5.6"/>
    <x v="0"/>
    <s v="Ruidoso"/>
    <s v="No considerar"/>
    <x v="0"/>
  </r>
  <r>
    <n v="5816151"/>
    <s v="AWESOME MODERN ROOM IN CHARMING AREA+ SWEET ROOF B"/>
    <x v="331"/>
    <s v="Katie Graham"/>
    <s v="588 Myrtle Avenue"/>
    <n v="11205"/>
    <x v="1"/>
    <s v="Bedford-Stuyvesant"/>
    <n v="4069363"/>
    <n v="-739607"/>
    <x v="0"/>
    <x v="11"/>
    <x v="11"/>
    <n v="47"/>
    <d v="2019-05-12T00:00:00"/>
    <n v="0.92"/>
    <n v="1"/>
    <n v="6.9"/>
    <x v="0"/>
    <s v="Ruidoso"/>
    <s v="No considerar"/>
    <x v="0"/>
  </r>
  <r>
    <n v="5816130"/>
    <s v="AWESOME SUNNY ROOM C IN A CHARMING AREA!"/>
    <x v="331"/>
    <s v="Katie Graham"/>
    <s v="249 Classon Avenue"/>
    <n v="11205"/>
    <x v="1"/>
    <s v="Bedford-Stuyvesant"/>
    <n v="4069307"/>
    <n v="-7396073"/>
    <x v="0"/>
    <x v="11"/>
    <x v="11"/>
    <n v="30"/>
    <d v="2019-03-30T00:00:00"/>
    <n v="0.57999999999999996"/>
    <n v="1"/>
    <n v="6.9"/>
    <x v="0"/>
    <s v="Ruidoso"/>
    <s v="No considerar"/>
    <x v="0"/>
  </r>
  <r>
    <n v="5816145"/>
    <s v="AWESOME MODERN ROOM IN CHARMING AREA +SWEET ROOF 2"/>
    <x v="331"/>
    <s v="Katie Graham"/>
    <s v="95 Emerson Place"/>
    <n v="11205"/>
    <x v="1"/>
    <s v="Clinton Hill"/>
    <n v="4069454"/>
    <n v="-7396198"/>
    <x v="0"/>
    <x v="11"/>
    <x v="11"/>
    <n v="47"/>
    <d v="2019-03-13T00:00:00"/>
    <n v="0.91"/>
    <n v="1"/>
    <n v="6.9"/>
    <x v="0"/>
    <s v="Ruidoso"/>
    <s v="No considerar"/>
    <x v="0"/>
  </r>
  <r>
    <n v="5717674"/>
    <s v="Welcome to Brooklyn!"/>
    <x v="332"/>
    <s v="Annalyn"/>
    <s v="623 East 4th Street"/>
    <n v="11218"/>
    <x v="1"/>
    <s v="Kensington"/>
    <n v="4063694"/>
    <n v="-7397487"/>
    <x v="0"/>
    <x v="9"/>
    <x v="0"/>
    <n v="8"/>
    <d v="2016-10-18T00:00:00"/>
    <n v="0.17"/>
    <n v="1"/>
    <n v="6.9"/>
    <x v="0"/>
    <s v="Ruidoso"/>
    <s v="No considerar"/>
    <x v="0"/>
  </r>
  <r>
    <n v="5717355"/>
    <s v="Private 1 BR Apt in Exciting Bushwick"/>
    <x v="333"/>
    <s v="Joseph"/>
    <s v="159 Cook Street"/>
    <n v="11206"/>
    <x v="1"/>
    <s v="Williamsburg"/>
    <n v="4070314"/>
    <n v="-7393656"/>
    <x v="0"/>
    <x v="11"/>
    <x v="6"/>
    <n v="3"/>
    <d v="2019-06-02T00:00:00"/>
    <n v="1.73"/>
    <n v="1"/>
    <n v="6.9"/>
    <x v="0"/>
    <s v="Ruidoso"/>
    <s v="No considerar"/>
    <x v="0"/>
  </r>
  <r>
    <n v="5715049"/>
    <s v="Park Block Studio"/>
    <x v="334"/>
    <s v="Nick"/>
    <s v="532 8th Street"/>
    <n v="11215"/>
    <x v="1"/>
    <s v="Park Slope"/>
    <n v="4066568"/>
    <n v="-739774"/>
    <x v="1"/>
    <x v="117"/>
    <x v="6"/>
    <n v="238"/>
    <d v="2019-06-23T00:00:00"/>
    <n v="4.57"/>
    <n v="1"/>
    <n v="6.9"/>
    <x v="0"/>
    <s v="Ruidoso"/>
    <s v="No considerar"/>
    <x v="0"/>
  </r>
  <r>
    <n v="6326865"/>
    <s v="Best of Carroll Gardens"/>
    <x v="335"/>
    <s v="Beth"/>
    <s v="11 2nd Street"/>
    <n v="11231"/>
    <x v="1"/>
    <s v="Carroll Gardens"/>
    <n v="406795"/>
    <n v="-7399468"/>
    <x v="1"/>
    <x v="118"/>
    <x v="2"/>
    <n v="1"/>
    <d v="2015-06-27T00:00:00"/>
    <n v="0.02"/>
    <n v="1"/>
    <n v="7"/>
    <x v="0"/>
    <s v="Ruidoso"/>
    <s v="No considerar"/>
    <x v="0"/>
  </r>
  <r>
    <n v="5707711"/>
    <s v="Cozy &amp; clean private bedroom&amp;bath-LGBTQIA welcome!"/>
    <x v="336"/>
    <s v="S"/>
    <s v="113-14 76th Road"/>
    <n v="11375"/>
    <x v="2"/>
    <s v="Forest Hills"/>
    <n v="4071811"/>
    <n v="-7383368"/>
    <x v="0"/>
    <x v="36"/>
    <x v="3"/>
    <n v="138"/>
    <d v="2019-06-18T00:00:00"/>
    <n v="2.69"/>
    <n v="5"/>
    <n v="6.24"/>
    <x v="0"/>
    <s v="Ruidoso"/>
    <s v="No considerar"/>
    <x v="0"/>
  </r>
  <r>
    <n v="5697062"/>
    <s v="Sunny, Open Studio Apartment"/>
    <x v="337"/>
    <s v="Lauren"/>
    <s v="125 Greenwich Street 125"/>
    <n v="10006"/>
    <x v="0"/>
    <s v="Financial District"/>
    <n v="407091"/>
    <n v="-7401286"/>
    <x v="1"/>
    <x v="41"/>
    <x v="1"/>
    <n v="3"/>
    <d v="2015-10-24T00:00:00"/>
    <n v="7.0000000000000007E-2"/>
    <n v="1"/>
    <n v="5.6"/>
    <x v="0"/>
    <s v="Ruidoso"/>
    <s v="No considerar"/>
    <x v="0"/>
  </r>
  <r>
    <n v="5695566"/>
    <s v="Cozy room for short term sublet"/>
    <x v="338"/>
    <s v="Jerie"/>
    <s v="Mobil Atlantic Avenue"/>
    <n v="11208"/>
    <x v="1"/>
    <s v="Bedford-Stuyvesant"/>
    <n v="406792"/>
    <n v="-7395358"/>
    <x v="0"/>
    <x v="65"/>
    <x v="10"/>
    <n v="2"/>
    <d v="2015-04-08T00:00:00"/>
    <n v="0.04"/>
    <n v="1"/>
    <n v="6.9"/>
    <x v="0"/>
    <s v="Ruidoso"/>
    <s v="Dentro del presupuesto"/>
    <x v="0"/>
  </r>
  <r>
    <n v="5693978"/>
    <s v="1 large bedroom apartment available"/>
    <x v="339"/>
    <s v="Akshay"/>
    <s v="104 West 75th Street"/>
    <n v="10023"/>
    <x v="0"/>
    <s v="Upper West Side"/>
    <n v="4077937"/>
    <n v="-7397805"/>
    <x v="1"/>
    <x v="61"/>
    <x v="1"/>
    <n v="1"/>
    <d v="2015-03-22T00:00:00"/>
    <n v="0.02"/>
    <n v="1"/>
    <n v="5.6"/>
    <x v="0"/>
    <s v="Ruidoso"/>
    <s v="No considerar"/>
    <x v="0"/>
  </r>
  <r>
    <n v="6784669"/>
    <s v="Charming one bedroom Upper East"/>
    <x v="340"/>
    <s v="Melissa"/>
    <s v="333 East 69th Street"/>
    <n v="10021"/>
    <x v="0"/>
    <s v="Upper East Side"/>
    <n v="4076644"/>
    <n v="-7395803"/>
    <x v="1"/>
    <x v="58"/>
    <x v="1"/>
    <n v="6"/>
    <d v="2016-06-01T00:00:00"/>
    <n v="0.13"/>
    <n v="1"/>
    <n v="5.6"/>
    <x v="0"/>
    <s v="Ruidoso"/>
    <s v="No considerar"/>
    <x v="0"/>
  </r>
  <r>
    <n v="5681745"/>
    <s v="Charming1 Bedroom Apt in Greenpoint"/>
    <x v="341"/>
    <s v="Dallas"/>
    <s v="53 Java Street"/>
    <n v="11222"/>
    <x v="1"/>
    <s v="Greenpoint"/>
    <n v="4073125"/>
    <n v="-7395905"/>
    <x v="1"/>
    <x v="5"/>
    <x v="6"/>
    <n v="8"/>
    <d v="2015-11-09T00:00:00"/>
    <n v="0.16"/>
    <n v="1"/>
    <n v="6.9"/>
    <x v="0"/>
    <s v="Ruidoso"/>
    <s v="No considerar"/>
    <x v="0"/>
  </r>
  <r>
    <n v="5769218"/>
    <s v="24 h doorman,luxury 1Bdr Upper East"/>
    <x v="342"/>
    <s v="Bengu"/>
    <s v="413 East 68th Street"/>
    <n v="10065"/>
    <x v="0"/>
    <s v="Upper East Side"/>
    <n v="4076545"/>
    <n v="-7395668"/>
    <x v="1"/>
    <x v="61"/>
    <x v="7"/>
    <n v="0"/>
    <d v="2019-07-06T00:00:00"/>
    <n v="0.17"/>
    <n v="1"/>
    <n v="5.6"/>
    <x v="0"/>
    <s v="Ruidoso"/>
    <s v="No considerar"/>
    <x v="0"/>
  </r>
  <r>
    <n v="5856760"/>
    <s v="Renovated 1BR in exciting, convenient area"/>
    <x v="343"/>
    <s v="Chad"/>
    <s v="42 Mulberry Street"/>
    <n v="10013"/>
    <x v="0"/>
    <s v="Chinatown"/>
    <n v="407149"/>
    <n v="-7399976"/>
    <x v="1"/>
    <x v="50"/>
    <x v="2"/>
    <n v="7"/>
    <d v="2017-04-18T00:00:00"/>
    <n v="0.14000000000000001"/>
    <n v="1"/>
    <n v="5.6"/>
    <x v="0"/>
    <s v="Ruidoso"/>
    <s v="No considerar"/>
    <x v="0"/>
  </r>
  <r>
    <n v="5663222"/>
    <s v="Elegant Private Studio - Town House"/>
    <x v="344"/>
    <s v="Lillybeth &amp; Crystal"/>
    <s v="2025 Adam Clayton Powell Jr. Boulevard"/>
    <n v="10027"/>
    <x v="0"/>
    <s v="Harlem"/>
    <n v="4080663"/>
    <n v="-7394991"/>
    <x v="0"/>
    <x v="57"/>
    <x v="1"/>
    <n v="151"/>
    <d v="2019-06-30T00:00:00"/>
    <n v="4.42"/>
    <n v="1"/>
    <n v="5.6"/>
    <x v="0"/>
    <s v="Ruidoso"/>
    <s v="No considerar"/>
    <x v="0"/>
  </r>
  <r>
    <n v="5659417"/>
    <s v="Charming East Village Nook"/>
    <x v="345"/>
    <s v="William"/>
    <s v="512 East 12th Street"/>
    <n v="10009"/>
    <x v="0"/>
    <s v="East Village"/>
    <n v="4072866"/>
    <n v="-739806"/>
    <x v="1"/>
    <x v="0"/>
    <x v="0"/>
    <n v="51"/>
    <d v="2019-06-13T00:00:00"/>
    <n v="1.06"/>
    <n v="1"/>
    <n v="5.6"/>
    <x v="0"/>
    <s v="Ruidoso"/>
    <s v="No considerar"/>
    <x v="0"/>
  </r>
  <r>
    <n v="5649580"/>
    <s v="4th fl Large Private Room - Central Park &amp; Rooftop"/>
    <x v="346"/>
    <s v="Alexis"/>
    <s v="1442 3rd Avenue"/>
    <n v="10028"/>
    <x v="0"/>
    <s v="Upper East Side"/>
    <n v="4077618"/>
    <n v="-7395627"/>
    <x v="0"/>
    <x v="63"/>
    <x v="2"/>
    <n v="56"/>
    <d v="2019-03-03T00:00:00"/>
    <n v="1.1000000000000001"/>
    <n v="1"/>
    <n v="5.6"/>
    <x v="0"/>
    <s v="Ruidoso"/>
    <s v="No considerar"/>
    <x v="0"/>
  </r>
  <r>
    <n v="5651944"/>
    <s v="5th fl Private Suite &amp; Bath - Central Park"/>
    <x v="346"/>
    <s v="Alexis"/>
    <s v="125 East 83rd Street"/>
    <n v="10028"/>
    <x v="0"/>
    <s v="Upper East Side"/>
    <n v="4077789"/>
    <n v="-7395731"/>
    <x v="0"/>
    <x v="63"/>
    <x v="2"/>
    <n v="62"/>
    <d v="2019-02-19T00:00:00"/>
    <n v="1.2"/>
    <n v="1"/>
    <n v="5.6"/>
    <x v="0"/>
    <s v="Ruidoso"/>
    <s v="No considerar"/>
    <x v="0"/>
  </r>
  <r>
    <n v="5967998"/>
    <s v="2 Bedroom Appartment with Rooftop-Central Park"/>
    <x v="346"/>
    <s v="Alexis"/>
    <s v="175 East 82nd Street"/>
    <n v="10028"/>
    <x v="0"/>
    <s v="Upper East Side"/>
    <n v="4077635"/>
    <n v="-7395616"/>
    <x v="1"/>
    <x v="20"/>
    <x v="2"/>
    <n v="37"/>
    <d v="2019-07-05T00:00:00"/>
    <n v="0.86"/>
    <n v="1"/>
    <n v="5.7"/>
    <x v="0"/>
    <s v="Ruidoso"/>
    <s v="No considerar"/>
    <x v="0"/>
  </r>
  <r>
    <n v="5627944"/>
    <s v="Huge Studio Midtown Manhattan -BEST"/>
    <x v="347"/>
    <s v="Yedda"/>
    <s v="961 2nd Avenue"/>
    <n v="10022"/>
    <x v="0"/>
    <s v="Midtown"/>
    <n v="407555"/>
    <n v="-7396826"/>
    <x v="1"/>
    <x v="119"/>
    <x v="3"/>
    <n v="56"/>
    <d v="2019-06-14T00:00:00"/>
    <n v="1.08"/>
    <n v="1"/>
    <n v="5.6"/>
    <x v="0"/>
    <s v="Ruidoso"/>
    <s v="No considerar"/>
    <x v="0"/>
  </r>
  <r>
    <n v="6226327"/>
    <s v="Midtown EAST 1 BDR APT -  BEST area of Manhattan"/>
    <x v="347"/>
    <s v="Yedda"/>
    <s v="340 East 52nd Street"/>
    <n v="10022"/>
    <x v="0"/>
    <s v="Midtown"/>
    <n v="4075531"/>
    <n v="-73966"/>
    <x v="1"/>
    <x v="119"/>
    <x v="3"/>
    <n v="51"/>
    <d v="2019-05-31T00:00:00"/>
    <n v="1.03"/>
    <n v="1"/>
    <n v="5.6"/>
    <x v="0"/>
    <s v="Ruidoso"/>
    <s v="No considerar"/>
    <x v="0"/>
  </r>
  <r>
    <n v="5626601"/>
    <s v="Easy Tourist resting place!"/>
    <x v="348"/>
    <s v="Gerardo"/>
    <s v="547 West 149th Street"/>
    <n v="10031"/>
    <x v="0"/>
    <s v="Harlem"/>
    <n v="4082855"/>
    <n v="-7394745"/>
    <x v="0"/>
    <x v="59"/>
    <x v="1"/>
    <n v="7"/>
    <d v="2016-06-12T00:00:00"/>
    <n v="0.18"/>
    <n v="1"/>
    <n v="5.6"/>
    <x v="0"/>
    <s v="Ruidoso"/>
    <s v="No considerar"/>
    <x v="0"/>
  </r>
  <r>
    <n v="6278513"/>
    <s v="Little Brownstone"/>
    <x v="349"/>
    <s v="Kham"/>
    <s v="843 Lafayette Avenue"/>
    <n v="11221"/>
    <x v="1"/>
    <s v="Bedford-Stuyvesant"/>
    <n v="4069148"/>
    <n v="-739388"/>
    <x v="0"/>
    <x v="59"/>
    <x v="1"/>
    <n v="2"/>
    <d v="2016-06-17T00:00:00"/>
    <n v="0.05"/>
    <n v="1"/>
    <n v="6.9"/>
    <x v="0"/>
    <s v="Ruidoso"/>
    <s v="No considerar"/>
    <x v="0"/>
  </r>
  <r>
    <n v="5615835"/>
    <s v="Nice Room with Loft Bed- Manhattan, East Village"/>
    <x v="350"/>
    <s v="Christina"/>
    <s v="411 East 9th Street"/>
    <n v="10009"/>
    <x v="0"/>
    <s v="East Village"/>
    <n v="4072805"/>
    <n v="-7398415"/>
    <x v="0"/>
    <x v="3"/>
    <x v="0"/>
    <n v="32"/>
    <d v="2019-05-24T00:00:00"/>
    <n v="1.39"/>
    <n v="1"/>
    <n v="5.6"/>
    <x v="0"/>
    <s v="Ruidoso"/>
    <s v="No considerar"/>
    <x v="0"/>
  </r>
  <r>
    <n v="5600260"/>
    <s v="Gorgeous Studio in Greenwich Village"/>
    <x v="351"/>
    <s v="Viviana"/>
    <s v="226 Thompson Street"/>
    <n v="10012"/>
    <x v="0"/>
    <s v="Greenwich Village"/>
    <n v="4072918"/>
    <n v="-7399882"/>
    <x v="1"/>
    <x v="17"/>
    <x v="7"/>
    <n v="1"/>
    <d v="2016-08-01T00:00:00"/>
    <n v="0.03"/>
    <n v="1"/>
    <n v="5.6"/>
    <x v="0"/>
    <s v="Ruidoso"/>
    <s v="No considerar"/>
    <x v="0"/>
  </r>
  <r>
    <n v="5593975"/>
    <s v="Adorable Private Room w/ backyard!"/>
    <x v="352"/>
    <s v="Brianna"/>
    <s v="1355 Atlantic Avenue"/>
    <n v="11216"/>
    <x v="1"/>
    <s v="Bedford-Stuyvesant"/>
    <n v="4067861"/>
    <n v="-739453"/>
    <x v="0"/>
    <x v="0"/>
    <x v="12"/>
    <n v="7"/>
    <d v="2016-10-03T00:00:00"/>
    <n v="0.15"/>
    <n v="1"/>
    <n v="6.9"/>
    <x v="0"/>
    <s v="Ruidoso"/>
    <s v="No considerar"/>
    <x v="0"/>
  </r>
  <r>
    <n v="5593725"/>
    <s v="Large/comfy/beautiful BR near ABCD Manhattan..!!!"/>
    <x v="353"/>
    <s v="Akemi"/>
    <s v="1790 Amsterdam Avenue"/>
    <n v="10031"/>
    <x v="0"/>
    <s v="Harlem"/>
    <n v="4082753"/>
    <n v="-7394602"/>
    <x v="0"/>
    <x v="28"/>
    <x v="0"/>
    <n v="18"/>
    <d v="2019-07-01T00:00:00"/>
    <n v="1.17"/>
    <n v="1"/>
    <n v="5.6"/>
    <x v="0"/>
    <s v="Ruidoso"/>
    <s v="No considerar"/>
    <x v="0"/>
  </r>
  <r>
    <n v="5590400"/>
    <s v="Charming, Artsy 1 Bedroom w/office"/>
    <x v="354"/>
    <s v="Genni And Stephen"/>
    <s v="351 Saint Nicholas Avenue"/>
    <n v="10027"/>
    <x v="0"/>
    <s v="Harlem"/>
    <n v="4081251"/>
    <n v="-7395102"/>
    <x v="1"/>
    <x v="65"/>
    <x v="13"/>
    <n v="0"/>
    <d v="2019-06-10T00:00:00"/>
    <n v="0.02"/>
    <n v="1"/>
    <n v="5.6"/>
    <x v="0"/>
    <s v="Ruidoso"/>
    <s v="Dentro del presupuesto"/>
    <x v="0"/>
  </r>
  <r>
    <n v="6292828"/>
    <s v="Beautiful room in Williamsburg!"/>
    <x v="355"/>
    <s v="Meghan"/>
    <s v="422 Hooper Street"/>
    <n v="11211"/>
    <x v="1"/>
    <s v="Williamsburg"/>
    <n v="4071075"/>
    <n v="-7395168"/>
    <x v="0"/>
    <x v="7"/>
    <x v="1"/>
    <n v="0"/>
    <d v="2019-01-05T00:00:00"/>
    <n v="0.68"/>
    <n v="1"/>
    <n v="6.9"/>
    <x v="0"/>
    <s v="Ruidoso"/>
    <s v="No considerar"/>
    <x v="0"/>
  </r>
  <r>
    <n v="5588253"/>
    <s v="Bright, Clean Room, Ideal location"/>
    <x v="356"/>
    <s v="Maria"/>
    <s v="314 South 3rd Street"/>
    <n v="11211"/>
    <x v="1"/>
    <s v="Williamsburg"/>
    <n v="4070945"/>
    <n v="-7395491"/>
    <x v="0"/>
    <x v="28"/>
    <x v="0"/>
    <n v="31"/>
    <d v="2019-06-26T00:00:00"/>
    <n v="0.77"/>
    <n v="1"/>
    <n v="6.9"/>
    <x v="0"/>
    <s v="Ruidoso"/>
    <s v="No considerar"/>
    <x v="0"/>
  </r>
  <r>
    <n v="5581273"/>
    <s v="Clean, Cozy One Bedroom Apartment"/>
    <x v="357"/>
    <s v="Em"/>
    <s v="720 Fort Washington Avenue"/>
    <n v="10040"/>
    <x v="0"/>
    <s v="Washington Heights"/>
    <n v="4085769"/>
    <n v="-7393374"/>
    <x v="2"/>
    <x v="61"/>
    <x v="0"/>
    <n v="38"/>
    <d v="2016-09-03T00:00:00"/>
    <n v="0.74"/>
    <n v="1"/>
    <n v="5.6"/>
    <x v="0"/>
    <s v="Ruidoso"/>
    <s v="No considerar"/>
    <x v="0"/>
  </r>
  <r>
    <n v="5572393"/>
    <s v="Shared Living and Bathroom Brooklyn Rental"/>
    <x v="358"/>
    <s v="Kimesha"/>
    <s v="424 Van Siclen Avenue"/>
    <n v="11207"/>
    <x v="1"/>
    <s v="East New York"/>
    <n v="4066905"/>
    <n v="-7388976"/>
    <x v="0"/>
    <x v="12"/>
    <x v="6"/>
    <n v="3"/>
    <d v="2019-06-09T00:00:00"/>
    <n v="0.22"/>
    <n v="1"/>
    <n v="6.9"/>
    <x v="0"/>
    <s v="Ruidoso"/>
    <s v="No considerar"/>
    <x v="0"/>
  </r>
  <r>
    <n v="5935275"/>
    <s v="~*Awesome Room in LIC w/ backyard*~"/>
    <x v="359"/>
    <s v="Adam"/>
    <s v="Skyline Tower 23-15"/>
    <n v="11101"/>
    <x v="2"/>
    <s v="Long Island City"/>
    <n v="407477"/>
    <n v="-7394438"/>
    <x v="0"/>
    <x v="15"/>
    <x v="3"/>
    <n v="3"/>
    <d v="2015-09-02T00:00:00"/>
    <n v="0.06"/>
    <n v="5"/>
    <n v="6.24"/>
    <x v="0"/>
    <s v="Ruidoso"/>
    <s v="No considerar"/>
    <x v="0"/>
  </r>
  <r>
    <n v="6757821"/>
    <s v="Riverside Dr Apartment"/>
    <x v="360"/>
    <s v="Junyuan"/>
    <s v="Riverside Drive &amp; Tiemann Place Riverside Drive"/>
    <n v="10115"/>
    <x v="0"/>
    <s v="Morningside Heights"/>
    <n v="4081656"/>
    <n v="-7396122"/>
    <x v="0"/>
    <x v="9"/>
    <x v="1"/>
    <n v="0"/>
    <d v="2019-01-05T00:00:00"/>
    <n v="0.04"/>
    <n v="1"/>
    <n v="5.6"/>
    <x v="0"/>
    <s v="Ruidoso"/>
    <s v="No considerar"/>
    <x v="0"/>
  </r>
  <r>
    <n v="5557536"/>
    <s v="The Ruppe Railroad"/>
    <x v="361"/>
    <s v="Kate"/>
    <s v="1724 Greene Avenue"/>
    <n v="11385"/>
    <x v="2"/>
    <s v="Ridgewood"/>
    <n v="4070463"/>
    <n v="-7391272"/>
    <x v="1"/>
    <x v="17"/>
    <x v="6"/>
    <n v="6"/>
    <d v="2019-04-27T00:00:00"/>
    <n v="0.13"/>
    <n v="5"/>
    <n v="6.24"/>
    <x v="0"/>
    <s v="Ruidoso"/>
    <s v="No considerar"/>
    <x v="0"/>
  </r>
  <r>
    <n v="5557135"/>
    <s v="Beautiful Chic Studio"/>
    <x v="362"/>
    <s v="Michelle"/>
    <s v="American Copper West East 36th Street"/>
    <n v="10016"/>
    <x v="0"/>
    <s v="Murray Hill"/>
    <n v="4074444"/>
    <n v="-7397174"/>
    <x v="2"/>
    <x v="89"/>
    <x v="1"/>
    <n v="7"/>
    <d v="2016-11-06T00:00:00"/>
    <n v="0.15"/>
    <n v="1"/>
    <n v="5.6"/>
    <x v="0"/>
    <s v="Ruidoso"/>
    <s v="No considerar"/>
    <x v="0"/>
  </r>
  <r>
    <n v="5545560"/>
    <s v="1892 Brownstone on Landmarked Block"/>
    <x v="363"/>
    <s v="Sarah"/>
    <s v="66 West 94th Street"/>
    <n v="10025"/>
    <x v="0"/>
    <s v="Upper West Side"/>
    <n v="4079093"/>
    <n v="-739678"/>
    <x v="0"/>
    <x v="6"/>
    <x v="0"/>
    <n v="33"/>
    <d v="2019-07-01T00:00:00"/>
    <n v="2.31"/>
    <n v="1"/>
    <n v="5.6"/>
    <x v="0"/>
    <s v="Ruidoso"/>
    <s v="No considerar"/>
    <x v="0"/>
  </r>
  <r>
    <n v="5543996"/>
    <s v="Large 1 bdrm in Brooklyn - NYC"/>
    <x v="364"/>
    <s v="Jordan"/>
    <s v="1568 East 8th Street"/>
    <n v="11230"/>
    <x v="1"/>
    <s v="Midwood"/>
    <n v="4061056"/>
    <n v="-7396558"/>
    <x v="1"/>
    <x v="0"/>
    <x v="1"/>
    <n v="0"/>
    <d v="2015-12-29T00:00:00"/>
    <n v="0.27"/>
    <n v="1"/>
    <n v="6.9"/>
    <x v="0"/>
    <s v="Ruidoso"/>
    <s v="No considerar"/>
    <x v="0"/>
  </r>
  <r>
    <n v="6321475"/>
    <s v="a Peace House and free parking"/>
    <x v="365"/>
    <s v="Qudsia"/>
    <s v="4815 Flatlands Avenue"/>
    <n v="11234"/>
    <x v="1"/>
    <s v="Flatlands"/>
    <n v="4062536"/>
    <n v="-73929"/>
    <x v="0"/>
    <x v="120"/>
    <x v="1"/>
    <n v="8"/>
    <d v="2019-06-30T00:00:00"/>
    <n v="0.16"/>
    <n v="1"/>
    <n v="6.9"/>
    <x v="0"/>
    <s v="Ruidoso"/>
    <s v="No considerar"/>
    <x v="0"/>
  </r>
  <r>
    <n v="5874326"/>
    <s v="A nice room and free parking"/>
    <x v="365"/>
    <s v="Qudsia"/>
    <s v="4703 Avenue L"/>
    <n v="11234"/>
    <x v="1"/>
    <s v="Flatlands"/>
    <n v="4062345"/>
    <n v="-7393001"/>
    <x v="0"/>
    <x v="14"/>
    <x v="1"/>
    <n v="68"/>
    <d v="2019-06-23T00:00:00"/>
    <n v="1.31"/>
    <n v="1"/>
    <n v="6.9"/>
    <x v="0"/>
    <s v="Ruidoso"/>
    <s v="No considerar"/>
    <x v="0"/>
  </r>
  <r>
    <n v="5538720"/>
    <s v="A room in the dreamland waiting for"/>
    <x v="365"/>
    <s v="Qudsia"/>
    <s v="1935 Schenectady Avenue"/>
    <n v="11234"/>
    <x v="1"/>
    <s v="Flatlands"/>
    <n v="4062506"/>
    <n v="-7393046"/>
    <x v="0"/>
    <x v="36"/>
    <x v="1"/>
    <n v="75"/>
    <d v="2019-05-12T00:00:00"/>
    <n v="1.46"/>
    <n v="1"/>
    <n v="6.9"/>
    <x v="0"/>
    <s v="Ruidoso"/>
    <s v="No considerar"/>
    <x v="0"/>
  </r>
  <r>
    <n v="6004567"/>
    <s v="BEST LOCATION 12ST BY UNION SQUARE"/>
    <x v="366"/>
    <s v="Albert"/>
    <s v="229 East 13th Street"/>
    <n v="10009"/>
    <x v="0"/>
    <s v="East Village"/>
    <n v="4073235"/>
    <n v="-7398646"/>
    <x v="1"/>
    <x v="121"/>
    <x v="11"/>
    <n v="11"/>
    <d v="2019-03-03T00:00:00"/>
    <n v="0.52"/>
    <n v="1"/>
    <n v="5.7"/>
    <x v="0"/>
    <s v="Ruidoso"/>
    <s v="No considerar"/>
    <x v="0"/>
  </r>
  <r>
    <n v="5536638"/>
    <s v="Bedford Ave N. WBurg Room in 2BR-1"/>
    <x v="367"/>
    <s v="Sidiq"/>
    <s v="139 North 10th Street"/>
    <n v="11249"/>
    <x v="1"/>
    <s v="Williamsburg"/>
    <n v="4071986"/>
    <n v="-7395619"/>
    <x v="0"/>
    <x v="34"/>
    <x v="6"/>
    <n v="35"/>
    <d v="2017-01-02T00:00:00"/>
    <n v="0.68"/>
    <n v="1"/>
    <n v="6.9"/>
    <x v="0"/>
    <s v="Ruidoso"/>
    <s v="No considerar"/>
    <x v="0"/>
  </r>
  <r>
    <n v="5536023"/>
    <s v="Luxury Home Base of Operations"/>
    <x v="368"/>
    <s v="Ruben"/>
    <s v="241 East 123rd Street"/>
    <n v="10035"/>
    <x v="0"/>
    <s v="East Harlem"/>
    <n v="4080177"/>
    <n v="-7393532"/>
    <x v="1"/>
    <x v="6"/>
    <x v="7"/>
    <n v="0"/>
    <d v="2015-12-29T00:00:00"/>
    <n v="0.02"/>
    <n v="1"/>
    <n v="5.6"/>
    <x v="0"/>
    <s v="Ruidoso"/>
    <s v="No considerar"/>
    <x v="0"/>
  </r>
  <r>
    <n v="5534660"/>
    <s v=" Studio apartment in Greenpoint"/>
    <x v="369"/>
    <s v="Andrzej"/>
    <s v="150 Kent Street"/>
    <n v="11222"/>
    <x v="1"/>
    <s v="Greenpoint"/>
    <n v="4073066"/>
    <n v="-73955"/>
    <x v="1"/>
    <x v="61"/>
    <x v="7"/>
    <n v="17"/>
    <d v="2016-01-05T00:00:00"/>
    <n v="0.33"/>
    <n v="1"/>
    <n v="6.9"/>
    <x v="0"/>
    <s v="Ruidoso"/>
    <s v="No considerar"/>
    <x v="0"/>
  </r>
  <r>
    <n v="5534192"/>
    <s v="Spacious, cozy 1BR in Washington Heights"/>
    <x v="370"/>
    <s v="Steven"/>
    <s v="Highbridge Recreation Center 2301"/>
    <n v="10033"/>
    <x v="0"/>
    <s v="Washington Heights"/>
    <n v="4084347"/>
    <n v="-7393406"/>
    <x v="1"/>
    <x v="34"/>
    <x v="1"/>
    <n v="8"/>
    <d v="2016-12-04T00:00:00"/>
    <n v="0.23"/>
    <n v="1"/>
    <n v="5.6"/>
    <x v="0"/>
    <s v="Ruidoso"/>
    <s v="No considerar"/>
    <x v="0"/>
  </r>
  <r>
    <n v="5605790"/>
    <s v="So clean so convenient."/>
    <x v="371"/>
    <s v="Dwayne"/>
    <s v="Wilson Food Center 443"/>
    <n v="11207"/>
    <x v="1"/>
    <s v="Bushwick"/>
    <n v="4069363"/>
    <n v="-7391329"/>
    <x v="1"/>
    <x v="122"/>
    <x v="1"/>
    <n v="76"/>
    <d v="2019-07-03T00:00:00"/>
    <n v="2.95"/>
    <n v="1"/>
    <n v="6.9"/>
    <x v="0"/>
    <s v="Ruidoso"/>
    <s v="No considerar"/>
    <x v="0"/>
  </r>
  <r>
    <n v="5528111"/>
    <s v="Cozy room right on BROADWAY - Washington Heights"/>
    <x v="372"/>
    <s v="Nga"/>
    <s v="650 West 173rd Street"/>
    <n v="10032"/>
    <x v="0"/>
    <s v="Washington Heights"/>
    <n v="4084503"/>
    <n v="-7393978"/>
    <x v="0"/>
    <x v="84"/>
    <x v="7"/>
    <n v="0"/>
    <d v="2019-06-22T00:00:00"/>
    <n v="4.7"/>
    <n v="1"/>
    <n v="5.6"/>
    <x v="0"/>
    <s v="Ruidoso"/>
    <s v="Dentro del presupuesto"/>
    <x v="0"/>
  </r>
  <r>
    <n v="5523654"/>
    <s v="Hamilton Heights Heaven"/>
    <x v="373"/>
    <s v="Nadeen"/>
    <s v="Columbia University Manhattanville Campus"/>
    <n v="10027"/>
    <x v="0"/>
    <s v="Harlem"/>
    <n v="4081777"/>
    <n v="-7395753"/>
    <x v="1"/>
    <x v="123"/>
    <x v="2"/>
    <n v="2"/>
    <d v="2017-04-05T00:00:00"/>
    <n v="0.06"/>
    <n v="1"/>
    <n v="5.6"/>
    <x v="0"/>
    <s v="Ruidoso"/>
    <s v="Dentro del presupuesto"/>
    <x v="0"/>
  </r>
  <r>
    <n v="5511036"/>
    <s v="1BR bottom fl  apt Prospect Heights"/>
    <x v="374"/>
    <s v="Andre"/>
    <s v="609 Grand Avenue"/>
    <n v="11238"/>
    <x v="1"/>
    <s v="Crown Heights"/>
    <n v="4067687"/>
    <n v="-7396242"/>
    <x v="1"/>
    <x v="19"/>
    <x v="0"/>
    <n v="72"/>
    <d v="2019-06-23T00:00:00"/>
    <n v="1.4"/>
    <n v="1"/>
    <n v="6.9"/>
    <x v="0"/>
    <s v="Ruidoso"/>
    <s v="No considerar"/>
    <x v="0"/>
  </r>
  <r>
    <n v="5511067"/>
    <s v="Studio in heart of Cobble Hill, BK"/>
    <x v="375"/>
    <s v="Nick"/>
    <s v="83 Wyckoff Street"/>
    <n v="11201"/>
    <x v="1"/>
    <s v="Boerum Hill"/>
    <n v="4068607"/>
    <n v="-7399048"/>
    <x v="1"/>
    <x v="12"/>
    <x v="10"/>
    <n v="3"/>
    <d v="2015-09-28T00:00:00"/>
    <n v="0.06"/>
    <n v="1"/>
    <n v="6.9"/>
    <x v="0"/>
    <s v="Ruidoso"/>
    <s v="No considerar"/>
    <x v="0"/>
  </r>
  <r>
    <n v="5507371"/>
    <s v="No sleep till....Brooklyn!"/>
    <x v="376"/>
    <s v="Emily"/>
    <s v="125 Stuyvesant Avenue"/>
    <n v="11221"/>
    <x v="1"/>
    <s v="Bedford-Stuyvesant"/>
    <n v="4069129"/>
    <n v="-7393338"/>
    <x v="0"/>
    <x v="19"/>
    <x v="1"/>
    <n v="1"/>
    <d v="2016-07-29T00:00:00"/>
    <n v="0.03"/>
    <n v="1"/>
    <n v="6.9"/>
    <x v="0"/>
    <s v="Ruidoso"/>
    <s v="No considerar"/>
    <x v="0"/>
  </r>
  <r>
    <n v="5505918"/>
    <s v="Winter Deal! Cosy room available in East Village"/>
    <x v="377"/>
    <s v="Marion"/>
    <s v="344 East 16th Street"/>
    <n v="10003"/>
    <x v="0"/>
    <s v="Gramercy"/>
    <n v="4073305"/>
    <n v="-7398255"/>
    <x v="0"/>
    <x v="72"/>
    <x v="2"/>
    <n v="4"/>
    <d v="2017-02-21T00:00:00"/>
    <n v="0.08"/>
    <n v="1"/>
    <n v="5.6"/>
    <x v="0"/>
    <s v="Ruidoso"/>
    <s v="No considerar"/>
    <x v="0"/>
  </r>
  <r>
    <n v="5556358"/>
    <s v="Doesn't get any better than this!!"/>
    <x v="378"/>
    <s v="Shayan"/>
    <s v="225 North 9th Street"/>
    <n v="11211"/>
    <x v="1"/>
    <s v="Williamsburg"/>
    <n v="4071755"/>
    <n v="-7395437"/>
    <x v="0"/>
    <x v="7"/>
    <x v="13"/>
    <n v="0"/>
    <d v="2019-06-22T00:00:00"/>
    <n v="0.4"/>
    <n v="1"/>
    <n v="6.9"/>
    <x v="0"/>
    <s v="Ruidoso"/>
    <s v="No considerar"/>
    <x v="0"/>
  </r>
  <r>
    <n v="5558596"/>
    <s v="Cozy and Warm 1 bedroom"/>
    <x v="379"/>
    <s v="Niki"/>
    <s v="33 West 63rd Street"/>
    <n v="10023"/>
    <x v="0"/>
    <s v="Upper West Side"/>
    <n v="4077122"/>
    <n v="-7398135"/>
    <x v="1"/>
    <x v="124"/>
    <x v="0"/>
    <n v="45"/>
    <d v="2019-07-01T00:00:00"/>
    <n v="0.87"/>
    <n v="1"/>
    <n v="5.6"/>
    <x v="0"/>
    <s v="Ruidoso"/>
    <s v="No considerar"/>
    <x v="0"/>
  </r>
  <r>
    <n v="5490366"/>
    <s v="Spacious Private Room + Full Bath!"/>
    <x v="380"/>
    <s v="Jacob"/>
    <s v="1268 Decatur Street"/>
    <n v="11207"/>
    <x v="1"/>
    <s v="Bushwick"/>
    <n v="4069024"/>
    <n v="-739059"/>
    <x v="0"/>
    <x v="125"/>
    <x v="7"/>
    <n v="1"/>
    <d v="2015-03-21T00:00:00"/>
    <n v="0.02"/>
    <n v="1"/>
    <n v="6.9"/>
    <x v="0"/>
    <s v="Ruidoso"/>
    <s v="No considerar"/>
    <x v="0"/>
  </r>
  <r>
    <n v="6006711"/>
    <s v="Awesome Place in the Heart of EV"/>
    <x v="381"/>
    <s v="Arpan"/>
    <s v="54 East 7th Street"/>
    <n v="10003"/>
    <x v="0"/>
    <s v="East Village"/>
    <n v="4072753"/>
    <n v="-7398749"/>
    <x v="0"/>
    <x v="21"/>
    <x v="1"/>
    <n v="1"/>
    <d v="2015-05-22T00:00:00"/>
    <n v="0.02"/>
    <n v="1"/>
    <n v="5.6"/>
    <x v="0"/>
    <s v="Ruidoso"/>
    <s v="No considerar"/>
    <x v="0"/>
  </r>
  <r>
    <n v="6020237"/>
    <s v="Beautiful 1BR in West Harlem!"/>
    <x v="382"/>
    <s v="D"/>
    <s v="430 West 125th Street"/>
    <n v="10027"/>
    <x v="0"/>
    <s v="Morningside Heights"/>
    <n v="4081134"/>
    <n v="-7395531"/>
    <x v="1"/>
    <x v="126"/>
    <x v="2"/>
    <n v="87"/>
    <d v="2019-05-25T00:00:00"/>
    <n v="1.7"/>
    <n v="1"/>
    <n v="5.6"/>
    <x v="0"/>
    <s v="Ruidoso"/>
    <s v="No considerar"/>
    <x v="0"/>
  </r>
  <r>
    <n v="5478741"/>
    <s v="Garden, Walk to Empire State, B'way, Subway 2 Blks"/>
    <x v="383"/>
    <s v="Marea"/>
    <s v="440 Park Avenue South"/>
    <n v="10016"/>
    <x v="0"/>
    <s v="Midtown"/>
    <n v="4074447"/>
    <n v="-7398362"/>
    <x v="1"/>
    <x v="127"/>
    <x v="0"/>
    <n v="57"/>
    <d v="2019-06-09T00:00:00"/>
    <n v="1.1399999999999999"/>
    <n v="2"/>
    <n v="5.7"/>
    <x v="0"/>
    <s v="Ruidoso"/>
    <s v="No considerar"/>
    <x v="0"/>
  </r>
  <r>
    <n v="5928949"/>
    <s v="Convienent Midtown West getwaway!"/>
    <x v="384"/>
    <s v="Landa"/>
    <s v="358 West 46th Street"/>
    <n v="10036"/>
    <x v="0"/>
    <s v="Hell's Kitchen"/>
    <n v="4076042"/>
    <n v="-7399021"/>
    <x v="1"/>
    <x v="111"/>
    <x v="0"/>
    <n v="0"/>
    <d v="2017-01-01T00:00:00"/>
    <n v="0.06"/>
    <n v="1"/>
    <n v="5.6"/>
    <x v="0"/>
    <s v="Ruidoso"/>
    <s v="No considerar"/>
    <x v="0"/>
  </r>
  <r>
    <n v="6558125"/>
    <s v="Amazing apartment with great views"/>
    <x v="385"/>
    <s v="Bishal"/>
    <s v="122 West 27th Street"/>
    <n v="10001"/>
    <x v="0"/>
    <s v="Chelsea"/>
    <n v="4074574"/>
    <n v="-7399226"/>
    <x v="1"/>
    <x v="128"/>
    <x v="0"/>
    <n v="13"/>
    <d v="2016-01-20T00:00:00"/>
    <n v="0.26"/>
    <n v="2"/>
    <n v="5.8"/>
    <x v="0"/>
    <s v="Ruidoso"/>
    <s v="No considerar"/>
    <x v="0"/>
  </r>
  <r>
    <n v="5848515"/>
    <s v="Sunny bedroom in the West Village"/>
    <x v="386"/>
    <s v="Ellie"/>
    <s v="210 West 10th Street"/>
    <n v="10014"/>
    <x v="0"/>
    <s v="West Village"/>
    <n v="4073379"/>
    <n v="-7400422"/>
    <x v="0"/>
    <x v="57"/>
    <x v="1"/>
    <n v="5"/>
    <d v="2015-10-26T00:00:00"/>
    <n v="0.1"/>
    <n v="1"/>
    <n v="5.6"/>
    <x v="0"/>
    <s v="Ruidoso"/>
    <s v="No considerar"/>
    <x v="0"/>
  </r>
  <r>
    <n v="5433746"/>
    <s v="European eco-chic in trendy Bklyn"/>
    <x v="387"/>
    <s v="Francis"/>
    <s v="758 MacDonough Street"/>
    <n v="11233"/>
    <x v="1"/>
    <s v="Bedford-Stuyvesant"/>
    <n v="4068406"/>
    <n v="-7391612"/>
    <x v="1"/>
    <x v="129"/>
    <x v="3"/>
    <n v="106"/>
    <d v="2019-06-26T00:00:00"/>
    <n v="2.0699999999999998"/>
    <n v="1"/>
    <n v="6.9"/>
    <x v="0"/>
    <s v="Ruidoso"/>
    <s v="No considerar"/>
    <x v="0"/>
  </r>
  <r>
    <n v="5905128"/>
    <s v="European eco-chic in trendy Bklyn 2"/>
    <x v="387"/>
    <s v="Francis"/>
    <s v="49 Thomas S. Boyland Street"/>
    <n v="11233"/>
    <x v="1"/>
    <s v="Bedford-Stuyvesant"/>
    <n v="4068336"/>
    <n v="-7391449"/>
    <x v="1"/>
    <x v="95"/>
    <x v="0"/>
    <n v="57"/>
    <d v="2019-06-08T00:00:00"/>
    <n v="1.1299999999999999"/>
    <n v="1"/>
    <n v="6.9"/>
    <x v="0"/>
    <s v="Ruidoso"/>
    <s v="No considerar"/>
    <x v="0"/>
  </r>
  <r>
    <n v="5466630"/>
    <s v="588A Brownstone Hospitality"/>
    <x v="388"/>
    <s v="Dara"/>
    <s v="581 Hancock Street"/>
    <n v="11221"/>
    <x v="1"/>
    <s v="Bedford-Stuyvesant"/>
    <n v="4068481"/>
    <n v="-7393187"/>
    <x v="1"/>
    <x v="90"/>
    <x v="6"/>
    <n v="83"/>
    <d v="2019-06-16T00:00:00"/>
    <n v="1.58"/>
    <n v="1"/>
    <n v="6.9"/>
    <x v="0"/>
    <s v="Ruidoso"/>
    <s v="No considerar"/>
    <x v="0"/>
  </r>
  <r>
    <n v="6612737"/>
    <s v="Furnished Bedroom in Murray Hill"/>
    <x v="389"/>
    <s v="Anshul"/>
    <s v="319 East 25th Street"/>
    <n v="10010"/>
    <x v="0"/>
    <s v="Kips Bay"/>
    <n v="4073909"/>
    <n v="-739788"/>
    <x v="0"/>
    <x v="9"/>
    <x v="5"/>
    <n v="0"/>
    <d v="2018-07-31T00:00:00"/>
    <n v="0.11"/>
    <n v="1"/>
    <n v="5.6"/>
    <x v="0"/>
    <s v="Ruidoso"/>
    <s v="No considerar"/>
    <x v="0"/>
  </r>
  <r>
    <n v="5447434"/>
    <s v="A cozy night in the heart of NYC"/>
    <x v="390"/>
    <s v="Jeehee"/>
    <s v="735 9th Avenue"/>
    <n v="10019"/>
    <x v="0"/>
    <s v="Hell's Kitchen"/>
    <n v="407634"/>
    <n v="-7398928"/>
    <x v="0"/>
    <x v="97"/>
    <x v="6"/>
    <n v="20"/>
    <d v="2016-01-03T00:00:00"/>
    <n v="0.41"/>
    <n v="1"/>
    <n v="5.6"/>
    <x v="0"/>
    <s v="Ruidoso"/>
    <s v="No considerar"/>
    <x v="0"/>
  </r>
  <r>
    <n v="5420456"/>
    <s v="clean, quiet, 1 bdrm, great locale"/>
    <x v="391"/>
    <s v="Michael"/>
    <s v="The Park Millennium 111"/>
    <n v="10023"/>
    <x v="0"/>
    <s v="Upper West Side"/>
    <n v="4077529"/>
    <n v="-7398192"/>
    <x v="1"/>
    <x v="17"/>
    <x v="13"/>
    <n v="35"/>
    <d v="2019-06-24T00:00:00"/>
    <n v="0.69"/>
    <n v="1"/>
    <n v="5.6"/>
    <x v="0"/>
    <s v="Ruidoso"/>
    <s v="No considerar"/>
    <x v="0"/>
  </r>
  <r>
    <n v="5414178"/>
    <s v="Master bedroom in prime Brooklyn"/>
    <x v="392"/>
    <s v="Dana"/>
    <s v="351 Prospect Place"/>
    <n v="11238"/>
    <x v="1"/>
    <s v="Prospect Heights"/>
    <n v="406769"/>
    <n v="-7396485"/>
    <x v="0"/>
    <x v="3"/>
    <x v="1"/>
    <n v="2"/>
    <d v="2015-04-24T00:00:00"/>
    <n v="0.04"/>
    <n v="1"/>
    <n v="6.9"/>
    <x v="0"/>
    <s v="Ruidoso"/>
    <s v="No considerar"/>
    <x v="0"/>
  </r>
  <r>
    <n v="6087959"/>
    <s v="2000sq $2 million 3 story townhouse"/>
    <x v="393"/>
    <s v="Edwin"/>
    <s v="413 Baltic Street"/>
    <n v="11217"/>
    <x v="1"/>
    <s v="Gowanus"/>
    <n v="40684"/>
    <n v="-7398859"/>
    <x v="1"/>
    <x v="34"/>
    <x v="1"/>
    <n v="183"/>
    <d v="2019-06-30T00:00:00"/>
    <n v="3.74"/>
    <n v="1"/>
    <n v="6.9"/>
    <x v="0"/>
    <s v="Ruidoso"/>
    <s v="No considerar"/>
    <x v="0"/>
  </r>
  <r>
    <n v="5404201"/>
    <s v="Sun-filled Brownstone in Brooklyn"/>
    <x v="394"/>
    <s v="Gagandeep"/>
    <s v="201 Sterling Place"/>
    <n v="11238"/>
    <x v="1"/>
    <s v="Prospect Heights"/>
    <n v="4067665"/>
    <n v="-7397094"/>
    <x v="1"/>
    <x v="11"/>
    <x v="6"/>
    <n v="135"/>
    <d v="2019-06-16T00:00:00"/>
    <n v="2.62"/>
    <n v="1"/>
    <n v="6.9"/>
    <x v="0"/>
    <s v="Ruidoso"/>
    <s v="No considerar"/>
    <x v="0"/>
  </r>
  <r>
    <n v="5401148"/>
    <s v="Artful Chelsea 1-BR Apt, BR Faces Garden"/>
    <x v="395"/>
    <s v="Adrienne"/>
    <s v="250 West 27th Street"/>
    <n v="10001"/>
    <x v="0"/>
    <s v="Chelsea"/>
    <n v="4074742"/>
    <n v="-7399617"/>
    <x v="1"/>
    <x v="63"/>
    <x v="7"/>
    <n v="14"/>
    <d v="2018-09-24T00:00:00"/>
    <n v="0.28999999999999998"/>
    <n v="1"/>
    <n v="5.6"/>
    <x v="0"/>
    <s v="Ruidoso"/>
    <s v="No considerar"/>
    <x v="0"/>
  </r>
  <r>
    <n v="5406041"/>
    <s v="Mod 3 BR duplex-East Village"/>
    <x v="396"/>
    <s v="Cara"/>
    <s v="607 East 11th Street"/>
    <n v="10009"/>
    <x v="0"/>
    <s v="East Village"/>
    <n v="4072755"/>
    <n v="-7397876"/>
    <x v="0"/>
    <x v="6"/>
    <x v="6"/>
    <n v="156"/>
    <d v="2019-06-19T00:00:00"/>
    <n v="3.9"/>
    <n v="1"/>
    <n v="5.6"/>
    <x v="0"/>
    <s v="Ruidoso"/>
    <s v="No considerar"/>
    <x v="0"/>
  </r>
  <r>
    <n v="5395679"/>
    <s v="Large Private Room in Spacious Apt"/>
    <x v="397"/>
    <s v="Zach"/>
    <s v="1615 Cornelia Street"/>
    <n v="11385"/>
    <x v="2"/>
    <s v="Ridgewood"/>
    <n v="4069829"/>
    <n v="-7390771"/>
    <x v="0"/>
    <x v="70"/>
    <x v="6"/>
    <n v="132"/>
    <d v="2019-06-24T00:00:00"/>
    <n v="2.54"/>
    <n v="5"/>
    <n v="6.24"/>
    <x v="0"/>
    <s v="Ruidoso"/>
    <s v="No considerar"/>
    <x v="0"/>
  </r>
  <r>
    <n v="5385943"/>
    <s v="Spacious Room in Awesome Apt Sublet"/>
    <x v="398"/>
    <s v="Matthew"/>
    <s v="John T. Brush Stairway Washington Heights"/>
    <n v="10032"/>
    <x v="0"/>
    <s v="Washington Heights"/>
    <n v="4083242"/>
    <n v="-7393931"/>
    <x v="0"/>
    <x v="75"/>
    <x v="16"/>
    <n v="0"/>
    <d v="2019-06-23T00:00:00"/>
    <n v="1.07"/>
    <n v="1"/>
    <n v="5.6"/>
    <x v="0"/>
    <s v="Ruidoso"/>
    <s v="Dentro del presupuesto"/>
    <x v="0"/>
  </r>
  <r>
    <n v="5826468"/>
    <s v="Large 2 bed 2 bath w private patio!"/>
    <x v="399"/>
    <s v="Aya"/>
    <s v="1990 3rd Avenue"/>
    <n v="10029"/>
    <x v="0"/>
    <s v="East Harlem"/>
    <n v="4079372"/>
    <n v="-7394316"/>
    <x v="1"/>
    <x v="17"/>
    <x v="11"/>
    <n v="0"/>
    <d v="2019-07-05T00:00:00"/>
    <n v="0.13"/>
    <n v="1"/>
    <n v="5.6"/>
    <x v="0"/>
    <s v="Ruidoso"/>
    <s v="No considerar"/>
    <x v="0"/>
  </r>
  <r>
    <n v="5434150"/>
    <s v="CHARMING NYC Studio Loft NEAR SOHO!"/>
    <x v="400"/>
    <s v="O"/>
    <s v="Koi Bleecker Street"/>
    <n v="10012"/>
    <x v="0"/>
    <s v="Greenwich Village"/>
    <n v="4072937"/>
    <n v="-7400125"/>
    <x v="1"/>
    <x v="130"/>
    <x v="11"/>
    <n v="43"/>
    <d v="2019-01-25T00:00:00"/>
    <n v="0.85"/>
    <n v="1"/>
    <n v="5.6"/>
    <x v="0"/>
    <s v="Ruidoso"/>
    <s v="No considerar"/>
    <x v="0"/>
  </r>
  <r>
    <n v="5364337"/>
    <s v="1 Private Bedroom w/ private bath"/>
    <x v="401"/>
    <s v="Isoke"/>
    <s v="Ideal Food Basket 631"/>
    <n v="11221"/>
    <x v="1"/>
    <s v="Bedford-Stuyvesant"/>
    <n v="4068767"/>
    <n v="-7394147"/>
    <x v="0"/>
    <x v="9"/>
    <x v="1"/>
    <n v="0"/>
    <d v="2017-01-01T00:00:00"/>
    <n v="0.1"/>
    <n v="1"/>
    <n v="6.9"/>
    <x v="0"/>
    <s v="Ruidoso"/>
    <s v="No considerar"/>
    <x v="0"/>
  </r>
  <r>
    <n v="5944801"/>
    <s v="Brownstone Duplex Harlem/Columbia U"/>
    <x v="402"/>
    <s v="John"/>
    <s v="549 Manhattan Avenue"/>
    <n v="10027"/>
    <x v="0"/>
    <s v="Harlem"/>
    <n v="4080947"/>
    <n v="-7395392"/>
    <x v="1"/>
    <x v="61"/>
    <x v="6"/>
    <n v="60"/>
    <d v="2019-07-05T00:00:00"/>
    <n v="1.18"/>
    <n v="1"/>
    <n v="5.6"/>
    <x v="0"/>
    <s v="Ruidoso"/>
    <s v="No considerar"/>
    <x v="0"/>
  </r>
  <r>
    <n v="5362041"/>
    <s v="Columbia U/Harlem Townhouse Duplex"/>
    <x v="402"/>
    <s v="John"/>
    <s v="537 Manhattan Avenue"/>
    <n v="10027"/>
    <x v="0"/>
    <s v="Harlem"/>
    <n v="4080917"/>
    <n v="-7395405"/>
    <x v="1"/>
    <x v="6"/>
    <x v="0"/>
    <n v="104"/>
    <d v="2019-06-11T00:00:00"/>
    <n v="2.0699999999999998"/>
    <n v="1"/>
    <n v="5.6"/>
    <x v="0"/>
    <s v="Ruidoso"/>
    <s v="No considerar"/>
    <x v="0"/>
  </r>
  <r>
    <n v="5361021"/>
    <s v="Beautiful Washington Heights room"/>
    <x v="403"/>
    <s v="Carl"/>
    <s v="4111 Broadway"/>
    <n v="10033"/>
    <x v="0"/>
    <s v="Washington Heights"/>
    <n v="4084522"/>
    <n v="-7393952"/>
    <x v="0"/>
    <x v="16"/>
    <x v="1"/>
    <n v="1"/>
    <d v="2015-03-23T00:00:00"/>
    <n v="0.02"/>
    <n v="1"/>
    <n v="5.6"/>
    <x v="0"/>
    <s v="Ruidoso"/>
    <s v="No considerar"/>
    <x v="0"/>
  </r>
  <r>
    <n v="5359410"/>
    <s v="Comfy Room, Close to the Train! "/>
    <x v="404"/>
    <s v="Morgan"/>
    <s v="200 Central Avenue"/>
    <n v="11221"/>
    <x v="1"/>
    <s v="Bushwick"/>
    <n v="406983"/>
    <n v="-7392607"/>
    <x v="0"/>
    <x v="19"/>
    <x v="1"/>
    <n v="1"/>
    <d v="2015-03-10T00:00:00"/>
    <n v="0.02"/>
    <n v="1"/>
    <n v="6.9"/>
    <x v="0"/>
    <s v="Ruidoso"/>
    <s v="No considerar"/>
    <x v="0"/>
  </r>
  <r>
    <n v="5661603"/>
    <s v="2 bedroom home in Brooklyn"/>
    <x v="405"/>
    <s v="Gian-Murray"/>
    <s v="Duane Reade 296"/>
    <n v="11217"/>
    <x v="1"/>
    <s v="Park Slope"/>
    <n v="4067812"/>
    <n v="-7397353"/>
    <x v="1"/>
    <x v="5"/>
    <x v="13"/>
    <n v="1"/>
    <d v="2018-08-26T00:00:00"/>
    <n v="0.09"/>
    <n v="1"/>
    <n v="6.9"/>
    <x v="0"/>
    <s v="Ruidoso"/>
    <s v="No considerar"/>
    <x v="0"/>
  </r>
  <r>
    <n v="5352301"/>
    <s v="Housing for SGU/AUA/SABA/ROSS students"/>
    <x v="406"/>
    <s v="Lyn"/>
    <s v="333 East 92nd Street"/>
    <n v="11212"/>
    <x v="1"/>
    <s v="East Flatbush"/>
    <n v="4065777"/>
    <n v="-7392263"/>
    <x v="0"/>
    <x v="131"/>
    <x v="11"/>
    <n v="9"/>
    <d v="2019-03-23T00:00:00"/>
    <n v="0.18"/>
    <n v="1"/>
    <n v="6.9"/>
    <x v="0"/>
    <s v="Ruidoso"/>
    <s v="Dentro del presupuesto"/>
    <x v="0"/>
  </r>
  <r>
    <n v="5345293"/>
    <s v="Historic Landmark Neighborhood"/>
    <x v="407"/>
    <s v="Peter"/>
    <s v="320 Hicks Street"/>
    <n v="11201"/>
    <x v="1"/>
    <s v="Brooklyn Heights"/>
    <n v="4069165"/>
    <n v="-7399764"/>
    <x v="1"/>
    <x v="111"/>
    <x v="6"/>
    <n v="62"/>
    <d v="2019-06-30T00:00:00"/>
    <n v="1.19"/>
    <n v="1"/>
    <n v="6.9"/>
    <x v="0"/>
    <s v="Ruidoso"/>
    <s v="No considerar"/>
    <x v="0"/>
  </r>
  <r>
    <n v="5344850"/>
    <s v="Cozy room 15 min from Manhattan"/>
    <x v="408"/>
    <s v="Jakub"/>
    <s v="69-17 38th Avenue"/>
    <n v="11377"/>
    <x v="2"/>
    <s v="Woodside"/>
    <n v="4074705"/>
    <n v="-7389564"/>
    <x v="0"/>
    <x v="85"/>
    <x v="2"/>
    <n v="13"/>
    <d v="2018-12-18T00:00:00"/>
    <n v="0.25"/>
    <n v="5"/>
    <n v="6.24"/>
    <x v="0"/>
    <s v="Ruidoso"/>
    <s v="Dentro del presupuesto"/>
    <x v="0"/>
  </r>
  <r>
    <n v="5414911"/>
    <s v="â€œçº½çº¦ä¹‹å®¶ â€ç‹¬ç«‹æ´—æ‰‹é—´PrivateBathroom"/>
    <x v="409"/>
    <s v="Amy"/>
    <s v="59-11 Lawrence Street"/>
    <n v="11355"/>
    <x v="2"/>
    <s v="Flushing"/>
    <n v="4074428"/>
    <n v="-738333"/>
    <x v="0"/>
    <x v="70"/>
    <x v="1"/>
    <n v="76"/>
    <d v="2019-04-08T00:00:00"/>
    <n v="1.46"/>
    <n v="5"/>
    <n v="6.24"/>
    <x v="0"/>
    <s v="Ruidoso"/>
    <s v="No considerar"/>
    <x v="0"/>
  </r>
  <r>
    <n v="5383005"/>
    <s v="Gorgeous, Luxurious, Modern Apt in Williamsburg!"/>
    <x v="410"/>
    <s v="Alan"/>
    <s v="105 Montrose Avenue"/>
    <n v="11206"/>
    <x v="1"/>
    <s v="Williamsburg"/>
    <n v="4070713"/>
    <n v="-7394537"/>
    <x v="1"/>
    <x v="5"/>
    <x v="6"/>
    <n v="233"/>
    <d v="2019-06-23T00:00:00"/>
    <n v="4.38"/>
    <n v="1"/>
    <n v="6.9"/>
    <x v="0"/>
    <s v="Ruidoso"/>
    <s v="No considerar"/>
    <x v="0"/>
  </r>
  <r>
    <n v="5418807"/>
    <s v="Home away From Home in Queens!"/>
    <x v="411"/>
    <s v="Stella"/>
    <s v="29-14 Beach Channel Drive"/>
    <n v="11691"/>
    <x v="2"/>
    <s v="Bayswater"/>
    <n v="4059968"/>
    <n v="-7376452"/>
    <x v="0"/>
    <x v="28"/>
    <x v="6"/>
    <n v="81"/>
    <d v="2019-06-16T00:00:00"/>
    <n v="1.6"/>
    <n v="5"/>
    <n v="6.24"/>
    <x v="0"/>
    <s v="Ruidoso"/>
    <s v="No considerar"/>
    <x v="0"/>
  </r>
  <r>
    <n v="5325551"/>
    <s v="Large Room, Private Entrance"/>
    <x v="412"/>
    <s v="Gene"/>
    <s v="Saratoga Avenue &amp; Marion Street Saratoga Avenue"/>
    <n v="11233"/>
    <x v="1"/>
    <s v="Bedford-Stuyvesant"/>
    <n v="4068076"/>
    <n v="-7391673"/>
    <x v="0"/>
    <x v="100"/>
    <x v="6"/>
    <n v="0"/>
    <d v="2018-07-31T00:00:00"/>
    <n v="0.82"/>
    <n v="1"/>
    <n v="6.9"/>
    <x v="0"/>
    <s v="Ruidoso"/>
    <s v="No considerar"/>
    <x v="0"/>
  </r>
  <r>
    <n v="5343821"/>
    <s v="Quiet Midtown Oasis - Sutton Place"/>
    <x v="413"/>
    <s v="James"/>
    <s v="Citibike East 54th Street"/>
    <n v="10022"/>
    <x v="0"/>
    <s v="Midtown"/>
    <n v="4075624"/>
    <n v="-7396417"/>
    <x v="1"/>
    <x v="17"/>
    <x v="6"/>
    <n v="84"/>
    <d v="2019-06-25T00:00:00"/>
    <n v="2.21"/>
    <n v="1"/>
    <n v="5.6"/>
    <x v="0"/>
    <s v="Ruidoso"/>
    <s v="No considerar"/>
    <x v="0"/>
  </r>
  <r>
    <n v="5756476"/>
    <s v="Bright, sunny Gramercy apartment!"/>
    <x v="414"/>
    <s v="Sarah"/>
    <s v="Tracy Towers East 24th Street"/>
    <n v="10010"/>
    <x v="0"/>
    <s v="Kips Bay"/>
    <n v="4073894"/>
    <n v="-7398049"/>
    <x v="1"/>
    <x v="5"/>
    <x v="6"/>
    <n v="21"/>
    <d v="2019-06-17T00:00:00"/>
    <n v="0.4"/>
    <n v="1"/>
    <n v="5.6"/>
    <x v="0"/>
    <s v="Ruidoso"/>
    <s v="No considerar"/>
    <x v="0"/>
  </r>
  <r>
    <n v="5316266"/>
    <s v="Studio in North Manhattan "/>
    <x v="415"/>
    <s v="Pat"/>
    <s v="45 West 132nd Street"/>
    <n v="10037"/>
    <x v="0"/>
    <s v="Harlem"/>
    <n v="4081186"/>
    <n v="-7394019"/>
    <x v="1"/>
    <x v="0"/>
    <x v="13"/>
    <n v="2"/>
    <d v="2015-08-25T00:00:00"/>
    <n v="0.04"/>
    <n v="1"/>
    <n v="5.6"/>
    <x v="0"/>
    <s v="Ruidoso"/>
    <s v="No considerar"/>
    <x v="0"/>
  </r>
  <r>
    <n v="5309343"/>
    <s v="Serene West Village Sun-flooded apt"/>
    <x v="416"/>
    <s v="John"/>
    <s v="Health and Harmony Hudson Street"/>
    <n v="10014"/>
    <x v="0"/>
    <s v="West Village"/>
    <n v="4073183"/>
    <n v="-7400649"/>
    <x v="1"/>
    <x v="9"/>
    <x v="15"/>
    <n v="0"/>
    <d v="2015-06-27T00:00:00"/>
    <n v="5.37"/>
    <n v="1"/>
    <n v="5.6"/>
    <x v="0"/>
    <s v="Ruidoso"/>
    <s v="No considerar"/>
    <x v="0"/>
  </r>
  <r>
    <n v="6636389"/>
    <s v="perfect west village location!"/>
    <x v="417"/>
    <s v="Brian"/>
    <s v="41 Barrow Street"/>
    <n v="10014"/>
    <x v="0"/>
    <s v="West Village"/>
    <n v="4073204"/>
    <n v="-7400399"/>
    <x v="1"/>
    <x v="132"/>
    <x v="3"/>
    <n v="0"/>
    <d v="2019-05-28T00:00:00"/>
    <n v="2.86"/>
    <n v="1"/>
    <n v="5.6"/>
    <x v="0"/>
    <s v="Ruidoso"/>
    <s v="No considerar"/>
    <x v="0"/>
  </r>
  <r>
    <n v="6246681"/>
    <s v="Sun-Drenched Williamsburg Apartment"/>
    <x v="418"/>
    <s v="Allyssa"/>
    <s v="943 Metropolitan Avenue"/>
    <n v="11211"/>
    <x v="1"/>
    <s v="Williamsburg"/>
    <n v="4071475"/>
    <n v="-7393782"/>
    <x v="1"/>
    <x v="98"/>
    <x v="6"/>
    <n v="1"/>
    <d v="2015-09-28T00:00:00"/>
    <n v="0.02"/>
    <n v="1"/>
    <n v="6.9"/>
    <x v="0"/>
    <s v="Ruidoso"/>
    <s v="No considerar"/>
    <x v="0"/>
  </r>
  <r>
    <n v="5319431"/>
    <s v="Beautiful Design studio next to Central Park!"/>
    <x v="419"/>
    <s v="Stratos"/>
    <s v="Saint Bernard's School 4"/>
    <n v="10029"/>
    <x v="0"/>
    <s v="East Harlem"/>
    <n v="4078866"/>
    <n v="-7395461"/>
    <x v="1"/>
    <x v="7"/>
    <x v="13"/>
    <n v="25"/>
    <d v="2018-07-22T00:00:00"/>
    <n v="0.49"/>
    <n v="1"/>
    <n v="5.6"/>
    <x v="0"/>
    <s v="Ruidoso"/>
    <s v="No considerar"/>
    <x v="0"/>
  </r>
  <r>
    <n v="5276704"/>
    <s v="Cozy, Sunny, Clean UES Home in central location"/>
    <x v="420"/>
    <s v="Roza"/>
    <s v="306 East 71st Street"/>
    <n v="10021"/>
    <x v="0"/>
    <s v="Upper East Side"/>
    <n v="4076771"/>
    <n v="-7395844"/>
    <x v="1"/>
    <x v="7"/>
    <x v="3"/>
    <n v="8"/>
    <d v="2018-12-20T00:00:00"/>
    <n v="0.15"/>
    <n v="1"/>
    <n v="5.6"/>
    <x v="0"/>
    <s v="Ruidoso"/>
    <s v="No considerar"/>
    <x v="0"/>
  </r>
  <r>
    <n v="6334492"/>
    <s v="Spacious PRIVATE Room on Brighton Beach"/>
    <x v="421"/>
    <s v="Michael"/>
    <s v="3111 Brighton 7th Street"/>
    <n v="11235"/>
    <x v="1"/>
    <s v="Brighton Beach"/>
    <n v="4057679"/>
    <n v="-7396016"/>
    <x v="0"/>
    <x v="3"/>
    <x v="1"/>
    <n v="127"/>
    <d v="2019-06-30T00:00:00"/>
    <n v="2.54"/>
    <n v="1"/>
    <n v="6.9"/>
    <x v="0"/>
    <s v="Ruidoso"/>
    <s v="No considerar"/>
    <x v="0"/>
  </r>
  <r>
    <n v="6103774"/>
    <s v="Studio Apt East Harlem"/>
    <x v="422"/>
    <s v="Willa"/>
    <s v="322 East 119th Street"/>
    <n v="10035"/>
    <x v="0"/>
    <s v="East Harlem"/>
    <n v="4079842"/>
    <n v="-7393549"/>
    <x v="1"/>
    <x v="11"/>
    <x v="0"/>
    <n v="138"/>
    <d v="2019-07-02T00:00:00"/>
    <n v="2.74"/>
    <n v="1"/>
    <n v="5.6"/>
    <x v="0"/>
    <s v="Ruidoso"/>
    <s v="No considerar"/>
    <x v="0"/>
  </r>
  <r>
    <n v="6327529"/>
    <s v="Beautiful West Village Apartment"/>
    <x v="423"/>
    <s v="Joel"/>
    <s v="Arhaus 410"/>
    <n v="10014"/>
    <x v="0"/>
    <s v="West Village"/>
    <n v="4074039"/>
    <n v="-7400665"/>
    <x v="1"/>
    <x v="15"/>
    <x v="2"/>
    <n v="3"/>
    <d v="2016-01-01T00:00:00"/>
    <n v="0.06"/>
    <n v="1"/>
    <n v="5.6"/>
    <x v="0"/>
    <s v="Ruidoso"/>
    <s v="No considerar"/>
    <x v="0"/>
  </r>
  <r>
    <n v="5729222"/>
    <s v="Cozy and bright room with a closet"/>
    <x v="424"/>
    <s v="Sergii"/>
    <s v="2516 Clarendon Road"/>
    <n v="11226"/>
    <x v="1"/>
    <s v="Flatbush"/>
    <n v="4064295"/>
    <n v="-7395276"/>
    <x v="0"/>
    <x v="66"/>
    <x v="0"/>
    <n v="20"/>
    <d v="2019-07-07T00:00:00"/>
    <n v="0.38"/>
    <n v="1"/>
    <n v="6.9"/>
    <x v="0"/>
    <s v="Ruidoso"/>
    <s v="No considerar"/>
    <x v="0"/>
  </r>
  <r>
    <n v="5269840"/>
    <s v="Remsen Village Rental"/>
    <x v="425"/>
    <s v="Dawn"/>
    <s v="455 Remsen Avenue"/>
    <n v="11212"/>
    <x v="1"/>
    <s v="East Flatbush"/>
    <n v="4065491"/>
    <n v="-739222"/>
    <x v="1"/>
    <x v="96"/>
    <x v="3"/>
    <n v="77"/>
    <d v="2019-06-26T00:00:00"/>
    <n v="1.65"/>
    <n v="1"/>
    <n v="6.9"/>
    <x v="0"/>
    <s v="Ruidoso"/>
    <s v="No considerar"/>
    <x v="0"/>
  </r>
  <r>
    <n v="5267177"/>
    <s v="Spacious 1BR Bushwick Surfers Loft!"/>
    <x v="426"/>
    <s v="Lindsey"/>
    <s v="25 Lawton Street"/>
    <n v="11221"/>
    <x v="1"/>
    <s v="Bushwick"/>
    <n v="4069544"/>
    <n v="-7393046"/>
    <x v="1"/>
    <x v="7"/>
    <x v="0"/>
    <n v="0"/>
    <d v="2019-06-23T00:00:00"/>
    <n v="0.05"/>
    <n v="1"/>
    <n v="6.9"/>
    <x v="0"/>
    <s v="Ruidoso"/>
    <s v="No considerar"/>
    <x v="0"/>
  </r>
  <r>
    <n v="5266736"/>
    <s v="Cozy Garden Flat."/>
    <x v="427"/>
    <s v="Philmore"/>
    <s v="925 East 105th Street"/>
    <n v="11236"/>
    <x v="1"/>
    <s v="Canarsie"/>
    <n v="4064716"/>
    <n v="-7389403"/>
    <x v="1"/>
    <x v="61"/>
    <x v="6"/>
    <n v="1"/>
    <d v="2019-06-30T00:00:00"/>
    <n v="1"/>
    <n v="1"/>
    <n v="6.9"/>
    <x v="0"/>
    <s v="Ruidoso"/>
    <s v="No considerar"/>
    <x v="0"/>
  </r>
  <r>
    <n v="5340170"/>
    <s v="Spacious room in Park Slope"/>
    <x v="428"/>
    <s v="Hardik"/>
    <s v="Square Design 283"/>
    <n v="11215"/>
    <x v="1"/>
    <s v="Park Slope"/>
    <n v="4067487"/>
    <n v="-7398459"/>
    <x v="0"/>
    <x v="46"/>
    <x v="1"/>
    <n v="2"/>
    <d v="2015-07-09T00:00:00"/>
    <n v="0.04"/>
    <n v="1"/>
    <n v="6.9"/>
    <x v="0"/>
    <s v="Ruidoso"/>
    <s v="No considerar"/>
    <x v="0"/>
  </r>
  <r>
    <n v="5261913"/>
    <s v="Small, Comfortable Bedroom w/Private Bathrm for 2"/>
    <x v="429"/>
    <s v="Stephanie"/>
    <s v="Public School 58 317"/>
    <n v="10019"/>
    <x v="0"/>
    <s v="Hell's Kitchen"/>
    <n v="4076432"/>
    <n v="-7398599"/>
    <x v="0"/>
    <x v="39"/>
    <x v="6"/>
    <n v="195"/>
    <d v="2019-06-28T00:00:00"/>
    <n v="3.69"/>
    <n v="1"/>
    <n v="5.6"/>
    <x v="0"/>
    <s v="Ruidoso"/>
    <s v="No considerar"/>
    <x v="0"/>
  </r>
  <r>
    <n v="5257388"/>
    <s v="Private room in 3rd bedroom apt."/>
    <x v="430"/>
    <s v="Krupa"/>
    <s v="Farida 498"/>
    <n v="10018"/>
    <x v="0"/>
    <s v="Hell's Kitchen"/>
    <n v="4075563"/>
    <n v="-7399424"/>
    <x v="0"/>
    <x v="133"/>
    <x v="1"/>
    <n v="0"/>
    <d v="2015-10-11T00:00:00"/>
    <n v="0.14000000000000001"/>
    <n v="3"/>
    <n v="6"/>
    <x v="0"/>
    <s v="Ruidoso"/>
    <s v="No considerar"/>
    <x v="0"/>
  </r>
  <r>
    <n v="5567220"/>
    <s v="Spacious 2-bedroom in a modern bldg"/>
    <x v="431"/>
    <s v="Svetlana"/>
    <s v="1901 Lexington Avenue"/>
    <n v="10035"/>
    <x v="0"/>
    <s v="East Harlem"/>
    <n v="4080015"/>
    <n v="-7394043"/>
    <x v="1"/>
    <x v="6"/>
    <x v="6"/>
    <n v="32"/>
    <d v="2016-05-25T00:00:00"/>
    <n v="0.62"/>
    <n v="1"/>
    <n v="5.6"/>
    <x v="0"/>
    <s v="Ruidoso"/>
    <s v="No considerar"/>
    <x v="0"/>
  </r>
  <r>
    <n v="5251673"/>
    <s v="Quiet Space Directly Off L Train"/>
    <x v="432"/>
    <s v="Jaclyn"/>
    <s v="162 North 8th Street"/>
    <n v="11249"/>
    <x v="1"/>
    <s v="Williamsburg"/>
    <n v="4071843"/>
    <n v="-7395725"/>
    <x v="0"/>
    <x v="89"/>
    <x v="1"/>
    <n v="0"/>
    <d v="2019-07-05T00:00:00"/>
    <n v="0.39"/>
    <n v="1"/>
    <n v="6.9"/>
    <x v="0"/>
    <s v="Ruidoso"/>
    <s v="No considerar"/>
    <x v="0"/>
  </r>
  <r>
    <n v="6004052"/>
    <s v="Beautiful Apartment with Garden Access"/>
    <x v="433"/>
    <s v="Susanne"/>
    <s v="580 Carlton Avenue"/>
    <n v="11217"/>
    <x v="1"/>
    <s v="Prospect Heights"/>
    <n v="4067949"/>
    <n v="-7397172"/>
    <x v="1"/>
    <x v="23"/>
    <x v="6"/>
    <n v="105"/>
    <d v="2019-06-01T00:00:00"/>
    <n v="2.0499999999999998"/>
    <n v="1"/>
    <n v="6.9"/>
    <x v="0"/>
    <s v="Ruidoso"/>
    <s v="No considerar"/>
    <x v="0"/>
  </r>
  <r>
    <n v="5240711"/>
    <s v="2 BEDROOM IN MIDTOWN EAST"/>
    <x v="434"/>
    <s v="Olga"/>
    <s v="246 East 46th Street"/>
    <n v="10017"/>
    <x v="0"/>
    <s v="Midtown"/>
    <n v="4075239"/>
    <n v="-739707"/>
    <x v="1"/>
    <x v="134"/>
    <x v="10"/>
    <n v="169"/>
    <d v="2019-01-02T00:00:00"/>
    <n v="3.23"/>
    <n v="1"/>
    <n v="5.6"/>
    <x v="0"/>
    <s v="Ruidoso"/>
    <s v="No considerar"/>
    <x v="0"/>
  </r>
  <r>
    <n v="6766894"/>
    <s v="Private room, Williamsburg Brooklyn"/>
    <x v="435"/>
    <s v="Lee"/>
    <s v="Brooklyn Latin School 223"/>
    <n v="11206"/>
    <x v="1"/>
    <s v="Williamsburg"/>
    <n v="4070965"/>
    <n v="-7394411"/>
    <x v="0"/>
    <x v="89"/>
    <x v="1"/>
    <n v="0"/>
    <d v="2015-06-27T00:00:00"/>
    <n v="0.04"/>
    <n v="1"/>
    <n v="6.9"/>
    <x v="0"/>
    <s v="Ruidoso"/>
    <s v="No considerar"/>
    <x v="0"/>
  </r>
  <r>
    <n v="5232570"/>
    <s v="Cozy room awaits, best location, center of NYC"/>
    <x v="436"/>
    <s v="Norman"/>
    <s v="641 Lexington Avenue 641"/>
    <n v="10022"/>
    <x v="0"/>
    <s v="Midtown"/>
    <n v="40759"/>
    <n v="-739701"/>
    <x v="0"/>
    <x v="59"/>
    <x v="1"/>
    <n v="16"/>
    <d v="2019-05-18T00:00:00"/>
    <n v="0.52"/>
    <n v="1"/>
    <n v="5.6"/>
    <x v="0"/>
    <s v="Ruidoso"/>
    <s v="No considerar"/>
    <x v="0"/>
  </r>
  <r>
    <n v="6626581"/>
    <s v="Cute East Village 2BR"/>
    <x v="437"/>
    <s v="Alex"/>
    <s v="331 East 6th Street"/>
    <n v="10003"/>
    <x v="0"/>
    <s v="East Village"/>
    <n v="4072699"/>
    <n v="-7398694"/>
    <x v="1"/>
    <x v="17"/>
    <x v="1"/>
    <n v="0"/>
    <d v="2019-07-01T00:00:00"/>
    <n v="0.13"/>
    <n v="1"/>
    <n v="5.6"/>
    <x v="0"/>
    <s v="Ruidoso"/>
    <s v="No considerar"/>
    <x v="0"/>
  </r>
  <r>
    <n v="6288004"/>
    <s v="Cozy Room with Exposed Bricks"/>
    <x v="438"/>
    <s v="Hien"/>
    <s v="150 Cherry Street"/>
    <n v="10002"/>
    <x v="0"/>
    <s v="Two Bridges"/>
    <n v="4071063"/>
    <n v="-7399526"/>
    <x v="0"/>
    <x v="11"/>
    <x v="10"/>
    <n v="133"/>
    <d v="2019-06-22T00:00:00"/>
    <n v="2.64"/>
    <n v="1"/>
    <n v="5.6"/>
    <x v="0"/>
    <s v="Ruidoso"/>
    <s v="No considerar"/>
    <x v="0"/>
  </r>
  <r>
    <n v="5227024"/>
    <s v="Extra Large Room in Huge, Serene Harlem Brownstone"/>
    <x v="439"/>
    <s v="Tara &amp; Carl"/>
    <s v="357 West 118th Street"/>
    <n v="10026"/>
    <x v="0"/>
    <s v="Harlem"/>
    <n v="4080669"/>
    <n v="-7395655"/>
    <x v="0"/>
    <x v="57"/>
    <x v="3"/>
    <n v="56"/>
    <d v="2019-06-20T00:00:00"/>
    <n v="1.07"/>
    <n v="1"/>
    <n v="5.6"/>
    <x v="0"/>
    <s v="Ruidoso"/>
    <s v="Dentro del presupuesto"/>
    <x v="0"/>
  </r>
  <r>
    <n v="5213963"/>
    <s v="Cozy East Harlem 1BD"/>
    <x v="440"/>
    <s v="Vanessa"/>
    <s v="125th Street Library 224"/>
    <n v="10035"/>
    <x v="0"/>
    <s v="East Harlem"/>
    <n v="4080302"/>
    <n v="-7393476"/>
    <x v="1"/>
    <x v="89"/>
    <x v="3"/>
    <n v="1"/>
    <d v="2015-04-01T00:00:00"/>
    <n v="0.02"/>
    <n v="1"/>
    <n v="5.6"/>
    <x v="0"/>
    <s v="Ruidoso"/>
    <s v="No considerar"/>
    <x v="0"/>
  </r>
  <r>
    <n v="5211090"/>
    <s v="Central 1 bdrm, W/D, roof deck"/>
    <x v="441"/>
    <s v="Justin"/>
    <s v="Fuel 347"/>
    <n v="10010"/>
    <x v="0"/>
    <s v="Kips Bay"/>
    <n v="4074041"/>
    <n v="-7398176"/>
    <x v="1"/>
    <x v="41"/>
    <x v="6"/>
    <n v="2"/>
    <d v="2015-06-25T00:00:00"/>
    <n v="0.04"/>
    <n v="1"/>
    <n v="5.6"/>
    <x v="0"/>
    <s v="Ruidoso"/>
    <s v="No considerar"/>
    <x v="0"/>
  </r>
  <r>
    <n v="5728502"/>
    <s v="Hand Crafted Williamsburg Sanctuary"/>
    <x v="442"/>
    <s v="Danny"/>
    <s v="387 South 4th Street"/>
    <n v="11211"/>
    <x v="1"/>
    <s v="Williamsburg"/>
    <n v="4070835"/>
    <n v="-7395226"/>
    <x v="1"/>
    <x v="26"/>
    <x v="3"/>
    <n v="67"/>
    <d v="2019-06-30T00:00:00"/>
    <n v="1.32"/>
    <n v="1"/>
    <n v="6.9"/>
    <x v="0"/>
    <s v="Ruidoso"/>
    <s v="No considerar"/>
    <x v="0"/>
  </r>
  <r>
    <n v="5373297"/>
    <s v="Comfy 1 Bedroom Apt with Guest Room"/>
    <x v="443"/>
    <s v="Alexsis"/>
    <s v="P.S. 118 The Maurice Sendak Community School 7th Street"/>
    <n v="11215"/>
    <x v="1"/>
    <s v="Park Slope"/>
    <n v="4067092"/>
    <n v="-7398759"/>
    <x v="1"/>
    <x v="6"/>
    <x v="6"/>
    <n v="4"/>
    <d v="2016-10-23T00:00:00"/>
    <n v="0.08"/>
    <n v="1"/>
    <n v="6.9"/>
    <x v="0"/>
    <s v="Ruidoso"/>
    <s v="No considerar"/>
    <x v="0"/>
  </r>
  <r>
    <n v="6197119"/>
    <s v="Sunny 1 bd -Prospect Park!"/>
    <x v="444"/>
    <s v="Bridgette"/>
    <s v="Empire Boulevard &amp; Bedford Avenue Empire Boulevard"/>
    <n v="11213"/>
    <x v="1"/>
    <s v="Crown Heights"/>
    <n v="4066356"/>
    <n v="-7395667"/>
    <x v="1"/>
    <x v="11"/>
    <x v="3"/>
    <n v="59"/>
    <d v="2019-06-26T00:00:00"/>
    <n v="1.17"/>
    <n v="1"/>
    <n v="6.9"/>
    <x v="0"/>
    <s v="Ruidoso"/>
    <s v="No considerar"/>
    <x v="0"/>
  </r>
  <r>
    <n v="5199814"/>
    <s v="Sunny 1bedroom with yard "/>
    <x v="445"/>
    <s v="Katherine"/>
    <s v="Beauty House 407"/>
    <n v="11215"/>
    <x v="1"/>
    <s v="South Slope"/>
    <n v="4066437"/>
    <n v="-7398353"/>
    <x v="1"/>
    <x v="12"/>
    <x v="0"/>
    <n v="1"/>
    <d v="2015-09-01T00:00:00"/>
    <n v="0.02"/>
    <n v="1"/>
    <n v="6.9"/>
    <x v="0"/>
    <s v="Ruidoso"/>
    <s v="No considerar"/>
    <x v="0"/>
  </r>
  <r>
    <n v="5195654"/>
    <s v="Large Size Room Next to Subway"/>
    <x v="446"/>
    <s v="Nikki"/>
    <s v="51 Vernon Avenue"/>
    <n v="11206"/>
    <x v="1"/>
    <s v="Bedford-Stuyvesant"/>
    <n v="4069467"/>
    <n v="-739501"/>
    <x v="0"/>
    <x v="46"/>
    <x v="2"/>
    <n v="20"/>
    <d v="2017-10-23T00:00:00"/>
    <n v="0.38"/>
    <n v="1"/>
    <n v="6.9"/>
    <x v="0"/>
    <s v="Ruidoso"/>
    <s v="Dentro del presupuesto"/>
    <x v="0"/>
  </r>
  <r>
    <n v="5193916"/>
    <s v="Private room available in Dumbo Brooklyn"/>
    <x v="447"/>
    <s v="Kayla"/>
    <s v="61 Prince Street"/>
    <n v="11201"/>
    <x v="1"/>
    <s v="Fort Greene"/>
    <n v="4069605"/>
    <n v="-7398207"/>
    <x v="0"/>
    <x v="46"/>
    <x v="1"/>
    <n v="3"/>
    <d v="2016-07-15T00:00:00"/>
    <n v="0.08"/>
    <n v="1"/>
    <n v="6.9"/>
    <x v="0"/>
    <s v="Ruidoso"/>
    <s v="No considerar"/>
    <x v="0"/>
  </r>
  <r>
    <n v="5192219"/>
    <s v="Metro Retreat  - - Harlem"/>
    <x v="448"/>
    <s v="Glenda"/>
    <s v="Saint James Presbyterian Church 409"/>
    <n v="10031"/>
    <x v="0"/>
    <s v="Harlem"/>
    <n v="4082153"/>
    <n v="-7394651"/>
    <x v="0"/>
    <x v="100"/>
    <x v="1"/>
    <n v="194"/>
    <d v="2019-06-22T00:00:00"/>
    <n v="3.81"/>
    <n v="1"/>
    <n v="5.6"/>
    <x v="0"/>
    <s v="Ruidoso"/>
    <s v="No considerar"/>
    <x v="0"/>
  </r>
  <r>
    <n v="5192165"/>
    <s v="Classic Harlem Brownstone - Manhattan"/>
    <x v="448"/>
    <s v="Glenda"/>
    <s v="311 Convent Avenue"/>
    <n v="10031"/>
    <x v="0"/>
    <s v="Harlem"/>
    <n v="4082306"/>
    <n v="-7394688"/>
    <x v="0"/>
    <x v="81"/>
    <x v="1"/>
    <n v="209"/>
    <d v="2019-06-13T00:00:00"/>
    <n v="4.12"/>
    <n v="1"/>
    <n v="5.6"/>
    <x v="0"/>
    <s v="Ruidoso"/>
    <s v="No considerar"/>
    <x v="0"/>
  </r>
  <r>
    <n v="6179500"/>
    <s v="Ideal Location, Spacious IBr"/>
    <x v="449"/>
    <s v="Sagnes"/>
    <s v="FDNY Engine 16/Ladder 7 234"/>
    <n v="10016"/>
    <x v="0"/>
    <s v="Kips Bay"/>
    <n v="4074174"/>
    <n v="-7397878"/>
    <x v="0"/>
    <x v="89"/>
    <x v="7"/>
    <n v="1"/>
    <d v="2015-05-31T00:00:00"/>
    <n v="0.02"/>
    <n v="1"/>
    <n v="5.6"/>
    <x v="0"/>
    <s v="Ruidoso"/>
    <s v="No considerar"/>
    <x v="0"/>
  </r>
  <r>
    <n v="6373790"/>
    <s v="Enjoy a comfy apartment on the UWS"/>
    <x v="450"/>
    <s v="Gat"/>
    <s v="210 West 101st Street"/>
    <n v="10025"/>
    <x v="0"/>
    <s v="Upper West Side"/>
    <n v="4079745"/>
    <n v="-7396916"/>
    <x v="1"/>
    <x v="135"/>
    <x v="1"/>
    <n v="1"/>
    <d v="2015-07-05T00:00:00"/>
    <n v="0.02"/>
    <n v="1"/>
    <n v="5.6"/>
    <x v="0"/>
    <s v="Ruidoso"/>
    <s v="No considerar"/>
    <x v="0"/>
  </r>
  <r>
    <n v="6215083"/>
    <s v="Comfy Space in Williamsburg!"/>
    <x v="451"/>
    <s v="Betsy"/>
    <s v="59 Manhattan Avenue"/>
    <n v="11206"/>
    <x v="1"/>
    <s v="Williamsburg"/>
    <n v="4070431"/>
    <n v="-7394528"/>
    <x v="2"/>
    <x v="126"/>
    <x v="6"/>
    <n v="45"/>
    <d v="2019-06-17T00:00:00"/>
    <n v="0.9"/>
    <n v="1"/>
    <n v="6.9"/>
    <x v="0"/>
    <s v="Ruidoso"/>
    <s v="No considerar"/>
    <x v="0"/>
  </r>
  <r>
    <n v="5180624"/>
    <s v="Cozy Room in Bushwick, Brooklyn"/>
    <x v="452"/>
    <s v="Carmen"/>
    <s v="75 Linden Street"/>
    <n v="11221"/>
    <x v="1"/>
    <s v="Bushwick"/>
    <n v="4069237"/>
    <n v="-7392097"/>
    <x v="0"/>
    <x v="28"/>
    <x v="6"/>
    <n v="1"/>
    <d v="2015-09-21T00:00:00"/>
    <n v="0.02"/>
    <n v="1"/>
    <n v="6.9"/>
    <x v="0"/>
    <s v="Ruidoso"/>
    <s v="No considerar"/>
    <x v="0"/>
  </r>
  <r>
    <n v="6151450"/>
    <s v="Large room in Hamilton Heights"/>
    <x v="453"/>
    <s v="Esther"/>
    <s v="418 West 144th Street"/>
    <n v="10031"/>
    <x v="0"/>
    <s v="Harlem"/>
    <n v="4082366"/>
    <n v="-739461"/>
    <x v="0"/>
    <x v="19"/>
    <x v="0"/>
    <n v="1"/>
    <d v="2018-05-28T00:00:00"/>
    <n v="7.0000000000000007E-2"/>
    <n v="1"/>
    <n v="5.6"/>
    <x v="0"/>
    <s v="Ruidoso"/>
    <s v="No considerar"/>
    <x v="0"/>
  </r>
  <r>
    <n v="5179556"/>
    <s v="Huge 3BR on Prospect Park"/>
    <x v="454"/>
    <s v="Martin"/>
    <s v="214 Seeley Street"/>
    <n v="11218"/>
    <x v="1"/>
    <s v="Windsor Terrace"/>
    <n v="4065494"/>
    <n v="-7397478"/>
    <x v="1"/>
    <x v="17"/>
    <x v="0"/>
    <n v="0"/>
    <d v="2019-05-28T00:00:00"/>
    <n v="3.9"/>
    <n v="1"/>
    <n v="6.9"/>
    <x v="0"/>
    <s v="Ruidoso"/>
    <s v="No considerar"/>
    <x v="0"/>
  </r>
  <r>
    <n v="5219488"/>
    <s v="Luxury Upper East Side Studio Apt"/>
    <x v="455"/>
    <s v="Harman"/>
    <s v="East 72nd Street &amp; 1 Avenue East 72nd Street"/>
    <n v="10021"/>
    <x v="0"/>
    <s v="Upper East Side"/>
    <n v="4076802"/>
    <n v="-7395653"/>
    <x v="1"/>
    <x v="5"/>
    <x v="3"/>
    <n v="10"/>
    <d v="2018-05-29T00:00:00"/>
    <n v="0.19"/>
    <n v="1"/>
    <n v="5.6"/>
    <x v="0"/>
    <s v="Ruidoso"/>
    <s v="No considerar"/>
    <x v="0"/>
  </r>
  <r>
    <n v="5173154"/>
    <s v="COZY, AFFORDABLE, PVT. BEDSTUY ROOM"/>
    <x v="456"/>
    <s v="Tyler"/>
    <s v="444 Lexington Avenue"/>
    <n v="11221"/>
    <x v="1"/>
    <s v="Bedford-Stuyvesant"/>
    <n v="4068833"/>
    <n v="-7394329"/>
    <x v="0"/>
    <x v="9"/>
    <x v="1"/>
    <n v="0"/>
    <d v="2015-10-11T00:00:00"/>
    <n v="0.02"/>
    <n v="1"/>
    <n v="6.9"/>
    <x v="0"/>
    <s v="Ruidoso"/>
    <s v="No considerar"/>
    <x v="0"/>
  </r>
  <r>
    <n v="5270589"/>
    <s v="Large, Furnished East Village Room"/>
    <x v="457"/>
    <s v="Bennett"/>
    <s v="The Ukrainian Museum 220"/>
    <n v="10003"/>
    <x v="0"/>
    <s v="East Village"/>
    <n v="4072787"/>
    <n v="-7398969"/>
    <x v="0"/>
    <x v="89"/>
    <x v="1"/>
    <n v="0"/>
    <d v="2015-07-20T00:00:00"/>
    <n v="0.02"/>
    <n v="1"/>
    <n v="5.6"/>
    <x v="0"/>
    <s v="Ruidoso"/>
    <s v="No considerar"/>
    <x v="0"/>
  </r>
  <r>
    <n v="5164045"/>
    <s v="Cozy, sunny private room"/>
    <x v="458"/>
    <s v="Sara"/>
    <s v="307 Patchen Avenue"/>
    <n v="11233"/>
    <x v="1"/>
    <s v="Bedford-Stuyvesant"/>
    <n v="4068074"/>
    <n v="-7392513"/>
    <x v="0"/>
    <x v="70"/>
    <x v="6"/>
    <n v="21"/>
    <d v="2016-07-17T00:00:00"/>
    <n v="0.43"/>
    <n v="1"/>
    <n v="6.9"/>
    <x v="0"/>
    <s v="Ruidoso"/>
    <s v="No considerar"/>
    <x v="0"/>
  </r>
  <r>
    <n v="5152230"/>
    <s v="Convenience &amp; Chill"/>
    <x v="459"/>
    <s v="Rachel"/>
    <s v="339 West 144th Street"/>
    <n v="10031"/>
    <x v="0"/>
    <s v="Harlem"/>
    <n v="4082383"/>
    <n v="-7394639"/>
    <x v="0"/>
    <x v="70"/>
    <x v="1"/>
    <n v="61"/>
    <d v="2019-04-24T00:00:00"/>
    <n v="1.1599999999999999"/>
    <n v="1"/>
    <n v="5.6"/>
    <x v="0"/>
    <s v="Ruidoso"/>
    <s v="No considerar"/>
    <x v="0"/>
  </r>
  <r>
    <n v="5146173"/>
    <s v="*Designer West Village Dream Home*"/>
    <x v="460"/>
    <s v="Christina"/>
    <s v="132 Perry Street"/>
    <n v="10014"/>
    <x v="0"/>
    <s v="West Village"/>
    <n v="4073451"/>
    <n v="-7400746"/>
    <x v="1"/>
    <x v="136"/>
    <x v="0"/>
    <n v="12"/>
    <d v="2016-10-23T00:00:00"/>
    <n v="0.24"/>
    <n v="2"/>
    <n v="5.7"/>
    <x v="0"/>
    <s v="Ruidoso"/>
    <s v="No considerar"/>
    <x v="0"/>
  </r>
  <r>
    <n v="5482918"/>
    <s v="Pleasant-Place JFK Private Housings Complex"/>
    <x v="461"/>
    <s v="Dean&amp;Paula"/>
    <s v="145-105 178th Place"/>
    <n v="11434"/>
    <x v="2"/>
    <s v="Springfield Gardens"/>
    <n v="406631"/>
    <n v="-7376749"/>
    <x v="0"/>
    <x v="72"/>
    <x v="1"/>
    <n v="148"/>
    <d v="2019-05-30T00:00:00"/>
    <n v="3.82"/>
    <n v="5"/>
    <n v="6.24"/>
    <x v="0"/>
    <s v="Ruidoso"/>
    <s v="No considerar"/>
    <x v="0"/>
  </r>
  <r>
    <n v="6227341"/>
    <s v="Cozy &amp; Convenient Room in Bed-Stuy"/>
    <x v="462"/>
    <s v="Emily"/>
    <s v="Restoration Plaza 1368"/>
    <n v="11216"/>
    <x v="1"/>
    <s v="Bedford-Stuyvesant"/>
    <n v="4067998"/>
    <n v="-739452"/>
    <x v="0"/>
    <x v="46"/>
    <x v="1"/>
    <n v="0"/>
    <d v="2019-07-01T00:00:00"/>
    <n v="0.03"/>
    <n v="1"/>
    <n v="6.9"/>
    <x v="0"/>
    <s v="Ruidoso"/>
    <s v="No considerar"/>
    <x v="0"/>
  </r>
  <r>
    <n v="5216799"/>
    <s v="Three-bedroom apartment in beautiful house"/>
    <x v="463"/>
    <s v="Lisa And Jessica"/>
    <s v="48 Winthrop Street"/>
    <n v="11225"/>
    <x v="1"/>
    <s v="Prospect-Lefferts Gardens"/>
    <n v="4065649"/>
    <n v="-7395854"/>
    <x v="1"/>
    <x v="137"/>
    <x v="2"/>
    <n v="17"/>
    <d v="2016-01-03T00:00:00"/>
    <n v="0.32"/>
    <n v="1"/>
    <n v="6.9"/>
    <x v="0"/>
    <s v="Ruidoso"/>
    <s v="No considerar"/>
    <x v="0"/>
  </r>
  <r>
    <n v="5131879"/>
    <s v="Large, comfy 1br in Williamsburg!"/>
    <x v="464"/>
    <s v="Alexis"/>
    <s v="198 Ainslie Street"/>
    <n v="11211"/>
    <x v="1"/>
    <s v="Williamsburg"/>
    <n v="407127"/>
    <n v="-7394643"/>
    <x v="1"/>
    <x v="138"/>
    <x v="14"/>
    <n v="0"/>
    <d v="2015-07-20T00:00:00"/>
    <n v="0.04"/>
    <n v="2"/>
    <n v="7.4"/>
    <x v="0"/>
    <s v="Ruidoso"/>
    <s v="No considerar"/>
    <x v="0"/>
  </r>
  <r>
    <n v="5117339"/>
    <s v="Quiet Bdrm w/Private Bath &amp; TV in BIG apartment!"/>
    <x v="465"/>
    <s v="Buddy"/>
    <s v="3 West 87th Street"/>
    <n v="10024"/>
    <x v="0"/>
    <s v="Upper West Side"/>
    <n v="4078648"/>
    <n v="-739692"/>
    <x v="0"/>
    <x v="39"/>
    <x v="6"/>
    <n v="78"/>
    <d v="2019-06-02T00:00:00"/>
    <n v="1.68"/>
    <n v="1"/>
    <n v="5.6"/>
    <x v="0"/>
    <s v="Ruidoso"/>
    <s v="No considerar"/>
    <x v="0"/>
  </r>
  <r>
    <n v="6522849"/>
    <s v="Home Sweet Home :)"/>
    <x v="466"/>
    <s v="Leonit"/>
    <s v="1971 Ocean Parkway"/>
    <n v="11223"/>
    <x v="1"/>
    <s v="Sheepshead Bay"/>
    <n v="4060078"/>
    <n v="-7396527"/>
    <x v="0"/>
    <x v="36"/>
    <x v="1"/>
    <n v="5"/>
    <d v="2019-01-03T00:00:00"/>
    <n v="0.13"/>
    <n v="1"/>
    <n v="6.9"/>
    <x v="0"/>
    <s v="Ruidoso"/>
    <s v="No considerar"/>
    <x v="0"/>
  </r>
  <r>
    <n v="5115534"/>
    <s v="Large williamsburg apt. Sleeps 4."/>
    <x v="467"/>
    <s v="Martha"/>
    <s v="45 Meserole Street"/>
    <n v="11206"/>
    <x v="1"/>
    <s v="Williamsburg"/>
    <n v="4070783"/>
    <n v="-7394858"/>
    <x v="1"/>
    <x v="63"/>
    <x v="6"/>
    <n v="3"/>
    <d v="2015-12-30T00:00:00"/>
    <n v="0.06"/>
    <n v="1"/>
    <n v="6.9"/>
    <x v="0"/>
    <s v="Ruidoso"/>
    <s v="No considerar"/>
    <x v="0"/>
  </r>
  <r>
    <n v="5115372"/>
    <s v="Comfy Room Family Home LGA Airport NO CLEANING FEE"/>
    <x v="468"/>
    <s v="Danielle"/>
    <s v="25-32 99th Street"/>
    <n v="11369"/>
    <x v="2"/>
    <s v="East Elmhurst"/>
    <n v="4076374"/>
    <n v="-7387103"/>
    <x v="0"/>
    <x v="139"/>
    <x v="1"/>
    <n v="430"/>
    <d v="2019-07-03T00:00:00"/>
    <n v="13.45"/>
    <n v="5"/>
    <n v="6.24"/>
    <x v="0"/>
    <s v="Ruidoso"/>
    <s v="No considerar"/>
    <x v="0"/>
  </r>
  <r>
    <n v="6608246"/>
    <s v="Duplex Suite Sleeps 8"/>
    <x v="469"/>
    <s v="Christopher"/>
    <s v="140 17th Street"/>
    <n v="11215"/>
    <x v="1"/>
    <s v="Sunset Park"/>
    <n v="406655"/>
    <n v="-7399501"/>
    <x v="1"/>
    <x v="41"/>
    <x v="0"/>
    <n v="52"/>
    <d v="2019-06-25T00:00:00"/>
    <n v="1.1200000000000001"/>
    <n v="1"/>
    <n v="6.9"/>
    <x v="0"/>
    <s v="Ruidoso"/>
    <s v="No considerar"/>
    <x v="0"/>
  </r>
  <r>
    <n v="6093459"/>
    <s v="The very heart of Williamsburg"/>
    <x v="470"/>
    <s v="Guillermo"/>
    <s v="118 Berry Street"/>
    <n v="11249"/>
    <x v="1"/>
    <s v="Williamsburg"/>
    <n v="407186"/>
    <n v="-7395951"/>
    <x v="0"/>
    <x v="14"/>
    <x v="2"/>
    <n v="6"/>
    <d v="2016-11-27T00:00:00"/>
    <n v="0.12"/>
    <n v="1"/>
    <n v="6.9"/>
    <x v="0"/>
    <s v="Ruidoso"/>
    <s v="No considerar"/>
    <x v="0"/>
  </r>
  <r>
    <n v="6458979"/>
    <s v="Beautiful Condo w/ Private Rooftop"/>
    <x v="471"/>
    <s v="Neil"/>
    <s v="Junior High School 50 South 3rd Street"/>
    <n v="11211"/>
    <x v="1"/>
    <s v="Williamsburg"/>
    <n v="4071161"/>
    <n v="-7395957"/>
    <x v="1"/>
    <x v="140"/>
    <x v="3"/>
    <n v="9"/>
    <d v="2019-05-12T00:00:00"/>
    <n v="0.25"/>
    <n v="1"/>
    <n v="7"/>
    <x v="0"/>
    <s v="Ruidoso"/>
    <s v="No considerar"/>
    <x v="0"/>
  </r>
  <r>
    <n v="5110224"/>
    <s v="Room in artist apartment/ close to Ferry"/>
    <x v="472"/>
    <s v="Jeff"/>
    <s v="Victory Boulevard &amp; Saint Marks Place Victory Boulevard"/>
    <n v="10301"/>
    <x v="4"/>
    <s v="Stapleton"/>
    <n v="406375"/>
    <n v="-7407654"/>
    <x v="0"/>
    <x v="12"/>
    <x v="1"/>
    <n v="0"/>
    <d v="2019-06-30T00:00:00"/>
    <n v="7.0000000000000007E-2"/>
    <n v="1"/>
    <n v="5.19"/>
    <x v="1"/>
    <s v="Poco Ruidoso"/>
    <s v="No considerar"/>
    <x v="0"/>
  </r>
  <r>
    <n v="5106749"/>
    <s v="Cozy 1BD near midtown Manhattan"/>
    <x v="473"/>
    <s v="Kat"/>
    <s v="34-14 30th Street"/>
    <n v="11106"/>
    <x v="2"/>
    <s v="Long Island City"/>
    <n v="407599"/>
    <n v="-739285"/>
    <x v="1"/>
    <x v="7"/>
    <x v="12"/>
    <n v="35"/>
    <d v="2019-05-24T00:00:00"/>
    <n v="0.69"/>
    <n v="5"/>
    <n v="6.24"/>
    <x v="0"/>
    <s v="Ruidoso"/>
    <s v="No considerar"/>
    <x v="0"/>
  </r>
  <r>
    <n v="5105768"/>
    <s v="Close to subway, Manhattan, &amp; shops with kitchen"/>
    <x v="474"/>
    <s v="William"/>
    <s v="48-09 88th Street"/>
    <n v="11373"/>
    <x v="2"/>
    <s v="Elmhurst"/>
    <n v="4074038"/>
    <n v="-7387599"/>
    <x v="1"/>
    <x v="61"/>
    <x v="2"/>
    <n v="31"/>
    <d v="2019-05-27T00:00:00"/>
    <n v="0.64"/>
    <n v="5"/>
    <n v="6.24"/>
    <x v="0"/>
    <s v="Ruidoso"/>
    <s v="No considerar"/>
    <x v="0"/>
  </r>
  <r>
    <n v="5494750"/>
    <s v="Home 4 Medical Professionals-Kngbr4"/>
    <x v="475"/>
    <s v="Stat"/>
    <s v="Old Boys High Field East 46th Street"/>
    <n v="11203"/>
    <x v="1"/>
    <s v="East Flatbush"/>
    <n v="4066087"/>
    <n v="-7393516"/>
    <x v="0"/>
    <x v="85"/>
    <x v="11"/>
    <n v="1"/>
    <d v="2019-03-30T00:00:00"/>
    <n v="0.28999999999999998"/>
    <n v="1"/>
    <n v="6.9"/>
    <x v="0"/>
    <s v="Ruidoso"/>
    <s v="Dentro del presupuesto"/>
    <x v="0"/>
  </r>
  <r>
    <n v="6718257"/>
    <s v="Home 4 Medical Professionals - The &quot;Clinomania&quot;"/>
    <x v="475"/>
    <s v="Stat"/>
    <s v="532 Schenectady Avenue"/>
    <n v="11203"/>
    <x v="1"/>
    <s v="East Flatbush"/>
    <n v="4066079"/>
    <n v="-739342"/>
    <x v="0"/>
    <x v="116"/>
    <x v="11"/>
    <n v="2"/>
    <d v="2018-09-22T00:00:00"/>
    <n v="0.06"/>
    <n v="1"/>
    <n v="6.9"/>
    <x v="0"/>
    <s v="Ruidoso"/>
    <s v="Dentro del presupuesto"/>
    <x v="0"/>
  </r>
  <r>
    <n v="6719207"/>
    <s v="Home 4 Medical Professionals-Kngbr3"/>
    <x v="475"/>
    <s v="Stat"/>
    <s v="Kingsbrook Jewish Medical Center 585"/>
    <n v="11203"/>
    <x v="1"/>
    <s v="East Flatbush"/>
    <n v="4066037"/>
    <n v="-7393316"/>
    <x v="0"/>
    <x v="141"/>
    <x v="11"/>
    <n v="0"/>
    <d v="2017-09-04T00:00:00"/>
    <n v="0.06"/>
    <n v="1"/>
    <n v="6.9"/>
    <x v="0"/>
    <s v="Ruidoso"/>
    <s v="Dentro del presupuesto"/>
    <x v="0"/>
  </r>
  <r>
    <n v="5382755"/>
    <s v="Home 4 Medical Professionals-Kngbr6"/>
    <x v="475"/>
    <s v="Stat"/>
    <s v="120 East 46th Street"/>
    <n v="11203"/>
    <x v="1"/>
    <s v="East Flatbush"/>
    <n v="406593"/>
    <n v="-7393512"/>
    <x v="0"/>
    <x v="29"/>
    <x v="11"/>
    <n v="1"/>
    <d v="2016-09-30T00:00:00"/>
    <n v="0.03"/>
    <n v="1"/>
    <n v="6.9"/>
    <x v="0"/>
    <s v="Ruidoso"/>
    <s v="Dentro del presupuesto"/>
    <x v="0"/>
  </r>
  <r>
    <n v="5495026"/>
    <s v="Home 4 Medical Professionals-Kngbr5"/>
    <x v="475"/>
    <s v="Stat"/>
    <s v="Kingsbrook Jewish Medical Center 585"/>
    <n v="11203"/>
    <x v="1"/>
    <s v="East Flatbush"/>
    <n v="4065881"/>
    <n v="-7393376"/>
    <x v="0"/>
    <x v="116"/>
    <x v="11"/>
    <n v="2"/>
    <d v="2016-05-07T00:00:00"/>
    <n v="0.04"/>
    <n v="1"/>
    <n v="6.9"/>
    <x v="0"/>
    <s v="Ruidoso"/>
    <s v="Dentro del presupuesto"/>
    <x v="0"/>
  </r>
  <r>
    <n v="6718383"/>
    <s v="Home 4 Medical Professionals-Kngbr1"/>
    <x v="475"/>
    <s v="Stat"/>
    <s v="794 Midwood Street"/>
    <n v="11203"/>
    <x v="1"/>
    <s v="East Flatbush"/>
    <n v="4066058"/>
    <n v="-7393383"/>
    <x v="0"/>
    <x v="92"/>
    <x v="11"/>
    <n v="1"/>
    <d v="2015-11-28T00:00:00"/>
    <n v="0.02"/>
    <n v="1"/>
    <n v="6.9"/>
    <x v="0"/>
    <s v="Ruidoso"/>
    <s v="Dentro del presupuesto"/>
    <x v="0"/>
  </r>
  <r>
    <n v="5538410"/>
    <s v="Home 4 Medical Professionals-Dwnst8"/>
    <x v="475"/>
    <s v="Stat"/>
    <s v="SUNY Downstate Campus Linden Boulevard"/>
    <n v="11203"/>
    <x v="1"/>
    <s v="East Flatbush"/>
    <n v="4065546"/>
    <n v="-7394619"/>
    <x v="0"/>
    <x v="46"/>
    <x v="11"/>
    <n v="0"/>
    <d v="2015-08-22T00:00:00"/>
    <n v="0.04"/>
    <n v="1"/>
    <n v="6.9"/>
    <x v="0"/>
    <s v="Ruidoso"/>
    <s v="Dentro del presupuesto"/>
    <x v="0"/>
  </r>
  <r>
    <n v="5632551"/>
    <s v="Home 4 Medical Professionals- The &quot;Zona&quot;"/>
    <x v="475"/>
    <s v="Stat"/>
    <s v="Wyckoff Heights Medical Center 374"/>
    <n v="11237"/>
    <x v="1"/>
    <s v="Bushwick"/>
    <n v="4070406"/>
    <n v="-7391811"/>
    <x v="0"/>
    <x v="76"/>
    <x v="11"/>
    <n v="3"/>
    <d v="2019-03-02T00:00:00"/>
    <n v="0.06"/>
    <n v="1"/>
    <n v="6.9"/>
    <x v="0"/>
    <s v="Ruidoso"/>
    <s v="Dentro del presupuesto"/>
    <x v="0"/>
  </r>
  <r>
    <n v="5581272"/>
    <s v="Home 4 Medical Professionals - The &quot;Horripilation&quot;"/>
    <x v="475"/>
    <s v="Stat"/>
    <s v="Seagirt Boulevard &amp; Beach 20th Street Seagirt Boulevard"/>
    <n v="11691"/>
    <x v="2"/>
    <s v="Far Rockaway"/>
    <n v="4059535"/>
    <n v="-7375441"/>
    <x v="0"/>
    <x v="85"/>
    <x v="11"/>
    <n v="4"/>
    <d v="2018-11-03T00:00:00"/>
    <n v="0.08"/>
    <n v="5"/>
    <n v="6.24"/>
    <x v="0"/>
    <s v="Ruidoso"/>
    <s v="Dentro del presupuesto"/>
    <x v="0"/>
  </r>
  <r>
    <n v="5384774"/>
    <s v="Home For Medical Professionals - &quot;The Singultus&quot;"/>
    <x v="475"/>
    <s v="Stat"/>
    <s v="20-24 Seagirt Boulevard"/>
    <n v="11691"/>
    <x v="2"/>
    <s v="Far Rockaway"/>
    <n v="4059696"/>
    <n v="-7375524"/>
    <x v="0"/>
    <x v="142"/>
    <x v="13"/>
    <n v="2"/>
    <d v="2015-07-31T00:00:00"/>
    <n v="0.04"/>
    <n v="5"/>
    <n v="6.24"/>
    <x v="0"/>
    <s v="Ruidoso"/>
    <s v="Dentro del presupuesto"/>
    <x v="0"/>
  </r>
  <r>
    <n v="5102006"/>
    <s v="Quaint Sunny Cobble Hill Brownstone"/>
    <x v="476"/>
    <s v="Jen"/>
    <s v="246 Clinton Street"/>
    <n v="11201"/>
    <x v="1"/>
    <s v="Cobble Hill"/>
    <n v="4068854"/>
    <n v="-7399533"/>
    <x v="1"/>
    <x v="23"/>
    <x v="3"/>
    <n v="16"/>
    <d v="2016-11-21T00:00:00"/>
    <n v="0.3"/>
    <n v="1"/>
    <n v="6.9"/>
    <x v="0"/>
    <s v="Ruidoso"/>
    <s v="No considerar"/>
    <x v="0"/>
  </r>
  <r>
    <n v="5826700"/>
    <s v="Beautiful Spacious Uptown Apartment"/>
    <x v="477"/>
    <s v="Geoff"/>
    <s v="621 West 142nd Street"/>
    <n v="10031"/>
    <x v="0"/>
    <s v="Harlem"/>
    <n v="4082505"/>
    <n v="-7395294"/>
    <x v="1"/>
    <x v="23"/>
    <x v="11"/>
    <n v="36"/>
    <d v="2017-03-26T00:00:00"/>
    <n v="0.7"/>
    <n v="1"/>
    <n v="5.6"/>
    <x v="0"/>
    <s v="Ruidoso"/>
    <s v="No considerar"/>
    <x v="0"/>
  </r>
  <r>
    <n v="5091056"/>
    <s v="Comfy Bedroom quite neighborhood "/>
    <x v="478"/>
    <s v="Claude"/>
    <s v="91-02 70th Avenue"/>
    <n v="11375"/>
    <x v="2"/>
    <s v="Forest Hills"/>
    <n v="4071158"/>
    <n v="-7385273"/>
    <x v="0"/>
    <x v="15"/>
    <x v="1"/>
    <n v="12"/>
    <d v="2019-01-03T00:00:00"/>
    <n v="0.35"/>
    <n v="5"/>
    <n v="6.24"/>
    <x v="0"/>
    <s v="Ruidoso"/>
    <s v="No considerar"/>
    <x v="0"/>
  </r>
  <r>
    <n v="6493181"/>
    <s v="Sunny &amp; Tall 1 BR, Central Pk,Train"/>
    <x v="479"/>
    <s v="Joe"/>
    <s v="339 East 75th Street"/>
    <n v="10021"/>
    <x v="0"/>
    <s v="Upper East Side"/>
    <n v="4077025"/>
    <n v="-7395491"/>
    <x v="1"/>
    <x v="17"/>
    <x v="2"/>
    <n v="95"/>
    <d v="2019-05-26T00:00:00"/>
    <n v="1.95"/>
    <n v="1"/>
    <n v="5.6"/>
    <x v="0"/>
    <s v="Ruidoso"/>
    <s v="No considerar"/>
    <x v="0"/>
  </r>
  <r>
    <n v="5084887"/>
    <s v="Clean &amp; Warm East Village Escape!"/>
    <x v="480"/>
    <s v="Nancy"/>
    <s v="P.S. 19 Asher Levy School 185"/>
    <n v="10003"/>
    <x v="0"/>
    <s v="East Village"/>
    <n v="407295"/>
    <n v="-7398398"/>
    <x v="1"/>
    <x v="6"/>
    <x v="2"/>
    <n v="1"/>
    <d v="2015-02-06T00:00:00"/>
    <n v="0.02"/>
    <n v="1"/>
    <n v="5.6"/>
    <x v="0"/>
    <s v="Ruidoso"/>
    <s v="No considerar"/>
    <x v="0"/>
  </r>
  <r>
    <n v="5691347"/>
    <s v="Lovely studio - Clinton Hill/Barclays Center area."/>
    <x v="481"/>
    <s v="Nancy"/>
    <s v="499 Vanderbilt Avenue"/>
    <n v="11238"/>
    <x v="1"/>
    <s v="Clinton Hill"/>
    <n v="4068319"/>
    <n v="-7396766"/>
    <x v="1"/>
    <x v="30"/>
    <x v="12"/>
    <n v="20"/>
    <d v="2019-06-13T00:00:00"/>
    <n v="0.46"/>
    <n v="1"/>
    <n v="6.9"/>
    <x v="0"/>
    <s v="Ruidoso"/>
    <s v="No considerar"/>
    <x v="0"/>
  </r>
  <r>
    <n v="5102132"/>
    <s v="Huge Sunny Private Room in Bushwick"/>
    <x v="482"/>
    <s v="Alec"/>
    <s v="387 Menahan Street"/>
    <n v="11237"/>
    <x v="1"/>
    <s v="Bushwick"/>
    <n v="4070206"/>
    <n v="-7391342"/>
    <x v="0"/>
    <x v="99"/>
    <x v="7"/>
    <n v="1"/>
    <d v="2016-02-16T00:00:00"/>
    <n v="0.02"/>
    <n v="1"/>
    <n v="6.9"/>
    <x v="0"/>
    <s v="Ruidoso"/>
    <s v="Dentro del presupuesto"/>
    <x v="0"/>
  </r>
  <r>
    <n v="6609293"/>
    <s v="Spacious brownstone apt in Park Sl"/>
    <x v="483"/>
    <s v="Jon"/>
    <s v="645 Baltic Street"/>
    <n v="11217"/>
    <x v="1"/>
    <s v="Park Slope"/>
    <n v="406801"/>
    <n v="-7397918"/>
    <x v="1"/>
    <x v="61"/>
    <x v="7"/>
    <n v="20"/>
    <d v="2018-05-18T00:00:00"/>
    <n v="0.43"/>
    <n v="1"/>
    <n v="6.9"/>
    <x v="0"/>
    <s v="Ruidoso"/>
    <s v="No considerar"/>
    <x v="0"/>
  </r>
  <r>
    <n v="5070378"/>
    <s v="BR in heart of trendy williamsburg"/>
    <x v="484"/>
    <s v="Laura"/>
    <s v="265 South 1st Street"/>
    <n v="11211"/>
    <x v="1"/>
    <s v="Williamsburg"/>
    <n v="4071223"/>
    <n v="-7395681"/>
    <x v="0"/>
    <x v="5"/>
    <x v="7"/>
    <n v="1"/>
    <d v="2016-08-31T00:00:00"/>
    <n v="0.03"/>
    <n v="1"/>
    <n v="6.9"/>
    <x v="0"/>
    <s v="Ruidoso"/>
    <s v="No considerar"/>
    <x v="0"/>
  </r>
  <r>
    <n v="5069145"/>
    <s v="Cozy private bedroom in duplex"/>
    <x v="485"/>
    <s v="Jon"/>
    <s v="21 Garden Street"/>
    <n v="11206"/>
    <x v="1"/>
    <s v="Bushwick"/>
    <n v="4070126"/>
    <n v="-7393731"/>
    <x v="0"/>
    <x v="19"/>
    <x v="1"/>
    <n v="0"/>
    <d v="2016-10-12T00:00:00"/>
    <n v="0.02"/>
    <n v="1"/>
    <n v="6.9"/>
    <x v="0"/>
    <s v="Ruidoso"/>
    <s v="No considerar"/>
    <x v="0"/>
  </r>
  <r>
    <n v="5066963"/>
    <s v="Humble 1BR in Bushwick"/>
    <x v="486"/>
    <s v="Nico"/>
    <s v="1489 Putnam Avenue"/>
    <n v="11237"/>
    <x v="1"/>
    <s v="Bushwick"/>
    <n v="4069709"/>
    <n v="-7391003"/>
    <x v="0"/>
    <x v="24"/>
    <x v="1"/>
    <n v="0"/>
    <d v="2016-04-05T00:00:00"/>
    <n v="0.02"/>
    <n v="1"/>
    <n v="6.9"/>
    <x v="0"/>
    <s v="Ruidoso"/>
    <s v="No considerar"/>
    <x v="0"/>
  </r>
  <r>
    <n v="5066526"/>
    <s v="Lovely Big Bedroom in Clinton Hill"/>
    <x v="487"/>
    <s v="Kylie"/>
    <s v="113 Spencer Street"/>
    <n v="11205"/>
    <x v="1"/>
    <s v="Bedford-Stuyvesant"/>
    <n v="4069494"/>
    <n v="-7395507"/>
    <x v="0"/>
    <x v="9"/>
    <x v="1"/>
    <n v="0"/>
    <d v="2015-07-26T00:00:00"/>
    <n v="0.03"/>
    <n v="1"/>
    <n v="6.9"/>
    <x v="0"/>
    <s v="Ruidoso"/>
    <s v="No considerar"/>
    <x v="0"/>
  </r>
  <r>
    <n v="5061178"/>
    <s v="near Columbia Hospital"/>
    <x v="488"/>
    <s v="Jorge"/>
    <s v="2324 Amsterdam Avenue"/>
    <n v="10033"/>
    <x v="0"/>
    <s v="Washington Heights"/>
    <n v="408447"/>
    <n v="-7393369"/>
    <x v="0"/>
    <x v="143"/>
    <x v="3"/>
    <n v="80"/>
    <d v="2019-06-16T00:00:00"/>
    <n v="1.57"/>
    <n v="1"/>
    <n v="5.6"/>
    <x v="0"/>
    <s v="Ruidoso"/>
    <s v="No considerar"/>
    <x v="0"/>
  </r>
  <r>
    <n v="5297292"/>
    <s v="Charming 2BR Brownstone near subway"/>
    <x v="489"/>
    <s v="Isabel"/>
    <s v="385A Bainbridge Street"/>
    <n v="11233"/>
    <x v="1"/>
    <s v="Bedford-Stuyvesant"/>
    <n v="4068211"/>
    <n v="-7392121"/>
    <x v="1"/>
    <x v="5"/>
    <x v="0"/>
    <n v="109"/>
    <d v="2019-06-15T00:00:00"/>
    <n v="2.1"/>
    <n v="1"/>
    <n v="6.9"/>
    <x v="0"/>
    <s v="Ruidoso"/>
    <s v="No considerar"/>
    <x v="0"/>
  </r>
  <r>
    <n v="5060771"/>
    <s v="Large Room in Greenwich Village"/>
    <x v="490"/>
    <s v="William"/>
    <s v="Christopher Street-Sheridan Square 7th Avenue South"/>
    <n v="10014"/>
    <x v="0"/>
    <s v="West Village"/>
    <n v="4073345"/>
    <n v="-7400302"/>
    <x v="0"/>
    <x v="57"/>
    <x v="1"/>
    <n v="1"/>
    <d v="2016-04-21T00:00:00"/>
    <n v="0.03"/>
    <n v="1"/>
    <n v="5.6"/>
    <x v="0"/>
    <s v="Ruidoso"/>
    <s v="No considerar"/>
    <x v="0"/>
  </r>
  <r>
    <n v="5059402"/>
    <s v="1BR with backyard in Williamsburg!"/>
    <x v="491"/>
    <s v="Laura"/>
    <s v="180 North 6th Street"/>
    <n v="11211"/>
    <x v="1"/>
    <s v="Williamsburg"/>
    <n v="4071677"/>
    <n v="-7395773"/>
    <x v="0"/>
    <x v="11"/>
    <x v="1"/>
    <n v="0"/>
    <d v="2017-06-06T00:00:00"/>
    <n v="0.4"/>
    <n v="1"/>
    <n v="6.9"/>
    <x v="0"/>
    <s v="Ruidoso"/>
    <s v="No considerar"/>
    <x v="0"/>
  </r>
  <r>
    <n v="5055033"/>
    <s v="Railroad Apt in Greenpoint, BKLYN"/>
    <x v="492"/>
    <s v="Ira"/>
    <s v="68A Newel Street"/>
    <n v="11222"/>
    <x v="1"/>
    <s v="Greenpoint"/>
    <n v="4072474"/>
    <n v="-7394733"/>
    <x v="1"/>
    <x v="11"/>
    <x v="1"/>
    <n v="0"/>
    <d v="2017-12-30T00:00:00"/>
    <n v="0.17"/>
    <n v="1"/>
    <n v="6.9"/>
    <x v="0"/>
    <s v="Ruidoso"/>
    <s v="No considerar"/>
    <x v="0"/>
  </r>
  <r>
    <n v="5578843"/>
    <s v="Private cozy Bedroom in Brooklyn "/>
    <x v="493"/>
    <s v="Sam"/>
    <s v="413 41st Street"/>
    <n v="11232"/>
    <x v="1"/>
    <s v="Sunset Park"/>
    <n v="4065137"/>
    <n v="-7400666"/>
    <x v="0"/>
    <x v="144"/>
    <x v="17"/>
    <n v="28"/>
    <d v="2015-12-06T00:00:00"/>
    <n v="0.54"/>
    <n v="2"/>
    <n v="7.4"/>
    <x v="0"/>
    <s v="Ruidoso"/>
    <s v="No considerar"/>
    <x v="0"/>
  </r>
  <r>
    <n v="5052495"/>
    <s v="Sunny Room in Historic Williamsburg Loft"/>
    <x v="494"/>
    <s v="Karron"/>
    <s v="417 Bedford Avenue"/>
    <n v="11211"/>
    <x v="1"/>
    <s v="Williamsburg"/>
    <n v="4070907"/>
    <n v="-7396396"/>
    <x v="0"/>
    <x v="28"/>
    <x v="1"/>
    <n v="33"/>
    <d v="2019-06-26T00:00:00"/>
    <n v="2.75"/>
    <n v="1"/>
    <n v="6.9"/>
    <x v="0"/>
    <s v="Ruidoso"/>
    <s v="No considerar"/>
    <x v="0"/>
  </r>
  <r>
    <n v="5642982"/>
    <s v="Room One in cozy apartment_1"/>
    <x v="495"/>
    <s v="Douglas"/>
    <s v="542 West 159th Street"/>
    <n v="10032"/>
    <x v="0"/>
    <s v="Washington Heights"/>
    <n v="4083481"/>
    <n v="-7394317"/>
    <x v="0"/>
    <x v="145"/>
    <x v="6"/>
    <n v="11"/>
    <d v="2019-05-31T00:00:00"/>
    <n v="0.32"/>
    <n v="1"/>
    <n v="5.6"/>
    <x v="0"/>
    <s v="Ruidoso"/>
    <s v="No considerar"/>
    <x v="0"/>
  </r>
  <r>
    <n v="5500740"/>
    <s v="Room Two in sun bathed walk-up_2"/>
    <x v="495"/>
    <s v="Douglas"/>
    <s v="535 West 160th Street"/>
    <n v="10032"/>
    <x v="0"/>
    <s v="Washington Heights"/>
    <n v="4083551"/>
    <n v="-7394232"/>
    <x v="0"/>
    <x v="50"/>
    <x v="6"/>
    <n v="18"/>
    <d v="2019-05-05T00:00:00"/>
    <n v="0.35"/>
    <n v="1"/>
    <n v="5.6"/>
    <x v="0"/>
    <s v="Ruidoso"/>
    <s v="No considerar"/>
    <x v="0"/>
  </r>
  <r>
    <n v="5659204"/>
    <s v="Room Three with loft bed_3"/>
    <x v="495"/>
    <s v="Douglas"/>
    <s v="573 West 159th Street"/>
    <n v="10032"/>
    <x v="0"/>
    <s v="Washington Heights"/>
    <n v="4083514"/>
    <n v="-7394334"/>
    <x v="0"/>
    <x v="4"/>
    <x v="2"/>
    <n v="0"/>
    <d v="2017-09-04T00:00:00"/>
    <n v="0.02"/>
    <n v="1"/>
    <n v="5.6"/>
    <x v="0"/>
    <s v="Ruidoso"/>
    <s v="No considerar"/>
    <x v="0"/>
  </r>
  <r>
    <n v="5052897"/>
    <s v="Beautiful Manhattan 1br apartment close to subway!"/>
    <x v="496"/>
    <s v="Michael"/>
    <s v="328 East 62nd Street"/>
    <n v="10065"/>
    <x v="0"/>
    <s v="Upper East Side"/>
    <n v="4076173"/>
    <n v="-7396183"/>
    <x v="1"/>
    <x v="54"/>
    <x v="0"/>
    <n v="85"/>
    <d v="2019-06-28T00:00:00"/>
    <n v="1.59"/>
    <n v="1"/>
    <n v="5.6"/>
    <x v="0"/>
    <s v="Ruidoso"/>
    <s v="No considerar"/>
    <x v="0"/>
  </r>
  <r>
    <n v="5041891"/>
    <s v="Historic Upper West Side Townhouse"/>
    <x v="497"/>
    <s v="David"/>
    <s v="865 Columbus Avenue"/>
    <n v="10025"/>
    <x v="0"/>
    <s v="Upper West Side"/>
    <n v="4079693"/>
    <n v="-7396348"/>
    <x v="1"/>
    <x v="146"/>
    <x v="3"/>
    <n v="22"/>
    <d v="2019-06-20T00:00:00"/>
    <n v="0.42"/>
    <n v="2"/>
    <n v="5.8"/>
    <x v="0"/>
    <s v="Ruidoso"/>
    <s v="No considerar"/>
    <x v="0"/>
  </r>
  <r>
    <n v="5040919"/>
    <s v="Furnished room in DUMBO/Fort Greene"/>
    <x v="498"/>
    <s v="Joyce"/>
    <s v="23 Duffield Street"/>
    <n v="11201"/>
    <x v="1"/>
    <s v="Downtown Brooklyn"/>
    <n v="406978"/>
    <n v="-7398396"/>
    <x v="0"/>
    <x v="17"/>
    <x v="1"/>
    <n v="0"/>
    <d v="2015-08-13T00:00:00"/>
    <n v="7.0000000000000007E-2"/>
    <n v="1"/>
    <n v="6.9"/>
    <x v="0"/>
    <s v="Ruidoso"/>
    <s v="No considerar"/>
    <x v="0"/>
  </r>
  <r>
    <n v="5039939"/>
    <s v="Spacious Room in Bushwick Brooklyn"/>
    <x v="499"/>
    <s v="Vincent"/>
    <s v="134 Morgan Avenue"/>
    <n v="11237"/>
    <x v="1"/>
    <s v="Williamsburg"/>
    <n v="4070898"/>
    <n v="-7393286"/>
    <x v="0"/>
    <x v="86"/>
    <x v="4"/>
    <n v="0"/>
    <d v="2019-07-03T00:00:00"/>
    <n v="0.81"/>
    <n v="1"/>
    <n v="6.9"/>
    <x v="0"/>
    <s v="Ruidoso"/>
    <s v="Dentro del presupuesto"/>
    <x v="0"/>
  </r>
  <r>
    <n v="5037654"/>
    <s v="East River view"/>
    <x v="500"/>
    <s v="Pia"/>
    <s v="552 Main Street"/>
    <n v="10044"/>
    <x v="0"/>
    <s v="Roosevelt Island"/>
    <n v="4076193"/>
    <n v="-7394942"/>
    <x v="0"/>
    <x v="70"/>
    <x v="0"/>
    <n v="43"/>
    <d v="2019-05-28T00:00:00"/>
    <n v="0.81"/>
    <n v="1"/>
    <n v="5.6"/>
    <x v="0"/>
    <s v="Ruidoso"/>
    <s v="No considerar"/>
    <x v="0"/>
  </r>
  <r>
    <n v="5036659"/>
    <s v="Relaxing Brooklyn Oasis - Prime Location"/>
    <x v="501"/>
    <s v="Jacqueline"/>
    <s v="500 Saint Marks Avenue"/>
    <n v="11238"/>
    <x v="1"/>
    <s v="Crown Heights"/>
    <n v="4067615"/>
    <n v="-7395776"/>
    <x v="0"/>
    <x v="24"/>
    <x v="12"/>
    <n v="43"/>
    <d v="2019-06-22T00:00:00"/>
    <n v="0.8"/>
    <n v="1"/>
    <n v="6.9"/>
    <x v="0"/>
    <s v="Ruidoso"/>
    <s v="Dentro del presupuesto"/>
    <x v="0"/>
  </r>
  <r>
    <n v="5031539"/>
    <s v="GORGEOUS 1BR IN MIDTOWN 1/15-1/19"/>
    <x v="502"/>
    <s v="Patrick"/>
    <s v="Worldwide Plaza 9th Avenue"/>
    <n v="10019"/>
    <x v="0"/>
    <s v="Hell's Kitchen"/>
    <n v="4076263"/>
    <n v="-739887"/>
    <x v="1"/>
    <x v="40"/>
    <x v="1"/>
    <n v="0"/>
    <d v="2015-08-22T00:00:00"/>
    <n v="0.13"/>
    <n v="1"/>
    <n v="5.7"/>
    <x v="0"/>
    <s v="Ruidoso"/>
    <s v="No considerar"/>
    <x v="0"/>
  </r>
  <r>
    <n v="5029573"/>
    <s v="Private Room w/ Bath and Balcony"/>
    <x v="503"/>
    <s v="Adam"/>
    <s v="79 Underhill Avenue"/>
    <n v="11238"/>
    <x v="1"/>
    <s v="Prospect Heights"/>
    <n v="4067824"/>
    <n v="-7396514"/>
    <x v="0"/>
    <x v="86"/>
    <x v="1"/>
    <n v="0"/>
    <d v="2019-05-01T00:00:00"/>
    <n v="0.36"/>
    <n v="1"/>
    <n v="6.9"/>
    <x v="0"/>
    <s v="Ruidoso"/>
    <s v="No considerar"/>
    <x v="0"/>
  </r>
  <r>
    <n v="6269646"/>
    <s v="è¿‘åœ°é“åŠå¸‚ä¸­å¿ƒ,äº¤é€šæ–¹ä¾¿,å¹²å‡€,æ˜Žäº®,åˆ°æ›¼å“ˆé “åªè¦30åˆ†é˜"/>
    <x v="504"/>
    <s v="æ­£å·"/>
    <s v="142-17 Cherry Avenue"/>
    <n v="11355"/>
    <x v="2"/>
    <s v="Flushing"/>
    <n v="4075532"/>
    <n v="-738206"/>
    <x v="0"/>
    <x v="147"/>
    <x v="6"/>
    <n v="151"/>
    <d v="2019-05-12T00:00:00"/>
    <n v="3.09"/>
    <n v="5"/>
    <n v="6.24"/>
    <x v="0"/>
    <s v="Ruidoso"/>
    <s v="No considerar"/>
    <x v="0"/>
  </r>
  <r>
    <n v="6269968"/>
    <s v="è¿‘åœ°é“åŠå¸‚ä¸­å¿ƒ,å¹²å‡€ NYC 30 min to Manhattan"/>
    <x v="504"/>
    <s v="æ­£å·"/>
    <s v="143-40 Ash Avenue"/>
    <n v="11355"/>
    <x v="2"/>
    <s v="Flushing"/>
    <n v="4075717"/>
    <n v="-7382004"/>
    <x v="0"/>
    <x v="71"/>
    <x v="6"/>
    <n v="128"/>
    <d v="2019-02-25T00:00:00"/>
    <n v="2.5299999999999998"/>
    <n v="5"/>
    <n v="6.24"/>
    <x v="0"/>
    <s v="Ruidoso"/>
    <s v="No considerar"/>
    <x v="0"/>
  </r>
  <r>
    <n v="5019373"/>
    <s v="Cozy Apt, Terrace in Williamsburg"/>
    <x v="505"/>
    <s v="Mateo"/>
    <s v="22 Orient Avenue"/>
    <n v="11211"/>
    <x v="1"/>
    <s v="Williamsburg"/>
    <n v="4071505"/>
    <n v="-7393936"/>
    <x v="1"/>
    <x v="15"/>
    <x v="7"/>
    <n v="10"/>
    <d v="2016-06-20T00:00:00"/>
    <n v="0.22"/>
    <n v="1"/>
    <n v="6.9"/>
    <x v="0"/>
    <s v="Ruidoso"/>
    <s v="No considerar"/>
    <x v="0"/>
  </r>
  <r>
    <n v="5019183"/>
    <s v="Large 1 Bedroom in Brooklyn"/>
    <x v="506"/>
    <s v="Margaret"/>
    <s v="Key Food Urban Market 643"/>
    <n v="11216"/>
    <x v="1"/>
    <s v="Crown Heights"/>
    <n v="4067477"/>
    <n v="-7394961"/>
    <x v="1"/>
    <x v="0"/>
    <x v="1"/>
    <n v="0"/>
    <d v="2016-01-29T00:00:00"/>
    <n v="0.06"/>
    <n v="1"/>
    <n v="6.9"/>
    <x v="0"/>
    <s v="Ruidoso"/>
    <s v="No considerar"/>
    <x v="0"/>
  </r>
  <r>
    <n v="5028264"/>
    <s v="Charming Studio Apartment"/>
    <x v="507"/>
    <s v="Jordana"/>
    <s v="Soldiers' and Sailors' Monument Riverside Drive"/>
    <n v="10024"/>
    <x v="0"/>
    <s v="Upper West Side"/>
    <n v="407921"/>
    <n v="-7397918"/>
    <x v="1"/>
    <x v="0"/>
    <x v="18"/>
    <n v="45"/>
    <d v="2019-05-27T00:00:00"/>
    <n v="0.86"/>
    <n v="1"/>
    <n v="5.6"/>
    <x v="0"/>
    <s v="Ruidoso"/>
    <s v="No considerar"/>
    <x v="0"/>
  </r>
  <r>
    <n v="5015281"/>
    <s v="Gramercy Park View Pied A Terre"/>
    <x v="508"/>
    <s v="Amie"/>
    <s v="65 Irving Place"/>
    <n v="10003"/>
    <x v="0"/>
    <s v="Gramercy"/>
    <n v="4073661"/>
    <n v="-7398706"/>
    <x v="1"/>
    <x v="148"/>
    <x v="7"/>
    <n v="0"/>
    <d v="2016-10-12T00:00:00"/>
    <n v="0.24"/>
    <n v="2"/>
    <n v="5.8"/>
    <x v="0"/>
    <s v="Ruidoso"/>
    <s v="No considerar"/>
    <x v="0"/>
  </r>
  <r>
    <n v="5774245"/>
    <s v="Bright Peaceful Clean | One Bedroom"/>
    <x v="509"/>
    <s v="Elizabeth"/>
    <s v="275 Clinton Avenue"/>
    <n v="11205"/>
    <x v="1"/>
    <s v="Clinton Hill"/>
    <n v="406896"/>
    <n v="-7396761"/>
    <x v="1"/>
    <x v="48"/>
    <x v="2"/>
    <n v="5"/>
    <d v="2017-10-03T00:00:00"/>
    <n v="0.1"/>
    <n v="1"/>
    <n v="6.9"/>
    <x v="0"/>
    <s v="Ruidoso"/>
    <s v="No considerar"/>
    <x v="0"/>
  </r>
  <r>
    <n v="5303100"/>
    <s v="Cute &amp; Cozy Room in Greenpoint, BK"/>
    <x v="510"/>
    <s v="Bryn"/>
    <s v="81 Sutton Street"/>
    <n v="11222"/>
    <x v="1"/>
    <s v="Greenpoint"/>
    <n v="4072556"/>
    <n v="-7394104"/>
    <x v="0"/>
    <x v="16"/>
    <x v="1"/>
    <n v="2"/>
    <d v="2016-06-08T00:00:00"/>
    <n v="0.05"/>
    <n v="1"/>
    <n v="6.9"/>
    <x v="0"/>
    <s v="Ruidoso"/>
    <s v="No considerar"/>
    <x v="0"/>
  </r>
  <r>
    <n v="5010368"/>
    <s v="Upper East Side Gem!"/>
    <x v="511"/>
    <s v="Daniel"/>
    <s v="325 East 83rd Street"/>
    <n v="10028"/>
    <x v="0"/>
    <s v="Upper East Side"/>
    <n v="4077546"/>
    <n v="-7395165"/>
    <x v="1"/>
    <x v="5"/>
    <x v="0"/>
    <n v="75"/>
    <d v="2019-04-27T00:00:00"/>
    <n v="1.44"/>
    <n v="1"/>
    <n v="5.6"/>
    <x v="0"/>
    <s v="Ruidoso"/>
    <s v="No considerar"/>
    <x v="0"/>
  </r>
  <r>
    <n v="5006927"/>
    <s v="PRIVATE SUNNY ROOM IN BUSHWICK! "/>
    <x v="512"/>
    <s v="Viva"/>
    <s v="1810 Stockholm Street"/>
    <n v="11385"/>
    <x v="2"/>
    <s v="Ridgewood"/>
    <n v="4070739"/>
    <n v="-7391498"/>
    <x v="0"/>
    <x v="70"/>
    <x v="0"/>
    <n v="5"/>
    <d v="2015-10-07T00:00:00"/>
    <n v="0.09"/>
    <n v="5"/>
    <n v="6.24"/>
    <x v="0"/>
    <s v="Ruidoso"/>
    <s v="No considerar"/>
    <x v="0"/>
  </r>
  <r>
    <n v="6660373"/>
    <s v="Come to Know New York II"/>
    <x v="513"/>
    <s v="Claudio &amp; Rose"/>
    <s v="225 East 106th Street"/>
    <n v="10029"/>
    <x v="0"/>
    <s v="East Harlem"/>
    <n v="4079131"/>
    <n v="-7394344"/>
    <x v="0"/>
    <x v="65"/>
    <x v="1"/>
    <n v="62"/>
    <d v="2019-07-05T00:00:00"/>
    <n v="1.35"/>
    <n v="1"/>
    <n v="5.6"/>
    <x v="0"/>
    <s v="Ruidoso"/>
    <s v="No considerar"/>
    <x v="0"/>
  </r>
  <r>
    <n v="6653095"/>
    <s v="Come to Know  New York III"/>
    <x v="513"/>
    <s v="Claudio &amp; Rose"/>
    <s v="235 East 105th Street"/>
    <n v="10029"/>
    <x v="0"/>
    <s v="East Harlem"/>
    <n v="4079052"/>
    <n v="-7394364"/>
    <x v="0"/>
    <x v="9"/>
    <x v="1"/>
    <n v="33"/>
    <d v="2019-05-11T00:00:00"/>
    <n v="1.28"/>
    <n v="1"/>
    <n v="5.6"/>
    <x v="0"/>
    <s v="Ruidoso"/>
    <s v="No considerar"/>
    <x v="0"/>
  </r>
  <r>
    <n v="5004463"/>
    <s v="Spacious Private Room "/>
    <x v="514"/>
    <s v="Shula"/>
    <s v="1184 East 23rd Street"/>
    <n v="11210"/>
    <x v="1"/>
    <s v="Midwood"/>
    <n v="406216"/>
    <n v="-7395315"/>
    <x v="0"/>
    <x v="28"/>
    <x v="10"/>
    <n v="27"/>
    <d v="2019-07-05T00:00:00"/>
    <n v="0.5"/>
    <n v="1"/>
    <n v="6.9"/>
    <x v="0"/>
    <s v="Ruidoso"/>
    <s v="No considerar"/>
    <x v="0"/>
  </r>
  <r>
    <n v="6012187"/>
    <s v="1 BR apt East Village"/>
    <x v="515"/>
    <s v="Michael"/>
    <s v="80 East 2nd Street"/>
    <n v="10003"/>
    <x v="0"/>
    <s v="East Village"/>
    <n v="4072425"/>
    <n v="-7398866"/>
    <x v="1"/>
    <x v="5"/>
    <x v="1"/>
    <n v="44"/>
    <d v="2017-07-30T00:00:00"/>
    <n v="0.91"/>
    <n v="1"/>
    <n v="5.6"/>
    <x v="0"/>
    <s v="Ruidoso"/>
    <s v="No considerar"/>
    <x v="0"/>
  </r>
  <r>
    <n v="4998221"/>
    <s v="æ±¤æ¯å°å±‹"/>
    <x v="516"/>
    <s v="Dong Ming"/>
    <s v="135-32 35th Avenue"/>
    <n v="11354"/>
    <x v="2"/>
    <s v="Flushing"/>
    <n v="4076435"/>
    <n v="-7383211"/>
    <x v="0"/>
    <x v="14"/>
    <x v="1"/>
    <n v="3"/>
    <d v="2019-05-19T00:00:00"/>
    <n v="0.06"/>
    <n v="5"/>
    <n v="6.24"/>
    <x v="0"/>
    <s v="Ruidoso"/>
    <s v="No considerar"/>
    <x v="0"/>
  </r>
  <r>
    <n v="4998294"/>
    <s v="Enjoy Central Park,"/>
    <x v="517"/>
    <s v="Yas"/>
    <s v="Citibank East 82nd Street"/>
    <n v="10028"/>
    <x v="0"/>
    <s v="Upper East Side"/>
    <n v="4077595"/>
    <n v="-7395573"/>
    <x v="0"/>
    <x v="6"/>
    <x v="0"/>
    <n v="28"/>
    <d v="2019-05-22T00:00:00"/>
    <n v="0.55000000000000004"/>
    <n v="1"/>
    <n v="5.6"/>
    <x v="0"/>
    <s v="Ruidoso"/>
    <s v="No considerar"/>
    <x v="0"/>
  </r>
  <r>
    <n v="4998025"/>
    <s v="Perfect apt in UES"/>
    <x v="517"/>
    <s v="Yas"/>
    <s v="162 East 81st Street"/>
    <n v="10028"/>
    <x v="0"/>
    <s v="Upper East Side"/>
    <n v="4077569"/>
    <n v="-7395721"/>
    <x v="1"/>
    <x v="5"/>
    <x v="1"/>
    <n v="9"/>
    <d v="2019-05-13T00:00:00"/>
    <n v="0.24"/>
    <n v="1"/>
    <n v="5.6"/>
    <x v="0"/>
    <s v="Ruidoso"/>
    <s v="No considerar"/>
    <x v="0"/>
  </r>
  <r>
    <n v="5214511"/>
    <s v="North Brooklyn Experience."/>
    <x v="518"/>
    <s v="Amar"/>
    <s v="114 Newel Street"/>
    <n v="11222"/>
    <x v="1"/>
    <s v="Greenpoint"/>
    <n v="4072614"/>
    <n v="-7394813"/>
    <x v="1"/>
    <x v="149"/>
    <x v="0"/>
    <n v="3"/>
    <d v="2019-06-04T00:00:00"/>
    <n v="0.06"/>
    <n v="1"/>
    <n v="6.9"/>
    <x v="0"/>
    <s v="Ruidoso"/>
    <s v="No considerar"/>
    <x v="0"/>
  </r>
  <r>
    <n v="4995739"/>
    <s v="Private room in Brooklyn, Calico Cat in the house!"/>
    <x v="519"/>
    <s v="Sayaka"/>
    <s v="377 Bleecker Street"/>
    <n v="11237"/>
    <x v="1"/>
    <s v="Bushwick"/>
    <n v="4070213"/>
    <n v="-7391472"/>
    <x v="0"/>
    <x v="24"/>
    <x v="1"/>
    <n v="43"/>
    <d v="2018-11-19T00:00:00"/>
    <n v="0.82"/>
    <n v="1"/>
    <n v="6.9"/>
    <x v="0"/>
    <s v="Ruidoso"/>
    <s v="No considerar"/>
    <x v="0"/>
  </r>
  <r>
    <n v="4995083"/>
    <s v="East Village Studio"/>
    <x v="520"/>
    <s v="David"/>
    <s v="188 1st Avenue"/>
    <n v="10009"/>
    <x v="0"/>
    <s v="East Village"/>
    <n v="4072954"/>
    <n v="-7398337"/>
    <x v="1"/>
    <x v="61"/>
    <x v="1"/>
    <n v="8"/>
    <d v="2016-05-30T00:00:00"/>
    <n v="0.18"/>
    <n v="1"/>
    <n v="5.6"/>
    <x v="0"/>
    <s v="Ruidoso"/>
    <s v="No considerar"/>
    <x v="0"/>
  </r>
  <r>
    <n v="4994058"/>
    <s v="MyModernCrib w/ Empire State Views "/>
    <x v="521"/>
    <s v="Ellen!"/>
    <s v="Fuel 347"/>
    <n v="10010"/>
    <x v="0"/>
    <s v="Kips Bay"/>
    <n v="4074045"/>
    <n v="-7398175"/>
    <x v="0"/>
    <x v="48"/>
    <x v="2"/>
    <n v="2"/>
    <d v="2016-05-21T00:00:00"/>
    <n v="0.05"/>
    <n v="1"/>
    <n v="5.6"/>
    <x v="0"/>
    <s v="Ruidoso"/>
    <s v="No considerar"/>
    <x v="0"/>
  </r>
  <r>
    <n v="4988687"/>
    <s v="Chelsea Oasis 1 Bedroom Brownstone"/>
    <x v="522"/>
    <s v="Lena"/>
    <s v="342 West 21st Street"/>
    <n v="10011"/>
    <x v="0"/>
    <s v="Chelsea"/>
    <n v="4074481"/>
    <n v="-7400148"/>
    <x v="1"/>
    <x v="150"/>
    <x v="3"/>
    <n v="17"/>
    <d v="2017-12-20T00:00:00"/>
    <n v="0.33"/>
    <n v="2"/>
    <n v="5.7"/>
    <x v="0"/>
    <s v="Ruidoso"/>
    <s v="No considerar"/>
    <x v="0"/>
  </r>
  <r>
    <n v="4987929"/>
    <s v="Near Subway -15 min to Manhattan"/>
    <x v="523"/>
    <s v="Lilia"/>
    <s v="31-89 Crescent Street"/>
    <n v="11106"/>
    <x v="2"/>
    <s v="Astoria"/>
    <n v="4076357"/>
    <n v="-7392829"/>
    <x v="0"/>
    <x v="6"/>
    <x v="2"/>
    <n v="46"/>
    <d v="2019-06-14T00:00:00"/>
    <n v="0.91"/>
    <n v="5"/>
    <n v="6.24"/>
    <x v="0"/>
    <s v="Ruidoso"/>
    <s v="No considerar"/>
    <x v="0"/>
  </r>
  <r>
    <n v="4987370"/>
    <s v="1 Bedroom in a Williamsburg Loft"/>
    <x v="524"/>
    <s v="Natsuki"/>
    <s v="15 Dunham Place 15"/>
    <n v="11211"/>
    <x v="1"/>
    <s v="Williamsburg"/>
    <n v="407116"/>
    <n v="-7396774"/>
    <x v="2"/>
    <x v="12"/>
    <x v="1"/>
    <n v="0"/>
    <d v="2019-03-19T00:00:00"/>
    <n v="1.17"/>
    <n v="1"/>
    <n v="6.9"/>
    <x v="0"/>
    <s v="Ruidoso"/>
    <s v="No considerar"/>
    <x v="0"/>
  </r>
  <r>
    <n v="6237974"/>
    <s v="Brownstone! Entire Garden Apt w/ Private Entrance!"/>
    <x v="525"/>
    <s v="Peter"/>
    <s v="358 Bainbridge Street"/>
    <n v="11233"/>
    <x v="1"/>
    <s v="Bedford-Stuyvesant"/>
    <n v="40682"/>
    <n v="-7392246"/>
    <x v="1"/>
    <x v="0"/>
    <x v="0"/>
    <n v="165"/>
    <d v="2019-07-01T00:00:00"/>
    <n v="3.27"/>
    <n v="1"/>
    <n v="6.9"/>
    <x v="0"/>
    <s v="Ruidoso"/>
    <s v="No considerar"/>
    <x v="0"/>
  </r>
  <r>
    <n v="4982699"/>
    <s v="Two Bedroom Apartment"/>
    <x v="526"/>
    <s v="Linden"/>
    <s v="105-26 91st Street"/>
    <n v="11417"/>
    <x v="2"/>
    <s v="Ozone Park"/>
    <n v="4067924"/>
    <n v="-7384771"/>
    <x v="1"/>
    <x v="34"/>
    <x v="0"/>
    <n v="66"/>
    <d v="2018-07-21T00:00:00"/>
    <n v="1.29"/>
    <n v="5"/>
    <n v="6.24"/>
    <x v="0"/>
    <s v="Ruidoso"/>
    <s v="No considerar"/>
    <x v="0"/>
  </r>
  <r>
    <n v="4977756"/>
    <s v="1bd in fantastic BK location"/>
    <x v="527"/>
    <s v="Justin"/>
    <s v="540 Saint Johns Place"/>
    <n v="11238"/>
    <x v="1"/>
    <s v="Crown Heights"/>
    <n v="406729"/>
    <n v="-7396003"/>
    <x v="1"/>
    <x v="19"/>
    <x v="6"/>
    <n v="4"/>
    <d v="2016-04-29T00:00:00"/>
    <n v="0.08"/>
    <n v="1"/>
    <n v="6.9"/>
    <x v="0"/>
    <s v="Ruidoso"/>
    <s v="No considerar"/>
    <x v="0"/>
  </r>
  <r>
    <n v="4967114"/>
    <s v="Beautiful One Bedroom Apartment"/>
    <x v="528"/>
    <s v="Cindy"/>
    <s v="330 West 56th Street"/>
    <n v="10019"/>
    <x v="0"/>
    <s v="Hell's Kitchen"/>
    <n v="407666"/>
    <n v="-7398475"/>
    <x v="1"/>
    <x v="20"/>
    <x v="1"/>
    <n v="0"/>
    <d v="2016-04-05T00:00:00"/>
    <n v="0.13"/>
    <n v="1"/>
    <n v="5.7"/>
    <x v="0"/>
    <s v="Ruidoso"/>
    <s v="No considerar"/>
    <x v="0"/>
  </r>
  <r>
    <n v="4967098"/>
    <s v="Bronx, 1Bdrm in 3Bdrm Apt."/>
    <x v="529"/>
    <s v="Cindy"/>
    <s v="1102 Lydig Avenue"/>
    <n v="10461"/>
    <x v="3"/>
    <s v="Morris Park"/>
    <n v="4085465"/>
    <n v="-7385669"/>
    <x v="0"/>
    <x v="19"/>
    <x v="1"/>
    <n v="2"/>
    <d v="2015-02-23T00:00:00"/>
    <n v="0.04"/>
    <n v="5"/>
    <n v="7.84"/>
    <x v="0"/>
    <s v="Ruidoso"/>
    <s v="No considerar"/>
    <x v="0"/>
  </r>
  <r>
    <n v="5505726"/>
    <s v="Modern One Bed Apt Near Time Square"/>
    <x v="530"/>
    <s v="Jardeen"/>
    <s v="429 West 47th Street"/>
    <n v="10036"/>
    <x v="0"/>
    <s v="Hell's Kitchen"/>
    <n v="407624"/>
    <n v="-7399136"/>
    <x v="1"/>
    <x v="21"/>
    <x v="6"/>
    <n v="64"/>
    <d v="2019-06-21T00:00:00"/>
    <n v="1.96"/>
    <n v="1"/>
    <n v="5.6"/>
    <x v="0"/>
    <s v="Ruidoso"/>
    <s v="No considerar"/>
    <x v="0"/>
  </r>
  <r>
    <n v="6627752"/>
    <s v="Cosy Apt. in Brooklyn, near subway"/>
    <x v="531"/>
    <s v="Julia"/>
    <s v="1272 Flatbush Avenue"/>
    <n v="11226"/>
    <x v="1"/>
    <s v="Flatbush"/>
    <n v="4063915"/>
    <n v="-7395451"/>
    <x v="1"/>
    <x v="46"/>
    <x v="13"/>
    <n v="33"/>
    <d v="2017-05-31T00:00:00"/>
    <n v="0.69"/>
    <n v="1"/>
    <n v="6.9"/>
    <x v="0"/>
    <s v="Ruidoso"/>
    <s v="Dentro del presupuesto"/>
    <x v="0"/>
  </r>
  <r>
    <n v="4956469"/>
    <s v="Contemporary &amp; Clean 1 bdrm Apartment(Lower Level)"/>
    <x v="532"/>
    <s v="Emmanuel"/>
    <s v="209-35 45th Drive"/>
    <n v="11361"/>
    <x v="2"/>
    <s v="Bayside"/>
    <n v="407583"/>
    <n v="-7377232"/>
    <x v="1"/>
    <x v="15"/>
    <x v="6"/>
    <n v="123"/>
    <d v="2019-07-05T00:00:00"/>
    <n v="4.6900000000000004"/>
    <n v="5"/>
    <n v="6.24"/>
    <x v="0"/>
    <s v="Ruidoso"/>
    <s v="No considerar"/>
    <x v="0"/>
  </r>
  <r>
    <n v="4958223"/>
    <s v="Beautiful Central Park View"/>
    <x v="533"/>
    <s v="Andreias"/>
    <s v="103th Street West 104th Street"/>
    <n v="10025"/>
    <x v="0"/>
    <s v="Upper West Side"/>
    <n v="407962"/>
    <n v="-7396156"/>
    <x v="0"/>
    <x v="65"/>
    <x v="1"/>
    <n v="277"/>
    <d v="2019-06-23T00:00:00"/>
    <n v="5.44"/>
    <n v="1"/>
    <n v="5.6"/>
    <x v="0"/>
    <s v="Ruidoso"/>
    <s v="No considerar"/>
    <x v="0"/>
  </r>
  <r>
    <n v="4950807"/>
    <s v="Amazing Central Park view"/>
    <x v="533"/>
    <s v="Andreias"/>
    <s v="40 West 105th Street"/>
    <n v="10025"/>
    <x v="0"/>
    <s v="Upper West Side"/>
    <n v="4079751"/>
    <n v="-7396168"/>
    <x v="0"/>
    <x v="19"/>
    <x v="0"/>
    <n v="176"/>
    <d v="2019-06-21T00:00:00"/>
    <n v="3.39"/>
    <n v="1"/>
    <n v="5.6"/>
    <x v="0"/>
    <s v="Ruidoso"/>
    <s v="No considerar"/>
    <x v="0"/>
  </r>
  <r>
    <n v="4946624"/>
    <s v="Stylish Apartment in post-war walk-up Building"/>
    <x v="534"/>
    <s v="Vivienne"/>
    <s v="45 Delancey Street"/>
    <n v="10002"/>
    <x v="0"/>
    <s v="Lower East Side"/>
    <n v="4071959"/>
    <n v="-739919"/>
    <x v="1"/>
    <x v="51"/>
    <x v="6"/>
    <n v="14"/>
    <d v="2018-09-09T00:00:00"/>
    <n v="0.28000000000000003"/>
    <n v="1"/>
    <n v="5.6"/>
    <x v="0"/>
    <s v="Ruidoso"/>
    <s v="No considerar"/>
    <x v="0"/>
  </r>
  <r>
    <n v="4942985"/>
    <s v="Quirky BrwnStone Studio in Harlem "/>
    <x v="535"/>
    <s v="Taylor"/>
    <s v="Future Leaders Institute 134"/>
    <n v="10027"/>
    <x v="0"/>
    <s v="Harlem"/>
    <n v="4080607"/>
    <n v="-7394805"/>
    <x v="1"/>
    <x v="42"/>
    <x v="1"/>
    <n v="0"/>
    <d v="2015-07-26T00:00:00"/>
    <n v="0.11"/>
    <n v="1"/>
    <n v="5.6"/>
    <x v="0"/>
    <s v="Ruidoso"/>
    <s v="No considerar"/>
    <x v="0"/>
  </r>
  <r>
    <n v="4942523"/>
    <s v="Huge Room  15 min to Grand Central"/>
    <x v="536"/>
    <s v="Michael"/>
    <s v="49-02 39th Place"/>
    <n v="11104"/>
    <x v="2"/>
    <s v="Sunnyside"/>
    <n v="4073835"/>
    <n v="-7392636"/>
    <x v="0"/>
    <x v="9"/>
    <x v="7"/>
    <n v="56"/>
    <d v="2019-01-01T00:00:00"/>
    <n v="1.18"/>
    <n v="5"/>
    <n v="6.24"/>
    <x v="0"/>
    <s v="Ruidoso"/>
    <s v="No considerar"/>
    <x v="0"/>
  </r>
  <r>
    <n v="6377624"/>
    <s v="Duplex garden brownstone apt"/>
    <x v="537"/>
    <s v="Maeva &amp; Aaron"/>
    <s v="196 Greene Avenue"/>
    <n v="11238"/>
    <x v="1"/>
    <s v="Clinton Hill"/>
    <n v="4068672"/>
    <n v="-7396376"/>
    <x v="1"/>
    <x v="72"/>
    <x v="6"/>
    <n v="2"/>
    <d v="2016-08-10T00:00:00"/>
    <n v="0.06"/>
    <n v="1"/>
    <n v="6.9"/>
    <x v="0"/>
    <s v="Ruidoso"/>
    <s v="No considerar"/>
    <x v="0"/>
  </r>
  <r>
    <n v="4941771"/>
    <s v="Perfectly Located Brooklyn Studio"/>
    <x v="538"/>
    <s v="Alexandra"/>
    <s v="374 Lincoln Place"/>
    <n v="11238"/>
    <x v="1"/>
    <s v="Prospect Heights"/>
    <n v="4067273"/>
    <n v="-7396361"/>
    <x v="1"/>
    <x v="81"/>
    <x v="6"/>
    <n v="34"/>
    <d v="2017-12-26T00:00:00"/>
    <n v="0.64"/>
    <n v="1"/>
    <n v="6.9"/>
    <x v="0"/>
    <s v="Ruidoso"/>
    <s v="No considerar"/>
    <x v="0"/>
  </r>
  <r>
    <n v="6509338"/>
    <s v="Vintage 1B Artist Loft in Brooklyn"/>
    <x v="539"/>
    <s v="Kyle"/>
    <s v="42 Rutland Road"/>
    <n v="11225"/>
    <x v="1"/>
    <s v="Prospect-Lefferts Gardens"/>
    <n v="406587"/>
    <n v="-7395911"/>
    <x v="1"/>
    <x v="92"/>
    <x v="6"/>
    <n v="2"/>
    <d v="2018-03-04T00:00:00"/>
    <n v="0.09"/>
    <n v="1"/>
    <n v="6.9"/>
    <x v="0"/>
    <s v="Ruidoso"/>
    <s v="No considerar"/>
    <x v="0"/>
  </r>
  <r>
    <n v="4937135"/>
    <s v="Big &amp; bright apt in Harlem!"/>
    <x v="540"/>
    <s v="Joel"/>
    <s v="625 Malcolm X Boulevard"/>
    <n v="10030"/>
    <x v="0"/>
    <s v="Harlem"/>
    <n v="4081831"/>
    <n v="-7393833"/>
    <x v="1"/>
    <x v="12"/>
    <x v="11"/>
    <n v="5"/>
    <d v="2017-07-31T00:00:00"/>
    <n v="0.11"/>
    <n v="1"/>
    <n v="5.6"/>
    <x v="0"/>
    <s v="Ruidoso"/>
    <s v="No considerar"/>
    <x v="0"/>
  </r>
  <r>
    <n v="4947174"/>
    <s v="Open Room for 12 Days this February"/>
    <x v="541"/>
    <s v="Benjamin"/>
    <s v="Ebenezer Seventh Day Adventist School Eastern Parkway Service Road"/>
    <n v="11213"/>
    <x v="1"/>
    <s v="Crown Heights"/>
    <n v="4066948"/>
    <n v="-7393638"/>
    <x v="0"/>
    <x v="19"/>
    <x v="2"/>
    <n v="0"/>
    <d v="2019-07-02T00:00:00"/>
    <n v="0.02"/>
    <n v="1"/>
    <n v="6.9"/>
    <x v="0"/>
    <s v="Ruidoso"/>
    <s v="No considerar"/>
    <x v="0"/>
  </r>
  <r>
    <n v="6165032"/>
    <s v="Entire apt right at the park!"/>
    <x v="542"/>
    <s v="Sara"/>
    <s v="M&amp;M Car Wash &amp; Lube 505"/>
    <n v="11225"/>
    <x v="1"/>
    <s v="Prospect-Lefferts Gardens"/>
    <n v="4066216"/>
    <n v="-7396114"/>
    <x v="1"/>
    <x v="126"/>
    <x v="6"/>
    <n v="2"/>
    <d v="2015-07-27T00:00:00"/>
    <n v="0.04"/>
    <n v="1"/>
    <n v="6.9"/>
    <x v="0"/>
    <s v="Ruidoso"/>
    <s v="No considerar"/>
    <x v="0"/>
  </r>
  <r>
    <n v="4932139"/>
    <s v="Luxury in Best Location"/>
    <x v="543"/>
    <s v="Stacey"/>
    <s v="85 Kenmare Street"/>
    <n v="10012"/>
    <x v="0"/>
    <s v="Nolita"/>
    <n v="4072139"/>
    <n v="-7399688"/>
    <x v="1"/>
    <x v="151"/>
    <x v="19"/>
    <n v="163"/>
    <d v="2018-11-21T00:00:00"/>
    <n v="2.96"/>
    <n v="1"/>
    <n v="5.7"/>
    <x v="0"/>
    <s v="Ruidoso"/>
    <s v="No considerar"/>
    <x v="0"/>
  </r>
  <r>
    <n v="4931807"/>
    <s v="Cozy &amp; Quaint"/>
    <x v="544"/>
    <s v="Krystle"/>
    <s v="428 East 119th Street"/>
    <n v="10035"/>
    <x v="0"/>
    <s v="East Harlem"/>
    <n v="4079717"/>
    <n v="-7393298"/>
    <x v="1"/>
    <x v="0"/>
    <x v="6"/>
    <n v="7"/>
    <d v="2016-01-09T00:00:00"/>
    <n v="0.15"/>
    <n v="1"/>
    <n v="5.6"/>
    <x v="0"/>
    <s v="Ruidoso"/>
    <s v="No considerar"/>
    <x v="0"/>
  </r>
  <r>
    <n v="4930306"/>
    <s v="Charming One Bedroom in Chelsea"/>
    <x v="545"/>
    <s v="Pete"/>
    <s v="249 West 17th Street"/>
    <n v="10011"/>
    <x v="0"/>
    <s v="Chelsea"/>
    <n v="4074141"/>
    <n v="-7399996"/>
    <x v="1"/>
    <x v="91"/>
    <x v="1"/>
    <n v="1"/>
    <d v="2015-02-20T00:00:00"/>
    <n v="0.02"/>
    <n v="1"/>
    <n v="5.6"/>
    <x v="0"/>
    <s v="Ruidoso"/>
    <s v="No considerar"/>
    <x v="0"/>
  </r>
  <r>
    <n v="4952989"/>
    <s v="Sun-Filled Apartment 1 Minute From Subway"/>
    <x v="546"/>
    <s v="Rivka"/>
    <s v="310 REAR Crown Street"/>
    <n v="11225"/>
    <x v="1"/>
    <s v="Crown Heights"/>
    <n v="4066585"/>
    <n v="-7394993"/>
    <x v="0"/>
    <x v="84"/>
    <x v="1"/>
    <n v="44"/>
    <d v="2019-06-23T00:00:00"/>
    <n v="1.26"/>
    <n v="1"/>
    <n v="6.9"/>
    <x v="0"/>
    <s v="Ruidoso"/>
    <s v="No considerar"/>
    <x v="0"/>
  </r>
  <r>
    <n v="6739145"/>
    <s v="Ranch style house with driveway"/>
    <x v="547"/>
    <s v="Florence"/>
    <s v="491 Mason Avenue"/>
    <n v="10305"/>
    <x v="4"/>
    <s v="Dongan Hills"/>
    <n v="4058115"/>
    <n v="-7409182"/>
    <x v="1"/>
    <x v="2"/>
    <x v="0"/>
    <n v="63"/>
    <d v="2019-06-22T00:00:00"/>
    <n v="1.29"/>
    <n v="1"/>
    <n v="5.19"/>
    <x v="1"/>
    <s v="Poco Ruidoso"/>
    <s v="No considerar"/>
    <x v="0"/>
  </r>
  <r>
    <n v="4924590"/>
    <s v="Beautiful Apartment near subway"/>
    <x v="548"/>
    <s v="Brian"/>
    <s v="53-15 Roosevelt Avenue"/>
    <n v="11377"/>
    <x v="2"/>
    <s v="Woodside"/>
    <n v="4074468"/>
    <n v="-7391102"/>
    <x v="1"/>
    <x v="11"/>
    <x v="1"/>
    <n v="0"/>
    <d v="2015-09-01T00:00:00"/>
    <n v="0.04"/>
    <n v="5"/>
    <n v="6.24"/>
    <x v="0"/>
    <s v="Ruidoso"/>
    <s v="No considerar"/>
    <x v="0"/>
  </r>
  <r>
    <n v="5641644"/>
    <s v="Private Cozy Room in Crown Heights"/>
    <x v="549"/>
    <s v="Tommy"/>
    <s v="571 Sterling Place"/>
    <n v="11238"/>
    <x v="1"/>
    <s v="Crown Heights"/>
    <n v="4067413"/>
    <n v="-7395916"/>
    <x v="0"/>
    <x v="102"/>
    <x v="0"/>
    <n v="54"/>
    <d v="2019-01-27T00:00:00"/>
    <n v="1.18"/>
    <n v="1"/>
    <n v="6.9"/>
    <x v="0"/>
    <s v="Ruidoso"/>
    <s v="No considerar"/>
    <x v="0"/>
  </r>
  <r>
    <n v="5029703"/>
    <s v="PRIME LOCATION - Beautiful 3BR Artist Oasis w/Deck"/>
    <x v="550"/>
    <s v="Bethany"/>
    <s v="245 South 1st Street"/>
    <n v="11211"/>
    <x v="1"/>
    <s v="Williamsburg"/>
    <n v="4071281"/>
    <n v="-7395796"/>
    <x v="1"/>
    <x v="41"/>
    <x v="0"/>
    <n v="87"/>
    <d v="2019-07-05T00:00:00"/>
    <n v="1.63"/>
    <n v="1"/>
    <n v="6.9"/>
    <x v="0"/>
    <s v="Ruidoso"/>
    <s v="No considerar"/>
    <x v="0"/>
  </r>
  <r>
    <n v="4932714"/>
    <s v="1 bd Artist Retreat in Brooklyn"/>
    <x v="551"/>
    <s v="Alanna"/>
    <s v="Metro by T-Mobile 1805"/>
    <n v="11207"/>
    <x v="1"/>
    <s v="Bedford-Stuyvesant"/>
    <n v="4067917"/>
    <n v="-7392565"/>
    <x v="0"/>
    <x v="55"/>
    <x v="6"/>
    <n v="16"/>
    <d v="2017-09-30T00:00:00"/>
    <n v="0.37"/>
    <n v="1"/>
    <n v="6.9"/>
    <x v="0"/>
    <s v="Ruidoso"/>
    <s v="No considerar"/>
    <x v="0"/>
  </r>
  <r>
    <n v="4909080"/>
    <s v="2 Stops to MANHATTAN!"/>
    <x v="552"/>
    <s v="Charles"/>
    <s v="84 Hoyt Street"/>
    <n v="11201"/>
    <x v="1"/>
    <s v="Boerum Hill"/>
    <n v="406881"/>
    <n v="-7398699"/>
    <x v="1"/>
    <x v="152"/>
    <x v="13"/>
    <n v="29"/>
    <d v="2016-09-02T00:00:00"/>
    <n v="0.53"/>
    <n v="1"/>
    <n v="7"/>
    <x v="0"/>
    <s v="Ruidoso"/>
    <s v="No considerar"/>
    <x v="0"/>
  </r>
  <r>
    <n v="4907861"/>
    <s v="Huge Brooklyn Oasis only 1 block from subway!"/>
    <x v="553"/>
    <s v="Jessica"/>
    <s v="1416 Greene Avenue"/>
    <n v="11237"/>
    <x v="1"/>
    <s v="Bushwick"/>
    <n v="4070083"/>
    <n v="-7391679"/>
    <x v="1"/>
    <x v="81"/>
    <x v="0"/>
    <n v="98"/>
    <d v="2019-06-13T00:00:00"/>
    <n v="1.95"/>
    <n v="1"/>
    <n v="6.9"/>
    <x v="0"/>
    <s v="Ruidoso"/>
    <s v="No considerar"/>
    <x v="0"/>
  </r>
  <r>
    <n v="4907749"/>
    <s v="Cosy room in spacious apartment"/>
    <x v="554"/>
    <s v="Gabriela"/>
    <s v="949 Prospect Place"/>
    <n v="11213"/>
    <x v="1"/>
    <s v="Crown Heights"/>
    <n v="406741"/>
    <n v="-7394496"/>
    <x v="0"/>
    <x v="3"/>
    <x v="1"/>
    <n v="0"/>
    <d v="2019-06-15T00:00:00"/>
    <n v="0.28999999999999998"/>
    <n v="1"/>
    <n v="6.9"/>
    <x v="0"/>
    <s v="Ruidoso"/>
    <s v="No considerar"/>
    <x v="0"/>
  </r>
  <r>
    <n v="4908331"/>
    <s v="Beautiful and Spacious 2 bedroom West Harlem Apt."/>
    <x v="555"/>
    <s v="Antoinette"/>
    <s v="231 West 121st Street"/>
    <n v="10027"/>
    <x v="0"/>
    <s v="Harlem"/>
    <n v="4080739"/>
    <n v="-7395159"/>
    <x v="1"/>
    <x v="28"/>
    <x v="2"/>
    <n v="14"/>
    <d v="2019-06-20T00:00:00"/>
    <n v="0.26"/>
    <n v="1"/>
    <n v="5.6"/>
    <x v="0"/>
    <s v="Ruidoso"/>
    <s v="No considerar"/>
    <x v="0"/>
  </r>
  <r>
    <n v="4907206"/>
    <s v="New Year's Eve in the Heart of NYC!"/>
    <x v="556"/>
    <s v="Andrew"/>
    <s v="311 West 43rd Street"/>
    <n v="10036"/>
    <x v="0"/>
    <s v="Hell's Kitchen"/>
    <n v="407583"/>
    <n v="-7399001"/>
    <x v="0"/>
    <x v="41"/>
    <x v="1"/>
    <n v="0"/>
    <d v="2017-06-06T00:00:00"/>
    <n v="0.04"/>
    <n v="1"/>
    <n v="5.6"/>
    <x v="0"/>
    <s v="Ruidoso"/>
    <s v="No considerar"/>
    <x v="0"/>
  </r>
  <r>
    <n v="4906823"/>
    <s v="Beautiful sunny apt near prospect park!"/>
    <x v="557"/>
    <s v="Dana"/>
    <s v="152 Sullivan Place"/>
    <n v="11225"/>
    <x v="1"/>
    <s v="Crown Heights"/>
    <n v="4066412"/>
    <n v="-7395591"/>
    <x v="0"/>
    <x v="69"/>
    <x v="5"/>
    <n v="1"/>
    <d v="2015-12-31T00:00:00"/>
    <n v="0.02"/>
    <n v="1"/>
    <n v="6.9"/>
    <x v="0"/>
    <s v="Ruidoso"/>
    <s v="Dentro del presupuesto"/>
    <x v="0"/>
  </r>
  <r>
    <n v="4904582"/>
    <s v="Boutique Retreat"/>
    <x v="558"/>
    <s v="Jacqueline"/>
    <s v="1974 Anthony Avenue"/>
    <n v="10457"/>
    <x v="3"/>
    <s v="Mount Hope"/>
    <n v="4085062"/>
    <n v="-7390251"/>
    <x v="0"/>
    <x v="65"/>
    <x v="12"/>
    <n v="5"/>
    <d v="2017-06-17T00:00:00"/>
    <n v="0.13"/>
    <n v="5"/>
    <n v="7.84"/>
    <x v="0"/>
    <s v="Ruidoso"/>
    <s v="Dentro del presupuesto"/>
    <x v="0"/>
  </r>
  <r>
    <n v="4908078"/>
    <s v="Modern Minimalism w/ Private Bath"/>
    <x v="559"/>
    <s v="Dave"/>
    <s v="181 32nd Street"/>
    <n v="11232"/>
    <x v="1"/>
    <s v="Sunset Park"/>
    <n v="4065616"/>
    <n v="-7400091"/>
    <x v="0"/>
    <x v="32"/>
    <x v="3"/>
    <n v="42"/>
    <d v="2019-07-01T00:00:00"/>
    <n v="0.82"/>
    <n v="1"/>
    <n v="6.9"/>
    <x v="0"/>
    <s v="Ruidoso"/>
    <s v="No considerar"/>
    <x v="0"/>
  </r>
  <r>
    <n v="5541897"/>
    <s v="TOWNHOUSE NEAR RSD PARK - 1 Bedroom Apt &amp; Terrace"/>
    <x v="560"/>
    <s v="Juliana"/>
    <s v="22 Riverside Drive"/>
    <n v="10023"/>
    <x v="0"/>
    <s v="Upper West Side"/>
    <n v="4078182"/>
    <n v="-7398492"/>
    <x v="1"/>
    <x v="48"/>
    <x v="11"/>
    <n v="11"/>
    <d v="2019-07-01T00:00:00"/>
    <n v="0.22"/>
    <n v="1"/>
    <n v="5.6"/>
    <x v="0"/>
    <s v="Ruidoso"/>
    <s v="No considerar"/>
    <x v="0"/>
  </r>
  <r>
    <n v="5034136"/>
    <s v="CHARMING TOWNHOUSE NEAR RSD PARK - STUDIO APT"/>
    <x v="560"/>
    <s v="Juliana"/>
    <s v="309 West 75th Street"/>
    <n v="10023"/>
    <x v="0"/>
    <s v="Upper West Side"/>
    <n v="4078215"/>
    <n v="-7398349"/>
    <x v="1"/>
    <x v="49"/>
    <x v="11"/>
    <n v="15"/>
    <d v="2019-04-19T00:00:00"/>
    <n v="0.31"/>
    <n v="1"/>
    <n v="5.6"/>
    <x v="0"/>
    <s v="Ruidoso"/>
    <s v="No considerar"/>
    <x v="0"/>
  </r>
  <r>
    <n v="4905248"/>
    <s v="*DYLAN* Exquisite 1 BR &amp; Terrace - Contemporary"/>
    <x v="560"/>
    <s v="Juliana"/>
    <s v="313 West 74th Street"/>
    <n v="10023"/>
    <x v="0"/>
    <s v="Upper West Side"/>
    <n v="4078141"/>
    <n v="-7398445"/>
    <x v="1"/>
    <x v="58"/>
    <x v="11"/>
    <n v="12"/>
    <d v="2019-04-18T00:00:00"/>
    <n v="0.23"/>
    <n v="1"/>
    <n v="5.6"/>
    <x v="0"/>
    <s v="Ruidoso"/>
    <s v="No considerar"/>
    <x v="0"/>
  </r>
  <r>
    <n v="4921548"/>
    <s v="*OASIS* 2 BEDROOM, 2 BATH &amp; Garden! Great UWS Area"/>
    <x v="560"/>
    <s v="Juliana"/>
    <s v="300 West End Avenue"/>
    <n v="10023"/>
    <x v="0"/>
    <s v="Upper West Side"/>
    <n v="407813"/>
    <n v="-7398319"/>
    <x v="1"/>
    <x v="153"/>
    <x v="11"/>
    <n v="20"/>
    <d v="2018-12-27T00:00:00"/>
    <n v="0.38"/>
    <n v="1"/>
    <n v="5.6"/>
    <x v="0"/>
    <s v="Ruidoso"/>
    <s v="No considerar"/>
    <x v="0"/>
  </r>
  <r>
    <n v="5081207"/>
    <s v="Charming Townhouse Near RSD Park!  2 Bedroom Apt"/>
    <x v="560"/>
    <s v="Juliana"/>
    <s v="335 West 76th Street"/>
    <n v="10024"/>
    <x v="0"/>
    <s v="Upper West Side"/>
    <n v="4078305"/>
    <n v="-7398398"/>
    <x v="1"/>
    <x v="47"/>
    <x v="11"/>
    <n v="16"/>
    <d v="2019-06-15T00:00:00"/>
    <n v="0.31"/>
    <n v="1"/>
    <n v="5.6"/>
    <x v="0"/>
    <s v="Ruidoso"/>
    <s v="No considerar"/>
    <x v="0"/>
  </r>
  <r>
    <n v="6033449"/>
    <s v="COLUMBIA PRESBYTERIAN MED CTR *AURA* Studio Apt"/>
    <x v="560"/>
    <s v="Juliana"/>
    <s v="Columbia University Irving Medical Center 630"/>
    <n v="10031"/>
    <x v="0"/>
    <s v="Washington Heights"/>
    <n v="4084035"/>
    <n v="-7394089"/>
    <x v="1"/>
    <x v="45"/>
    <x v="11"/>
    <n v="11"/>
    <d v="2019-05-25T00:00:00"/>
    <n v="0.25"/>
    <n v="1"/>
    <n v="5.6"/>
    <x v="0"/>
    <s v="Ruidoso"/>
    <s v="No considerar"/>
    <x v="0"/>
  </r>
  <r>
    <n v="6018325"/>
    <s v="COLUMBIA PRESBYTERIAN MED CTR * 2 Bedroom Apt*"/>
    <x v="560"/>
    <s v="Juliana"/>
    <s v="McDonald's Saint Nicholas Avenue"/>
    <n v="10040"/>
    <x v="0"/>
    <s v="Washington Heights"/>
    <n v="4084245"/>
    <n v="-7393918"/>
    <x v="1"/>
    <x v="48"/>
    <x v="11"/>
    <n v="8"/>
    <d v="2019-06-17T00:00:00"/>
    <n v="0.17"/>
    <n v="1"/>
    <n v="5.6"/>
    <x v="0"/>
    <s v="Ruidoso"/>
    <s v="No considerar"/>
    <x v="0"/>
  </r>
  <r>
    <n v="5054072"/>
    <s v="*SPLENDID* Fantastic 2 BR Apt near many Hospitals"/>
    <x v="560"/>
    <s v="Juliana"/>
    <s v="407 East 61st Street"/>
    <n v="10065"/>
    <x v="0"/>
    <s v="Upper East Side"/>
    <n v="407606"/>
    <n v="-7396028"/>
    <x v="1"/>
    <x v="2"/>
    <x v="11"/>
    <n v="17"/>
    <d v="2019-02-02T00:00:00"/>
    <n v="0.32"/>
    <n v="1"/>
    <n v="5.6"/>
    <x v="0"/>
    <s v="Ruidoso"/>
    <s v="No considerar"/>
    <x v="0"/>
  </r>
  <r>
    <n v="5409607"/>
    <s v="SPACIOUS 2 Bedroom Apt Near Upper East HOSPITALS"/>
    <x v="560"/>
    <s v="Juliana"/>
    <s v="St. Tropez 1st Avenue"/>
    <n v="10155"/>
    <x v="0"/>
    <s v="Upper East Side"/>
    <n v="4076235"/>
    <n v="-7396005"/>
    <x v="1"/>
    <x v="115"/>
    <x v="11"/>
    <n v="9"/>
    <d v="2018-12-07T00:00:00"/>
    <n v="0.18"/>
    <n v="1"/>
    <n v="5.6"/>
    <x v="0"/>
    <s v="Ruidoso"/>
    <s v="No considerar"/>
    <x v="0"/>
  </r>
  <r>
    <n v="4892675"/>
    <s v="20 min from Union Square"/>
    <x v="561"/>
    <s v="Pablo"/>
    <s v="1644 Madison Street"/>
    <n v="11385"/>
    <x v="2"/>
    <s v="Ridgewood"/>
    <n v="4069958"/>
    <n v="-7390825"/>
    <x v="0"/>
    <x v="65"/>
    <x v="0"/>
    <n v="0"/>
    <d v="2019-03-10T00:00:00"/>
    <n v="0.15"/>
    <n v="5"/>
    <n v="6.24"/>
    <x v="0"/>
    <s v="Ruidoso"/>
    <s v="No considerar"/>
    <x v="0"/>
  </r>
  <r>
    <n v="4891701"/>
    <s v="NYC GORGEOUS LIGHT SPACE RIVER VIEW"/>
    <x v="562"/>
    <s v="Svjetlana"/>
    <s v="12th Avenue Manhattan Community Board 9"/>
    <n v="10031"/>
    <x v="0"/>
    <s v="Harlem"/>
    <n v="4082191"/>
    <n v="-7395736"/>
    <x v="1"/>
    <x v="105"/>
    <x v="12"/>
    <n v="3"/>
    <d v="2015-01-03T00:00:00"/>
    <n v="0.05"/>
    <n v="1"/>
    <n v="5.6"/>
    <x v="0"/>
    <s v="Ruidoso"/>
    <s v="No considerar"/>
    <x v="0"/>
  </r>
  <r>
    <n v="4891616"/>
    <s v="Very spacious, clean Manhattan Apt"/>
    <x v="563"/>
    <s v="Daniel"/>
    <s v="290 West 147th Street"/>
    <n v="10039"/>
    <x v="0"/>
    <s v="Harlem"/>
    <n v="4082389"/>
    <n v="-7394033"/>
    <x v="1"/>
    <x v="9"/>
    <x v="1"/>
    <n v="1"/>
    <d v="2016-02-01T00:00:00"/>
    <n v="0.02"/>
    <n v="1"/>
    <n v="5.6"/>
    <x v="0"/>
    <s v="Ruidoso"/>
    <s v="No considerar"/>
    <x v="0"/>
  </r>
  <r>
    <n v="4887638"/>
    <s v="Sunnyside, New York - Stay and get connected"/>
    <x v="564"/>
    <s v="Sp"/>
    <s v="49-09 43rd Avenue"/>
    <n v="11377"/>
    <x v="2"/>
    <s v="Sunnyside"/>
    <n v="4074461"/>
    <n v="-7391514"/>
    <x v="0"/>
    <x v="65"/>
    <x v="6"/>
    <n v="2"/>
    <d v="2019-06-29T00:00:00"/>
    <n v="2"/>
    <n v="5"/>
    <n v="6.24"/>
    <x v="0"/>
    <s v="Ruidoso"/>
    <s v="No considerar"/>
    <x v="0"/>
  </r>
  <r>
    <n v="5509802"/>
    <s v="High rise building. On 5th Avenue."/>
    <x v="565"/>
    <s v="Jonathan"/>
    <s v="1642 Madison Avenue"/>
    <n v="10029"/>
    <x v="0"/>
    <s v="East Harlem"/>
    <n v="4079582"/>
    <n v="-739479"/>
    <x v="1"/>
    <x v="154"/>
    <x v="6"/>
    <n v="0"/>
    <d v="2017-12-30T00:00:00"/>
    <n v="0.57999999999999996"/>
    <n v="1"/>
    <n v="5.6"/>
    <x v="0"/>
    <s v="Ruidoso"/>
    <s v="No considerar"/>
    <x v="0"/>
  </r>
  <r>
    <n v="4881420"/>
    <s v="LARGE COZY STUDIO BEST LOCATION - PARADISIAC OASIS"/>
    <x v="566"/>
    <s v="Mio"/>
    <s v="67 8th Avenue"/>
    <n v="10014"/>
    <x v="0"/>
    <s v="West Village"/>
    <n v="4073933"/>
    <n v="-7400313"/>
    <x v="1"/>
    <x v="132"/>
    <x v="3"/>
    <n v="40"/>
    <d v="2019-06-24T00:00:00"/>
    <n v="0.83"/>
    <n v="1"/>
    <n v="5.6"/>
    <x v="0"/>
    <s v="Ruidoso"/>
    <s v="No considerar"/>
    <x v="0"/>
  </r>
  <r>
    <n v="4880985"/>
    <s v="Modern, south facing and spacious UWS 1BR"/>
    <x v="567"/>
    <s v="Max"/>
    <s v="Mayfair Towers 15"/>
    <n v="10023"/>
    <x v="0"/>
    <s v="Upper West Side"/>
    <n v="4077669"/>
    <n v="-7397696"/>
    <x v="1"/>
    <x v="0"/>
    <x v="20"/>
    <n v="1"/>
    <d v="2015-04-01T00:00:00"/>
    <n v="0.02"/>
    <n v="1"/>
    <n v="5.6"/>
    <x v="0"/>
    <s v="Ruidoso"/>
    <s v="No considerar"/>
    <x v="0"/>
  </r>
  <r>
    <n v="4877884"/>
    <s v="Bright + Stylish *THREE* Bedroom BK Apt Near Train"/>
    <x v="568"/>
    <s v="Faye + Amiyr"/>
    <s v="424 Chauncey Street"/>
    <n v="11233"/>
    <x v="1"/>
    <s v="Bedford-Stuyvesant"/>
    <n v="4068175"/>
    <n v="-739153"/>
    <x v="1"/>
    <x v="8"/>
    <x v="0"/>
    <n v="209"/>
    <d v="2019-06-18T00:00:00"/>
    <n v="3.79"/>
    <n v="1"/>
    <n v="6.9"/>
    <x v="0"/>
    <s v="Ruidoso"/>
    <s v="No considerar"/>
    <x v="0"/>
  </r>
  <r>
    <n v="4967258"/>
    <s v="private room avail in lovely BK apt"/>
    <x v="569"/>
    <s v="Fen"/>
    <s v="405 Stanhope Street"/>
    <n v="11237"/>
    <x v="1"/>
    <s v="Bushwick"/>
    <n v="4070516"/>
    <n v="-7391609"/>
    <x v="0"/>
    <x v="66"/>
    <x v="1"/>
    <n v="0"/>
    <d v="2019-04-30T00:00:00"/>
    <n v="0.06"/>
    <n v="1"/>
    <n v="6.9"/>
    <x v="0"/>
    <s v="Ruidoso"/>
    <s v="No considerar"/>
    <x v="0"/>
  </r>
  <r>
    <n v="4874334"/>
    <s v="2 Bedroom Apt in downtown Brooklyn"/>
    <x v="570"/>
    <s v="Brook"/>
    <s v="192 Clermont Avenue"/>
    <n v="11205"/>
    <x v="1"/>
    <s v="Fort Greene"/>
    <n v="4069203"/>
    <n v="-7397088"/>
    <x v="1"/>
    <x v="21"/>
    <x v="3"/>
    <n v="0"/>
    <d v="2016-04-05T00:00:00"/>
    <n v="0.02"/>
    <n v="1"/>
    <n v="6.9"/>
    <x v="0"/>
    <s v="Ruidoso"/>
    <s v="No considerar"/>
    <x v="0"/>
  </r>
  <r>
    <n v="6706074"/>
    <s v="Beautiful neighborhood"/>
    <x v="571"/>
    <s v="Khamis"/>
    <s v="20-44 26th Street"/>
    <n v="11105"/>
    <x v="2"/>
    <s v="Ditmars Steinway"/>
    <n v="4078112"/>
    <n v="-7391079"/>
    <x v="1"/>
    <x v="7"/>
    <x v="2"/>
    <n v="5"/>
    <d v="2018-09-10T00:00:00"/>
    <n v="0.1"/>
    <n v="5"/>
    <n v="6.24"/>
    <x v="0"/>
    <s v="Ruidoso"/>
    <s v="No considerar"/>
    <x v="0"/>
  </r>
  <r>
    <n v="5066900"/>
    <s v="Private Bedroom in BK Brownstone"/>
    <x v="572"/>
    <s v="Nina"/>
    <s v="921 Myrtle Avenue"/>
    <n v="11206"/>
    <x v="1"/>
    <s v="Bedford-Stuyvesant"/>
    <n v="4069604"/>
    <n v="-7394504"/>
    <x v="0"/>
    <x v="19"/>
    <x v="7"/>
    <n v="13"/>
    <d v="2019-05-16T00:00:00"/>
    <n v="0.33"/>
    <n v="1"/>
    <n v="6.9"/>
    <x v="0"/>
    <s v="Ruidoso"/>
    <s v="No considerar"/>
    <x v="0"/>
  </r>
  <r>
    <n v="4870239"/>
    <s v="2 bdrms in 3 Bdrm Lovely Brownstone"/>
    <x v="572"/>
    <s v="Nina"/>
    <s v="220 Throop Avenue"/>
    <n v="11206"/>
    <x v="1"/>
    <s v="Bedford-Stuyvesant"/>
    <n v="4069627"/>
    <n v="-7394371"/>
    <x v="1"/>
    <x v="6"/>
    <x v="2"/>
    <n v="9"/>
    <d v="2018-11-24T00:00:00"/>
    <n v="0.17"/>
    <n v="1"/>
    <n v="6.9"/>
    <x v="0"/>
    <s v="Ruidoso"/>
    <s v="No considerar"/>
    <x v="0"/>
  </r>
  <r>
    <n v="4907369"/>
    <s v="Funky and Fresh room in Brooklyn "/>
    <x v="573"/>
    <s v="Ruth"/>
    <s v="1148 Union Street"/>
    <n v="11225"/>
    <x v="1"/>
    <s v="Crown Heights"/>
    <n v="4066915"/>
    <n v="-7395339"/>
    <x v="0"/>
    <x v="99"/>
    <x v="1"/>
    <n v="8"/>
    <d v="2017-08-28T00:00:00"/>
    <n v="0.15"/>
    <n v="1"/>
    <n v="6.9"/>
    <x v="0"/>
    <s v="Ruidoso"/>
    <s v="No considerar"/>
    <x v="0"/>
  </r>
  <r>
    <n v="4867876"/>
    <s v="Sunny and Spacious Brooklyn Apt"/>
    <x v="573"/>
    <s v="Ruth"/>
    <s v="Bedford Avenue Brooklyn"/>
    <n v="11226"/>
    <x v="1"/>
    <s v="Crown Heights"/>
    <n v="4067006"/>
    <n v="-739553"/>
    <x v="0"/>
    <x v="69"/>
    <x v="1"/>
    <n v="10"/>
    <d v="2017-01-02T00:00:00"/>
    <n v="0.18"/>
    <n v="1"/>
    <n v="6.9"/>
    <x v="0"/>
    <s v="Ruidoso"/>
    <s v="No considerar"/>
    <x v="0"/>
  </r>
  <r>
    <n v="4863419"/>
    <s v="NEW LISTING-Great for Traveler! Duplx 3 Bdrm/2 Bth"/>
    <x v="574"/>
    <s v="Quincy"/>
    <s v="477 Gates Avenue"/>
    <n v="11216"/>
    <x v="1"/>
    <s v="Bedford-Stuyvesant"/>
    <n v="4068662"/>
    <n v="-739479"/>
    <x v="1"/>
    <x v="155"/>
    <x v="6"/>
    <n v="23"/>
    <d v="2019-07-02T00:00:00"/>
    <n v="3.47"/>
    <n v="1"/>
    <n v="6.9"/>
    <x v="0"/>
    <s v="Ruidoso"/>
    <s v="No considerar"/>
    <x v="0"/>
  </r>
  <r>
    <n v="4863176"/>
    <s v="Large room in Uptown Manhattan near Cloisters"/>
    <x v="575"/>
    <s v="Irina"/>
    <s v="11 Seaman Avenue"/>
    <n v="10034"/>
    <x v="0"/>
    <s v="Inwood"/>
    <n v="4086648"/>
    <n v="-7392754"/>
    <x v="1"/>
    <x v="3"/>
    <x v="1"/>
    <n v="5"/>
    <d v="2016-09-01T00:00:00"/>
    <n v="0.11"/>
    <n v="1"/>
    <n v="5.6"/>
    <x v="0"/>
    <s v="Ruidoso"/>
    <s v="No considerar"/>
    <x v="0"/>
  </r>
  <r>
    <n v="4860650"/>
    <s v="Happy Brooklyn! Happy Konakolo!"/>
    <x v="576"/>
    <s v="Hanayo"/>
    <s v="408 17th Street"/>
    <n v="11215"/>
    <x v="1"/>
    <s v="South Slope"/>
    <n v="4066003"/>
    <n v="-7398567"/>
    <x v="1"/>
    <x v="5"/>
    <x v="0"/>
    <n v="73"/>
    <d v="2019-06-18T00:00:00"/>
    <n v="1.34"/>
    <n v="1"/>
    <n v="6.9"/>
    <x v="0"/>
    <s v="Ruidoso"/>
    <s v="No considerar"/>
    <x v="0"/>
  </r>
  <r>
    <n v="4887473"/>
    <s v="Cozy Brownstone Room Near NYU Hospital"/>
    <x v="577"/>
    <s v="Fidelia"/>
    <s v="408 59th Street"/>
    <n v="11220"/>
    <x v="1"/>
    <s v="Sunset Park"/>
    <n v="4064132"/>
    <n v="-7401767"/>
    <x v="0"/>
    <x v="70"/>
    <x v="11"/>
    <n v="11"/>
    <d v="2019-04-12T00:00:00"/>
    <n v="0.2"/>
    <n v="1"/>
    <n v="6.9"/>
    <x v="0"/>
    <s v="Ruidoso"/>
    <s v="No considerar"/>
    <x v="0"/>
  </r>
  <r>
    <n v="5931103"/>
    <s v="Bright and Cheerful"/>
    <x v="578"/>
    <s v="David"/>
    <s v="Pratt Institute 200"/>
    <n v="11205"/>
    <x v="1"/>
    <s v="Clinton Hill"/>
    <n v="4069354"/>
    <n v="-7396152"/>
    <x v="1"/>
    <x v="156"/>
    <x v="6"/>
    <n v="99"/>
    <d v="2019-06-28T00:00:00"/>
    <n v="3.07"/>
    <n v="1"/>
    <n v="6.9"/>
    <x v="0"/>
    <s v="Ruidoso"/>
    <s v="No considerar"/>
    <x v="0"/>
  </r>
  <r>
    <n v="4854552"/>
    <s v="Apartment Downtown New York "/>
    <x v="579"/>
    <s v="Wen"/>
    <s v="Avenue C Loop Stuy Town"/>
    <n v="10009"/>
    <x v="0"/>
    <s v="Stuyvesant Town"/>
    <n v="4073001"/>
    <n v="-7397579"/>
    <x v="0"/>
    <x v="157"/>
    <x v="1"/>
    <n v="0"/>
    <d v="2015-08-13T00:00:00"/>
    <n v="0.02"/>
    <n v="2"/>
    <n v="5.7"/>
    <x v="0"/>
    <s v="Ruidoso"/>
    <s v="No considerar"/>
    <x v="0"/>
  </r>
  <r>
    <n v="6794912"/>
    <s v="Large room in NYC - 2 months"/>
    <x v="580"/>
    <s v="Toma"/>
    <s v="565 West 207th Street"/>
    <n v="10034"/>
    <x v="0"/>
    <s v="Inwood"/>
    <n v="4086623"/>
    <n v="-7391993"/>
    <x v="0"/>
    <x v="19"/>
    <x v="1"/>
    <n v="1"/>
    <d v="2015-08-27T00:00:00"/>
    <n v="0.02"/>
    <n v="1"/>
    <n v="5.6"/>
    <x v="0"/>
    <s v="Ruidoso"/>
    <s v="No considerar"/>
    <x v="0"/>
  </r>
  <r>
    <n v="4849266"/>
    <s v="Room for rent in Sheepshead bay"/>
    <x v="581"/>
    <s v="Dasha"/>
    <s v="2776 East 14th Street"/>
    <n v="11235"/>
    <x v="1"/>
    <s v="Sheepshead Bay"/>
    <n v="4058414"/>
    <n v="-7395489"/>
    <x v="0"/>
    <x v="19"/>
    <x v="6"/>
    <n v="0"/>
    <d v="2018-12-23T00:00:00"/>
    <n v="0.12"/>
    <n v="1"/>
    <n v="6.9"/>
    <x v="0"/>
    <s v="Ruidoso"/>
    <s v="No considerar"/>
    <x v="0"/>
  </r>
  <r>
    <n v="4885673"/>
    <s v="Stylish Apartment with Spacious Private Room"/>
    <x v="582"/>
    <s v="Sarah"/>
    <s v="New York University Bond Street"/>
    <n v="10012"/>
    <x v="0"/>
    <s v="Greenwich Village"/>
    <n v="4073222"/>
    <n v="-739969"/>
    <x v="0"/>
    <x v="61"/>
    <x v="3"/>
    <n v="19"/>
    <d v="2019-07-05T00:00:00"/>
    <n v="0.35"/>
    <n v="1"/>
    <n v="5.6"/>
    <x v="0"/>
    <s v="Ruidoso"/>
    <s v="No considerar"/>
    <x v="0"/>
  </r>
  <r>
    <n v="4847312"/>
    <s v="Clinton Hill Guest Room"/>
    <x v="583"/>
    <s v="Rudy And Joan"/>
    <s v="21 Saint James Place"/>
    <n v="11205"/>
    <x v="1"/>
    <s v="Clinton Hill"/>
    <n v="4068924"/>
    <n v="-7396453"/>
    <x v="0"/>
    <x v="91"/>
    <x v="0"/>
    <n v="0"/>
    <d v="2019-05-27T00:00:00"/>
    <n v="0.46"/>
    <n v="1"/>
    <n v="6.9"/>
    <x v="0"/>
    <s v="Ruidoso"/>
    <s v="No considerar"/>
    <x v="0"/>
  </r>
  <r>
    <n v="4842054"/>
    <s v="Cozy Bedroom in hip Williamsburg"/>
    <x v="584"/>
    <s v="Javier"/>
    <s v="417 South 4th Street"/>
    <n v="11211"/>
    <x v="1"/>
    <s v="Williamsburg"/>
    <n v="4070765"/>
    <n v="-7395116"/>
    <x v="0"/>
    <x v="59"/>
    <x v="3"/>
    <n v="13"/>
    <d v="2016-06-14T00:00:00"/>
    <n v="0.24"/>
    <n v="1"/>
    <n v="6.9"/>
    <x v="0"/>
    <s v="Ruidoso"/>
    <s v="No considerar"/>
    <x v="0"/>
  </r>
  <r>
    <n v="5104668"/>
    <s v="Alcove Studio 1 blk from Times Sq"/>
    <x v="585"/>
    <s v="Naveen"/>
    <s v="331 West 44th Street"/>
    <n v="10036"/>
    <x v="0"/>
    <s v="Hell's Kitchen"/>
    <n v="4075928"/>
    <n v="-7399036"/>
    <x v="1"/>
    <x v="26"/>
    <x v="1"/>
    <n v="0"/>
    <d v="2019-07-03T00:00:00"/>
    <n v="0.31"/>
    <n v="1"/>
    <n v="5.6"/>
    <x v="0"/>
    <s v="Ruidoso"/>
    <s v="No considerar"/>
    <x v="0"/>
  </r>
  <r>
    <n v="4841431"/>
    <s v="Spacious 1BR By Prospect Park"/>
    <x v="586"/>
    <s v="Oded"/>
    <s v="90 Sterling Street"/>
    <n v="11225"/>
    <x v="1"/>
    <s v="Prospect-Lefferts Gardens"/>
    <n v="4066244"/>
    <n v="-7395813"/>
    <x v="1"/>
    <x v="9"/>
    <x v="1"/>
    <n v="44"/>
    <d v="2016-05-08T00:00:00"/>
    <n v="0.8"/>
    <n v="1"/>
    <n v="6.9"/>
    <x v="0"/>
    <s v="Ruidoso"/>
    <s v="No considerar"/>
    <x v="0"/>
  </r>
  <r>
    <n v="4840977"/>
    <s v="Spacious Chinatown/LES 2 Bedroom"/>
    <x v="587"/>
    <s v="Mara"/>
    <s v="Lions Gate Field Chrystie Street"/>
    <n v="10002"/>
    <x v="0"/>
    <s v="Lower East Side"/>
    <n v="407182"/>
    <n v="-7399326"/>
    <x v="1"/>
    <x v="111"/>
    <x v="13"/>
    <n v="0"/>
    <d v="2019-05-01T00:00:00"/>
    <n v="0.06"/>
    <n v="1"/>
    <n v="5.6"/>
    <x v="0"/>
    <s v="Ruidoso"/>
    <s v="No considerar"/>
    <x v="0"/>
  </r>
  <r>
    <n v="4839932"/>
    <s v="Super spacious cozy one-bedroom apartment, Astoria"/>
    <x v="588"/>
    <s v="Milena"/>
    <s v="Gulf 31st Street"/>
    <n v="11101"/>
    <x v="2"/>
    <s v="Astoria"/>
    <n v="4076974"/>
    <n v="-7391819"/>
    <x v="1"/>
    <x v="158"/>
    <x v="12"/>
    <n v="8"/>
    <d v="2019-01-03T00:00:00"/>
    <n v="0.15"/>
    <n v="5"/>
    <n v="6.24"/>
    <x v="0"/>
    <s v="Ruidoso"/>
    <s v="No considerar"/>
    <x v="0"/>
  </r>
  <r>
    <n v="4837935"/>
    <s v="New Large 1 Bedroom East Village"/>
    <x v="589"/>
    <s v="Christopher"/>
    <s v="635 East 14th Street"/>
    <n v="10009"/>
    <x v="0"/>
    <s v="Stuyvesant Town"/>
    <n v="4072912"/>
    <n v="-7397624"/>
    <x v="1"/>
    <x v="91"/>
    <x v="3"/>
    <n v="0"/>
    <d v="2016-01-29T00:00:00"/>
    <n v="1.17"/>
    <n v="1"/>
    <n v="5.6"/>
    <x v="0"/>
    <s v="Ruidoso"/>
    <s v="No considerar"/>
    <x v="0"/>
  </r>
  <r>
    <n v="4836986"/>
    <s v="Private bedroom"/>
    <x v="590"/>
    <s v="Giorgi"/>
    <s v="53 East 96th Street"/>
    <n v="10029"/>
    <x v="0"/>
    <s v="East Harlem"/>
    <n v="4078712"/>
    <n v="-7395365"/>
    <x v="0"/>
    <x v="15"/>
    <x v="1"/>
    <n v="39"/>
    <d v="2017-06-16T00:00:00"/>
    <n v="0.91"/>
    <n v="1"/>
    <n v="5.6"/>
    <x v="0"/>
    <s v="Ruidoso"/>
    <s v="No considerar"/>
    <x v="0"/>
  </r>
  <r>
    <n v="4853437"/>
    <s v="Comfortable Room in Great Location"/>
    <x v="591"/>
    <s v="Cam"/>
    <s v="622 Bergen Street"/>
    <n v="11238"/>
    <x v="1"/>
    <s v="Prospect Heights"/>
    <n v="4067935"/>
    <n v="-7396912"/>
    <x v="0"/>
    <x v="85"/>
    <x v="0"/>
    <n v="1"/>
    <d v="2018-09-15T00:00:00"/>
    <n v="0.1"/>
    <n v="1"/>
    <n v="6.9"/>
    <x v="0"/>
    <s v="Ruidoso"/>
    <s v="No considerar"/>
    <x v="0"/>
  </r>
  <r>
    <n v="4833294"/>
    <s v="Spacious Apt-1 BDRM &amp; Office"/>
    <x v="592"/>
    <s v="Spencer"/>
    <s v="44 Stuyvesant Street"/>
    <n v="10003"/>
    <x v="0"/>
    <s v="East Village"/>
    <n v="4072999"/>
    <n v="-7398764"/>
    <x v="0"/>
    <x v="26"/>
    <x v="1"/>
    <n v="0"/>
    <d v="2019-03-19T00:00:00"/>
    <n v="0.16"/>
    <n v="1"/>
    <n v="5.6"/>
    <x v="0"/>
    <s v="Ruidoso"/>
    <s v="No considerar"/>
    <x v="0"/>
  </r>
  <r>
    <n v="6314148"/>
    <s v="Beautiful, SEXY apartment"/>
    <x v="593"/>
    <s v="Brigitte"/>
    <s v="47 Great Jones Street"/>
    <n v="10012"/>
    <x v="0"/>
    <s v="NoHo"/>
    <n v="4072652"/>
    <n v="-7399259"/>
    <x v="1"/>
    <x v="111"/>
    <x v="1"/>
    <n v="0"/>
    <d v="2019-07-02T00:00:00"/>
    <n v="0.21"/>
    <n v="1"/>
    <n v="5.6"/>
    <x v="0"/>
    <s v="Ruidoso"/>
    <s v="No considerar"/>
    <x v="0"/>
  </r>
  <r>
    <n v="4831603"/>
    <s v="Cozy Lower East Side Apartment"/>
    <x v="594"/>
    <s v="Kelly"/>
    <s v="201 Allen Street"/>
    <n v="10002"/>
    <x v="0"/>
    <s v="Lower East Side"/>
    <n v="4072229"/>
    <n v="-7398913"/>
    <x v="1"/>
    <x v="41"/>
    <x v="1"/>
    <n v="0"/>
    <d v="2019-06-15T00:00:00"/>
    <n v="0.23"/>
    <n v="1"/>
    <n v="5.6"/>
    <x v="0"/>
    <s v="Ruidoso"/>
    <s v="No considerar"/>
    <x v="0"/>
  </r>
  <r>
    <n v="4830154"/>
    <s v="Furnished room with Bed, Closet, TV"/>
    <x v="595"/>
    <s v="Subramanian"/>
    <s v="101-55 97th Street"/>
    <n v="11416"/>
    <x v="2"/>
    <s v="Ozone Park"/>
    <n v="4068337"/>
    <n v="-738431"/>
    <x v="0"/>
    <x v="46"/>
    <x v="1"/>
    <n v="0"/>
    <d v="2017-12-11T00:00:00"/>
    <n v="1.18"/>
    <n v="5"/>
    <n v="6.24"/>
    <x v="0"/>
    <s v="Ruidoso"/>
    <s v="No considerar"/>
    <x v="0"/>
  </r>
  <r>
    <n v="6561328"/>
    <s v="Artist Loft in Brooklyn"/>
    <x v="596"/>
    <s v="Stephanie"/>
    <s v="173 Cook Street"/>
    <n v="11206"/>
    <x v="1"/>
    <s v="Williamsburg"/>
    <n v="4070313"/>
    <n v="-7393566"/>
    <x v="0"/>
    <x v="142"/>
    <x v="21"/>
    <n v="1"/>
    <d v="2015-09-08T00:00:00"/>
    <n v="0.02"/>
    <n v="1"/>
    <n v="6.9"/>
    <x v="0"/>
    <s v="Ruidoso"/>
    <s v="Dentro del presupuesto"/>
    <x v="0"/>
  </r>
  <r>
    <n v="4824808"/>
    <s v="Cozy Room in Crown Heights"/>
    <x v="597"/>
    <s v="Cristina"/>
    <s v="1281 Union Street"/>
    <n v="11225"/>
    <x v="1"/>
    <s v="Crown Heights"/>
    <n v="4066934"/>
    <n v="-7394976"/>
    <x v="0"/>
    <x v="24"/>
    <x v="1"/>
    <n v="0"/>
    <d v="2019-06-22T00:00:00"/>
    <n v="0.06"/>
    <n v="1"/>
    <n v="6.9"/>
    <x v="0"/>
    <s v="Ruidoso"/>
    <s v="No considerar"/>
    <x v="0"/>
  </r>
  <r>
    <n v="4824521"/>
    <s v="Cozy 1 Bedroom Apt In Great Location!"/>
    <x v="598"/>
    <s v="Mel"/>
    <s v="CityMD East 79th Street"/>
    <n v="10021"/>
    <x v="0"/>
    <s v="Upper East Side"/>
    <n v="4077493"/>
    <n v="-7395874"/>
    <x v="1"/>
    <x v="38"/>
    <x v="0"/>
    <n v="130"/>
    <d v="2019-07-01T00:00:00"/>
    <n v="2.36"/>
    <n v="1"/>
    <n v="5.6"/>
    <x v="0"/>
    <s v="Ruidoso"/>
    <s v="No considerar"/>
    <x v="0"/>
  </r>
  <r>
    <n v="4824211"/>
    <s v="Bright Comfy Room in East Village"/>
    <x v="599"/>
    <s v="Micheline"/>
    <s v="717 East 9th Street"/>
    <n v="10009"/>
    <x v="0"/>
    <s v="East Village"/>
    <n v="4072503"/>
    <n v="-7397696"/>
    <x v="0"/>
    <x v="9"/>
    <x v="6"/>
    <n v="5"/>
    <d v="2017-06-08T00:00:00"/>
    <n v="0.14000000000000001"/>
    <n v="1"/>
    <n v="5.6"/>
    <x v="0"/>
    <s v="Ruidoso"/>
    <s v="No considerar"/>
    <x v="0"/>
  </r>
  <r>
    <n v="6628117"/>
    <s v="Cozy room in heart of Williamsburg"/>
    <x v="600"/>
    <s v="Brittany"/>
    <s v="113 North 3rd Street"/>
    <n v="11249"/>
    <x v="1"/>
    <s v="Williamsburg"/>
    <n v="4071681"/>
    <n v="-7396141"/>
    <x v="0"/>
    <x v="15"/>
    <x v="1"/>
    <n v="7"/>
    <d v="2015-11-02T00:00:00"/>
    <n v="0.14000000000000001"/>
    <n v="1"/>
    <n v="6.9"/>
    <x v="0"/>
    <s v="Ruidoso"/>
    <s v="No considerar"/>
    <x v="0"/>
  </r>
  <r>
    <n v="4823105"/>
    <s v="Cozy Affordable Room Available In NYC!!"/>
    <x v="601"/>
    <s v="Olga"/>
    <s v="250 Fort Washington Avenue"/>
    <n v="10032"/>
    <x v="0"/>
    <s v="Washington Heights"/>
    <n v="4084359"/>
    <n v="-7394134"/>
    <x v="0"/>
    <x v="65"/>
    <x v="0"/>
    <n v="23"/>
    <d v="2019-06-29T00:00:00"/>
    <n v="0.43"/>
    <n v="1"/>
    <n v="5.6"/>
    <x v="0"/>
    <s v="Ruidoso"/>
    <s v="No considerar"/>
    <x v="0"/>
  </r>
  <r>
    <n v="4840794"/>
    <s v="1 Bedroom Apt. in Nolita/Chinatown"/>
    <x v="602"/>
    <s v="Bobby"/>
    <s v="111 Mott Street"/>
    <n v="10013"/>
    <x v="0"/>
    <s v="Little Italy"/>
    <n v="4071763"/>
    <n v="-7399753"/>
    <x v="1"/>
    <x v="132"/>
    <x v="6"/>
    <n v="6"/>
    <d v="2017-04-17T00:00:00"/>
    <n v="0.12"/>
    <n v="1"/>
    <n v="5.6"/>
    <x v="0"/>
    <s v="Ruidoso"/>
    <s v="No considerar"/>
    <x v="0"/>
  </r>
  <r>
    <n v="6400170"/>
    <s v="Fantastic Cozy Stay-NYC. 4B"/>
    <x v="603"/>
    <s v="Andres"/>
    <s v="534 Willoughby Avenue"/>
    <n v="11206"/>
    <x v="1"/>
    <s v="Bedford-Stuyvesant"/>
    <n v="4069385"/>
    <n v="-739481"/>
    <x v="1"/>
    <x v="15"/>
    <x v="1"/>
    <n v="93"/>
    <d v="2019-06-29T00:00:00"/>
    <n v="2"/>
    <n v="1"/>
    <n v="6.9"/>
    <x v="0"/>
    <s v="Ruidoso"/>
    <s v="No considerar"/>
    <x v="0"/>
  </r>
  <r>
    <n v="4822557"/>
    <s v="Cozy room in Brooklyn!!"/>
    <x v="604"/>
    <s v="Patrick"/>
    <s v="114 Pulaski Street"/>
    <n v="11206"/>
    <x v="1"/>
    <s v="Bedford-Stuyvesant"/>
    <n v="4069253"/>
    <n v="-7394681"/>
    <x v="0"/>
    <x v="11"/>
    <x v="1"/>
    <n v="0"/>
    <d v="2015-09-12T00:00:00"/>
    <n v="0.04"/>
    <n v="1"/>
    <n v="6.9"/>
    <x v="0"/>
    <s v="Ruidoso"/>
    <s v="No considerar"/>
    <x v="0"/>
  </r>
  <r>
    <n v="4822324"/>
    <s v="NYC Duplex + Terrace in East 60s "/>
    <x v="605"/>
    <s v="Lindsay"/>
    <s v="369 East 62nd Street"/>
    <n v="10065"/>
    <x v="0"/>
    <s v="Upper East Side"/>
    <n v="4076172"/>
    <n v="-7396074"/>
    <x v="1"/>
    <x v="115"/>
    <x v="0"/>
    <n v="7"/>
    <d v="2016-07-24T00:00:00"/>
    <n v="0.13"/>
    <n v="1"/>
    <n v="5.6"/>
    <x v="0"/>
    <s v="Ruidoso"/>
    <s v="No considerar"/>
    <x v="0"/>
  </r>
  <r>
    <n v="4821605"/>
    <s v="1 BR in Spacious 4 BR duplex"/>
    <x v="606"/>
    <s v="Aaron"/>
    <s v="415 Bleecker Street"/>
    <n v="11237"/>
    <x v="1"/>
    <s v="Bushwick"/>
    <n v="4070295"/>
    <n v="-7391354"/>
    <x v="0"/>
    <x v="159"/>
    <x v="1"/>
    <n v="1"/>
    <d v="2016-04-02T00:00:00"/>
    <n v="0.03"/>
    <n v="1"/>
    <n v="6.9"/>
    <x v="0"/>
    <s v="Ruidoso"/>
    <s v="No considerar"/>
    <x v="0"/>
  </r>
  <r>
    <n v="4821331"/>
    <s v="Lofty Brownstone Floor-Through"/>
    <x v="607"/>
    <s v="Danny"/>
    <s v="312 Clinton Street"/>
    <n v="11201"/>
    <x v="1"/>
    <s v="Cobble Hill"/>
    <n v="4068617"/>
    <n v="-7399632"/>
    <x v="1"/>
    <x v="31"/>
    <x v="10"/>
    <n v="1"/>
    <d v="2016-05-06T00:00:00"/>
    <n v="0.03"/>
    <n v="1"/>
    <n v="6.9"/>
    <x v="0"/>
    <s v="Ruidoso"/>
    <s v="No considerar"/>
    <x v="0"/>
  </r>
  <r>
    <n v="4821218"/>
    <s v="A Mini Home Away From Home"/>
    <x v="608"/>
    <s v="Wendy"/>
    <s v="225 Putnam Avenue"/>
    <n v="11216"/>
    <x v="1"/>
    <s v="Bedford-Stuyvesant"/>
    <n v="4068383"/>
    <n v="-7395298"/>
    <x v="0"/>
    <x v="46"/>
    <x v="0"/>
    <n v="5"/>
    <d v="2016-01-06T00:00:00"/>
    <n v="0.09"/>
    <n v="1"/>
    <n v="6.9"/>
    <x v="0"/>
    <s v="Ruidoso"/>
    <s v="No considerar"/>
    <x v="0"/>
  </r>
  <r>
    <n v="4840211"/>
    <s v="Cozy Queen BR in Hell's Kitchen"/>
    <x v="609"/>
    <s v="Rosalia"/>
    <s v="771 9th Avenue"/>
    <n v="10019"/>
    <x v="0"/>
    <s v="Hell's Kitchen"/>
    <n v="4076451"/>
    <n v="-739882"/>
    <x v="0"/>
    <x v="17"/>
    <x v="1"/>
    <n v="0"/>
    <d v="2019-04-30T00:00:00"/>
    <n v="0.02"/>
    <n v="1"/>
    <n v="5.6"/>
    <x v="0"/>
    <s v="Ruidoso"/>
    <s v="No considerar"/>
    <x v="0"/>
  </r>
  <r>
    <n v="4815028"/>
    <s v="affordable and convenient Manhattan studio"/>
    <x v="610"/>
    <s v="Leslie"/>
    <s v="110 West 109th Street"/>
    <n v="10025"/>
    <x v="0"/>
    <s v="Upper West Side"/>
    <n v="4080123"/>
    <n v="-7396248"/>
    <x v="1"/>
    <x v="55"/>
    <x v="10"/>
    <n v="29"/>
    <d v="2019-07-02T00:00:00"/>
    <n v="0.54"/>
    <n v="1"/>
    <n v="5.6"/>
    <x v="0"/>
    <s v="Ruidoso"/>
    <s v="No considerar"/>
    <x v="0"/>
  </r>
  <r>
    <n v="4814075"/>
    <s v="EPIC east village room!"/>
    <x v="611"/>
    <s v="Nathan"/>
    <s v="81 Saint Mark's Place"/>
    <n v="10003"/>
    <x v="0"/>
    <s v="East Village"/>
    <n v="4072771"/>
    <n v="-7398549"/>
    <x v="0"/>
    <x v="6"/>
    <x v="7"/>
    <n v="0"/>
    <d v="2016-04-05T00:00:00"/>
    <n v="0.02"/>
    <n v="1"/>
    <n v="5.6"/>
    <x v="0"/>
    <s v="Ruidoso"/>
    <s v="No considerar"/>
    <x v="0"/>
  </r>
  <r>
    <n v="4813781"/>
    <s v="Private room in cozy, large UWS apt"/>
    <x v="612"/>
    <s v="Stephanie"/>
    <s v="44 West 95th Street"/>
    <n v="10025"/>
    <x v="0"/>
    <s v="Upper West Side"/>
    <n v="407915"/>
    <n v="-7396697"/>
    <x v="0"/>
    <x v="35"/>
    <x v="0"/>
    <n v="6"/>
    <d v="2019-05-31T00:00:00"/>
    <n v="0.15"/>
    <n v="1"/>
    <n v="5.6"/>
    <x v="0"/>
    <s v="Ruidoso"/>
    <s v="No considerar"/>
    <x v="0"/>
  </r>
  <r>
    <n v="4813236"/>
    <s v="beautiful ROOFTOP apartment"/>
    <x v="613"/>
    <s v="Aljosha"/>
    <s v="158 Schaefer Street"/>
    <n v="11207"/>
    <x v="1"/>
    <s v="Bushwick"/>
    <n v="4068876"/>
    <n v="-7390824"/>
    <x v="0"/>
    <x v="71"/>
    <x v="22"/>
    <n v="0"/>
    <d v="2015-10-25T00:00:00"/>
    <n v="0.12"/>
    <n v="1"/>
    <n v="6.9"/>
    <x v="0"/>
    <s v="Ruidoso"/>
    <s v="Dentro del presupuesto"/>
    <x v="0"/>
  </r>
  <r>
    <n v="4809337"/>
    <s v="Cozy 1BD close to Prospect Park"/>
    <x v="614"/>
    <s v="Sakina"/>
    <s v="465 Eastern Parkway"/>
    <n v="11216"/>
    <x v="1"/>
    <s v="Crown Heights"/>
    <n v="4067033"/>
    <n v="-7395262"/>
    <x v="0"/>
    <x v="19"/>
    <x v="1"/>
    <n v="0"/>
    <d v="2016-08-24T00:00:00"/>
    <n v="0.02"/>
    <n v="1"/>
    <n v="6.9"/>
    <x v="0"/>
    <s v="Ruidoso"/>
    <s v="No considerar"/>
    <x v="0"/>
  </r>
  <r>
    <n v="4809346"/>
    <s v="Spacious Sunny Brooklyn Sanctuary"/>
    <x v="615"/>
    <s v="Anna"/>
    <s v="16 Saint James Place"/>
    <n v="11205"/>
    <x v="1"/>
    <s v="Clinton Hill"/>
    <n v="4068917"/>
    <n v="-7396545"/>
    <x v="0"/>
    <x v="15"/>
    <x v="12"/>
    <n v="2"/>
    <d v="2015-08-16T00:00:00"/>
    <n v="0.04"/>
    <n v="1"/>
    <n v="6.9"/>
    <x v="0"/>
    <s v="Ruidoso"/>
    <s v="No considerar"/>
    <x v="0"/>
  </r>
  <r>
    <n v="4808505"/>
    <s v="Cozy, CLEAN &amp; SAFE room"/>
    <x v="616"/>
    <s v="Cesar"/>
    <s v="45071 85th Street"/>
    <n v="11370"/>
    <x v="2"/>
    <s v="East Elmhurst"/>
    <n v="4076313"/>
    <n v="-7388368"/>
    <x v="0"/>
    <x v="19"/>
    <x v="1"/>
    <n v="55"/>
    <d v="2019-07-07T00:00:00"/>
    <n v="1.21"/>
    <n v="5"/>
    <n v="6.24"/>
    <x v="0"/>
    <s v="Ruidoso"/>
    <s v="No considerar"/>
    <x v="0"/>
  </r>
  <r>
    <n v="4804228"/>
    <s v="Kosher Upper West Side Studio Apt"/>
    <x v="617"/>
    <s v="Chaz"/>
    <s v="306 West 93rd Street"/>
    <n v="10025"/>
    <x v="0"/>
    <s v="Upper West Side"/>
    <n v="4079331"/>
    <n v="-7397537"/>
    <x v="1"/>
    <x v="28"/>
    <x v="3"/>
    <n v="15"/>
    <d v="2019-04-27T00:00:00"/>
    <n v="0.3"/>
    <n v="1"/>
    <n v="5.6"/>
    <x v="0"/>
    <s v="Ruidoso"/>
    <s v="No considerar"/>
    <x v="0"/>
  </r>
  <r>
    <n v="4803623"/>
    <s v="great location luxury buiding"/>
    <x v="618"/>
    <s v="Rachel"/>
    <s v="778 9th Avenue"/>
    <n v="10019"/>
    <x v="0"/>
    <s v="Hell's Kitchen"/>
    <n v="407646"/>
    <n v="-7398799"/>
    <x v="1"/>
    <x v="41"/>
    <x v="1"/>
    <n v="0"/>
    <d v="2018-12-23T00:00:00"/>
    <n v="4.8499999999999996"/>
    <n v="1"/>
    <n v="5.6"/>
    <x v="0"/>
    <s v="Ruidoso"/>
    <s v="No considerar"/>
    <x v="0"/>
  </r>
  <r>
    <n v="4803244"/>
    <s v="Fabulous bedroom in the heart of BK"/>
    <x v="619"/>
    <s v="Diego Fernando"/>
    <s v="246 Monroe Street"/>
    <n v="11216"/>
    <x v="1"/>
    <s v="Bedford-Stuyvesant"/>
    <n v="4068549"/>
    <n v="-7394951"/>
    <x v="0"/>
    <x v="19"/>
    <x v="1"/>
    <n v="0"/>
    <d v="2019-07-03T00:00:00"/>
    <n v="0.2"/>
    <n v="1"/>
    <n v="6.9"/>
    <x v="0"/>
    <s v="Ruidoso"/>
    <s v="No considerar"/>
    <x v="0"/>
  </r>
  <r>
    <n v="4802299"/>
    <s v="Spacious 1 BDR in Astoria, Queens "/>
    <x v="620"/>
    <s v="Zsuzsanna"/>
    <s v="42-02 28th Avenue"/>
    <n v="11103"/>
    <x v="2"/>
    <s v="Astoria"/>
    <n v="4076457"/>
    <n v="-7391205"/>
    <x v="1"/>
    <x v="5"/>
    <x v="6"/>
    <n v="2"/>
    <d v="2015-05-24T00:00:00"/>
    <n v="0.04"/>
    <n v="5"/>
    <n v="6.24"/>
    <x v="0"/>
    <s v="Ruidoso"/>
    <s v="No considerar"/>
    <x v="0"/>
  </r>
  <r>
    <n v="4796070"/>
    <s v="1A GREAT  APT NEW YORK CITY !!!"/>
    <x v="621"/>
    <s v="Julia"/>
    <s v="437 Park Avenue South"/>
    <n v="10016"/>
    <x v="0"/>
    <s v="Midtown"/>
    <n v="4074439"/>
    <n v="-7398329"/>
    <x v="1"/>
    <x v="31"/>
    <x v="11"/>
    <n v="39"/>
    <d v="2018-09-29T00:00:00"/>
    <n v="0.72"/>
    <n v="1"/>
    <n v="5.6"/>
    <x v="0"/>
    <s v="Ruidoso"/>
    <s v="No considerar"/>
    <x v="0"/>
  </r>
  <r>
    <n v="5536824"/>
    <s v="2  BEDROOM GREAT  APT ON  LEXINGTON  AVE MUST SEE"/>
    <x v="621"/>
    <s v="Julia"/>
    <s v="Chase 45"/>
    <n v="10016"/>
    <x v="0"/>
    <s v="Midtown"/>
    <n v="4074294"/>
    <n v="-7398499"/>
    <x v="1"/>
    <x v="17"/>
    <x v="11"/>
    <n v="9"/>
    <d v="2018-07-19T00:00:00"/>
    <n v="0.17"/>
    <n v="1"/>
    <n v="5.6"/>
    <x v="0"/>
    <s v="Ruidoso"/>
    <s v="No considerar"/>
    <x v="0"/>
  </r>
  <r>
    <n v="5132306"/>
    <s v="Monthly Rental in Crown Heights"/>
    <x v="622"/>
    <s v="Forrest"/>
    <s v="1693 Union Street"/>
    <n v="11213"/>
    <x v="1"/>
    <s v="Crown Heights"/>
    <n v="4066809"/>
    <n v="-7393373"/>
    <x v="0"/>
    <x v="22"/>
    <x v="8"/>
    <n v="20"/>
    <d v="2019-04-06T00:00:00"/>
    <n v="0.37"/>
    <n v="1"/>
    <n v="6.9"/>
    <x v="0"/>
    <s v="Ruidoso"/>
    <s v="Dentro del presupuesto"/>
    <x v="0"/>
  </r>
  <r>
    <n v="4795088"/>
    <s v="Charming West Harlem Apartment"/>
    <x v="623"/>
    <s v="Stephanie"/>
    <s v="624 West 147th Street"/>
    <n v="10031"/>
    <x v="0"/>
    <s v="Harlem"/>
    <n v="4082796"/>
    <n v="-739505"/>
    <x v="0"/>
    <x v="6"/>
    <x v="1"/>
    <n v="0"/>
    <d v="2019-05-27T00:00:00"/>
    <n v="0.41"/>
    <n v="1"/>
    <n v="5.6"/>
    <x v="0"/>
    <s v="Ruidoso"/>
    <s v="No considerar"/>
    <x v="0"/>
  </r>
  <r>
    <n v="4794322"/>
    <s v="True one bedroom"/>
    <x v="624"/>
    <s v="Eli"/>
    <s v="208 East 79th Street"/>
    <n v="10075"/>
    <x v="0"/>
    <s v="Upper East Side"/>
    <n v="4077378"/>
    <n v="-7395684"/>
    <x v="1"/>
    <x v="17"/>
    <x v="1"/>
    <n v="3"/>
    <d v="2016-03-27T00:00:00"/>
    <n v="7.0000000000000007E-2"/>
    <n v="1"/>
    <n v="5.6"/>
    <x v="0"/>
    <s v="Ruidoso"/>
    <s v="No considerar"/>
    <x v="0"/>
  </r>
  <r>
    <n v="4787386"/>
    <s v="Spacious East Village Apartment"/>
    <x v="625"/>
    <s v="Nir"/>
    <s v="60 1st Avenue"/>
    <n v="10003"/>
    <x v="0"/>
    <s v="East Village"/>
    <n v="4072454"/>
    <n v="-7398688"/>
    <x v="0"/>
    <x v="91"/>
    <x v="1"/>
    <n v="41"/>
    <d v="2016-07-24T00:00:00"/>
    <n v="0.77"/>
    <n v="1"/>
    <n v="5.6"/>
    <x v="0"/>
    <s v="Ruidoso"/>
    <s v="No considerar"/>
    <x v="0"/>
  </r>
  <r>
    <n v="4784846"/>
    <s v="1 BR in loft / Bushwick"/>
    <x v="626"/>
    <s v="Pierre"/>
    <s v="39 Goodwin Place"/>
    <n v="11221"/>
    <x v="1"/>
    <s v="Bushwick"/>
    <n v="4069169"/>
    <n v="-7392351"/>
    <x v="0"/>
    <x v="86"/>
    <x v="1"/>
    <n v="8"/>
    <d v="2017-06-25T00:00:00"/>
    <n v="0.15"/>
    <n v="1"/>
    <n v="6.9"/>
    <x v="0"/>
    <s v="Ruidoso"/>
    <s v="No considerar"/>
    <x v="0"/>
  </r>
  <r>
    <n v="4784618"/>
    <s v="Private Room With Balcony UES"/>
    <x v="627"/>
    <s v="Namrata"/>
    <s v="Gracie Mews 1st Avenue"/>
    <n v="10028"/>
    <x v="0"/>
    <s v="Upper East Side"/>
    <n v="4077321"/>
    <n v="-7395175"/>
    <x v="0"/>
    <x v="11"/>
    <x v="1"/>
    <n v="0"/>
    <d v="2019-06-22T00:00:00"/>
    <n v="3.29"/>
    <n v="1"/>
    <n v="5.6"/>
    <x v="0"/>
    <s v="Ruidoso"/>
    <s v="No considerar"/>
    <x v="0"/>
  </r>
  <r>
    <n v="5602200"/>
    <s v="Quiet artist's den"/>
    <x v="628"/>
    <s v="Ippei"/>
    <s v="299 Putnam Avenue"/>
    <n v="11216"/>
    <x v="1"/>
    <s v="Bedford-Stuyvesant"/>
    <n v="4068417"/>
    <n v="-7394977"/>
    <x v="1"/>
    <x v="3"/>
    <x v="6"/>
    <n v="9"/>
    <d v="2016-04-19T00:00:00"/>
    <n v="0.2"/>
    <n v="1"/>
    <n v="6.9"/>
    <x v="0"/>
    <s v="Ruidoso"/>
    <s v="No considerar"/>
    <x v="0"/>
  </r>
  <r>
    <n v="4783057"/>
    <s v="HOUSE SUITE"/>
    <x v="629"/>
    <s v="Hollis"/>
    <s v="10A Stockholm Street"/>
    <n v="11221"/>
    <x v="1"/>
    <s v="Bushwick"/>
    <n v="4069504"/>
    <n v="-7392709"/>
    <x v="1"/>
    <x v="6"/>
    <x v="3"/>
    <n v="123"/>
    <d v="2019-06-08T00:00:00"/>
    <n v="2.48"/>
    <n v="1"/>
    <n v="6.9"/>
    <x v="0"/>
    <s v="Ruidoso"/>
    <s v="No considerar"/>
    <x v="0"/>
  </r>
  <r>
    <n v="4782252"/>
    <s v="PENTHOUSE STUDIO WITH LARGE TERRACE"/>
    <x v="630"/>
    <s v="Daniel"/>
    <s v="Soldiers' and Sailors' Monument Riverside Drive"/>
    <n v="10024"/>
    <x v="0"/>
    <s v="Upper West Side"/>
    <n v="4079202"/>
    <n v="-7397947"/>
    <x v="1"/>
    <x v="91"/>
    <x v="1"/>
    <n v="0"/>
    <d v="2015-09-12T00:00:00"/>
    <n v="4.0999999999999996"/>
    <n v="1"/>
    <n v="5.6"/>
    <x v="0"/>
    <s v="Ruidoso"/>
    <s v="No considerar"/>
    <x v="0"/>
  </r>
  <r>
    <n v="4781700"/>
    <s v="Cool Room in NYC"/>
    <x v="631"/>
    <s v="Gabriel"/>
    <s v="High School of Graphic Communication Arts 439"/>
    <n v="10019"/>
    <x v="0"/>
    <s v="Hell's Kitchen"/>
    <n v="407637"/>
    <n v="-7398985"/>
    <x v="0"/>
    <x v="70"/>
    <x v="22"/>
    <n v="24"/>
    <d v="2019-06-03T00:00:00"/>
    <n v="0.45"/>
    <n v="1"/>
    <n v="5.6"/>
    <x v="0"/>
    <s v="Ruidoso"/>
    <s v="No considerar"/>
    <x v="0"/>
  </r>
  <r>
    <n v="4778638"/>
    <s v="Affordable room in a friendly house"/>
    <x v="632"/>
    <s v="Toby"/>
    <s v="13 West 128th Street"/>
    <n v="10027"/>
    <x v="0"/>
    <s v="Harlem"/>
    <n v="4080882"/>
    <n v="-7394165"/>
    <x v="0"/>
    <x v="160"/>
    <x v="16"/>
    <n v="2"/>
    <d v="2015-01-10T00:00:00"/>
    <n v="0.04"/>
    <n v="1"/>
    <n v="5.6"/>
    <x v="0"/>
    <s v="Ruidoso"/>
    <s v="Dentro del presupuesto"/>
    <x v="0"/>
  </r>
  <r>
    <n v="4777745"/>
    <s v="600 SF appartment in NYC, Manhattan"/>
    <x v="633"/>
    <s v="Alexander"/>
    <s v="520 Madison Avenue 520"/>
    <n v="10037"/>
    <x v="0"/>
    <s v="Midtown"/>
    <n v="4076022"/>
    <n v="-739744"/>
    <x v="1"/>
    <x v="161"/>
    <x v="13"/>
    <n v="13"/>
    <d v="2017-01-10T00:00:00"/>
    <n v="0.25"/>
    <n v="1"/>
    <n v="5.6"/>
    <x v="0"/>
    <s v="Ruidoso"/>
    <s v="No considerar"/>
    <x v="0"/>
  </r>
  <r>
    <n v="4823959"/>
    <s v="Private room for 2 in cool BK apt"/>
    <x v="634"/>
    <s v="Phil"/>
    <s v="33 Hinckley Place"/>
    <n v="11218"/>
    <x v="1"/>
    <s v="Kensington"/>
    <n v="4064469"/>
    <n v="-7397086"/>
    <x v="0"/>
    <x v="19"/>
    <x v="12"/>
    <n v="0"/>
    <d v="2019-06-30T00:00:00"/>
    <n v="4.07"/>
    <n v="1"/>
    <n v="6.9"/>
    <x v="0"/>
    <s v="Ruidoso"/>
    <s v="No considerar"/>
    <x v="0"/>
  </r>
  <r>
    <n v="4776107"/>
    <s v="Modern (Website hidden by Airbnb) Sq Apt!"/>
    <x v="635"/>
    <s v="Idris"/>
    <s v="643 East 13th Street"/>
    <n v="10009"/>
    <x v="0"/>
    <s v="East Village"/>
    <n v="4072781"/>
    <n v="-7397646"/>
    <x v="1"/>
    <x v="113"/>
    <x v="0"/>
    <n v="42"/>
    <d v="2016-09-21T00:00:00"/>
    <n v="0.77"/>
    <n v="1"/>
    <n v="5.7"/>
    <x v="0"/>
    <s v="Ruidoso"/>
    <s v="No considerar"/>
    <x v="0"/>
  </r>
  <r>
    <n v="4775737"/>
    <s v="A Cozy Studio in Clinton Hill"/>
    <x v="636"/>
    <s v="Takako"/>
    <s v="Zion Baptist Church 523"/>
    <n v="11238"/>
    <x v="1"/>
    <s v="Clinton Hill"/>
    <n v="4068233"/>
    <n v="-7396418"/>
    <x v="1"/>
    <x v="59"/>
    <x v="3"/>
    <n v="14"/>
    <d v="2016-12-25T00:00:00"/>
    <n v="0.25"/>
    <n v="1"/>
    <n v="6.9"/>
    <x v="0"/>
    <s v="Ruidoso"/>
    <s v="No considerar"/>
    <x v="0"/>
  </r>
  <r>
    <n v="4774658"/>
    <s v="Cozy 2BR at Chelsea with Balcony"/>
    <x v="637"/>
    <s v="Josh"/>
    <s v="562 West 186th Street"/>
    <n v="10033"/>
    <x v="0"/>
    <s v="Washington Heights"/>
    <n v="4085198"/>
    <n v="-7393108"/>
    <x v="0"/>
    <x v="65"/>
    <x v="1"/>
    <n v="0"/>
    <d v="2015-10-25T00:00:00"/>
    <n v="0.24"/>
    <n v="1"/>
    <n v="5.6"/>
    <x v="0"/>
    <s v="Ruidoso"/>
    <s v="No considerar"/>
    <x v="0"/>
  </r>
  <r>
    <n v="4994266"/>
    <s v="Midtown Launching Pad"/>
    <x v="638"/>
    <s v="Jack"/>
    <s v="333 East 55th Street"/>
    <n v="10022"/>
    <x v="0"/>
    <s v="Midtown"/>
    <n v="4075765"/>
    <n v="-7396466"/>
    <x v="1"/>
    <x v="39"/>
    <x v="1"/>
    <n v="168"/>
    <d v="2019-06-21T00:00:00"/>
    <n v="3.21"/>
    <n v="1"/>
    <n v="5.6"/>
    <x v="0"/>
    <s v="Ruidoso"/>
    <s v="No considerar"/>
    <x v="0"/>
  </r>
  <r>
    <n v="4768030"/>
    <s v="East Harlem Private Room "/>
    <x v="639"/>
    <s v="Elijah"/>
    <s v="337 East 115th Street"/>
    <n v="10029"/>
    <x v="0"/>
    <s v="East Harlem"/>
    <n v="4079588"/>
    <n v="-7393646"/>
    <x v="0"/>
    <x v="15"/>
    <x v="1"/>
    <n v="0"/>
    <d v="2016-08-24T00:00:00"/>
    <n v="4.13"/>
    <n v="1"/>
    <n v="5.6"/>
    <x v="0"/>
    <s v="Ruidoso"/>
    <s v="No considerar"/>
    <x v="0"/>
  </r>
  <r>
    <n v="4767748"/>
    <s v="Apt in Astoria, Queens.15min to NYC"/>
    <x v="640"/>
    <s v="Freda"/>
    <s v="23-26 36th Street"/>
    <n v="11105"/>
    <x v="2"/>
    <s v="Ditmars Steinway"/>
    <n v="4077206"/>
    <n v="-7391124"/>
    <x v="1"/>
    <x v="162"/>
    <x v="7"/>
    <n v="105"/>
    <d v="2019-07-02T00:00:00"/>
    <n v="2.0699999999999998"/>
    <n v="5"/>
    <n v="6.24"/>
    <x v="0"/>
    <s v="Ruidoso"/>
    <s v="No considerar"/>
    <x v="0"/>
  </r>
  <r>
    <n v="4772987"/>
    <s v="Queen size bedroom. 15 min to NYC"/>
    <x v="640"/>
    <s v="Freda"/>
    <s v="37-02 23rd Avenue"/>
    <n v="11105"/>
    <x v="2"/>
    <s v="Ditmars Steinway"/>
    <n v="4077183"/>
    <n v="-7390973"/>
    <x v="0"/>
    <x v="19"/>
    <x v="13"/>
    <n v="17"/>
    <d v="2019-06-02T00:00:00"/>
    <n v="0.34"/>
    <n v="5"/>
    <n v="6.24"/>
    <x v="0"/>
    <s v="Ruidoso"/>
    <s v="No considerar"/>
    <x v="0"/>
  </r>
  <r>
    <n v="6555427"/>
    <s v="Inviting,sunny grdn 15 min to Manhattan"/>
    <x v="640"/>
    <s v="Freda"/>
    <s v="23-20 36th Street"/>
    <n v="11105"/>
    <x v="2"/>
    <s v="Ditmars Steinway"/>
    <n v="4077209"/>
    <n v="-7391096"/>
    <x v="0"/>
    <x v="19"/>
    <x v="13"/>
    <n v="11"/>
    <d v="2019-05-31T00:00:00"/>
    <n v="0.24"/>
    <n v="5"/>
    <n v="6.24"/>
    <x v="0"/>
    <s v="Ruidoso"/>
    <s v="No considerar"/>
    <x v="0"/>
  </r>
  <r>
    <n v="6480685"/>
    <s v="Cozy,  single bed room.15min to NYC"/>
    <x v="640"/>
    <s v="Freda"/>
    <s v="23-19 36th Street"/>
    <n v="11105"/>
    <x v="2"/>
    <s v="Ditmars Steinway"/>
    <n v="4077209"/>
    <n v="-7391082"/>
    <x v="0"/>
    <x v="46"/>
    <x v="13"/>
    <n v="25"/>
    <d v="2019-01-03T00:00:00"/>
    <n v="0.53"/>
    <n v="5"/>
    <n v="6.24"/>
    <x v="0"/>
    <s v="Ruidoso"/>
    <s v="Dentro del presupuesto"/>
    <x v="0"/>
  </r>
  <r>
    <n v="6472275"/>
    <s v="Cozy,newly furnished room inAstoria"/>
    <x v="640"/>
    <s v="Freda"/>
    <s v="23-22 Steinway Street"/>
    <n v="11105"/>
    <x v="2"/>
    <s v="Ditmars Steinway"/>
    <n v="4077077"/>
    <n v="-7390903"/>
    <x v="0"/>
    <x v="46"/>
    <x v="13"/>
    <n v="4"/>
    <d v="2017-06-15T00:00:00"/>
    <n v="0.09"/>
    <n v="5"/>
    <n v="6.24"/>
    <x v="0"/>
    <s v="Ruidoso"/>
    <s v="Dentro del presupuesto"/>
    <x v="0"/>
  </r>
  <r>
    <n v="4766582"/>
    <s v="Clean, big  room in SoHo"/>
    <x v="641"/>
    <s v="Ela"/>
    <s v="20 Renwick Street"/>
    <n v="10013"/>
    <x v="0"/>
    <s v="SoHo"/>
    <n v="4072494"/>
    <n v="-7400839"/>
    <x v="0"/>
    <x v="65"/>
    <x v="11"/>
    <n v="19"/>
    <d v="2016-11-13T00:00:00"/>
    <n v="0.5"/>
    <n v="1"/>
    <n v="5.6"/>
    <x v="0"/>
    <s v="Ruidoso"/>
    <s v="Dentro del presupuesto"/>
    <x v="0"/>
  </r>
  <r>
    <n v="4766468"/>
    <s v="Lovely and Immaculate Bushwick Apt"/>
    <x v="642"/>
    <s v="James"/>
    <s v="1490 Myrtle Avenue"/>
    <n v="11237"/>
    <x v="1"/>
    <s v="Bushwick"/>
    <n v="4069913"/>
    <n v="-7391484"/>
    <x v="1"/>
    <x v="42"/>
    <x v="5"/>
    <n v="1"/>
    <d v="2017-01-02T00:00:00"/>
    <n v="0.03"/>
    <n v="1"/>
    <n v="6.9"/>
    <x v="0"/>
    <s v="Ruidoso"/>
    <s v="Dentro del presupuesto"/>
    <x v="0"/>
  </r>
  <r>
    <n v="4766198"/>
    <s v="Private Room with Own Entrance"/>
    <x v="643"/>
    <s v="Debbie"/>
    <s v="43-20 31st Avenue"/>
    <n v="11103"/>
    <x v="2"/>
    <s v="Astoria"/>
    <n v="4075962"/>
    <n v="-7391419"/>
    <x v="0"/>
    <x v="15"/>
    <x v="1"/>
    <n v="2"/>
    <d v="2015-06-26T00:00:00"/>
    <n v="0.04"/>
    <n v="5"/>
    <n v="6.24"/>
    <x v="0"/>
    <s v="Ruidoso"/>
    <s v="No considerar"/>
    <x v="0"/>
  </r>
  <r>
    <n v="4765659"/>
    <s v="Beautiful live/work Brooklyn artists loft"/>
    <x v="644"/>
    <s v="James"/>
    <s v="786 Kent Avenue"/>
    <n v="11205"/>
    <x v="1"/>
    <s v="Bedford-Stuyvesant"/>
    <n v="4069776"/>
    <n v="-7396006"/>
    <x v="0"/>
    <x v="100"/>
    <x v="9"/>
    <n v="2"/>
    <d v="2015-09-09T00:00:00"/>
    <n v="0.04"/>
    <n v="1"/>
    <n v="6.9"/>
    <x v="0"/>
    <s v="Ruidoso"/>
    <s v="No considerar"/>
    <x v="0"/>
  </r>
  <r>
    <n v="4765631"/>
    <s v="Sunny Room- Prospect Heights- Bklyn"/>
    <x v="645"/>
    <s v="Rania"/>
    <s v="509 Park Place"/>
    <n v="11238"/>
    <x v="1"/>
    <s v="Crown Heights"/>
    <n v="4067507"/>
    <n v="-7396092"/>
    <x v="0"/>
    <x v="86"/>
    <x v="7"/>
    <n v="0"/>
    <d v="2015-12-14T00:00:00"/>
    <n v="3.16"/>
    <n v="1"/>
    <n v="6.9"/>
    <x v="0"/>
    <s v="Ruidoso"/>
    <s v="Dentro del presupuesto"/>
    <x v="0"/>
  </r>
  <r>
    <n v="4763327"/>
    <s v="Luxurious, best location, spa inc'l"/>
    <x v="646"/>
    <s v="Anthony"/>
    <s v="201 North 12th Street"/>
    <n v="11211"/>
    <x v="1"/>
    <s v="Greenpoint"/>
    <n v="4072035"/>
    <n v="-7395355"/>
    <x v="1"/>
    <x v="63"/>
    <x v="1"/>
    <n v="1"/>
    <d v="2015-10-20T00:00:00"/>
    <n v="0.02"/>
    <n v="1"/>
    <n v="6.9"/>
    <x v="0"/>
    <s v="Ruidoso"/>
    <s v="No considerar"/>
    <x v="0"/>
  </r>
  <r>
    <n v="5691755"/>
    <s v="Charming West Village Apartment"/>
    <x v="647"/>
    <s v="Melissa"/>
    <s v="196 West 10th Street"/>
    <n v="10014"/>
    <x v="0"/>
    <s v="West Village"/>
    <n v="4073398"/>
    <n v="-7400369"/>
    <x v="1"/>
    <x v="26"/>
    <x v="6"/>
    <n v="3"/>
    <d v="2018-07-07T00:00:00"/>
    <n v="0.08"/>
    <n v="1"/>
    <n v="5.7"/>
    <x v="0"/>
    <s v="Ruidoso"/>
    <s v="No considerar"/>
    <x v="0"/>
  </r>
  <r>
    <n v="5846745"/>
    <s v="Spacious room in fun, quiet house"/>
    <x v="648"/>
    <s v="Ame"/>
    <s v="48 Saint Marks Avenue"/>
    <n v="11217"/>
    <x v="1"/>
    <s v="Park Slope"/>
    <n v="4068018"/>
    <n v="-7397596"/>
    <x v="0"/>
    <x v="89"/>
    <x v="6"/>
    <n v="153"/>
    <d v="2019-07-05T00:00:00"/>
    <n v="3"/>
    <n v="1"/>
    <n v="6.9"/>
    <x v="0"/>
    <s v="Ruidoso"/>
    <s v="No considerar"/>
    <x v="0"/>
  </r>
  <r>
    <n v="4760085"/>
    <s v="Roomy/sunny/quiet/fun/great locale"/>
    <x v="648"/>
    <s v="Ame"/>
    <s v="62 Park Place"/>
    <n v="11217"/>
    <x v="1"/>
    <s v="Park Slope"/>
    <n v="4067851"/>
    <n v="-7397678"/>
    <x v="0"/>
    <x v="45"/>
    <x v="6"/>
    <n v="132"/>
    <d v="2019-06-23T00:00:00"/>
    <n v="2.7"/>
    <n v="1"/>
    <n v="6.9"/>
    <x v="0"/>
    <s v="Ruidoso"/>
    <s v="No considerar"/>
    <x v="0"/>
  </r>
  <r>
    <n v="6062060"/>
    <s v="2 large rooms in sunny brownstone"/>
    <x v="648"/>
    <s v="Ame"/>
    <s v="36 Prospect Place"/>
    <n v="11217"/>
    <x v="1"/>
    <s v="Park Slope"/>
    <n v="4067975"/>
    <n v="-7397666"/>
    <x v="0"/>
    <x v="122"/>
    <x v="6"/>
    <n v="9"/>
    <d v="2017-05-21T00:00:00"/>
    <n v="0.2"/>
    <n v="1"/>
    <n v="6.9"/>
    <x v="0"/>
    <s v="Ruidoso"/>
    <s v="No considerar"/>
    <x v="0"/>
  </r>
  <r>
    <n v="4758924"/>
    <s v="Luxury Apt in Artsy Bushwick "/>
    <x v="649"/>
    <s v="Shanna"/>
    <s v="554 Hart Street"/>
    <n v="11221"/>
    <x v="1"/>
    <s v="Bushwick"/>
    <n v="4069685"/>
    <n v="-7392933"/>
    <x v="0"/>
    <x v="72"/>
    <x v="1"/>
    <n v="1"/>
    <d v="2015-01-03T00:00:00"/>
    <n v="0.02"/>
    <n v="1"/>
    <n v="6.9"/>
    <x v="0"/>
    <s v="Ruidoso"/>
    <s v="No considerar"/>
    <x v="0"/>
  </r>
  <r>
    <n v="4758877"/>
    <s v="Bedroom in the Lower East Side"/>
    <x v="650"/>
    <s v="Robert"/>
    <s v="il laboratorio del gelato 188"/>
    <n v="10002"/>
    <x v="0"/>
    <s v="Lower East Side"/>
    <n v="4072229"/>
    <n v="-739873"/>
    <x v="0"/>
    <x v="9"/>
    <x v="6"/>
    <n v="0"/>
    <d v="2019-07-03T00:00:00"/>
    <n v="3.86"/>
    <n v="1"/>
    <n v="5.6"/>
    <x v="0"/>
    <s v="Ruidoso"/>
    <s v="No considerar"/>
    <x v="0"/>
  </r>
  <r>
    <n v="4758601"/>
    <s v="Sunny Room in Charming Bed-stuy Apartment"/>
    <x v="651"/>
    <s v="Laina"/>
    <s v="Our Lady of Good Counsel School 800"/>
    <n v="11221"/>
    <x v="1"/>
    <s v="Bedford-Stuyvesant"/>
    <n v="4068778"/>
    <n v="-7392484"/>
    <x v="0"/>
    <x v="84"/>
    <x v="2"/>
    <n v="1"/>
    <d v="2015-08-01T00:00:00"/>
    <n v="0.02"/>
    <n v="1"/>
    <n v="6.9"/>
    <x v="0"/>
    <s v="Ruidoso"/>
    <s v="Dentro del presupuesto"/>
    <x v="0"/>
  </r>
  <r>
    <n v="4757941"/>
    <s v="Cute &amp; Cozy 1BR in the East Village"/>
    <x v="652"/>
    <s v="Neil"/>
    <s v="Samuel Sullivan Cox East 7th Street"/>
    <n v="10009"/>
    <x v="0"/>
    <s v="East Village"/>
    <n v="4072619"/>
    <n v="-7398284"/>
    <x v="1"/>
    <x v="163"/>
    <x v="6"/>
    <n v="2"/>
    <d v="2015-02-05T00:00:00"/>
    <n v="0.04"/>
    <n v="1"/>
    <n v="5.6"/>
    <x v="0"/>
    <s v="Ruidoso"/>
    <s v="No considerar"/>
    <x v="0"/>
  </r>
  <r>
    <n v="4753639"/>
    <s v="Heaven On Riverside"/>
    <x v="653"/>
    <s v="Byron"/>
    <s v="630 West 139th Street"/>
    <n v="10031"/>
    <x v="0"/>
    <s v="Harlem"/>
    <n v="4082332"/>
    <n v="-7395471"/>
    <x v="0"/>
    <x v="11"/>
    <x v="6"/>
    <n v="16"/>
    <d v="2019-04-30T00:00:00"/>
    <n v="0.3"/>
    <n v="1"/>
    <n v="5.6"/>
    <x v="0"/>
    <s v="Ruidoso"/>
    <s v="No considerar"/>
    <x v="0"/>
  </r>
  <r>
    <n v="4753866"/>
    <s v="Nirvana On Riverside"/>
    <x v="653"/>
    <s v="Byron"/>
    <s v="644 Riverside Drive"/>
    <n v="10031"/>
    <x v="0"/>
    <s v="Harlem"/>
    <n v="4082501"/>
    <n v="-7395373"/>
    <x v="0"/>
    <x v="0"/>
    <x v="1"/>
    <n v="4"/>
    <d v="2015-11-27T00:00:00"/>
    <n v="0.08"/>
    <n v="1"/>
    <n v="5.6"/>
    <x v="0"/>
    <s v="Ruidoso"/>
    <s v="No considerar"/>
    <x v="0"/>
  </r>
  <r>
    <n v="5309810"/>
    <s v="Private room near Columbia"/>
    <x v="654"/>
    <s v="Hua"/>
    <s v="8 Morningside Avenue"/>
    <n v="10026"/>
    <x v="0"/>
    <s v="Harlem"/>
    <n v="4080446"/>
    <n v="-7395786"/>
    <x v="0"/>
    <x v="83"/>
    <x v="1"/>
    <n v="8"/>
    <d v="2015-11-27T00:00:00"/>
    <n v="0.18"/>
    <n v="1"/>
    <n v="5.6"/>
    <x v="0"/>
    <s v="Ruidoso"/>
    <s v="No considerar"/>
    <x v="0"/>
  </r>
  <r>
    <n v="4752659"/>
    <s v="Enjoying New York like a local. Share my Apartment"/>
    <x v="655"/>
    <s v="Jin"/>
    <s v="185 East 7th Street"/>
    <n v="10009"/>
    <x v="0"/>
    <s v="East Village"/>
    <n v="4072513"/>
    <n v="-7398064"/>
    <x v="0"/>
    <x v="0"/>
    <x v="1"/>
    <n v="73"/>
    <d v="2018-08-25T00:00:00"/>
    <n v="1.51"/>
    <n v="1"/>
    <n v="5.6"/>
    <x v="0"/>
    <s v="Ruidoso"/>
    <s v="No considerar"/>
    <x v="0"/>
  </r>
  <r>
    <n v="4774496"/>
    <s v="Five star large one bedroom!"/>
    <x v="656"/>
    <s v="Terry"/>
    <s v="207 East 85th Street"/>
    <n v="10028"/>
    <x v="0"/>
    <s v="Upper East Side"/>
    <n v="4077792"/>
    <n v="-739539"/>
    <x v="1"/>
    <x v="115"/>
    <x v="1"/>
    <n v="121"/>
    <d v="2019-06-17T00:00:00"/>
    <n v="2.19"/>
    <n v="1"/>
    <n v="5.6"/>
    <x v="0"/>
    <s v="Ruidoso"/>
    <s v="No considerar"/>
    <x v="0"/>
  </r>
  <r>
    <n v="4747068"/>
    <s v="Lovely Studio next to Park/Subway"/>
    <x v="657"/>
    <s v="Jesse"/>
    <s v="304 Sherman Street"/>
    <n v="11218"/>
    <x v="1"/>
    <s v="Windsor Terrace"/>
    <n v="4065131"/>
    <n v="-7397405"/>
    <x v="1"/>
    <x v="6"/>
    <x v="2"/>
    <n v="24"/>
    <d v="2017-05-08T00:00:00"/>
    <n v="0.44"/>
    <n v="1"/>
    <n v="6.9"/>
    <x v="0"/>
    <s v="Ruidoso"/>
    <s v="No considerar"/>
    <x v="0"/>
  </r>
  <r>
    <n v="4744276"/>
    <s v="Huge Room in First Floor Brownstone"/>
    <x v="658"/>
    <s v="Daniel"/>
    <s v="882 Park Place"/>
    <n v="11216"/>
    <x v="1"/>
    <s v="Crown Heights"/>
    <n v="4067318"/>
    <n v="-7394842"/>
    <x v="0"/>
    <x v="3"/>
    <x v="6"/>
    <n v="19"/>
    <d v="2016-08-26T00:00:00"/>
    <n v="0.39"/>
    <n v="1"/>
    <n v="6.9"/>
    <x v="0"/>
    <s v="Ruidoso"/>
    <s v="No considerar"/>
    <x v="0"/>
  </r>
  <r>
    <n v="4739703"/>
    <s v="1BR Duplex in Heart of Brooklyn with 2 cats!!!"/>
    <x v="659"/>
    <s v="Amanda"/>
    <s v="699 Bergen Street"/>
    <n v="11238"/>
    <x v="1"/>
    <s v="Prospect Heights"/>
    <n v="4067906"/>
    <n v="-7396602"/>
    <x v="1"/>
    <x v="32"/>
    <x v="0"/>
    <n v="19"/>
    <d v="2015-09-09T00:00:00"/>
    <n v="0.34"/>
    <n v="1"/>
    <n v="6.9"/>
    <x v="0"/>
    <s v="Ruidoso"/>
    <s v="No considerar"/>
    <x v="0"/>
  </r>
  <r>
    <n v="5439148"/>
    <s v="Private Room in Duplex Apartment"/>
    <x v="659"/>
    <s v="Amanda"/>
    <s v="Billiard Factory Lofts 363"/>
    <n v="11238"/>
    <x v="1"/>
    <s v="Prospect Heights"/>
    <n v="4067734"/>
    <n v="-7396433"/>
    <x v="0"/>
    <x v="85"/>
    <x v="1"/>
    <n v="1"/>
    <d v="2015-08-09T00:00:00"/>
    <n v="0.02"/>
    <n v="1"/>
    <n v="6.9"/>
    <x v="0"/>
    <s v="Ruidoso"/>
    <s v="No considerar"/>
    <x v="0"/>
  </r>
  <r>
    <n v="4739407"/>
    <s v="Spacious, Cool 1-BD in Brooklyn"/>
    <x v="660"/>
    <s v="Juan-Pablo"/>
    <s v="1314 Dean Street"/>
    <n v="11216"/>
    <x v="1"/>
    <s v="Crown Heights"/>
    <n v="4067656"/>
    <n v="-7394542"/>
    <x v="1"/>
    <x v="12"/>
    <x v="2"/>
    <n v="14"/>
    <d v="2016-02-18T00:00:00"/>
    <n v="0.26"/>
    <n v="1"/>
    <n v="6.9"/>
    <x v="0"/>
    <s v="Ruidoso"/>
    <s v="No considerar"/>
    <x v="0"/>
  </r>
  <r>
    <n v="4738406"/>
    <s v="Holiday Sublet! 20 min to midtown"/>
    <x v="661"/>
    <s v="Jasmin"/>
    <s v="708 West 177th Street"/>
    <n v="10033"/>
    <x v="0"/>
    <s v="Washington Heights"/>
    <n v="4084749"/>
    <n v="-739391"/>
    <x v="0"/>
    <x v="65"/>
    <x v="13"/>
    <n v="0"/>
    <d v="2019-06-30T00:00:00"/>
    <n v="0.37"/>
    <n v="1"/>
    <n v="5.6"/>
    <x v="0"/>
    <s v="Ruidoso"/>
    <s v="Dentro del presupuesto"/>
    <x v="0"/>
  </r>
  <r>
    <n v="4738250"/>
    <s v="room in prime williamsburg"/>
    <x v="662"/>
    <s v="Jisoo"/>
    <s v="199 Wythe Avenue"/>
    <n v="11249"/>
    <x v="1"/>
    <s v="Williamsburg"/>
    <n v="4071754"/>
    <n v="-7396228"/>
    <x v="0"/>
    <x v="143"/>
    <x v="1"/>
    <n v="0"/>
    <d v="2019-07-02T00:00:00"/>
    <n v="2.12"/>
    <n v="1"/>
    <n v="6.9"/>
    <x v="0"/>
    <s v="Ruidoso"/>
    <s v="No considerar"/>
    <x v="0"/>
  </r>
  <r>
    <n v="4737830"/>
    <s v="great room in the best place"/>
    <x v="663"/>
    <s v="Nima"/>
    <s v="815 Lincoln Place"/>
    <n v="11216"/>
    <x v="1"/>
    <s v="Crown Heights"/>
    <n v="4067083"/>
    <n v="-7394944"/>
    <x v="0"/>
    <x v="29"/>
    <x v="1"/>
    <n v="3"/>
    <d v="2015-07-15T00:00:00"/>
    <n v="0.05"/>
    <n v="1"/>
    <n v="6.9"/>
    <x v="0"/>
    <s v="Ruidoso"/>
    <s v="No considerar"/>
    <x v="0"/>
  </r>
  <r>
    <n v="4752020"/>
    <s v="Historic Jumel Terrace Manhattan "/>
    <x v="664"/>
    <s v="Kristopher"/>
    <s v="535 Edgecombe Avenue"/>
    <n v="10032"/>
    <x v="0"/>
    <s v="Washington Heights"/>
    <n v="4083301"/>
    <n v="-739394"/>
    <x v="1"/>
    <x v="41"/>
    <x v="1"/>
    <n v="0"/>
    <d v="2015-12-14T00:00:00"/>
    <n v="0.13"/>
    <n v="1"/>
    <n v="5.6"/>
    <x v="0"/>
    <s v="Ruidoso"/>
    <s v="No considerar"/>
    <x v="0"/>
  </r>
  <r>
    <n v="4736912"/>
    <s v="Room in Manhattan (Upper West Side)"/>
    <x v="665"/>
    <s v="Umberto"/>
    <s v="Public School 36 123"/>
    <n v="10027"/>
    <x v="0"/>
    <s v="Morningside Heights"/>
    <n v="4081088"/>
    <n v="-7395774"/>
    <x v="0"/>
    <x v="66"/>
    <x v="12"/>
    <n v="1"/>
    <d v="2015-01-08T00:00:00"/>
    <n v="0.02"/>
    <n v="1"/>
    <n v="5.6"/>
    <x v="0"/>
    <s v="Ruidoso"/>
    <s v="Dentro del presupuesto"/>
    <x v="0"/>
  </r>
  <r>
    <n v="4746171"/>
    <s v="Modern 2BR Apartment in Heart of East Village"/>
    <x v="666"/>
    <s v="Peter"/>
    <s v="Milan R. Stefanik Avenue A"/>
    <n v="10009"/>
    <x v="0"/>
    <s v="East Village"/>
    <n v="4072649"/>
    <n v="-7398284"/>
    <x v="1"/>
    <x v="21"/>
    <x v="6"/>
    <n v="11"/>
    <d v="2017-01-01T00:00:00"/>
    <n v="0.2"/>
    <n v="1"/>
    <n v="5.6"/>
    <x v="0"/>
    <s v="Ruidoso"/>
    <s v="No considerar"/>
    <x v="0"/>
  </r>
  <r>
    <n v="6416714"/>
    <s v="1 private bedroom in Williamsburg"/>
    <x v="667"/>
    <s v="Mo"/>
    <s v="206 Scholes Street"/>
    <n v="11206"/>
    <x v="1"/>
    <s v="Williamsburg"/>
    <n v="4070883"/>
    <n v="-7394068"/>
    <x v="0"/>
    <x v="12"/>
    <x v="3"/>
    <n v="4"/>
    <d v="2015-09-19T00:00:00"/>
    <n v="0.08"/>
    <n v="1"/>
    <n v="6.9"/>
    <x v="0"/>
    <s v="Ruidoso"/>
    <s v="No considerar"/>
    <x v="0"/>
  </r>
  <r>
    <n v="4855612"/>
    <s v="Cozy Spacious Apartment"/>
    <x v="668"/>
    <s v="Christian"/>
    <s v="Yeshiva Vyelipol 860"/>
    <n v="11210"/>
    <x v="1"/>
    <s v="Midwood"/>
    <n v="4062971"/>
    <n v="-7395069"/>
    <x v="1"/>
    <x v="28"/>
    <x v="0"/>
    <n v="1"/>
    <d v="2015-01-02T00:00:00"/>
    <n v="0.02"/>
    <n v="1"/>
    <n v="6.9"/>
    <x v="0"/>
    <s v="Ruidoso"/>
    <s v="No considerar"/>
    <x v="0"/>
  </r>
  <r>
    <n v="4730857"/>
    <s v="West Village Gorgeous Chic 1BR Apt"/>
    <x v="669"/>
    <s v="Roger"/>
    <s v="392 Bleecker Street"/>
    <n v="10014"/>
    <x v="0"/>
    <s v="West Village"/>
    <n v="4073552"/>
    <n v="-7400521"/>
    <x v="1"/>
    <x v="61"/>
    <x v="2"/>
    <n v="0"/>
    <d v="2019-07-02T00:00:00"/>
    <n v="0.06"/>
    <n v="1"/>
    <n v="5.6"/>
    <x v="0"/>
    <s v="Ruidoso"/>
    <s v="No considerar"/>
    <x v="0"/>
  </r>
  <r>
    <n v="4737392"/>
    <s v="Luxurious bed in a clean, cozy home"/>
    <x v="670"/>
    <s v="Christopher"/>
    <s v="44-14 Newtown Road"/>
    <n v="11103"/>
    <x v="2"/>
    <s v="Astoria"/>
    <n v="4075916"/>
    <n v="-7391427"/>
    <x v="0"/>
    <x v="28"/>
    <x v="1"/>
    <n v="72"/>
    <d v="2018-10-16T00:00:00"/>
    <n v="1.3"/>
    <n v="5"/>
    <n v="6.24"/>
    <x v="0"/>
    <s v="Ruidoso"/>
    <s v="No considerar"/>
    <x v="0"/>
  </r>
  <r>
    <n v="4727912"/>
    <s v="Cosy 2 bed, Gramercy, NYC Apartment"/>
    <x v="671"/>
    <s v="Charlie"/>
    <s v="Sun Building 280"/>
    <n v="10007"/>
    <x v="0"/>
    <s v="Civic Center"/>
    <n v="4071395"/>
    <n v="-7400545"/>
    <x v="1"/>
    <x v="27"/>
    <x v="13"/>
    <n v="0"/>
    <d v="2015-07-15T00:00:00"/>
    <n v="0.16"/>
    <n v="1"/>
    <n v="5.6"/>
    <x v="0"/>
    <s v="Ruidoso"/>
    <s v="No considerar"/>
    <x v="0"/>
  </r>
  <r>
    <n v="4727369"/>
    <s v="Sunny and spacious private room"/>
    <x v="672"/>
    <s v="Yana"/>
    <s v="324 Keap Street"/>
    <n v="11211"/>
    <x v="1"/>
    <s v="Williamsburg"/>
    <n v="4070828"/>
    <n v="-7395481"/>
    <x v="0"/>
    <x v="70"/>
    <x v="1"/>
    <n v="13"/>
    <d v="2017-11-22T00:00:00"/>
    <n v="0.24"/>
    <n v="1"/>
    <n v="6.9"/>
    <x v="0"/>
    <s v="Ruidoso"/>
    <s v="No considerar"/>
    <x v="0"/>
  </r>
  <r>
    <n v="4725251"/>
    <s v="Gorgeous Sunny Studio"/>
    <x v="673"/>
    <s v="Jane"/>
    <s v="Le Pain Quotidien 494"/>
    <n v="10024"/>
    <x v="0"/>
    <s v="Upper West Side"/>
    <n v="4078635"/>
    <n v="-7397616"/>
    <x v="1"/>
    <x v="164"/>
    <x v="11"/>
    <n v="16"/>
    <d v="2019-01-07T00:00:00"/>
    <n v="0.28999999999999998"/>
    <n v="1"/>
    <n v="5.6"/>
    <x v="0"/>
    <s v="Ruidoso"/>
    <s v="No considerar"/>
    <x v="0"/>
  </r>
  <r>
    <n v="4724943"/>
    <s v="Charming 1BD Across from Park"/>
    <x v="674"/>
    <s v="Naomi"/>
    <s v="1108 Sterling Place"/>
    <n v="11213"/>
    <x v="1"/>
    <s v="Crown Heights"/>
    <n v="4067163"/>
    <n v="-7394265"/>
    <x v="1"/>
    <x v="145"/>
    <x v="1"/>
    <n v="1"/>
    <d v="2015-01-01T00:00:00"/>
    <n v="0.02"/>
    <n v="1"/>
    <n v="6.9"/>
    <x v="0"/>
    <s v="Ruidoso"/>
    <s v="No considerar"/>
    <x v="0"/>
  </r>
  <r>
    <n v="4720086"/>
    <s v="Harlem Brownstone - It's Historic!"/>
    <x v="675"/>
    <s v="Leesa"/>
    <s v="2272 Adam Clayton Powell Jr. Boulevard"/>
    <n v="10030"/>
    <x v="0"/>
    <s v="Harlem"/>
    <n v="4081455"/>
    <n v="-7394471"/>
    <x v="1"/>
    <x v="0"/>
    <x v="1"/>
    <n v="142"/>
    <d v="2019-07-01T00:00:00"/>
    <n v="2.5499999999999998"/>
    <n v="1"/>
    <n v="5.6"/>
    <x v="0"/>
    <s v="Ruidoso"/>
    <s v="No considerar"/>
    <x v="0"/>
  </r>
  <r>
    <n v="4719825"/>
    <s v="Ideal One Bedroom on UWS"/>
    <x v="676"/>
    <s v="Adam"/>
    <s v="315 West 102nd Street"/>
    <n v="10025"/>
    <x v="0"/>
    <s v="Upper West Side"/>
    <n v="4079973"/>
    <n v="-739711"/>
    <x v="1"/>
    <x v="132"/>
    <x v="6"/>
    <n v="6"/>
    <d v="2015-08-09T00:00:00"/>
    <n v="0.11"/>
    <n v="1"/>
    <n v="5.6"/>
    <x v="0"/>
    <s v="Ruidoso"/>
    <s v="No considerar"/>
    <x v="0"/>
  </r>
  <r>
    <n v="4718314"/>
    <s v="Cozy apartment in Brooklyn"/>
    <x v="677"/>
    <s v="Emelie"/>
    <s v="1167 Atlantic Avenue"/>
    <n v="11216"/>
    <x v="1"/>
    <s v="Bedford-Stuyvesant"/>
    <n v="4067893"/>
    <n v="-7395236"/>
    <x v="1"/>
    <x v="11"/>
    <x v="3"/>
    <n v="12"/>
    <d v="2016-04-14T00:00:00"/>
    <n v="0.22"/>
    <n v="1"/>
    <n v="6.9"/>
    <x v="0"/>
    <s v="Ruidoso"/>
    <s v="No considerar"/>
    <x v="0"/>
  </r>
  <r>
    <n v="4717267"/>
    <s v="LARGE QUEEN ROOM FOR THE HOLIDAYS"/>
    <x v="678"/>
    <s v="Yety"/>
    <s v="420 Grand Street"/>
    <n v="11211"/>
    <x v="1"/>
    <s v="Williamsburg"/>
    <n v="4071138"/>
    <n v="-7395385"/>
    <x v="0"/>
    <x v="55"/>
    <x v="13"/>
    <n v="1"/>
    <d v="2016-01-11T00:00:00"/>
    <n v="0.02"/>
    <n v="1"/>
    <n v="6.9"/>
    <x v="0"/>
    <s v="Ruidoso"/>
    <s v="No considerar"/>
    <x v="0"/>
  </r>
  <r>
    <n v="4711070"/>
    <s v="RENTING SPACE IN WOODSIDE NYC"/>
    <x v="679"/>
    <s v="Ioanna"/>
    <s v="50-04 Skillman Avenue"/>
    <n v="11377"/>
    <x v="2"/>
    <s v="Sunnyside"/>
    <n v="4074607"/>
    <n v="-7391415"/>
    <x v="2"/>
    <x v="49"/>
    <x v="1"/>
    <n v="19"/>
    <d v="2019-05-26T00:00:00"/>
    <n v="0.54"/>
    <n v="5"/>
    <n v="6.24"/>
    <x v="0"/>
    <s v="Ruidoso"/>
    <s v="No considerar"/>
    <x v="0"/>
  </r>
  <r>
    <n v="4710488"/>
    <s v="Stunning Pre-war Penthouse Studio "/>
    <x v="680"/>
    <s v="Christopher"/>
    <s v="New York Doctors Urgent Care 205"/>
    <n v="10016"/>
    <x v="0"/>
    <s v="Kips Bay"/>
    <n v="4074512"/>
    <n v="-7398041"/>
    <x v="1"/>
    <x v="17"/>
    <x v="10"/>
    <n v="3"/>
    <d v="2016-01-01T00:00:00"/>
    <n v="0.05"/>
    <n v="1"/>
    <n v="5.6"/>
    <x v="0"/>
    <s v="Ruidoso"/>
    <s v="No considerar"/>
    <x v="0"/>
  </r>
  <r>
    <n v="4710310"/>
    <s v="GREAT ROOM IN ASTORIA QUEENS"/>
    <x v="681"/>
    <s v="Steffany"/>
    <s v="Grand Central Parkway Steinway"/>
    <n v="11105"/>
    <x v="2"/>
    <s v="Astoria"/>
    <n v="4076888"/>
    <n v="-7390807"/>
    <x v="0"/>
    <x v="9"/>
    <x v="2"/>
    <n v="0"/>
    <d v="2019-01-01T00:00:00"/>
    <n v="0.06"/>
    <n v="5"/>
    <n v="6.24"/>
    <x v="0"/>
    <s v="Ruidoso"/>
    <s v="No considerar"/>
    <x v="0"/>
  </r>
  <r>
    <n v="4710102"/>
    <s v="Harlem Renaissance"/>
    <x v="682"/>
    <s v="Sachin"/>
    <s v="1413 5th Avenue"/>
    <n v="10029"/>
    <x v="0"/>
    <s v="East Harlem"/>
    <n v="4080038"/>
    <n v="-7394656"/>
    <x v="1"/>
    <x v="91"/>
    <x v="0"/>
    <n v="44"/>
    <d v="2016-09-28T00:00:00"/>
    <n v="0.8"/>
    <n v="1"/>
    <n v="5.6"/>
    <x v="0"/>
    <s v="Ruidoso"/>
    <s v="No considerar"/>
    <x v="0"/>
  </r>
  <r>
    <n v="4701749"/>
    <s v="Brooklyn Oasis"/>
    <x v="683"/>
    <s v="Heather"/>
    <s v="32 Lenox Road"/>
    <n v="11226"/>
    <x v="1"/>
    <s v="Flatbush"/>
    <n v="406536"/>
    <n v="-7395811"/>
    <x v="0"/>
    <x v="24"/>
    <x v="6"/>
    <n v="23"/>
    <d v="2019-04-01T00:00:00"/>
    <n v="0.42"/>
    <n v="1"/>
    <n v="6.9"/>
    <x v="0"/>
    <s v="Ruidoso"/>
    <s v="No considerar"/>
    <x v="0"/>
  </r>
  <r>
    <n v="4700809"/>
    <s v="Cozy Two-bedroom Apt in a Cute House in Brooklyn!"/>
    <x v="684"/>
    <s v="Tuva"/>
    <s v="640 East 5th Street"/>
    <n v="11218"/>
    <x v="1"/>
    <s v="Kensington"/>
    <n v="406367"/>
    <n v="-7397434"/>
    <x v="0"/>
    <x v="69"/>
    <x v="3"/>
    <n v="0"/>
    <d v="2015-07-15T00:00:00"/>
    <n v="0.02"/>
    <n v="1"/>
    <n v="6.9"/>
    <x v="0"/>
    <s v="Ruidoso"/>
    <s v="Dentro del presupuesto"/>
    <x v="0"/>
  </r>
  <r>
    <n v="4700565"/>
    <s v="Charming Bohemian Bushwick Apt"/>
    <x v="684"/>
    <s v="Tuva"/>
    <s v="1019 Bushwick Avenue"/>
    <n v="11221"/>
    <x v="1"/>
    <s v="Bushwick"/>
    <n v="4069167"/>
    <n v="-7392169"/>
    <x v="0"/>
    <x v="116"/>
    <x v="3"/>
    <n v="1"/>
    <d v="2015-08-22T00:00:00"/>
    <n v="0.02"/>
    <n v="1"/>
    <n v="6.9"/>
    <x v="0"/>
    <s v="Ruidoso"/>
    <s v="Dentro del presupuesto"/>
    <x v="0"/>
  </r>
  <r>
    <n v="4699963"/>
    <s v="Cozy 1BD in PLG, Brooklyn!"/>
    <x v="685"/>
    <s v="Aaron"/>
    <s v="64 Lincoln Road"/>
    <n v="11225"/>
    <x v="1"/>
    <s v="Prospect-Lefferts Gardens"/>
    <n v="4066074"/>
    <n v="-7396035"/>
    <x v="1"/>
    <x v="19"/>
    <x v="0"/>
    <n v="15"/>
    <d v="2017-05-24T00:00:00"/>
    <n v="0.27"/>
    <n v="1"/>
    <n v="6.9"/>
    <x v="0"/>
    <s v="Ruidoso"/>
    <s v="No considerar"/>
    <x v="0"/>
  </r>
  <r>
    <n v="4699061"/>
    <s v="Cosy room in Brooklyn!2min to Sbwy"/>
    <x v="686"/>
    <s v="Joerg"/>
    <s v="447 60th Street"/>
    <n v="11220"/>
    <x v="1"/>
    <s v="Sunset Park"/>
    <n v="4064009"/>
    <n v="-7401714"/>
    <x v="0"/>
    <x v="69"/>
    <x v="1"/>
    <n v="0"/>
    <d v="2018-05-08T00:00:00"/>
    <n v="0.08"/>
    <n v="1"/>
    <n v="6.9"/>
    <x v="0"/>
    <s v="Ruidoso"/>
    <s v="No considerar"/>
    <x v="0"/>
  </r>
  <r>
    <n v="4694622"/>
    <s v="Cozy Garden Apartment in Bushwick!!"/>
    <x v="687"/>
    <s v="Caitlin"/>
    <s v="162 Stockholm Street"/>
    <n v="11221"/>
    <x v="1"/>
    <s v="Bushwick"/>
    <n v="4069935"/>
    <n v="-739228"/>
    <x v="0"/>
    <x v="3"/>
    <x v="0"/>
    <n v="41"/>
    <d v="2019-06-25T00:00:00"/>
    <n v="0.81"/>
    <n v="1"/>
    <n v="6.9"/>
    <x v="0"/>
    <s v="Ruidoso"/>
    <s v="No considerar"/>
    <x v="0"/>
  </r>
  <r>
    <n v="4694480"/>
    <s v="1000 SQ FT Cobble Hill Ãœbercharmer"/>
    <x v="688"/>
    <s v="Daniel"/>
    <s v="5 River Park 347"/>
    <n v="11201"/>
    <x v="1"/>
    <s v="Cobble Hill"/>
    <n v="4068982"/>
    <n v="-7399675"/>
    <x v="1"/>
    <x v="21"/>
    <x v="1"/>
    <n v="185"/>
    <d v="2019-07-05T00:00:00"/>
    <n v="3.32"/>
    <n v="1"/>
    <n v="6.9"/>
    <x v="0"/>
    <s v="Ruidoso"/>
    <s v="No considerar"/>
    <x v="0"/>
  </r>
  <r>
    <n v="6612744"/>
    <s v="Sunny&amp;Stylish 1BRâ˜…Terraceâ˜…Doorman"/>
    <x v="689"/>
    <s v="Lisa"/>
    <s v="Delancey Street Lower East Side"/>
    <n v="10002"/>
    <x v="0"/>
    <s v="Lower East Side"/>
    <n v="4071966"/>
    <n v="-7399236"/>
    <x v="1"/>
    <x v="111"/>
    <x v="6"/>
    <n v="5"/>
    <d v="2016-01-03T00:00:00"/>
    <n v="0.1"/>
    <n v="1"/>
    <n v="5.6"/>
    <x v="0"/>
    <s v="Ruidoso"/>
    <s v="No considerar"/>
    <x v="0"/>
  </r>
  <r>
    <n v="4691130"/>
    <s v="Cozy room in center of Park Slope"/>
    <x v="690"/>
    <s v="Lisah"/>
    <s v="651 Carroll Street"/>
    <n v="11215"/>
    <x v="1"/>
    <s v="Park Slope"/>
    <n v="4067489"/>
    <n v="-7397963"/>
    <x v="0"/>
    <x v="9"/>
    <x v="6"/>
    <n v="120"/>
    <d v="2018-01-04T00:00:00"/>
    <n v="2.4700000000000002"/>
    <n v="1"/>
    <n v="6.9"/>
    <x v="0"/>
    <s v="Ruidoso"/>
    <s v="No considerar"/>
    <x v="0"/>
  </r>
  <r>
    <n v="4687896"/>
    <s v="Adelphi Garden Apartment"/>
    <x v="691"/>
    <s v="Faye"/>
    <s v="72 Clermont Avenue"/>
    <n v="11205"/>
    <x v="1"/>
    <s v="Fort Greene"/>
    <n v="4069549"/>
    <n v="-7397144"/>
    <x v="1"/>
    <x v="15"/>
    <x v="11"/>
    <n v="6"/>
    <d v="2017-05-31T00:00:00"/>
    <n v="0.11"/>
    <n v="1"/>
    <n v="6.9"/>
    <x v="0"/>
    <s v="Ruidoso"/>
    <s v="No considerar"/>
    <x v="0"/>
  </r>
  <r>
    <n v="4686821"/>
    <s v="Bright, contemporary and best location"/>
    <x v="692"/>
    <s v="Tracy"/>
    <s v="177 East 77th Street"/>
    <n v="10075"/>
    <x v="0"/>
    <s v="Upper East Side"/>
    <n v="4077345"/>
    <n v="-7395848"/>
    <x v="0"/>
    <x v="135"/>
    <x v="10"/>
    <n v="38"/>
    <d v="2019-05-14T00:00:00"/>
    <n v="0.78"/>
    <n v="1"/>
    <n v="5.6"/>
    <x v="0"/>
    <s v="Ruidoso"/>
    <s v="No considerar"/>
    <x v="0"/>
  </r>
  <r>
    <n v="6115341"/>
    <s v="Beautiful Apartment close to Metro Line."/>
    <x v="693"/>
    <s v="Luiz"/>
    <s v="909 Metropolitan Avenue"/>
    <n v="11211"/>
    <x v="1"/>
    <s v="Williamsburg"/>
    <n v="4071482"/>
    <n v="-7393863"/>
    <x v="1"/>
    <x v="61"/>
    <x v="11"/>
    <n v="1"/>
    <d v="2017-12-31T00:00:00"/>
    <n v="0.05"/>
    <n v="1"/>
    <n v="6.9"/>
    <x v="0"/>
    <s v="Ruidoso"/>
    <s v="No considerar"/>
    <x v="0"/>
  </r>
  <r>
    <n v="4681219"/>
    <s v="&quot;Central Park&quot; View Prvt Room,Mnh  "/>
    <x v="694"/>
    <s v="William Hakan"/>
    <s v="Cathedral Wine &amp; Liquor 301"/>
    <n v="10026"/>
    <x v="0"/>
    <s v="Harlem"/>
    <n v="4080126"/>
    <n v="-7395777"/>
    <x v="0"/>
    <x v="75"/>
    <x v="6"/>
    <n v="68"/>
    <d v="2019-05-19T00:00:00"/>
    <n v="1.31"/>
    <n v="1"/>
    <n v="5.6"/>
    <x v="0"/>
    <s v="Ruidoso"/>
    <s v="No considerar"/>
    <x v="0"/>
  </r>
  <r>
    <n v="4681193"/>
    <s v="Entire Apt in Jackson Heights-25 min to Manhattan"/>
    <x v="695"/>
    <s v="Ceci"/>
    <s v="The Manchester 77-11"/>
    <n v="11372"/>
    <x v="2"/>
    <s v="Jackson Heights"/>
    <n v="40752"/>
    <n v="-7388898"/>
    <x v="1"/>
    <x v="49"/>
    <x v="7"/>
    <n v="3"/>
    <d v="2019-06-27T00:00:00"/>
    <n v="0.17"/>
    <n v="5"/>
    <n v="6.24"/>
    <x v="0"/>
    <s v="Ruidoso"/>
    <s v="No considerar"/>
    <x v="0"/>
  </r>
  <r>
    <n v="4678742"/>
    <s v="2 Bedroom West Village Manhattan"/>
    <x v="696"/>
    <s v="Patrick"/>
    <s v="45 West 10th Street"/>
    <n v="10011"/>
    <x v="0"/>
    <s v="Greenwich Village"/>
    <n v="4073444"/>
    <n v="-7399761"/>
    <x v="1"/>
    <x v="157"/>
    <x v="1"/>
    <n v="0"/>
    <d v="2018-05-08T00:00:00"/>
    <n v="0.09"/>
    <n v="2"/>
    <n v="5.7"/>
    <x v="0"/>
    <s v="Ruidoso"/>
    <s v="No considerar"/>
    <x v="0"/>
  </r>
  <r>
    <n v="4678568"/>
    <s v="Spacious private BR 2 Queen beds &amp; 3 mins to train"/>
    <x v="697"/>
    <s v="Maireni"/>
    <s v="302 Schenectady Avenue"/>
    <n v="11213"/>
    <x v="1"/>
    <s v="Crown Heights"/>
    <n v="4066811"/>
    <n v="-7393393"/>
    <x v="0"/>
    <x v="70"/>
    <x v="1"/>
    <n v="222"/>
    <d v="2019-06-17T00:00:00"/>
    <n v="3.99"/>
    <n v="1"/>
    <n v="6.9"/>
    <x v="0"/>
    <s v="Ruidoso"/>
    <s v="No considerar"/>
    <x v="0"/>
  </r>
  <r>
    <n v="4677469"/>
    <s v="Cozy 1-BDR apartment on Manhattan"/>
    <x v="698"/>
    <s v="Timur"/>
    <s v="Public School 36 123"/>
    <n v="10027"/>
    <x v="0"/>
    <s v="Morningside Heights"/>
    <n v="4081099"/>
    <n v="-7395759"/>
    <x v="1"/>
    <x v="19"/>
    <x v="3"/>
    <n v="0"/>
    <d v="2019-06-16T00:00:00"/>
    <n v="1.87"/>
    <n v="1"/>
    <n v="5.6"/>
    <x v="0"/>
    <s v="Ruidoso"/>
    <s v="No considerar"/>
    <x v="0"/>
  </r>
  <r>
    <n v="4667707"/>
    <s v="Beautifully Furnished 1 BR w/Office"/>
    <x v="699"/>
    <s v="Nychele"/>
    <s v="780 Grand Concourse"/>
    <n v="10451"/>
    <x v="3"/>
    <s v="Concourse Village"/>
    <n v="4082393"/>
    <n v="-7392414"/>
    <x v="1"/>
    <x v="8"/>
    <x v="2"/>
    <n v="1"/>
    <d v="2016-01-02T00:00:00"/>
    <n v="0.02"/>
    <n v="5"/>
    <n v="7.84"/>
    <x v="0"/>
    <s v="Ruidoso"/>
    <s v="No considerar"/>
    <x v="0"/>
  </r>
  <r>
    <n v="4667046"/>
    <s v="Idy Safe Secure mins to Times Square 5*"/>
    <x v="700"/>
    <s v="Julien"/>
    <s v="14-26 31st Drive"/>
    <n v="11106"/>
    <x v="2"/>
    <s v="Astoria"/>
    <n v="4076638"/>
    <n v="-7393236"/>
    <x v="1"/>
    <x v="63"/>
    <x v="0"/>
    <n v="86"/>
    <d v="2019-06-08T00:00:00"/>
    <n v="1.69"/>
    <n v="5"/>
    <n v="6.24"/>
    <x v="0"/>
    <s v="Ruidoso"/>
    <s v="No considerar"/>
    <x v="0"/>
  </r>
  <r>
    <n v="4666584"/>
    <s v="Unique 2 Bed/2 Bath Duplex Apt"/>
    <x v="701"/>
    <s v="Bill"/>
    <s v="1598 5th Avenue"/>
    <n v="10035"/>
    <x v="0"/>
    <s v="Harlem"/>
    <n v="4080382"/>
    <n v="-7394476"/>
    <x v="1"/>
    <x v="31"/>
    <x v="0"/>
    <n v="41"/>
    <d v="2019-05-12T00:00:00"/>
    <n v="0.79"/>
    <n v="1"/>
    <n v="5.6"/>
    <x v="0"/>
    <s v="Ruidoso"/>
    <s v="No considerar"/>
    <x v="0"/>
  </r>
  <r>
    <n v="4663804"/>
    <s v="Cozy Room by CentralPark-Times Sq"/>
    <x v="702"/>
    <s v="Deborah"/>
    <s v="High School for Environmental Studies 444"/>
    <n v="10019"/>
    <x v="0"/>
    <s v="Hell's Kitchen"/>
    <n v="4076793"/>
    <n v="-7398817"/>
    <x v="0"/>
    <x v="64"/>
    <x v="7"/>
    <n v="1"/>
    <d v="2015-06-17T00:00:00"/>
    <n v="0.02"/>
    <n v="1"/>
    <n v="5.6"/>
    <x v="0"/>
    <s v="Ruidoso"/>
    <s v="No considerar"/>
    <x v="0"/>
  </r>
  <r>
    <n v="6731170"/>
    <s v="Nice &amp; Sweet Apartment in Manhhatan"/>
    <x v="703"/>
    <s v="Liu"/>
    <s v="141 West 117th Street"/>
    <n v="10026"/>
    <x v="0"/>
    <s v="Harlem"/>
    <n v="4080352"/>
    <n v="-7395079"/>
    <x v="1"/>
    <x v="29"/>
    <x v="0"/>
    <n v="1"/>
    <d v="2015-08-29T00:00:00"/>
    <n v="0.02"/>
    <n v="1"/>
    <n v="5.6"/>
    <x v="0"/>
    <s v="Ruidoso"/>
    <s v="No considerar"/>
    <x v="0"/>
  </r>
  <r>
    <n v="4909438"/>
    <s v="New Year's in the East Village"/>
    <x v="704"/>
    <s v="Arnell"/>
    <s v="406 East 13th Street"/>
    <n v="10009"/>
    <x v="0"/>
    <s v="East Village"/>
    <n v="4073037"/>
    <n v="-7398268"/>
    <x v="1"/>
    <x v="91"/>
    <x v="1"/>
    <n v="1"/>
    <d v="2015-01-02T00:00:00"/>
    <n v="0.02"/>
    <n v="1"/>
    <n v="5.6"/>
    <x v="0"/>
    <s v="Ruidoso"/>
    <s v="No considerar"/>
    <x v="0"/>
  </r>
  <r>
    <n v="5796405"/>
    <s v="Manhattan Condo at Midtown 45"/>
    <x v="705"/>
    <s v="Nadine"/>
    <s v="intlFcstone 10022 LOCi Multi 3rd Avenue"/>
    <n v="10035"/>
    <x v="0"/>
    <s v="Midtown"/>
    <n v="4075245"/>
    <n v="-7397342"/>
    <x v="0"/>
    <x v="154"/>
    <x v="1"/>
    <n v="6"/>
    <d v="2017-09-19T00:00:00"/>
    <n v="0.12"/>
    <n v="1"/>
    <n v="5.6"/>
    <x v="0"/>
    <s v="Ruidoso"/>
    <s v="No considerar"/>
    <x v="0"/>
  </r>
  <r>
    <n v="4660964"/>
    <s v="Cozy 1BR, 5 minutes from the train"/>
    <x v="706"/>
    <s v="Megan"/>
    <s v="Citi Bike - Graham Ave &amp; Herbert St Meeker Avenue"/>
    <n v="11211"/>
    <x v="1"/>
    <s v="Williamsburg"/>
    <n v="407193"/>
    <n v="-7394502"/>
    <x v="1"/>
    <x v="48"/>
    <x v="6"/>
    <n v="18"/>
    <d v="2018-12-28T00:00:00"/>
    <n v="0.33"/>
    <n v="1"/>
    <n v="6.9"/>
    <x v="0"/>
    <s v="Ruidoso"/>
    <s v="No considerar"/>
    <x v="0"/>
  </r>
  <r>
    <n v="4658860"/>
    <s v="Astoria Queens great room for rent!"/>
    <x v="707"/>
    <s v="Jonathon"/>
    <s v="45139 Astoria Boulevard"/>
    <n v="11102"/>
    <x v="2"/>
    <s v="Astoria"/>
    <n v="4077271"/>
    <n v="-7393159"/>
    <x v="0"/>
    <x v="17"/>
    <x v="1"/>
    <n v="0"/>
    <d v="2015-08-21T00:00:00"/>
    <n v="0.08"/>
    <n v="5"/>
    <n v="6.24"/>
    <x v="0"/>
    <s v="Ruidoso"/>
    <s v="No considerar"/>
    <x v="0"/>
  </r>
  <r>
    <n v="4747624"/>
    <s v="Convenient clean downtown private room + BREAKFAST"/>
    <x v="708"/>
    <s v="Tang"/>
    <s v="95 Madison Street"/>
    <n v="10002"/>
    <x v="0"/>
    <s v="Two Bridges"/>
    <n v="407123"/>
    <n v="-739956"/>
    <x v="0"/>
    <x v="2"/>
    <x v="1"/>
    <n v="193"/>
    <d v="2019-07-05T00:00:00"/>
    <n v="8.2100000000000009"/>
    <n v="1"/>
    <n v="5.6"/>
    <x v="0"/>
    <s v="Ruidoso"/>
    <s v="No considerar"/>
    <x v="0"/>
  </r>
  <r>
    <n v="4654785"/>
    <s v="Parkslope, 1 bdrm, steps to subway"/>
    <x v="709"/>
    <s v="Rebecca"/>
    <s v="925 President Street"/>
    <n v="11215"/>
    <x v="1"/>
    <s v="Park Slope"/>
    <n v="4067256"/>
    <n v="-7397229"/>
    <x v="1"/>
    <x v="89"/>
    <x v="2"/>
    <n v="4"/>
    <d v="2017-01-02T00:00:00"/>
    <n v="0.08"/>
    <n v="1"/>
    <n v="6.9"/>
    <x v="0"/>
    <s v="Ruidoso"/>
    <s v="No considerar"/>
    <x v="0"/>
  </r>
  <r>
    <n v="4650725"/>
    <s v="Lovely Room in a 2 BR in Greenpoint"/>
    <x v="710"/>
    <s v="Saskia"/>
    <s v="50 Hausman Street"/>
    <n v="11222"/>
    <x v="1"/>
    <s v="Greenpoint"/>
    <n v="4072518"/>
    <n v="-7393844"/>
    <x v="0"/>
    <x v="12"/>
    <x v="12"/>
    <n v="3"/>
    <d v="2015-07-03T00:00:00"/>
    <n v="0.05"/>
    <n v="1"/>
    <n v="6.9"/>
    <x v="0"/>
    <s v="Ruidoso"/>
    <s v="No considerar"/>
    <x v="0"/>
  </r>
  <r>
    <n v="6323445"/>
    <s v="Beautiful UES 1BR Apartment"/>
    <x v="711"/>
    <s v="Ryan"/>
    <s v="155 East 72nd Street"/>
    <n v="10021"/>
    <x v="0"/>
    <s v="Upper East Side"/>
    <n v="4077032"/>
    <n v="-7396161"/>
    <x v="1"/>
    <x v="91"/>
    <x v="0"/>
    <n v="0"/>
    <d v="2016-09-11T00:00:00"/>
    <n v="0.83"/>
    <n v="1"/>
    <n v="5.6"/>
    <x v="0"/>
    <s v="Ruidoso"/>
    <s v="No considerar"/>
    <x v="0"/>
  </r>
  <r>
    <n v="4698079"/>
    <s v="Sunny Cozy East Village Apartment"/>
    <x v="712"/>
    <s v="Danny"/>
    <s v="268 East 4th Street"/>
    <n v="10009"/>
    <x v="0"/>
    <s v="East Village"/>
    <n v="4072274"/>
    <n v="-7398143"/>
    <x v="1"/>
    <x v="165"/>
    <x v="23"/>
    <n v="5"/>
    <d v="2017-01-03T00:00:00"/>
    <n v="0.09"/>
    <n v="1"/>
    <n v="5.6"/>
    <x v="0"/>
    <s v="Ruidoso"/>
    <s v="No considerar"/>
    <x v="0"/>
  </r>
  <r>
    <n v="5200433"/>
    <s v="Soothing Place in the City"/>
    <x v="713"/>
    <s v="Tara"/>
    <s v="East Houston Street Alphabet City"/>
    <n v="10009"/>
    <x v="0"/>
    <s v="East Village"/>
    <n v="4072042"/>
    <n v="-7397998"/>
    <x v="0"/>
    <x v="12"/>
    <x v="10"/>
    <n v="14"/>
    <d v="2019-04-03T00:00:00"/>
    <n v="0.27"/>
    <n v="1"/>
    <n v="5.6"/>
    <x v="0"/>
    <s v="Ruidoso"/>
    <s v="No considerar"/>
    <x v="0"/>
  </r>
  <r>
    <n v="4645831"/>
    <s v="Light filled room w/full size bed in LES"/>
    <x v="713"/>
    <s v="Tara"/>
    <s v="286 East 2nd Street"/>
    <n v="10009"/>
    <x v="0"/>
    <s v="East Village"/>
    <n v="4072052"/>
    <n v="-7398003"/>
    <x v="2"/>
    <x v="70"/>
    <x v="10"/>
    <n v="21"/>
    <d v="2017-12-30T00:00:00"/>
    <n v="0.38"/>
    <n v="1"/>
    <n v="5.6"/>
    <x v="0"/>
    <s v="Ruidoso"/>
    <s v="No considerar"/>
    <x v="0"/>
  </r>
  <r>
    <n v="4678795"/>
    <s v="sunny &amp; spacious one-bedroom "/>
    <x v="714"/>
    <s v="Maura"/>
    <s v="49 Monroe Street"/>
    <n v="11238"/>
    <x v="1"/>
    <s v="Bedford-Stuyvesant"/>
    <n v="406848"/>
    <n v="-7395728"/>
    <x v="1"/>
    <x v="9"/>
    <x v="0"/>
    <n v="0"/>
    <d v="2019-06-16T00:00:00"/>
    <n v="4.6500000000000004"/>
    <n v="1"/>
    <n v="6.9"/>
    <x v="0"/>
    <s v="Ruidoso"/>
    <s v="No considerar"/>
    <x v="0"/>
  </r>
  <r>
    <n v="4644669"/>
    <s v="Upper East Side"/>
    <x v="715"/>
    <s v="M David"/>
    <s v="206 East 63rd Street"/>
    <n v="10065"/>
    <x v="0"/>
    <s v="Upper East Side"/>
    <n v="4076358"/>
    <n v="-7396464"/>
    <x v="1"/>
    <x v="166"/>
    <x v="2"/>
    <n v="64"/>
    <d v="2019-06-08T00:00:00"/>
    <n v="1.1499999999999999"/>
    <n v="1"/>
    <n v="5.6"/>
    <x v="0"/>
    <s v="Ruidoso"/>
    <s v="No considerar"/>
    <x v="0"/>
  </r>
  <r>
    <n v="4641291"/>
    <s v="Room in queens covenient safe locat"/>
    <x v="716"/>
    <s v="Eddie"/>
    <s v="237-28 93rd Avenue"/>
    <n v="11426"/>
    <x v="2"/>
    <s v="Bellerose"/>
    <n v="4072401"/>
    <n v="-7372901"/>
    <x v="0"/>
    <x v="34"/>
    <x v="1"/>
    <n v="3"/>
    <d v="2019-05-19T00:00:00"/>
    <n v="0.23"/>
    <n v="5"/>
    <n v="6.24"/>
    <x v="0"/>
    <s v="Ruidoso"/>
    <s v="No considerar"/>
    <x v="0"/>
  </r>
  <r>
    <n v="4639451"/>
    <s v="Comfortable Greenpoint Bedroom"/>
    <x v="717"/>
    <s v="Rebekah"/>
    <s v="137 Russell Street"/>
    <n v="11222"/>
    <x v="1"/>
    <s v="Greenpoint"/>
    <n v="4072499"/>
    <n v="-7394481"/>
    <x v="0"/>
    <x v="59"/>
    <x v="13"/>
    <n v="0"/>
    <d v="2016-09-11T00:00:00"/>
    <n v="0.31"/>
    <n v="1"/>
    <n v="6.9"/>
    <x v="0"/>
    <s v="Ruidoso"/>
    <s v="No considerar"/>
    <x v="0"/>
  </r>
  <r>
    <n v="4651354"/>
    <s v="Lower East Side True 1 BR"/>
    <x v="718"/>
    <s v="Max"/>
    <s v="56 Hester Street"/>
    <n v="10002"/>
    <x v="0"/>
    <s v="Chinatown"/>
    <n v="4071566"/>
    <n v="-7399076"/>
    <x v="1"/>
    <x v="87"/>
    <x v="3"/>
    <n v="25"/>
    <d v="2019-04-15T00:00:00"/>
    <n v="0.48"/>
    <n v="1"/>
    <n v="5.6"/>
    <x v="0"/>
    <s v="Ruidoso"/>
    <s v="No considerar"/>
    <x v="0"/>
  </r>
  <r>
    <n v="4637053"/>
    <s v="Beautiful Astoria apt next to Mtan"/>
    <x v="719"/>
    <s v="Vadim"/>
    <s v="31-33 12th Street"/>
    <n v="11106"/>
    <x v="2"/>
    <s v="Astoria"/>
    <n v="4076794"/>
    <n v="-7393413"/>
    <x v="1"/>
    <x v="5"/>
    <x v="0"/>
    <n v="149"/>
    <d v="2019-07-06T00:00:00"/>
    <n v="2.71"/>
    <n v="5"/>
    <n v="6.24"/>
    <x v="0"/>
    <s v="Ruidoso"/>
    <s v="No considerar"/>
    <x v="0"/>
  </r>
  <r>
    <n v="4717296"/>
    <s v="Luxury Astoria 1BD apt, 20min from Manhattan"/>
    <x v="719"/>
    <s v="Vadim"/>
    <s v="Long Island City High School 14-30"/>
    <n v="11106"/>
    <x v="2"/>
    <s v="Long Island City"/>
    <n v="4076586"/>
    <n v="-7393342"/>
    <x v="1"/>
    <x v="5"/>
    <x v="0"/>
    <n v="63"/>
    <d v="2019-06-20T00:00:00"/>
    <n v="1.34"/>
    <n v="5"/>
    <n v="6.24"/>
    <x v="0"/>
    <s v="Ruidoso"/>
    <s v="No considerar"/>
    <x v="0"/>
  </r>
  <r>
    <n v="4636643"/>
    <s v="Sunny, Spacious 1 Bdrm in E. Vil."/>
    <x v="720"/>
    <s v="Kate"/>
    <s v="306 East 5th Street"/>
    <n v="10003"/>
    <x v="0"/>
    <s v="East Village"/>
    <n v="4072639"/>
    <n v="-7398827"/>
    <x v="1"/>
    <x v="0"/>
    <x v="1"/>
    <n v="8"/>
    <d v="2018-03-02T00:00:00"/>
    <n v="0.15"/>
    <n v="1"/>
    <n v="5.6"/>
    <x v="0"/>
    <s v="Ruidoso"/>
    <s v="No considerar"/>
    <x v="0"/>
  </r>
  <r>
    <n v="4636323"/>
    <s v="1x furnished Bdr in 2Bdr Apt-Wburg"/>
    <x v="721"/>
    <s v="Piper"/>
    <s v="298 Maujer Street"/>
    <n v="11206"/>
    <x v="1"/>
    <s v="Williamsburg"/>
    <n v="407118"/>
    <n v="-7393729"/>
    <x v="0"/>
    <x v="45"/>
    <x v="1"/>
    <n v="0"/>
    <d v="2017-07-17T00:00:00"/>
    <n v="0.49"/>
    <n v="1"/>
    <n v="6.9"/>
    <x v="0"/>
    <s v="Ruidoso"/>
    <s v="No considerar"/>
    <x v="0"/>
  </r>
  <r>
    <n v="4636874"/>
    <s v="Nice room 15 min from Manhattan!"/>
    <x v="722"/>
    <s v="Bogna"/>
    <s v="67-19 Roosevelt Avenue"/>
    <n v="11377"/>
    <x v="2"/>
    <s v="Woodside"/>
    <n v="4074668"/>
    <n v="-7389723"/>
    <x v="0"/>
    <x v="69"/>
    <x v="2"/>
    <n v="9"/>
    <d v="2018-12-30T00:00:00"/>
    <n v="0.16"/>
    <n v="5"/>
    <n v="6.24"/>
    <x v="0"/>
    <s v="Ruidoso"/>
    <s v="Dentro del presupuesto"/>
    <x v="0"/>
  </r>
  <r>
    <n v="4633258"/>
    <s v="Room 15 min from Manhttn."/>
    <x v="722"/>
    <s v="Bogna"/>
    <s v="67-21 Roosevelt Avenue"/>
    <n v="11377"/>
    <x v="2"/>
    <s v="Woodside"/>
    <n v="4074626"/>
    <n v="-7389727"/>
    <x v="0"/>
    <x v="86"/>
    <x v="2"/>
    <n v="2"/>
    <d v="2017-12-29T00:00:00"/>
    <n v="0.04"/>
    <n v="5"/>
    <n v="6.24"/>
    <x v="0"/>
    <s v="Ruidoso"/>
    <s v="Dentro del presupuesto"/>
    <x v="0"/>
  </r>
  <r>
    <n v="4632852"/>
    <s v="Spacious, rustic barn style bedroom"/>
    <x v="723"/>
    <s v="Natasha"/>
    <s v="2 East 169th Street"/>
    <n v="10452"/>
    <x v="3"/>
    <s v="Concourse"/>
    <n v="4083719"/>
    <n v="-7392015"/>
    <x v="0"/>
    <x v="12"/>
    <x v="1"/>
    <n v="9"/>
    <d v="2017-10-16T00:00:00"/>
    <n v="0.18"/>
    <n v="5"/>
    <n v="7.84"/>
    <x v="0"/>
    <s v="Ruidoso"/>
    <s v="No considerar"/>
    <x v="0"/>
  </r>
  <r>
    <n v="6775098"/>
    <s v="Soho/West Village 1 bedroom apt"/>
    <x v="724"/>
    <s v="Liz"/>
    <s v="West Houston Street University Village"/>
    <n v="10014"/>
    <x v="0"/>
    <s v="Greenwich Village"/>
    <n v="4072835"/>
    <n v="-7400259"/>
    <x v="1"/>
    <x v="28"/>
    <x v="1"/>
    <n v="0"/>
    <d v="2017-07-17T00:00:00"/>
    <n v="0.17"/>
    <n v="1"/>
    <n v="5.6"/>
    <x v="0"/>
    <s v="Ruidoso"/>
    <s v="No considerar"/>
    <x v="0"/>
  </r>
  <r>
    <n v="4808065"/>
    <s v="Midtown East Lovely Nice Studio"/>
    <x v="725"/>
    <s v="Jolie"/>
    <s v="Permanent Mission of Greece to the United Nations 866"/>
    <n v="10017"/>
    <x v="0"/>
    <s v="Midtown"/>
    <n v="4075244"/>
    <n v="-7396619"/>
    <x v="1"/>
    <x v="0"/>
    <x v="11"/>
    <n v="5"/>
    <d v="2017-04-15T00:00:00"/>
    <n v="0.1"/>
    <n v="1"/>
    <n v="5.6"/>
    <x v="0"/>
    <s v="Ruidoso"/>
    <s v="No considerar"/>
    <x v="0"/>
  </r>
  <r>
    <n v="4808239"/>
    <s v="Loft Studio Near UN Building-30 days min stay"/>
    <x v="725"/>
    <s v="Jolie"/>
    <s v="866 1st Avenue"/>
    <n v="10017"/>
    <x v="0"/>
    <s v="Midtown"/>
    <n v="4075248"/>
    <n v="-7396695"/>
    <x v="1"/>
    <x v="45"/>
    <x v="11"/>
    <n v="3"/>
    <d v="2016-03-15T00:00:00"/>
    <n v="0.06"/>
    <n v="1"/>
    <n v="5.6"/>
    <x v="0"/>
    <s v="Ruidoso"/>
    <s v="No considerar"/>
    <x v="0"/>
  </r>
  <r>
    <n v="4798723"/>
    <s v="Adorable sunny studio great area-For monthly stays"/>
    <x v="725"/>
    <s v="Jolie"/>
    <s v="Trump World Tower 845"/>
    <n v="10017"/>
    <x v="0"/>
    <s v="Midtown"/>
    <n v="4075235"/>
    <n v="-7396781"/>
    <x v="1"/>
    <x v="49"/>
    <x v="11"/>
    <n v="2"/>
    <d v="2015-08-11T00:00:00"/>
    <n v="0.04"/>
    <n v="1"/>
    <n v="5.6"/>
    <x v="0"/>
    <s v="Ruidoso"/>
    <s v="No considerar"/>
    <x v="0"/>
  </r>
  <r>
    <n v="4813342"/>
    <s v="Times Square Cozy Studio "/>
    <x v="725"/>
    <s v="Jolie"/>
    <s v="407 West 52nd Street"/>
    <n v="10019"/>
    <x v="0"/>
    <s v="Hell's Kitchen"/>
    <n v="4076497"/>
    <n v="-7398854"/>
    <x v="1"/>
    <x v="45"/>
    <x v="11"/>
    <n v="4"/>
    <d v="2018-06-11T00:00:00"/>
    <n v="0.11"/>
    <n v="1"/>
    <n v="5.6"/>
    <x v="0"/>
    <s v="Ruidoso"/>
    <s v="No considerar"/>
    <x v="0"/>
  </r>
  <r>
    <n v="4808745"/>
    <s v="Monthly studio-heart of Manhattan"/>
    <x v="725"/>
    <s v="Jolie"/>
    <s v="343 East 50th Street"/>
    <n v="10022"/>
    <x v="0"/>
    <s v="Midtown"/>
    <n v="4075427"/>
    <n v="-7396689"/>
    <x v="1"/>
    <x v="12"/>
    <x v="11"/>
    <n v="2"/>
    <d v="2019-05-08T00:00:00"/>
    <n v="0.05"/>
    <n v="1"/>
    <n v="5.6"/>
    <x v="0"/>
    <s v="Ruidoso"/>
    <s v="No considerar"/>
    <x v="0"/>
  </r>
  <r>
    <n v="5783925"/>
    <s v="Shared room, full size bed &amp; Skyline view!"/>
    <x v="726"/>
    <s v="Sarah"/>
    <s v="175 East 104th Street"/>
    <n v="10029"/>
    <x v="0"/>
    <s v="East Harlem"/>
    <n v="4079082"/>
    <n v="-7394615"/>
    <x v="2"/>
    <x v="19"/>
    <x v="1"/>
    <n v="181"/>
    <d v="2019-06-30T00:00:00"/>
    <n v="3.49"/>
    <n v="1"/>
    <n v="5.6"/>
    <x v="0"/>
    <s v="Ruidoso"/>
    <s v="No considerar"/>
    <x v="0"/>
  </r>
  <r>
    <n v="5783899"/>
    <s v="Live like a local! Queen size bed, private room."/>
    <x v="726"/>
    <s v="Sarah"/>
    <s v="170 East 105th Street"/>
    <n v="10029"/>
    <x v="0"/>
    <s v="East Harlem"/>
    <n v="4079088"/>
    <n v="-7394597"/>
    <x v="0"/>
    <x v="6"/>
    <x v="1"/>
    <n v="315"/>
    <d v="2019-06-27T00:00:00"/>
    <n v="6.1"/>
    <n v="1"/>
    <n v="5.6"/>
    <x v="0"/>
    <s v="Ruidoso"/>
    <s v="No considerar"/>
    <x v="0"/>
  </r>
  <r>
    <n v="4638967"/>
    <s v="Sunny/Huge private room, by Columbia/Jazz clubs"/>
    <x v="727"/>
    <s v="Alex"/>
    <s v="233 West 120th Street"/>
    <n v="10027"/>
    <x v="0"/>
    <s v="Harlem"/>
    <n v="4080649"/>
    <n v="-7395225"/>
    <x v="0"/>
    <x v="35"/>
    <x v="6"/>
    <n v="38"/>
    <d v="2019-06-15T00:00:00"/>
    <n v="0.68"/>
    <n v="1"/>
    <n v="5.6"/>
    <x v="0"/>
    <s v="Ruidoso"/>
    <s v="No considerar"/>
    <x v="0"/>
  </r>
  <r>
    <n v="4628804"/>
    <s v="Cozy Room in NYC!  =)"/>
    <x v="728"/>
    <s v="Rene"/>
    <s v="47-55 44th Street"/>
    <n v="11377"/>
    <x v="2"/>
    <s v="Sunnyside"/>
    <n v="4073978"/>
    <n v="-7392124"/>
    <x v="0"/>
    <x v="167"/>
    <x v="2"/>
    <n v="4"/>
    <d v="2016-10-26T00:00:00"/>
    <n v="7.0000000000000007E-2"/>
    <n v="5"/>
    <n v="6.24"/>
    <x v="0"/>
    <s v="Ruidoso"/>
    <s v="No considerar"/>
    <x v="0"/>
  </r>
  <r>
    <n v="4624657"/>
    <s v="Modern Duplex with yard  in Bedstuy"/>
    <x v="729"/>
    <s v="Jason"/>
    <s v="264 Stuyvesant Avenue"/>
    <n v="11221"/>
    <x v="1"/>
    <s v="Bedford-Stuyvesant"/>
    <n v="4068589"/>
    <n v="-7393286"/>
    <x v="1"/>
    <x v="152"/>
    <x v="1"/>
    <n v="1"/>
    <d v="2015-08-30T00:00:00"/>
    <n v="0.02"/>
    <n v="1"/>
    <n v="7"/>
    <x v="0"/>
    <s v="Ruidoso"/>
    <s v="No considerar"/>
    <x v="0"/>
  </r>
  <r>
    <n v="4623217"/>
    <s v="Bright and Charming Studio East V."/>
    <x v="730"/>
    <s v="Natalia"/>
    <s v="393 East 10th Street"/>
    <n v="10009"/>
    <x v="0"/>
    <s v="East Village"/>
    <n v="40726"/>
    <n v="-7397773"/>
    <x v="1"/>
    <x v="6"/>
    <x v="7"/>
    <n v="6"/>
    <d v="2016-03-02T00:00:00"/>
    <n v="0.11"/>
    <n v="1"/>
    <n v="5.6"/>
    <x v="0"/>
    <s v="Ruidoso"/>
    <s v="No considerar"/>
    <x v="0"/>
  </r>
  <r>
    <n v="4620954"/>
    <s v="Tranquil, clean bedroom,"/>
    <x v="731"/>
    <s v="Marlon"/>
    <s v="44 Hancock Street"/>
    <n v="11216"/>
    <x v="1"/>
    <s v="Bedford-Stuyvesant"/>
    <n v="4068175"/>
    <n v="-7395417"/>
    <x v="0"/>
    <x v="12"/>
    <x v="0"/>
    <n v="1"/>
    <d v="2015-10-24T00:00:00"/>
    <n v="0.02"/>
    <n v="1"/>
    <n v="6.9"/>
    <x v="0"/>
    <s v="Ruidoso"/>
    <s v="No considerar"/>
    <x v="0"/>
  </r>
  <r>
    <n v="4987355"/>
    <s v="Great Spacious Appartment"/>
    <x v="732"/>
    <s v="Ely"/>
    <s v="225 East 106th Street"/>
    <n v="10029"/>
    <x v="0"/>
    <s v="East Harlem"/>
    <n v="407912"/>
    <n v="-7394318"/>
    <x v="1"/>
    <x v="61"/>
    <x v="2"/>
    <n v="23"/>
    <d v="2019-06-18T00:00:00"/>
    <n v="1.25"/>
    <n v="1"/>
    <n v="5.6"/>
    <x v="0"/>
    <s v="Ruidoso"/>
    <s v="No considerar"/>
    <x v="0"/>
  </r>
  <r>
    <n v="4619579"/>
    <s v="One bedroom loft in West Village "/>
    <x v="733"/>
    <s v="Eli"/>
    <s v="129 Barrow Street"/>
    <n v="10014"/>
    <x v="0"/>
    <s v="West Village"/>
    <n v="4073173"/>
    <n v="-7400904"/>
    <x v="1"/>
    <x v="26"/>
    <x v="0"/>
    <n v="0"/>
    <d v="2016-05-07T00:00:00"/>
    <n v="0.02"/>
    <n v="1"/>
    <n v="5.7"/>
    <x v="0"/>
    <s v="Ruidoso"/>
    <s v="No considerar"/>
    <x v="0"/>
  </r>
  <r>
    <n v="4616452"/>
    <s v="Upper East Side Spacious 2 Bedrooms"/>
    <x v="734"/>
    <s v="Helene"/>
    <s v="420 East 83rd Street"/>
    <n v="10028"/>
    <x v="0"/>
    <s v="Upper East Side"/>
    <n v="4077439"/>
    <n v="-7394965"/>
    <x v="1"/>
    <x v="54"/>
    <x v="0"/>
    <n v="1"/>
    <d v="2016-07-19T00:00:00"/>
    <n v="0.03"/>
    <n v="1"/>
    <n v="5.6"/>
    <x v="0"/>
    <s v="Ruidoso"/>
    <s v="No considerar"/>
    <x v="0"/>
  </r>
  <r>
    <n v="5194812"/>
    <s v="Cozy, Convenient, Clean &amp; Colorful!"/>
    <x v="735"/>
    <s v="Robin Laverne"/>
    <s v="1475 Broadway"/>
    <n v="11221"/>
    <x v="1"/>
    <s v="Bushwick"/>
    <n v="4068755"/>
    <n v="-7391856"/>
    <x v="0"/>
    <x v="28"/>
    <x v="6"/>
    <n v="77"/>
    <d v="2019-06-19T00:00:00"/>
    <n v="1.56"/>
    <n v="1"/>
    <n v="6.9"/>
    <x v="0"/>
    <s v="Ruidoso"/>
    <s v="No considerar"/>
    <x v="0"/>
  </r>
  <r>
    <n v="4621213"/>
    <s v="Cozy 2 bedroom, near Central Park"/>
    <x v="736"/>
    <s v="Maria"/>
    <s v="Louis D. Brandeis High School West 85th Street"/>
    <n v="10024"/>
    <x v="0"/>
    <s v="Upper West Side"/>
    <n v="4078604"/>
    <n v="-7397363"/>
    <x v="1"/>
    <x v="168"/>
    <x v="6"/>
    <n v="54"/>
    <d v="2019-07-01T00:00:00"/>
    <n v="0.98"/>
    <n v="1"/>
    <n v="5.6"/>
    <x v="0"/>
    <s v="Ruidoso"/>
    <s v="No considerar"/>
    <x v="0"/>
  </r>
  <r>
    <n v="4635425"/>
    <s v="Modern Studio with Loft in the LES."/>
    <x v="737"/>
    <s v="Juan Carlos"/>
    <s v="49 Orchard Street"/>
    <n v="10002"/>
    <x v="0"/>
    <s v="Chinatown"/>
    <n v="4071648"/>
    <n v="-739912"/>
    <x v="1"/>
    <x v="91"/>
    <x v="3"/>
    <n v="57"/>
    <d v="2017-03-02T00:00:00"/>
    <n v="1.04"/>
    <n v="1"/>
    <n v="5.6"/>
    <x v="0"/>
    <s v="Ruidoso"/>
    <s v="No considerar"/>
    <x v="0"/>
  </r>
  <r>
    <n v="5629953"/>
    <s v="Large Private Bedroom in NYC!!!"/>
    <x v="738"/>
    <s v="Sheresa"/>
    <s v="569 West 150th Street"/>
    <n v="10031"/>
    <x v="0"/>
    <s v="Harlem"/>
    <n v="4082955"/>
    <n v="-739477"/>
    <x v="0"/>
    <x v="4"/>
    <x v="7"/>
    <n v="26"/>
    <d v="2017-08-18T00:00:00"/>
    <n v="0.71"/>
    <n v="1"/>
    <n v="5.6"/>
    <x v="0"/>
    <s v="Ruidoso"/>
    <s v="No considerar"/>
    <x v="0"/>
  </r>
  <r>
    <n v="4606473"/>
    <s v="Radiant 2bed E Village Apartment"/>
    <x v="739"/>
    <s v="Cecily"/>
    <s v="315 East 9th Street"/>
    <n v="10003"/>
    <x v="0"/>
    <s v="East Village"/>
    <n v="4072887"/>
    <n v="-7398633"/>
    <x v="1"/>
    <x v="169"/>
    <x v="2"/>
    <n v="1"/>
    <d v="2014-12-26T00:00:00"/>
    <n v="0.02"/>
    <n v="1"/>
    <n v="5.6"/>
    <x v="0"/>
    <s v="Ruidoso"/>
    <s v="No considerar"/>
    <x v="0"/>
  </r>
  <r>
    <n v="4601325"/>
    <s v="Cozy private bedroom in Manhattan"/>
    <x v="740"/>
    <s v="Nicole"/>
    <s v="1571 Lexington Avenue"/>
    <n v="10029"/>
    <x v="0"/>
    <s v="East Harlem"/>
    <n v="4078882"/>
    <n v="-7394869"/>
    <x v="0"/>
    <x v="167"/>
    <x v="1"/>
    <n v="2"/>
    <d v="2016-02-07T00:00:00"/>
    <n v="0.05"/>
    <n v="1"/>
    <n v="5.6"/>
    <x v="0"/>
    <s v="Ruidoso"/>
    <s v="No considerar"/>
    <x v="0"/>
  </r>
  <r>
    <n v="4598265"/>
    <s v="Hamilton Hts Beauty, Manhattan 1 BR"/>
    <x v="741"/>
    <s v="Kumar"/>
    <s v="443 West 151st Street"/>
    <n v="10031"/>
    <x v="0"/>
    <s v="Harlem"/>
    <n v="4082863"/>
    <n v="-7394358"/>
    <x v="1"/>
    <x v="2"/>
    <x v="1"/>
    <n v="242"/>
    <d v="2019-06-30T00:00:00"/>
    <n v="4.4000000000000004"/>
    <n v="1"/>
    <n v="5.6"/>
    <x v="0"/>
    <s v="Ruidoso"/>
    <s v="No considerar"/>
    <x v="0"/>
  </r>
  <r>
    <n v="4596378"/>
    <s v="Nice and cozy near Laguardia"/>
    <x v="742"/>
    <s v="Joshua"/>
    <s v="30-25 72nd Street"/>
    <n v="11370"/>
    <x v="2"/>
    <s v="East Elmhurst"/>
    <n v="4075943"/>
    <n v="-7389553"/>
    <x v="0"/>
    <x v="29"/>
    <x v="0"/>
    <n v="46"/>
    <d v="2019-03-17T00:00:00"/>
    <n v="0.83"/>
    <n v="5"/>
    <n v="6.24"/>
    <x v="0"/>
    <s v="Ruidoso"/>
    <s v="No considerar"/>
    <x v="0"/>
  </r>
  <r>
    <n v="4593770"/>
    <s v="Sunny &amp; spacious 1 bedroom gem!"/>
    <x v="743"/>
    <s v="Chelsea"/>
    <s v="The Boswell 34th Avenue"/>
    <n v="11372"/>
    <x v="2"/>
    <s v="Jackson Heights"/>
    <n v="4075401"/>
    <n v="-7388236"/>
    <x v="1"/>
    <x v="6"/>
    <x v="6"/>
    <n v="21"/>
    <d v="2019-04-08T00:00:00"/>
    <n v="0.38"/>
    <n v="5"/>
    <n v="6.24"/>
    <x v="0"/>
    <s v="Ruidoso"/>
    <s v="No considerar"/>
    <x v="0"/>
  </r>
  <r>
    <n v="4593609"/>
    <s v="1 Bedroom Apt in Hell's Kitchen !"/>
    <x v="744"/>
    <s v="Scott &amp; Ellyn"/>
    <s v="Al Hirschfeld Theatre 302"/>
    <n v="10036"/>
    <x v="0"/>
    <s v="Hell's Kitchen"/>
    <n v="407592"/>
    <n v="-7398902"/>
    <x v="1"/>
    <x v="5"/>
    <x v="6"/>
    <n v="42"/>
    <d v="2019-06-18T00:00:00"/>
    <n v="0.76"/>
    <n v="1"/>
    <n v="5.6"/>
    <x v="0"/>
    <s v="Ruidoso"/>
    <s v="No considerar"/>
    <x v="0"/>
  </r>
  <r>
    <n v="4605840"/>
    <s v="Large Sunny Bedroom With great View"/>
    <x v="745"/>
    <s v="Suzanne"/>
    <s v="527 Greene Avenue"/>
    <n v="11216"/>
    <x v="1"/>
    <s v="Bedford-Stuyvesant"/>
    <n v="4068853"/>
    <n v="-739498"/>
    <x v="0"/>
    <x v="6"/>
    <x v="0"/>
    <n v="50"/>
    <d v="2019-06-15T00:00:00"/>
    <n v="1.08"/>
    <n v="1"/>
    <n v="6.9"/>
    <x v="0"/>
    <s v="Ruidoso"/>
    <s v="No considerar"/>
    <x v="0"/>
  </r>
  <r>
    <n v="4587321"/>
    <s v="Bright 3 bdrm in East Village"/>
    <x v="746"/>
    <s v="Katie"/>
    <s v="308 East 8th Street"/>
    <n v="10009"/>
    <x v="0"/>
    <s v="East Village"/>
    <n v="4072523"/>
    <n v="-7397999"/>
    <x v="1"/>
    <x v="113"/>
    <x v="0"/>
    <n v="1"/>
    <d v="2015-01-02T00:00:00"/>
    <n v="0.02"/>
    <n v="1"/>
    <n v="5.7"/>
    <x v="0"/>
    <s v="Ruidoso"/>
    <s v="No considerar"/>
    <x v="0"/>
  </r>
  <r>
    <n v="4586880"/>
    <s v="Vintage Room  in  Brooklyn"/>
    <x v="747"/>
    <s v="Bev"/>
    <s v="270 Malcolm X Boulevard"/>
    <n v="11233"/>
    <x v="1"/>
    <s v="Bedford-Stuyvesant"/>
    <n v="4068373"/>
    <n v="-7392925"/>
    <x v="0"/>
    <x v="19"/>
    <x v="6"/>
    <n v="100"/>
    <d v="2019-07-04T00:00:00"/>
    <n v="3.21"/>
    <n v="1"/>
    <n v="6.9"/>
    <x v="0"/>
    <s v="Ruidoso"/>
    <s v="No considerar"/>
    <x v="0"/>
  </r>
  <r>
    <n v="6507084"/>
    <s v="Renovated 2BR apartment MIN 30 DAY"/>
    <x v="748"/>
    <s v="Elem"/>
    <s v="428 East 119th Street"/>
    <n v="10035"/>
    <x v="0"/>
    <s v="East Harlem"/>
    <n v="4079726"/>
    <n v="-739329"/>
    <x v="1"/>
    <x v="6"/>
    <x v="11"/>
    <n v="12"/>
    <d v="2019-03-22T00:00:00"/>
    <n v="0.25"/>
    <n v="1"/>
    <n v="5.6"/>
    <x v="0"/>
    <s v="Ruidoso"/>
    <s v="No considerar"/>
    <x v="0"/>
  </r>
  <r>
    <n v="4908978"/>
    <s v="1BR in Murray Hill, E 26th &amp; 2nd Ave (30 DAYS MIN)"/>
    <x v="748"/>
    <s v="Elem"/>
    <s v="324 West 47th Street"/>
    <n v="10036"/>
    <x v="0"/>
    <s v="Hell's Kitchen"/>
    <n v="4076102"/>
    <n v="-7398882"/>
    <x v="1"/>
    <x v="170"/>
    <x v="11"/>
    <n v="5"/>
    <d v="2017-04-18T00:00:00"/>
    <n v="0.11"/>
    <n v="1"/>
    <n v="5.7"/>
    <x v="0"/>
    <s v="Ruidoso"/>
    <s v="No considerar"/>
    <x v="0"/>
  </r>
  <r>
    <n v="5199439"/>
    <s v="Furnished studioB UES (30 days MIN)"/>
    <x v="748"/>
    <s v="Elem"/>
    <s v="Continental Towers 301"/>
    <n v="10075"/>
    <x v="0"/>
    <s v="Upper East Side"/>
    <n v="4077339"/>
    <n v="-7395421"/>
    <x v="1"/>
    <x v="34"/>
    <x v="11"/>
    <n v="13"/>
    <d v="2019-05-25T00:00:00"/>
    <n v="0.26"/>
    <n v="1"/>
    <n v="5.6"/>
    <x v="0"/>
    <s v="Ruidoso"/>
    <s v="No considerar"/>
    <x v="0"/>
  </r>
  <r>
    <n v="4668252"/>
    <s v="Furnished studioA UES (30 days MIN)"/>
    <x v="748"/>
    <s v="Elem"/>
    <s v="315 East 80th Street"/>
    <n v="10075"/>
    <x v="0"/>
    <s v="Upper East Side"/>
    <n v="4077388"/>
    <n v="-7395343"/>
    <x v="1"/>
    <x v="34"/>
    <x v="11"/>
    <n v="15"/>
    <d v="2019-04-30T00:00:00"/>
    <n v="0.31"/>
    <n v="1"/>
    <n v="5.6"/>
    <x v="0"/>
    <s v="Ruidoso"/>
    <s v="No considerar"/>
    <x v="0"/>
  </r>
  <r>
    <n v="4822181"/>
    <s v="Amazing 2BR (5) UES, (MIN 30 DAYS)"/>
    <x v="748"/>
    <s v="Elem"/>
    <s v="320 East 81st Street"/>
    <n v="10075"/>
    <x v="0"/>
    <s v="Upper East Side"/>
    <n v="4077427"/>
    <n v="-7395325"/>
    <x v="1"/>
    <x v="34"/>
    <x v="11"/>
    <n v="8"/>
    <d v="2019-04-23T00:00:00"/>
    <n v="0.28000000000000003"/>
    <n v="1"/>
    <n v="5.6"/>
    <x v="0"/>
    <s v="Ruidoso"/>
    <s v="No considerar"/>
    <x v="0"/>
  </r>
  <r>
    <n v="4688418"/>
    <s v="Spacious 2BR in UES - 30 DAYS MIN"/>
    <x v="748"/>
    <s v="Elem"/>
    <s v="330 East 80th Street"/>
    <n v="10075"/>
    <x v="0"/>
    <s v="Upper East Side"/>
    <n v="407734"/>
    <n v="-7395357"/>
    <x v="1"/>
    <x v="34"/>
    <x v="11"/>
    <n v="6"/>
    <d v="2018-08-16T00:00:00"/>
    <n v="0.11"/>
    <n v="1"/>
    <n v="5.6"/>
    <x v="0"/>
    <s v="Ruidoso"/>
    <s v="No considerar"/>
    <x v="0"/>
  </r>
  <r>
    <n v="4714854"/>
    <s v="Cozy 2BR in the UES (MIN 30 DAYS)"/>
    <x v="748"/>
    <s v="Elem"/>
    <s v="1801 1st Avenue"/>
    <n v="10128"/>
    <x v="0"/>
    <s v="Upper East Side"/>
    <n v="4078171"/>
    <n v="-7394617"/>
    <x v="1"/>
    <x v="34"/>
    <x v="11"/>
    <n v="6"/>
    <d v="2019-03-10T00:00:00"/>
    <n v="0.15"/>
    <n v="1"/>
    <n v="5.6"/>
    <x v="0"/>
    <s v="Ruidoso"/>
    <s v="No considerar"/>
    <x v="0"/>
  </r>
  <r>
    <n v="4594389"/>
    <s v="Furnished 2BR in UES (30 DAYS MIN)"/>
    <x v="748"/>
    <s v="Elem"/>
    <s v="320 East 95th Street"/>
    <n v="10128"/>
    <x v="0"/>
    <s v="Upper East Side"/>
    <n v="4078302"/>
    <n v="-7394647"/>
    <x v="1"/>
    <x v="7"/>
    <x v="11"/>
    <n v="12"/>
    <d v="2019-02-18T00:00:00"/>
    <n v="0.27"/>
    <n v="1"/>
    <n v="5.6"/>
    <x v="0"/>
    <s v="Ruidoso"/>
    <s v="No considerar"/>
    <x v="0"/>
  </r>
  <r>
    <n v="4720752"/>
    <s v="Huge Sunny Room in UES Townhouse "/>
    <x v="749"/>
    <s v="Cris"/>
    <s v="1437 2nd Avenue"/>
    <n v="10021"/>
    <x v="0"/>
    <s v="Upper East Side"/>
    <n v="4077065"/>
    <n v="-7395702"/>
    <x v="0"/>
    <x v="91"/>
    <x v="11"/>
    <n v="0"/>
    <d v="2019-06-22T00:00:00"/>
    <n v="0.65"/>
    <n v="1"/>
    <n v="5.6"/>
    <x v="0"/>
    <s v="Ruidoso"/>
    <s v="No considerar"/>
    <x v="0"/>
  </r>
  <r>
    <n v="4581479"/>
    <s v="æ›¼å“ˆé¡¿ä¸Šè¥¿åŒºæž—è‚¯ä¸­å¿ƒé™„è¿‘ä¼˜è´¨å…¬å¯“çŸ­ç§Ÿ!"/>
    <x v="750"/>
    <s v="Apple"/>
    <s v="33 West End Avenue"/>
    <n v="10069"/>
    <x v="0"/>
    <s v="Upper West Side"/>
    <n v="4077334"/>
    <n v="-7399031"/>
    <x v="2"/>
    <x v="15"/>
    <x v="1"/>
    <n v="0"/>
    <d v="2015-09-01T00:00:00"/>
    <n v="0.63"/>
    <n v="1"/>
    <n v="5.6"/>
    <x v="0"/>
    <s v="Ruidoso"/>
    <s v="No considerar"/>
    <x v="0"/>
  </r>
  <r>
    <n v="5046189"/>
    <s v="Modern/Spacious 4BR +Tent Perfect for LARGE groups"/>
    <x v="751"/>
    <s v="Buddy"/>
    <s v="1344 East Gun Hill Road"/>
    <n v="10469"/>
    <x v="3"/>
    <s v="Allerton"/>
    <n v="4087054"/>
    <n v="-7384681"/>
    <x v="1"/>
    <x v="111"/>
    <x v="6"/>
    <n v="45"/>
    <d v="2019-07-02T00:00:00"/>
    <n v="0.84"/>
    <n v="5"/>
    <n v="7.74"/>
    <x v="0"/>
    <s v="Ruidoso"/>
    <s v="No considerar"/>
    <x v="0"/>
  </r>
  <r>
    <n v="5162580"/>
    <s v="Convenient place to stay in Manhattan!"/>
    <x v="752"/>
    <s v="Carlina"/>
    <s v="684 Riverside Drive"/>
    <n v="10031"/>
    <x v="0"/>
    <s v="Harlem"/>
    <n v="4082801"/>
    <n v="-7395167"/>
    <x v="0"/>
    <x v="46"/>
    <x v="1"/>
    <n v="205"/>
    <d v="2019-06-21T00:00:00"/>
    <n v="3.86"/>
    <n v="1"/>
    <n v="5.6"/>
    <x v="0"/>
    <s v="Ruidoso"/>
    <s v="No considerar"/>
    <x v="0"/>
  </r>
  <r>
    <n v="5806273"/>
    <s v="Great and private place to stay in Manhattan!"/>
    <x v="752"/>
    <s v="Carlina"/>
    <s v="605 West 144th Street"/>
    <n v="10031"/>
    <x v="0"/>
    <s v="Harlem"/>
    <n v="408261"/>
    <n v="-7395139"/>
    <x v="0"/>
    <x v="70"/>
    <x v="1"/>
    <n v="157"/>
    <d v="2019-06-08T00:00:00"/>
    <n v="3.04"/>
    <n v="1"/>
    <n v="5.6"/>
    <x v="0"/>
    <s v="Ruidoso"/>
    <s v="No considerar"/>
    <x v="0"/>
  </r>
  <r>
    <n v="5162578"/>
    <s v="Best place for families &amp; groups in Manhattan NYC!"/>
    <x v="752"/>
    <s v="Carlina"/>
    <s v="684 Riverside Drive"/>
    <n v="10031"/>
    <x v="0"/>
    <s v="Harlem"/>
    <n v="4082774"/>
    <n v="-7395181"/>
    <x v="0"/>
    <x v="89"/>
    <x v="1"/>
    <n v="28"/>
    <d v="2018-12-08T00:00:00"/>
    <n v="1.1299999999999999"/>
    <n v="1"/>
    <n v="5.6"/>
    <x v="0"/>
    <s v="Ruidoso"/>
    <s v="No considerar"/>
    <x v="0"/>
  </r>
  <r>
    <n v="4603954"/>
    <s v="BRIGHT MODERN BEDROOM"/>
    <x v="753"/>
    <s v="Ingrid"/>
    <s v="1292 East 51st Street"/>
    <n v="11234"/>
    <x v="1"/>
    <s v="Flatlands"/>
    <n v="4062949"/>
    <n v="-7392703"/>
    <x v="0"/>
    <x v="12"/>
    <x v="6"/>
    <n v="0"/>
    <d v="2016-05-07T00:00:00"/>
    <n v="0.02"/>
    <n v="1"/>
    <n v="6.9"/>
    <x v="0"/>
    <s v="Ruidoso"/>
    <s v="No considerar"/>
    <x v="0"/>
  </r>
  <r>
    <n v="6040757"/>
    <s v="Big &amp; Bright w Terrace near park!"/>
    <x v="754"/>
    <s v="Vanessa &amp; Martin"/>
    <s v="428 Park Place"/>
    <n v="11238"/>
    <x v="1"/>
    <s v="Prospect Heights"/>
    <n v="4067554"/>
    <n v="-7396384"/>
    <x v="1"/>
    <x v="77"/>
    <x v="0"/>
    <n v="29"/>
    <d v="2019-06-04T00:00:00"/>
    <n v="0.57999999999999996"/>
    <n v="1"/>
    <n v="6.9"/>
    <x v="0"/>
    <s v="Ruidoso"/>
    <s v="No considerar"/>
    <x v="0"/>
  </r>
  <r>
    <n v="4573728"/>
    <s v="Cool &amp; Cozy 2B/1BA in prime LES!"/>
    <x v="755"/>
    <s v="Ivan"/>
    <s v="153 Norfolk Street"/>
    <n v="10002"/>
    <x v="0"/>
    <s v="Lower East Side"/>
    <n v="4072058"/>
    <n v="-7398674"/>
    <x v="1"/>
    <x v="163"/>
    <x v="0"/>
    <n v="145"/>
    <d v="2019-06-30T00:00:00"/>
    <n v="2.63"/>
    <n v="1"/>
    <n v="5.6"/>
    <x v="0"/>
    <s v="Ruidoso"/>
    <s v="No considerar"/>
    <x v="0"/>
  </r>
  <r>
    <n v="6000898"/>
    <s v="Magnificent Townhouse - Upper East Side - NYC"/>
    <x v="756"/>
    <s v="Eric"/>
    <s v="Ruppert Tower East 90th Street"/>
    <n v="10128"/>
    <x v="0"/>
    <s v="Upper East Side"/>
    <n v="4078155"/>
    <n v="-7395175"/>
    <x v="1"/>
    <x v="171"/>
    <x v="2"/>
    <n v="43"/>
    <d v="2019-05-23T00:00:00"/>
    <n v="0.9"/>
    <n v="3"/>
    <n v="5.9"/>
    <x v="0"/>
    <s v="Ruidoso"/>
    <s v="No considerar"/>
    <x v="0"/>
  </r>
  <r>
    <n v="4571925"/>
    <s v="Funky East Village Garden Apt."/>
    <x v="757"/>
    <s v="Harmony And Eric"/>
    <s v="214 East 11th Street"/>
    <n v="10003"/>
    <x v="0"/>
    <s v="East Village"/>
    <n v="407309"/>
    <n v="-7398785"/>
    <x v="1"/>
    <x v="47"/>
    <x v="6"/>
    <n v="40"/>
    <d v="2016-06-29T00:00:00"/>
    <n v="0.73"/>
    <n v="1"/>
    <n v="5.6"/>
    <x v="0"/>
    <s v="Ruidoso"/>
    <s v="No considerar"/>
    <x v="0"/>
  </r>
  <r>
    <n v="6395433"/>
    <s v="Charming Private Suite in the South Bronx"/>
    <x v="758"/>
    <s v="Justin"/>
    <s v="301 East 164th Street"/>
    <n v="10456"/>
    <x v="3"/>
    <s v="Concourse Village"/>
    <n v="4082809"/>
    <n v="-739159"/>
    <x v="1"/>
    <x v="70"/>
    <x v="3"/>
    <n v="107"/>
    <d v="2019-06-24T00:00:00"/>
    <n v="2.2999999999999998"/>
    <n v="5"/>
    <n v="7.84"/>
    <x v="0"/>
    <s v="Ruidoso"/>
    <s v="No considerar"/>
    <x v="0"/>
  </r>
  <r>
    <n v="4586330"/>
    <s v="Artist Loft in Greenpoint/Williamsb"/>
    <x v="759"/>
    <s v="Darby"/>
    <s v="189 Guernsey Street"/>
    <n v="11222"/>
    <x v="1"/>
    <s v="Greenpoint"/>
    <n v="4072712"/>
    <n v="-7395499"/>
    <x v="0"/>
    <x v="15"/>
    <x v="1"/>
    <n v="0"/>
    <d v="2019-06-22T00:00:00"/>
    <n v="3.02"/>
    <n v="1"/>
    <n v="6.9"/>
    <x v="0"/>
    <s v="Ruidoso"/>
    <s v="No considerar"/>
    <x v="0"/>
  </r>
  <r>
    <n v="4566989"/>
    <s v="10 Minutes From Manhattan"/>
    <x v="760"/>
    <s v="Marisa"/>
    <s v="Mermaids 31-14"/>
    <n v="11101"/>
    <x v="2"/>
    <s v="Astoria"/>
    <n v="4076413"/>
    <n v="-7392374"/>
    <x v="1"/>
    <x v="97"/>
    <x v="13"/>
    <n v="38"/>
    <d v="2019-06-02T00:00:00"/>
    <n v="0.67"/>
    <n v="5"/>
    <n v="6.24"/>
    <x v="0"/>
    <s v="Ruidoso"/>
    <s v="No considerar"/>
    <x v="0"/>
  </r>
  <r>
    <n v="4567518"/>
    <s v="Cozy 2BD Near Columbia Univ"/>
    <x v="761"/>
    <s v="Yonatan"/>
    <s v="189 Claremont Avenue"/>
    <n v="10027"/>
    <x v="0"/>
    <s v="Morningside Heights"/>
    <n v="4081473"/>
    <n v="-7396039"/>
    <x v="1"/>
    <x v="132"/>
    <x v="3"/>
    <n v="10"/>
    <d v="2019-06-02T00:00:00"/>
    <n v="0.43"/>
    <n v="1"/>
    <n v="5.6"/>
    <x v="0"/>
    <s v="Ruidoso"/>
    <s v="No considerar"/>
    <x v="0"/>
  </r>
  <r>
    <n v="4566818"/>
    <s v="1 bedroom in Cozy 2 bedroom upper west side"/>
    <x v="761"/>
    <s v="Yonatan"/>
    <s v="Columbia University Manhattanville Campus"/>
    <n v="10027"/>
    <x v="0"/>
    <s v="Harlem"/>
    <n v="4081622"/>
    <n v="-7395885"/>
    <x v="0"/>
    <x v="65"/>
    <x v="0"/>
    <n v="0"/>
    <d v="2019-03-10T00:00:00"/>
    <n v="0.02"/>
    <n v="1"/>
    <n v="5.6"/>
    <x v="0"/>
    <s v="Ruidoso"/>
    <s v="No considerar"/>
    <x v="0"/>
  </r>
  <r>
    <n v="4559096"/>
    <s v="$99 Manhattan/Time Sq."/>
    <x v="762"/>
    <s v="Johnny"/>
    <s v="460 West 41st Street"/>
    <n v="10018"/>
    <x v="0"/>
    <s v="Hell's Kitchen"/>
    <n v="4075856"/>
    <n v="-7399569"/>
    <x v="0"/>
    <x v="0"/>
    <x v="1"/>
    <n v="186"/>
    <d v="2019-07-07T00:00:00"/>
    <n v="3.33"/>
    <n v="1"/>
    <n v="5.6"/>
    <x v="0"/>
    <s v="Ruidoso"/>
    <s v="No considerar"/>
    <x v="0"/>
  </r>
  <r>
    <n v="4558046"/>
    <s v="Spacious Studio in Brooklyn"/>
    <x v="763"/>
    <s v="Paris"/>
    <s v="1501 Lincoln Place"/>
    <n v="11213"/>
    <x v="1"/>
    <s v="Crown Heights"/>
    <n v="4066953"/>
    <n v="-7392686"/>
    <x v="1"/>
    <x v="15"/>
    <x v="7"/>
    <n v="0"/>
    <d v="2015-09-01T00:00:00"/>
    <n v="0.02"/>
    <n v="1"/>
    <n v="6.9"/>
    <x v="0"/>
    <s v="Ruidoso"/>
    <s v="No considerar"/>
    <x v="0"/>
  </r>
  <r>
    <n v="4853287"/>
    <s v="Currently Not Avail"/>
    <x v="764"/>
    <s v="Agel"/>
    <s v="35 Ten Eyck Street"/>
    <n v="11206"/>
    <x v="1"/>
    <s v="Williamsburg"/>
    <n v="4070969"/>
    <n v="-7394925"/>
    <x v="1"/>
    <x v="61"/>
    <x v="1"/>
    <n v="0"/>
    <d v="2019-03-10T00:00:00"/>
    <n v="0.39"/>
    <n v="1"/>
    <n v="6.9"/>
    <x v="0"/>
    <s v="Ruidoso"/>
    <s v="No considerar"/>
    <x v="0"/>
  </r>
  <r>
    <n v="4550041"/>
    <s v="Bright! LARGE 2 BEDS near Manhattan"/>
    <x v="765"/>
    <s v="Angela"/>
    <s v="24-15 93rd Street"/>
    <n v="11369"/>
    <x v="2"/>
    <s v="East Elmhurst"/>
    <n v="4076539"/>
    <n v="-7387636"/>
    <x v="0"/>
    <x v="70"/>
    <x v="1"/>
    <n v="356"/>
    <d v="2019-06-23T00:00:00"/>
    <n v="6.31"/>
    <n v="5"/>
    <n v="6.24"/>
    <x v="0"/>
    <s v="Ruidoso"/>
    <s v="No considerar"/>
    <x v="0"/>
  </r>
  <r>
    <n v="6157276"/>
    <s v="Bright LARGE BED near Manhattan"/>
    <x v="765"/>
    <s v="Angela"/>
    <s v="23-61 Jackson Mill Road"/>
    <n v="11369"/>
    <x v="2"/>
    <s v="East Elmhurst"/>
    <n v="4076664"/>
    <n v="-7387577"/>
    <x v="0"/>
    <x v="70"/>
    <x v="1"/>
    <n v="466"/>
    <d v="2019-06-22T00:00:00"/>
    <n v="9.16"/>
    <n v="5"/>
    <n v="6.24"/>
    <x v="0"/>
    <s v="Ruidoso"/>
    <s v="No considerar"/>
    <x v="0"/>
  </r>
  <r>
    <n v="4550557"/>
    <s v="Bright LARGE 2 BEDS! near Manhattan"/>
    <x v="765"/>
    <s v="Angela"/>
    <s v="23-39 92nd Street"/>
    <n v="11369"/>
    <x v="2"/>
    <s v="East Elmhurst"/>
    <n v="407668"/>
    <n v="-7387759"/>
    <x v="0"/>
    <x v="70"/>
    <x v="1"/>
    <n v="426"/>
    <d v="2019-06-17T00:00:00"/>
    <n v="7.53"/>
    <n v="5"/>
    <n v="6.24"/>
    <x v="0"/>
    <s v="Ruidoso"/>
    <s v="No considerar"/>
    <x v="0"/>
  </r>
  <r>
    <n v="4606675"/>
    <s v="Private Room 2 Beds New York City!"/>
    <x v="765"/>
    <s v="Angela"/>
    <s v="23-67 92nd Street"/>
    <n v="11369"/>
    <x v="2"/>
    <s v="East Elmhurst"/>
    <n v="407661"/>
    <n v="-7387739"/>
    <x v="0"/>
    <x v="70"/>
    <x v="1"/>
    <n v="21"/>
    <d v="2017-07-27T00:00:00"/>
    <n v="0.38"/>
    <n v="5"/>
    <n v="6.24"/>
    <x v="0"/>
    <s v="Ruidoso"/>
    <s v="No considerar"/>
    <x v="0"/>
  </r>
  <r>
    <n v="6326345"/>
    <s v="Comfortable private room Brooklyn"/>
    <x v="766"/>
    <s v="Fabian"/>
    <s v="308 Franklin Avenue"/>
    <n v="11238"/>
    <x v="1"/>
    <s v="Bedford-Stuyvesant"/>
    <n v="4068851"/>
    <n v="-739574"/>
    <x v="0"/>
    <x v="86"/>
    <x v="0"/>
    <n v="9"/>
    <d v="2017-01-16T00:00:00"/>
    <n v="0.18"/>
    <n v="1"/>
    <n v="6.9"/>
    <x v="0"/>
    <s v="Ruidoso"/>
    <s v="No considerar"/>
    <x v="0"/>
  </r>
  <r>
    <n v="4549557"/>
    <s v="Central Harlem "/>
    <x v="767"/>
    <s v="Genine"/>
    <s v="439 Malcolm X Boulevard"/>
    <n v="10027"/>
    <x v="0"/>
    <s v="Harlem"/>
    <n v="4081208"/>
    <n v="-7394243"/>
    <x v="0"/>
    <x v="145"/>
    <x v="6"/>
    <n v="3"/>
    <d v="2018-07-10T00:00:00"/>
    <n v="0.05"/>
    <n v="1"/>
    <n v="5.6"/>
    <x v="0"/>
    <s v="Ruidoso"/>
    <s v="No considerar"/>
    <x v="0"/>
  </r>
  <r>
    <n v="6767047"/>
    <s v="Bright Big Room With Fireplace"/>
    <x v="768"/>
    <s v="Laramie"/>
    <s v="519 Evergreen Avenue"/>
    <n v="11221"/>
    <x v="1"/>
    <s v="Bushwick"/>
    <n v="4069047"/>
    <n v="-7391565"/>
    <x v="0"/>
    <x v="53"/>
    <x v="18"/>
    <n v="24"/>
    <d v="2019-05-31T00:00:00"/>
    <n v="0.49"/>
    <n v="1"/>
    <n v="6.9"/>
    <x v="0"/>
    <s v="Ruidoso"/>
    <s v="No considerar"/>
    <x v="0"/>
  </r>
  <r>
    <n v="6646365"/>
    <s v="Lovely Brooklyn Room With Balcony"/>
    <x v="768"/>
    <s v="Laramie"/>
    <s v="1171 Jefferson Avenue"/>
    <n v="11221"/>
    <x v="1"/>
    <s v="Bushwick"/>
    <n v="4069038"/>
    <n v="-7391462"/>
    <x v="0"/>
    <x v="55"/>
    <x v="24"/>
    <n v="24"/>
    <d v="2019-05-08T00:00:00"/>
    <n v="0.49"/>
    <n v="1"/>
    <n v="6.9"/>
    <x v="0"/>
    <s v="Ruidoso"/>
    <s v="No considerar"/>
    <x v="0"/>
  </r>
  <r>
    <n v="6782841"/>
    <s v="Bright Brookyn Room W/ Bay Windows"/>
    <x v="768"/>
    <s v="Laramie"/>
    <s v="132 Cornelia Street"/>
    <n v="11221"/>
    <x v="1"/>
    <s v="Bushwick"/>
    <n v="4069058"/>
    <n v="-7391471"/>
    <x v="0"/>
    <x v="19"/>
    <x v="25"/>
    <n v="42"/>
    <d v="2018-10-02T00:00:00"/>
    <n v="0.85"/>
    <n v="1"/>
    <n v="6.9"/>
    <x v="0"/>
    <s v="Ruidoso"/>
    <s v="No considerar"/>
    <x v="0"/>
  </r>
  <r>
    <n v="4605455"/>
    <s v="Private Room &amp; Bathroom in LES"/>
    <x v="769"/>
    <s v="Carly"/>
    <s v="120 Madison Street"/>
    <n v="10002"/>
    <x v="0"/>
    <s v="Two Bridges"/>
    <n v="4071205"/>
    <n v="-7399463"/>
    <x v="0"/>
    <x v="61"/>
    <x v="2"/>
    <n v="0"/>
    <d v="2017-12-11T00:00:00"/>
    <n v="0.1"/>
    <n v="1"/>
    <n v="5.6"/>
    <x v="0"/>
    <s v="Ruidoso"/>
    <s v="No considerar"/>
    <x v="0"/>
  </r>
  <r>
    <n v="4547143"/>
    <s v="CHARMING bedroom in BedStuy"/>
    <x v="770"/>
    <s v="Blair"/>
    <s v="920 Myrtle Avenue"/>
    <n v="11206"/>
    <x v="1"/>
    <s v="Bedford-Stuyvesant"/>
    <n v="406958"/>
    <n v="-7394515"/>
    <x v="0"/>
    <x v="59"/>
    <x v="1"/>
    <n v="0"/>
    <d v="2017-12-11T00:00:00"/>
    <n v="0.39"/>
    <n v="1"/>
    <n v="6.9"/>
    <x v="0"/>
    <s v="Ruidoso"/>
    <s v="No considerar"/>
    <x v="0"/>
  </r>
  <r>
    <n v="4546721"/>
    <s v="Large 1 bdrm near L in Williamsburg"/>
    <x v="771"/>
    <s v="Michelle"/>
    <s v="233 Manhattan Avenue"/>
    <n v="11211"/>
    <x v="1"/>
    <s v="Williamsburg"/>
    <n v="4071171"/>
    <n v="-7394575"/>
    <x v="1"/>
    <x v="61"/>
    <x v="2"/>
    <n v="1"/>
    <d v="2014-12-31T00:00:00"/>
    <n v="0.02"/>
    <n v="1"/>
    <n v="6.9"/>
    <x v="0"/>
    <s v="Ruidoso"/>
    <s v="No considerar"/>
    <x v="0"/>
  </r>
  <r>
    <n v="4546034"/>
    <s v="1BR by 1&amp;A trains"/>
    <x v="772"/>
    <s v="Joshua"/>
    <s v="Trans-Manhattan Expressway Manhattan Community Board 12"/>
    <n v="10033"/>
    <x v="0"/>
    <s v="Washington Heights"/>
    <n v="4084769"/>
    <n v="-7393512"/>
    <x v="0"/>
    <x v="3"/>
    <x v="6"/>
    <n v="24"/>
    <d v="2019-06-30T00:00:00"/>
    <n v="0.44"/>
    <n v="1"/>
    <n v="5.6"/>
    <x v="0"/>
    <s v="Ruidoso"/>
    <s v="No considerar"/>
    <x v="0"/>
  </r>
  <r>
    <n v="4545999"/>
    <s v="Your Brooklyn Nook"/>
    <x v="773"/>
    <s v="James"/>
    <s v="1433 Bedford Avenue"/>
    <n v="11216"/>
    <x v="1"/>
    <s v="Crown Heights"/>
    <n v="4067414"/>
    <n v="-7395368"/>
    <x v="0"/>
    <x v="46"/>
    <x v="1"/>
    <n v="22"/>
    <d v="2019-07-02T00:00:00"/>
    <n v="0.96"/>
    <n v="1"/>
    <n v="6.9"/>
    <x v="0"/>
    <s v="Ruidoso"/>
    <s v="No considerar"/>
    <x v="0"/>
  </r>
  <r>
    <n v="5726773"/>
    <s v="Your Brooklyn Nest"/>
    <x v="773"/>
    <s v="James"/>
    <s v="1496 Bedford Avenue"/>
    <n v="11216"/>
    <x v="1"/>
    <s v="Crown Heights"/>
    <n v="4067219"/>
    <n v="-7395461"/>
    <x v="0"/>
    <x v="67"/>
    <x v="11"/>
    <n v="18"/>
    <d v="2016-09-26T00:00:00"/>
    <n v="0.36"/>
    <n v="1"/>
    <n v="6.9"/>
    <x v="0"/>
    <s v="Ruidoso"/>
    <s v="No considerar"/>
    <x v="0"/>
  </r>
  <r>
    <n v="4545882"/>
    <s v="Amazing studio/Loft with a backyard"/>
    <x v="774"/>
    <s v="Kaveh"/>
    <s v="407 East 93rd Street"/>
    <n v="10128"/>
    <x v="0"/>
    <s v="Upper East Side"/>
    <n v="407811"/>
    <n v="-7394567"/>
    <x v="1"/>
    <x v="122"/>
    <x v="0"/>
    <n v="28"/>
    <d v="2019-05-23T00:00:00"/>
    <n v="0.5"/>
    <n v="1"/>
    <n v="5.6"/>
    <x v="0"/>
    <s v="Ruidoso"/>
    <s v="No considerar"/>
    <x v="0"/>
  </r>
  <r>
    <n v="4541102"/>
    <s v="Perfect 2 Bed Bklyn Apt, near SUNY Downstate!"/>
    <x v="775"/>
    <s v="Shari"/>
    <s v="186 East 38th Street"/>
    <n v="11203"/>
    <x v="1"/>
    <s v="East Flatbush"/>
    <n v="4065262"/>
    <n v="-7394211"/>
    <x v="1"/>
    <x v="105"/>
    <x v="11"/>
    <n v="23"/>
    <d v="2019-05-01T00:00:00"/>
    <n v="0.44"/>
    <n v="1"/>
    <n v="6.9"/>
    <x v="0"/>
    <s v="Ruidoso"/>
    <s v="No considerar"/>
    <x v="0"/>
  </r>
  <r>
    <n v="6227680"/>
    <s v="Amazing 2 Bedroom Bklyn apt, near SUNY Downstate!"/>
    <x v="775"/>
    <s v="Shari"/>
    <s v="423 Linden Boulevard"/>
    <n v="11203"/>
    <x v="1"/>
    <s v="East Flatbush"/>
    <n v="4065336"/>
    <n v="-7394345"/>
    <x v="1"/>
    <x v="105"/>
    <x v="11"/>
    <n v="23"/>
    <d v="2018-10-27T00:00:00"/>
    <n v="0.46"/>
    <n v="1"/>
    <n v="6.9"/>
    <x v="0"/>
    <s v="Ruidoso"/>
    <s v="No considerar"/>
    <x v="0"/>
  </r>
  <r>
    <n v="4539906"/>
    <s v="Bright 1BR, central location"/>
    <x v="776"/>
    <s v="Carl"/>
    <s v="357 West 35th Street"/>
    <n v="10018"/>
    <x v="0"/>
    <s v="Hell's Kitchen"/>
    <n v="4075381"/>
    <n v="-7399491"/>
    <x v="1"/>
    <x v="153"/>
    <x v="6"/>
    <n v="0"/>
    <d v="2019-01-01T00:00:00"/>
    <n v="0.04"/>
    <n v="1"/>
    <n v="5.6"/>
    <x v="0"/>
    <s v="Ruidoso"/>
    <s v="No considerar"/>
    <x v="0"/>
  </r>
  <r>
    <n v="4539520"/>
    <s v="Spacious 1 Bedroom in Bohemian Comfort"/>
    <x v="777"/>
    <s v="DeeDee"/>
    <s v="604 Grand Avenue"/>
    <n v="11238"/>
    <x v="1"/>
    <s v="Crown Heights"/>
    <n v="4067771"/>
    <n v="-7396286"/>
    <x v="1"/>
    <x v="78"/>
    <x v="3"/>
    <n v="6"/>
    <d v="2019-01-02T00:00:00"/>
    <n v="0.12"/>
    <n v="1"/>
    <n v="6.9"/>
    <x v="0"/>
    <s v="Ruidoso"/>
    <s v="No considerar"/>
    <x v="0"/>
  </r>
  <r>
    <n v="5783517"/>
    <s v="Cozy &amp; Clean #1"/>
    <x v="778"/>
    <s v="Fatou"/>
    <s v="Public School 138 760"/>
    <n v="11216"/>
    <x v="1"/>
    <s v="Crown Heights"/>
    <n v="4067383"/>
    <n v="-7395137"/>
    <x v="0"/>
    <x v="19"/>
    <x v="6"/>
    <n v="61"/>
    <d v="2019-06-26T00:00:00"/>
    <n v="1.17"/>
    <n v="1"/>
    <n v="6.9"/>
    <x v="0"/>
    <s v="Ruidoso"/>
    <s v="No considerar"/>
    <x v="0"/>
  </r>
  <r>
    <n v="4928303"/>
    <s v="Cozy &amp; Clean #2"/>
    <x v="778"/>
    <s v="Fatou"/>
    <s v="726 Prospect Place"/>
    <n v="11216"/>
    <x v="1"/>
    <s v="Crown Heights"/>
    <n v="4067419"/>
    <n v="-7395251"/>
    <x v="0"/>
    <x v="30"/>
    <x v="1"/>
    <n v="91"/>
    <d v="2019-06-17T00:00:00"/>
    <n v="1.78"/>
    <n v="1"/>
    <n v="6.9"/>
    <x v="0"/>
    <s v="Ruidoso"/>
    <s v="No considerar"/>
    <x v="0"/>
  </r>
  <r>
    <n v="4550747"/>
    <s v="Cozy &amp; Clean #4"/>
    <x v="778"/>
    <s v="Fatou"/>
    <s v="659 Saint Marks Avenue"/>
    <n v="11216"/>
    <x v="1"/>
    <s v="Crown Heights"/>
    <n v="4067565"/>
    <n v="-7395121"/>
    <x v="0"/>
    <x v="12"/>
    <x v="6"/>
    <n v="37"/>
    <d v="2019-05-19T00:00:00"/>
    <n v="0.67"/>
    <n v="1"/>
    <n v="6.9"/>
    <x v="0"/>
    <s v="Ruidoso"/>
    <s v="No considerar"/>
    <x v="0"/>
  </r>
  <r>
    <n v="4538274"/>
    <s v="Country Vibe, Big City Feel"/>
    <x v="779"/>
    <s v="Wendy"/>
    <s v="33-29 Astoria Boulevard North"/>
    <n v="11103"/>
    <x v="2"/>
    <s v="Astoria"/>
    <n v="4077002"/>
    <n v="-7391498"/>
    <x v="1"/>
    <x v="6"/>
    <x v="6"/>
    <n v="18"/>
    <d v="2019-05-27T00:00:00"/>
    <n v="0.38"/>
    <n v="5"/>
    <n v="6.24"/>
    <x v="0"/>
    <s v="Ruidoso"/>
    <s v="No considerar"/>
    <x v="0"/>
  </r>
  <r>
    <n v="6625406"/>
    <s v="1 Bedroom in Williamsburg!"/>
    <x v="780"/>
    <s v="Ginevra"/>
    <s v="104 South 4th Street"/>
    <n v="11249"/>
    <x v="1"/>
    <s v="Williamsburg"/>
    <n v="4071187"/>
    <n v="-7396342"/>
    <x v="0"/>
    <x v="12"/>
    <x v="1"/>
    <n v="11"/>
    <d v="2019-01-23T00:00:00"/>
    <n v="0.33"/>
    <n v="1"/>
    <n v="6.9"/>
    <x v="0"/>
    <s v="Ruidoso"/>
    <s v="No considerar"/>
    <x v="0"/>
  </r>
  <r>
    <n v="4533010"/>
    <s v="Spacious Manhattan One Bedroom Apt"/>
    <x v="781"/>
    <s v="Luke"/>
    <s v="4405 Broadway"/>
    <n v="10040"/>
    <x v="0"/>
    <s v="Washington Heights"/>
    <n v="408552"/>
    <n v="-7393354"/>
    <x v="1"/>
    <x v="15"/>
    <x v="1"/>
    <n v="150"/>
    <d v="2019-06-28T00:00:00"/>
    <n v="2.68"/>
    <n v="1"/>
    <n v="5.6"/>
    <x v="0"/>
    <s v="Ruidoso"/>
    <s v="No considerar"/>
    <x v="0"/>
  </r>
  <r>
    <n v="5050369"/>
    <s v="East Village Ageloff Towers"/>
    <x v="782"/>
    <s v="Darrin"/>
    <s v="155 East 4th Street"/>
    <n v="10009"/>
    <x v="0"/>
    <s v="East Village"/>
    <n v="4072536"/>
    <n v="-739856"/>
    <x v="1"/>
    <x v="21"/>
    <x v="1"/>
    <n v="0"/>
    <d v="2015-08-21T00:00:00"/>
    <n v="3.34"/>
    <n v="1"/>
    <n v="5.6"/>
    <x v="0"/>
    <s v="Ruidoso"/>
    <s v="No considerar"/>
    <x v="0"/>
  </r>
  <r>
    <n v="4518242"/>
    <s v="Prime apartment in prime Park Slope location!"/>
    <x v="783"/>
    <s v="Alex"/>
    <s v="Sterling National Bank 38th Street"/>
    <n v="11101"/>
    <x v="2"/>
    <s v="Astoria"/>
    <n v="4076369"/>
    <n v="-7391601"/>
    <x v="1"/>
    <x v="15"/>
    <x v="1"/>
    <n v="3"/>
    <d v="2016-01-02T00:00:00"/>
    <n v="0.05"/>
    <n v="5"/>
    <n v="6.24"/>
    <x v="0"/>
    <s v="Ruidoso"/>
    <s v="No considerar"/>
    <x v="0"/>
  </r>
  <r>
    <n v="4517177"/>
    <s v="1 bedroom apt 1 stop from Manhattan"/>
    <x v="784"/>
    <s v="Gazelle"/>
    <s v="44962 51st Avenue"/>
    <n v="11101"/>
    <x v="2"/>
    <s v="Long Island City"/>
    <n v="4074236"/>
    <n v="-7395641"/>
    <x v="1"/>
    <x v="79"/>
    <x v="6"/>
    <n v="84"/>
    <d v="2019-05-28T00:00:00"/>
    <n v="1.51"/>
    <n v="5"/>
    <n v="6.24"/>
    <x v="0"/>
    <s v="Ruidoso"/>
    <s v="No considerar"/>
    <x v="0"/>
  </r>
  <r>
    <n v="4513190"/>
    <s v="Beautiful 1 Bedroom Apt"/>
    <x v="785"/>
    <s v="Ticemen"/>
    <s v="2148 3rd Avenue"/>
    <n v="10035"/>
    <x v="0"/>
    <s v="East Harlem"/>
    <n v="4079917"/>
    <n v="-7393995"/>
    <x v="1"/>
    <x v="63"/>
    <x v="6"/>
    <n v="0"/>
    <d v="2015-06-23T00:00:00"/>
    <n v="0.12"/>
    <n v="1"/>
    <n v="5.6"/>
    <x v="0"/>
    <s v="Ruidoso"/>
    <s v="No considerar"/>
    <x v="0"/>
  </r>
  <r>
    <n v="4513084"/>
    <s v="Beautiful Sunny Private Penthouse Suite"/>
    <x v="786"/>
    <s v="Heather"/>
    <s v="408 Convent Avenue"/>
    <n v="10031"/>
    <x v="0"/>
    <s v="Harlem"/>
    <n v="4082624"/>
    <n v="-7394527"/>
    <x v="1"/>
    <x v="5"/>
    <x v="11"/>
    <n v="1"/>
    <d v="2016-07-30T00:00:00"/>
    <n v="0.03"/>
    <n v="1"/>
    <n v="5.6"/>
    <x v="0"/>
    <s v="Ruidoso"/>
    <s v="No considerar"/>
    <x v="0"/>
  </r>
  <r>
    <n v="5172992"/>
    <s v="1br in duplex of luxury building"/>
    <x v="787"/>
    <s v="Daniel"/>
    <s v="91 Meserole Street"/>
    <n v="11206"/>
    <x v="1"/>
    <s v="Williamsburg"/>
    <n v="4070792"/>
    <n v="-7394602"/>
    <x v="0"/>
    <x v="65"/>
    <x v="13"/>
    <n v="0"/>
    <d v="2019-01-01T00:00:00"/>
    <n v="0.16"/>
    <n v="1"/>
    <n v="6.9"/>
    <x v="0"/>
    <s v="Ruidoso"/>
    <s v="Dentro del presupuesto"/>
    <x v="0"/>
  </r>
  <r>
    <n v="4509664"/>
    <s v="2BR - Great West Village Location"/>
    <x v="788"/>
    <s v="Joseph"/>
    <s v="48 Grove Street"/>
    <n v="10014"/>
    <x v="0"/>
    <s v="West Village"/>
    <n v="4073277"/>
    <n v="-7400413"/>
    <x v="1"/>
    <x v="145"/>
    <x v="6"/>
    <n v="6"/>
    <d v="2016-03-27T00:00:00"/>
    <n v="0.13"/>
    <n v="1"/>
    <n v="5.6"/>
    <x v="0"/>
    <s v="Ruidoso"/>
    <s v="No considerar"/>
    <x v="0"/>
  </r>
  <r>
    <n v="4640515"/>
    <s v="Small, Cozy, Clean and Modern private room!"/>
    <x v="789"/>
    <s v="Andrey"/>
    <s v="279 West 150th Street"/>
    <n v="10039"/>
    <x v="0"/>
    <s v="Harlem"/>
    <n v="408257"/>
    <n v="-7393786"/>
    <x v="0"/>
    <x v="70"/>
    <x v="1"/>
    <n v="40"/>
    <d v="2019-06-25T00:00:00"/>
    <n v="2.88"/>
    <n v="1"/>
    <n v="5.6"/>
    <x v="0"/>
    <s v="Ruidoso"/>
    <s v="No considerar"/>
    <x v="0"/>
  </r>
  <r>
    <n v="4503472"/>
    <s v="Park Slope Home away from Home"/>
    <x v="790"/>
    <s v="Barbara"/>
    <s v="400 8th Street"/>
    <n v="11215"/>
    <x v="1"/>
    <s v="Park Slope"/>
    <n v="4066763"/>
    <n v="-7398156"/>
    <x v="1"/>
    <x v="172"/>
    <x v="3"/>
    <n v="58"/>
    <d v="2019-05-29T00:00:00"/>
    <n v="1.38"/>
    <n v="1"/>
    <n v="6.9"/>
    <x v="0"/>
    <s v="Ruidoso"/>
    <s v="No considerar"/>
    <x v="0"/>
  </r>
  <r>
    <n v="4502339"/>
    <s v="Centrak Park North cozy apartment"/>
    <x v="791"/>
    <s v="Yely"/>
    <s v="2080 Frederick Douglass Boulevard"/>
    <n v="10026"/>
    <x v="0"/>
    <s v="Harlem"/>
    <n v="4080204"/>
    <n v="-7395656"/>
    <x v="2"/>
    <x v="123"/>
    <x v="1"/>
    <n v="0"/>
    <d v="2019-07-02T00:00:00"/>
    <n v="0.12"/>
    <n v="1"/>
    <n v="5.6"/>
    <x v="0"/>
    <s v="Ruidoso"/>
    <s v="No considerar"/>
    <x v="0"/>
  </r>
  <r>
    <n v="4968798"/>
    <s v="Room in Jackson Heights (Queens)"/>
    <x v="792"/>
    <s v="Jorge"/>
    <s v="32-45 91st Street"/>
    <n v="11369"/>
    <x v="2"/>
    <s v="East Elmhurst"/>
    <n v="4075703"/>
    <n v="-7387667"/>
    <x v="0"/>
    <x v="46"/>
    <x v="7"/>
    <n v="30"/>
    <d v="2019-04-14T00:00:00"/>
    <n v="0.56000000000000005"/>
    <n v="5"/>
    <n v="6.24"/>
    <x v="0"/>
    <s v="Ruidoso"/>
    <s v="Dentro del presupuesto"/>
    <x v="0"/>
  </r>
  <r>
    <n v="4555241"/>
    <s v="Clean, Cozy, Close to City (15min)"/>
    <x v="793"/>
    <s v="Amy"/>
    <s v="34-28 29th Street"/>
    <n v="11106"/>
    <x v="2"/>
    <s v="Long Island City"/>
    <n v="4075985"/>
    <n v="-7392979"/>
    <x v="1"/>
    <x v="34"/>
    <x v="6"/>
    <n v="0"/>
    <d v="2015-06-23T00:00:00"/>
    <n v="1.9"/>
    <n v="5"/>
    <n v="6.24"/>
    <x v="0"/>
    <s v="Ruidoso"/>
    <s v="No considerar"/>
    <x v="0"/>
  </r>
  <r>
    <n v="4500794"/>
    <s v="Sunny/artistic, Manhattan 2 bedroom"/>
    <x v="794"/>
    <s v="Shelby"/>
    <s v="401 West 164th Street"/>
    <n v="10032"/>
    <x v="0"/>
    <s v="Washington Heights"/>
    <n v="4083714"/>
    <n v="-7393713"/>
    <x v="0"/>
    <x v="3"/>
    <x v="1"/>
    <n v="9"/>
    <d v="2016-05-06T00:00:00"/>
    <n v="0.2"/>
    <n v="1"/>
    <n v="5.6"/>
    <x v="0"/>
    <s v="Ruidoso"/>
    <s v="No considerar"/>
    <x v="0"/>
  </r>
  <r>
    <n v="4499976"/>
    <s v="Large Sunny 2 Bedroom + den - UWS"/>
    <x v="795"/>
    <s v="Aneela"/>
    <s v="200 West 88th Street"/>
    <n v="10024"/>
    <x v="0"/>
    <s v="Upper West Side"/>
    <n v="4078878"/>
    <n v="-7397386"/>
    <x v="1"/>
    <x v="41"/>
    <x v="11"/>
    <n v="17"/>
    <d v="2018-06-15T00:00:00"/>
    <n v="0.31"/>
    <n v="1"/>
    <n v="5.6"/>
    <x v="0"/>
    <s v="Ruidoso"/>
    <s v="No considerar"/>
    <x v="0"/>
  </r>
  <r>
    <n v="4499097"/>
    <s v="Upper West Side Studio doorman bld"/>
    <x v="796"/>
    <s v="Josh"/>
    <s v="301 West 72nd Street"/>
    <n v="10023"/>
    <x v="0"/>
    <s v="Upper West Side"/>
    <n v="4077998"/>
    <n v="-7398462"/>
    <x v="1"/>
    <x v="58"/>
    <x v="6"/>
    <n v="17"/>
    <d v="2019-05-27T00:00:00"/>
    <n v="0.37"/>
    <n v="1"/>
    <n v="5.6"/>
    <x v="0"/>
    <s v="Ruidoso"/>
    <s v="No considerar"/>
    <x v="0"/>
  </r>
  <r>
    <n v="4498927"/>
    <s v="Manhattan townhouse near subway"/>
    <x v="797"/>
    <s v="Patricia"/>
    <s v="660 Saint Nicholas Avenue"/>
    <n v="10030"/>
    <x v="0"/>
    <s v="Harlem"/>
    <n v="4082257"/>
    <n v="-7394543"/>
    <x v="1"/>
    <x v="111"/>
    <x v="2"/>
    <n v="91"/>
    <d v="2019-06-21T00:00:00"/>
    <n v="1.65"/>
    <n v="1"/>
    <n v="5.6"/>
    <x v="0"/>
    <s v="Ruidoso"/>
    <s v="No considerar"/>
    <x v="0"/>
  </r>
  <r>
    <n v="5432089"/>
    <s v="Manhattan house for large groups"/>
    <x v="797"/>
    <s v="Patricia"/>
    <s v="189 Edgecombe Avenue"/>
    <n v="10030"/>
    <x v="0"/>
    <s v="Harlem"/>
    <n v="4082249"/>
    <n v="-7394479"/>
    <x v="1"/>
    <x v="173"/>
    <x v="2"/>
    <n v="28"/>
    <d v="2019-06-01T00:00:00"/>
    <n v="0.59"/>
    <n v="2"/>
    <n v="5.8"/>
    <x v="0"/>
    <s v="Ruidoso"/>
    <s v="No considerar"/>
    <x v="0"/>
  </r>
  <r>
    <n v="4659285"/>
    <s v="Manhattan! Bunk beds for 10+"/>
    <x v="797"/>
    <s v="Patricia"/>
    <s v="265 Edgecombe Avenue"/>
    <n v="10031"/>
    <x v="0"/>
    <s v="Harlem"/>
    <n v="4082396"/>
    <n v="-7394388"/>
    <x v="1"/>
    <x v="20"/>
    <x v="2"/>
    <n v="81"/>
    <d v="2019-06-09T00:00:00"/>
    <n v="1.48"/>
    <n v="1"/>
    <n v="5.7"/>
    <x v="0"/>
    <s v="Ruidoso"/>
    <s v="No considerar"/>
    <x v="0"/>
  </r>
  <r>
    <n v="4494588"/>
    <s v="Cosy apartment in the East Village"/>
    <x v="798"/>
    <s v="Olivia"/>
    <s v="619 East 5th Street"/>
    <n v="10009"/>
    <x v="0"/>
    <s v="East Village"/>
    <n v="4072347"/>
    <n v="-7398116"/>
    <x v="1"/>
    <x v="5"/>
    <x v="2"/>
    <n v="0"/>
    <d v="2015-07-18T00:00:00"/>
    <n v="0.23"/>
    <n v="1"/>
    <n v="5.6"/>
    <x v="0"/>
    <s v="Ruidoso"/>
    <s v="No considerar"/>
    <x v="0"/>
  </r>
  <r>
    <n v="6560165"/>
    <s v="Large Upper West Side 1 bedroom"/>
    <x v="799"/>
    <s v="Adrianna"/>
    <s v="310 West 71st Street"/>
    <n v="10023"/>
    <x v="0"/>
    <s v="Upper West Side"/>
    <n v="407791"/>
    <n v="-7398565"/>
    <x v="1"/>
    <x v="91"/>
    <x v="1"/>
    <n v="4"/>
    <d v="2016-06-11T00:00:00"/>
    <n v="0.08"/>
    <n v="1"/>
    <n v="5.6"/>
    <x v="0"/>
    <s v="Ruidoso"/>
    <s v="No considerar"/>
    <x v="0"/>
  </r>
  <r>
    <n v="4493526"/>
    <s v="Amazing Location, Incredible Space"/>
    <x v="800"/>
    <s v="Priya"/>
    <s v="104 West 13th Street"/>
    <n v="10011"/>
    <x v="0"/>
    <s v="West Village"/>
    <n v="4073647"/>
    <n v="-7399814"/>
    <x v="0"/>
    <x v="5"/>
    <x v="1"/>
    <n v="0"/>
    <d v="2019-05-25T00:00:00"/>
    <n v="0.02"/>
    <n v="1"/>
    <n v="5.6"/>
    <x v="0"/>
    <s v="Ruidoso"/>
    <s v="No considerar"/>
    <x v="0"/>
  </r>
  <r>
    <n v="4488882"/>
    <s v="Lovely Garden Apartment in Bklyn"/>
    <x v="801"/>
    <s v="Petal"/>
    <s v="5216 Avenue K"/>
    <n v="11234"/>
    <x v="1"/>
    <s v="Flatlands"/>
    <n v="4062598"/>
    <n v="-7392509"/>
    <x v="1"/>
    <x v="0"/>
    <x v="0"/>
    <n v="2"/>
    <d v="2016-09-21T00:00:00"/>
    <n v="0.05"/>
    <n v="1"/>
    <n v="6.9"/>
    <x v="0"/>
    <s v="Ruidoso"/>
    <s v="No considerar"/>
    <x v="0"/>
  </r>
  <r>
    <n v="4623771"/>
    <s v="Bright + Cheerful Apt- the Real NYC"/>
    <x v="802"/>
    <s v="Millie"/>
    <s v="E 106 St &amp; 3 Av East 106th Street"/>
    <n v="10029"/>
    <x v="0"/>
    <s v="East Harlem"/>
    <n v="4079127"/>
    <n v="-7394431"/>
    <x v="1"/>
    <x v="18"/>
    <x v="6"/>
    <n v="45"/>
    <d v="2019-05-15T00:00:00"/>
    <n v="0.92"/>
    <n v="1"/>
    <n v="5.6"/>
    <x v="0"/>
    <s v="Ruidoso"/>
    <s v="No considerar"/>
    <x v="0"/>
  </r>
  <r>
    <n v="4482158"/>
    <s v="Lovely and Spacious Park Slope Home"/>
    <x v="803"/>
    <s v="Katharine"/>
    <s v="Congregation B'nai Jacob 401"/>
    <n v="11215"/>
    <x v="1"/>
    <s v="Park Slope"/>
    <n v="4066767"/>
    <n v="-739828"/>
    <x v="1"/>
    <x v="23"/>
    <x v="12"/>
    <n v="1"/>
    <d v="2015-01-04T00:00:00"/>
    <n v="0.02"/>
    <n v="1"/>
    <n v="6.9"/>
    <x v="0"/>
    <s v="Ruidoso"/>
    <s v="No considerar"/>
    <x v="0"/>
  </r>
  <r>
    <n v="4481474"/>
    <s v="B's Elegant Parlor Suite"/>
    <x v="804"/>
    <s v="Sheila"/>
    <s v="346 Hancock Street"/>
    <n v="11216"/>
    <x v="1"/>
    <s v="Bedford-Stuyvesant"/>
    <n v="4068339"/>
    <n v="-739422"/>
    <x v="1"/>
    <x v="39"/>
    <x v="0"/>
    <n v="15"/>
    <d v="2019-07-02T00:00:00"/>
    <n v="0.27"/>
    <n v="1"/>
    <n v="6.9"/>
    <x v="0"/>
    <s v="Ruidoso"/>
    <s v="No considerar"/>
    <x v="0"/>
  </r>
  <r>
    <n v="4479556"/>
    <s v="Amazing convenient 5 min  to city"/>
    <x v="805"/>
    <s v="Rodney"/>
    <s v="21-50 45th Avenue"/>
    <n v="11101"/>
    <x v="2"/>
    <s v="Long Island City"/>
    <n v="4074681"/>
    <n v="-7394586"/>
    <x v="1"/>
    <x v="41"/>
    <x v="1"/>
    <n v="1"/>
    <d v="2015-01-04T00:00:00"/>
    <n v="0.02"/>
    <n v="5"/>
    <n v="6.24"/>
    <x v="0"/>
    <s v="Ruidoso"/>
    <s v="No considerar"/>
    <x v="0"/>
  </r>
  <r>
    <n v="6074975"/>
    <s v="Home On Kissena Park in Flushing NYC"/>
    <x v="806"/>
    <s v="Ann"/>
    <s v="Kissena Creek 152nd Street"/>
    <n v="11355"/>
    <x v="2"/>
    <s v="Flushing"/>
    <n v="4074896"/>
    <n v="-7380715"/>
    <x v="1"/>
    <x v="174"/>
    <x v="6"/>
    <n v="74"/>
    <d v="2019-05-28T00:00:00"/>
    <n v="1.46"/>
    <n v="5"/>
    <n v="6.14"/>
    <x v="0"/>
    <s v="Ruidoso"/>
    <s v="No considerar"/>
    <x v="0"/>
  </r>
  <r>
    <n v="4476945"/>
    <s v="Modern Brownstone in Harlem"/>
    <x v="807"/>
    <s v="Tiffany"/>
    <s v="164 West 128th Street"/>
    <n v="10027"/>
    <x v="0"/>
    <s v="Harlem"/>
    <n v="4081056"/>
    <n v="-7394627"/>
    <x v="1"/>
    <x v="28"/>
    <x v="0"/>
    <n v="28"/>
    <d v="2019-05-19T00:00:00"/>
    <n v="0.5"/>
    <n v="1"/>
    <n v="5.6"/>
    <x v="0"/>
    <s v="Ruidoso"/>
    <s v="No considerar"/>
    <x v="0"/>
  </r>
  <r>
    <n v="4476605"/>
    <s v="Great 4 Families Near Parade + Park"/>
    <x v="808"/>
    <s v="Marc"/>
    <s v="West 69th Street Manhattan Community Board 7"/>
    <n v="10023"/>
    <x v="0"/>
    <s v="Upper West Side"/>
    <n v="4077706"/>
    <n v="-7398407"/>
    <x v="1"/>
    <x v="175"/>
    <x v="3"/>
    <n v="0"/>
    <d v="2017-05-01T00:00:00"/>
    <n v="0.38"/>
    <n v="2"/>
    <n v="5.7"/>
    <x v="0"/>
    <s v="Ruidoso"/>
    <s v="No considerar"/>
    <x v="0"/>
  </r>
  <r>
    <n v="4585734"/>
    <s v="NYC, Modern and Spacious Apt fits 6"/>
    <x v="809"/>
    <s v="Iryna"/>
    <s v="156 East 116th Street"/>
    <n v="10029"/>
    <x v="0"/>
    <s v="East Harlem"/>
    <n v="4079826"/>
    <n v="-7394145"/>
    <x v="1"/>
    <x v="168"/>
    <x v="0"/>
    <n v="20"/>
    <d v="2019-06-20T00:00:00"/>
    <n v="2.74"/>
    <n v="1"/>
    <n v="5.6"/>
    <x v="0"/>
    <s v="Ruidoso"/>
    <s v="No considerar"/>
    <x v="0"/>
  </r>
  <r>
    <n v="4473156"/>
    <s v="NYC,Modern and Spacious Apt"/>
    <x v="809"/>
    <s v="Iryna"/>
    <s v="1900 Lexington Avenue"/>
    <n v="10035"/>
    <x v="0"/>
    <s v="East Harlem"/>
    <n v="408002"/>
    <n v="-7394079"/>
    <x v="1"/>
    <x v="47"/>
    <x v="6"/>
    <n v="146"/>
    <d v="2019-06-22T00:00:00"/>
    <n v="2.6"/>
    <n v="1"/>
    <n v="5.6"/>
    <x v="0"/>
    <s v="Ruidoso"/>
    <s v="No considerar"/>
    <x v="0"/>
  </r>
  <r>
    <n v="4469650"/>
    <s v="Huge 5BR Townhouse - LEGAL NYC B&amp;B!"/>
    <x v="810"/>
    <s v="Elizabeth"/>
    <s v="22 Mount Morris Park West"/>
    <n v="10027"/>
    <x v="0"/>
    <s v="Harlem"/>
    <n v="4080521"/>
    <n v="-7394519"/>
    <x v="1"/>
    <x v="61"/>
    <x v="3"/>
    <n v="143"/>
    <d v="2019-06-23T00:00:00"/>
    <n v="2.56"/>
    <n v="1"/>
    <n v="5.6"/>
    <x v="0"/>
    <s v="Ruidoso"/>
    <s v="No considerar"/>
    <x v="0"/>
  </r>
  <r>
    <n v="5728500"/>
    <s v="Cozy Private Room in Astoria"/>
    <x v="811"/>
    <s v="Deniz"/>
    <s v="45281 29th Street"/>
    <n v="11105"/>
    <x v="2"/>
    <s v="Ditmars Steinway"/>
    <n v="4077842"/>
    <n v="-7390994"/>
    <x v="0"/>
    <x v="100"/>
    <x v="1"/>
    <n v="34"/>
    <d v="2017-01-23T00:00:00"/>
    <n v="0.66"/>
    <n v="5"/>
    <n v="6.24"/>
    <x v="0"/>
    <s v="Ruidoso"/>
    <s v="No considerar"/>
    <x v="0"/>
  </r>
  <r>
    <n v="4541187"/>
    <s v="Cozy 1BR Apartment in Astoria"/>
    <x v="811"/>
    <s v="Deniz"/>
    <s v="21-35 32nd Street"/>
    <n v="11105"/>
    <x v="2"/>
    <s v="Ditmars Steinway"/>
    <n v="4077672"/>
    <n v="-7390878"/>
    <x v="1"/>
    <x v="176"/>
    <x v="6"/>
    <n v="12"/>
    <d v="2016-11-23T00:00:00"/>
    <n v="0.25"/>
    <n v="5"/>
    <n v="6.24"/>
    <x v="0"/>
    <s v="Ruidoso"/>
    <s v="No considerar"/>
    <x v="0"/>
  </r>
  <r>
    <n v="4467771"/>
    <s v="Beautiful Chelsea 2 Bedroom apt"/>
    <x v="812"/>
    <s v="SabinaAndTahir"/>
    <s v="347 West 29th Street"/>
    <n v="10001"/>
    <x v="0"/>
    <s v="Chelsea"/>
    <n v="4074998"/>
    <n v="-7399772"/>
    <x v="1"/>
    <x v="177"/>
    <x v="7"/>
    <n v="95"/>
    <d v="2019-06-29T00:00:00"/>
    <n v="1.7"/>
    <n v="1"/>
    <n v="5.7"/>
    <x v="0"/>
    <s v="Ruidoso"/>
    <s v="No considerar"/>
    <x v="0"/>
  </r>
  <r>
    <n v="5432743"/>
    <s v="Quiet Room with a View"/>
    <x v="813"/>
    <s v="Kyle"/>
    <s v="95 Evergreen Avenue"/>
    <n v="11206"/>
    <x v="1"/>
    <s v="Bushwick"/>
    <n v="4069987"/>
    <n v="-7393216"/>
    <x v="0"/>
    <x v="28"/>
    <x v="1"/>
    <n v="0"/>
    <d v="2015-08-21T00:00:00"/>
    <n v="0.05"/>
    <n v="1"/>
    <n v="6.9"/>
    <x v="0"/>
    <s v="Ruidoso"/>
    <s v="No considerar"/>
    <x v="0"/>
  </r>
  <r>
    <n v="4483117"/>
    <s v="Large private br in renovated apt/close to subway"/>
    <x v="814"/>
    <s v="Christie"/>
    <s v="452 East 84th Street"/>
    <n v="10028"/>
    <x v="0"/>
    <s v="Upper East Side"/>
    <n v="4077473"/>
    <n v="-7394859"/>
    <x v="0"/>
    <x v="178"/>
    <x v="6"/>
    <n v="11"/>
    <d v="2019-01-10T00:00:00"/>
    <n v="0.19"/>
    <n v="1"/>
    <n v="5.6"/>
    <x v="0"/>
    <s v="Ruidoso"/>
    <s v="No considerar"/>
    <x v="0"/>
  </r>
  <r>
    <n v="6610629"/>
    <s v="Art Gallery  in Harlem"/>
    <x v="815"/>
    <s v="Nicholas"/>
    <s v="Dunwell Plaza Amsterdam Avenue"/>
    <n v="10040"/>
    <x v="0"/>
    <s v="Washington Heights"/>
    <n v="4083206"/>
    <n v="-7394261"/>
    <x v="1"/>
    <x v="5"/>
    <x v="3"/>
    <n v="11"/>
    <d v="2019-07-03T00:00:00"/>
    <n v="0.24"/>
    <n v="1"/>
    <n v="5.6"/>
    <x v="0"/>
    <s v="Ruidoso"/>
    <s v="No considerar"/>
    <x v="0"/>
  </r>
  <r>
    <n v="6542818"/>
    <s v="Luxury Apt on Central Park South"/>
    <x v="816"/>
    <s v="Kate"/>
    <s v="Hampshire House 150"/>
    <n v="10019"/>
    <x v="0"/>
    <s v="Midtown"/>
    <n v="4076622"/>
    <n v="-7397783"/>
    <x v="1"/>
    <x v="40"/>
    <x v="1"/>
    <n v="0"/>
    <d v="2015-07-14T00:00:00"/>
    <n v="2.29"/>
    <n v="1"/>
    <n v="5.7"/>
    <x v="0"/>
    <s v="Ruidoso"/>
    <s v="No considerar"/>
    <x v="0"/>
  </r>
  <r>
    <n v="5931824"/>
    <s v="LARGE SUNNY QUIET NY APARTMENT"/>
    <x v="817"/>
    <s v="Sash"/>
    <s v="66 Saint Nicholas Place"/>
    <n v="10031"/>
    <x v="0"/>
    <s v="Harlem"/>
    <n v="4082896"/>
    <n v="-7394059"/>
    <x v="0"/>
    <x v="19"/>
    <x v="1"/>
    <n v="0"/>
    <d v="2019-06-29T00:00:00"/>
    <n v="3.01"/>
    <n v="1"/>
    <n v="5.6"/>
    <x v="0"/>
    <s v="Ruidoso"/>
    <s v="No considerar"/>
    <x v="0"/>
  </r>
  <r>
    <n v="4450020"/>
    <s v="Entire One Bedroom apartment"/>
    <x v="818"/>
    <s v="Victoria"/>
    <s v="2109 Nostrand Avenue"/>
    <n v="11210"/>
    <x v="1"/>
    <s v="East Flatbush"/>
    <n v="4063395"/>
    <n v="-7394772"/>
    <x v="1"/>
    <x v="6"/>
    <x v="6"/>
    <n v="1"/>
    <d v="2018-10-07T00:00:00"/>
    <n v="0.11"/>
    <n v="1"/>
    <n v="6.9"/>
    <x v="0"/>
    <s v="Ruidoso"/>
    <s v="No considerar"/>
    <x v="0"/>
  </r>
  <r>
    <n v="4449559"/>
    <s v="Very Bright Modern Apartment 2 Mins from Manhattan"/>
    <x v="819"/>
    <s v="Gary"/>
    <s v="810 River Avenue"/>
    <n v="10451"/>
    <x v="3"/>
    <s v="Concourse"/>
    <n v="4082636"/>
    <n v="-7392655"/>
    <x v="1"/>
    <x v="49"/>
    <x v="11"/>
    <n v="18"/>
    <d v="2019-06-02T00:00:00"/>
    <n v="0.48"/>
    <n v="5"/>
    <n v="7.84"/>
    <x v="0"/>
    <s v="Ruidoso"/>
    <s v="No considerar"/>
    <x v="0"/>
  </r>
  <r>
    <n v="4449058"/>
    <s v="Cozy Private Room in Upper WestSide"/>
    <x v="820"/>
    <s v="Lisa"/>
    <s v="1470 Amsterdam Avenue"/>
    <n v="10027"/>
    <x v="0"/>
    <s v="Harlem"/>
    <n v="4081693"/>
    <n v="-7395421"/>
    <x v="0"/>
    <x v="50"/>
    <x v="1"/>
    <n v="26"/>
    <d v="2019-06-25T00:00:00"/>
    <n v="0.47"/>
    <n v="1"/>
    <n v="5.6"/>
    <x v="0"/>
    <s v="Ruidoso"/>
    <s v="No considerar"/>
    <x v="0"/>
  </r>
  <r>
    <n v="5525510"/>
    <s v="Cozy Bohemian Room in New York City"/>
    <x v="821"/>
    <s v="Arya"/>
    <s v="49-51 Elizabeth Street"/>
    <n v="10013"/>
    <x v="0"/>
    <s v="Chinatown"/>
    <n v="4071705"/>
    <n v="-7399668"/>
    <x v="0"/>
    <x v="24"/>
    <x v="13"/>
    <n v="62"/>
    <d v="2019-06-23T00:00:00"/>
    <n v="1.27"/>
    <n v="1"/>
    <n v="5.6"/>
    <x v="0"/>
    <s v="Ruidoso"/>
    <s v="Dentro del presupuesto"/>
    <x v="0"/>
  </r>
  <r>
    <n v="4502545"/>
    <s v="XL off Fifth Avenue &amp; Central Park"/>
    <x v="822"/>
    <s v="Stefani"/>
    <s v="11 East 64th Street"/>
    <n v="10065"/>
    <x v="0"/>
    <s v="Upper East Side"/>
    <n v="407671"/>
    <n v="-7396968"/>
    <x v="1"/>
    <x v="31"/>
    <x v="6"/>
    <n v="20"/>
    <d v="2019-01-02T00:00:00"/>
    <n v="0.45"/>
    <n v="1"/>
    <n v="5.6"/>
    <x v="0"/>
    <s v="Ruidoso"/>
    <s v="No considerar"/>
    <x v="0"/>
  </r>
  <r>
    <n v="6716695"/>
    <s v="Private Entrance in Prime Burg"/>
    <x v="823"/>
    <s v="Pj"/>
    <s v="378 South 3rd Street"/>
    <n v="11211"/>
    <x v="1"/>
    <s v="Williamsburg"/>
    <n v="4070873"/>
    <n v="-7395219"/>
    <x v="0"/>
    <x v="70"/>
    <x v="1"/>
    <n v="107"/>
    <d v="2018-05-13T00:00:00"/>
    <n v="2.17"/>
    <n v="1"/>
    <n v="6.9"/>
    <x v="0"/>
    <s v="Ruidoso"/>
    <s v="No considerar"/>
    <x v="0"/>
  </r>
  <r>
    <n v="4925050"/>
    <s v="Beautiful Guest Room in Fort Greene, Brooklyn"/>
    <x v="824"/>
    <s v="Richard"/>
    <s v="408 Cumberland Street"/>
    <n v="11217"/>
    <x v="1"/>
    <s v="Fort Greene"/>
    <n v="4068346"/>
    <n v="-7397214"/>
    <x v="0"/>
    <x v="6"/>
    <x v="1"/>
    <n v="55"/>
    <d v="2019-06-23T00:00:00"/>
    <n v="4.16"/>
    <n v="1"/>
    <n v="6.9"/>
    <x v="0"/>
    <s v="Ruidoso"/>
    <s v="No considerar"/>
    <x v="0"/>
  </r>
  <r>
    <n v="4771964"/>
    <s v="Bright Brooklyn Bedroom next to Subway"/>
    <x v="825"/>
    <s v="Yalda"/>
    <s v="534 Lafayette Avenue"/>
    <n v="11205"/>
    <x v="1"/>
    <s v="Bedford-Stuyvesant"/>
    <n v="406894"/>
    <n v="-7395357"/>
    <x v="0"/>
    <x v="126"/>
    <x v="16"/>
    <n v="2"/>
    <d v="2018-04-27T00:00:00"/>
    <n v="0.11"/>
    <n v="1"/>
    <n v="6.9"/>
    <x v="0"/>
    <s v="Ruidoso"/>
    <s v="No considerar"/>
    <x v="0"/>
  </r>
  <r>
    <n v="4680299"/>
    <s v="Sunny Lg BR in 2BR apt- sleeps 2"/>
    <x v="826"/>
    <s v="Marie"/>
    <s v="560 Audubon Avenue"/>
    <n v="10040"/>
    <x v="0"/>
    <s v="Washington Heights"/>
    <n v="4085658"/>
    <n v="-7392656"/>
    <x v="0"/>
    <x v="9"/>
    <x v="6"/>
    <n v="7"/>
    <d v="2016-09-28T00:00:00"/>
    <n v="0.13"/>
    <n v="1"/>
    <n v="5.6"/>
    <x v="0"/>
    <s v="Ruidoso"/>
    <s v="No considerar"/>
    <x v="0"/>
  </r>
  <r>
    <n v="4439839"/>
    <s v="Entire 3BR Private Apt 20min&gt;Manhattan"/>
    <x v="827"/>
    <s v="Ettrick"/>
    <s v="539 Gates Avenue"/>
    <n v="11216"/>
    <x v="1"/>
    <s v="Bedford-Stuyvesant"/>
    <n v="4068687"/>
    <n v="-7394518"/>
    <x v="1"/>
    <x v="67"/>
    <x v="6"/>
    <n v="179"/>
    <d v="2019-06-16T00:00:00"/>
    <n v="3.14"/>
    <n v="1"/>
    <n v="6.9"/>
    <x v="0"/>
    <s v="Ruidoso"/>
    <s v="No considerar"/>
    <x v="0"/>
  </r>
  <r>
    <n v="6005910"/>
    <s v="3 BDR Apt-Just Minutes to Manhattan"/>
    <x v="827"/>
    <s v="Ettrick"/>
    <s v="367 Madison Street"/>
    <n v="11221"/>
    <x v="1"/>
    <s v="Bedford-Stuyvesant"/>
    <n v="4068569"/>
    <n v="-7394358"/>
    <x v="1"/>
    <x v="96"/>
    <x v="6"/>
    <n v="119"/>
    <d v="2019-06-09T00:00:00"/>
    <n v="2.31"/>
    <n v="1"/>
    <n v="6.9"/>
    <x v="0"/>
    <s v="Ruidoso"/>
    <s v="No considerar"/>
    <x v="0"/>
  </r>
  <r>
    <n v="4575364"/>
    <s v="Zen Den &amp; Modern Outdoor Space"/>
    <x v="828"/>
    <s v="Carmen"/>
    <s v="287 Etna Street"/>
    <n v="11208"/>
    <x v="1"/>
    <s v="Cypress Hills"/>
    <n v="4068711"/>
    <n v="-7387336"/>
    <x v="1"/>
    <x v="19"/>
    <x v="0"/>
    <n v="114"/>
    <d v="2019-06-24T00:00:00"/>
    <n v="2.02"/>
    <n v="1"/>
    <n v="6.9"/>
    <x v="0"/>
    <s v="Ruidoso"/>
    <s v="No considerar"/>
    <x v="0"/>
  </r>
  <r>
    <n v="6638446"/>
    <s v="Modern, Spacious 2BR Apartment"/>
    <x v="829"/>
    <s v="Florian"/>
    <s v="504 West 172nd Street"/>
    <n v="10032"/>
    <x v="0"/>
    <s v="Washington Heights"/>
    <n v="4084239"/>
    <n v="-7393574"/>
    <x v="1"/>
    <x v="96"/>
    <x v="3"/>
    <n v="3"/>
    <d v="2016-09-27T00:00:00"/>
    <n v="7.0000000000000007E-2"/>
    <n v="1"/>
    <n v="5.6"/>
    <x v="0"/>
    <s v="Ruidoso"/>
    <s v="No considerar"/>
    <x v="0"/>
  </r>
  <r>
    <n v="4437053"/>
    <s v="Sunlit 1 bedroom in NoLita"/>
    <x v="830"/>
    <s v="Kristin"/>
    <s v="7 Spring Street"/>
    <n v="10012"/>
    <x v="0"/>
    <s v="Nolita"/>
    <n v="4072144"/>
    <n v="-7399435"/>
    <x v="0"/>
    <x v="49"/>
    <x v="1"/>
    <n v="102"/>
    <d v="2019-06-16T00:00:00"/>
    <n v="1.79"/>
    <n v="1"/>
    <n v="5.6"/>
    <x v="0"/>
    <s v="Ruidoso"/>
    <s v="No considerar"/>
    <x v="0"/>
  </r>
  <r>
    <n v="4435766"/>
    <s v="West Village - Celebrities + LIGHT"/>
    <x v="831"/>
    <s v="Lee"/>
    <s v="473 Hudson Street"/>
    <n v="10014"/>
    <x v="0"/>
    <s v="West Village"/>
    <n v="4073191"/>
    <n v="-7400679"/>
    <x v="1"/>
    <x v="61"/>
    <x v="0"/>
    <n v="0"/>
    <d v="2019-05-05T00:00:00"/>
    <n v="0.05"/>
    <n v="1"/>
    <n v="5.6"/>
    <x v="0"/>
    <s v="Ruidoso"/>
    <s v="No considerar"/>
    <x v="0"/>
  </r>
  <r>
    <n v="4788812"/>
    <s v="Comfy apt next to Central Park!"/>
    <x v="832"/>
    <s v="Val"/>
    <s v="New-York Historical Society 170"/>
    <n v="10024"/>
    <x v="0"/>
    <s v="Upper West Side"/>
    <n v="4077917"/>
    <n v="-7397397"/>
    <x v="1"/>
    <x v="96"/>
    <x v="1"/>
    <n v="1"/>
    <d v="2016-02-04T00:00:00"/>
    <n v="0.02"/>
    <n v="1"/>
    <n v="5.6"/>
    <x v="0"/>
    <s v="Ruidoso"/>
    <s v="No considerar"/>
    <x v="0"/>
  </r>
  <r>
    <n v="4430819"/>
    <s v="Prime East Village One Bedroom Apt!"/>
    <x v="833"/>
    <s v="Amanda"/>
    <s v="47 Saint Mark's Place"/>
    <n v="10003"/>
    <x v="0"/>
    <s v="East Village"/>
    <n v="4072847"/>
    <n v="-7398682"/>
    <x v="1"/>
    <x v="63"/>
    <x v="2"/>
    <n v="3"/>
    <d v="2015-08-03T00:00:00"/>
    <n v="0.05"/>
    <n v="1"/>
    <n v="5.6"/>
    <x v="0"/>
    <s v="Ruidoso"/>
    <s v="No considerar"/>
    <x v="0"/>
  </r>
  <r>
    <n v="4430808"/>
    <s v="Studio-Private Entrance /Bath/Kitchen Near JFK"/>
    <x v="834"/>
    <s v="Sol &amp; Izak"/>
    <s v="82-25 164th Street"/>
    <n v="11432"/>
    <x v="2"/>
    <s v="Jamaica Estates"/>
    <n v="4071873"/>
    <n v="-7380324"/>
    <x v="1"/>
    <x v="132"/>
    <x v="6"/>
    <n v="192"/>
    <d v="2019-06-17T00:00:00"/>
    <n v="3.47"/>
    <n v="5"/>
    <n v="6.24"/>
    <x v="0"/>
    <s v="Ruidoso"/>
    <s v="No considerar"/>
    <x v="0"/>
  </r>
  <r>
    <n v="4430657"/>
    <s v="Coming soon"/>
    <x v="835"/>
    <s v="Joshua"/>
    <s v="298 Warren Street"/>
    <n v="11201"/>
    <x v="1"/>
    <s v="Carroll Gardens"/>
    <n v="4068592"/>
    <n v="-7399285"/>
    <x v="0"/>
    <x v="155"/>
    <x v="6"/>
    <n v="0"/>
    <d v="2015-06-23T00:00:00"/>
    <n v="0.04"/>
    <n v="1"/>
    <n v="6.9"/>
    <x v="0"/>
    <s v="Ruidoso"/>
    <s v="No considerar"/>
    <x v="0"/>
  </r>
  <r>
    <n v="5106214"/>
    <s v="Historic West Village Charmer"/>
    <x v="836"/>
    <s v="Erin"/>
    <s v="62 Jane Street"/>
    <n v="10014"/>
    <x v="0"/>
    <s v="West Village"/>
    <n v="4073822"/>
    <n v="-7400606"/>
    <x v="1"/>
    <x v="7"/>
    <x v="6"/>
    <n v="11"/>
    <d v="2018-07-18T00:00:00"/>
    <n v="0.21"/>
    <n v="1"/>
    <n v="5.6"/>
    <x v="0"/>
    <s v="Ruidoso"/>
    <s v="No considerar"/>
    <x v="0"/>
  </r>
  <r>
    <n v="4427442"/>
    <s v="Large Apt. in NYC w/natural light"/>
    <x v="837"/>
    <s v="Toby"/>
    <s v="68 Cabrini Boulevard"/>
    <n v="10033"/>
    <x v="0"/>
    <s v="Washington Heights"/>
    <n v="4085083"/>
    <n v="-7394093"/>
    <x v="1"/>
    <x v="179"/>
    <x v="3"/>
    <n v="21"/>
    <d v="2019-01-03T00:00:00"/>
    <n v="0.37"/>
    <n v="1"/>
    <n v="5.6"/>
    <x v="0"/>
    <s v="Ruidoso"/>
    <s v="No considerar"/>
    <x v="0"/>
  </r>
  <r>
    <n v="4847624"/>
    <s v="Cozy 1BR in Brooklyn Heights "/>
    <x v="838"/>
    <s v="Natalie"/>
    <s v="137 Clinton Street"/>
    <n v="11201"/>
    <x v="1"/>
    <s v="Brooklyn Heights"/>
    <n v="4069191"/>
    <n v="-7399331"/>
    <x v="1"/>
    <x v="58"/>
    <x v="6"/>
    <n v="1"/>
    <d v="2015-01-03T00:00:00"/>
    <n v="0.02"/>
    <n v="1"/>
    <n v="6.9"/>
    <x v="0"/>
    <s v="Ruidoso"/>
    <s v="No considerar"/>
    <x v="0"/>
  </r>
  <r>
    <n v="4537389"/>
    <s v="New Years In New York City"/>
    <x v="839"/>
    <s v="Howard"/>
    <s v="Carnegie Spirits &amp; Wine 849"/>
    <n v="10019"/>
    <x v="0"/>
    <s v="Midtown"/>
    <n v="4076377"/>
    <n v="-7398103"/>
    <x v="0"/>
    <x v="113"/>
    <x v="0"/>
    <n v="0"/>
    <d v="2018-08-13T00:00:00"/>
    <n v="0.02"/>
    <n v="1"/>
    <n v="5.7"/>
    <x v="0"/>
    <s v="Ruidoso"/>
    <s v="No considerar"/>
    <x v="0"/>
  </r>
  <r>
    <n v="4417147"/>
    <s v="New year in New York City"/>
    <x v="839"/>
    <s v="Howard"/>
    <s v="57th Street-7th Avenue West 55th Street"/>
    <n v="10019"/>
    <x v="0"/>
    <s v="Midtown"/>
    <n v="4076564"/>
    <n v="-7398013"/>
    <x v="0"/>
    <x v="180"/>
    <x v="7"/>
    <n v="1"/>
    <d v="2015-01-02T00:00:00"/>
    <n v="0.02"/>
    <n v="1"/>
    <n v="5.7"/>
    <x v="0"/>
    <s v="Ruidoso"/>
    <s v="No considerar"/>
    <x v="0"/>
  </r>
  <r>
    <n v="4412533"/>
    <s v="cozy tucked away in el barrio"/>
    <x v="840"/>
    <s v="Charlene"/>
    <s v="2115 3rd Avenue"/>
    <n v="10029"/>
    <x v="0"/>
    <s v="East Harlem"/>
    <n v="4079765"/>
    <n v="-7394022"/>
    <x v="0"/>
    <x v="64"/>
    <x v="0"/>
    <n v="56"/>
    <d v="2019-05-27T00:00:00"/>
    <n v="1.1000000000000001"/>
    <n v="1"/>
    <n v="5.6"/>
    <x v="0"/>
    <s v="Ruidoso"/>
    <s v="No considerar"/>
    <x v="0"/>
  </r>
  <r>
    <n v="4457556"/>
    <s v="cozy queen for 2 in el barrio"/>
    <x v="840"/>
    <s v="Charlene"/>
    <s v="215 East 117th Street"/>
    <n v="10035"/>
    <x v="0"/>
    <s v="East Harlem"/>
    <n v="4079849"/>
    <n v="-7393843"/>
    <x v="0"/>
    <x v="181"/>
    <x v="0"/>
    <n v="48"/>
    <d v="2019-06-17T00:00:00"/>
    <n v="0.94"/>
    <n v="1"/>
    <n v="5.6"/>
    <x v="0"/>
    <s v="Ruidoso"/>
    <s v="No considerar"/>
    <x v="0"/>
  </r>
  <r>
    <n v="6758846"/>
    <s v="Williamsburg, BK large apt"/>
    <x v="841"/>
    <s v="Daniel"/>
    <s v="Lorimer Street &amp; Grand Street Lorimer Street"/>
    <n v="11222"/>
    <x v="1"/>
    <s v="Williamsburg"/>
    <n v="4071085"/>
    <n v="-7394894"/>
    <x v="1"/>
    <x v="6"/>
    <x v="1"/>
    <n v="0"/>
    <d v="2019-07-02T00:00:00"/>
    <n v="1.39"/>
    <n v="1"/>
    <n v="6.9"/>
    <x v="0"/>
    <s v="Ruidoso"/>
    <s v="No considerar"/>
    <x v="0"/>
  </r>
  <r>
    <n v="4410626"/>
    <s v="Spacious neo-country seaside loft"/>
    <x v="842"/>
    <s v="Nick"/>
    <s v="Brooklyn Cruise Terminal Parking Sullivan Street"/>
    <n v="11231"/>
    <x v="1"/>
    <s v="Red Hook"/>
    <n v="4068039"/>
    <n v="-7401729"/>
    <x v="1"/>
    <x v="104"/>
    <x v="1"/>
    <n v="50"/>
    <d v="2019-06-02T00:00:00"/>
    <n v="0.92"/>
    <n v="1"/>
    <n v="6.9"/>
    <x v="0"/>
    <s v="Ruidoso"/>
    <s v="No considerar"/>
    <x v="0"/>
  </r>
  <r>
    <n v="4409074"/>
    <s v="Spacious 3BDR Prime Location!"/>
    <x v="843"/>
    <s v="Kristen"/>
    <s v="12th Street Ale House 192"/>
    <n v="10003"/>
    <x v="0"/>
    <s v="East Village"/>
    <n v="4073112"/>
    <n v="-7398572"/>
    <x v="1"/>
    <x v="154"/>
    <x v="6"/>
    <n v="4"/>
    <d v="2016-08-24T00:00:00"/>
    <n v="0.09"/>
    <n v="1"/>
    <n v="5.6"/>
    <x v="0"/>
    <s v="Ruidoso"/>
    <s v="No considerar"/>
    <x v="0"/>
  </r>
  <r>
    <n v="4520113"/>
    <s v="Lovely - Spacious, Garden + Garden View"/>
    <x v="844"/>
    <s v="Sara"/>
    <s v="193 Clinton Street"/>
    <n v="10002"/>
    <x v="0"/>
    <s v="Lower East Side"/>
    <n v="4071452"/>
    <n v="-739871"/>
    <x v="0"/>
    <x v="61"/>
    <x v="0"/>
    <n v="66"/>
    <d v="2019-06-15T00:00:00"/>
    <n v="1.27"/>
    <n v="1"/>
    <n v="5.6"/>
    <x v="0"/>
    <s v="Ruidoso"/>
    <s v="No considerar"/>
    <x v="0"/>
  </r>
  <r>
    <n v="4407787"/>
    <s v="Clean Charming, Walk-In Closet + Garden"/>
    <x v="844"/>
    <s v="Sara"/>
    <s v="Madison Street &amp; Clinton Street Madison Street"/>
    <n v="10002"/>
    <x v="0"/>
    <s v="Lower East Side"/>
    <n v="4071287"/>
    <n v="-7398685"/>
    <x v="0"/>
    <x v="105"/>
    <x v="0"/>
    <n v="83"/>
    <d v="2019-06-02T00:00:00"/>
    <n v="1.57"/>
    <n v="1"/>
    <n v="5.6"/>
    <x v="0"/>
    <s v="Ruidoso"/>
    <s v="No considerar"/>
    <x v="0"/>
  </r>
  <r>
    <n v="4404544"/>
    <s v="Beautiful, bright, quiet room w/ private bathroom"/>
    <x v="845"/>
    <s v="Rustam"/>
    <s v="931 Willoughby Avenue"/>
    <n v="11221"/>
    <x v="1"/>
    <s v="Bushwick"/>
    <n v="4069703"/>
    <n v="-7393207"/>
    <x v="0"/>
    <x v="3"/>
    <x v="6"/>
    <n v="53"/>
    <d v="2019-06-17T00:00:00"/>
    <n v="1.23"/>
    <n v="1"/>
    <n v="6.9"/>
    <x v="0"/>
    <s v="Ruidoso"/>
    <s v="No considerar"/>
    <x v="0"/>
  </r>
  <r>
    <n v="4403972"/>
    <s v="Upper east doorman"/>
    <x v="846"/>
    <s v="Seth"/>
    <s v="354 East 89th Street"/>
    <n v="10128"/>
    <x v="0"/>
    <s v="Upper East Side"/>
    <n v="4077891"/>
    <n v="-739484"/>
    <x v="1"/>
    <x v="154"/>
    <x v="13"/>
    <n v="0"/>
    <d v="2019-06-16T00:00:00"/>
    <n v="0.16"/>
    <n v="1"/>
    <n v="5.6"/>
    <x v="0"/>
    <s v="Ruidoso"/>
    <s v="No considerar"/>
    <x v="0"/>
  </r>
  <r>
    <n v="4873699"/>
    <s v="Classic Tenement 1BR, Center of LES"/>
    <x v="847"/>
    <s v="Michael"/>
    <s v="Reception Bar 45"/>
    <n v="10002"/>
    <x v="0"/>
    <s v="Chinatown"/>
    <n v="4071633"/>
    <n v="-7399133"/>
    <x v="1"/>
    <x v="48"/>
    <x v="1"/>
    <n v="0"/>
    <d v="2019-07-01T00:00:00"/>
    <n v="0.1"/>
    <n v="1"/>
    <n v="5.6"/>
    <x v="0"/>
    <s v="Ruidoso"/>
    <s v="No considerar"/>
    <x v="0"/>
  </r>
  <r>
    <n v="4399721"/>
    <s v="Bedroom in Beautiful Brooklyn Loft"/>
    <x v="848"/>
    <s v="Emily"/>
    <s v="Grand Avenue Deli 568"/>
    <n v="11238"/>
    <x v="1"/>
    <s v="Crown Heights"/>
    <n v="4067828"/>
    <n v="-7396228"/>
    <x v="0"/>
    <x v="24"/>
    <x v="1"/>
    <n v="4"/>
    <d v="2019-03-25T00:00:00"/>
    <n v="0.11"/>
    <n v="1"/>
    <n v="6.9"/>
    <x v="0"/>
    <s v="Ruidoso"/>
    <s v="No considerar"/>
    <x v="0"/>
  </r>
  <r>
    <n v="4645170"/>
    <s v="Private Room with Queen size bed"/>
    <x v="849"/>
    <s v="Matthew &amp; Marilyn"/>
    <s v="The Strand West 43rd Street"/>
    <n v="10036"/>
    <x v="0"/>
    <s v="Hell's Kitchen"/>
    <n v="4076025"/>
    <n v="-7399555"/>
    <x v="0"/>
    <x v="14"/>
    <x v="3"/>
    <n v="59"/>
    <d v="2019-06-30T00:00:00"/>
    <n v="1.06"/>
    <n v="1"/>
    <n v="5.6"/>
    <x v="0"/>
    <s v="Ruidoso"/>
    <s v="No considerar"/>
    <x v="0"/>
  </r>
  <r>
    <n v="4396939"/>
    <s v="Private Room in Midtown Manhattan"/>
    <x v="849"/>
    <s v="Matthew &amp; Marilyn"/>
    <s v="506 West 43rd Street"/>
    <n v="10036"/>
    <x v="0"/>
    <s v="Hell's Kitchen"/>
    <n v="4076049"/>
    <n v="-7399569"/>
    <x v="0"/>
    <x v="14"/>
    <x v="3"/>
    <n v="56"/>
    <d v="2019-06-01T00:00:00"/>
    <n v="0.98"/>
    <n v="1"/>
    <n v="5.6"/>
    <x v="0"/>
    <s v="Ruidoso"/>
    <s v="No considerar"/>
    <x v="0"/>
  </r>
  <r>
    <n v="4762718"/>
    <s v="Unique 1BR / Upper West Side"/>
    <x v="850"/>
    <s v="Maximiliano"/>
    <s v="310 West End Avenue"/>
    <n v="10023"/>
    <x v="0"/>
    <s v="Upper West Side"/>
    <n v="4078143"/>
    <n v="-7398321"/>
    <x v="1"/>
    <x v="21"/>
    <x v="2"/>
    <n v="0"/>
    <d v="2015-11-25T00:00:00"/>
    <n v="0.05"/>
    <n v="1"/>
    <n v="5.6"/>
    <x v="0"/>
    <s v="Ruidoso"/>
    <s v="No considerar"/>
    <x v="0"/>
  </r>
  <r>
    <n v="4402805"/>
    <s v="LRG 2br BKLYN APT CLOSE TO TRAINS AND PARK"/>
    <x v="851"/>
    <s v="Jenny"/>
    <s v="115 Ocean Avenue"/>
    <n v="11225"/>
    <x v="1"/>
    <s v="Prospect-Lefferts Gardens"/>
    <n v="4066025"/>
    <n v="-739627"/>
    <x v="1"/>
    <x v="28"/>
    <x v="0"/>
    <n v="3"/>
    <d v="2018-08-28T00:00:00"/>
    <n v="0.05"/>
    <n v="1"/>
    <n v="6.9"/>
    <x v="0"/>
    <s v="Ruidoso"/>
    <s v="No considerar"/>
    <x v="0"/>
  </r>
  <r>
    <n v="4393126"/>
    <s v="West Village - Charming Studio"/>
    <x v="852"/>
    <s v="Gena"/>
    <s v="38 Barrow Street"/>
    <n v="10014"/>
    <x v="0"/>
    <s v="West Village"/>
    <n v="407322"/>
    <n v="-7400423"/>
    <x v="1"/>
    <x v="42"/>
    <x v="11"/>
    <n v="7"/>
    <d v="2017-03-08T00:00:00"/>
    <n v="0.13"/>
    <n v="1"/>
    <n v="5.6"/>
    <x v="0"/>
    <s v="Ruidoso"/>
    <s v="Dentro del presupuesto"/>
    <x v="0"/>
  </r>
  <r>
    <n v="4402117"/>
    <s v="GORGEOUS 2 Bedroom in Queens NYC"/>
    <x v="853"/>
    <s v="Mark"/>
    <s v="137-65 70th Avenue"/>
    <n v="11367"/>
    <x v="2"/>
    <s v="Kew Gardens Hills"/>
    <n v="4072891"/>
    <n v="-7382588"/>
    <x v="1"/>
    <x v="51"/>
    <x v="0"/>
    <n v="82"/>
    <d v="2019-06-23T00:00:00"/>
    <n v="1.55"/>
    <n v="5"/>
    <n v="6.24"/>
    <x v="0"/>
    <s v="Ruidoso"/>
    <s v="No considerar"/>
    <x v="0"/>
  </r>
  <r>
    <n v="4384820"/>
    <s v="N 6th &amp; Bedford PRIME Williamsburg "/>
    <x v="854"/>
    <s v="Linda"/>
    <s v="136 Berry Street"/>
    <n v="11249"/>
    <x v="1"/>
    <s v="Williamsburg"/>
    <n v="4071797"/>
    <n v="-7395981"/>
    <x v="0"/>
    <x v="39"/>
    <x v="1"/>
    <n v="1"/>
    <d v="2014-11-04T00:00:00"/>
    <n v="0.02"/>
    <n v="1"/>
    <n v="6.9"/>
    <x v="0"/>
    <s v="Ruidoso"/>
    <s v="No considerar"/>
    <x v="0"/>
  </r>
  <r>
    <n v="4357892"/>
    <s v="New!!!  4 BR/2 Bth in a private house."/>
    <x v="855"/>
    <s v="Roman"/>
    <s v="23-44 Corporal Kennedy Street"/>
    <n v="11360"/>
    <x v="2"/>
    <s v="Bay Terrace"/>
    <n v="4077774"/>
    <n v="-7378376"/>
    <x v="1"/>
    <x v="87"/>
    <x v="0"/>
    <n v="85"/>
    <d v="2019-06-15T00:00:00"/>
    <n v="1.88"/>
    <n v="5"/>
    <n v="6.24"/>
    <x v="0"/>
    <s v="Ruidoso"/>
    <s v="No considerar"/>
    <x v="0"/>
  </r>
  <r>
    <n v="6692574"/>
    <s v="Cozy 1br apt in center flushing"/>
    <x v="856"/>
    <s v="Iris"/>
    <s v="41-80 Frame Place"/>
    <n v="11355"/>
    <x v="2"/>
    <s v="Flushing"/>
    <n v="4075529"/>
    <n v="-7383043"/>
    <x v="1"/>
    <x v="5"/>
    <x v="7"/>
    <n v="1"/>
    <d v="2015-11-01T00:00:00"/>
    <n v="0.02"/>
    <n v="5"/>
    <n v="6.24"/>
    <x v="0"/>
    <s v="Ruidoso"/>
    <s v="No considerar"/>
    <x v="0"/>
  </r>
  <r>
    <n v="4375146"/>
    <s v="Beautiful &amp; spacious apartment"/>
    <x v="857"/>
    <s v="Fernando"/>
    <s v="30-33 32nd Street"/>
    <n v="11102"/>
    <x v="2"/>
    <s v="Astoria"/>
    <n v="4076575"/>
    <n v="-7392092"/>
    <x v="0"/>
    <x v="3"/>
    <x v="2"/>
    <n v="1"/>
    <d v="2014-11-10T00:00:00"/>
    <n v="0.02"/>
    <n v="5"/>
    <n v="6.24"/>
    <x v="0"/>
    <s v="Ruidoso"/>
    <s v="No considerar"/>
    <x v="0"/>
  </r>
  <r>
    <n v="5475870"/>
    <s v="Prime Location - Large Private Room"/>
    <x v="858"/>
    <s v="Richard"/>
    <s v="Mount Sinai West 1000"/>
    <n v="10019"/>
    <x v="0"/>
    <s v="Hell's Kitchen"/>
    <n v="4076909"/>
    <n v="-7398639"/>
    <x v="0"/>
    <x v="6"/>
    <x v="2"/>
    <n v="0"/>
    <d v="2019-06-15T00:00:00"/>
    <n v="0.36"/>
    <n v="1"/>
    <n v="5.6"/>
    <x v="0"/>
    <s v="Ruidoso"/>
    <s v="No considerar"/>
    <x v="0"/>
  </r>
  <r>
    <n v="4390865"/>
    <s v="Upper East Side 1 Bedroom Gem"/>
    <x v="859"/>
    <s v="Marc"/>
    <s v="334 East 77th Street"/>
    <n v="10021"/>
    <x v="0"/>
    <s v="Upper East Side"/>
    <n v="4077126"/>
    <n v="-7395483"/>
    <x v="2"/>
    <x v="38"/>
    <x v="6"/>
    <n v="3"/>
    <d v="2016-07-09T00:00:00"/>
    <n v="7.0000000000000007E-2"/>
    <n v="1"/>
    <n v="5.6"/>
    <x v="0"/>
    <s v="Ruidoso"/>
    <s v="No considerar"/>
    <x v="0"/>
  </r>
  <r>
    <n v="4370230"/>
    <s v="Tasteful Duplex in Gramercy Park"/>
    <x v="860"/>
    <s v="Michael"/>
    <s v="180 Mott Street"/>
    <n v="10012"/>
    <x v="0"/>
    <s v="Nolita"/>
    <n v="4072046"/>
    <n v="-739955"/>
    <x v="1"/>
    <x v="73"/>
    <x v="7"/>
    <n v="5"/>
    <d v="2016-01-02T00:00:00"/>
    <n v="0.09"/>
    <n v="1"/>
    <n v="5.6"/>
    <x v="0"/>
    <s v="Ruidoso"/>
    <s v="No considerar"/>
    <x v="0"/>
  </r>
  <r>
    <n v="4365756"/>
    <s v="Brownstone Parlor Floor Suite by Superhost!"/>
    <x v="861"/>
    <s v="Steef"/>
    <s v="371 Macon Street"/>
    <n v="11233"/>
    <x v="1"/>
    <s v="Bedford-Stuyvesant"/>
    <n v="4068288"/>
    <n v="-7393678"/>
    <x v="1"/>
    <x v="7"/>
    <x v="6"/>
    <n v="192"/>
    <d v="2019-07-02T00:00:00"/>
    <n v="3.35"/>
    <n v="1"/>
    <n v="6.9"/>
    <x v="0"/>
    <s v="Ruidoso"/>
    <s v="No considerar"/>
    <x v="0"/>
  </r>
  <r>
    <n v="4364924"/>
    <s v="Pre-War Gem in the heart of the UWS"/>
    <x v="862"/>
    <s v="Phin"/>
    <s v="Grandaisy Bakery 176"/>
    <n v="10023"/>
    <x v="0"/>
    <s v="Upper West Side"/>
    <n v="4077859"/>
    <n v="-739816"/>
    <x v="1"/>
    <x v="40"/>
    <x v="3"/>
    <n v="0"/>
    <d v="2016-02-21T00:00:00"/>
    <n v="1.38"/>
    <n v="1"/>
    <n v="5.7"/>
    <x v="0"/>
    <s v="Ruidoso"/>
    <s v="No considerar"/>
    <x v="0"/>
  </r>
  <r>
    <n v="4364789"/>
    <s v="Sunny Williamsburg, Brooklyn Studio"/>
    <x v="863"/>
    <s v="Julie"/>
    <s v="340 South 4th Street"/>
    <n v="11211"/>
    <x v="1"/>
    <s v="Williamsburg"/>
    <n v="4070874"/>
    <n v="-7395439"/>
    <x v="1"/>
    <x v="32"/>
    <x v="12"/>
    <n v="5"/>
    <d v="2018-05-13T00:00:00"/>
    <n v="0.09"/>
    <n v="1"/>
    <n v="6.9"/>
    <x v="0"/>
    <s v="Ruidoso"/>
    <s v="No considerar"/>
    <x v="0"/>
  </r>
  <r>
    <n v="4813140"/>
    <s v="Private Roof 4 bedroom 2.5Baths 15m to Manhattan"/>
    <x v="864"/>
    <s v="Joe"/>
    <s v="1158 Myrtle Avenue"/>
    <n v="11221"/>
    <x v="1"/>
    <s v="Bushwick"/>
    <n v="4069711"/>
    <n v="-7393373"/>
    <x v="1"/>
    <x v="182"/>
    <x v="0"/>
    <n v="125"/>
    <d v="2019-06-23T00:00:00"/>
    <n v="3.42"/>
    <n v="1"/>
    <n v="6.9"/>
    <x v="0"/>
    <s v="Ruidoso"/>
    <s v="No considerar"/>
    <x v="0"/>
  </r>
  <r>
    <n v="4416970"/>
    <s v="Soaring Space in Laid-back Brooklyn"/>
    <x v="865"/>
    <s v="Caroline"/>
    <s v="40 Troutman Street"/>
    <n v="11221"/>
    <x v="1"/>
    <s v="Bushwick"/>
    <n v="4069787"/>
    <n v="-7393202"/>
    <x v="0"/>
    <x v="59"/>
    <x v="1"/>
    <n v="8"/>
    <d v="2016-08-20T00:00:00"/>
    <n v="0.17"/>
    <n v="1"/>
    <n v="6.9"/>
    <x v="0"/>
    <s v="Ruidoso"/>
    <s v="No considerar"/>
    <x v="0"/>
  </r>
  <r>
    <n v="5825911"/>
    <s v="Stunning Brooklyn brownstone 20 mins to Manhattan"/>
    <x v="866"/>
    <s v="Ed"/>
    <s v="166 Saint Johns Place"/>
    <n v="11217"/>
    <x v="1"/>
    <s v="Park Slope"/>
    <n v="4067681"/>
    <n v="-7397535"/>
    <x v="1"/>
    <x v="20"/>
    <x v="13"/>
    <n v="12"/>
    <d v="2018-12-29T00:00:00"/>
    <n v="0.24"/>
    <n v="1"/>
    <n v="7"/>
    <x v="0"/>
    <s v="Ruidoso"/>
    <s v="No considerar"/>
    <x v="0"/>
  </r>
  <r>
    <n v="4358291"/>
    <s v="Stunning Brooklyn Brownstone"/>
    <x v="867"/>
    <s v="Wayne"/>
    <s v="144 6th Avenue"/>
    <n v="11217"/>
    <x v="1"/>
    <s v="Park Slope"/>
    <n v="4067761"/>
    <n v="-7397667"/>
    <x v="1"/>
    <x v="183"/>
    <x v="6"/>
    <n v="20"/>
    <d v="2019-07-05T00:00:00"/>
    <n v="1.6"/>
    <n v="1"/>
    <n v="7.1"/>
    <x v="0"/>
    <s v="Ruidoso"/>
    <s v="No considerar"/>
    <x v="0"/>
  </r>
  <r>
    <n v="4742068"/>
    <s v="Spacious 1 Bedroom Apartment"/>
    <x v="868"/>
    <s v="Don"/>
    <s v="6618 17th Avenue"/>
    <n v="11204"/>
    <x v="1"/>
    <s v="Bensonhurst"/>
    <n v="4061957"/>
    <n v="-739936"/>
    <x v="1"/>
    <x v="164"/>
    <x v="0"/>
    <n v="52"/>
    <d v="2019-06-22T00:00:00"/>
    <n v="0.99"/>
    <n v="1"/>
    <n v="6.9"/>
    <x v="0"/>
    <s v="Ruidoso"/>
    <s v="No considerar"/>
    <x v="0"/>
  </r>
  <r>
    <n v="6026546"/>
    <s v="Beautiful Studio Steps from the Met"/>
    <x v="869"/>
    <s v="Brittany"/>
    <s v="44 East 82nd Street"/>
    <n v="10028"/>
    <x v="0"/>
    <s v="Upper East Side"/>
    <n v="4077793"/>
    <n v="-739602"/>
    <x v="1"/>
    <x v="79"/>
    <x v="2"/>
    <n v="2"/>
    <d v="2015-10-05T00:00:00"/>
    <n v="0.04"/>
    <n v="1"/>
    <n v="5.6"/>
    <x v="0"/>
    <s v="Ruidoso"/>
    <s v="No considerar"/>
    <x v="0"/>
  </r>
  <r>
    <n v="4352537"/>
    <s v=" Beautiful Room In Gramercy!!!"/>
    <x v="870"/>
    <s v="Abel"/>
    <s v="Junior High School 104 330"/>
    <n v="10010"/>
    <x v="0"/>
    <s v="Gramercy"/>
    <n v="4073541"/>
    <n v="-7398061"/>
    <x v="0"/>
    <x v="132"/>
    <x v="26"/>
    <n v="47"/>
    <d v="2019-02-04T00:00:00"/>
    <n v="0.82"/>
    <n v="1"/>
    <n v="5.6"/>
    <x v="0"/>
    <s v="Ruidoso"/>
    <s v="No considerar"/>
    <x v="0"/>
  </r>
  <r>
    <n v="4349695"/>
    <s v="Rustic Chic Private Living Room"/>
    <x v="871"/>
    <s v="Derek"/>
    <s v="Adam's Hall 2017"/>
    <n v="11226"/>
    <x v="1"/>
    <s v="Flatbush"/>
    <n v="4064507"/>
    <n v="-7395933"/>
    <x v="0"/>
    <x v="69"/>
    <x v="1"/>
    <n v="33"/>
    <d v="2017-10-30T00:00:00"/>
    <n v="0.59"/>
    <n v="1"/>
    <n v="6.9"/>
    <x v="0"/>
    <s v="Ruidoso"/>
    <s v="No considerar"/>
    <x v="0"/>
  </r>
  <r>
    <n v="4554577"/>
    <s v="Bright and Cheerful Prospect Heights 1-bedroom"/>
    <x v="872"/>
    <s v="Ilana"/>
    <s v="549 Bergen Street"/>
    <n v="11217"/>
    <x v="1"/>
    <s v="Prospect Heights"/>
    <n v="406803"/>
    <n v="-7397185"/>
    <x v="1"/>
    <x v="89"/>
    <x v="13"/>
    <n v="3"/>
    <d v="2017-08-27T00:00:00"/>
    <n v="0.06"/>
    <n v="1"/>
    <n v="6.9"/>
    <x v="0"/>
    <s v="Ruidoso"/>
    <s v="No considerar"/>
    <x v="0"/>
  </r>
  <r>
    <n v="4774041"/>
    <s v="3 Bedroom apartment &amp; Yard next to Subway sleeps 6"/>
    <x v="873"/>
    <s v="Yinny"/>
    <s v="6911 4th Avenue"/>
    <n v="11209"/>
    <x v="1"/>
    <s v="Bay Ridge"/>
    <n v="406342"/>
    <n v="-7402337"/>
    <x v="1"/>
    <x v="67"/>
    <x v="2"/>
    <n v="48"/>
    <d v="2019-06-15T00:00:00"/>
    <n v="0.87"/>
    <n v="1"/>
    <n v="6.9"/>
    <x v="0"/>
    <s v="Ruidoso"/>
    <s v="No considerar"/>
    <x v="0"/>
  </r>
  <r>
    <n v="5738785"/>
    <s v="Compact cosy studio with separate kitchen"/>
    <x v="874"/>
    <s v="Ray"/>
    <s v="91-10 32nd Avenue"/>
    <n v="11369"/>
    <x v="2"/>
    <s v="East Elmhurst"/>
    <n v="407583"/>
    <n v="-7387679"/>
    <x v="1"/>
    <x v="135"/>
    <x v="6"/>
    <n v="3"/>
    <d v="2019-05-19T00:00:00"/>
    <n v="0.35"/>
    <n v="5"/>
    <n v="6.24"/>
    <x v="0"/>
    <s v="Ruidoso"/>
    <s v="No considerar"/>
    <x v="0"/>
  </r>
  <r>
    <n v="4454538"/>
    <s v="Bright, Spacious Entire Studio"/>
    <x v="875"/>
    <s v="Lane"/>
    <s v="The Creston 839"/>
    <n v="10025"/>
    <x v="0"/>
    <s v="Upper West Side"/>
    <n v="407982"/>
    <n v="-7397119"/>
    <x v="1"/>
    <x v="55"/>
    <x v="2"/>
    <n v="9"/>
    <d v="2015-12-31T00:00:00"/>
    <n v="0.16"/>
    <n v="1"/>
    <n v="5.6"/>
    <x v="0"/>
    <s v="Ruidoso"/>
    <s v="No considerar"/>
    <x v="0"/>
  </r>
  <r>
    <n v="4343312"/>
    <s v="Room For Rent"/>
    <x v="876"/>
    <s v="Cynthia"/>
    <s v="364 West 119th Street"/>
    <n v="10026"/>
    <x v="0"/>
    <s v="Harlem"/>
    <n v="4080733"/>
    <n v="-7395642"/>
    <x v="0"/>
    <x v="99"/>
    <x v="7"/>
    <n v="3"/>
    <d v="2019-07-06T00:00:00"/>
    <n v="0.22"/>
    <n v="1"/>
    <n v="5.6"/>
    <x v="0"/>
    <s v="Ruidoso"/>
    <s v="Dentro del presupuesto"/>
    <x v="0"/>
  </r>
  <r>
    <n v="4343956"/>
    <s v="Large Spacious Room For Rent"/>
    <x v="876"/>
    <s v="Cynthia"/>
    <s v="Giraffe Path Morningside Heights"/>
    <n v="10026"/>
    <x v="0"/>
    <s v="Morningside Heights"/>
    <n v="408067"/>
    <n v="-7395799"/>
    <x v="0"/>
    <x v="92"/>
    <x v="13"/>
    <n v="12"/>
    <d v="2019-01-03T00:00:00"/>
    <n v="0.47"/>
    <n v="1"/>
    <n v="5.6"/>
    <x v="0"/>
    <s v="Ruidoso"/>
    <s v="Dentro del presupuesto"/>
    <x v="0"/>
  </r>
  <r>
    <n v="5846050"/>
    <s v="Cozy Harlem Stay"/>
    <x v="877"/>
    <s v="Jemar"/>
    <s v="68 East 131st Street"/>
    <n v="10037"/>
    <x v="0"/>
    <s v="East Harlem"/>
    <n v="4080906"/>
    <n v="-7393686"/>
    <x v="0"/>
    <x v="3"/>
    <x v="6"/>
    <n v="45"/>
    <d v="2019-06-03T00:00:00"/>
    <n v="0.94"/>
    <n v="1"/>
    <n v="5.6"/>
    <x v="0"/>
    <s v="Ruidoso"/>
    <s v="No considerar"/>
    <x v="0"/>
  </r>
  <r>
    <n v="4339924"/>
    <s v="Penthouse Flat, Million-$-View, Best Area!"/>
    <x v="878"/>
    <s v="Murad"/>
    <s v="1003 Willoughby Avenue"/>
    <n v="11221"/>
    <x v="1"/>
    <s v="Bushwick"/>
    <n v="406989"/>
    <n v="-7392904"/>
    <x v="1"/>
    <x v="17"/>
    <x v="15"/>
    <n v="91"/>
    <d v="2016-10-04T00:00:00"/>
    <n v="1.59"/>
    <n v="1"/>
    <n v="6.9"/>
    <x v="0"/>
    <s v="Ruidoso"/>
    <s v="No considerar"/>
    <x v="0"/>
  </r>
  <r>
    <n v="4339202"/>
    <s v="**ASTORIA one private cozy, cute room** Nihongo ok"/>
    <x v="879"/>
    <s v="Mio"/>
    <s v="30-76 38th Street"/>
    <n v="11103"/>
    <x v="2"/>
    <s v="Astoria"/>
    <n v="4076261"/>
    <n v="-7391767"/>
    <x v="0"/>
    <x v="9"/>
    <x v="0"/>
    <n v="2"/>
    <d v="2019-05-23T00:00:00"/>
    <n v="0.05"/>
    <n v="5"/>
    <n v="6.24"/>
    <x v="0"/>
    <s v="Ruidoso"/>
    <s v="No considerar"/>
    <x v="0"/>
  </r>
  <r>
    <n v="4623622"/>
    <s v="Victorian with Stunning Views of NYC Harbor"/>
    <x v="880"/>
    <s v="William"/>
    <s v="51 Stuyvesant Place"/>
    <n v="10301"/>
    <x v="4"/>
    <s v="St. George"/>
    <n v="4064571"/>
    <n v="-7407835"/>
    <x v="1"/>
    <x v="148"/>
    <x v="1"/>
    <n v="0"/>
    <d v="2015-12-14T00:00:00"/>
    <n v="0.45"/>
    <n v="1"/>
    <n v="4.6900000000000004"/>
    <x v="1"/>
    <s v="Poco Ruidoso"/>
    <s v="No considerar"/>
    <x v="0"/>
  </r>
  <r>
    <n v="4629599"/>
    <s v="Coozy Room In Park Slope."/>
    <x v="881"/>
    <s v="Shawn"/>
    <s v="314 16th Street"/>
    <n v="11215"/>
    <x v="1"/>
    <s v="South Slope"/>
    <n v="4066238"/>
    <n v="-7398457"/>
    <x v="0"/>
    <x v="45"/>
    <x v="1"/>
    <n v="2"/>
    <d v="2015-08-08T00:00:00"/>
    <n v="0.04"/>
    <n v="1"/>
    <n v="6.9"/>
    <x v="0"/>
    <s v="Ruidoso"/>
    <s v="No considerar"/>
    <x v="0"/>
  </r>
  <r>
    <n v="4386718"/>
    <s v="One bedroom near Central Park West"/>
    <x v="882"/>
    <s v="Kristen"/>
    <s v="66 West 88th Street"/>
    <n v="10024"/>
    <x v="0"/>
    <s v="Upper West Side"/>
    <n v="4078749"/>
    <n v="-7397087"/>
    <x v="1"/>
    <x v="91"/>
    <x v="18"/>
    <n v="1"/>
    <d v="2014-11-15T00:00:00"/>
    <n v="0.02"/>
    <n v="1"/>
    <n v="5.6"/>
    <x v="0"/>
    <s v="Ruidoso"/>
    <s v="No considerar"/>
    <x v="0"/>
  </r>
  <r>
    <n v="4331691"/>
    <s v="Full apartment - cute &amp; quirky"/>
    <x v="883"/>
    <s v="Danielle"/>
    <s v="102 Suffolk Street"/>
    <n v="10002"/>
    <x v="0"/>
    <s v="Lower East Side"/>
    <n v="4071845"/>
    <n v="-73986"/>
    <x v="1"/>
    <x v="45"/>
    <x v="10"/>
    <n v="2"/>
    <d v="2016-11-17T00:00:00"/>
    <n v="0.04"/>
    <n v="1"/>
    <n v="5.6"/>
    <x v="0"/>
    <s v="Ruidoso"/>
    <s v="No considerar"/>
    <x v="0"/>
  </r>
  <r>
    <n v="4331684"/>
    <s v="Modern 2-Bed Apt.- Great Location!"/>
    <x v="884"/>
    <s v="John"/>
    <s v="Artel Hotel 305"/>
    <n v="10018"/>
    <x v="0"/>
    <s v="Hell's Kitchen"/>
    <n v="4075579"/>
    <n v="-7399154"/>
    <x v="1"/>
    <x v="184"/>
    <x v="0"/>
    <n v="13"/>
    <d v="2018-06-23T00:00:00"/>
    <n v="0.23"/>
    <n v="1"/>
    <n v="5.7"/>
    <x v="0"/>
    <s v="Ruidoso"/>
    <s v="No considerar"/>
    <x v="0"/>
  </r>
  <r>
    <n v="4341158"/>
    <s v="Large, Cozy &amp; Comfortable Apartment"/>
    <x v="885"/>
    <s v="Leatha"/>
    <s v="639 East 96th Street"/>
    <n v="11236"/>
    <x v="1"/>
    <s v="East Flatbush"/>
    <n v="4065337"/>
    <n v="-7391229"/>
    <x v="1"/>
    <x v="6"/>
    <x v="0"/>
    <n v="62"/>
    <d v="2019-06-24T00:00:00"/>
    <n v="1.19"/>
    <n v="1"/>
    <n v="6.9"/>
    <x v="0"/>
    <s v="Ruidoso"/>
    <s v="No considerar"/>
    <x v="0"/>
  </r>
  <r>
    <n v="4338541"/>
    <s v="Beautiful 1BR apt Upper West Side"/>
    <x v="886"/>
    <s v="Georges"/>
    <s v="Butler Hall 400"/>
    <n v="10027"/>
    <x v="0"/>
    <s v="Morningside Heights"/>
    <n v="4080801"/>
    <n v="-739582"/>
    <x v="1"/>
    <x v="53"/>
    <x v="6"/>
    <n v="9"/>
    <d v="2017-01-04T00:00:00"/>
    <n v="0.16"/>
    <n v="1"/>
    <n v="5.6"/>
    <x v="0"/>
    <s v="Ruidoso"/>
    <s v="No considerar"/>
    <x v="0"/>
  </r>
  <r>
    <n v="5991675"/>
    <s v="Peaceful room in sweet neighborhood"/>
    <x v="887"/>
    <s v="Leslie"/>
    <s v="Public School 81 Cypress Avenue"/>
    <n v="11237"/>
    <x v="2"/>
    <s v="Ridgewood"/>
    <n v="4070399"/>
    <n v="-7391195"/>
    <x v="0"/>
    <x v="42"/>
    <x v="3"/>
    <n v="17"/>
    <d v="2018-09-08T00:00:00"/>
    <n v="0.39"/>
    <n v="5"/>
    <n v="6.24"/>
    <x v="0"/>
    <s v="Ruidoso"/>
    <s v="Dentro del presupuesto"/>
    <x v="0"/>
  </r>
  <r>
    <n v="4538019"/>
    <s v="Luxury Queen Bed_Plush Mattress"/>
    <x v="888"/>
    <s v="Shahana"/>
    <s v="1864 Sterling Place"/>
    <n v="11233"/>
    <x v="1"/>
    <s v="Brownsville"/>
    <n v="4067061"/>
    <n v="-7391672"/>
    <x v="0"/>
    <x v="185"/>
    <x v="1"/>
    <n v="130"/>
    <d v="2019-06-21T00:00:00"/>
    <n v="2.3199999999999998"/>
    <n v="1"/>
    <n v="6.9"/>
    <x v="0"/>
    <s v="Ruidoso"/>
    <s v="No considerar"/>
    <x v="0"/>
  </r>
  <r>
    <n v="4431247"/>
    <s v="1st Time/Solo/Duo Travelers!Charming Studio Share!"/>
    <x v="889"/>
    <s v="Sue"/>
    <s v="425 West 23rd Street"/>
    <n v="10011"/>
    <x v="0"/>
    <s v="Chelsea"/>
    <n v="4074726"/>
    <n v="-7400213"/>
    <x v="2"/>
    <x v="9"/>
    <x v="6"/>
    <n v="126"/>
    <d v="2019-06-29T00:00:00"/>
    <n v="2.61"/>
    <n v="1"/>
    <n v="5.6"/>
    <x v="0"/>
    <s v="Ruidoso"/>
    <s v="No considerar"/>
    <x v="0"/>
  </r>
  <r>
    <n v="4309079"/>
    <s v="Big Sunny Room in Apartment With Views"/>
    <x v="890"/>
    <s v="Tarek"/>
    <s v="99 East 4th Street"/>
    <n v="10003"/>
    <x v="0"/>
    <s v="East Village"/>
    <n v="4072603"/>
    <n v="-7398897"/>
    <x v="0"/>
    <x v="186"/>
    <x v="7"/>
    <n v="15"/>
    <d v="2019-04-13T00:00:00"/>
    <n v="0.26"/>
    <n v="1"/>
    <n v="5.6"/>
    <x v="0"/>
    <s v="Ruidoso"/>
    <s v="No considerar"/>
    <x v="0"/>
  </r>
  <r>
    <n v="4308633"/>
    <s v="Wonderful Willi!"/>
    <x v="891"/>
    <s v="Basil"/>
    <s v="247 North 7th Street"/>
    <n v="11211"/>
    <x v="1"/>
    <s v="Williamsburg"/>
    <n v="4071603"/>
    <n v="-739547"/>
    <x v="0"/>
    <x v="187"/>
    <x v="6"/>
    <n v="46"/>
    <d v="2019-06-03T00:00:00"/>
    <n v="0.9"/>
    <n v="1"/>
    <n v="6.9"/>
    <x v="0"/>
    <s v="Ruidoso"/>
    <s v="No considerar"/>
    <x v="0"/>
  </r>
  <r>
    <n v="4615631"/>
    <s v="Charming Bedroom in Cozy NYC Apt."/>
    <x v="892"/>
    <s v="Veronica"/>
    <s v="267 West 146th Street"/>
    <n v="10039"/>
    <x v="0"/>
    <s v="Harlem"/>
    <n v="4082351"/>
    <n v="-7394047"/>
    <x v="0"/>
    <x v="12"/>
    <x v="10"/>
    <n v="57"/>
    <d v="2019-06-10T00:00:00"/>
    <n v="1.03"/>
    <n v="1"/>
    <n v="5.6"/>
    <x v="0"/>
    <s v="Ruidoso"/>
    <s v="No considerar"/>
    <x v="0"/>
  </r>
  <r>
    <n v="4555470"/>
    <s v="Lovely One Bedroom Heart Of Astoria"/>
    <x v="893"/>
    <s v="Mike"/>
    <s v="30-39 32nd Street"/>
    <n v="11102"/>
    <x v="2"/>
    <s v="Astoria"/>
    <n v="4076542"/>
    <n v="-7392115"/>
    <x v="1"/>
    <x v="49"/>
    <x v="4"/>
    <n v="14"/>
    <d v="2018-07-31T00:00:00"/>
    <n v="0.27"/>
    <n v="5"/>
    <n v="6.24"/>
    <x v="0"/>
    <s v="Ruidoso"/>
    <s v="No considerar"/>
    <x v="0"/>
  </r>
  <r>
    <n v="4920912"/>
    <s v="Stylish &amp; New Chelsea Apartment"/>
    <x v="894"/>
    <s v="Kerrie"/>
    <s v="231 West 19th Street"/>
    <n v="10011"/>
    <x v="0"/>
    <s v="Chelsea"/>
    <n v="4074244"/>
    <n v="-7399854"/>
    <x v="1"/>
    <x v="91"/>
    <x v="1"/>
    <n v="0"/>
    <d v="2016-10-10T00:00:00"/>
    <n v="0.66"/>
    <n v="1"/>
    <n v="5.6"/>
    <x v="0"/>
    <s v="Ruidoso"/>
    <s v="No considerar"/>
    <x v="0"/>
  </r>
  <r>
    <n v="4296956"/>
    <s v="Sharbellâ€™s vacation"/>
    <x v="895"/>
    <s v="Sharon"/>
    <s v="1494 East 96th Street"/>
    <n v="11236"/>
    <x v="1"/>
    <s v="Canarsie"/>
    <n v="4063621"/>
    <n v="-7389407"/>
    <x v="1"/>
    <x v="1"/>
    <x v="0"/>
    <n v="11"/>
    <d v="2019-07-07T00:00:00"/>
    <n v="2.75"/>
    <n v="1"/>
    <n v="6.9"/>
    <x v="0"/>
    <s v="Ruidoso"/>
    <s v="No considerar"/>
    <x v="0"/>
  </r>
  <r>
    <n v="4297952"/>
    <s v="Awesome Chelsea 1 bedroom"/>
    <x v="896"/>
    <s v="James"/>
    <s v="360 West 28th Street"/>
    <n v="10001"/>
    <x v="0"/>
    <s v="Chelsea"/>
    <n v="407492"/>
    <n v="-7399847"/>
    <x v="1"/>
    <x v="27"/>
    <x v="6"/>
    <n v="194"/>
    <d v="2019-07-06T00:00:00"/>
    <n v="3.37"/>
    <n v="1"/>
    <n v="5.6"/>
    <x v="0"/>
    <s v="Ruidoso"/>
    <s v="No considerar"/>
    <x v="0"/>
  </r>
  <r>
    <n v="4296291"/>
    <s v="100 st! cozy, clean, private UES E Harlem"/>
    <x v="897"/>
    <s v="Danielle"/>
    <s v="Children's Aid Society East 101st Street"/>
    <n v="10029"/>
    <x v="0"/>
    <s v="East Harlem"/>
    <n v="4078907"/>
    <n v="-7394877"/>
    <x v="1"/>
    <x v="3"/>
    <x v="1"/>
    <n v="107"/>
    <d v="2019-06-27T00:00:00"/>
    <n v="1.91"/>
    <n v="1"/>
    <n v="5.6"/>
    <x v="0"/>
    <s v="Ruidoso"/>
    <s v="No considerar"/>
    <x v="0"/>
  </r>
  <r>
    <n v="4296126"/>
    <s v="POSH  High Rise near Times Square"/>
    <x v="898"/>
    <s v="Lindsay Alexa"/>
    <s v="348 West 38th Street"/>
    <n v="10018"/>
    <x v="0"/>
    <s v="Hell's Kitchen"/>
    <n v="407555"/>
    <n v="-7399369"/>
    <x v="1"/>
    <x v="156"/>
    <x v="3"/>
    <n v="25"/>
    <d v="2019-06-17T00:00:00"/>
    <n v="0.44"/>
    <n v="1"/>
    <n v="5.6"/>
    <x v="0"/>
    <s v="Ruidoso"/>
    <s v="No considerar"/>
    <x v="0"/>
  </r>
  <r>
    <n v="4291654"/>
    <s v="Private room in Bushwick Loft"/>
    <x v="899"/>
    <s v="Brad"/>
    <s v="223 Varet Street"/>
    <n v="11206"/>
    <x v="1"/>
    <s v="Williamsburg"/>
    <n v="4070407"/>
    <n v="-7393562"/>
    <x v="0"/>
    <x v="6"/>
    <x v="1"/>
    <n v="0"/>
    <d v="2015-07-18T00:00:00"/>
    <n v="0.17"/>
    <n v="1"/>
    <n v="6.9"/>
    <x v="0"/>
    <s v="Ruidoso"/>
    <s v="No considerar"/>
    <x v="0"/>
  </r>
  <r>
    <n v="4387152"/>
    <s v="Petit chalet with secret garden"/>
    <x v="900"/>
    <s v="Kanae"/>
    <s v="Williamsburg Bridge Williamsburg"/>
    <n v="11249"/>
    <x v="1"/>
    <s v="Williamsburg"/>
    <n v="4071142"/>
    <n v="-7395535"/>
    <x v="1"/>
    <x v="23"/>
    <x v="0"/>
    <n v="87"/>
    <d v="2019-06-19T00:00:00"/>
    <n v="1.63"/>
    <n v="1"/>
    <n v="6.9"/>
    <x v="0"/>
    <s v="Ruidoso"/>
    <s v="No considerar"/>
    <x v="0"/>
  </r>
  <r>
    <n v="6569350"/>
    <s v="Bright Brooklyn Bed-Stuy Apartment"/>
    <x v="901"/>
    <s v="Gregory"/>
    <s v="315 Macon Street"/>
    <n v="11216"/>
    <x v="1"/>
    <s v="Bedford-Stuyvesant"/>
    <n v="4068258"/>
    <n v="-7393893"/>
    <x v="1"/>
    <x v="8"/>
    <x v="0"/>
    <n v="130"/>
    <d v="2019-07-06T00:00:00"/>
    <n v="2.63"/>
    <n v="1"/>
    <n v="6.9"/>
    <x v="0"/>
    <s v="Ruidoso"/>
    <s v="No considerar"/>
    <x v="0"/>
  </r>
  <r>
    <n v="4286662"/>
    <s v="1 Bedroom in Greenwich Village!"/>
    <x v="902"/>
    <s v="Brian"/>
    <s v="New York University Bond Street"/>
    <n v="10012"/>
    <x v="0"/>
    <s v="Greenwich Village"/>
    <n v="4073032"/>
    <n v="-7399976"/>
    <x v="1"/>
    <x v="98"/>
    <x v="1"/>
    <n v="43"/>
    <d v="2019-07-01T00:00:00"/>
    <n v="0.75"/>
    <n v="1"/>
    <n v="5.6"/>
    <x v="0"/>
    <s v="Ruidoso"/>
    <s v="No considerar"/>
    <x v="0"/>
  </r>
  <r>
    <n v="5396801"/>
    <s v="Premium Apartment in Brooklyn"/>
    <x v="903"/>
    <s v="Alex"/>
    <s v="Junior High School 43 1401"/>
    <n v="11235"/>
    <x v="1"/>
    <s v="Sheepshead Bay"/>
    <n v="4058343"/>
    <n v="-7395386"/>
    <x v="1"/>
    <x v="89"/>
    <x v="6"/>
    <n v="60"/>
    <d v="2019-06-23T00:00:00"/>
    <n v="1.1499999999999999"/>
    <n v="1"/>
    <n v="6.9"/>
    <x v="0"/>
    <s v="Ruidoso"/>
    <s v="No considerar"/>
    <x v="0"/>
  </r>
  <r>
    <n v="4285876"/>
    <s v="LES/Chinatown One Bedroom apt (all to yourself)"/>
    <x v="904"/>
    <s v="Xiao"/>
    <s v="Public School 2 122"/>
    <n v="10002"/>
    <x v="0"/>
    <s v="Lower East Side"/>
    <n v="4071281"/>
    <n v="-7399174"/>
    <x v="1"/>
    <x v="48"/>
    <x v="1"/>
    <n v="16"/>
    <d v="2019-04-06T00:00:00"/>
    <n v="0.28000000000000003"/>
    <n v="1"/>
    <n v="5.6"/>
    <x v="0"/>
    <s v="Ruidoso"/>
    <s v="No considerar"/>
    <x v="0"/>
  </r>
  <r>
    <n v="4284158"/>
    <s v="Homey East Village Private Bedroom "/>
    <x v="905"/>
    <s v="Steven"/>
    <s v="32 East 7th Street"/>
    <n v="10003"/>
    <x v="0"/>
    <s v="East Village"/>
    <n v="4072833"/>
    <n v="-7398917"/>
    <x v="0"/>
    <x v="27"/>
    <x v="1"/>
    <n v="0"/>
    <d v="2015-08-14T00:00:00"/>
    <n v="0.36"/>
    <n v="1"/>
    <n v="5.6"/>
    <x v="0"/>
    <s v="Ruidoso"/>
    <s v="No considerar"/>
    <x v="0"/>
  </r>
  <r>
    <n v="4281241"/>
    <s v="Can't Beat this Central Location!"/>
    <x v="906"/>
    <s v="Daniel"/>
    <s v="Rubin Hall 35"/>
    <n v="10003"/>
    <x v="0"/>
    <s v="Greenwich Village"/>
    <n v="4073341"/>
    <n v="-7399489"/>
    <x v="1"/>
    <x v="51"/>
    <x v="1"/>
    <n v="26"/>
    <d v="2016-07-31T00:00:00"/>
    <n v="0.45"/>
    <n v="1"/>
    <n v="5.6"/>
    <x v="0"/>
    <s v="Ruidoso"/>
    <s v="No considerar"/>
    <x v="0"/>
  </r>
  <r>
    <n v="6603756"/>
    <s v="Amazing Bright bedroom in Harlem"/>
    <x v="907"/>
    <s v="Simone"/>
    <s v="130 West 142nd Street"/>
    <n v="10030"/>
    <x v="0"/>
    <s v="Harlem"/>
    <n v="4081894"/>
    <n v="-7393871"/>
    <x v="0"/>
    <x v="188"/>
    <x v="3"/>
    <n v="20"/>
    <d v="2019-04-26T00:00:00"/>
    <n v="0.41"/>
    <n v="1"/>
    <n v="5.6"/>
    <x v="0"/>
    <s v="Ruidoso"/>
    <s v="No considerar"/>
    <x v="0"/>
  </r>
  <r>
    <n v="4850000"/>
    <s v="1 Bedroom in Bushwick APT"/>
    <x v="908"/>
    <s v="Sam"/>
    <s v="361 Harman Street"/>
    <n v="11237"/>
    <x v="1"/>
    <s v="Bushwick"/>
    <n v="4070141"/>
    <n v="-7391782"/>
    <x v="0"/>
    <x v="22"/>
    <x v="1"/>
    <n v="0"/>
    <d v="2019-05-25T00:00:00"/>
    <n v="1.93"/>
    <n v="1"/>
    <n v="6.9"/>
    <x v="0"/>
    <s v="Ruidoso"/>
    <s v="No considerar"/>
    <x v="0"/>
  </r>
  <r>
    <n v="4279550"/>
    <s v="Pure Serenity 1BR in the Lower East Side"/>
    <x v="909"/>
    <s v="Lea"/>
    <s v="The Clemente Suffolk Street"/>
    <n v="10002"/>
    <x v="0"/>
    <s v="Lower East Side"/>
    <n v="4071912"/>
    <n v="-739863"/>
    <x v="1"/>
    <x v="26"/>
    <x v="6"/>
    <n v="122"/>
    <d v="2019-07-01T00:00:00"/>
    <n v="2.15"/>
    <n v="1"/>
    <n v="5.6"/>
    <x v="0"/>
    <s v="Ruidoso"/>
    <s v="No considerar"/>
    <x v="0"/>
  </r>
  <r>
    <n v="4279260"/>
    <s v="Spacious Scandi-inspired apt in private house"/>
    <x v="910"/>
    <s v="Linda"/>
    <s v="59-13 67th Avenue"/>
    <n v="11385"/>
    <x v="2"/>
    <s v="Ridgewood"/>
    <n v="4070463"/>
    <n v="-7390132"/>
    <x v="1"/>
    <x v="5"/>
    <x v="6"/>
    <n v="77"/>
    <d v="2019-06-09T00:00:00"/>
    <n v="1.5"/>
    <n v="5"/>
    <n v="6.24"/>
    <x v="0"/>
    <s v="Ruidoso"/>
    <s v="No considerar"/>
    <x v="0"/>
  </r>
  <r>
    <n v="4925517"/>
    <s v="Lâ™¥vely 1BR! Times Square BROADWAY Theatre District"/>
    <x v="911"/>
    <s v="Kyle"/>
    <s v="350 West 48th Street"/>
    <n v="10036"/>
    <x v="0"/>
    <s v="Hell's Kitchen"/>
    <n v="4076175"/>
    <n v="-739892"/>
    <x v="0"/>
    <x v="34"/>
    <x v="1"/>
    <n v="318"/>
    <d v="2019-06-24T00:00:00"/>
    <n v="5.78"/>
    <n v="1"/>
    <n v="5.6"/>
    <x v="0"/>
    <s v="Ruidoso"/>
    <s v="No considerar"/>
    <x v="0"/>
  </r>
  <r>
    <n v="4277980"/>
    <s v="The Jewel of Crown Heights- Franklin Ave {NEW}"/>
    <x v="912"/>
    <s v="SooKi"/>
    <s v="586 Prospect Place"/>
    <n v="11238"/>
    <x v="1"/>
    <s v="Crown Heights"/>
    <n v="4067484"/>
    <n v="-7395751"/>
    <x v="1"/>
    <x v="59"/>
    <x v="6"/>
    <n v="32"/>
    <d v="2019-06-13T00:00:00"/>
    <n v="0.56000000000000005"/>
    <n v="1"/>
    <n v="6.9"/>
    <x v="0"/>
    <s v="Ruidoso"/>
    <s v="No considerar"/>
    <x v="0"/>
  </r>
  <r>
    <n v="4401193"/>
    <s v="Private Studio, Columbia University"/>
    <x v="913"/>
    <s v="Adrien"/>
    <s v="East Campus Residence Hall Morningside Drive"/>
    <n v="10027"/>
    <x v="0"/>
    <s v="Morningside Heights"/>
    <n v="4080699"/>
    <n v="-7395937"/>
    <x v="1"/>
    <x v="55"/>
    <x v="3"/>
    <n v="4"/>
    <d v="2015-09-26T00:00:00"/>
    <n v="7.0000000000000007E-2"/>
    <n v="1"/>
    <n v="5.6"/>
    <x v="0"/>
    <s v="Ruidoso"/>
    <s v="No considerar"/>
    <x v="0"/>
  </r>
  <r>
    <n v="4275729"/>
    <s v="Two room suite for rent in Bushwick"/>
    <x v="914"/>
    <s v="Ezra"/>
    <s v="400 Evergreen Avenue"/>
    <n v="11221"/>
    <x v="1"/>
    <s v="Bushwick"/>
    <n v="4069341"/>
    <n v="-7392266"/>
    <x v="1"/>
    <x v="6"/>
    <x v="5"/>
    <n v="0"/>
    <d v="2017-05-01T00:00:00"/>
    <n v="0.02"/>
    <n v="1"/>
    <n v="6.9"/>
    <x v="0"/>
    <s v="Ruidoso"/>
    <s v="No considerar"/>
    <x v="0"/>
  </r>
  <r>
    <n v="5406167"/>
    <s v="Spacious and sunny private room"/>
    <x v="915"/>
    <s v="Diego"/>
    <s v="475 Onderdonk Avenue"/>
    <n v="11385"/>
    <x v="2"/>
    <s v="Ridgewood"/>
    <n v="4070696"/>
    <n v="-7391155"/>
    <x v="0"/>
    <x v="16"/>
    <x v="6"/>
    <n v="49"/>
    <d v="2019-06-02T00:00:00"/>
    <n v="0.95"/>
    <n v="5"/>
    <n v="6.24"/>
    <x v="0"/>
    <s v="Ruidoso"/>
    <s v="No considerar"/>
    <x v="0"/>
  </r>
  <r>
    <n v="4274462"/>
    <s v="Spacious and cosy private room."/>
    <x v="915"/>
    <s v="Diego"/>
    <s v="1733 Menahan Street"/>
    <n v="11385"/>
    <x v="2"/>
    <s v="Ridgewood"/>
    <n v="4070439"/>
    <n v="-7391111"/>
    <x v="0"/>
    <x v="16"/>
    <x v="6"/>
    <n v="37"/>
    <d v="2019-05-28T00:00:00"/>
    <n v="0.73"/>
    <n v="5"/>
    <n v="6.24"/>
    <x v="0"/>
    <s v="Ruidoso"/>
    <s v="No considerar"/>
    <x v="0"/>
  </r>
  <r>
    <n v="4273931"/>
    <s v="UPPER EAST SIDE DOORMAN BUILDING"/>
    <x v="916"/>
    <s v="Alessio"/>
    <s v="164 East 68th Street"/>
    <n v="10065"/>
    <x v="0"/>
    <s v="Upper East Side"/>
    <n v="4076751"/>
    <n v="-7396309"/>
    <x v="1"/>
    <x v="111"/>
    <x v="3"/>
    <n v="57"/>
    <d v="2016-11-28T00:00:00"/>
    <n v="1.08"/>
    <n v="1"/>
    <n v="5.6"/>
    <x v="0"/>
    <s v="Ruidoso"/>
    <s v="No considerar"/>
    <x v="0"/>
  </r>
  <r>
    <n v="4270499"/>
    <s v="Cozy One Bedroom Apt - Astoria"/>
    <x v="917"/>
    <s v="George &amp; Diana"/>
    <s v="31-04 32nd Street"/>
    <n v="11106"/>
    <x v="2"/>
    <s v="Astoria"/>
    <n v="4076369"/>
    <n v="-7392291"/>
    <x v="1"/>
    <x v="0"/>
    <x v="6"/>
    <n v="112"/>
    <d v="2018-06-18T00:00:00"/>
    <n v="1.94"/>
    <n v="5"/>
    <n v="6.24"/>
    <x v="0"/>
    <s v="Ruidoso"/>
    <s v="No considerar"/>
    <x v="0"/>
  </r>
  <r>
    <n v="4274443"/>
    <s v="Wyndham 45 Midtown NYC"/>
    <x v="918"/>
    <s v="Roberta"/>
    <s v="228 East 45th Street"/>
    <n v="10017"/>
    <x v="0"/>
    <s v="Midtown"/>
    <n v="4075195"/>
    <n v="-7397191"/>
    <x v="0"/>
    <x v="168"/>
    <x v="6"/>
    <n v="1"/>
    <d v="2016-05-17T00:00:00"/>
    <n v="0.03"/>
    <n v="1"/>
    <n v="5.6"/>
    <x v="0"/>
    <s v="Ruidoso"/>
    <s v="No considerar"/>
    <x v="0"/>
  </r>
  <r>
    <n v="4263624"/>
    <s v="LOVELY GARDEN APT FOR 2 TO 4"/>
    <x v="919"/>
    <s v="Gregory"/>
    <s v="Hamilton Vocational High School 150"/>
    <n v="11213"/>
    <x v="1"/>
    <s v="Crown Heights"/>
    <n v="4067566"/>
    <n v="-7393944"/>
    <x v="1"/>
    <x v="189"/>
    <x v="0"/>
    <n v="15"/>
    <d v="2019-04-22T00:00:00"/>
    <n v="0.26"/>
    <n v="1"/>
    <n v="6.9"/>
    <x v="0"/>
    <s v="Ruidoso"/>
    <s v="No considerar"/>
    <x v="0"/>
  </r>
  <r>
    <n v="4262707"/>
    <s v="Upscale, JFK/Beach, modern 1BR apt."/>
    <x v="920"/>
    <s v="Aj"/>
    <s v="161-11 85th Street"/>
    <n v="11414"/>
    <x v="2"/>
    <s v="Howard Beach"/>
    <n v="4065443"/>
    <n v="-7384605"/>
    <x v="1"/>
    <x v="81"/>
    <x v="11"/>
    <n v="2"/>
    <d v="2014-10-11T00:00:00"/>
    <n v="0.03"/>
    <n v="5"/>
    <n v="6.24"/>
    <x v="0"/>
    <s v="Ruidoso"/>
    <s v="No considerar"/>
    <x v="0"/>
  </r>
  <r>
    <n v="4274595"/>
    <s v="Garden Oasis Apartment - 2 bedroom"/>
    <x v="921"/>
    <s v="Julia"/>
    <s v="2 East 127th Street"/>
    <n v="10035"/>
    <x v="0"/>
    <s v="East Harlem"/>
    <n v="4080751"/>
    <n v="-7394097"/>
    <x v="1"/>
    <x v="17"/>
    <x v="0"/>
    <n v="162"/>
    <d v="2019-06-15T00:00:00"/>
    <n v="2.84"/>
    <n v="1"/>
    <n v="5.6"/>
    <x v="0"/>
    <s v="Ruidoso"/>
    <s v="No considerar"/>
    <x v="0"/>
  </r>
  <r>
    <n v="4936254"/>
    <s v="Big &amp; bright 2 bedroom apartment! Lower East Side!"/>
    <x v="922"/>
    <s v="Dominik"/>
    <s v="80 Ridge Street"/>
    <n v="10002"/>
    <x v="0"/>
    <s v="Lower East Side"/>
    <n v="4071763"/>
    <n v="-7398359"/>
    <x v="1"/>
    <x v="5"/>
    <x v="1"/>
    <n v="17"/>
    <d v="2019-07-07T00:00:00"/>
    <n v="0.36"/>
    <n v="1"/>
    <n v="5.6"/>
    <x v="0"/>
    <s v="Ruidoso"/>
    <s v="No considerar"/>
    <x v="0"/>
  </r>
  <r>
    <n v="5881122"/>
    <s v="Lovely, bright &amp; cozy room in Manhattan!"/>
    <x v="922"/>
    <s v="Dominik"/>
    <s v="232 Delancey Street"/>
    <n v="10002"/>
    <x v="0"/>
    <s v="Lower East Side"/>
    <n v="4071735"/>
    <n v="-7398213"/>
    <x v="0"/>
    <x v="0"/>
    <x v="1"/>
    <n v="44"/>
    <d v="2019-06-10T00:00:00"/>
    <n v="1.1499999999999999"/>
    <n v="1"/>
    <n v="5.6"/>
    <x v="0"/>
    <s v="Ruidoso"/>
    <s v="No considerar"/>
    <x v="0"/>
  </r>
  <r>
    <n v="4250746"/>
    <s v="Newly-Renovated 2BR/1BTH Garden Apt"/>
    <x v="923"/>
    <s v="Kevin"/>
    <s v="610 Van Buren Street"/>
    <n v="11221"/>
    <x v="1"/>
    <s v="Bushwick"/>
    <n v="4069271"/>
    <n v="-7392535"/>
    <x v="1"/>
    <x v="48"/>
    <x v="3"/>
    <n v="120"/>
    <d v="2019-06-10T00:00:00"/>
    <n v="2.09"/>
    <n v="1"/>
    <n v="6.9"/>
    <x v="0"/>
    <s v="Ruidoso"/>
    <s v="No considerar"/>
    <x v="0"/>
  </r>
  <r>
    <n v="4248788"/>
    <s v="W70s Lg. Studio with outdoor space"/>
    <x v="924"/>
    <s v="Chloe"/>
    <s v="305 Columbus Avenue"/>
    <n v="10023"/>
    <x v="0"/>
    <s v="Upper West Side"/>
    <n v="4077881"/>
    <n v="-7397726"/>
    <x v="1"/>
    <x v="21"/>
    <x v="6"/>
    <n v="5"/>
    <d v="2015-11-27T00:00:00"/>
    <n v="0.11"/>
    <n v="1"/>
    <n v="5.6"/>
    <x v="0"/>
    <s v="Ruidoso"/>
    <s v="No considerar"/>
    <x v="0"/>
  </r>
  <r>
    <n v="4244242"/>
    <s v="Best Bedroom in Bedstuy/Bushwick. Ensuite bathroom"/>
    <x v="925"/>
    <s v="BrooklynSleeps"/>
    <s v="736 Willoughby Avenue"/>
    <n v="11206"/>
    <x v="1"/>
    <s v="Bedford-Stuyvesant"/>
    <n v="4069496"/>
    <n v="-7393949"/>
    <x v="0"/>
    <x v="9"/>
    <x v="1"/>
    <n v="110"/>
    <d v="2019-06-23T00:00:00"/>
    <n v="1.96"/>
    <n v="1"/>
    <n v="6.9"/>
    <x v="0"/>
    <s v="Ruidoso"/>
    <s v="No considerar"/>
    <x v="0"/>
  </r>
  <r>
    <n v="4261214"/>
    <s v="Cozy place in Uptown Manhattan"/>
    <x v="926"/>
    <s v="Gita"/>
    <s v="345 Malcolm X Boulevard"/>
    <n v="10027"/>
    <x v="0"/>
    <s v="Harlem"/>
    <n v="4080936"/>
    <n v="-7394454"/>
    <x v="1"/>
    <x v="28"/>
    <x v="6"/>
    <n v="82"/>
    <d v="2019-06-05T00:00:00"/>
    <n v="1.43"/>
    <n v="1"/>
    <n v="5.6"/>
    <x v="0"/>
    <s v="Ruidoso"/>
    <s v="No considerar"/>
    <x v="0"/>
  </r>
  <r>
    <n v="5690007"/>
    <s v="New York City Private Room near Metro"/>
    <x v="927"/>
    <s v="Patricio"/>
    <s v="652 West 189th Street"/>
    <n v="10040"/>
    <x v="0"/>
    <s v="Washington Heights"/>
    <n v="4085494"/>
    <n v="-7393179"/>
    <x v="0"/>
    <x v="3"/>
    <x v="1"/>
    <n v="155"/>
    <d v="2019-07-07T00:00:00"/>
    <n v="4.42"/>
    <n v="1"/>
    <n v="5.6"/>
    <x v="0"/>
    <s v="Ruidoso"/>
    <s v="No considerar"/>
    <x v="0"/>
  </r>
  <r>
    <n v="4576206"/>
    <s v="Brooklyn Brownstone Beauty"/>
    <x v="928"/>
    <s v="Marycatherine"/>
    <s v="535 Carlton Avenue"/>
    <n v="11238"/>
    <x v="1"/>
    <s v="Prospect Heights"/>
    <n v="4068137"/>
    <n v="-7397081"/>
    <x v="1"/>
    <x v="0"/>
    <x v="0"/>
    <n v="27"/>
    <d v="2019-07-05T00:00:00"/>
    <n v="0.49"/>
    <n v="1"/>
    <n v="6.9"/>
    <x v="0"/>
    <s v="Ruidoso"/>
    <s v="No considerar"/>
    <x v="0"/>
  </r>
  <r>
    <n v="5159567"/>
    <s v="Perfect One Bedroom in Greenpoint"/>
    <x v="929"/>
    <s v="David"/>
    <s v="319 Eckford Street"/>
    <n v="11222"/>
    <x v="1"/>
    <s v="Greenpoint"/>
    <n v="4072981"/>
    <n v="-7395268"/>
    <x v="1"/>
    <x v="63"/>
    <x v="13"/>
    <n v="21"/>
    <d v="2018-08-15T00:00:00"/>
    <n v="0.44"/>
    <n v="1"/>
    <n v="6.9"/>
    <x v="0"/>
    <s v="Ruidoso"/>
    <s v="No considerar"/>
    <x v="0"/>
  </r>
  <r>
    <n v="4241486"/>
    <s v="Floor Through East Village Lux Apt"/>
    <x v="930"/>
    <s v="Lorcan"/>
    <s v="105 1st Avenue"/>
    <n v="10003"/>
    <x v="0"/>
    <s v="East Village"/>
    <n v="4072685"/>
    <n v="-7398638"/>
    <x v="1"/>
    <x v="37"/>
    <x v="6"/>
    <n v="92"/>
    <d v="2019-07-04T00:00:00"/>
    <n v="1.59"/>
    <n v="1"/>
    <n v="5.6"/>
    <x v="0"/>
    <s v="Ruidoso"/>
    <s v="No considerar"/>
    <x v="0"/>
  </r>
  <r>
    <n v="4240861"/>
    <s v="Small Private Studio!"/>
    <x v="931"/>
    <s v="Tameisha"/>
    <s v="152 Cornelia Street"/>
    <n v="11221"/>
    <x v="1"/>
    <s v="Bushwick"/>
    <n v="4069108"/>
    <n v="-7391443"/>
    <x v="0"/>
    <x v="15"/>
    <x v="6"/>
    <n v="129"/>
    <d v="2019-06-16T00:00:00"/>
    <n v="2.2400000000000002"/>
    <n v="1"/>
    <n v="6.9"/>
    <x v="0"/>
    <s v="Ruidoso"/>
    <s v="No considerar"/>
    <x v="0"/>
  </r>
  <r>
    <n v="4244576"/>
    <s v="Very clean/comfortable shared room"/>
    <x v="932"/>
    <s v="Nathaniel"/>
    <s v="612 West 189th Street"/>
    <n v="10040"/>
    <x v="0"/>
    <s v="Washington Heights"/>
    <n v="408544"/>
    <n v="-7393091"/>
    <x v="2"/>
    <x v="147"/>
    <x v="1"/>
    <n v="1"/>
    <d v="2015-06-05T00:00:00"/>
    <n v="0.02"/>
    <n v="1"/>
    <n v="5.6"/>
    <x v="0"/>
    <s v="Ruidoso"/>
    <s v="No considerar"/>
    <x v="0"/>
  </r>
  <r>
    <n v="4232865"/>
    <s v="Beautiful Oasis"/>
    <x v="933"/>
    <s v="Anita"/>
    <s v="West 81st Street &amp; Columbus Avenue West 81st Street"/>
    <n v="10024"/>
    <x v="0"/>
    <s v="Upper West Side"/>
    <n v="4078278"/>
    <n v="-7397437"/>
    <x v="1"/>
    <x v="21"/>
    <x v="1"/>
    <n v="1"/>
    <d v="2015-11-01T00:00:00"/>
    <n v="0.02"/>
    <n v="1"/>
    <n v="5.6"/>
    <x v="0"/>
    <s v="Ruidoso"/>
    <s v="No considerar"/>
    <x v="0"/>
  </r>
  <r>
    <n v="6071870"/>
    <s v="Live in Harlem close to Columbia U!"/>
    <x v="934"/>
    <s v="Mekkie"/>
    <s v="10 Morningside Avenue"/>
    <n v="10026"/>
    <x v="0"/>
    <s v="Morningside Heights"/>
    <n v="4080465"/>
    <n v="-7395827"/>
    <x v="0"/>
    <x v="66"/>
    <x v="6"/>
    <n v="7"/>
    <d v="2019-01-07T00:00:00"/>
    <n v="0.15"/>
    <n v="1"/>
    <n v="5.6"/>
    <x v="0"/>
    <s v="Ruidoso"/>
    <s v="No considerar"/>
    <x v="0"/>
  </r>
  <r>
    <n v="4227207"/>
    <s v="Park Slope perfectly renovated 1BR+"/>
    <x v="935"/>
    <s v="Christophe"/>
    <s v="258 12th Street"/>
    <n v="11215"/>
    <x v="1"/>
    <s v="South Slope"/>
    <n v="4066752"/>
    <n v="-7398892"/>
    <x v="1"/>
    <x v="91"/>
    <x v="6"/>
    <n v="76"/>
    <d v="2019-07-01T00:00:00"/>
    <n v="1.33"/>
    <n v="1"/>
    <n v="6.9"/>
    <x v="0"/>
    <s v="Ruidoso"/>
    <s v="No considerar"/>
    <x v="0"/>
  </r>
  <r>
    <n v="4227141"/>
    <s v="Cozy Bedroom"/>
    <x v="936"/>
    <s v="Reenie"/>
    <s v="621 Gates Avenue"/>
    <n v="11221"/>
    <x v="1"/>
    <s v="Bedford-Stuyvesant"/>
    <n v="4068724"/>
    <n v="-7394218"/>
    <x v="0"/>
    <x v="69"/>
    <x v="6"/>
    <n v="11"/>
    <d v="2019-06-02T00:00:00"/>
    <n v="0.81"/>
    <n v="1"/>
    <n v="6.9"/>
    <x v="0"/>
    <s v="Ruidoso"/>
    <s v="No considerar"/>
    <x v="0"/>
  </r>
  <r>
    <n v="4227018"/>
    <s v="Amazing View in East Williamsburg "/>
    <x v="937"/>
    <s v="William"/>
    <s v="246 Withers Street"/>
    <n v="11211"/>
    <x v="1"/>
    <s v="Williamsburg"/>
    <n v="4071752"/>
    <n v="-7394187"/>
    <x v="2"/>
    <x v="5"/>
    <x v="1"/>
    <n v="0"/>
    <d v="2015-07-14T00:00:00"/>
    <n v="0.41"/>
    <n v="1"/>
    <n v="6.9"/>
    <x v="0"/>
    <s v="Ruidoso"/>
    <s v="No considerar"/>
    <x v="0"/>
  </r>
  <r>
    <n v="4573897"/>
    <s v="Private BR in 2 BR Modern Apartment"/>
    <x v="938"/>
    <s v="Crysdian"/>
    <s v="623 West 207th Street"/>
    <n v="10034"/>
    <x v="0"/>
    <s v="Inwood"/>
    <n v="4086821"/>
    <n v="-7392128"/>
    <x v="0"/>
    <x v="190"/>
    <x v="6"/>
    <n v="70"/>
    <d v="2019-06-08T00:00:00"/>
    <n v="1.37"/>
    <n v="1"/>
    <n v="5.6"/>
    <x v="0"/>
    <s v="Ruidoso"/>
    <s v="No considerar"/>
    <x v="0"/>
  </r>
  <r>
    <n v="4226098"/>
    <s v="W. 80's Central Park 3 Blocks Walk"/>
    <x v="939"/>
    <s v="Mark"/>
    <s v="86th Street Broadway"/>
    <n v="10024"/>
    <x v="0"/>
    <s v="Upper West Side"/>
    <n v="4078883"/>
    <n v="-7397616"/>
    <x v="0"/>
    <x v="32"/>
    <x v="1"/>
    <n v="319"/>
    <d v="2019-06-25T00:00:00"/>
    <n v="5.6"/>
    <n v="1"/>
    <n v="5.6"/>
    <x v="0"/>
    <s v="Ruidoso"/>
    <s v="No considerar"/>
    <x v="0"/>
  </r>
  <r>
    <n v="4225745"/>
    <s v="Cute Studio in Trendy Neighborhood"/>
    <x v="940"/>
    <s v="Whitney"/>
    <s v="892 Fulton Street"/>
    <n v="11238"/>
    <x v="1"/>
    <s v="Clinton Hill"/>
    <n v="4068275"/>
    <n v="-7396542"/>
    <x v="1"/>
    <x v="71"/>
    <x v="6"/>
    <n v="7"/>
    <d v="2018-08-13T00:00:00"/>
    <n v="0.13"/>
    <n v="1"/>
    <n v="6.9"/>
    <x v="0"/>
    <s v="Ruidoso"/>
    <s v="No considerar"/>
    <x v="0"/>
  </r>
  <r>
    <n v="4612401"/>
    <s v="Bushwick Pad"/>
    <x v="941"/>
    <s v="Sam"/>
    <s v="990 DeKalb Avenue"/>
    <n v="11221"/>
    <x v="1"/>
    <s v="Bedford-Stuyvesant"/>
    <n v="4069295"/>
    <n v="-7393537"/>
    <x v="0"/>
    <x v="9"/>
    <x v="1"/>
    <n v="0"/>
    <d v="2019-06-29T00:00:00"/>
    <n v="0.38"/>
    <n v="1"/>
    <n v="6.9"/>
    <x v="0"/>
    <s v="Ruidoso"/>
    <s v="No considerar"/>
    <x v="0"/>
  </r>
  <r>
    <n v="4220151"/>
    <s v="Clean/Quiet Apt, Great Location, with washer/dryer"/>
    <x v="942"/>
    <s v="David"/>
    <s v="350 West 23rd Street"/>
    <n v="10011"/>
    <x v="0"/>
    <s v="Chelsea"/>
    <n v="4074588"/>
    <n v="-7400055"/>
    <x v="1"/>
    <x v="191"/>
    <x v="1"/>
    <n v="202"/>
    <d v="2019-06-19T00:00:00"/>
    <n v="3.53"/>
    <n v="1"/>
    <n v="5.6"/>
    <x v="0"/>
    <s v="Ruidoso"/>
    <s v="No considerar"/>
    <x v="0"/>
  </r>
  <r>
    <n v="4219851"/>
    <s v="Bushwick Brooklyn NYC Apt, with LG kitchen &amp; yard!"/>
    <x v="943"/>
    <s v="Amy"/>
    <s v="97 Central Avenue"/>
    <n v="11206"/>
    <x v="1"/>
    <s v="Bushwick"/>
    <n v="4070071"/>
    <n v="-7392913"/>
    <x v="1"/>
    <x v="45"/>
    <x v="6"/>
    <n v="19"/>
    <d v="2019-05-27T00:00:00"/>
    <n v="0.44"/>
    <n v="1"/>
    <n v="6.9"/>
    <x v="0"/>
    <s v="Ruidoso"/>
    <s v="No considerar"/>
    <x v="0"/>
  </r>
  <r>
    <n v="4378816"/>
    <s v="Room in Bushwick Brooklyn NYC, LG KITCHEN &amp; YARD"/>
    <x v="943"/>
    <s v="Amy"/>
    <s v="51 Wilson Avenue"/>
    <n v="11237"/>
    <x v="1"/>
    <s v="Bushwick"/>
    <n v="4070253"/>
    <n v="-7392898"/>
    <x v="0"/>
    <x v="86"/>
    <x v="6"/>
    <n v="63"/>
    <d v="2019-06-17T00:00:00"/>
    <n v="1.68"/>
    <n v="1"/>
    <n v="6.9"/>
    <x v="0"/>
    <s v="Ruidoso"/>
    <s v="No considerar"/>
    <x v="0"/>
  </r>
  <r>
    <n v="6397963"/>
    <s v="Room in BushBurg Apt w/ Rooftop"/>
    <x v="944"/>
    <s v="Jordan"/>
    <s v="1 Humboldt Street"/>
    <n v="11206"/>
    <x v="1"/>
    <s v="Williamsburg"/>
    <n v="4070125"/>
    <n v="-7394061"/>
    <x v="0"/>
    <x v="45"/>
    <x v="1"/>
    <n v="3"/>
    <d v="2016-03-28T00:00:00"/>
    <n v="0.06"/>
    <n v="1"/>
    <n v="6.9"/>
    <x v="0"/>
    <s v="Ruidoso"/>
    <s v="No considerar"/>
    <x v="0"/>
  </r>
  <r>
    <n v="4218098"/>
    <s v="Sunny, small apartment near Central Park-Columbia"/>
    <x v="945"/>
    <s v="Francesca"/>
    <s v="P.S. 76 West 121st Street"/>
    <n v="10027"/>
    <x v="0"/>
    <s v="Harlem"/>
    <n v="4080653"/>
    <n v="-7395194"/>
    <x v="1"/>
    <x v="29"/>
    <x v="3"/>
    <n v="26"/>
    <d v="2019-06-24T00:00:00"/>
    <n v="0.45"/>
    <n v="1"/>
    <n v="5.6"/>
    <x v="0"/>
    <s v="Ruidoso"/>
    <s v="Dentro del presupuesto"/>
    <x v="0"/>
  </r>
  <r>
    <n v="4217268"/>
    <s v="1 Bedroom Apartment in Washington Heights - Summer"/>
    <x v="946"/>
    <s v="Robert"/>
    <s v="565 West 171st Street"/>
    <n v="10032"/>
    <x v="0"/>
    <s v="Washington Heights"/>
    <n v="4084261"/>
    <n v="-7393771"/>
    <x v="1"/>
    <x v="3"/>
    <x v="7"/>
    <n v="1"/>
    <d v="2018-08-12T00:00:00"/>
    <n v="0.09"/>
    <n v="1"/>
    <n v="5.6"/>
    <x v="0"/>
    <s v="Ruidoso"/>
    <s v="No considerar"/>
    <x v="0"/>
  </r>
  <r>
    <n v="4216745"/>
    <s v="Sunlit Private Room / Spacious Pre-War Apartment"/>
    <x v="947"/>
    <s v="Julie"/>
    <s v="1344 Dean Street"/>
    <n v="11216"/>
    <x v="1"/>
    <s v="Crown Heights"/>
    <n v="4067658"/>
    <n v="-739444"/>
    <x v="0"/>
    <x v="6"/>
    <x v="1"/>
    <n v="0"/>
    <d v="2019-05-05T00:00:00"/>
    <n v="0.02"/>
    <n v="1"/>
    <n v="6.9"/>
    <x v="0"/>
    <s v="Ruidoso"/>
    <s v="No considerar"/>
    <x v="0"/>
  </r>
  <r>
    <n v="4431674"/>
    <s v="HOME AWAY FROM HOME"/>
    <x v="948"/>
    <s v="Patwell"/>
    <s v="104 West 114th Street"/>
    <n v="10026"/>
    <x v="0"/>
    <s v="Harlem"/>
    <n v="4080066"/>
    <n v="-7395147"/>
    <x v="1"/>
    <x v="28"/>
    <x v="6"/>
    <n v="36"/>
    <d v="2018-11-06T00:00:00"/>
    <n v="0.78"/>
    <n v="1"/>
    <n v="5.6"/>
    <x v="0"/>
    <s v="Ruidoso"/>
    <s v="No considerar"/>
    <x v="0"/>
  </r>
  <r>
    <n v="4259427"/>
    <s v="Appartement en duplex de 3 chambres"/>
    <x v="949"/>
    <s v="Solange Et Michel"/>
    <s v="1095 Lincoln Place"/>
    <n v="11213"/>
    <x v="1"/>
    <s v="Crown Heights"/>
    <n v="4067027"/>
    <n v="-7394033"/>
    <x v="1"/>
    <x v="1"/>
    <x v="13"/>
    <n v="27"/>
    <d v="2019-05-02T00:00:00"/>
    <n v="0.47"/>
    <n v="1"/>
    <n v="6.9"/>
    <x v="0"/>
    <s v="Ruidoso"/>
    <s v="No considerar"/>
    <x v="0"/>
  </r>
  <r>
    <n v="4885975"/>
    <s v="Large Bedroom by Grand Central Station in NYC"/>
    <x v="950"/>
    <s v="Jason"/>
    <s v="225 East 44th Street"/>
    <n v="10017"/>
    <x v="0"/>
    <s v="Midtown"/>
    <n v="4075163"/>
    <n v="-739722"/>
    <x v="0"/>
    <x v="11"/>
    <x v="7"/>
    <n v="27"/>
    <d v="2018-08-09T00:00:00"/>
    <n v="0.5"/>
    <n v="1"/>
    <n v="5.6"/>
    <x v="0"/>
    <s v="Ruidoso"/>
    <s v="No considerar"/>
    <x v="0"/>
  </r>
  <r>
    <n v="4204083"/>
    <s v="The White House"/>
    <x v="951"/>
    <s v="Hazel"/>
    <s v="400 Herkimer Street"/>
    <n v="11213"/>
    <x v="1"/>
    <s v="Bedford-Stuyvesant"/>
    <n v="406789"/>
    <n v="-7394001"/>
    <x v="1"/>
    <x v="67"/>
    <x v="1"/>
    <n v="223"/>
    <d v="2019-06-20T00:00:00"/>
    <n v="3.91"/>
    <n v="1"/>
    <n v="6.9"/>
    <x v="0"/>
    <s v="Ruidoso"/>
    <s v="No considerar"/>
    <x v="0"/>
  </r>
  <r>
    <n v="4199782"/>
    <s v="Park Slope's - Pied Ã  Terre (1-Bedroom Apt)"/>
    <x v="952"/>
    <s v="Alexandre"/>
    <s v="331 13th Street"/>
    <n v="11215"/>
    <x v="1"/>
    <s v="South Slope"/>
    <n v="406656"/>
    <n v="-7398575"/>
    <x v="1"/>
    <x v="39"/>
    <x v="6"/>
    <n v="128"/>
    <d v="2019-04-24T00:00:00"/>
    <n v="2.23"/>
    <n v="1"/>
    <n v="6.9"/>
    <x v="0"/>
    <s v="Ruidoso"/>
    <s v="No considerar"/>
    <x v="0"/>
  </r>
  <r>
    <n v="4199411"/>
    <s v="Greenwich Village Living!"/>
    <x v="953"/>
    <s v="Mo"/>
    <s v="Wanamaker Store Annex 770"/>
    <n v="10003"/>
    <x v="0"/>
    <s v="East Village"/>
    <n v="4073062"/>
    <n v="-7399122"/>
    <x v="1"/>
    <x v="40"/>
    <x v="6"/>
    <n v="0"/>
    <d v="2018-12-22T00:00:00"/>
    <n v="0.35"/>
    <n v="1"/>
    <n v="5.7"/>
    <x v="0"/>
    <s v="Ruidoso"/>
    <s v="No considerar"/>
    <x v="0"/>
  </r>
  <r>
    <n v="4197760"/>
    <s v="Stylish 1 BedRoom very quiet Upper East Side Apt!"/>
    <x v="954"/>
    <s v="Kelly"/>
    <s v="Sophie Fricke Hall York Avenue"/>
    <n v="10128"/>
    <x v="0"/>
    <s v="Upper East Side"/>
    <n v="4076169"/>
    <n v="-7395682"/>
    <x v="1"/>
    <x v="181"/>
    <x v="3"/>
    <n v="179"/>
    <d v="2019-06-17T00:00:00"/>
    <n v="3.14"/>
    <n v="1"/>
    <n v="5.6"/>
    <x v="0"/>
    <s v="Ruidoso"/>
    <s v="No considerar"/>
    <x v="0"/>
  </r>
  <r>
    <n v="4196039"/>
    <s v="Artist's Studio Apartment"/>
    <x v="955"/>
    <s v="Jo"/>
    <s v="30 Sutton Street"/>
    <n v="11222"/>
    <x v="1"/>
    <s v="Greenpoint"/>
    <n v="4072401"/>
    <n v="-7394016"/>
    <x v="1"/>
    <x v="3"/>
    <x v="6"/>
    <n v="0"/>
    <d v="2018-08-13T00:00:00"/>
    <n v="0.27"/>
    <n v="1"/>
    <n v="6.9"/>
    <x v="0"/>
    <s v="Ruidoso"/>
    <s v="No considerar"/>
    <x v="0"/>
  </r>
  <r>
    <n v="4194010"/>
    <s v="Idealistic Inwood"/>
    <x v="956"/>
    <s v="Alaina"/>
    <s v="10 Vermilyea Avenue"/>
    <n v="10034"/>
    <x v="0"/>
    <s v="Inwood"/>
    <n v="4086496"/>
    <n v="-739262"/>
    <x v="1"/>
    <x v="6"/>
    <x v="0"/>
    <n v="15"/>
    <d v="2018-01-02T00:00:00"/>
    <n v="0.27"/>
    <n v="1"/>
    <n v="5.6"/>
    <x v="0"/>
    <s v="Ruidoso"/>
    <s v="No considerar"/>
    <x v="0"/>
  </r>
  <r>
    <n v="4192400"/>
    <s v="Private+Cozy Room w/ Superhost ($0 Cleaning Fee)!"/>
    <x v="957"/>
    <s v="Grace"/>
    <s v="296 Covert Street"/>
    <n v="11237"/>
    <x v="1"/>
    <s v="Bushwick"/>
    <n v="4069233"/>
    <n v="-7390579"/>
    <x v="0"/>
    <x v="57"/>
    <x v="1"/>
    <n v="360"/>
    <d v="2019-07-07T00:00:00"/>
    <n v="6.22"/>
    <n v="1"/>
    <n v="6.9"/>
    <x v="0"/>
    <s v="Ruidoso"/>
    <s v="No considerar"/>
    <x v="0"/>
  </r>
  <r>
    <n v="4190301"/>
    <s v="Cool room while I'm away!"/>
    <x v="958"/>
    <s v="Redding"/>
    <s v="66 Lewis Avenue"/>
    <n v="11206"/>
    <x v="1"/>
    <s v="Bedford-Stuyvesant"/>
    <n v="4069525"/>
    <n v="-7393768"/>
    <x v="0"/>
    <x v="6"/>
    <x v="1"/>
    <n v="0"/>
    <d v="2019-06-16T00:00:00"/>
    <n v="0.02"/>
    <n v="1"/>
    <n v="6.9"/>
    <x v="0"/>
    <s v="Ruidoso"/>
    <s v="No considerar"/>
    <x v="0"/>
  </r>
  <r>
    <n v="4189428"/>
    <s v="Gorgeous Park Slope Space &amp; Light"/>
    <x v="959"/>
    <s v="Jenn"/>
    <s v="77 Prospect Place"/>
    <n v="11217"/>
    <x v="1"/>
    <s v="Park Slope"/>
    <n v="4067925"/>
    <n v="-7397463"/>
    <x v="1"/>
    <x v="45"/>
    <x v="3"/>
    <n v="0"/>
    <d v="2019-07-01T00:00:00"/>
    <n v="0.17"/>
    <n v="1"/>
    <n v="6.9"/>
    <x v="0"/>
    <s v="Ruidoso"/>
    <s v="No considerar"/>
    <x v="0"/>
  </r>
  <r>
    <n v="6332130"/>
    <s v="Lefferts Apt in Brownstone @ Park"/>
    <x v="960"/>
    <s v="Tim"/>
    <s v="295 Parkside Avenue"/>
    <n v="11225"/>
    <x v="1"/>
    <s v="Prospect-Lefferts Gardens"/>
    <n v="4065597"/>
    <n v="-7395807"/>
    <x v="1"/>
    <x v="116"/>
    <x v="6"/>
    <n v="77"/>
    <d v="2019-06-18T00:00:00"/>
    <n v="1.61"/>
    <n v="1"/>
    <n v="6.9"/>
    <x v="0"/>
    <s v="Ruidoso"/>
    <s v="No considerar"/>
    <x v="0"/>
  </r>
  <r>
    <n v="4183801"/>
    <s v="Colorful apt, 25 mins to Manhattan"/>
    <x v="961"/>
    <s v="Katerina"/>
    <s v="588 Hancock Street"/>
    <n v="11233"/>
    <x v="1"/>
    <s v="Bedford-Stuyvesant"/>
    <n v="4068454"/>
    <n v="-7393178"/>
    <x v="1"/>
    <x v="61"/>
    <x v="11"/>
    <n v="131"/>
    <d v="2019-01-07T00:00:00"/>
    <n v="2.29"/>
    <n v="1"/>
    <n v="6.9"/>
    <x v="0"/>
    <s v="Ruidoso"/>
    <s v="No considerar"/>
    <x v="0"/>
  </r>
  <r>
    <n v="4183664"/>
    <s v="Cozy Room for 1"/>
    <x v="962"/>
    <s v="Maha"/>
    <s v="Public School 390 Sterling Place"/>
    <n v="11233"/>
    <x v="1"/>
    <s v="Crown Heights"/>
    <n v="4067196"/>
    <n v="-7393824"/>
    <x v="0"/>
    <x v="9"/>
    <x v="7"/>
    <n v="20"/>
    <d v="2016-01-21T00:00:00"/>
    <n v="0.35"/>
    <n v="1"/>
    <n v="6.9"/>
    <x v="0"/>
    <s v="Ruidoso"/>
    <s v="No considerar"/>
    <x v="0"/>
  </r>
  <r>
    <n v="6428942"/>
    <s v="Entire 1 BR apt in luxury building!"/>
    <x v="963"/>
    <s v="Brooke"/>
    <s v="W Downtown 8"/>
    <n v="10006"/>
    <x v="0"/>
    <s v="Financial District"/>
    <n v="4070949"/>
    <n v="-7401379"/>
    <x v="1"/>
    <x v="192"/>
    <x v="1"/>
    <n v="0"/>
    <d v="2019-01-03T00:00:00"/>
    <n v="0.02"/>
    <n v="1"/>
    <n v="5.6"/>
    <x v="0"/>
    <s v="Ruidoso"/>
    <s v="No considerar"/>
    <x v="0"/>
  </r>
  <r>
    <n v="4180643"/>
    <s v="luxury one bedroom apt in prime LES location"/>
    <x v="964"/>
    <s v="Avril"/>
    <s v="Public School 142 Delancey Street"/>
    <n v="10002"/>
    <x v="0"/>
    <s v="Lower East Side"/>
    <n v="4071814"/>
    <n v="-7398411"/>
    <x v="1"/>
    <x v="5"/>
    <x v="14"/>
    <n v="9"/>
    <d v="2019-03-27T00:00:00"/>
    <n v="0.16"/>
    <n v="1"/>
    <n v="5.6"/>
    <x v="0"/>
    <s v="Ruidoso"/>
    <s v="No considerar"/>
    <x v="0"/>
  </r>
  <r>
    <n v="4662784"/>
    <s v="Lovely Duplex in Brooklyn"/>
    <x v="965"/>
    <s v="William"/>
    <s v="1578 Bergen Street"/>
    <n v="11213"/>
    <x v="1"/>
    <s v="Crown Heights"/>
    <n v="4067489"/>
    <n v="-7393081"/>
    <x v="0"/>
    <x v="48"/>
    <x v="0"/>
    <n v="148"/>
    <d v="2019-07-03T00:00:00"/>
    <n v="2.88"/>
    <n v="1"/>
    <n v="6.9"/>
    <x v="0"/>
    <s v="Ruidoso"/>
    <s v="No considerar"/>
    <x v="0"/>
  </r>
  <r>
    <n v="4620962"/>
    <s v="Beautiful one bedroom apt 850 sqf!!"/>
    <x v="966"/>
    <s v="Sael"/>
    <s v="Ayurveda Cafe 706"/>
    <n v="10025"/>
    <x v="0"/>
    <s v="Upper West Side"/>
    <n v="4079293"/>
    <n v="-7397126"/>
    <x v="1"/>
    <x v="15"/>
    <x v="1"/>
    <n v="0"/>
    <d v="2017-07-01T00:00:00"/>
    <n v="0.68"/>
    <n v="1"/>
    <n v="5.6"/>
    <x v="0"/>
    <s v="Ruidoso"/>
    <s v="No considerar"/>
    <x v="0"/>
  </r>
  <r>
    <n v="4178851"/>
    <s v="Lofty Living: Heart of Williamsburg"/>
    <x v="967"/>
    <s v="Jenny"/>
    <s v="90 Berry Street"/>
    <n v="11249"/>
    <x v="1"/>
    <s v="Williamsburg"/>
    <n v="4071961"/>
    <n v="-7395837"/>
    <x v="1"/>
    <x v="170"/>
    <x v="0"/>
    <n v="105"/>
    <d v="2019-06-30T00:00:00"/>
    <n v="1.82"/>
    <n v="1"/>
    <n v="7"/>
    <x v="0"/>
    <s v="Ruidoso"/>
    <s v="No considerar"/>
    <x v="0"/>
  </r>
  <r>
    <n v="4817139"/>
    <s v="Studio Apartment in Midtown"/>
    <x v="968"/>
    <s v="Leandro"/>
    <s v="803 9th Avenue"/>
    <n v="10019"/>
    <x v="0"/>
    <s v="Hell's Kitchen"/>
    <n v="4076557"/>
    <n v="-7398745"/>
    <x v="1"/>
    <x v="191"/>
    <x v="6"/>
    <n v="16"/>
    <d v="2016-12-21T00:00:00"/>
    <n v="0.31"/>
    <n v="1"/>
    <n v="5.6"/>
    <x v="0"/>
    <s v="Ruidoso"/>
    <s v="No considerar"/>
    <x v="0"/>
  </r>
  <r>
    <n v="4174847"/>
    <s v="Quiet bedroom in a waste free household"/>
    <x v="969"/>
    <s v="Dana"/>
    <s v="59-41 Palmetto Street"/>
    <n v="11385"/>
    <x v="2"/>
    <s v="Ridgewood"/>
    <n v="407078"/>
    <n v="-7390177"/>
    <x v="0"/>
    <x v="19"/>
    <x v="18"/>
    <n v="38"/>
    <d v="2018-09-30T00:00:00"/>
    <n v="0.76"/>
    <n v="5"/>
    <n v="6.24"/>
    <x v="0"/>
    <s v="Ruidoso"/>
    <s v="No considerar"/>
    <x v="0"/>
  </r>
  <r>
    <n v="4174286"/>
    <s v="Bushwick BR/Private Bathroom"/>
    <x v="970"/>
    <s v="Chris"/>
    <s v="124 Linden Street"/>
    <n v="11221"/>
    <x v="1"/>
    <s v="Bushwick"/>
    <n v="4069358"/>
    <n v="-7391914"/>
    <x v="0"/>
    <x v="69"/>
    <x v="5"/>
    <n v="1"/>
    <d v="2016-04-15T00:00:00"/>
    <n v="0.03"/>
    <n v="1"/>
    <n v="6.9"/>
    <x v="0"/>
    <s v="Ruidoso"/>
    <s v="Dentro del presupuesto"/>
    <x v="0"/>
  </r>
  <r>
    <n v="4172947"/>
    <s v="Your Own 2-Bd ~ Comfortable and Unique ~ Bed-Stuy"/>
    <x v="971"/>
    <s v="Zoya"/>
    <s v="Impres Rent-a-car 178"/>
    <n v="11205"/>
    <x v="1"/>
    <s v="Bedford-Stuyvesant"/>
    <n v="406942"/>
    <n v="-7395269"/>
    <x v="1"/>
    <x v="45"/>
    <x v="7"/>
    <n v="69"/>
    <d v="2018-12-07T00:00:00"/>
    <n v="1.79"/>
    <n v="1"/>
    <n v="6.9"/>
    <x v="0"/>
    <s v="Ruidoso"/>
    <s v="No considerar"/>
    <x v="0"/>
  </r>
  <r>
    <n v="4172633"/>
    <s v="Cozy one bedroom apt at the center of Astoria"/>
    <x v="972"/>
    <s v="June"/>
    <s v="Foodtown 34-14"/>
    <n v="11101"/>
    <x v="2"/>
    <s v="Astoria"/>
    <n v="4075637"/>
    <n v="-7392132"/>
    <x v="1"/>
    <x v="23"/>
    <x v="6"/>
    <n v="1"/>
    <d v="2017-07-03T00:00:00"/>
    <n v="0.04"/>
    <n v="5"/>
    <n v="6.24"/>
    <x v="0"/>
    <s v="Ruidoso"/>
    <s v="No considerar"/>
    <x v="0"/>
  </r>
  <r>
    <n v="4171272"/>
    <s v="Clean, Bright 1BD in Bushwick!"/>
    <x v="973"/>
    <s v="Grace"/>
    <s v="146 Evergreen Avenue"/>
    <n v="11206"/>
    <x v="1"/>
    <s v="Bushwick"/>
    <n v="4069917"/>
    <n v="-7393146"/>
    <x v="1"/>
    <x v="5"/>
    <x v="1"/>
    <n v="3"/>
    <d v="2016-01-02T00:00:00"/>
    <n v="0.05"/>
    <n v="1"/>
    <n v="6.9"/>
    <x v="0"/>
    <s v="Ruidoso"/>
    <s v="No considerar"/>
    <x v="0"/>
  </r>
  <r>
    <n v="4282178"/>
    <s v="A Superhost SALE! DELUXE Room!"/>
    <x v="974"/>
    <s v="Veronica"/>
    <s v="531 Marcy Avenue"/>
    <n v="11206"/>
    <x v="1"/>
    <s v="Bedford-Stuyvesant"/>
    <n v="4069724"/>
    <n v="-7394914"/>
    <x v="0"/>
    <x v="53"/>
    <x v="1"/>
    <n v="351"/>
    <d v="2019-06-24T00:00:00"/>
    <n v="6.09"/>
    <n v="1"/>
    <n v="6.9"/>
    <x v="0"/>
    <s v="Ruidoso"/>
    <s v="No considerar"/>
    <x v="0"/>
  </r>
  <r>
    <n v="4163710"/>
    <s v="Cozy private room in beautiful apt "/>
    <x v="975"/>
    <s v="Beatrice"/>
    <s v="1420 Avenue J"/>
    <n v="11230"/>
    <x v="1"/>
    <s v="Midwood"/>
    <n v="406251"/>
    <n v="-7396163"/>
    <x v="0"/>
    <x v="65"/>
    <x v="5"/>
    <n v="1"/>
    <d v="2014-11-03T00:00:00"/>
    <n v="0.02"/>
    <n v="1"/>
    <n v="6.9"/>
    <x v="0"/>
    <s v="Ruidoso"/>
    <s v="Dentro del presupuesto"/>
    <x v="0"/>
  </r>
  <r>
    <n v="4162292"/>
    <s v="Charming Full 1BR Apt w/Backyard"/>
    <x v="976"/>
    <s v="Joan"/>
    <s v="1111 Ocean Avenue"/>
    <n v="11210"/>
    <x v="1"/>
    <s v="Flatbush"/>
    <n v="4063512"/>
    <n v="-7395815"/>
    <x v="1"/>
    <x v="5"/>
    <x v="0"/>
    <n v="37"/>
    <d v="2019-07-01T00:00:00"/>
    <n v="0.86"/>
    <n v="1"/>
    <n v="6.9"/>
    <x v="0"/>
    <s v="Ruidoso"/>
    <s v="No considerar"/>
    <x v="0"/>
  </r>
  <r>
    <n v="4581788"/>
    <s v="Lovely 3 Story Cottage in Park Slope"/>
    <x v="977"/>
    <s v="Lucie"/>
    <s v="178 Devoe Street"/>
    <n v="11211"/>
    <x v="1"/>
    <s v="Williamsburg"/>
    <n v="407137"/>
    <n v="-7394378"/>
    <x v="0"/>
    <x v="5"/>
    <x v="1"/>
    <n v="0"/>
    <d v="2015-11-25T00:00:00"/>
    <n v="0.04"/>
    <n v="1"/>
    <n v="6.9"/>
    <x v="0"/>
    <s v="Ruidoso"/>
    <s v="No considerar"/>
    <x v="0"/>
  </r>
  <r>
    <n v="6492778"/>
    <s v="2 Bedroom fully furnished apt,Clinton Hill BK"/>
    <x v="978"/>
    <s v="Myrdith"/>
    <s v="Public School 56 170"/>
    <n v="11238"/>
    <x v="1"/>
    <s v="Clinton Hill"/>
    <n v="4068502"/>
    <n v="-7396073"/>
    <x v="1"/>
    <x v="32"/>
    <x v="1"/>
    <n v="150"/>
    <d v="2019-07-05T00:00:00"/>
    <n v="2.98"/>
    <n v="1"/>
    <n v="6.9"/>
    <x v="0"/>
    <s v="Ruidoso"/>
    <s v="No considerar"/>
    <x v="0"/>
  </r>
  <r>
    <n v="4155012"/>
    <s v="true 1 BR in prime east village"/>
    <x v="979"/>
    <s v="Sarah"/>
    <s v="29 Cooper Square"/>
    <n v="10003"/>
    <x v="0"/>
    <s v="East Village"/>
    <n v="4072784"/>
    <n v="-7399104"/>
    <x v="1"/>
    <x v="169"/>
    <x v="6"/>
    <n v="9"/>
    <d v="2017-09-22T00:00:00"/>
    <n v="0.15"/>
    <n v="1"/>
    <n v="5.6"/>
    <x v="0"/>
    <s v="Ruidoso"/>
    <s v="No considerar"/>
    <x v="0"/>
  </r>
  <r>
    <n v="6149507"/>
    <s v="2B Williamsburg Loft Apartment"/>
    <x v="980"/>
    <s v="Emma"/>
    <s v="Williamsburg Bridge Broadway"/>
    <n v="11207"/>
    <x v="1"/>
    <s v="Williamsburg"/>
    <n v="40712"/>
    <n v="-7396666"/>
    <x v="1"/>
    <x v="193"/>
    <x v="1"/>
    <n v="1"/>
    <d v="2015-05-07T00:00:00"/>
    <n v="0.02"/>
    <n v="1"/>
    <n v="6.9"/>
    <x v="0"/>
    <s v="Ruidoso"/>
    <s v="No considerar"/>
    <x v="0"/>
  </r>
  <r>
    <n v="4152752"/>
    <s v="Location is Everything. And Quiet Too!"/>
    <x v="981"/>
    <s v="Niko"/>
    <s v="420 West 51st Street"/>
    <n v="10019"/>
    <x v="0"/>
    <s v="Hell's Kitchen"/>
    <n v="4076444"/>
    <n v="-7398965"/>
    <x v="0"/>
    <x v="194"/>
    <x v="1"/>
    <n v="394"/>
    <d v="2019-06-30T00:00:00"/>
    <n v="6.79"/>
    <n v="1"/>
    <n v="5.6"/>
    <x v="0"/>
    <s v="Ruidoso"/>
    <s v="No considerar"/>
    <x v="0"/>
  </r>
  <r>
    <n v="5191630"/>
    <s v="Comfortable &amp; Spacious 1 BR apt"/>
    <x v="982"/>
    <s v="MarÃ½a"/>
    <s v="1062 Saint Johns Place"/>
    <n v="11213"/>
    <x v="1"/>
    <s v="Crown Heights"/>
    <n v="4067116"/>
    <n v="-7394293"/>
    <x v="1"/>
    <x v="50"/>
    <x v="7"/>
    <n v="11"/>
    <d v="2016-11-11T00:00:00"/>
    <n v="0.21"/>
    <n v="1"/>
    <n v="6.9"/>
    <x v="0"/>
    <s v="Ruidoso"/>
    <s v="No considerar"/>
    <x v="0"/>
  </r>
  <r>
    <n v="4150972"/>
    <s v="1 BDRM APT, 15 MINS FROM MANHATTAN"/>
    <x v="983"/>
    <s v="Cecilia"/>
    <s v="66-11 Stier Place"/>
    <n v="11385"/>
    <x v="2"/>
    <s v="Ridgewood"/>
    <n v="4070599"/>
    <n v="-7389755"/>
    <x v="1"/>
    <x v="15"/>
    <x v="11"/>
    <n v="4"/>
    <d v="2017-02-01T00:00:00"/>
    <n v="0.08"/>
    <n v="5"/>
    <n v="6.24"/>
    <x v="0"/>
    <s v="Ruidoso"/>
    <s v="No considerar"/>
    <x v="0"/>
  </r>
  <r>
    <n v="4145494"/>
    <s v="Very Sunny Private Room with Bath"/>
    <x v="984"/>
    <s v="Geri"/>
    <s v="827 Saint Johns Place"/>
    <n v="11216"/>
    <x v="1"/>
    <s v="Crown Heights"/>
    <n v="4067205"/>
    <n v="-7395092"/>
    <x v="0"/>
    <x v="11"/>
    <x v="27"/>
    <n v="24"/>
    <d v="2017-06-19T00:00:00"/>
    <n v="0.41"/>
    <n v="1"/>
    <n v="6.9"/>
    <x v="0"/>
    <s v="Ruidoso"/>
    <s v="No considerar"/>
    <x v="0"/>
  </r>
  <r>
    <n v="5661276"/>
    <s v="1-Br Hell's Kitchen / Times Square"/>
    <x v="985"/>
    <s v="Steve"/>
    <s v="556 West 50th Street"/>
    <n v="10019"/>
    <x v="0"/>
    <s v="Hell's Kitchen"/>
    <n v="4076561"/>
    <n v="-7399439"/>
    <x v="1"/>
    <x v="67"/>
    <x v="1"/>
    <n v="178"/>
    <d v="2019-07-01T00:00:00"/>
    <n v="3.43"/>
    <n v="1"/>
    <n v="5.6"/>
    <x v="0"/>
    <s v="Ruidoso"/>
    <s v="No considerar"/>
    <x v="0"/>
  </r>
  <r>
    <n v="4144849"/>
    <s v="Cozy little studio in Chelsea"/>
    <x v="986"/>
    <s v="Yulia"/>
    <s v="348 West 20th Street"/>
    <n v="10011"/>
    <x v="0"/>
    <s v="Chelsea"/>
    <n v="4074411"/>
    <n v="-7400204"/>
    <x v="1"/>
    <x v="89"/>
    <x v="0"/>
    <n v="33"/>
    <d v="2019-06-15T00:00:00"/>
    <n v="0.56999999999999995"/>
    <n v="1"/>
    <n v="5.6"/>
    <x v="0"/>
    <s v="Ruidoso"/>
    <s v="No considerar"/>
    <x v="0"/>
  </r>
  <r>
    <n v="4294640"/>
    <s v="Bedroom, balcony and best of NY."/>
    <x v="987"/>
    <s v="Joey"/>
    <s v="257 North 8th Street"/>
    <n v="11211"/>
    <x v="1"/>
    <s v="Williamsburg"/>
    <n v="4071613"/>
    <n v="-7395336"/>
    <x v="0"/>
    <x v="56"/>
    <x v="1"/>
    <n v="1"/>
    <d v="2014-10-26T00:00:00"/>
    <n v="0.02"/>
    <n v="1"/>
    <n v="6.9"/>
    <x v="0"/>
    <s v="Ruidoso"/>
    <s v="No considerar"/>
    <x v="0"/>
  </r>
  <r>
    <n v="5580648"/>
    <s v="SunnyPrivateRoom TrendyNeighborhood"/>
    <x v="988"/>
    <s v="Meaghan"/>
    <s v="1472 DeKalb Avenue"/>
    <n v="11237"/>
    <x v="1"/>
    <s v="Bushwick"/>
    <n v="4070124"/>
    <n v="-7392218"/>
    <x v="0"/>
    <x v="99"/>
    <x v="6"/>
    <n v="13"/>
    <d v="2015-08-17T00:00:00"/>
    <n v="0.25"/>
    <n v="1"/>
    <n v="6.9"/>
    <x v="0"/>
    <s v="Ruidoso"/>
    <s v="No considerar"/>
    <x v="0"/>
  </r>
  <r>
    <n v="4140622"/>
    <s v="Spacious room in Bed-Stuy"/>
    <x v="989"/>
    <s v="Theodore"/>
    <s v="277 Stuyvesant Avenue"/>
    <n v="11221"/>
    <x v="1"/>
    <s v="Bedford-Stuyvesant"/>
    <n v="4068514"/>
    <n v="-7393207"/>
    <x v="1"/>
    <x v="6"/>
    <x v="1"/>
    <n v="0"/>
    <d v="2019-06-15T00:00:00"/>
    <n v="0.27"/>
    <n v="1"/>
    <n v="6.9"/>
    <x v="0"/>
    <s v="Ruidoso"/>
    <s v="No considerar"/>
    <x v="0"/>
  </r>
  <r>
    <n v="4137789"/>
    <s v="Sunny 2BR in Brooklyn townhouse, steps to subway"/>
    <x v="990"/>
    <s v="Elizabeth"/>
    <s v="251 Sherman Street"/>
    <n v="11218"/>
    <x v="1"/>
    <s v="Windsor Terrace"/>
    <n v="4065282"/>
    <n v="-7397394"/>
    <x v="1"/>
    <x v="26"/>
    <x v="0"/>
    <n v="56"/>
    <d v="2019-05-28T00:00:00"/>
    <n v="0.99"/>
    <n v="1"/>
    <n v="6.9"/>
    <x v="0"/>
    <s v="Ruidoso"/>
    <s v="No considerar"/>
    <x v="0"/>
  </r>
  <r>
    <n v="4720142"/>
    <s v="Fresh, Quite and Poppin."/>
    <x v="991"/>
    <s v="Stephen"/>
    <s v="281 Smith Street"/>
    <n v="11231"/>
    <x v="1"/>
    <s v="Carroll Gardens"/>
    <n v="4068234"/>
    <n v="-739932"/>
    <x v="0"/>
    <x v="70"/>
    <x v="1"/>
    <n v="0"/>
    <d v="2016-02-21T00:00:00"/>
    <n v="0.02"/>
    <n v="1"/>
    <n v="6.9"/>
    <x v="0"/>
    <s v="Ruidoso"/>
    <s v="No considerar"/>
    <x v="0"/>
  </r>
  <r>
    <n v="4136596"/>
    <s v="Entire Home/1 Bedroom Apt LES"/>
    <x v="992"/>
    <s v="Joanna"/>
    <s v="139 Norfolk Street"/>
    <n v="10002"/>
    <x v="0"/>
    <s v="Lower East Side"/>
    <n v="4072005"/>
    <n v="-7398649"/>
    <x v="1"/>
    <x v="17"/>
    <x v="11"/>
    <n v="35"/>
    <d v="2019-06-26T00:00:00"/>
    <n v="0.61"/>
    <n v="1"/>
    <n v="5.6"/>
    <x v="0"/>
    <s v="Ruidoso"/>
    <s v="No considerar"/>
    <x v="0"/>
  </r>
  <r>
    <n v="4350120"/>
    <s v="Spacious 3-room apt. in prime area of Brooklyn."/>
    <x v="993"/>
    <s v="Peter"/>
    <s v="197 Monitor Street"/>
    <n v="11222"/>
    <x v="1"/>
    <s v="Greenpoint"/>
    <n v="4072623"/>
    <n v="-7394298"/>
    <x v="1"/>
    <x v="195"/>
    <x v="2"/>
    <n v="26"/>
    <d v="2019-05-06T00:00:00"/>
    <n v="1.1599999999999999"/>
    <n v="1"/>
    <n v="6.9"/>
    <x v="0"/>
    <s v="Ruidoso"/>
    <s v="No considerar"/>
    <x v="0"/>
  </r>
  <r>
    <n v="4661662"/>
    <s v="&quot;The Green Room&quot;: Harlem Brownstone"/>
    <x v="994"/>
    <s v="Jason &amp; Agnes"/>
    <s v="The Edge 101"/>
    <n v="10030"/>
    <x v="0"/>
    <s v="Harlem"/>
    <n v="4081995"/>
    <n v="-7394607"/>
    <x v="0"/>
    <x v="9"/>
    <x v="0"/>
    <n v="122"/>
    <d v="2019-06-29T00:00:00"/>
    <n v="2.19"/>
    <n v="1"/>
    <n v="5.6"/>
    <x v="0"/>
    <s v="Ruidoso"/>
    <s v="No considerar"/>
    <x v="0"/>
  </r>
  <r>
    <n v="6726337"/>
    <s v="Beautiful 2 Bedroom Apartment!! NYC"/>
    <x v="995"/>
    <s v="Rony"/>
    <s v="3220 Tibbett Avenue"/>
    <n v="10463"/>
    <x v="3"/>
    <s v="Kingsbridge"/>
    <n v="4088238"/>
    <n v="-7390689"/>
    <x v="1"/>
    <x v="191"/>
    <x v="0"/>
    <n v="8"/>
    <d v="2019-06-02T00:00:00"/>
    <n v="0.17"/>
    <n v="5"/>
    <n v="7.84"/>
    <x v="0"/>
    <s v="Ruidoso"/>
    <s v="No considerar"/>
    <x v="0"/>
  </r>
  <r>
    <n v="4129365"/>
    <s v="Beautiful SUNLIGHT in quiet apt!"/>
    <x v="996"/>
    <s v="Timothy"/>
    <s v="300 East 17th Street"/>
    <n v="11226"/>
    <x v="1"/>
    <s v="Flatbush"/>
    <n v="4064335"/>
    <n v="-7396316"/>
    <x v="1"/>
    <x v="59"/>
    <x v="6"/>
    <n v="37"/>
    <d v="2019-06-16T00:00:00"/>
    <n v="0.64"/>
    <n v="1"/>
    <n v="6.9"/>
    <x v="0"/>
    <s v="Ruidoso"/>
    <s v="No considerar"/>
    <x v="0"/>
  </r>
  <r>
    <n v="4128428"/>
    <s v="Sunny Bedroom in quirky apartment"/>
    <x v="997"/>
    <s v="Elizabeth"/>
    <s v="Select Garages 9"/>
    <n v="10016"/>
    <x v="0"/>
    <s v="Murray Hill"/>
    <n v="4074713"/>
    <n v="-7398075"/>
    <x v="0"/>
    <x v="91"/>
    <x v="6"/>
    <n v="8"/>
    <d v="2019-06-07T00:00:00"/>
    <n v="0.43"/>
    <n v="1"/>
    <n v="5.6"/>
    <x v="0"/>
    <s v="Ruidoso"/>
    <s v="No considerar"/>
    <x v="0"/>
  </r>
  <r>
    <n v="4126452"/>
    <s v="Quiet Two Bedroom Apartment "/>
    <x v="998"/>
    <s v="Altin"/>
    <s v="238 East 15th Street"/>
    <n v="10003"/>
    <x v="0"/>
    <s v="Gramercy"/>
    <n v="4073327"/>
    <n v="-7398503"/>
    <x v="1"/>
    <x v="17"/>
    <x v="0"/>
    <n v="13"/>
    <d v="2015-10-19T00:00:00"/>
    <n v="0.22"/>
    <n v="1"/>
    <n v="5.6"/>
    <x v="0"/>
    <s v="Ruidoso"/>
    <s v="No considerar"/>
    <x v="0"/>
  </r>
  <r>
    <n v="4125515"/>
    <s v="Cute room in Large Crown heights Apartment"/>
    <x v="999"/>
    <s v="LeKethia"/>
    <s v="1600 Pacific Street"/>
    <n v="11213"/>
    <x v="1"/>
    <s v="Crown Heights"/>
    <n v="4067673"/>
    <n v="-739362"/>
    <x v="0"/>
    <x v="85"/>
    <x v="6"/>
    <n v="12"/>
    <d v="2018-01-01T00:00:00"/>
    <n v="0.21"/>
    <n v="1"/>
    <n v="6.9"/>
    <x v="0"/>
    <s v="Ruidoso"/>
    <s v="No considerar"/>
    <x v="0"/>
  </r>
  <r>
    <n v="4121363"/>
    <s v="Large Garden Alcove Studio Apartment in Manhattan"/>
    <x v="1000"/>
    <s v="Rachel"/>
    <s v="1891 Park Avenue"/>
    <n v="10035"/>
    <x v="0"/>
    <s v="East Harlem"/>
    <n v="4080738"/>
    <n v="-7393707"/>
    <x v="1"/>
    <x v="3"/>
    <x v="11"/>
    <n v="6"/>
    <d v="2019-05-22T00:00:00"/>
    <n v="0.12"/>
    <n v="1"/>
    <n v="5.6"/>
    <x v="0"/>
    <s v="Ruidoso"/>
    <s v="No considerar"/>
    <x v="0"/>
  </r>
  <r>
    <n v="4120122"/>
    <s v="Cosy room in Williamsburg"/>
    <x v="1001"/>
    <s v="Lara"/>
    <s v="239 Graham Avenue"/>
    <n v="11206"/>
    <x v="1"/>
    <s v="Williamsburg"/>
    <n v="407105"/>
    <n v="-739438"/>
    <x v="0"/>
    <x v="70"/>
    <x v="1"/>
    <n v="113"/>
    <d v="2019-06-21T00:00:00"/>
    <n v="3.99"/>
    <n v="1"/>
    <n v="6.9"/>
    <x v="0"/>
    <s v="Ruidoso"/>
    <s v="No considerar"/>
    <x v="0"/>
  </r>
  <r>
    <n v="4119794"/>
    <s v="Large studio in Seaport Area"/>
    <x v="1002"/>
    <s v="Anthony"/>
    <s v="Robert F. Wagner Sr. Place Two Bridges"/>
    <n v="10038"/>
    <x v="0"/>
    <s v="Two Bridges"/>
    <n v="4070989"/>
    <n v="-7400105"/>
    <x v="1"/>
    <x v="51"/>
    <x v="13"/>
    <n v="1"/>
    <d v="2018-01-01T00:00:00"/>
    <n v="0.05"/>
    <n v="1"/>
    <n v="5.6"/>
    <x v="0"/>
    <s v="Ruidoso"/>
    <s v="No considerar"/>
    <x v="0"/>
  </r>
  <r>
    <n v="4118907"/>
    <s v="Charming 2-Bedroom Townhouse Apt"/>
    <x v="1003"/>
    <s v="Rayna"/>
    <s v="48-15 39th Avenue"/>
    <n v="11104"/>
    <x v="2"/>
    <s v="Sunnyside"/>
    <n v="4074947"/>
    <n v="-7391472"/>
    <x v="1"/>
    <x v="61"/>
    <x v="10"/>
    <n v="30"/>
    <d v="2017-06-22T00:00:00"/>
    <n v="0.52"/>
    <n v="5"/>
    <n v="6.24"/>
    <x v="0"/>
    <s v="Ruidoso"/>
    <s v="No considerar"/>
    <x v="0"/>
  </r>
  <r>
    <n v="5885101"/>
    <s v="one large private bedroom/ two bedroom apartment"/>
    <x v="1004"/>
    <s v="Francisca"/>
    <s v="424 Bushwick Avenue"/>
    <n v="11206"/>
    <x v="1"/>
    <s v="Williamsburg"/>
    <n v="4070217"/>
    <n v="-7393737"/>
    <x v="0"/>
    <x v="28"/>
    <x v="3"/>
    <n v="3"/>
    <d v="2017-09-02T00:00:00"/>
    <n v="0.09"/>
    <n v="1"/>
    <n v="6.9"/>
    <x v="0"/>
    <s v="Ruidoso"/>
    <s v="No considerar"/>
    <x v="0"/>
  </r>
  <r>
    <n v="4118244"/>
    <s v="3-LvPenthouse NYC skyline Subwy 50m"/>
    <x v="1005"/>
    <s v="Rafael"/>
    <s v="24 3rd Street"/>
    <n v="11231"/>
    <x v="1"/>
    <s v="Carroll Gardens"/>
    <n v="4067823"/>
    <n v="-7399515"/>
    <x v="1"/>
    <x v="140"/>
    <x v="3"/>
    <n v="33"/>
    <d v="2018-05-18T00:00:00"/>
    <n v="0.65"/>
    <n v="1"/>
    <n v="7"/>
    <x v="0"/>
    <s v="Ruidoso"/>
    <s v="No considerar"/>
    <x v="0"/>
  </r>
  <r>
    <n v="6386823"/>
    <s v="Cozy Manhattan room â˜… 3 mins to subway"/>
    <x v="1006"/>
    <s v="Vivian Yuen Ting"/>
    <s v="130 Fort Washington Avenue"/>
    <n v="10032"/>
    <x v="0"/>
    <s v="Washington Heights"/>
    <n v="4083998"/>
    <n v="-7394295"/>
    <x v="0"/>
    <x v="9"/>
    <x v="1"/>
    <n v="88"/>
    <d v="2019-06-30T00:00:00"/>
    <n v="3.66"/>
    <n v="1"/>
    <n v="5.6"/>
    <x v="0"/>
    <s v="Ruidoso"/>
    <s v="No considerar"/>
    <x v="0"/>
  </r>
  <r>
    <n v="4127402"/>
    <s v="Brand New Furnished Brooklyn Apt."/>
    <x v="1007"/>
    <s v="Madison"/>
    <s v="649 Classon Avenue"/>
    <n v="11238"/>
    <x v="1"/>
    <s v="Crown Heights"/>
    <n v="4067822"/>
    <n v="-7395883"/>
    <x v="1"/>
    <x v="3"/>
    <x v="2"/>
    <n v="14"/>
    <d v="2016-11-01T00:00:00"/>
    <n v="0.28999999999999998"/>
    <n v="1"/>
    <n v="6.9"/>
    <x v="0"/>
    <s v="Ruidoso"/>
    <s v="No considerar"/>
    <x v="0"/>
  </r>
  <r>
    <n v="4110645"/>
    <s v="Art deco apartment in Brooklyn"/>
    <x v="1008"/>
    <s v="David"/>
    <s v="3rd Avenue &amp; Senator Street 3rd Avenue"/>
    <n v="11209"/>
    <x v="1"/>
    <s v="Bay Ridge"/>
    <n v="4063745"/>
    <n v="-7402534"/>
    <x v="0"/>
    <x v="12"/>
    <x v="6"/>
    <n v="45"/>
    <d v="2019-06-22T00:00:00"/>
    <n v="0.77"/>
    <n v="1"/>
    <n v="6.9"/>
    <x v="0"/>
    <s v="Ruidoso"/>
    <s v="No considerar"/>
    <x v="0"/>
  </r>
  <r>
    <n v="5411787"/>
    <s v="Art deco apartment in Bay Ridge"/>
    <x v="1008"/>
    <s v="David"/>
    <s v="6812 Madeline Court"/>
    <n v="11220"/>
    <x v="1"/>
    <s v="Bay Ridge"/>
    <n v="4063692"/>
    <n v="-740276"/>
    <x v="1"/>
    <x v="58"/>
    <x v="12"/>
    <n v="23"/>
    <d v="2019-05-27T00:00:00"/>
    <n v="0.48"/>
    <n v="1"/>
    <n v="6.9"/>
    <x v="0"/>
    <s v="Ruidoso"/>
    <s v="No considerar"/>
    <x v="0"/>
  </r>
  <r>
    <n v="4108547"/>
    <s v="East Village Queen Bed - Breakfast  - Subway 2 Blk"/>
    <x v="1009"/>
    <s v="Helen"/>
    <s v="Maison sur les toits 1st Avenue"/>
    <n v="10002"/>
    <x v="0"/>
    <s v="East Village"/>
    <n v="4072333"/>
    <n v="-7398838"/>
    <x v="0"/>
    <x v="70"/>
    <x v="1"/>
    <n v="139"/>
    <d v="2019-06-27T00:00:00"/>
    <n v="3.64"/>
    <n v="1"/>
    <n v="5.6"/>
    <x v="0"/>
    <s v="Ruidoso"/>
    <s v="No considerar"/>
    <x v="0"/>
  </r>
  <r>
    <n v="4102208"/>
    <s v="Convenient, clean and chic apartment"/>
    <x v="1010"/>
    <s v="Zheni"/>
    <s v="Mobil Mart Smith Street"/>
    <n v="11231"/>
    <x v="1"/>
    <s v="Carroll Gardens"/>
    <n v="4067335"/>
    <n v="-7399886"/>
    <x v="1"/>
    <x v="0"/>
    <x v="0"/>
    <n v="93"/>
    <d v="2019-06-21T00:00:00"/>
    <n v="1.82"/>
    <n v="1"/>
    <n v="6.9"/>
    <x v="0"/>
    <s v="Ruidoso"/>
    <s v="No considerar"/>
    <x v="0"/>
  </r>
  <r>
    <n v="6071456"/>
    <s v="Super cool and sunny apartment in Crown Heights"/>
    <x v="1011"/>
    <s v="Charles"/>
    <s v="730 Prospect Place"/>
    <n v="11216"/>
    <x v="1"/>
    <s v="Crown Heights"/>
    <n v="4067406"/>
    <n v="-7395234"/>
    <x v="1"/>
    <x v="51"/>
    <x v="6"/>
    <n v="22"/>
    <d v="2019-06-25T00:00:00"/>
    <n v="0.49"/>
    <n v="1"/>
    <n v="6.9"/>
    <x v="0"/>
    <s v="Ruidoso"/>
    <s v="No considerar"/>
    <x v="0"/>
  </r>
  <r>
    <n v="4751686"/>
    <s v="Beautiful  Bedroom in Williamsburg"/>
    <x v="1012"/>
    <s v="Bowie"/>
    <s v="160 Metropolitan Avenue"/>
    <n v="11249"/>
    <x v="1"/>
    <s v="Williamsburg"/>
    <n v="4071573"/>
    <n v="-7396172"/>
    <x v="0"/>
    <x v="19"/>
    <x v="27"/>
    <n v="4"/>
    <d v="2018-01-13T00:00:00"/>
    <n v="0.1"/>
    <n v="1"/>
    <n v="6.9"/>
    <x v="0"/>
    <s v="Ruidoso"/>
    <s v="No considerar"/>
    <x v="0"/>
  </r>
  <r>
    <n v="4093511"/>
    <s v="Soho 1 Bedroom"/>
    <x v="1013"/>
    <s v="Donour"/>
    <s v="471 West Broadway"/>
    <n v="10012"/>
    <x v="0"/>
    <s v="SoHo"/>
    <n v="4072651"/>
    <n v="-7400014"/>
    <x v="1"/>
    <x v="0"/>
    <x v="1"/>
    <n v="0"/>
    <d v="2015-11-11T00:00:00"/>
    <n v="4.7"/>
    <n v="1"/>
    <n v="5.6"/>
    <x v="0"/>
    <s v="Ruidoso"/>
    <s v="No considerar"/>
    <x v="0"/>
  </r>
  <r>
    <n v="4092826"/>
    <s v="Forest Hills Villa çš‡åŽåŒºâ€œæ›¼å“ˆé¡¿â€-æ£®æž—å°ä¸˜åˆ«å¢…!"/>
    <x v="1014"/>
    <s v="Jessica"/>
    <s v="100-02 72nd Avenue"/>
    <n v="11375"/>
    <x v="2"/>
    <s v="Forest Hills"/>
    <n v="4071291"/>
    <n v="-7384678"/>
    <x v="1"/>
    <x v="26"/>
    <x v="6"/>
    <n v="105"/>
    <d v="2019-06-25T00:00:00"/>
    <n v="1.8"/>
    <n v="5"/>
    <n v="6.24"/>
    <x v="0"/>
    <s v="Ruidoso"/>
    <s v="No considerar"/>
    <x v="0"/>
  </r>
  <r>
    <n v="4393628"/>
    <s v="Double-deck bed room åˆ«å¢…äºŒæ¥¼å§æˆ¿"/>
    <x v="1014"/>
    <s v="Jessica"/>
    <s v="71-27 Loubet Street"/>
    <n v="11375"/>
    <x v="2"/>
    <s v="Forest Hills"/>
    <n v="4071233"/>
    <n v="-7384848"/>
    <x v="0"/>
    <x v="59"/>
    <x v="1"/>
    <n v="13"/>
    <d v="2016-12-01T00:00:00"/>
    <n v="0.23"/>
    <n v="5"/>
    <n v="6.24"/>
    <x v="0"/>
    <s v="Ruidoso"/>
    <s v="No considerar"/>
    <x v="0"/>
  </r>
  <r>
    <n v="4120182"/>
    <s v="Master Bedroom åˆ«å¢…äºŒæ¥¼ä¸»å§æˆ¿"/>
    <x v="1014"/>
    <s v="Jessica"/>
    <s v="71-02 Kessel Street"/>
    <n v="11375"/>
    <x v="2"/>
    <s v="Forest Hills"/>
    <n v="4071293"/>
    <n v="-7384915"/>
    <x v="0"/>
    <x v="9"/>
    <x v="1"/>
    <n v="11"/>
    <d v="2016-11-05T00:00:00"/>
    <n v="0.19"/>
    <n v="5"/>
    <n v="6.24"/>
    <x v="0"/>
    <s v="Ruidoso"/>
    <s v="No considerar"/>
    <x v="0"/>
  </r>
  <r>
    <n v="4393502"/>
    <s v="Attic Space - ä¸‰æ¥¼é˜æ¥¼"/>
    <x v="1014"/>
    <s v="Jessica"/>
    <s v="71-02 Kessel Street"/>
    <n v="11375"/>
    <x v="2"/>
    <s v="Forest Hills"/>
    <n v="407132"/>
    <n v="-7384901"/>
    <x v="0"/>
    <x v="19"/>
    <x v="1"/>
    <n v="1"/>
    <d v="2015-08-10T00:00:00"/>
    <n v="0.02"/>
    <n v="5"/>
    <n v="6.24"/>
    <x v="0"/>
    <s v="Ruidoso"/>
    <s v="No considerar"/>
    <x v="0"/>
  </r>
  <r>
    <n v="4091629"/>
    <s v="DO DROP IN, LLC"/>
    <x v="1015"/>
    <s v="Erica"/>
    <s v="1159 Bedford Avenue"/>
    <n v="11216"/>
    <x v="1"/>
    <s v="Bedford-Stuyvesant"/>
    <n v="4068387"/>
    <n v="-7395373"/>
    <x v="1"/>
    <x v="5"/>
    <x v="2"/>
    <n v="14"/>
    <d v="2017-12-27T00:00:00"/>
    <n v="0.28000000000000003"/>
    <n v="1"/>
    <n v="6.9"/>
    <x v="0"/>
    <s v="Ruidoso"/>
    <s v="No considerar"/>
    <x v="0"/>
  </r>
  <r>
    <n v="4090748"/>
    <s v="Entire Manhattan Apt in Upper East"/>
    <x v="1016"/>
    <s v="Yong"/>
    <s v="151 East 71st Street"/>
    <n v="10021"/>
    <x v="0"/>
    <s v="Upper East Side"/>
    <n v="4076965"/>
    <n v="-7396258"/>
    <x v="1"/>
    <x v="23"/>
    <x v="2"/>
    <n v="13"/>
    <d v="2016-09-20T00:00:00"/>
    <n v="0.22"/>
    <n v="1"/>
    <n v="5.6"/>
    <x v="0"/>
    <s v="Ruidoso"/>
    <s v="No considerar"/>
    <x v="0"/>
  </r>
  <r>
    <n v="6302460"/>
    <s v="Private Bedroom and Office"/>
    <x v="1017"/>
    <s v="Cliff"/>
    <s v="600 Gates Avenue"/>
    <n v="11221"/>
    <x v="1"/>
    <s v="Bedford-Stuyvesant"/>
    <n v="4068728"/>
    <n v="-7394104"/>
    <x v="0"/>
    <x v="59"/>
    <x v="2"/>
    <n v="1"/>
    <d v="2015-06-21T00:00:00"/>
    <n v="0.02"/>
    <n v="1"/>
    <n v="6.9"/>
    <x v="0"/>
    <s v="Ruidoso"/>
    <s v="No considerar"/>
    <x v="0"/>
  </r>
  <r>
    <n v="4089492"/>
    <s v="BUSHWICK (1 block from Jefferson L)"/>
    <x v="1018"/>
    <s v="Fagan"/>
    <s v="Echo Bravo Bar 445"/>
    <n v="11237"/>
    <x v="1"/>
    <s v="Bushwick"/>
    <n v="4070794"/>
    <n v="-7392168"/>
    <x v="0"/>
    <x v="28"/>
    <x v="6"/>
    <n v="11"/>
    <d v="2019-06-22T00:00:00"/>
    <n v="0.2"/>
    <n v="1"/>
    <n v="6.9"/>
    <x v="0"/>
    <s v="Ruidoso"/>
    <s v="No considerar"/>
    <x v="0"/>
  </r>
  <r>
    <n v="4849703"/>
    <s v="Huge Loft In heart of Bushwick"/>
    <x v="1019"/>
    <s v="Greg"/>
    <s v="990 Hart Street"/>
    <n v="11237"/>
    <x v="1"/>
    <s v="Bushwick"/>
    <n v="4070516"/>
    <n v="-7391946"/>
    <x v="1"/>
    <x v="29"/>
    <x v="7"/>
    <n v="2"/>
    <d v="2015-09-27T00:00:00"/>
    <n v="0.04"/>
    <n v="1"/>
    <n v="6.9"/>
    <x v="0"/>
    <s v="Ruidoso"/>
    <s v="Dentro del presupuesto"/>
    <x v="0"/>
  </r>
  <r>
    <n v="4716349"/>
    <s v="Fully Furnished Private Bedroom"/>
    <x v="1020"/>
    <s v="Sam"/>
    <s v="130 East 107th Street"/>
    <n v="10029"/>
    <x v="0"/>
    <s v="East Harlem"/>
    <n v="4079311"/>
    <n v="-7394587"/>
    <x v="0"/>
    <x v="15"/>
    <x v="1"/>
    <n v="0"/>
    <d v="2019-06-14T00:00:00"/>
    <n v="0.4"/>
    <n v="1"/>
    <n v="5.6"/>
    <x v="0"/>
    <s v="Ruidoso"/>
    <s v="No considerar"/>
    <x v="0"/>
  </r>
  <r>
    <n v="5096158"/>
    <s v="Fun Space in the Heart of Williamsburg"/>
    <x v="1021"/>
    <s v="Jamie"/>
    <s v="96 Marcy Avenue"/>
    <n v="11211"/>
    <x v="1"/>
    <s v="Williamsburg"/>
    <n v="4071102"/>
    <n v="-7395627"/>
    <x v="0"/>
    <x v="64"/>
    <x v="1"/>
    <n v="1"/>
    <d v="2018-08-26T00:00:00"/>
    <n v="0.09"/>
    <n v="1"/>
    <n v="6.9"/>
    <x v="0"/>
    <s v="Ruidoso"/>
    <s v="No considerar"/>
    <x v="0"/>
  </r>
  <r>
    <n v="5771361"/>
    <s v="Newly renovated 2 bed 2 bath in EV"/>
    <x v="1022"/>
    <s v="Jonny"/>
    <s v="Szechuan Mountain House - å·å±±ç”² 23"/>
    <n v="10003"/>
    <x v="0"/>
    <s v="East Village"/>
    <n v="4072915"/>
    <n v="-7398866"/>
    <x v="1"/>
    <x v="31"/>
    <x v="1"/>
    <n v="1"/>
    <d v="2015-03-30T00:00:00"/>
    <n v="0.02"/>
    <n v="1"/>
    <n v="5.6"/>
    <x v="0"/>
    <s v="Ruidoso"/>
    <s v="No considerar"/>
    <x v="0"/>
  </r>
  <r>
    <n v="4830158"/>
    <s v="Loft in Brooklyn / Clinton Hill"/>
    <x v="1023"/>
    <s v="Alex"/>
    <s v="230 Saint James Place"/>
    <n v="11238"/>
    <x v="1"/>
    <s v="Clinton Hill"/>
    <n v="4068348"/>
    <n v="-7396394"/>
    <x v="1"/>
    <x v="19"/>
    <x v="2"/>
    <n v="0"/>
    <d v="2016-10-10T00:00:00"/>
    <n v="0.06"/>
    <n v="1"/>
    <n v="6.9"/>
    <x v="0"/>
    <s v="Ruidoso"/>
    <s v="No considerar"/>
    <x v="0"/>
  </r>
  <r>
    <n v="4089102"/>
    <s v="Serenity Near Manhattan"/>
    <x v="1024"/>
    <s v="Jae (Owen's Wife)"/>
    <s v="108A Madison Street"/>
    <n v="11216"/>
    <x v="1"/>
    <s v="Bedford-Stuyvesant"/>
    <n v="4068407"/>
    <n v="-7395487"/>
    <x v="1"/>
    <x v="101"/>
    <x v="0"/>
    <n v="146"/>
    <d v="2019-05-24T00:00:00"/>
    <n v="2.5099999999999998"/>
    <n v="1"/>
    <n v="6.9"/>
    <x v="0"/>
    <s v="Ruidoso"/>
    <s v="No considerar"/>
    <x v="0"/>
  </r>
  <r>
    <n v="6466301"/>
    <s v="Entire rowhouse+garden+deck in Park Slope/Gowanus"/>
    <x v="1025"/>
    <s v="Jennifer"/>
    <s v="655 Degraw Street"/>
    <n v="11217"/>
    <x v="1"/>
    <s v="Park Slope"/>
    <n v="4067844"/>
    <n v="-7398136"/>
    <x v="1"/>
    <x v="40"/>
    <x v="3"/>
    <n v="1"/>
    <d v="2019-04-24T00:00:00"/>
    <n v="0.39"/>
    <n v="1"/>
    <n v="7"/>
    <x v="0"/>
    <s v="Ruidoso"/>
    <s v="No considerar"/>
    <x v="0"/>
  </r>
  <r>
    <n v="4081926"/>
    <s v="1 BDR APARTMENT  7 MINS FROM JFK 5 STAR RATED"/>
    <x v="1026"/>
    <s v="Jennifer And Basil"/>
    <s v="137-57 Belknap Street"/>
    <n v="11413"/>
    <x v="2"/>
    <s v="Springfield Gardens"/>
    <n v="4067425"/>
    <n v="-7375796"/>
    <x v="1"/>
    <x v="7"/>
    <x v="1"/>
    <n v="279"/>
    <d v="2019-06-16T00:00:00"/>
    <n v="5.0199999999999996"/>
    <n v="5"/>
    <n v="6.24"/>
    <x v="0"/>
    <s v="Ruidoso"/>
    <s v="No considerar"/>
    <x v="0"/>
  </r>
  <r>
    <n v="4077460"/>
    <s v="Brooklyn modern 2 BR Garden Floor"/>
    <x v="1027"/>
    <s v="Jenny"/>
    <s v="778 Lexington Avenue"/>
    <n v="11221"/>
    <x v="1"/>
    <s v="Bedford-Stuyvesant"/>
    <n v="4069013"/>
    <n v="-7392805"/>
    <x v="1"/>
    <x v="73"/>
    <x v="1"/>
    <n v="167"/>
    <d v="2019-06-20T00:00:00"/>
    <n v="2.86"/>
    <n v="1"/>
    <n v="6.9"/>
    <x v="0"/>
    <s v="Ruidoso"/>
    <s v="No considerar"/>
    <x v="0"/>
  </r>
  <r>
    <n v="4077428"/>
    <s v="Amazing park view in the LES!!!"/>
    <x v="1028"/>
    <s v="David"/>
    <s v="55 Hester Street"/>
    <n v="10002"/>
    <x v="0"/>
    <s v="Chinatown"/>
    <n v="4071585"/>
    <n v="-7399014"/>
    <x v="1"/>
    <x v="41"/>
    <x v="0"/>
    <n v="2"/>
    <d v="2015-10-04T00:00:00"/>
    <n v="0.03"/>
    <n v="1"/>
    <n v="5.6"/>
    <x v="0"/>
    <s v="Ruidoso"/>
    <s v="No considerar"/>
    <x v="0"/>
  </r>
  <r>
    <n v="4085647"/>
    <s v="Cozy and Convenient â€“ Spacious 1 Bedroom Apartment"/>
    <x v="1029"/>
    <s v="Kathisha"/>
    <s v="380 Cozine Avenue"/>
    <n v="11208"/>
    <x v="1"/>
    <s v="East New York"/>
    <n v="4065741"/>
    <n v="-7387854"/>
    <x v="1"/>
    <x v="7"/>
    <x v="0"/>
    <n v="9"/>
    <d v="2018-12-21T00:00:00"/>
    <n v="0.16"/>
    <n v="1"/>
    <n v="6.9"/>
    <x v="0"/>
    <s v="Ruidoso"/>
    <s v="No considerar"/>
    <x v="0"/>
  </r>
  <r>
    <n v="4279323"/>
    <s v="Cozy/spacious 3bd, room for rent"/>
    <x v="1030"/>
    <s v="Ariel"/>
    <s v="341 Winthrop Street"/>
    <n v="11225"/>
    <x v="1"/>
    <s v="Prospect-Lefferts Gardens"/>
    <n v="4065681"/>
    <n v="-739484"/>
    <x v="0"/>
    <x v="65"/>
    <x v="1"/>
    <n v="2"/>
    <d v="2014-11-09T00:00:00"/>
    <n v="0.03"/>
    <n v="1"/>
    <n v="6.9"/>
    <x v="0"/>
    <s v="Ruidoso"/>
    <s v="No considerar"/>
    <x v="0"/>
  </r>
  <r>
    <n v="4310501"/>
    <s v="Spacious Bedroom in East Village"/>
    <x v="1031"/>
    <s v="Orhun"/>
    <s v="74 2nd Avenue"/>
    <n v="10003"/>
    <x v="0"/>
    <s v="East Village"/>
    <n v="4072627"/>
    <n v="-7398915"/>
    <x v="0"/>
    <x v="7"/>
    <x v="0"/>
    <n v="64"/>
    <d v="2019-06-30T00:00:00"/>
    <n v="1.26"/>
    <n v="1"/>
    <n v="5.6"/>
    <x v="0"/>
    <s v="Ruidoso"/>
    <s v="No considerar"/>
    <x v="0"/>
  </r>
  <r>
    <n v="5141379"/>
    <s v="True 1BR Apt in Greenwich Village"/>
    <x v="1032"/>
    <s v="Maggie"/>
    <s v="New York University Bond Street"/>
    <n v="10012"/>
    <x v="0"/>
    <s v="Greenwich Village"/>
    <n v="4073253"/>
    <n v="-7399826"/>
    <x v="1"/>
    <x v="196"/>
    <x v="6"/>
    <n v="15"/>
    <d v="2016-09-29T00:00:00"/>
    <n v="0.28999999999999998"/>
    <n v="1"/>
    <n v="5.6"/>
    <x v="0"/>
    <s v="Ruidoso"/>
    <s v="No considerar"/>
    <x v="0"/>
  </r>
  <r>
    <n v="4070025"/>
    <s v="Luxury Flat with Outdoor and Study Room"/>
    <x v="1033"/>
    <s v="Shahram"/>
    <s v="60 John Street"/>
    <n v="11201"/>
    <x v="1"/>
    <s v="DUMBO"/>
    <n v="4070452"/>
    <n v="-7398583"/>
    <x v="1"/>
    <x v="21"/>
    <x v="6"/>
    <n v="150"/>
    <d v="2019-07-05T00:00:00"/>
    <n v="2.57"/>
    <n v="1"/>
    <n v="6.9"/>
    <x v="0"/>
    <s v="Ruidoso"/>
    <s v="No considerar"/>
    <x v="0"/>
  </r>
  <r>
    <n v="4069341"/>
    <s v="Urban Rustic Retreat"/>
    <x v="1034"/>
    <s v="Sugeiry"/>
    <s v="1425 Amsterdam Avenue"/>
    <n v="10027"/>
    <x v="0"/>
    <s v="Harlem"/>
    <n v="4081575"/>
    <n v="-739537"/>
    <x v="1"/>
    <x v="100"/>
    <x v="7"/>
    <n v="34"/>
    <d v="2017-10-23T00:00:00"/>
    <n v="0.57999999999999996"/>
    <n v="1"/>
    <n v="5.6"/>
    <x v="0"/>
    <s v="Ruidoso"/>
    <s v="No considerar"/>
    <x v="0"/>
  </r>
  <r>
    <n v="4067861"/>
    <s v="Newly Renovated BR in Heart of BK!"/>
    <x v="1035"/>
    <s v="Khadija"/>
    <s v="3014 Cortelyou Road"/>
    <n v="11226"/>
    <x v="1"/>
    <s v="East Flatbush"/>
    <n v="4064434"/>
    <n v="-7394831"/>
    <x v="0"/>
    <x v="22"/>
    <x v="1"/>
    <n v="0"/>
    <d v="2015-08-14T00:00:00"/>
    <n v="0.11"/>
    <n v="1"/>
    <n v="6.9"/>
    <x v="0"/>
    <s v="Ruidoso"/>
    <s v="No considerar"/>
    <x v="0"/>
  </r>
  <r>
    <n v="4271877"/>
    <s v="New Private Bathroom Master Bedroom"/>
    <x v="1036"/>
    <s v="Caroline"/>
    <s v="990 Putnam Avenue"/>
    <n v="11221"/>
    <x v="1"/>
    <s v="Bedford-Stuyvesant"/>
    <n v="406869"/>
    <n v="-7392254"/>
    <x v="0"/>
    <x v="178"/>
    <x v="1"/>
    <n v="121"/>
    <d v="2019-06-22T00:00:00"/>
    <n v="2.68"/>
    <n v="1"/>
    <n v="6.9"/>
    <x v="0"/>
    <s v="Ruidoso"/>
    <s v="No considerar"/>
    <x v="0"/>
  </r>
  <r>
    <n v="6403795"/>
    <s v="Twin Loft Nook in Brooklyn"/>
    <x v="1037"/>
    <s v="Jarad"/>
    <s v="93 Beaver Street"/>
    <n v="11206"/>
    <x v="1"/>
    <s v="Bushwick"/>
    <n v="4069914"/>
    <n v="-7393591"/>
    <x v="2"/>
    <x v="29"/>
    <x v="2"/>
    <n v="27"/>
    <d v="2018-08-14T00:00:00"/>
    <n v="0.54"/>
    <n v="1"/>
    <n v="6.9"/>
    <x v="0"/>
    <s v="Ruidoso"/>
    <s v="Dentro del presupuesto"/>
    <x v="0"/>
  </r>
  <r>
    <n v="6722799"/>
    <s v="Spacious 2 BR sun-filled apartment  in Chelsea"/>
    <x v="1038"/>
    <s v="Georgina"/>
    <s v="444 West 21st Street"/>
    <n v="10011"/>
    <x v="0"/>
    <s v="Chelsea"/>
    <n v="4074558"/>
    <n v="-7400325"/>
    <x v="1"/>
    <x v="168"/>
    <x v="6"/>
    <n v="2"/>
    <d v="2018-12-30T00:00:00"/>
    <n v="0.18"/>
    <n v="1"/>
    <n v="5.6"/>
    <x v="0"/>
    <s v="Ruidoso"/>
    <s v="No considerar"/>
    <x v="0"/>
  </r>
  <r>
    <n v="4211276"/>
    <s v="Beautiful, Spacious Brooklyn Home "/>
    <x v="1039"/>
    <s v="Alissa"/>
    <s v="272 Sterling Street"/>
    <n v="11225"/>
    <x v="1"/>
    <s v="Prospect-Lefferts Gardens"/>
    <n v="4066302"/>
    <n v="-7395198"/>
    <x v="1"/>
    <x v="165"/>
    <x v="0"/>
    <n v="3"/>
    <d v="2015-01-01T00:00:00"/>
    <n v="0.05"/>
    <n v="1"/>
    <n v="6.9"/>
    <x v="0"/>
    <s v="Ruidoso"/>
    <s v="No considerar"/>
    <x v="0"/>
  </r>
  <r>
    <n v="4244174"/>
    <s v="Quiet room in Greenpoint"/>
    <x v="1040"/>
    <s v="Madison"/>
    <s v="218 India Street"/>
    <n v="11222"/>
    <x v="1"/>
    <s v="Greenpoint"/>
    <n v="4073235"/>
    <n v="-7395106"/>
    <x v="0"/>
    <x v="15"/>
    <x v="6"/>
    <n v="0"/>
    <d v="2018-12-22T00:00:00"/>
    <n v="1.07"/>
    <n v="1"/>
    <n v="6.9"/>
    <x v="0"/>
    <s v="Ruidoso"/>
    <s v="No considerar"/>
    <x v="0"/>
  </r>
  <r>
    <n v="4060446"/>
    <s v="Modern spacious flat in Manhattan"/>
    <x v="1041"/>
    <s v="Rob"/>
    <s v="25 Indian Road"/>
    <n v="10034"/>
    <x v="0"/>
    <s v="Inwood"/>
    <n v="4087279"/>
    <n v="-7391991"/>
    <x v="1"/>
    <x v="34"/>
    <x v="2"/>
    <n v="61"/>
    <d v="2019-04-21T00:00:00"/>
    <n v="1.06"/>
    <n v="1"/>
    <n v="5.6"/>
    <x v="0"/>
    <s v="Ruidoso"/>
    <s v="No considerar"/>
    <x v="0"/>
  </r>
  <r>
    <n v="4745876"/>
    <s v="Urban sanctuary in the heart of NYC"/>
    <x v="1042"/>
    <s v="Michael"/>
    <s v="17107 44th Drive"/>
    <n v="11101"/>
    <x v="2"/>
    <s v="Long Island City"/>
    <n v="4074821"/>
    <n v="-7394803"/>
    <x v="1"/>
    <x v="5"/>
    <x v="6"/>
    <n v="1"/>
    <d v="2014-12-31T00:00:00"/>
    <n v="0.02"/>
    <n v="5"/>
    <n v="6.24"/>
    <x v="0"/>
    <s v="Ruidoso"/>
    <s v="No considerar"/>
    <x v="0"/>
  </r>
  <r>
    <n v="4054332"/>
    <s v="awesome location."/>
    <x v="1043"/>
    <s v="Gilda"/>
    <s v="527 3rd Street"/>
    <n v="11215"/>
    <x v="1"/>
    <s v="Park Slope"/>
    <n v="4067017"/>
    <n v="-7397752"/>
    <x v="0"/>
    <x v="194"/>
    <x v="11"/>
    <n v="45"/>
    <d v="2016-10-05T00:00:00"/>
    <n v="0.82"/>
    <n v="1"/>
    <n v="6.9"/>
    <x v="0"/>
    <s v="Ruidoso"/>
    <s v="No considerar"/>
    <x v="0"/>
  </r>
  <r>
    <n v="4130266"/>
    <s v="Spacious Sunny Room"/>
    <x v="1044"/>
    <s v="Claudina"/>
    <s v="62 Lewis Avenue"/>
    <n v="11206"/>
    <x v="1"/>
    <s v="Bedford-Stuyvesant"/>
    <n v="4069562"/>
    <n v="-7393792"/>
    <x v="0"/>
    <x v="10"/>
    <x v="6"/>
    <n v="11"/>
    <d v="2018-01-01T00:00:00"/>
    <n v="0.19"/>
    <n v="1"/>
    <n v="6.9"/>
    <x v="0"/>
    <s v="Ruidoso"/>
    <s v="No considerar"/>
    <x v="0"/>
  </r>
  <r>
    <n v="4053287"/>
    <s v="Spacious Apartment with River Views!"/>
    <x v="1045"/>
    <s v="Michael And Donna"/>
    <s v="West Road Roosevelt Island"/>
    <n v="10044"/>
    <x v="0"/>
    <s v="Roosevelt Island"/>
    <n v="4076365"/>
    <n v="-7394914"/>
    <x v="1"/>
    <x v="0"/>
    <x v="14"/>
    <n v="6"/>
    <d v="2019-06-30T00:00:00"/>
    <n v="0.11"/>
    <n v="1"/>
    <n v="5.6"/>
    <x v="0"/>
    <s v="Ruidoso"/>
    <s v="No considerar"/>
    <x v="0"/>
  </r>
  <r>
    <n v="4053249"/>
    <s v="Quiet 2 bdrm in cozy Clinton Hill!"/>
    <x v="1046"/>
    <s v="Jason"/>
    <s v="402 Grand Avenue"/>
    <n v="11238"/>
    <x v="1"/>
    <s v="Clinton Hill"/>
    <n v="4068436"/>
    <n v="-7396223"/>
    <x v="1"/>
    <x v="6"/>
    <x v="6"/>
    <n v="14"/>
    <d v="2016-11-29T00:00:00"/>
    <n v="0.24"/>
    <n v="1"/>
    <n v="6.9"/>
    <x v="0"/>
    <s v="Ruidoso"/>
    <s v="No considerar"/>
    <x v="0"/>
  </r>
  <r>
    <n v="4053912"/>
    <s v="Lots of space, great location"/>
    <x v="1047"/>
    <s v="Isis"/>
    <s v="43 Maple Street"/>
    <n v="11225"/>
    <x v="1"/>
    <s v="Prospect-Lefferts Gardens"/>
    <n v="4066042"/>
    <n v="-7395915"/>
    <x v="0"/>
    <x v="85"/>
    <x v="24"/>
    <n v="0"/>
    <d v="2019-01-03T00:00:00"/>
    <n v="0.13"/>
    <n v="1"/>
    <n v="6.9"/>
    <x v="0"/>
    <s v="Ruidoso"/>
    <s v="Dentro del presupuesto"/>
    <x v="0"/>
  </r>
  <r>
    <n v="4050765"/>
    <s v="Harmony House 3 on Madison Street"/>
    <x v="1048"/>
    <s v="Garnet"/>
    <s v="Public School 309 794"/>
    <n v="11221"/>
    <x v="1"/>
    <s v="Bedford-Stuyvesant"/>
    <n v="4068852"/>
    <n v="-7392393"/>
    <x v="0"/>
    <x v="85"/>
    <x v="6"/>
    <n v="50"/>
    <d v="2019-06-25T00:00:00"/>
    <n v="1.35"/>
    <n v="1"/>
    <n v="6.9"/>
    <x v="0"/>
    <s v="Ruidoso"/>
    <s v="No considerar"/>
    <x v="0"/>
  </r>
  <r>
    <n v="6131606"/>
    <s v="Harmony House 2 on Madison Street"/>
    <x v="1048"/>
    <s v="Garnet"/>
    <s v="992 Gates Avenue"/>
    <n v="11221"/>
    <x v="1"/>
    <s v="Bedford-Stuyvesant"/>
    <n v="4068875"/>
    <n v="-7392377"/>
    <x v="0"/>
    <x v="85"/>
    <x v="6"/>
    <n v="39"/>
    <d v="2019-06-20T00:00:00"/>
    <n v="0.86"/>
    <n v="1"/>
    <n v="6.9"/>
    <x v="0"/>
    <s v="Ruidoso"/>
    <s v="No considerar"/>
    <x v="0"/>
  </r>
  <r>
    <n v="4050795"/>
    <s v="Cozy Contempo Rustic Chic (stay w/a local artist!)"/>
    <x v="1049"/>
    <s v="Tony"/>
    <s v="171 Troutman Street"/>
    <n v="11206"/>
    <x v="1"/>
    <s v="Bushwick"/>
    <n v="4070102"/>
    <n v="-7392864"/>
    <x v="0"/>
    <x v="11"/>
    <x v="6"/>
    <n v="52"/>
    <d v="2019-05-22T00:00:00"/>
    <n v="2.21"/>
    <n v="1"/>
    <n v="6.9"/>
    <x v="0"/>
    <s v="Ruidoso"/>
    <s v="No considerar"/>
    <x v="0"/>
  </r>
  <r>
    <n v="4047932"/>
    <s v="Central Park Housing"/>
    <x v="1050"/>
    <s v="Arnab"/>
    <s v="Adagio 243"/>
    <n v="10023"/>
    <x v="0"/>
    <s v="Upper West Side"/>
    <n v="4077222"/>
    <n v="-7398923"/>
    <x v="2"/>
    <x v="12"/>
    <x v="1"/>
    <n v="33"/>
    <d v="2015-12-28T00:00:00"/>
    <n v="0.56000000000000005"/>
    <n v="1"/>
    <n v="5.6"/>
    <x v="0"/>
    <s v="Ruidoso"/>
    <s v="No considerar"/>
    <x v="0"/>
  </r>
  <r>
    <n v="4047791"/>
    <s v="Spacious Sunny 2BR/Prime Greenpoint"/>
    <x v="1051"/>
    <s v="Alicja"/>
    <s v="58 Dobbin Street"/>
    <n v="11222"/>
    <x v="1"/>
    <s v="Greenpoint"/>
    <n v="4072414"/>
    <n v="-7395355"/>
    <x v="1"/>
    <x v="115"/>
    <x v="6"/>
    <n v="114"/>
    <d v="2019-07-07T00:00:00"/>
    <n v="1.94"/>
    <n v="1"/>
    <n v="6.9"/>
    <x v="0"/>
    <s v="Ruidoso"/>
    <s v="No considerar"/>
    <x v="0"/>
  </r>
  <r>
    <n v="4047638"/>
    <s v="NYC-Great Cost x Benefit-Huge Room-Next to Subway."/>
    <x v="1052"/>
    <s v="Valeria"/>
    <s v="31-11 Crescent Street"/>
    <n v="11106"/>
    <x v="2"/>
    <s v="Astoria"/>
    <n v="407653"/>
    <n v="-7392661"/>
    <x v="0"/>
    <x v="178"/>
    <x v="3"/>
    <n v="22"/>
    <d v="2019-06-04T00:00:00"/>
    <n v="0.38"/>
    <n v="5"/>
    <n v="6.24"/>
    <x v="0"/>
    <s v="Ruidoso"/>
    <s v="No considerar"/>
    <x v="0"/>
  </r>
  <r>
    <n v="4046281"/>
    <s v="Spacious and Sunny Private Bedroom!"/>
    <x v="1053"/>
    <s v="David"/>
    <s v="302 East 3rd Street"/>
    <n v="10009"/>
    <x v="0"/>
    <s v="East Village"/>
    <n v="4072087"/>
    <n v="-7397952"/>
    <x v="0"/>
    <x v="90"/>
    <x v="1"/>
    <n v="49"/>
    <d v="2019-06-19T00:00:00"/>
    <n v="1.4"/>
    <n v="1"/>
    <n v="5.6"/>
    <x v="0"/>
    <s v="Ruidoso"/>
    <s v="No considerar"/>
    <x v="0"/>
  </r>
  <r>
    <n v="4041383"/>
    <s v="Harlem Knight - the heart of Manhattan"/>
    <x v="1054"/>
    <s v="Rk"/>
    <s v="12 West 132nd Street"/>
    <n v="10037"/>
    <x v="0"/>
    <s v="Harlem"/>
    <n v="4081118"/>
    <n v="-7393977"/>
    <x v="0"/>
    <x v="19"/>
    <x v="12"/>
    <n v="5"/>
    <d v="2017-05-26T00:00:00"/>
    <n v="0.14000000000000001"/>
    <n v="1"/>
    <n v="5.6"/>
    <x v="0"/>
    <s v="Ruidoso"/>
    <s v="No considerar"/>
    <x v="0"/>
  </r>
  <r>
    <n v="4039789"/>
    <s v="Harmonious Sanctuary near Yankee Stadium."/>
    <x v="1055"/>
    <s v="Michael"/>
    <s v="1181 Sheridan Avenue"/>
    <n v="10456"/>
    <x v="3"/>
    <s v="Concourse Village"/>
    <n v="4083331"/>
    <n v="-7391742"/>
    <x v="1"/>
    <x v="11"/>
    <x v="11"/>
    <n v="1"/>
    <d v="2017-05-12T00:00:00"/>
    <n v="0.04"/>
    <n v="5"/>
    <n v="7.84"/>
    <x v="0"/>
    <s v="Ruidoso"/>
    <s v="No considerar"/>
    <x v="0"/>
  </r>
  <r>
    <n v="4033444"/>
    <s v="Big New York City Suite Near Subway"/>
    <x v="1056"/>
    <s v="Saya &amp; Diego"/>
    <s v="328 Rochester Avenue"/>
    <n v="11213"/>
    <x v="1"/>
    <s v="Crown Heights"/>
    <n v="4066649"/>
    <n v="-7392855"/>
    <x v="1"/>
    <x v="0"/>
    <x v="6"/>
    <n v="130"/>
    <d v="2019-06-23T00:00:00"/>
    <n v="2.23"/>
    <n v="1"/>
    <n v="6.9"/>
    <x v="0"/>
    <s v="Ruidoso"/>
    <s v="No considerar"/>
    <x v="0"/>
  </r>
  <r>
    <n v="4033422"/>
    <s v="The Lighthouse Manor"/>
    <x v="1057"/>
    <s v="Judith"/>
    <s v="370 London Road"/>
    <n v="10306"/>
    <x v="4"/>
    <s v="Lighthouse Hill"/>
    <n v="4057718"/>
    <n v="-7413981"/>
    <x v="1"/>
    <x v="17"/>
    <x v="6"/>
    <n v="49"/>
    <d v="2018-12-31T00:00:00"/>
    <n v="0.92"/>
    <n v="1"/>
    <n v="5.09"/>
    <x v="1"/>
    <s v="Poco Ruidoso"/>
    <s v="No considerar"/>
    <x v="0"/>
  </r>
  <r>
    <n v="6747958"/>
    <s v="1 cozy &amp; centrally located bedroom"/>
    <x v="1058"/>
    <s v="Christina"/>
    <s v="Brooklyn Medical Plaza 650"/>
    <n v="11217"/>
    <x v="1"/>
    <s v="Fort Greene"/>
    <n v="4068662"/>
    <n v="-7397602"/>
    <x v="0"/>
    <x v="11"/>
    <x v="3"/>
    <n v="32"/>
    <d v="2019-07-03T00:00:00"/>
    <n v="0.67"/>
    <n v="1"/>
    <n v="6.9"/>
    <x v="0"/>
    <s v="Ruidoso"/>
    <s v="No considerar"/>
    <x v="0"/>
  </r>
  <r>
    <n v="4031809"/>
    <s v="Prewar classic NYC apartment."/>
    <x v="1059"/>
    <s v="Miquel"/>
    <s v="545 West 158th Street"/>
    <n v="10032"/>
    <x v="0"/>
    <s v="Washington Heights"/>
    <n v="4083456"/>
    <n v="-7394344"/>
    <x v="0"/>
    <x v="74"/>
    <x v="12"/>
    <n v="0"/>
    <d v="2016-07-24T00:00:00"/>
    <n v="0.1"/>
    <n v="1"/>
    <n v="5.6"/>
    <x v="0"/>
    <s v="Ruidoso"/>
    <s v="Dentro del presupuesto"/>
    <x v="0"/>
  </r>
  <r>
    <n v="4031463"/>
    <s v="Comfortable Private space with a terrace"/>
    <x v="1060"/>
    <s v="Mike"/>
    <s v="Williamsbridge Playground Reservoir Oval West"/>
    <n v="10467"/>
    <x v="3"/>
    <s v="Norwood"/>
    <n v="4087786"/>
    <n v="-7387641"/>
    <x v="0"/>
    <x v="35"/>
    <x v="1"/>
    <n v="108"/>
    <d v="2019-06-28T00:00:00"/>
    <n v="1.84"/>
    <n v="5"/>
    <n v="7.84"/>
    <x v="0"/>
    <s v="Ruidoso"/>
    <s v="No considerar"/>
    <x v="0"/>
  </r>
  <r>
    <n v="4016791"/>
    <s v="Sunny Private Bedroom"/>
    <x v="1061"/>
    <s v="Jillian"/>
    <s v="294 Audubon Avenue"/>
    <n v="10033"/>
    <x v="0"/>
    <s v="Washington Heights"/>
    <n v="4084787"/>
    <n v="-7393306"/>
    <x v="0"/>
    <x v="57"/>
    <x v="6"/>
    <n v="10"/>
    <d v="2017-10-01T00:00:00"/>
    <n v="0.2"/>
    <n v="1"/>
    <n v="5.6"/>
    <x v="0"/>
    <s v="Ruidoso"/>
    <s v="No considerar"/>
    <x v="0"/>
  </r>
  <r>
    <n v="4016142"/>
    <s v="Big Bedroom in Sunny &amp; New Lower East Side Apt"/>
    <x v="1062"/>
    <s v="Robin"/>
    <s v="116 Suffolk Street"/>
    <n v="10002"/>
    <x v="0"/>
    <s v="Lower East Side"/>
    <n v="4071891"/>
    <n v="-7398592"/>
    <x v="0"/>
    <x v="79"/>
    <x v="2"/>
    <n v="22"/>
    <d v="2018-10-14T00:00:00"/>
    <n v="0.38"/>
    <n v="1"/>
    <n v="5.6"/>
    <x v="0"/>
    <s v="Ruidoso"/>
    <s v="No considerar"/>
    <x v="0"/>
  </r>
  <r>
    <n v="4392596"/>
    <s v="Great room in a 2 BD apartment"/>
    <x v="1063"/>
    <s v="Waleed"/>
    <s v="22-60 33rd Street"/>
    <n v="11105"/>
    <x v="2"/>
    <s v="Ditmars Steinway"/>
    <n v="4077431"/>
    <n v="-739114"/>
    <x v="0"/>
    <x v="3"/>
    <x v="1"/>
    <n v="4"/>
    <d v="2019-05-26T00:00:00"/>
    <n v="1.85"/>
    <n v="5"/>
    <n v="6.24"/>
    <x v="0"/>
    <s v="Ruidoso"/>
    <s v="No considerar"/>
    <x v="0"/>
  </r>
  <r>
    <n v="4013668"/>
    <s v="Spacious Park Slope brownstone"/>
    <x v="1064"/>
    <s v="David"/>
    <s v="240 7th Avenue"/>
    <n v="11215"/>
    <x v="1"/>
    <s v="Park Slope"/>
    <n v="4066972"/>
    <n v="-7397954"/>
    <x v="1"/>
    <x v="115"/>
    <x v="3"/>
    <n v="111"/>
    <d v="2019-06-07T00:00:00"/>
    <n v="1.9"/>
    <n v="1"/>
    <n v="6.9"/>
    <x v="0"/>
    <s v="Ruidoso"/>
    <s v="No considerar"/>
    <x v="0"/>
  </r>
  <r>
    <n v="5372082"/>
    <s v="Cozy Vacation Getaway"/>
    <x v="1065"/>
    <s v="Nat"/>
    <s v="498 Atlantic Avenue"/>
    <n v="11217"/>
    <x v="1"/>
    <s v="Boerum Hill"/>
    <n v="4068558"/>
    <n v="-7398175"/>
    <x v="1"/>
    <x v="6"/>
    <x v="6"/>
    <n v="8"/>
    <d v="2018-07-02T00:00:00"/>
    <n v="0.17"/>
    <n v="1"/>
    <n v="6.9"/>
    <x v="0"/>
    <s v="Ruidoso"/>
    <s v="No considerar"/>
    <x v="0"/>
  </r>
  <r>
    <n v="4008443"/>
    <s v="Private room in Astoria, NY!!"/>
    <x v="1066"/>
    <s v="Sarah"/>
    <s v="32-53 45th Street"/>
    <n v="11103"/>
    <x v="2"/>
    <s v="Astoria"/>
    <n v="4075568"/>
    <n v="-7391578"/>
    <x v="0"/>
    <x v="21"/>
    <x v="6"/>
    <n v="22"/>
    <d v="2018-01-02T00:00:00"/>
    <n v="0.43"/>
    <n v="5"/>
    <n v="6.24"/>
    <x v="0"/>
    <s v="Ruidoso"/>
    <s v="No considerar"/>
    <x v="0"/>
  </r>
  <r>
    <n v="4209595"/>
    <s v="Mid-century Apt. Next To Subway"/>
    <x v="1067"/>
    <s v="Jesse"/>
    <s v="27 East 13th Street"/>
    <n v="10003"/>
    <x v="0"/>
    <s v="Greenwich Village"/>
    <n v="4073473"/>
    <n v="-7399244"/>
    <x v="1"/>
    <x v="41"/>
    <x v="1"/>
    <n v="1"/>
    <d v="2015-01-01T00:00:00"/>
    <n v="0.02"/>
    <n v="1"/>
    <n v="5.6"/>
    <x v="0"/>
    <s v="Ruidoso"/>
    <s v="No considerar"/>
    <x v="0"/>
  </r>
  <r>
    <n v="3992326"/>
    <s v="Bohemian Den in Chinatown-New York"/>
    <x v="1068"/>
    <s v="Pablo"/>
    <s v="205 East Broadway"/>
    <n v="10002"/>
    <x v="0"/>
    <s v="Lower East Side"/>
    <n v="4071421"/>
    <n v="-7398793"/>
    <x v="1"/>
    <x v="26"/>
    <x v="13"/>
    <n v="24"/>
    <d v="2018-10-10T00:00:00"/>
    <n v="0.41"/>
    <n v="1"/>
    <n v="5.6"/>
    <x v="0"/>
    <s v="Ruidoso"/>
    <s v="No considerar"/>
    <x v="0"/>
  </r>
  <r>
    <n v="3987599"/>
    <s v="Great 3 Bdrm- Internships, Students"/>
    <x v="1069"/>
    <s v="Jaxon"/>
    <s v="1056 Jefferson Avenue"/>
    <n v="11221"/>
    <x v="1"/>
    <s v="Bushwick"/>
    <n v="406876"/>
    <n v="-739167"/>
    <x v="1"/>
    <x v="164"/>
    <x v="11"/>
    <n v="23"/>
    <d v="2018-06-24T00:00:00"/>
    <n v="0.4"/>
    <n v="1"/>
    <n v="6.9"/>
    <x v="0"/>
    <s v="Ruidoso"/>
    <s v="No considerar"/>
    <x v="0"/>
  </r>
  <r>
    <n v="3987571"/>
    <s v="Garden Apartment with Private Entry"/>
    <x v="1070"/>
    <s v="Monifa &amp; Saint"/>
    <s v="16 Verona Place"/>
    <n v="11216"/>
    <x v="1"/>
    <s v="Bedford-Stuyvesant"/>
    <n v="4068084"/>
    <n v="-7394779"/>
    <x v="1"/>
    <x v="89"/>
    <x v="6"/>
    <n v="259"/>
    <d v="2019-06-30T00:00:00"/>
    <n v="4.43"/>
    <n v="1"/>
    <n v="6.9"/>
    <x v="0"/>
    <s v="Ruidoso"/>
    <s v="No considerar"/>
    <x v="0"/>
  </r>
  <r>
    <n v="3979613"/>
    <s v="ECO-CHIC PALLET DESIGN APARTMENT"/>
    <x v="1071"/>
    <s v="Christian"/>
    <s v="Public School 69 78th Street"/>
    <n v="11372"/>
    <x v="2"/>
    <s v="Jackson Heights"/>
    <n v="4074892"/>
    <n v="-7388883"/>
    <x v="1"/>
    <x v="17"/>
    <x v="6"/>
    <n v="0"/>
    <d v="2019-07-02T00:00:00"/>
    <n v="0.82"/>
    <n v="5"/>
    <n v="6.24"/>
    <x v="0"/>
    <s v="Ruidoso"/>
    <s v="No considerar"/>
    <x v="0"/>
  </r>
  <r>
    <n v="3979360"/>
    <s v="!!Studio next to Empire State Bldg."/>
    <x v="1072"/>
    <s v="Matti"/>
    <s v="Empire State Building 350"/>
    <n v="10018"/>
    <x v="0"/>
    <s v="Midtown"/>
    <n v="4074819"/>
    <n v="-739856"/>
    <x v="1"/>
    <x v="197"/>
    <x v="0"/>
    <n v="7"/>
    <d v="2015-04-07T00:00:00"/>
    <n v="0.13"/>
    <n v="1"/>
    <n v="5.6"/>
    <x v="0"/>
    <s v="Ruidoso"/>
    <s v="No considerar"/>
    <x v="0"/>
  </r>
  <r>
    <n v="3975630"/>
    <s v="Beautiful 1 bedroom in NYC"/>
    <x v="1073"/>
    <s v="Eliana E"/>
    <s v="52nd Street-Lincoln Avenue Roosevelt Avenue"/>
    <n v="11377"/>
    <x v="2"/>
    <s v="Woodside"/>
    <n v="4074433"/>
    <n v="-7391172"/>
    <x v="1"/>
    <x v="5"/>
    <x v="6"/>
    <n v="110"/>
    <d v="2019-06-27T00:00:00"/>
    <n v="1.86"/>
    <n v="5"/>
    <n v="6.24"/>
    <x v="0"/>
    <s v="Ruidoso"/>
    <s v="No considerar"/>
    <x v="0"/>
  </r>
  <r>
    <n v="4359219"/>
    <s v="Eagle-eye view of New York"/>
    <x v="1074"/>
    <s v="Farrell"/>
    <s v="554 DeKalb Avenue"/>
    <n v="11205"/>
    <x v="1"/>
    <s v="Bedford-Stuyvesant"/>
    <n v="4069103"/>
    <n v="-7395441"/>
    <x v="1"/>
    <x v="198"/>
    <x v="6"/>
    <n v="37"/>
    <d v="2016-05-09T00:00:00"/>
    <n v="0.65"/>
    <n v="1"/>
    <n v="6.9"/>
    <x v="0"/>
    <s v="Ruidoso"/>
    <s v="No considerar"/>
    <x v="0"/>
  </r>
  <r>
    <n v="6628493"/>
    <s v="Large Williamsburg (Brooklyn) Room"/>
    <x v="1075"/>
    <s v="Nick"/>
    <s v="75 Meserole Street"/>
    <n v="11206"/>
    <x v="1"/>
    <s v="Williamsburg"/>
    <n v="4070784"/>
    <n v="-7394698"/>
    <x v="0"/>
    <x v="11"/>
    <x v="6"/>
    <n v="15"/>
    <d v="2019-06-30T00:00:00"/>
    <n v="0.41"/>
    <n v="1"/>
    <n v="6.9"/>
    <x v="0"/>
    <s v="Ruidoso"/>
    <s v="No considerar"/>
    <x v="0"/>
  </r>
  <r>
    <n v="3971065"/>
    <s v="Spacious Modern Apt that feels like HOME"/>
    <x v="1076"/>
    <s v="Adam"/>
    <s v="414 Union Avenue"/>
    <n v="11211"/>
    <x v="1"/>
    <s v="Williamsburg"/>
    <n v="4071276"/>
    <n v="-7395114"/>
    <x v="1"/>
    <x v="48"/>
    <x v="6"/>
    <n v="3"/>
    <d v="2017-09-04T00:00:00"/>
    <n v="0.12"/>
    <n v="1"/>
    <n v="6.9"/>
    <x v="0"/>
    <s v="Ruidoso"/>
    <s v="No considerar"/>
    <x v="0"/>
  </r>
  <r>
    <n v="3968610"/>
    <s v="Charming apt in Greenwich Village!"/>
    <x v="1077"/>
    <s v="Marina"/>
    <s v="New York University Bond Street"/>
    <n v="10012"/>
    <x v="0"/>
    <s v="Greenwich Village"/>
    <n v="4072818"/>
    <n v="-739981"/>
    <x v="1"/>
    <x v="48"/>
    <x v="1"/>
    <n v="37"/>
    <d v="2019-06-26T00:00:00"/>
    <n v="0.66"/>
    <n v="1"/>
    <n v="5.6"/>
    <x v="0"/>
    <s v="Ruidoso"/>
    <s v="No considerar"/>
    <x v="0"/>
  </r>
  <r>
    <n v="6291454"/>
    <s v="Spacious &amp; Sunny Williamsburg Apt"/>
    <x v="1078"/>
    <s v="Branden"/>
    <s v="177 North 9th Street"/>
    <n v="11211"/>
    <x v="1"/>
    <s v="Williamsburg"/>
    <n v="4071859"/>
    <n v="-7395598"/>
    <x v="1"/>
    <x v="48"/>
    <x v="0"/>
    <n v="2"/>
    <d v="2015-06-18T00:00:00"/>
    <n v="0.04"/>
    <n v="1"/>
    <n v="6.9"/>
    <x v="0"/>
    <s v="Ruidoso"/>
    <s v="No considerar"/>
    <x v="0"/>
  </r>
  <r>
    <n v="6285403"/>
    <s v="Colorfull and Modern Bedroom UES A3"/>
    <x v="1079"/>
    <s v="Yohan"/>
    <s v="Field of Dreams East 101st Street"/>
    <n v="10029"/>
    <x v="0"/>
    <s v="East Harlem"/>
    <n v="4078709"/>
    <n v="-7394423"/>
    <x v="0"/>
    <x v="116"/>
    <x v="11"/>
    <n v="4"/>
    <d v="2018-11-24T00:00:00"/>
    <n v="0.15"/>
    <n v="1"/>
    <n v="5.6"/>
    <x v="0"/>
    <s v="Ruidoso"/>
    <s v="Dentro del presupuesto"/>
    <x v="0"/>
  </r>
  <r>
    <n v="4235843"/>
    <s v="Charming Bedroom Bright and Cozy A2"/>
    <x v="1079"/>
    <s v="Yohan"/>
    <s v="1951 1st Avenue"/>
    <n v="10029"/>
    <x v="0"/>
    <s v="East Harlem"/>
    <n v="4078627"/>
    <n v="-7394316"/>
    <x v="0"/>
    <x v="59"/>
    <x v="11"/>
    <n v="4"/>
    <d v="2018-08-27T00:00:00"/>
    <n v="7.0000000000000007E-2"/>
    <n v="1"/>
    <n v="5.6"/>
    <x v="0"/>
    <s v="Ruidoso"/>
    <s v="No considerar"/>
    <x v="0"/>
  </r>
  <r>
    <n v="4662584"/>
    <s v="Best value single room in New York B5"/>
    <x v="1079"/>
    <s v="Yohan"/>
    <s v="Field of Dreams East 101st Street"/>
    <n v="10029"/>
    <x v="0"/>
    <s v="East Harlem"/>
    <n v="4078644"/>
    <n v="-739438"/>
    <x v="0"/>
    <x v="46"/>
    <x v="11"/>
    <n v="4"/>
    <d v="2018-02-14T00:00:00"/>
    <n v="0.08"/>
    <n v="1"/>
    <n v="5.6"/>
    <x v="0"/>
    <s v="Ruidoso"/>
    <s v="Dentro del presupuesto"/>
    <x v="0"/>
  </r>
  <r>
    <n v="4574225"/>
    <s v="Bright and Cozy Bedroom NYC A1"/>
    <x v="1079"/>
    <s v="Yohan"/>
    <s v="322 East 100th Street"/>
    <n v="10029"/>
    <x v="0"/>
    <s v="East Harlem"/>
    <n v="4078617"/>
    <n v="-7394421"/>
    <x v="0"/>
    <x v="28"/>
    <x v="11"/>
    <n v="2"/>
    <d v="2017-08-26T00:00:00"/>
    <n v="0.04"/>
    <n v="1"/>
    <n v="5.6"/>
    <x v="0"/>
    <s v="Ruidoso"/>
    <s v="No considerar"/>
    <x v="0"/>
  </r>
  <r>
    <n v="5571405"/>
    <s v="Beautiful MASTER BEDROOM East side C7"/>
    <x v="1079"/>
    <s v="Yohan"/>
    <s v="Regency 1203"/>
    <n v="10035"/>
    <x v="0"/>
    <s v="Upper East Side"/>
    <n v="4076324"/>
    <n v="-7396251"/>
    <x v="0"/>
    <x v="3"/>
    <x v="11"/>
    <n v="8"/>
    <d v="2018-09-21T00:00:00"/>
    <n v="0.16"/>
    <n v="1"/>
    <n v="5.6"/>
    <x v="0"/>
    <s v="Ruidoso"/>
    <s v="No considerar"/>
    <x v="0"/>
  </r>
  <r>
    <n v="4667146"/>
    <s v="Best value double room in New York B4"/>
    <x v="1079"/>
    <s v="Yohan"/>
    <s v="NYC Health + Hospitals/Metropolitan 1901"/>
    <n v="10129"/>
    <x v="0"/>
    <s v="East Harlem"/>
    <n v="4078512"/>
    <n v="-7394409"/>
    <x v="0"/>
    <x v="19"/>
    <x v="11"/>
    <n v="5"/>
    <d v="2018-12-30T00:00:00"/>
    <n v="0.11"/>
    <n v="1"/>
    <n v="5.6"/>
    <x v="0"/>
    <s v="Ruidoso"/>
    <s v="No considerar"/>
    <x v="0"/>
  </r>
  <r>
    <n v="5882725"/>
    <s v="Beautiful Private Williamsburg Suite with Terrace"/>
    <x v="1080"/>
    <s v="Anita"/>
    <s v="49 Montrose Avenue"/>
    <n v="11206"/>
    <x v="1"/>
    <s v="Williamsburg"/>
    <n v="4070691"/>
    <n v="-739481"/>
    <x v="1"/>
    <x v="47"/>
    <x v="3"/>
    <n v="73"/>
    <d v="2019-06-25T00:00:00"/>
    <n v="1.42"/>
    <n v="1"/>
    <n v="6.9"/>
    <x v="0"/>
    <s v="Ruidoso"/>
    <s v="No considerar"/>
    <x v="0"/>
  </r>
  <r>
    <n v="3967160"/>
    <s v="Firehouse Loft with Harbor Views"/>
    <x v="1081"/>
    <s v="Susannah"/>
    <s v="Craft House 60"/>
    <n v="10301"/>
    <x v="4"/>
    <s v="Stapleton"/>
    <n v="4063628"/>
    <n v="-7407763"/>
    <x v="1"/>
    <x v="26"/>
    <x v="6"/>
    <n v="139"/>
    <d v="2019-06-23T00:00:00"/>
    <n v="2.42"/>
    <n v="1"/>
    <n v="5.09"/>
    <x v="1"/>
    <s v="Poco Ruidoso"/>
    <s v="No considerar"/>
    <x v="0"/>
  </r>
  <r>
    <n v="4128337"/>
    <s v="Entire Apartment - charming 1BR-20min to Downtown"/>
    <x v="1082"/>
    <s v="Pervaiz"/>
    <s v="Interfaith Medical Center 1545"/>
    <n v="11213"/>
    <x v="1"/>
    <s v="Bedford-Stuyvesant"/>
    <n v="4067879"/>
    <n v="-7393653"/>
    <x v="1"/>
    <x v="0"/>
    <x v="6"/>
    <n v="191"/>
    <d v="2019-06-23T00:00:00"/>
    <n v="3.27"/>
    <n v="1"/>
    <n v="6.9"/>
    <x v="0"/>
    <s v="Ruidoso"/>
    <s v="No considerar"/>
    <x v="0"/>
  </r>
  <r>
    <n v="3963635"/>
    <s v="A 2-story, 2-bedroom house - 20min to Downtown"/>
    <x v="1082"/>
    <s v="Pervaiz"/>
    <s v="144 Decatur Street"/>
    <n v="11233"/>
    <x v="1"/>
    <s v="Bedford-Stuyvesant"/>
    <n v="4068043"/>
    <n v="-7393705"/>
    <x v="1"/>
    <x v="1"/>
    <x v="6"/>
    <n v="10"/>
    <d v="2019-05-18T00:00:00"/>
    <n v="0.21"/>
    <n v="1"/>
    <n v="6.9"/>
    <x v="0"/>
    <s v="Ruidoso"/>
    <s v="No considerar"/>
    <x v="0"/>
  </r>
  <r>
    <n v="3962586"/>
    <s v="Sunny private room in Gramercy"/>
    <x v="1083"/>
    <s v="Daphne"/>
    <s v="215 East 15th Street"/>
    <n v="10003"/>
    <x v="0"/>
    <s v="Gramercy"/>
    <n v="4073371"/>
    <n v="-7398576"/>
    <x v="0"/>
    <x v="5"/>
    <x v="1"/>
    <n v="1"/>
    <d v="2014-09-14T00:00:00"/>
    <n v="0.02"/>
    <n v="1"/>
    <n v="5.6"/>
    <x v="0"/>
    <s v="Ruidoso"/>
    <s v="No considerar"/>
    <x v="0"/>
  </r>
  <r>
    <n v="3962389"/>
    <s v="Two bedroom fully furnished apt."/>
    <x v="1084"/>
    <s v="Charlayne"/>
    <s v="1641 East 52nd Street"/>
    <n v="11234"/>
    <x v="1"/>
    <s v="Flatlands"/>
    <n v="4061938"/>
    <n v="-7392471"/>
    <x v="1"/>
    <x v="0"/>
    <x v="12"/>
    <n v="10"/>
    <d v="2019-01-25T00:00:00"/>
    <n v="0.21"/>
    <n v="1"/>
    <n v="6.9"/>
    <x v="0"/>
    <s v="Ruidoso"/>
    <s v="No considerar"/>
    <x v="0"/>
  </r>
  <r>
    <n v="5143959"/>
    <s v="Master Bedroom in Lefferts Garden"/>
    <x v="1085"/>
    <s v="Gabriel"/>
    <s v="347 Fenimore Street"/>
    <n v="11225"/>
    <x v="1"/>
    <s v="Prospect-Lefferts Gardens"/>
    <n v="4065887"/>
    <n v="-7395105"/>
    <x v="0"/>
    <x v="22"/>
    <x v="1"/>
    <n v="0"/>
    <d v="2017-07-01T00:00:00"/>
    <n v="5.37"/>
    <n v="1"/>
    <n v="6.9"/>
    <x v="0"/>
    <s v="Ruidoso"/>
    <s v="No considerar"/>
    <x v="0"/>
  </r>
  <r>
    <n v="3952093"/>
    <s v="Entire 2 bdrm/2 bth UWS/RiversdePrk"/>
    <x v="1086"/>
    <s v="Mike"/>
    <s v="308 West 94th Street"/>
    <n v="10025"/>
    <x v="0"/>
    <s v="Upper West Side"/>
    <n v="4079407"/>
    <n v="-7397513"/>
    <x v="1"/>
    <x v="132"/>
    <x v="3"/>
    <n v="75"/>
    <d v="2019-06-29T00:00:00"/>
    <n v="1.31"/>
    <n v="1"/>
    <n v="5.6"/>
    <x v="0"/>
    <s v="Ruidoso"/>
    <s v="No considerar"/>
    <x v="0"/>
  </r>
  <r>
    <n v="4058701"/>
    <s v="Spare bedroom for rent in UWS-NYC"/>
    <x v="1086"/>
    <s v="Mike"/>
    <s v="325 West 93rd Street"/>
    <n v="10025"/>
    <x v="0"/>
    <s v="Upper West Side"/>
    <n v="4079408"/>
    <n v="-739757"/>
    <x v="0"/>
    <x v="30"/>
    <x v="1"/>
    <n v="3"/>
    <d v="2015-11-10T00:00:00"/>
    <n v="0.05"/>
    <n v="1"/>
    <n v="5.6"/>
    <x v="0"/>
    <s v="Ruidoso"/>
    <s v="No considerar"/>
    <x v="0"/>
  </r>
  <r>
    <n v="5624616"/>
    <s v="Master w/ private bath and sleeping loft. 2 beds"/>
    <x v="1087"/>
    <s v="Kate"/>
    <s v="Columbus Avenue Upper West Side"/>
    <n v="10025"/>
    <x v="0"/>
    <s v="Upper West Side"/>
    <n v="4078913"/>
    <n v="-7397021"/>
    <x v="0"/>
    <x v="19"/>
    <x v="6"/>
    <n v="7"/>
    <d v="2016-05-17T00:00:00"/>
    <n v="0.14000000000000001"/>
    <n v="1"/>
    <n v="5.6"/>
    <x v="0"/>
    <s v="Ruidoso"/>
    <s v="No considerar"/>
    <x v="0"/>
  </r>
  <r>
    <n v="3948939"/>
    <s v="Comfy 1 bd/1 bath-Upper West Side"/>
    <x v="1088"/>
    <s v="Olga"/>
    <s v="68 West 89th Street"/>
    <n v="10024"/>
    <x v="0"/>
    <s v="Upper West Side"/>
    <n v="4078829"/>
    <n v="-7397053"/>
    <x v="1"/>
    <x v="43"/>
    <x v="13"/>
    <n v="1"/>
    <d v="2014-10-24T00:00:00"/>
    <n v="0.02"/>
    <n v="1"/>
    <n v="5.6"/>
    <x v="0"/>
    <s v="Ruidoso"/>
    <s v="No considerar"/>
    <x v="0"/>
  </r>
  <r>
    <n v="6302159"/>
    <s v="King Loft Bed in Bushwick Loft"/>
    <x v="1089"/>
    <s v="Grace"/>
    <s v="805 Broadway"/>
    <n v="11206"/>
    <x v="1"/>
    <s v="Bushwick"/>
    <n v="4069985"/>
    <n v="-7394001"/>
    <x v="0"/>
    <x v="42"/>
    <x v="3"/>
    <n v="0"/>
    <d v="2015-11-11T00:00:00"/>
    <n v="2.86"/>
    <n v="1"/>
    <n v="6.9"/>
    <x v="0"/>
    <s v="Ruidoso"/>
    <s v="Dentro del presupuesto"/>
    <x v="0"/>
  </r>
  <r>
    <n v="3946239"/>
    <s v="Clinton Hill Apartment 2 BR"/>
    <x v="1090"/>
    <s v="Luis"/>
    <s v="398 Classon Avenue"/>
    <n v="11238"/>
    <x v="1"/>
    <s v="Clinton Hill"/>
    <n v="4068646"/>
    <n v="-7395975"/>
    <x v="1"/>
    <x v="3"/>
    <x v="6"/>
    <n v="11"/>
    <d v="2018-06-08T00:00:00"/>
    <n v="0.42"/>
    <n v="1"/>
    <n v="6.9"/>
    <x v="0"/>
    <s v="Ruidoso"/>
    <s v="No considerar"/>
    <x v="0"/>
  </r>
  <r>
    <n v="3946018"/>
    <s v="Luxury Building in Time Square"/>
    <x v="1091"/>
    <s v="Mark"/>
    <s v="Platinum 247"/>
    <n v="10036"/>
    <x v="0"/>
    <s v="Theater District"/>
    <n v="4075977"/>
    <n v="-7398763"/>
    <x v="1"/>
    <x v="87"/>
    <x v="6"/>
    <n v="57"/>
    <d v="2019-07-07T00:00:00"/>
    <n v="1.18"/>
    <n v="1"/>
    <n v="5.6"/>
    <x v="0"/>
    <s v="Ruidoso"/>
    <s v="No considerar"/>
    <x v="0"/>
  </r>
  <r>
    <n v="4218067"/>
    <s v="Central One Bedroom Manhattan Apt"/>
    <x v="1092"/>
    <s v="Crystal"/>
    <s v="2449 Frederick Douglass Boulevard"/>
    <n v="10027"/>
    <x v="0"/>
    <s v="Harlem"/>
    <n v="4081422"/>
    <n v="-7394844"/>
    <x v="1"/>
    <x v="29"/>
    <x v="6"/>
    <n v="11"/>
    <d v="2016-10-03T00:00:00"/>
    <n v="0.19"/>
    <n v="1"/>
    <n v="5.6"/>
    <x v="0"/>
    <s v="Ruidoso"/>
    <s v="No considerar"/>
    <x v="0"/>
  </r>
  <r>
    <n v="4059037"/>
    <s v="Light Filled Studio"/>
    <x v="1093"/>
    <s v="Lilah"/>
    <s v="123 Nostrand Avenue"/>
    <n v="11206"/>
    <x v="1"/>
    <s v="Bedford-Stuyvesant"/>
    <n v="4069587"/>
    <n v="-7395114"/>
    <x v="0"/>
    <x v="6"/>
    <x v="0"/>
    <n v="0"/>
    <d v="2019-06-14T00:00:00"/>
    <n v="0.05"/>
    <n v="1"/>
    <n v="6.9"/>
    <x v="0"/>
    <s v="Ruidoso"/>
    <s v="No considerar"/>
    <x v="0"/>
  </r>
  <r>
    <n v="3944625"/>
    <s v="Huge serene room in a perfect area!"/>
    <x v="1094"/>
    <s v="Mario"/>
    <s v="Our Lady of Lebanon Roman Catholic Church 109"/>
    <n v="11201"/>
    <x v="1"/>
    <s v="Brooklyn Heights"/>
    <n v="4069417"/>
    <n v="-7399443"/>
    <x v="0"/>
    <x v="67"/>
    <x v="6"/>
    <n v="199"/>
    <d v="2019-07-06T00:00:00"/>
    <n v="3.42"/>
    <n v="1"/>
    <n v="6.9"/>
    <x v="0"/>
    <s v="Ruidoso"/>
    <s v="No considerar"/>
    <x v="0"/>
  </r>
  <r>
    <n v="3946288"/>
    <s v="A Safe &amp; Pleasant Time in NYC, 3"/>
    <x v="1095"/>
    <s v="Geoff &amp; Aurelia"/>
    <s v="435 East 114th Street"/>
    <n v="10029"/>
    <x v="0"/>
    <s v="East Harlem"/>
    <n v="4079365"/>
    <n v="-739349"/>
    <x v="1"/>
    <x v="199"/>
    <x v="0"/>
    <n v="20"/>
    <d v="2018-12-05T00:00:00"/>
    <n v="0.38"/>
    <n v="2"/>
    <n v="5.7"/>
    <x v="0"/>
    <s v="Ruidoso"/>
    <s v="No considerar"/>
    <x v="0"/>
  </r>
  <r>
    <n v="3952731"/>
    <s v="Entire Flat in quiet neighborhood"/>
    <x v="1096"/>
    <s v="Frank"/>
    <s v="1720 11th Avenue"/>
    <n v="11218"/>
    <x v="1"/>
    <s v="Windsor Terrace"/>
    <n v="4065527"/>
    <n v="-7397853"/>
    <x v="1"/>
    <x v="165"/>
    <x v="2"/>
    <n v="1"/>
    <d v="2018-09-26T00:00:00"/>
    <n v="0.1"/>
    <n v="1"/>
    <n v="6.9"/>
    <x v="0"/>
    <s v="Ruidoso"/>
    <s v="No considerar"/>
    <x v="0"/>
  </r>
  <r>
    <n v="3943879"/>
    <s v="Prime Williamsburg loft on Bedford"/>
    <x v="1097"/>
    <s v="Mette"/>
    <s v="Bedford Avenue North 7th Street"/>
    <n v="11211"/>
    <x v="1"/>
    <s v="Williamsburg"/>
    <n v="4071713"/>
    <n v="-7395669"/>
    <x v="1"/>
    <x v="91"/>
    <x v="6"/>
    <n v="76"/>
    <d v="2019-06-21T00:00:00"/>
    <n v="1.29"/>
    <n v="1"/>
    <n v="6.9"/>
    <x v="0"/>
    <s v="Ruidoso"/>
    <s v="No considerar"/>
    <x v="0"/>
  </r>
  <r>
    <n v="3943279"/>
    <s v="ENTIRE FURNISHED 1BD APT."/>
    <x v="1098"/>
    <s v="Merritt"/>
    <s v="880 East 6th Street"/>
    <n v="10009"/>
    <x v="0"/>
    <s v="East Village"/>
    <n v="4072186"/>
    <n v="-7397663"/>
    <x v="1"/>
    <x v="0"/>
    <x v="12"/>
    <n v="2"/>
    <d v="2018-08-26T00:00:00"/>
    <n v="0.04"/>
    <n v="1"/>
    <n v="5.6"/>
    <x v="0"/>
    <s v="Ruidoso"/>
    <s v="No considerar"/>
    <x v="0"/>
  </r>
  <r>
    <n v="4479632"/>
    <s v="Charming duplex garden flat in SoHo"/>
    <x v="1099"/>
    <s v="Richard"/>
    <s v="150 Sullivan Street"/>
    <n v="10012"/>
    <x v="0"/>
    <s v="SoHo"/>
    <n v="4072736"/>
    <n v="-7400192"/>
    <x v="1"/>
    <x v="200"/>
    <x v="11"/>
    <n v="159"/>
    <d v="2019-06-12T00:00:00"/>
    <n v="2.83"/>
    <n v="1"/>
    <n v="5.7"/>
    <x v="0"/>
    <s v="Ruidoso"/>
    <s v="No considerar"/>
    <x v="0"/>
  </r>
  <r>
    <n v="3939535"/>
    <s v="JFK/LGA Queens Modern Apt."/>
    <x v="1100"/>
    <s v="Chuck"/>
    <s v="Briarwood 8512"/>
    <n v="11435"/>
    <x v="2"/>
    <s v="Briarwood"/>
    <n v="4071009"/>
    <n v="-738196"/>
    <x v="0"/>
    <x v="9"/>
    <x v="0"/>
    <n v="64"/>
    <d v="2018-09-26T00:00:00"/>
    <n v="1.1599999999999999"/>
    <n v="5"/>
    <n v="6.24"/>
    <x v="0"/>
    <s v="Ruidoso"/>
    <s v="No considerar"/>
    <x v="0"/>
  </r>
  <r>
    <n v="4258443"/>
    <s v="Private bedroom in Bushwick"/>
    <x v="1101"/>
    <s v="Andrea"/>
    <s v="365 Palmetto Street"/>
    <n v="11237"/>
    <x v="1"/>
    <s v="Bushwick"/>
    <n v="4069863"/>
    <n v="-7391235"/>
    <x v="0"/>
    <x v="46"/>
    <x v="0"/>
    <n v="0"/>
    <d v="2016-07-24T00:00:00"/>
    <n v="0.14000000000000001"/>
    <n v="1"/>
    <n v="6.9"/>
    <x v="0"/>
    <s v="Ruidoso"/>
    <s v="No considerar"/>
    <x v="0"/>
  </r>
  <r>
    <n v="3933382"/>
    <s v="Private room 5 min from manhattan!"/>
    <x v="1102"/>
    <s v="Zack"/>
    <s v="41-02 Crescent Street"/>
    <n v="11101"/>
    <x v="2"/>
    <s v="Long Island City"/>
    <n v="407512"/>
    <n v="-7394019"/>
    <x v="0"/>
    <x v="28"/>
    <x v="13"/>
    <n v="3"/>
    <d v="2016-07-26T00:00:00"/>
    <n v="0.08"/>
    <n v="5"/>
    <n v="6.24"/>
    <x v="0"/>
    <s v="Ruidoso"/>
    <s v="No considerar"/>
    <x v="0"/>
  </r>
  <r>
    <n v="3933059"/>
    <s v="Where Love and Happiness Live"/>
    <x v="1103"/>
    <s v="MaryEllen"/>
    <s v="Broadway &amp; West 192nd Street Broadway"/>
    <n v="10034"/>
    <x v="0"/>
    <s v="Washington Heights"/>
    <n v="4085749"/>
    <n v="-7393258"/>
    <x v="1"/>
    <x v="15"/>
    <x v="1"/>
    <n v="4"/>
    <d v="2015-12-07T00:00:00"/>
    <n v="7.0000000000000007E-2"/>
    <n v="1"/>
    <n v="5.6"/>
    <x v="0"/>
    <s v="Ruidoso"/>
    <s v="No considerar"/>
    <x v="0"/>
  </r>
  <r>
    <n v="3930878"/>
    <s v="Clean One Bedroom Apartment"/>
    <x v="1104"/>
    <s v="Michael"/>
    <s v="Earth People Garden 333"/>
    <n v="10009"/>
    <x v="0"/>
    <s v="East Village"/>
    <n v="4072509"/>
    <n v="-7397898"/>
    <x v="1"/>
    <x v="201"/>
    <x v="0"/>
    <n v="7"/>
    <d v="2018-05-25T00:00:00"/>
    <n v="0.12"/>
    <n v="1"/>
    <n v="5.6"/>
    <x v="0"/>
    <s v="Ruidoso"/>
    <s v="No considerar"/>
    <x v="0"/>
  </r>
  <r>
    <n v="4838260"/>
    <s v="Large private room in the sky"/>
    <x v="1105"/>
    <s v="Jun"/>
    <s v="151 Maujer Street"/>
    <n v="11206"/>
    <x v="1"/>
    <s v="Williamsburg"/>
    <n v="4071114"/>
    <n v="-7394438"/>
    <x v="0"/>
    <x v="6"/>
    <x v="1"/>
    <n v="1"/>
    <d v="2015-05-19T00:00:00"/>
    <n v="0.02"/>
    <n v="1"/>
    <n v="6.9"/>
    <x v="0"/>
    <s v="Ruidoso"/>
    <s v="No considerar"/>
    <x v="0"/>
  </r>
  <r>
    <n v="4221999"/>
    <s v="Spacious &amp; Bright: 1 BR Midtown!"/>
    <x v="1106"/>
    <s v="Stephen"/>
    <s v="342 East 53rd Street"/>
    <n v="10022"/>
    <x v="0"/>
    <s v="Midtown"/>
    <n v="4075576"/>
    <n v="-7396548"/>
    <x v="1"/>
    <x v="41"/>
    <x v="1"/>
    <n v="10"/>
    <d v="2018-08-22T00:00:00"/>
    <n v="0.18"/>
    <n v="1"/>
    <n v="5.6"/>
    <x v="0"/>
    <s v="Ruidoso"/>
    <s v="No considerar"/>
    <x v="0"/>
  </r>
  <r>
    <n v="3924397"/>
    <s v="Quiet Location with two balconies"/>
    <x v="1107"/>
    <s v="Aleksandra"/>
    <s v="310 Grand Street"/>
    <n v="11211"/>
    <x v="1"/>
    <s v="Williamsburg"/>
    <n v="4071267"/>
    <n v="-7395721"/>
    <x v="1"/>
    <x v="98"/>
    <x v="6"/>
    <n v="4"/>
    <d v="2015-09-29T00:00:00"/>
    <n v="0.08"/>
    <n v="1"/>
    <n v="6.9"/>
    <x v="0"/>
    <s v="Ruidoso"/>
    <s v="No considerar"/>
    <x v="0"/>
  </r>
  <r>
    <n v="3923538"/>
    <s v="Large Retro Style Pre-War Studio"/>
    <x v="1108"/>
    <s v="Catherine"/>
    <s v="412 East 18th Street"/>
    <n v="11226"/>
    <x v="1"/>
    <s v="Flatbush"/>
    <n v="4064117"/>
    <n v="-7396167"/>
    <x v="1"/>
    <x v="85"/>
    <x v="2"/>
    <n v="2"/>
    <d v="2015-09-23T00:00:00"/>
    <n v="0.03"/>
    <n v="1"/>
    <n v="6.9"/>
    <x v="0"/>
    <s v="Ruidoso"/>
    <s v="Dentro del presupuesto"/>
    <x v="0"/>
  </r>
  <r>
    <n v="6356070"/>
    <s v="Ocean Hill - Beautiful 3 Bedroom"/>
    <x v="1109"/>
    <s v="Alex &amp; Family"/>
    <s v="314 Sumpter Street"/>
    <n v="11233"/>
    <x v="1"/>
    <s v="Bedford-Stuyvesant"/>
    <n v="4068063"/>
    <n v="-7391156"/>
    <x v="1"/>
    <x v="115"/>
    <x v="1"/>
    <n v="69"/>
    <d v="2019-06-16T00:00:00"/>
    <n v="1.4"/>
    <n v="1"/>
    <n v="6.9"/>
    <x v="0"/>
    <s v="Ruidoso"/>
    <s v="No considerar"/>
    <x v="0"/>
  </r>
  <r>
    <n v="5476474"/>
    <s v="Amazing HK one bedroom apartment"/>
    <x v="1110"/>
    <s v="Dimitriy"/>
    <s v="684 11th Avenue"/>
    <n v="10019"/>
    <x v="0"/>
    <s v="Hell's Kitchen"/>
    <n v="4076571"/>
    <n v="-7399482"/>
    <x v="1"/>
    <x v="61"/>
    <x v="1"/>
    <n v="12"/>
    <d v="2018-07-19T00:00:00"/>
    <n v="0.24"/>
    <n v="1"/>
    <n v="5.6"/>
    <x v="0"/>
    <s v="Ruidoso"/>
    <s v="No considerar"/>
    <x v="0"/>
  </r>
  <r>
    <n v="4205816"/>
    <s v="Spacious  South Slope apartment"/>
    <x v="1111"/>
    <s v="Diana"/>
    <s v="RCP Design 148"/>
    <n v="11232"/>
    <x v="1"/>
    <s v="Sunset Park"/>
    <n v="4066423"/>
    <n v="-7399565"/>
    <x v="1"/>
    <x v="90"/>
    <x v="2"/>
    <n v="6"/>
    <d v="2015-12-27T00:00:00"/>
    <n v="0.11"/>
    <n v="1"/>
    <n v="6.9"/>
    <x v="0"/>
    <s v="Ruidoso"/>
    <s v="No considerar"/>
    <x v="0"/>
  </r>
  <r>
    <n v="4187387"/>
    <s v="Beautiful Studio in posh Upper East"/>
    <x v="1112"/>
    <s v="Cristina"/>
    <s v="1287 1st Avenue"/>
    <n v="10021"/>
    <x v="0"/>
    <s v="Upper East Side"/>
    <n v="407661"/>
    <n v="-739573"/>
    <x v="1"/>
    <x v="96"/>
    <x v="6"/>
    <n v="160"/>
    <d v="2019-06-27T00:00:00"/>
    <n v="2.76"/>
    <n v="1"/>
    <n v="5.6"/>
    <x v="0"/>
    <s v="Ruidoso"/>
    <s v="No considerar"/>
    <x v="0"/>
  </r>
  <r>
    <n v="3970701"/>
    <s v="Beautiful Private Room in Newly Renovated Apt"/>
    <x v="1113"/>
    <s v="Stephanie"/>
    <s v="1034 Rutland Road"/>
    <n v="11212"/>
    <x v="1"/>
    <s v="East Flatbush"/>
    <n v="4066303"/>
    <n v="-7392526"/>
    <x v="0"/>
    <x v="28"/>
    <x v="6"/>
    <n v="6"/>
    <d v="2019-02-03T00:00:00"/>
    <n v="0.26"/>
    <n v="1"/>
    <n v="6.9"/>
    <x v="0"/>
    <s v="Ruidoso"/>
    <s v="No considerar"/>
    <x v="0"/>
  </r>
  <r>
    <n v="3914962"/>
    <s v="Beautiful Prvt Rm  w. NEW 1/2 Bth"/>
    <x v="1113"/>
    <s v="Stephanie"/>
    <s v="150 East 94th Street"/>
    <n v="11212"/>
    <x v="1"/>
    <s v="East Flatbush"/>
    <n v="4066165"/>
    <n v="-7392536"/>
    <x v="0"/>
    <x v="45"/>
    <x v="6"/>
    <n v="7"/>
    <d v="2018-10-13T00:00:00"/>
    <n v="0.13"/>
    <n v="1"/>
    <n v="6.9"/>
    <x v="0"/>
    <s v="Ruidoso"/>
    <s v="No considerar"/>
    <x v="0"/>
  </r>
  <r>
    <n v="3924325"/>
    <s v="Beautiful, Mdrn, Nwly Renovated Rm"/>
    <x v="1113"/>
    <s v="Stephanie"/>
    <s v="75 East 94th Street"/>
    <n v="11212"/>
    <x v="1"/>
    <s v="East Flatbush"/>
    <n v="4066336"/>
    <n v="-7392656"/>
    <x v="0"/>
    <x v="188"/>
    <x v="6"/>
    <n v="4"/>
    <d v="2016-10-31T00:00:00"/>
    <n v="0.08"/>
    <n v="1"/>
    <n v="6.9"/>
    <x v="0"/>
    <s v="Ruidoso"/>
    <s v="No considerar"/>
    <x v="0"/>
  </r>
  <r>
    <n v="3911453"/>
    <s v="Sweet Studio Near Subway, LGA, and Central Park"/>
    <x v="1114"/>
    <s v="Tim"/>
    <s v="252 East 110th Street"/>
    <n v="10029"/>
    <x v="0"/>
    <s v="East Harlem"/>
    <n v="4079332"/>
    <n v="-7394105"/>
    <x v="2"/>
    <x v="46"/>
    <x v="1"/>
    <n v="6"/>
    <d v="2017-09-14T00:00:00"/>
    <n v="0.21"/>
    <n v="1"/>
    <n v="5.6"/>
    <x v="0"/>
    <s v="Ruidoso"/>
    <s v="No considerar"/>
    <x v="0"/>
  </r>
  <r>
    <n v="4280053"/>
    <s v="Clean Room by Metro/Subway -15mns to Manhattan"/>
    <x v="1115"/>
    <s v="Tony"/>
    <s v="40 Hancock Street"/>
    <n v="11216"/>
    <x v="1"/>
    <s v="Bedford-Stuyvesant"/>
    <n v="4068206"/>
    <n v="-7395441"/>
    <x v="0"/>
    <x v="15"/>
    <x v="6"/>
    <n v="100"/>
    <d v="2019-06-27T00:00:00"/>
    <n v="1.73"/>
    <n v="1"/>
    <n v="6.9"/>
    <x v="0"/>
    <s v="Ruidoso"/>
    <s v="No considerar"/>
    <x v="0"/>
  </r>
  <r>
    <n v="4366049"/>
    <s v="Sleeps 6 by Metro/Subway - 15 mns to Manhattan"/>
    <x v="1115"/>
    <s v="Tony"/>
    <s v="482 Franklin Avenue"/>
    <n v="11238"/>
    <x v="1"/>
    <s v="Bedford-Stuyvesant"/>
    <n v="4068204"/>
    <n v="-7395642"/>
    <x v="1"/>
    <x v="11"/>
    <x v="0"/>
    <n v="50"/>
    <d v="2018-10-28T00:00:00"/>
    <n v="0.97"/>
    <n v="1"/>
    <n v="6.9"/>
    <x v="0"/>
    <s v="Ruidoso"/>
    <s v="No considerar"/>
    <x v="0"/>
  </r>
  <r>
    <n v="6451892"/>
    <s v="Spacious room is Park Slope"/>
    <x v="1116"/>
    <s v="Alexander"/>
    <s v="97 16th Street"/>
    <n v="11215"/>
    <x v="1"/>
    <s v="Gowanus"/>
    <n v="4066683"/>
    <n v="-7399308"/>
    <x v="0"/>
    <x v="59"/>
    <x v="1"/>
    <n v="1"/>
    <d v="2015-06-16T00:00:00"/>
    <n v="0.02"/>
    <n v="1"/>
    <n v="6.9"/>
    <x v="0"/>
    <s v="Ruidoso"/>
    <s v="No considerar"/>
    <x v="0"/>
  </r>
  <r>
    <n v="3897387"/>
    <s v="Bed &amp; Bath in Park Slope Mansion"/>
    <x v="1117"/>
    <s v="Virginia"/>
    <s v="264 Flatbush Avenue"/>
    <n v="11217"/>
    <x v="1"/>
    <s v="Park Slope"/>
    <n v="4067927"/>
    <n v="-7397434"/>
    <x v="0"/>
    <x v="0"/>
    <x v="6"/>
    <n v="117"/>
    <d v="2019-06-30T00:00:00"/>
    <n v="1.99"/>
    <n v="1"/>
    <n v="6.9"/>
    <x v="0"/>
    <s v="Ruidoso"/>
    <s v="No considerar"/>
    <x v="0"/>
  </r>
  <r>
    <n v="3898329"/>
    <s v="Best views of Manhattan!"/>
    <x v="1118"/>
    <s v="Ted"/>
    <s v="Marriott Downtown 85"/>
    <n v="10006"/>
    <x v="0"/>
    <s v="Financial District"/>
    <n v="4070943"/>
    <n v="-7401405"/>
    <x v="1"/>
    <x v="17"/>
    <x v="6"/>
    <n v="6"/>
    <d v="2015-10-12T00:00:00"/>
    <n v="0.1"/>
    <n v="1"/>
    <n v="5.6"/>
    <x v="0"/>
    <s v="Ruidoso"/>
    <s v="No considerar"/>
    <x v="0"/>
  </r>
  <r>
    <n v="3896701"/>
    <s v="Spacious Master Bed w Private Ensuite Bath in EV"/>
    <x v="1119"/>
    <s v="Jesse"/>
    <s v="547 549"/>
    <n v="10009"/>
    <x v="0"/>
    <s v="East Village"/>
    <n v="4072859"/>
    <n v="-7397915"/>
    <x v="0"/>
    <x v="67"/>
    <x v="3"/>
    <n v="32"/>
    <d v="2019-05-25T00:00:00"/>
    <n v="0.56000000000000005"/>
    <n v="1"/>
    <n v="5.6"/>
    <x v="0"/>
    <s v="Ruidoso"/>
    <s v="No considerar"/>
    <x v="0"/>
  </r>
  <r>
    <n v="3896579"/>
    <s v="1 Bedroom Apt in Chelsea"/>
    <x v="1120"/>
    <s v="Mary"/>
    <s v="220 West 15th Street"/>
    <n v="10011"/>
    <x v="0"/>
    <s v="Chelsea"/>
    <n v="4073957"/>
    <n v="-7400027"/>
    <x v="1"/>
    <x v="17"/>
    <x v="3"/>
    <n v="1"/>
    <d v="2015-09-19T00:00:00"/>
    <n v="0.02"/>
    <n v="1"/>
    <n v="5.6"/>
    <x v="0"/>
    <s v="Ruidoso"/>
    <s v="No considerar"/>
    <x v="0"/>
  </r>
  <r>
    <n v="4129992"/>
    <s v="Country in the City"/>
    <x v="1121"/>
    <s v="Victoria"/>
    <s v="726 Argyle Road"/>
    <n v="11230"/>
    <x v="1"/>
    <s v="Flatbush"/>
    <n v="4063146"/>
    <n v="-7396486"/>
    <x v="1"/>
    <x v="12"/>
    <x v="0"/>
    <n v="12"/>
    <d v="2018-09-21T00:00:00"/>
    <n v="0.21"/>
    <n v="1"/>
    <n v="6.9"/>
    <x v="0"/>
    <s v="Ruidoso"/>
    <s v="No considerar"/>
    <x v="0"/>
  </r>
  <r>
    <n v="3819946"/>
    <s v="Great cozy in Brooklyn"/>
    <x v="1122"/>
    <s v="Fabeye &amp; Nabou"/>
    <s v="220 Throop Avenue"/>
    <n v="11206"/>
    <x v="1"/>
    <s v="Bedford-Stuyvesant"/>
    <n v="4069634"/>
    <n v="-739441"/>
    <x v="0"/>
    <x v="22"/>
    <x v="1"/>
    <n v="52"/>
    <d v="2019-04-08T00:00:00"/>
    <n v="0.87"/>
    <n v="1"/>
    <n v="6.9"/>
    <x v="0"/>
    <s v="Ruidoso"/>
    <s v="No considerar"/>
    <x v="0"/>
  </r>
  <r>
    <n v="3895930"/>
    <s v="Beautiful 2br in Williamsburg"/>
    <x v="1123"/>
    <s v="Amitai"/>
    <s v="Junior High School 126 Leonard Street"/>
    <n v="11222"/>
    <x v="1"/>
    <s v="Greenpoint"/>
    <n v="4071959"/>
    <n v="-7394795"/>
    <x v="1"/>
    <x v="112"/>
    <x v="8"/>
    <n v="45"/>
    <d v="2019-05-31T00:00:00"/>
    <n v="0.76"/>
    <n v="1"/>
    <n v="6.9"/>
    <x v="0"/>
    <s v="Ruidoso"/>
    <s v="No considerar"/>
    <x v="0"/>
  </r>
  <r>
    <n v="4532913"/>
    <s v="Williamsburg private clean cozy RM"/>
    <x v="1124"/>
    <s v="Oliver"/>
    <s v="104 North 7th Street"/>
    <n v="11249"/>
    <x v="1"/>
    <s v="Williamsburg"/>
    <n v="4071909"/>
    <n v="-7395998"/>
    <x v="0"/>
    <x v="46"/>
    <x v="1"/>
    <n v="170"/>
    <d v="2019-06-20T00:00:00"/>
    <n v="5.9"/>
    <n v="1"/>
    <n v="6.9"/>
    <x v="0"/>
    <s v="Ruidoso"/>
    <s v="No considerar"/>
    <x v="0"/>
  </r>
  <r>
    <n v="6357128"/>
    <s v="Private Bedroom in Beautiful Apartment"/>
    <x v="1125"/>
    <s v="Florence And Peter"/>
    <s v="Future Leaders Institute West 121st Street"/>
    <n v="10027"/>
    <x v="0"/>
    <s v="Harlem"/>
    <n v="4080627"/>
    <n v="-7394896"/>
    <x v="0"/>
    <x v="85"/>
    <x v="3"/>
    <n v="20"/>
    <d v="2018-10-02T00:00:00"/>
    <n v="0.51"/>
    <n v="1"/>
    <n v="5.6"/>
    <x v="0"/>
    <s v="Ruidoso"/>
    <s v="Dentro del presupuesto"/>
    <x v="0"/>
  </r>
  <r>
    <n v="3895289"/>
    <s v="Unique room in historic Greenpoint"/>
    <x v="1126"/>
    <s v="Glenn"/>
    <s v="819 Manhattan Avenue"/>
    <n v="11222"/>
    <x v="1"/>
    <s v="Greenpoint"/>
    <n v="4072829"/>
    <n v="-7395354"/>
    <x v="0"/>
    <x v="19"/>
    <x v="7"/>
    <n v="1"/>
    <d v="2014-08-28T00:00:00"/>
    <n v="0.02"/>
    <n v="1"/>
    <n v="6.9"/>
    <x v="0"/>
    <s v="Ruidoso"/>
    <s v="No considerar"/>
    <x v="0"/>
  </r>
  <r>
    <n v="3891031"/>
    <s v="LAST DAY TO BOOK Bedroom on Wall St"/>
    <x v="1127"/>
    <s v="Shi Qing"/>
    <s v="299 Pearl Street"/>
    <n v="10038"/>
    <x v="0"/>
    <s v="Financial District"/>
    <n v="407094"/>
    <n v="-7400278"/>
    <x v="0"/>
    <x v="96"/>
    <x v="28"/>
    <n v="13"/>
    <d v="2015-07-15T00:00:00"/>
    <n v="0.23"/>
    <n v="1"/>
    <n v="5.6"/>
    <x v="0"/>
    <s v="Ruidoso"/>
    <s v="No considerar"/>
    <x v="0"/>
  </r>
  <r>
    <n v="6636993"/>
    <s v="Room available in Williamsburg"/>
    <x v="1128"/>
    <s v="Brian"/>
    <s v="655 Grand Street"/>
    <n v="11211"/>
    <x v="1"/>
    <s v="Williamsburg"/>
    <n v="4071178"/>
    <n v="-7394617"/>
    <x v="0"/>
    <x v="11"/>
    <x v="1"/>
    <n v="0"/>
    <d v="2019-06-23T00:00:00"/>
    <n v="0.39"/>
    <n v="1"/>
    <n v="6.9"/>
    <x v="0"/>
    <s v="Ruidoso"/>
    <s v="No considerar"/>
    <x v="0"/>
  </r>
  <r>
    <n v="5478901"/>
    <s v="Private Room in Harlem"/>
    <x v="1129"/>
    <s v="Alison"/>
    <s v="654 Saint Nicholas Avenue"/>
    <n v="10030"/>
    <x v="0"/>
    <s v="Harlem"/>
    <n v="4082205"/>
    <n v="-7394523"/>
    <x v="0"/>
    <x v="28"/>
    <x v="1"/>
    <n v="0"/>
    <d v="2019-06-23T00:00:00"/>
    <n v="0.04"/>
    <n v="1"/>
    <n v="5.6"/>
    <x v="0"/>
    <s v="Ruidoso"/>
    <s v="No considerar"/>
    <x v="0"/>
  </r>
  <r>
    <n v="3888752"/>
    <s v="Bright, quiet, cozy 1BR by C Park!"/>
    <x v="1130"/>
    <s v="Michael"/>
    <s v="18 West 71st Street"/>
    <n v="10023"/>
    <x v="0"/>
    <s v="Upper West Side"/>
    <n v="4077571"/>
    <n v="-7397757"/>
    <x v="1"/>
    <x v="63"/>
    <x v="1"/>
    <n v="401"/>
    <d v="2019-06-30T00:00:00"/>
    <n v="6.76"/>
    <n v="1"/>
    <n v="5.6"/>
    <x v="0"/>
    <s v="Ruidoso"/>
    <s v="No considerar"/>
    <x v="0"/>
  </r>
  <r>
    <n v="5276602"/>
    <s v="Fully Furnished Brownstone Bedroom"/>
    <x v="1131"/>
    <s v="Lisa"/>
    <s v="400 Adelphi Street"/>
    <n v="11238"/>
    <x v="1"/>
    <s v="Fort Greene"/>
    <n v="4068557"/>
    <n v="-7397073"/>
    <x v="0"/>
    <x v="99"/>
    <x v="18"/>
    <n v="14"/>
    <d v="2019-01-14T00:00:00"/>
    <n v="0.27"/>
    <n v="1"/>
    <n v="6.9"/>
    <x v="0"/>
    <s v="Ruidoso"/>
    <s v="Dentro del presupuesto"/>
    <x v="0"/>
  </r>
  <r>
    <n v="6590569"/>
    <s v="Private bedroom in Chelsea"/>
    <x v="1132"/>
    <s v="Clement"/>
    <s v="236 7th Avenue"/>
    <n v="10011"/>
    <x v="0"/>
    <s v="Chelsea"/>
    <n v="4074465"/>
    <n v="-739955"/>
    <x v="0"/>
    <x v="7"/>
    <x v="0"/>
    <n v="2"/>
    <d v="2015-09-06T00:00:00"/>
    <n v="0.04"/>
    <n v="1"/>
    <n v="5.6"/>
    <x v="0"/>
    <s v="Ruidoso"/>
    <s v="No considerar"/>
    <x v="0"/>
  </r>
  <r>
    <n v="4226269"/>
    <s v="Private 1 bedroom in Williamsburg"/>
    <x v="1133"/>
    <s v="Simone"/>
    <s v="282 Wallabout Street"/>
    <n v="11206"/>
    <x v="1"/>
    <s v="Williamsburg"/>
    <n v="4070013"/>
    <n v="-7395165"/>
    <x v="1"/>
    <x v="11"/>
    <x v="6"/>
    <n v="3"/>
    <d v="2016-05-24T00:00:00"/>
    <n v="0.05"/>
    <n v="1"/>
    <n v="6.9"/>
    <x v="0"/>
    <s v="Ruidoso"/>
    <s v="No considerar"/>
    <x v="0"/>
  </r>
  <r>
    <n v="6004200"/>
    <s v="Cozy Harlem Experience"/>
    <x v="1134"/>
    <s v="Jennifer"/>
    <s v="479 West 150th Street"/>
    <n v="10031"/>
    <x v="0"/>
    <s v="Harlem"/>
    <n v="4082846"/>
    <n v="-7394492"/>
    <x v="0"/>
    <x v="70"/>
    <x v="1"/>
    <n v="6"/>
    <d v="2015-06-18T00:00:00"/>
    <n v="0.12"/>
    <n v="1"/>
    <n v="5.6"/>
    <x v="0"/>
    <s v="Ruidoso"/>
    <s v="No considerar"/>
    <x v="0"/>
  </r>
  <r>
    <n v="3884105"/>
    <s v="Big, Bright Studio Blocks from Park and Subway"/>
    <x v="1135"/>
    <s v="Jennifer"/>
    <s v="14 Maple Street"/>
    <n v="11225"/>
    <x v="1"/>
    <s v="Prospect-Lefferts Gardens"/>
    <n v="4066021"/>
    <n v="-7396001"/>
    <x v="1"/>
    <x v="19"/>
    <x v="6"/>
    <n v="7"/>
    <d v="2018-08-26T00:00:00"/>
    <n v="0.12"/>
    <n v="1"/>
    <n v="6.9"/>
    <x v="0"/>
    <s v="Ruidoso"/>
    <s v="No considerar"/>
    <x v="0"/>
  </r>
  <r>
    <n v="3974464"/>
    <s v="Art Studio Loft in Manhattan (UWS)"/>
    <x v="1136"/>
    <s v="Fabio"/>
    <s v="86th Street Broadway"/>
    <n v="10024"/>
    <x v="0"/>
    <s v="Upper West Side"/>
    <n v="4078789"/>
    <n v="-7397679"/>
    <x v="0"/>
    <x v="19"/>
    <x v="2"/>
    <n v="0"/>
    <d v="2019-06-15T00:00:00"/>
    <n v="0.13"/>
    <n v="1"/>
    <n v="5.6"/>
    <x v="0"/>
    <s v="Ruidoso"/>
    <s v="No considerar"/>
    <x v="0"/>
  </r>
  <r>
    <n v="4554473"/>
    <s v="Bright and Spacious, near the Park"/>
    <x v="1137"/>
    <s v="Yarimar"/>
    <s v="427 Saint Johns Place"/>
    <n v="11238"/>
    <x v="1"/>
    <s v="Prospect Heights"/>
    <n v="4067376"/>
    <n v="-7396373"/>
    <x v="1"/>
    <x v="28"/>
    <x v="2"/>
    <n v="1"/>
    <d v="2016-05-17T00:00:00"/>
    <n v="0.03"/>
    <n v="1"/>
    <n v="6.9"/>
    <x v="0"/>
    <s v="Ruidoso"/>
    <s v="No considerar"/>
    <x v="0"/>
  </r>
  <r>
    <n v="4833671"/>
    <s v="Comfortable and Cozy!"/>
    <x v="1138"/>
    <s v="Sheila"/>
    <s v="710 Riverside Drive"/>
    <n v="10031"/>
    <x v="0"/>
    <s v="Harlem"/>
    <n v="4082899"/>
    <n v="-7395024"/>
    <x v="0"/>
    <x v="15"/>
    <x v="1"/>
    <n v="9"/>
    <d v="2019-06-30T00:00:00"/>
    <n v="0.19"/>
    <n v="1"/>
    <n v="5.6"/>
    <x v="0"/>
    <s v="Ruidoso"/>
    <s v="No considerar"/>
    <x v="0"/>
  </r>
  <r>
    <n v="3876850"/>
    <s v="Beautiful -  Upper West Side "/>
    <x v="1139"/>
    <s v="Michael"/>
    <s v="645 West End Avenue"/>
    <n v="10025"/>
    <x v="0"/>
    <s v="Upper West Side"/>
    <n v="4079254"/>
    <n v="-7397531"/>
    <x v="0"/>
    <x v="6"/>
    <x v="1"/>
    <n v="6"/>
    <d v="2015-05-19T00:00:00"/>
    <n v="0.1"/>
    <n v="1"/>
    <n v="5.6"/>
    <x v="0"/>
    <s v="Ruidoso"/>
    <s v="No considerar"/>
    <x v="0"/>
  </r>
  <r>
    <n v="3875294"/>
    <s v="Beautiful Brooklyn Bedroom!"/>
    <x v="1140"/>
    <s v="Jessica"/>
    <s v="Stanley Lewis Plumbers 749"/>
    <n v="11216"/>
    <x v="1"/>
    <s v="Crown Heights"/>
    <n v="406749"/>
    <n v="-7395166"/>
    <x v="0"/>
    <x v="19"/>
    <x v="1"/>
    <n v="5"/>
    <d v="2016-09-25T00:00:00"/>
    <n v="0.09"/>
    <n v="1"/>
    <n v="6.9"/>
    <x v="0"/>
    <s v="Ruidoso"/>
    <s v="No considerar"/>
    <x v="0"/>
  </r>
  <r>
    <n v="4523324"/>
    <s v="Large private 2 bedroom near Union Sq ."/>
    <x v="1141"/>
    <s v="Shirley"/>
    <s v="Palladium Hall 140"/>
    <n v="10003"/>
    <x v="0"/>
    <s v="East Village"/>
    <n v="4073337"/>
    <n v="-7398828"/>
    <x v="0"/>
    <x v="17"/>
    <x v="6"/>
    <n v="109"/>
    <d v="2019-06-21T00:00:00"/>
    <n v="2.15"/>
    <n v="1"/>
    <n v="5.6"/>
    <x v="0"/>
    <s v="Ruidoso"/>
    <s v="No considerar"/>
    <x v="0"/>
  </r>
  <r>
    <n v="3870793"/>
    <s v="Only 20 min to Times Sq., US Open"/>
    <x v="1142"/>
    <s v="Tony"/>
    <s v="78-05 45th Avenue"/>
    <n v="11373"/>
    <x v="2"/>
    <s v="Elmhurst"/>
    <n v="4074122"/>
    <n v="-7388641"/>
    <x v="0"/>
    <x v="79"/>
    <x v="1"/>
    <n v="4"/>
    <d v="2015-09-27T00:00:00"/>
    <n v="7.0000000000000007E-2"/>
    <n v="5"/>
    <n v="6.24"/>
    <x v="0"/>
    <s v="Ruidoso"/>
    <s v="No considerar"/>
    <x v="0"/>
  </r>
  <r>
    <n v="3870158"/>
    <s v="Cozy East Village/Gramercy Studio by Union Square"/>
    <x v="1143"/>
    <s v="Eliane"/>
    <s v="203 East 13th Street"/>
    <n v="10003"/>
    <x v="0"/>
    <s v="East Village"/>
    <n v="4073263"/>
    <n v="-7398728"/>
    <x v="1"/>
    <x v="8"/>
    <x v="3"/>
    <n v="17"/>
    <d v="2019-06-17T00:00:00"/>
    <n v="0.28999999999999998"/>
    <n v="1"/>
    <n v="5.6"/>
    <x v="0"/>
    <s v="Ruidoso"/>
    <s v="No considerar"/>
    <x v="0"/>
  </r>
  <r>
    <n v="4708609"/>
    <s v="Skyline View Piano Room"/>
    <x v="1144"/>
    <s v="Melissa"/>
    <s v="208 Franklin Street"/>
    <n v="11222"/>
    <x v="1"/>
    <s v="Greenpoint"/>
    <n v="4073262"/>
    <n v="-7395795"/>
    <x v="0"/>
    <x v="59"/>
    <x v="1"/>
    <n v="24"/>
    <d v="2016-06-17T00:00:00"/>
    <n v="0.44"/>
    <n v="1"/>
    <n v="6.9"/>
    <x v="0"/>
    <s v="Ruidoso"/>
    <s v="No considerar"/>
    <x v="0"/>
  </r>
  <r>
    <n v="4948953"/>
    <s v="Greenpoint apartment"/>
    <x v="1145"/>
    <s v="Amanda"/>
    <s v="136 Newton Street"/>
    <n v="11222"/>
    <x v="1"/>
    <s v="Greenpoint"/>
    <n v="4072086"/>
    <n v="-7394609"/>
    <x v="0"/>
    <x v="3"/>
    <x v="1"/>
    <n v="0"/>
    <d v="2019-06-15T00:00:00"/>
    <n v="3.9"/>
    <n v="1"/>
    <n v="6.9"/>
    <x v="0"/>
    <s v="Ruidoso"/>
    <s v="No considerar"/>
    <x v="0"/>
  </r>
  <r>
    <n v="4720719"/>
    <s v="Bright Design Loft Perfect for Photoshoots"/>
    <x v="1146"/>
    <s v="Ani"/>
    <s v="232 West 31st Street"/>
    <n v="10001"/>
    <x v="0"/>
    <s v="Chelsea"/>
    <n v="4074968"/>
    <n v="-7399381"/>
    <x v="1"/>
    <x v="148"/>
    <x v="6"/>
    <n v="95"/>
    <d v="2018-12-30T00:00:00"/>
    <n v="1.7"/>
    <n v="2"/>
    <n v="5.8"/>
    <x v="0"/>
    <s v="Ruidoso"/>
    <s v="No considerar"/>
    <x v="0"/>
  </r>
  <r>
    <n v="5003266"/>
    <s v="A hop to La Guardia Airport in quiet College Point"/>
    <x v="1147"/>
    <s v="Tommy"/>
    <s v="22586 129th Street"/>
    <n v="11356"/>
    <x v="2"/>
    <s v="College Point"/>
    <n v="4078631"/>
    <n v="-7383923"/>
    <x v="0"/>
    <x v="19"/>
    <x v="2"/>
    <n v="5"/>
    <d v="2019-03-28T00:00:00"/>
    <n v="0.47"/>
    <n v="5"/>
    <n v="6.24"/>
    <x v="0"/>
    <s v="Ruidoso"/>
    <s v="No considerar"/>
    <x v="0"/>
  </r>
  <r>
    <n v="4109420"/>
    <s v="Accessible, large &amp; stylish 2BR apt in Astoria!"/>
    <x v="1148"/>
    <s v="Samantha"/>
    <s v="30-44 42nd Street"/>
    <n v="11103"/>
    <x v="2"/>
    <s v="Astoria"/>
    <n v="4076177"/>
    <n v="-7391359"/>
    <x v="1"/>
    <x v="7"/>
    <x v="6"/>
    <n v="47"/>
    <d v="2019-07-07T00:00:00"/>
    <n v="0.81"/>
    <n v="5"/>
    <n v="6.24"/>
    <x v="0"/>
    <s v="Ruidoso"/>
    <s v="No considerar"/>
    <x v="0"/>
  </r>
  <r>
    <n v="3857863"/>
    <s v="Studio In Townhouse"/>
    <x v="1149"/>
    <s v="John &amp; Catherine"/>
    <s v="3842 Broadway"/>
    <n v="10032"/>
    <x v="0"/>
    <s v="Washington Heights"/>
    <n v="4083602"/>
    <n v="-7394294"/>
    <x v="0"/>
    <x v="49"/>
    <x v="0"/>
    <n v="104"/>
    <d v="2019-06-24T00:00:00"/>
    <n v="1.79"/>
    <n v="1"/>
    <n v="5.6"/>
    <x v="0"/>
    <s v="Ruidoso"/>
    <s v="No considerar"/>
    <x v="0"/>
  </r>
  <r>
    <n v="6585028"/>
    <s v="ROOFTOP TERRACE ROOM @ ELEGANT HOME NEAR JFK"/>
    <x v="1150"/>
    <s v="Natasha"/>
    <s v="112 Ocean Lane"/>
    <n v="11692"/>
    <x v="2"/>
    <s v="Arverne"/>
    <n v="4058977"/>
    <n v="-7379498"/>
    <x v="0"/>
    <x v="51"/>
    <x v="1"/>
    <n v="56"/>
    <d v="2019-07-06T00:00:00"/>
    <n v="1.1399999999999999"/>
    <n v="5"/>
    <n v="6.24"/>
    <x v="0"/>
    <s v="Ruidoso"/>
    <s v="No considerar"/>
    <x v="0"/>
  </r>
  <r>
    <n v="3852261"/>
    <s v="SUNNY ROOM FOR TWO @ ELEGANT HOME NEAR JFK"/>
    <x v="1150"/>
    <s v="Natasha"/>
    <s v="125 Beach 67th Street"/>
    <n v="11692"/>
    <x v="2"/>
    <s v="Arverne"/>
    <n v="4058835"/>
    <n v="-7379565"/>
    <x v="0"/>
    <x v="51"/>
    <x v="1"/>
    <n v="91"/>
    <d v="2019-07-01T00:00:00"/>
    <n v="1.53"/>
    <n v="5"/>
    <n v="6.24"/>
    <x v="0"/>
    <s v="Ruidoso"/>
    <s v="No considerar"/>
    <x v="0"/>
  </r>
  <r>
    <n v="3851498"/>
    <s v="L"/>
    <x v="1151"/>
    <s v="Nancy"/>
    <s v="Belnord Apartments 225"/>
    <n v="10024"/>
    <x v="0"/>
    <s v="Upper West Side"/>
    <n v="4078802"/>
    <n v="-7397509"/>
    <x v="0"/>
    <x v="70"/>
    <x v="11"/>
    <n v="12"/>
    <d v="2017-09-30T00:00:00"/>
    <n v="0.21"/>
    <n v="1"/>
    <n v="5.6"/>
    <x v="0"/>
    <s v="Ruidoso"/>
    <s v="No considerar"/>
    <x v="0"/>
  </r>
  <r>
    <n v="4295108"/>
    <s v="Large Sunny Master Private bedroom"/>
    <x v="1152"/>
    <s v="Rasheeda"/>
    <s v="64 East 119th Street"/>
    <n v="10035"/>
    <x v="0"/>
    <s v="East Harlem"/>
    <n v="4080161"/>
    <n v="-7394277"/>
    <x v="0"/>
    <x v="3"/>
    <x v="1"/>
    <n v="7"/>
    <d v="2016-12-08T00:00:00"/>
    <n v="0.2"/>
    <n v="1"/>
    <n v="5.6"/>
    <x v="0"/>
    <s v="Ruidoso"/>
    <s v="No considerar"/>
    <x v="0"/>
  </r>
  <r>
    <n v="3848431"/>
    <s v="Apt in Harlem 1 month minimun stay"/>
    <x v="1153"/>
    <s v="Dolores"/>
    <s v="535 West 135th Street"/>
    <n v="10031"/>
    <x v="0"/>
    <s v="Harlem"/>
    <n v="4082019"/>
    <n v="-7395448"/>
    <x v="1"/>
    <x v="61"/>
    <x v="4"/>
    <n v="6"/>
    <d v="2019-01-23T00:00:00"/>
    <n v="0.11"/>
    <n v="1"/>
    <n v="5.6"/>
    <x v="0"/>
    <s v="Ruidoso"/>
    <s v="No considerar"/>
    <x v="0"/>
  </r>
  <r>
    <n v="6066563"/>
    <s v="Garden House in the East Bronx"/>
    <x v="1154"/>
    <s v="Eric"/>
    <s v="O'Brien Avenue Clason Point"/>
    <n v="10473"/>
    <x v="3"/>
    <s v="Clason Point"/>
    <n v="408115"/>
    <n v="-7385607"/>
    <x v="1"/>
    <x v="7"/>
    <x v="6"/>
    <n v="95"/>
    <d v="2019-06-23T00:00:00"/>
    <n v="1.91"/>
    <n v="5"/>
    <n v="7.84"/>
    <x v="0"/>
    <s v="Ruidoso"/>
    <s v="No considerar"/>
    <x v="0"/>
  </r>
  <r>
    <n v="3971948"/>
    <s v="Charming sunny room in Brooklyn"/>
    <x v="1155"/>
    <s v="Georgia"/>
    <s v="425 Grand Avenue"/>
    <n v="11238"/>
    <x v="1"/>
    <s v="Clinton Hill"/>
    <n v="4068316"/>
    <n v="-7396163"/>
    <x v="1"/>
    <x v="55"/>
    <x v="1"/>
    <n v="0"/>
    <d v="2019-06-13T00:00:00"/>
    <n v="0.02"/>
    <n v="1"/>
    <n v="6.9"/>
    <x v="0"/>
    <s v="Ruidoso"/>
    <s v="No considerar"/>
    <x v="0"/>
  </r>
  <r>
    <n v="4126676"/>
    <s v="Great Apt 5min from Time Square NYC"/>
    <x v="1156"/>
    <s v="Roger"/>
    <s v="Fifty Third and Eighth 301"/>
    <n v="10019"/>
    <x v="0"/>
    <s v="Hell's Kitchen"/>
    <n v="4076468"/>
    <n v="-7398514"/>
    <x v="1"/>
    <x v="8"/>
    <x v="7"/>
    <n v="37"/>
    <d v="2019-02-11T00:00:00"/>
    <n v="0.65"/>
    <n v="1"/>
    <n v="5.6"/>
    <x v="0"/>
    <s v="Ruidoso"/>
    <s v="No considerar"/>
    <x v="0"/>
  </r>
  <r>
    <n v="3864528"/>
    <s v="Amazing Priv 1 BR in Hells Kitchen"/>
    <x v="1157"/>
    <s v="Will"/>
    <s v="352 West 46th Street"/>
    <n v="10036"/>
    <x v="0"/>
    <s v="Hell's Kitchen"/>
    <n v="4076053"/>
    <n v="-7399002"/>
    <x v="0"/>
    <x v="17"/>
    <x v="1"/>
    <n v="0"/>
    <d v="2019-06-13T00:00:00"/>
    <n v="0.02"/>
    <n v="1"/>
    <n v="5.6"/>
    <x v="0"/>
    <s v="Ruidoso"/>
    <s v="No considerar"/>
    <x v="0"/>
  </r>
  <r>
    <n v="3840541"/>
    <s v="Spacious Modern Loft in Cobble Hill"/>
    <x v="1158"/>
    <s v="Gary"/>
    <s v="86 Schermerhorn Street"/>
    <n v="11201"/>
    <x v="1"/>
    <s v="Downtown Brooklyn"/>
    <n v="4069054"/>
    <n v="-7399039"/>
    <x v="1"/>
    <x v="5"/>
    <x v="0"/>
    <n v="68"/>
    <d v="2019-06-13T00:00:00"/>
    <n v="1.35"/>
    <n v="1"/>
    <n v="6.9"/>
    <x v="0"/>
    <s v="Ruidoso"/>
    <s v="No considerar"/>
    <x v="0"/>
  </r>
  <r>
    <n v="3840000"/>
    <s v="4 ROOM RAILROAD - WILLIAMSBURG"/>
    <x v="1159"/>
    <s v="Ryan"/>
    <s v="305 Union Avenue"/>
    <n v="11211"/>
    <x v="1"/>
    <s v="Williamsburg"/>
    <n v="4070955"/>
    <n v="-7395085"/>
    <x v="1"/>
    <x v="11"/>
    <x v="3"/>
    <n v="17"/>
    <d v="2019-01-24T00:00:00"/>
    <n v="0.28999999999999998"/>
    <n v="1"/>
    <n v="6.9"/>
    <x v="0"/>
    <s v="Ruidoso"/>
    <s v="No considerar"/>
    <x v="0"/>
  </r>
  <r>
    <n v="3838388"/>
    <s v="Large Sunny Nicely Furnished Studio"/>
    <x v="1160"/>
    <s v="Kim"/>
    <s v="619 West 163rd Street"/>
    <n v="10032"/>
    <x v="0"/>
    <s v="Washington Heights"/>
    <n v="4083818"/>
    <n v="-7394303"/>
    <x v="1"/>
    <x v="6"/>
    <x v="1"/>
    <n v="0"/>
    <d v="2018-06-18T00:00:00"/>
    <n v="0.03"/>
    <n v="1"/>
    <n v="5.6"/>
    <x v="0"/>
    <s v="Ruidoso"/>
    <s v="No considerar"/>
    <x v="0"/>
  </r>
  <r>
    <n v="3836199"/>
    <s v="2 bedroom with yard, 4 mins to LGA"/>
    <x v="1161"/>
    <s v="Telmo"/>
    <s v="25-15 85th Street"/>
    <n v="11370"/>
    <x v="2"/>
    <s v="East Elmhurst"/>
    <n v="4076287"/>
    <n v="-7388367"/>
    <x v="1"/>
    <x v="61"/>
    <x v="0"/>
    <n v="102"/>
    <d v="2019-06-04T00:00:00"/>
    <n v="1.73"/>
    <n v="5"/>
    <n v="6.24"/>
    <x v="0"/>
    <s v="Ruidoso"/>
    <s v="No considerar"/>
    <x v="0"/>
  </r>
  <r>
    <n v="4041189"/>
    <s v="Cozy 1 bedroom + air mattress, 2 cats, sleeps 3"/>
    <x v="1162"/>
    <s v="Agnieszka"/>
    <s v="6 Sylvan Terrace"/>
    <n v="10032"/>
    <x v="0"/>
    <s v="Washington Heights"/>
    <n v="4083469"/>
    <n v="-7393961"/>
    <x v="1"/>
    <x v="15"/>
    <x v="3"/>
    <n v="3"/>
    <d v="2018-12-06T00:00:00"/>
    <n v="0.05"/>
    <n v="1"/>
    <n v="5.6"/>
    <x v="0"/>
    <s v="Ruidoso"/>
    <s v="No considerar"/>
    <x v="0"/>
  </r>
  <r>
    <n v="4362570"/>
    <s v="Welcoming Park Slope Garden Apt."/>
    <x v="1163"/>
    <s v="Felicia"/>
    <s v="146 Saint Johns Place"/>
    <n v="11217"/>
    <x v="1"/>
    <s v="Park Slope"/>
    <n v="4067683"/>
    <n v="-7397617"/>
    <x v="1"/>
    <x v="122"/>
    <x v="6"/>
    <n v="83"/>
    <d v="2019-04-29T00:00:00"/>
    <n v="1.48"/>
    <n v="1"/>
    <n v="6.9"/>
    <x v="0"/>
    <s v="Ruidoso"/>
    <s v="No considerar"/>
    <x v="0"/>
  </r>
  <r>
    <n v="5766499"/>
    <s v="Sunny Bedroom in Brooklyn Loft"/>
    <x v="1164"/>
    <s v="Hannah"/>
    <s v="29 Saint Nicholas Avenue"/>
    <n v="11237"/>
    <x v="1"/>
    <s v="Bushwick"/>
    <n v="4070754"/>
    <n v="-7392138"/>
    <x v="0"/>
    <x v="75"/>
    <x v="6"/>
    <n v="0"/>
    <d v="2018-06-18T00:00:00"/>
    <n v="0.04"/>
    <n v="1"/>
    <n v="6.9"/>
    <x v="0"/>
    <s v="Ruidoso"/>
    <s v="No considerar"/>
    <x v="0"/>
  </r>
  <r>
    <n v="3835633"/>
    <s v="The Emerald Room"/>
    <x v="1165"/>
    <s v="Larry"/>
    <s v="592 East 80th Street"/>
    <n v="11236"/>
    <x v="1"/>
    <s v="Canarsie"/>
    <n v="4063888"/>
    <n v="-7391729"/>
    <x v="0"/>
    <x v="46"/>
    <x v="0"/>
    <n v="23"/>
    <d v="2019-06-23T00:00:00"/>
    <n v="0.39"/>
    <n v="1"/>
    <n v="6.9"/>
    <x v="0"/>
    <s v="Ruidoso"/>
    <s v="No considerar"/>
    <x v="0"/>
  </r>
  <r>
    <n v="3829261"/>
    <s v="Beautiful Terrace Room"/>
    <x v="1165"/>
    <s v="Larry"/>
    <s v="586 East 80th Street"/>
    <n v="11236"/>
    <x v="1"/>
    <s v="Canarsie"/>
    <n v="4063881"/>
    <n v="-7391751"/>
    <x v="0"/>
    <x v="65"/>
    <x v="0"/>
    <n v="41"/>
    <d v="2019-05-03T00:00:00"/>
    <n v="0.7"/>
    <n v="1"/>
    <n v="6.9"/>
    <x v="0"/>
    <s v="Ruidoso"/>
    <s v="No considerar"/>
    <x v="0"/>
  </r>
  <r>
    <n v="3827311"/>
    <s v="Cozy &amp; Sunny Hamilton Heights Apt "/>
    <x v="1166"/>
    <s v="Maia"/>
    <s v="471 West 147th Street"/>
    <n v="10031"/>
    <x v="0"/>
    <s v="Harlem"/>
    <n v="4082654"/>
    <n v="-739462"/>
    <x v="1"/>
    <x v="0"/>
    <x v="1"/>
    <n v="10"/>
    <d v="2019-06-12T00:00:00"/>
    <n v="0.17"/>
    <n v="1"/>
    <n v="5.6"/>
    <x v="0"/>
    <s v="Ruidoso"/>
    <s v="No considerar"/>
    <x v="0"/>
  </r>
  <r>
    <n v="3826908"/>
    <s v="Home, Sweet Home!"/>
    <x v="1167"/>
    <s v="Haim"/>
    <s v="Court Square East Court Square"/>
    <n v="11101"/>
    <x v="2"/>
    <s v="Long Island City"/>
    <n v="4074622"/>
    <n v="-7394277"/>
    <x v="0"/>
    <x v="64"/>
    <x v="1"/>
    <n v="39"/>
    <d v="2019-07-06T00:00:00"/>
    <n v="0.83"/>
    <n v="5"/>
    <n v="6.24"/>
    <x v="0"/>
    <s v="Ruidoso"/>
    <s v="No considerar"/>
    <x v="0"/>
  </r>
  <r>
    <n v="6225935"/>
    <s v="Columbia University in Manhattan"/>
    <x v="1168"/>
    <s v="Yi"/>
    <s v="244 West 109th Street"/>
    <n v="10025"/>
    <x v="0"/>
    <s v="Upper West Side"/>
    <n v="4080301"/>
    <n v="-7396644"/>
    <x v="0"/>
    <x v="75"/>
    <x v="3"/>
    <n v="2"/>
    <d v="2015-06-28T00:00:00"/>
    <n v="0.04"/>
    <n v="1"/>
    <n v="5.6"/>
    <x v="0"/>
    <s v="Ruidoso"/>
    <s v="Dentro del presupuesto"/>
    <x v="0"/>
  </r>
  <r>
    <n v="3822172"/>
    <s v="Colorful 2 Bedroom in Brooklyn"/>
    <x v="1169"/>
    <s v="Alison"/>
    <s v="180 Richardson Street"/>
    <n v="11211"/>
    <x v="1"/>
    <s v="Williamsburg"/>
    <n v="4071863"/>
    <n v="-7394416"/>
    <x v="1"/>
    <x v="3"/>
    <x v="29"/>
    <n v="0"/>
    <d v="2019-06-16T00:00:00"/>
    <n v="7.0000000000000007E-2"/>
    <n v="1"/>
    <n v="6.9"/>
    <x v="0"/>
    <s v="Ruidoso"/>
    <s v="No considerar"/>
    <x v="0"/>
  </r>
  <r>
    <n v="6104542"/>
    <s v="Nice cozy studio apt close to all"/>
    <x v="1170"/>
    <s v="Sopchok"/>
    <s v="37-16 80th Street"/>
    <n v="11372"/>
    <x v="2"/>
    <s v="Jackson Heights"/>
    <n v="4074898"/>
    <n v="-7388638"/>
    <x v="1"/>
    <x v="89"/>
    <x v="1"/>
    <n v="51"/>
    <d v="2019-07-01T00:00:00"/>
    <n v="1.03"/>
    <n v="5"/>
    <n v="6.24"/>
    <x v="0"/>
    <s v="Ruidoso"/>
    <s v="No considerar"/>
    <x v="0"/>
  </r>
  <r>
    <n v="4822057"/>
    <s v="Room in Airy Williamsburg Apt"/>
    <x v="1171"/>
    <s v="Jennifer"/>
    <s v="165 Meserole Street"/>
    <n v="11206"/>
    <x v="1"/>
    <s v="Williamsburg"/>
    <n v="4070816"/>
    <n v="-7394244"/>
    <x v="0"/>
    <x v="194"/>
    <x v="1"/>
    <n v="7"/>
    <d v="2016-05-31T00:00:00"/>
    <n v="0.13"/>
    <n v="1"/>
    <n v="6.9"/>
    <x v="0"/>
    <s v="Ruidoso"/>
    <s v="No considerar"/>
    <x v="0"/>
  </r>
  <r>
    <n v="5412567"/>
    <s v="Bright &amp; Colorful Studio in BK"/>
    <x v="1172"/>
    <s v="Dominique"/>
    <s v="280 Clifton Place"/>
    <n v="11216"/>
    <x v="1"/>
    <s v="Bedford-Stuyvesant"/>
    <n v="4068856"/>
    <n v="-7395315"/>
    <x v="1"/>
    <x v="7"/>
    <x v="1"/>
    <n v="3"/>
    <d v="2015-11-16T00:00:00"/>
    <n v="0.06"/>
    <n v="1"/>
    <n v="6.9"/>
    <x v="0"/>
    <s v="Ruidoso"/>
    <s v="No considerar"/>
    <x v="0"/>
  </r>
  <r>
    <n v="3819656"/>
    <s v="SoHo/Village Studio"/>
    <x v="1173"/>
    <s v="Russell"/>
    <s v="174 Thompson Street"/>
    <n v="10012"/>
    <x v="0"/>
    <s v="Greenwich Village"/>
    <n v="4072774"/>
    <n v="-7400004"/>
    <x v="1"/>
    <x v="47"/>
    <x v="6"/>
    <n v="2"/>
    <d v="2015-06-26T00:00:00"/>
    <n v="0.04"/>
    <n v="1"/>
    <n v="5.6"/>
    <x v="0"/>
    <s v="Ruidoso"/>
    <s v="No considerar"/>
    <x v="0"/>
  </r>
  <r>
    <n v="4038794"/>
    <s v="Bright room with private bathroom"/>
    <x v="1174"/>
    <s v="Elke"/>
    <s v="640 West 156th Street"/>
    <n v="10032"/>
    <x v="0"/>
    <s v="Washington Heights"/>
    <n v="4083428"/>
    <n v="-7394738"/>
    <x v="0"/>
    <x v="3"/>
    <x v="6"/>
    <n v="25"/>
    <d v="2019-05-30T00:00:00"/>
    <n v="0.53"/>
    <n v="1"/>
    <n v="5.6"/>
    <x v="0"/>
    <s v="Ruidoso"/>
    <s v="No considerar"/>
    <x v="0"/>
  </r>
  <r>
    <n v="4837865"/>
    <s v="Spacious, sunlit room w/balconies by Central Park"/>
    <x v="1175"/>
    <s v="Sonam And Roommates"/>
    <s v="108 West 71st Street"/>
    <n v="10023"/>
    <x v="0"/>
    <s v="Upper West Side"/>
    <n v="4077692"/>
    <n v="-7397977"/>
    <x v="0"/>
    <x v="12"/>
    <x v="1"/>
    <n v="34"/>
    <d v="2019-07-02T00:00:00"/>
    <n v="0.71"/>
    <n v="1"/>
    <n v="5.6"/>
    <x v="0"/>
    <s v="Ruidoso"/>
    <s v="No considerar"/>
    <x v="0"/>
  </r>
  <r>
    <n v="3818187"/>
    <s v="Sunny Room in Shared Apartment"/>
    <x v="1176"/>
    <s v="Corey"/>
    <s v="256 West 100th Street"/>
    <n v="10025"/>
    <x v="0"/>
    <s v="Upper West Side"/>
    <n v="4079744"/>
    <n v="-7397098"/>
    <x v="0"/>
    <x v="85"/>
    <x v="11"/>
    <n v="2"/>
    <d v="2016-05-27T00:00:00"/>
    <n v="0.04"/>
    <n v="1"/>
    <n v="5.6"/>
    <x v="0"/>
    <s v="Ruidoso"/>
    <s v="Dentro del presupuesto"/>
    <x v="0"/>
  </r>
  <r>
    <n v="6673638"/>
    <s v="A clean private room in Brooklyn"/>
    <x v="1177"/>
    <s v="Pianpian Carolyn"/>
    <s v="336 Kings Highway"/>
    <n v="11223"/>
    <x v="1"/>
    <s v="Gravesend"/>
    <n v="406046"/>
    <n v="-7397772"/>
    <x v="0"/>
    <x v="178"/>
    <x v="1"/>
    <n v="0"/>
    <d v="2019-06-28T00:00:00"/>
    <n v="0.04"/>
    <n v="1"/>
    <n v="6.9"/>
    <x v="0"/>
    <s v="Ruidoso"/>
    <s v="No considerar"/>
    <x v="0"/>
  </r>
  <r>
    <n v="3812554"/>
    <s v="Master Bedrm, Steam Shr/Jacuzzi, FH"/>
    <x v="1178"/>
    <s v="Ruth"/>
    <s v="Grand Central Parkway Queens"/>
    <n v="11375"/>
    <x v="2"/>
    <s v="Forest Hills"/>
    <n v="40727"/>
    <n v="-7383924"/>
    <x v="0"/>
    <x v="8"/>
    <x v="6"/>
    <n v="75"/>
    <d v="2019-05-19T00:00:00"/>
    <n v="1.27"/>
    <n v="5"/>
    <n v="6.24"/>
    <x v="0"/>
    <s v="Ruidoso"/>
    <s v="No considerar"/>
    <x v="0"/>
  </r>
  <r>
    <n v="3812222"/>
    <s v="Suite w/private bath, Forest Hills"/>
    <x v="1178"/>
    <s v="Ruth"/>
    <s v="110-55 70th Road"/>
    <n v="11375"/>
    <x v="2"/>
    <s v="Forest Hills"/>
    <n v="4072356"/>
    <n v="-7383982"/>
    <x v="0"/>
    <x v="0"/>
    <x v="6"/>
    <n v="128"/>
    <d v="2019-05-18T00:00:00"/>
    <n v="2.17"/>
    <n v="5"/>
    <n v="6.24"/>
    <x v="0"/>
    <s v="Ruidoso"/>
    <s v="No considerar"/>
    <x v="0"/>
  </r>
  <r>
    <n v="4291200"/>
    <s v="Comfy Rm, Hallway Bath, Forest Hills"/>
    <x v="1178"/>
    <s v="Ruth"/>
    <s v="112-41 69th Avenue"/>
    <n v="11375"/>
    <x v="2"/>
    <s v="Forest Hills"/>
    <n v="407269"/>
    <n v="-7383952"/>
    <x v="0"/>
    <x v="45"/>
    <x v="6"/>
    <n v="42"/>
    <d v="2019-05-09T00:00:00"/>
    <n v="0.74"/>
    <n v="5"/>
    <n v="6.24"/>
    <x v="0"/>
    <s v="Ruidoso"/>
    <s v="No considerar"/>
    <x v="0"/>
  </r>
  <r>
    <n v="3808119"/>
    <s v="Charming, Airy 2 Bedroom Brownstone in Bed-Stuy"/>
    <x v="1179"/>
    <s v="Cathy"/>
    <s v="712 Macon Street"/>
    <n v="11233"/>
    <x v="1"/>
    <s v="Bedford-Stuyvesant"/>
    <n v="4068419"/>
    <n v="-7392217"/>
    <x v="1"/>
    <x v="39"/>
    <x v="6"/>
    <n v="252"/>
    <d v="2019-06-22T00:00:00"/>
    <n v="4.37"/>
    <n v="1"/>
    <n v="6.9"/>
    <x v="0"/>
    <s v="Ruidoso"/>
    <s v="No considerar"/>
    <x v="0"/>
  </r>
  <r>
    <n v="3808358"/>
    <s v="Room 15. min from Midtown in Super Safe Area"/>
    <x v="1180"/>
    <s v="Kay"/>
    <s v="31-82 29th Street"/>
    <n v="11106"/>
    <x v="2"/>
    <s v="Astoria"/>
    <n v="4076315"/>
    <n v="-7392709"/>
    <x v="0"/>
    <x v="46"/>
    <x v="12"/>
    <n v="1"/>
    <d v="2014-08-16T00:00:00"/>
    <n v="0.02"/>
    <n v="5"/>
    <n v="6.24"/>
    <x v="0"/>
    <s v="Ruidoso"/>
    <s v="Dentro del presupuesto"/>
    <x v="0"/>
  </r>
  <r>
    <n v="3804690"/>
    <s v="Statue of Liberty Views Downtown"/>
    <x v="1181"/>
    <s v="Silvia"/>
    <s v="328 Albany Street"/>
    <n v="10280"/>
    <x v="0"/>
    <s v="Battery Park City"/>
    <n v="4071019"/>
    <n v="-7401705"/>
    <x v="1"/>
    <x v="58"/>
    <x v="14"/>
    <n v="4"/>
    <d v="2015-05-07T00:00:00"/>
    <n v="7.0000000000000007E-2"/>
    <n v="1"/>
    <n v="5.6"/>
    <x v="0"/>
    <s v="Ruidoso"/>
    <s v="No considerar"/>
    <x v="0"/>
  </r>
  <r>
    <n v="3802966"/>
    <s v="One bedroom in Inwood Apartment"/>
    <x v="1182"/>
    <s v="Jen"/>
    <s v="30 Seaman Avenue"/>
    <n v="10034"/>
    <x v="0"/>
    <s v="Inwood"/>
    <n v="4086711"/>
    <n v="-7392742"/>
    <x v="0"/>
    <x v="55"/>
    <x v="7"/>
    <n v="0"/>
    <d v="2019-06-16T00:00:00"/>
    <n v="0.06"/>
    <n v="1"/>
    <n v="5.6"/>
    <x v="0"/>
    <s v="Ruidoso"/>
    <s v="No considerar"/>
    <x v="0"/>
  </r>
  <r>
    <n v="3802218"/>
    <s v="Cozy Private Bedroom"/>
    <x v="1183"/>
    <s v="Chandra"/>
    <s v="532 East 139th Street"/>
    <n v="10454"/>
    <x v="3"/>
    <s v="Mott Haven"/>
    <n v="4080772"/>
    <n v="-7391791"/>
    <x v="0"/>
    <x v="53"/>
    <x v="1"/>
    <n v="321"/>
    <d v="2019-06-12T00:00:00"/>
    <n v="5.46"/>
    <n v="5"/>
    <n v="7.84"/>
    <x v="0"/>
    <s v="Ruidoso"/>
    <s v="No considerar"/>
    <x v="0"/>
  </r>
  <r>
    <n v="3811186"/>
    <s v="Chandelier Room on Historic Brooklyn Block"/>
    <x v="1184"/>
    <s v="Isa"/>
    <s v="201 Maple Street"/>
    <n v="11225"/>
    <x v="1"/>
    <s v="Prospect-Lefferts Gardens"/>
    <n v="4066082"/>
    <n v="-7395419"/>
    <x v="0"/>
    <x v="46"/>
    <x v="1"/>
    <n v="52"/>
    <d v="2018-09-23T00:00:00"/>
    <n v="1.44"/>
    <n v="1"/>
    <n v="6.9"/>
    <x v="0"/>
    <s v="Ruidoso"/>
    <s v="No considerar"/>
    <x v="0"/>
  </r>
  <r>
    <n v="5604704"/>
    <s v="Spacious Chique Brooklyn Gem"/>
    <x v="1185"/>
    <s v="Aundre"/>
    <s v="456 Saint Marks Avenue"/>
    <n v="11238"/>
    <x v="1"/>
    <s v="Crown Heights"/>
    <n v="4067644"/>
    <n v="-7395991"/>
    <x v="1"/>
    <x v="15"/>
    <x v="0"/>
    <n v="134"/>
    <d v="2019-07-02T00:00:00"/>
    <n v="2.62"/>
    <n v="1"/>
    <n v="6.9"/>
    <x v="0"/>
    <s v="Ruidoso"/>
    <s v="No considerar"/>
    <x v="0"/>
  </r>
  <r>
    <n v="5580236"/>
    <s v="Make Our Home Your Home"/>
    <x v="1186"/>
    <s v="Bennett"/>
    <s v="212 West 109th Street"/>
    <n v="10025"/>
    <x v="0"/>
    <s v="Upper West Side"/>
    <n v="4080251"/>
    <n v="-7396532"/>
    <x v="1"/>
    <x v="58"/>
    <x v="0"/>
    <n v="2"/>
    <d v="2015-09-14T00:00:00"/>
    <n v="0.04"/>
    <n v="1"/>
    <n v="5.6"/>
    <x v="0"/>
    <s v="Ruidoso"/>
    <s v="No considerar"/>
    <x v="0"/>
  </r>
  <r>
    <n v="3798874"/>
    <s v="Spacious Duplex Garden Apt Park Slope Brooklyn"/>
    <x v="1187"/>
    <s v="Tracey"/>
    <s v="627 Warren Street"/>
    <n v="11217"/>
    <x v="1"/>
    <s v="Park Slope"/>
    <n v="4068098"/>
    <n v="-7397925"/>
    <x v="1"/>
    <x v="31"/>
    <x v="0"/>
    <n v="4"/>
    <d v="2016-09-17T00:00:00"/>
    <n v="7.0000000000000007E-2"/>
    <n v="1"/>
    <n v="6.9"/>
    <x v="0"/>
    <s v="Ruidoso"/>
    <s v="No considerar"/>
    <x v="0"/>
  </r>
  <r>
    <n v="5779752"/>
    <s v="East Village with 2x Balcony + Roof"/>
    <x v="1188"/>
    <s v="Peter"/>
    <s v="537 East 6th Street"/>
    <n v="10009"/>
    <x v="0"/>
    <s v="East Village"/>
    <n v="4072481"/>
    <n v="-7398216"/>
    <x v="0"/>
    <x v="0"/>
    <x v="0"/>
    <n v="4"/>
    <d v="2015-10-07T00:00:00"/>
    <n v="0.08"/>
    <n v="1"/>
    <n v="5.6"/>
    <x v="0"/>
    <s v="Ruidoso"/>
    <s v="No considerar"/>
    <x v="0"/>
  </r>
  <r>
    <n v="5784146"/>
    <s v="2 Bedroom, Doorman. Roof deck. Skyview!"/>
    <x v="1189"/>
    <s v="Roger"/>
    <s v="419 East 64th Street"/>
    <n v="10065"/>
    <x v="0"/>
    <s v="Upper East Side"/>
    <n v="4076236"/>
    <n v="-7395827"/>
    <x v="1"/>
    <x v="182"/>
    <x v="11"/>
    <n v="9"/>
    <d v="2018-08-31T00:00:00"/>
    <n v="0.19"/>
    <n v="1"/>
    <n v="5.6"/>
    <x v="0"/>
    <s v="Ruidoso"/>
    <s v="No considerar"/>
    <x v="0"/>
  </r>
  <r>
    <n v="6725463"/>
    <s v="Sunny Midtown Apartment"/>
    <x v="1190"/>
    <s v="Ze"/>
    <s v="The Churchill 300"/>
    <n v="10016"/>
    <x v="0"/>
    <s v="Murray Hill"/>
    <n v="4074786"/>
    <n v="-7397277"/>
    <x v="2"/>
    <x v="23"/>
    <x v="1"/>
    <n v="0"/>
    <d v="2019-06-28T00:00:00"/>
    <n v="0.02"/>
    <n v="1"/>
    <n v="5.6"/>
    <x v="0"/>
    <s v="Ruidoso"/>
    <s v="No considerar"/>
    <x v="0"/>
  </r>
  <r>
    <n v="5805561"/>
    <s v="Cozy Chelsea Carriage House Apt"/>
    <x v="1191"/>
    <s v="Ardeana"/>
    <s v="137 8th Avenue"/>
    <n v="10011"/>
    <x v="0"/>
    <s v="Chelsea"/>
    <n v="4074157"/>
    <n v="-7400141"/>
    <x v="1"/>
    <x v="197"/>
    <x v="1"/>
    <n v="0"/>
    <d v="2019-06-30T00:00:00"/>
    <n v="0.02"/>
    <n v="1"/>
    <n v="5.6"/>
    <x v="0"/>
    <s v="Ruidoso"/>
    <s v="No considerar"/>
    <x v="0"/>
  </r>
  <r>
    <n v="4063357"/>
    <s v="Stuvesant East"/>
    <x v="1192"/>
    <s v="Anthony/Joanne"/>
    <s v="607 Halsey Street"/>
    <n v="11233"/>
    <x v="1"/>
    <s v="Bedford-Stuyvesant"/>
    <n v="4068439"/>
    <n v="-7392811"/>
    <x v="1"/>
    <x v="58"/>
    <x v="0"/>
    <n v="132"/>
    <d v="2019-06-21T00:00:00"/>
    <n v="2.5299999999999998"/>
    <n v="1"/>
    <n v="6.9"/>
    <x v="0"/>
    <s v="Ruidoso"/>
    <s v="No considerar"/>
    <x v="0"/>
  </r>
  <r>
    <n v="3775978"/>
    <s v="Private Room in Flatiron"/>
    <x v="1193"/>
    <s v="Julian"/>
    <s v="Holland Building West 30th Street"/>
    <n v="10001"/>
    <x v="0"/>
    <s v="Midtown"/>
    <n v="4074596"/>
    <n v="-7398678"/>
    <x v="0"/>
    <x v="58"/>
    <x v="0"/>
    <n v="10"/>
    <d v="2017-09-19T00:00:00"/>
    <n v="0.38"/>
    <n v="1"/>
    <n v="5.6"/>
    <x v="0"/>
    <s v="Ruidoso"/>
    <s v="No considerar"/>
    <x v="0"/>
  </r>
  <r>
    <n v="3775259"/>
    <s v="BED-STUY SOUTHERN COMFORT "/>
    <x v="1194"/>
    <s v="Ella"/>
    <s v="475 Monroe Street"/>
    <n v="11221"/>
    <x v="1"/>
    <s v="Bedford-Stuyvesant"/>
    <n v="406872"/>
    <n v="-7393805"/>
    <x v="1"/>
    <x v="47"/>
    <x v="0"/>
    <n v="173"/>
    <d v="2019-07-06T00:00:00"/>
    <n v="2.97"/>
    <n v="1"/>
    <n v="6.9"/>
    <x v="0"/>
    <s v="Ruidoso"/>
    <s v="No considerar"/>
    <x v="0"/>
  </r>
  <r>
    <n v="3850493"/>
    <s v="JOE'S PARADISE 5019"/>
    <x v="1195"/>
    <s v="Joseph"/>
    <s v="Community Playground East 51st Street"/>
    <n v="11234"/>
    <x v="1"/>
    <s v="Flatlands"/>
    <n v="406225"/>
    <n v="-7392578"/>
    <x v="1"/>
    <x v="96"/>
    <x v="0"/>
    <n v="108"/>
    <d v="2019-07-06T00:00:00"/>
    <n v="1.83"/>
    <n v="1"/>
    <n v="6.9"/>
    <x v="0"/>
    <s v="Ruidoso"/>
    <s v="No considerar"/>
    <x v="0"/>
  </r>
  <r>
    <n v="4469679"/>
    <s v="Sunny Lower East Side Penthouse"/>
    <x v="1196"/>
    <s v="Ryan"/>
    <s v="82 Orchard Street"/>
    <n v="10002"/>
    <x v="0"/>
    <s v="Lower East Side"/>
    <n v="4071777"/>
    <n v="-7399011"/>
    <x v="1"/>
    <x v="166"/>
    <x v="3"/>
    <n v="0"/>
    <d v="2017-04-26T00:00:00"/>
    <n v="0.03"/>
    <n v="1"/>
    <n v="5.6"/>
    <x v="0"/>
    <s v="Ruidoso"/>
    <s v="No considerar"/>
    <x v="0"/>
  </r>
  <r>
    <n v="3769257"/>
    <s v="Spacious Stylish Sunny Retreat"/>
    <x v="1197"/>
    <s v="Andrew"/>
    <s v="346 East 58th Street"/>
    <n v="10022"/>
    <x v="0"/>
    <s v="Midtown"/>
    <n v="4075911"/>
    <n v="-7396299"/>
    <x v="0"/>
    <x v="9"/>
    <x v="1"/>
    <n v="0"/>
    <d v="2019-01-09T00:00:00"/>
    <n v="0.4"/>
    <n v="1"/>
    <n v="5.6"/>
    <x v="0"/>
    <s v="Ruidoso"/>
    <s v="No considerar"/>
    <x v="0"/>
  </r>
  <r>
    <n v="5101342"/>
    <s v="Quiet private retreat high above Brooklyn."/>
    <x v="1198"/>
    <s v="Adam"/>
    <s v="193 Withers Street"/>
    <n v="11211"/>
    <x v="1"/>
    <s v="Williamsburg"/>
    <n v="4071759"/>
    <n v="-7394388"/>
    <x v="0"/>
    <x v="6"/>
    <x v="6"/>
    <n v="19"/>
    <d v="2019-06-29T00:00:00"/>
    <n v="0.61"/>
    <n v="1"/>
    <n v="6.9"/>
    <x v="0"/>
    <s v="Ruidoso"/>
    <s v="No considerar"/>
    <x v="0"/>
  </r>
  <r>
    <n v="3762842"/>
    <s v="Perfect mid summer apart available"/>
    <x v="1199"/>
    <s v="Pierre"/>
    <s v="281 West 118th Street"/>
    <n v="10026"/>
    <x v="0"/>
    <s v="Harlem"/>
    <n v="4080581"/>
    <n v="-7395374"/>
    <x v="1"/>
    <x v="142"/>
    <x v="29"/>
    <n v="2"/>
    <d v="2018-08-31T00:00:00"/>
    <n v="0.04"/>
    <n v="1"/>
    <n v="5.6"/>
    <x v="0"/>
    <s v="Ruidoso"/>
    <s v="Dentro del presupuesto"/>
    <x v="0"/>
  </r>
  <r>
    <n v="4857619"/>
    <s v="Entire One-Bedroom Apartment Near Columbia Univers"/>
    <x v="1200"/>
    <s v="John"/>
    <s v="500 West 112th Street"/>
    <n v="10025"/>
    <x v="0"/>
    <s v="Morningside Heights"/>
    <n v="4080442"/>
    <n v="-7396338"/>
    <x v="1"/>
    <x v="100"/>
    <x v="2"/>
    <n v="3"/>
    <d v="2016-01-02T00:00:00"/>
    <n v="0.06"/>
    <n v="1"/>
    <n v="5.6"/>
    <x v="0"/>
    <s v="Ruidoso"/>
    <s v="No considerar"/>
    <x v="0"/>
  </r>
  <r>
    <n v="6432836"/>
    <s v="Enormous bedroom in UWS 2-bed"/>
    <x v="1201"/>
    <s v="Barr"/>
    <s v="204 West 94th Street"/>
    <n v="10025"/>
    <x v="0"/>
    <s v="Upper West Side"/>
    <n v="4079275"/>
    <n v="-7397199"/>
    <x v="0"/>
    <x v="57"/>
    <x v="0"/>
    <n v="1"/>
    <d v="2015-06-11T00:00:00"/>
    <n v="0.02"/>
    <n v="1"/>
    <n v="5.6"/>
    <x v="0"/>
    <s v="Ruidoso"/>
    <s v="No considerar"/>
    <x v="0"/>
  </r>
  <r>
    <n v="3760029"/>
    <s v="Charming studio for rent in Astoria"/>
    <x v="1202"/>
    <s v="Sylvia"/>
    <s v="32-84 45th Street"/>
    <n v="11103"/>
    <x v="2"/>
    <s v="Astoria"/>
    <n v="4075508"/>
    <n v="-7391673"/>
    <x v="1"/>
    <x v="6"/>
    <x v="6"/>
    <n v="141"/>
    <d v="2019-07-02T00:00:00"/>
    <n v="2.4300000000000002"/>
    <n v="5"/>
    <n v="6.24"/>
    <x v="0"/>
    <s v="Ruidoso"/>
    <s v="No considerar"/>
    <x v="0"/>
  </r>
  <r>
    <n v="3758296"/>
    <s v="Central Park West &amp; Columbia U: Comfy Private Room"/>
    <x v="1203"/>
    <s v="Ms. Yvonne"/>
    <s v="Giraffe Path Morningside Heights"/>
    <n v="10026"/>
    <x v="0"/>
    <s v="Morningside Heights"/>
    <n v="4080645"/>
    <n v="-7395804"/>
    <x v="0"/>
    <x v="35"/>
    <x v="2"/>
    <n v="25"/>
    <d v="2019-01-02T00:00:00"/>
    <n v="0.44"/>
    <n v="1"/>
    <n v="5.6"/>
    <x v="0"/>
    <s v="Ruidoso"/>
    <s v="Dentro del presupuesto"/>
    <x v="0"/>
  </r>
  <r>
    <n v="3757178"/>
    <s v="last minute TRIBECA CONDO AVAILABLE"/>
    <x v="1204"/>
    <s v="Jupira"/>
    <s v="Independence Plaza III Greenwich Street"/>
    <n v="10014"/>
    <x v="0"/>
    <s v="Tribeca"/>
    <n v="4071726"/>
    <n v="-7401134"/>
    <x v="1"/>
    <x v="15"/>
    <x v="7"/>
    <n v="16"/>
    <d v="2017-09-19T00:00:00"/>
    <n v="0.34"/>
    <n v="1"/>
    <n v="5.6"/>
    <x v="0"/>
    <s v="Ruidoso"/>
    <s v="No considerar"/>
    <x v="0"/>
  </r>
  <r>
    <n v="6588947"/>
    <s v="Sunny Prospect Park 2 Bedroom"/>
    <x v="1205"/>
    <s v="Kallie"/>
    <s v="371 Parkside Avenue"/>
    <n v="11225"/>
    <x v="1"/>
    <s v="Prospect-Lefferts Gardens"/>
    <n v="4065599"/>
    <n v="-7395746"/>
    <x v="0"/>
    <x v="86"/>
    <x v="0"/>
    <n v="0"/>
    <d v="2019-06-30T00:00:00"/>
    <n v="0.17"/>
    <n v="1"/>
    <n v="6.9"/>
    <x v="0"/>
    <s v="Ruidoso"/>
    <s v="No considerar"/>
    <x v="0"/>
  </r>
  <r>
    <n v="5652946"/>
    <s v="Sunny Bedroom Near Prospect Park"/>
    <x v="1205"/>
    <s v="Kallie"/>
    <s v="45 Hawthorne Street"/>
    <n v="11225"/>
    <x v="1"/>
    <s v="Prospect-Lefferts Gardens"/>
    <n v="4065758"/>
    <n v="-7395866"/>
    <x v="0"/>
    <x v="99"/>
    <x v="12"/>
    <n v="6"/>
    <d v="2018-10-15T00:00:00"/>
    <n v="0.12"/>
    <n v="1"/>
    <n v="6.9"/>
    <x v="0"/>
    <s v="Ruidoso"/>
    <s v="Dentro del presupuesto"/>
    <x v="0"/>
  </r>
  <r>
    <n v="4549930"/>
    <s v="Charming apt close to everything!"/>
    <x v="1206"/>
    <s v="Kimia"/>
    <s v="448 East 79th Street"/>
    <n v="10075"/>
    <x v="0"/>
    <s v="Upper East Side"/>
    <n v="4077127"/>
    <n v="-7395108"/>
    <x v="1"/>
    <x v="5"/>
    <x v="0"/>
    <n v="74"/>
    <d v="2019-05-27T00:00:00"/>
    <n v="1.33"/>
    <n v="1"/>
    <n v="5.6"/>
    <x v="0"/>
    <s v="Ruidoso"/>
    <s v="No considerar"/>
    <x v="0"/>
  </r>
  <r>
    <n v="5040653"/>
    <s v="Spacious Room at Broome St, LES"/>
    <x v="1207"/>
    <s v="Dor"/>
    <s v="65 Allen Street"/>
    <n v="10002"/>
    <x v="0"/>
    <s v="Chinatown"/>
    <n v="4071723"/>
    <n v="-7399164"/>
    <x v="0"/>
    <x v="5"/>
    <x v="3"/>
    <n v="36"/>
    <d v="2019-06-04T00:00:00"/>
    <n v="0.71"/>
    <n v="1"/>
    <n v="5.6"/>
    <x v="0"/>
    <s v="Ruidoso"/>
    <s v="No considerar"/>
    <x v="0"/>
  </r>
  <r>
    <n v="3750917"/>
    <s v="SPACIOUS LIVINGROOM IN BROOKLYN"/>
    <x v="1208"/>
    <s v="Joshua"/>
    <s v="16 Ocean Parkway"/>
    <n v="11218"/>
    <x v="1"/>
    <s v="Windsor Terrace"/>
    <n v="4065084"/>
    <n v="-7397334"/>
    <x v="0"/>
    <x v="9"/>
    <x v="10"/>
    <n v="0"/>
    <d v="2017-04-26T00:00:00"/>
    <n v="0.02"/>
    <n v="1"/>
    <n v="6.9"/>
    <x v="0"/>
    <s v="Ruidoso"/>
    <s v="No considerar"/>
    <x v="0"/>
  </r>
  <r>
    <n v="4295542"/>
    <s v="Private 1 Bdrm Suite in Historic Brownstone"/>
    <x v="1209"/>
    <s v="Judith"/>
    <s v="18 Garden Place"/>
    <n v="11201"/>
    <x v="1"/>
    <s v="Brooklyn Heights"/>
    <n v="4069276"/>
    <n v="-739963"/>
    <x v="0"/>
    <x v="197"/>
    <x v="6"/>
    <n v="45"/>
    <d v="2019-05-22T00:00:00"/>
    <n v="0.79"/>
    <n v="1"/>
    <n v="6.9"/>
    <x v="0"/>
    <s v="Ruidoso"/>
    <s v="No considerar"/>
    <x v="0"/>
  </r>
  <r>
    <n v="3743048"/>
    <s v="*WARM*Beautiful*Room*ST. GEORGE steps to ferry!"/>
    <x v="1210"/>
    <s v="Meghan"/>
    <s v="51 Wall Street"/>
    <n v="10301"/>
    <x v="4"/>
    <s v="St. George"/>
    <n v="4064408"/>
    <n v="-7407834"/>
    <x v="0"/>
    <x v="100"/>
    <x v="0"/>
    <n v="93"/>
    <d v="2019-05-06T00:00:00"/>
    <n v="2.1"/>
    <n v="1"/>
    <n v="5.19"/>
    <x v="1"/>
    <s v="Poco Ruidoso"/>
    <s v="No considerar"/>
    <x v="0"/>
  </r>
  <r>
    <n v="4158078"/>
    <s v="Private room in Loft"/>
    <x v="1211"/>
    <s v="Tanya"/>
    <s v="1034 Wyckoff Avenue"/>
    <n v="11385"/>
    <x v="2"/>
    <s v="Ridgewood"/>
    <n v="4069518"/>
    <n v="-739038"/>
    <x v="0"/>
    <x v="141"/>
    <x v="11"/>
    <n v="4"/>
    <d v="2017-08-05T00:00:00"/>
    <n v="7.0000000000000007E-2"/>
    <n v="5"/>
    <n v="6.24"/>
    <x v="0"/>
    <s v="Ruidoso"/>
    <s v="Dentro del presupuesto"/>
    <x v="0"/>
  </r>
  <r>
    <n v="3741728"/>
    <s v="Missy's Place"/>
    <x v="1212"/>
    <s v="Melissa"/>
    <s v="457 Monroe Street"/>
    <n v="11221"/>
    <x v="1"/>
    <s v="Bedford-Stuyvesant"/>
    <n v="4068667"/>
    <n v="-7393897"/>
    <x v="1"/>
    <x v="201"/>
    <x v="2"/>
    <n v="105"/>
    <d v="2019-06-27T00:00:00"/>
    <n v="1.77"/>
    <n v="1"/>
    <n v="6.9"/>
    <x v="0"/>
    <s v="Ruidoso"/>
    <s v="No considerar"/>
    <x v="0"/>
  </r>
  <r>
    <n v="3741530"/>
    <s v="Large Light-Filled Brownstone 1-BR"/>
    <x v="1213"/>
    <s v="Gemma"/>
    <s v="137 Halsey Street"/>
    <n v="11216"/>
    <x v="1"/>
    <s v="Bedford-Stuyvesant"/>
    <n v="4068237"/>
    <n v="-7394811"/>
    <x v="1"/>
    <x v="11"/>
    <x v="21"/>
    <n v="17"/>
    <d v="2019-03-12T00:00:00"/>
    <n v="0.42"/>
    <n v="1"/>
    <n v="6.9"/>
    <x v="0"/>
    <s v="Ruidoso"/>
    <s v="No considerar"/>
    <x v="0"/>
  </r>
  <r>
    <n v="3738529"/>
    <s v="True Industrial Loft in Brooklyn"/>
    <x v="1214"/>
    <s v="Chaim"/>
    <s v="hospital Flushing Avenue"/>
    <n v="11251"/>
    <x v="1"/>
    <s v="Navy Yard"/>
    <n v="4069817"/>
    <n v="-739654"/>
    <x v="1"/>
    <x v="5"/>
    <x v="1"/>
    <n v="7"/>
    <d v="2016-07-11T00:00:00"/>
    <n v="0.12"/>
    <n v="1"/>
    <n v="6.9"/>
    <x v="0"/>
    <s v="Ruidoso"/>
    <s v="No considerar"/>
    <x v="0"/>
  </r>
  <r>
    <n v="3737180"/>
    <s v="Sanctuary Quiet Room in Apartment"/>
    <x v="1215"/>
    <s v="Jaime"/>
    <s v="311 Wyckoff Avenue"/>
    <n v="11237"/>
    <x v="1"/>
    <s v="Bushwick"/>
    <n v="4070033"/>
    <n v="-7391197"/>
    <x v="0"/>
    <x v="24"/>
    <x v="2"/>
    <n v="0"/>
    <d v="2019-01-09T00:00:00"/>
    <n v="7.0000000000000007E-2"/>
    <n v="1"/>
    <n v="6.9"/>
    <x v="0"/>
    <s v="Ruidoso"/>
    <s v="Dentro del presupuesto"/>
    <x v="0"/>
  </r>
  <r>
    <n v="3793874"/>
    <s v="Beautiful West Village 1 BR Apt--Best Location!"/>
    <x v="1216"/>
    <s v="Leena"/>
    <s v="287 Bleecker Street"/>
    <n v="10014"/>
    <x v="0"/>
    <s v="West Village"/>
    <n v="4073223"/>
    <n v="-7400355"/>
    <x v="1"/>
    <x v="15"/>
    <x v="3"/>
    <n v="17"/>
    <d v="2019-06-28T00:00:00"/>
    <n v="0.28999999999999998"/>
    <n v="1"/>
    <n v="5.6"/>
    <x v="0"/>
    <s v="Ruidoso"/>
    <s v="No considerar"/>
    <x v="0"/>
  </r>
  <r>
    <n v="3731871"/>
    <s v="Sunny Bedroom in Bushwick Luxury Building"/>
    <x v="1217"/>
    <s v="Carly"/>
    <s v="987 Willoughby Avenue"/>
    <n v="11221"/>
    <x v="1"/>
    <s v="Bushwick"/>
    <n v="4069865"/>
    <n v="-7392972"/>
    <x v="0"/>
    <x v="30"/>
    <x v="2"/>
    <n v="12"/>
    <d v="2018-12-05T00:00:00"/>
    <n v="0.26"/>
    <n v="1"/>
    <n v="6.9"/>
    <x v="0"/>
    <s v="Ruidoso"/>
    <s v="No considerar"/>
    <x v="0"/>
  </r>
  <r>
    <n v="3731209"/>
    <s v="Quaint, Quiet 1BD"/>
    <x v="1218"/>
    <s v="Mohini"/>
    <s v="160 North 7th Street"/>
    <n v="11249"/>
    <x v="1"/>
    <s v="Williamsburg"/>
    <n v="4071795"/>
    <n v="-7395804"/>
    <x v="0"/>
    <x v="59"/>
    <x v="1"/>
    <n v="1"/>
    <d v="2015-06-17T00:00:00"/>
    <n v="0.02"/>
    <n v="1"/>
    <n v="6.9"/>
    <x v="0"/>
    <s v="Ruidoso"/>
    <s v="No considerar"/>
    <x v="0"/>
  </r>
  <r>
    <n v="5439372"/>
    <s v="A Historic Harlem Abode"/>
    <x v="1219"/>
    <s v="Eric"/>
    <s v="5 East 115th Street"/>
    <n v="10029"/>
    <x v="0"/>
    <s v="East Harlem"/>
    <n v="4079963"/>
    <n v="-7394628"/>
    <x v="1"/>
    <x v="194"/>
    <x v="6"/>
    <n v="98"/>
    <d v="2019-06-24T00:00:00"/>
    <n v="1.94"/>
    <n v="1"/>
    <n v="5.6"/>
    <x v="0"/>
    <s v="Ruidoso"/>
    <s v="No considerar"/>
    <x v="0"/>
  </r>
  <r>
    <n v="3728309"/>
    <s v="Private room in 3 bedroom apartment Bed Stuy"/>
    <x v="1220"/>
    <s v="Amanda"/>
    <s v="969 Gates Avenue"/>
    <n v="11221"/>
    <x v="1"/>
    <s v="Bedford-Stuyvesant"/>
    <n v="4068905"/>
    <n v="-7392685"/>
    <x v="0"/>
    <x v="46"/>
    <x v="2"/>
    <n v="8"/>
    <d v="2019-05-01T00:00:00"/>
    <n v="0.31"/>
    <n v="1"/>
    <n v="6.9"/>
    <x v="0"/>
    <s v="Ruidoso"/>
    <s v="Dentro del presupuesto"/>
    <x v="0"/>
  </r>
  <r>
    <n v="3727861"/>
    <s v="Manhattan Apartment- low rate "/>
    <x v="1221"/>
    <s v="Jasmine"/>
    <s v="253 West 114th Street"/>
    <n v="10026"/>
    <x v="0"/>
    <s v="Harlem"/>
    <n v="4080257"/>
    <n v="-739548"/>
    <x v="0"/>
    <x v="15"/>
    <x v="1"/>
    <n v="0"/>
    <d v="2019-07-01T00:00:00"/>
    <n v="0.81"/>
    <n v="1"/>
    <n v="5.6"/>
    <x v="0"/>
    <s v="Ruidoso"/>
    <s v="No considerar"/>
    <x v="0"/>
  </r>
  <r>
    <n v="3727816"/>
    <s v="Great place near Flushing Meadow"/>
    <x v="1222"/>
    <s v="Claudiu"/>
    <s v="105-09 62nd Drive"/>
    <n v="11375"/>
    <x v="2"/>
    <s v="Forest Hills"/>
    <n v="4073538"/>
    <n v="-73853"/>
    <x v="0"/>
    <x v="15"/>
    <x v="1"/>
    <n v="2"/>
    <d v="2014-10-22T00:00:00"/>
    <n v="0.03"/>
    <n v="5"/>
    <n v="6.24"/>
    <x v="0"/>
    <s v="Ruidoso"/>
    <s v="No considerar"/>
    <x v="0"/>
  </r>
  <r>
    <n v="5233279"/>
    <s v="Quiet, Cozy studio walk to Central Park"/>
    <x v="1223"/>
    <s v="Jennifer"/>
    <s v="1392 2nd Avenue"/>
    <n v="10021"/>
    <x v="0"/>
    <s v="Upper East Side"/>
    <n v="4076902"/>
    <n v="-7395807"/>
    <x v="1"/>
    <x v="96"/>
    <x v="6"/>
    <n v="2"/>
    <d v="2017-01-03T00:00:00"/>
    <n v="7.0000000000000007E-2"/>
    <n v="1"/>
    <n v="5.6"/>
    <x v="0"/>
    <s v="Ruidoso"/>
    <s v="No considerar"/>
    <x v="0"/>
  </r>
  <r>
    <n v="3721826"/>
    <s v="Amazing apartment with your old private bathroom"/>
    <x v="1224"/>
    <s v="John"/>
    <s v="Shake Shack 152"/>
    <n v="10028"/>
    <x v="0"/>
    <s v="Upper East Side"/>
    <n v="4077883"/>
    <n v="-7395498"/>
    <x v="1"/>
    <x v="115"/>
    <x v="11"/>
    <n v="1"/>
    <d v="2014-09-15T00:00:00"/>
    <n v="0.02"/>
    <n v="1"/>
    <n v="5.6"/>
    <x v="0"/>
    <s v="Ruidoso"/>
    <s v="No considerar"/>
    <x v="0"/>
  </r>
  <r>
    <n v="4690677"/>
    <s v="Flatiron studio next to Madison Pk"/>
    <x v="1225"/>
    <s v="Darren"/>
    <s v="41 West 25th Street"/>
    <n v="10010"/>
    <x v="0"/>
    <s v="Flatiron District"/>
    <n v="40744"/>
    <n v="-739907"/>
    <x v="1"/>
    <x v="7"/>
    <x v="7"/>
    <n v="11"/>
    <d v="2016-03-25T00:00:00"/>
    <n v="0.2"/>
    <n v="1"/>
    <n v="5.6"/>
    <x v="0"/>
    <s v="Ruidoso"/>
    <s v="No considerar"/>
    <x v="0"/>
  </r>
  <r>
    <n v="6225968"/>
    <s v="Amazing 1bedroom uptown, Manhattan"/>
    <x v="1226"/>
    <s v="Luca"/>
    <s v="663 Saint Nicholas Avenue"/>
    <n v="10031"/>
    <x v="0"/>
    <s v="Harlem"/>
    <n v="4082337"/>
    <n v="-7394529"/>
    <x v="1"/>
    <x v="2"/>
    <x v="2"/>
    <n v="22"/>
    <d v="2019-05-10T00:00:00"/>
    <n v="0.44"/>
    <n v="1"/>
    <n v="5.6"/>
    <x v="0"/>
    <s v="Ruidoso"/>
    <s v="No considerar"/>
    <x v="0"/>
  </r>
  <r>
    <n v="3718713"/>
    <s v="Sleek 1 bdrm in East W'burg/Bwick"/>
    <x v="1227"/>
    <s v="Amanda Reil"/>
    <s v="140 McKibbin Street"/>
    <n v="11206"/>
    <x v="1"/>
    <s v="Williamsburg"/>
    <n v="4070536"/>
    <n v="-7394229"/>
    <x v="1"/>
    <x v="6"/>
    <x v="6"/>
    <n v="5"/>
    <d v="2015-12-27T00:00:00"/>
    <n v="0.09"/>
    <n v="1"/>
    <n v="6.9"/>
    <x v="0"/>
    <s v="Ruidoso"/>
    <s v="No considerar"/>
    <x v="0"/>
  </r>
  <r>
    <n v="3832774"/>
    <s v="Sunny, charming 1 bedroom apartment"/>
    <x v="1228"/>
    <s v="Todd"/>
    <s v="494 Monroe Street"/>
    <n v="11221"/>
    <x v="1"/>
    <s v="Bedford-Stuyvesant"/>
    <n v="4068655"/>
    <n v="-7393797"/>
    <x v="1"/>
    <x v="15"/>
    <x v="0"/>
    <n v="2"/>
    <d v="2016-08-15T00:00:00"/>
    <n v="0.06"/>
    <n v="1"/>
    <n v="6.9"/>
    <x v="0"/>
    <s v="Ruidoso"/>
    <s v="No considerar"/>
    <x v="0"/>
  </r>
  <r>
    <n v="3716193"/>
    <s v="Beautiful 2 Bedroom Townhouse"/>
    <x v="1229"/>
    <s v="Erin, Avi, Kaleb &amp; Shiloh"/>
    <s v="223 Macon Street"/>
    <n v="11216"/>
    <x v="1"/>
    <s v="Bedford-Stuyvesant"/>
    <n v="4068205"/>
    <n v="-7394239"/>
    <x v="1"/>
    <x v="6"/>
    <x v="0"/>
    <n v="168"/>
    <d v="2019-06-27T00:00:00"/>
    <n v="2.81"/>
    <n v="1"/>
    <n v="6.9"/>
    <x v="0"/>
    <s v="Ruidoso"/>
    <s v="No considerar"/>
    <x v="0"/>
  </r>
  <r>
    <n v="4377337"/>
    <s v="Beautiful Railroad Style Apartment!"/>
    <x v="1230"/>
    <s v="Leonella"/>
    <s v="153 East 116th Street"/>
    <n v="10029"/>
    <x v="0"/>
    <s v="East Harlem"/>
    <n v="4079872"/>
    <n v="-739411"/>
    <x v="1"/>
    <x v="61"/>
    <x v="0"/>
    <n v="6"/>
    <d v="2019-06-18T00:00:00"/>
    <n v="0.96"/>
    <n v="1"/>
    <n v="5.6"/>
    <x v="0"/>
    <s v="Ruidoso"/>
    <s v="No considerar"/>
    <x v="0"/>
  </r>
  <r>
    <n v="3703037"/>
    <s v="SUBLET in the UWS"/>
    <x v="1231"/>
    <s v="Daniel"/>
    <s v="101 West 73rd Street"/>
    <n v="10023"/>
    <x v="0"/>
    <s v="Upper West Side"/>
    <n v="4077817"/>
    <n v="-7397844"/>
    <x v="1"/>
    <x v="17"/>
    <x v="1"/>
    <n v="0"/>
    <d v="2015-08-09T00:00:00"/>
    <n v="0.13"/>
    <n v="1"/>
    <n v="5.6"/>
    <x v="0"/>
    <s v="Ruidoso"/>
    <s v="No considerar"/>
    <x v="0"/>
  </r>
  <r>
    <n v="6054400"/>
    <s v="Cozy Brooklyn Apartment"/>
    <x v="1232"/>
    <s v="Alina"/>
    <s v="188 Dupont Street"/>
    <n v="11222"/>
    <x v="1"/>
    <s v="Greenpoint"/>
    <n v="4073629"/>
    <n v="-7395208"/>
    <x v="1"/>
    <x v="3"/>
    <x v="1"/>
    <n v="27"/>
    <d v="2015-10-05T00:00:00"/>
    <n v="0.53"/>
    <n v="1"/>
    <n v="6.9"/>
    <x v="0"/>
    <s v="Ruidoso"/>
    <s v="No considerar"/>
    <x v="0"/>
  </r>
  <r>
    <n v="3740402"/>
    <s v="NYC: an Upper-Eastside room of your own!"/>
    <x v="1233"/>
    <s v="Jime"/>
    <s v="162 East 83rd Street"/>
    <n v="10028"/>
    <x v="0"/>
    <s v="Upper East Side"/>
    <n v="4077693"/>
    <n v="-7395632"/>
    <x v="0"/>
    <x v="145"/>
    <x v="0"/>
    <n v="56"/>
    <d v="2019-06-29T00:00:00"/>
    <n v="0.94"/>
    <n v="1"/>
    <n v="5.6"/>
    <x v="0"/>
    <s v="Ruidoso"/>
    <s v="No considerar"/>
    <x v="0"/>
  </r>
  <r>
    <n v="3698111"/>
    <s v="Your NYC home in the Upper East Side!"/>
    <x v="1233"/>
    <s v="Jime"/>
    <s v="1437 3rd Avenue"/>
    <n v="10028"/>
    <x v="0"/>
    <s v="Upper East Side"/>
    <n v="4077579"/>
    <n v="-739557"/>
    <x v="0"/>
    <x v="137"/>
    <x v="0"/>
    <n v="61"/>
    <d v="2019-05-29T00:00:00"/>
    <n v="1.01"/>
    <n v="1"/>
    <n v="5.6"/>
    <x v="0"/>
    <s v="Ruidoso"/>
    <s v="No considerar"/>
    <x v="0"/>
  </r>
  <r>
    <n v="3913635"/>
    <s v="Sunny Central Location!"/>
    <x v="1234"/>
    <s v="Jake"/>
    <s v="Allen Street Chinatown"/>
    <n v="10002"/>
    <x v="0"/>
    <s v="Chinatown"/>
    <n v="4071672"/>
    <n v="-7399184"/>
    <x v="1"/>
    <x v="58"/>
    <x v="6"/>
    <n v="101"/>
    <d v="2017-07-28T00:00:00"/>
    <n v="1.71"/>
    <n v="1"/>
    <n v="5.6"/>
    <x v="0"/>
    <s v="Ruidoso"/>
    <s v="No considerar"/>
    <x v="0"/>
  </r>
  <r>
    <n v="6357527"/>
    <s v="Great UWS Studio Apartment"/>
    <x v="1235"/>
    <s v="Gino"/>
    <s v="173 Riverside Drive"/>
    <n v="10024"/>
    <x v="0"/>
    <s v="Upper West Side"/>
    <n v="4079159"/>
    <n v="-7397809"/>
    <x v="1"/>
    <x v="58"/>
    <x v="6"/>
    <n v="3"/>
    <d v="2015-05-29T00:00:00"/>
    <n v="0.06"/>
    <n v="1"/>
    <n v="5.6"/>
    <x v="0"/>
    <s v="Ruidoso"/>
    <s v="No considerar"/>
    <x v="0"/>
  </r>
  <r>
    <n v="4727731"/>
    <s v="Prime Williamsburg Loft Oasis with Garden!"/>
    <x v="1236"/>
    <s v="Adam"/>
    <s v="141 Broadway"/>
    <n v="11211"/>
    <x v="1"/>
    <s v="Williamsburg"/>
    <n v="4071064"/>
    <n v="-7396335"/>
    <x v="1"/>
    <x v="21"/>
    <x v="6"/>
    <n v="5"/>
    <d v="2019-06-27T00:00:00"/>
    <n v="5"/>
    <n v="1"/>
    <n v="6.9"/>
    <x v="0"/>
    <s v="Ruidoso"/>
    <s v="No considerar"/>
    <x v="0"/>
  </r>
  <r>
    <n v="3683241"/>
    <s v="Spacious 2 bedroom 1 bathroom BRKLY"/>
    <x v="1237"/>
    <s v="Suzanne"/>
    <s v="76 Weirfield Street"/>
    <n v="11207"/>
    <x v="1"/>
    <s v="Bushwick"/>
    <n v="4068781"/>
    <n v="-7391377"/>
    <x v="1"/>
    <x v="5"/>
    <x v="3"/>
    <n v="2"/>
    <d v="2014-08-21T00:00:00"/>
    <n v="0.03"/>
    <n v="1"/>
    <n v="6.9"/>
    <x v="0"/>
    <s v="Ruidoso"/>
    <s v="No considerar"/>
    <x v="0"/>
  </r>
  <r>
    <n v="3678796"/>
    <s v="beautiful brownstone"/>
    <x v="1238"/>
    <s v="Linda Green And Norga"/>
    <s v="80 Halsey Street"/>
    <n v="11216"/>
    <x v="1"/>
    <s v="Bedford-Stuyvesant"/>
    <n v="4068138"/>
    <n v="-7395018"/>
    <x v="1"/>
    <x v="34"/>
    <x v="6"/>
    <n v="216"/>
    <d v="2019-06-24T00:00:00"/>
    <n v="3.61"/>
    <n v="1"/>
    <n v="6.9"/>
    <x v="0"/>
    <s v="Ruidoso"/>
    <s v="No considerar"/>
    <x v="0"/>
  </r>
  <r>
    <n v="6476333"/>
    <s v="1BR in East Harlem apt"/>
    <x v="1239"/>
    <s v="Eliana"/>
    <s v="1980 Lexington Avenue"/>
    <n v="10035"/>
    <x v="0"/>
    <s v="East Harlem"/>
    <n v="4080182"/>
    <n v="-7394014"/>
    <x v="0"/>
    <x v="49"/>
    <x v="6"/>
    <n v="5"/>
    <d v="2019-01-01T00:00:00"/>
    <n v="0.1"/>
    <n v="1"/>
    <n v="5.6"/>
    <x v="0"/>
    <s v="Ruidoso"/>
    <s v="No considerar"/>
    <x v="0"/>
  </r>
  <r>
    <n v="3686972"/>
    <s v="1 BR Apt steps from Central Park! #10223"/>
    <x v="1240"/>
    <s v="Luci"/>
    <s v="138 West 74th Street"/>
    <n v="10023"/>
    <x v="0"/>
    <s v="Upper West Side"/>
    <n v="4077905"/>
    <n v="-7397939"/>
    <x v="1"/>
    <x v="17"/>
    <x v="3"/>
    <n v="22"/>
    <d v="2019-07-01T00:00:00"/>
    <n v="0.45"/>
    <n v="1"/>
    <n v="5.6"/>
    <x v="0"/>
    <s v="Ruidoso"/>
    <s v="No considerar"/>
    <x v="0"/>
  </r>
  <r>
    <n v="3677769"/>
    <s v="Beautiful Large Sunny Bedroom"/>
    <x v="1241"/>
    <s v="Pamela"/>
    <s v="Sun Ray Apartments 41st Street"/>
    <n v="11104"/>
    <x v="2"/>
    <s v="Sunnyside"/>
    <n v="4074189"/>
    <n v="-7392375"/>
    <x v="0"/>
    <x v="3"/>
    <x v="6"/>
    <n v="111"/>
    <d v="2019-06-24T00:00:00"/>
    <n v="1.89"/>
    <n v="5"/>
    <n v="6.24"/>
    <x v="0"/>
    <s v="Ruidoso"/>
    <s v="No considerar"/>
    <x v="0"/>
  </r>
  <r>
    <n v="4383734"/>
    <s v="Sunny room with private entrance"/>
    <x v="1242"/>
    <s v="Lindsay"/>
    <s v="374 Central Avenue"/>
    <n v="11221"/>
    <x v="1"/>
    <s v="Bushwick"/>
    <n v="4069435"/>
    <n v="-7391852"/>
    <x v="0"/>
    <x v="28"/>
    <x v="6"/>
    <n v="12"/>
    <d v="2016-12-19T00:00:00"/>
    <n v="0.21"/>
    <n v="1"/>
    <n v="6.9"/>
    <x v="0"/>
    <s v="Ruidoso"/>
    <s v="No considerar"/>
    <x v="0"/>
  </r>
  <r>
    <n v="6302996"/>
    <s v="Spacious Room in Washington Heights"/>
    <x v="1243"/>
    <s v="Josette"/>
    <s v="284 Audubon Avenue"/>
    <n v="10033"/>
    <x v="0"/>
    <s v="Washington Heights"/>
    <n v="4084773"/>
    <n v="-7393346"/>
    <x v="0"/>
    <x v="46"/>
    <x v="1"/>
    <n v="1"/>
    <d v="2015-06-26T00:00:00"/>
    <n v="0.02"/>
    <n v="1"/>
    <n v="5.6"/>
    <x v="0"/>
    <s v="Ruidoso"/>
    <s v="No considerar"/>
    <x v="0"/>
  </r>
  <r>
    <n v="3694498"/>
    <s v="Welcome to Williamsburg!"/>
    <x v="1244"/>
    <s v="Catherine"/>
    <s v="25 Bushwick Avenue"/>
    <n v="11211"/>
    <x v="1"/>
    <s v="Williamsburg"/>
    <n v="4071385"/>
    <n v="-7394156"/>
    <x v="1"/>
    <x v="47"/>
    <x v="0"/>
    <n v="6"/>
    <d v="2017-04-01T00:00:00"/>
    <n v="0.1"/>
    <n v="1"/>
    <n v="6.9"/>
    <x v="0"/>
    <s v="Ruidoso"/>
    <s v="No considerar"/>
    <x v="0"/>
  </r>
  <r>
    <n v="3789758"/>
    <s v="1 Bed Apt in Greenpoint Brooklyn "/>
    <x v="1245"/>
    <s v="Tim"/>
    <s v="157 McGuinness Boulevard"/>
    <n v="11222"/>
    <x v="1"/>
    <s v="Greenpoint"/>
    <n v="4072793"/>
    <n v="-7395011"/>
    <x v="1"/>
    <x v="89"/>
    <x v="1"/>
    <n v="2"/>
    <d v="2015-06-18T00:00:00"/>
    <n v="0.03"/>
    <n v="1"/>
    <n v="6.9"/>
    <x v="0"/>
    <s v="Ruidoso"/>
    <s v="No considerar"/>
    <x v="0"/>
  </r>
  <r>
    <n v="4492678"/>
    <s v="Heart of the East Village- Best Loc"/>
    <x v="1246"/>
    <s v="Chris"/>
    <s v="80 East 7th Street"/>
    <n v="10003"/>
    <x v="0"/>
    <s v="East Village"/>
    <n v="4072724"/>
    <n v="-7398639"/>
    <x v="1"/>
    <x v="91"/>
    <x v="1"/>
    <n v="2"/>
    <d v="2015-01-06T00:00:00"/>
    <n v="0.04"/>
    <n v="1"/>
    <n v="5.6"/>
    <x v="0"/>
    <s v="Ruidoso"/>
    <s v="No considerar"/>
    <x v="0"/>
  </r>
  <r>
    <n v="3666709"/>
    <s v="Cozy Private UES Studio Apt!"/>
    <x v="1247"/>
    <s v="Amanda"/>
    <s v="1515 1st Avenue"/>
    <n v="10075"/>
    <x v="0"/>
    <s v="Upper East Side"/>
    <n v="407729"/>
    <n v="-7395276"/>
    <x v="1"/>
    <x v="34"/>
    <x v="0"/>
    <n v="9"/>
    <d v="2019-05-30T00:00:00"/>
    <n v="0.15"/>
    <n v="1"/>
    <n v="5.6"/>
    <x v="0"/>
    <s v="Ruidoso"/>
    <s v="No considerar"/>
    <x v="0"/>
  </r>
  <r>
    <n v="6778776"/>
    <s v="Private Room in Bohemian Haven"/>
    <x v="1248"/>
    <s v="Heidi"/>
    <s v="1063 Saint Nicholas Avenue"/>
    <n v="10032"/>
    <x v="0"/>
    <s v="Washington Heights"/>
    <n v="4083705"/>
    <n v="-739399"/>
    <x v="0"/>
    <x v="59"/>
    <x v="7"/>
    <n v="4"/>
    <d v="2016-07-31T00:00:00"/>
    <n v="0.09"/>
    <n v="1"/>
    <n v="5.6"/>
    <x v="0"/>
    <s v="Ruidoso"/>
    <s v="No considerar"/>
    <x v="0"/>
  </r>
  <r>
    <n v="3897601"/>
    <s v="In the heart of Park Slope"/>
    <x v="1249"/>
    <s v="Eylem"/>
    <s v="Park Slope Eastern Spa 325"/>
    <n v="11215"/>
    <x v="1"/>
    <s v="Park Slope"/>
    <n v="4067053"/>
    <n v="-7398558"/>
    <x v="0"/>
    <x v="59"/>
    <x v="0"/>
    <n v="4"/>
    <d v="2016-09-19T00:00:00"/>
    <n v="7.0000000000000007E-2"/>
    <n v="1"/>
    <n v="6.9"/>
    <x v="0"/>
    <s v="Ruidoso"/>
    <s v="No considerar"/>
    <x v="0"/>
  </r>
  <r>
    <n v="3663423"/>
    <s v="Beautiful duplex for family w/kids "/>
    <x v="1250"/>
    <s v="Gisela"/>
    <s v="438 Nostrand Avenue"/>
    <n v="11216"/>
    <x v="1"/>
    <s v="Bedford-Stuyvesant"/>
    <n v="4068412"/>
    <n v="-7395039"/>
    <x v="1"/>
    <x v="17"/>
    <x v="0"/>
    <n v="0"/>
    <d v="2019-07-01T00:00:00"/>
    <n v="0.36"/>
    <n v="1"/>
    <n v="6.9"/>
    <x v="0"/>
    <s v="Ruidoso"/>
    <s v="No considerar"/>
    <x v="0"/>
  </r>
  <r>
    <n v="3662949"/>
    <s v="Stylish &amp; Spacious Perfect for Pride!"/>
    <x v="1251"/>
    <s v="Ryan"/>
    <s v="556 West 49th Street"/>
    <n v="10019"/>
    <x v="0"/>
    <s v="Hell's Kitchen"/>
    <n v="4076522"/>
    <n v="-7399486"/>
    <x v="1"/>
    <x v="21"/>
    <x v="6"/>
    <n v="6"/>
    <d v="2016-06-17T00:00:00"/>
    <n v="0.11"/>
    <n v="1"/>
    <n v="5.6"/>
    <x v="0"/>
    <s v="Ruidoso"/>
    <s v="No considerar"/>
    <x v="0"/>
  </r>
  <r>
    <n v="3322922"/>
    <s v="Cozy, Clean, Quiet, ENTIRE APT!!"/>
    <x v="1252"/>
    <s v="Kitt"/>
    <s v="400 Ocean Avenue"/>
    <n v="11226"/>
    <x v="1"/>
    <s v="Flatbush"/>
    <n v="406532"/>
    <n v="-7396216"/>
    <x v="1"/>
    <x v="185"/>
    <x v="24"/>
    <n v="11"/>
    <d v="2015-08-03T00:00:00"/>
    <n v="0.2"/>
    <n v="1"/>
    <n v="6.9"/>
    <x v="0"/>
    <s v="Ruidoso"/>
    <s v="Dentro del presupuesto"/>
    <x v="0"/>
  </r>
  <r>
    <n v="3662795"/>
    <s v="Comfortable Place in Brooklyn"/>
    <x v="1253"/>
    <s v="Maia"/>
    <s v="1088 East 19th Street"/>
    <n v="11230"/>
    <x v="1"/>
    <s v="Midwood"/>
    <n v="4062401"/>
    <n v="-7395775"/>
    <x v="0"/>
    <x v="16"/>
    <x v="6"/>
    <n v="26"/>
    <d v="2019-04-15T00:00:00"/>
    <n v="0.54"/>
    <n v="1"/>
    <n v="6.9"/>
    <x v="0"/>
    <s v="Ruidoso"/>
    <s v="No considerar"/>
    <x v="0"/>
  </r>
  <r>
    <n v="4666794"/>
    <s v="Cozy Bedroom in Large Apartment"/>
    <x v="1254"/>
    <s v="Meagan"/>
    <s v="22-29 38th Street"/>
    <n v="11105"/>
    <x v="2"/>
    <s v="Ditmars Steinway"/>
    <n v="4077272"/>
    <n v="-7390757"/>
    <x v="0"/>
    <x v="28"/>
    <x v="7"/>
    <n v="1"/>
    <d v="2017-07-01T00:00:00"/>
    <n v="0.04"/>
    <n v="5"/>
    <n v="6.24"/>
    <x v="0"/>
    <s v="Ruidoso"/>
    <s v="No considerar"/>
    <x v="0"/>
  </r>
  <r>
    <n v="3655007"/>
    <s v="Great Room for International Students!"/>
    <x v="1255"/>
    <s v="Sharon"/>
    <s v="947 East 229th Street"/>
    <n v="10466"/>
    <x v="3"/>
    <s v="Wakefield"/>
    <n v="4088855"/>
    <n v="-7385127"/>
    <x v="0"/>
    <x v="19"/>
    <x v="7"/>
    <n v="12"/>
    <d v="2018-09-15T00:00:00"/>
    <n v="0.55000000000000004"/>
    <n v="5"/>
    <n v="7.84"/>
    <x v="0"/>
    <s v="Ruidoso"/>
    <s v="No considerar"/>
    <x v="0"/>
  </r>
  <r>
    <n v="3967945"/>
    <s v="Great Apt steps from Central Park"/>
    <x v="1256"/>
    <s v="Jeff And Jessica"/>
    <s v="23 East 105th Street"/>
    <n v="10029"/>
    <x v="0"/>
    <s v="East Harlem"/>
    <n v="4079347"/>
    <n v="-7395029"/>
    <x v="0"/>
    <x v="11"/>
    <x v="1"/>
    <n v="265"/>
    <d v="2019-01-06T00:00:00"/>
    <n v="4.5"/>
    <n v="1"/>
    <n v="5.6"/>
    <x v="0"/>
    <s v="Ruidoso"/>
    <s v="No considerar"/>
    <x v="0"/>
  </r>
  <r>
    <n v="6249050"/>
    <s v="300 Square Foot Private Room - in MANHATTAN!!"/>
    <x v="1257"/>
    <s v="Pooja"/>
    <s v="4321 Broadway"/>
    <n v="10033"/>
    <x v="0"/>
    <s v="Washington Heights"/>
    <n v="4085228"/>
    <n v="-7393498"/>
    <x v="0"/>
    <x v="167"/>
    <x v="1"/>
    <n v="297"/>
    <d v="2019-07-03T00:00:00"/>
    <n v="5.92"/>
    <n v="1"/>
    <n v="5.6"/>
    <x v="0"/>
    <s v="Ruidoso"/>
    <s v="No considerar"/>
    <x v="0"/>
  </r>
  <r>
    <n v="6464881"/>
    <s v="Cozy Studio in Prospect Heights"/>
    <x v="1258"/>
    <s v="Felami"/>
    <s v="778 Washington Avenue"/>
    <n v="11238"/>
    <x v="1"/>
    <s v="Prospect Heights"/>
    <n v="4067485"/>
    <n v="-739632"/>
    <x v="1"/>
    <x v="92"/>
    <x v="7"/>
    <n v="52"/>
    <d v="2019-05-06T00:00:00"/>
    <n v="1.05"/>
    <n v="1"/>
    <n v="6.9"/>
    <x v="0"/>
    <s v="Ruidoso"/>
    <s v="Dentro del presupuesto"/>
    <x v="0"/>
  </r>
  <r>
    <n v="3643392"/>
    <s v="Relaxed Elegance in a Brownstone"/>
    <x v="1259"/>
    <s v="Seun And Marie"/>
    <s v="245 Stuyvesant Avenue"/>
    <n v="11221"/>
    <x v="1"/>
    <s v="Bedford-Stuyvesant"/>
    <n v="4068635"/>
    <n v="-7393246"/>
    <x v="0"/>
    <x v="178"/>
    <x v="6"/>
    <n v="56"/>
    <d v="2019-07-02T00:00:00"/>
    <n v="0.95"/>
    <n v="1"/>
    <n v="6.9"/>
    <x v="0"/>
    <s v="Ruidoso"/>
    <s v="No considerar"/>
    <x v="0"/>
  </r>
  <r>
    <n v="3835740"/>
    <s v="Cozy &amp; Comfy in Bedstuy"/>
    <x v="1259"/>
    <s v="Seun And Marie"/>
    <s v="654 Monroe Street"/>
    <n v="11221"/>
    <x v="1"/>
    <s v="Bedford-Stuyvesant"/>
    <n v="4068769"/>
    <n v="-7393074"/>
    <x v="0"/>
    <x v="50"/>
    <x v="6"/>
    <n v="36"/>
    <d v="2019-06-29T00:00:00"/>
    <n v="0.61"/>
    <n v="1"/>
    <n v="6.9"/>
    <x v="0"/>
    <s v="Ruidoso"/>
    <s v="No considerar"/>
    <x v="0"/>
  </r>
  <r>
    <n v="3835766"/>
    <s v="Oasis in a Brownstone"/>
    <x v="1259"/>
    <s v="Seun And Marie"/>
    <s v="263 Stuyvesant Avenue"/>
    <n v="11221"/>
    <x v="1"/>
    <s v="Bedford-Stuyvesant"/>
    <n v="4068565"/>
    <n v="-7393249"/>
    <x v="0"/>
    <x v="107"/>
    <x v="6"/>
    <n v="43"/>
    <d v="2019-05-26T00:00:00"/>
    <n v="0.72"/>
    <n v="1"/>
    <n v="6.9"/>
    <x v="0"/>
    <s v="Ruidoso"/>
    <s v="No considerar"/>
    <x v="0"/>
  </r>
  <r>
    <n v="4129487"/>
    <s v="Peaceful Retreat in a Brownstone"/>
    <x v="1259"/>
    <s v="Seun And Marie"/>
    <s v="657 Madison Street"/>
    <n v="11221"/>
    <x v="1"/>
    <s v="Bedford-Stuyvesant"/>
    <n v="4068706"/>
    <n v="-7393077"/>
    <x v="0"/>
    <x v="167"/>
    <x v="6"/>
    <n v="21"/>
    <d v="2019-05-21T00:00:00"/>
    <n v="0.36"/>
    <n v="1"/>
    <n v="6.9"/>
    <x v="0"/>
    <s v="Ruidoso"/>
    <s v="No considerar"/>
    <x v="0"/>
  </r>
  <r>
    <n v="4129541"/>
    <s v="Wonderful Getaway in Bedstuy"/>
    <x v="1259"/>
    <s v="Seun And Marie"/>
    <s v="755 Putnam Avenue"/>
    <n v="11221"/>
    <x v="1"/>
    <s v="Bedford-Stuyvesant"/>
    <n v="4068627"/>
    <n v="-7393131"/>
    <x v="0"/>
    <x v="143"/>
    <x v="6"/>
    <n v="38"/>
    <d v="2019-03-16T00:00:00"/>
    <n v="0.66"/>
    <n v="1"/>
    <n v="6.9"/>
    <x v="0"/>
    <s v="Ruidoso"/>
    <s v="No considerar"/>
    <x v="0"/>
  </r>
  <r>
    <n v="4129513"/>
    <s v="Haven of Tranquility in Bedstuy"/>
    <x v="1259"/>
    <s v="Seun And Marie"/>
    <s v="623 Madison Street"/>
    <n v="11221"/>
    <x v="1"/>
    <s v="Bedford-Stuyvesant"/>
    <n v="4068707"/>
    <n v="-7393247"/>
    <x v="0"/>
    <x v="107"/>
    <x v="6"/>
    <n v="22"/>
    <d v="2019-03-06T00:00:00"/>
    <n v="0.38"/>
    <n v="1"/>
    <n v="6.9"/>
    <x v="0"/>
    <s v="Ruidoso"/>
    <s v="No considerar"/>
    <x v="0"/>
  </r>
  <r>
    <n v="5178944"/>
    <s v="Amazing BR in Doorman Building!"/>
    <x v="1260"/>
    <s v="Brian"/>
    <s v="300 West 147th Street"/>
    <n v="10039"/>
    <x v="0"/>
    <s v="Harlem"/>
    <n v="4082415"/>
    <n v="-7394113"/>
    <x v="0"/>
    <x v="6"/>
    <x v="6"/>
    <n v="0"/>
    <d v="2019-05-27T00:00:00"/>
    <n v="0.06"/>
    <n v="1"/>
    <n v="5.6"/>
    <x v="0"/>
    <s v="Ruidoso"/>
    <s v="No considerar"/>
    <x v="0"/>
  </r>
  <r>
    <n v="3642278"/>
    <s v="Brooklyn Carroll Gardens Charmer!"/>
    <x v="1261"/>
    <s v="Brett"/>
    <s v="409 Clinton Street"/>
    <n v="11231"/>
    <x v="1"/>
    <s v="Carroll Gardens"/>
    <n v="4068235"/>
    <n v="-7399806"/>
    <x v="1"/>
    <x v="91"/>
    <x v="0"/>
    <n v="4"/>
    <d v="2016-10-03T00:00:00"/>
    <n v="7.0000000000000007E-2"/>
    <n v="1"/>
    <n v="6.9"/>
    <x v="0"/>
    <s v="Ruidoso"/>
    <s v="No considerar"/>
    <x v="0"/>
  </r>
  <r>
    <n v="4206034"/>
    <s v="Clean and Huge Studio in Safe Area"/>
    <x v="1262"/>
    <s v="Takao &amp; Aiko"/>
    <s v="98 Portland Place"/>
    <n v="10301"/>
    <x v="4"/>
    <s v="Tompkinsville"/>
    <n v="4063481"/>
    <n v="-7409591"/>
    <x v="1"/>
    <x v="34"/>
    <x v="7"/>
    <n v="35"/>
    <d v="2019-05-30T00:00:00"/>
    <n v="0.61"/>
    <n v="1"/>
    <n v="5.19"/>
    <x v="1"/>
    <s v="Poco Ruidoso"/>
    <s v="No considerar"/>
    <x v="0"/>
  </r>
  <r>
    <n v="3637029"/>
    <s v="Cozy Wiliamsburg!"/>
    <x v="1263"/>
    <s v="Melissa"/>
    <s v="BMT Myrtle Avenue Line Madison Street"/>
    <n v="11385"/>
    <x v="1"/>
    <s v="Bushwick"/>
    <n v="4069942"/>
    <n v="-7391209"/>
    <x v="0"/>
    <x v="70"/>
    <x v="3"/>
    <n v="18"/>
    <d v="2015-12-22T00:00:00"/>
    <n v="0.3"/>
    <n v="1"/>
    <n v="6.9"/>
    <x v="0"/>
    <s v="Ruidoso"/>
    <s v="No considerar"/>
    <x v="0"/>
  </r>
  <r>
    <n v="6543312"/>
    <s v="Lovely 1 BR duplex in prime Chelsea"/>
    <x v="1264"/>
    <s v="Patty"/>
    <s v="94 7th Avenue"/>
    <n v="10011"/>
    <x v="0"/>
    <s v="Chelsea"/>
    <n v="4073963"/>
    <n v="-7399898"/>
    <x v="1"/>
    <x v="91"/>
    <x v="3"/>
    <n v="5"/>
    <d v="2017-01-05T00:00:00"/>
    <n v="0.1"/>
    <n v="1"/>
    <n v="5.6"/>
    <x v="0"/>
    <s v="Ruidoso"/>
    <s v="No considerar"/>
    <x v="0"/>
  </r>
  <r>
    <n v="3630304"/>
    <s v="Spacious Bedroom 15 mins from NYC!"/>
    <x v="1265"/>
    <s v="Beatriz"/>
    <s v="Queens Boulevard Sunnyside Gardens"/>
    <n v="11104"/>
    <x v="2"/>
    <s v="Sunnyside"/>
    <n v="4074269"/>
    <n v="-7391518"/>
    <x v="0"/>
    <x v="15"/>
    <x v="1"/>
    <n v="57"/>
    <d v="2019-06-08T00:00:00"/>
    <n v="0.97"/>
    <n v="5"/>
    <n v="6.24"/>
    <x v="0"/>
    <s v="Ruidoso"/>
    <s v="No considerar"/>
    <x v="0"/>
  </r>
  <r>
    <n v="3629580"/>
    <s v="Upper East Renovated 1 Bedroom"/>
    <x v="1266"/>
    <s v="Dan"/>
    <s v="1885 3rd Avenue"/>
    <n v="10029"/>
    <x v="0"/>
    <s v="East Harlem"/>
    <n v="4079032"/>
    <n v="-7394523"/>
    <x v="0"/>
    <x v="59"/>
    <x v="1"/>
    <n v="3"/>
    <d v="2014-08-27T00:00:00"/>
    <n v="0.05"/>
    <n v="1"/>
    <n v="5.6"/>
    <x v="0"/>
    <s v="Ruidoso"/>
    <s v="No considerar"/>
    <x v="0"/>
  </r>
  <r>
    <n v="3629381"/>
    <s v="Cozy UES apartment with balcony near Central Park"/>
    <x v="1267"/>
    <s v="Grace"/>
    <s v="115 East 74th Street"/>
    <n v="10021"/>
    <x v="0"/>
    <s v="Upper East Side"/>
    <n v="4077242"/>
    <n v="-7396212"/>
    <x v="1"/>
    <x v="21"/>
    <x v="7"/>
    <n v="3"/>
    <d v="2016-12-31T00:00:00"/>
    <n v="0.06"/>
    <n v="1"/>
    <n v="5.6"/>
    <x v="0"/>
    <s v="Ruidoso"/>
    <s v="No considerar"/>
    <x v="0"/>
  </r>
  <r>
    <n v="3841048"/>
    <s v="2BR, Heart of Lower East Side"/>
    <x v="1268"/>
    <s v="Ryan"/>
    <s v="257 East Houston Street"/>
    <n v="10002"/>
    <x v="0"/>
    <s v="Lower East Side"/>
    <n v="4072174"/>
    <n v="-7398501"/>
    <x v="1"/>
    <x v="5"/>
    <x v="1"/>
    <n v="8"/>
    <d v="2015-06-19T00:00:00"/>
    <n v="0.13"/>
    <n v="1"/>
    <n v="5.6"/>
    <x v="0"/>
    <s v="Ruidoso"/>
    <s v="No considerar"/>
    <x v="0"/>
  </r>
  <r>
    <n v="3663798"/>
    <s v="Big WBurg Rm, 5 min from L, Fits 4!"/>
    <x v="1269"/>
    <s v="Qian"/>
    <s v="47 Stagg Street"/>
    <n v="11206"/>
    <x v="1"/>
    <s v="Williamsburg"/>
    <n v="4070917"/>
    <n v="-7394918"/>
    <x v="0"/>
    <x v="90"/>
    <x v="6"/>
    <n v="43"/>
    <d v="2016-06-30T00:00:00"/>
    <n v="0.72"/>
    <n v="1"/>
    <n v="6.9"/>
    <x v="0"/>
    <s v="Ruidoso"/>
    <s v="No considerar"/>
    <x v="0"/>
  </r>
  <r>
    <n v="3867293"/>
    <s v="Breathtaking Penthouse Skyline Room &amp; 20min to NYC"/>
    <x v="1270"/>
    <s v="Ota"/>
    <s v="1290 Halsey Street"/>
    <n v="11237"/>
    <x v="1"/>
    <s v="Bushwick"/>
    <n v="4069349"/>
    <n v="-7390726"/>
    <x v="0"/>
    <x v="24"/>
    <x v="3"/>
    <n v="3"/>
    <d v="2019-01-09T00:00:00"/>
    <n v="0.06"/>
    <n v="1"/>
    <n v="6.9"/>
    <x v="0"/>
    <s v="Ruidoso"/>
    <s v="Dentro del presupuesto"/>
    <x v="0"/>
  </r>
  <r>
    <n v="3890417"/>
    <s v="Sunrise &amp; Sunset in Penthouse - 20min to Manhattan"/>
    <x v="1270"/>
    <s v="Ota"/>
    <s v="1319 Halsey Street"/>
    <n v="11237"/>
    <x v="1"/>
    <s v="Bushwick"/>
    <n v="4069439"/>
    <n v="-7390715"/>
    <x v="0"/>
    <x v="99"/>
    <x v="11"/>
    <n v="7"/>
    <d v="2019-01-02T00:00:00"/>
    <n v="0.74"/>
    <n v="1"/>
    <n v="6.9"/>
    <x v="0"/>
    <s v="Ruidoso"/>
    <s v="Dentro del presupuesto"/>
    <x v="0"/>
  </r>
  <r>
    <n v="3623946"/>
    <s v="Sunny and Spacious Two Bedroom Duplex with Terrace"/>
    <x v="1271"/>
    <s v="Valeria"/>
    <s v="225 13th Street"/>
    <n v="11215"/>
    <x v="1"/>
    <s v="South Slope"/>
    <n v="4066748"/>
    <n v="-7398971"/>
    <x v="1"/>
    <x v="202"/>
    <x v="3"/>
    <n v="6"/>
    <d v="2019-04-28T00:00:00"/>
    <n v="0.14000000000000001"/>
    <n v="1"/>
    <n v="6.9"/>
    <x v="0"/>
    <s v="Ruidoso"/>
    <s v="No considerar"/>
    <x v="0"/>
  </r>
  <r>
    <n v="4880277"/>
    <s v="Large 1 Bedroom Artist Loft in the Lower East Side"/>
    <x v="1272"/>
    <s v="Sarah"/>
    <s v="50 Clinton Street"/>
    <n v="10002"/>
    <x v="0"/>
    <s v="Lower East Side"/>
    <n v="4071951"/>
    <n v="-7398449"/>
    <x v="1"/>
    <x v="6"/>
    <x v="2"/>
    <n v="131"/>
    <d v="2019-01-01T00:00:00"/>
    <n v="2.4"/>
    <n v="1"/>
    <n v="5.6"/>
    <x v="0"/>
    <s v="Ruidoso"/>
    <s v="No considerar"/>
    <x v="0"/>
  </r>
  <r>
    <n v="6155877"/>
    <s v="Solo traveler oasis"/>
    <x v="1273"/>
    <s v="Yana"/>
    <s v="1691 Amsterdam Avenue"/>
    <n v="10031"/>
    <x v="0"/>
    <s v="Harlem"/>
    <n v="4082434"/>
    <n v="-7394816"/>
    <x v="2"/>
    <x v="57"/>
    <x v="1"/>
    <n v="84"/>
    <d v="2019-06-15T00:00:00"/>
    <n v="2.2599999999999998"/>
    <n v="1"/>
    <n v="5.6"/>
    <x v="0"/>
    <s v="Ruidoso"/>
    <s v="No considerar"/>
    <x v="0"/>
  </r>
  <r>
    <n v="3616003"/>
    <s v="Large Clean Apt in Ditmas Park"/>
    <x v="1274"/>
    <s v="Deanna"/>
    <s v="518 East 22nd Street"/>
    <n v="11226"/>
    <x v="1"/>
    <s v="Flatbush"/>
    <n v="4063981"/>
    <n v="-7395712"/>
    <x v="1"/>
    <x v="65"/>
    <x v="6"/>
    <n v="103"/>
    <d v="2019-05-27T00:00:00"/>
    <n v="1.7"/>
    <n v="1"/>
    <n v="6.9"/>
    <x v="0"/>
    <s v="Ruidoso"/>
    <s v="No considerar"/>
    <x v="0"/>
  </r>
  <r>
    <n v="3614680"/>
    <s v="Great View, Close to City in Queens"/>
    <x v="1275"/>
    <s v="Eddie"/>
    <s v="Sterling National Bank 38th Street"/>
    <n v="11101"/>
    <x v="2"/>
    <s v="Astoria"/>
    <n v="407638"/>
    <n v="-7391622"/>
    <x v="1"/>
    <x v="89"/>
    <x v="6"/>
    <n v="5"/>
    <d v="2015-12-30T00:00:00"/>
    <n v="0.08"/>
    <n v="5"/>
    <n v="6.24"/>
    <x v="0"/>
    <s v="Ruidoso"/>
    <s v="No considerar"/>
    <x v="0"/>
  </r>
  <r>
    <n v="3627106"/>
    <s v="Great 1BR-private balcony/doorman"/>
    <x v="1276"/>
    <s v="Veronique Camille"/>
    <s v="High School of Graphic Communication Arts 439"/>
    <n v="10019"/>
    <x v="0"/>
    <s v="Hell's Kitchen"/>
    <n v="4076385"/>
    <n v="-739905"/>
    <x v="1"/>
    <x v="27"/>
    <x v="2"/>
    <n v="40"/>
    <d v="2019-05-20T00:00:00"/>
    <n v="0.68"/>
    <n v="1"/>
    <n v="5.6"/>
    <x v="0"/>
    <s v="Ruidoso"/>
    <s v="No considerar"/>
    <x v="0"/>
  </r>
  <r>
    <n v="5466680"/>
    <s v="1 BR TSquare balcony great view"/>
    <x v="1276"/>
    <s v="Veronique Camille"/>
    <s v="535 West 51st Street"/>
    <n v="10019"/>
    <x v="0"/>
    <s v="Hell's Kitchen"/>
    <n v="4076602"/>
    <n v="-7399249"/>
    <x v="1"/>
    <x v="203"/>
    <x v="2"/>
    <n v="5"/>
    <d v="2018-09-11T00:00:00"/>
    <n v="0.09"/>
    <n v="1"/>
    <n v="5.6"/>
    <x v="0"/>
    <s v="Ruidoso"/>
    <s v="No considerar"/>
    <x v="0"/>
  </r>
  <r>
    <n v="3624205"/>
    <s v="Private bedroom apartment 4B"/>
    <x v="1276"/>
    <s v="Veronique Camille"/>
    <s v="219 East 109th Street"/>
    <n v="10029"/>
    <x v="0"/>
    <s v="East Harlem"/>
    <n v="4079319"/>
    <n v="-7394209"/>
    <x v="0"/>
    <x v="19"/>
    <x v="18"/>
    <n v="3"/>
    <d v="2019-02-12T00:00:00"/>
    <n v="0.3"/>
    <n v="1"/>
    <n v="5.6"/>
    <x v="0"/>
    <s v="Ruidoso"/>
    <s v="No considerar"/>
    <x v="0"/>
  </r>
  <r>
    <n v="3623158"/>
    <s v="Private bedroom apartment 5A#1"/>
    <x v="1276"/>
    <s v="Veronique Camille"/>
    <s v="223 East 111th Street"/>
    <n v="10029"/>
    <x v="0"/>
    <s v="East Harlem"/>
    <n v="407946"/>
    <n v="-7394105"/>
    <x v="0"/>
    <x v="3"/>
    <x v="11"/>
    <n v="2"/>
    <d v="2018-08-05T00:00:00"/>
    <n v="0.04"/>
    <n v="1"/>
    <n v="5.6"/>
    <x v="0"/>
    <s v="Ruidoso"/>
    <s v="No considerar"/>
    <x v="0"/>
  </r>
  <r>
    <n v="3624380"/>
    <s v="Private bedroom apartment 4B/2"/>
    <x v="1276"/>
    <s v="Veronique Camille"/>
    <s v="220 East 111th Street"/>
    <n v="10029"/>
    <x v="0"/>
    <s v="East Harlem"/>
    <n v="407942"/>
    <n v="-7394136"/>
    <x v="0"/>
    <x v="100"/>
    <x v="18"/>
    <n v="2"/>
    <d v="2017-07-04T00:00:00"/>
    <n v="0.04"/>
    <n v="1"/>
    <n v="5.6"/>
    <x v="0"/>
    <s v="Ruidoso"/>
    <s v="No considerar"/>
    <x v="0"/>
  </r>
  <r>
    <n v="3611620"/>
    <s v="Private Room In Gorgeous Apartment July 1st-30th!"/>
    <x v="1277"/>
    <s v="Joseph"/>
    <s v="392 Kosciuszko Street"/>
    <n v="11221"/>
    <x v="1"/>
    <s v="Bedford-Stuyvesant"/>
    <n v="40692"/>
    <n v="-7393852"/>
    <x v="0"/>
    <x v="46"/>
    <x v="1"/>
    <n v="13"/>
    <d v="2017-07-31T00:00:00"/>
    <n v="0.26"/>
    <n v="1"/>
    <n v="6.9"/>
    <x v="0"/>
    <s v="Ruidoso"/>
    <s v="No considerar"/>
    <x v="0"/>
  </r>
  <r>
    <n v="3609762"/>
    <s v="Sunny spacious 3 BR/ 2Bth in Bayside townhouse"/>
    <x v="1278"/>
    <s v="Irma"/>
    <s v="Clearview Park Estates Lane"/>
    <n v="11360"/>
    <x v="2"/>
    <s v="Bay Terrace"/>
    <n v="4077995"/>
    <n v="-7378506"/>
    <x v="1"/>
    <x v="44"/>
    <x v="0"/>
    <n v="146"/>
    <d v="2019-06-19T00:00:00"/>
    <n v="2.46"/>
    <n v="5"/>
    <n v="6.24"/>
    <x v="0"/>
    <s v="Ruidoso"/>
    <s v="No considerar"/>
    <x v="0"/>
  </r>
  <r>
    <n v="6784908"/>
    <s v="Spacious/quiet one bedroom apt"/>
    <x v="1279"/>
    <s v="Catherine"/>
    <s v="Chrystie Field House 517"/>
    <n v="10034"/>
    <x v="0"/>
    <s v="Inwood"/>
    <n v="4087211"/>
    <n v="-7391544"/>
    <x v="1"/>
    <x v="4"/>
    <x v="11"/>
    <n v="2"/>
    <d v="2019-03-31T00:00:00"/>
    <n v="0.09"/>
    <n v="1"/>
    <n v="5.6"/>
    <x v="0"/>
    <s v="Ruidoso"/>
    <s v="No considerar"/>
    <x v="0"/>
  </r>
  <r>
    <n v="3608353"/>
    <s v="Prospect Park South"/>
    <x v="1280"/>
    <s v="Timothy"/>
    <s v="910 Caton Avenue"/>
    <n v="11218"/>
    <x v="1"/>
    <s v="Flatbush"/>
    <n v="4064802"/>
    <n v="-7397095"/>
    <x v="0"/>
    <x v="204"/>
    <x v="0"/>
    <n v="33"/>
    <d v="2019-07-01T00:00:00"/>
    <n v="0.65"/>
    <n v="1"/>
    <n v="6.9"/>
    <x v="0"/>
    <s v="Ruidoso"/>
    <s v="No considerar"/>
    <x v="0"/>
  </r>
  <r>
    <n v="3605654"/>
    <s v="Large 1 bedroom/bathroom w/balcony"/>
    <x v="1281"/>
    <s v="Giuliana"/>
    <s v="Munson Building 67"/>
    <n v="10005"/>
    <x v="0"/>
    <s v="Financial District"/>
    <n v="407055"/>
    <n v="-7400866"/>
    <x v="1"/>
    <x v="47"/>
    <x v="1"/>
    <n v="0"/>
    <d v="2015-07-19T00:00:00"/>
    <n v="0.24"/>
    <n v="1"/>
    <n v="5.6"/>
    <x v="0"/>
    <s v="Ruidoso"/>
    <s v="No considerar"/>
    <x v="0"/>
  </r>
  <r>
    <n v="4785105"/>
    <s v="Cozy Nolita Apt - 1 BDR + Study"/>
    <x v="1282"/>
    <s v="Bethany"/>
    <s v="Saint Michael's Church 266"/>
    <n v="10012"/>
    <x v="0"/>
    <s v="Nolita"/>
    <n v="4072405"/>
    <n v="-7399518"/>
    <x v="1"/>
    <x v="51"/>
    <x v="0"/>
    <n v="0"/>
    <d v="2015-07-26T00:00:00"/>
    <n v="1.17"/>
    <n v="1"/>
    <n v="5.6"/>
    <x v="0"/>
    <s v="Ruidoso"/>
    <s v="No considerar"/>
    <x v="0"/>
  </r>
  <r>
    <n v="3602739"/>
    <s v="Private BR in Huge 2BR in Chinatown"/>
    <x v="1283"/>
    <s v="Dave"/>
    <s v="Allen Street Chinatown"/>
    <n v="10002"/>
    <x v="0"/>
    <s v="Chinatown"/>
    <n v="4071445"/>
    <n v="-7399287"/>
    <x v="0"/>
    <x v="187"/>
    <x v="7"/>
    <n v="17"/>
    <d v="2017-04-17T00:00:00"/>
    <n v="0.28000000000000003"/>
    <n v="1"/>
    <n v="5.6"/>
    <x v="0"/>
    <s v="Ruidoso"/>
    <s v="No considerar"/>
    <x v="0"/>
  </r>
  <r>
    <n v="3602534"/>
    <s v="Gorgeous Room in Historic Townhouse"/>
    <x v="1284"/>
    <s v="Sara"/>
    <s v="1004 Saint Nicholas Avenue"/>
    <n v="10032"/>
    <x v="0"/>
    <s v="Washington Heights"/>
    <n v="4083473"/>
    <n v="-7393982"/>
    <x v="0"/>
    <x v="8"/>
    <x v="13"/>
    <n v="61"/>
    <d v="2019-05-17T00:00:00"/>
    <n v="1.17"/>
    <n v="1"/>
    <n v="5.6"/>
    <x v="0"/>
    <s v="Ruidoso"/>
    <s v="No considerar"/>
    <x v="0"/>
  </r>
  <r>
    <n v="3601900"/>
    <s v="Cozy Private Room in the heights!"/>
    <x v="1285"/>
    <s v="Carli"/>
    <s v="Intermediate School 143 511"/>
    <n v="10033"/>
    <x v="0"/>
    <s v="Washington Heights"/>
    <n v="4084943"/>
    <n v="-7393146"/>
    <x v="0"/>
    <x v="19"/>
    <x v="1"/>
    <n v="14"/>
    <d v="2018-01-01T00:00:00"/>
    <n v="0.23"/>
    <n v="1"/>
    <n v="5.6"/>
    <x v="0"/>
    <s v="Ruidoso"/>
    <s v="No considerar"/>
    <x v="0"/>
  </r>
  <r>
    <n v="3601743"/>
    <s v="Classic Brooklyn brownstone"/>
    <x v="1286"/>
    <s v="Richard"/>
    <s v="594 3rd Street"/>
    <n v="11215"/>
    <x v="1"/>
    <s v="Park Slope"/>
    <n v="4066884"/>
    <n v="-7397575"/>
    <x v="0"/>
    <x v="26"/>
    <x v="0"/>
    <n v="192"/>
    <d v="2019-06-29T00:00:00"/>
    <n v="3.2"/>
    <n v="1"/>
    <n v="6.9"/>
    <x v="0"/>
    <s v="Ruidoso"/>
    <s v="No considerar"/>
    <x v="0"/>
  </r>
  <r>
    <n v="3600961"/>
    <s v="Charming 1 Bed in Trendy Location!"/>
    <x v="1287"/>
    <s v="Morgan"/>
    <s v="1st Avenue &amp; East 11th Street 1st Avenue"/>
    <n v="10009"/>
    <x v="0"/>
    <s v="East Village"/>
    <n v="4072974"/>
    <n v="-7398372"/>
    <x v="1"/>
    <x v="23"/>
    <x v="6"/>
    <n v="5"/>
    <d v="2015-08-20T00:00:00"/>
    <n v="0.08"/>
    <n v="1"/>
    <n v="5.6"/>
    <x v="0"/>
    <s v="Ruidoso"/>
    <s v="No considerar"/>
    <x v="0"/>
  </r>
  <r>
    <n v="3696746"/>
    <s v="Fabulous Loft Studio in Gramercy"/>
    <x v="1288"/>
    <s v="Jed"/>
    <s v="205 East 14th Street"/>
    <n v="10003"/>
    <x v="0"/>
    <s v="Gramercy"/>
    <n v="4073343"/>
    <n v="-7398634"/>
    <x v="1"/>
    <x v="26"/>
    <x v="0"/>
    <n v="72"/>
    <d v="2019-01-02T00:00:00"/>
    <n v="1.22"/>
    <n v="1"/>
    <n v="5.6"/>
    <x v="0"/>
    <s v="Ruidoso"/>
    <s v="No considerar"/>
    <x v="0"/>
  </r>
  <r>
    <n v="3595574"/>
    <s v="Cheery Studio with Separate Kitchen"/>
    <x v="1289"/>
    <s v="Olivia"/>
    <s v="379 Sterling Place"/>
    <n v="11238"/>
    <x v="1"/>
    <s v="Prospect Heights"/>
    <n v="406751"/>
    <n v="-7396558"/>
    <x v="1"/>
    <x v="70"/>
    <x v="0"/>
    <n v="15"/>
    <d v="2019-05-23T00:00:00"/>
    <n v="0.25"/>
    <n v="1"/>
    <n v="6.9"/>
    <x v="0"/>
    <s v="Ruidoso"/>
    <s v="No considerar"/>
    <x v="0"/>
  </r>
  <r>
    <n v="3595554"/>
    <s v="Jackson Stayover Apt"/>
    <x v="1290"/>
    <s v="Adriana"/>
    <s v="193-07 Linden Boulevard"/>
    <n v="11412"/>
    <x v="2"/>
    <s v="St. Albans"/>
    <n v="4069283"/>
    <n v="-7375828"/>
    <x v="1"/>
    <x v="25"/>
    <x v="6"/>
    <n v="81"/>
    <d v="2019-06-27T00:00:00"/>
    <n v="1.35"/>
    <n v="5"/>
    <n v="6.24"/>
    <x v="0"/>
    <s v="Ruidoso"/>
    <s v="No considerar"/>
    <x v="0"/>
  </r>
  <r>
    <n v="3832863"/>
    <s v="1 Bedroom w/ huge Deck in West Village/SOHO"/>
    <x v="1291"/>
    <s v="Wendy"/>
    <s v="10 Downing Street"/>
    <n v="10014"/>
    <x v="0"/>
    <s v="West Village"/>
    <n v="4072912"/>
    <n v="-7400298"/>
    <x v="1"/>
    <x v="189"/>
    <x v="3"/>
    <n v="21"/>
    <d v="2019-03-30T00:00:00"/>
    <n v="0.36"/>
    <n v="1"/>
    <n v="5.6"/>
    <x v="0"/>
    <s v="Ruidoso"/>
    <s v="No considerar"/>
    <x v="0"/>
  </r>
  <r>
    <n v="3583605"/>
    <s v="2 Bedroom in Hudson Heights "/>
    <x v="1292"/>
    <s v="Alexandra"/>
    <s v="181st Street West 183rd Street"/>
    <n v="10033"/>
    <x v="0"/>
    <s v="Washington Heights"/>
    <n v="4085153"/>
    <n v="-7393815"/>
    <x v="1"/>
    <x v="5"/>
    <x v="0"/>
    <n v="0"/>
    <d v="2016-08-28T00:00:00"/>
    <n v="0.13"/>
    <n v="1"/>
    <n v="5.6"/>
    <x v="0"/>
    <s v="Ruidoso"/>
    <s v="No considerar"/>
    <x v="0"/>
  </r>
  <r>
    <n v="3881808"/>
    <s v="Park Ave, Sunny 2beds 6 train, WiFi"/>
    <x v="1293"/>
    <s v="Caleb"/>
    <s v="1515 Lexington Avenue"/>
    <n v="10029"/>
    <x v="0"/>
    <s v="East Harlem"/>
    <n v="4078697"/>
    <n v="-7394999"/>
    <x v="1"/>
    <x v="67"/>
    <x v="6"/>
    <n v="12"/>
    <d v="2016-05-10T00:00:00"/>
    <n v="0.2"/>
    <n v="1"/>
    <n v="5.6"/>
    <x v="0"/>
    <s v="Ruidoso"/>
    <s v="No considerar"/>
    <x v="0"/>
  </r>
  <r>
    <n v="4182262"/>
    <s v="BedStuy Brooklyn Charm Awaits U - 3BR Apt"/>
    <x v="1294"/>
    <s v="Lou"/>
    <s v="530 MacDonough Street"/>
    <n v="11233"/>
    <x v="1"/>
    <s v="Bedford-Stuyvesant"/>
    <n v="4068312"/>
    <n v="-7392507"/>
    <x v="1"/>
    <x v="27"/>
    <x v="0"/>
    <n v="82"/>
    <d v="2019-07-07T00:00:00"/>
    <n v="1.78"/>
    <n v="1"/>
    <n v="6.9"/>
    <x v="0"/>
    <s v="Ruidoso"/>
    <s v="No considerar"/>
    <x v="0"/>
  </r>
  <r>
    <n v="3581652"/>
    <s v="Duplex in SoHa"/>
    <x v="1295"/>
    <s v="Sebastien"/>
    <s v="307 West 115th Street"/>
    <n v="10026"/>
    <x v="0"/>
    <s v="Harlem"/>
    <n v="4080411"/>
    <n v="-7395624"/>
    <x v="1"/>
    <x v="11"/>
    <x v="1"/>
    <n v="5"/>
    <d v="2016-07-29T00:00:00"/>
    <n v="0.09"/>
    <n v="1"/>
    <n v="5.6"/>
    <x v="0"/>
    <s v="Ruidoso"/>
    <s v="No considerar"/>
    <x v="0"/>
  </r>
  <r>
    <n v="3581153"/>
    <s v="Modern 1BD Chelsea Apartment"/>
    <x v="1296"/>
    <s v="Crystal &amp; John"/>
    <s v="211 West 28th Street"/>
    <n v="10001"/>
    <x v="0"/>
    <s v="Chelsea"/>
    <n v="4074767"/>
    <n v="-7399393"/>
    <x v="1"/>
    <x v="43"/>
    <x v="1"/>
    <n v="29"/>
    <d v="2019-05-26T00:00:00"/>
    <n v="0.49"/>
    <n v="1"/>
    <n v="5.6"/>
    <x v="0"/>
    <s v="Ruidoso"/>
    <s v="No considerar"/>
    <x v="0"/>
  </r>
  <r>
    <n v="3580577"/>
    <s v="Park Slope beauty"/>
    <x v="1297"/>
    <s v="Domenick"/>
    <s v="255 18th Street"/>
    <n v="11215"/>
    <x v="1"/>
    <s v="Sunset Park"/>
    <n v="4066273"/>
    <n v="-7399111"/>
    <x v="1"/>
    <x v="6"/>
    <x v="3"/>
    <n v="25"/>
    <d v="2019-01-03T00:00:00"/>
    <n v="1.1100000000000001"/>
    <n v="1"/>
    <n v="6.9"/>
    <x v="0"/>
    <s v="Ruidoso"/>
    <s v="No considerar"/>
    <x v="0"/>
  </r>
  <r>
    <n v="3684302"/>
    <s v="Crown Hts Beauty: Quiet and Cozy!"/>
    <x v="1298"/>
    <s v="Amanda"/>
    <s v="164 New York Avenue"/>
    <n v="11216"/>
    <x v="1"/>
    <s v="Crown Heights"/>
    <n v="4067472"/>
    <n v="-7394737"/>
    <x v="1"/>
    <x v="6"/>
    <x v="7"/>
    <n v="46"/>
    <d v="2019-06-29T00:00:00"/>
    <n v="0.87"/>
    <n v="1"/>
    <n v="6.9"/>
    <x v="0"/>
    <s v="Ruidoso"/>
    <s v="No considerar"/>
    <x v="0"/>
  </r>
  <r>
    <n v="3583702"/>
    <s v="Brooklyn's Finest"/>
    <x v="1299"/>
    <s v="Erin"/>
    <s v="69 De Sales Place"/>
    <n v="11207"/>
    <x v="1"/>
    <s v="Bushwick"/>
    <n v="4068258"/>
    <n v="-7390472"/>
    <x v="1"/>
    <x v="205"/>
    <x v="1"/>
    <n v="157"/>
    <d v="2019-07-01T00:00:00"/>
    <n v="2.64"/>
    <n v="1"/>
    <n v="6.9"/>
    <x v="0"/>
    <s v="Ruidoso"/>
    <s v="No considerar"/>
    <x v="0"/>
  </r>
  <r>
    <n v="5891777"/>
    <s v="Cozy 1BD side apartment w/parking"/>
    <x v="1300"/>
    <s v="Inessa"/>
    <s v="3837 Amboy Road"/>
    <n v="10308"/>
    <x v="4"/>
    <s v="Great Kills"/>
    <n v="405517"/>
    <n v="-7414636"/>
    <x v="1"/>
    <x v="70"/>
    <x v="2"/>
    <n v="62"/>
    <d v="2019-05-21T00:00:00"/>
    <n v="1.22"/>
    <n v="1"/>
    <n v="5.19"/>
    <x v="1"/>
    <s v="Poco Ruidoso"/>
    <s v="No considerar"/>
    <x v="0"/>
  </r>
  <r>
    <n v="3576160"/>
    <s v="One Bedroom in East Harlem"/>
    <x v="1301"/>
    <s v="Francesco"/>
    <s v="1735 Madison Avenue"/>
    <n v="10029"/>
    <x v="0"/>
    <s v="East Harlem"/>
    <n v="4079805"/>
    <n v="-7394533"/>
    <x v="1"/>
    <x v="6"/>
    <x v="3"/>
    <n v="50"/>
    <d v="2019-05-12T00:00:00"/>
    <n v="0.83"/>
    <n v="1"/>
    <n v="5.6"/>
    <x v="0"/>
    <s v="Ruidoso"/>
    <s v="No considerar"/>
    <x v="0"/>
  </r>
  <r>
    <n v="5943770"/>
    <s v="Chambre PrivÃ©e prÃ¨s de Central Park"/>
    <x v="1302"/>
    <s v="Juliette"/>
    <s v="48 West 105th Street"/>
    <n v="10025"/>
    <x v="0"/>
    <s v="Upper West Side"/>
    <n v="4079788"/>
    <n v="-739618"/>
    <x v="0"/>
    <x v="76"/>
    <x v="7"/>
    <n v="1"/>
    <d v="2015-06-15T00:00:00"/>
    <n v="0.02"/>
    <n v="1"/>
    <n v="5.6"/>
    <x v="0"/>
    <s v="Ruidoso"/>
    <s v="Dentro del presupuesto"/>
    <x v="0"/>
  </r>
  <r>
    <n v="5806803"/>
    <s v="White private room with 0min to bus stop"/>
    <x v="1303"/>
    <s v="Nancy"/>
    <s v="113 Ryerson Street"/>
    <n v="11205"/>
    <x v="1"/>
    <s v="Clinton Hill"/>
    <n v="4069439"/>
    <n v="-7396484"/>
    <x v="0"/>
    <x v="70"/>
    <x v="1"/>
    <n v="136"/>
    <d v="2019-06-24T00:00:00"/>
    <n v="5.72"/>
    <n v="1"/>
    <n v="6.9"/>
    <x v="0"/>
    <s v="Ruidoso"/>
    <s v="No considerar"/>
    <x v="0"/>
  </r>
  <r>
    <n v="4987238"/>
    <s v="Chic Downtown 1 Bedroom"/>
    <x v="1304"/>
    <s v="Lora"/>
    <s v="30 University Place"/>
    <n v="10003"/>
    <x v="0"/>
    <s v="Greenwich Village"/>
    <n v="4073189"/>
    <n v="-739947"/>
    <x v="1"/>
    <x v="184"/>
    <x v="12"/>
    <n v="26"/>
    <d v="2018-12-18T00:00:00"/>
    <n v="0.59"/>
    <n v="1"/>
    <n v="5.7"/>
    <x v="0"/>
    <s v="Ruidoso"/>
    <s v="No considerar"/>
    <x v="0"/>
  </r>
  <r>
    <n v="5363874"/>
    <s v="2br Duplex w/Roof Deck Close to Empire State Build"/>
    <x v="1305"/>
    <s v="Cheri"/>
    <s v="The Remnant Presbyterian Church 206"/>
    <n v="10016"/>
    <x v="0"/>
    <s v="Kips Bay"/>
    <n v="4074205"/>
    <n v="-7397997"/>
    <x v="1"/>
    <x v="21"/>
    <x v="11"/>
    <n v="13"/>
    <d v="2018-04-30T00:00:00"/>
    <n v="0.25"/>
    <n v="1"/>
    <n v="5.6"/>
    <x v="0"/>
    <s v="Ruidoso"/>
    <s v="No considerar"/>
    <x v="0"/>
  </r>
  <r>
    <n v="3605524"/>
    <s v="Midtown Apt, Quiet, Walk to Subway"/>
    <x v="1306"/>
    <s v="Tomer"/>
    <s v="230 East 29th Street"/>
    <n v="10016"/>
    <x v="0"/>
    <s v="Kips Bay"/>
    <n v="4074173"/>
    <n v="-7397906"/>
    <x v="1"/>
    <x v="61"/>
    <x v="0"/>
    <n v="116"/>
    <d v="2019-05-29T00:00:00"/>
    <n v="1.95"/>
    <n v="1"/>
    <n v="5.6"/>
    <x v="0"/>
    <s v="Ruidoso"/>
    <s v="No considerar"/>
    <x v="0"/>
  </r>
  <r>
    <n v="6069703"/>
    <s v="Urban sanctuary near Bedford L!"/>
    <x v="1307"/>
    <s v="Maria"/>
    <s v="267 Berry Street"/>
    <n v="11249"/>
    <x v="1"/>
    <s v="Williamsburg"/>
    <n v="4071462"/>
    <n v="-7396309"/>
    <x v="1"/>
    <x v="206"/>
    <x v="21"/>
    <n v="39"/>
    <d v="2019-01-01T00:00:00"/>
    <n v="0.77"/>
    <n v="1"/>
    <n v="6.9"/>
    <x v="0"/>
    <s v="Ruidoso"/>
    <s v="No considerar"/>
    <x v="0"/>
  </r>
  <r>
    <n v="3565617"/>
    <s v="Modern sunny one bed apt"/>
    <x v="1308"/>
    <s v="Oisin"/>
    <s v="6 Clinton Street"/>
    <n v="10002"/>
    <x v="0"/>
    <s v="Lower East Side"/>
    <n v="407211"/>
    <n v="-7398397"/>
    <x v="1"/>
    <x v="91"/>
    <x v="7"/>
    <n v="9"/>
    <d v="2018-12-07T00:00:00"/>
    <n v="0.27"/>
    <n v="1"/>
    <n v="5.6"/>
    <x v="0"/>
    <s v="Ruidoso"/>
    <s v="No considerar"/>
    <x v="0"/>
  </r>
  <r>
    <n v="3585452"/>
    <s v="A Beautiful Brownstone Apartment"/>
    <x v="1309"/>
    <s v="Michael"/>
    <s v="38 West 128th Street"/>
    <n v="10027"/>
    <x v="0"/>
    <s v="Harlem"/>
    <n v="40809"/>
    <n v="-7394263"/>
    <x v="1"/>
    <x v="56"/>
    <x v="6"/>
    <n v="292"/>
    <d v="2019-06-26T00:00:00"/>
    <n v="4.95"/>
    <n v="1"/>
    <n v="5.6"/>
    <x v="0"/>
    <s v="Ruidoso"/>
    <s v="No considerar"/>
    <x v="0"/>
  </r>
  <r>
    <n v="4889948"/>
    <s v="Cozy Quiet Room in Williamsburgs"/>
    <x v="1310"/>
    <s v="Mabel"/>
    <s v="263 South 4th Street"/>
    <n v="11211"/>
    <x v="1"/>
    <s v="Williamsburg"/>
    <n v="4071009"/>
    <n v="-739575"/>
    <x v="0"/>
    <x v="12"/>
    <x v="0"/>
    <n v="23"/>
    <d v="2019-04-01T00:00:00"/>
    <n v="0.42"/>
    <n v="1"/>
    <n v="6.9"/>
    <x v="0"/>
    <s v="Ruidoso"/>
    <s v="No considerar"/>
    <x v="0"/>
  </r>
  <r>
    <n v="6652170"/>
    <s v="Bunk Bed room share in Bklyn near Brooklyn College"/>
    <x v="1311"/>
    <s v="Malisa"/>
    <s v="1732 Flatbush Avenue"/>
    <n v="11210"/>
    <x v="1"/>
    <s v="Flatlands"/>
    <n v="4062787"/>
    <n v="-7394276"/>
    <x v="2"/>
    <x v="131"/>
    <x v="2"/>
    <n v="0"/>
    <d v="2019-05-27T00:00:00"/>
    <n v="0.11"/>
    <n v="1"/>
    <n v="6.9"/>
    <x v="0"/>
    <s v="Ruidoso"/>
    <s v="Dentro del presupuesto"/>
    <x v="0"/>
  </r>
  <r>
    <n v="4774190"/>
    <s v="Charming East Village/Gramercy Park Studio"/>
    <x v="1312"/>
    <s v="Danielle"/>
    <s v="255-257 1st Avenue"/>
    <n v="10009"/>
    <x v="0"/>
    <s v="Gramercy"/>
    <n v="4073196"/>
    <n v="-739823"/>
    <x v="1"/>
    <x v="196"/>
    <x v="0"/>
    <n v="103"/>
    <d v="2019-06-02T00:00:00"/>
    <n v="1.99"/>
    <n v="1"/>
    <n v="5.6"/>
    <x v="0"/>
    <s v="Ruidoso"/>
    <s v="No considerar"/>
    <x v="0"/>
  </r>
  <r>
    <n v="3559695"/>
    <s v="Soho/Nolita Studio Loft with Beautiful Terrace"/>
    <x v="1313"/>
    <s v="Gerald"/>
    <s v="156 Bowery"/>
    <n v="10012"/>
    <x v="0"/>
    <s v="Nolita"/>
    <n v="4071987"/>
    <n v="-739947"/>
    <x v="1"/>
    <x v="207"/>
    <x v="2"/>
    <n v="8"/>
    <d v="2018-08-24T00:00:00"/>
    <n v="0.21"/>
    <n v="1"/>
    <n v="5.6"/>
    <x v="0"/>
    <s v="Ruidoso"/>
    <s v="No considerar"/>
    <x v="0"/>
  </r>
  <r>
    <n v="3559515"/>
    <s v="Christmas in NYC! Spacious King Suite, 2 bath apt"/>
    <x v="1314"/>
    <s v="Deidre"/>
    <s v="57th Street-7th Avenue West 55th Street"/>
    <n v="10019"/>
    <x v="0"/>
    <s v="Midtown"/>
    <n v="4076524"/>
    <n v="-7398018"/>
    <x v="1"/>
    <x v="208"/>
    <x v="6"/>
    <n v="9"/>
    <d v="2018-12-02T00:00:00"/>
    <n v="0.15"/>
    <n v="1"/>
    <n v="5.6"/>
    <x v="0"/>
    <s v="Ruidoso"/>
    <s v="No considerar"/>
    <x v="0"/>
  </r>
  <r>
    <n v="3638841"/>
    <s v="Cozy 1 BD apartment in Sunset park"/>
    <x v="1315"/>
    <s v="Karina"/>
    <s v="513 40th Street"/>
    <n v="11232"/>
    <x v="1"/>
    <s v="Sunset Park"/>
    <n v="4065046"/>
    <n v="-7400402"/>
    <x v="1"/>
    <x v="6"/>
    <x v="1"/>
    <n v="26"/>
    <d v="2019-03-24T00:00:00"/>
    <n v="2.52"/>
    <n v="1"/>
    <n v="6.9"/>
    <x v="0"/>
    <s v="Ruidoso"/>
    <s v="No considerar"/>
    <x v="0"/>
  </r>
  <r>
    <n v="3556615"/>
    <s v="TimeSq/Brdway/Midtown/A Cozy Petit Versaille/Quiet"/>
    <x v="1316"/>
    <s v="Earle"/>
    <s v="West 49th Street &amp; 11th Avenue West 49th Street"/>
    <n v="10019"/>
    <x v="0"/>
    <s v="Hell's Kitchen"/>
    <n v="4076553"/>
    <n v="-739953"/>
    <x v="0"/>
    <x v="17"/>
    <x v="6"/>
    <n v="62"/>
    <d v="2019-06-09T00:00:00"/>
    <n v="1.06"/>
    <n v="1"/>
    <n v="5.6"/>
    <x v="0"/>
    <s v="Ruidoso"/>
    <s v="No considerar"/>
    <x v="0"/>
  </r>
  <r>
    <n v="3603134"/>
    <s v="Amazing 1 Bedroom Apt CENTRAL PARK"/>
    <x v="1317"/>
    <s v="Danielle"/>
    <s v="444 East 84th Street"/>
    <n v="10028"/>
    <x v="0"/>
    <s v="Upper East Side"/>
    <n v="4077487"/>
    <n v="-73949"/>
    <x v="1"/>
    <x v="26"/>
    <x v="6"/>
    <n v="24"/>
    <d v="2015-09-27T00:00:00"/>
    <n v="0.41"/>
    <n v="1"/>
    <n v="5.6"/>
    <x v="0"/>
    <s v="Ruidoso"/>
    <s v="No considerar"/>
    <x v="0"/>
  </r>
  <r>
    <n v="3553768"/>
    <s v="Serene, minimalist studio W Village"/>
    <x v="1318"/>
    <s v="Arianna"/>
    <s v="26 Greenwich Avenue"/>
    <n v="10011"/>
    <x v="0"/>
    <s v="West Village"/>
    <n v="4073496"/>
    <n v="-7400005"/>
    <x v="1"/>
    <x v="17"/>
    <x v="2"/>
    <n v="64"/>
    <d v="2019-06-24T00:00:00"/>
    <n v="1.0900000000000001"/>
    <n v="1"/>
    <n v="5.6"/>
    <x v="0"/>
    <s v="Ruidoso"/>
    <s v="No considerar"/>
    <x v="0"/>
  </r>
  <r>
    <n v="3578158"/>
    <s v="1 bedroom apt, Brownstone in central Harlem"/>
    <x v="1319"/>
    <s v="Jan"/>
    <s v="359 West 117th Street"/>
    <n v="10026"/>
    <x v="0"/>
    <s v="Harlem"/>
    <n v="4080612"/>
    <n v="-7395678"/>
    <x v="1"/>
    <x v="56"/>
    <x v="3"/>
    <n v="0"/>
    <d v="2016-01-03T00:00:00"/>
    <n v="0.02"/>
    <n v="1"/>
    <n v="5.6"/>
    <x v="0"/>
    <s v="Ruidoso"/>
    <s v="No considerar"/>
    <x v="0"/>
  </r>
  <r>
    <n v="4829068"/>
    <s v="Studio - Midtown East"/>
    <x v="1320"/>
    <s v="Myles"/>
    <s v="210 East 38th Street"/>
    <n v="10016"/>
    <x v="0"/>
    <s v="Murray Hill"/>
    <n v="4074768"/>
    <n v="-7397562"/>
    <x v="0"/>
    <x v="0"/>
    <x v="1"/>
    <n v="0"/>
    <d v="2019-06-16T00:00:00"/>
    <n v="0.04"/>
    <n v="1"/>
    <n v="5.6"/>
    <x v="0"/>
    <s v="Ruidoso"/>
    <s v="No considerar"/>
    <x v="0"/>
  </r>
  <r>
    <n v="3549074"/>
    <s v="Modern Townhouse - Chic Sunny Room - L/J/A/C Train"/>
    <x v="1321"/>
    <s v="Rony"/>
    <s v="219 Jefferson Street"/>
    <n v="11237"/>
    <x v="1"/>
    <s v="Bushwick"/>
    <n v="4070228"/>
    <n v="-7392824"/>
    <x v="0"/>
    <x v="131"/>
    <x v="0"/>
    <n v="2"/>
    <d v="2017-01-02T00:00:00"/>
    <n v="0.05"/>
    <n v="1"/>
    <n v="6.9"/>
    <x v="0"/>
    <s v="Ruidoso"/>
    <s v="No considerar"/>
    <x v="0"/>
  </r>
  <r>
    <n v="3544610"/>
    <s v="Apartment near the US Open"/>
    <x v="1322"/>
    <s v="Ingrid"/>
    <s v="102-21 63rd Road"/>
    <n v="11375"/>
    <x v="2"/>
    <s v="Forest Hills"/>
    <n v="4073334"/>
    <n v="-7385433"/>
    <x v="1"/>
    <x v="5"/>
    <x v="1"/>
    <n v="0"/>
    <d v="2015-07-18T00:00:00"/>
    <n v="0.28999999999999998"/>
    <n v="5"/>
    <n v="6.24"/>
    <x v="0"/>
    <s v="Ruidoso"/>
    <s v="No considerar"/>
    <x v="0"/>
  </r>
  <r>
    <n v="3544273"/>
    <s v="3BR condo Brooklyn/Prospect Heights"/>
    <x v="1323"/>
    <s v="Cathleen"/>
    <s v="828 Dean Street"/>
    <n v="11238"/>
    <x v="1"/>
    <s v="Crown Heights"/>
    <n v="4067893"/>
    <n v="-7396262"/>
    <x v="1"/>
    <x v="3"/>
    <x v="3"/>
    <n v="9"/>
    <d v="2017-12-31T00:00:00"/>
    <n v="0.15"/>
    <n v="1"/>
    <n v="6.9"/>
    <x v="0"/>
    <s v="Ruidoso"/>
    <s v="No considerar"/>
    <x v="0"/>
  </r>
  <r>
    <n v="5432597"/>
    <s v="1 Full Bed Room Apt in NYC"/>
    <x v="1324"/>
    <s v="Kristin"/>
    <s v="217 East 31st Street"/>
    <n v="10016"/>
    <x v="0"/>
    <s v="Kips Bay"/>
    <n v="4074352"/>
    <n v="-7397859"/>
    <x v="1"/>
    <x v="91"/>
    <x v="6"/>
    <n v="0"/>
    <d v="2018-05-31T00:00:00"/>
    <n v="0.04"/>
    <n v="1"/>
    <n v="5.6"/>
    <x v="0"/>
    <s v="Ruidoso"/>
    <s v="No considerar"/>
    <x v="0"/>
  </r>
  <r>
    <n v="3540722"/>
    <s v="Modern Bohemian Studio"/>
    <x v="1325"/>
    <s v="Allison"/>
    <s v="124 Avenue C"/>
    <n v="10009"/>
    <x v="0"/>
    <s v="East Village"/>
    <n v="4072454"/>
    <n v="-7397836"/>
    <x v="1"/>
    <x v="8"/>
    <x v="1"/>
    <n v="358"/>
    <d v="2018-12-03T00:00:00"/>
    <n v="5.96"/>
    <n v="1"/>
    <n v="5.6"/>
    <x v="0"/>
    <s v="Ruidoso"/>
    <s v="No considerar"/>
    <x v="0"/>
  </r>
  <r>
    <n v="3531959"/>
    <s v="Charming Artists in the Heights"/>
    <x v="1326"/>
    <s v="Gideon &amp; Chantal"/>
    <s v="532 West 143rd Street"/>
    <n v="10031"/>
    <x v="0"/>
    <s v="Harlem"/>
    <n v="4082447"/>
    <n v="-7395076"/>
    <x v="0"/>
    <x v="45"/>
    <x v="1"/>
    <n v="2"/>
    <d v="2014-10-20T00:00:00"/>
    <n v="0.03"/>
    <n v="1"/>
    <n v="5.6"/>
    <x v="0"/>
    <s v="Ruidoso"/>
    <s v="No considerar"/>
    <x v="0"/>
  </r>
  <r>
    <n v="3530517"/>
    <s v="2 Story Loft!! Tribeca/Soho :-) best neighborhood"/>
    <x v="1327"/>
    <s v="Josie"/>
    <s v="300 West Broadway"/>
    <n v="10013"/>
    <x v="0"/>
    <s v="Tribeca"/>
    <n v="4072113"/>
    <n v="-7400478"/>
    <x v="1"/>
    <x v="197"/>
    <x v="0"/>
    <n v="73"/>
    <d v="2019-06-14T00:00:00"/>
    <n v="1.23"/>
    <n v="2"/>
    <n v="5.7"/>
    <x v="0"/>
    <s v="Ruidoso"/>
    <s v="No considerar"/>
    <x v="0"/>
  </r>
  <r>
    <n v="5020842"/>
    <s v="Private BR in amazing neighborhood"/>
    <x v="1328"/>
    <s v="Nicole"/>
    <s v="387 Union Street"/>
    <n v="11231"/>
    <x v="1"/>
    <s v="Carroll Gardens"/>
    <n v="4068138"/>
    <n v="-739926"/>
    <x v="0"/>
    <x v="0"/>
    <x v="1"/>
    <n v="8"/>
    <d v="2019-07-07T00:00:00"/>
    <n v="0.16"/>
    <n v="1"/>
    <n v="6.9"/>
    <x v="0"/>
    <s v="Ruidoso"/>
    <s v="No considerar"/>
    <x v="0"/>
  </r>
  <r>
    <n v="3866888"/>
    <s v="Midtown NYC 2bdrm with patio! 2D"/>
    <x v="1329"/>
    <s v="Nina"/>
    <s v="4 East 36th Street"/>
    <n v="10016"/>
    <x v="0"/>
    <s v="Midtown"/>
    <n v="407495"/>
    <n v="-7398313"/>
    <x v="1"/>
    <x v="5"/>
    <x v="11"/>
    <n v="13"/>
    <d v="2019-05-05T00:00:00"/>
    <n v="0.23"/>
    <n v="1"/>
    <n v="5.6"/>
    <x v="0"/>
    <s v="Ruidoso"/>
    <s v="No considerar"/>
    <x v="0"/>
  </r>
  <r>
    <n v="4278084"/>
    <s v="Midtown NYC Studio Apartment 4E"/>
    <x v="1329"/>
    <s v="Nina"/>
    <s v="Zales East 38th Street"/>
    <n v="10016"/>
    <x v="0"/>
    <s v="Midtown"/>
    <n v="4075062"/>
    <n v="-7398247"/>
    <x v="1"/>
    <x v="3"/>
    <x v="11"/>
    <n v="13"/>
    <d v="2019-01-17T00:00:00"/>
    <n v="0.23"/>
    <n v="1"/>
    <n v="5.6"/>
    <x v="0"/>
    <s v="Ruidoso"/>
    <s v="No considerar"/>
    <x v="0"/>
  </r>
  <r>
    <n v="6477558"/>
    <s v="2 Bdrm apt Near Empire State Building"/>
    <x v="1329"/>
    <s v="Nina"/>
    <s v="Zales East 38th Street"/>
    <n v="10016"/>
    <x v="0"/>
    <s v="Midtown"/>
    <n v="4075085"/>
    <n v="-7398266"/>
    <x v="1"/>
    <x v="5"/>
    <x v="11"/>
    <n v="5"/>
    <d v="2018-12-16T00:00:00"/>
    <n v="0.13"/>
    <n v="1"/>
    <n v="5.6"/>
    <x v="0"/>
    <s v="Ruidoso"/>
    <s v="No considerar"/>
    <x v="0"/>
  </r>
  <r>
    <n v="3738815"/>
    <s v="Large apartment, 2BR, Midtown NYC! 3D"/>
    <x v="1329"/>
    <s v="Nina"/>
    <s v="Hyatt Centric 39th &amp; 5th New York 16"/>
    <n v="10016"/>
    <x v="0"/>
    <s v="Midtown"/>
    <n v="4075068"/>
    <n v="-7398177"/>
    <x v="1"/>
    <x v="130"/>
    <x v="11"/>
    <n v="9"/>
    <d v="2018-12-16T00:00:00"/>
    <n v="0.17"/>
    <n v="1"/>
    <n v="5.6"/>
    <x v="0"/>
    <s v="Ruidoso"/>
    <s v="No considerar"/>
    <x v="0"/>
  </r>
  <r>
    <n v="3522513"/>
    <s v="Central Park home away from home"/>
    <x v="1330"/>
    <s v="Christopher"/>
    <s v="139 West 116th Street"/>
    <n v="10026"/>
    <x v="0"/>
    <s v="Harlem"/>
    <n v="4080297"/>
    <n v="-7395132"/>
    <x v="1"/>
    <x v="55"/>
    <x v="3"/>
    <n v="17"/>
    <d v="2019-06-24T00:00:00"/>
    <n v="0.28000000000000003"/>
    <n v="1"/>
    <n v="5.6"/>
    <x v="0"/>
    <s v="Ruidoso"/>
    <s v="No considerar"/>
    <x v="0"/>
  </r>
  <r>
    <n v="3522329"/>
    <s v="East Village 1 Bedroom"/>
    <x v="1331"/>
    <s v="Allie"/>
    <s v="220 East 12th Street"/>
    <n v="10003"/>
    <x v="0"/>
    <s v="East Village"/>
    <n v="4073136"/>
    <n v="-7398714"/>
    <x v="1"/>
    <x v="48"/>
    <x v="1"/>
    <n v="48"/>
    <d v="2016-01-17T00:00:00"/>
    <n v="0.81"/>
    <n v="1"/>
    <n v="5.6"/>
    <x v="0"/>
    <s v="Ruidoso"/>
    <s v="No considerar"/>
    <x v="0"/>
  </r>
  <r>
    <n v="3517646"/>
    <s v="Spacious, light-filled home by Prospect Park"/>
    <x v="1332"/>
    <s v="Carrie"/>
    <s v="218 Albemarle Road"/>
    <n v="11218"/>
    <x v="1"/>
    <s v="Kensington"/>
    <n v="406451"/>
    <n v="-7397798"/>
    <x v="1"/>
    <x v="1"/>
    <x v="2"/>
    <n v="3"/>
    <d v="2018-08-13T00:00:00"/>
    <n v="0.05"/>
    <n v="1"/>
    <n v="6.9"/>
    <x v="0"/>
    <s v="Ruidoso"/>
    <s v="No considerar"/>
    <x v="0"/>
  </r>
  <r>
    <n v="3693901"/>
    <s v="THE BEST HOUSE IN BROOKLYN !"/>
    <x v="1333"/>
    <s v="Arleta"/>
    <s v="250 Kosciuszko Street"/>
    <n v="11221"/>
    <x v="1"/>
    <s v="Bedford-Stuyvesant"/>
    <n v="4069134"/>
    <n v="-7394468"/>
    <x v="0"/>
    <x v="6"/>
    <x v="1"/>
    <n v="2"/>
    <d v="2016-08-28T00:00:00"/>
    <n v="0.04"/>
    <n v="1"/>
    <n v="6.9"/>
    <x v="0"/>
    <s v="Ruidoso"/>
    <s v="No considerar"/>
    <x v="0"/>
  </r>
  <r>
    <n v="3511898"/>
    <s v="Cute &amp; Cozy Greenpoint Apt, Great Location"/>
    <x v="1334"/>
    <s v="Adi"/>
    <s v="1120 Manhattan Avenue"/>
    <n v="11222"/>
    <x v="1"/>
    <s v="Greenpoint"/>
    <n v="4073689"/>
    <n v="-7395488"/>
    <x v="1"/>
    <x v="12"/>
    <x v="16"/>
    <n v="5"/>
    <d v="2017-07-31T00:00:00"/>
    <n v="0.09"/>
    <n v="1"/>
    <n v="6.9"/>
    <x v="0"/>
    <s v="Ruidoso"/>
    <s v="No considerar"/>
    <x v="0"/>
  </r>
  <r>
    <n v="3509822"/>
    <s v="Cute Room, Courteous Hosts"/>
    <x v="1335"/>
    <s v="Nicole"/>
    <s v="116 Harman Street"/>
    <n v="11221"/>
    <x v="1"/>
    <s v="Bushwick"/>
    <n v="4069601"/>
    <n v="-7392236"/>
    <x v="0"/>
    <x v="175"/>
    <x v="0"/>
    <n v="5"/>
    <d v="2015-06-05T00:00:00"/>
    <n v="0.1"/>
    <n v="1"/>
    <n v="7"/>
    <x v="0"/>
    <s v="Ruidoso"/>
    <s v="No considerar"/>
    <x v="0"/>
  </r>
  <r>
    <n v="3507112"/>
    <s v="#1 PRIVATE STUDIO IN BX,15MINS NYC."/>
    <x v="1336"/>
    <s v="Richard"/>
    <s v="875 East 147th Street"/>
    <n v="10455"/>
    <x v="3"/>
    <s v="Mott Haven"/>
    <n v="4081049"/>
    <n v="-739043"/>
    <x v="0"/>
    <x v="64"/>
    <x v="6"/>
    <n v="11"/>
    <d v="2016-03-19T00:00:00"/>
    <n v="0.19"/>
    <n v="5"/>
    <n v="7.84"/>
    <x v="0"/>
    <s v="Ruidoso"/>
    <s v="No considerar"/>
    <x v="0"/>
  </r>
  <r>
    <n v="5021376"/>
    <s v="Easily accessible cozy room! R202"/>
    <x v="1337"/>
    <s v="Sophie"/>
    <s v="41-43 Denman Street"/>
    <n v="11373"/>
    <x v="2"/>
    <s v="Elmhurst"/>
    <n v="4074602"/>
    <n v="-7387338"/>
    <x v="0"/>
    <x v="35"/>
    <x v="1"/>
    <n v="95"/>
    <d v="2019-07-02T00:00:00"/>
    <n v="2.37"/>
    <n v="5"/>
    <n v="6.24"/>
    <x v="0"/>
    <s v="Ruidoso"/>
    <s v="No considerar"/>
    <x v="0"/>
  </r>
  <r>
    <n v="3619399"/>
    <s v="Best Cozy &amp; Modern Room in Town"/>
    <x v="1338"/>
    <s v="Sean"/>
    <s v="2727 Bedford Avenue"/>
    <n v="11210"/>
    <x v="1"/>
    <s v="Flatbush"/>
    <n v="4063631"/>
    <n v="-7395313"/>
    <x v="0"/>
    <x v="178"/>
    <x v="1"/>
    <n v="4"/>
    <d v="2015-10-20T00:00:00"/>
    <n v="0.09"/>
    <n v="1"/>
    <n v="6.9"/>
    <x v="0"/>
    <s v="Ruidoso"/>
    <s v="No considerar"/>
    <x v="0"/>
  </r>
  <r>
    <n v="3499016"/>
    <s v="House 1 Bed $100/ night per person"/>
    <x v="1339"/>
    <s v="Edvaldo"/>
    <s v="20-40 31st Street"/>
    <n v="11105"/>
    <x v="2"/>
    <s v="Ditmars Steinway"/>
    <n v="4077902"/>
    <n v="-7390768"/>
    <x v="0"/>
    <x v="6"/>
    <x v="6"/>
    <n v="2"/>
    <d v="2014-09-22T00:00:00"/>
    <n v="0.03"/>
    <n v="5"/>
    <n v="6.24"/>
    <x v="0"/>
    <s v="Ruidoso"/>
    <s v="No considerar"/>
    <x v="0"/>
  </r>
  <r>
    <n v="3496438"/>
    <s v="NYC 1BD near Central Park &amp; Shops"/>
    <x v="1340"/>
    <s v="Meghan"/>
    <s v="117 West 123rd Street"/>
    <n v="10027"/>
    <x v="0"/>
    <s v="Harlem"/>
    <n v="4080724"/>
    <n v="-7394739"/>
    <x v="1"/>
    <x v="30"/>
    <x v="1"/>
    <n v="1"/>
    <d v="2014-08-05T00:00:00"/>
    <n v="0.02"/>
    <n v="1"/>
    <n v="5.6"/>
    <x v="0"/>
    <s v="Ruidoso"/>
    <s v="No considerar"/>
    <x v="0"/>
  </r>
  <r>
    <n v="3495854"/>
    <s v="Studio loft - Williamsburg/Bushwick"/>
    <x v="1341"/>
    <s v="Enrico"/>
    <s v="275 Morgan Avenue"/>
    <n v="11211"/>
    <x v="1"/>
    <s v="Williamsburg"/>
    <n v="407139"/>
    <n v="-739353"/>
    <x v="1"/>
    <x v="48"/>
    <x v="6"/>
    <n v="133"/>
    <d v="2019-06-27T00:00:00"/>
    <n v="2.52"/>
    <n v="1"/>
    <n v="6.9"/>
    <x v="0"/>
    <s v="Ruidoso"/>
    <s v="No considerar"/>
    <x v="0"/>
  </r>
  <r>
    <n v="3493833"/>
    <s v="Huge Artist Loft with BBQ deck -  WILLIAMSBURG"/>
    <x v="1342"/>
    <s v="Paul"/>
    <s v="146 Berry Street"/>
    <n v="11249"/>
    <x v="1"/>
    <s v="Williamsburg"/>
    <n v="4071788"/>
    <n v="-7396021"/>
    <x v="1"/>
    <x v="146"/>
    <x v="2"/>
    <n v="19"/>
    <d v="2019-06-01T00:00:00"/>
    <n v="0.32"/>
    <n v="1"/>
    <n v="6.9"/>
    <x v="0"/>
    <s v="Ruidoso"/>
    <s v="No considerar"/>
    <x v="0"/>
  </r>
  <r>
    <n v="3971580"/>
    <s v="Entire apartment 1st Floor"/>
    <x v="1343"/>
    <s v="Mary"/>
    <s v="6758 4th Avenue"/>
    <n v="11220"/>
    <x v="1"/>
    <s v="Bay Ridge"/>
    <n v="4063562"/>
    <n v="-740235"/>
    <x v="1"/>
    <x v="58"/>
    <x v="0"/>
    <n v="1"/>
    <d v="2018-05-26T00:00:00"/>
    <n v="7.0000000000000007E-2"/>
    <n v="1"/>
    <n v="6.9"/>
    <x v="0"/>
    <s v="Ruidoso"/>
    <s v="No considerar"/>
    <x v="0"/>
  </r>
  <r>
    <n v="3488989"/>
    <s v="Sunny, Quiet Apt. in Manhattan"/>
    <x v="1344"/>
    <s v="William"/>
    <s v="335 Edgecombe Avenue"/>
    <n v="10031"/>
    <x v="0"/>
    <s v="Harlem"/>
    <n v="4082639"/>
    <n v="-7394186"/>
    <x v="1"/>
    <x v="39"/>
    <x v="0"/>
    <n v="3"/>
    <d v="2015-09-08T00:00:00"/>
    <n v="0.05"/>
    <n v="1"/>
    <n v="5.6"/>
    <x v="0"/>
    <s v="Ruidoso"/>
    <s v="No considerar"/>
    <x v="0"/>
  </r>
  <r>
    <n v="4204302"/>
    <s v="Prime W. Village location 1 bdrm"/>
    <x v="1345"/>
    <s v="Genevieve"/>
    <s v="27 West 8th Street"/>
    <n v="10011"/>
    <x v="0"/>
    <s v="Greenwich Village"/>
    <n v="4073293"/>
    <n v="-7399782"/>
    <x v="1"/>
    <x v="26"/>
    <x v="30"/>
    <n v="2"/>
    <d v="2014-11-09T00:00:00"/>
    <n v="0.03"/>
    <n v="1"/>
    <n v="5.6"/>
    <x v="0"/>
    <s v="Ruidoso"/>
    <s v="No considerar"/>
    <x v="0"/>
  </r>
  <r>
    <n v="5562394"/>
    <s v="Cozy Bedroom Off Eastern Parkway"/>
    <x v="1346"/>
    <s v="Robert"/>
    <s v="560 Lincoln Place"/>
    <n v="11238"/>
    <x v="1"/>
    <s v="Crown Heights"/>
    <n v="4067151"/>
    <n v="-7395789"/>
    <x v="0"/>
    <x v="86"/>
    <x v="1"/>
    <n v="0"/>
    <d v="2015-07-19T00:00:00"/>
    <n v="0.15"/>
    <n v="1"/>
    <n v="6.9"/>
    <x v="0"/>
    <s v="Ruidoso"/>
    <s v="No considerar"/>
    <x v="0"/>
  </r>
  <r>
    <n v="3983422"/>
    <s v="Chelsea Home with a View"/>
    <x v="1347"/>
    <s v="Angela"/>
    <s v="305 West 22nd Street"/>
    <n v="10011"/>
    <x v="0"/>
    <s v="Chelsea"/>
    <n v="4074496"/>
    <n v="-7399934"/>
    <x v="1"/>
    <x v="0"/>
    <x v="3"/>
    <n v="1"/>
    <d v="2018-07-19T00:00:00"/>
    <n v="0.08"/>
    <n v="1"/>
    <n v="5.6"/>
    <x v="0"/>
    <s v="Ruidoso"/>
    <s v="No considerar"/>
    <x v="0"/>
  </r>
  <r>
    <n v="3666653"/>
    <s v="Brooklyn Brownstone"/>
    <x v="1348"/>
    <s v="Robert"/>
    <s v="532 82nd Street"/>
    <n v="11209"/>
    <x v="1"/>
    <s v="Bay Ridge"/>
    <n v="4062356"/>
    <n v="-74024"/>
    <x v="1"/>
    <x v="79"/>
    <x v="3"/>
    <n v="137"/>
    <d v="2019-07-04T00:00:00"/>
    <n v="2.5499999999999998"/>
    <n v="1"/>
    <n v="6.9"/>
    <x v="0"/>
    <s v="Ruidoso"/>
    <s v="No considerar"/>
    <x v="0"/>
  </r>
  <r>
    <n v="3479639"/>
    <s v="Designer's duplex loft with 16' ceilings"/>
    <x v="1349"/>
    <s v="Taylor"/>
    <s v="1 Ditmars Street"/>
    <n v="11221"/>
    <x v="1"/>
    <s v="Bushwick"/>
    <n v="4069642"/>
    <n v="-7393361"/>
    <x v="1"/>
    <x v="209"/>
    <x v="1"/>
    <n v="51"/>
    <d v="2019-06-15T00:00:00"/>
    <n v="0.84"/>
    <n v="1"/>
    <n v="6.9"/>
    <x v="0"/>
    <s v="Ruidoso"/>
    <s v="No considerar"/>
    <x v="0"/>
  </r>
  <r>
    <n v="3646059"/>
    <s v="Quiet Room in East Williamsburg"/>
    <x v="1350"/>
    <s v="Jillian"/>
    <s v="49 Maspeth Avenue"/>
    <n v="11211"/>
    <x v="1"/>
    <s v="Williamsburg"/>
    <n v="4071566"/>
    <n v="-73941"/>
    <x v="0"/>
    <x v="70"/>
    <x v="1"/>
    <n v="35"/>
    <d v="2016-11-13T00:00:00"/>
    <n v="0.88"/>
    <n v="1"/>
    <n v="6.9"/>
    <x v="0"/>
    <s v="Ruidoso"/>
    <s v="No considerar"/>
    <x v="0"/>
  </r>
  <r>
    <n v="5341379"/>
    <s v="Modern Doorman Apt with Great Views"/>
    <x v="1351"/>
    <s v="Sylvia"/>
    <s v="Nevins Street Hudson Avenue"/>
    <n v="11201"/>
    <x v="1"/>
    <s v="Fort Greene"/>
    <n v="4068894"/>
    <n v="-739803"/>
    <x v="1"/>
    <x v="157"/>
    <x v="1"/>
    <n v="0"/>
    <d v="2015-07-26T00:00:00"/>
    <n v="0.57999999999999996"/>
    <n v="1"/>
    <n v="7"/>
    <x v="0"/>
    <s v="Ruidoso"/>
    <s v="No considerar"/>
    <x v="0"/>
  </r>
  <r>
    <n v="5261712"/>
    <s v="Large bedroom in East Village"/>
    <x v="1352"/>
    <s v="Valentin"/>
    <s v="612 East 14th Street"/>
    <n v="10009"/>
    <x v="0"/>
    <s v="East Village"/>
    <n v="4072878"/>
    <n v="-7397747"/>
    <x v="0"/>
    <x v="28"/>
    <x v="7"/>
    <n v="1"/>
    <d v="2015-05-15T00:00:00"/>
    <n v="0.02"/>
    <n v="1"/>
    <n v="5.6"/>
    <x v="0"/>
    <s v="Ruidoso"/>
    <s v="No considerar"/>
    <x v="0"/>
  </r>
  <r>
    <n v="3469295"/>
    <s v="Harlem Renovated Duplex Townhouse "/>
    <x v="1353"/>
    <s v="Tae"/>
    <s v="119 East 124th Street"/>
    <n v="10035"/>
    <x v="0"/>
    <s v="East Harlem"/>
    <n v="4080422"/>
    <n v="-7393841"/>
    <x v="1"/>
    <x v="110"/>
    <x v="3"/>
    <n v="58"/>
    <d v="2019-06-22T00:00:00"/>
    <n v="0.97"/>
    <n v="1"/>
    <n v="5.6"/>
    <x v="0"/>
    <s v="Ruidoso"/>
    <s v="No considerar"/>
    <x v="0"/>
  </r>
  <r>
    <n v="3766770"/>
    <s v="Romantic 1 bedroom Part2 Harlem USA"/>
    <x v="1353"/>
    <s v="Tae"/>
    <s v="112 East 128th Street"/>
    <n v="10035"/>
    <x v="0"/>
    <s v="East Harlem"/>
    <n v="4080592"/>
    <n v="-7393653"/>
    <x v="1"/>
    <x v="5"/>
    <x v="0"/>
    <n v="72"/>
    <d v="2019-04-29T00:00:00"/>
    <n v="1.23"/>
    <n v="1"/>
    <n v="5.6"/>
    <x v="0"/>
    <s v="Ruidoso"/>
    <s v="No considerar"/>
    <x v="0"/>
  </r>
  <r>
    <n v="3468942"/>
    <s v="Luxury Studio Central Park West"/>
    <x v="1354"/>
    <s v="Mat"/>
    <s v="Jefferson Towers Columbus Avenue"/>
    <n v="10025"/>
    <x v="0"/>
    <s v="Upper West Side"/>
    <n v="4079219"/>
    <n v="-7396862"/>
    <x v="1"/>
    <x v="15"/>
    <x v="11"/>
    <n v="11"/>
    <d v="2019-04-24T00:00:00"/>
    <n v="0.19"/>
    <n v="1"/>
    <n v="5.6"/>
    <x v="0"/>
    <s v="Ruidoso"/>
    <s v="No considerar"/>
    <x v="0"/>
  </r>
  <r>
    <n v="3468914"/>
    <s v="Luxury One Bedroom CentralPark West"/>
    <x v="1354"/>
    <s v="Mat"/>
    <s v="54 West 94th Street"/>
    <n v="10025"/>
    <x v="0"/>
    <s v="Upper West Side"/>
    <n v="4079098"/>
    <n v="-7396745"/>
    <x v="1"/>
    <x v="189"/>
    <x v="11"/>
    <n v="6"/>
    <d v="2018-05-24T00:00:00"/>
    <n v="0.1"/>
    <n v="1"/>
    <n v="5.6"/>
    <x v="0"/>
    <s v="Ruidoso"/>
    <s v="No considerar"/>
    <x v="0"/>
  </r>
  <r>
    <n v="4154009"/>
    <s v="Luxury One Bedroom View on CP"/>
    <x v="1354"/>
    <s v="Mat"/>
    <s v="808 Columbus Avenue"/>
    <n v="10025"/>
    <x v="0"/>
    <s v="Upper West Side"/>
    <n v="4079545"/>
    <n v="-7396595"/>
    <x v="1"/>
    <x v="6"/>
    <x v="11"/>
    <n v="5"/>
    <d v="2017-08-02T00:00:00"/>
    <n v="0.1"/>
    <n v="1"/>
    <n v="5.6"/>
    <x v="0"/>
    <s v="Ruidoso"/>
    <s v="No considerar"/>
    <x v="0"/>
  </r>
  <r>
    <n v="3468486"/>
    <s v="2br with Balcony in East Harlem!"/>
    <x v="1355"/>
    <s v="C"/>
    <s v="Harlemâ€“125th Street Park Avenue"/>
    <n v="10037"/>
    <x v="0"/>
    <s v="East Harlem"/>
    <n v="4080409"/>
    <n v="-7393988"/>
    <x v="1"/>
    <x v="9"/>
    <x v="7"/>
    <n v="1"/>
    <d v="2014-07-28T00:00:00"/>
    <n v="0.02"/>
    <n v="1"/>
    <n v="5.6"/>
    <x v="0"/>
    <s v="Ruidoso"/>
    <s v="No considerar"/>
    <x v="0"/>
  </r>
  <r>
    <n v="4171692"/>
    <s v="Luxe New Queen Br near Subways"/>
    <x v="1356"/>
    <s v="Steven"/>
    <s v="193 Albany Avenue"/>
    <n v="11213"/>
    <x v="1"/>
    <s v="Crown Heights"/>
    <n v="4067412"/>
    <n v="-7393833"/>
    <x v="0"/>
    <x v="9"/>
    <x v="2"/>
    <n v="92"/>
    <d v="2019-07-06T00:00:00"/>
    <n v="1.58"/>
    <n v="1"/>
    <n v="6.9"/>
    <x v="0"/>
    <s v="Ruidoso"/>
    <s v="No considerar"/>
    <x v="0"/>
  </r>
  <r>
    <n v="4208547"/>
    <s v="Sweet Luxe Bed w/Private Backyard"/>
    <x v="1356"/>
    <s v="Steven"/>
    <s v="952 Saint Marks Avenue"/>
    <n v="11213"/>
    <x v="1"/>
    <s v="Crown Heights"/>
    <n v="4067417"/>
    <n v="-7394028"/>
    <x v="0"/>
    <x v="72"/>
    <x v="2"/>
    <n v="102"/>
    <d v="2019-07-06T00:00:00"/>
    <n v="1.88"/>
    <n v="1"/>
    <n v="6.9"/>
    <x v="0"/>
    <s v="Ruidoso"/>
    <s v="No considerar"/>
    <x v="0"/>
  </r>
  <r>
    <n v="5297788"/>
    <s v="Charming Room in Luxe New Home, near C/3 Subways"/>
    <x v="1356"/>
    <s v="Steven"/>
    <s v="193 Albany Avenue"/>
    <n v="11213"/>
    <x v="1"/>
    <s v="Crown Heights"/>
    <n v="4067411"/>
    <n v="-7393843"/>
    <x v="0"/>
    <x v="30"/>
    <x v="2"/>
    <n v="115"/>
    <d v="2019-06-30T00:00:00"/>
    <n v="2.2000000000000002"/>
    <n v="1"/>
    <n v="6.9"/>
    <x v="0"/>
    <s v="Ruidoso"/>
    <s v="No considerar"/>
    <x v="0"/>
  </r>
  <r>
    <n v="4178152"/>
    <s v="Modern Private Entrance Bedroom, Nr A/C Subways"/>
    <x v="1356"/>
    <s v="Steven"/>
    <s v="1462 Dean Street"/>
    <n v="11213"/>
    <x v="1"/>
    <s v="Crown Heights"/>
    <n v="4067599"/>
    <n v="-7393995"/>
    <x v="0"/>
    <x v="143"/>
    <x v="2"/>
    <n v="108"/>
    <d v="2019-06-28T00:00:00"/>
    <n v="2.14"/>
    <n v="1"/>
    <n v="6.9"/>
    <x v="0"/>
    <s v="Ruidoso"/>
    <s v="No considerar"/>
    <x v="0"/>
  </r>
  <r>
    <n v="4160934"/>
    <s v="Luxury Private 2 Beds nr C/3 Subways"/>
    <x v="1356"/>
    <s v="Steven"/>
    <s v="1400 Bergen Street"/>
    <n v="11213"/>
    <x v="1"/>
    <s v="Crown Heights"/>
    <n v="4067495"/>
    <n v="-7393845"/>
    <x v="0"/>
    <x v="3"/>
    <x v="2"/>
    <n v="125"/>
    <d v="2019-06-27T00:00:00"/>
    <n v="2.15"/>
    <n v="1"/>
    <n v="6.9"/>
    <x v="0"/>
    <s v="Ruidoso"/>
    <s v="No considerar"/>
    <x v="0"/>
  </r>
  <r>
    <n v="3464971"/>
    <s v="Sunny Home on Brooklyn Border: 15 min to Manhattan"/>
    <x v="1357"/>
    <s v="Kermit &amp; Azadeh"/>
    <s v="385 Seneca Avenue"/>
    <n v="11385"/>
    <x v="2"/>
    <s v="Ridgewood"/>
    <n v="4070706"/>
    <n v="-7391437"/>
    <x v="1"/>
    <x v="41"/>
    <x v="7"/>
    <n v="0"/>
    <d v="2019-05-25T00:00:00"/>
    <n v="0.06"/>
    <n v="5"/>
    <n v="6.24"/>
    <x v="0"/>
    <s v="Ruidoso"/>
    <s v="No considerar"/>
    <x v="0"/>
  </r>
  <r>
    <n v="3464727"/>
    <s v="Fabulous 1 Bedroom Apt for 1 week"/>
    <x v="1358"/>
    <s v="Kelsey"/>
    <s v="327 West 57th Street"/>
    <n v="10019"/>
    <x v="0"/>
    <s v="Hell's Kitchen"/>
    <n v="4076753"/>
    <n v="-7398397"/>
    <x v="1"/>
    <x v="5"/>
    <x v="1"/>
    <n v="0"/>
    <d v="2018-10-08T00:00:00"/>
    <n v="0.02"/>
    <n v="1"/>
    <n v="5.6"/>
    <x v="0"/>
    <s v="Ruidoso"/>
    <s v="No considerar"/>
    <x v="0"/>
  </r>
  <r>
    <n v="4163742"/>
    <s v="Lovely 1BR in Ft. Greene"/>
    <x v="1359"/>
    <s v="Ritchie"/>
    <s v="Brooklyn Technical High School 29"/>
    <n v="11217"/>
    <x v="1"/>
    <s v="Fort Greene"/>
    <n v="406888"/>
    <n v="-7397635"/>
    <x v="1"/>
    <x v="12"/>
    <x v="6"/>
    <n v="1"/>
    <d v="2016-10-22T00:00:00"/>
    <n v="0.03"/>
    <n v="1"/>
    <n v="6.9"/>
    <x v="0"/>
    <s v="Ruidoso"/>
    <s v="No considerar"/>
    <x v="0"/>
  </r>
  <r>
    <n v="3613839"/>
    <s v="Cozy  and sunny room in Manhattan"/>
    <x v="1360"/>
    <s v="Esther"/>
    <s v="300 West 149th Street"/>
    <n v="10039"/>
    <x v="0"/>
    <s v="Harlem"/>
    <n v="4082544"/>
    <n v="-739402"/>
    <x v="0"/>
    <x v="70"/>
    <x v="7"/>
    <n v="45"/>
    <d v="2019-06-09T00:00:00"/>
    <n v="0.92"/>
    <n v="1"/>
    <n v="5.6"/>
    <x v="0"/>
    <s v="Ruidoso"/>
    <s v="No considerar"/>
    <x v="0"/>
  </r>
  <r>
    <n v="6371373"/>
    <s v="Save$PrivateRoom walking distance to Times Square"/>
    <x v="1361"/>
    <s v="Tiba"/>
    <s v="419 West 52nd Street"/>
    <n v="10019"/>
    <x v="0"/>
    <s v="Hell's Kitchen"/>
    <n v="4076525"/>
    <n v="-7398895"/>
    <x v="0"/>
    <x v="48"/>
    <x v="1"/>
    <n v="159"/>
    <d v="2019-06-30T00:00:00"/>
    <n v="3.17"/>
    <n v="1"/>
    <n v="5.6"/>
    <x v="0"/>
    <s v="Ruidoso"/>
    <s v="No considerar"/>
    <x v="0"/>
  </r>
  <r>
    <n v="5119201"/>
    <s v="SpaciousRoom in the heart of New York,Times Square"/>
    <x v="1361"/>
    <s v="Tiba"/>
    <s v="365 West 50th Street"/>
    <n v="10019"/>
    <x v="0"/>
    <s v="Hell's Kitchen"/>
    <n v="4076332"/>
    <n v="-739884"/>
    <x v="0"/>
    <x v="5"/>
    <x v="1"/>
    <n v="38"/>
    <d v="2019-06-21T00:00:00"/>
    <n v="0.77"/>
    <n v="1"/>
    <n v="5.6"/>
    <x v="0"/>
    <s v="Ruidoso"/>
    <s v="No considerar"/>
    <x v="0"/>
  </r>
  <r>
    <n v="5211296"/>
    <s v="Chez Louise sunny BK garden apt."/>
    <x v="1362"/>
    <s v="Louise"/>
    <s v="593 MacDonough Street"/>
    <n v="11233"/>
    <x v="1"/>
    <s v="Bedford-Stuyvesant"/>
    <n v="4068383"/>
    <n v="-7392226"/>
    <x v="1"/>
    <x v="58"/>
    <x v="0"/>
    <n v="138"/>
    <d v="2019-06-18T00:00:00"/>
    <n v="2.59"/>
    <n v="1"/>
    <n v="6.9"/>
    <x v="0"/>
    <s v="Ruidoso"/>
    <s v="No considerar"/>
    <x v="0"/>
  </r>
  <r>
    <n v="3458525"/>
    <s v="Modern &amp; Cozy 1BD Garden Apt"/>
    <x v="1363"/>
    <s v="Natasha"/>
    <s v="187 West 135th Street"/>
    <n v="10030"/>
    <x v="0"/>
    <s v="Harlem"/>
    <n v="4081511"/>
    <n v="-7394315"/>
    <x v="1"/>
    <x v="89"/>
    <x v="0"/>
    <n v="64"/>
    <d v="2019-06-19T00:00:00"/>
    <n v="1.05"/>
    <n v="1"/>
    <n v="5.6"/>
    <x v="0"/>
    <s v="Ruidoso"/>
    <s v="No considerar"/>
    <x v="0"/>
  </r>
  <r>
    <n v="6452019"/>
    <s v="Loft Studio Midtown Lux Doorman"/>
    <x v="1364"/>
    <s v="Patrick"/>
    <s v="15 East 36th Street"/>
    <n v="10016"/>
    <x v="0"/>
    <s v="Midtown"/>
    <n v="4074957"/>
    <n v="-7398255"/>
    <x v="1"/>
    <x v="63"/>
    <x v="0"/>
    <n v="5"/>
    <d v="2018-05-19T00:00:00"/>
    <n v="0.1"/>
    <n v="1"/>
    <n v="5.6"/>
    <x v="0"/>
    <s v="Ruidoso"/>
    <s v="No considerar"/>
    <x v="0"/>
  </r>
  <r>
    <n v="3450210"/>
    <s v="Spacious Apt in Townhouse near Columbia University"/>
    <x v="1365"/>
    <s v="Emilie"/>
    <s v="316 West 116th Street"/>
    <n v="10026"/>
    <x v="0"/>
    <s v="Harlem"/>
    <n v="4080493"/>
    <n v="-7395677"/>
    <x v="1"/>
    <x v="10"/>
    <x v="1"/>
    <n v="107"/>
    <d v="2019-06-22T00:00:00"/>
    <n v="1.8"/>
    <n v="1"/>
    <n v="5.6"/>
    <x v="0"/>
    <s v="Ruidoso"/>
    <s v="No considerar"/>
    <x v="0"/>
  </r>
  <r>
    <n v="6598624"/>
    <s v="Private Bed, Bath &amp; Patio in prime Williamsburg !"/>
    <x v="1366"/>
    <s v="Rosie"/>
    <s v="139 North 5th Street"/>
    <n v="11249"/>
    <x v="1"/>
    <s v="Williamsburg"/>
    <n v="4071684"/>
    <n v="-7395907"/>
    <x v="0"/>
    <x v="7"/>
    <x v="1"/>
    <n v="48"/>
    <d v="2018-12-27T00:00:00"/>
    <n v="2.17"/>
    <n v="1"/>
    <n v="6.9"/>
    <x v="0"/>
    <s v="Ruidoso"/>
    <s v="No considerar"/>
    <x v="0"/>
  </r>
  <r>
    <n v="3442152"/>
    <s v="Stunning Park Slope 2BR"/>
    <x v="1367"/>
    <s v="Jean-Cosme"/>
    <s v="577 Baltic Street"/>
    <n v="11217"/>
    <x v="1"/>
    <s v="Gowanus"/>
    <n v="4068094"/>
    <n v="-7398205"/>
    <x v="1"/>
    <x v="98"/>
    <x v="0"/>
    <n v="2"/>
    <d v="2015-08-16T00:00:00"/>
    <n v="0.03"/>
    <n v="1"/>
    <n v="6.9"/>
    <x v="0"/>
    <s v="Ruidoso"/>
    <s v="No considerar"/>
    <x v="0"/>
  </r>
  <r>
    <n v="3440741"/>
    <s v="Charming Tudor 1BD Uptown"/>
    <x v="1368"/>
    <s v="Elizabeth"/>
    <s v="Fort Washington Park Greenway Manhattan Community Board 12"/>
    <n v="10033"/>
    <x v="0"/>
    <s v="Washington Heights"/>
    <n v="4085529"/>
    <n v="-739398"/>
    <x v="1"/>
    <x v="91"/>
    <x v="0"/>
    <n v="5"/>
    <d v="2016-09-09T00:00:00"/>
    <n v="0.08"/>
    <n v="1"/>
    <n v="5.6"/>
    <x v="0"/>
    <s v="Ruidoso"/>
    <s v="No considerar"/>
    <x v="0"/>
  </r>
  <r>
    <n v="1731969"/>
    <s v="Beautiful UES residence minutes from everything"/>
    <x v="1369"/>
    <s v="Jay"/>
    <s v="225 East 74th Street"/>
    <n v="10021"/>
    <x v="0"/>
    <s v="Upper East Side"/>
    <n v="4077084"/>
    <n v="-7395811"/>
    <x v="0"/>
    <x v="34"/>
    <x v="1"/>
    <n v="20"/>
    <d v="2019-06-30T00:00:00"/>
    <n v="0.42"/>
    <n v="1"/>
    <n v="5.6"/>
    <x v="0"/>
    <s v="Ruidoso"/>
    <s v="No considerar"/>
    <x v="0"/>
  </r>
  <r>
    <n v="3437101"/>
    <s v="Sparkling Brick APT Heart UES +Yoga"/>
    <x v="1369"/>
    <s v="Jay"/>
    <s v="Starbucks 1095"/>
    <n v="10037"/>
    <x v="0"/>
    <s v="Upper East Side"/>
    <n v="4077343"/>
    <n v="-7395979"/>
    <x v="0"/>
    <x v="34"/>
    <x v="1"/>
    <n v="21"/>
    <d v="2019-06-15T00:00:00"/>
    <n v="0.47"/>
    <n v="1"/>
    <n v="5.6"/>
    <x v="0"/>
    <s v="Ruidoso"/>
    <s v="No considerar"/>
    <x v="0"/>
  </r>
  <r>
    <n v="5093174"/>
    <s v="flexible 1BD LIVE/ WORK space BK"/>
    <x v="1370"/>
    <s v="Matthew"/>
    <s v="108 Pulaski Street"/>
    <n v="11206"/>
    <x v="1"/>
    <s v="Bedford-Stuyvesant"/>
    <n v="406926"/>
    <n v="-7394719"/>
    <x v="1"/>
    <x v="48"/>
    <x v="2"/>
    <n v="4"/>
    <d v="2015-06-06T00:00:00"/>
    <n v="0.08"/>
    <n v="1"/>
    <n v="6.9"/>
    <x v="0"/>
    <s v="Ruidoso"/>
    <s v="No considerar"/>
    <x v="0"/>
  </r>
  <r>
    <n v="5944460"/>
    <s v="views to die for apartment on water"/>
    <x v="1371"/>
    <s v="Peggy"/>
    <s v="Oosten Wythe Avenue"/>
    <n v="11211"/>
    <x v="1"/>
    <s v="Williamsburg"/>
    <n v="4070965"/>
    <n v="-7396817"/>
    <x v="1"/>
    <x v="26"/>
    <x v="11"/>
    <n v="4"/>
    <d v="2017-06-22T00:00:00"/>
    <n v="0.13"/>
    <n v="1"/>
    <n v="6.9"/>
    <x v="0"/>
    <s v="Ruidoso"/>
    <s v="No considerar"/>
    <x v="0"/>
  </r>
  <r>
    <n v="3479019"/>
    <s v="Lovely and quiet Brownstone!!!!"/>
    <x v="1372"/>
    <s v="Lionel"/>
    <s v="12A Monroe Street"/>
    <n v="11238"/>
    <x v="1"/>
    <s v="Bedford-Stuyvesant"/>
    <n v="4068448"/>
    <n v="-7395854"/>
    <x v="1"/>
    <x v="32"/>
    <x v="0"/>
    <n v="4"/>
    <d v="2014-11-02T00:00:00"/>
    <n v="7.0000000000000007E-2"/>
    <n v="1"/>
    <n v="6.9"/>
    <x v="0"/>
    <s v="Ruidoso"/>
    <s v="No considerar"/>
    <x v="0"/>
  </r>
  <r>
    <n v="3432660"/>
    <s v="Neat, Classy, and Simple."/>
    <x v="1372"/>
    <s v="Lionel"/>
    <s v="Mount Sinai Baptist Church Gates Avenue"/>
    <n v="11238"/>
    <x v="1"/>
    <s v="Bedford-Stuyvesant"/>
    <n v="4068571"/>
    <n v="-7395792"/>
    <x v="1"/>
    <x v="32"/>
    <x v="0"/>
    <n v="1"/>
    <d v="2014-10-24T00:00:00"/>
    <n v="0.02"/>
    <n v="1"/>
    <n v="6.9"/>
    <x v="0"/>
    <s v="Ruidoso"/>
    <s v="No considerar"/>
    <x v="0"/>
  </r>
  <r>
    <n v="3431378"/>
    <s v="Luxe Tuscan Suite Private Room"/>
    <x v="1373"/>
    <s v="Anne"/>
    <s v="269 Alexander Avenue"/>
    <n v="10454"/>
    <x v="3"/>
    <s v="Mott Haven"/>
    <n v="4081055"/>
    <n v="-7392482"/>
    <x v="0"/>
    <x v="59"/>
    <x v="1"/>
    <n v="231"/>
    <d v="2019-06-22T00:00:00"/>
    <n v="3.95"/>
    <n v="5"/>
    <n v="7.84"/>
    <x v="0"/>
    <s v="Ruidoso"/>
    <s v="No considerar"/>
    <x v="0"/>
  </r>
  <r>
    <n v="3790118"/>
    <s v="Metro-luxe Tuscan Suite Private Room"/>
    <x v="1373"/>
    <s v="Anne"/>
    <s v="263 Alexander Avenue"/>
    <n v="10454"/>
    <x v="3"/>
    <s v="Mott Haven"/>
    <n v="408105"/>
    <n v="-7392507"/>
    <x v="0"/>
    <x v="59"/>
    <x v="1"/>
    <n v="276"/>
    <d v="2019-06-17T00:00:00"/>
    <n v="4.63"/>
    <n v="5"/>
    <n v="7.84"/>
    <x v="0"/>
    <s v="Ruidoso"/>
    <s v="No considerar"/>
    <x v="0"/>
  </r>
  <r>
    <n v="3430612"/>
    <s v="Beautiful Brooklyn 3 bdrm in Prospect Heights"/>
    <x v="1374"/>
    <s v="Laura"/>
    <s v="686 Dean Street"/>
    <n v="11238"/>
    <x v="1"/>
    <s v="Prospect Heights"/>
    <n v="4067998"/>
    <n v="-7396743"/>
    <x v="1"/>
    <x v="9"/>
    <x v="0"/>
    <n v="12"/>
    <d v="2017-09-04T00:00:00"/>
    <n v="0.2"/>
    <n v="1"/>
    <n v="6.9"/>
    <x v="0"/>
    <s v="Ruidoso"/>
    <s v="No considerar"/>
    <x v="0"/>
  </r>
  <r>
    <n v="4641406"/>
    <s v="Cozy Loft-Style Studio Near Subway "/>
    <x v="1375"/>
    <s v="Alexis"/>
    <s v="269 West 114th Street"/>
    <n v="10026"/>
    <x v="0"/>
    <s v="Harlem"/>
    <n v="4080297"/>
    <n v="-7395537"/>
    <x v="1"/>
    <x v="65"/>
    <x v="7"/>
    <n v="2"/>
    <d v="2016-01-05T00:00:00"/>
    <n v="0.04"/>
    <n v="1"/>
    <n v="5.6"/>
    <x v="0"/>
    <s v="Ruidoso"/>
    <s v="Dentro del presupuesto"/>
    <x v="0"/>
  </r>
  <r>
    <n v="3426233"/>
    <s v="2 Bd/1 Bath Apartment Upper East Side NYC"/>
    <x v="1376"/>
    <s v="Geoffrey"/>
    <s v="350 East 65th Street"/>
    <n v="10065"/>
    <x v="0"/>
    <s v="Upper East Side"/>
    <n v="4076349"/>
    <n v="-7395969"/>
    <x v="1"/>
    <x v="113"/>
    <x v="0"/>
    <n v="9"/>
    <d v="2019-04-28T00:00:00"/>
    <n v="0.36"/>
    <n v="1"/>
    <n v="5.7"/>
    <x v="0"/>
    <s v="Ruidoso"/>
    <s v="No considerar"/>
    <x v="0"/>
  </r>
  <r>
    <n v="3492910"/>
    <s v="Manhattan Columbia University Courtyard Studio"/>
    <x v="1377"/>
    <s v="Tom"/>
    <s v="59 Morningside Avenue"/>
    <n v="10027"/>
    <x v="0"/>
    <s v="Morningside Heights"/>
    <n v="408081"/>
    <n v="-7395647"/>
    <x v="1"/>
    <x v="36"/>
    <x v="0"/>
    <n v="91"/>
    <d v="2019-06-06T00:00:00"/>
    <n v="1.52"/>
    <n v="1"/>
    <n v="5.6"/>
    <x v="0"/>
    <s v="Ruidoso"/>
    <s v="No considerar"/>
    <x v="0"/>
  </r>
  <r>
    <n v="6244089"/>
    <s v="Modern 3BR Brownstone Apartment"/>
    <x v="1378"/>
    <s v="Junior"/>
    <s v="1860 Grand Concourse"/>
    <n v="10457"/>
    <x v="3"/>
    <s v="Mount Hope"/>
    <n v="4084819"/>
    <n v="-7390648"/>
    <x v="1"/>
    <x v="0"/>
    <x v="6"/>
    <n v="41"/>
    <d v="2019-05-19T00:00:00"/>
    <n v="0.81"/>
    <n v="5"/>
    <n v="7.84"/>
    <x v="0"/>
    <s v="Ruidoso"/>
    <s v="No considerar"/>
    <x v="0"/>
  </r>
  <r>
    <n v="3423516"/>
    <s v="Independence in NYC"/>
    <x v="1379"/>
    <s v="Timothy"/>
    <s v="350 East 84th Street"/>
    <n v="10028"/>
    <x v="0"/>
    <s v="Upper East Side"/>
    <n v="4077565"/>
    <n v="-7395086"/>
    <x v="1"/>
    <x v="5"/>
    <x v="6"/>
    <n v="0"/>
    <d v="2016-01-03T00:00:00"/>
    <n v="0.02"/>
    <n v="1"/>
    <n v="5.6"/>
    <x v="0"/>
    <s v="Ruidoso"/>
    <s v="No considerar"/>
    <x v="0"/>
  </r>
  <r>
    <n v="4121173"/>
    <s v="Large Studio in Luxury Building"/>
    <x v="1380"/>
    <s v="Sushant"/>
    <s v="75 Wall Water Street"/>
    <n v="10004"/>
    <x v="0"/>
    <s v="Financial District"/>
    <n v="4070499"/>
    <n v="-7400819"/>
    <x v="1"/>
    <x v="5"/>
    <x v="1"/>
    <n v="2"/>
    <d v="2015-06-07T00:00:00"/>
    <n v="0.04"/>
    <n v="1"/>
    <n v="5.6"/>
    <x v="0"/>
    <s v="Ruidoso"/>
    <s v="No considerar"/>
    <x v="0"/>
  </r>
  <r>
    <n v="4025313"/>
    <s v="One Bed Studio at Wall Street"/>
    <x v="1380"/>
    <s v="Sushant"/>
    <s v="96 Front Street"/>
    <n v="10005"/>
    <x v="0"/>
    <s v="Financial District"/>
    <n v="4070457"/>
    <n v="-7400733"/>
    <x v="2"/>
    <x v="11"/>
    <x v="1"/>
    <n v="8"/>
    <d v="2015-05-21T00:00:00"/>
    <n v="0.14000000000000001"/>
    <n v="1"/>
    <n v="5.6"/>
    <x v="0"/>
    <s v="Ruidoso"/>
    <s v="No considerar"/>
    <x v="0"/>
  </r>
  <r>
    <n v="3424458"/>
    <s v="Sun-soaked 1BR in Park Slope with amazing NYC view"/>
    <x v="1381"/>
    <s v="Laura"/>
    <s v="7th Avenue &amp; 6th Street 7th Avenue"/>
    <n v="11215"/>
    <x v="1"/>
    <s v="Park Slope"/>
    <n v="4066891"/>
    <n v="-7397987"/>
    <x v="1"/>
    <x v="197"/>
    <x v="1"/>
    <n v="1"/>
    <d v="2017-10-31T00:00:00"/>
    <n v="0.05"/>
    <n v="1"/>
    <n v="6.9"/>
    <x v="0"/>
    <s v="Ruidoso"/>
    <s v="No considerar"/>
    <x v="0"/>
  </r>
  <r>
    <n v="5445743"/>
    <s v="Cozy, private room in Bed-Stuy Apt!"/>
    <x v="1382"/>
    <s v="Sam"/>
    <s v="238 Madison Street"/>
    <n v="11216"/>
    <x v="1"/>
    <s v="Bedford-Stuyvesant"/>
    <n v="406848"/>
    <n v="-7394939"/>
    <x v="0"/>
    <x v="46"/>
    <x v="6"/>
    <n v="43"/>
    <d v="2019-03-29T00:00:00"/>
    <n v="0.82"/>
    <n v="1"/>
    <n v="6.9"/>
    <x v="0"/>
    <s v="Ruidoso"/>
    <s v="No considerar"/>
    <x v="0"/>
  </r>
  <r>
    <n v="3421589"/>
    <s v="Adorable Soho Apartment"/>
    <x v="1383"/>
    <s v="Lana"/>
    <s v="126 Wooster Street"/>
    <n v="10012"/>
    <x v="0"/>
    <s v="SoHo"/>
    <n v="4072511"/>
    <n v="-7400016"/>
    <x v="1"/>
    <x v="26"/>
    <x v="2"/>
    <n v="9"/>
    <d v="2019-04-14T00:00:00"/>
    <n v="0.15"/>
    <n v="1"/>
    <n v="5.6"/>
    <x v="0"/>
    <s v="Ruidoso"/>
    <s v="No considerar"/>
    <x v="0"/>
  </r>
  <r>
    <n v="3420223"/>
    <s v="Sunny Bushwick Apartment / Morgan L"/>
    <x v="1384"/>
    <s v="Abigail"/>
    <s v="132 Bogart Street"/>
    <n v="11206"/>
    <x v="1"/>
    <s v="Williamsburg"/>
    <n v="4070791"/>
    <n v="-7393396"/>
    <x v="1"/>
    <x v="67"/>
    <x v="1"/>
    <n v="21"/>
    <d v="2016-09-05T00:00:00"/>
    <n v="0.36"/>
    <n v="1"/>
    <n v="6.9"/>
    <x v="0"/>
    <s v="Ruidoso"/>
    <s v="No considerar"/>
    <x v="0"/>
  </r>
  <r>
    <n v="3415102"/>
    <s v=" 3 bedroom loft in Williamsburg"/>
    <x v="1385"/>
    <s v="Randall"/>
    <s v="370 Bedford Avenue"/>
    <n v="11249"/>
    <x v="1"/>
    <s v="Williamsburg"/>
    <n v="407117"/>
    <n v="-7396321"/>
    <x v="1"/>
    <x v="152"/>
    <x v="6"/>
    <n v="48"/>
    <d v="2019-05-05T00:00:00"/>
    <n v="0.8"/>
    <n v="1"/>
    <n v="7"/>
    <x v="0"/>
    <s v="Ruidoso"/>
    <s v="No considerar"/>
    <x v="0"/>
  </r>
  <r>
    <n v="3412893"/>
    <s v="Studio Apt. 15 min from Manhattan"/>
    <x v="1386"/>
    <s v="Griffin"/>
    <s v="26-18 28th Street"/>
    <n v="11102"/>
    <x v="2"/>
    <s v="Astoria"/>
    <n v="4077056"/>
    <n v="-7392159"/>
    <x v="1"/>
    <x v="34"/>
    <x v="6"/>
    <n v="7"/>
    <d v="2018-09-04T00:00:00"/>
    <n v="0.12"/>
    <n v="5"/>
    <n v="6.24"/>
    <x v="0"/>
    <s v="Ruidoso"/>
    <s v="No considerar"/>
    <x v="0"/>
  </r>
  <r>
    <n v="3410516"/>
    <s v="Luxurious Living in Williamsburg/Brooklyn"/>
    <x v="1387"/>
    <s v="Sabine"/>
    <s v="214 Borinquen Place"/>
    <n v="11211"/>
    <x v="1"/>
    <s v="Williamsburg"/>
    <n v="4071082"/>
    <n v="-7395186"/>
    <x v="1"/>
    <x v="21"/>
    <x v="1"/>
    <n v="7"/>
    <d v="2019-04-26T00:00:00"/>
    <n v="0.12"/>
    <n v="1"/>
    <n v="6.9"/>
    <x v="0"/>
    <s v="Ruidoso"/>
    <s v="No considerar"/>
    <x v="0"/>
  </r>
  <r>
    <n v="3404873"/>
    <s v="Spot in the Heights!"/>
    <x v="1388"/>
    <s v="Mordechai"/>
    <s v="Yeshiva University - Wilf Campus West 184th Street"/>
    <n v="10033"/>
    <x v="0"/>
    <s v="Washington Heights"/>
    <n v="4085083"/>
    <n v="-739287"/>
    <x v="0"/>
    <x v="185"/>
    <x v="3"/>
    <n v="48"/>
    <d v="2019-06-12T00:00:00"/>
    <n v="0.82"/>
    <n v="1"/>
    <n v="5.6"/>
    <x v="0"/>
    <s v="Ruidoso"/>
    <s v="Dentro del presupuesto"/>
    <x v="0"/>
  </r>
  <r>
    <n v="3404472"/>
    <s v="Charming Boutique Room in Bushwick"/>
    <x v="1389"/>
    <s v="Kip"/>
    <s v="1345 Halsey Street"/>
    <n v="11237"/>
    <x v="1"/>
    <s v="Bushwick"/>
    <n v="4069502"/>
    <n v="-7390645"/>
    <x v="0"/>
    <x v="75"/>
    <x v="0"/>
    <n v="225"/>
    <d v="2019-06-30T00:00:00"/>
    <n v="3.7"/>
    <n v="1"/>
    <n v="6.9"/>
    <x v="0"/>
    <s v="Ruidoso"/>
    <s v="No considerar"/>
    <x v="0"/>
  </r>
  <r>
    <n v="4299536"/>
    <s v="10 Minutes to Manhattan"/>
    <x v="1390"/>
    <s v="Victoria"/>
    <s v="26 Quincy Street"/>
    <n v="11238"/>
    <x v="1"/>
    <s v="Clinton Hill"/>
    <n v="4068566"/>
    <n v="-7396022"/>
    <x v="1"/>
    <x v="45"/>
    <x v="21"/>
    <n v="33"/>
    <d v="2019-06-22T00:00:00"/>
    <n v="0.57999999999999996"/>
    <n v="1"/>
    <n v="6.9"/>
    <x v="0"/>
    <s v="Ruidoso"/>
    <s v="No considerar"/>
    <x v="0"/>
  </r>
  <r>
    <n v="3403034"/>
    <s v="Modern Manhattan Living Suite 2A"/>
    <x v="1391"/>
    <s v="Judette"/>
    <s v="1865 Amsterdam Avenue"/>
    <n v="10031"/>
    <x v="0"/>
    <s v="Harlem"/>
    <n v="4082967"/>
    <n v="-7394428"/>
    <x v="1"/>
    <x v="45"/>
    <x v="11"/>
    <n v="36"/>
    <d v="2019-04-30T00:00:00"/>
    <n v="0.61"/>
    <n v="1"/>
    <n v="5.6"/>
    <x v="0"/>
    <s v="Ruidoso"/>
    <s v="No considerar"/>
    <x v="0"/>
  </r>
  <r>
    <n v="3462975"/>
    <s v="Boutique Loft Condo In West Village"/>
    <x v="1392"/>
    <s v="Richard"/>
    <s v="141 West 10th Street"/>
    <n v="10014"/>
    <x v="0"/>
    <s v="West Village"/>
    <n v="4073476"/>
    <n v="-74001"/>
    <x v="1"/>
    <x v="112"/>
    <x v="1"/>
    <n v="7"/>
    <d v="2015-09-24T00:00:00"/>
    <n v="0.12"/>
    <n v="1"/>
    <n v="5.6"/>
    <x v="0"/>
    <s v="Ruidoso"/>
    <s v="No considerar"/>
    <x v="0"/>
  </r>
  <r>
    <n v="3402474"/>
    <s v="Modern 1 Bedroom with Large Windows, Lots of Light"/>
    <x v="1393"/>
    <s v="Brendon"/>
    <s v="75 Maiden Lane"/>
    <n v="10038"/>
    <x v="0"/>
    <s v="Financial District"/>
    <n v="4070765"/>
    <n v="-7400761"/>
    <x v="1"/>
    <x v="153"/>
    <x v="6"/>
    <n v="8"/>
    <d v="2017-01-01T00:00:00"/>
    <n v="0.16"/>
    <n v="1"/>
    <n v="5.6"/>
    <x v="0"/>
    <s v="Ruidoso"/>
    <s v="No considerar"/>
    <x v="1"/>
  </r>
  <r>
    <n v="3401911"/>
    <s v="Battery Park City Sunny Bedroom "/>
    <x v="1394"/>
    <s v="Lily"/>
    <s v="200 Liberty Street 200"/>
    <n v="10281"/>
    <x v="0"/>
    <s v="Battery Park City"/>
    <n v="4071062"/>
    <n v="-7401537"/>
    <x v="0"/>
    <x v="7"/>
    <x v="1"/>
    <n v="0"/>
    <d v="2019-06-23T00:00:00"/>
    <n v="0.12"/>
    <n v="1"/>
    <n v="5.6"/>
    <x v="0"/>
    <s v="Ruidoso"/>
    <s v="No considerar"/>
    <x v="0"/>
  </r>
  <r>
    <n v="3401083"/>
    <s v="Sunny Bushwick Brownstone"/>
    <x v="1395"/>
    <s v="Janice"/>
    <s v="70 Linden Street"/>
    <n v="11221"/>
    <x v="1"/>
    <s v="Bushwick"/>
    <n v="4069195"/>
    <n v="-7392068"/>
    <x v="1"/>
    <x v="0"/>
    <x v="7"/>
    <n v="25"/>
    <d v="2018-08-13T00:00:00"/>
    <n v="0.41"/>
    <n v="1"/>
    <n v="6.9"/>
    <x v="0"/>
    <s v="Ruidoso"/>
    <s v="No considerar"/>
    <x v="0"/>
  </r>
  <r>
    <n v="3400739"/>
    <s v="Brooklyn Cozy and Convenient"/>
    <x v="1396"/>
    <s v="Ayodele"/>
    <s v="1392 Sterling Place"/>
    <n v="11213"/>
    <x v="1"/>
    <s v="Crown Heights"/>
    <n v="4067132"/>
    <n v="-739325"/>
    <x v="0"/>
    <x v="4"/>
    <x v="18"/>
    <n v="60"/>
    <d v="2016-12-01T00:00:00"/>
    <n v="0.99"/>
    <n v="1"/>
    <n v="6.9"/>
    <x v="0"/>
    <s v="Ruidoso"/>
    <s v="No considerar"/>
    <x v="0"/>
  </r>
  <r>
    <n v="3395697"/>
    <s v="Two-Floor Apartment on Upper West"/>
    <x v="1397"/>
    <s v="Nick"/>
    <s v="306 West 94th Street"/>
    <n v="10025"/>
    <x v="0"/>
    <s v="Upper West Side"/>
    <n v="407939"/>
    <n v="-7397485"/>
    <x v="1"/>
    <x v="112"/>
    <x v="7"/>
    <n v="1"/>
    <d v="2016-09-22T00:00:00"/>
    <n v="0.03"/>
    <n v="1"/>
    <n v="5.6"/>
    <x v="0"/>
    <s v="Ruidoso"/>
    <s v="No considerar"/>
    <x v="0"/>
  </r>
  <r>
    <n v="3452721"/>
    <s v="Prime Williamsburg 1 bd apartment"/>
    <x v="1398"/>
    <s v="David Jerome"/>
    <s v="Greenpoint Brooklyn"/>
    <n v="11222"/>
    <x v="1"/>
    <s v="Williamsburg"/>
    <n v="4072154"/>
    <n v="-7395449"/>
    <x v="1"/>
    <x v="17"/>
    <x v="2"/>
    <n v="7"/>
    <d v="2016-01-02T00:00:00"/>
    <n v="0.12"/>
    <n v="1"/>
    <n v="6.9"/>
    <x v="0"/>
    <s v="Ruidoso"/>
    <s v="No considerar"/>
    <x v="0"/>
  </r>
  <r>
    <n v="5251338"/>
    <s v="Stay in beautiful Carroll Gardens, Brooklyn!! 1BD"/>
    <x v="1399"/>
    <s v="Jeffrey"/>
    <s v="Columbia Street Brooklyn"/>
    <n v="11231"/>
    <x v="1"/>
    <s v="Red Hook"/>
    <n v="4066541"/>
    <n v="-7401407"/>
    <x v="0"/>
    <x v="28"/>
    <x v="2"/>
    <n v="66"/>
    <d v="2018-11-02T00:00:00"/>
    <n v="1.75"/>
    <n v="1"/>
    <n v="6.9"/>
    <x v="0"/>
    <s v="Ruidoso"/>
    <s v="No considerar"/>
    <x v="0"/>
  </r>
  <r>
    <n v="4191257"/>
    <s v="Spacious 2 story Apt in Midtown!!"/>
    <x v="1400"/>
    <s v="Alejandro"/>
    <s v="238 East 36th Street"/>
    <n v="10016"/>
    <x v="0"/>
    <s v="Murray Hill"/>
    <n v="4074643"/>
    <n v="-7397536"/>
    <x v="1"/>
    <x v="17"/>
    <x v="1"/>
    <n v="1"/>
    <d v="2014-10-27T00:00:00"/>
    <n v="0.02"/>
    <n v="1"/>
    <n v="5.6"/>
    <x v="0"/>
    <s v="Ruidoso"/>
    <s v="No considerar"/>
    <x v="0"/>
  </r>
  <r>
    <n v="3386746"/>
    <s v="Extra Large 1BR"/>
    <x v="1401"/>
    <s v="Hannah"/>
    <s v="46 Kermit Place"/>
    <n v="11218"/>
    <x v="1"/>
    <s v="Windsor Terrace"/>
    <n v="4064846"/>
    <n v="-7397338"/>
    <x v="1"/>
    <x v="5"/>
    <x v="3"/>
    <n v="26"/>
    <d v="2015-09-15T00:00:00"/>
    <n v="0.44"/>
    <n v="1"/>
    <n v="6.9"/>
    <x v="0"/>
    <s v="Ruidoso"/>
    <s v="No considerar"/>
    <x v="0"/>
  </r>
  <r>
    <n v="4501164"/>
    <s v="Union Square Apartment + Private Backyard"/>
    <x v="1402"/>
    <s v="Mattan"/>
    <s v="Bagel Belly 114"/>
    <n v="10003"/>
    <x v="0"/>
    <s v="East Village"/>
    <n v="4073325"/>
    <n v="-7398789"/>
    <x v="0"/>
    <x v="33"/>
    <x v="0"/>
    <n v="64"/>
    <d v="2017-07-24T00:00:00"/>
    <n v="1.1499999999999999"/>
    <n v="1"/>
    <n v="5.6"/>
    <x v="0"/>
    <s v="Ruidoso"/>
    <s v="No considerar"/>
    <x v="0"/>
  </r>
  <r>
    <n v="4483672"/>
    <s v="Warm and Cozy Room in Harlem"/>
    <x v="1403"/>
    <s v="Fallon"/>
    <s v="Pilgrim Cathedral 15"/>
    <n v="10027"/>
    <x v="0"/>
    <s v="Harlem"/>
    <n v="4080743"/>
    <n v="-7394256"/>
    <x v="0"/>
    <x v="210"/>
    <x v="0"/>
    <n v="211"/>
    <d v="2019-07-05T00:00:00"/>
    <n v="3.72"/>
    <n v="1"/>
    <n v="5.6"/>
    <x v="0"/>
    <s v="Ruidoso"/>
    <s v="No considerar"/>
    <x v="0"/>
  </r>
  <r>
    <n v="5406067"/>
    <s v="Great Value Great Location!"/>
    <x v="1404"/>
    <s v="Vanessa"/>
    <s v="428 2nd Avenue"/>
    <n v="10010"/>
    <x v="0"/>
    <s v="Kips Bay"/>
    <n v="4073879"/>
    <n v="-7397994"/>
    <x v="0"/>
    <x v="211"/>
    <x v="0"/>
    <n v="139"/>
    <d v="2019-07-02T00:00:00"/>
    <n v="2.66"/>
    <n v="1"/>
    <n v="5.6"/>
    <x v="0"/>
    <s v="Ruidoso"/>
    <s v="No considerar"/>
    <x v="0"/>
  </r>
  <r>
    <n v="4885569"/>
    <s v="Heart of Greenwich Village - Large, Clean Space"/>
    <x v="1405"/>
    <s v="Yaniv And Vanessa"/>
    <s v="New York University Bond Street"/>
    <n v="10012"/>
    <x v="0"/>
    <s v="Greenwich Village"/>
    <n v="4073055"/>
    <n v="-740007"/>
    <x v="1"/>
    <x v="26"/>
    <x v="6"/>
    <n v="28"/>
    <d v="2018-12-31T00:00:00"/>
    <n v="0.57999999999999996"/>
    <n v="1"/>
    <n v="5.6"/>
    <x v="0"/>
    <s v="Ruidoso"/>
    <s v="No considerar"/>
    <x v="0"/>
  </r>
  <r>
    <n v="3469115"/>
    <s v="5-Star Park Slope Suite w/King Bed"/>
    <x v="1406"/>
    <s v="G"/>
    <s v="435 4th Street"/>
    <n v="11215"/>
    <x v="1"/>
    <s v="Park Slope"/>
    <n v="406705"/>
    <n v="-7397954"/>
    <x v="1"/>
    <x v="51"/>
    <x v="6"/>
    <n v="19"/>
    <d v="2019-04-07T00:00:00"/>
    <n v="0.33"/>
    <n v="1"/>
    <n v="6.9"/>
    <x v="0"/>
    <s v="Ruidoso"/>
    <s v="No considerar"/>
    <x v="0"/>
  </r>
  <r>
    <n v="3445138"/>
    <s v="The Sunniest of Brooklyn Brownstones"/>
    <x v="1406"/>
    <s v="G"/>
    <s v="431 1st Street"/>
    <n v="11215"/>
    <x v="1"/>
    <s v="Park Slope"/>
    <n v="4067224"/>
    <n v="-7397837"/>
    <x v="1"/>
    <x v="200"/>
    <x v="0"/>
    <n v="15"/>
    <d v="2019-05-27T00:00:00"/>
    <n v="0.27"/>
    <n v="1"/>
    <n v="7"/>
    <x v="0"/>
    <s v="Ruidoso"/>
    <s v="No considerar"/>
    <x v="0"/>
  </r>
  <r>
    <n v="3678829"/>
    <s v="Bright. Clean. Elegant. A perfect Brooklyn home."/>
    <x v="1406"/>
    <s v="G"/>
    <s v="175 7th Avenue"/>
    <n v="11215"/>
    <x v="1"/>
    <s v="Park Slope"/>
    <n v="4067164"/>
    <n v="-7397761"/>
    <x v="1"/>
    <x v="212"/>
    <x v="6"/>
    <n v="6"/>
    <d v="2018-12-29T00:00:00"/>
    <n v="0.12"/>
    <n v="1"/>
    <n v="7"/>
    <x v="0"/>
    <s v="Ruidoso"/>
    <s v="No considerar"/>
    <x v="0"/>
  </r>
  <r>
    <n v="3376999"/>
    <s v="Fabulous Family Getaway"/>
    <x v="1407"/>
    <s v="Julia"/>
    <s v="1325 Union Street"/>
    <n v="11225"/>
    <x v="1"/>
    <s v="Crown Heights"/>
    <n v="4066911"/>
    <n v="-7394824"/>
    <x v="1"/>
    <x v="6"/>
    <x v="0"/>
    <n v="153"/>
    <d v="2019-06-24T00:00:00"/>
    <n v="2.64"/>
    <n v="1"/>
    <n v="6.9"/>
    <x v="0"/>
    <s v="Ruidoso"/>
    <s v="No considerar"/>
    <x v="0"/>
  </r>
  <r>
    <n v="3375998"/>
    <s v="Manhattan Club Dec. 23-30, 2017"/>
    <x v="1408"/>
    <s v="Julia"/>
    <s v="204 West 55th Street"/>
    <n v="10019"/>
    <x v="0"/>
    <s v="Midtown"/>
    <n v="4076423"/>
    <n v="-7398187"/>
    <x v="0"/>
    <x v="113"/>
    <x v="7"/>
    <n v="5"/>
    <d v="2017-12-30T00:00:00"/>
    <n v="0.09"/>
    <n v="1"/>
    <n v="5.7"/>
    <x v="0"/>
    <s v="Ruidoso"/>
    <s v="No considerar"/>
    <x v="0"/>
  </r>
  <r>
    <n v="3372399"/>
    <s v="Lisa's Townhouse - Luxury &amp; Style"/>
    <x v="1409"/>
    <s v="Peter"/>
    <s v="690 Gates Avenue"/>
    <n v="11221"/>
    <x v="1"/>
    <s v="Bedford-Stuyvesant"/>
    <n v="4068753"/>
    <n v="-7393656"/>
    <x v="1"/>
    <x v="91"/>
    <x v="2"/>
    <n v="82"/>
    <d v="2019-01-01T00:00:00"/>
    <n v="1.41"/>
    <n v="1"/>
    <n v="6.9"/>
    <x v="0"/>
    <s v="Ruidoso"/>
    <s v="No considerar"/>
    <x v="0"/>
  </r>
  <r>
    <n v="3369826"/>
    <s v="Quant 1bdrm in midtown west"/>
    <x v="1410"/>
    <s v="Paul"/>
    <s v="Friedman`s 450"/>
    <n v="10018"/>
    <x v="0"/>
    <s v="Hell's Kitchen"/>
    <n v="4075524"/>
    <n v="-7399839"/>
    <x v="1"/>
    <x v="91"/>
    <x v="1"/>
    <n v="1"/>
    <d v="2014-09-24T00:00:00"/>
    <n v="0.02"/>
    <n v="1"/>
    <n v="5.6"/>
    <x v="0"/>
    <s v="Ruidoso"/>
    <s v="No considerar"/>
    <x v="0"/>
  </r>
  <r>
    <n v="3369623"/>
    <s v="Big Sunny room in NYC (M5)"/>
    <x v="1411"/>
    <s v="Michael"/>
    <s v="18-22 25th Road"/>
    <n v="11102"/>
    <x v="2"/>
    <s v="Astoria"/>
    <n v="407743"/>
    <n v="-7392579"/>
    <x v="1"/>
    <x v="33"/>
    <x v="0"/>
    <n v="33"/>
    <d v="2016-01-02T00:00:00"/>
    <n v="0.65"/>
    <n v="5"/>
    <n v="6.24"/>
    <x v="0"/>
    <s v="Ruidoso"/>
    <s v="No considerar"/>
    <x v="0"/>
  </r>
  <r>
    <n v="3367150"/>
    <s v="Sunny, spacious, 1BR in Willamsburg"/>
    <x v="1412"/>
    <s v="Aleksandra"/>
    <s v="173 North 5th Street"/>
    <n v="11211"/>
    <x v="1"/>
    <s v="Williamsburg"/>
    <n v="4071626"/>
    <n v="-7395795"/>
    <x v="1"/>
    <x v="60"/>
    <x v="3"/>
    <n v="17"/>
    <d v="2017-07-24T00:00:00"/>
    <n v="0.28000000000000003"/>
    <n v="1"/>
    <n v="6.9"/>
    <x v="0"/>
    <s v="Ruidoso"/>
    <s v="No considerar"/>
    <x v="0"/>
  </r>
  <r>
    <n v="6216318"/>
    <s v="Cozy room in a fun, low-key neighb!"/>
    <x v="1413"/>
    <s v="Jesse"/>
    <s v="30 Bushwick Avenue"/>
    <n v="11211"/>
    <x v="1"/>
    <s v="Williamsburg"/>
    <n v="407137"/>
    <n v="-7394214"/>
    <x v="0"/>
    <x v="49"/>
    <x v="12"/>
    <n v="0"/>
    <d v="2016-08-28T00:00:00"/>
    <n v="0.46"/>
    <n v="1"/>
    <n v="6.9"/>
    <x v="0"/>
    <s v="Ruidoso"/>
    <s v="No considerar"/>
    <x v="0"/>
  </r>
  <r>
    <n v="3362302"/>
    <s v="TRENDY LOWER EAST SIDE STUDIO"/>
    <x v="1414"/>
    <s v="Debris"/>
    <s v="108 Suffolk Street"/>
    <n v="10002"/>
    <x v="0"/>
    <s v="Lower East Side"/>
    <n v="4071866"/>
    <n v="-7398592"/>
    <x v="1"/>
    <x v="0"/>
    <x v="7"/>
    <n v="4"/>
    <d v="2015-01-30T00:00:00"/>
    <n v="7.0000000000000007E-2"/>
    <n v="1"/>
    <n v="5.6"/>
    <x v="0"/>
    <s v="Ruidoso"/>
    <s v="No considerar"/>
    <x v="0"/>
  </r>
  <r>
    <n v="4007770"/>
    <s v="One Bedroom in Heart of Harlem"/>
    <x v="1415"/>
    <s v="Derrick"/>
    <s v="141 West 122nd Street"/>
    <n v="10027"/>
    <x v="0"/>
    <s v="Harlem"/>
    <n v="4080655"/>
    <n v="-7394854"/>
    <x v="1"/>
    <x v="7"/>
    <x v="1"/>
    <n v="0"/>
    <d v="2016-04-18T00:00:00"/>
    <n v="0.31"/>
    <n v="1"/>
    <n v="5.6"/>
    <x v="0"/>
    <s v="Ruidoso"/>
    <s v="No considerar"/>
    <x v="0"/>
  </r>
  <r>
    <n v="3358937"/>
    <s v="ADORABLE 2BR in Chelsea!!"/>
    <x v="1416"/>
    <s v="Cayla"/>
    <s v="205 10th Avenue"/>
    <n v="10011"/>
    <x v="0"/>
    <s v="Chelsea"/>
    <n v="4074722"/>
    <n v="-7400466"/>
    <x v="1"/>
    <x v="111"/>
    <x v="0"/>
    <n v="11"/>
    <d v="2016-04-17T00:00:00"/>
    <n v="0.19"/>
    <n v="1"/>
    <n v="5.6"/>
    <x v="0"/>
    <s v="Ruidoso"/>
    <s v="No considerar"/>
    <x v="0"/>
  </r>
  <r>
    <n v="3357882"/>
    <s v="Spacious and unique 1 bdrm / 2 bath"/>
    <x v="1417"/>
    <s v="Caleb"/>
    <s v="133 East 66th Street"/>
    <n v="10065"/>
    <x v="0"/>
    <s v="Upper East Side"/>
    <n v="4076649"/>
    <n v="-7396453"/>
    <x v="1"/>
    <x v="17"/>
    <x v="2"/>
    <n v="49"/>
    <d v="2018-12-02T00:00:00"/>
    <n v="0.84"/>
    <n v="1"/>
    <n v="5.6"/>
    <x v="0"/>
    <s v="Ruidoso"/>
    <s v="No considerar"/>
    <x v="0"/>
  </r>
  <r>
    <n v="4644688"/>
    <s v="2 Bedroom New York Charmer"/>
    <x v="1418"/>
    <s v="Lee"/>
    <s v="One Worldwide Plaza West 49th Street"/>
    <n v="10019"/>
    <x v="0"/>
    <s v="Hell's Kitchen"/>
    <n v="4076198"/>
    <n v="-7398718"/>
    <x v="1"/>
    <x v="40"/>
    <x v="6"/>
    <n v="9"/>
    <d v="2016-07-12T00:00:00"/>
    <n v="0.21"/>
    <n v="1"/>
    <n v="5.7"/>
    <x v="0"/>
    <s v="Ruidoso"/>
    <s v="No considerar"/>
    <x v="0"/>
  </r>
  <r>
    <n v="3354459"/>
    <s v="Family home near Prospect Park"/>
    <x v="1419"/>
    <s v="Johanna"/>
    <s v="404 11th Street"/>
    <n v="11215"/>
    <x v="1"/>
    <s v="South Slope"/>
    <n v="4066691"/>
    <n v="-7398507"/>
    <x v="1"/>
    <x v="17"/>
    <x v="1"/>
    <n v="4"/>
    <d v="2019-04-27T00:00:00"/>
    <n v="7.0000000000000007E-2"/>
    <n v="1"/>
    <n v="6.9"/>
    <x v="0"/>
    <s v="Ruidoso"/>
    <s v="No considerar"/>
    <x v="0"/>
  </r>
  <r>
    <n v="3642325"/>
    <s v="Luxurious Brooklyn 2BD w/ Parking"/>
    <x v="1420"/>
    <s v="Olga"/>
    <s v="23 Bogardus Street"/>
    <n v="11235"/>
    <x v="1"/>
    <s v="Sheepshead Bay"/>
    <n v="4058363"/>
    <n v="-7393553"/>
    <x v="1"/>
    <x v="168"/>
    <x v="7"/>
    <n v="3"/>
    <d v="2017-03-13T00:00:00"/>
    <n v="0.05"/>
    <n v="1"/>
    <n v="6.9"/>
    <x v="0"/>
    <s v="Ruidoso"/>
    <s v="No considerar"/>
    <x v="0"/>
  </r>
  <r>
    <n v="3352608"/>
    <s v="A Dream! Luxury 3 Bedroom Apt+Pking"/>
    <x v="1420"/>
    <s v="Olga"/>
    <s v="2806 Ford Street"/>
    <n v="11235"/>
    <x v="1"/>
    <s v="Sheepshead Bay"/>
    <n v="4058527"/>
    <n v="-7393534"/>
    <x v="1"/>
    <x v="111"/>
    <x v="2"/>
    <n v="8"/>
    <d v="2017-01-09T00:00:00"/>
    <n v="0.13"/>
    <n v="1"/>
    <n v="6.9"/>
    <x v="0"/>
    <s v="Ruidoso"/>
    <s v="No considerar"/>
    <x v="0"/>
  </r>
  <r>
    <n v="3434303"/>
    <s v="Cute Studio in Midtown East/UES!"/>
    <x v="1421"/>
    <s v="Sharon"/>
    <s v="431 East 57th Street"/>
    <n v="10022"/>
    <x v="0"/>
    <s v="Midtown"/>
    <n v="4075812"/>
    <n v="-7396171"/>
    <x v="1"/>
    <x v="5"/>
    <x v="6"/>
    <n v="4"/>
    <d v="2016-11-10T00:00:00"/>
    <n v="7.0000000000000007E-2"/>
    <n v="1"/>
    <n v="5.6"/>
    <x v="0"/>
    <s v="Ruidoso"/>
    <s v="No considerar"/>
    <x v="0"/>
  </r>
  <r>
    <n v="4308798"/>
    <s v="Upper East Side 1-Bedroom"/>
    <x v="1422"/>
    <s v="Karen"/>
    <s v="Temple Israel 112"/>
    <n v="10021"/>
    <x v="0"/>
    <s v="Upper East Side"/>
    <n v="4077254"/>
    <n v="-7396193"/>
    <x v="1"/>
    <x v="6"/>
    <x v="6"/>
    <n v="58"/>
    <d v="2019-06-11T00:00:00"/>
    <n v="1.02"/>
    <n v="1"/>
    <n v="5.6"/>
    <x v="0"/>
    <s v="Ruidoso"/>
    <s v="No considerar"/>
    <x v="0"/>
  </r>
  <r>
    <n v="3344815"/>
    <s v="Good Living in Brooklyn! Double Bed"/>
    <x v="1423"/>
    <s v="Karen"/>
    <s v="1476 Myrtle Avenue"/>
    <n v="11237"/>
    <x v="1"/>
    <s v="Bushwick"/>
    <n v="4069893"/>
    <n v="-7391549"/>
    <x v="0"/>
    <x v="99"/>
    <x v="6"/>
    <n v="55"/>
    <d v="2019-01-02T00:00:00"/>
    <n v="1.24"/>
    <n v="1"/>
    <n v="6.9"/>
    <x v="0"/>
    <s v="Ruidoso"/>
    <s v="No considerar"/>
    <x v="0"/>
  </r>
  <r>
    <n v="3344237"/>
    <s v="Stay in the heart of the East side!"/>
    <x v="1424"/>
    <s v="Alejandro"/>
    <s v="1075 1st Avenue"/>
    <n v="10022"/>
    <x v="0"/>
    <s v="Midtown"/>
    <n v="4075958"/>
    <n v="-7396231"/>
    <x v="0"/>
    <x v="0"/>
    <x v="6"/>
    <n v="55"/>
    <d v="2019-06-27T00:00:00"/>
    <n v="0.89"/>
    <n v="1"/>
    <n v="5.6"/>
    <x v="0"/>
    <s v="Ruidoso"/>
    <s v="No considerar"/>
    <x v="0"/>
  </r>
  <r>
    <n v="3343299"/>
    <s v="Gorgeous brownstone- NYC living! "/>
    <x v="1425"/>
    <s v="Nicole"/>
    <s v="159 Lexington Avenue"/>
    <n v="10016"/>
    <x v="0"/>
    <s v="Kips Bay"/>
    <n v="4074369"/>
    <n v="-7398153"/>
    <x v="1"/>
    <x v="180"/>
    <x v="6"/>
    <n v="4"/>
    <d v="2015-09-14T00:00:00"/>
    <n v="7.0000000000000007E-2"/>
    <n v="1"/>
    <n v="5.7"/>
    <x v="0"/>
    <s v="Ruidoso"/>
    <s v="No considerar"/>
    <x v="0"/>
  </r>
  <r>
    <n v="3343038"/>
    <s v="Mellow One Bedroom in Chelsea "/>
    <x v="1426"/>
    <s v="Spencer"/>
    <s v="466 West 26th Street"/>
    <n v="10001"/>
    <x v="0"/>
    <s v="Chelsea"/>
    <n v="4074934"/>
    <n v="-7400274"/>
    <x v="1"/>
    <x v="213"/>
    <x v="1"/>
    <n v="8"/>
    <d v="2014-08-28T00:00:00"/>
    <n v="0.13"/>
    <n v="1"/>
    <n v="5.7"/>
    <x v="0"/>
    <s v="Ruidoso"/>
    <s v="No considerar"/>
    <x v="0"/>
  </r>
  <r>
    <n v="3334850"/>
    <s v="Charming Quiet Apartment in NYC (å®‰éœå…¬å¯“)"/>
    <x v="1427"/>
    <s v="Mark"/>
    <s v="449 2nd Avenue"/>
    <n v="10010"/>
    <x v="0"/>
    <s v="Kips Bay"/>
    <n v="4073953"/>
    <n v="-7398009"/>
    <x v="1"/>
    <x v="115"/>
    <x v="31"/>
    <n v="5"/>
    <d v="2018-07-03T00:00:00"/>
    <n v="0.08"/>
    <n v="1"/>
    <n v="5.6"/>
    <x v="0"/>
    <s v="Ruidoso"/>
    <s v="No considerar"/>
    <x v="0"/>
  </r>
  <r>
    <n v="3601324"/>
    <s v="7even Days Sleep Near Prospect Park"/>
    <x v="1428"/>
    <s v="Louis"/>
    <s v="13 Stoddard Place"/>
    <n v="11225"/>
    <x v="1"/>
    <s v="Crown Heights"/>
    <n v="4066529"/>
    <n v="-739557"/>
    <x v="1"/>
    <x v="70"/>
    <x v="2"/>
    <n v="150"/>
    <d v="2019-07-03T00:00:00"/>
    <n v="2.48"/>
    <n v="1"/>
    <n v="6.9"/>
    <x v="0"/>
    <s v="Ruidoso"/>
    <s v="No considerar"/>
    <x v="0"/>
  </r>
  <r>
    <n v="3332881"/>
    <s v="Apartment near Upper East Side"/>
    <x v="1429"/>
    <s v="Jeremy"/>
    <s v="1539 Lexington Avenue"/>
    <n v="10029"/>
    <x v="0"/>
    <s v="East Harlem"/>
    <n v="4078728"/>
    <n v="-7394976"/>
    <x v="1"/>
    <x v="6"/>
    <x v="0"/>
    <n v="1"/>
    <d v="2016-05-15T00:00:00"/>
    <n v="0.03"/>
    <n v="1"/>
    <n v="5.6"/>
    <x v="0"/>
    <s v="Ruidoso"/>
    <s v="No considerar"/>
    <x v="0"/>
  </r>
  <r>
    <n v="3605493"/>
    <s v="Spacious Private Apt. Near All!"/>
    <x v="1430"/>
    <s v="Jason"/>
    <s v="30-33 48th Street"/>
    <n v="11103"/>
    <x v="2"/>
    <s v="Astoria"/>
    <n v="4075997"/>
    <n v="-7390926"/>
    <x v="1"/>
    <x v="61"/>
    <x v="0"/>
    <n v="29"/>
    <d v="2016-08-02T00:00:00"/>
    <n v="0.55000000000000004"/>
    <n v="5"/>
    <n v="6.24"/>
    <x v="0"/>
    <s v="Ruidoso"/>
    <s v="No considerar"/>
    <x v="0"/>
  </r>
  <r>
    <n v="3328706"/>
    <s v="Central Park West. Queen Size Room"/>
    <x v="1431"/>
    <s v="Fernando"/>
    <s v="70 West 106th Street"/>
    <n v="10025"/>
    <x v="0"/>
    <s v="Upper West Side"/>
    <n v="4079893"/>
    <n v="-7396249"/>
    <x v="0"/>
    <x v="57"/>
    <x v="1"/>
    <n v="146"/>
    <d v="2019-06-23T00:00:00"/>
    <n v="2.67"/>
    <n v="1"/>
    <n v="5.6"/>
    <x v="0"/>
    <s v="Ruidoso"/>
    <s v="No considerar"/>
    <x v="0"/>
  </r>
  <r>
    <n v="4308612"/>
    <s v="Holiday special! Best location!"/>
    <x v="1432"/>
    <s v="Ehud"/>
    <s v="416 West 52nd Street"/>
    <n v="10019"/>
    <x v="0"/>
    <s v="Hell's Kitchen"/>
    <n v="4076502"/>
    <n v="-7398932"/>
    <x v="1"/>
    <x v="0"/>
    <x v="1"/>
    <n v="186"/>
    <d v="2019-06-30T00:00:00"/>
    <n v="3.28"/>
    <n v="1"/>
    <n v="5.6"/>
    <x v="0"/>
    <s v="Ruidoso"/>
    <s v="No considerar"/>
    <x v="0"/>
  </r>
  <r>
    <n v="3325617"/>
    <s v="LEGAL studio in Queens"/>
    <x v="1433"/>
    <s v="Shawn &amp; Christine"/>
    <s v="Kathryn M. Phelan  School - P.S. 11 Skillman Avenue"/>
    <n v="11377"/>
    <x v="2"/>
    <s v="Woodside"/>
    <n v="4074549"/>
    <n v="-7390872"/>
    <x v="1"/>
    <x v="49"/>
    <x v="6"/>
    <n v="216"/>
    <d v="2019-06-18T00:00:00"/>
    <n v="3.54"/>
    <n v="5"/>
    <n v="6.24"/>
    <x v="0"/>
    <s v="Ruidoso"/>
    <s v="No considerar"/>
    <x v="0"/>
  </r>
  <r>
    <n v="3325584"/>
    <s v="Cozy UWS Apt Close to Central Park / Times Square"/>
    <x v="1434"/>
    <s v="Fate"/>
    <s v="254 West 103rd Street"/>
    <n v="10025"/>
    <x v="0"/>
    <s v="Upper West Side"/>
    <n v="407995"/>
    <n v="-7396965"/>
    <x v="1"/>
    <x v="55"/>
    <x v="3"/>
    <n v="2"/>
    <d v="2018-01-02T00:00:00"/>
    <n v="0.06"/>
    <n v="1"/>
    <n v="5.6"/>
    <x v="0"/>
    <s v="Ruidoso"/>
    <s v="No considerar"/>
    <x v="0"/>
  </r>
  <r>
    <n v="3324203"/>
    <s v="Spacious Studio in my new smart house"/>
    <x v="1435"/>
    <s v="Dorina"/>
    <s v="72-12 66th Drive"/>
    <n v="11379"/>
    <x v="2"/>
    <s v="Middle Village"/>
    <n v="4071347"/>
    <n v="-7388199"/>
    <x v="1"/>
    <x v="34"/>
    <x v="0"/>
    <n v="160"/>
    <d v="2019-07-05T00:00:00"/>
    <n v="2.65"/>
    <n v="5"/>
    <n v="6.24"/>
    <x v="0"/>
    <s v="Ruidoso"/>
    <s v="No considerar"/>
    <x v="0"/>
  </r>
  <r>
    <n v="3323189"/>
    <s v="2000 sq ft Photographers loft"/>
    <x v="1436"/>
    <s v="Dave"/>
    <s v="25 Allen Street"/>
    <n v="10002"/>
    <x v="0"/>
    <s v="Chinatown"/>
    <n v="4071556"/>
    <n v="-7399234"/>
    <x v="1"/>
    <x v="214"/>
    <x v="6"/>
    <n v="85"/>
    <d v="2019-06-30T00:00:00"/>
    <n v="1.52"/>
    <n v="2"/>
    <n v="5.8"/>
    <x v="0"/>
    <s v="Ruidoso"/>
    <s v="No considerar"/>
    <x v="0"/>
  </r>
  <r>
    <n v="3874702"/>
    <s v="A garden apartment in a brownstone."/>
    <x v="1437"/>
    <s v="Marek"/>
    <s v="406 Grand Avenue"/>
    <n v="11238"/>
    <x v="1"/>
    <s v="Clinton Hill"/>
    <n v="4068423"/>
    <n v="-7396242"/>
    <x v="1"/>
    <x v="72"/>
    <x v="2"/>
    <n v="53"/>
    <d v="2019-06-02T00:00:00"/>
    <n v="0.9"/>
    <n v="1"/>
    <n v="6.9"/>
    <x v="0"/>
    <s v="Ruidoso"/>
    <s v="No considerar"/>
    <x v="0"/>
  </r>
  <r>
    <n v="4449611"/>
    <s v="Big Duplex 1 BR/Loft w/ outdoors"/>
    <x v="1438"/>
    <s v="Michael"/>
    <s v="949 REAR-A Willoughby Avenue"/>
    <n v="11221"/>
    <x v="1"/>
    <s v="Bushwick"/>
    <n v="4069796"/>
    <n v="-7393124"/>
    <x v="1"/>
    <x v="17"/>
    <x v="7"/>
    <n v="0"/>
    <d v="2016-01-03T00:00:00"/>
    <n v="0.06"/>
    <n v="1"/>
    <n v="6.9"/>
    <x v="0"/>
    <s v="Ruidoso"/>
    <s v="No considerar"/>
    <x v="0"/>
  </r>
  <r>
    <n v="4421355"/>
    <s v="Your own apartment in Brooklyn!"/>
    <x v="1439"/>
    <s v="Estelle"/>
    <s v="145 Marcus Garvey Boulevard"/>
    <n v="11206"/>
    <x v="1"/>
    <s v="Bedford-Stuyvesant"/>
    <n v="4069367"/>
    <n v="-7393981"/>
    <x v="1"/>
    <x v="58"/>
    <x v="2"/>
    <n v="0"/>
    <d v="2019-06-16T00:00:00"/>
    <n v="1.17"/>
    <n v="1"/>
    <n v="6.9"/>
    <x v="0"/>
    <s v="Ruidoso"/>
    <s v="No considerar"/>
    <x v="0"/>
  </r>
  <r>
    <n v="5749889"/>
    <s v="Sunny back bedroom in duplex"/>
    <x v="1440"/>
    <s v="Emily"/>
    <s v="409 8th Street"/>
    <n v="11215"/>
    <x v="1"/>
    <s v="Park Slope"/>
    <n v="4066801"/>
    <n v="-7398142"/>
    <x v="0"/>
    <x v="12"/>
    <x v="7"/>
    <n v="0"/>
    <d v="2018-05-31T00:00:00"/>
    <n v="0.16"/>
    <n v="1"/>
    <n v="6.9"/>
    <x v="0"/>
    <s v="Ruidoso"/>
    <s v="No considerar"/>
    <x v="0"/>
  </r>
  <r>
    <n v="6652755"/>
    <s v="The Art Loft! Spacious and Bright!"/>
    <x v="1441"/>
    <s v="Kim"/>
    <s v="265 Willoughby Avenue"/>
    <n v="11205"/>
    <x v="1"/>
    <s v="Bedford-Stuyvesant"/>
    <n v="406924"/>
    <n v="-7396029"/>
    <x v="1"/>
    <x v="8"/>
    <x v="2"/>
    <n v="25"/>
    <d v="2018-01-02T00:00:00"/>
    <n v="0.51"/>
    <n v="1"/>
    <n v="6.9"/>
    <x v="0"/>
    <s v="Ruidoso"/>
    <s v="No considerar"/>
    <x v="0"/>
  </r>
  <r>
    <n v="3473305"/>
    <s v="One bedroom apartment"/>
    <x v="1442"/>
    <s v="Nicholas"/>
    <s v="521 Greene Avenue"/>
    <n v="11216"/>
    <x v="1"/>
    <s v="Bedford-Stuyvesant"/>
    <n v="4068887"/>
    <n v="-7395013"/>
    <x v="1"/>
    <x v="19"/>
    <x v="0"/>
    <n v="15"/>
    <d v="2016-06-21T00:00:00"/>
    <n v="0.25"/>
    <n v="1"/>
    <n v="6.9"/>
    <x v="0"/>
    <s v="Ruidoso"/>
    <s v="No considerar"/>
    <x v="0"/>
  </r>
  <r>
    <n v="3920562"/>
    <s v="Large &amp; Beautiful Manhattan NYC"/>
    <x v="1443"/>
    <s v="Ian"/>
    <s v="112 East 116th Street"/>
    <n v="10029"/>
    <x v="0"/>
    <s v="East Harlem"/>
    <n v="4079882"/>
    <n v="-7394266"/>
    <x v="0"/>
    <x v="11"/>
    <x v="1"/>
    <n v="295"/>
    <d v="2019-06-27T00:00:00"/>
    <n v="4.99"/>
    <n v="1"/>
    <n v="5.6"/>
    <x v="0"/>
    <s v="Ruidoso"/>
    <s v="No considerar"/>
    <x v="0"/>
  </r>
  <r>
    <n v="3884893"/>
    <s v="Convenient Lovely Manhattan Private Bathroom"/>
    <x v="1443"/>
    <s v="Ian"/>
    <s v="City Fresh Market 125"/>
    <n v="10035"/>
    <x v="0"/>
    <s v="East Harlem"/>
    <n v="4079887"/>
    <n v="-7394178"/>
    <x v="0"/>
    <x v="45"/>
    <x v="1"/>
    <n v="297"/>
    <d v="2019-07-03T00:00:00"/>
    <n v="5.03"/>
    <n v="1"/>
    <n v="5.6"/>
    <x v="0"/>
    <s v="Ruidoso"/>
    <s v="No considerar"/>
    <x v="0"/>
  </r>
  <r>
    <n v="3309982"/>
    <s v="3 Bedroom Brownstone in Historic Crown Heights."/>
    <x v="1444"/>
    <s v="Simone"/>
    <s v="604 Eastern Parkway"/>
    <n v="11225"/>
    <x v="1"/>
    <s v="Crown Heights"/>
    <n v="4066939"/>
    <n v="-7394839"/>
    <x v="1"/>
    <x v="7"/>
    <x v="6"/>
    <n v="55"/>
    <d v="2019-01-01T00:00:00"/>
    <n v="0.91"/>
    <n v="1"/>
    <n v="6.9"/>
    <x v="0"/>
    <s v="Ruidoso"/>
    <s v="No considerar"/>
    <x v="0"/>
  </r>
  <r>
    <n v="4512329"/>
    <s v="Spacious Room in Sugar Hill"/>
    <x v="1445"/>
    <s v="Douglas"/>
    <s v="155th Street Saint Nicholas Avenue"/>
    <n v="10040"/>
    <x v="0"/>
    <s v="Washington Heights"/>
    <n v="4083089"/>
    <n v="-7394125"/>
    <x v="0"/>
    <x v="16"/>
    <x v="0"/>
    <n v="3"/>
    <d v="2016-07-14T00:00:00"/>
    <n v="0.05"/>
    <n v="1"/>
    <n v="5.6"/>
    <x v="0"/>
    <s v="Ruidoso"/>
    <s v="No considerar"/>
    <x v="0"/>
  </r>
  <r>
    <n v="3303382"/>
    <s v="Hamilton Heights - Private Guest Suite"/>
    <x v="1446"/>
    <s v="Delphine And Michael"/>
    <s v="611 West 148th Street"/>
    <n v="10031"/>
    <x v="0"/>
    <s v="Harlem"/>
    <n v="4082888"/>
    <n v="-7394997"/>
    <x v="1"/>
    <x v="8"/>
    <x v="3"/>
    <n v="115"/>
    <d v="2019-06-29T00:00:00"/>
    <n v="1.9"/>
    <n v="1"/>
    <n v="5.6"/>
    <x v="0"/>
    <s v="Ruidoso"/>
    <s v="No considerar"/>
    <x v="0"/>
  </r>
  <r>
    <n v="3302921"/>
    <s v="Cozy quiet East Village room/en suite bathroom"/>
    <x v="1447"/>
    <s v="Carrie"/>
    <s v="210 East 5th Street"/>
    <n v="10003"/>
    <x v="0"/>
    <s v="East Village"/>
    <n v="4072749"/>
    <n v="-7399071"/>
    <x v="1"/>
    <x v="87"/>
    <x v="6"/>
    <n v="138"/>
    <d v="2019-06-23T00:00:00"/>
    <n v="2.86"/>
    <n v="1"/>
    <n v="5.6"/>
    <x v="0"/>
    <s v="Ruidoso"/>
    <s v="No considerar"/>
    <x v="0"/>
  </r>
  <r>
    <n v="3302463"/>
    <s v="Luxurious Brownstone Parlour"/>
    <x v="1448"/>
    <s v="Robert"/>
    <s v="108 East 16th Street"/>
    <n v="10003"/>
    <x v="0"/>
    <s v="Gramercy"/>
    <n v="4073548"/>
    <n v="-7398896"/>
    <x v="1"/>
    <x v="31"/>
    <x v="2"/>
    <n v="30"/>
    <d v="2019-06-22T00:00:00"/>
    <n v="0.5"/>
    <n v="1"/>
    <n v="5.6"/>
    <x v="0"/>
    <s v="Ruidoso"/>
    <s v="No considerar"/>
    <x v="0"/>
  </r>
  <r>
    <n v="3496384"/>
    <s v="Interfaith Retreat Guest Rooms (Om)"/>
    <x v="1449"/>
    <s v="Alex And Zeena"/>
    <s v="320 West 30th Street"/>
    <n v="10001"/>
    <x v="0"/>
    <s v="Chelsea"/>
    <n v="4074977"/>
    <n v="-7399647"/>
    <x v="0"/>
    <x v="12"/>
    <x v="1"/>
    <n v="145"/>
    <d v="2019-06-24T00:00:00"/>
    <n v="3.48"/>
    <n v="1"/>
    <n v="5.6"/>
    <x v="0"/>
    <s v="Ruidoso"/>
    <s v="No considerar"/>
    <x v="0"/>
  </r>
  <r>
    <n v="3616527"/>
    <s v="Pvt 1 Bed in Fort Greene"/>
    <x v="1450"/>
    <s v="Matthew"/>
    <s v="168 Flushing Avenue"/>
    <n v="11205"/>
    <x v="1"/>
    <s v="Clinton Hill"/>
    <n v="4069741"/>
    <n v="-7396942"/>
    <x v="1"/>
    <x v="6"/>
    <x v="1"/>
    <n v="0"/>
    <d v="2018-10-08T00:00:00"/>
    <n v="0.21"/>
    <n v="1"/>
    <n v="6.9"/>
    <x v="0"/>
    <s v="Ruidoso"/>
    <s v="No considerar"/>
    <x v="0"/>
  </r>
  <r>
    <n v="4274589"/>
    <s v="Modern XL Tribeca apt with terrace "/>
    <x v="1451"/>
    <s v="Lp"/>
    <s v="56 Leonard Street 56"/>
    <n v="10013"/>
    <x v="0"/>
    <s v="Tribeca"/>
    <n v="4071743"/>
    <n v="-7400623"/>
    <x v="1"/>
    <x v="10"/>
    <x v="6"/>
    <n v="23"/>
    <d v="2017-04-12T00:00:00"/>
    <n v="0.4"/>
    <n v="1"/>
    <n v="5.6"/>
    <x v="0"/>
    <s v="Ruidoso"/>
    <s v="No considerar"/>
    <x v="0"/>
  </r>
  <r>
    <n v="3293842"/>
    <s v="Brooklyn Living with Balcony!"/>
    <x v="1452"/>
    <s v="Theresa"/>
    <s v="NY Kitchen &amp; Home 161"/>
    <n v="11232"/>
    <x v="1"/>
    <s v="Sunset Park"/>
    <n v="4066294"/>
    <n v="-7399675"/>
    <x v="1"/>
    <x v="215"/>
    <x v="27"/>
    <n v="8"/>
    <d v="2019-04-27T00:00:00"/>
    <n v="0.13"/>
    <n v="1"/>
    <n v="6.9"/>
    <x v="0"/>
    <s v="Ruidoso"/>
    <s v="No considerar"/>
    <x v="0"/>
  </r>
  <r>
    <n v="3291286"/>
    <s v="Private Room in great neighborhood"/>
    <x v="1453"/>
    <s v="Rachel"/>
    <s v="34-34 30th Street"/>
    <n v="11106"/>
    <x v="2"/>
    <s v="Long Island City"/>
    <n v="407593"/>
    <n v="-7392884"/>
    <x v="0"/>
    <x v="6"/>
    <x v="1"/>
    <n v="0"/>
    <d v="2017-05-01T00:00:00"/>
    <n v="0.23"/>
    <n v="5"/>
    <n v="6.24"/>
    <x v="0"/>
    <s v="Ruidoso"/>
    <s v="No considerar"/>
    <x v="0"/>
  </r>
  <r>
    <n v="5736925"/>
    <s v="Park Slope center Garden Studio  "/>
    <x v="1454"/>
    <s v="Susan"/>
    <s v="362 8th Street"/>
    <n v="11215"/>
    <x v="1"/>
    <s v="Park Slope"/>
    <n v="4066812"/>
    <n v="-7398303"/>
    <x v="1"/>
    <x v="48"/>
    <x v="6"/>
    <n v="232"/>
    <d v="2019-07-04T00:00:00"/>
    <n v="4.46"/>
    <n v="1"/>
    <n v="6.9"/>
    <x v="0"/>
    <s v="Ruidoso"/>
    <s v="No considerar"/>
    <x v="0"/>
  </r>
  <r>
    <n v="5050799"/>
    <s v="Great Prospect / Crown Heights 1BR"/>
    <x v="1455"/>
    <s v="Will"/>
    <s v="434 Prospect Place"/>
    <n v="11238"/>
    <x v="1"/>
    <s v="Crown Heights"/>
    <n v="4067586"/>
    <n v="-739621"/>
    <x v="1"/>
    <x v="92"/>
    <x v="2"/>
    <n v="22"/>
    <d v="2015-10-28T00:00:00"/>
    <n v="0.42"/>
    <n v="1"/>
    <n v="6.9"/>
    <x v="0"/>
    <s v="Ruidoso"/>
    <s v="Dentro del presupuesto"/>
    <x v="0"/>
  </r>
  <r>
    <n v="3286369"/>
    <s v="Close to JFK &amp; LGA Feels like home"/>
    <x v="1456"/>
    <s v="Smidty"/>
    <s v="2608 Atlantic Avenue"/>
    <n v="11207"/>
    <x v="1"/>
    <s v="East New York"/>
    <n v="4067517"/>
    <n v="-7389814"/>
    <x v="0"/>
    <x v="39"/>
    <x v="1"/>
    <n v="173"/>
    <d v="2019-07-02T00:00:00"/>
    <n v="4.6900000000000004"/>
    <n v="1"/>
    <n v="6.9"/>
    <x v="0"/>
    <s v="Ruidoso"/>
    <s v="No considerar"/>
    <x v="0"/>
  </r>
  <r>
    <n v="6425712"/>
    <s v="Roomy and quiet 2BR in Manhattan!"/>
    <x v="1457"/>
    <s v="Candace"/>
    <s v="211 Pinehurst Avenue"/>
    <n v="10033"/>
    <x v="0"/>
    <s v="Washington Heights"/>
    <n v="4085516"/>
    <n v="-739378"/>
    <x v="1"/>
    <x v="17"/>
    <x v="1"/>
    <n v="2"/>
    <d v="2015-06-27T00:00:00"/>
    <n v="0.04"/>
    <n v="1"/>
    <n v="5.6"/>
    <x v="0"/>
    <s v="Ruidoso"/>
    <s v="No considerar"/>
    <x v="0"/>
  </r>
  <r>
    <n v="3283409"/>
    <s v="Beautiful Brooklyn Brownstone"/>
    <x v="1458"/>
    <s v="Mary &amp; Josh"/>
    <s v="797 Hancock Street"/>
    <n v="11221"/>
    <x v="1"/>
    <s v="Bedford-Stuyvesant"/>
    <n v="4068562"/>
    <n v="-7392375"/>
    <x v="1"/>
    <x v="96"/>
    <x v="6"/>
    <n v="124"/>
    <d v="2019-06-25T00:00:00"/>
    <n v="2.09"/>
    <n v="1"/>
    <n v="6.9"/>
    <x v="0"/>
    <s v="Ruidoso"/>
    <s v="No considerar"/>
    <x v="0"/>
  </r>
  <r>
    <n v="3283028"/>
    <s v="NICE Williamsburg Brooklyn, 2 Bedrooms off L train"/>
    <x v="1459"/>
    <s v="Danny"/>
    <s v="220 Leonard Street"/>
    <n v="11211"/>
    <x v="1"/>
    <s v="Williamsburg"/>
    <n v="4071165"/>
    <n v="-7394708"/>
    <x v="1"/>
    <x v="38"/>
    <x v="2"/>
    <n v="51"/>
    <d v="2019-06-02T00:00:00"/>
    <n v="0.83"/>
    <n v="1"/>
    <n v="6.9"/>
    <x v="0"/>
    <s v="Ruidoso"/>
    <s v="No considerar"/>
    <x v="0"/>
  </r>
  <r>
    <n v="3278631"/>
    <s v="Private Bedroom Available June 1"/>
    <x v="1460"/>
    <s v="Hope"/>
    <s v="56 East 118th Street"/>
    <n v="10035"/>
    <x v="0"/>
    <s v="East Harlem"/>
    <n v="408008"/>
    <n v="-7394347"/>
    <x v="0"/>
    <x v="58"/>
    <x v="1"/>
    <n v="3"/>
    <d v="2015-06-06T00:00:00"/>
    <n v="0.05"/>
    <n v="1"/>
    <n v="5.6"/>
    <x v="0"/>
    <s v="Ruidoso"/>
    <s v="No considerar"/>
    <x v="0"/>
  </r>
  <r>
    <n v="4354764"/>
    <s v="A private humble abode for you"/>
    <x v="1461"/>
    <s v="Sandra"/>
    <s v="1326 East 98th Street"/>
    <n v="11236"/>
    <x v="1"/>
    <s v="Canarsie"/>
    <n v="4063969"/>
    <n v="-7389548"/>
    <x v="1"/>
    <x v="11"/>
    <x v="6"/>
    <n v="112"/>
    <d v="2019-06-16T00:00:00"/>
    <n v="1.96"/>
    <n v="1"/>
    <n v="6.9"/>
    <x v="0"/>
    <s v="Ruidoso"/>
    <s v="No considerar"/>
    <x v="0"/>
  </r>
  <r>
    <n v="3278530"/>
    <s v="Private room in Williamsburg apt"/>
    <x v="1462"/>
    <s v="Travis"/>
    <s v="16 Ten Eyck Street"/>
    <n v="11206"/>
    <x v="1"/>
    <s v="Williamsburg"/>
    <n v="4070943"/>
    <n v="-7394948"/>
    <x v="0"/>
    <x v="28"/>
    <x v="2"/>
    <n v="6"/>
    <d v="2017-09-06T00:00:00"/>
    <n v="0.16"/>
    <n v="1"/>
    <n v="6.9"/>
    <x v="0"/>
    <s v="Ruidoso"/>
    <s v="No considerar"/>
    <x v="0"/>
  </r>
  <r>
    <n v="3276963"/>
    <s v="Huge, Perfect Location West Village"/>
    <x v="1463"/>
    <s v="Celeste"/>
    <s v="170 West 12th Street"/>
    <n v="10011"/>
    <x v="0"/>
    <s v="West Village"/>
    <n v="4073691"/>
    <n v="-7400013"/>
    <x v="1"/>
    <x v="216"/>
    <x v="12"/>
    <n v="18"/>
    <d v="2019-06-24T00:00:00"/>
    <n v="0.3"/>
    <n v="1"/>
    <n v="5.6"/>
    <x v="0"/>
    <s v="Ruidoso"/>
    <s v="No considerar"/>
    <x v="0"/>
  </r>
  <r>
    <n v="6462078"/>
    <s v="Great room near CUMC!"/>
    <x v="1464"/>
    <s v="Alana"/>
    <s v="718 West 171st Street"/>
    <n v="10032"/>
    <x v="0"/>
    <s v="Washington Heights"/>
    <n v="4084441"/>
    <n v="-7394218"/>
    <x v="0"/>
    <x v="65"/>
    <x v="13"/>
    <n v="0"/>
    <d v="2015-12-06T00:00:00"/>
    <n v="1.18"/>
    <n v="1"/>
    <n v="5.6"/>
    <x v="0"/>
    <s v="Ruidoso"/>
    <s v="Dentro del presupuesto"/>
    <x v="0"/>
  </r>
  <r>
    <n v="5353431"/>
    <s v="Charming Studio close to everything"/>
    <x v="1465"/>
    <s v="Britta"/>
    <s v="Myrtle Village Green Myrtle Avenue"/>
    <n v="11237"/>
    <x v="1"/>
    <s v="Bedford-Stuyvesant"/>
    <n v="4069365"/>
    <n v="-7395841"/>
    <x v="1"/>
    <x v="65"/>
    <x v="2"/>
    <n v="5"/>
    <d v="2016-01-05T00:00:00"/>
    <n v="0.09"/>
    <n v="1"/>
    <n v="6.9"/>
    <x v="0"/>
    <s v="Ruidoso"/>
    <s v="Dentro del presupuesto"/>
    <x v="0"/>
  </r>
  <r>
    <n v="5558242"/>
    <s v="Sunny Park Slope Studio Brownstone"/>
    <x v="1466"/>
    <s v="Galya"/>
    <s v="305 8th Avenue"/>
    <n v="11215"/>
    <x v="1"/>
    <s v="Park Slope"/>
    <n v="4066907"/>
    <n v="-7397609"/>
    <x v="1"/>
    <x v="89"/>
    <x v="2"/>
    <n v="4"/>
    <d v="2017-06-23T00:00:00"/>
    <n v="0.08"/>
    <n v="1"/>
    <n v="6.9"/>
    <x v="0"/>
    <s v="Ruidoso"/>
    <s v="No considerar"/>
    <x v="0"/>
  </r>
  <r>
    <n v="3272201"/>
    <s v="Gorgeous Chic Apt on Prime West Village Street"/>
    <x v="1467"/>
    <s v="Katie"/>
    <s v="116 Perry Street"/>
    <n v="10014"/>
    <x v="0"/>
    <s v="West Village"/>
    <n v="4073504"/>
    <n v="-7400658"/>
    <x v="1"/>
    <x v="112"/>
    <x v="7"/>
    <n v="14"/>
    <d v="2017-11-06T00:00:00"/>
    <n v="0.23"/>
    <n v="1"/>
    <n v="5.6"/>
    <x v="0"/>
    <s v="Ruidoso"/>
    <s v="No considerar"/>
    <x v="0"/>
  </r>
  <r>
    <n v="3270009"/>
    <s v="Private oasis-charming gingerbread home!â¤ï¸â¤ï¸â¤ï¸â¤ï¸â¤ï¸"/>
    <x v="1468"/>
    <s v="Suzy"/>
    <s v="304 MacDonough Street"/>
    <n v="11233"/>
    <x v="1"/>
    <s v="Bedford-Stuyvesant"/>
    <n v="4068174"/>
    <n v="-7393444"/>
    <x v="1"/>
    <x v="30"/>
    <x v="11"/>
    <n v="14"/>
    <d v="2019-04-19T00:00:00"/>
    <n v="0.41"/>
    <n v="1"/>
    <n v="6.9"/>
    <x v="0"/>
    <s v="Ruidoso"/>
    <s v="No considerar"/>
    <x v="0"/>
  </r>
  <r>
    <n v="3268008"/>
    <s v="West Village designer studio"/>
    <x v="1469"/>
    <s v="Matt"/>
    <s v="390 Bleecker Street"/>
    <n v="10014"/>
    <x v="0"/>
    <s v="West Village"/>
    <n v="4073547"/>
    <n v="-740051"/>
    <x v="1"/>
    <x v="15"/>
    <x v="3"/>
    <n v="48"/>
    <d v="2019-07-02T00:00:00"/>
    <n v="0.82"/>
    <n v="1"/>
    <n v="5.6"/>
    <x v="0"/>
    <s v="Ruidoso"/>
    <s v="No considerar"/>
    <x v="0"/>
  </r>
  <r>
    <n v="3265982"/>
    <s v="Clean design, One BD, Renovated!"/>
    <x v="1470"/>
    <s v="Tania"/>
    <s v="686 Sackett Street"/>
    <n v="11217"/>
    <x v="1"/>
    <s v="Park Slope"/>
    <n v="4067766"/>
    <n v="-7398191"/>
    <x v="1"/>
    <x v="11"/>
    <x v="3"/>
    <n v="22"/>
    <d v="2018-11-15T00:00:00"/>
    <n v="0.37"/>
    <n v="1"/>
    <n v="6.9"/>
    <x v="0"/>
    <s v="Ruidoso"/>
    <s v="No considerar"/>
    <x v="0"/>
  </r>
  <r>
    <n v="4026150"/>
    <s v="Personal, Private and Pretty NYC Apartment"/>
    <x v="1471"/>
    <s v="Karen"/>
    <s v="79-01 Broadway"/>
    <n v="11373"/>
    <x v="2"/>
    <s v="Elmhurst"/>
    <n v="4074561"/>
    <n v="-7388514"/>
    <x v="1"/>
    <x v="4"/>
    <x v="6"/>
    <n v="133"/>
    <d v="2019-06-23T00:00:00"/>
    <n v="2.2599999999999998"/>
    <n v="5"/>
    <n v="6.24"/>
    <x v="0"/>
    <s v="Ruidoso"/>
    <s v="No considerar"/>
    <x v="0"/>
  </r>
  <r>
    <n v="4823386"/>
    <s v="Lovely 2 Bedroom Family Apartment Close to City"/>
    <x v="1471"/>
    <s v="Karen"/>
    <s v="40-40 79th Street"/>
    <n v="11373"/>
    <x v="2"/>
    <s v="Elmhurst"/>
    <n v="4074632"/>
    <n v="-7388681"/>
    <x v="1"/>
    <x v="47"/>
    <x v="6"/>
    <n v="58"/>
    <d v="2019-06-14T00:00:00"/>
    <n v="2.1"/>
    <n v="5"/>
    <n v="6.24"/>
    <x v="0"/>
    <s v="Ruidoso"/>
    <s v="No considerar"/>
    <x v="0"/>
  </r>
  <r>
    <n v="5681611"/>
    <s v="Private room in Jackson Heights Apartment 2+"/>
    <x v="1471"/>
    <s v="Karen"/>
    <s v="40-40 79th Street"/>
    <n v="11373"/>
    <x v="2"/>
    <s v="Elmhurst"/>
    <n v="4074595"/>
    <n v="-7388691"/>
    <x v="0"/>
    <x v="178"/>
    <x v="1"/>
    <n v="20"/>
    <d v="2018-10-26T00:00:00"/>
    <n v="0.56999999999999995"/>
    <n v="5"/>
    <n v="6.24"/>
    <x v="0"/>
    <s v="Ruidoso"/>
    <s v="No considerar"/>
    <x v="0"/>
  </r>
  <r>
    <n v="3265410"/>
    <s v="Private Apartment 15 Minutes from the Big Apple"/>
    <x v="1471"/>
    <s v="Karen"/>
    <s v="40-40 79th Street"/>
    <n v="11373"/>
    <x v="2"/>
    <s v="Elmhurst"/>
    <n v="4074644"/>
    <n v="-7388656"/>
    <x v="0"/>
    <x v="14"/>
    <x v="6"/>
    <n v="40"/>
    <d v="2018-01-02T00:00:00"/>
    <n v="0.65"/>
    <n v="5"/>
    <n v="6.24"/>
    <x v="0"/>
    <s v="Ruidoso"/>
    <s v="No considerar"/>
    <x v="0"/>
  </r>
  <r>
    <n v="3281606"/>
    <s v="great spacious 2BR duplex apt in S. Harlem, NYC"/>
    <x v="1472"/>
    <s v="Taller"/>
    <s v="204 West 111th Street"/>
    <n v="10026"/>
    <x v="0"/>
    <s v="Harlem"/>
    <n v="4080002"/>
    <n v="-7395559"/>
    <x v="0"/>
    <x v="126"/>
    <x v="6"/>
    <n v="14"/>
    <d v="2018-12-09T00:00:00"/>
    <n v="0.23"/>
    <n v="1"/>
    <n v="5.6"/>
    <x v="0"/>
    <s v="Ruidoso"/>
    <s v="No considerar"/>
    <x v="0"/>
  </r>
  <r>
    <n v="3262930"/>
    <s v="Cosy room with private bathroom-NYC"/>
    <x v="1473"/>
    <s v="Irena"/>
    <s v="Weill Greenberg Center 1305"/>
    <n v="10021"/>
    <x v="0"/>
    <s v="Upper East Side"/>
    <n v="4076572"/>
    <n v="-7395541"/>
    <x v="0"/>
    <x v="48"/>
    <x v="0"/>
    <n v="118"/>
    <d v="2019-06-24T00:00:00"/>
    <n v="1.91"/>
    <n v="1"/>
    <n v="5.6"/>
    <x v="0"/>
    <s v="Ruidoso"/>
    <s v="No considerar"/>
    <x v="0"/>
  </r>
  <r>
    <n v="3262855"/>
    <s v="BEAUTIFUL ROOM NEAR PROSPECT PARK!!"/>
    <x v="1474"/>
    <s v="John"/>
    <s v="855 Flatbush Avenue"/>
    <n v="11226"/>
    <x v="1"/>
    <s v="Flatbush"/>
    <n v="4065148"/>
    <n v="-7395847"/>
    <x v="1"/>
    <x v="69"/>
    <x v="1"/>
    <n v="5"/>
    <d v="2015-12-01T00:00:00"/>
    <n v="0.08"/>
    <n v="1"/>
    <n v="6.9"/>
    <x v="0"/>
    <s v="Ruidoso"/>
    <s v="No considerar"/>
    <x v="0"/>
  </r>
  <r>
    <n v="5647213"/>
    <s v="Experience Brownstone Brooklyn: Comfy, Roomy 2BR"/>
    <x v="1475"/>
    <s v="Margenett"/>
    <s v="492 MacDonough Street"/>
    <n v="11233"/>
    <x v="1"/>
    <s v="Bedford-Stuyvesant"/>
    <n v="4068294"/>
    <n v="-7392672"/>
    <x v="1"/>
    <x v="186"/>
    <x v="3"/>
    <n v="44"/>
    <d v="2019-06-20T00:00:00"/>
    <n v="1.98"/>
    <n v="1"/>
    <n v="6.9"/>
    <x v="0"/>
    <s v="Ruidoso"/>
    <s v="No considerar"/>
    <x v="0"/>
  </r>
  <r>
    <n v="4517117"/>
    <s v="BELLA CASA-Pvt Rm-2 beds-Sleeps 4. Near Columbia!!"/>
    <x v="1476"/>
    <s v="Eddie&amp;Vlad"/>
    <s v="531 West 135th Street"/>
    <n v="10031"/>
    <x v="0"/>
    <s v="Harlem"/>
    <n v="4082014"/>
    <n v="-7395433"/>
    <x v="0"/>
    <x v="33"/>
    <x v="6"/>
    <n v="146"/>
    <d v="2019-06-10T00:00:00"/>
    <n v="2.59"/>
    <n v="1"/>
    <n v="5.6"/>
    <x v="0"/>
    <s v="Ruidoso"/>
    <s v="No considerar"/>
    <x v="0"/>
  </r>
  <r>
    <n v="3258197"/>
    <s v="Large 1br Duplex in Heart of Upper East Side"/>
    <x v="1477"/>
    <s v="Jeff"/>
    <s v="1363 1st Avenue"/>
    <n v="10021"/>
    <x v="0"/>
    <s v="Upper East Side"/>
    <n v="4076866"/>
    <n v="-7395553"/>
    <x v="1"/>
    <x v="74"/>
    <x v="6"/>
    <n v="21"/>
    <d v="2019-06-30T00:00:00"/>
    <n v="1.69"/>
    <n v="1"/>
    <n v="5.6"/>
    <x v="0"/>
    <s v="Ruidoso"/>
    <s v="No considerar"/>
    <x v="0"/>
  </r>
  <r>
    <n v="6705558"/>
    <s v="Spacious Bright Room in Heart of Williamsburg NY"/>
    <x v="1478"/>
    <s v="Ali"/>
    <s v="136 North 1st Street"/>
    <n v="11249"/>
    <x v="1"/>
    <s v="Williamsburg"/>
    <n v="4071506"/>
    <n v="-7396182"/>
    <x v="0"/>
    <x v="194"/>
    <x v="6"/>
    <n v="1"/>
    <d v="2017-02-15T00:00:00"/>
    <n v="0.03"/>
    <n v="1"/>
    <n v="6.9"/>
    <x v="0"/>
    <s v="Ruidoso"/>
    <s v="No considerar"/>
    <x v="0"/>
  </r>
  <r>
    <n v="6043671"/>
    <s v="HEART of Manhattan"/>
    <x v="1479"/>
    <s v="Margaret"/>
    <s v="The Bottlenose Wine Co. 703"/>
    <n v="10016"/>
    <x v="0"/>
    <s v="Murray Hill"/>
    <n v="4074725"/>
    <n v="-7397431"/>
    <x v="1"/>
    <x v="125"/>
    <x v="11"/>
    <n v="12"/>
    <d v="2017-05-30T00:00:00"/>
    <n v="0.25"/>
    <n v="1"/>
    <n v="5.6"/>
    <x v="0"/>
    <s v="Ruidoso"/>
    <s v="No considerar"/>
    <x v="0"/>
  </r>
  <r>
    <n v="3250685"/>
    <s v="Great East Harlem spot for 1 or 2"/>
    <x v="1480"/>
    <s v="Ali"/>
    <s v="205 East 117th Street"/>
    <n v="10035"/>
    <x v="0"/>
    <s v="East Harlem"/>
    <n v="4079848"/>
    <n v="-7393908"/>
    <x v="0"/>
    <x v="19"/>
    <x v="6"/>
    <n v="6"/>
    <d v="2016-07-06T00:00:00"/>
    <n v="0.11"/>
    <n v="1"/>
    <n v="5.6"/>
    <x v="0"/>
    <s v="Ruidoso"/>
    <s v="No considerar"/>
    <x v="0"/>
  </r>
  <r>
    <n v="4760107"/>
    <s v="Tall Ceilings, Large Windows"/>
    <x v="1481"/>
    <s v="Benjamin"/>
    <s v="Edison ParkFast 182"/>
    <n v="11201"/>
    <x v="1"/>
    <s v="Boerum Hill"/>
    <n v="4068902"/>
    <n v="-7398632"/>
    <x v="1"/>
    <x v="176"/>
    <x v="11"/>
    <n v="7"/>
    <d v="2019-01-08T00:00:00"/>
    <n v="0.15"/>
    <n v="1"/>
    <n v="6.9"/>
    <x v="0"/>
    <s v="Ruidoso"/>
    <s v="No considerar"/>
    <x v="0"/>
  </r>
  <r>
    <n v="4614091"/>
    <s v="Big Kitchen, Beautiful Bathroom"/>
    <x v="1481"/>
    <s v="Benjamin"/>
    <s v="187 18th Street"/>
    <n v="11215"/>
    <x v="1"/>
    <s v="Sunset Park"/>
    <n v="406642"/>
    <n v="-7399322"/>
    <x v="1"/>
    <x v="217"/>
    <x v="11"/>
    <n v="5"/>
    <d v="2019-06-25T00:00:00"/>
    <n v="0.09"/>
    <n v="1"/>
    <n v="6.9"/>
    <x v="0"/>
    <s v="Ruidoso"/>
    <s v="No considerar"/>
    <x v="0"/>
  </r>
  <r>
    <n v="3249726"/>
    <s v="High Ceilings, Period Details"/>
    <x v="1481"/>
    <s v="Benjamin"/>
    <s v="151 17th Street"/>
    <n v="11215"/>
    <x v="1"/>
    <s v="Sunset Park"/>
    <n v="4066592"/>
    <n v="-7399434"/>
    <x v="1"/>
    <x v="60"/>
    <x v="11"/>
    <n v="1"/>
    <d v="2018-12-07T00:00:00"/>
    <n v="0.14000000000000001"/>
    <n v="1"/>
    <n v="6.9"/>
    <x v="0"/>
    <s v="Ruidoso"/>
    <s v="No considerar"/>
    <x v="0"/>
  </r>
  <r>
    <n v="6654323"/>
    <s v="Sunny Deck and Private Garden"/>
    <x v="1481"/>
    <s v="Benjamin"/>
    <s v="56 Fort Greene Place"/>
    <n v="11217"/>
    <x v="1"/>
    <s v="Fort Greene"/>
    <n v="406882"/>
    <n v="-7397719"/>
    <x v="1"/>
    <x v="206"/>
    <x v="11"/>
    <n v="0"/>
    <d v="2019-06-23T00:00:00"/>
    <n v="0.04"/>
    <n v="1"/>
    <n v="6.9"/>
    <x v="0"/>
    <s v="Ruidoso"/>
    <s v="No considerar"/>
    <x v="0"/>
  </r>
  <r>
    <n v="3785438"/>
    <s v="Quiet Oasis in the Middle of it All"/>
    <x v="1481"/>
    <s v="Benjamin"/>
    <s v="3 Saint Felix Street"/>
    <n v="11217"/>
    <x v="1"/>
    <s v="Fort Greene"/>
    <n v="4068961"/>
    <n v="-7397781"/>
    <x v="1"/>
    <x v="60"/>
    <x v="11"/>
    <n v="5"/>
    <d v="2019-03-30T00:00:00"/>
    <n v="0.1"/>
    <n v="1"/>
    <n v="6.9"/>
    <x v="0"/>
    <s v="Ruidoso"/>
    <s v="No considerar"/>
    <x v="0"/>
  </r>
  <r>
    <n v="5442054"/>
    <s v="Chef's Kitchen and private garden"/>
    <x v="1481"/>
    <s v="Benjamin"/>
    <s v="4 Saint Felix Street"/>
    <n v="11217"/>
    <x v="1"/>
    <s v="Fort Greene"/>
    <n v="4068969"/>
    <n v="-7397797"/>
    <x v="1"/>
    <x v="218"/>
    <x v="11"/>
    <n v="1"/>
    <d v="2018-11-16T00:00:00"/>
    <n v="0.13"/>
    <n v="1"/>
    <n v="6.9"/>
    <x v="0"/>
    <s v="Ruidoso"/>
    <s v="No considerar"/>
    <x v="0"/>
  </r>
  <r>
    <n v="4629870"/>
    <s v="Super Quiet, Private Patio"/>
    <x v="1481"/>
    <s v="Benjamin"/>
    <s v="309 State Street"/>
    <n v="11217"/>
    <x v="1"/>
    <s v="Boerum Hill"/>
    <n v="4068851"/>
    <n v="-7398655"/>
    <x v="1"/>
    <x v="58"/>
    <x v="11"/>
    <n v="3"/>
    <d v="2017-09-03T00:00:00"/>
    <n v="7.0000000000000007E-2"/>
    <n v="1"/>
    <n v="6.9"/>
    <x v="0"/>
    <s v="Ruidoso"/>
    <s v="No considerar"/>
    <x v="0"/>
  </r>
  <r>
    <n v="5860123"/>
    <s v="Tall Ceilings &amp; Sunlight Galore"/>
    <x v="1481"/>
    <s v="Benjamin"/>
    <s v="6 Monroe Street"/>
    <n v="11238"/>
    <x v="1"/>
    <s v="Bedford-Stuyvesant"/>
    <n v="4068449"/>
    <n v="-7395893"/>
    <x v="1"/>
    <x v="10"/>
    <x v="11"/>
    <n v="6"/>
    <d v="2019-05-11T00:00:00"/>
    <n v="0.14000000000000001"/>
    <n v="1"/>
    <n v="6.9"/>
    <x v="0"/>
    <s v="Ruidoso"/>
    <s v="No considerar"/>
    <x v="0"/>
  </r>
  <r>
    <n v="3670659"/>
    <s v="Bright &amp; New Reno, Quiet Block"/>
    <x v="1481"/>
    <s v="Benjamin"/>
    <s v="Saint Augustines Protestant Episcopal Church Classon Avenue"/>
    <n v="11238"/>
    <x v="1"/>
    <s v="Bedford-Stuyvesant"/>
    <n v="4068337"/>
    <n v="-7395819"/>
    <x v="1"/>
    <x v="10"/>
    <x v="11"/>
    <n v="9"/>
    <d v="2019-03-27T00:00:00"/>
    <n v="0.16"/>
    <n v="1"/>
    <n v="6.9"/>
    <x v="0"/>
    <s v="Ruidoso"/>
    <s v="No considerar"/>
    <x v="0"/>
  </r>
  <r>
    <n v="6670191"/>
    <s v="Size, Splendor &amp; High Ceilings"/>
    <x v="1481"/>
    <s v="Benjamin"/>
    <s v="Saint Augustines Protestant Episcopal Church Classon Avenue"/>
    <n v="11238"/>
    <x v="1"/>
    <s v="Bedford-Stuyvesant"/>
    <n v="4068356"/>
    <n v="-7395851"/>
    <x v="1"/>
    <x v="11"/>
    <x v="11"/>
    <n v="0"/>
    <d v="2016-01-03T00:00:00"/>
    <n v="0.06"/>
    <n v="1"/>
    <n v="6.9"/>
    <x v="0"/>
    <s v="Ruidoso"/>
    <s v="No considerar"/>
    <x v="0"/>
  </r>
  <r>
    <n v="3249076"/>
    <s v="One stop from Manhattan, Fort Greene."/>
    <x v="1482"/>
    <s v="Laurence"/>
    <s v="Brooklyn Technical High School 29"/>
    <n v="11217"/>
    <x v="1"/>
    <s v="Fort Greene"/>
    <n v="4068833"/>
    <n v="-7397606"/>
    <x v="1"/>
    <x v="40"/>
    <x v="7"/>
    <n v="5"/>
    <d v="2018-07-18T00:00:00"/>
    <n v="0.14000000000000001"/>
    <n v="1"/>
    <n v="7"/>
    <x v="0"/>
    <s v="Ruidoso"/>
    <s v="No considerar"/>
    <x v="0"/>
  </r>
  <r>
    <n v="3248526"/>
    <s v="Beautiful Comfortable Apt in North Manhattan"/>
    <x v="1483"/>
    <s v="Aseel"/>
    <s v="116 Bradhurst Avenue"/>
    <n v="10039"/>
    <x v="0"/>
    <s v="Harlem"/>
    <n v="4082524"/>
    <n v="-7394186"/>
    <x v="1"/>
    <x v="4"/>
    <x v="2"/>
    <n v="13"/>
    <d v="2018-09-16T00:00:00"/>
    <n v="0.22"/>
    <n v="1"/>
    <n v="5.6"/>
    <x v="0"/>
    <s v="Ruidoso"/>
    <s v="No considerar"/>
    <x v="0"/>
  </r>
  <r>
    <n v="5292616"/>
    <s v="Chelsea Apartment - GREAT LOCATION!!!!"/>
    <x v="1484"/>
    <s v="Frank"/>
    <s v="Safavieh Home 7th Avenue"/>
    <n v="10001"/>
    <x v="0"/>
    <s v="Chelsea"/>
    <n v="4073933"/>
    <n v="-7399879"/>
    <x v="1"/>
    <x v="203"/>
    <x v="0"/>
    <n v="2"/>
    <d v="2016-11-01T00:00:00"/>
    <n v="0.06"/>
    <n v="1"/>
    <n v="5.6"/>
    <x v="0"/>
    <s v="Ruidoso"/>
    <s v="No considerar"/>
    <x v="0"/>
  </r>
  <r>
    <n v="6236181"/>
    <s v="On the Park -- one-bedroom."/>
    <x v="1485"/>
    <s v="Karen"/>
    <s v="American Museum of Natural History 180"/>
    <n v="10024"/>
    <x v="0"/>
    <s v="Upper West Side"/>
    <n v="4078078"/>
    <n v="-7397466"/>
    <x v="1"/>
    <x v="98"/>
    <x v="6"/>
    <n v="2"/>
    <d v="2018-05-24T00:00:00"/>
    <n v="0.04"/>
    <n v="1"/>
    <n v="5.6"/>
    <x v="0"/>
    <s v="Ruidoso"/>
    <s v="No considerar"/>
    <x v="0"/>
  </r>
  <r>
    <n v="3241287"/>
    <s v="Small Cozy Private Room in NYC"/>
    <x v="1486"/>
    <s v="Kristiana"/>
    <s v="612 West 161st Street"/>
    <n v="10032"/>
    <x v="0"/>
    <s v="Washington Heights"/>
    <n v="4083686"/>
    <n v="-7394393"/>
    <x v="0"/>
    <x v="46"/>
    <x v="0"/>
    <n v="13"/>
    <d v="2016-01-02T00:00:00"/>
    <n v="0.21"/>
    <n v="1"/>
    <n v="5.6"/>
    <x v="0"/>
    <s v="Ruidoso"/>
    <s v="No considerar"/>
    <x v="0"/>
  </r>
  <r>
    <n v="3240838"/>
    <s v="Sunny and cozy room in Midtown"/>
    <x v="1487"/>
    <s v="Andrea"/>
    <s v="240 East 27th Street"/>
    <n v="10016"/>
    <x v="0"/>
    <s v="Kips Bay"/>
    <n v="4074059"/>
    <n v="-7397953"/>
    <x v="0"/>
    <x v="28"/>
    <x v="6"/>
    <n v="15"/>
    <d v="2019-04-27T00:00:00"/>
    <n v="0.25"/>
    <n v="1"/>
    <n v="5.6"/>
    <x v="0"/>
    <s v="Ruidoso"/>
    <s v="No considerar"/>
    <x v="0"/>
  </r>
  <r>
    <n v="3240518"/>
    <s v="Elegant 1876 Boerum Hill Brownstone"/>
    <x v="1488"/>
    <s v="Patti"/>
    <s v="223 Dean Street"/>
    <n v="11217"/>
    <x v="1"/>
    <s v="Boerum Hill"/>
    <n v="4068554"/>
    <n v="-7398471"/>
    <x v="1"/>
    <x v="219"/>
    <x v="6"/>
    <n v="10"/>
    <d v="2016-09-07T00:00:00"/>
    <n v="0.18"/>
    <n v="1"/>
    <n v="6.9"/>
    <x v="0"/>
    <s v="Ruidoso"/>
    <s v="No considerar"/>
    <x v="0"/>
  </r>
  <r>
    <n v="3237602"/>
    <s v="STUNNING WILLIAMSBURG HOME W/GARDEN"/>
    <x v="1489"/>
    <s v="Elizabeth"/>
    <s v="63 North 10th Street"/>
    <n v="11249"/>
    <x v="1"/>
    <s v="Williamsburg"/>
    <n v="4072123"/>
    <n v="-7395891"/>
    <x v="1"/>
    <x v="207"/>
    <x v="12"/>
    <n v="0"/>
    <d v="2016-04-18T00:00:00"/>
    <n v="0.02"/>
    <n v="1"/>
    <n v="6.9"/>
    <x v="0"/>
    <s v="Ruidoso"/>
    <s v="No considerar"/>
    <x v="0"/>
  </r>
  <r>
    <n v="3767156"/>
    <s v="Mid-Century Modern Garden Paradise"/>
    <x v="1490"/>
    <s v="Carmia And Joe"/>
    <s v="23A Granite Street"/>
    <n v="11207"/>
    <x v="1"/>
    <s v="Bushwick"/>
    <n v="406825"/>
    <n v="-7390818"/>
    <x v="1"/>
    <x v="51"/>
    <x v="6"/>
    <n v="234"/>
    <d v="2019-06-23T00:00:00"/>
    <n v="3.9"/>
    <n v="1"/>
    <n v="6.9"/>
    <x v="0"/>
    <s v="Ruidoso"/>
    <s v="No considerar"/>
    <x v="0"/>
  </r>
  <r>
    <n v="3420648"/>
    <s v="Lovely Near Time square in 1bedroom"/>
    <x v="1491"/>
    <s v="Han"/>
    <s v="315 West 53rd Street"/>
    <n v="10019"/>
    <x v="0"/>
    <s v="Hell's Kitchen"/>
    <n v="4076477"/>
    <n v="-7398542"/>
    <x v="1"/>
    <x v="108"/>
    <x v="0"/>
    <n v="16"/>
    <d v="2015-08-19T00:00:00"/>
    <n v="0.27"/>
    <n v="2"/>
    <n v="5.8"/>
    <x v="0"/>
    <s v="Ruidoso"/>
    <s v="No considerar"/>
    <x v="0"/>
  </r>
  <r>
    <n v="3225975"/>
    <s v="Spacious Townhouse Great for Families &amp; Friends"/>
    <x v="1492"/>
    <s v="Caroline"/>
    <s v="400 Baltic Street"/>
    <n v="11217"/>
    <x v="1"/>
    <s v="Gowanus"/>
    <n v="4068338"/>
    <n v="-7398927"/>
    <x v="1"/>
    <x v="113"/>
    <x v="13"/>
    <n v="34"/>
    <d v="2018-12-30T00:00:00"/>
    <n v="0.56000000000000005"/>
    <n v="1"/>
    <n v="7"/>
    <x v="0"/>
    <s v="Ruidoso"/>
    <s v="No considerar"/>
    <x v="0"/>
  </r>
  <r>
    <n v="4047751"/>
    <s v="Beautiful Upper West 1 BR Apartment"/>
    <x v="1493"/>
    <s v="Sarah"/>
    <s v="304 West 89th Street"/>
    <n v="10024"/>
    <x v="0"/>
    <s v="Upper West Side"/>
    <n v="407908"/>
    <n v="-7397723"/>
    <x v="1"/>
    <x v="168"/>
    <x v="6"/>
    <n v="0"/>
    <d v="2018-12-26T00:00:00"/>
    <n v="0.02"/>
    <n v="1"/>
    <n v="5.6"/>
    <x v="0"/>
    <s v="Ruidoso"/>
    <s v="No considerar"/>
    <x v="0"/>
  </r>
  <r>
    <n v="3223080"/>
    <s v="Modern Renovated Luxury 1BR - Soho"/>
    <x v="1494"/>
    <s v="Tim"/>
    <s v="196 Prince Street"/>
    <n v="10012"/>
    <x v="0"/>
    <s v="SoHo"/>
    <n v="4072652"/>
    <n v="-7400266"/>
    <x v="1"/>
    <x v="51"/>
    <x v="1"/>
    <n v="0"/>
    <d v="2017-12-18T00:00:00"/>
    <n v="0.12"/>
    <n v="1"/>
    <n v="5.6"/>
    <x v="0"/>
    <s v="Ruidoso"/>
    <s v="No considerar"/>
    <x v="0"/>
  </r>
  <r>
    <n v="4519764"/>
    <s v="Private Space in Manhattan 8/25-9/9"/>
    <x v="1495"/>
    <s v="Tan"/>
    <s v="481 Fort Washington Avenue"/>
    <n v="10033"/>
    <x v="0"/>
    <s v="Washington Heights"/>
    <n v="4085181"/>
    <n v="-7393824"/>
    <x v="0"/>
    <x v="210"/>
    <x v="7"/>
    <n v="0"/>
    <d v="2015-09-14T00:00:00"/>
    <n v="0.02"/>
    <n v="1"/>
    <n v="5.6"/>
    <x v="0"/>
    <s v="Ruidoso"/>
    <s v="Dentro del presupuesto"/>
    <x v="0"/>
  </r>
  <r>
    <n v="3220178"/>
    <s v="Artist's home near park and trains"/>
    <x v="1496"/>
    <s v="Dov"/>
    <s v="91 Winthrop Street"/>
    <n v="11225"/>
    <x v="1"/>
    <s v="Prospect-Lefferts Gardens"/>
    <n v="4065684"/>
    <n v="-7395719"/>
    <x v="0"/>
    <x v="75"/>
    <x v="1"/>
    <n v="47"/>
    <d v="2019-06-22T00:00:00"/>
    <n v="0.79"/>
    <n v="1"/>
    <n v="6.9"/>
    <x v="0"/>
    <s v="Ruidoso"/>
    <s v="No considerar"/>
    <x v="0"/>
  </r>
  <r>
    <n v="3220115"/>
    <s v="Large 1-bedroom in Brooklyn"/>
    <x v="1497"/>
    <s v="Melissa"/>
    <s v="Clinton-Washington Avenues (C) Westbound Waverly Avenue"/>
    <n v="11238"/>
    <x v="1"/>
    <s v="Clinton Hill"/>
    <n v="4068331"/>
    <n v="-7396568"/>
    <x v="1"/>
    <x v="100"/>
    <x v="7"/>
    <n v="6"/>
    <d v="2015-01-12T00:00:00"/>
    <n v="0.1"/>
    <n v="1"/>
    <n v="6.9"/>
    <x v="0"/>
    <s v="Ruidoso"/>
    <s v="No considerar"/>
    <x v="0"/>
  </r>
  <r>
    <n v="3219835"/>
    <s v="Beautiful Row House Steps From Park"/>
    <x v="1498"/>
    <s v="Betsy"/>
    <s v="1614 11th Avenue"/>
    <n v="11215"/>
    <x v="1"/>
    <s v="Windsor Terrace"/>
    <n v="4065779"/>
    <n v="-7397595"/>
    <x v="1"/>
    <x v="21"/>
    <x v="1"/>
    <n v="0"/>
    <d v="2015-12-06T00:00:00"/>
    <n v="4.8499999999999996"/>
    <n v="1"/>
    <n v="6.9"/>
    <x v="0"/>
    <s v="Ruidoso"/>
    <s v="No considerar"/>
    <x v="0"/>
  </r>
  <r>
    <n v="4792192"/>
    <s v="BROOKLYN Authentic artsy LOFT :)"/>
    <x v="1499"/>
    <s v="Kasia"/>
    <s v="400 Wythe Avenue"/>
    <n v="11249"/>
    <x v="1"/>
    <s v="Williamsburg"/>
    <n v="4071234"/>
    <n v="-7396601"/>
    <x v="0"/>
    <x v="15"/>
    <x v="1"/>
    <n v="0"/>
    <d v="2018-12-26T00:00:00"/>
    <n v="0.2"/>
    <n v="1"/>
    <n v="6.9"/>
    <x v="0"/>
    <s v="Ruidoso"/>
    <s v="No considerar"/>
    <x v="0"/>
  </r>
  <r>
    <n v="3216335"/>
    <s v="Quiet Park Slope Apartment - August  specials!"/>
    <x v="1500"/>
    <s v="Julie"/>
    <s v="446 Dean Street"/>
    <n v="11217"/>
    <x v="1"/>
    <s v="Park Slope"/>
    <n v="4068193"/>
    <n v="-7397636"/>
    <x v="1"/>
    <x v="220"/>
    <x v="6"/>
    <n v="122"/>
    <d v="2019-06-12T00:00:00"/>
    <n v="1.98"/>
    <n v="1"/>
    <n v="6.9"/>
    <x v="0"/>
    <s v="Ruidoso"/>
    <s v="No considerar"/>
    <x v="0"/>
  </r>
  <r>
    <n v="3216134"/>
    <s v="Tranquil Washington Heights Space "/>
    <x v="1501"/>
    <s v="Cheryl"/>
    <s v="Trans-Manhattan Expressway Hudson Heights"/>
    <n v="10033"/>
    <x v="0"/>
    <s v="Washington Heights"/>
    <n v="4084919"/>
    <n v="-7394021"/>
    <x v="0"/>
    <x v="126"/>
    <x v="0"/>
    <n v="37"/>
    <d v="2017-05-09T00:00:00"/>
    <n v="0.61"/>
    <n v="1"/>
    <n v="5.6"/>
    <x v="0"/>
    <s v="Ruidoso"/>
    <s v="No considerar"/>
    <x v="0"/>
  </r>
  <r>
    <n v="3400359"/>
    <s v="Awesome Deal NYC"/>
    <x v="1502"/>
    <s v="Pat"/>
    <s v="2736 Colden Avenue"/>
    <n v="10469"/>
    <x v="3"/>
    <s v="Allerton"/>
    <n v="4086677"/>
    <n v="-7385938"/>
    <x v="0"/>
    <x v="22"/>
    <x v="6"/>
    <n v="114"/>
    <d v="2019-06-29T00:00:00"/>
    <n v="1.87"/>
    <n v="5"/>
    <n v="7.84"/>
    <x v="0"/>
    <s v="Ruidoso"/>
    <s v="No considerar"/>
    <x v="0"/>
  </r>
  <r>
    <n v="4407790"/>
    <s v="Retreat Room"/>
    <x v="1502"/>
    <s v="Pat"/>
    <s v="2743 Hone Avenue"/>
    <n v="10469"/>
    <x v="3"/>
    <s v="Allerton"/>
    <n v="4086682"/>
    <n v="-7385812"/>
    <x v="0"/>
    <x v="22"/>
    <x v="6"/>
    <n v="42"/>
    <d v="2019-06-21T00:00:00"/>
    <n v="0.74"/>
    <n v="5"/>
    <n v="7.84"/>
    <x v="0"/>
    <s v="Ruidoso"/>
    <s v="No considerar"/>
    <x v="0"/>
  </r>
  <r>
    <n v="4462008"/>
    <s v="Twin  room"/>
    <x v="1502"/>
    <s v="Pat"/>
    <s v="2918 Boston Road"/>
    <n v="10469"/>
    <x v="3"/>
    <s v="Allerton"/>
    <n v="4086814"/>
    <n v="-7385874"/>
    <x v="0"/>
    <x v="123"/>
    <x v="6"/>
    <n v="97"/>
    <d v="2019-06-12T00:00:00"/>
    <n v="1.81"/>
    <n v="5"/>
    <n v="7.84"/>
    <x v="0"/>
    <s v="Ruidoso"/>
    <s v="No considerar"/>
    <x v="0"/>
  </r>
  <r>
    <n v="3429765"/>
    <s v="Sunny Private Room"/>
    <x v="1502"/>
    <s v="Pat"/>
    <s v="2743 Hone Avenue"/>
    <n v="10469"/>
    <x v="3"/>
    <s v="Allerton"/>
    <n v="4086689"/>
    <n v="-7385776"/>
    <x v="0"/>
    <x v="123"/>
    <x v="6"/>
    <n v="75"/>
    <d v="2018-07-05T00:00:00"/>
    <n v="1.27"/>
    <n v="5"/>
    <n v="7.84"/>
    <x v="0"/>
    <s v="Ruidoso"/>
    <s v="No considerar"/>
    <x v="0"/>
  </r>
  <r>
    <n v="3213813"/>
    <s v="Beautiful Room+Shared Living Room"/>
    <x v="1503"/>
    <s v="Michael"/>
    <s v="368 Eastern Parkway"/>
    <n v="11225"/>
    <x v="1"/>
    <s v="Crown Heights"/>
    <n v="4066985"/>
    <n v="-7395675"/>
    <x v="0"/>
    <x v="19"/>
    <x v="7"/>
    <n v="0"/>
    <d v="2017-12-18T00:00:00"/>
    <n v="0.41"/>
    <n v="1"/>
    <n v="6.9"/>
    <x v="0"/>
    <s v="Ruidoso"/>
    <s v="No considerar"/>
    <x v="0"/>
  </r>
  <r>
    <n v="3210405"/>
    <s v="BEAUTIFUL DESIGNER SOHO LOFT"/>
    <x v="1504"/>
    <s v="Caroline"/>
    <s v="146 Mulberry Street"/>
    <n v="10013"/>
    <x v="0"/>
    <s v="Little Italy"/>
    <n v="4071883"/>
    <n v="-7399716"/>
    <x v="1"/>
    <x v="32"/>
    <x v="6"/>
    <n v="119"/>
    <d v="2018-03-03T00:00:00"/>
    <n v="1.93"/>
    <n v="1"/>
    <n v="5.6"/>
    <x v="0"/>
    <s v="Ruidoso"/>
    <s v="No considerar"/>
    <x v="0"/>
  </r>
  <r>
    <n v="3209980"/>
    <s v="Private room in 2B East Village!"/>
    <x v="1505"/>
    <s v="Tal"/>
    <s v="53 Avenue D"/>
    <n v="10009"/>
    <x v="0"/>
    <s v="East Village"/>
    <n v="407215"/>
    <n v="-7397747"/>
    <x v="0"/>
    <x v="12"/>
    <x v="2"/>
    <n v="142"/>
    <d v="2019-07-05T00:00:00"/>
    <n v="2.2999999999999998"/>
    <n v="1"/>
    <n v="5.6"/>
    <x v="0"/>
    <s v="Ruidoso"/>
    <s v="No considerar"/>
    <x v="0"/>
  </r>
  <r>
    <n v="3209866"/>
    <s v="Cozy 1br - Fort Greene, Brooklyn"/>
    <x v="1506"/>
    <s v="Folake"/>
    <s v="Flushing Avenue &amp; North Portland Avenue Flushing Avenue"/>
    <n v="11237"/>
    <x v="1"/>
    <s v="Fort Greene"/>
    <n v="4069802"/>
    <n v="-7397614"/>
    <x v="0"/>
    <x v="28"/>
    <x v="0"/>
    <n v="1"/>
    <d v="2014-09-17T00:00:00"/>
    <n v="0.02"/>
    <n v="1"/>
    <n v="6.9"/>
    <x v="0"/>
    <s v="Ruidoso"/>
    <s v="No considerar"/>
    <x v="0"/>
  </r>
  <r>
    <n v="3208904"/>
    <s v="Chic Designerâ€™s Room &amp; 2 Beds in Manhattan LES"/>
    <x v="1507"/>
    <s v="Jackie"/>
    <s v="40 Montgomery Street"/>
    <n v="10002"/>
    <x v="0"/>
    <s v="Lower East Side"/>
    <n v="4071254"/>
    <n v="-7398535"/>
    <x v="0"/>
    <x v="14"/>
    <x v="0"/>
    <n v="231"/>
    <d v="2019-07-07T00:00:00"/>
    <n v="3.72"/>
    <n v="1"/>
    <n v="5.6"/>
    <x v="0"/>
    <s v="Ruidoso"/>
    <s v="No considerar"/>
    <x v="0"/>
  </r>
  <r>
    <n v="3208188"/>
    <s v="3BR Carroll Gardens townhouse loft"/>
    <x v="1508"/>
    <s v="Jennifer"/>
    <s v="48 2nd Street"/>
    <n v="11231"/>
    <x v="1"/>
    <s v="Carroll Gardens"/>
    <n v="4067863"/>
    <n v="-7399399"/>
    <x v="1"/>
    <x v="40"/>
    <x v="0"/>
    <n v="8"/>
    <d v="2018-08-18T00:00:00"/>
    <n v="0.14000000000000001"/>
    <n v="1"/>
    <n v="7"/>
    <x v="0"/>
    <s v="Ruidoso"/>
    <s v="No considerar"/>
    <x v="0"/>
  </r>
  <r>
    <n v="3217221"/>
    <s v="Quiet, Full bed, Sleeps 1 or 2 ppl"/>
    <x v="1509"/>
    <s v="Ford"/>
    <s v="Adventure Playground West 164th Street"/>
    <n v="10032"/>
    <x v="0"/>
    <s v="Washington Heights"/>
    <n v="408365"/>
    <n v="-7393688"/>
    <x v="2"/>
    <x v="70"/>
    <x v="6"/>
    <n v="9"/>
    <d v="2017-03-02T00:00:00"/>
    <n v="0.21"/>
    <n v="1"/>
    <n v="5.6"/>
    <x v="0"/>
    <s v="Ruidoso"/>
    <s v="No considerar"/>
    <x v="0"/>
  </r>
  <r>
    <n v="3206379"/>
    <s v="Luxury apartment in Manhattan."/>
    <x v="1510"/>
    <s v="Karima"/>
    <s v="508 East 79th Street"/>
    <n v="10075"/>
    <x v="0"/>
    <s v="Upper East Side"/>
    <n v="4077059"/>
    <n v="-7394991"/>
    <x v="1"/>
    <x v="37"/>
    <x v="6"/>
    <n v="17"/>
    <d v="2018-03-23T00:00:00"/>
    <n v="0.28000000000000003"/>
    <n v="1"/>
    <n v="5.6"/>
    <x v="0"/>
    <s v="Ruidoso"/>
    <s v="No considerar"/>
    <x v="0"/>
  </r>
  <r>
    <n v="3224913"/>
    <s v="Private Nook in Bushwick Improved Response Rate"/>
    <x v="1511"/>
    <s v="Shae"/>
    <s v="Menorah Home and Hospital Bushwick Avenue Division 871"/>
    <n v="11221"/>
    <x v="1"/>
    <s v="Bushwick"/>
    <n v="4069436"/>
    <n v="-739253"/>
    <x v="1"/>
    <x v="59"/>
    <x v="1"/>
    <n v="115"/>
    <d v="2019-06-23T00:00:00"/>
    <n v="1.91"/>
    <n v="1"/>
    <n v="6.9"/>
    <x v="0"/>
    <s v="Ruidoso"/>
    <s v="No considerar"/>
    <x v="0"/>
  </r>
  <r>
    <n v="5840936"/>
    <s v="Large Outdoor Patio Space for Small Events"/>
    <x v="1511"/>
    <s v="Shae"/>
    <s v="56 Harman Street"/>
    <n v="11221"/>
    <x v="1"/>
    <s v="Bushwick"/>
    <n v="4069476"/>
    <n v="-7392359"/>
    <x v="1"/>
    <x v="113"/>
    <x v="1"/>
    <n v="2"/>
    <d v="2017-07-15T00:00:00"/>
    <n v="0.04"/>
    <n v="1"/>
    <n v="7"/>
    <x v="0"/>
    <s v="Ruidoso"/>
    <s v="No considerar"/>
    <x v="0"/>
  </r>
  <r>
    <n v="4260964"/>
    <s v="Charming, private 1BR garden apt"/>
    <x v="1512"/>
    <s v="Erin"/>
    <s v="2551 Frederick Douglass Boulevard"/>
    <n v="10030"/>
    <x v="0"/>
    <s v="Harlem"/>
    <n v="4081774"/>
    <n v="-7394595"/>
    <x v="1"/>
    <x v="5"/>
    <x v="3"/>
    <n v="82"/>
    <d v="2019-05-22T00:00:00"/>
    <n v="1.53"/>
    <n v="1"/>
    <n v="5.6"/>
    <x v="0"/>
    <s v="Ruidoso"/>
    <s v="No considerar"/>
    <x v="0"/>
  </r>
  <r>
    <n v="3198365"/>
    <s v="Cozy Studio Close to Central Park"/>
    <x v="1513"/>
    <s v="Gina"/>
    <s v="2072 Frederick Douglass Boulevard"/>
    <n v="10026"/>
    <x v="0"/>
    <s v="Harlem"/>
    <n v="4080185"/>
    <n v="-7395667"/>
    <x v="1"/>
    <x v="9"/>
    <x v="6"/>
    <n v="142"/>
    <d v="2019-06-29T00:00:00"/>
    <n v="2.39"/>
    <n v="1"/>
    <n v="5.6"/>
    <x v="0"/>
    <s v="Ruidoso"/>
    <s v="No considerar"/>
    <x v="0"/>
  </r>
  <r>
    <n v="5300082"/>
    <s v="CLEAN AND STYLISH EAST VILLAGE PAD"/>
    <x v="1514"/>
    <s v="Lina"/>
    <s v="437 East 12th Street"/>
    <n v="10009"/>
    <x v="0"/>
    <s v="East Village"/>
    <n v="4072956"/>
    <n v="-7398166"/>
    <x v="1"/>
    <x v="23"/>
    <x v="1"/>
    <n v="210"/>
    <d v="2019-06-23T00:00:00"/>
    <n v="3.93"/>
    <n v="1"/>
    <n v="5.6"/>
    <x v="0"/>
    <s v="Ruidoso"/>
    <s v="No considerar"/>
    <x v="0"/>
  </r>
  <r>
    <n v="3186103"/>
    <s v="Park Slope 3 BR Duplex with Garden"/>
    <x v="1515"/>
    <s v="Ryan"/>
    <s v="774 Union Street"/>
    <n v="11215"/>
    <x v="1"/>
    <s v="Park Slope"/>
    <n v="4067507"/>
    <n v="-7397706"/>
    <x v="1"/>
    <x v="20"/>
    <x v="6"/>
    <n v="12"/>
    <d v="2019-04-22T00:00:00"/>
    <n v="0.2"/>
    <n v="1"/>
    <n v="7"/>
    <x v="0"/>
    <s v="Ruidoso"/>
    <s v="No considerar"/>
    <x v="0"/>
  </r>
  <r>
    <n v="3185829"/>
    <s v="2BR Private Apt Guest Homestay"/>
    <x v="1516"/>
    <s v="Carol"/>
    <s v="1496 Oakley Street"/>
    <n v="10469"/>
    <x v="3"/>
    <s v="Williamsbridge"/>
    <n v="4088075"/>
    <n v="-7384845"/>
    <x v="1"/>
    <x v="132"/>
    <x v="0"/>
    <n v="58"/>
    <d v="2019-06-10T00:00:00"/>
    <n v="0.96"/>
    <n v="5"/>
    <n v="7.84"/>
    <x v="0"/>
    <s v="Ruidoso"/>
    <s v="No considerar"/>
    <x v="0"/>
  </r>
  <r>
    <n v="4795390"/>
    <s v="Cozy Private Room"/>
    <x v="1516"/>
    <s v="Carol"/>
    <s v="1480 Oakley Street"/>
    <n v="10469"/>
    <x v="3"/>
    <s v="Williamsbridge"/>
    <n v="4088016"/>
    <n v="-7384923"/>
    <x v="0"/>
    <x v="210"/>
    <x v="8"/>
    <n v="15"/>
    <d v="2019-05-31T00:00:00"/>
    <n v="0.3"/>
    <n v="5"/>
    <n v="7.84"/>
    <x v="0"/>
    <s v="Ruidoso"/>
    <s v="Dentro del presupuesto"/>
    <x v="0"/>
  </r>
  <r>
    <n v="4504049"/>
    <s v="Blissfully Quiet Room"/>
    <x v="1516"/>
    <s v="Carol"/>
    <s v="3575 Fenton Avenue"/>
    <n v="10469"/>
    <x v="3"/>
    <s v="Williamsbridge"/>
    <n v="4087896"/>
    <n v="-7384978"/>
    <x v="0"/>
    <x v="71"/>
    <x v="8"/>
    <n v="27"/>
    <d v="2019-05-28T00:00:00"/>
    <n v="0.53"/>
    <n v="5"/>
    <n v="7.84"/>
    <x v="0"/>
    <s v="Ruidoso"/>
    <s v="Dentro del presupuesto"/>
    <x v="0"/>
  </r>
  <r>
    <n v="5803068"/>
    <s v="AFFORDABLE COZY PRIVATE ROOM"/>
    <x v="1516"/>
    <s v="Carol"/>
    <s v="3563 Corsa Avenue"/>
    <n v="10469"/>
    <x v="3"/>
    <s v="Williamsbridge"/>
    <n v="408789"/>
    <n v="-7384855"/>
    <x v="0"/>
    <x v="86"/>
    <x v="12"/>
    <n v="27"/>
    <d v="2018-01-01T00:00:00"/>
    <n v="0.55000000000000004"/>
    <n v="5"/>
    <n v="7.84"/>
    <x v="0"/>
    <s v="Ruidoso"/>
    <s v="Dentro del presupuesto"/>
    <x v="0"/>
  </r>
  <r>
    <n v="3185489"/>
    <s v="Private Bedroom in Nice Apt. Near Riverside Park!"/>
    <x v="1517"/>
    <s v="Jeffrey"/>
    <s v="606 West 137th Street"/>
    <n v="10031"/>
    <x v="0"/>
    <s v="Harlem"/>
    <n v="4082165"/>
    <n v="-7395491"/>
    <x v="0"/>
    <x v="9"/>
    <x v="0"/>
    <n v="16"/>
    <d v="2016-07-31T00:00:00"/>
    <n v="0.26"/>
    <n v="1"/>
    <n v="5.6"/>
    <x v="0"/>
    <s v="Ruidoso"/>
    <s v="No considerar"/>
    <x v="0"/>
  </r>
  <r>
    <n v="6361102"/>
    <s v="Cozy Artist Bedroom â€” Only a 3 Min Walk to Subway!"/>
    <x v="1518"/>
    <s v="Ksenia &amp; Masha"/>
    <s v="2001 Atlantic Avenue"/>
    <n v="11233"/>
    <x v="1"/>
    <s v="Bedford-Stuyvesant"/>
    <n v="4067682"/>
    <n v="-7391597"/>
    <x v="0"/>
    <x v="19"/>
    <x v="0"/>
    <n v="102"/>
    <d v="2019-06-23T00:00:00"/>
    <n v="2.02"/>
    <n v="1"/>
    <n v="6.9"/>
    <x v="0"/>
    <s v="Ruidoso"/>
    <s v="No considerar"/>
    <x v="0"/>
  </r>
  <r>
    <n v="6572570"/>
    <s v="Charming Private Entrance â€” 30 Min to Manhattan!"/>
    <x v="1518"/>
    <s v="Ksenia &amp; Masha"/>
    <s v="260 Saratoga Avenue"/>
    <n v="11233"/>
    <x v="1"/>
    <s v="Bedford-Stuyvesant"/>
    <n v="40677"/>
    <n v="-7391677"/>
    <x v="0"/>
    <x v="4"/>
    <x v="0"/>
    <n v="108"/>
    <d v="2019-05-30T00:00:00"/>
    <n v="2.17"/>
    <n v="1"/>
    <n v="6.9"/>
    <x v="0"/>
    <s v="Ruidoso"/>
    <s v="No considerar"/>
    <x v="0"/>
  </r>
  <r>
    <n v="3177630"/>
    <s v="Large Studio w/ NEW MATTRESS in UES"/>
    <x v="1519"/>
    <s v="Jeff"/>
    <s v="335 East 86th Street"/>
    <n v="10028"/>
    <x v="0"/>
    <s v="Upper East Side"/>
    <n v="4077737"/>
    <n v="-7395032"/>
    <x v="1"/>
    <x v="91"/>
    <x v="0"/>
    <n v="6"/>
    <d v="2016-06-13T00:00:00"/>
    <n v="0.1"/>
    <n v="1"/>
    <n v="5.6"/>
    <x v="0"/>
    <s v="Ruidoso"/>
    <s v="No considerar"/>
    <x v="0"/>
  </r>
  <r>
    <n v="3172778"/>
    <s v="PRIME WILLIAMSBURG FAMILY ART LOFT"/>
    <x v="1520"/>
    <s v="Daphna"/>
    <s v="Lodge 318"/>
    <n v="11211"/>
    <x v="1"/>
    <s v="Williamsburg"/>
    <n v="4071262"/>
    <n v="-7395676"/>
    <x v="1"/>
    <x v="79"/>
    <x v="7"/>
    <n v="20"/>
    <d v="2019-06-30T00:00:00"/>
    <n v="0.33"/>
    <n v="1"/>
    <n v="6.9"/>
    <x v="0"/>
    <s v="Ruidoso"/>
    <s v="No considerar"/>
    <x v="0"/>
  </r>
  <r>
    <n v="3176874"/>
    <s v="New 2 Bed.apt. 10 min to NYC! one block from train"/>
    <x v="1521"/>
    <s v="Vlado &amp; Sandra"/>
    <s v="30-78 44th Street"/>
    <n v="11103"/>
    <x v="2"/>
    <s v="Astoria"/>
    <n v="4076068"/>
    <n v="-7391359"/>
    <x v="1"/>
    <x v="90"/>
    <x v="6"/>
    <n v="217"/>
    <d v="2019-06-21T00:00:00"/>
    <n v="3.67"/>
    <n v="5"/>
    <n v="6.24"/>
    <x v="0"/>
    <s v="Ruidoso"/>
    <s v="No considerar"/>
    <x v="0"/>
  </r>
  <r>
    <n v="3176655"/>
    <s v="Lovely Single Family House in South Slope"/>
    <x v="1522"/>
    <s v="David"/>
    <s v="265 15th Street"/>
    <n v="11215"/>
    <x v="1"/>
    <s v="South Slope"/>
    <n v="4066488"/>
    <n v="-7398725"/>
    <x v="1"/>
    <x v="41"/>
    <x v="3"/>
    <n v="2"/>
    <d v="2018-12-30T00:00:00"/>
    <n v="0.11"/>
    <n v="1"/>
    <n v="6.9"/>
    <x v="0"/>
    <s v="Ruidoso"/>
    <s v="No considerar"/>
    <x v="0"/>
  </r>
  <r>
    <n v="3176553"/>
    <s v="Studio Plus at Hilton West 57th "/>
    <x v="1523"/>
    <s v="Mary"/>
    <s v="117 West 58th Street"/>
    <n v="10019"/>
    <x v="0"/>
    <s v="Midtown"/>
    <n v="4076552"/>
    <n v="-7397738"/>
    <x v="1"/>
    <x v="221"/>
    <x v="6"/>
    <n v="0"/>
    <d v="2015-08-19T00:00:00"/>
    <n v="3.29"/>
    <n v="1"/>
    <n v="5.7"/>
    <x v="0"/>
    <s v="Ruidoso"/>
    <s v="No considerar"/>
    <x v="0"/>
  </r>
  <r>
    <n v="3928525"/>
    <s v="Stunning 2 bed 2bath Wall St. Luxury Apt"/>
    <x v="1524"/>
    <s v="Andrew M."/>
    <s v="The Crest 63"/>
    <n v="10005"/>
    <x v="0"/>
    <s v="Financial District"/>
    <n v="4070563"/>
    <n v="-7400878"/>
    <x v="1"/>
    <x v="31"/>
    <x v="0"/>
    <n v="9"/>
    <d v="2018-05-26T00:00:00"/>
    <n v="0.19"/>
    <n v="1"/>
    <n v="5.6"/>
    <x v="0"/>
    <s v="Ruidoso"/>
    <s v="No considerar"/>
    <x v="0"/>
  </r>
  <r>
    <n v="3175088"/>
    <s v="SPACIOUS  ARTIST LOFT IN CHELSA"/>
    <x v="1525"/>
    <s v="S Anthony"/>
    <s v="149 West 24th Street"/>
    <n v="10011"/>
    <x v="0"/>
    <s v="Chelsea"/>
    <n v="4074449"/>
    <n v="-7399445"/>
    <x v="1"/>
    <x v="31"/>
    <x v="0"/>
    <n v="63"/>
    <d v="2019-06-16T00:00:00"/>
    <n v="1.02"/>
    <n v="1"/>
    <n v="5.6"/>
    <x v="0"/>
    <s v="Ruidoso"/>
    <s v="No considerar"/>
    <x v="0"/>
  </r>
  <r>
    <n v="3686493"/>
    <s v="Irving Place!Doorman!Laundry 5135"/>
    <x v="1526"/>
    <s v="Jeremy &amp; Laura"/>
    <s v="Citi Bike - East 19th Street &amp; 3rd Avenue East 19th Street"/>
    <n v="10003"/>
    <x v="0"/>
    <s v="Gramercy"/>
    <n v="4073632"/>
    <n v="-7398475"/>
    <x v="1"/>
    <x v="91"/>
    <x v="11"/>
    <n v="0"/>
    <d v="2016-08-07T00:00:00"/>
    <n v="4.0999999999999996"/>
    <n v="1"/>
    <n v="5.6"/>
    <x v="0"/>
    <s v="Ruidoso"/>
    <s v="No considerar"/>
    <x v="0"/>
  </r>
  <r>
    <n v="3819703"/>
    <s v="5107-Studio Doorman GYM LuX"/>
    <x v="1526"/>
    <s v="Jeremy &amp; Laura"/>
    <s v="Astor Court Apartments West 90th Street"/>
    <n v="10024"/>
    <x v="0"/>
    <s v="Upper West Side"/>
    <n v="4079082"/>
    <n v="-7397452"/>
    <x v="1"/>
    <x v="48"/>
    <x v="11"/>
    <n v="4"/>
    <d v="2017-09-04T00:00:00"/>
    <n v="0.09"/>
    <n v="1"/>
    <n v="5.6"/>
    <x v="0"/>
    <s v="Ruidoso"/>
    <s v="No considerar"/>
    <x v="0"/>
  </r>
  <r>
    <n v="3882466"/>
    <s v="5132- Huge Studio! SWIMMING POOL"/>
    <x v="1526"/>
    <s v="Jeremy &amp; Laura"/>
    <s v="792 Columbus Avenue"/>
    <n v="10025"/>
    <x v="0"/>
    <s v="Upper West Side"/>
    <n v="4079563"/>
    <n v="-739664"/>
    <x v="1"/>
    <x v="30"/>
    <x v="11"/>
    <n v="4"/>
    <d v="2019-03-31T00:00:00"/>
    <n v="0.16"/>
    <n v="1"/>
    <n v="5.6"/>
    <x v="0"/>
    <s v="Ruidoso"/>
    <s v="No considerar"/>
    <x v="0"/>
  </r>
  <r>
    <n v="3173412"/>
    <s v="Big room &amp; private bathroom!"/>
    <x v="1527"/>
    <s v="Erin &amp; Becky"/>
    <s v="231 Crown Street"/>
    <n v="11225"/>
    <x v="1"/>
    <s v="Crown Heights"/>
    <n v="4066638"/>
    <n v="-7395229"/>
    <x v="0"/>
    <x v="81"/>
    <x v="6"/>
    <n v="36"/>
    <d v="2018-12-01T00:00:00"/>
    <n v="0.6"/>
    <n v="1"/>
    <n v="6.9"/>
    <x v="0"/>
    <s v="Ruidoso"/>
    <s v="No considerar"/>
    <x v="0"/>
  </r>
  <r>
    <n v="5656458"/>
    <s v="Quiet Cobble Hill Gem 2BR Duplex"/>
    <x v="1528"/>
    <s v="Ana"/>
    <s v="Trek 254"/>
    <n v="11231"/>
    <x v="1"/>
    <s v="Cobble Hill"/>
    <n v="4068534"/>
    <n v="-7399471"/>
    <x v="1"/>
    <x v="161"/>
    <x v="2"/>
    <n v="10"/>
    <d v="2016-02-25T00:00:00"/>
    <n v="0.21"/>
    <n v="1"/>
    <n v="6.9"/>
    <x v="0"/>
    <s v="Ruidoso"/>
    <s v="No considerar"/>
    <x v="0"/>
  </r>
  <r>
    <n v="3168120"/>
    <s v="SPACIOUS &amp; SUNNY East Village Gem"/>
    <x v="1529"/>
    <s v="Nicholas"/>
    <s v="160 1st Avenue"/>
    <n v="10009"/>
    <x v="0"/>
    <s v="East Village"/>
    <n v="4072854"/>
    <n v="-7398434"/>
    <x v="1"/>
    <x v="222"/>
    <x v="6"/>
    <n v="1"/>
    <d v="2014-06-30T00:00:00"/>
    <n v="0.02"/>
    <n v="1"/>
    <n v="5.6"/>
    <x v="0"/>
    <s v="Ruidoso"/>
    <s v="No considerar"/>
    <x v="0"/>
  </r>
  <r>
    <n v="3278691"/>
    <s v="Sunny and Bright Room with a Terrace"/>
    <x v="1530"/>
    <s v="Julie"/>
    <s v="2218 East 3rd Street"/>
    <n v="11223"/>
    <x v="1"/>
    <s v="Gravesend"/>
    <n v="4059601"/>
    <n v="-7396862"/>
    <x v="0"/>
    <x v="46"/>
    <x v="11"/>
    <n v="4"/>
    <d v="2016-09-01T00:00:00"/>
    <n v="7.0000000000000007E-2"/>
    <n v="1"/>
    <n v="6.9"/>
    <x v="0"/>
    <s v="Ruidoso"/>
    <s v="Dentro del presupuesto"/>
    <x v="0"/>
  </r>
  <r>
    <n v="3167768"/>
    <s v="Family-friendly 3-bedroom condo"/>
    <x v="1531"/>
    <s v="Natasha"/>
    <s v="686 Washington Avenue"/>
    <n v="11238"/>
    <x v="1"/>
    <s v="Prospect Heights"/>
    <n v="4067765"/>
    <n v="-7396378"/>
    <x v="1"/>
    <x v="165"/>
    <x v="3"/>
    <n v="19"/>
    <d v="2019-07-05T00:00:00"/>
    <n v="0.32"/>
    <n v="1"/>
    <n v="6.9"/>
    <x v="0"/>
    <s v="Ruidoso"/>
    <s v="No considerar"/>
    <x v="0"/>
  </r>
  <r>
    <n v="4766618"/>
    <s v="Cozy room mins from Central Park!"/>
    <x v="1532"/>
    <s v="Curtis"/>
    <s v="179 East 100th Street"/>
    <n v="10029"/>
    <x v="0"/>
    <s v="East Harlem"/>
    <n v="4078825"/>
    <n v="-7394861"/>
    <x v="0"/>
    <x v="55"/>
    <x v="0"/>
    <n v="186"/>
    <d v="2019-06-16T00:00:00"/>
    <n v="3.39"/>
    <n v="1"/>
    <n v="5.6"/>
    <x v="0"/>
    <s v="Ruidoso"/>
    <s v="No considerar"/>
    <x v="0"/>
  </r>
  <r>
    <n v="3780951"/>
    <s v="Charming Harlem apartment"/>
    <x v="1533"/>
    <s v="Gina"/>
    <s v="55 West 129th Street"/>
    <n v="10027"/>
    <x v="0"/>
    <s v="Harlem"/>
    <n v="4081022"/>
    <n v="-7394266"/>
    <x v="2"/>
    <x v="42"/>
    <x v="1"/>
    <n v="16"/>
    <d v="2019-05-26T00:00:00"/>
    <n v="0.27"/>
    <n v="1"/>
    <n v="5.6"/>
    <x v="0"/>
    <s v="Ruidoso"/>
    <s v="No considerar"/>
    <x v="0"/>
  </r>
  <r>
    <n v="4642913"/>
    <s v="Spacious Bright and Airy"/>
    <x v="1534"/>
    <s v="Jonathan"/>
    <s v="305 Greenwood Avenue"/>
    <n v="11218"/>
    <x v="1"/>
    <s v="Windsor Terrace"/>
    <n v="4065057"/>
    <n v="-7397858"/>
    <x v="1"/>
    <x v="61"/>
    <x v="7"/>
    <n v="23"/>
    <d v="2019-01-05T00:00:00"/>
    <n v="0.41"/>
    <n v="1"/>
    <n v="6.9"/>
    <x v="0"/>
    <s v="Ruidoso"/>
    <s v="No considerar"/>
    <x v="0"/>
  </r>
  <r>
    <n v="4663122"/>
    <s v="Beautiful 2 Bdrm Duplex w Backyard"/>
    <x v="1535"/>
    <s v="Sasha"/>
    <s v="188 Washington Avenue"/>
    <n v="11205"/>
    <x v="1"/>
    <s v="Clinton Hill"/>
    <n v="4069289"/>
    <n v="-7396701"/>
    <x v="1"/>
    <x v="63"/>
    <x v="3"/>
    <n v="0"/>
    <d v="2015-09-14T00:00:00"/>
    <n v="4.07"/>
    <n v="1"/>
    <n v="6.9"/>
    <x v="0"/>
    <s v="Ruidoso"/>
    <s v="No considerar"/>
    <x v="0"/>
  </r>
  <r>
    <n v="3153464"/>
    <s v="Sunny 1 BD in trendy Prospect Heights Brooklyn."/>
    <x v="1536"/>
    <s v="Victoria And Juliana"/>
    <s v="304 Saint Johns Place"/>
    <n v="11238"/>
    <x v="1"/>
    <s v="Prospect Heights"/>
    <n v="4067391"/>
    <n v="-7396739"/>
    <x v="1"/>
    <x v="53"/>
    <x v="18"/>
    <n v="5"/>
    <d v="2018-07-31T00:00:00"/>
    <n v="0.08"/>
    <n v="1"/>
    <n v="6.9"/>
    <x v="0"/>
    <s v="Ruidoso"/>
    <s v="No considerar"/>
    <x v="0"/>
  </r>
  <r>
    <n v="3164997"/>
    <s v="Charming XL 1br in Astoria"/>
    <x v="1537"/>
    <s v="David"/>
    <s v="25-77 22nd Street"/>
    <n v="11102"/>
    <x v="2"/>
    <s v="Astoria"/>
    <n v="4077221"/>
    <n v="-7392493"/>
    <x v="1"/>
    <x v="17"/>
    <x v="2"/>
    <n v="22"/>
    <d v="2018-05-17T00:00:00"/>
    <n v="0.37"/>
    <n v="5"/>
    <n v="6.24"/>
    <x v="0"/>
    <s v="Ruidoso"/>
    <s v="No considerar"/>
    <x v="0"/>
  </r>
  <r>
    <n v="3143649"/>
    <s v="Lovely Apt/Room in Ditmas Park, BK"/>
    <x v="1538"/>
    <s v="Taylor"/>
    <s v="1314 Cortelyou Road"/>
    <n v="11226"/>
    <x v="1"/>
    <s v="Flatbush"/>
    <n v="4064056"/>
    <n v="-7396571"/>
    <x v="0"/>
    <x v="66"/>
    <x v="10"/>
    <n v="0"/>
    <d v="2015-08-19T00:00:00"/>
    <n v="0.24"/>
    <n v="1"/>
    <n v="6.9"/>
    <x v="0"/>
    <s v="Ruidoso"/>
    <s v="Dentro del presupuesto"/>
    <x v="0"/>
  </r>
  <r>
    <n v="5036261"/>
    <s v="LARGE ROOM IN A GREAT NEIGHBORHOOD"/>
    <x v="1539"/>
    <s v="Jorge"/>
    <s v="20-70 36th Street"/>
    <n v="11105"/>
    <x v="2"/>
    <s v="Ditmars Steinway"/>
    <n v="4077645"/>
    <n v="-7390566"/>
    <x v="0"/>
    <x v="65"/>
    <x v="0"/>
    <n v="95"/>
    <d v="2019-05-20T00:00:00"/>
    <n v="1.75"/>
    <n v="5"/>
    <n v="6.24"/>
    <x v="0"/>
    <s v="Ruidoso"/>
    <s v="No considerar"/>
    <x v="0"/>
  </r>
  <r>
    <n v="3133055"/>
    <s v="Relax in an oasis of quiet in a beautiful house!"/>
    <x v="1540"/>
    <s v="Gil"/>
    <s v="659 East 19th Street"/>
    <n v="11230"/>
    <x v="1"/>
    <s v="Flatbush"/>
    <n v="4063463"/>
    <n v="-7395899"/>
    <x v="0"/>
    <x v="23"/>
    <x v="6"/>
    <n v="156"/>
    <d v="2019-07-01T00:00:00"/>
    <n v="2.54"/>
    <n v="1"/>
    <n v="6.9"/>
    <x v="0"/>
    <s v="Ruidoso"/>
    <s v="No considerar"/>
    <x v="0"/>
  </r>
  <r>
    <n v="4132116"/>
    <s v="Beautiful house top floor 1-3 large bedrooms"/>
    <x v="1540"/>
    <s v="Gil"/>
    <s v="1703 Glenwood Road"/>
    <n v="11230"/>
    <x v="1"/>
    <s v="Flatbush"/>
    <n v="4063268"/>
    <n v="-7396059"/>
    <x v="0"/>
    <x v="61"/>
    <x v="6"/>
    <n v="114"/>
    <d v="2019-04-07T00:00:00"/>
    <n v="1.96"/>
    <n v="1"/>
    <n v="6.9"/>
    <x v="0"/>
    <s v="Ruidoso"/>
    <s v="No considerar"/>
    <x v="0"/>
  </r>
  <r>
    <n v="3131982"/>
    <s v="Spacious, Sunny Apartment in BK!"/>
    <x v="1541"/>
    <s v="Monica"/>
    <s v="1037 Sterling Place"/>
    <n v="11213"/>
    <x v="1"/>
    <s v="Crown Heights"/>
    <n v="4067231"/>
    <n v="-7394426"/>
    <x v="1"/>
    <x v="70"/>
    <x v="2"/>
    <n v="6"/>
    <d v="2018-06-21T00:00:00"/>
    <n v="0.14000000000000001"/>
    <n v="1"/>
    <n v="6.9"/>
    <x v="0"/>
    <s v="Ruidoso"/>
    <s v="No considerar"/>
    <x v="0"/>
  </r>
  <r>
    <n v="5695509"/>
    <s v="Private room in great apt bwick"/>
    <x v="1542"/>
    <s v="Sander"/>
    <s v="El Manaba 341"/>
    <n v="11385"/>
    <x v="2"/>
    <s v="Ridgewood"/>
    <n v="4070066"/>
    <n v="-7390964"/>
    <x v="0"/>
    <x v="19"/>
    <x v="1"/>
    <n v="0"/>
    <d v="2015-07-14T00:00:00"/>
    <n v="4.13"/>
    <n v="5"/>
    <n v="6.24"/>
    <x v="0"/>
    <s v="Ruidoso"/>
    <s v="No considerar"/>
    <x v="0"/>
  </r>
  <r>
    <n v="3128865"/>
    <s v="charming, sunny and quiet studio"/>
    <x v="1543"/>
    <s v="Joscelyn"/>
    <s v="363 Sterling Place"/>
    <n v="11238"/>
    <x v="1"/>
    <s v="Prospect Heights"/>
    <n v="4067527"/>
    <n v="-7396604"/>
    <x v="1"/>
    <x v="35"/>
    <x v="1"/>
    <n v="0"/>
    <d v="2016-08-07T00:00:00"/>
    <n v="3.16"/>
    <n v="1"/>
    <n v="6.9"/>
    <x v="0"/>
    <s v="Ruidoso"/>
    <s v="No considerar"/>
    <x v="0"/>
  </r>
  <r>
    <n v="3122230"/>
    <s v="Cozy Harlem Home"/>
    <x v="1544"/>
    <s v="Kyle"/>
    <s v="217 West 135th Street"/>
    <n v="10030"/>
    <x v="0"/>
    <s v="Harlem"/>
    <n v="4081595"/>
    <n v="-739447"/>
    <x v="0"/>
    <x v="0"/>
    <x v="1"/>
    <n v="0"/>
    <d v="2019-05-05T00:00:00"/>
    <n v="3.86"/>
    <n v="1"/>
    <n v="5.6"/>
    <x v="0"/>
    <s v="Ruidoso"/>
    <s v="No considerar"/>
    <x v="0"/>
  </r>
  <r>
    <n v="4930951"/>
    <s v="Quiet queen bed in bustling Greenwich Village"/>
    <x v="1545"/>
    <s v="Jack"/>
    <s v="144 West Houston Street"/>
    <n v="10012"/>
    <x v="0"/>
    <s v="Greenwich Village"/>
    <n v="407282"/>
    <n v="-7400165"/>
    <x v="0"/>
    <x v="12"/>
    <x v="6"/>
    <n v="0"/>
    <d v="2018-07-01T00:00:00"/>
    <n v="0.37"/>
    <n v="1"/>
    <n v="5.6"/>
    <x v="0"/>
    <s v="Ruidoso"/>
    <s v="No considerar"/>
    <x v="0"/>
  </r>
  <r>
    <n v="4491140"/>
    <s v="Tranquility in The Heart of Astoria"/>
    <x v="1546"/>
    <s v="Rand"/>
    <s v="32-76 30th Street"/>
    <n v="11106"/>
    <x v="2"/>
    <s v="Long Island City"/>
    <n v="4076063"/>
    <n v="-7392801"/>
    <x v="0"/>
    <x v="178"/>
    <x v="1"/>
    <n v="0"/>
    <d v="2019-06-29T00:00:00"/>
    <n v="2.12"/>
    <n v="5"/>
    <n v="6.24"/>
    <x v="0"/>
    <s v="Ruidoso"/>
    <s v="No considerar"/>
    <x v="0"/>
  </r>
  <r>
    <n v="3112284"/>
    <s v="Spacious room in flushing ny â¤ï¸"/>
    <x v="1547"/>
    <s v="Mack"/>
    <s v="134-28 35th Avenue"/>
    <n v="11354"/>
    <x v="2"/>
    <s v="Flushing"/>
    <n v="4076428"/>
    <n v="-7383225"/>
    <x v="0"/>
    <x v="36"/>
    <x v="0"/>
    <n v="35"/>
    <d v="2016-12-31T00:00:00"/>
    <n v="0.61"/>
    <n v="5"/>
    <n v="6.24"/>
    <x v="0"/>
    <s v="Ruidoso"/>
    <s v="No considerar"/>
    <x v="0"/>
  </r>
  <r>
    <n v="4767139"/>
    <s v="Large room in two-story Brownstone"/>
    <x v="1548"/>
    <s v="Tanya"/>
    <s v="Newswalk Dean Street"/>
    <n v="11213"/>
    <x v="1"/>
    <s v="Prospect Heights"/>
    <n v="4068163"/>
    <n v="-7397122"/>
    <x v="0"/>
    <x v="9"/>
    <x v="6"/>
    <n v="45"/>
    <d v="2018-11-19T00:00:00"/>
    <n v="0.85"/>
    <n v="1"/>
    <n v="6.9"/>
    <x v="0"/>
    <s v="Ruidoso"/>
    <s v="No considerar"/>
    <x v="0"/>
  </r>
  <r>
    <n v="3747392"/>
    <s v="Private Rm in heart of Williamsburg"/>
    <x v="1549"/>
    <s v="Tessa"/>
    <s v="160 Bedford Avenue"/>
    <n v="11249"/>
    <x v="1"/>
    <s v="Williamsburg"/>
    <n v="4071858"/>
    <n v="-7395711"/>
    <x v="0"/>
    <x v="5"/>
    <x v="1"/>
    <n v="9"/>
    <d v="2016-06-07T00:00:00"/>
    <n v="0.19"/>
    <n v="1"/>
    <n v="6.9"/>
    <x v="0"/>
    <s v="Ruidoso"/>
    <s v="No considerar"/>
    <x v="0"/>
  </r>
  <r>
    <n v="3710685"/>
    <s v="Vintage NYC apt 15min from Times Sq"/>
    <x v="1550"/>
    <s v="Steven"/>
    <s v="47-11 43rd Avenue"/>
    <n v="11104"/>
    <x v="2"/>
    <s v="Sunnyside"/>
    <n v="4074502"/>
    <n v="-739169"/>
    <x v="1"/>
    <x v="6"/>
    <x v="0"/>
    <n v="70"/>
    <d v="2019-07-01T00:00:00"/>
    <n v="1.21"/>
    <n v="5"/>
    <n v="6.24"/>
    <x v="0"/>
    <s v="Ruidoso"/>
    <s v="No considerar"/>
    <x v="0"/>
  </r>
  <r>
    <n v="3104652"/>
    <s v="West Chelsea Apt! AMAZING Location!"/>
    <x v="1551"/>
    <s v="Matt"/>
    <s v="218 10th Avenue"/>
    <n v="10011"/>
    <x v="0"/>
    <s v="Chelsea"/>
    <n v="4074765"/>
    <n v="-740042"/>
    <x v="1"/>
    <x v="166"/>
    <x v="3"/>
    <n v="6"/>
    <d v="2016-12-06T00:00:00"/>
    <n v="0.12"/>
    <n v="1"/>
    <n v="5.6"/>
    <x v="0"/>
    <s v="Ruidoso"/>
    <s v="No considerar"/>
    <x v="0"/>
  </r>
  <r>
    <n v="3103596"/>
    <s v="BIG Private Room in NYC APT."/>
    <x v="1552"/>
    <s v="Ayo"/>
    <s v="290 Convent Avenue"/>
    <n v="10031"/>
    <x v="0"/>
    <s v="Harlem"/>
    <n v="4082243"/>
    <n v="-7394786"/>
    <x v="0"/>
    <x v="19"/>
    <x v="6"/>
    <n v="2"/>
    <d v="2016-01-03T00:00:00"/>
    <n v="0.04"/>
    <n v="1"/>
    <n v="5.6"/>
    <x v="0"/>
    <s v="Ruidoso"/>
    <s v="No considerar"/>
    <x v="0"/>
  </r>
  <r>
    <n v="4550015"/>
    <s v="Greenwich/West Village Private Room"/>
    <x v="1553"/>
    <s v="Courtney"/>
    <s v="Our Lady of Pompeii Church 25"/>
    <n v="10014"/>
    <x v="0"/>
    <s v="West Village"/>
    <n v="4073033"/>
    <n v="-7400284"/>
    <x v="0"/>
    <x v="29"/>
    <x v="1"/>
    <n v="0"/>
    <d v="2015-12-31T00:00:00"/>
    <n v="0.13"/>
    <n v="1"/>
    <n v="5.6"/>
    <x v="0"/>
    <s v="Ruidoso"/>
    <s v="No considerar"/>
    <x v="0"/>
  </r>
  <r>
    <n v="5624807"/>
    <s v="Luxury 2BR, Prime Location, 20 Min to Manhattan"/>
    <x v="1554"/>
    <s v="Asaf"/>
    <s v="Botanic Garden Eastern Parkway Service Road"/>
    <n v="11225"/>
    <x v="1"/>
    <s v="Crown Heights"/>
    <n v="4067051"/>
    <n v="-7395851"/>
    <x v="1"/>
    <x v="11"/>
    <x v="6"/>
    <n v="2"/>
    <d v="2017-06-11T00:00:00"/>
    <n v="7.0000000000000007E-2"/>
    <n v="1"/>
    <n v="6.9"/>
    <x v="0"/>
    <s v="Ruidoso"/>
    <s v="No considerar"/>
    <x v="0"/>
  </r>
  <r>
    <n v="3101058"/>
    <s v="Entire One Bedroom Apartment next to Prospect Park"/>
    <x v="1555"/>
    <s v="Mark"/>
    <s v="66 Saint Pauls Place"/>
    <n v="11226"/>
    <x v="1"/>
    <s v="Flatbush"/>
    <n v="4065235"/>
    <n v="-739635"/>
    <x v="1"/>
    <x v="59"/>
    <x v="6"/>
    <n v="2"/>
    <d v="2017-06-28T00:00:00"/>
    <n v="0.08"/>
    <n v="1"/>
    <n v="6.9"/>
    <x v="0"/>
    <s v="Ruidoso"/>
    <s v="No considerar"/>
    <x v="0"/>
  </r>
  <r>
    <n v="3772256"/>
    <s v="Modern Studio at The Manhattan Club"/>
    <x v="1556"/>
    <s v="Schatzie"/>
    <s v="888 Seventh Avenue 888"/>
    <n v="10019"/>
    <x v="0"/>
    <s v="Midtown"/>
    <n v="4076514"/>
    <n v="-7398058"/>
    <x v="0"/>
    <x v="40"/>
    <x v="1"/>
    <n v="9"/>
    <d v="2018-08-25T00:00:00"/>
    <n v="0.2"/>
    <n v="1"/>
    <n v="5.7"/>
    <x v="0"/>
    <s v="Ruidoso"/>
    <s v="No considerar"/>
    <x v="0"/>
  </r>
  <r>
    <n v="6099485"/>
    <s v="Enormous Sunny Room in Prime Clinton Hill Brooklyn"/>
    <x v="1557"/>
    <s v="Maral"/>
    <s v="Pratt Institute 200"/>
    <n v="11205"/>
    <x v="1"/>
    <s v="Clinton Hill"/>
    <n v="4069069"/>
    <n v="-7396043"/>
    <x v="0"/>
    <x v="30"/>
    <x v="0"/>
    <n v="2"/>
    <d v="2018-06-25T00:00:00"/>
    <n v="0.11"/>
    <n v="1"/>
    <n v="6.9"/>
    <x v="0"/>
    <s v="Ruidoso"/>
    <s v="No considerar"/>
    <x v="0"/>
  </r>
  <r>
    <n v="6478141"/>
    <s v="Cheap &amp; Basic Temporary Airbed Room"/>
    <x v="1558"/>
    <s v="Champson"/>
    <s v="94-10 60th Avenue"/>
    <n v="11373"/>
    <x v="2"/>
    <s v="Elmhurst"/>
    <n v="40734"/>
    <n v="-7386596"/>
    <x v="0"/>
    <x v="178"/>
    <x v="1"/>
    <n v="14"/>
    <d v="2015-10-27T00:00:00"/>
    <n v="0.28000000000000003"/>
    <n v="5"/>
    <n v="6.24"/>
    <x v="0"/>
    <s v="Ruidoso"/>
    <s v="No considerar"/>
    <x v="0"/>
  </r>
  <r>
    <n v="3095477"/>
    <s v="Luxury Family Sunny 2 bdrm 1 bath Apt Park Slope"/>
    <x v="1559"/>
    <s v="Cristina"/>
    <s v="H&amp;R Block 566"/>
    <n v="11215"/>
    <x v="1"/>
    <s v="South Slope"/>
    <n v="4066508"/>
    <n v="-7398974"/>
    <x v="1"/>
    <x v="17"/>
    <x v="6"/>
    <n v="14"/>
    <d v="2018-06-10T00:00:00"/>
    <n v="0.6"/>
    <n v="1"/>
    <n v="6.9"/>
    <x v="0"/>
    <s v="Ruidoso"/>
    <s v="No considerar"/>
    <x v="0"/>
  </r>
  <r>
    <n v="6168663"/>
    <s v="Private bedroom in sunny apt"/>
    <x v="1560"/>
    <s v="Alice"/>
    <s v="359 West 126th Street"/>
    <n v="10027"/>
    <x v="0"/>
    <s v="Harlem"/>
    <n v="4081192"/>
    <n v="-7395239"/>
    <x v="0"/>
    <x v="123"/>
    <x v="2"/>
    <n v="2"/>
    <d v="2015-10-07T00:00:00"/>
    <n v="0.04"/>
    <n v="1"/>
    <n v="5.6"/>
    <x v="0"/>
    <s v="Ruidoso"/>
    <s v="Dentro del presupuesto"/>
    <x v="0"/>
  </r>
  <r>
    <n v="4040926"/>
    <s v="1BR Apartment- Fantastic Location!"/>
    <x v="1561"/>
    <s v="Lauren"/>
    <s v="Third North 75"/>
    <n v="10003"/>
    <x v="0"/>
    <s v="East Village"/>
    <n v="4073118"/>
    <n v="-7398794"/>
    <x v="1"/>
    <x v="223"/>
    <x v="0"/>
    <n v="51"/>
    <d v="2019-04-29T00:00:00"/>
    <n v="0.88"/>
    <n v="1"/>
    <n v="5.6"/>
    <x v="0"/>
    <s v="Ruidoso"/>
    <s v="No considerar"/>
    <x v="0"/>
  </r>
  <r>
    <n v="3291524"/>
    <s v="Great Location"/>
    <x v="1562"/>
    <s v="Heather"/>
    <s v="175 Carlton Avenue"/>
    <n v="11205"/>
    <x v="1"/>
    <s v="Fort Greene"/>
    <n v="4069236"/>
    <n v="-7397254"/>
    <x v="0"/>
    <x v="6"/>
    <x v="11"/>
    <n v="5"/>
    <d v="2018-07-30T00:00:00"/>
    <n v="0.08"/>
    <n v="1"/>
    <n v="6.9"/>
    <x v="0"/>
    <s v="Ruidoso"/>
    <s v="No considerar"/>
    <x v="0"/>
  </r>
  <r>
    <n v="3095119"/>
    <s v="Great apartment, heart of Brooklyn"/>
    <x v="1562"/>
    <s v="Heather"/>
    <s v="Public School 20 Clermont Avenue"/>
    <n v="11205"/>
    <x v="1"/>
    <s v="Fort Greene"/>
    <n v="4069071"/>
    <n v="-7397057"/>
    <x v="1"/>
    <x v="17"/>
    <x v="11"/>
    <n v="38"/>
    <d v="2017-07-31T00:00:00"/>
    <n v="0.63"/>
    <n v="1"/>
    <n v="6.9"/>
    <x v="0"/>
    <s v="Ruidoso"/>
    <s v="No considerar"/>
    <x v="0"/>
  </r>
  <r>
    <n v="3093616"/>
    <s v="Quite 2 bedroom apt. in Brooklyn"/>
    <x v="1563"/>
    <s v="Marcus"/>
    <s v="Public School 26 Malcolm X Boulevard"/>
    <n v="11233"/>
    <x v="1"/>
    <s v="Bedford-Stuyvesant"/>
    <n v="4069205"/>
    <n v="-7393144"/>
    <x v="1"/>
    <x v="48"/>
    <x v="3"/>
    <n v="64"/>
    <d v="2019-06-29T00:00:00"/>
    <n v="1.38"/>
    <n v="1"/>
    <n v="6.9"/>
    <x v="0"/>
    <s v="Ruidoso"/>
    <s v="No considerar"/>
    <x v="0"/>
  </r>
  <r>
    <n v="6784807"/>
    <s v="One  bedroom in Queens , with 2 single beds"/>
    <x v="1564"/>
    <s v="Juan"/>
    <s v="41-31 58th Street"/>
    <n v="11377"/>
    <x v="2"/>
    <s v="Woodside"/>
    <n v="4074375"/>
    <n v="-7390678"/>
    <x v="0"/>
    <x v="19"/>
    <x v="6"/>
    <n v="16"/>
    <d v="2017-04-17T00:00:00"/>
    <n v="0.42"/>
    <n v="5"/>
    <n v="6.24"/>
    <x v="0"/>
    <s v="Ruidoso"/>
    <s v="No considerar"/>
    <x v="0"/>
  </r>
  <r>
    <n v="3090474"/>
    <s v="Times Square Unique Studio"/>
    <x v="1565"/>
    <s v="Samira"/>
    <s v="Capizzi PABT Ramp"/>
    <n v="10018"/>
    <x v="0"/>
    <s v="Hell's Kitchen"/>
    <n v="4075771"/>
    <n v="-7399407"/>
    <x v="0"/>
    <x v="6"/>
    <x v="1"/>
    <n v="257"/>
    <d v="2019-06-13T00:00:00"/>
    <n v="4.2"/>
    <n v="1"/>
    <n v="5.6"/>
    <x v="0"/>
    <s v="Ruidoso"/>
    <s v="No considerar"/>
    <x v="0"/>
  </r>
  <r>
    <n v="5181492"/>
    <s v="Spacious, sunny, private loft bdrm!"/>
    <x v="1566"/>
    <s v="Tejal"/>
    <s v="35 Beaver Street"/>
    <n v="11206"/>
    <x v="1"/>
    <s v="Bushwick"/>
    <n v="4070041"/>
    <n v="-7393816"/>
    <x v="0"/>
    <x v="9"/>
    <x v="23"/>
    <n v="21"/>
    <d v="2019-05-18T00:00:00"/>
    <n v="0.4"/>
    <n v="1"/>
    <n v="6.9"/>
    <x v="0"/>
    <s v="Ruidoso"/>
    <s v="No considerar"/>
    <x v="0"/>
  </r>
  <r>
    <n v="4701270"/>
    <s v="Cozy bedroom in the heart of Lower East Side"/>
    <x v="1567"/>
    <s v="Elia"/>
    <s v="40 Clinton Street"/>
    <n v="10002"/>
    <x v="0"/>
    <s v="Lower East Side"/>
    <n v="407198"/>
    <n v="-7398434"/>
    <x v="0"/>
    <x v="132"/>
    <x v="6"/>
    <n v="58"/>
    <d v="2018-12-09T00:00:00"/>
    <n v="1.05"/>
    <n v="1"/>
    <n v="5.6"/>
    <x v="0"/>
    <s v="Ruidoso"/>
    <s v="No considerar"/>
    <x v="0"/>
  </r>
  <r>
    <n v="3490317"/>
    <s v="Lovely sun-lit 3-bedroom apartment"/>
    <x v="1568"/>
    <s v="Assiati"/>
    <s v="992 Gates Avenue"/>
    <n v="11221"/>
    <x v="1"/>
    <s v="Bedford-Stuyvesant"/>
    <n v="4068885"/>
    <n v="-7392354"/>
    <x v="1"/>
    <x v="63"/>
    <x v="6"/>
    <n v="231"/>
    <d v="2019-06-22T00:00:00"/>
    <n v="3.82"/>
    <n v="1"/>
    <n v="6.9"/>
    <x v="0"/>
    <s v="Ruidoso"/>
    <s v="No considerar"/>
    <x v="0"/>
  </r>
  <r>
    <n v="3339205"/>
    <s v="Updated 1 bedroom heart of Chelsea"/>
    <x v="1569"/>
    <s v="Whitney"/>
    <s v="305 West 18th Street"/>
    <n v="10011"/>
    <x v="0"/>
    <s v="Chelsea"/>
    <n v="4074259"/>
    <n v="-7400128"/>
    <x v="1"/>
    <x v="23"/>
    <x v="3"/>
    <n v="11"/>
    <d v="2017-01-02T00:00:00"/>
    <n v="0.18"/>
    <n v="1"/>
    <n v="5.6"/>
    <x v="0"/>
    <s v="Ruidoso"/>
    <s v="No considerar"/>
    <x v="0"/>
  </r>
  <r>
    <n v="3081771"/>
    <s v="Luxurious Brooklyn Getaway!"/>
    <x v="1570"/>
    <s v="Joycelyn"/>
    <s v="2220A Dean Street"/>
    <n v="11233"/>
    <x v="1"/>
    <s v="Crown Heights"/>
    <n v="4067489"/>
    <n v="-7391405"/>
    <x v="1"/>
    <x v="34"/>
    <x v="6"/>
    <n v="190"/>
    <d v="2019-07-01T00:00:00"/>
    <n v="3.67"/>
    <n v="1"/>
    <n v="6.9"/>
    <x v="0"/>
    <s v="Ruidoso"/>
    <s v="No considerar"/>
    <x v="0"/>
  </r>
  <r>
    <n v="3080233"/>
    <s v="1BR UNFURN SUBLET in Williamsburg"/>
    <x v="1571"/>
    <s v="Benjamin"/>
    <s v="85 Meserole Street"/>
    <n v="11206"/>
    <x v="1"/>
    <s v="Williamsburg"/>
    <n v="4070789"/>
    <n v="-7394632"/>
    <x v="1"/>
    <x v="122"/>
    <x v="31"/>
    <n v="4"/>
    <d v="2014-08-15T00:00:00"/>
    <n v="7.0000000000000007E-2"/>
    <n v="1"/>
    <n v="6.9"/>
    <x v="0"/>
    <s v="Ruidoso"/>
    <s v="No considerar"/>
    <x v="0"/>
  </r>
  <r>
    <n v="3137426"/>
    <s v="Gramercy Luxurious 2 BD condominium"/>
    <x v="1572"/>
    <s v="Manhattan"/>
    <s v="335 East 22nd Street"/>
    <n v="10010"/>
    <x v="0"/>
    <s v="Gramercy"/>
    <n v="4073666"/>
    <n v="-739796"/>
    <x v="0"/>
    <x v="27"/>
    <x v="1"/>
    <n v="0"/>
    <d v="2019-01-02T00:00:00"/>
    <n v="0.06"/>
    <n v="1"/>
    <n v="5.6"/>
    <x v="0"/>
    <s v="Ruidoso"/>
    <s v="No considerar"/>
    <x v="0"/>
  </r>
  <r>
    <n v="3220725"/>
    <s v="Orchard St"/>
    <x v="1573"/>
    <s v="Joe"/>
    <s v="The Allen Hotel 88"/>
    <n v="10002"/>
    <x v="0"/>
    <s v="Lower East Side"/>
    <n v="4071813"/>
    <n v="-7399063"/>
    <x v="1"/>
    <x v="17"/>
    <x v="11"/>
    <n v="0"/>
    <d v="2015-12-13T00:00:00"/>
    <n v="0.16"/>
    <n v="1"/>
    <n v="5.6"/>
    <x v="0"/>
    <s v="Ruidoso"/>
    <s v="No considerar"/>
    <x v="0"/>
  </r>
  <r>
    <n v="4695408"/>
    <s v="Spacious bedroom for Summer Months"/>
    <x v="1574"/>
    <s v="Julissa"/>
    <s v="1260 Saint Nicholas Avenue"/>
    <n v="10033"/>
    <x v="0"/>
    <s v="Washington Heights"/>
    <n v="408442"/>
    <n v="-7393721"/>
    <x v="0"/>
    <x v="28"/>
    <x v="1"/>
    <n v="3"/>
    <d v="2015-07-13T00:00:00"/>
    <n v="0.05"/>
    <n v="1"/>
    <n v="5.6"/>
    <x v="0"/>
    <s v="Ruidoso"/>
    <s v="No considerar"/>
    <x v="0"/>
  </r>
  <r>
    <n v="3073195"/>
    <s v="Spacious room in great neighborhood"/>
    <x v="1575"/>
    <s v="Agustina"/>
    <s v="250 Penn Street"/>
    <n v="11211"/>
    <x v="1"/>
    <s v="Williamsburg"/>
    <n v="4070442"/>
    <n v="-7395413"/>
    <x v="0"/>
    <x v="3"/>
    <x v="3"/>
    <n v="6"/>
    <d v="2015-12-01T00:00:00"/>
    <n v="0.13"/>
    <n v="1"/>
    <n v="6.9"/>
    <x v="0"/>
    <s v="Ruidoso"/>
    <s v="No considerar"/>
    <x v="0"/>
  </r>
  <r>
    <n v="3083899"/>
    <s v="Charming Studio on Upper West Side"/>
    <x v="1576"/>
    <s v="Lindsey"/>
    <s v="Middle School 44 100"/>
    <n v="10024"/>
    <x v="0"/>
    <s v="Upper West Side"/>
    <n v="4078087"/>
    <n v="-7397812"/>
    <x v="1"/>
    <x v="61"/>
    <x v="1"/>
    <n v="1"/>
    <d v="2014-07-10T00:00:00"/>
    <n v="0.02"/>
    <n v="1"/>
    <n v="5.6"/>
    <x v="0"/>
    <s v="Ruidoso"/>
    <s v="No considerar"/>
    <x v="0"/>
  </r>
  <r>
    <n v="4271119"/>
    <s v="Private bedroom in Hell's Kitchen"/>
    <x v="1577"/>
    <s v="Joseph  &amp;  Hector"/>
    <s v="Deutsche Bank Center 102"/>
    <n v="10023"/>
    <x v="0"/>
    <s v="Upper West Side"/>
    <n v="4076845"/>
    <n v="-739832"/>
    <x v="0"/>
    <x v="135"/>
    <x v="0"/>
    <n v="126"/>
    <d v="2019-07-01T00:00:00"/>
    <n v="2.92"/>
    <n v="1"/>
    <n v="5.6"/>
    <x v="0"/>
    <s v="Ruidoso"/>
    <s v="No considerar"/>
    <x v="0"/>
  </r>
  <r>
    <n v="3089577"/>
    <s v="Spacious 2 bd 2 bth apt 45 min from Time Sq sleep6"/>
    <x v="1578"/>
    <s v="Anneta"/>
    <s v="1513 Dahill Road"/>
    <n v="11204"/>
    <x v="1"/>
    <s v="Borough Park"/>
    <n v="4061098"/>
    <n v="-739742"/>
    <x v="1"/>
    <x v="27"/>
    <x v="3"/>
    <n v="4"/>
    <d v="2018-08-25T00:00:00"/>
    <n v="0.11"/>
    <n v="1"/>
    <n v="6.9"/>
    <x v="0"/>
    <s v="Ruidoso"/>
    <s v="No considerar"/>
    <x v="0"/>
  </r>
  <r>
    <n v="6029987"/>
    <s v="Spacious &amp; Trendy Uptown Apartment"/>
    <x v="1579"/>
    <s v="Chris"/>
    <s v="623 West 170th Street"/>
    <n v="10032"/>
    <x v="0"/>
    <s v="Washington Heights"/>
    <n v="4084305"/>
    <n v="-7394045"/>
    <x v="1"/>
    <x v="0"/>
    <x v="6"/>
    <n v="10"/>
    <d v="2016-06-29T00:00:00"/>
    <n v="0.21"/>
    <n v="1"/>
    <n v="5.6"/>
    <x v="0"/>
    <s v="Ruidoso"/>
    <s v="No considerar"/>
    <x v="0"/>
  </r>
  <r>
    <n v="4841843"/>
    <s v="Huge, Sunny Bedroom in Bushwick"/>
    <x v="1580"/>
    <s v="Ronnie"/>
    <s v="1203 Jefferson Avenue"/>
    <n v="11221"/>
    <x v="1"/>
    <s v="Bushwick"/>
    <n v="4069091"/>
    <n v="-7391402"/>
    <x v="0"/>
    <x v="16"/>
    <x v="3"/>
    <n v="19"/>
    <d v="2018-11-15T00:00:00"/>
    <n v="0.35"/>
    <n v="1"/>
    <n v="6.9"/>
    <x v="0"/>
    <s v="Ruidoso"/>
    <s v="Dentro del presupuesto"/>
    <x v="0"/>
  </r>
  <r>
    <n v="6410814"/>
    <s v="Spacious Studio + Patio"/>
    <x v="1581"/>
    <s v="Stacey"/>
    <s v="98 Allen Street"/>
    <n v="10002"/>
    <x v="0"/>
    <s v="Lower East Side"/>
    <n v="407187"/>
    <n v="-7399043"/>
    <x v="1"/>
    <x v="115"/>
    <x v="0"/>
    <n v="26"/>
    <d v="2017-05-06T00:00:00"/>
    <n v="0.52"/>
    <n v="1"/>
    <n v="5.6"/>
    <x v="0"/>
    <s v="Ruidoso"/>
    <s v="No considerar"/>
    <x v="0"/>
  </r>
  <r>
    <n v="5672288"/>
    <s v="Cozy 1 br apartment in Williamsburg"/>
    <x v="1582"/>
    <s v="Andrew And Coline"/>
    <s v="16 Ten Eyck Street"/>
    <n v="11206"/>
    <x v="1"/>
    <s v="Williamsburg"/>
    <n v="407095"/>
    <n v="-7394933"/>
    <x v="1"/>
    <x v="6"/>
    <x v="0"/>
    <n v="1"/>
    <d v="2015-04-27T00:00:00"/>
    <n v="0.02"/>
    <n v="1"/>
    <n v="6.9"/>
    <x v="0"/>
    <s v="Ruidoso"/>
    <s v="No considerar"/>
    <x v="0"/>
  </r>
  <r>
    <n v="4044906"/>
    <s v="Ft Greene / Garden / Sauna"/>
    <x v="1583"/>
    <s v="Andrew"/>
    <s v="151 Lafayette Avenue"/>
    <n v="11238"/>
    <x v="1"/>
    <s v="Fort Greene"/>
    <n v="406878"/>
    <n v="-7397167"/>
    <x v="1"/>
    <x v="46"/>
    <x v="3"/>
    <n v="3"/>
    <d v="2017-07-30T00:00:00"/>
    <n v="0.12"/>
    <n v="1"/>
    <n v="6.9"/>
    <x v="0"/>
    <s v="Ruidoso"/>
    <s v="Dentro del presupuesto"/>
    <x v="0"/>
  </r>
  <r>
    <n v="3061106"/>
    <s v="Private Room in Cozy Downtown Apt!"/>
    <x v="1584"/>
    <s v="Maya"/>
    <s v="298 Bleecker Street"/>
    <n v="10014"/>
    <x v="0"/>
    <s v="West Village"/>
    <n v="4073229"/>
    <n v="-74004"/>
    <x v="0"/>
    <x v="55"/>
    <x v="6"/>
    <n v="0"/>
    <d v="2015-08-24T00:00:00"/>
    <n v="0.06"/>
    <n v="1"/>
    <n v="5.6"/>
    <x v="0"/>
    <s v="Ruidoso"/>
    <s v="No considerar"/>
    <x v="0"/>
  </r>
  <r>
    <n v="3061093"/>
    <s v="Penthouse in Williamsburg w/ Patio!"/>
    <x v="1585"/>
    <s v="Marc"/>
    <s v="182 Berry Street"/>
    <n v="11249"/>
    <x v="1"/>
    <s v="Williamsburg"/>
    <n v="407172"/>
    <n v="-739616"/>
    <x v="1"/>
    <x v="197"/>
    <x v="6"/>
    <n v="18"/>
    <d v="2015-11-12T00:00:00"/>
    <n v="0.28999999999999998"/>
    <n v="1"/>
    <n v="6.9"/>
    <x v="0"/>
    <s v="Ruidoso"/>
    <s v="No considerar"/>
    <x v="0"/>
  </r>
  <r>
    <n v="4163804"/>
    <s v="Classic UWS 1 Bed in Doorman Bldg"/>
    <x v="1586"/>
    <s v="Lindsay"/>
    <s v="310 West 73rd Street"/>
    <n v="10023"/>
    <x v="0"/>
    <s v="Upper West Side"/>
    <n v="4078085"/>
    <n v="-7398471"/>
    <x v="1"/>
    <x v="21"/>
    <x v="1"/>
    <n v="0"/>
    <d v="2016-08-09T00:00:00"/>
    <n v="0.02"/>
    <n v="1"/>
    <n v="5.6"/>
    <x v="0"/>
    <s v="Ruidoso"/>
    <s v="No considerar"/>
    <x v="0"/>
  </r>
  <r>
    <n v="3056451"/>
    <s v="One Bedroom close to everything!"/>
    <x v="1587"/>
    <s v="Kerry"/>
    <s v="53 Downing Street"/>
    <n v="10014"/>
    <x v="0"/>
    <s v="West Village"/>
    <n v="4072916"/>
    <n v="-7400433"/>
    <x v="1"/>
    <x v="116"/>
    <x v="0"/>
    <n v="5"/>
    <d v="2016-10-28T00:00:00"/>
    <n v="0.08"/>
    <n v="1"/>
    <n v="5.6"/>
    <x v="0"/>
    <s v="Ruidoso"/>
    <s v="No considerar"/>
    <x v="0"/>
  </r>
  <r>
    <n v="3052726"/>
    <s v="Great apt in awesome area"/>
    <x v="1588"/>
    <s v="Brian"/>
    <s v="483 Amsterdam Avenue"/>
    <n v="10024"/>
    <x v="0"/>
    <s v="Upper West Side"/>
    <n v="4078576"/>
    <n v="-7397594"/>
    <x v="1"/>
    <x v="111"/>
    <x v="0"/>
    <n v="92"/>
    <d v="2019-05-06T00:00:00"/>
    <n v="1.53"/>
    <n v="1"/>
    <n v="5.6"/>
    <x v="0"/>
    <s v="Ruidoso"/>
    <s v="No considerar"/>
    <x v="0"/>
  </r>
  <r>
    <n v="3143311"/>
    <s v="Lower Eastside - Perfect Room"/>
    <x v="1589"/>
    <s v="Isabelle"/>
    <s v="141 Allen Street"/>
    <n v="10002"/>
    <x v="0"/>
    <s v="Lower East Side"/>
    <n v="4071973"/>
    <n v="-7398993"/>
    <x v="0"/>
    <x v="7"/>
    <x v="12"/>
    <n v="2"/>
    <d v="2015-01-11T00:00:00"/>
    <n v="0.03"/>
    <n v="1"/>
    <n v="5.6"/>
    <x v="0"/>
    <s v="Ruidoso"/>
    <s v="No considerar"/>
    <x v="0"/>
  </r>
  <r>
    <n v="6208002"/>
    <s v="Oasis in Manhattan on Hudson river!"/>
    <x v="1590"/>
    <s v="Ksenia"/>
    <s v="350 Cabrini Boulevard"/>
    <n v="10033"/>
    <x v="0"/>
    <s v="Washington Heights"/>
    <n v="4085677"/>
    <n v="-7393715"/>
    <x v="0"/>
    <x v="9"/>
    <x v="0"/>
    <n v="14"/>
    <d v="2019-05-30T00:00:00"/>
    <n v="0.3"/>
    <n v="1"/>
    <n v="5.6"/>
    <x v="0"/>
    <s v="Ruidoso"/>
    <s v="No considerar"/>
    <x v="0"/>
  </r>
  <r>
    <n v="3042553"/>
    <s v="Quiet bedroom in East Village NY."/>
    <x v="1591"/>
    <s v="Harper"/>
    <s v="231 Eldridge Street"/>
    <n v="10002"/>
    <x v="0"/>
    <s v="Lower East Side"/>
    <n v="4072232"/>
    <n v="-7398987"/>
    <x v="0"/>
    <x v="143"/>
    <x v="0"/>
    <n v="139"/>
    <d v="2019-07-07T00:00:00"/>
    <n v="2.29"/>
    <n v="1"/>
    <n v="5.6"/>
    <x v="0"/>
    <s v="Ruidoso"/>
    <s v="No considerar"/>
    <x v="0"/>
  </r>
  <r>
    <n v="3039332"/>
    <s v="1910 Town House in leafy Kensington"/>
    <x v="1592"/>
    <s v="Jacques"/>
    <s v="240 East 4th Street"/>
    <n v="11218"/>
    <x v="1"/>
    <s v="Kensington"/>
    <n v="4064638"/>
    <n v="-7397723"/>
    <x v="1"/>
    <x v="121"/>
    <x v="7"/>
    <n v="2"/>
    <d v="2015-08-11T00:00:00"/>
    <n v="0.03"/>
    <n v="1"/>
    <n v="7"/>
    <x v="0"/>
    <s v="Ruidoso"/>
    <s v="No considerar"/>
    <x v="0"/>
  </r>
  <r>
    <n v="6717309"/>
    <s v="Marvellous spacious Upper East apt"/>
    <x v="1593"/>
    <s v="Willem"/>
    <s v="Asphalt Green East 91st Street"/>
    <n v="10128"/>
    <x v="0"/>
    <s v="Upper East Side"/>
    <n v="4077878"/>
    <n v="-7394491"/>
    <x v="1"/>
    <x v="79"/>
    <x v="10"/>
    <n v="11"/>
    <d v="2017-05-16T00:00:00"/>
    <n v="0.24"/>
    <n v="1"/>
    <n v="5.6"/>
    <x v="0"/>
    <s v="Ruidoso"/>
    <s v="No considerar"/>
    <x v="0"/>
  </r>
  <r>
    <n v="4868048"/>
    <s v="Room in Down town Brooklyn Parkslop"/>
    <x v="1594"/>
    <s v="Akim"/>
    <s v="328 Bergen Street"/>
    <n v="11217"/>
    <x v="1"/>
    <s v="Boerum Hill"/>
    <n v="406832"/>
    <n v="-7398109"/>
    <x v="0"/>
    <x v="28"/>
    <x v="1"/>
    <n v="0"/>
    <d v="2019-05-05T00:00:00"/>
    <n v="0.08"/>
    <n v="1"/>
    <n v="6.9"/>
    <x v="0"/>
    <s v="Ruidoso"/>
    <s v="No considerar"/>
    <x v="0"/>
  </r>
  <r>
    <n v="3041785"/>
    <s v="Luxury Space  East Village 3 Bedrm sleeps 7"/>
    <x v="1595"/>
    <s v="Michelle"/>
    <s v="28 Saint Mark's Place"/>
    <n v="10003"/>
    <x v="0"/>
    <s v="East Village"/>
    <n v="4072889"/>
    <n v="-7398853"/>
    <x v="1"/>
    <x v="54"/>
    <x v="1"/>
    <n v="150"/>
    <d v="2019-06-24T00:00:00"/>
    <n v="2.52"/>
    <n v="1"/>
    <n v="5.6"/>
    <x v="0"/>
    <s v="Ruidoso"/>
    <s v="No considerar"/>
    <x v="0"/>
  </r>
  <r>
    <n v="3136535"/>
    <s v="Peaceful, Upper East Side Studio"/>
    <x v="1596"/>
    <s v="Madeleine"/>
    <s v="307 East 63rd Street"/>
    <n v="10065"/>
    <x v="0"/>
    <s v="Upper East Side"/>
    <n v="4076299"/>
    <n v="-7396166"/>
    <x v="1"/>
    <x v="5"/>
    <x v="2"/>
    <n v="10"/>
    <d v="2017-09-23T00:00:00"/>
    <n v="0.16"/>
    <n v="1"/>
    <n v="5.6"/>
    <x v="0"/>
    <s v="Ruidoso"/>
    <s v="No considerar"/>
    <x v="0"/>
  </r>
  <r>
    <n v="5430560"/>
    <s v="Columbus Circle Studio Apt"/>
    <x v="1597"/>
    <s v="Gabriella"/>
    <s v="Public School 191 210"/>
    <n v="10023"/>
    <x v="0"/>
    <s v="Upper West Side"/>
    <n v="407717"/>
    <n v="-7398759"/>
    <x v="0"/>
    <x v="48"/>
    <x v="1"/>
    <n v="2"/>
    <d v="2016-10-21T00:00:00"/>
    <n v="0.04"/>
    <n v="1"/>
    <n v="5.6"/>
    <x v="0"/>
    <s v="Ruidoso"/>
    <s v="No considerar"/>
    <x v="0"/>
  </r>
  <r>
    <n v="4859903"/>
    <s v="Entire 1 Bedroom 1 Bath Central Park APT"/>
    <x v="1598"/>
    <s v="Kathy"/>
    <s v="46 West 83rd Street"/>
    <n v="10024"/>
    <x v="0"/>
    <s v="Upper West Side"/>
    <n v="407838"/>
    <n v="-7397266"/>
    <x v="1"/>
    <x v="224"/>
    <x v="6"/>
    <n v="47"/>
    <d v="2019-06-08T00:00:00"/>
    <n v="0.92"/>
    <n v="1"/>
    <n v="5.6"/>
    <x v="0"/>
    <s v="Ruidoso"/>
    <s v="No considerar"/>
    <x v="0"/>
  </r>
  <r>
    <n v="6155072"/>
    <s v="A Gem in Fort Greene Brooklyn"/>
    <x v="1599"/>
    <s v="Brett"/>
    <s v="361 Waverly Avenue"/>
    <n v="11238"/>
    <x v="1"/>
    <s v="Clinton Hill"/>
    <n v="4068732"/>
    <n v="-7396654"/>
    <x v="0"/>
    <x v="70"/>
    <x v="0"/>
    <n v="103"/>
    <d v="2019-05-22T00:00:00"/>
    <n v="2.02"/>
    <n v="1"/>
    <n v="6.9"/>
    <x v="0"/>
    <s v="Ruidoso"/>
    <s v="No considerar"/>
    <x v="0"/>
  </r>
  <r>
    <n v="3231460"/>
    <s v="Bright &amp; Spacious Fort Greene 1 Bed"/>
    <x v="1600"/>
    <s v="Jonathan"/>
    <s v="134 Lafayette Avenue"/>
    <n v="11238"/>
    <x v="1"/>
    <s v="Fort Greene"/>
    <n v="4068727"/>
    <n v="-73972"/>
    <x v="1"/>
    <x v="32"/>
    <x v="0"/>
    <n v="12"/>
    <d v="2016-07-31T00:00:00"/>
    <n v="0.2"/>
    <n v="1"/>
    <n v="6.9"/>
    <x v="0"/>
    <s v="Ruidoso"/>
    <s v="No considerar"/>
    <x v="0"/>
  </r>
  <r>
    <n v="3013668"/>
    <s v="Gorgeous Apt in Bushwick Brooklyn"/>
    <x v="1601"/>
    <s v="Arnan &amp; Zahira"/>
    <s v="304 Saint Nicholas Avenue"/>
    <n v="11237"/>
    <x v="1"/>
    <s v="Bushwick"/>
    <n v="4070113"/>
    <n v="-7391119"/>
    <x v="1"/>
    <x v="32"/>
    <x v="2"/>
    <n v="5"/>
    <d v="2019-06-17T00:00:00"/>
    <n v="0.1"/>
    <n v="1"/>
    <n v="6.9"/>
    <x v="0"/>
    <s v="Ruidoso"/>
    <s v="No considerar"/>
    <x v="0"/>
  </r>
  <r>
    <n v="3013383"/>
    <s v="Unique Brooklyn Brownstone"/>
    <x v="1602"/>
    <s v="Rachel"/>
    <s v="341 Clinton Street"/>
    <n v="11231"/>
    <x v="1"/>
    <s v="Cobble Hill"/>
    <n v="4068494"/>
    <n v="-7399685"/>
    <x v="1"/>
    <x v="225"/>
    <x v="13"/>
    <n v="0"/>
    <d v="2018-07-01T00:00:00"/>
    <n v="0.09"/>
    <n v="1"/>
    <n v="7.1"/>
    <x v="0"/>
    <s v="Ruidoso"/>
    <s v="No considerar"/>
    <x v="0"/>
  </r>
  <r>
    <n v="3013158"/>
    <s v="Alcove Studio in Downtown Manhattan"/>
    <x v="1603"/>
    <s v="Nattie"/>
    <s v="50 West 17th Street"/>
    <n v="10011"/>
    <x v="0"/>
    <s v="Chelsea"/>
    <n v="4073893"/>
    <n v="-7399464"/>
    <x v="1"/>
    <x v="40"/>
    <x v="6"/>
    <n v="12"/>
    <d v="2015-11-02T00:00:00"/>
    <n v="0.19"/>
    <n v="1"/>
    <n v="5.7"/>
    <x v="0"/>
    <s v="Ruidoso"/>
    <s v="No considerar"/>
    <x v="0"/>
  </r>
  <r>
    <n v="3010430"/>
    <s v="Studio in Center of Chelsea"/>
    <x v="1604"/>
    <s v="Selma"/>
    <s v="Harmon Face Values 675"/>
    <n v="10011"/>
    <x v="0"/>
    <s v="Chelsea"/>
    <n v="4074227"/>
    <n v="-7399362"/>
    <x v="1"/>
    <x v="26"/>
    <x v="1"/>
    <n v="6"/>
    <d v="2014-08-25T00:00:00"/>
    <n v="0.1"/>
    <n v="1"/>
    <n v="5.6"/>
    <x v="0"/>
    <s v="Ruidoso"/>
    <s v="No considerar"/>
    <x v="0"/>
  </r>
  <r>
    <n v="3010328"/>
    <s v="1BR apartment in Brooklyn"/>
    <x v="1605"/>
    <s v="Camille"/>
    <s v="659 Ocean Avenue"/>
    <n v="11226"/>
    <x v="1"/>
    <s v="Flatbush"/>
    <n v="4064661"/>
    <n v="-7395999"/>
    <x v="1"/>
    <x v="19"/>
    <x v="13"/>
    <n v="2"/>
    <d v="2018-07-01T00:00:00"/>
    <n v="0.11"/>
    <n v="1"/>
    <n v="6.9"/>
    <x v="0"/>
    <s v="Ruidoso"/>
    <s v="No considerar"/>
    <x v="0"/>
  </r>
  <r>
    <n v="5105632"/>
    <s v="Lovely room in Prospect Heights"/>
    <x v="1606"/>
    <s v="Daniel"/>
    <s v="384 Sterling Place"/>
    <n v="11238"/>
    <x v="1"/>
    <s v="Prospect Heights"/>
    <n v="4067467"/>
    <n v="-7396557"/>
    <x v="0"/>
    <x v="86"/>
    <x v="1"/>
    <n v="0"/>
    <d v="2015-12-31T00:00:00"/>
    <n v="1.87"/>
    <n v="1"/>
    <n v="6.9"/>
    <x v="0"/>
    <s v="Ruidoso"/>
    <s v="No considerar"/>
    <x v="0"/>
  </r>
  <r>
    <n v="3005990"/>
    <s v="Beautiful Large Room in Park Slope"/>
    <x v="1607"/>
    <s v="Jessie"/>
    <s v="169 17th Street"/>
    <n v="11215"/>
    <x v="1"/>
    <s v="Sunset Park"/>
    <n v="4066528"/>
    <n v="-7399382"/>
    <x v="0"/>
    <x v="139"/>
    <x v="1"/>
    <n v="4"/>
    <d v="2018-05-15T00:00:00"/>
    <n v="7.0000000000000007E-2"/>
    <n v="1"/>
    <n v="6.9"/>
    <x v="0"/>
    <s v="Ruidoso"/>
    <s v="No considerar"/>
    <x v="0"/>
  </r>
  <r>
    <n v="4509357"/>
    <s v="Clean-Cozy-Beside 3 train station"/>
    <x v="1608"/>
    <s v="Jeremy"/>
    <s v="211 West 148th Street"/>
    <n v="10039"/>
    <x v="0"/>
    <s v="Harlem"/>
    <n v="4082412"/>
    <n v="-7393872"/>
    <x v="0"/>
    <x v="178"/>
    <x v="1"/>
    <n v="22"/>
    <d v="2017-01-03T00:00:00"/>
    <n v="0.47"/>
    <n v="1"/>
    <n v="5.6"/>
    <x v="0"/>
    <s v="Ruidoso"/>
    <s v="No considerar"/>
    <x v="0"/>
  </r>
  <r>
    <n v="4600556"/>
    <s v="Beautiful 2 BR Apt UES- Min 30 Days"/>
    <x v="1609"/>
    <s v="Mor"/>
    <s v="334 East 96th Street"/>
    <n v="10128"/>
    <x v="0"/>
    <s v="Upper East Side"/>
    <n v="4078318"/>
    <n v="-7394556"/>
    <x v="1"/>
    <x v="111"/>
    <x v="11"/>
    <n v="10"/>
    <d v="2019-02-28T00:00:00"/>
    <n v="0.19"/>
    <n v="1"/>
    <n v="5.6"/>
    <x v="0"/>
    <s v="Ruidoso"/>
    <s v="No considerar"/>
    <x v="0"/>
  </r>
  <r>
    <n v="3004348"/>
    <s v="Modern Stay in Brownstone Brooklyn"/>
    <x v="1610"/>
    <s v="Christy"/>
    <s v="438 Nostrand Avenue"/>
    <n v="11216"/>
    <x v="1"/>
    <s v="Bedford-Stuyvesant"/>
    <n v="4068426"/>
    <n v="-7395054"/>
    <x v="1"/>
    <x v="6"/>
    <x v="0"/>
    <n v="284"/>
    <d v="2019-06-24T00:00:00"/>
    <n v="4.57"/>
    <n v="1"/>
    <n v="6.9"/>
    <x v="0"/>
    <s v="Ruidoso"/>
    <s v="No considerar"/>
    <x v="0"/>
  </r>
  <r>
    <n v="3004563"/>
    <s v="The spot"/>
    <x v="1611"/>
    <s v="Emma"/>
    <s v="580 Parkside Avenue"/>
    <n v="11226"/>
    <x v="1"/>
    <s v="Prospect-Lefferts Gardens"/>
    <n v="4065595"/>
    <n v="-7395412"/>
    <x v="0"/>
    <x v="24"/>
    <x v="7"/>
    <n v="1"/>
    <d v="2019-06-08T00:00:00"/>
    <n v="0.94"/>
    <n v="1"/>
    <n v="6.9"/>
    <x v="0"/>
    <s v="Ruidoso"/>
    <s v="Dentro del presupuesto"/>
    <x v="0"/>
  </r>
  <r>
    <n v="4941141"/>
    <s v="Cozy Apt.Near Park/Museums &amp; Subway"/>
    <x v="1612"/>
    <s v="Christopher"/>
    <s v="338 East 92nd Street"/>
    <n v="10128"/>
    <x v="0"/>
    <s v="Upper East Side"/>
    <n v="4078096"/>
    <n v="-739475"/>
    <x v="1"/>
    <x v="2"/>
    <x v="3"/>
    <n v="9"/>
    <d v="2015-10-27T00:00:00"/>
    <n v="0.19"/>
    <n v="1"/>
    <n v="5.6"/>
    <x v="0"/>
    <s v="Ruidoso"/>
    <s v="No considerar"/>
    <x v="0"/>
  </r>
  <r>
    <n v="4098078"/>
    <s v="Hamilton Heights Convent Ave Apartment"/>
    <x v="1613"/>
    <s v="Ryan"/>
    <s v="322 Convent Avenue"/>
    <n v="10031"/>
    <x v="0"/>
    <s v="Harlem"/>
    <n v="408236"/>
    <n v="-7394743"/>
    <x v="0"/>
    <x v="15"/>
    <x v="3"/>
    <n v="2"/>
    <d v="2015-12-31T00:00:00"/>
    <n v="0.05"/>
    <n v="1"/>
    <n v="5.6"/>
    <x v="0"/>
    <s v="Ruidoso"/>
    <s v="No considerar"/>
    <x v="0"/>
  </r>
  <r>
    <n v="2995701"/>
    <s v="Sun filled 2BR in BedStuy Townhouse"/>
    <x v="1614"/>
    <s v="Josandra"/>
    <s v="89 Howard Avenue"/>
    <n v="11233"/>
    <x v="1"/>
    <s v="Bedford-Stuyvesant"/>
    <n v="4068548"/>
    <n v="-7392039"/>
    <x v="1"/>
    <x v="39"/>
    <x v="6"/>
    <n v="296"/>
    <d v="2019-06-25T00:00:00"/>
    <n v="4.84"/>
    <n v="1"/>
    <n v="6.9"/>
    <x v="0"/>
    <s v="Ruidoso"/>
    <s v="No considerar"/>
    <x v="0"/>
  </r>
  <r>
    <n v="3751919"/>
    <s v="A Fantastic Master Bedroom Suite in a 3BD apt"/>
    <x v="1615"/>
    <s v="Ed"/>
    <s v="131 Marcus Garvey Boulevard"/>
    <n v="11206"/>
    <x v="1"/>
    <s v="Bedford-Stuyvesant"/>
    <n v="4069411"/>
    <n v="-7393987"/>
    <x v="0"/>
    <x v="12"/>
    <x v="6"/>
    <n v="1"/>
    <d v="2018-01-01T00:00:00"/>
    <n v="0.05"/>
    <n v="1"/>
    <n v="6.9"/>
    <x v="0"/>
    <s v="Ruidoso"/>
    <s v="No considerar"/>
    <x v="0"/>
  </r>
  <r>
    <n v="2994659"/>
    <s v="Private cozy room"/>
    <x v="1616"/>
    <s v="Sergey &amp; Kate"/>
    <s v="1613 68th Street"/>
    <n v="11204"/>
    <x v="1"/>
    <s v="Bensonhurst"/>
    <n v="4062019"/>
    <n v="-7399624"/>
    <x v="0"/>
    <x v="92"/>
    <x v="1"/>
    <n v="127"/>
    <d v="2019-06-27T00:00:00"/>
    <n v="2.77"/>
    <n v="1"/>
    <n v="6.9"/>
    <x v="0"/>
    <s v="Ruidoso"/>
    <s v="No considerar"/>
    <x v="0"/>
  </r>
  <r>
    <n v="2994536"/>
    <s v="The Perfect Greenpoint Getaway"/>
    <x v="1617"/>
    <s v="Danie"/>
    <s v="223 Greenpoint Avenue"/>
    <n v="11222"/>
    <x v="1"/>
    <s v="Greenpoint"/>
    <n v="4073057"/>
    <n v="-7395023"/>
    <x v="0"/>
    <x v="9"/>
    <x v="6"/>
    <n v="8"/>
    <d v="2016-07-03T00:00:00"/>
    <n v="0.17"/>
    <n v="1"/>
    <n v="6.9"/>
    <x v="0"/>
    <s v="Ruidoso"/>
    <s v="No considerar"/>
    <x v="0"/>
  </r>
  <r>
    <n v="5284341"/>
    <s v="Quiet Cottage with Private Yard"/>
    <x v="1618"/>
    <s v="Toby"/>
    <s v="47-11 58th Lane"/>
    <n v="11377"/>
    <x v="2"/>
    <s v="Maspeth"/>
    <n v="4073973"/>
    <n v="-7390731"/>
    <x v="0"/>
    <x v="28"/>
    <x v="1"/>
    <n v="0"/>
    <d v="2019-05-05T00:00:00"/>
    <n v="0.08"/>
    <n v="5"/>
    <n v="6.24"/>
    <x v="0"/>
    <s v="Ruidoso"/>
    <s v="No considerar"/>
    <x v="0"/>
  </r>
  <r>
    <n v="4216774"/>
    <s v="Stay in the heart of Williamsburg!"/>
    <x v="1619"/>
    <s v="Amanda"/>
    <s v="202 Bedford Avenue"/>
    <n v="11249"/>
    <x v="1"/>
    <s v="Williamsburg"/>
    <n v="4071722"/>
    <n v="-7395862"/>
    <x v="1"/>
    <x v="5"/>
    <x v="6"/>
    <n v="4"/>
    <d v="2015-11-16T00:00:00"/>
    <n v="7.0000000000000007E-2"/>
    <n v="1"/>
    <n v="6.9"/>
    <x v="0"/>
    <s v="Ruidoso"/>
    <s v="No considerar"/>
    <x v="0"/>
  </r>
  <r>
    <n v="2979714"/>
    <s v="Cozy Private RM Near Central Park N"/>
    <x v="1620"/>
    <s v="Grace Brigitte"/>
    <s v="1851 Adam Clayton Powell Jr. Boulevard"/>
    <n v="10026"/>
    <x v="0"/>
    <s v="Harlem"/>
    <n v="4080095"/>
    <n v="-739541"/>
    <x v="0"/>
    <x v="123"/>
    <x v="7"/>
    <n v="95"/>
    <d v="2019-06-14T00:00:00"/>
    <n v="1.56"/>
    <n v="1"/>
    <n v="5.6"/>
    <x v="0"/>
    <s v="Ruidoso"/>
    <s v="Dentro del presupuesto"/>
    <x v="0"/>
  </r>
  <r>
    <n v="6400482"/>
    <s v="NEW! SAFE, Bright in the Heights"/>
    <x v="1621"/>
    <s v="Akiea"/>
    <s v="920 Riverside Drive"/>
    <n v="10032"/>
    <x v="0"/>
    <s v="Washington Heights"/>
    <n v="40839"/>
    <n v="-7394543"/>
    <x v="1"/>
    <x v="89"/>
    <x v="1"/>
    <n v="4"/>
    <d v="2015-07-30T00:00:00"/>
    <n v="0.08"/>
    <n v="1"/>
    <n v="5.6"/>
    <x v="0"/>
    <s v="Ruidoso"/>
    <s v="No considerar"/>
    <x v="0"/>
  </r>
  <r>
    <n v="3832932"/>
    <s v="Beautiful Sunset Park"/>
    <x v="1622"/>
    <s v="Kaykay"/>
    <s v="546 44th Street"/>
    <n v="11220"/>
    <x v="1"/>
    <s v="Sunset Park"/>
    <n v="4064752"/>
    <n v="-740059"/>
    <x v="2"/>
    <x v="70"/>
    <x v="6"/>
    <n v="7"/>
    <d v="2017-05-13T00:00:00"/>
    <n v="0.12"/>
    <n v="1"/>
    <n v="6.9"/>
    <x v="0"/>
    <s v="Ruidoso"/>
    <s v="No considerar"/>
    <x v="0"/>
  </r>
  <r>
    <n v="2977232"/>
    <s v="Priv Room in Artists UES Apt, Central Park &amp; Train"/>
    <x v="1623"/>
    <s v="Alesandra"/>
    <s v="167 East 107th Street"/>
    <n v="10029"/>
    <x v="0"/>
    <s v="East Harlem"/>
    <n v="4079285"/>
    <n v="-7394482"/>
    <x v="0"/>
    <x v="45"/>
    <x v="1"/>
    <n v="270"/>
    <d v="2019-06-17T00:00:00"/>
    <n v="4.5"/>
    <n v="1"/>
    <n v="5.6"/>
    <x v="0"/>
    <s v="Ruidoso"/>
    <s v="No considerar"/>
    <x v="0"/>
  </r>
  <r>
    <n v="2984662"/>
    <s v="Brooklyn Heights - 1 Bedroom"/>
    <x v="1624"/>
    <s v="Chris"/>
    <s v="300 Cadman Plaza West"/>
    <n v="11201"/>
    <x v="1"/>
    <s v="Brooklyn Heights"/>
    <n v="4069443"/>
    <n v="-7399068"/>
    <x v="1"/>
    <x v="5"/>
    <x v="6"/>
    <n v="10"/>
    <d v="2018-09-14T00:00:00"/>
    <n v="0.16"/>
    <n v="1"/>
    <n v="6.9"/>
    <x v="0"/>
    <s v="Ruidoso"/>
    <s v="No considerar"/>
    <x v="0"/>
  </r>
  <r>
    <n v="2975715"/>
    <s v="August sublet in Greenwich Village"/>
    <x v="1625"/>
    <s v="Michael"/>
    <s v="NYU Paulson Center 181"/>
    <n v="10012"/>
    <x v="0"/>
    <s v="Greenwich Village"/>
    <n v="4072603"/>
    <n v="-7399746"/>
    <x v="1"/>
    <x v="226"/>
    <x v="18"/>
    <n v="0"/>
    <d v="2017-08-25T00:00:00"/>
    <n v="0.83"/>
    <n v="1"/>
    <n v="5.6"/>
    <x v="0"/>
    <s v="Ruidoso"/>
    <s v="No considerar"/>
    <x v="0"/>
  </r>
  <r>
    <n v="2969919"/>
    <s v="Spacious Junior 1BR Apt in USQ/Flatiron"/>
    <x v="1626"/>
    <s v="Allie"/>
    <s v="5 West 15th Street"/>
    <n v="10011"/>
    <x v="0"/>
    <s v="Chelsea"/>
    <n v="4073726"/>
    <n v="-7399399"/>
    <x v="0"/>
    <x v="161"/>
    <x v="1"/>
    <n v="34"/>
    <d v="2019-07-01T00:00:00"/>
    <n v="0.68"/>
    <n v="1"/>
    <n v="5.6"/>
    <x v="0"/>
    <s v="Ruidoso"/>
    <s v="No considerar"/>
    <x v="0"/>
  </r>
  <r>
    <n v="993575"/>
    <s v="1 BR Large Luxury Furnished Apartment UWS"/>
    <x v="1627"/>
    <s v="Izi"/>
    <s v="127 West 83rd Street"/>
    <n v="10024"/>
    <x v="0"/>
    <s v="Upper West Side"/>
    <n v="407852"/>
    <n v="-739746"/>
    <x v="1"/>
    <x v="227"/>
    <x v="11"/>
    <n v="13"/>
    <d v="2019-06-15T00:00:00"/>
    <n v="0.2"/>
    <n v="1"/>
    <n v="5.6"/>
    <x v="0"/>
    <s v="Ruidoso"/>
    <s v="No considerar"/>
    <x v="0"/>
  </r>
  <r>
    <n v="993514"/>
    <s v="Luxury Furnished 1 BR UWS Apt w W/D &amp; Deck"/>
    <x v="1627"/>
    <s v="Izi"/>
    <s v="160 West 86th Street"/>
    <n v="10024"/>
    <x v="0"/>
    <s v="Upper West Side"/>
    <n v="4078729"/>
    <n v="-7397439"/>
    <x v="1"/>
    <x v="228"/>
    <x v="11"/>
    <n v="8"/>
    <d v="2019-06-03T00:00:00"/>
    <n v="0.11"/>
    <n v="1"/>
    <n v="5.6"/>
    <x v="0"/>
    <s v="Ruidoso"/>
    <s v="No considerar"/>
    <x v="0"/>
  </r>
  <r>
    <n v="739239"/>
    <s v="Luxury Furnished 1 BR Apartment Near Central Park"/>
    <x v="1627"/>
    <s v="Izi"/>
    <s v="107 West 86th Street"/>
    <n v="10024"/>
    <x v="0"/>
    <s v="Upper West Side"/>
    <n v="4078674"/>
    <n v="-7397243"/>
    <x v="1"/>
    <x v="222"/>
    <x v="11"/>
    <n v="4"/>
    <d v="2018-08-02T00:00:00"/>
    <n v="0.06"/>
    <n v="1"/>
    <n v="5.6"/>
    <x v="0"/>
    <s v="Ruidoso"/>
    <s v="No considerar"/>
    <x v="0"/>
  </r>
  <r>
    <n v="993576"/>
    <s v="Luxury Furnished 1 BR Apartment  UWS"/>
    <x v="1627"/>
    <s v="Izi"/>
    <s v="76 West 85th Street"/>
    <n v="10024"/>
    <x v="0"/>
    <s v="Upper West Side"/>
    <n v="4078558"/>
    <n v="-7397251"/>
    <x v="1"/>
    <x v="217"/>
    <x v="11"/>
    <n v="4"/>
    <d v="2018-03-31T00:00:00"/>
    <n v="0.08"/>
    <n v="1"/>
    <n v="5.6"/>
    <x v="0"/>
    <s v="Ruidoso"/>
    <s v="No considerar"/>
    <x v="0"/>
  </r>
  <r>
    <n v="2967631"/>
    <s v="Upper East Side 1BR"/>
    <x v="1628"/>
    <s v="Kevin"/>
    <s v="1598 3rd Avenue"/>
    <n v="10128"/>
    <x v="0"/>
    <s v="Upper East Side"/>
    <n v="4078139"/>
    <n v="-7395261"/>
    <x v="2"/>
    <x v="91"/>
    <x v="1"/>
    <n v="1"/>
    <d v="2015-09-28T00:00:00"/>
    <n v="0.02"/>
    <n v="1"/>
    <n v="5.6"/>
    <x v="0"/>
    <s v="Ruidoso"/>
    <s v="No considerar"/>
    <x v="0"/>
  </r>
  <r>
    <n v="5492696"/>
    <s v="Lovely Studio, a Block from Trains!"/>
    <x v="1629"/>
    <s v="Saad"/>
    <s v="Roosevelt Parc 37-46"/>
    <n v="11372"/>
    <x v="2"/>
    <s v="Jackson Heights"/>
    <n v="4074761"/>
    <n v="-7389466"/>
    <x v="1"/>
    <x v="12"/>
    <x v="3"/>
    <n v="6"/>
    <d v="2016-01-06T00:00:00"/>
    <n v="0.11"/>
    <n v="5"/>
    <n v="6.24"/>
    <x v="0"/>
    <s v="Ruidoso"/>
    <s v="No considerar"/>
    <x v="0"/>
  </r>
  <r>
    <n v="2959036"/>
    <s v="Sunny Manhattan Studio"/>
    <x v="1630"/>
    <s v="Ellie"/>
    <s v="760 West 187th Street"/>
    <n v="10033"/>
    <x v="0"/>
    <s v="Washington Heights"/>
    <n v="4085504"/>
    <n v="-7393648"/>
    <x v="1"/>
    <x v="89"/>
    <x v="7"/>
    <n v="11"/>
    <d v="2019-04-22T00:00:00"/>
    <n v="0.3"/>
    <n v="1"/>
    <n v="5.6"/>
    <x v="0"/>
    <s v="Ruidoso"/>
    <s v="No considerar"/>
    <x v="0"/>
  </r>
  <r>
    <n v="2958912"/>
    <s v="STUNNING! 1BD Jr in Midtown East NY"/>
    <x v="1631"/>
    <s v="Nataliya"/>
    <s v="231 East 56th Street"/>
    <n v="10022"/>
    <x v="0"/>
    <s v="Midtown"/>
    <n v="4075969"/>
    <n v="-7396644"/>
    <x v="1"/>
    <x v="48"/>
    <x v="32"/>
    <n v="0"/>
    <d v="2019-01-28T00:00:00"/>
    <n v="4.6500000000000004"/>
    <n v="1"/>
    <n v="5.6"/>
    <x v="0"/>
    <s v="Ruidoso"/>
    <s v="No considerar"/>
    <x v="0"/>
  </r>
  <r>
    <n v="2956443"/>
    <s v="Large 2 Floor Apt 2 Bdrm Sleeps 8 "/>
    <x v="1632"/>
    <s v="Anna"/>
    <s v="84-20 109th Street"/>
    <n v="11418"/>
    <x v="2"/>
    <s v="Richmond Hill"/>
    <n v="4070061"/>
    <n v="-7384107"/>
    <x v="1"/>
    <x v="224"/>
    <x v="6"/>
    <n v="60"/>
    <d v="2019-06-24T00:00:00"/>
    <n v="0.97"/>
    <n v="5"/>
    <n v="6.24"/>
    <x v="0"/>
    <s v="Ruidoso"/>
    <s v="No considerar"/>
    <x v="0"/>
  </r>
  <r>
    <n v="2974877"/>
    <s v="Sunny and Stylish on the Park"/>
    <x v="1633"/>
    <s v="Karen"/>
    <s v="524 Leonard Street"/>
    <n v="11222"/>
    <x v="1"/>
    <s v="Greenpoint"/>
    <n v="4072292"/>
    <n v="-7394924"/>
    <x v="1"/>
    <x v="207"/>
    <x v="0"/>
    <n v="13"/>
    <d v="2017-04-23T00:00:00"/>
    <n v="0.22"/>
    <n v="1"/>
    <n v="6.9"/>
    <x v="0"/>
    <s v="Ruidoso"/>
    <s v="No considerar"/>
    <x v="0"/>
  </r>
  <r>
    <n v="2954785"/>
    <s v="Trendy studio NYC centrally located"/>
    <x v="1634"/>
    <s v="Jaclyn"/>
    <s v="East 34th Street &amp; 3rd Avenue East 34th Street"/>
    <n v="10016"/>
    <x v="0"/>
    <s v="Murray Hill"/>
    <n v="4074551"/>
    <n v="-7397757"/>
    <x v="1"/>
    <x v="38"/>
    <x v="2"/>
    <n v="0"/>
    <d v="2016-07-05T00:00:00"/>
    <n v="0.31"/>
    <n v="1"/>
    <n v="5.6"/>
    <x v="0"/>
    <s v="Ruidoso"/>
    <s v="No considerar"/>
    <x v="0"/>
  </r>
  <r>
    <n v="4759361"/>
    <s v="Comfy large room in Wash Heights"/>
    <x v="1635"/>
    <s v="Nathan"/>
    <s v="610 West 163rd Street"/>
    <n v="10032"/>
    <x v="0"/>
    <s v="Washington Heights"/>
    <n v="4083779"/>
    <n v="-7394328"/>
    <x v="0"/>
    <x v="9"/>
    <x v="6"/>
    <n v="248"/>
    <d v="2019-07-05T00:00:00"/>
    <n v="4.6500000000000004"/>
    <n v="1"/>
    <n v="5.6"/>
    <x v="0"/>
    <s v="Ruidoso"/>
    <s v="No considerar"/>
    <x v="0"/>
  </r>
  <r>
    <n v="3787867"/>
    <s v="Lower East Side Luxury"/>
    <x v="1636"/>
    <s v="Brooke"/>
    <s v="30 Delancey Street"/>
    <n v="10002"/>
    <x v="0"/>
    <s v="Lower East Side"/>
    <n v="4072046"/>
    <n v="-7399237"/>
    <x v="1"/>
    <x v="113"/>
    <x v="0"/>
    <n v="0"/>
    <d v="2016-08-25T00:00:00"/>
    <n v="0.49"/>
    <n v="1"/>
    <n v="5.7"/>
    <x v="0"/>
    <s v="Ruidoso"/>
    <s v="No considerar"/>
    <x v="0"/>
  </r>
  <r>
    <n v="2943724"/>
    <s v="3 Bedroom @ JFK CASINO BEACH LOCALE"/>
    <x v="1637"/>
    <s v="Astoria"/>
    <s v="44979 Mott Avenue"/>
    <n v="11691"/>
    <x v="2"/>
    <s v="Bayswater"/>
    <n v="4060549"/>
    <n v="-7375547"/>
    <x v="0"/>
    <x v="9"/>
    <x v="1"/>
    <n v="13"/>
    <d v="2015-05-25T00:00:00"/>
    <n v="0.21"/>
    <n v="5"/>
    <n v="6.24"/>
    <x v="0"/>
    <s v="Ruidoso"/>
    <s v="No considerar"/>
    <x v="0"/>
  </r>
  <r>
    <n v="2940007"/>
    <s v="Charming one bedroom in the LES"/>
    <x v="1638"/>
    <s v="Carlo"/>
    <s v="151 Broome Street"/>
    <n v="10002"/>
    <x v="0"/>
    <s v="Lower East Side"/>
    <n v="4071615"/>
    <n v="-7398478"/>
    <x v="1"/>
    <x v="17"/>
    <x v="1"/>
    <n v="10"/>
    <d v="2015-05-04T00:00:00"/>
    <n v="0.16"/>
    <n v="1"/>
    <n v="5.6"/>
    <x v="0"/>
    <s v="Ruidoso"/>
    <s v="No considerar"/>
    <x v="0"/>
  </r>
  <r>
    <n v="2942129"/>
    <s v="Bright Large  Room near JFK, LGA &amp; Train 2 beds"/>
    <x v="1639"/>
    <s v="Yolanda"/>
    <s v="85-56 80th Street"/>
    <n v="11421"/>
    <x v="2"/>
    <s v="Woodhaven"/>
    <n v="4069414"/>
    <n v="-7386324"/>
    <x v="0"/>
    <x v="65"/>
    <x v="0"/>
    <n v="136"/>
    <d v="2019-06-09T00:00:00"/>
    <n v="2.21"/>
    <n v="5"/>
    <n v="6.24"/>
    <x v="0"/>
    <s v="Ruidoso"/>
    <s v="No considerar"/>
    <x v="0"/>
  </r>
  <r>
    <n v="2939670"/>
    <s v="Bright Room Near JFK ,LGA &amp;  Train with AC"/>
    <x v="1639"/>
    <s v="Yolanda"/>
    <s v="80-20 85th Avenue"/>
    <n v="11421"/>
    <x v="2"/>
    <s v="Woodhaven"/>
    <n v="406955"/>
    <n v="-7386281"/>
    <x v="0"/>
    <x v="53"/>
    <x v="0"/>
    <n v="89"/>
    <d v="2019-01-03T00:00:00"/>
    <n v="1.44"/>
    <n v="5"/>
    <n v="6.24"/>
    <x v="0"/>
    <s v="Ruidoso"/>
    <s v="No considerar"/>
    <x v="0"/>
  </r>
  <r>
    <n v="6661923"/>
    <s v="HellÂ´s Kitchen, cozy functional 2br"/>
    <x v="1640"/>
    <s v="Admir"/>
    <s v="440 West 45th Street"/>
    <n v="10036"/>
    <x v="0"/>
    <s v="Hell's Kitchen"/>
    <n v="407611"/>
    <n v="-7399316"/>
    <x v="1"/>
    <x v="5"/>
    <x v="3"/>
    <n v="1"/>
    <d v="2015-07-05T00:00:00"/>
    <n v="0.02"/>
    <n v="1"/>
    <n v="5.6"/>
    <x v="0"/>
    <s v="Ruidoso"/>
    <s v="No considerar"/>
    <x v="0"/>
  </r>
  <r>
    <n v="6515562"/>
    <s v="STUDIO in the East Village"/>
    <x v="1641"/>
    <s v="Esther"/>
    <s v="68 Saint Mark's Place"/>
    <n v="10003"/>
    <x v="0"/>
    <s v="East Village"/>
    <n v="4072781"/>
    <n v="-739862"/>
    <x v="1"/>
    <x v="7"/>
    <x v="3"/>
    <n v="3"/>
    <d v="2015-08-27T00:00:00"/>
    <n v="0.06"/>
    <n v="1"/>
    <n v="5.6"/>
    <x v="0"/>
    <s v="Ruidoso"/>
    <s v="No considerar"/>
    <x v="0"/>
  </r>
  <r>
    <n v="2932779"/>
    <s v="Huge Room near Prospect Heights"/>
    <x v="1642"/>
    <s v="Lily"/>
    <s v="452 Park Place"/>
    <n v="11238"/>
    <x v="1"/>
    <s v="Crown Heights"/>
    <n v="4067512"/>
    <n v="-7396278"/>
    <x v="0"/>
    <x v="85"/>
    <x v="6"/>
    <n v="5"/>
    <d v="2015-10-24T00:00:00"/>
    <n v="0.08"/>
    <n v="1"/>
    <n v="6.9"/>
    <x v="0"/>
    <s v="Ruidoso"/>
    <s v="No considerar"/>
    <x v="0"/>
  </r>
  <r>
    <n v="2931859"/>
    <s v="2 BR Sun Filled Feng Shui W Village"/>
    <x v="1643"/>
    <s v="Satya"/>
    <s v="Old Pier 48 Hudson River Park Esplanade"/>
    <n v="10014"/>
    <x v="0"/>
    <s v="West Village"/>
    <n v="4073704"/>
    <n v="-7401049"/>
    <x v="1"/>
    <x v="55"/>
    <x v="6"/>
    <n v="57"/>
    <d v="2019-04-09T00:00:00"/>
    <n v="0.94"/>
    <n v="1"/>
    <n v="5.6"/>
    <x v="0"/>
    <s v="Ruidoso"/>
    <s v="No considerar"/>
    <x v="0"/>
  </r>
  <r>
    <n v="3752035"/>
    <s v="New &amp; Modern 2 BR Brownstone Apt."/>
    <x v="1644"/>
    <s v="Elito"/>
    <s v="1082 Bedford Avenue"/>
    <n v="11216"/>
    <x v="1"/>
    <s v="Bedford-Stuyvesant"/>
    <n v="4068772"/>
    <n v="-7395484"/>
    <x v="1"/>
    <x v="26"/>
    <x v="0"/>
    <n v="72"/>
    <d v="2019-06-17T00:00:00"/>
    <n v="1.31"/>
    <n v="1"/>
    <n v="6.9"/>
    <x v="0"/>
    <s v="Ruidoso"/>
    <s v="No considerar"/>
    <x v="0"/>
  </r>
  <r>
    <n v="4136252"/>
    <s v="Chic NYC apt - near train &amp; 42st St"/>
    <x v="1645"/>
    <s v="Ammy"/>
    <s v="368 Malcolm X Boulevard"/>
    <n v="10027"/>
    <x v="0"/>
    <s v="Harlem"/>
    <n v="4080985"/>
    <n v="-7394348"/>
    <x v="0"/>
    <x v="57"/>
    <x v="6"/>
    <n v="82"/>
    <d v="2018-02-01T00:00:00"/>
    <n v="1.53"/>
    <n v="1"/>
    <n v="5.6"/>
    <x v="0"/>
    <s v="Ruidoso"/>
    <s v="No considerar"/>
    <x v="0"/>
  </r>
  <r>
    <n v="6711306"/>
    <s v="Brownstone in Heart Of Park Slope!"/>
    <x v="1646"/>
    <s v="Nathan"/>
    <s v="420 7th Street"/>
    <n v="11215"/>
    <x v="1"/>
    <s v="Park Slope"/>
    <n v="4066866"/>
    <n v="-7398214"/>
    <x v="0"/>
    <x v="6"/>
    <x v="12"/>
    <n v="0"/>
    <d v="2019-01-02T00:00:00"/>
    <n v="0.17"/>
    <n v="1"/>
    <n v="6.9"/>
    <x v="0"/>
    <s v="Ruidoso"/>
    <s v="No considerar"/>
    <x v="0"/>
  </r>
  <r>
    <n v="3644037"/>
    <s v="Bright &amp; Modern Apt. in Brooklyn NY"/>
    <x v="1647"/>
    <s v="Anna"/>
    <s v="302 67th Street"/>
    <n v="11220"/>
    <x v="1"/>
    <s v="Bay Ridge"/>
    <n v="4063777"/>
    <n v="-7402497"/>
    <x v="1"/>
    <x v="45"/>
    <x v="0"/>
    <n v="2"/>
    <d v="2015-08-23T00:00:00"/>
    <n v="0.03"/>
    <n v="1"/>
    <n v="6.9"/>
    <x v="0"/>
    <s v="Ruidoso"/>
    <s v="No considerar"/>
    <x v="0"/>
  </r>
  <r>
    <n v="2924588"/>
    <s v="Exclusive Manhattan , 24 h doormen"/>
    <x v="1648"/>
    <s v="Maria"/>
    <s v="222 East 46th Street"/>
    <n v="10017"/>
    <x v="0"/>
    <s v="Midtown"/>
    <n v="4075293"/>
    <n v="-7397173"/>
    <x v="0"/>
    <x v="7"/>
    <x v="12"/>
    <n v="9"/>
    <d v="2019-06-01T00:00:00"/>
    <n v="0.14000000000000001"/>
    <n v="1"/>
    <n v="5.6"/>
    <x v="0"/>
    <s v="Ruidoso"/>
    <s v="No considerar"/>
    <x v="0"/>
  </r>
  <r>
    <n v="2924528"/>
    <s v="Spacious room in the heart of Manhattan (Downtown)"/>
    <x v="1649"/>
    <s v="Winona"/>
    <s v="97 Chrystie Street"/>
    <n v="10002"/>
    <x v="0"/>
    <s v="Chinatown"/>
    <n v="4071782"/>
    <n v="-7399422"/>
    <x v="0"/>
    <x v="137"/>
    <x v="3"/>
    <n v="9"/>
    <d v="2018-11-04T00:00:00"/>
    <n v="0.63"/>
    <n v="1"/>
    <n v="5.6"/>
    <x v="0"/>
    <s v="Ruidoso"/>
    <s v="No considerar"/>
    <x v="0"/>
  </r>
  <r>
    <n v="3821676"/>
    <s v="Lower East Side Artist's Sanctuary"/>
    <x v="1650"/>
    <s v="Elyse"/>
    <s v="48 Clinton Street"/>
    <n v="10002"/>
    <x v="0"/>
    <s v="Lower East Side"/>
    <n v="4071962"/>
    <n v="-7398434"/>
    <x v="1"/>
    <x v="38"/>
    <x v="3"/>
    <n v="7"/>
    <d v="2016-01-03T00:00:00"/>
    <n v="0.14000000000000001"/>
    <n v="1"/>
    <n v="5.6"/>
    <x v="0"/>
    <s v="Ruidoso"/>
    <s v="No considerar"/>
    <x v="0"/>
  </r>
  <r>
    <n v="2919062"/>
    <s v="Spacious 1 Bedroom in LIC"/>
    <x v="1651"/>
    <s v="Michael"/>
    <s v="11232 44th Road"/>
    <n v="11101"/>
    <x v="2"/>
    <s v="Long Island City"/>
    <n v="4074923"/>
    <n v="-7394962"/>
    <x v="1"/>
    <x v="90"/>
    <x v="0"/>
    <n v="2"/>
    <d v="2016-10-03T00:00:00"/>
    <n v="0.05"/>
    <n v="5"/>
    <n v="6.24"/>
    <x v="0"/>
    <s v="Ruidoso"/>
    <s v="No considerar"/>
    <x v="0"/>
  </r>
  <r>
    <n v="3628190"/>
    <s v="Sunny Private Apt in Ditmas Park"/>
    <x v="1652"/>
    <s v="Tina"/>
    <s v="781 Ocean Avenue"/>
    <n v="11226"/>
    <x v="1"/>
    <s v="Flatbush"/>
    <n v="4064372"/>
    <n v="-7395969"/>
    <x v="1"/>
    <x v="28"/>
    <x v="0"/>
    <n v="12"/>
    <d v="2018-08-19T00:00:00"/>
    <n v="0.22"/>
    <n v="1"/>
    <n v="6.9"/>
    <x v="0"/>
    <s v="Ruidoso"/>
    <s v="No considerar"/>
    <x v="0"/>
  </r>
  <r>
    <n v="3529500"/>
    <s v="Gorgeous pre war rowhouse apartment"/>
    <x v="1653"/>
    <s v="Velma"/>
    <s v="340 Jefferson Avenue"/>
    <n v="11216"/>
    <x v="1"/>
    <s v="Bedford-Stuyvesant"/>
    <n v="4068388"/>
    <n v="-7394427"/>
    <x v="1"/>
    <x v="229"/>
    <x v="2"/>
    <n v="52"/>
    <d v="2019-06-19T00:00:00"/>
    <n v="0.91"/>
    <n v="1"/>
    <n v="6.9"/>
    <x v="0"/>
    <s v="Ruidoso"/>
    <s v="No considerar"/>
    <x v="0"/>
  </r>
  <r>
    <n v="3851911"/>
    <s v="large sunny pre war studio "/>
    <x v="1653"/>
    <s v="Velma"/>
    <s v="399 Putnam Avenue"/>
    <n v="11216"/>
    <x v="1"/>
    <s v="Bedford-Stuyvesant"/>
    <n v="406847"/>
    <n v="-7394523"/>
    <x v="1"/>
    <x v="89"/>
    <x v="6"/>
    <n v="59"/>
    <d v="2019-06-08T00:00:00"/>
    <n v="1.02"/>
    <n v="1"/>
    <n v="6.9"/>
    <x v="0"/>
    <s v="Ruidoso"/>
    <s v="No considerar"/>
    <x v="0"/>
  </r>
  <r>
    <n v="3177702"/>
    <s v="Brooklyn Flat in Historic Row House"/>
    <x v="1653"/>
    <s v="Velma"/>
    <s v="244 Hancock Street"/>
    <n v="11216"/>
    <x v="1"/>
    <s v="Bedford-Stuyvesant"/>
    <n v="4068291"/>
    <n v="-7394613"/>
    <x v="1"/>
    <x v="2"/>
    <x v="0"/>
    <n v="44"/>
    <d v="2019-05-27T00:00:00"/>
    <n v="0.71"/>
    <n v="1"/>
    <n v="6.9"/>
    <x v="0"/>
    <s v="Ruidoso"/>
    <s v="No considerar"/>
    <x v="0"/>
  </r>
  <r>
    <n v="3868344"/>
    <s v="elegant pre war two bedroom flat"/>
    <x v="1653"/>
    <s v="Velma"/>
    <s v="357 Hancock Street"/>
    <n v="11221"/>
    <x v="1"/>
    <s v="Bedford-Stuyvesant"/>
    <n v="4068374"/>
    <n v="-73942"/>
    <x v="1"/>
    <x v="229"/>
    <x v="2"/>
    <n v="51"/>
    <d v="2019-06-07T00:00:00"/>
    <n v="0.87"/>
    <n v="1"/>
    <n v="6.9"/>
    <x v="0"/>
    <s v="Ruidoso"/>
    <s v="No considerar"/>
    <x v="0"/>
  </r>
  <r>
    <n v="2918393"/>
    <s v="Beautiful Garden rowhouse apartment"/>
    <x v="1653"/>
    <s v="Velma"/>
    <s v="387 Jefferson Avenue"/>
    <n v="11221"/>
    <x v="1"/>
    <s v="Bedford-Stuyvesant"/>
    <n v="4068432"/>
    <n v="-739425"/>
    <x v="1"/>
    <x v="229"/>
    <x v="0"/>
    <n v="34"/>
    <d v="2018-12-04T00:00:00"/>
    <n v="0.54"/>
    <n v="1"/>
    <n v="6.9"/>
    <x v="0"/>
    <s v="Ruidoso"/>
    <s v="No considerar"/>
    <x v="0"/>
  </r>
  <r>
    <n v="3586141"/>
    <s v="Brooklyn private room, by F,Gtrain"/>
    <x v="1654"/>
    <s v="Chadanut"/>
    <s v="201 Greenwood Avenue"/>
    <n v="11218"/>
    <x v="1"/>
    <s v="Windsor Terrace"/>
    <n v="4065015"/>
    <n v="-7397945"/>
    <x v="0"/>
    <x v="85"/>
    <x v="11"/>
    <n v="77"/>
    <d v="2019-04-28T00:00:00"/>
    <n v="1.28"/>
    <n v="1"/>
    <n v="6.9"/>
    <x v="0"/>
    <s v="Ruidoso"/>
    <s v="Dentro del presupuesto"/>
    <x v="0"/>
  </r>
  <r>
    <n v="6344926"/>
    <s v="Brooklyn private room"/>
    <x v="1654"/>
    <s v="Chadanut"/>
    <s v="45 Tehama Street"/>
    <n v="11218"/>
    <x v="1"/>
    <s v="Kensington"/>
    <n v="4064423"/>
    <n v="-7398224"/>
    <x v="0"/>
    <x v="65"/>
    <x v="11"/>
    <n v="43"/>
    <d v="2019-01-08T00:00:00"/>
    <n v="0.87"/>
    <n v="1"/>
    <n v="6.9"/>
    <x v="0"/>
    <s v="Ruidoso"/>
    <s v="Dentro del presupuesto"/>
    <x v="0"/>
  </r>
  <r>
    <n v="3038614"/>
    <s v="Lovely, Huge, Open, Quiet, Spacious, Sunny, A/C"/>
    <x v="1655"/>
    <s v="Laura"/>
    <s v="72 Quincy Street"/>
    <n v="11238"/>
    <x v="1"/>
    <s v="Bedford-Stuyvesant"/>
    <n v="4068596"/>
    <n v="-7395837"/>
    <x v="1"/>
    <x v="4"/>
    <x v="4"/>
    <n v="3"/>
    <d v="2015-04-02T00:00:00"/>
    <n v="0.05"/>
    <n v="1"/>
    <n v="6.9"/>
    <x v="0"/>
    <s v="Ruidoso"/>
    <s v="No considerar"/>
    <x v="0"/>
  </r>
  <r>
    <n v="2909006"/>
    <s v="Loft Like Studio in Luxury Building"/>
    <x v="1656"/>
    <s v="Brian"/>
    <s v="The Verdesian 211"/>
    <n v="10282"/>
    <x v="0"/>
    <s v="Battery Park City"/>
    <n v="407162"/>
    <n v="-7401565"/>
    <x v="1"/>
    <x v="166"/>
    <x v="1"/>
    <n v="0"/>
    <d v="2019-03-17T00:00:00"/>
    <n v="0.02"/>
    <n v="1"/>
    <n v="5.6"/>
    <x v="0"/>
    <s v="Ruidoso"/>
    <s v="No considerar"/>
    <x v="0"/>
  </r>
  <r>
    <n v="4965152"/>
    <s v="Stylish and cozy SOHO loft bedroom"/>
    <x v="1657"/>
    <s v="Alix"/>
    <s v="29 Mercer Street"/>
    <n v="10013"/>
    <x v="0"/>
    <s v="SoHo"/>
    <n v="4072101"/>
    <n v="-7400189"/>
    <x v="0"/>
    <x v="55"/>
    <x v="1"/>
    <n v="9"/>
    <d v="2016-12-16T00:00:00"/>
    <n v="0.17"/>
    <n v="1"/>
    <n v="5.6"/>
    <x v="0"/>
    <s v="Ruidoso"/>
    <s v="No considerar"/>
    <x v="0"/>
  </r>
  <r>
    <n v="4891172"/>
    <s v="Peaceful 1BD in Historic W. Harlem"/>
    <x v="1658"/>
    <s v="Vriana"/>
    <s v="574 Saint Nicholas Avenue"/>
    <n v="10030"/>
    <x v="0"/>
    <s v="Harlem"/>
    <n v="4081964"/>
    <n v="-739468"/>
    <x v="1"/>
    <x v="105"/>
    <x v="3"/>
    <n v="0"/>
    <d v="2019-06-04T00:00:00"/>
    <n v="0.65"/>
    <n v="1"/>
    <n v="5.6"/>
    <x v="0"/>
    <s v="Ruidoso"/>
    <s v="No considerar"/>
    <x v="0"/>
  </r>
  <r>
    <n v="6146783"/>
    <s v="Quiet, quaint room in Victorian TH"/>
    <x v="1659"/>
    <s v="Sandra And Cary"/>
    <s v="352 East 17th Street"/>
    <n v="11226"/>
    <x v="1"/>
    <s v="Flatbush"/>
    <n v="4064224"/>
    <n v="-7396273"/>
    <x v="0"/>
    <x v="99"/>
    <x v="2"/>
    <n v="59"/>
    <d v="2019-06-24T00:00:00"/>
    <n v="1.46"/>
    <n v="1"/>
    <n v="6.9"/>
    <x v="0"/>
    <s v="Ruidoso"/>
    <s v="Dentro del presupuesto"/>
    <x v="0"/>
  </r>
  <r>
    <n v="5338293"/>
    <s v="Soho loft, Private bed &amp; bath w/ luxury amenities"/>
    <x v="1660"/>
    <s v="Vanessa"/>
    <s v="135 Wooster Street"/>
    <n v="10012"/>
    <x v="0"/>
    <s v="SoHo"/>
    <n v="4072578"/>
    <n v="-7399998"/>
    <x v="0"/>
    <x v="21"/>
    <x v="1"/>
    <n v="10"/>
    <d v="2019-04-11T00:00:00"/>
    <n v="0.26"/>
    <n v="1"/>
    <n v="5.6"/>
    <x v="0"/>
    <s v="Ruidoso"/>
    <s v="No considerar"/>
    <x v="0"/>
  </r>
  <r>
    <n v="4069228"/>
    <s v="1BR condo right by Prospect Park"/>
    <x v="1661"/>
    <s v="Eleanor"/>
    <s v="743 Rogers Avenue"/>
    <n v="11226"/>
    <x v="1"/>
    <s v="East Flatbush"/>
    <n v="4065301"/>
    <n v="-7395241"/>
    <x v="1"/>
    <x v="100"/>
    <x v="0"/>
    <n v="64"/>
    <d v="2018-06-08T00:00:00"/>
    <n v="1.1299999999999999"/>
    <n v="1"/>
    <n v="6.9"/>
    <x v="0"/>
    <s v="Ruidoso"/>
    <s v="No considerar"/>
    <x v="0"/>
  </r>
  <r>
    <n v="6209084"/>
    <s v="Spacious room in Williamsburg"/>
    <x v="1662"/>
    <s v="Javier"/>
    <s v="927 Grand Street"/>
    <n v="11211"/>
    <x v="1"/>
    <s v="Williamsburg"/>
    <n v="4071295"/>
    <n v="-7393716"/>
    <x v="0"/>
    <x v="19"/>
    <x v="3"/>
    <n v="2"/>
    <d v="2016-01-21T00:00:00"/>
    <n v="0.04"/>
    <n v="1"/>
    <n v="6.9"/>
    <x v="0"/>
    <s v="Ruidoso"/>
    <s v="No considerar"/>
    <x v="0"/>
  </r>
  <r>
    <n v="2888877"/>
    <s v="Sunny, clean studio."/>
    <x v="1663"/>
    <s v="Paulo"/>
    <s v="Peggy Nail 416"/>
    <n v="10016"/>
    <x v="0"/>
    <s v="Kips Bay"/>
    <n v="4074288"/>
    <n v="-739803"/>
    <x v="1"/>
    <x v="26"/>
    <x v="3"/>
    <n v="5"/>
    <d v="2015-11-03T00:00:00"/>
    <n v="0.1"/>
    <n v="1"/>
    <n v="5.6"/>
    <x v="0"/>
    <s v="Ruidoso"/>
    <s v="No considerar"/>
    <x v="0"/>
  </r>
  <r>
    <n v="2888088"/>
    <s v="Private space in Brooklyn"/>
    <x v="1664"/>
    <s v="Jerry"/>
    <s v="308 East 18th Street"/>
    <n v="11226"/>
    <x v="1"/>
    <s v="Flatbush"/>
    <n v="406435"/>
    <n v="-7396208"/>
    <x v="1"/>
    <x v="29"/>
    <x v="6"/>
    <n v="132"/>
    <d v="2019-06-14T00:00:00"/>
    <n v="3.31"/>
    <n v="1"/>
    <n v="6.9"/>
    <x v="0"/>
    <s v="Ruidoso"/>
    <s v="No considerar"/>
    <x v="0"/>
  </r>
  <r>
    <n v="4856857"/>
    <s v="Great location with private access &amp; private bath"/>
    <x v="1665"/>
    <s v="Corinne"/>
    <s v="419 Stockholm Street"/>
    <n v="11237"/>
    <x v="1"/>
    <s v="Bushwick"/>
    <n v="4070583"/>
    <n v="-7391658"/>
    <x v="0"/>
    <x v="22"/>
    <x v="10"/>
    <n v="4"/>
    <d v="2018-07-13T00:00:00"/>
    <n v="0.27"/>
    <n v="1"/>
    <n v="6.9"/>
    <x v="0"/>
    <s v="Ruidoso"/>
    <s v="Dentro del presupuesto"/>
    <x v="0"/>
  </r>
  <r>
    <n v="3971534"/>
    <s v="SpaciousBedroom in Brownstone Bklyn"/>
    <x v="1666"/>
    <s v="Victoria"/>
    <s v="55 4th Place"/>
    <n v="11231"/>
    <x v="1"/>
    <s v="Carroll Gardens"/>
    <n v="4067845"/>
    <n v="-7399983"/>
    <x v="0"/>
    <x v="28"/>
    <x v="0"/>
    <n v="3"/>
    <d v="2017-12-01T00:00:00"/>
    <n v="7.0000000000000007E-2"/>
    <n v="1"/>
    <n v="6.9"/>
    <x v="0"/>
    <s v="Ruidoso"/>
    <s v="No considerar"/>
    <x v="0"/>
  </r>
  <r>
    <n v="3161739"/>
    <s v="Up among the trees in Bed Stuy"/>
    <x v="1667"/>
    <s v="Anna"/>
    <s v="487 Willoughby Avenue"/>
    <n v="11206"/>
    <x v="1"/>
    <s v="Bedford-Stuyvesant"/>
    <n v="4069394"/>
    <n v="-7395017"/>
    <x v="1"/>
    <x v="0"/>
    <x v="7"/>
    <n v="56"/>
    <d v="2019-05-15T00:00:00"/>
    <n v="0.93"/>
    <n v="1"/>
    <n v="6.9"/>
    <x v="0"/>
    <s v="Ruidoso"/>
    <s v="No considerar"/>
    <x v="0"/>
  </r>
  <r>
    <n v="3861943"/>
    <s v="Spacious Studio in Time Square"/>
    <x v="1668"/>
    <s v="Susan"/>
    <s v="647 9th Avenue"/>
    <n v="10036"/>
    <x v="0"/>
    <s v="Hell's Kitchen"/>
    <n v="4076052"/>
    <n v="-7399115"/>
    <x v="1"/>
    <x v="230"/>
    <x v="3"/>
    <n v="39"/>
    <d v="2016-08-17T00:00:00"/>
    <n v="0.67"/>
    <n v="2"/>
    <n v="5.8"/>
    <x v="0"/>
    <s v="Ruidoso"/>
    <s v="No considerar"/>
    <x v="0"/>
  </r>
  <r>
    <n v="2889781"/>
    <s v="Holidays in Manhattan "/>
    <x v="1669"/>
    <s v="Inga"/>
    <s v="415 East 80th Street"/>
    <n v="10075"/>
    <x v="0"/>
    <s v="Upper East Side"/>
    <n v="4077291"/>
    <n v="-7395176"/>
    <x v="1"/>
    <x v="58"/>
    <x v="4"/>
    <n v="3"/>
    <d v="2018-07-18T00:00:00"/>
    <n v="0.05"/>
    <n v="1"/>
    <n v="5.6"/>
    <x v="0"/>
    <s v="Ruidoso"/>
    <s v="No considerar"/>
    <x v="0"/>
  </r>
  <r>
    <n v="2880864"/>
    <s v="Awesome Apartment in Astoria"/>
    <x v="1670"/>
    <s v="Hugh"/>
    <s v="27-19 21st Street"/>
    <n v="11102"/>
    <x v="2"/>
    <s v="Astoria"/>
    <n v="4077162"/>
    <n v="-7392626"/>
    <x v="0"/>
    <x v="51"/>
    <x v="1"/>
    <n v="10"/>
    <d v="2018-10-08T00:00:00"/>
    <n v="0.17"/>
    <n v="5"/>
    <n v="6.24"/>
    <x v="0"/>
    <s v="Ruidoso"/>
    <s v="No considerar"/>
    <x v="0"/>
  </r>
  <r>
    <n v="5266888"/>
    <s v="Spacious East Village 1 Bedroom"/>
    <x v="1671"/>
    <s v="Matthew"/>
    <s v="78 East 3rd Street"/>
    <n v="10003"/>
    <x v="0"/>
    <s v="East Village"/>
    <n v="407249"/>
    <n v="-7398852"/>
    <x v="1"/>
    <x v="5"/>
    <x v="2"/>
    <n v="22"/>
    <d v="2019-06-19T00:00:00"/>
    <n v="0.41"/>
    <n v="1"/>
    <n v="5.6"/>
    <x v="0"/>
    <s v="Ruidoso"/>
    <s v="No considerar"/>
    <x v="0"/>
  </r>
  <r>
    <n v="2867115"/>
    <s v="Room for Rent -  Close to City &amp; Clean"/>
    <x v="1672"/>
    <s v="Caitlin"/>
    <s v="43-30 33rd Street"/>
    <n v="11101"/>
    <x v="2"/>
    <s v="Sunnyside"/>
    <n v="4074547"/>
    <n v="-7393184"/>
    <x v="0"/>
    <x v="28"/>
    <x v="6"/>
    <n v="55"/>
    <d v="2019-06-02T00:00:00"/>
    <n v="2.64"/>
    <n v="5"/>
    <n v="6.24"/>
    <x v="0"/>
    <s v="Ruidoso"/>
    <s v="No considerar"/>
    <x v="0"/>
  </r>
  <r>
    <n v="6249100"/>
    <s v="Spacious room next to 96 st Station"/>
    <x v="1673"/>
    <s v="Dario"/>
    <s v="Carnegie East House 1844"/>
    <n v="10128"/>
    <x v="0"/>
    <s v="Upper East Side"/>
    <n v="4078354"/>
    <n v="-7394699"/>
    <x v="0"/>
    <x v="11"/>
    <x v="2"/>
    <n v="4"/>
    <d v="2015-12-16T00:00:00"/>
    <n v="0.08"/>
    <n v="1"/>
    <n v="5.6"/>
    <x v="0"/>
    <s v="Ruidoso"/>
    <s v="No considerar"/>
    <x v="0"/>
  </r>
  <r>
    <n v="2858010"/>
    <s v="â˜€ï¸Sunny Central Park Northâ˜€ï¸"/>
    <x v="1674"/>
    <s v="Chad"/>
    <s v="110 West 113th Street"/>
    <n v="10026"/>
    <x v="0"/>
    <s v="Harlem"/>
    <n v="4080005"/>
    <n v="-7395212"/>
    <x v="0"/>
    <x v="46"/>
    <x v="0"/>
    <n v="104"/>
    <d v="2019-06-23T00:00:00"/>
    <n v="1.65"/>
    <n v="1"/>
    <n v="5.6"/>
    <x v="0"/>
    <s v="Ruidoso"/>
    <s v="No considerar"/>
    <x v="0"/>
  </r>
  <r>
    <n v="4791542"/>
    <s v="Lovely Bedroom in Trendy Brooklyn"/>
    <x v="1675"/>
    <s v="Jiawen"/>
    <s v="Automated Hand Car Wash 1119"/>
    <n v="11216"/>
    <x v="1"/>
    <s v="Bedford-Stuyvesant"/>
    <n v="4067905"/>
    <n v="-7395422"/>
    <x v="0"/>
    <x v="142"/>
    <x v="7"/>
    <n v="0"/>
    <d v="2015-12-13T00:00:00"/>
    <n v="0.63"/>
    <n v="1"/>
    <n v="6.9"/>
    <x v="0"/>
    <s v="Ruidoso"/>
    <s v="Dentro del presupuesto"/>
    <x v="0"/>
  </r>
  <r>
    <n v="2856036"/>
    <s v="Modern Loft, Large Private Terrace."/>
    <x v="1676"/>
    <s v="Andrea"/>
    <s v="Essex Street &amp; Canal Street Essex Street"/>
    <n v="10002"/>
    <x v="0"/>
    <s v="Lower East Side"/>
    <n v="4071484"/>
    <n v="-7398977"/>
    <x v="1"/>
    <x v="115"/>
    <x v="2"/>
    <n v="4"/>
    <d v="2018-09-29T00:00:00"/>
    <n v="0.08"/>
    <n v="1"/>
    <n v="5.6"/>
    <x v="0"/>
    <s v="Ruidoso"/>
    <s v="No considerar"/>
    <x v="0"/>
  </r>
  <r>
    <n v="5395116"/>
    <s v="Studio in UWS- Manhattan"/>
    <x v="1677"/>
    <s v="Paula"/>
    <s v="10 Pomander Walk"/>
    <n v="10025"/>
    <x v="0"/>
    <s v="Upper West Side"/>
    <n v="4079368"/>
    <n v="-7397324"/>
    <x v="1"/>
    <x v="28"/>
    <x v="1"/>
    <n v="0"/>
    <d v="2019-06-18T00:00:00"/>
    <n v="0.02"/>
    <n v="1"/>
    <n v="5.6"/>
    <x v="0"/>
    <s v="Ruidoso"/>
    <s v="No considerar"/>
    <x v="0"/>
  </r>
  <r>
    <n v="2863223"/>
    <s v="Cozy Room with Private Entrance"/>
    <x v="1678"/>
    <s v="Louie"/>
    <s v="Montrose Avenue Brooklyn"/>
    <n v="11206"/>
    <x v="1"/>
    <s v="Williamsburg"/>
    <n v="4070665"/>
    <n v="-7395067"/>
    <x v="0"/>
    <x v="3"/>
    <x v="7"/>
    <n v="18"/>
    <d v="2015-08-12T00:00:00"/>
    <n v="0.31"/>
    <n v="1"/>
    <n v="6.9"/>
    <x v="0"/>
    <s v="Ruidoso"/>
    <s v="No considerar"/>
    <x v="0"/>
  </r>
  <r>
    <n v="2851945"/>
    <s v="Stylish Spacious w Lrge Deck 11231"/>
    <x v="1679"/>
    <s v="S"/>
    <s v="315 Smith Street"/>
    <n v="11231"/>
    <x v="1"/>
    <s v="Carroll Gardens"/>
    <n v="4068108"/>
    <n v="-7399381"/>
    <x v="1"/>
    <x v="5"/>
    <x v="6"/>
    <n v="0"/>
    <d v="2015-08-24T00:00:00"/>
    <n v="3.02"/>
    <n v="1"/>
    <n v="6.9"/>
    <x v="0"/>
    <s v="Ruidoso"/>
    <s v="No considerar"/>
    <x v="0"/>
  </r>
  <r>
    <n v="2856770"/>
    <s v="Family Friendly 3 bedroom 2 bath w. Washer/Dryer"/>
    <x v="1680"/>
    <s v="Janelle"/>
    <s v="219 East 97th Street"/>
    <n v="10029"/>
    <x v="0"/>
    <s v="East Harlem"/>
    <n v="4078587"/>
    <n v="-7394764"/>
    <x v="1"/>
    <x v="231"/>
    <x v="6"/>
    <n v="67"/>
    <d v="2019-06-23T00:00:00"/>
    <n v="1.76"/>
    <n v="2"/>
    <n v="5.7"/>
    <x v="0"/>
    <s v="Ruidoso"/>
    <s v="No considerar"/>
    <x v="0"/>
  </r>
  <r>
    <n v="2887761"/>
    <s v="Quiet &amp; Central West Village Artistâ€™s 2 Bedroom"/>
    <x v="1681"/>
    <s v="Sara"/>
    <s v="37A Bedford Street"/>
    <n v="10014"/>
    <x v="0"/>
    <s v="West Village"/>
    <n v="4072965"/>
    <n v="-7400397"/>
    <x v="1"/>
    <x v="232"/>
    <x v="2"/>
    <n v="44"/>
    <d v="2019-05-25T00:00:00"/>
    <n v="0.75"/>
    <n v="1"/>
    <n v="5.7"/>
    <x v="0"/>
    <s v="Ruidoso"/>
    <s v="No considerar"/>
    <x v="0"/>
  </r>
  <r>
    <n v="3928241"/>
    <s v="1 Bedroom in the Lower East Side"/>
    <x v="1682"/>
    <s v="Jeff"/>
    <s v="Lower East Side Preparatory High School 145"/>
    <n v="10002"/>
    <x v="0"/>
    <s v="Lower East Side"/>
    <n v="4071957"/>
    <n v="-739863"/>
    <x v="1"/>
    <x v="48"/>
    <x v="33"/>
    <n v="0"/>
    <d v="2016-10-22T00:00:00"/>
    <n v="0.02"/>
    <n v="1"/>
    <n v="5.6"/>
    <x v="0"/>
    <s v="Ruidoso"/>
    <s v="No considerar"/>
    <x v="0"/>
  </r>
  <r>
    <n v="4440611"/>
    <s v="Bright Spacious Bushwick Home"/>
    <x v="1683"/>
    <s v="Irena"/>
    <s v="232 Jefferson Street"/>
    <n v="11237"/>
    <x v="1"/>
    <s v="Bushwick"/>
    <n v="407026"/>
    <n v="-7392787"/>
    <x v="1"/>
    <x v="19"/>
    <x v="0"/>
    <n v="4"/>
    <d v="2016-06-04T00:00:00"/>
    <n v="0.08"/>
    <n v="1"/>
    <n v="6.9"/>
    <x v="0"/>
    <s v="Ruidoso"/>
    <s v="No considerar"/>
    <x v="0"/>
  </r>
  <r>
    <n v="3999228"/>
    <s v="Best Location NYC! Studio in heart of The Village"/>
    <x v="1684"/>
    <s v="Tom"/>
    <s v="Sweet Corner Bakeshop 535"/>
    <n v="10014"/>
    <x v="0"/>
    <s v="West Village"/>
    <n v="4073455"/>
    <n v="-7400614"/>
    <x v="1"/>
    <x v="42"/>
    <x v="3"/>
    <n v="16"/>
    <d v="2017-03-17T00:00:00"/>
    <n v="0.27"/>
    <n v="1"/>
    <n v="5.6"/>
    <x v="0"/>
    <s v="Ruidoso"/>
    <s v="Dentro del presupuesto"/>
    <x v="0"/>
  </r>
  <r>
    <n v="4226535"/>
    <s v="Bright Top Floor Apartment In The Heart Of BK"/>
    <x v="1685"/>
    <s v="Juli"/>
    <s v="745 Saint Johns Place"/>
    <n v="11233"/>
    <x v="1"/>
    <s v="Crown Heights"/>
    <n v="406721"/>
    <n v="-7395372"/>
    <x v="1"/>
    <x v="34"/>
    <x v="2"/>
    <n v="16"/>
    <d v="2018-12-06T00:00:00"/>
    <n v="0.28000000000000003"/>
    <n v="1"/>
    <n v="6.9"/>
    <x v="0"/>
    <s v="Ruidoso"/>
    <s v="No considerar"/>
    <x v="0"/>
  </r>
  <r>
    <n v="2838061"/>
    <s v="Charming Bedroom in renovated Apart"/>
    <x v="1686"/>
    <s v="Chriis"/>
    <s v="152 East 100th Street"/>
    <n v="10029"/>
    <x v="0"/>
    <s v="East Harlem"/>
    <n v="4078833"/>
    <n v="-7394888"/>
    <x v="0"/>
    <x v="110"/>
    <x v="1"/>
    <n v="0"/>
    <d v="2015-07-14T00:00:00"/>
    <n v="0.02"/>
    <n v="1"/>
    <n v="5.6"/>
    <x v="0"/>
    <s v="Ruidoso"/>
    <s v="No considerar"/>
    <x v="0"/>
  </r>
  <r>
    <n v="6004786"/>
    <s v="Lovely Soho / Village 1BR"/>
    <x v="1687"/>
    <s v="Simone"/>
    <s v="38 MacDougal Street"/>
    <n v="10012"/>
    <x v="0"/>
    <s v="SoHo"/>
    <n v="4072703"/>
    <n v="-7400286"/>
    <x v="1"/>
    <x v="40"/>
    <x v="6"/>
    <n v="10"/>
    <d v="2015-12-21T00:00:00"/>
    <n v="0.2"/>
    <n v="1"/>
    <n v="5.7"/>
    <x v="0"/>
    <s v="Ruidoso"/>
    <s v="No considerar"/>
    <x v="0"/>
  </r>
  <r>
    <n v="2823023"/>
    <s v="Cozy One Bedroom + Loft in Manhattan, NYC"/>
    <x v="1688"/>
    <s v="Paula"/>
    <s v="Lehman Art House 7"/>
    <n v="10019"/>
    <x v="0"/>
    <s v="Midtown"/>
    <n v="4076147"/>
    <n v="-739761"/>
    <x v="1"/>
    <x v="17"/>
    <x v="3"/>
    <n v="7"/>
    <d v="2019-06-24T00:00:00"/>
    <n v="0.93"/>
    <n v="1"/>
    <n v="5.6"/>
    <x v="0"/>
    <s v="Ruidoso"/>
    <s v="No considerar"/>
    <x v="0"/>
  </r>
  <r>
    <n v="4366115"/>
    <s v="Bright duplex apartment"/>
    <x v="1689"/>
    <s v="Belinda"/>
    <s v="172 Norman Avenue"/>
    <n v="11222"/>
    <x v="1"/>
    <s v="Greenpoint"/>
    <n v="4072668"/>
    <n v="-7394728"/>
    <x v="1"/>
    <x v="7"/>
    <x v="6"/>
    <n v="4"/>
    <d v="2017-01-04T00:00:00"/>
    <n v="0.12"/>
    <n v="1"/>
    <n v="6.9"/>
    <x v="0"/>
    <s v="Ruidoso"/>
    <s v="No considerar"/>
    <x v="0"/>
  </r>
  <r>
    <n v="2814931"/>
    <s v="Large New York style loft "/>
    <x v="1690"/>
    <s v="Caroline"/>
    <s v="331 East 132nd Street"/>
    <n v="10454"/>
    <x v="3"/>
    <s v="Port Morris"/>
    <n v="4080554"/>
    <n v="-7392606"/>
    <x v="1"/>
    <x v="61"/>
    <x v="3"/>
    <n v="89"/>
    <d v="2017-11-11T00:00:00"/>
    <n v="1.54"/>
    <n v="5"/>
    <n v="7.84"/>
    <x v="0"/>
    <s v="Ruidoso"/>
    <s v="No considerar"/>
    <x v="0"/>
  </r>
  <r>
    <n v="4639015"/>
    <s v="Elite Exclusive Chic NYC Times Square LuxuryApt"/>
    <x v="1691"/>
    <s v="S Barn"/>
    <s v="647 West 42nd Street"/>
    <n v="10036"/>
    <x v="0"/>
    <s v="Hell's Kitchen"/>
    <n v="4076195"/>
    <n v="-7400001"/>
    <x v="0"/>
    <x v="67"/>
    <x v="6"/>
    <n v="13"/>
    <d v="2019-06-27T00:00:00"/>
    <n v="0.27"/>
    <n v="1"/>
    <n v="5.6"/>
    <x v="0"/>
    <s v="Ruidoso"/>
    <s v="No considerar"/>
    <x v="0"/>
  </r>
  <r>
    <n v="2968070"/>
    <s v="Near Times Square and Hell's Kitchen"/>
    <x v="1692"/>
    <s v="Claude"/>
    <s v="330 West 45th Street"/>
    <n v="10036"/>
    <x v="0"/>
    <s v="Hell's Kitchen"/>
    <n v="4075971"/>
    <n v="-7398979"/>
    <x v="0"/>
    <x v="61"/>
    <x v="1"/>
    <n v="365"/>
    <d v="2019-07-05T00:00:00"/>
    <n v="5.81"/>
    <n v="1"/>
    <n v="5.6"/>
    <x v="0"/>
    <s v="Ruidoso"/>
    <s v="No considerar"/>
    <x v="0"/>
  </r>
  <r>
    <n v="3249253"/>
    <s v="Panoramic Penthouse - 30% OFF"/>
    <x v="1693"/>
    <s v="Jon"/>
    <s v="121 West 20th Street"/>
    <n v="10011"/>
    <x v="0"/>
    <s v="Chelsea"/>
    <n v="4074156"/>
    <n v="-7399476"/>
    <x v="1"/>
    <x v="134"/>
    <x v="6"/>
    <n v="1"/>
    <d v="2014-06-28T00:00:00"/>
    <n v="0.02"/>
    <n v="1"/>
    <n v="5.6"/>
    <x v="0"/>
    <s v="Ruidoso"/>
    <s v="No considerar"/>
    <x v="0"/>
  </r>
  <r>
    <n v="5029202"/>
    <s v="Spacious 2 Bedroom, 2 Bath, 5th Avenue Entire Apt"/>
    <x v="1694"/>
    <s v="Andy And TJ"/>
    <s v="8 East 110th Street"/>
    <n v="10029"/>
    <x v="0"/>
    <s v="East Harlem"/>
    <n v="4079641"/>
    <n v="-7394847"/>
    <x v="1"/>
    <x v="203"/>
    <x v="11"/>
    <n v="6"/>
    <d v="2019-02-14T00:00:00"/>
    <n v="0.12"/>
    <n v="1"/>
    <n v="5.6"/>
    <x v="0"/>
    <s v="Ruidoso"/>
    <s v="No considerar"/>
    <x v="0"/>
  </r>
  <r>
    <n v="5631916"/>
    <s v="One Bedroom Upper East Side"/>
    <x v="1695"/>
    <s v="Pierre-Hubert"/>
    <s v="1380 1st Avenue"/>
    <n v="10021"/>
    <x v="0"/>
    <s v="Upper East Side"/>
    <n v="4076873"/>
    <n v="-7395487"/>
    <x v="1"/>
    <x v="233"/>
    <x v="1"/>
    <n v="0"/>
    <d v="2017-10-30T00:00:00"/>
    <n v="0.39"/>
    <n v="1"/>
    <n v="5.6"/>
    <x v="0"/>
    <s v="Ruidoso"/>
    <s v="No considerar"/>
    <x v="0"/>
  </r>
  <r>
    <n v="2804065"/>
    <s v="Chic Mid Century Modern 1 BD +Gym +Laundry +AC"/>
    <x v="1696"/>
    <s v="Cash"/>
    <s v="135 Jefferson Street"/>
    <n v="11206"/>
    <x v="1"/>
    <s v="Bushwick"/>
    <n v="4070012"/>
    <n v="-7393062"/>
    <x v="0"/>
    <x v="178"/>
    <x v="0"/>
    <n v="19"/>
    <d v="2017-11-24T00:00:00"/>
    <n v="0.31"/>
    <n v="1"/>
    <n v="6.9"/>
    <x v="0"/>
    <s v="Ruidoso"/>
    <s v="No considerar"/>
    <x v="0"/>
  </r>
  <r>
    <n v="3235070"/>
    <s v="Peaceful, beautiful home away "/>
    <x v="1697"/>
    <s v="Norva"/>
    <s v="1858 Adam Clayton Powell Jr. Boulevard"/>
    <n v="10026"/>
    <x v="0"/>
    <s v="Harlem"/>
    <n v="4080118"/>
    <n v="-7395451"/>
    <x v="1"/>
    <x v="28"/>
    <x v="6"/>
    <n v="31"/>
    <d v="2019-06-16T00:00:00"/>
    <n v="0.54"/>
    <n v="1"/>
    <n v="5.6"/>
    <x v="0"/>
    <s v="Ruidoso"/>
    <s v="No considerar"/>
    <x v="0"/>
  </r>
  <r>
    <n v="3176526"/>
    <s v="Great room with private bathroom!!"/>
    <x v="1698"/>
    <s v="Sil"/>
    <s v="60 Rogers Avenue"/>
    <n v="11216"/>
    <x v="1"/>
    <s v="Crown Heights"/>
    <n v="4067476"/>
    <n v="-7395312"/>
    <x v="0"/>
    <x v="61"/>
    <x v="6"/>
    <n v="8"/>
    <d v="2019-06-17T00:00:00"/>
    <n v="2.2000000000000002"/>
    <n v="1"/>
    <n v="6.9"/>
    <x v="0"/>
    <s v="Ruidoso"/>
    <s v="No considerar"/>
    <x v="0"/>
  </r>
  <r>
    <n v="2801214"/>
    <s v="Huge duplex in chic area of BK with deck."/>
    <x v="1698"/>
    <s v="Sil"/>
    <s v="106 Rogers Avenue"/>
    <n v="11216"/>
    <x v="1"/>
    <s v="Crown Heights"/>
    <n v="4067301"/>
    <n v="-7395312"/>
    <x v="1"/>
    <x v="113"/>
    <x v="11"/>
    <n v="22"/>
    <d v="2015-02-22T00:00:00"/>
    <n v="0.35"/>
    <n v="1"/>
    <n v="7"/>
    <x v="0"/>
    <s v="Ruidoso"/>
    <s v="No considerar"/>
    <x v="0"/>
  </r>
  <r>
    <n v="4700265"/>
    <s v="Fantastic Room in Williamsburg"/>
    <x v="1699"/>
    <s v="Hillary"/>
    <s v="78 Ten Eyck Street"/>
    <n v="11206"/>
    <x v="1"/>
    <s v="Williamsburg"/>
    <n v="4070985"/>
    <n v="-7394738"/>
    <x v="0"/>
    <x v="9"/>
    <x v="6"/>
    <n v="0"/>
    <d v="2016-08-09T00:00:00"/>
    <n v="0.1"/>
    <n v="1"/>
    <n v="6.9"/>
    <x v="0"/>
    <s v="Ruidoso"/>
    <s v="No considerar"/>
    <x v="0"/>
  </r>
  <r>
    <n v="6180741"/>
    <s v="2BR  Lower East Side"/>
    <x v="1700"/>
    <s v="Grady &amp; Cristina"/>
    <s v="168 Clinton Street"/>
    <n v="10002"/>
    <x v="0"/>
    <s v="Lower East Side"/>
    <n v="4071526"/>
    <n v="-739867"/>
    <x v="1"/>
    <x v="1"/>
    <x v="6"/>
    <n v="44"/>
    <d v="2017-05-25T00:00:00"/>
    <n v="1.1599999999999999"/>
    <n v="1"/>
    <n v="5.6"/>
    <x v="0"/>
    <s v="Ruidoso"/>
    <s v="No considerar"/>
    <x v="0"/>
  </r>
  <r>
    <n v="2794725"/>
    <s v="LOOK! Attached single family"/>
    <x v="1701"/>
    <s v="Skylar"/>
    <s v="455 Front Street"/>
    <n v="10304"/>
    <x v="4"/>
    <s v="Clifton"/>
    <n v="4062578"/>
    <n v="-7407356"/>
    <x v="1"/>
    <x v="3"/>
    <x v="1"/>
    <n v="1"/>
    <d v="2014-04-19T00:00:00"/>
    <n v="0.02"/>
    <n v="1"/>
    <n v="5.19"/>
    <x v="1"/>
    <s v="Poco Ruidoso"/>
    <s v="No considerar"/>
    <x v="0"/>
  </r>
  <r>
    <n v="2895511"/>
    <s v="Historic Bed-Stuy"/>
    <x v="1702"/>
    <s v="Alexandra"/>
    <s v="864 Macon Street"/>
    <n v="11233"/>
    <x v="1"/>
    <s v="Bedford-Stuyvesant"/>
    <n v="406847"/>
    <n v="-7391624"/>
    <x v="1"/>
    <x v="61"/>
    <x v="2"/>
    <n v="136"/>
    <d v="2019-06-30T00:00:00"/>
    <n v="2.2000000000000002"/>
    <n v="1"/>
    <n v="6.9"/>
    <x v="0"/>
    <s v="Ruidoso"/>
    <s v="No considerar"/>
    <x v="0"/>
  </r>
  <r>
    <n v="2793834"/>
    <s v="Central Park beauty"/>
    <x v="1703"/>
    <s v="Stanton"/>
    <s v="111 West 94th Street"/>
    <n v="10025"/>
    <x v="0"/>
    <s v="Upper West Side"/>
    <n v="4079194"/>
    <n v="-7396913"/>
    <x v="1"/>
    <x v="15"/>
    <x v="11"/>
    <n v="28"/>
    <d v="2018-01-15T00:00:00"/>
    <n v="0.45"/>
    <n v="1"/>
    <n v="5.6"/>
    <x v="0"/>
    <s v="Ruidoso"/>
    <s v="No considerar"/>
    <x v="0"/>
  </r>
  <r>
    <n v="4900034"/>
    <s v="Gorgeous Loft apt. Prime Location with Rooftop"/>
    <x v="1704"/>
    <s v="Francesca"/>
    <s v="27 Allen Street"/>
    <n v="10002"/>
    <x v="0"/>
    <s v="Chinatown"/>
    <n v="4071579"/>
    <n v="-7399253"/>
    <x v="0"/>
    <x v="61"/>
    <x v="2"/>
    <n v="8"/>
    <d v="2018-11-21T00:00:00"/>
    <n v="0.15"/>
    <n v="1"/>
    <n v="5.6"/>
    <x v="0"/>
    <s v="Ruidoso"/>
    <s v="No considerar"/>
    <x v="0"/>
  </r>
  <r>
    <n v="2793630"/>
    <s v="Gorgeous Loft in Prime Location 2 with Rooftop"/>
    <x v="1704"/>
    <s v="Francesca"/>
    <s v="Citi Bike - Pike Street &amp; East Broadway Pike Street"/>
    <n v="10002"/>
    <x v="0"/>
    <s v="Chinatown"/>
    <n v="4071418"/>
    <n v="-7399295"/>
    <x v="0"/>
    <x v="61"/>
    <x v="2"/>
    <n v="12"/>
    <d v="2018-10-17T00:00:00"/>
    <n v="0.19"/>
    <n v="1"/>
    <n v="5.6"/>
    <x v="0"/>
    <s v="Ruidoso"/>
    <s v="No considerar"/>
    <x v="0"/>
  </r>
  <r>
    <n v="3270809"/>
    <s v="Artist Loft in Lower East Side with Roof"/>
    <x v="1704"/>
    <s v="Francesca"/>
    <s v="92 Hester Street"/>
    <n v="10002"/>
    <x v="0"/>
    <s v="Chinatown"/>
    <n v="4071613"/>
    <n v="-7399266"/>
    <x v="1"/>
    <x v="152"/>
    <x v="3"/>
    <n v="6"/>
    <d v="2018-12-12T00:00:00"/>
    <n v="0.18"/>
    <n v="1"/>
    <n v="5.7"/>
    <x v="0"/>
    <s v="Ruidoso"/>
    <s v="No considerar"/>
    <x v="0"/>
  </r>
  <r>
    <n v="2793004"/>
    <s v="Sunny Brooklyn Heights Apartment"/>
    <x v="1705"/>
    <s v="Norman"/>
    <s v="19 Willow Place"/>
    <n v="11201"/>
    <x v="1"/>
    <s v="Brooklyn Heights"/>
    <n v="4069297"/>
    <n v="-7399758"/>
    <x v="1"/>
    <x v="17"/>
    <x v="2"/>
    <n v="42"/>
    <d v="2018-06-08T00:00:00"/>
    <n v="0.67"/>
    <n v="1"/>
    <n v="6.9"/>
    <x v="0"/>
    <s v="Ruidoso"/>
    <s v="No considerar"/>
    <x v="0"/>
  </r>
  <r>
    <n v="3623201"/>
    <s v="Charming brownstone top floor 1BD"/>
    <x v="1706"/>
    <s v="Allegra"/>
    <s v="350 7th Street"/>
    <n v="11215"/>
    <x v="1"/>
    <s v="Park Slope"/>
    <n v="4066981"/>
    <n v="-7398462"/>
    <x v="1"/>
    <x v="187"/>
    <x v="10"/>
    <n v="26"/>
    <d v="2019-06-22T00:00:00"/>
    <n v="0.52"/>
    <n v="1"/>
    <n v="6.9"/>
    <x v="0"/>
    <s v="Ruidoso"/>
    <s v="No considerar"/>
    <x v="0"/>
  </r>
  <r>
    <n v="2789713"/>
    <s v="New- Downtown Brooklyn Apt- 10 min Manhattan"/>
    <x v="1707"/>
    <s v="Stephen"/>
    <s v="97 Bergen Street"/>
    <n v="11201"/>
    <x v="1"/>
    <s v="Boerum Hill"/>
    <n v="4068671"/>
    <n v="-7398952"/>
    <x v="1"/>
    <x v="23"/>
    <x v="2"/>
    <n v="0"/>
    <d v="2017-08-25T00:00:00"/>
    <n v="0.39"/>
    <n v="1"/>
    <n v="6.9"/>
    <x v="0"/>
    <s v="Ruidoso"/>
    <s v="No considerar"/>
    <x v="0"/>
  </r>
  <r>
    <n v="2788298"/>
    <s v="Fort Greene Perfect Location"/>
    <x v="1708"/>
    <s v="Eric"/>
    <s v="Long Island University Brooklyn Campus 1"/>
    <n v="11201"/>
    <x v="1"/>
    <s v="Fort Greene"/>
    <n v="4069056"/>
    <n v="-7398038"/>
    <x v="1"/>
    <x v="5"/>
    <x v="0"/>
    <n v="1"/>
    <d v="2015-05-19T00:00:00"/>
    <n v="0.02"/>
    <n v="1"/>
    <n v="6.9"/>
    <x v="0"/>
    <s v="Ruidoso"/>
    <s v="No considerar"/>
    <x v="0"/>
  </r>
  <r>
    <n v="6502493"/>
    <s v="Stylish Apartment in GREAT West Village Location"/>
    <x v="1709"/>
    <s v="Milan"/>
    <s v="Christopher Street-Sheridan Square 7th Avenue South"/>
    <n v="10014"/>
    <x v="0"/>
    <s v="West Village"/>
    <n v="4073408"/>
    <n v="-7400263"/>
    <x v="1"/>
    <x v="6"/>
    <x v="6"/>
    <n v="5"/>
    <d v="2016-09-20T00:00:00"/>
    <n v="0.14000000000000001"/>
    <n v="1"/>
    <n v="5.6"/>
    <x v="0"/>
    <s v="Ruidoso"/>
    <s v="No considerar"/>
    <x v="0"/>
  </r>
  <r>
    <n v="3312276"/>
    <s v="Cozy studio/kitchen, bathroom"/>
    <x v="1710"/>
    <s v="Desmar"/>
    <s v="247 East 142nd Street"/>
    <n v="10451"/>
    <x v="3"/>
    <s v="Mott Haven"/>
    <n v="4081444"/>
    <n v="-7392516"/>
    <x v="1"/>
    <x v="3"/>
    <x v="6"/>
    <n v="85"/>
    <d v="2019-06-09T00:00:00"/>
    <n v="1.41"/>
    <n v="5"/>
    <n v="7.84"/>
    <x v="0"/>
    <s v="Ruidoso"/>
    <s v="No considerar"/>
    <x v="0"/>
  </r>
  <r>
    <n v="2870603"/>
    <s v="One Bedroom Apartment"/>
    <x v="1711"/>
    <s v="Alwin"/>
    <s v="The Ardmoor 33-04"/>
    <n v="11372"/>
    <x v="2"/>
    <s v="Jackson Heights"/>
    <n v="4075625"/>
    <n v="-7387542"/>
    <x v="1"/>
    <x v="178"/>
    <x v="13"/>
    <n v="78"/>
    <d v="2019-06-22T00:00:00"/>
    <n v="1.25"/>
    <n v="5"/>
    <n v="6.24"/>
    <x v="0"/>
    <s v="Ruidoso"/>
    <s v="No considerar"/>
    <x v="0"/>
  </r>
  <r>
    <n v="2776119"/>
    <s v="Studio Apt Avail - Convenient to City &amp; Hot Spots"/>
    <x v="1712"/>
    <s v="Bruce"/>
    <s v="10 Lewis Avenue"/>
    <n v="11206"/>
    <x v="1"/>
    <s v="Bedford-Stuyvesant"/>
    <n v="4069707"/>
    <n v="-7393914"/>
    <x v="1"/>
    <x v="30"/>
    <x v="11"/>
    <n v="3"/>
    <d v="2016-12-13T00:00:00"/>
    <n v="0.09"/>
    <n v="1"/>
    <n v="6.9"/>
    <x v="0"/>
    <s v="Ruidoso"/>
    <s v="No considerar"/>
    <x v="0"/>
  </r>
  <r>
    <n v="2772111"/>
    <s v="It's very warm and friendly."/>
    <x v="1713"/>
    <s v="Ada Azra"/>
    <s v="381 Oliver Place"/>
    <n v="10458"/>
    <x v="3"/>
    <s v="Fordham"/>
    <n v="4086705"/>
    <n v="-7388545"/>
    <x v="2"/>
    <x v="59"/>
    <x v="7"/>
    <n v="10"/>
    <d v="2018-10-13T00:00:00"/>
    <n v="0.16"/>
    <n v="5"/>
    <n v="7.84"/>
    <x v="0"/>
    <s v="Ruidoso"/>
    <s v="No considerar"/>
    <x v="0"/>
  </r>
  <r>
    <n v="2769718"/>
    <s v="Bright and spacious 2 bed apartment"/>
    <x v="1714"/>
    <s v="Yulia"/>
    <s v="716 Sackett Street"/>
    <n v="11217"/>
    <x v="1"/>
    <s v="Park Slope"/>
    <n v="4067736"/>
    <n v="-7398084"/>
    <x v="1"/>
    <x v="63"/>
    <x v="2"/>
    <n v="3"/>
    <d v="2016-10-27T00:00:00"/>
    <n v="0.05"/>
    <n v="1"/>
    <n v="6.9"/>
    <x v="0"/>
    <s v="Ruidoso"/>
    <s v="No considerar"/>
    <x v="0"/>
  </r>
  <r>
    <n v="3605388"/>
    <s v="Serengeti Comfy APT"/>
    <x v="1715"/>
    <s v="Justa"/>
    <s v="339 Buffalo Avenue"/>
    <n v="11213"/>
    <x v="1"/>
    <s v="Brownsville"/>
    <n v="4066748"/>
    <n v="-7392554"/>
    <x v="1"/>
    <x v="9"/>
    <x v="6"/>
    <n v="56"/>
    <d v="2018-10-29T00:00:00"/>
    <n v="0.94"/>
    <n v="1"/>
    <n v="6.9"/>
    <x v="0"/>
    <s v="Ruidoso"/>
    <s v="No considerar"/>
    <x v="0"/>
  </r>
  <r>
    <n v="6377161"/>
    <s v="Steps from Gramercy Park"/>
    <x v="1716"/>
    <s v="Scott"/>
    <s v="139 East 18th Street"/>
    <n v="10003"/>
    <x v="0"/>
    <s v="Gramercy"/>
    <n v="4073637"/>
    <n v="-7398619"/>
    <x v="1"/>
    <x v="234"/>
    <x v="1"/>
    <n v="28"/>
    <d v="2019-06-17T00:00:00"/>
    <n v="0.61"/>
    <n v="1"/>
    <n v="5.7"/>
    <x v="0"/>
    <s v="Ruidoso"/>
    <s v="No considerar"/>
    <x v="0"/>
  </r>
  <r>
    <n v="4720558"/>
    <s v="Room in a 4 bedroom Apt. in Harlem"/>
    <x v="1717"/>
    <s v="Adam"/>
    <s v="474 West 130th Street"/>
    <n v="10027"/>
    <x v="0"/>
    <s v="Harlem"/>
    <n v="4081535"/>
    <n v="-7395322"/>
    <x v="0"/>
    <x v="123"/>
    <x v="1"/>
    <n v="0"/>
    <d v="2019-05-30T00:00:00"/>
    <n v="0.04"/>
    <n v="1"/>
    <n v="5.6"/>
    <x v="0"/>
    <s v="Ruidoso"/>
    <s v="No considerar"/>
    <x v="0"/>
  </r>
  <r>
    <n v="2763206"/>
    <s v="COZY PRIVATE BR AT59TH ST MANHATTAN"/>
    <x v="1718"/>
    <s v="Lisa"/>
    <s v="235 East 57th Street"/>
    <n v="10022"/>
    <x v="0"/>
    <s v="Midtown"/>
    <n v="4075967"/>
    <n v="-7396595"/>
    <x v="0"/>
    <x v="4"/>
    <x v="27"/>
    <n v="43"/>
    <d v="2019-04-29T00:00:00"/>
    <n v="0.74"/>
    <n v="1"/>
    <n v="5.6"/>
    <x v="0"/>
    <s v="Ruidoso"/>
    <s v="No considerar"/>
    <x v="0"/>
  </r>
  <r>
    <n v="6363796"/>
    <s v="Colorful &amp; Spacious near A Express"/>
    <x v="1719"/>
    <s v="Andrew"/>
    <s v="612 West 184th Street"/>
    <n v="10033"/>
    <x v="0"/>
    <s v="Washington Heights"/>
    <n v="4085111"/>
    <n v="-7393325"/>
    <x v="0"/>
    <x v="32"/>
    <x v="6"/>
    <n v="48"/>
    <d v="2019-06-30T00:00:00"/>
    <n v="0.97"/>
    <n v="1"/>
    <n v="5.6"/>
    <x v="0"/>
    <s v="Ruidoso"/>
    <s v="No considerar"/>
    <x v="0"/>
  </r>
  <r>
    <n v="2801300"/>
    <s v="cozy room /female guests"/>
    <x v="1720"/>
    <s v="Ruth"/>
    <s v="42-56 Phlox Place"/>
    <n v="11355"/>
    <x v="2"/>
    <s v="Flushing"/>
    <n v="4075611"/>
    <n v="-7381957"/>
    <x v="0"/>
    <x v="3"/>
    <x v="1"/>
    <n v="48"/>
    <d v="2019-06-23T00:00:00"/>
    <n v="0.77"/>
    <n v="5"/>
    <n v="6.24"/>
    <x v="0"/>
    <s v="Ruidoso"/>
    <s v="No considerar"/>
    <x v="0"/>
  </r>
  <r>
    <n v="2889377"/>
    <s v=" garden view  / female guest "/>
    <x v="1720"/>
    <s v="Ruth"/>
    <s v="43-49 Smart Street"/>
    <n v="11355"/>
    <x v="2"/>
    <s v="Flushing"/>
    <n v="4075494"/>
    <n v="-7381818"/>
    <x v="0"/>
    <x v="36"/>
    <x v="6"/>
    <n v="48"/>
    <d v="2019-06-22T00:00:00"/>
    <n v="0.78"/>
    <n v="5"/>
    <n v="6.24"/>
    <x v="0"/>
    <s v="Ruidoso"/>
    <s v="No considerar"/>
    <x v="0"/>
  </r>
  <r>
    <n v="2757036"/>
    <s v="Bayview room"/>
    <x v="1720"/>
    <s v="Ruth"/>
    <s v="143-23 Cherry Avenue"/>
    <n v="11355"/>
    <x v="2"/>
    <s v="Flushing"/>
    <n v="4075606"/>
    <n v="-7381954"/>
    <x v="0"/>
    <x v="59"/>
    <x v="1"/>
    <n v="51"/>
    <d v="2019-05-26T00:00:00"/>
    <n v="0.82"/>
    <n v="5"/>
    <n v="6.24"/>
    <x v="0"/>
    <s v="Ruidoso"/>
    <s v="No considerar"/>
    <x v="0"/>
  </r>
  <r>
    <n v="3739864"/>
    <s v="Large Bedroom in Brooklyn for June and July."/>
    <x v="1721"/>
    <s v="Mark"/>
    <s v="131 East 21st Street"/>
    <n v="11226"/>
    <x v="1"/>
    <s v="Flatbush"/>
    <n v="4065136"/>
    <n v="-7395974"/>
    <x v="0"/>
    <x v="76"/>
    <x v="2"/>
    <n v="0"/>
    <d v="2019-01-28T00:00:00"/>
    <n v="3.34"/>
    <n v="1"/>
    <n v="6.9"/>
    <x v="0"/>
    <s v="Ruidoso"/>
    <s v="Dentro del presupuesto"/>
    <x v="0"/>
  </r>
  <r>
    <n v="6555262"/>
    <s v="Comfortable and Spacious Bedroom"/>
    <x v="1722"/>
    <s v="Fareed"/>
    <s v="1711 Harman Street"/>
    <n v="11385"/>
    <x v="2"/>
    <s v="Ridgewood"/>
    <n v="4070503"/>
    <n v="-7391433"/>
    <x v="0"/>
    <x v="69"/>
    <x v="6"/>
    <n v="0"/>
    <d v="2018-08-13T00:00:00"/>
    <n v="0.12"/>
    <n v="5"/>
    <n v="6.24"/>
    <x v="0"/>
    <s v="Ruidoso"/>
    <s v="No considerar"/>
    <x v="0"/>
  </r>
  <r>
    <n v="6346496"/>
    <s v="East Village Apartment with Terrace"/>
    <x v="1723"/>
    <s v="Drew"/>
    <s v="50 East 3rd Street"/>
    <n v="10003"/>
    <x v="0"/>
    <s v="East Village"/>
    <n v="4072514"/>
    <n v="-739896"/>
    <x v="1"/>
    <x v="111"/>
    <x v="1"/>
    <n v="1"/>
    <d v="2016-05-30T00:00:00"/>
    <n v="0.03"/>
    <n v="1"/>
    <n v="5.6"/>
    <x v="0"/>
    <s v="Ruidoso"/>
    <s v="No considerar"/>
    <x v="0"/>
  </r>
  <r>
    <n v="2752977"/>
    <s v="Carroll Gardens townhouse"/>
    <x v="1724"/>
    <s v="Linda"/>
    <s v="34 2nd Place"/>
    <n v="11231"/>
    <x v="1"/>
    <s v="Carroll Gardens"/>
    <n v="4068009"/>
    <n v="-7400009"/>
    <x v="1"/>
    <x v="166"/>
    <x v="3"/>
    <n v="12"/>
    <d v="2018-08-10T00:00:00"/>
    <n v="0.2"/>
    <n v="1"/>
    <n v="6.9"/>
    <x v="0"/>
    <s v="Ruidoso"/>
    <s v="No considerar"/>
    <x v="0"/>
  </r>
  <r>
    <n v="3662887"/>
    <s v="1 Bedroom Apartment in Gramcery!"/>
    <x v="1725"/>
    <s v="Tom"/>
    <s v="114 East 25th Street"/>
    <n v="10010"/>
    <x v="0"/>
    <s v="Flatiron District"/>
    <n v="407411"/>
    <n v="-7398455"/>
    <x v="1"/>
    <x v="17"/>
    <x v="3"/>
    <n v="0"/>
    <d v="2016-07-18T00:00:00"/>
    <n v="0.16"/>
    <n v="1"/>
    <n v="5.6"/>
    <x v="0"/>
    <s v="Ruidoso"/>
    <s v="No considerar"/>
    <x v="0"/>
  </r>
  <r>
    <n v="4897673"/>
    <s v="Room available for long term"/>
    <x v="1726"/>
    <s v="Monica"/>
    <s v="43-15 Queens Boulevard"/>
    <n v="11104"/>
    <x v="2"/>
    <s v="Sunnyside"/>
    <n v="4074383"/>
    <n v="-7392077"/>
    <x v="0"/>
    <x v="19"/>
    <x v="5"/>
    <n v="2"/>
    <d v="2018-08-12T00:00:00"/>
    <n v="0.17"/>
    <n v="5"/>
    <n v="6.24"/>
    <x v="0"/>
    <s v="Ruidoso"/>
    <s v="No considerar"/>
    <x v="0"/>
  </r>
  <r>
    <n v="2908211"/>
    <s v="Lovely Park Slope Apt, Brooklyn"/>
    <x v="1727"/>
    <s v="Kieran"/>
    <s v="81 5th Avenue"/>
    <n v="11217"/>
    <x v="1"/>
    <s v="Park Slope"/>
    <n v="4068006"/>
    <n v="-7397759"/>
    <x v="0"/>
    <x v="49"/>
    <x v="6"/>
    <n v="88"/>
    <d v="2019-07-05T00:00:00"/>
    <n v="1.4"/>
    <n v="1"/>
    <n v="6.9"/>
    <x v="0"/>
    <s v="Ruidoso"/>
    <s v="No considerar"/>
    <x v="0"/>
  </r>
  <r>
    <n v="2739793"/>
    <s v="Modern Sunny 2-Bedroom in Bushwick"/>
    <x v="1728"/>
    <s v="Seth"/>
    <s v="62 Suydam Street"/>
    <n v="11221"/>
    <x v="1"/>
    <s v="Bushwick"/>
    <n v="4069686"/>
    <n v="-7393042"/>
    <x v="1"/>
    <x v="8"/>
    <x v="2"/>
    <n v="171"/>
    <d v="2019-07-01T00:00:00"/>
    <n v="2.75"/>
    <n v="1"/>
    <n v="6.9"/>
    <x v="0"/>
    <s v="Ruidoso"/>
    <s v="No considerar"/>
    <x v="0"/>
  </r>
  <r>
    <n v="2738377"/>
    <s v="Carroll Gardens Brownstone"/>
    <x v="1729"/>
    <s v="Ann"/>
    <s v="247 Smith Street"/>
    <n v="11231"/>
    <x v="1"/>
    <s v="Carroll Gardens"/>
    <n v="4068322"/>
    <n v="-7399248"/>
    <x v="1"/>
    <x v="40"/>
    <x v="2"/>
    <n v="6"/>
    <d v="2016-08-28T00:00:00"/>
    <n v="0.12"/>
    <n v="1"/>
    <n v="7"/>
    <x v="0"/>
    <s v="Ruidoso"/>
    <s v="No considerar"/>
    <x v="0"/>
  </r>
  <r>
    <n v="5726139"/>
    <s v="Room in Williamsburg"/>
    <x v="1730"/>
    <s v="Hadrien"/>
    <s v="141 South 3rd Street"/>
    <n v="11211"/>
    <x v="1"/>
    <s v="Williamsburg"/>
    <n v="4071239"/>
    <n v="-7396178"/>
    <x v="0"/>
    <x v="70"/>
    <x v="2"/>
    <n v="0"/>
    <d v="2016-07-05T00:00:00"/>
    <n v="0.12"/>
    <n v="1"/>
    <n v="6.9"/>
    <x v="0"/>
    <s v="Ruidoso"/>
    <s v="No considerar"/>
    <x v="0"/>
  </r>
  <r>
    <n v="2730497"/>
    <s v="Entire Private Garden Floor of Brownstone"/>
    <x v="1731"/>
    <s v="Jonathan"/>
    <s v="6 Albany Avenue"/>
    <n v="11216"/>
    <x v="1"/>
    <s v="Bedford-Stuyvesant"/>
    <n v="4068058"/>
    <n v="-7393856"/>
    <x v="1"/>
    <x v="58"/>
    <x v="0"/>
    <n v="92"/>
    <d v="2019-06-19T00:00:00"/>
    <n v="1.45"/>
    <n v="1"/>
    <n v="6.9"/>
    <x v="0"/>
    <s v="Ruidoso"/>
    <s v="No considerar"/>
    <x v="0"/>
  </r>
  <r>
    <n v="5550377"/>
    <s v="Sunny East Village"/>
    <x v="1732"/>
    <s v="Erin"/>
    <s v="Soda Club 155"/>
    <n v="10009"/>
    <x v="0"/>
    <s v="East Village"/>
    <n v="4072681"/>
    <n v="-7397994"/>
    <x v="1"/>
    <x v="21"/>
    <x v="6"/>
    <n v="12"/>
    <d v="2017-12-12T00:00:00"/>
    <n v="0.26"/>
    <n v="1"/>
    <n v="5.6"/>
    <x v="0"/>
    <s v="Ruidoso"/>
    <s v="No considerar"/>
    <x v="0"/>
  </r>
  <r>
    <n v="3079237"/>
    <s v="Sunny clean studio in heart of LES"/>
    <x v="1733"/>
    <s v="Lisa"/>
    <s v="Lower East Side Preparatory High School 145"/>
    <n v="10002"/>
    <x v="0"/>
    <s v="Lower East Side"/>
    <n v="4071987"/>
    <n v="-7398641"/>
    <x v="1"/>
    <x v="5"/>
    <x v="1"/>
    <n v="32"/>
    <d v="2018-12-12T00:00:00"/>
    <n v="0.51"/>
    <n v="1"/>
    <n v="5.6"/>
    <x v="0"/>
    <s v="Ruidoso"/>
    <s v="No considerar"/>
    <x v="0"/>
  </r>
  <r>
    <n v="2735650"/>
    <s v="DISCOUNTED Entire Apt:  Prime UWS location!"/>
    <x v="1734"/>
    <s v="Mike"/>
    <s v="732 West End Avenue"/>
    <n v="10025"/>
    <x v="0"/>
    <s v="Upper West Side"/>
    <n v="4079496"/>
    <n v="-7397349"/>
    <x v="1"/>
    <x v="56"/>
    <x v="1"/>
    <n v="19"/>
    <d v="2018-08-08T00:00:00"/>
    <n v="0.3"/>
    <n v="1"/>
    <n v="5.6"/>
    <x v="0"/>
    <s v="Ruidoso"/>
    <s v="No considerar"/>
    <x v="0"/>
  </r>
  <r>
    <n v="6701706"/>
    <s v="Large Light Room for Female, Cat Friendly"/>
    <x v="1735"/>
    <s v="Liora"/>
    <s v="41-41 41st Street"/>
    <n v="11104"/>
    <x v="2"/>
    <s v="Sunnyside"/>
    <n v="4074573"/>
    <n v="-7392261"/>
    <x v="0"/>
    <x v="16"/>
    <x v="13"/>
    <n v="15"/>
    <d v="2017-12-08T00:00:00"/>
    <n v="0.3"/>
    <n v="5"/>
    <n v="6.24"/>
    <x v="0"/>
    <s v="Ruidoso"/>
    <s v="Dentro del presupuesto"/>
    <x v="0"/>
  </r>
  <r>
    <n v="4252172"/>
    <s v="Williamsburg Penthouse w/ Balcony"/>
    <x v="1736"/>
    <s v="Fran"/>
    <s v="157 Wallabout Street"/>
    <n v="11206"/>
    <x v="1"/>
    <s v="Williamsburg"/>
    <n v="4070028"/>
    <n v="-7395439"/>
    <x v="0"/>
    <x v="34"/>
    <x v="1"/>
    <n v="0"/>
    <d v="2016-08-25T00:00:00"/>
    <n v="1.9"/>
    <n v="1"/>
    <n v="6.9"/>
    <x v="0"/>
    <s v="Ruidoso"/>
    <s v="No considerar"/>
    <x v="0"/>
  </r>
  <r>
    <n v="2723554"/>
    <s v="Studio apartment Chelsea NYC"/>
    <x v="1737"/>
    <s v="Jenniffer"/>
    <s v="110 West 17th Street"/>
    <n v="10011"/>
    <x v="0"/>
    <s v="Chelsea"/>
    <n v="4073942"/>
    <n v="-7399629"/>
    <x v="1"/>
    <x v="7"/>
    <x v="4"/>
    <n v="0"/>
    <d v="2015-07-02T00:00:00"/>
    <n v="0.23"/>
    <n v="1"/>
    <n v="5.6"/>
    <x v="0"/>
    <s v="Ruidoso"/>
    <s v="No considerar"/>
    <x v="0"/>
  </r>
  <r>
    <n v="2723019"/>
    <s v="Cozy &amp; modern 1 br apt in Brooklyn"/>
    <x v="1738"/>
    <s v="Herby"/>
    <s v="170 Fenimore Street"/>
    <n v="11225"/>
    <x v="1"/>
    <s v="Prospect-Lefferts Gardens"/>
    <n v="406582"/>
    <n v="-7395688"/>
    <x v="1"/>
    <x v="46"/>
    <x v="11"/>
    <n v="3"/>
    <d v="2018-03-02T00:00:00"/>
    <n v="0.08"/>
    <n v="1"/>
    <n v="6.9"/>
    <x v="0"/>
    <s v="Ruidoso"/>
    <s v="Dentro del presupuesto"/>
    <x v="0"/>
  </r>
  <r>
    <n v="6070899"/>
    <s v="Spacious Family Apt Block from Park"/>
    <x v="1739"/>
    <s v="Jesse"/>
    <s v="108 West 71st Street"/>
    <n v="10023"/>
    <x v="0"/>
    <s v="Upper West Side"/>
    <n v="4077684"/>
    <n v="-7397979"/>
    <x v="1"/>
    <x v="91"/>
    <x v="2"/>
    <n v="2"/>
    <d v="2017-10-18T00:00:00"/>
    <n v="0.04"/>
    <n v="1"/>
    <n v="5.6"/>
    <x v="0"/>
    <s v="Ruidoso"/>
    <s v="No considerar"/>
    <x v="0"/>
  </r>
  <r>
    <n v="2722391"/>
    <s v="Beautiful Room In Williamsburg "/>
    <x v="1740"/>
    <s v="Daniel"/>
    <s v="434 Marcy Avenue"/>
    <n v="11206"/>
    <x v="1"/>
    <s v="Williamsburg"/>
    <n v="4070024"/>
    <n v="-7395047"/>
    <x v="0"/>
    <x v="9"/>
    <x v="7"/>
    <n v="0"/>
    <d v="2019-03-17T00:00:00"/>
    <n v="0.02"/>
    <n v="1"/>
    <n v="6.9"/>
    <x v="0"/>
    <s v="Ruidoso"/>
    <s v="No considerar"/>
    <x v="0"/>
  </r>
  <r>
    <n v="6107289"/>
    <s v="Beautiful Brownstone in Greenpoint"/>
    <x v="1741"/>
    <s v="Andrea"/>
    <s v="738 Leonard Street"/>
    <n v="11222"/>
    <x v="1"/>
    <s v="Greenpoint"/>
    <n v="4072987"/>
    <n v="-7395296"/>
    <x v="1"/>
    <x v="40"/>
    <x v="2"/>
    <n v="11"/>
    <d v="2018-08-25T00:00:00"/>
    <n v="0.23"/>
    <n v="1"/>
    <n v="7"/>
    <x v="0"/>
    <s v="Ruidoso"/>
    <s v="No considerar"/>
    <x v="0"/>
  </r>
  <r>
    <n v="2719792"/>
    <s v="Perfect location, Bushwick Full room in 2 room apt"/>
    <x v="1742"/>
    <s v="Robert"/>
    <s v="74 Jefferson Street"/>
    <n v="11206"/>
    <x v="1"/>
    <s v="Bushwick"/>
    <n v="4069895"/>
    <n v="-7393249"/>
    <x v="0"/>
    <x v="3"/>
    <x v="6"/>
    <n v="26"/>
    <d v="2019-06-18T00:00:00"/>
    <n v="1.22"/>
    <n v="1"/>
    <n v="6.9"/>
    <x v="0"/>
    <s v="Ruidoso"/>
    <s v="No considerar"/>
    <x v="0"/>
  </r>
  <r>
    <n v="2936192"/>
    <s v="Bright Quiet Room in the W Village"/>
    <x v="1743"/>
    <s v="Kaytlin"/>
    <s v="New York University Bond Street"/>
    <n v="10012"/>
    <x v="0"/>
    <s v="Greenwich Village"/>
    <n v="4073034"/>
    <n v="-7399992"/>
    <x v="0"/>
    <x v="61"/>
    <x v="6"/>
    <n v="209"/>
    <d v="2019-06-19T00:00:00"/>
    <n v="4.07"/>
    <n v="1"/>
    <n v="5.6"/>
    <x v="0"/>
    <s v="Ruidoso"/>
    <s v="No considerar"/>
    <x v="0"/>
  </r>
  <r>
    <n v="2716929"/>
    <s v="Room In Duplex Apartment Steps to Prospect Park!"/>
    <x v="1744"/>
    <s v="Patrizza"/>
    <s v="556 9th Street"/>
    <n v="11215"/>
    <x v="1"/>
    <s v="South Slope"/>
    <n v="4066481"/>
    <n v="-7397807"/>
    <x v="1"/>
    <x v="0"/>
    <x v="34"/>
    <n v="18"/>
    <d v="2014-10-13T00:00:00"/>
    <n v="0.28999999999999998"/>
    <n v="1"/>
    <n v="6.9"/>
    <x v="0"/>
    <s v="Ruidoso"/>
    <s v="No considerar"/>
    <x v="0"/>
  </r>
  <r>
    <n v="4532435"/>
    <s v="Beautiful 2 Bedroom Apartment in Williamsburg"/>
    <x v="1745"/>
    <s v="Omer"/>
    <s v="371 South 5th Street"/>
    <n v="11211"/>
    <x v="1"/>
    <s v="Williamsburg"/>
    <n v="4070798"/>
    <n v="-7395374"/>
    <x v="1"/>
    <x v="47"/>
    <x v="0"/>
    <n v="15"/>
    <d v="2018-05-12T00:00:00"/>
    <n v="0.27"/>
    <n v="1"/>
    <n v="6.9"/>
    <x v="0"/>
    <s v="Ruidoso"/>
    <s v="No considerar"/>
    <x v="0"/>
  </r>
  <r>
    <n v="2710442"/>
    <s v="Charming studio, great location!!!"/>
    <x v="1746"/>
    <s v="Monica"/>
    <s v="Montrose Avenue Brooklyn"/>
    <n v="11206"/>
    <x v="1"/>
    <s v="Williamsburg"/>
    <n v="4070666"/>
    <n v="-739506"/>
    <x v="1"/>
    <x v="39"/>
    <x v="6"/>
    <n v="2"/>
    <d v="2015-04-14T00:00:00"/>
    <n v="0.03"/>
    <n v="1"/>
    <n v="6.9"/>
    <x v="0"/>
    <s v="Ruidoso"/>
    <s v="No considerar"/>
    <x v="0"/>
  </r>
  <r>
    <n v="2702489"/>
    <s v="Charming Entire â¤ï¸ apartment"/>
    <x v="1747"/>
    <s v="Renee"/>
    <s v="501 Hart Street"/>
    <n v="11221"/>
    <x v="1"/>
    <s v="Bushwick"/>
    <n v="4069574"/>
    <n v="-7393111"/>
    <x v="1"/>
    <x v="12"/>
    <x v="2"/>
    <n v="32"/>
    <d v="2019-06-16T00:00:00"/>
    <n v="0.66"/>
    <n v="1"/>
    <n v="6.9"/>
    <x v="0"/>
    <s v="Ruidoso"/>
    <s v="No considerar"/>
    <x v="0"/>
  </r>
  <r>
    <n v="2702351"/>
    <s v="Spacious, Safe, and Furnished"/>
    <x v="1748"/>
    <s v="Jonathan"/>
    <s v="608 West 149th Street"/>
    <n v="10031"/>
    <x v="0"/>
    <s v="Harlem"/>
    <n v="4082907"/>
    <n v="-7394939"/>
    <x v="1"/>
    <x v="11"/>
    <x v="2"/>
    <n v="16"/>
    <d v="2019-06-08T00:00:00"/>
    <n v="0.25"/>
    <n v="1"/>
    <n v="5.6"/>
    <x v="0"/>
    <s v="Ruidoso"/>
    <s v="No considerar"/>
    <x v="0"/>
  </r>
  <r>
    <n v="2698984"/>
    <s v="Huge Modern Waterfront Home"/>
    <x v="1749"/>
    <s v="Grace"/>
    <s v="12844 Cresthaven Lane"/>
    <n v="11357"/>
    <x v="2"/>
    <s v="Whitestone"/>
    <n v="4079721"/>
    <n v="-73816"/>
    <x v="1"/>
    <x v="113"/>
    <x v="0"/>
    <n v="7"/>
    <d v="2018-09-04T00:00:00"/>
    <n v="0.15"/>
    <n v="5"/>
    <n v="6.14"/>
    <x v="0"/>
    <s v="Ruidoso"/>
    <s v="No considerar"/>
    <x v="1"/>
  </r>
  <r>
    <n v="2700596"/>
    <s v="Comfortable bedroom for one person"/>
    <x v="1750"/>
    <s v="Gregory"/>
    <s v="248 West 121st Street"/>
    <n v="10027"/>
    <x v="0"/>
    <s v="Harlem"/>
    <n v="4080697"/>
    <n v="-7395203"/>
    <x v="0"/>
    <x v="35"/>
    <x v="0"/>
    <n v="100"/>
    <d v="2019-06-30T00:00:00"/>
    <n v="1.6"/>
    <n v="1"/>
    <n v="5.6"/>
    <x v="0"/>
    <s v="Ruidoso"/>
    <s v="No considerar"/>
    <x v="0"/>
  </r>
  <r>
    <n v="2694274"/>
    <s v="Fort Greene 2 bedroom Apartment"/>
    <x v="1751"/>
    <s v="Amir"/>
    <s v="158 Vanderbilt Avenue"/>
    <n v="11205"/>
    <x v="1"/>
    <s v="Fort Greene"/>
    <n v="4069265"/>
    <n v="-7397009"/>
    <x v="1"/>
    <x v="41"/>
    <x v="0"/>
    <n v="95"/>
    <d v="2019-06-21T00:00:00"/>
    <n v="1.51"/>
    <n v="1"/>
    <n v="6.9"/>
    <x v="0"/>
    <s v="Ruidoso"/>
    <s v="No considerar"/>
    <x v="0"/>
  </r>
  <r>
    <n v="4905337"/>
    <s v="Clean and Serene Kensington, Bk"/>
    <x v="1752"/>
    <s v="Mariano"/>
    <s v="242 East 7th Street"/>
    <n v="11218"/>
    <x v="1"/>
    <s v="Kensington"/>
    <n v="406461"/>
    <n v="-7397332"/>
    <x v="1"/>
    <x v="12"/>
    <x v="6"/>
    <n v="3"/>
    <d v="2017-05-10T00:00:00"/>
    <n v="0.08"/>
    <n v="1"/>
    <n v="6.9"/>
    <x v="0"/>
    <s v="Ruidoso"/>
    <s v="No considerar"/>
    <x v="0"/>
  </r>
  <r>
    <n v="2856890"/>
    <s v="Gay Friendly Room Williamsburg NYC"/>
    <x v="1753"/>
    <s v="Patrick"/>
    <s v="Borinquen Place Williamsburg"/>
    <n v="11211"/>
    <x v="1"/>
    <s v="Williamsburg"/>
    <n v="4071055"/>
    <n v="-7395553"/>
    <x v="0"/>
    <x v="6"/>
    <x v="6"/>
    <n v="11"/>
    <d v="2015-10-05T00:00:00"/>
    <n v="0.18"/>
    <n v="1"/>
    <n v="6.9"/>
    <x v="0"/>
    <s v="Ruidoso"/>
    <s v="No considerar"/>
    <x v="0"/>
  </r>
  <r>
    <n v="5569167"/>
    <s v="Private room in Heart of Astoria"/>
    <x v="1754"/>
    <s v="Elvira"/>
    <s v="35-03 31st Avenue"/>
    <n v="11103"/>
    <x v="2"/>
    <s v="Astoria"/>
    <n v="4076272"/>
    <n v="-7392004"/>
    <x v="0"/>
    <x v="19"/>
    <x v="3"/>
    <n v="1"/>
    <d v="2015-03-16T00:00:00"/>
    <n v="0.02"/>
    <n v="5"/>
    <n v="6.24"/>
    <x v="0"/>
    <s v="Ruidoso"/>
    <s v="No considerar"/>
    <x v="0"/>
  </r>
  <r>
    <n v="2670522"/>
    <s v="Zen Bedroom in Artist Loft in Williamsburg"/>
    <x v="1755"/>
    <s v="Michelle"/>
    <s v="155 Hope Street"/>
    <n v="11211"/>
    <x v="1"/>
    <s v="Williamsburg"/>
    <n v="4071209"/>
    <n v="-7395196"/>
    <x v="0"/>
    <x v="65"/>
    <x v="6"/>
    <n v="32"/>
    <d v="2018-08-12T00:00:00"/>
    <n v="0.5"/>
    <n v="1"/>
    <n v="6.9"/>
    <x v="0"/>
    <s v="Ruidoso"/>
    <s v="No considerar"/>
    <x v="0"/>
  </r>
  <r>
    <n v="2669366"/>
    <s v="Priv. Room in a House,15min,Manhatt"/>
    <x v="1756"/>
    <s v="Denise"/>
    <s v="1551 Sheridan Avenue"/>
    <n v="10457"/>
    <x v="3"/>
    <s v="Claremont Village"/>
    <n v="4084192"/>
    <n v="-7391108"/>
    <x v="0"/>
    <x v="65"/>
    <x v="0"/>
    <n v="46"/>
    <d v="2019-05-31T00:00:00"/>
    <n v="0.72"/>
    <n v="5"/>
    <n v="7.84"/>
    <x v="0"/>
    <s v="Ruidoso"/>
    <s v="No considerar"/>
    <x v="0"/>
  </r>
  <r>
    <n v="2669352"/>
    <s v="Cozy 3 bedroom on upper west side"/>
    <x v="1757"/>
    <s v="Rebecca"/>
    <s v="230 West 97th Street"/>
    <n v="10025"/>
    <x v="0"/>
    <s v="Upper West Side"/>
    <n v="4079512"/>
    <n v="-7397092"/>
    <x v="0"/>
    <x v="79"/>
    <x v="0"/>
    <n v="24"/>
    <d v="2019-06-08T00:00:00"/>
    <n v="0.39"/>
    <n v="1"/>
    <n v="5.7"/>
    <x v="0"/>
    <s v="Ruidoso"/>
    <s v="No considerar"/>
    <x v="0"/>
  </r>
  <r>
    <n v="4032229"/>
    <s v="Beautiful airy room in nice family home"/>
    <x v="1758"/>
    <s v="Rossy,  Carmen And Juan"/>
    <s v="Bronx Community College 2155"/>
    <n v="10453"/>
    <x v="3"/>
    <s v="University Heights"/>
    <n v="4085696"/>
    <n v="-7391439"/>
    <x v="0"/>
    <x v="141"/>
    <x v="6"/>
    <n v="122"/>
    <d v="2019-07-02T00:00:00"/>
    <n v="2.15"/>
    <n v="5"/>
    <n v="7.84"/>
    <x v="0"/>
    <s v="Ruidoso"/>
    <s v="No considerar"/>
    <x v="0"/>
  </r>
  <r>
    <n v="5354796"/>
    <s v="Spacious airy room perfect for two!"/>
    <x v="1758"/>
    <s v="Rossy,  Carmen And Juan"/>
    <s v="150 West 179th Street"/>
    <n v="10453"/>
    <x v="3"/>
    <s v="University Heights"/>
    <n v="4085535"/>
    <n v="-7391388"/>
    <x v="0"/>
    <x v="107"/>
    <x v="6"/>
    <n v="106"/>
    <d v="2019-06-20T00:00:00"/>
    <n v="2.02"/>
    <n v="5"/>
    <n v="7.84"/>
    <x v="0"/>
    <s v="Ruidoso"/>
    <s v="No considerar"/>
    <x v="0"/>
  </r>
  <r>
    <n v="2848235"/>
    <s v="Perfect room for one in beautiful home"/>
    <x v="1758"/>
    <s v="Rossy,  Carmen And Juan"/>
    <s v="Bronx Community College 2155"/>
    <n v="10453"/>
    <x v="3"/>
    <s v="University Heights"/>
    <n v="4085711"/>
    <n v="-7391594"/>
    <x v="0"/>
    <x v="29"/>
    <x v="6"/>
    <n v="135"/>
    <d v="2019-06-16T00:00:00"/>
    <n v="2.13"/>
    <n v="5"/>
    <n v="7.84"/>
    <x v="0"/>
    <s v="Ruidoso"/>
    <s v="No considerar"/>
    <x v="0"/>
  </r>
  <r>
    <n v="3861713"/>
    <s v="2 BRs with private entrance/kid-fr"/>
    <x v="1759"/>
    <s v="Maria And Mariano"/>
    <s v="86 Monitor Street"/>
    <n v="11222"/>
    <x v="1"/>
    <s v="Greenpoint"/>
    <n v="4072241"/>
    <n v="-7394179"/>
    <x v="0"/>
    <x v="33"/>
    <x v="2"/>
    <n v="3"/>
    <d v="2015-09-16T00:00:00"/>
    <n v="0.06"/>
    <n v="1"/>
    <n v="6.9"/>
    <x v="0"/>
    <s v="Ruidoso"/>
    <s v="No considerar"/>
    <x v="0"/>
  </r>
  <r>
    <n v="2663296"/>
    <s v="Spacious One Bedroom in Gramercy "/>
    <x v="1760"/>
    <s v="Natalie"/>
    <s v="320 East 22nd Street"/>
    <n v="10010"/>
    <x v="0"/>
    <s v="Gramercy"/>
    <n v="4073657"/>
    <n v="-7398019"/>
    <x v="1"/>
    <x v="17"/>
    <x v="0"/>
    <n v="6"/>
    <d v="2016-08-13T00:00:00"/>
    <n v="0.09"/>
    <n v="1"/>
    <n v="5.6"/>
    <x v="0"/>
    <s v="Ruidoso"/>
    <s v="No considerar"/>
    <x v="0"/>
  </r>
  <r>
    <n v="4750486"/>
    <s v="Sun-drenched 1BD in Upper East Side"/>
    <x v="1761"/>
    <s v="Hernan &amp; Chelsea"/>
    <s v="432 East 120th Street"/>
    <n v="10035"/>
    <x v="0"/>
    <s v="East Harlem"/>
    <n v="4079774"/>
    <n v="-7393244"/>
    <x v="0"/>
    <x v="3"/>
    <x v="6"/>
    <n v="262"/>
    <d v="2019-06-09T00:00:00"/>
    <n v="4.7300000000000004"/>
    <n v="1"/>
    <n v="5.6"/>
    <x v="0"/>
    <s v="Ruidoso"/>
    <s v="No considerar"/>
    <x v="0"/>
  </r>
  <r>
    <n v="2661098"/>
    <s v="New York City, a safe and (mostly) quiet place."/>
    <x v="1762"/>
    <s v="Renald"/>
    <s v="61-45 Alderton Street"/>
    <n v="11374"/>
    <x v="2"/>
    <s v="Rego Park"/>
    <n v="4072786"/>
    <n v="-7386946"/>
    <x v="0"/>
    <x v="59"/>
    <x v="6"/>
    <n v="12"/>
    <d v="2019-06-23T00:00:00"/>
    <n v="0.2"/>
    <n v="5"/>
    <n v="6.24"/>
    <x v="0"/>
    <s v="Ruidoso"/>
    <s v="No considerar"/>
    <x v="0"/>
  </r>
  <r>
    <n v="2660576"/>
    <s v="Come see Brooklyn, New York"/>
    <x v="1763"/>
    <s v="Howard T."/>
    <s v="210 Clinton Avenue"/>
    <n v="11205"/>
    <x v="1"/>
    <s v="Clinton Hill"/>
    <n v="4069172"/>
    <n v="-7396934"/>
    <x v="2"/>
    <x v="65"/>
    <x v="2"/>
    <n v="8"/>
    <d v="2015-02-25T00:00:00"/>
    <n v="0.13"/>
    <n v="1"/>
    <n v="6.9"/>
    <x v="0"/>
    <s v="Ruidoso"/>
    <s v="Dentro del presupuesto"/>
    <x v="0"/>
  </r>
  <r>
    <n v="2660538"/>
    <s v="A Photographer's Bohemian Artist Dream 1BD"/>
    <x v="1764"/>
    <s v="Michael"/>
    <s v="384 South 3rd Street"/>
    <n v="11211"/>
    <x v="1"/>
    <s v="Williamsburg"/>
    <n v="4070844"/>
    <n v="-7395191"/>
    <x v="1"/>
    <x v="187"/>
    <x v="6"/>
    <n v="0"/>
    <d v="2019-06-04T00:00:00"/>
    <n v="0.38"/>
    <n v="1"/>
    <n v="6.9"/>
    <x v="0"/>
    <s v="Ruidoso"/>
    <s v="No considerar"/>
    <x v="0"/>
  </r>
  <r>
    <n v="2659448"/>
    <s v="Bedstuy Apartment for Rent"/>
    <x v="1765"/>
    <s v="Lamee"/>
    <s v="Public School 129 Gates Avenue"/>
    <n v="11221"/>
    <x v="1"/>
    <s v="Bedford-Stuyvesant"/>
    <n v="4068852"/>
    <n v="-7393588"/>
    <x v="1"/>
    <x v="11"/>
    <x v="11"/>
    <n v="62"/>
    <d v="2019-06-01T00:00:00"/>
    <n v="1.2"/>
    <n v="1"/>
    <n v="6.9"/>
    <x v="0"/>
    <s v="Ruidoso"/>
    <s v="No considerar"/>
    <x v="0"/>
  </r>
  <r>
    <n v="3311834"/>
    <s v="Apartment - private kitchen &amp; bath"/>
    <x v="1765"/>
    <s v="Lamee"/>
    <s v="651 Lexington Avenue"/>
    <n v="11221"/>
    <x v="1"/>
    <s v="Bedford-Stuyvesant"/>
    <n v="4068975"/>
    <n v="-739346"/>
    <x v="1"/>
    <x v="4"/>
    <x v="11"/>
    <n v="81"/>
    <d v="2018-08-31T00:00:00"/>
    <n v="1.33"/>
    <n v="1"/>
    <n v="6.9"/>
    <x v="0"/>
    <s v="Ruidoso"/>
    <s v="No considerar"/>
    <x v="0"/>
  </r>
  <r>
    <n v="2658325"/>
    <s v="Manhattan,  East Village next to  Lower East Side"/>
    <x v="1766"/>
    <s v="Fabian"/>
    <s v="Stella LES 251"/>
    <n v="10009"/>
    <x v="0"/>
    <s v="East Village"/>
    <n v="40721"/>
    <n v="-7398169"/>
    <x v="0"/>
    <x v="15"/>
    <x v="3"/>
    <n v="143"/>
    <d v="2019-06-23T00:00:00"/>
    <n v="2.2400000000000002"/>
    <n v="1"/>
    <n v="5.6"/>
    <x v="0"/>
    <s v="Ruidoso"/>
    <s v="No considerar"/>
    <x v="0"/>
  </r>
  <r>
    <n v="3245000"/>
    <s v="Spacious prewar apartment in heart of Greenpoint"/>
    <x v="1767"/>
    <s v="Katy"/>
    <s v="120 Eckford Street"/>
    <n v="11222"/>
    <x v="1"/>
    <s v="Greenpoint"/>
    <n v="407238"/>
    <n v="-7394859"/>
    <x v="1"/>
    <x v="51"/>
    <x v="1"/>
    <n v="2"/>
    <d v="2019-03-18T00:00:00"/>
    <n v="0.28000000000000003"/>
    <n v="1"/>
    <n v="6.9"/>
    <x v="0"/>
    <s v="Ruidoso"/>
    <s v="No considerar"/>
    <x v="0"/>
  </r>
  <r>
    <n v="4455094"/>
    <s v="West Village Style and Charm"/>
    <x v="1768"/>
    <s v="Michael"/>
    <s v="110 Leroy Street"/>
    <n v="10014"/>
    <x v="0"/>
    <s v="West Village"/>
    <n v="4073014"/>
    <n v="-7400754"/>
    <x v="0"/>
    <x v="132"/>
    <x v="6"/>
    <n v="150"/>
    <d v="2019-06-28T00:00:00"/>
    <n v="3.19"/>
    <n v="1"/>
    <n v="5.6"/>
    <x v="0"/>
    <s v="Ruidoso"/>
    <s v="No considerar"/>
    <x v="0"/>
  </r>
  <r>
    <n v="3378585"/>
    <s v="Beautiful Studio Near Times Square "/>
    <x v="1769"/>
    <s v="Nastassia"/>
    <s v="546 West 44th Street"/>
    <n v="10036"/>
    <x v="0"/>
    <s v="Hell's Kitchen"/>
    <n v="4076125"/>
    <n v="-7399642"/>
    <x v="1"/>
    <x v="111"/>
    <x v="1"/>
    <n v="0"/>
    <d v="2015-11-18T00:00:00"/>
    <n v="0.05"/>
    <n v="1"/>
    <n v="5.6"/>
    <x v="0"/>
    <s v="Ruidoso"/>
    <s v="No considerar"/>
    <x v="0"/>
  </r>
  <r>
    <n v="3153140"/>
    <s v="Four-Bedroom Victorian Near Ferry"/>
    <x v="1770"/>
    <s v="Lynn"/>
    <s v="Curtis High School 105"/>
    <n v="10301"/>
    <x v="4"/>
    <s v="St. George"/>
    <n v="4064553"/>
    <n v="-7408323"/>
    <x v="1"/>
    <x v="63"/>
    <x v="0"/>
    <n v="105"/>
    <d v="2019-06-14T00:00:00"/>
    <n v="1.73"/>
    <n v="1"/>
    <n v="5.09"/>
    <x v="1"/>
    <s v="Poco Ruidoso"/>
    <s v="No considerar"/>
    <x v="0"/>
  </r>
  <r>
    <n v="6121052"/>
    <s v="Chic calm in the heart of Soho"/>
    <x v="1771"/>
    <s v="Robert"/>
    <s v="93 Crosby Street"/>
    <n v="10012"/>
    <x v="0"/>
    <s v="SoHo"/>
    <n v="4072337"/>
    <n v="-7399724"/>
    <x v="1"/>
    <x v="63"/>
    <x v="6"/>
    <n v="60"/>
    <d v="2019-06-24T00:00:00"/>
    <n v="1.18"/>
    <n v="1"/>
    <n v="5.6"/>
    <x v="0"/>
    <s v="Ruidoso"/>
    <s v="No considerar"/>
    <x v="0"/>
  </r>
  <r>
    <n v="2637014"/>
    <s v="Apt #2: Beautiful 2BR/1BA Crown Hgt"/>
    <x v="1772"/>
    <s v="Clayon Elizabeth"/>
    <s v="187 Schenectady Avenue"/>
    <n v="11213"/>
    <x v="1"/>
    <s v="Crown Heights"/>
    <n v="4067228"/>
    <n v="-7393352"/>
    <x v="1"/>
    <x v="5"/>
    <x v="8"/>
    <n v="22"/>
    <d v="2019-01-05T00:00:00"/>
    <n v="0.38"/>
    <n v="1"/>
    <n v="6.9"/>
    <x v="0"/>
    <s v="Ruidoso"/>
    <s v="No considerar"/>
    <x v="0"/>
  </r>
  <r>
    <n v="2716889"/>
    <s v="Apt #1: 2BR/1BA w/ Backyard"/>
    <x v="1772"/>
    <s v="Clayon Elizabeth"/>
    <s v="1319 Sterling Place"/>
    <n v="11213"/>
    <x v="1"/>
    <s v="Crown Heights"/>
    <n v="4067203"/>
    <n v="-7393494"/>
    <x v="1"/>
    <x v="2"/>
    <x v="8"/>
    <n v="23"/>
    <d v="2018-11-03T00:00:00"/>
    <n v="0.36"/>
    <n v="1"/>
    <n v="6.9"/>
    <x v="0"/>
    <s v="Ruidoso"/>
    <s v="No considerar"/>
    <x v="0"/>
  </r>
  <r>
    <n v="5804451"/>
    <s v="The Perfect Studio in Brooklyn"/>
    <x v="1773"/>
    <s v="Alex"/>
    <s v="817 Saint Johns Place"/>
    <n v="11216"/>
    <x v="1"/>
    <s v="Crown Heights"/>
    <n v="4067169"/>
    <n v="-7395117"/>
    <x v="1"/>
    <x v="12"/>
    <x v="6"/>
    <n v="14"/>
    <d v="2019-02-26T00:00:00"/>
    <n v="0.28000000000000003"/>
    <n v="1"/>
    <n v="6.9"/>
    <x v="0"/>
    <s v="Ruidoso"/>
    <s v="No considerar"/>
    <x v="0"/>
  </r>
  <r>
    <n v="2636643"/>
    <s v="darling small studio"/>
    <x v="1774"/>
    <s v="Tanya"/>
    <s v="1732 2nd Avenue"/>
    <n v="10128"/>
    <x v="0"/>
    <s v="Upper East Side"/>
    <n v="4078061"/>
    <n v="-739498"/>
    <x v="1"/>
    <x v="6"/>
    <x v="10"/>
    <n v="4"/>
    <d v="2015-11-06T00:00:00"/>
    <n v="0.06"/>
    <n v="1"/>
    <n v="5.6"/>
    <x v="0"/>
    <s v="Ruidoso"/>
    <s v="No considerar"/>
    <x v="0"/>
  </r>
  <r>
    <n v="2635913"/>
    <s v="beautiful 2br 2bath 2 balconies. "/>
    <x v="1775"/>
    <s v="Octavio"/>
    <s v="684A Willoughby Avenue"/>
    <n v="11206"/>
    <x v="1"/>
    <s v="Bedford-Stuyvesant"/>
    <n v="4069471"/>
    <n v="-7394184"/>
    <x v="1"/>
    <x v="26"/>
    <x v="1"/>
    <n v="0"/>
    <d v="2019-06-18T00:00:00"/>
    <n v="2.29"/>
    <n v="1"/>
    <n v="6.9"/>
    <x v="0"/>
    <s v="Ruidoso"/>
    <s v="No considerar"/>
    <x v="0"/>
  </r>
  <r>
    <n v="2635794"/>
    <s v="room in a two bedroom apt, whole apartment"/>
    <x v="1776"/>
    <s v="Nicole"/>
    <s v="469 Bedford Avenue"/>
    <n v="11211"/>
    <x v="1"/>
    <s v="Williamsburg"/>
    <n v="4070719"/>
    <n v="-7396407"/>
    <x v="1"/>
    <x v="17"/>
    <x v="1"/>
    <n v="2"/>
    <d v="2016-12-12T00:00:00"/>
    <n v="0.06"/>
    <n v="1"/>
    <n v="6.9"/>
    <x v="0"/>
    <s v="Ruidoso"/>
    <s v="No considerar"/>
    <x v="0"/>
  </r>
  <r>
    <n v="4813832"/>
    <s v="Cozy room in Prospect Heights"/>
    <x v="1777"/>
    <s v="David"/>
    <s v="116 Saint Marks Avenue"/>
    <n v="11217"/>
    <x v="1"/>
    <s v="Prospect Heights"/>
    <n v="4067904"/>
    <n v="-7397289"/>
    <x v="0"/>
    <x v="64"/>
    <x v="35"/>
    <n v="8"/>
    <d v="2019-03-13T00:00:00"/>
    <n v="0.19"/>
    <n v="1"/>
    <n v="6.9"/>
    <x v="0"/>
    <s v="Ruidoso"/>
    <s v="No considerar"/>
    <x v="0"/>
  </r>
  <r>
    <n v="2633717"/>
    <s v="Private room in friendly Brownstone"/>
    <x v="1778"/>
    <s v="Rachael And Christopher"/>
    <s v="25 Suydam Street"/>
    <n v="11221"/>
    <x v="1"/>
    <s v="Bushwick"/>
    <n v="4069616"/>
    <n v="-7393201"/>
    <x v="0"/>
    <x v="65"/>
    <x v="1"/>
    <n v="25"/>
    <d v="2018-09-15T00:00:00"/>
    <n v="0.39"/>
    <n v="1"/>
    <n v="6.9"/>
    <x v="0"/>
    <s v="Ruidoso"/>
    <s v="No considerar"/>
    <x v="0"/>
  </r>
  <r>
    <n v="4362474"/>
    <s v="Adorable East Village 1 Bedroom"/>
    <x v="1779"/>
    <s v="Anna"/>
    <s v="169 Avenue A"/>
    <n v="10009"/>
    <x v="0"/>
    <s v="East Village"/>
    <n v="4072841"/>
    <n v="-7398231"/>
    <x v="1"/>
    <x v="27"/>
    <x v="6"/>
    <n v="10"/>
    <d v="2016-05-10T00:00:00"/>
    <n v="0.18"/>
    <n v="1"/>
    <n v="5.6"/>
    <x v="0"/>
    <s v="Ruidoso"/>
    <s v="No considerar"/>
    <x v="0"/>
  </r>
  <r>
    <n v="5848422"/>
    <s v="Doorman buildng studio-East Village"/>
    <x v="1780"/>
    <s v="Ami"/>
    <s v="209 East 10th Street"/>
    <n v="10003"/>
    <x v="0"/>
    <s v="East Village"/>
    <n v="4072956"/>
    <n v="-7398613"/>
    <x v="1"/>
    <x v="145"/>
    <x v="2"/>
    <n v="3"/>
    <d v="2016-01-20T00:00:00"/>
    <n v="7.0000000000000007E-2"/>
    <n v="1"/>
    <n v="5.6"/>
    <x v="0"/>
    <s v="Ruidoso"/>
    <s v="No considerar"/>
    <x v="0"/>
  </r>
  <r>
    <n v="5627418"/>
    <s v="Charming, quiet and comfortable 1BR"/>
    <x v="1781"/>
    <s v="Dana"/>
    <s v="208 MacDonough Street"/>
    <n v="11216"/>
    <x v="1"/>
    <s v="Bedford-Stuyvesant"/>
    <n v="4068153"/>
    <n v="-7393825"/>
    <x v="1"/>
    <x v="39"/>
    <x v="0"/>
    <n v="140"/>
    <d v="2019-07-02T00:00:00"/>
    <n v="2.75"/>
    <n v="1"/>
    <n v="6.9"/>
    <x v="0"/>
    <s v="Ruidoso"/>
    <s v="No considerar"/>
    <x v="0"/>
  </r>
  <r>
    <n v="2626457"/>
    <s v="Cozy Private Room Upper West Side - with Deck!"/>
    <x v="1782"/>
    <s v="Ronnie"/>
    <s v="Street Taco 2672"/>
    <n v="10025"/>
    <x v="0"/>
    <s v="Upper West Side"/>
    <n v="4079827"/>
    <n v="-7396881"/>
    <x v="0"/>
    <x v="123"/>
    <x v="1"/>
    <n v="254"/>
    <d v="2019-06-23T00:00:00"/>
    <n v="4.0199999999999996"/>
    <n v="1"/>
    <n v="5.6"/>
    <x v="0"/>
    <s v="Ruidoso"/>
    <s v="No considerar"/>
    <x v="0"/>
  </r>
  <r>
    <n v="2618288"/>
    <s v="Tour like a local"/>
    <x v="1783"/>
    <s v="Tmc"/>
    <s v="11 East 162nd Street"/>
    <n v="10452"/>
    <x v="3"/>
    <s v="Concourse"/>
    <n v="4083012"/>
    <n v="-7392714"/>
    <x v="0"/>
    <x v="147"/>
    <x v="6"/>
    <n v="12"/>
    <d v="2018-01-01T00:00:00"/>
    <n v="0.35"/>
    <n v="5"/>
    <n v="7.84"/>
    <x v="0"/>
    <s v="Ruidoso"/>
    <s v="No considerar"/>
    <x v="0"/>
  </r>
  <r>
    <n v="4294546"/>
    <s v="Bright Apt Williamsburg-Greenpoint"/>
    <x v="1784"/>
    <s v="Manuela"/>
    <s v="285 Driggs Avenue"/>
    <n v="11222"/>
    <x v="1"/>
    <s v="Greenpoint"/>
    <n v="407223"/>
    <n v="-7394938"/>
    <x v="1"/>
    <x v="58"/>
    <x v="1"/>
    <n v="43"/>
    <d v="2019-05-05T00:00:00"/>
    <n v="0.84"/>
    <n v="1"/>
    <n v="6.9"/>
    <x v="0"/>
    <s v="Ruidoso"/>
    <s v="No considerar"/>
    <x v="0"/>
  </r>
  <r>
    <n v="2686412"/>
    <s v="Clinton Hill BdRm in Artists' Home"/>
    <x v="1785"/>
    <s v="Julie"/>
    <s v="536 Washington Avenue"/>
    <n v="11238"/>
    <x v="1"/>
    <s v="Clinton Hill"/>
    <n v="4068274"/>
    <n v="-7396487"/>
    <x v="0"/>
    <x v="24"/>
    <x v="0"/>
    <n v="74"/>
    <d v="2019-06-17T00:00:00"/>
    <n v="1.1599999999999999"/>
    <n v="1"/>
    <n v="6.9"/>
    <x v="0"/>
    <s v="Ruidoso"/>
    <s v="No considerar"/>
    <x v="0"/>
  </r>
  <r>
    <n v="2611458"/>
    <s v="close to Manhattan country setting"/>
    <x v="1786"/>
    <s v="Aaron"/>
    <s v="Cameron Lake Club Lakeside Place"/>
    <n v="10305"/>
    <x v="4"/>
    <s v="Concord"/>
    <n v="4060375"/>
    <n v="-7408065"/>
    <x v="0"/>
    <x v="67"/>
    <x v="1"/>
    <n v="40"/>
    <d v="2018-10-14T00:00:00"/>
    <n v="0.85"/>
    <n v="1"/>
    <n v="5.19"/>
    <x v="1"/>
    <s v="Poco Ruidoso"/>
    <s v="No considerar"/>
    <x v="0"/>
  </r>
  <r>
    <n v="2653186"/>
    <s v="Bright, spacious 1BR in UES"/>
    <x v="1787"/>
    <s v="Izumi"/>
    <s v="420 East 86th Street"/>
    <n v="10028"/>
    <x v="0"/>
    <s v="Upper East Side"/>
    <n v="4077645"/>
    <n v="-7394865"/>
    <x v="1"/>
    <x v="11"/>
    <x v="11"/>
    <n v="13"/>
    <d v="2016-04-30T00:00:00"/>
    <n v="0.25"/>
    <n v="1"/>
    <n v="5.6"/>
    <x v="0"/>
    <s v="Ruidoso"/>
    <s v="No considerar"/>
    <x v="0"/>
  </r>
  <r>
    <n v="6479956"/>
    <s v="Spacious private room"/>
    <x v="1788"/>
    <s v="Sophie"/>
    <s v="543 6th Street"/>
    <n v="11215"/>
    <x v="1"/>
    <s v="Park Slope"/>
    <n v="4066753"/>
    <n v="-7397747"/>
    <x v="0"/>
    <x v="111"/>
    <x v="1"/>
    <n v="0"/>
    <d v="2016-10-22T00:00:00"/>
    <n v="3.01"/>
    <n v="1"/>
    <n v="6.9"/>
    <x v="0"/>
    <s v="Ruidoso"/>
    <s v="No considerar"/>
    <x v="0"/>
  </r>
  <r>
    <n v="2817967"/>
    <s v="Beautiful Studio Suite! Upper East"/>
    <x v="1789"/>
    <s v="AFI Apartments"/>
    <s v="Junior High School 167 East 75th Street"/>
    <n v="10021"/>
    <x v="0"/>
    <s v="Upper East Side"/>
    <n v="4077125"/>
    <n v="-7395735"/>
    <x v="1"/>
    <x v="49"/>
    <x v="11"/>
    <n v="5"/>
    <d v="2019-03-23T00:00:00"/>
    <n v="0.09"/>
    <n v="1"/>
    <n v="5.6"/>
    <x v="0"/>
    <s v="Ruidoso"/>
    <s v="No considerar"/>
    <x v="0"/>
  </r>
  <r>
    <n v="3068145"/>
    <s v="Cozy &amp; Modern Studio | Central Park"/>
    <x v="1789"/>
    <s v="AFI Apartments"/>
    <s v="252 East 77th Street"/>
    <n v="10021"/>
    <x v="0"/>
    <s v="Upper East Side"/>
    <n v="4077209"/>
    <n v="-739563"/>
    <x v="1"/>
    <x v="194"/>
    <x v="11"/>
    <n v="12"/>
    <d v="2019-02-26T00:00:00"/>
    <n v="0.2"/>
    <n v="1"/>
    <n v="5.6"/>
    <x v="0"/>
    <s v="Ruidoso"/>
    <s v="No considerar"/>
    <x v="0"/>
  </r>
  <r>
    <n v="4643199"/>
    <s v="NEW! 2-BR Apt with Whirlpool Tub"/>
    <x v="1789"/>
    <s v="AFI Apartments"/>
    <s v="Junior High School 167 East 75th Street"/>
    <n v="10021"/>
    <x v="0"/>
    <s v="Upper East Side"/>
    <n v="4077167"/>
    <n v="-7395735"/>
    <x v="1"/>
    <x v="129"/>
    <x v="11"/>
    <n v="3"/>
    <d v="2018-12-31T00:00:00"/>
    <n v="0.09"/>
    <n v="1"/>
    <n v="5.6"/>
    <x v="0"/>
    <s v="Ruidoso"/>
    <s v="No considerar"/>
    <x v="0"/>
  </r>
  <r>
    <n v="5695055"/>
    <s v="Newly Renovated Near Central Park"/>
    <x v="1789"/>
    <s v="AFI Apartments"/>
    <s v="1452 2nd Avenue"/>
    <n v="10021"/>
    <x v="0"/>
    <s v="Upper East Side"/>
    <n v="407711"/>
    <n v="-7395627"/>
    <x v="1"/>
    <x v="235"/>
    <x v="11"/>
    <n v="4"/>
    <d v="2018-07-28T00:00:00"/>
    <n v="0.08"/>
    <n v="1"/>
    <n v="5.6"/>
    <x v="0"/>
    <s v="Ruidoso"/>
    <s v="No considerar"/>
    <x v="0"/>
  </r>
  <r>
    <n v="2754179"/>
    <s v="Fabulous Apt w/ Gorgeous Bathroom!"/>
    <x v="1789"/>
    <s v="AFI Apartments"/>
    <s v="Birch Wathen Lenox School 210"/>
    <n v="10021"/>
    <x v="0"/>
    <s v="Upper East Side"/>
    <n v="4077249"/>
    <n v="-7395756"/>
    <x v="1"/>
    <x v="201"/>
    <x v="11"/>
    <n v="3"/>
    <d v="2018-01-04T00:00:00"/>
    <n v="0.09"/>
    <n v="1"/>
    <n v="5.6"/>
    <x v="0"/>
    <s v="Ruidoso"/>
    <s v="No considerar"/>
    <x v="0"/>
  </r>
  <r>
    <n v="5859030"/>
    <s v="Perfect Home Away from Home in NYC!"/>
    <x v="1789"/>
    <s v="AFI Apartments"/>
    <s v="The Saville East 77th Street"/>
    <n v="10021"/>
    <x v="0"/>
    <s v="Upper East Side"/>
    <n v="407717"/>
    <n v="-7395572"/>
    <x v="1"/>
    <x v="112"/>
    <x v="11"/>
    <n v="2"/>
    <d v="2016-11-29T00:00:00"/>
    <n v="0.05"/>
    <n v="1"/>
    <n v="5.6"/>
    <x v="0"/>
    <s v="Ruidoso"/>
    <s v="No considerar"/>
    <x v="0"/>
  </r>
  <r>
    <n v="2872353"/>
    <s v="Modern 1-Bed Near Central Park"/>
    <x v="1789"/>
    <s v="AFI Apartments"/>
    <s v="The Eastmore 2nd Avenue"/>
    <n v="10035"/>
    <x v="0"/>
    <s v="Upper East Side"/>
    <n v="4077105"/>
    <n v="-7395727"/>
    <x v="1"/>
    <x v="90"/>
    <x v="11"/>
    <n v="4"/>
    <d v="2019-06-08T00:00:00"/>
    <n v="0.13"/>
    <n v="1"/>
    <n v="5.6"/>
    <x v="0"/>
    <s v="Ruidoso"/>
    <s v="No considerar"/>
    <x v="0"/>
  </r>
  <r>
    <n v="2620068"/>
    <s v="Cute Apartment with Great Bathroom!"/>
    <x v="1789"/>
    <s v="AFI Apartments"/>
    <s v="The Eastmore 2nd Avenue"/>
    <n v="10035"/>
    <x v="0"/>
    <s v="Upper East Side"/>
    <n v="4077107"/>
    <n v="-7395682"/>
    <x v="1"/>
    <x v="201"/>
    <x v="11"/>
    <n v="6"/>
    <d v="2019-03-31T00:00:00"/>
    <n v="0.11"/>
    <n v="1"/>
    <n v="5.6"/>
    <x v="0"/>
    <s v="Ruidoso"/>
    <s v="No considerar"/>
    <x v="0"/>
  </r>
  <r>
    <n v="2995209"/>
    <s v="NEW! Gorgeous 1-BR, Colorful Design"/>
    <x v="1789"/>
    <s v="AFI Apartments"/>
    <s v="The Eastmore 2nd Avenue"/>
    <n v="10035"/>
    <x v="0"/>
    <s v="Upper East Side"/>
    <n v="4077126"/>
    <n v="-7395671"/>
    <x v="1"/>
    <x v="112"/>
    <x v="11"/>
    <n v="1"/>
    <d v="2014-06-14T00:00:00"/>
    <n v="0.02"/>
    <n v="1"/>
    <n v="5.6"/>
    <x v="0"/>
    <s v="Ruidoso"/>
    <s v="No considerar"/>
    <x v="0"/>
  </r>
  <r>
    <n v="3663984"/>
    <s v="Sunny &amp; Modern 1-BR | Central Park"/>
    <x v="1789"/>
    <s v="AFI Apartments"/>
    <s v="1483 2nd Avenue"/>
    <n v="10075"/>
    <x v="0"/>
    <s v="Upper East Side"/>
    <n v="4077222"/>
    <n v="-7395604"/>
    <x v="1"/>
    <x v="235"/>
    <x v="11"/>
    <n v="4"/>
    <d v="2019-02-02T00:00:00"/>
    <n v="0.08"/>
    <n v="1"/>
    <n v="5.6"/>
    <x v="0"/>
    <s v="Ruidoso"/>
    <s v="No considerar"/>
    <x v="0"/>
  </r>
  <r>
    <n v="2619549"/>
    <s v="Charming, Modern 2BR | Central Park"/>
    <x v="1789"/>
    <s v="AFI Apartments"/>
    <s v="215 East 77th Street"/>
    <n v="10075"/>
    <x v="0"/>
    <s v="Upper East Side"/>
    <n v="4077265"/>
    <n v="-739574"/>
    <x v="1"/>
    <x v="8"/>
    <x v="11"/>
    <n v="1"/>
    <d v="2018-09-30T00:00:00"/>
    <n v="0.11"/>
    <n v="1"/>
    <n v="5.6"/>
    <x v="0"/>
    <s v="Ruidoso"/>
    <s v="No considerar"/>
    <x v="0"/>
  </r>
  <r>
    <n v="3923128"/>
    <s v="Sunny 1-BR Apt with Soaking Tub"/>
    <x v="1789"/>
    <s v="AFI Apartments"/>
    <s v="1494 2nd Avenue"/>
    <n v="10075"/>
    <x v="0"/>
    <s v="Upper East Side"/>
    <n v="4077237"/>
    <n v="-7395536"/>
    <x v="1"/>
    <x v="235"/>
    <x v="11"/>
    <n v="3"/>
    <d v="2018-08-31T00:00:00"/>
    <n v="0.1"/>
    <n v="1"/>
    <n v="5.6"/>
    <x v="0"/>
    <s v="Ruidoso"/>
    <s v="No considerar"/>
    <x v="0"/>
  </r>
  <r>
    <n v="2607741"/>
    <s v="Stylish Comfort 1-BR Upper East"/>
    <x v="1789"/>
    <s v="AFI Apartments"/>
    <s v="1491 2nd Avenue"/>
    <n v="10075"/>
    <x v="0"/>
    <s v="Upper East Side"/>
    <n v="4077263"/>
    <n v="-7395567"/>
    <x v="1"/>
    <x v="201"/>
    <x v="11"/>
    <n v="0"/>
    <d v="2018-08-18T00:00:00"/>
    <n v="0.05"/>
    <n v="1"/>
    <n v="5.6"/>
    <x v="0"/>
    <s v="Ruidoso"/>
    <s v="No considerar"/>
    <x v="0"/>
  </r>
  <r>
    <n v="3626426"/>
    <s v="Gorgeous! Newly Renovated 2-BR Flat"/>
    <x v="1789"/>
    <s v="AFI Apartments"/>
    <s v="215 East 77th Street"/>
    <n v="10075"/>
    <x v="0"/>
    <s v="Upper East Side"/>
    <n v="4077274"/>
    <n v="-7395732"/>
    <x v="1"/>
    <x v="58"/>
    <x v="11"/>
    <n v="3"/>
    <d v="2018-08-10T00:00:00"/>
    <n v="0.08"/>
    <n v="1"/>
    <n v="5.6"/>
    <x v="0"/>
    <s v="Ruidoso"/>
    <s v="No considerar"/>
    <x v="0"/>
  </r>
  <r>
    <n v="5706280"/>
    <s v="New! 2-Bed Apt Near Central Park"/>
    <x v="1789"/>
    <s v="AFI Apartments"/>
    <s v="1501 2nd Avenue"/>
    <n v="10075"/>
    <x v="0"/>
    <s v="Upper East Side"/>
    <n v="4077276"/>
    <n v="-7395557"/>
    <x v="1"/>
    <x v="129"/>
    <x v="11"/>
    <n v="3"/>
    <d v="2018-08-10T00:00:00"/>
    <n v="0.1"/>
    <n v="1"/>
    <n v="5.6"/>
    <x v="0"/>
    <s v="Ruidoso"/>
    <s v="No considerar"/>
    <x v="0"/>
  </r>
  <r>
    <n v="3068852"/>
    <s v="Beautiful &amp; Modern | Top Location!"/>
    <x v="1789"/>
    <s v="AFI Apartments"/>
    <s v="253 East 77th Street"/>
    <n v="10075"/>
    <x v="0"/>
    <s v="Upper East Side"/>
    <n v="4077224"/>
    <n v="-7395629"/>
    <x v="1"/>
    <x v="25"/>
    <x v="11"/>
    <n v="7"/>
    <d v="2018-06-02T00:00:00"/>
    <n v="0.14000000000000001"/>
    <n v="1"/>
    <n v="5.6"/>
    <x v="0"/>
    <s v="Ruidoso"/>
    <s v="No considerar"/>
    <x v="0"/>
  </r>
  <r>
    <n v="2863408"/>
    <s v="Newly Renovated Modern 1-Bed Studio"/>
    <x v="1789"/>
    <s v="AFI Apartments"/>
    <s v="1483 2nd Avenue"/>
    <n v="10075"/>
    <x v="0"/>
    <s v="Upper East Side"/>
    <n v="4077233"/>
    <n v="-7395627"/>
    <x v="1"/>
    <x v="194"/>
    <x v="11"/>
    <n v="3"/>
    <d v="2018-04-07T00:00:00"/>
    <n v="0.06"/>
    <n v="1"/>
    <n v="5.6"/>
    <x v="0"/>
    <s v="Ruidoso"/>
    <s v="No considerar"/>
    <x v="0"/>
  </r>
  <r>
    <n v="2636532"/>
    <s v="GORGEOUS Newly-Renovated 2-BR Flat"/>
    <x v="1789"/>
    <s v="AFI Apartments"/>
    <s v="205 East 77th Street"/>
    <n v="10075"/>
    <x v="0"/>
    <s v="Upper East Side"/>
    <n v="4077278"/>
    <n v="-7395753"/>
    <x v="1"/>
    <x v="129"/>
    <x v="11"/>
    <n v="1"/>
    <d v="2016-08-13T00:00:00"/>
    <n v="0.03"/>
    <n v="1"/>
    <n v="5.6"/>
    <x v="0"/>
    <s v="Ruidoso"/>
    <s v="No considerar"/>
    <x v="0"/>
  </r>
  <r>
    <n v="2606370"/>
    <s v="Beautiful Brownstone near Central Park"/>
    <x v="1790"/>
    <s v="Nicole"/>
    <s v="217 Central Park North"/>
    <n v="10026"/>
    <x v="0"/>
    <s v="Harlem"/>
    <n v="4080007"/>
    <n v="-739562"/>
    <x v="1"/>
    <x v="26"/>
    <x v="7"/>
    <n v="6"/>
    <d v="2018-08-18T00:00:00"/>
    <n v="0.16"/>
    <n v="1"/>
    <n v="5.7"/>
    <x v="0"/>
    <s v="Ruidoso"/>
    <s v="No considerar"/>
    <x v="0"/>
  </r>
  <r>
    <n v="4792430"/>
    <s v="Bedroom in 19th Century Charmer - Clinton Hill"/>
    <x v="1791"/>
    <s v="Sarah"/>
    <s v="475 Washington Avenue"/>
    <n v="11238"/>
    <x v="1"/>
    <s v="Clinton Hill"/>
    <n v="4068451"/>
    <n v="-7396461"/>
    <x v="0"/>
    <x v="85"/>
    <x v="6"/>
    <n v="6"/>
    <d v="2019-05-23T00:00:00"/>
    <n v="0.2"/>
    <n v="1"/>
    <n v="6.9"/>
    <x v="0"/>
    <s v="Ruidoso"/>
    <s v="No considerar"/>
    <x v="0"/>
  </r>
  <r>
    <n v="3534443"/>
    <s v="Lower East Side Studio- Great Location!"/>
    <x v="1792"/>
    <s v="Aurea"/>
    <s v="108 Suffolk Street"/>
    <n v="10002"/>
    <x v="0"/>
    <s v="Lower East Side"/>
    <n v="4071867"/>
    <n v="-7398612"/>
    <x v="1"/>
    <x v="5"/>
    <x v="6"/>
    <n v="121"/>
    <d v="2019-02-03T00:00:00"/>
    <n v="2.02"/>
    <n v="1"/>
    <n v="5.6"/>
    <x v="0"/>
    <s v="Ruidoso"/>
    <s v="No considerar"/>
    <x v="0"/>
  </r>
  <r>
    <n v="6234329"/>
    <s v="Luxury 1 Bedroom in Astoria"/>
    <x v="1793"/>
    <s v="Duygu"/>
    <s v="25-49 23rd Street"/>
    <n v="11102"/>
    <x v="2"/>
    <s v="Astoria"/>
    <n v="4077262"/>
    <n v="-7392364"/>
    <x v="1"/>
    <x v="17"/>
    <x v="7"/>
    <n v="2"/>
    <d v="2016-09-18T00:00:00"/>
    <n v="0.04"/>
    <n v="5"/>
    <n v="6.24"/>
    <x v="0"/>
    <s v="Ruidoso"/>
    <s v="No considerar"/>
    <x v="0"/>
  </r>
  <r>
    <n v="4074892"/>
    <s v="Huge shared apt Near Times Sq &amp; Convention Center"/>
    <x v="1794"/>
    <s v="Aj"/>
    <s v="Lincoln Tunnel Expressway Hudson Yards"/>
    <n v="10122"/>
    <x v="0"/>
    <s v="Hell's Kitchen"/>
    <n v="4075735"/>
    <n v="-7399603"/>
    <x v="0"/>
    <x v="0"/>
    <x v="10"/>
    <n v="12"/>
    <d v="2016-10-16T00:00:00"/>
    <n v="0.2"/>
    <n v="1"/>
    <n v="5.6"/>
    <x v="0"/>
    <s v="Ruidoso"/>
    <s v="No considerar"/>
    <x v="0"/>
  </r>
  <r>
    <n v="2608217"/>
    <s v="Lovely, quiet 1-Bedroom Apt"/>
    <x v="1795"/>
    <s v="Sonja"/>
    <s v="191 Claremont Avenue"/>
    <n v="10027"/>
    <x v="0"/>
    <s v="Morningside Heights"/>
    <n v="4081503"/>
    <n v="-7396029"/>
    <x v="1"/>
    <x v="28"/>
    <x v="2"/>
    <n v="9"/>
    <d v="2018-12-30T00:00:00"/>
    <n v="0.14000000000000001"/>
    <n v="1"/>
    <n v="5.6"/>
    <x v="0"/>
    <s v="Ruidoso"/>
    <s v="No considerar"/>
    <x v="0"/>
  </r>
  <r>
    <n v="2600199"/>
    <s v="Williamsburg Dream loft"/>
    <x v="1796"/>
    <s v="Justin"/>
    <s v="171 Leonard Street"/>
    <n v="11206"/>
    <x v="1"/>
    <s v="Williamsburg"/>
    <n v="4070942"/>
    <n v="-7394693"/>
    <x v="1"/>
    <x v="6"/>
    <x v="16"/>
    <n v="7"/>
    <d v="2018-09-29T00:00:00"/>
    <n v="0.21"/>
    <n v="1"/>
    <n v="6.9"/>
    <x v="0"/>
    <s v="Ruidoso"/>
    <s v="No considerar"/>
    <x v="0"/>
  </r>
  <r>
    <n v="2599963"/>
    <s v="Amazing Penthouse Studio (Midtown East)"/>
    <x v="1797"/>
    <s v="Abraham"/>
    <s v="247 East 50th Street"/>
    <n v="10022"/>
    <x v="0"/>
    <s v="Midtown"/>
    <n v="4075529"/>
    <n v="-7396897"/>
    <x v="1"/>
    <x v="34"/>
    <x v="13"/>
    <n v="15"/>
    <d v="2018-08-26T00:00:00"/>
    <n v="0.24"/>
    <n v="1"/>
    <n v="5.6"/>
    <x v="0"/>
    <s v="Ruidoso"/>
    <s v="No considerar"/>
    <x v="0"/>
  </r>
  <r>
    <n v="5568799"/>
    <s v="Lovely room in 2 bedroom apartment"/>
    <x v="1798"/>
    <s v="Sofia"/>
    <s v="99 West 138th Street"/>
    <n v="10030"/>
    <x v="0"/>
    <s v="Harlem"/>
    <n v="4081608"/>
    <n v="-739397"/>
    <x v="0"/>
    <x v="70"/>
    <x v="1"/>
    <n v="27"/>
    <d v="2018-11-12T00:00:00"/>
    <n v="0.52"/>
    <n v="1"/>
    <n v="5.6"/>
    <x v="0"/>
    <s v="Ruidoso"/>
    <s v="No considerar"/>
    <x v="0"/>
  </r>
  <r>
    <n v="2636731"/>
    <s v="Private room in Hell's Kitchen"/>
    <x v="1799"/>
    <s v="JoÃ£o"/>
    <s v="783 9th Avenue"/>
    <n v="10019"/>
    <x v="0"/>
    <s v="Hell's Kitchen"/>
    <n v="4076503"/>
    <n v="-7398827"/>
    <x v="0"/>
    <x v="236"/>
    <x v="6"/>
    <n v="6"/>
    <d v="2017-11-12T00:00:00"/>
    <n v="0.26"/>
    <n v="1"/>
    <n v="5.6"/>
    <x v="0"/>
    <s v="Ruidoso"/>
    <s v="No considerar"/>
    <x v="0"/>
  </r>
  <r>
    <n v="6345728"/>
    <s v="Dwtn 1 Bedroom W/Spectacular Views"/>
    <x v="1800"/>
    <s v="Jaime"/>
    <s v="269 Greene Street"/>
    <n v="10003"/>
    <x v="0"/>
    <s v="Greenwich Village"/>
    <n v="4073109"/>
    <n v="-7399411"/>
    <x v="1"/>
    <x v="98"/>
    <x v="0"/>
    <n v="7"/>
    <d v="2017-04-10T00:00:00"/>
    <n v="0.15"/>
    <n v="1"/>
    <n v="5.6"/>
    <x v="0"/>
    <s v="Ruidoso"/>
    <s v="No considerar"/>
    <x v="0"/>
  </r>
  <r>
    <n v="6554879"/>
    <s v="Adorable room on the Upper East Side!"/>
    <x v="1801"/>
    <s v="Bridget"/>
    <s v="Temple Shaaray Tefila 250"/>
    <n v="10021"/>
    <x v="0"/>
    <s v="Upper East Side"/>
    <n v="4077323"/>
    <n v="-7395567"/>
    <x v="0"/>
    <x v="12"/>
    <x v="16"/>
    <n v="2"/>
    <d v="2016-09-27T00:00:00"/>
    <n v="0.06"/>
    <n v="1"/>
    <n v="5.6"/>
    <x v="0"/>
    <s v="Ruidoso"/>
    <s v="No considerar"/>
    <x v="0"/>
  </r>
  <r>
    <n v="2582812"/>
    <s v="Brooklyn loft apt in industrial building"/>
    <x v="1802"/>
    <s v="Lila"/>
    <s v="93 North 8th Street"/>
    <n v="11249"/>
    <x v="1"/>
    <s v="Williamsburg"/>
    <n v="4071997"/>
    <n v="-7395945"/>
    <x v="0"/>
    <x v="28"/>
    <x v="1"/>
    <n v="44"/>
    <d v="2018-03-28T00:00:00"/>
    <n v="1.24"/>
    <n v="1"/>
    <n v="6.9"/>
    <x v="0"/>
    <s v="Ruidoso"/>
    <s v="No considerar"/>
    <x v="0"/>
  </r>
  <r>
    <n v="5056421"/>
    <s v="1 BR Apartment in UES - 5' walk to CentralPark"/>
    <x v="1803"/>
    <s v="Brian"/>
    <s v="50 East 104th Street"/>
    <n v="10029"/>
    <x v="0"/>
    <s v="East Harlem"/>
    <n v="4079213"/>
    <n v="-7394974"/>
    <x v="1"/>
    <x v="5"/>
    <x v="0"/>
    <n v="27"/>
    <d v="2019-05-24T00:00:00"/>
    <n v="0.5"/>
    <n v="1"/>
    <n v="5.6"/>
    <x v="0"/>
    <s v="Ruidoso"/>
    <s v="No considerar"/>
    <x v="0"/>
  </r>
  <r>
    <n v="3270702"/>
    <s v="Lovely room in big shared Brooklyn Brownstone"/>
    <x v="1804"/>
    <s v="Sheki"/>
    <s v="1350 Pacific Street"/>
    <n v="11216"/>
    <x v="1"/>
    <s v="Crown Heights"/>
    <n v="406774"/>
    <n v="-7394566"/>
    <x v="0"/>
    <x v="65"/>
    <x v="8"/>
    <n v="13"/>
    <d v="2018-12-24T00:00:00"/>
    <n v="0.22"/>
    <n v="1"/>
    <n v="6.9"/>
    <x v="0"/>
    <s v="Ruidoso"/>
    <s v="Dentro del presupuesto"/>
    <x v="0"/>
  </r>
  <r>
    <n v="3010988"/>
    <s v="Big Private room in Brooklyn Brownstone"/>
    <x v="1804"/>
    <s v="Sheki"/>
    <s v="1329 Dean Street"/>
    <n v="11216"/>
    <x v="1"/>
    <s v="Crown Heights"/>
    <n v="406769"/>
    <n v="-7394483"/>
    <x v="0"/>
    <x v="123"/>
    <x v="7"/>
    <n v="3"/>
    <d v="2018-06-15T00:00:00"/>
    <n v="7.0000000000000007E-2"/>
    <n v="1"/>
    <n v="6.9"/>
    <x v="0"/>
    <s v="Ruidoso"/>
    <s v="Dentro del presupuesto"/>
    <x v="0"/>
  </r>
  <r>
    <n v="2578731"/>
    <s v="Spacious Modern 2BD Apartment"/>
    <x v="1805"/>
    <s v="Jessica"/>
    <s v="134 Beach 93rd Street"/>
    <n v="11693"/>
    <x v="2"/>
    <s v="Rockaway Beach"/>
    <n v="4058451"/>
    <n v="-73815"/>
    <x v="1"/>
    <x v="48"/>
    <x v="6"/>
    <n v="14"/>
    <d v="2014-10-31T00:00:00"/>
    <n v="0.22"/>
    <n v="5"/>
    <n v="6.24"/>
    <x v="0"/>
    <s v="Ruidoso"/>
    <s v="No considerar"/>
    <x v="0"/>
  </r>
  <r>
    <n v="4582785"/>
    <s v="Between Central Park and the Subway"/>
    <x v="1806"/>
    <s v="Tom"/>
    <s v="1209 Park Avenue"/>
    <n v="10128"/>
    <x v="0"/>
    <s v="Upper East Side"/>
    <n v="4078555"/>
    <n v="-7395311"/>
    <x v="1"/>
    <x v="26"/>
    <x v="6"/>
    <n v="18"/>
    <d v="2017-07-30T00:00:00"/>
    <n v="0.33"/>
    <n v="1"/>
    <n v="5.6"/>
    <x v="0"/>
    <s v="Ruidoso"/>
    <s v="No considerar"/>
    <x v="0"/>
  </r>
  <r>
    <n v="2569629"/>
    <s v="Beautiful 2 Bedroom in Quaint Cobble Hill"/>
    <x v="1807"/>
    <s v="Nan"/>
    <s v="161 Smith Street"/>
    <n v="11201"/>
    <x v="1"/>
    <s v="Boerum Hill"/>
    <n v="4068611"/>
    <n v="-7399031"/>
    <x v="1"/>
    <x v="21"/>
    <x v="13"/>
    <n v="6"/>
    <d v="2019-04-21T00:00:00"/>
    <n v="0.09"/>
    <n v="1"/>
    <n v="6.9"/>
    <x v="0"/>
    <s v="Ruidoso"/>
    <s v="No considerar"/>
    <x v="0"/>
  </r>
  <r>
    <n v="3924092"/>
    <s v="Lincoln Center Area Apartment"/>
    <x v="1808"/>
    <s v="Jan"/>
    <s v="219 Columbus Avenue"/>
    <n v="10023"/>
    <x v="0"/>
    <s v="Upper West Side"/>
    <n v="4077595"/>
    <n v="-7397966"/>
    <x v="1"/>
    <x v="41"/>
    <x v="7"/>
    <n v="26"/>
    <d v="2019-05-23T00:00:00"/>
    <n v="0.68"/>
    <n v="1"/>
    <n v="5.6"/>
    <x v="0"/>
    <s v="Ruidoso"/>
    <s v="No considerar"/>
    <x v="0"/>
  </r>
  <r>
    <n v="2565087"/>
    <s v="Williamsburg: great room with a sunny terrace!"/>
    <x v="1809"/>
    <s v="Carlos"/>
    <s v="Verizon 55"/>
    <n v="11206"/>
    <x v="1"/>
    <s v="Williamsburg"/>
    <n v="4070819"/>
    <n v="-7394813"/>
    <x v="0"/>
    <x v="70"/>
    <x v="9"/>
    <n v="12"/>
    <d v="2019-01-31T00:00:00"/>
    <n v="0.19"/>
    <n v="1"/>
    <n v="6.9"/>
    <x v="0"/>
    <s v="Ruidoso"/>
    <s v="No considerar"/>
    <x v="0"/>
  </r>
  <r>
    <n v="2563764"/>
    <s v="Huge room in South Prospect Park"/>
    <x v="1810"/>
    <s v="Yago"/>
    <s v="351 East 21st Street"/>
    <n v="11226"/>
    <x v="1"/>
    <s v="Flatbush"/>
    <n v="4064576"/>
    <n v="-7395871"/>
    <x v="0"/>
    <x v="237"/>
    <x v="5"/>
    <n v="1"/>
    <d v="2018-06-20T00:00:00"/>
    <n v="0.08"/>
    <n v="1"/>
    <n v="6.9"/>
    <x v="0"/>
    <s v="Ruidoso"/>
    <s v="Dentro del presupuesto"/>
    <x v="0"/>
  </r>
  <r>
    <n v="3095348"/>
    <s v="True Loft in Williamsburg"/>
    <x v="1811"/>
    <s v="Kristen"/>
    <s v="134 Frost Street"/>
    <n v="11211"/>
    <x v="1"/>
    <s v="Williamsburg"/>
    <n v="407177"/>
    <n v="-7394612"/>
    <x v="1"/>
    <x v="17"/>
    <x v="6"/>
    <n v="2"/>
    <d v="2014-08-21T00:00:00"/>
    <n v="0.03"/>
    <n v="1"/>
    <n v="6.9"/>
    <x v="0"/>
    <s v="Ruidoso"/>
    <s v="No considerar"/>
    <x v="0"/>
  </r>
  <r>
    <n v="6598334"/>
    <s v="Upper West Side Manhattan"/>
    <x v="1812"/>
    <s v="Valentino"/>
    <s v="220 West 107th Street"/>
    <n v="10025"/>
    <x v="0"/>
    <s v="Upper West Side"/>
    <n v="4080157"/>
    <n v="-7396635"/>
    <x v="0"/>
    <x v="65"/>
    <x v="9"/>
    <n v="3"/>
    <d v="2016-01-02T00:00:00"/>
    <n v="0.06"/>
    <n v="1"/>
    <n v="5.6"/>
    <x v="0"/>
    <s v="Ruidoso"/>
    <s v="Dentro del presupuesto"/>
    <x v="0"/>
  </r>
  <r>
    <n v="2557654"/>
    <s v="East Village Charm"/>
    <x v="1813"/>
    <s v="Doug"/>
    <s v="East Side Outside Community Garden East 11th Street"/>
    <n v="10009"/>
    <x v="0"/>
    <s v="East Village"/>
    <n v="4072939"/>
    <n v="-7398319"/>
    <x v="0"/>
    <x v="3"/>
    <x v="6"/>
    <n v="124"/>
    <d v="2019-07-07T00:00:00"/>
    <n v="1.92"/>
    <n v="1"/>
    <n v="5.6"/>
    <x v="0"/>
    <s v="Ruidoso"/>
    <s v="No considerar"/>
    <x v="0"/>
  </r>
  <r>
    <n v="2552606"/>
    <s v="Beautiful and cozy 1BR Apt"/>
    <x v="1814"/>
    <s v="Martin"/>
    <s v="401 West 118th Street"/>
    <n v="10027"/>
    <x v="0"/>
    <s v="Morningside Heights"/>
    <n v="408075"/>
    <n v="-7395844"/>
    <x v="1"/>
    <x v="65"/>
    <x v="11"/>
    <n v="9"/>
    <d v="2015-01-02T00:00:00"/>
    <n v="0.14000000000000001"/>
    <n v="1"/>
    <n v="5.6"/>
    <x v="0"/>
    <s v="Ruidoso"/>
    <s v="Dentro del presupuesto"/>
    <x v="0"/>
  </r>
  <r>
    <n v="2563997"/>
    <s v="Garden Duplex in Clinton Hill"/>
    <x v="1815"/>
    <s v="Dominick"/>
    <s v="177 Saint James Place"/>
    <n v="11238"/>
    <x v="1"/>
    <s v="Clinton Hill"/>
    <n v="406842"/>
    <n v="-739636"/>
    <x v="1"/>
    <x v="238"/>
    <x v="3"/>
    <n v="22"/>
    <d v="2019-01-01T00:00:00"/>
    <n v="0.39"/>
    <n v="1"/>
    <n v="7"/>
    <x v="0"/>
    <s v="Ruidoso"/>
    <s v="No considerar"/>
    <x v="0"/>
  </r>
  <r>
    <n v="4309648"/>
    <s v="Ebony &amp; Ivory Close to Manhattan"/>
    <x v="1816"/>
    <s v="Vinneth"/>
    <s v="346 Gates Avenue"/>
    <n v="11216"/>
    <x v="1"/>
    <s v="Bedford-Stuyvesant"/>
    <n v="4068568"/>
    <n v="-7395266"/>
    <x v="1"/>
    <x v="23"/>
    <x v="0"/>
    <n v="149"/>
    <d v="2019-06-24T00:00:00"/>
    <n v="2.61"/>
    <n v="1"/>
    <n v="6.9"/>
    <x v="0"/>
    <s v="Ruidoso"/>
    <s v="No considerar"/>
    <x v="0"/>
  </r>
  <r>
    <n v="2551532"/>
    <s v="Charm &amp; Beauty close to Manhattan"/>
    <x v="1816"/>
    <s v="Vinneth"/>
    <s v="150 Lexington Avenue"/>
    <n v="11216"/>
    <x v="1"/>
    <s v="Bedford-Stuyvesant"/>
    <n v="4068709"/>
    <n v="-7395558"/>
    <x v="1"/>
    <x v="239"/>
    <x v="0"/>
    <n v="168"/>
    <d v="2019-06-15T00:00:00"/>
    <n v="2.64"/>
    <n v="1"/>
    <n v="6.9"/>
    <x v="0"/>
    <s v="Ruidoso"/>
    <s v="No considerar"/>
    <x v="0"/>
  </r>
  <r>
    <n v="4403159"/>
    <s v="Cute bedroom in Williamsburg"/>
    <x v="1817"/>
    <s v="Priscillia"/>
    <s v="Washington Plaza Lane 5 Williamsburg"/>
    <n v="11249"/>
    <x v="1"/>
    <s v="Williamsburg"/>
    <n v="4070953"/>
    <n v="-7395994"/>
    <x v="0"/>
    <x v="46"/>
    <x v="1"/>
    <n v="1"/>
    <d v="2016-03-16T00:00:00"/>
    <n v="0.02"/>
    <n v="1"/>
    <n v="6.9"/>
    <x v="0"/>
    <s v="Ruidoso"/>
    <s v="No considerar"/>
    <x v="0"/>
  </r>
  <r>
    <n v="6428913"/>
    <s v="COBBLE HILL BROWNSTONE"/>
    <x v="1818"/>
    <s v="Claire"/>
    <s v="56 Strong Place"/>
    <n v="11231"/>
    <x v="1"/>
    <s v="Cobble Hill"/>
    <n v="4068477"/>
    <n v="-7399825"/>
    <x v="1"/>
    <x v="113"/>
    <x v="13"/>
    <n v="5"/>
    <d v="2017-07-16T00:00:00"/>
    <n v="0.1"/>
    <n v="1"/>
    <n v="7"/>
    <x v="0"/>
    <s v="Ruidoso"/>
    <s v="No considerar"/>
    <x v="0"/>
  </r>
  <r>
    <n v="3715824"/>
    <s v="Quiet spot in NYC"/>
    <x v="1819"/>
    <s v="Walt"/>
    <s v="117 East 7th Street"/>
    <n v="10009"/>
    <x v="0"/>
    <s v="East Village"/>
    <n v="4072669"/>
    <n v="-7398419"/>
    <x v="1"/>
    <x v="67"/>
    <x v="6"/>
    <n v="179"/>
    <d v="2019-06-08T00:00:00"/>
    <n v="2.99"/>
    <n v="1"/>
    <n v="5.6"/>
    <x v="0"/>
    <s v="Ruidoso"/>
    <s v="No considerar"/>
    <x v="0"/>
  </r>
  <r>
    <n v="2532873"/>
    <s v="Beautiful Master Bedroom in the Heart of Astoria"/>
    <x v="1820"/>
    <s v="Ismail"/>
    <s v="38-02 31st Avenue"/>
    <n v="11103"/>
    <x v="2"/>
    <s v="Astoria"/>
    <n v="4076163"/>
    <n v="-7391783"/>
    <x v="0"/>
    <x v="6"/>
    <x v="1"/>
    <n v="13"/>
    <d v="2019-05-20T00:00:00"/>
    <n v="0.51"/>
    <n v="5"/>
    <n v="6.24"/>
    <x v="0"/>
    <s v="Ruidoso"/>
    <s v="No considerar"/>
    <x v="0"/>
  </r>
  <r>
    <n v="3847733"/>
    <s v="Sunny Apt in Bed Stuy, A/C/E Trains"/>
    <x v="1821"/>
    <s v="Kate"/>
    <s v="182 Decatur Street"/>
    <n v="11233"/>
    <x v="1"/>
    <s v="Bedford-Stuyvesant"/>
    <n v="4068082"/>
    <n v="-7393599"/>
    <x v="0"/>
    <x v="11"/>
    <x v="0"/>
    <n v="39"/>
    <d v="2015-05-23T00:00:00"/>
    <n v="0.67"/>
    <n v="1"/>
    <n v="6.9"/>
    <x v="0"/>
    <s v="Ruidoso"/>
    <s v="No considerar"/>
    <x v="0"/>
  </r>
  <r>
    <n v="4802374"/>
    <s v="Charming Upper East Side Studio"/>
    <x v="1822"/>
    <s v="Anupam"/>
    <s v="506 East 87th Street"/>
    <n v="10128"/>
    <x v="0"/>
    <s v="Upper East Side"/>
    <n v="4077613"/>
    <n v="-739462"/>
    <x v="1"/>
    <x v="90"/>
    <x v="10"/>
    <n v="12"/>
    <d v="2016-07-20T00:00:00"/>
    <n v="0.22"/>
    <n v="1"/>
    <n v="5.6"/>
    <x v="0"/>
    <s v="Ruidoso"/>
    <s v="No considerar"/>
    <x v="0"/>
  </r>
  <r>
    <n v="2532068"/>
    <s v="Beautiful Prewar UWS Apartment"/>
    <x v="1823"/>
    <s v="Laura"/>
    <s v="104 West 75th Street"/>
    <n v="10023"/>
    <x v="0"/>
    <s v="Upper West Side"/>
    <n v="4077929"/>
    <n v="-7397787"/>
    <x v="0"/>
    <x v="70"/>
    <x v="1"/>
    <n v="1"/>
    <d v="2015-09-01T00:00:00"/>
    <n v="0.02"/>
    <n v="1"/>
    <n v="5.6"/>
    <x v="0"/>
    <s v="Ruidoso"/>
    <s v="No considerar"/>
    <x v="0"/>
  </r>
  <r>
    <n v="2744106"/>
    <s v="BKLYN private room w/ private bath!"/>
    <x v="1824"/>
    <s v="Olivia"/>
    <s v="191 Willoughby Street"/>
    <n v="11201"/>
    <x v="1"/>
    <s v="Fort Greene"/>
    <n v="4069226"/>
    <n v="-7398056"/>
    <x v="0"/>
    <x v="45"/>
    <x v="3"/>
    <n v="12"/>
    <d v="2017-11-12T00:00:00"/>
    <n v="0.19"/>
    <n v="1"/>
    <n v="6.9"/>
    <x v="0"/>
    <s v="Ruidoso"/>
    <s v="No considerar"/>
    <x v="0"/>
  </r>
  <r>
    <n v="3474320"/>
    <s v="Private brownstone studio Brooklyn"/>
    <x v="1825"/>
    <s v="Asa"/>
    <s v="37 Park Place"/>
    <n v="11217"/>
    <x v="1"/>
    <s v="Park Slope"/>
    <n v="4067926"/>
    <n v="-7397711"/>
    <x v="1"/>
    <x v="23"/>
    <x v="1"/>
    <n v="488"/>
    <d v="2019-07-01T00:00:00"/>
    <n v="8.14"/>
    <n v="1"/>
    <n v="6.9"/>
    <x v="0"/>
    <s v="Ruidoso"/>
    <s v="No considerar"/>
    <x v="0"/>
  </r>
  <r>
    <n v="2523629"/>
    <s v="ENTIRE APT IN GORGEOUS PARK SLOPE"/>
    <x v="1826"/>
    <s v="Elizabeth"/>
    <s v="522 6th Avenue"/>
    <n v="11215"/>
    <x v="1"/>
    <s v="South Slope"/>
    <n v="4066517"/>
    <n v="-7398637"/>
    <x v="1"/>
    <x v="47"/>
    <x v="2"/>
    <n v="7"/>
    <d v="2015-12-31T00:00:00"/>
    <n v="0.11"/>
    <n v="1"/>
    <n v="6.9"/>
    <x v="0"/>
    <s v="Ruidoso"/>
    <s v="No considerar"/>
    <x v="0"/>
  </r>
  <r>
    <n v="2519770"/>
    <s v="2-3 bedroom apt in Astoria NYC"/>
    <x v="1827"/>
    <s v="Solange"/>
    <s v="22-51 24th Street"/>
    <n v="11105"/>
    <x v="2"/>
    <s v="Ditmars Steinway"/>
    <n v="4077804"/>
    <n v="-7391623"/>
    <x v="1"/>
    <x v="5"/>
    <x v="1"/>
    <n v="1"/>
    <d v="2014-08-28T00:00:00"/>
    <n v="0.02"/>
    <n v="5"/>
    <n v="6.24"/>
    <x v="0"/>
    <s v="Ruidoso"/>
    <s v="No considerar"/>
    <x v="0"/>
  </r>
  <r>
    <n v="5195409"/>
    <s v="Upper West Nest"/>
    <x v="1828"/>
    <s v="Neda"/>
    <s v="344 West 89th Street"/>
    <n v="10024"/>
    <x v="0"/>
    <s v="Upper West Side"/>
    <n v="4079148"/>
    <n v="-7397828"/>
    <x v="1"/>
    <x v="60"/>
    <x v="36"/>
    <n v="2"/>
    <d v="2018-08-01T00:00:00"/>
    <n v="0.04"/>
    <n v="1"/>
    <n v="5.6"/>
    <x v="0"/>
    <s v="Ruidoso"/>
    <s v="No considerar"/>
    <x v="0"/>
  </r>
  <r>
    <n v="4538012"/>
    <s v="Bright Harlem Home in New Building!"/>
    <x v="1829"/>
    <s v="Gregory"/>
    <s v="Saint Nicholas Avenue &amp; West 141st Street Saint Nicholas Avenue"/>
    <n v="10040"/>
    <x v="0"/>
    <s v="Harlem"/>
    <n v="4082102"/>
    <n v="-7394633"/>
    <x v="0"/>
    <x v="12"/>
    <x v="1"/>
    <n v="21"/>
    <d v="2018-01-01T00:00:00"/>
    <n v="0.38"/>
    <n v="1"/>
    <n v="5.6"/>
    <x v="0"/>
    <s v="Ruidoso"/>
    <s v="No considerar"/>
    <x v="0"/>
  </r>
  <r>
    <n v="2515876"/>
    <s v="Comfortable, spacious â€œ 1 bedroom â€œ apartment"/>
    <x v="1830"/>
    <s v="Nicholas P"/>
    <s v="25-95 45th Street"/>
    <n v="11103"/>
    <x v="2"/>
    <s v="Astoria"/>
    <n v="4076374"/>
    <n v="-7390965"/>
    <x v="0"/>
    <x v="36"/>
    <x v="12"/>
    <n v="19"/>
    <d v="2019-05-07T00:00:00"/>
    <n v="0.31"/>
    <n v="5"/>
    <n v="6.24"/>
    <x v="0"/>
    <s v="Ruidoso"/>
    <s v="No considerar"/>
    <x v="0"/>
  </r>
  <r>
    <n v="2514760"/>
    <s v="Fully Furnished Upper West Side 1BD"/>
    <x v="1831"/>
    <s v="Scott"/>
    <s v="310 West 99th Street"/>
    <n v="10025"/>
    <x v="0"/>
    <s v="Upper West Side"/>
    <n v="4079732"/>
    <n v="-7397259"/>
    <x v="1"/>
    <x v="100"/>
    <x v="12"/>
    <n v="22"/>
    <d v="2018-11-29T00:00:00"/>
    <n v="0.35"/>
    <n v="1"/>
    <n v="5.6"/>
    <x v="0"/>
    <s v="Ruidoso"/>
    <s v="No considerar"/>
    <x v="0"/>
  </r>
  <r>
    <n v="2514689"/>
    <s v="3 BEDS IN LOVELY 2BEDROOM/2BATH MIDTOWN RENTAL"/>
    <x v="1832"/>
    <s v="Jada"/>
    <s v="340 East 57th Street"/>
    <n v="10022"/>
    <x v="0"/>
    <s v="Midtown"/>
    <n v="4075879"/>
    <n v="-7396413"/>
    <x v="1"/>
    <x v="234"/>
    <x v="1"/>
    <n v="87"/>
    <d v="2017-12-18T00:00:00"/>
    <n v="1.37"/>
    <n v="1"/>
    <n v="5.7"/>
    <x v="0"/>
    <s v="Ruidoso"/>
    <s v="No considerar"/>
    <x v="0"/>
  </r>
  <r>
    <n v="2513351"/>
    <s v="Bright and Open Astoria Apartment!"/>
    <x v="1833"/>
    <s v="Tegan"/>
    <s v="23-35 Broadway"/>
    <n v="11106"/>
    <x v="2"/>
    <s v="Astoria"/>
    <n v="4076441"/>
    <n v="-7392878"/>
    <x v="0"/>
    <x v="9"/>
    <x v="0"/>
    <n v="1"/>
    <d v="2015-04-06T00:00:00"/>
    <n v="0.02"/>
    <n v="5"/>
    <n v="6.24"/>
    <x v="0"/>
    <s v="Ruidoso"/>
    <s v="No considerar"/>
    <x v="0"/>
  </r>
  <r>
    <n v="2510394"/>
    <s v="HUGE LUXURY 2BD/2B, 7mn TO TIME SQR"/>
    <x v="1834"/>
    <s v="Dominique"/>
    <s v="42125 51st Avenue"/>
    <n v="11101"/>
    <x v="2"/>
    <s v="Long Island City"/>
    <n v="4074263"/>
    <n v="-7395594"/>
    <x v="1"/>
    <x v="140"/>
    <x v="7"/>
    <n v="50"/>
    <d v="2019-05-01T00:00:00"/>
    <n v="0.8"/>
    <n v="5"/>
    <n v="6.14"/>
    <x v="0"/>
    <s v="Ruidoso"/>
    <s v="No considerar"/>
    <x v="0"/>
  </r>
  <r>
    <n v="2507612"/>
    <s v="Mamas red rm#2- profs-interns-students bklyn train"/>
    <x v="1835"/>
    <s v="Ms. Edith"/>
    <s v="5305 13th Avenue"/>
    <n v="11219"/>
    <x v="1"/>
    <s v="Borough Park"/>
    <n v="4063256"/>
    <n v="-7399453"/>
    <x v="0"/>
    <x v="16"/>
    <x v="0"/>
    <n v="0"/>
    <d v="2015-07-14T00:00:00"/>
    <n v="0.04"/>
    <n v="1"/>
    <n v="6.9"/>
    <x v="0"/>
    <s v="Ruidoso"/>
    <s v="No considerar"/>
    <x v="0"/>
  </r>
  <r>
    <n v="6065778"/>
    <s v="Sunny Apt near Park and Subways in Windsor Terr"/>
    <x v="1836"/>
    <s v="Sarah"/>
    <s v="17 Howard Place"/>
    <n v="11215"/>
    <x v="1"/>
    <s v="Windsor Terrace"/>
    <n v="4065888"/>
    <n v="-7398013"/>
    <x v="1"/>
    <x v="186"/>
    <x v="2"/>
    <n v="83"/>
    <d v="2018-12-26T00:00:00"/>
    <n v="1.63"/>
    <n v="1"/>
    <n v="6.9"/>
    <x v="0"/>
    <s v="Ruidoso"/>
    <s v="No considerar"/>
    <x v="0"/>
  </r>
  <r>
    <n v="6505927"/>
    <s v="Casa de la Luna -Bedford Stuyvesant"/>
    <x v="1837"/>
    <s v="Jessica"/>
    <s v="385 Throop Avenue"/>
    <n v="11221"/>
    <x v="1"/>
    <s v="Bedford-Stuyvesant"/>
    <n v="4068997"/>
    <n v="-7394205"/>
    <x v="1"/>
    <x v="240"/>
    <x v="6"/>
    <n v="49"/>
    <d v="2019-06-24T00:00:00"/>
    <n v="1"/>
    <n v="1"/>
    <n v="6.9"/>
    <x v="0"/>
    <s v="Ruidoso"/>
    <s v="No considerar"/>
    <x v="0"/>
  </r>
  <r>
    <n v="2500087"/>
    <s v="NYC Steps from Central Park!"/>
    <x v="1838"/>
    <s v="Robyn"/>
    <s v="423 West 55th Street"/>
    <n v="10019"/>
    <x v="0"/>
    <s v="Hell's Kitchen"/>
    <n v="407673"/>
    <n v="-7398809"/>
    <x v="1"/>
    <x v="5"/>
    <x v="2"/>
    <n v="3"/>
    <d v="2015-01-05T00:00:00"/>
    <n v="0.05"/>
    <n v="1"/>
    <n v="5.6"/>
    <x v="0"/>
    <s v="Ruidoso"/>
    <s v="No considerar"/>
    <x v="0"/>
  </r>
  <r>
    <n v="2831424"/>
    <s v="Cozy Studio On The Upper East Side"/>
    <x v="1839"/>
    <s v="Bee"/>
    <s v="370 East 76th Street"/>
    <n v="10021"/>
    <x v="0"/>
    <s v="Upper East Side"/>
    <n v="4077065"/>
    <n v="-7395495"/>
    <x v="1"/>
    <x v="6"/>
    <x v="0"/>
    <n v="18"/>
    <d v="2016-10-04T00:00:00"/>
    <n v="0.28999999999999998"/>
    <n v="1"/>
    <n v="5.6"/>
    <x v="0"/>
    <s v="Ruidoso"/>
    <s v="No considerar"/>
    <x v="0"/>
  </r>
  <r>
    <n v="6784406"/>
    <s v="1BR (IN 2BR FLEX) - MANHATTAN FIDI"/>
    <x v="1840"/>
    <s v="Ravi"/>
    <s v="267 Pearl Street"/>
    <n v="10038"/>
    <x v="0"/>
    <s v="Financial District"/>
    <n v="4070793"/>
    <n v="-7400411"/>
    <x v="0"/>
    <x v="0"/>
    <x v="1"/>
    <n v="0"/>
    <d v="2016-01-31T00:00:00"/>
    <n v="0.02"/>
    <n v="1"/>
    <n v="5.6"/>
    <x v="0"/>
    <s v="Ruidoso"/>
    <s v="No considerar"/>
    <x v="0"/>
  </r>
  <r>
    <n v="5236234"/>
    <s v="1BR, elevator, kitchen, doorman!"/>
    <x v="1841"/>
    <s v="Jeremy"/>
    <s v="100 East 96th Street"/>
    <n v="10128"/>
    <x v="0"/>
    <s v="Upper East Side"/>
    <n v="4078633"/>
    <n v="-7395218"/>
    <x v="1"/>
    <x v="5"/>
    <x v="1"/>
    <n v="0"/>
    <d v="2019-02-02T00:00:00"/>
    <n v="1.39"/>
    <n v="1"/>
    <n v="5.6"/>
    <x v="0"/>
    <s v="Ruidoso"/>
    <s v="No considerar"/>
    <x v="0"/>
  </r>
  <r>
    <n v="2493176"/>
    <s v="Cozy spacious UES studio"/>
    <x v="1842"/>
    <s v="Megan"/>
    <s v="305 East 83rd Street"/>
    <n v="10028"/>
    <x v="0"/>
    <s v="Upper East Side"/>
    <n v="4077574"/>
    <n v="-739524"/>
    <x v="1"/>
    <x v="241"/>
    <x v="1"/>
    <n v="20"/>
    <d v="2018-06-05T00:00:00"/>
    <n v="0.33"/>
    <n v="1"/>
    <n v="5.6"/>
    <x v="0"/>
    <s v="Ruidoso"/>
    <s v="No considerar"/>
    <x v="0"/>
  </r>
  <r>
    <n v="2756159"/>
    <s v="Living Room sofa Bed in Chelsea2"/>
    <x v="1843"/>
    <s v="Luis"/>
    <s v="247 West 21st Street"/>
    <n v="10011"/>
    <x v="0"/>
    <s v="Chelsea"/>
    <n v="4074389"/>
    <n v="-7399835"/>
    <x v="2"/>
    <x v="12"/>
    <x v="6"/>
    <n v="65"/>
    <d v="2019-06-23T00:00:00"/>
    <n v="1.03"/>
    <n v="1"/>
    <n v="5.6"/>
    <x v="0"/>
    <s v="Ruidoso"/>
    <s v="No considerar"/>
    <x v="0"/>
  </r>
  <r>
    <n v="3860899"/>
    <s v="Huge room in East Williamsburg"/>
    <x v="1844"/>
    <s v="Joseph"/>
    <s v="189 Johnson Avenue"/>
    <n v="11206"/>
    <x v="1"/>
    <s v="Williamsburg"/>
    <n v="4070684"/>
    <n v="-7394227"/>
    <x v="0"/>
    <x v="28"/>
    <x v="1"/>
    <n v="0"/>
    <d v="2017-10-30T00:00:00"/>
    <n v="0.16"/>
    <n v="1"/>
    <n v="6.9"/>
    <x v="0"/>
    <s v="Ruidoso"/>
    <s v="No considerar"/>
    <x v="0"/>
  </r>
  <r>
    <n v="2488022"/>
    <s v="Sunny Quiet Room In Harlem"/>
    <x v="1845"/>
    <s v="Jerome"/>
    <s v="The City College of New York 160"/>
    <n v="10031"/>
    <x v="0"/>
    <s v="Harlem"/>
    <n v="408151"/>
    <n v="-7395147"/>
    <x v="0"/>
    <x v="28"/>
    <x v="1"/>
    <n v="19"/>
    <d v="2018-10-22T00:00:00"/>
    <n v="1.34"/>
    <n v="1"/>
    <n v="5.6"/>
    <x v="0"/>
    <s v="Ruidoso"/>
    <s v="No considerar"/>
    <x v="0"/>
  </r>
  <r>
    <n v="2488227"/>
    <s v="COZY 1 BR IN COOL LOWER EAST SIDE"/>
    <x v="1846"/>
    <s v="Asaf"/>
    <s v="Lower East Side Preparatory High School 145"/>
    <n v="10002"/>
    <x v="0"/>
    <s v="Lower East Side"/>
    <n v="4072005"/>
    <n v="-7398609"/>
    <x v="1"/>
    <x v="26"/>
    <x v="13"/>
    <n v="55"/>
    <d v="2019-06-15T00:00:00"/>
    <n v="0.85"/>
    <n v="1"/>
    <n v="5.6"/>
    <x v="0"/>
    <s v="Ruidoso"/>
    <s v="No considerar"/>
    <x v="0"/>
  </r>
  <r>
    <n v="4840381"/>
    <s v="Chill 2B UWS, close to A,C,E/1,2,3"/>
    <x v="1847"/>
    <s v="Robert"/>
    <s v="59 West 109th Street"/>
    <n v="10025"/>
    <x v="0"/>
    <s v="Upper West Side"/>
    <n v="4080107"/>
    <n v="-7396065"/>
    <x v="1"/>
    <x v="66"/>
    <x v="1"/>
    <n v="1"/>
    <d v="2016-03-16T00:00:00"/>
    <n v="0.02"/>
    <n v="1"/>
    <n v="5.6"/>
    <x v="0"/>
    <s v="Ruidoso"/>
    <s v="No considerar"/>
    <x v="0"/>
  </r>
  <r>
    <n v="4724857"/>
    <s v="Bed-Stuy Brownstone"/>
    <x v="1848"/>
    <s v="Petey"/>
    <s v="665 Hancock Street"/>
    <n v="11233"/>
    <x v="1"/>
    <s v="Bedford-Stuyvesant"/>
    <n v="4068467"/>
    <n v="-7392863"/>
    <x v="0"/>
    <x v="3"/>
    <x v="1"/>
    <n v="0"/>
    <d v="2019-05-30T00:00:00"/>
    <n v="0.1"/>
    <n v="1"/>
    <n v="6.9"/>
    <x v="0"/>
    <s v="Ruidoso"/>
    <s v="No considerar"/>
    <x v="0"/>
  </r>
  <r>
    <n v="6659165"/>
    <s v="Room available in BUSHWICK!"/>
    <x v="1849"/>
    <s v="Julie"/>
    <s v="198 Jefferson Street"/>
    <n v="11206"/>
    <x v="1"/>
    <s v="Bushwick"/>
    <n v="4070168"/>
    <n v="-7392845"/>
    <x v="0"/>
    <x v="9"/>
    <x v="1"/>
    <n v="20"/>
    <d v="2019-05-27T00:00:00"/>
    <n v="0.42"/>
    <n v="1"/>
    <n v="6.9"/>
    <x v="0"/>
    <s v="Ruidoso"/>
    <s v="No considerar"/>
    <x v="0"/>
  </r>
  <r>
    <n v="2485482"/>
    <s v="Boutique Apt. NYC  by  24 HR Metro"/>
    <x v="1850"/>
    <s v="Ray"/>
    <s v="Fairview 33-47"/>
    <n v="11372"/>
    <x v="2"/>
    <s v="Jackson Heights"/>
    <n v="4075484"/>
    <n v="-738764"/>
    <x v="2"/>
    <x v="3"/>
    <x v="6"/>
    <n v="0"/>
    <d v="2019-06-16T00:00:00"/>
    <n v="0.05"/>
    <n v="5"/>
    <n v="6.24"/>
    <x v="0"/>
    <s v="Ruidoso"/>
    <s v="No considerar"/>
    <x v="0"/>
  </r>
  <r>
    <n v="4873207"/>
    <s v="Bright Beautiful Spacious 1 bedroom"/>
    <x v="1851"/>
    <s v="Sara"/>
    <s v="512 Eastern Parkway"/>
    <n v="11225"/>
    <x v="1"/>
    <s v="Crown Heights"/>
    <n v="4066948"/>
    <n v="-7395157"/>
    <x v="1"/>
    <x v="81"/>
    <x v="5"/>
    <n v="0"/>
    <d v="2016-07-18T00:00:00"/>
    <n v="0.36"/>
    <n v="1"/>
    <n v="6.9"/>
    <x v="0"/>
    <s v="Ruidoso"/>
    <s v="No considerar"/>
    <x v="0"/>
  </r>
  <r>
    <n v="2473611"/>
    <s v="Overlooking Harlem"/>
    <x v="1852"/>
    <s v="Leah"/>
    <s v="83 West 115th Street"/>
    <n v="10026"/>
    <x v="0"/>
    <s v="Harlem"/>
    <n v="4080121"/>
    <n v="-7395002"/>
    <x v="0"/>
    <x v="71"/>
    <x v="6"/>
    <n v="173"/>
    <d v="2019-06-19T00:00:00"/>
    <n v="2.71"/>
    <n v="1"/>
    <n v="5.6"/>
    <x v="0"/>
    <s v="Ruidoso"/>
    <s v="No considerar"/>
    <x v="0"/>
  </r>
  <r>
    <n v="2471815"/>
    <s v="Sunny Master Suite: large bdrm, priv bth, priv liv"/>
    <x v="1853"/>
    <s v="Omar"/>
    <s v="554 Lafayette Avenue"/>
    <n v="11205"/>
    <x v="1"/>
    <s v="Bedford-Stuyvesant"/>
    <n v="406895"/>
    <n v="-7395279"/>
    <x v="0"/>
    <x v="45"/>
    <x v="3"/>
    <n v="171"/>
    <d v="2019-06-30T00:00:00"/>
    <n v="2.72"/>
    <n v="1"/>
    <n v="6.9"/>
    <x v="0"/>
    <s v="Ruidoso"/>
    <s v="No considerar"/>
    <x v="0"/>
  </r>
  <r>
    <n v="2509617"/>
    <s v="Georgous 3BD in 24-hr doorman bldg"/>
    <x v="1854"/>
    <s v="Ana"/>
    <s v="1025 5th Avenue"/>
    <n v="10028"/>
    <x v="0"/>
    <s v="Upper East Side"/>
    <n v="4077979"/>
    <n v="-7396153"/>
    <x v="1"/>
    <x v="157"/>
    <x v="1"/>
    <n v="0"/>
    <d v="2015-09-15T00:00:00"/>
    <n v="1.38"/>
    <n v="2"/>
    <n v="5.7"/>
    <x v="0"/>
    <s v="Ruidoso"/>
    <s v="No considerar"/>
    <x v="0"/>
  </r>
  <r>
    <n v="5370580"/>
    <s v="Private room in 2/bed doorman condo"/>
    <x v="1855"/>
    <s v="Calogero"/>
    <s v="58-37 Waldron Street"/>
    <n v="11368"/>
    <x v="2"/>
    <s v="Corona"/>
    <n v="4073886"/>
    <n v="-7385147"/>
    <x v="0"/>
    <x v="57"/>
    <x v="1"/>
    <n v="69"/>
    <d v="2019-07-01T00:00:00"/>
    <n v="1.32"/>
    <n v="5"/>
    <n v="6.24"/>
    <x v="0"/>
    <s v="Ruidoso"/>
    <s v="No considerar"/>
    <x v="0"/>
  </r>
  <r>
    <n v="2467680"/>
    <s v="Upper West Side Lux Apt. Available 8/5-8/14/2017"/>
    <x v="1856"/>
    <s v="Lara"/>
    <s v="255 West 85th Street"/>
    <n v="10024"/>
    <x v="0"/>
    <s v="Upper West Side"/>
    <n v="4078792"/>
    <n v="-7397758"/>
    <x v="1"/>
    <x v="17"/>
    <x v="3"/>
    <n v="0"/>
    <d v="2016-04-25T00:00:00"/>
    <n v="0.45"/>
    <n v="1"/>
    <n v="5.6"/>
    <x v="0"/>
    <s v="Ruidoso"/>
    <s v="No considerar"/>
    <x v="0"/>
  </r>
  <r>
    <n v="2467087"/>
    <s v="BEAUTIFUL ARTIST APT IN NOLITA w/ Private Backyard"/>
    <x v="1857"/>
    <s v="Nico"/>
    <s v="40 Prince Street"/>
    <n v="10012"/>
    <x v="0"/>
    <s v="Nolita"/>
    <n v="4072297"/>
    <n v="-7399539"/>
    <x v="1"/>
    <x v="21"/>
    <x v="1"/>
    <n v="2"/>
    <d v="2016-01-02T00:00:00"/>
    <n v="0.05"/>
    <n v="1"/>
    <n v="5.6"/>
    <x v="0"/>
    <s v="Ruidoso"/>
    <s v="No considerar"/>
    <x v="0"/>
  </r>
  <r>
    <n v="3852988"/>
    <s v="Lovely, modern townhouse"/>
    <x v="1858"/>
    <s v="Kate"/>
    <s v="284 22nd Street"/>
    <n v="11215"/>
    <x v="1"/>
    <s v="Sunset Park"/>
    <n v="4065957"/>
    <n v="-7399253"/>
    <x v="1"/>
    <x v="39"/>
    <x v="0"/>
    <n v="15"/>
    <d v="2019-07-07T00:00:00"/>
    <n v="0.32"/>
    <n v="1"/>
    <n v="6.9"/>
    <x v="0"/>
    <s v="Ruidoso"/>
    <s v="No considerar"/>
    <x v="0"/>
  </r>
  <r>
    <n v="2465699"/>
    <s v="Beautiful Central Park Apartment!"/>
    <x v="1859"/>
    <s v="Jimmie"/>
    <s v="St Nicholas Ave &amp; Central Park North At Nw Corner Central Park North"/>
    <n v="10037"/>
    <x v="0"/>
    <s v="Harlem"/>
    <n v="4079841"/>
    <n v="-7395257"/>
    <x v="0"/>
    <x v="50"/>
    <x v="6"/>
    <n v="27"/>
    <d v="2019-04-12T00:00:00"/>
    <n v="0.44"/>
    <n v="1"/>
    <n v="5.6"/>
    <x v="0"/>
    <s v="Ruidoso"/>
    <s v="No considerar"/>
    <x v="0"/>
  </r>
  <r>
    <n v="2461540"/>
    <s v="Big BR 15 min away from Manhattan"/>
    <x v="1860"/>
    <s v="Joao"/>
    <s v="32-44 Steinway Street"/>
    <n v="11103"/>
    <x v="2"/>
    <s v="Astoria"/>
    <n v="4075799"/>
    <n v="-7392006"/>
    <x v="0"/>
    <x v="3"/>
    <x v="7"/>
    <n v="186"/>
    <d v="2019-06-10T00:00:00"/>
    <n v="2.93"/>
    <n v="5"/>
    <n v="6.24"/>
    <x v="0"/>
    <s v="Ruidoso"/>
    <s v="No considerar"/>
    <x v="0"/>
  </r>
  <r>
    <n v="2461439"/>
    <s v="Pristine Lower East Side Sanctuary"/>
    <x v="1861"/>
    <s v="Sausan"/>
    <s v="79 Rivington Street"/>
    <n v="10002"/>
    <x v="0"/>
    <s v="Lower East Side"/>
    <n v="4072007"/>
    <n v="-7398946"/>
    <x v="1"/>
    <x v="240"/>
    <x v="12"/>
    <n v="177"/>
    <d v="2019-05-03T00:00:00"/>
    <n v="2.82"/>
    <n v="1"/>
    <n v="5.6"/>
    <x v="0"/>
    <s v="Ruidoso"/>
    <s v="No considerar"/>
    <x v="0"/>
  </r>
  <r>
    <n v="2459916"/>
    <s v="$455 Cozy 1bd, BKLYN Sublet March"/>
    <x v="1862"/>
    <s v="Victor"/>
    <s v="616 Lexington Avenue"/>
    <n v="11221"/>
    <x v="1"/>
    <s v="Bedford-Stuyvesant"/>
    <n v="4068948"/>
    <n v="-7393528"/>
    <x v="0"/>
    <x v="102"/>
    <x v="1"/>
    <n v="0"/>
    <d v="2015-07-02T00:00:00"/>
    <n v="0.66"/>
    <n v="1"/>
    <n v="6.9"/>
    <x v="0"/>
    <s v="Ruidoso"/>
    <s v="No considerar"/>
    <x v="0"/>
  </r>
  <r>
    <n v="2459587"/>
    <s v="Upper East Side Large 2 Bedroom"/>
    <x v="1863"/>
    <s v="Daniel"/>
    <s v="1700 3rd Avenue"/>
    <n v="10128"/>
    <x v="0"/>
    <s v="Upper East Side"/>
    <n v="4078474"/>
    <n v="-7394974"/>
    <x v="1"/>
    <x v="26"/>
    <x v="1"/>
    <n v="0"/>
    <d v="2015-08-17T00:00:00"/>
    <n v="0.17"/>
    <n v="1"/>
    <n v="5.6"/>
    <x v="0"/>
    <s v="Ruidoso"/>
    <s v="No considerar"/>
    <x v="0"/>
  </r>
  <r>
    <n v="3883020"/>
    <s v="Huge Apartment! Convenient! Artsy! Comfy!"/>
    <x v="1864"/>
    <s v="Rez"/>
    <s v="1590 Bedford Avenue"/>
    <n v="11225"/>
    <x v="1"/>
    <s v="Crown Heights"/>
    <n v="4066856"/>
    <n v="-7395619"/>
    <x v="1"/>
    <x v="55"/>
    <x v="2"/>
    <n v="45"/>
    <d v="2019-06-30T00:00:00"/>
    <n v="0.77"/>
    <n v="1"/>
    <n v="6.9"/>
    <x v="0"/>
    <s v="Ruidoso"/>
    <s v="No considerar"/>
    <x v="0"/>
  </r>
  <r>
    <n v="3350417"/>
    <s v="Affordable Room in Artsy Apartment"/>
    <x v="1864"/>
    <s v="Rez"/>
    <s v="1101 Union Street"/>
    <n v="11225"/>
    <x v="1"/>
    <s v="Crown Heights"/>
    <n v="4066959"/>
    <n v="-7395664"/>
    <x v="0"/>
    <x v="83"/>
    <x v="3"/>
    <n v="37"/>
    <d v="2017-03-04T00:00:00"/>
    <n v="0.6"/>
    <n v="1"/>
    <n v="6.9"/>
    <x v="0"/>
    <s v="Ruidoso"/>
    <s v="Dentro del presupuesto"/>
    <x v="0"/>
  </r>
  <r>
    <n v="6795252"/>
    <s v="Private Room in Large 2BR Apartment"/>
    <x v="1865"/>
    <s v="Ryan"/>
    <s v="Mt. Zion Pentacostal Holy Church 175"/>
    <n v="11206"/>
    <x v="1"/>
    <s v="Bedford-Stuyvesant"/>
    <n v="4069393"/>
    <n v="-7394438"/>
    <x v="0"/>
    <x v="12"/>
    <x v="0"/>
    <n v="0"/>
    <d v="2015-11-18T00:00:00"/>
    <n v="0.36"/>
    <n v="1"/>
    <n v="6.9"/>
    <x v="0"/>
    <s v="Ruidoso"/>
    <s v="No considerar"/>
    <x v="0"/>
  </r>
  <r>
    <n v="2451110"/>
    <s v="2019 Special! LARGE West Village 1 BED!"/>
    <x v="1866"/>
    <s v="Rose"/>
    <s v="Henry Kaufman Management Center 50"/>
    <n v="10012"/>
    <x v="0"/>
    <s v="Greenwich Village"/>
    <n v="4072908"/>
    <n v="-739965"/>
    <x v="1"/>
    <x v="242"/>
    <x v="1"/>
    <n v="78"/>
    <d v="2019-05-12T00:00:00"/>
    <n v="1.22"/>
    <n v="1"/>
    <n v="5.6"/>
    <x v="0"/>
    <s v="Ruidoso"/>
    <s v="No considerar"/>
    <x v="0"/>
  </r>
  <r>
    <n v="2478415"/>
    <s v="Red Hook Classic Townhouse w Garden and Treehouse"/>
    <x v="1867"/>
    <s v="Peter"/>
    <s v="111 Imlay Street"/>
    <n v="11231"/>
    <x v="1"/>
    <s v="Red Hook"/>
    <n v="4068075"/>
    <n v="-7400961"/>
    <x v="1"/>
    <x v="211"/>
    <x v="6"/>
    <n v="157"/>
    <d v="2019-06-25T00:00:00"/>
    <n v="2.4500000000000002"/>
    <n v="1"/>
    <n v="6.9"/>
    <x v="0"/>
    <s v="Ruidoso"/>
    <s v="No considerar"/>
    <x v="0"/>
  </r>
  <r>
    <n v="2447634"/>
    <s v="Charming 2BR in Greenpoint"/>
    <x v="1868"/>
    <s v="Kaet"/>
    <s v="116 Green Street"/>
    <n v="11222"/>
    <x v="1"/>
    <s v="Greenpoint"/>
    <n v="4073348"/>
    <n v="-7395689"/>
    <x v="1"/>
    <x v="232"/>
    <x v="1"/>
    <n v="7"/>
    <d v="2019-06-21T00:00:00"/>
    <n v="0.11"/>
    <n v="1"/>
    <n v="6.9"/>
    <x v="0"/>
    <s v="Ruidoso"/>
    <s v="No considerar"/>
    <x v="0"/>
  </r>
  <r>
    <n v="2447467"/>
    <s v="Charming Spacious Master Bedroom"/>
    <x v="1868"/>
    <s v="Kaet"/>
    <s v="120 Freeman Street"/>
    <n v="11222"/>
    <x v="1"/>
    <s v="Greenpoint"/>
    <n v="4073418"/>
    <n v="-7395683"/>
    <x v="0"/>
    <x v="3"/>
    <x v="1"/>
    <n v="35"/>
    <d v="2019-06-21T00:00:00"/>
    <n v="0.55000000000000004"/>
    <n v="1"/>
    <n v="6.9"/>
    <x v="0"/>
    <s v="Ruidoso"/>
    <s v="No considerar"/>
    <x v="0"/>
  </r>
  <r>
    <n v="2728293"/>
    <s v="East Village w/ Private Bathroom &amp; Roof &amp; Elevator"/>
    <x v="1869"/>
    <s v="Vijay"/>
    <s v="Kenkeleba House Garden East 2nd Street"/>
    <n v="10009"/>
    <x v="0"/>
    <s v="East Village"/>
    <n v="407221"/>
    <n v="-7398259"/>
    <x v="0"/>
    <x v="11"/>
    <x v="3"/>
    <n v="1"/>
    <d v="2016-06-13T00:00:00"/>
    <n v="0.03"/>
    <n v="1"/>
    <n v="5.6"/>
    <x v="0"/>
    <s v="Ruidoso"/>
    <s v="No considerar"/>
    <x v="0"/>
  </r>
  <r>
    <n v="4620505"/>
    <s v="1br - Williamsburg Luxury Sublet "/>
    <x v="1870"/>
    <s v="Jaclyn"/>
    <s v="250N10 250"/>
    <n v="11211"/>
    <x v="1"/>
    <s v="Williamsburg"/>
    <n v="40718"/>
    <n v="-7395344"/>
    <x v="1"/>
    <x v="45"/>
    <x v="1"/>
    <n v="0"/>
    <d v="2018-08-18T00:00:00"/>
    <n v="1.93"/>
    <n v="1"/>
    <n v="6.9"/>
    <x v="0"/>
    <s v="Ruidoso"/>
    <s v="No considerar"/>
    <x v="0"/>
  </r>
  <r>
    <n v="2586923"/>
    <s v="Beautiful Prospect Park South room"/>
    <x v="1871"/>
    <s v="Melinda"/>
    <s v="145 East 18th Street"/>
    <n v="11226"/>
    <x v="1"/>
    <s v="Flatbush"/>
    <n v="4064772"/>
    <n v="-7396273"/>
    <x v="0"/>
    <x v="99"/>
    <x v="7"/>
    <n v="30"/>
    <d v="2019-06-16T00:00:00"/>
    <n v="0.48"/>
    <n v="1"/>
    <n v="6.9"/>
    <x v="0"/>
    <s v="Ruidoso"/>
    <s v="Dentro del presupuesto"/>
    <x v="0"/>
  </r>
  <r>
    <n v="4845237"/>
    <s v="East Village Beauty"/>
    <x v="1872"/>
    <s v="Raanan"/>
    <s v="519 East 11th Street"/>
    <n v="10009"/>
    <x v="0"/>
    <s v="East Village"/>
    <n v="4072829"/>
    <n v="-7398072"/>
    <x v="1"/>
    <x v="7"/>
    <x v="11"/>
    <n v="8"/>
    <d v="2018-08-14T00:00:00"/>
    <n v="0.18"/>
    <n v="1"/>
    <n v="5.6"/>
    <x v="0"/>
    <s v="Ruidoso"/>
    <s v="No considerar"/>
    <x v="0"/>
  </r>
  <r>
    <n v="3957619"/>
    <s v="Prime SoHo! shops, food, fun"/>
    <x v="1872"/>
    <s v="Raanan"/>
    <s v="147 Thompson Street"/>
    <n v="10012"/>
    <x v="0"/>
    <s v="SoHo"/>
    <n v="4072699"/>
    <n v="-740012"/>
    <x v="1"/>
    <x v="7"/>
    <x v="11"/>
    <n v="3"/>
    <d v="2017-03-26T00:00:00"/>
    <n v="0.05"/>
    <n v="1"/>
    <n v="5.6"/>
    <x v="0"/>
    <s v="Ruidoso"/>
    <s v="No considerar"/>
    <x v="0"/>
  </r>
  <r>
    <n v="3600496"/>
    <s v="Large &amp; Spacious **Prime Location "/>
    <x v="1872"/>
    <s v="Raanan"/>
    <s v="135 Madison Avenue"/>
    <n v="10016"/>
    <x v="0"/>
    <s v="Midtown"/>
    <n v="4074596"/>
    <n v="-7398411"/>
    <x v="1"/>
    <x v="120"/>
    <x v="11"/>
    <n v="9"/>
    <d v="2019-03-25T00:00:00"/>
    <n v="0.15"/>
    <n v="1"/>
    <n v="5.6"/>
    <x v="0"/>
    <s v="Ruidoso"/>
    <s v="No considerar"/>
    <x v="0"/>
  </r>
  <r>
    <n v="3423032"/>
    <s v="Cozy 1 BD in Astoria, City Bike &amp; NYFerry nearby"/>
    <x v="1873"/>
    <s v="FLora"/>
    <s v="Rainey Park Esplanade Astoria"/>
    <n v="11106"/>
    <x v="2"/>
    <s v="Long Island City"/>
    <n v="4076844"/>
    <n v="-7393819"/>
    <x v="0"/>
    <x v="9"/>
    <x v="0"/>
    <n v="1"/>
    <d v="2018-08-25T00:00:00"/>
    <n v="0.09"/>
    <n v="5"/>
    <n v="6.24"/>
    <x v="0"/>
    <s v="Ruidoso"/>
    <s v="No considerar"/>
    <x v="0"/>
  </r>
  <r>
    <n v="2664975"/>
    <s v="Cute Studio in Bushwick BK, NYC"/>
    <x v="1874"/>
    <s v="Brittany"/>
    <s v="190 Suydam Street"/>
    <n v="11221"/>
    <x v="1"/>
    <s v="Bushwick"/>
    <n v="4069987"/>
    <n v="-7392552"/>
    <x v="1"/>
    <x v="6"/>
    <x v="1"/>
    <n v="104"/>
    <d v="2019-06-23T00:00:00"/>
    <n v="1.65"/>
    <n v="1"/>
    <n v="6.9"/>
    <x v="0"/>
    <s v="Ruidoso"/>
    <s v="No considerar"/>
    <x v="0"/>
  </r>
  <r>
    <n v="4637014"/>
    <s v="æ³•æ‹‰ç››ä¸­å¿ƒæ¸©é¦¨ä¸¤æˆ¿ä¸¤åŽ…å…¬å¯“ï½¡è¿‘ä¸€åˆ‡ï½¡2 br close to everything"/>
    <x v="1875"/>
    <s v="Zena"/>
    <s v="The Glen 42-60"/>
    <n v="11355"/>
    <x v="2"/>
    <s v="Flushing"/>
    <n v="4075398"/>
    <n v="-7382778"/>
    <x v="1"/>
    <x v="90"/>
    <x v="0"/>
    <n v="26"/>
    <d v="2019-06-30T00:00:00"/>
    <n v="0.46"/>
    <n v="5"/>
    <n v="6.24"/>
    <x v="0"/>
    <s v="Ruidoso"/>
    <s v="No considerar"/>
    <x v="0"/>
  </r>
  <r>
    <n v="2739707"/>
    <s v="Vintage Bed/Bath in Bed-Stuy"/>
    <x v="1876"/>
    <s v="Heather"/>
    <s v="Public School 262 500"/>
    <n v="11233"/>
    <x v="1"/>
    <s v="Bedford-Stuyvesant"/>
    <n v="4068286"/>
    <n v="-7393055"/>
    <x v="0"/>
    <x v="70"/>
    <x v="1"/>
    <n v="3"/>
    <d v="2016-05-18T00:00:00"/>
    <n v="7.0000000000000007E-2"/>
    <n v="1"/>
    <n v="6.9"/>
    <x v="0"/>
    <s v="Ruidoso"/>
    <s v="No considerar"/>
    <x v="0"/>
  </r>
  <r>
    <n v="6713821"/>
    <s v="Spacious Room w/ Queen Bed"/>
    <x v="1877"/>
    <s v="Craig"/>
    <s v="585 Prospect Place"/>
    <n v="11238"/>
    <x v="1"/>
    <s v="Crown Heights"/>
    <n v="4067547"/>
    <n v="-7395711"/>
    <x v="0"/>
    <x v="65"/>
    <x v="1"/>
    <n v="0"/>
    <d v="2016-01-31T00:00:00"/>
    <n v="0.02"/>
    <n v="1"/>
    <n v="6.9"/>
    <x v="0"/>
    <s v="Ruidoso"/>
    <s v="No considerar"/>
    <x v="0"/>
  </r>
  <r>
    <n v="2435198"/>
    <s v="Lovely Private Bedroom in Vibrant Bronx, NY"/>
    <x v="1878"/>
    <s v="Migdalia"/>
    <s v="901 Bolton Avenue"/>
    <n v="10473"/>
    <x v="3"/>
    <s v="Soundview"/>
    <n v="4082528"/>
    <n v="-7386004"/>
    <x v="0"/>
    <x v="19"/>
    <x v="6"/>
    <n v="32"/>
    <d v="2019-04-07T00:00:00"/>
    <n v="0.51"/>
    <n v="5"/>
    <n v="7.84"/>
    <x v="0"/>
    <s v="Ruidoso"/>
    <s v="No considerar"/>
    <x v="0"/>
  </r>
  <r>
    <n v="6698963"/>
    <s v="Artist's Apt in Downtown Manhattan"/>
    <x v="1879"/>
    <s v="Yazmany"/>
    <s v="144 East Broadway"/>
    <n v="10002"/>
    <x v="0"/>
    <s v="Chinatown"/>
    <n v="407142"/>
    <n v="-7399119"/>
    <x v="1"/>
    <x v="21"/>
    <x v="2"/>
    <n v="14"/>
    <d v="2018-12-29T00:00:00"/>
    <n v="0.45"/>
    <n v="1"/>
    <n v="5.6"/>
    <x v="0"/>
    <s v="Ruidoso"/>
    <s v="No considerar"/>
    <x v="0"/>
  </r>
  <r>
    <n v="4203460"/>
    <s v="1 Br Near Empire State Building"/>
    <x v="1880"/>
    <s v="Andre"/>
    <s v="153 East 31st Street"/>
    <n v="10016"/>
    <x v="0"/>
    <s v="Kips Bay"/>
    <n v="407444"/>
    <n v="-7398031"/>
    <x v="1"/>
    <x v="207"/>
    <x v="1"/>
    <n v="0"/>
    <d v="2015-08-25T00:00:00"/>
    <n v="0.41"/>
    <n v="1"/>
    <n v="5.6"/>
    <x v="0"/>
    <s v="Ruidoso"/>
    <s v="No considerar"/>
    <x v="0"/>
  </r>
  <r>
    <n v="5694862"/>
    <s v="Lovely Brooklyn Room &amp; Private Bath"/>
    <x v="1881"/>
    <s v="Rachel"/>
    <s v="34 Saint Marks Place"/>
    <n v="11217"/>
    <x v="1"/>
    <s v="Gowanus"/>
    <n v="4068202"/>
    <n v="-7398151"/>
    <x v="0"/>
    <x v="0"/>
    <x v="6"/>
    <n v="40"/>
    <d v="2019-06-13T00:00:00"/>
    <n v="0.77"/>
    <n v="1"/>
    <n v="6.9"/>
    <x v="0"/>
    <s v="Ruidoso"/>
    <s v="No considerar"/>
    <x v="0"/>
  </r>
  <r>
    <n v="5990045"/>
    <s v="As seen on Netflix! Bright, 3-bedroom in Red Hook"/>
    <x v="1882"/>
    <s v="Brandon"/>
    <s v="141 Dwight Street"/>
    <n v="11231"/>
    <x v="1"/>
    <s v="Red Hook"/>
    <n v="4067477"/>
    <n v="-7401046"/>
    <x v="1"/>
    <x v="40"/>
    <x v="6"/>
    <n v="71"/>
    <d v="2019-06-13T00:00:00"/>
    <n v="1.45"/>
    <n v="1"/>
    <n v="7"/>
    <x v="0"/>
    <s v="Ruidoso"/>
    <s v="No considerar"/>
    <x v="0"/>
  </r>
  <r>
    <n v="2425871"/>
    <s v="Newly Built Full Bedroom In TriBeCa"/>
    <x v="1883"/>
    <s v="Ankush"/>
    <s v="108 Reade Street"/>
    <n v="10013"/>
    <x v="0"/>
    <s v="Tribeca"/>
    <n v="407159"/>
    <n v="-7400834"/>
    <x v="0"/>
    <x v="17"/>
    <x v="1"/>
    <n v="0"/>
    <d v="2019-06-21T00:00:00"/>
    <n v="0.38"/>
    <n v="1"/>
    <n v="5.7"/>
    <x v="0"/>
    <s v="Ruidoso"/>
    <s v="No considerar"/>
    <x v="0"/>
  </r>
  <r>
    <n v="2447460"/>
    <s v="Cozy Entire Apt1Bd APT inGREAT Loc"/>
    <x v="1884"/>
    <s v="Carlos"/>
    <s v="Colon Plaza 55"/>
    <n v="10029"/>
    <x v="0"/>
    <s v="East Harlem"/>
    <n v="4079926"/>
    <n v="-7394499"/>
    <x v="1"/>
    <x v="0"/>
    <x v="0"/>
    <n v="2"/>
    <d v="2018-04-15T00:00:00"/>
    <n v="0.13"/>
    <n v="1"/>
    <n v="5.6"/>
    <x v="0"/>
    <s v="Ruidoso"/>
    <s v="No considerar"/>
    <x v="0"/>
  </r>
  <r>
    <n v="3303301"/>
    <s v="Superhost! Modern Private APT/15min Manhattan"/>
    <x v="1885"/>
    <s v="Anne"/>
    <s v="492 Nostrand Avenue"/>
    <n v="11216"/>
    <x v="1"/>
    <s v="Bedford-Stuyvesant"/>
    <n v="4068207"/>
    <n v="-7394994"/>
    <x v="1"/>
    <x v="17"/>
    <x v="2"/>
    <n v="120"/>
    <d v="2019-06-29T00:00:00"/>
    <n v="2"/>
    <n v="1"/>
    <n v="6.9"/>
    <x v="0"/>
    <s v="Ruidoso"/>
    <s v="No considerar"/>
    <x v="0"/>
  </r>
  <r>
    <n v="2422991"/>
    <s v="Trendy Apt by Chelsea Market with High Line Views"/>
    <x v="1886"/>
    <s v="Daniel"/>
    <s v="512 West 19th Street"/>
    <n v="10011"/>
    <x v="0"/>
    <s v="Chelsea"/>
    <n v="407453"/>
    <n v="-7400704"/>
    <x v="1"/>
    <x v="191"/>
    <x v="6"/>
    <n v="43"/>
    <d v="2019-06-23T00:00:00"/>
    <n v="1.1000000000000001"/>
    <n v="1"/>
    <n v="5.6"/>
    <x v="0"/>
    <s v="Ruidoso"/>
    <s v="No considerar"/>
    <x v="0"/>
  </r>
  <r>
    <n v="4055732"/>
    <s v="Stay in Clinton Hill sprout house!"/>
    <x v="1887"/>
    <s v="Rachelle"/>
    <s v="100 Gates Avenue"/>
    <n v="11238"/>
    <x v="1"/>
    <s v="Clinton Hill"/>
    <n v="4068454"/>
    <n v="-7396382"/>
    <x v="0"/>
    <x v="66"/>
    <x v="1"/>
    <n v="1"/>
    <d v="2015-06-07T00:00:00"/>
    <n v="0.02"/>
    <n v="1"/>
    <n v="6.9"/>
    <x v="0"/>
    <s v="Ruidoso"/>
    <s v="No considerar"/>
    <x v="0"/>
  </r>
  <r>
    <n v="2419574"/>
    <s v="Private Room HK/Theatre District!"/>
    <x v="1888"/>
    <s v="Pj"/>
    <s v="330 West 55th Street"/>
    <n v="10019"/>
    <x v="0"/>
    <s v="Hell's Kitchen"/>
    <n v="4076589"/>
    <n v="-7398536"/>
    <x v="0"/>
    <x v="158"/>
    <x v="2"/>
    <n v="263"/>
    <d v="2019-06-02T00:00:00"/>
    <n v="4.0999999999999996"/>
    <n v="1"/>
    <n v="5.6"/>
    <x v="0"/>
    <s v="Ruidoso"/>
    <s v="No considerar"/>
    <x v="0"/>
  </r>
  <r>
    <n v="2471725"/>
    <s v="Awesome Spot near HK/Theatre Distri"/>
    <x v="1888"/>
    <s v="Pj"/>
    <s v="415 West 48th Street"/>
    <n v="10019"/>
    <x v="0"/>
    <s v="Hell's Kitchen"/>
    <n v="4076269"/>
    <n v="-739907"/>
    <x v="0"/>
    <x v="158"/>
    <x v="2"/>
    <n v="196"/>
    <d v="2017-12-06T00:00:00"/>
    <n v="3.02"/>
    <n v="1"/>
    <n v="5.6"/>
    <x v="0"/>
    <s v="Ruidoso"/>
    <s v="No considerar"/>
    <x v="0"/>
  </r>
  <r>
    <n v="2628191"/>
    <s v="Charming Cozy Cool 2BR Apartment. "/>
    <x v="1889"/>
    <s v="Angel"/>
    <s v="4240 Hutchinson River Parkway East"/>
    <n v="10475"/>
    <x v="3"/>
    <s v="Co-op City"/>
    <n v="4086646"/>
    <n v="-7382154"/>
    <x v="0"/>
    <x v="15"/>
    <x v="0"/>
    <n v="2"/>
    <d v="2015-10-13T00:00:00"/>
    <n v="0.03"/>
    <n v="5"/>
    <n v="7.84"/>
    <x v="0"/>
    <s v="Ruidoso"/>
    <s v="No considerar"/>
    <x v="0"/>
  </r>
  <r>
    <n v="4187653"/>
    <s v="Great Deal."/>
    <x v="1890"/>
    <s v="Firas"/>
    <s v="354 84th Street"/>
    <n v="11209"/>
    <x v="1"/>
    <s v="Bay Ridge"/>
    <n v="4062433"/>
    <n v="-7402892"/>
    <x v="0"/>
    <x v="12"/>
    <x v="6"/>
    <n v="1"/>
    <d v="2015-05-09T00:00:00"/>
    <n v="0.02"/>
    <n v="1"/>
    <n v="6.9"/>
    <x v="0"/>
    <s v="Ruidoso"/>
    <s v="No considerar"/>
    <x v="0"/>
  </r>
  <r>
    <n v="2487851"/>
    <s v="Quintessential W'burg Private Room"/>
    <x v="1891"/>
    <s v="Priya"/>
    <s v="190 South 5th Street"/>
    <n v="11211"/>
    <x v="1"/>
    <s v="Williamsburg"/>
    <n v="4071072"/>
    <n v="-7396143"/>
    <x v="0"/>
    <x v="11"/>
    <x v="6"/>
    <n v="142"/>
    <d v="2019-06-16T00:00:00"/>
    <n v="2.2200000000000002"/>
    <n v="1"/>
    <n v="6.9"/>
    <x v="0"/>
    <s v="Ruidoso"/>
    <s v="No considerar"/>
    <x v="0"/>
  </r>
  <r>
    <n v="2487848"/>
    <s v="Quintessential W'burg Apartment"/>
    <x v="1891"/>
    <s v="Priya"/>
    <s v="177 South 4th Street"/>
    <n v="11211"/>
    <x v="1"/>
    <s v="Williamsburg"/>
    <n v="4071116"/>
    <n v="-7396078"/>
    <x v="0"/>
    <x v="45"/>
    <x v="6"/>
    <n v="156"/>
    <d v="2019-06-10T00:00:00"/>
    <n v="2.4300000000000002"/>
    <n v="1"/>
    <n v="6.9"/>
    <x v="0"/>
    <s v="Ruidoso"/>
    <s v="No considerar"/>
    <x v="0"/>
  </r>
  <r>
    <n v="3911632"/>
    <s v="Cozy rooms with private bath"/>
    <x v="1892"/>
    <s v="Hetty"/>
    <s v="114 Albemarle Road"/>
    <n v="11218"/>
    <x v="1"/>
    <s v="Kensington"/>
    <n v="4064487"/>
    <n v="-7397895"/>
    <x v="0"/>
    <x v="70"/>
    <x v="1"/>
    <n v="74"/>
    <d v="2019-07-02T00:00:00"/>
    <n v="1.26"/>
    <n v="1"/>
    <n v="6.9"/>
    <x v="0"/>
    <s v="Ruidoso"/>
    <s v="No considerar"/>
    <x v="0"/>
  </r>
  <r>
    <n v="2416104"/>
    <s v="Private home, quiet Brooklyn street"/>
    <x v="1892"/>
    <s v="Hetty"/>
    <s v="120 Ocean Parkway"/>
    <n v="11218"/>
    <x v="1"/>
    <s v="Kensington"/>
    <n v="4064742"/>
    <n v="-7397559"/>
    <x v="1"/>
    <x v="17"/>
    <x v="6"/>
    <n v="13"/>
    <d v="2018-08-18T00:00:00"/>
    <n v="0.21"/>
    <n v="1"/>
    <n v="6.9"/>
    <x v="0"/>
    <s v="Ruidoso"/>
    <s v="No considerar"/>
    <x v="0"/>
  </r>
  <r>
    <n v="4988556"/>
    <s v="Sun-Filled Room near Central Park"/>
    <x v="1893"/>
    <s v="Marco"/>
    <s v="224 East 112th Street"/>
    <n v="10029"/>
    <x v="0"/>
    <s v="East Harlem"/>
    <n v="4079492"/>
    <n v="-7394087"/>
    <x v="0"/>
    <x v="78"/>
    <x v="3"/>
    <n v="79"/>
    <d v="2019-06-29T00:00:00"/>
    <n v="2.06"/>
    <n v="1"/>
    <n v="5.6"/>
    <x v="0"/>
    <s v="Ruidoso"/>
    <s v="No considerar"/>
    <x v="0"/>
  </r>
  <r>
    <n v="3531345"/>
    <s v="Ensuite in Duplex Brownstone with Private Terrace!"/>
    <x v="1894"/>
    <s v="Andrew"/>
    <s v="407 West 145th Street"/>
    <n v="10031"/>
    <x v="0"/>
    <s v="Harlem"/>
    <n v="4082435"/>
    <n v="-7394507"/>
    <x v="0"/>
    <x v="9"/>
    <x v="6"/>
    <n v="28"/>
    <d v="2019-04-26T00:00:00"/>
    <n v="0.82"/>
    <n v="1"/>
    <n v="5.6"/>
    <x v="0"/>
    <s v="Ruidoso"/>
    <s v="No considerar"/>
    <x v="0"/>
  </r>
  <r>
    <n v="3659544"/>
    <s v="Home Away from Home-Room in Midtown"/>
    <x v="1895"/>
    <s v="Marco"/>
    <s v="Mobil 718"/>
    <n v="10018"/>
    <x v="0"/>
    <s v="Hell's Kitchen"/>
    <n v="4076625"/>
    <n v="-7399387"/>
    <x v="0"/>
    <x v="178"/>
    <x v="0"/>
    <n v="168"/>
    <d v="2019-06-23T00:00:00"/>
    <n v="2.88"/>
    <n v="1"/>
    <n v="5.6"/>
    <x v="0"/>
    <s v="Ruidoso"/>
    <s v="No considerar"/>
    <x v="0"/>
  </r>
  <r>
    <n v="2410620"/>
    <s v="Cozy apt in the Upper East Side"/>
    <x v="1896"/>
    <s v="Luanna"/>
    <s v="336 East 96th Street"/>
    <n v="10128"/>
    <x v="0"/>
    <s v="Upper East Side"/>
    <n v="4078331"/>
    <n v="-7394489"/>
    <x v="1"/>
    <x v="115"/>
    <x v="6"/>
    <n v="3"/>
    <d v="2019-06-09T00:00:00"/>
    <n v="0.27"/>
    <n v="1"/>
    <n v="5.6"/>
    <x v="0"/>
    <s v="Ruidoso"/>
    <s v="No considerar"/>
    <x v="0"/>
  </r>
  <r>
    <n v="5070183"/>
    <s v="Sunny NYC APT - 15min from Midtown"/>
    <x v="1897"/>
    <s v="Pao"/>
    <s v="41-44 48th Street"/>
    <n v="11104"/>
    <x v="2"/>
    <s v="Sunnyside"/>
    <n v="4074513"/>
    <n v="-7391685"/>
    <x v="1"/>
    <x v="11"/>
    <x v="11"/>
    <n v="10"/>
    <d v="2019-05-23T00:00:00"/>
    <n v="0.28000000000000003"/>
    <n v="5"/>
    <n v="6.24"/>
    <x v="0"/>
    <s v="Ruidoso"/>
    <s v="No considerar"/>
    <x v="0"/>
  </r>
  <r>
    <n v="3626699"/>
    <s v="Vintage NY apt - 15min from Midtown"/>
    <x v="1897"/>
    <s v="Pao"/>
    <s v="43-33 48th Street"/>
    <n v="11104"/>
    <x v="2"/>
    <s v="Sunnyside"/>
    <n v="4074365"/>
    <n v="-7391632"/>
    <x v="1"/>
    <x v="45"/>
    <x v="11"/>
    <n v="8"/>
    <d v="2018-11-21T00:00:00"/>
    <n v="0.16"/>
    <n v="5"/>
    <n v="6.24"/>
    <x v="0"/>
    <s v="Ruidoso"/>
    <s v="No considerar"/>
    <x v="0"/>
  </r>
  <r>
    <n v="3630309"/>
    <s v="1BR Comfy Apt - 15min from Midtown"/>
    <x v="1897"/>
    <s v="Pao"/>
    <s v="41-45 49th Street"/>
    <n v="11377"/>
    <x v="2"/>
    <s v="Sunnyside"/>
    <n v="4074493"/>
    <n v="-7391528"/>
    <x v="1"/>
    <x v="45"/>
    <x v="11"/>
    <n v="10"/>
    <d v="2019-04-19T00:00:00"/>
    <n v="0.28000000000000003"/>
    <n v="5"/>
    <n v="6.24"/>
    <x v="0"/>
    <s v="Ruidoso"/>
    <s v="No considerar"/>
    <x v="0"/>
  </r>
  <r>
    <n v="4776065"/>
    <s v="Lovely Large Room with Private Bathroom"/>
    <x v="1898"/>
    <s v="Paul"/>
    <s v="Gallo Nero West 44th Street"/>
    <n v="10036"/>
    <x v="0"/>
    <s v="Hell's Kitchen"/>
    <n v="4075984"/>
    <n v="-7399214"/>
    <x v="0"/>
    <x v="16"/>
    <x v="1"/>
    <n v="102"/>
    <d v="2019-06-11T00:00:00"/>
    <n v="1.84"/>
    <n v="1"/>
    <n v="5.6"/>
    <x v="0"/>
    <s v="Ruidoso"/>
    <s v="No considerar"/>
    <x v="0"/>
  </r>
  <r>
    <n v="2405505"/>
    <s v="Luxury West Village apt with views!"/>
    <x v="1899"/>
    <s v="Lillian"/>
    <s v="Seventh-Day Adventist Church 232"/>
    <n v="10014"/>
    <x v="0"/>
    <s v="West Village"/>
    <n v="4073618"/>
    <n v="-7400256"/>
    <x v="1"/>
    <x v="23"/>
    <x v="2"/>
    <n v="8"/>
    <d v="2017-12-10T00:00:00"/>
    <n v="0.13"/>
    <n v="1"/>
    <n v="5.7"/>
    <x v="0"/>
    <s v="Ruidoso"/>
    <s v="No considerar"/>
    <x v="0"/>
  </r>
  <r>
    <n v="3531018"/>
    <s v="It's The Brooklyn Way !!!"/>
    <x v="1900"/>
    <s v="Maximus"/>
    <s v="654 Hancock Street"/>
    <n v="11233"/>
    <x v="1"/>
    <s v="Bedford-Stuyvesant"/>
    <n v="4068476"/>
    <n v="-7392975"/>
    <x v="1"/>
    <x v="36"/>
    <x v="1"/>
    <n v="142"/>
    <d v="2019-07-01T00:00:00"/>
    <n v="2.63"/>
    <n v="1"/>
    <n v="6.9"/>
    <x v="0"/>
    <s v="Ruidoso"/>
    <s v="No considerar"/>
    <x v="0"/>
  </r>
  <r>
    <n v="2404708"/>
    <s v="Williamsburg 1 bedroom appartement"/>
    <x v="1901"/>
    <s v="Lara"/>
    <s v="149 Kent Avenue"/>
    <n v="11249"/>
    <x v="1"/>
    <s v="Williamsburg"/>
    <n v="4071952"/>
    <n v="-7396281"/>
    <x v="1"/>
    <x v="21"/>
    <x v="2"/>
    <n v="21"/>
    <d v="2019-03-28T00:00:00"/>
    <n v="0.35"/>
    <n v="1"/>
    <n v="6.9"/>
    <x v="0"/>
    <s v="Ruidoso"/>
    <s v="No considerar"/>
    <x v="0"/>
  </r>
  <r>
    <n v="4728136"/>
    <s v="Private 2-room space (ba and kitchen shared)"/>
    <x v="1902"/>
    <s v="Bohdana"/>
    <s v="461 42nd Street"/>
    <n v="11232"/>
    <x v="1"/>
    <s v="Sunset Park"/>
    <n v="4065014"/>
    <n v="-7400615"/>
    <x v="0"/>
    <x v="71"/>
    <x v="0"/>
    <n v="10"/>
    <d v="2019-04-22T00:00:00"/>
    <n v="0.2"/>
    <n v="1"/>
    <n v="6.9"/>
    <x v="0"/>
    <s v="Ruidoso"/>
    <s v="No considerar"/>
    <x v="0"/>
  </r>
  <r>
    <n v="2396867"/>
    <s v="Near Columbia Universit/Female only"/>
    <x v="1903"/>
    <s v="Rong"/>
    <s v="3341 Broadway"/>
    <n v="10031"/>
    <x v="0"/>
    <s v="Harlem"/>
    <n v="4082039"/>
    <n v="-7395514"/>
    <x v="0"/>
    <x v="65"/>
    <x v="1"/>
    <n v="5"/>
    <d v="2016-01-03T00:00:00"/>
    <n v="0.08"/>
    <n v="1"/>
    <n v="5.6"/>
    <x v="0"/>
    <s v="Ruidoso"/>
    <s v="No considerar"/>
    <x v="0"/>
  </r>
  <r>
    <n v="2392814"/>
    <s v="Room in Huge 3 Bedroom  L.E.S"/>
    <x v="1904"/>
    <s v="Lakis"/>
    <s v="123 Rivington Street"/>
    <n v="10002"/>
    <x v="0"/>
    <s v="Lower East Side"/>
    <n v="4071968"/>
    <n v="-7398726"/>
    <x v="0"/>
    <x v="3"/>
    <x v="1"/>
    <n v="0"/>
    <d v="2019-03-30T00:00:00"/>
    <n v="0.02"/>
    <n v="1"/>
    <n v="5.6"/>
    <x v="0"/>
    <s v="Ruidoso"/>
    <s v="No considerar"/>
    <x v="0"/>
  </r>
  <r>
    <n v="3465604"/>
    <s v="Elegant Brownstone Duplex"/>
    <x v="1905"/>
    <s v="Mary"/>
    <s v="Brooklyn Bear's Community Gardens - Carlton Carlton Avenue"/>
    <n v="11238"/>
    <x v="1"/>
    <s v="Fort Greene"/>
    <n v="406857"/>
    <n v="-7397088"/>
    <x v="1"/>
    <x v="155"/>
    <x v="0"/>
    <n v="6"/>
    <d v="2018-08-27T00:00:00"/>
    <n v="0.1"/>
    <n v="1"/>
    <n v="7"/>
    <x v="0"/>
    <s v="Ruidoso"/>
    <s v="No considerar"/>
    <x v="0"/>
  </r>
  <r>
    <n v="5336588"/>
    <s v="Sun filled room- Manhattan, steps to Express train"/>
    <x v="1906"/>
    <s v="Joshua"/>
    <s v="233 East 124th Street"/>
    <n v="10035"/>
    <x v="0"/>
    <s v="East Harlem"/>
    <n v="4080249"/>
    <n v="-7393463"/>
    <x v="0"/>
    <x v="139"/>
    <x v="1"/>
    <n v="46"/>
    <d v="2019-06-30T00:00:00"/>
    <n v="0.91"/>
    <n v="1"/>
    <n v="5.6"/>
    <x v="0"/>
    <s v="Ruidoso"/>
    <s v="No considerar"/>
    <x v="0"/>
  </r>
  <r>
    <n v="5771655"/>
    <s v="Brooklyn Bargain for August!"/>
    <x v="1907"/>
    <s v="Janine"/>
    <s v="68 Tehama Street"/>
    <n v="11218"/>
    <x v="1"/>
    <s v="Kensington"/>
    <n v="4064455"/>
    <n v="-7398298"/>
    <x v="0"/>
    <x v="86"/>
    <x v="18"/>
    <n v="1"/>
    <d v="2015-06-19T00:00:00"/>
    <n v="0.02"/>
    <n v="1"/>
    <n v="6.9"/>
    <x v="0"/>
    <s v="Ruidoso"/>
    <s v="Dentro del presupuesto"/>
    <x v="0"/>
  </r>
  <r>
    <n v="2221852"/>
    <s v="Sunny Room in Beautiful Artist's Home"/>
    <x v="1908"/>
    <s v="Lyndell"/>
    <s v="640 West 156th Street"/>
    <n v="10032"/>
    <x v="0"/>
    <s v="Washington Heights"/>
    <n v="4083426"/>
    <n v="-7394758"/>
    <x v="0"/>
    <x v="59"/>
    <x v="6"/>
    <n v="17"/>
    <d v="2018-10-22T00:00:00"/>
    <n v="0.27"/>
    <n v="1"/>
    <n v="5.6"/>
    <x v="0"/>
    <s v="Ruidoso"/>
    <s v="No considerar"/>
    <x v="0"/>
  </r>
  <r>
    <n v="6020044"/>
    <s v="Park Slope Bedroom"/>
    <x v="1909"/>
    <s v="Ryan"/>
    <s v="220 9th Street"/>
    <n v="11215"/>
    <x v="1"/>
    <s v="Gowanus"/>
    <n v="4067092"/>
    <n v="-7398997"/>
    <x v="0"/>
    <x v="69"/>
    <x v="1"/>
    <n v="0"/>
    <d v="2019-02-02T00:00:00"/>
    <n v="0.35"/>
    <n v="1"/>
    <n v="6.9"/>
    <x v="0"/>
    <s v="Ruidoso"/>
    <s v="No considerar"/>
    <x v="0"/>
  </r>
  <r>
    <n v="4525475"/>
    <s v="Manhattan, UWS, Bright, 1BR, &amp; Loft"/>
    <x v="1910"/>
    <s v="Brandon"/>
    <s v="West End Collegiate Church 368"/>
    <n v="10023"/>
    <x v="0"/>
    <s v="Upper West Side"/>
    <n v="4078304"/>
    <n v="-7398146"/>
    <x v="1"/>
    <x v="0"/>
    <x v="1"/>
    <n v="0"/>
    <d v="2017-07-12T00:00:00"/>
    <n v="0.27"/>
    <n v="1"/>
    <n v="5.6"/>
    <x v="0"/>
    <s v="Ruidoso"/>
    <s v="No considerar"/>
    <x v="0"/>
  </r>
  <r>
    <n v="2377514"/>
    <s v="Sophisticated Harlem True 2BR NYC"/>
    <x v="1911"/>
    <s v="Enid"/>
    <s v="Saint Paul's School 114"/>
    <n v="10035"/>
    <x v="0"/>
    <s v="East Harlem"/>
    <n v="4080021"/>
    <n v="-7394142"/>
    <x v="1"/>
    <x v="63"/>
    <x v="3"/>
    <n v="137"/>
    <d v="2019-07-01T00:00:00"/>
    <n v="2.13"/>
    <n v="1"/>
    <n v="5.6"/>
    <x v="0"/>
    <s v="Ruidoso"/>
    <s v="No considerar"/>
    <x v="0"/>
  </r>
  <r>
    <n v="2376206"/>
    <s v="Hell's Kitchen- Times Square"/>
    <x v="1912"/>
    <s v="Danielle"/>
    <s v="Holiday Inn Express 538"/>
    <n v="10036"/>
    <x v="0"/>
    <s v="Hell's Kitchen"/>
    <n v="4076394"/>
    <n v="-7399448"/>
    <x v="1"/>
    <x v="6"/>
    <x v="1"/>
    <n v="0"/>
    <d v="2016-07-25T00:00:00"/>
    <n v="0.02"/>
    <n v="1"/>
    <n v="5.6"/>
    <x v="0"/>
    <s v="Ruidoso"/>
    <s v="No considerar"/>
    <x v="0"/>
  </r>
  <r>
    <n v="2381302"/>
    <s v="New 1-Bdrm, 3-beds in Bensonhurst, Brooklyn, NY"/>
    <x v="1913"/>
    <s v="Elska"/>
    <s v="1950 68th Street"/>
    <n v="11204"/>
    <x v="1"/>
    <s v="Bensonhurst"/>
    <n v="4061518"/>
    <n v="-7398874"/>
    <x v="1"/>
    <x v="190"/>
    <x v="11"/>
    <n v="28"/>
    <d v="2018-11-07T00:00:00"/>
    <n v="0.44"/>
    <n v="1"/>
    <n v="6.9"/>
    <x v="0"/>
    <s v="Ruidoso"/>
    <s v="No considerar"/>
    <x v="0"/>
  </r>
  <r>
    <n v="2373238"/>
    <s v="Times Square Area Quiet + Private Guest Studio"/>
    <x v="1914"/>
    <s v="Michal"/>
    <s v="401 West 45th Street"/>
    <n v="10036"/>
    <x v="0"/>
    <s v="Hell's Kitchen"/>
    <n v="4076046"/>
    <n v="-7399131"/>
    <x v="1"/>
    <x v="17"/>
    <x v="6"/>
    <n v="53"/>
    <d v="2019-07-04T00:00:00"/>
    <n v="2.5099999999999998"/>
    <n v="1"/>
    <n v="5.6"/>
    <x v="0"/>
    <s v="Ruidoso"/>
    <s v="No considerar"/>
    <x v="0"/>
  </r>
  <r>
    <n v="2372740"/>
    <s v="Chez Jazz BnB--Cozy BK/Queens room"/>
    <x v="1915"/>
    <s v="Rob"/>
    <s v="614 Seneca Avenue"/>
    <n v="11385"/>
    <x v="2"/>
    <s v="Ridgewood"/>
    <n v="4070375"/>
    <n v="-739094"/>
    <x v="0"/>
    <x v="46"/>
    <x v="6"/>
    <n v="27"/>
    <d v="2019-05-15T00:00:00"/>
    <n v="0.42"/>
    <n v="5"/>
    <n v="6.24"/>
    <x v="0"/>
    <s v="Ruidoso"/>
    <s v="No considerar"/>
    <x v="0"/>
  </r>
  <r>
    <n v="4752249"/>
    <s v="Beautiful artist brownstone"/>
    <x v="1916"/>
    <s v="Kylie"/>
    <s v="178 Ralph Avenue"/>
    <n v="11233"/>
    <x v="1"/>
    <s v="Bedford-Stuyvesant"/>
    <n v="4068369"/>
    <n v="-7392336"/>
    <x v="0"/>
    <x v="5"/>
    <x v="1"/>
    <n v="0"/>
    <d v="2015-09-15T00:00:00"/>
    <n v="0.17"/>
    <n v="1"/>
    <n v="6.9"/>
    <x v="0"/>
    <s v="Ruidoso"/>
    <s v="No considerar"/>
    <x v="0"/>
  </r>
  <r>
    <n v="4714600"/>
    <s v="Spacious bedroom,amazing location! "/>
    <x v="1917"/>
    <s v="Ashley"/>
    <s v="Penny Lane 215"/>
    <n v="10010"/>
    <x v="0"/>
    <s v="Kips Bay"/>
    <n v="4073937"/>
    <n v="-7398187"/>
    <x v="0"/>
    <x v="89"/>
    <x v="0"/>
    <n v="1"/>
    <d v="2015-01-02T00:00:00"/>
    <n v="0.02"/>
    <n v="1"/>
    <n v="5.6"/>
    <x v="0"/>
    <s v="Ruidoso"/>
    <s v="No considerar"/>
    <x v="0"/>
  </r>
  <r>
    <n v="3801701"/>
    <s v="Private Studio Near Union Square"/>
    <x v="1918"/>
    <s v="Annie"/>
    <s v="210 West 16th Street"/>
    <n v="10011"/>
    <x v="0"/>
    <s v="Chelsea"/>
    <n v="4073996"/>
    <n v="-7399919"/>
    <x v="1"/>
    <x v="63"/>
    <x v="6"/>
    <n v="31"/>
    <d v="2018-12-09T00:00:00"/>
    <n v="0.52"/>
    <n v="1"/>
    <n v="5.6"/>
    <x v="0"/>
    <s v="Ruidoso"/>
    <s v="No considerar"/>
    <x v="0"/>
  </r>
  <r>
    <n v="2739577"/>
    <s v="Current Location"/>
    <x v="1919"/>
    <s v="Taylor"/>
    <s v="35-15 11th Street"/>
    <n v="11106"/>
    <x v="2"/>
    <s v="Long Island City"/>
    <n v="407625"/>
    <n v="-7393919"/>
    <x v="1"/>
    <x v="41"/>
    <x v="1"/>
    <n v="1"/>
    <d v="2014-05-29T00:00:00"/>
    <n v="0.02"/>
    <n v="5"/>
    <n v="6.24"/>
    <x v="0"/>
    <s v="Ruidoso"/>
    <s v="No considerar"/>
    <x v="0"/>
  </r>
  <r>
    <n v="6452138"/>
    <s v="Large Midtown East Duplex"/>
    <x v="1920"/>
    <s v="Joshua"/>
    <s v="242 East 51st Street"/>
    <n v="10022"/>
    <x v="0"/>
    <s v="Midtown"/>
    <n v="4075545"/>
    <n v="-7396896"/>
    <x v="0"/>
    <x v="0"/>
    <x v="1"/>
    <n v="0"/>
    <d v="2017-06-29T00:00:00"/>
    <n v="0.02"/>
    <n v="1"/>
    <n v="5.6"/>
    <x v="0"/>
    <s v="Ruidoso"/>
    <s v="No considerar"/>
    <x v="0"/>
  </r>
  <r>
    <n v="2361323"/>
    <s v="Safe Sunny 1brm near subway"/>
    <x v="1921"/>
    <s v="Audrey"/>
    <s v="Nigerian American Muslim Integrated Community 801"/>
    <n v="11238"/>
    <x v="1"/>
    <s v="Crown Heights"/>
    <n v="4067935"/>
    <n v="-739633"/>
    <x v="1"/>
    <x v="28"/>
    <x v="11"/>
    <n v="14"/>
    <d v="2018-07-21T00:00:00"/>
    <n v="0.22"/>
    <n v="1"/>
    <n v="6.9"/>
    <x v="0"/>
    <s v="Ruidoso"/>
    <s v="No considerar"/>
    <x v="0"/>
  </r>
  <r>
    <n v="3394314"/>
    <s v="Entire lux apt in Williamsburg - 30 days or more"/>
    <x v="1922"/>
    <s v="Nicky"/>
    <s v="30 Bayard Street"/>
    <n v="11211"/>
    <x v="1"/>
    <s v="Greenpoint"/>
    <n v="4071959"/>
    <n v="-7395153"/>
    <x v="1"/>
    <x v="61"/>
    <x v="11"/>
    <n v="77"/>
    <d v="2016-05-16T00:00:00"/>
    <n v="1.3"/>
    <n v="1"/>
    <n v="6.9"/>
    <x v="0"/>
    <s v="Ruidoso"/>
    <s v="No considerar"/>
    <x v="0"/>
  </r>
  <r>
    <n v="5729118"/>
    <s v="REAL LUXURY my SUNNY alcove studio"/>
    <x v="1923"/>
    <s v="Jen"/>
    <s v="Aire 150"/>
    <n v="10023"/>
    <x v="0"/>
    <s v="Upper West Side"/>
    <n v="4077556"/>
    <n v="-7398416"/>
    <x v="1"/>
    <x v="243"/>
    <x v="3"/>
    <n v="38"/>
    <d v="2019-06-12T00:00:00"/>
    <n v="0.74"/>
    <n v="1"/>
    <n v="5.6"/>
    <x v="0"/>
    <s v="Ruidoso"/>
    <s v="No considerar"/>
    <x v="0"/>
  </r>
  <r>
    <n v="3003127"/>
    <s v="Private Room with Full Amenities"/>
    <x v="1924"/>
    <s v="Ruby"/>
    <s v="1248 Saint Marks Avenue"/>
    <n v="11213"/>
    <x v="1"/>
    <s v="Crown Heights"/>
    <n v="4067401"/>
    <n v="-7392833"/>
    <x v="0"/>
    <x v="244"/>
    <x v="1"/>
    <n v="6"/>
    <d v="2019-06-30T00:00:00"/>
    <n v="0.11"/>
    <n v="1"/>
    <n v="6.9"/>
    <x v="0"/>
    <s v="Ruidoso"/>
    <s v="No considerar"/>
    <x v="0"/>
  </r>
  <r>
    <n v="2346416"/>
    <s v="Lovely private room close to Manhattan"/>
    <x v="1925"/>
    <s v="Lauren"/>
    <s v="31-75 29th Street"/>
    <n v="11106"/>
    <x v="2"/>
    <s v="Astoria"/>
    <n v="4076315"/>
    <n v="-7392617"/>
    <x v="0"/>
    <x v="70"/>
    <x v="6"/>
    <n v="183"/>
    <d v="2019-06-10T00:00:00"/>
    <n v="2.82"/>
    <n v="5"/>
    <n v="6.24"/>
    <x v="0"/>
    <s v="Ruidoso"/>
    <s v="No considerar"/>
    <x v="0"/>
  </r>
  <r>
    <n v="2346089"/>
    <s v="Stylish, Affordable &amp; Private Room"/>
    <x v="1926"/>
    <s v="Maureen"/>
    <s v="252 Tompkins Avenue"/>
    <n v="11221"/>
    <x v="1"/>
    <s v="Bedford-Stuyvesant"/>
    <n v="406901"/>
    <n v="-7394524"/>
    <x v="0"/>
    <x v="28"/>
    <x v="6"/>
    <n v="0"/>
    <d v="2016-04-25T00:00:00"/>
    <n v="0.68"/>
    <n v="1"/>
    <n v="6.9"/>
    <x v="0"/>
    <s v="Ruidoso"/>
    <s v="No considerar"/>
    <x v="0"/>
  </r>
  <r>
    <n v="2345266"/>
    <s v="Bright room, close to everything."/>
    <x v="1927"/>
    <s v="Ezra"/>
    <s v="386 South 2nd Street"/>
    <n v="11211"/>
    <x v="1"/>
    <s v="Williamsburg"/>
    <n v="4070941"/>
    <n v="-739522"/>
    <x v="0"/>
    <x v="59"/>
    <x v="2"/>
    <n v="4"/>
    <d v="2016-09-06T00:00:00"/>
    <n v="0.08"/>
    <n v="1"/>
    <n v="6.9"/>
    <x v="0"/>
    <s v="Ruidoso"/>
    <s v="No considerar"/>
    <x v="0"/>
  </r>
  <r>
    <n v="3613161"/>
    <s v="Exquisite SoHa/Columbia area large 2 BR"/>
    <x v="1928"/>
    <s v="David"/>
    <s v="257 West 117th Street"/>
    <n v="10026"/>
    <x v="0"/>
    <s v="Harlem"/>
    <n v="4080465"/>
    <n v="-7395365"/>
    <x v="1"/>
    <x v="56"/>
    <x v="0"/>
    <n v="24"/>
    <d v="2017-04-26T00:00:00"/>
    <n v="0.49"/>
    <n v="1"/>
    <n v="5.6"/>
    <x v="0"/>
    <s v="Ruidoso"/>
    <s v="No considerar"/>
    <x v="0"/>
  </r>
  <r>
    <n v="5413565"/>
    <s v="Artist/Musician Loft (HUGE space!)"/>
    <x v="1929"/>
    <s v="Raviv"/>
    <s v="41 Waterbury Street"/>
    <n v="11206"/>
    <x v="1"/>
    <s v="Williamsburg"/>
    <n v="4070882"/>
    <n v="-7393705"/>
    <x v="1"/>
    <x v="205"/>
    <x v="3"/>
    <n v="21"/>
    <d v="2019-05-12T00:00:00"/>
    <n v="0.41"/>
    <n v="1"/>
    <n v="6.9"/>
    <x v="0"/>
    <s v="Ruidoso"/>
    <s v="No considerar"/>
    <x v="0"/>
  </r>
  <r>
    <n v="4148088"/>
    <s v="Central Harlem Private Studio"/>
    <x v="1930"/>
    <s v="Loni &amp; Russ"/>
    <s v="2031 Adam Clayton Powell Jr. Boulevard"/>
    <n v="10027"/>
    <x v="0"/>
    <s v="Harlem"/>
    <n v="4080709"/>
    <n v="-7394952"/>
    <x v="1"/>
    <x v="139"/>
    <x v="6"/>
    <n v="232"/>
    <d v="2019-06-23T00:00:00"/>
    <n v="4.01"/>
    <n v="1"/>
    <n v="5.6"/>
    <x v="0"/>
    <s v="Ruidoso"/>
    <s v="No considerar"/>
    <x v="0"/>
  </r>
  <r>
    <n v="4750578"/>
    <s v="Cozy Boutique Studio in Brooklyn"/>
    <x v="1931"/>
    <s v="Luisa"/>
    <s v="90 Quincy Street"/>
    <n v="11238"/>
    <x v="1"/>
    <s v="Bedford-Stuyvesant"/>
    <n v="4068589"/>
    <n v="-7395759"/>
    <x v="1"/>
    <x v="59"/>
    <x v="1"/>
    <n v="0"/>
    <d v="2015-08-17T00:00:00"/>
    <n v="0.04"/>
    <n v="1"/>
    <n v="6.9"/>
    <x v="0"/>
    <s v="Ruidoso"/>
    <s v="No considerar"/>
    <x v="0"/>
  </r>
  <r>
    <n v="4155099"/>
    <s v="Large Group Friendly Rental"/>
    <x v="1932"/>
    <s v="Leslie"/>
    <s v="9002 Skidmore Place"/>
    <n v="11236"/>
    <x v="1"/>
    <s v="Canarsie"/>
    <n v="4062864"/>
    <n v="-7389265"/>
    <x v="1"/>
    <x v="41"/>
    <x v="6"/>
    <n v="11"/>
    <d v="2019-06-02T00:00:00"/>
    <n v="0.22"/>
    <n v="1"/>
    <n v="6.9"/>
    <x v="0"/>
    <s v="Ruidoso"/>
    <s v="No considerar"/>
    <x v="0"/>
  </r>
  <r>
    <n v="2339096"/>
    <s v="Cozy bedroom in Lower East Side"/>
    <x v="1933"/>
    <s v="VÃ©ronique"/>
    <s v="Public School 42 71"/>
    <n v="10002"/>
    <x v="0"/>
    <s v="Chinatown"/>
    <n v="407159"/>
    <n v="-7399059"/>
    <x v="0"/>
    <x v="9"/>
    <x v="1"/>
    <n v="196"/>
    <d v="2018-09-17T00:00:00"/>
    <n v="3.03"/>
    <n v="1"/>
    <n v="5.6"/>
    <x v="0"/>
    <s v="Ruidoso"/>
    <s v="No considerar"/>
    <x v="0"/>
  </r>
  <r>
    <n v="2333141"/>
    <s v="Bohemian Brooklyn Bungalow"/>
    <x v="1934"/>
    <s v="Rebeca"/>
    <s v="1580 Saint Johns Place"/>
    <n v="11213"/>
    <x v="1"/>
    <s v="Crown Heights"/>
    <n v="4067026"/>
    <n v="-7392587"/>
    <x v="1"/>
    <x v="15"/>
    <x v="6"/>
    <n v="17"/>
    <d v="2018-03-07T00:00:00"/>
    <n v="0.39"/>
    <n v="1"/>
    <n v="6.9"/>
    <x v="0"/>
    <s v="Ruidoso"/>
    <s v="No considerar"/>
    <x v="0"/>
  </r>
  <r>
    <n v="2332880"/>
    <s v="Huge 2 bed 2 bath Apartment!"/>
    <x v="1935"/>
    <s v="Helena"/>
    <s v="69 Hawthorne Street"/>
    <n v="11225"/>
    <x v="1"/>
    <s v="Prospect-Lefferts Gardens"/>
    <n v="4065747"/>
    <n v="-7395798"/>
    <x v="1"/>
    <x v="0"/>
    <x v="2"/>
    <n v="7"/>
    <d v="2017-08-01T00:00:00"/>
    <n v="0.11"/>
    <n v="1"/>
    <n v="6.9"/>
    <x v="0"/>
    <s v="Ruidoso"/>
    <s v="No considerar"/>
    <x v="0"/>
  </r>
  <r>
    <n v="2331929"/>
    <s v="Stylish apartment/ Serene Room in Williamsburg, BK"/>
    <x v="1936"/>
    <s v="Michele"/>
    <s v="120 Powers Street"/>
    <n v="11211"/>
    <x v="1"/>
    <s v="Williamsburg"/>
    <n v="4071216"/>
    <n v="-7394612"/>
    <x v="0"/>
    <x v="9"/>
    <x v="15"/>
    <n v="2"/>
    <d v="2014-08-31T00:00:00"/>
    <n v="0.03"/>
    <n v="1"/>
    <n v="6.9"/>
    <x v="0"/>
    <s v="Ruidoso"/>
    <s v="No considerar"/>
    <x v="0"/>
  </r>
  <r>
    <n v="6438239"/>
    <s v="A spacious studio in Midtown / UES"/>
    <x v="1937"/>
    <s v="Jay"/>
    <s v="1210 2nd Avenue"/>
    <n v="10065"/>
    <x v="0"/>
    <s v="Upper East Side"/>
    <n v="4076313"/>
    <n v="-7396192"/>
    <x v="1"/>
    <x v="63"/>
    <x v="0"/>
    <n v="0"/>
    <d v="2017-09-17T00:00:00"/>
    <n v="0.27"/>
    <n v="1"/>
    <n v="5.6"/>
    <x v="0"/>
    <s v="Ruidoso"/>
    <s v="No considerar"/>
    <x v="0"/>
  </r>
  <r>
    <n v="6048412"/>
    <s v="Partially Furnished 3BR - UES"/>
    <x v="1938"/>
    <s v="David"/>
    <s v="322 East 86th Street"/>
    <n v="10028"/>
    <x v="0"/>
    <s v="Upper East Side"/>
    <n v="4077727"/>
    <n v="-7395089"/>
    <x v="1"/>
    <x v="5"/>
    <x v="6"/>
    <n v="0"/>
    <d v="2019-06-30T00:00:00"/>
    <n v="0.02"/>
    <n v="1"/>
    <n v="5.6"/>
    <x v="0"/>
    <s v="Ruidoso"/>
    <s v="No considerar"/>
    <x v="0"/>
  </r>
  <r>
    <n v="2325144"/>
    <s v="Cozy Nook in a Unique Loft"/>
    <x v="1939"/>
    <s v="Christopher"/>
    <s v="63 Troutman Street"/>
    <n v="11206"/>
    <x v="1"/>
    <s v="Bushwick"/>
    <n v="4069856"/>
    <n v="-7393162"/>
    <x v="0"/>
    <x v="186"/>
    <x v="0"/>
    <n v="52"/>
    <d v="2018-01-06T00:00:00"/>
    <n v="0.8"/>
    <n v="1"/>
    <n v="6.9"/>
    <x v="0"/>
    <s v="Ruidoso"/>
    <s v="No considerar"/>
    <x v="0"/>
  </r>
  <r>
    <n v="2322189"/>
    <s v="1 room available"/>
    <x v="1940"/>
    <s v="Ishaan"/>
    <s v="329 East 62nd Street"/>
    <n v="10065"/>
    <x v="0"/>
    <s v="Upper East Side"/>
    <n v="4076225"/>
    <n v="-7396165"/>
    <x v="0"/>
    <x v="111"/>
    <x v="1"/>
    <n v="0"/>
    <d v="2019-07-06T00:00:00"/>
    <n v="4.7"/>
    <n v="1"/>
    <n v="5.6"/>
    <x v="0"/>
    <s v="Ruidoso"/>
    <s v="No considerar"/>
    <x v="0"/>
  </r>
  <r>
    <n v="2320028"/>
    <s v="SPACIOUS BEDROOM AND PRIVATE BATH!!!"/>
    <x v="1941"/>
    <s v="Steve"/>
    <s v="Public School 72 126"/>
    <n v="10029"/>
    <x v="0"/>
    <s v="East Harlem"/>
    <n v="407916"/>
    <n v="-7394686"/>
    <x v="0"/>
    <x v="89"/>
    <x v="0"/>
    <n v="242"/>
    <d v="2019-06-17T00:00:00"/>
    <n v="3.69"/>
    <n v="1"/>
    <n v="5.6"/>
    <x v="0"/>
    <s v="Ruidoso"/>
    <s v="No considerar"/>
    <x v="0"/>
  </r>
  <r>
    <n v="2319588"/>
    <s v="Luxury Apartment in Manhattan's Financial District"/>
    <x v="1942"/>
    <s v="Alison"/>
    <s v="Wall Street Plaza Front Street"/>
    <n v="10038"/>
    <x v="0"/>
    <s v="Financial District"/>
    <n v="4070583"/>
    <n v="-7400612"/>
    <x v="0"/>
    <x v="58"/>
    <x v="7"/>
    <n v="0"/>
    <d v="2019-06-10T00:00:00"/>
    <n v="0.4"/>
    <n v="1"/>
    <n v="5.6"/>
    <x v="0"/>
    <s v="Ruidoso"/>
    <s v="No considerar"/>
    <x v="0"/>
  </r>
  <r>
    <n v="3212765"/>
    <s v="A single room  that converts  with bathroom"/>
    <x v="1943"/>
    <s v="Anthony"/>
    <s v="871 7th Avenue"/>
    <n v="10019"/>
    <x v="0"/>
    <s v="Midtown"/>
    <n v="4076429"/>
    <n v="-7398043"/>
    <x v="0"/>
    <x v="0"/>
    <x v="7"/>
    <n v="17"/>
    <d v="2019-07-01T00:00:00"/>
    <n v="0.28999999999999998"/>
    <n v="1"/>
    <n v="5.6"/>
    <x v="0"/>
    <s v="Ruidoso"/>
    <s v="No considerar"/>
    <x v="0"/>
  </r>
  <r>
    <n v="2683387"/>
    <s v="Great Room In Mid Town New York NYC"/>
    <x v="1943"/>
    <s v="Anthony"/>
    <s v="147 West 55th Street"/>
    <n v="10019"/>
    <x v="0"/>
    <s v="Midtown"/>
    <n v="4076419"/>
    <n v="-7398018"/>
    <x v="0"/>
    <x v="48"/>
    <x v="7"/>
    <n v="49"/>
    <d v="2019-06-13T00:00:00"/>
    <n v="0.82"/>
    <n v="1"/>
    <n v="5.6"/>
    <x v="0"/>
    <s v="Ruidoso"/>
    <s v="No considerar"/>
    <x v="0"/>
  </r>
  <r>
    <n v="1059891"/>
    <s v="â€œL l,x w w.     XThank &amp;mftkn.  ."/>
    <x v="1943"/>
    <s v="Anthony"/>
    <s v="Park Central Hotel 860"/>
    <n v="10019"/>
    <x v="0"/>
    <s v="Midtown"/>
    <n v="4076463"/>
    <n v="-7398112"/>
    <x v="0"/>
    <x v="5"/>
    <x v="7"/>
    <n v="44"/>
    <d v="2019-05-31T00:00:00"/>
    <n v="0.74"/>
    <n v="1"/>
    <n v="5.6"/>
    <x v="0"/>
    <s v="Ruidoso"/>
    <s v="No considerar"/>
    <x v="0"/>
  </r>
  <r>
    <n v="3324498"/>
    <s v="Garden apt 15 mins from Manhattan"/>
    <x v="1944"/>
    <s v="Cris"/>
    <s v="48-38 41st Street"/>
    <n v="11104"/>
    <x v="2"/>
    <s v="Sunnyside"/>
    <n v="4073873"/>
    <n v="-7392435"/>
    <x v="0"/>
    <x v="245"/>
    <x v="11"/>
    <n v="9"/>
    <d v="2018-08-24T00:00:00"/>
    <n v="0.16"/>
    <n v="5"/>
    <n v="6.24"/>
    <x v="0"/>
    <s v="Ruidoso"/>
    <s v="No considerar"/>
    <x v="0"/>
  </r>
  <r>
    <n v="2526152"/>
    <s v="Sunny, Child Friendly Loft. "/>
    <x v="1945"/>
    <s v="SirRoan"/>
    <s v="Mex Auto Repair 836"/>
    <n v="11238"/>
    <x v="1"/>
    <s v="Crown Heights"/>
    <n v="4067901"/>
    <n v="-7396237"/>
    <x v="0"/>
    <x v="53"/>
    <x v="1"/>
    <n v="1"/>
    <d v="2014-05-02T00:00:00"/>
    <n v="0.02"/>
    <n v="1"/>
    <n v="6.9"/>
    <x v="0"/>
    <s v="Ruidoso"/>
    <s v="No considerar"/>
    <x v="0"/>
  </r>
  <r>
    <n v="2309873"/>
    <s v="Amazing Location-Private Studio near Central Park!"/>
    <x v="1946"/>
    <s v="Shaina"/>
    <s v="Morgan La Fay 980"/>
    <n v="10037"/>
    <x v="0"/>
    <s v="Upper East Side"/>
    <n v="4077469"/>
    <n v="-7396327"/>
    <x v="1"/>
    <x v="41"/>
    <x v="6"/>
    <n v="3"/>
    <d v="2017-07-30T00:00:00"/>
    <n v="0.09"/>
    <n v="1"/>
    <n v="5.6"/>
    <x v="0"/>
    <s v="Ruidoso"/>
    <s v="No considerar"/>
    <x v="0"/>
  </r>
  <r>
    <n v="2309363"/>
    <s v="Huge Loft heart of Upper West Side"/>
    <x v="1947"/>
    <s v="Jamie"/>
    <s v="Bull Moose Dog Run West 81st Street"/>
    <n v="10024"/>
    <x v="0"/>
    <s v="Upper West Side"/>
    <n v="4078263"/>
    <n v="-7397415"/>
    <x v="1"/>
    <x v="231"/>
    <x v="6"/>
    <n v="30"/>
    <d v="2016-06-02T00:00:00"/>
    <n v="0.47"/>
    <n v="2"/>
    <n v="5.7"/>
    <x v="0"/>
    <s v="Ruidoso"/>
    <s v="No considerar"/>
    <x v="0"/>
  </r>
  <r>
    <n v="2308802"/>
    <s v="Big 2 bds House w/ Parking and Yard"/>
    <x v="1948"/>
    <s v="Laura"/>
    <s v="70-31 136th Street"/>
    <n v="11367"/>
    <x v="2"/>
    <s v="Kew Gardens Hills"/>
    <n v="4072664"/>
    <n v="-7382795"/>
    <x v="1"/>
    <x v="10"/>
    <x v="1"/>
    <n v="52"/>
    <d v="2019-07-01T00:00:00"/>
    <n v="0.79"/>
    <n v="5"/>
    <n v="6.24"/>
    <x v="0"/>
    <s v="Ruidoso"/>
    <s v="No considerar"/>
    <x v="0"/>
  </r>
  <r>
    <n v="4333204"/>
    <s v="Harlem cosy renovated unit for two"/>
    <x v="1949"/>
    <s v="Mina"/>
    <s v="229 West 135th Street"/>
    <n v="10030"/>
    <x v="0"/>
    <s v="Harlem"/>
    <n v="4081618"/>
    <n v="-7394517"/>
    <x v="1"/>
    <x v="187"/>
    <x v="1"/>
    <n v="23"/>
    <d v="2019-07-03T00:00:00"/>
    <n v="0.56999999999999995"/>
    <n v="1"/>
    <n v="5.6"/>
    <x v="0"/>
    <s v="Ruidoso"/>
    <s v="No considerar"/>
    <x v="0"/>
  </r>
  <r>
    <n v="4320934"/>
    <s v="Central Harlem large beautiful studio"/>
    <x v="1949"/>
    <s v="Mina"/>
    <s v="2518 Frederick Douglass Boulevard"/>
    <n v="10030"/>
    <x v="0"/>
    <s v="Harlem"/>
    <n v="4081599"/>
    <n v="-7394676"/>
    <x v="1"/>
    <x v="240"/>
    <x v="1"/>
    <n v="20"/>
    <d v="2019-05-22T00:00:00"/>
    <n v="0.36"/>
    <n v="1"/>
    <n v="5.6"/>
    <x v="0"/>
    <s v="Ruidoso"/>
    <s v="No considerar"/>
    <x v="0"/>
  </r>
  <r>
    <n v="3993392"/>
    <s v="Stylish 2bdr harlem brownstone"/>
    <x v="1949"/>
    <s v="Mina"/>
    <s v="Foodtown of Frederick Douglas Blvd 2463"/>
    <n v="10039"/>
    <x v="0"/>
    <s v="Harlem"/>
    <n v="4081453"/>
    <n v="-7394807"/>
    <x v="1"/>
    <x v="246"/>
    <x v="0"/>
    <n v="8"/>
    <d v="2015-10-19T00:00:00"/>
    <n v="0.14000000000000001"/>
    <n v="1"/>
    <n v="5.6"/>
    <x v="0"/>
    <s v="Ruidoso"/>
    <s v="No considerar"/>
    <x v="0"/>
  </r>
  <r>
    <n v="2305890"/>
    <s v="Midwood Aerie - Bright  &amp; Private!"/>
    <x v="1950"/>
    <s v="Jake"/>
    <s v="780 East 21st Street"/>
    <n v="11210"/>
    <x v="1"/>
    <s v="Flatbush"/>
    <n v="4063449"/>
    <n v="-7395742"/>
    <x v="1"/>
    <x v="48"/>
    <x v="1"/>
    <n v="141"/>
    <d v="2019-07-01T00:00:00"/>
    <n v="2.41"/>
    <n v="1"/>
    <n v="6.9"/>
    <x v="0"/>
    <s v="Ruidoso"/>
    <s v="No considerar"/>
    <x v="0"/>
  </r>
  <r>
    <n v="6460353"/>
    <s v="A True Gem."/>
    <x v="1951"/>
    <s v="Kamilah"/>
    <s v="265 Ocean Avenue"/>
    <n v="11225"/>
    <x v="1"/>
    <s v="Prospect-Lefferts Gardens"/>
    <n v="406566"/>
    <n v="-7396162"/>
    <x v="1"/>
    <x v="3"/>
    <x v="6"/>
    <n v="17"/>
    <d v="2019-05-19T00:00:00"/>
    <n v="0.37"/>
    <n v="1"/>
    <n v="6.9"/>
    <x v="0"/>
    <s v="Ruidoso"/>
    <s v="No considerar"/>
    <x v="0"/>
  </r>
  <r>
    <n v="2933772"/>
    <s v="Large, Bright Apt Near Central Park"/>
    <x v="1952"/>
    <s v="Jane"/>
    <s v="1571 Lexington Avenue"/>
    <n v="10029"/>
    <x v="0"/>
    <s v="East Harlem"/>
    <n v="407888"/>
    <n v="-7394844"/>
    <x v="1"/>
    <x v="197"/>
    <x v="3"/>
    <n v="229"/>
    <d v="2019-07-01T00:00:00"/>
    <n v="3.67"/>
    <n v="1"/>
    <n v="5.6"/>
    <x v="0"/>
    <s v="Ruidoso"/>
    <s v="No considerar"/>
    <x v="0"/>
  </r>
  <r>
    <n v="2314392"/>
    <s v="Spacious Studio on West 72nd"/>
    <x v="1953"/>
    <s v="Alina"/>
    <s v="275 West 73rd Street"/>
    <n v="10023"/>
    <x v="0"/>
    <s v="Upper West Side"/>
    <n v="407803"/>
    <n v="-7398347"/>
    <x v="1"/>
    <x v="17"/>
    <x v="0"/>
    <n v="45"/>
    <d v="2019-04-06T00:00:00"/>
    <n v="0.73"/>
    <n v="1"/>
    <n v="5.6"/>
    <x v="0"/>
    <s v="Ruidoso"/>
    <s v="No considerar"/>
    <x v="0"/>
  </r>
  <r>
    <n v="2303583"/>
    <s v="Awesome Hells Kitchen Apt!"/>
    <x v="1954"/>
    <s v="Cory"/>
    <s v="461 West 51st Street"/>
    <n v="10019"/>
    <x v="0"/>
    <s v="Hell's Kitchen"/>
    <n v="4076532"/>
    <n v="-7399061"/>
    <x v="1"/>
    <x v="5"/>
    <x v="1"/>
    <n v="11"/>
    <d v="2018-07-01T00:00:00"/>
    <n v="0.26"/>
    <n v="1"/>
    <n v="5.6"/>
    <x v="0"/>
    <s v="Ruidoso"/>
    <s v="No considerar"/>
    <x v="0"/>
  </r>
  <r>
    <n v="2303436"/>
    <s v="SOHO - Large Studio Apt"/>
    <x v="1955"/>
    <s v="Nathan"/>
    <s v="1 Rivington Street"/>
    <n v="10002"/>
    <x v="0"/>
    <s v="Lower East Side"/>
    <n v="4072153"/>
    <n v="-7399331"/>
    <x v="1"/>
    <x v="122"/>
    <x v="6"/>
    <n v="146"/>
    <d v="2019-06-30T00:00:00"/>
    <n v="3.45"/>
    <n v="1"/>
    <n v="5.6"/>
    <x v="0"/>
    <s v="Ruidoso"/>
    <s v="No considerar"/>
    <x v="0"/>
  </r>
  <r>
    <n v="4512093"/>
    <s v="manhattan (UWS) townhouse"/>
    <x v="1956"/>
    <s v="Raj"/>
    <s v="885 West End Avenue"/>
    <n v="10025"/>
    <x v="0"/>
    <s v="Upper West Side"/>
    <n v="4079994"/>
    <n v="-7397001"/>
    <x v="0"/>
    <x v="61"/>
    <x v="1"/>
    <n v="1"/>
    <d v="2019-05-23T00:00:00"/>
    <n v="0.64"/>
    <n v="1"/>
    <n v="5.6"/>
    <x v="0"/>
    <s v="Ruidoso"/>
    <s v="No considerar"/>
    <x v="0"/>
  </r>
  <r>
    <n v="6257586"/>
    <s v="Skylight on Hart"/>
    <x v="1957"/>
    <s v="Jasmine"/>
    <s v="Snap Laundromat 1248"/>
    <n v="11221"/>
    <x v="1"/>
    <s v="Bushwick"/>
    <n v="4069755"/>
    <n v="-7392748"/>
    <x v="0"/>
    <x v="16"/>
    <x v="1"/>
    <n v="170"/>
    <d v="2019-06-22T00:00:00"/>
    <n v="3.36"/>
    <n v="1"/>
    <n v="6.9"/>
    <x v="0"/>
    <s v="Ruidoso"/>
    <s v="No considerar"/>
    <x v="0"/>
  </r>
  <r>
    <n v="2301258"/>
    <s v="Entire Park Slope Brownstone"/>
    <x v="1958"/>
    <s v="Alexandra"/>
    <s v="105 8th Avenue"/>
    <n v="11215"/>
    <x v="1"/>
    <s v="Park Slope"/>
    <n v="4067262"/>
    <n v="-7397351"/>
    <x v="1"/>
    <x v="247"/>
    <x v="10"/>
    <n v="8"/>
    <d v="2018-08-11T00:00:00"/>
    <n v="0.12"/>
    <n v="1"/>
    <n v="6.9"/>
    <x v="0"/>
    <s v="Ruidoso"/>
    <s v="No considerar"/>
    <x v="0"/>
  </r>
  <r>
    <n v="2299633"/>
    <s v="Ritz-Plaza - 2 bedroom / 2 fullbath"/>
    <x v="1959"/>
    <s v="Troy"/>
    <s v="Hilton Garden Inn 790"/>
    <n v="10019"/>
    <x v="0"/>
    <s v="Theater District"/>
    <n v="4076096"/>
    <n v="-7398646"/>
    <x v="1"/>
    <x v="248"/>
    <x v="6"/>
    <n v="1"/>
    <d v="2015-10-09T00:00:00"/>
    <n v="0.02"/>
    <n v="2"/>
    <n v="5.8"/>
    <x v="0"/>
    <s v="Ruidoso"/>
    <s v="No considerar"/>
    <x v="0"/>
  </r>
  <r>
    <n v="4379307"/>
    <s v="West Village Apt with patio, Steps from subway!"/>
    <x v="1960"/>
    <s v="Jonathan"/>
    <s v="227 West 13th Street"/>
    <n v="10011"/>
    <x v="0"/>
    <s v="West Village"/>
    <n v="4073858"/>
    <n v="-7400145"/>
    <x v="1"/>
    <x v="26"/>
    <x v="6"/>
    <n v="1"/>
    <d v="2016-06-17T00:00:00"/>
    <n v="0.03"/>
    <n v="1"/>
    <n v="5.6"/>
    <x v="0"/>
    <s v="Ruidoso"/>
    <s v="No considerar"/>
    <x v="0"/>
  </r>
  <r>
    <n v="6371593"/>
    <s v="Fantastic Apt. Amazing LES Location"/>
    <x v="1961"/>
    <s v="Brian"/>
    <s v="USPS Grand Street"/>
    <n v="10002"/>
    <x v="0"/>
    <s v="Lower East Side"/>
    <n v="4071818"/>
    <n v="-739935"/>
    <x v="1"/>
    <x v="54"/>
    <x v="1"/>
    <n v="6"/>
    <d v="2015-12-30T00:00:00"/>
    <n v="0.12"/>
    <n v="1"/>
    <n v="5.6"/>
    <x v="0"/>
    <s v="Ruidoso"/>
    <s v="No considerar"/>
    <x v="0"/>
  </r>
  <r>
    <n v="2297259"/>
    <s v="SUPER SUPER BOWL PAD"/>
    <x v="1962"/>
    <s v="Clayton"/>
    <s v="178 Hoyt Street"/>
    <n v="11201"/>
    <x v="1"/>
    <s v="Boerum Hill"/>
    <n v="4068497"/>
    <n v="-73989"/>
    <x v="1"/>
    <x v="128"/>
    <x v="1"/>
    <n v="0"/>
    <d v="2015-08-25T00:00:00"/>
    <n v="0.06"/>
    <n v="1"/>
    <n v="7.1"/>
    <x v="0"/>
    <s v="Ruidoso"/>
    <s v="No considerar"/>
    <x v="0"/>
  </r>
  <r>
    <n v="2297192"/>
    <s v="2BD/2BA Manhattan Apt"/>
    <x v="1963"/>
    <s v="Bryce"/>
    <s v="32 Cliff Street"/>
    <n v="10038"/>
    <x v="0"/>
    <s v="Financial District"/>
    <n v="4070825"/>
    <n v="-7400495"/>
    <x v="1"/>
    <x v="148"/>
    <x v="1"/>
    <n v="0"/>
    <d v="2019-01-05T00:00:00"/>
    <n v="0.11"/>
    <n v="2"/>
    <n v="5.8"/>
    <x v="0"/>
    <s v="Ruidoso"/>
    <s v="No considerar"/>
    <x v="0"/>
  </r>
  <r>
    <n v="5756241"/>
    <s v="1 bedroom in a 2 bedroom apartment"/>
    <x v="1964"/>
    <s v="Teri"/>
    <s v="345 East 57th Street"/>
    <n v="10022"/>
    <x v="0"/>
    <s v="Midtown"/>
    <n v="4075858"/>
    <n v="-7396342"/>
    <x v="1"/>
    <x v="17"/>
    <x v="6"/>
    <n v="0"/>
    <d v="2015-12-29T00:00:00"/>
    <n v="1.07"/>
    <n v="1"/>
    <n v="5.6"/>
    <x v="0"/>
    <s v="Ruidoso"/>
    <s v="No considerar"/>
    <x v="0"/>
  </r>
  <r>
    <n v="6400649"/>
    <s v="Cosy Bedroom in typical brownstone"/>
    <x v="1965"/>
    <s v="Candice"/>
    <s v="267 Pacific Street"/>
    <n v="11217"/>
    <x v="1"/>
    <s v="Boerum Hill"/>
    <n v="4068848"/>
    <n v="-7399009"/>
    <x v="0"/>
    <x v="70"/>
    <x v="6"/>
    <n v="6"/>
    <d v="2016-07-06T00:00:00"/>
    <n v="0.13"/>
    <n v="1"/>
    <n v="6.9"/>
    <x v="0"/>
    <s v="Ruidoso"/>
    <s v="No considerar"/>
    <x v="0"/>
  </r>
  <r>
    <n v="2806791"/>
    <s v="PRIVATE ROOM IN NEW YORK MANHATTAN"/>
    <x v="1966"/>
    <s v="Juan"/>
    <s v="1970 Amsterdam Avenue"/>
    <n v="10032"/>
    <x v="0"/>
    <s v="Washington Heights"/>
    <n v="4083333"/>
    <n v="-7394182"/>
    <x v="0"/>
    <x v="53"/>
    <x v="0"/>
    <n v="209"/>
    <d v="2019-07-03T00:00:00"/>
    <n v="3.29"/>
    <n v="1"/>
    <n v="5.6"/>
    <x v="0"/>
    <s v="Ruidoso"/>
    <s v="No considerar"/>
    <x v="0"/>
  </r>
  <r>
    <n v="2349737"/>
    <s v="NYC Apt - Close to Metro &amp; Mnhtn"/>
    <x v="1967"/>
    <s v="Karen"/>
    <s v="Queens Boulevard Rego Park"/>
    <n v="11374"/>
    <x v="2"/>
    <s v="Rego Park"/>
    <n v="4073243"/>
    <n v="-7386773"/>
    <x v="1"/>
    <x v="31"/>
    <x v="11"/>
    <n v="9"/>
    <d v="2017-08-03T00:00:00"/>
    <n v="0.14000000000000001"/>
    <n v="5"/>
    <n v="6.24"/>
    <x v="0"/>
    <s v="Ruidoso"/>
    <s v="No considerar"/>
    <x v="0"/>
  </r>
  <r>
    <n v="5770283"/>
    <s v="Awesome apartment in Williamsburg!"/>
    <x v="1968"/>
    <s v="Anael"/>
    <s v="33 Conselyea Street"/>
    <n v="11211"/>
    <x v="1"/>
    <s v="Williamsburg"/>
    <n v="40715"/>
    <n v="-7395018"/>
    <x v="1"/>
    <x v="15"/>
    <x v="10"/>
    <n v="3"/>
    <d v="2018-08-05T00:00:00"/>
    <n v="0.06"/>
    <n v="1"/>
    <n v="6.9"/>
    <x v="0"/>
    <s v="Ruidoso"/>
    <s v="No considerar"/>
    <x v="0"/>
  </r>
  <r>
    <n v="2292275"/>
    <s v="Instant NYC"/>
    <x v="1969"/>
    <s v="Lindsey"/>
    <s v="417 East 87th Street"/>
    <n v="10128"/>
    <x v="0"/>
    <s v="Upper East Side"/>
    <n v="4077715"/>
    <n v="-7394788"/>
    <x v="1"/>
    <x v="39"/>
    <x v="6"/>
    <n v="3"/>
    <d v="2016-06-15T00:00:00"/>
    <n v="0.06"/>
    <n v="1"/>
    <n v="5.6"/>
    <x v="0"/>
    <s v="Ruidoso"/>
    <s v="No considerar"/>
    <x v="0"/>
  </r>
  <r>
    <n v="4822822"/>
    <s v="Luxury Building $80 per night"/>
    <x v="1970"/>
    <s v="Brian"/>
    <s v="100 Old Slip - New York City Police Museum 100"/>
    <n v="10005"/>
    <x v="0"/>
    <s v="Financial District"/>
    <n v="4070373"/>
    <n v="-7400827"/>
    <x v="0"/>
    <x v="10"/>
    <x v="3"/>
    <n v="2"/>
    <d v="2016-08-29T00:00:00"/>
    <n v="0.06"/>
    <n v="1"/>
    <n v="5.6"/>
    <x v="0"/>
    <s v="Ruidoso"/>
    <s v="No considerar"/>
    <x v="0"/>
  </r>
  <r>
    <n v="2291575"/>
    <s v="Super Bowl Space Available! "/>
    <x v="1971"/>
    <s v="Andrea"/>
    <s v="27-37 27th Street"/>
    <n v="11102"/>
    <x v="2"/>
    <s v="Astoria"/>
    <n v="4076895"/>
    <n v="-739236"/>
    <x v="2"/>
    <x v="111"/>
    <x v="1"/>
    <n v="0"/>
    <d v="2019-07-01T00:00:00"/>
    <n v="0.13"/>
    <n v="5"/>
    <n v="6.24"/>
    <x v="0"/>
    <s v="Ruidoso"/>
    <s v="No considerar"/>
    <x v="0"/>
  </r>
  <r>
    <n v="4611203"/>
    <s v="Large 1 bedroom apt - can sleep 4"/>
    <x v="1972"/>
    <s v="Meghan"/>
    <s v="Park East High School 230"/>
    <n v="10029"/>
    <x v="0"/>
    <s v="East Harlem"/>
    <n v="4079038"/>
    <n v="-7394412"/>
    <x v="1"/>
    <x v="79"/>
    <x v="0"/>
    <n v="6"/>
    <d v="2017-01-01T00:00:00"/>
    <n v="0.11"/>
    <n v="1"/>
    <n v="5.6"/>
    <x v="0"/>
    <s v="Ruidoso"/>
    <s v="No considerar"/>
    <x v="0"/>
  </r>
  <r>
    <n v="4726749"/>
    <s v="Harlem"/>
    <x v="1973"/>
    <s v="Douglas"/>
    <s v="101 West 131st Street"/>
    <n v="10027"/>
    <x v="0"/>
    <s v="Harlem"/>
    <n v="4081169"/>
    <n v="-7394301"/>
    <x v="0"/>
    <x v="86"/>
    <x v="1"/>
    <n v="0"/>
    <d v="2019-06-22T00:00:00"/>
    <n v="0.1"/>
    <n v="1"/>
    <n v="5.6"/>
    <x v="0"/>
    <s v="Ruidoso"/>
    <s v="No considerar"/>
    <x v="0"/>
  </r>
  <r>
    <n v="2285444"/>
    <s v="Cozy, Quiet Bedroom in Historic West Village"/>
    <x v="1974"/>
    <s v="Rob"/>
    <s v="12 Charles Street"/>
    <n v="10014"/>
    <x v="0"/>
    <s v="West Village"/>
    <n v="4073521"/>
    <n v="-7400089"/>
    <x v="0"/>
    <x v="65"/>
    <x v="2"/>
    <n v="8"/>
    <d v="2019-06-07T00:00:00"/>
    <n v="0.26"/>
    <n v="1"/>
    <n v="5.6"/>
    <x v="0"/>
    <s v="Ruidoso"/>
    <s v="Dentro del presupuesto"/>
    <x v="0"/>
  </r>
  <r>
    <n v="3626302"/>
    <s v="Beautiful Clean &amp; Quiet Room! Rm#2"/>
    <x v="1975"/>
    <s v="Christopher"/>
    <s v="1882 Linden Street"/>
    <n v="11385"/>
    <x v="2"/>
    <s v="Ridgewood"/>
    <n v="4070554"/>
    <n v="-7390729"/>
    <x v="0"/>
    <x v="36"/>
    <x v="1"/>
    <n v="173"/>
    <d v="2019-06-19T00:00:00"/>
    <n v="2.87"/>
    <n v="5"/>
    <n v="6.24"/>
    <x v="0"/>
    <s v="Ruidoso"/>
    <s v="No considerar"/>
    <x v="0"/>
  </r>
  <r>
    <n v="3311830"/>
    <s v="Beautiful Clean &amp; Quiet Room! Rm#1"/>
    <x v="1975"/>
    <s v="Christopher"/>
    <s v="608 Onderdonk Avenue"/>
    <n v="11385"/>
    <x v="2"/>
    <s v="Ridgewood"/>
    <n v="4070476"/>
    <n v="-7390874"/>
    <x v="0"/>
    <x v="36"/>
    <x v="1"/>
    <n v="142"/>
    <d v="2019-06-16T00:00:00"/>
    <n v="2.34"/>
    <n v="5"/>
    <n v="6.24"/>
    <x v="0"/>
    <s v="Ruidoso"/>
    <s v="No considerar"/>
    <x v="0"/>
  </r>
  <r>
    <n v="2285355"/>
    <s v="SUPER BOWL RENTAL NYC LOW PRICE"/>
    <x v="1976"/>
    <s v="Bruce"/>
    <s v="136 West 73rd Street"/>
    <n v="10023"/>
    <x v="0"/>
    <s v="Upper West Side"/>
    <n v="4077859"/>
    <n v="-7397964"/>
    <x v="1"/>
    <x v="108"/>
    <x v="1"/>
    <n v="0"/>
    <d v="2017-01-01T00:00:00"/>
    <n v="0.82"/>
    <n v="2"/>
    <n v="5.8"/>
    <x v="0"/>
    <s v="Ruidoso"/>
    <s v="No considerar"/>
    <x v="0"/>
  </r>
  <r>
    <n v="2289612"/>
    <s v="Private Room in Best Location!!"/>
    <x v="1977"/>
    <s v="Shell"/>
    <s v="155 East 34th Street"/>
    <n v="10016"/>
    <x v="0"/>
    <s v="Murray Hill"/>
    <n v="4074576"/>
    <n v="-7397821"/>
    <x v="0"/>
    <x v="7"/>
    <x v="1"/>
    <n v="227"/>
    <d v="2019-06-30T00:00:00"/>
    <n v="3.5"/>
    <n v="1"/>
    <n v="5.6"/>
    <x v="0"/>
    <s v="Ruidoso"/>
    <s v="No considerar"/>
    <x v="0"/>
  </r>
  <r>
    <n v="2284809"/>
    <s v="Great 1 bedroom, close to subway!"/>
    <x v="1978"/>
    <s v="Connor"/>
    <s v="727 Hart Street"/>
    <n v="11221"/>
    <x v="1"/>
    <s v="Bushwick"/>
    <n v="4069982"/>
    <n v="-739249"/>
    <x v="0"/>
    <x v="16"/>
    <x v="3"/>
    <n v="2"/>
    <d v="2015-12-27T00:00:00"/>
    <n v="0.04"/>
    <n v="1"/>
    <n v="6.9"/>
    <x v="0"/>
    <s v="Ruidoso"/>
    <s v="Dentro del presupuesto"/>
    <x v="0"/>
  </r>
  <r>
    <n v="2284454"/>
    <s v="MANHATTAN SUPERBOWL ACCOMODATION"/>
    <x v="1979"/>
    <s v="Andrew"/>
    <s v="401 East 74th Street"/>
    <n v="10021"/>
    <x v="0"/>
    <s v="Upper East Side"/>
    <n v="4076904"/>
    <n v="-7395435"/>
    <x v="1"/>
    <x v="249"/>
    <x v="1"/>
    <n v="0"/>
    <d v="2018-07-31T00:00:00"/>
    <n v="5.37"/>
    <n v="4"/>
    <n v="6"/>
    <x v="0"/>
    <s v="Ruidoso"/>
    <s v="No considerar"/>
    <x v="0"/>
  </r>
  <r>
    <n v="2283143"/>
    <s v="The Best of Both Worlds-Manhattan Country Living!"/>
    <x v="1980"/>
    <s v="Michele"/>
    <s v="324 West 76th Street"/>
    <n v="10023"/>
    <x v="0"/>
    <s v="Upper West Side"/>
    <n v="4078269"/>
    <n v="-739839"/>
    <x v="1"/>
    <x v="250"/>
    <x v="7"/>
    <n v="0"/>
    <d v="2019-06-23T00:00:00"/>
    <n v="2.86"/>
    <n v="2"/>
    <n v="5.8"/>
    <x v="0"/>
    <s v="Ruidoso"/>
    <s v="No considerar"/>
    <x v="0"/>
  </r>
  <r>
    <n v="5601147"/>
    <s v="Spacious 1BR apt - Columbia U"/>
    <x v="1981"/>
    <s v="Lucas"/>
    <s v="St John 511"/>
    <n v="10025"/>
    <x v="0"/>
    <s v="Morningside Heights"/>
    <n v="4080469"/>
    <n v="-7396381"/>
    <x v="1"/>
    <x v="65"/>
    <x v="1"/>
    <n v="0"/>
    <d v="2019-07-05T00:00:00"/>
    <n v="0.05"/>
    <n v="1"/>
    <n v="5.6"/>
    <x v="0"/>
    <s v="Ruidoso"/>
    <s v="No considerar"/>
    <x v="0"/>
  </r>
  <r>
    <n v="5423135"/>
    <s v="New York/Upper East Side Loft Apt"/>
    <x v="1982"/>
    <s v="Ingrid"/>
    <s v="1571 3rd Avenue"/>
    <n v="10128"/>
    <x v="0"/>
    <s v="Upper East Side"/>
    <n v="4078026"/>
    <n v="-739529"/>
    <x v="1"/>
    <x v="7"/>
    <x v="11"/>
    <n v="1"/>
    <d v="2015-04-02T00:00:00"/>
    <n v="0.02"/>
    <n v="1"/>
    <n v="5.6"/>
    <x v="0"/>
    <s v="Ruidoso"/>
    <s v="No considerar"/>
    <x v="0"/>
  </r>
  <r>
    <n v="4426877"/>
    <s v="Sunny 2BR, 2BA duplex"/>
    <x v="1983"/>
    <s v="Gena"/>
    <s v="Hanson Place Seventh Day Adventist Church 82"/>
    <n v="11217"/>
    <x v="1"/>
    <s v="Fort Greene"/>
    <n v="4068499"/>
    <n v="-7397403"/>
    <x v="1"/>
    <x v="163"/>
    <x v="0"/>
    <n v="19"/>
    <d v="2018-12-25T00:00:00"/>
    <n v="0.33"/>
    <n v="1"/>
    <n v="6.9"/>
    <x v="0"/>
    <s v="Ruidoso"/>
    <s v="No considerar"/>
    <x v="0"/>
  </r>
  <r>
    <n v="6760893"/>
    <s v="Central Park / Full Apartment / 5th Ave"/>
    <x v="1984"/>
    <s v="Scott"/>
    <s v="1274 5th Avenue"/>
    <n v="10029"/>
    <x v="0"/>
    <s v="East Harlem"/>
    <n v="4079596"/>
    <n v="-7394958"/>
    <x v="1"/>
    <x v="158"/>
    <x v="0"/>
    <n v="6"/>
    <d v="2016-08-26T00:00:00"/>
    <n v="0.14000000000000001"/>
    <n v="1"/>
    <n v="5.6"/>
    <x v="0"/>
    <s v="Ruidoso"/>
    <s v="No considerar"/>
    <x v="0"/>
  </r>
  <r>
    <n v="2277707"/>
    <s v="Great UWS Apt Along Central Park"/>
    <x v="1985"/>
    <s v="Ariel"/>
    <s v="Vin Sur Vingt 66"/>
    <n v="10024"/>
    <x v="0"/>
    <s v="Upper West Side"/>
    <n v="4078498"/>
    <n v="-7397284"/>
    <x v="1"/>
    <x v="40"/>
    <x v="1"/>
    <n v="7"/>
    <d v="2019-01-02T00:00:00"/>
    <n v="0.14000000000000001"/>
    <n v="1"/>
    <n v="5.7"/>
    <x v="0"/>
    <s v="Ruidoso"/>
    <s v="No considerar"/>
    <x v="0"/>
  </r>
  <r>
    <n v="2276383"/>
    <s v="Penthouse with Private Rooftop for Events/Shoots"/>
    <x v="1986"/>
    <s v="Mike"/>
    <s v="50 West 9th Street"/>
    <n v="10011"/>
    <x v="0"/>
    <s v="Greenwich Village"/>
    <n v="407335"/>
    <n v="-7399834"/>
    <x v="1"/>
    <x v="251"/>
    <x v="1"/>
    <n v="0"/>
    <d v="2015-06-27T00:00:00"/>
    <n v="0.14000000000000001"/>
    <n v="5"/>
    <n v="6.3"/>
    <x v="0"/>
    <s v="Ruidoso"/>
    <s v="No considerar"/>
    <x v="0"/>
  </r>
  <r>
    <n v="2274268"/>
    <s v="Private Rm - Times Sq/Hell'sKitchen"/>
    <x v="1987"/>
    <s v="Sally"/>
    <s v="410 West 45th Street"/>
    <n v="10036"/>
    <x v="0"/>
    <s v="Hell's Kitchen"/>
    <n v="407604"/>
    <n v="-739922"/>
    <x v="0"/>
    <x v="11"/>
    <x v="1"/>
    <n v="170"/>
    <d v="2019-06-10T00:00:00"/>
    <n v="2.92"/>
    <n v="1"/>
    <n v="5.6"/>
    <x v="0"/>
    <s v="Ruidoso"/>
    <s v="No considerar"/>
    <x v="0"/>
  </r>
  <r>
    <n v="2274084"/>
    <s v="3 Bedroom Apartment"/>
    <x v="1988"/>
    <s v="Patrick"/>
    <s v="Chesapeake House 201"/>
    <n v="10016"/>
    <x v="0"/>
    <s v="Kips Bay"/>
    <n v="4074215"/>
    <n v="-7398018"/>
    <x v="1"/>
    <x v="252"/>
    <x v="1"/>
    <n v="0"/>
    <d v="2019-05-28T00:00:00"/>
    <n v="0.39"/>
    <n v="6"/>
    <n v="6.4"/>
    <x v="0"/>
    <s v="Ruidoso"/>
    <s v="No considerar"/>
    <x v="0"/>
  </r>
  <r>
    <n v="2273613"/>
    <s v="Bondtastic: Fabulous in Brooklyn."/>
    <x v="1989"/>
    <s v="Clarina"/>
    <s v="421 Bond Street"/>
    <n v="11231"/>
    <x v="1"/>
    <s v="Gowanus"/>
    <n v="4067632"/>
    <n v="-7399204"/>
    <x v="1"/>
    <x v="58"/>
    <x v="11"/>
    <n v="28"/>
    <d v="2019-05-20T00:00:00"/>
    <n v="0.43"/>
    <n v="1"/>
    <n v="6.9"/>
    <x v="0"/>
    <s v="Ruidoso"/>
    <s v="No considerar"/>
    <x v="0"/>
  </r>
  <r>
    <n v="2272739"/>
    <s v="Sunny Spacious West Village 1BR"/>
    <x v="1990"/>
    <s v="Dylan"/>
    <s v="59 West 12th Street"/>
    <n v="10011"/>
    <x v="0"/>
    <s v="Greenwich Village"/>
    <n v="407358"/>
    <n v="-7399677"/>
    <x v="1"/>
    <x v="27"/>
    <x v="0"/>
    <n v="8"/>
    <d v="2015-06-21T00:00:00"/>
    <n v="0.16"/>
    <n v="1"/>
    <n v="5.6"/>
    <x v="0"/>
    <s v="Ruidoso"/>
    <s v="No considerar"/>
    <x v="0"/>
  </r>
  <r>
    <n v="5285867"/>
    <s v="Spacious Full 1 Bedroom Apartment"/>
    <x v="1991"/>
    <s v="Amy"/>
    <s v="Prospect Park South East 17th Street"/>
    <n v="11230"/>
    <x v="1"/>
    <s v="Flatbush"/>
    <n v="4064858"/>
    <n v="-7396378"/>
    <x v="1"/>
    <x v="11"/>
    <x v="0"/>
    <n v="24"/>
    <d v="2019-04-07T00:00:00"/>
    <n v="0.45"/>
    <n v="1"/>
    <n v="6.9"/>
    <x v="0"/>
    <s v="Ruidoso"/>
    <s v="No considerar"/>
    <x v="0"/>
  </r>
  <r>
    <n v="2271504"/>
    <s v="SUPER BOWL Brooklyn Duplex Apt!!"/>
    <x v="1992"/>
    <s v="Jonathan"/>
    <s v="2 Clifton Place"/>
    <n v="11238"/>
    <x v="1"/>
    <s v="Clinton Hill"/>
    <n v="4068766"/>
    <n v="-7396439"/>
    <x v="1"/>
    <x v="253"/>
    <x v="1"/>
    <n v="0"/>
    <d v="2019-06-21T00:00:00"/>
    <n v="0.04"/>
    <n v="7"/>
    <n v="8.8000000000000007"/>
    <x v="0"/>
    <s v="Ruidoso"/>
    <s v="No considerar"/>
    <x v="0"/>
  </r>
  <r>
    <n v="5327598"/>
    <s v="Convenient &amp; Updated- prime East Village location!"/>
    <x v="1993"/>
    <s v="Katie"/>
    <s v="165 East 2nd Street"/>
    <n v="10009"/>
    <x v="0"/>
    <s v="East Village"/>
    <n v="4072259"/>
    <n v="-7398502"/>
    <x v="1"/>
    <x v="27"/>
    <x v="0"/>
    <n v="1"/>
    <d v="2016-10-02T00:00:00"/>
    <n v="0.03"/>
    <n v="1"/>
    <n v="5.6"/>
    <x v="0"/>
    <s v="Ruidoso"/>
    <s v="No considerar"/>
    <x v="0"/>
  </r>
  <r>
    <n v="2267177"/>
    <s v="Large Bedroom 15 Min From Manhattan"/>
    <x v="1994"/>
    <s v="Skip"/>
    <s v="3rd Avenue &amp; 37th Street 3rd Avenue"/>
    <n v="11220"/>
    <x v="1"/>
    <s v="Sunset Park"/>
    <n v="40655"/>
    <n v="-7400676"/>
    <x v="0"/>
    <x v="46"/>
    <x v="6"/>
    <n v="211"/>
    <d v="2019-06-23T00:00:00"/>
    <n v="3.25"/>
    <n v="1"/>
    <n v="6.9"/>
    <x v="0"/>
    <s v="Ruidoso"/>
    <s v="No considerar"/>
    <x v="0"/>
  </r>
  <r>
    <n v="2265827"/>
    <s v="Williamsburg Lodge (the best home in Brooklyn)"/>
    <x v="1995"/>
    <s v="Paul &amp; MarÃ§al"/>
    <s v="361 South 4th Street"/>
    <n v="11211"/>
    <x v="1"/>
    <s v="Williamsburg"/>
    <n v="4070868"/>
    <n v="-7395343"/>
    <x v="0"/>
    <x v="14"/>
    <x v="0"/>
    <n v="152"/>
    <d v="2019-06-26T00:00:00"/>
    <n v="2.67"/>
    <n v="1"/>
    <n v="6.9"/>
    <x v="0"/>
    <s v="Ruidoso"/>
    <s v="No considerar"/>
    <x v="0"/>
  </r>
  <r>
    <n v="6412693"/>
    <s v="Cozy Room in Washington Heights Apt"/>
    <x v="1996"/>
    <s v="Elizabeth And Elias"/>
    <s v="1200 Riverside Drive"/>
    <n v="10032"/>
    <x v="0"/>
    <s v="Washington Heights"/>
    <n v="4084543"/>
    <n v="-7394283"/>
    <x v="0"/>
    <x v="100"/>
    <x v="1"/>
    <n v="148"/>
    <d v="2019-06-12T00:00:00"/>
    <n v="3.58"/>
    <n v="1"/>
    <n v="5.6"/>
    <x v="0"/>
    <s v="Ruidoso"/>
    <s v="No considerar"/>
    <x v="0"/>
  </r>
  <r>
    <n v="2262357"/>
    <s v="spacious homey one bdrm apt."/>
    <x v="1997"/>
    <s v="Sandra"/>
    <s v="Public School 150 40-01"/>
    <n v="11104"/>
    <x v="2"/>
    <s v="Sunnyside"/>
    <n v="4074622"/>
    <n v="-7392296"/>
    <x v="1"/>
    <x v="61"/>
    <x v="6"/>
    <n v="5"/>
    <d v="2019-05-27T00:00:00"/>
    <n v="0.19"/>
    <n v="5"/>
    <n v="6.24"/>
    <x v="0"/>
    <s v="Ruidoso"/>
    <s v="No considerar"/>
    <x v="0"/>
  </r>
  <r>
    <n v="2260274"/>
    <s v="SUPER LOCATION 4 SUPER BOWL WKEND!!"/>
    <x v="1998"/>
    <s v="Brett"/>
    <s v="Parsons School of Design West 13th Street"/>
    <n v="10011"/>
    <x v="0"/>
    <s v="Greenwich Village"/>
    <n v="4073532"/>
    <n v="-7399473"/>
    <x v="0"/>
    <x v="254"/>
    <x v="1"/>
    <n v="0"/>
    <d v="2015-10-11T00:00:00"/>
    <n v="0.13"/>
    <n v="3"/>
    <n v="5.9"/>
    <x v="0"/>
    <s v="Ruidoso"/>
    <s v="No considerar"/>
    <x v="0"/>
  </r>
  <r>
    <n v="2259719"/>
    <s v="Apartment in Soho"/>
    <x v="1999"/>
    <s v="Thomas"/>
    <s v="Starbucks West Houston Street"/>
    <n v="10014"/>
    <x v="0"/>
    <s v="SoHo"/>
    <n v="4072706"/>
    <n v="-7400043"/>
    <x v="1"/>
    <x v="15"/>
    <x v="1"/>
    <n v="0"/>
    <d v="2019-07-01T00:00:00"/>
    <n v="3.9"/>
    <n v="1"/>
    <n v="5.6"/>
    <x v="0"/>
    <s v="Ruidoso"/>
    <s v="No considerar"/>
    <x v="0"/>
  </r>
  <r>
    <n v="2259331"/>
    <s v="Luxury Building Huge Studio"/>
    <x v="2000"/>
    <s v="Alex"/>
    <s v="Battery Place &amp; West Street Battery Place"/>
    <n v="10280"/>
    <x v="0"/>
    <s v="Battery Park City"/>
    <n v="4070517"/>
    <n v="-7401753"/>
    <x v="1"/>
    <x v="180"/>
    <x v="6"/>
    <n v="0"/>
    <d v="2015-07-20T00:00:00"/>
    <n v="0.02"/>
    <n v="1"/>
    <n v="5.7"/>
    <x v="0"/>
    <s v="Ruidoso"/>
    <s v="No considerar"/>
    <x v="0"/>
  </r>
  <r>
    <n v="2257064"/>
    <s v="Sunny Room in Heart of Williamsburg"/>
    <x v="2001"/>
    <s v="Victor"/>
    <s v="121 South 2nd Street"/>
    <n v="11249"/>
    <x v="1"/>
    <s v="Williamsburg"/>
    <n v="4071357"/>
    <n v="-7396279"/>
    <x v="0"/>
    <x v="3"/>
    <x v="3"/>
    <n v="3"/>
    <d v="2016-01-05T00:00:00"/>
    <n v="0.05"/>
    <n v="1"/>
    <n v="6.9"/>
    <x v="0"/>
    <s v="Ruidoso"/>
    <s v="No considerar"/>
    <x v="0"/>
  </r>
  <r>
    <n v="6555997"/>
    <s v="Sunny, Clean &amp; Spacious in the LES"/>
    <x v="2002"/>
    <s v="Erica"/>
    <s v="Moxy 145"/>
    <n v="10002"/>
    <x v="0"/>
    <s v="Lower East Side"/>
    <n v="4071908"/>
    <n v="-7399446"/>
    <x v="1"/>
    <x v="5"/>
    <x v="0"/>
    <n v="2"/>
    <d v="2016-01-01T00:00:00"/>
    <n v="0.04"/>
    <n v="1"/>
    <n v="5.6"/>
    <x v="0"/>
    <s v="Ruidoso"/>
    <s v="No considerar"/>
    <x v="0"/>
  </r>
  <r>
    <n v="2254469"/>
    <s v="Private Studio Apt, Luxury Building"/>
    <x v="2003"/>
    <s v="Augustus"/>
    <s v="420 East 81st Street"/>
    <n v="10075"/>
    <x v="0"/>
    <s v="Upper East Side"/>
    <n v="407732"/>
    <n v="-7395082"/>
    <x v="1"/>
    <x v="113"/>
    <x v="6"/>
    <n v="0"/>
    <d v="2017-09-04T00:00:00"/>
    <n v="0.02"/>
    <n v="1"/>
    <n v="5.7"/>
    <x v="0"/>
    <s v="Ruidoso"/>
    <s v="No considerar"/>
    <x v="0"/>
  </r>
  <r>
    <n v="2254428"/>
    <s v="Spacious Duplex Apt in Brooklyn"/>
    <x v="2004"/>
    <s v="Danni"/>
    <s v="218 Clifton Place"/>
    <n v="11216"/>
    <x v="1"/>
    <s v="Bedford-Stuyvesant"/>
    <n v="4068835"/>
    <n v="-7395568"/>
    <x v="0"/>
    <x v="65"/>
    <x v="0"/>
    <n v="10"/>
    <d v="2018-01-08T00:00:00"/>
    <n v="0.16"/>
    <n v="1"/>
    <n v="6.9"/>
    <x v="0"/>
    <s v="Ruidoso"/>
    <s v="No considerar"/>
    <x v="0"/>
  </r>
  <r>
    <n v="2254388"/>
    <s v="Spacious apt, 5 min to Central Park"/>
    <x v="2005"/>
    <s v="Danielle"/>
    <s v="1731 2nd Avenue"/>
    <n v="10128"/>
    <x v="0"/>
    <s v="Upper East Side"/>
    <n v="4078021"/>
    <n v="-7395044"/>
    <x v="1"/>
    <x v="91"/>
    <x v="6"/>
    <n v="5"/>
    <d v="2016-12-30T00:00:00"/>
    <n v="0.08"/>
    <n v="1"/>
    <n v="5.6"/>
    <x v="0"/>
    <s v="Ruidoso"/>
    <s v="No considerar"/>
    <x v="0"/>
  </r>
  <r>
    <n v="2252844"/>
    <s v="Great place to crash for Super Bowl"/>
    <x v="2006"/>
    <s v="Alex"/>
    <s v="East 8th Street &amp; Lafayette Street East 8th Street"/>
    <n v="10003"/>
    <x v="0"/>
    <s v="East Village"/>
    <n v="4073046"/>
    <n v="-739921"/>
    <x v="0"/>
    <x v="152"/>
    <x v="1"/>
    <n v="0"/>
    <d v="2015-08-22T00:00:00"/>
    <n v="0.03"/>
    <n v="1"/>
    <n v="5.7"/>
    <x v="0"/>
    <s v="Ruidoso"/>
    <s v="No considerar"/>
    <x v="0"/>
  </r>
  <r>
    <n v="2260042"/>
    <s v="Clean and pleasant Room in NYC"/>
    <x v="2007"/>
    <s v="Omar"/>
    <s v="NYSC 38-11"/>
    <n v="11103"/>
    <x v="2"/>
    <s v="Astoria"/>
    <n v="4076427"/>
    <n v="-7391562"/>
    <x v="2"/>
    <x v="70"/>
    <x v="1"/>
    <n v="0"/>
    <d v="2015-11-25T00:00:00"/>
    <n v="0.04"/>
    <n v="5"/>
    <n v="6.24"/>
    <x v="0"/>
    <s v="Ruidoso"/>
    <s v="No considerar"/>
    <x v="0"/>
  </r>
  <r>
    <n v="3848324"/>
    <s v="West Village apt - 2 Bedroom"/>
    <x v="2008"/>
    <s v="Edgard"/>
    <s v="54 7th Avenue South"/>
    <n v="10014"/>
    <x v="0"/>
    <s v="West Village"/>
    <n v="4073123"/>
    <n v="-7400428"/>
    <x v="1"/>
    <x v="15"/>
    <x v="2"/>
    <n v="1"/>
    <d v="2014-08-30T00:00:00"/>
    <n v="0.02"/>
    <n v="1"/>
    <n v="5.6"/>
    <x v="0"/>
    <s v="Ruidoso"/>
    <s v="No considerar"/>
    <x v="0"/>
  </r>
  <r>
    <n v="3584528"/>
    <s v="Spacious Loft with Spiral Staircase"/>
    <x v="2009"/>
    <s v="Leslie"/>
    <s v="1508 DeKalb Avenue"/>
    <n v="11237"/>
    <x v="1"/>
    <s v="Bushwick"/>
    <n v="4070204"/>
    <n v="-7392109"/>
    <x v="1"/>
    <x v="3"/>
    <x v="1"/>
    <n v="2"/>
    <d v="2016-01-05T00:00:00"/>
    <n v="0.03"/>
    <n v="1"/>
    <n v="6.9"/>
    <x v="0"/>
    <s v="Ruidoso"/>
    <s v="No considerar"/>
    <x v="0"/>
  </r>
  <r>
    <n v="2250790"/>
    <s v="Private room on the UWS"/>
    <x v="2010"/>
    <s v="Maayan"/>
    <s v="898 Amsterdam Avenue"/>
    <n v="10025"/>
    <x v="0"/>
    <s v="Upper West Side"/>
    <n v="4079891"/>
    <n v="-7396705"/>
    <x v="0"/>
    <x v="57"/>
    <x v="0"/>
    <n v="7"/>
    <d v="2019-05-22T00:00:00"/>
    <n v="0.15"/>
    <n v="1"/>
    <n v="5.6"/>
    <x v="0"/>
    <s v="Ruidoso"/>
    <s v="No considerar"/>
    <x v="0"/>
  </r>
  <r>
    <n v="2250170"/>
    <s v="Spacious/New 3 Bedroom East Village"/>
    <x v="2011"/>
    <s v="Victoria"/>
    <s v="447 East 14th Street"/>
    <n v="10009"/>
    <x v="0"/>
    <s v="Stuyvesant Town"/>
    <n v="4073205"/>
    <n v="-7398094"/>
    <x v="1"/>
    <x v="255"/>
    <x v="1"/>
    <n v="0"/>
    <d v="2016-10-12T00:00:00"/>
    <n v="7.0000000000000007E-2"/>
    <n v="3"/>
    <n v="6"/>
    <x v="0"/>
    <s v="Ruidoso"/>
    <s v="No considerar"/>
    <x v="0"/>
  </r>
  <r>
    <n v="2250372"/>
    <s v="Huge 3BR Penthouse, Private Roof!"/>
    <x v="2012"/>
    <s v="Nick"/>
    <s v="Public School 116 210"/>
    <n v="10016"/>
    <x v="0"/>
    <s v="Kips Bay"/>
    <n v="4074422"/>
    <n v="-7397822"/>
    <x v="1"/>
    <x v="256"/>
    <x v="6"/>
    <n v="0"/>
    <d v="2016-04-05T00:00:00"/>
    <n v="0.04"/>
    <n v="4"/>
    <n v="6"/>
    <x v="0"/>
    <s v="Ruidoso"/>
    <s v="No considerar"/>
    <x v="0"/>
  </r>
  <r>
    <n v="2248580"/>
    <s v="Luxury 1 Bedroom Condo"/>
    <x v="2013"/>
    <s v="Avril"/>
    <s v="38 West 10th Street"/>
    <n v="10011"/>
    <x v="0"/>
    <s v="Greenwich Village"/>
    <n v="4073411"/>
    <n v="-7399723"/>
    <x v="1"/>
    <x v="148"/>
    <x v="1"/>
    <n v="0"/>
    <d v="2015-07-26T00:00:00"/>
    <n v="0.06"/>
    <n v="2"/>
    <n v="5.8"/>
    <x v="0"/>
    <s v="Ruidoso"/>
    <s v="No considerar"/>
    <x v="0"/>
  </r>
  <r>
    <n v="5285141"/>
    <s v="Big Williamsburg BR near the J train!"/>
    <x v="2014"/>
    <s v="Claire"/>
    <s v="Williamsburg Bridge Plaza Williamsburg"/>
    <n v="11249"/>
    <x v="1"/>
    <s v="Williamsburg"/>
    <n v="4070903"/>
    <n v="-7395936"/>
    <x v="0"/>
    <x v="59"/>
    <x v="1"/>
    <n v="4"/>
    <d v="2016-04-24T00:00:00"/>
    <n v="0.1"/>
    <n v="1"/>
    <n v="6.9"/>
    <x v="0"/>
    <s v="Ruidoso"/>
    <s v="No considerar"/>
    <x v="0"/>
  </r>
  <r>
    <n v="4792219"/>
    <s v="Heart of Astoria, Spacious 2 bdrm, 15min to City!"/>
    <x v="2015"/>
    <s v="Marnie"/>
    <s v="31-31 34th Street"/>
    <n v="11106"/>
    <x v="2"/>
    <s v="Astoria"/>
    <n v="4076235"/>
    <n v="-739217"/>
    <x v="1"/>
    <x v="11"/>
    <x v="12"/>
    <n v="0"/>
    <d v="2019-06-15T00:00:00"/>
    <n v="0.02"/>
    <n v="5"/>
    <n v="6.24"/>
    <x v="0"/>
    <s v="Ruidoso"/>
    <s v="No considerar"/>
    <x v="0"/>
  </r>
  <r>
    <n v="5490833"/>
    <s v="Brooklyn Luxury"/>
    <x v="2016"/>
    <s v="Danielle"/>
    <s v="937 Lafayette Avenue"/>
    <n v="11221"/>
    <x v="1"/>
    <s v="Bedford-Stuyvesant"/>
    <n v="4069195"/>
    <n v="-7393487"/>
    <x v="0"/>
    <x v="3"/>
    <x v="1"/>
    <n v="0"/>
    <d v="2019-03-30T00:00:00"/>
    <n v="0.02"/>
    <n v="1"/>
    <n v="6.9"/>
    <x v="0"/>
    <s v="Ruidoso"/>
    <s v="No considerar"/>
    <x v="0"/>
  </r>
  <r>
    <n v="5298299"/>
    <s v="Sunny Private Bedroom in Chelsea"/>
    <x v="2017"/>
    <s v="Danielle"/>
    <s v="118 West 16th Street"/>
    <n v="10011"/>
    <x v="0"/>
    <s v="Chelsea"/>
    <n v="4073885"/>
    <n v="-7399701"/>
    <x v="0"/>
    <x v="105"/>
    <x v="6"/>
    <n v="2"/>
    <d v="2015-09-21T00:00:00"/>
    <n v="0.04"/>
    <n v="1"/>
    <n v="5.6"/>
    <x v="0"/>
    <s v="Ruidoso"/>
    <s v="No considerar"/>
    <x v="0"/>
  </r>
  <r>
    <n v="2243984"/>
    <s v="Superbowl in the West Village"/>
    <x v="2018"/>
    <s v="Lauren"/>
    <s v="690 Greenwich Street"/>
    <n v="10014"/>
    <x v="0"/>
    <s v="West Village"/>
    <n v="4073295"/>
    <n v="-7400755"/>
    <x v="1"/>
    <x v="157"/>
    <x v="1"/>
    <n v="0"/>
    <d v="2017-06-06T00:00:00"/>
    <n v="0.03"/>
    <n v="3"/>
    <n v="6"/>
    <x v="0"/>
    <s v="Ruidoso"/>
    <s v="No considerar"/>
    <x v="0"/>
  </r>
  <r>
    <n v="2243962"/>
    <s v="Spacious &amp; Convenient UWS Apt"/>
    <x v="2019"/>
    <s v="Helen"/>
    <s v="244 West 102nd Street"/>
    <n v="10025"/>
    <x v="0"/>
    <s v="Upper West Side"/>
    <n v="4079859"/>
    <n v="-739697"/>
    <x v="0"/>
    <x v="19"/>
    <x v="6"/>
    <n v="0"/>
    <d v="2017-12-30T00:00:00"/>
    <n v="0.4"/>
    <n v="1"/>
    <n v="5.6"/>
    <x v="0"/>
    <s v="Ruidoso"/>
    <s v="No considerar"/>
    <x v="0"/>
  </r>
  <r>
    <n v="2243321"/>
    <s v="A cozy apartment"/>
    <x v="2020"/>
    <s v="Indie"/>
    <s v="1840 81st Street"/>
    <n v="11214"/>
    <x v="1"/>
    <s v="Bensonhurst"/>
    <n v="4060931"/>
    <n v="-7399847"/>
    <x v="1"/>
    <x v="46"/>
    <x v="6"/>
    <n v="28"/>
    <d v="2018-01-02T00:00:00"/>
    <n v="0.43"/>
    <n v="1"/>
    <n v="6.9"/>
    <x v="0"/>
    <s v="Ruidoso"/>
    <s v="No considerar"/>
    <x v="0"/>
  </r>
  <r>
    <n v="2243266"/>
    <s v="Top floor!"/>
    <x v="2020"/>
    <s v="Indie"/>
    <s v="1855 81st Street"/>
    <n v="11214"/>
    <x v="1"/>
    <s v="Bensonhurst"/>
    <n v="4060918"/>
    <n v="-7399799"/>
    <x v="1"/>
    <x v="65"/>
    <x v="6"/>
    <n v="0"/>
    <d v="2017-07-12T00:00:00"/>
    <n v="0.17"/>
    <n v="1"/>
    <n v="6.9"/>
    <x v="0"/>
    <s v="Ruidoso"/>
    <s v="No considerar"/>
    <x v="0"/>
  </r>
  <r>
    <n v="2243180"/>
    <s v="Sun-bathed spacious Luxury 2 BR near CENTRALPARK!"/>
    <x v="2021"/>
    <s v="Philippe"/>
    <s v="Public School M199 Jesse Isador Straus 270"/>
    <n v="10023"/>
    <x v="0"/>
    <s v="Upper West Side"/>
    <n v="4077775"/>
    <n v="-7398485"/>
    <x v="1"/>
    <x v="170"/>
    <x v="0"/>
    <n v="11"/>
    <d v="2018-08-03T00:00:00"/>
    <n v="0.18"/>
    <n v="1"/>
    <n v="5.7"/>
    <x v="0"/>
    <s v="Ruidoso"/>
    <s v="No considerar"/>
    <x v="0"/>
  </r>
  <r>
    <n v="4865377"/>
    <s v="Spacious Studio Apartment "/>
    <x v="2022"/>
    <s v="Logan"/>
    <s v="1821 2nd Avenue"/>
    <n v="10128"/>
    <x v="0"/>
    <s v="Upper East Side"/>
    <n v="4078335"/>
    <n v="-7394822"/>
    <x v="1"/>
    <x v="58"/>
    <x v="1"/>
    <n v="2"/>
    <d v="2017-10-25T00:00:00"/>
    <n v="0.09"/>
    <n v="1"/>
    <n v="5.6"/>
    <x v="0"/>
    <s v="Ruidoso"/>
    <s v="No considerar"/>
    <x v="0"/>
  </r>
  <r>
    <n v="2246112"/>
    <s v="Upper E. side, one month minimum"/>
    <x v="2023"/>
    <s v="James"/>
    <s v="311 East 92nd Street"/>
    <n v="10128"/>
    <x v="0"/>
    <s v="Upper East Side"/>
    <n v="4078158"/>
    <n v="-7394808"/>
    <x v="1"/>
    <x v="7"/>
    <x v="1"/>
    <n v="3"/>
    <d v="2017-08-29T00:00:00"/>
    <n v="0.06"/>
    <n v="1"/>
    <n v="5.6"/>
    <x v="0"/>
    <s v="Ruidoso"/>
    <s v="No considerar"/>
    <x v="0"/>
  </r>
  <r>
    <n v="2238435"/>
    <s v="Central  Harlem Hideaway"/>
    <x v="2024"/>
    <s v="Tennessee"/>
    <s v="213 West 127th Street"/>
    <n v="10027"/>
    <x v="0"/>
    <s v="Harlem"/>
    <n v="4081085"/>
    <n v="-7394768"/>
    <x v="1"/>
    <x v="65"/>
    <x v="1"/>
    <n v="0"/>
    <d v="2015-08-13T00:00:00"/>
    <n v="0.02"/>
    <n v="1"/>
    <n v="5.6"/>
    <x v="0"/>
    <s v="Ruidoso"/>
    <s v="No considerar"/>
    <x v="0"/>
  </r>
  <r>
    <n v="3604145"/>
    <s v="UNIQUE APT COZY APARTMANT"/>
    <x v="2025"/>
    <s v="Maria"/>
    <s v="267 Vernon Avenue"/>
    <n v="11206"/>
    <x v="1"/>
    <s v="Bedford-Stuyvesant"/>
    <n v="4069576"/>
    <n v="-7394082"/>
    <x v="1"/>
    <x v="11"/>
    <x v="6"/>
    <n v="51"/>
    <d v="2018-10-29T00:00:00"/>
    <n v="0.86"/>
    <n v="1"/>
    <n v="6.9"/>
    <x v="0"/>
    <s v="Ruidoso"/>
    <s v="No considerar"/>
    <x v="0"/>
  </r>
  <r>
    <n v="2236458"/>
    <s v="Cozy 1 Bdrm n the Heart of Astoria!"/>
    <x v="2026"/>
    <s v="Vanessa"/>
    <s v="30-46 35th Street"/>
    <n v="11103"/>
    <x v="2"/>
    <s v="Astoria"/>
    <n v="4076437"/>
    <n v="-739195"/>
    <x v="1"/>
    <x v="70"/>
    <x v="3"/>
    <n v="2"/>
    <d v="2014-04-21T00:00:00"/>
    <n v="0.03"/>
    <n v="5"/>
    <n v="6.24"/>
    <x v="0"/>
    <s v="Ruidoso"/>
    <s v="No considerar"/>
    <x v="0"/>
  </r>
  <r>
    <n v="2230982"/>
    <s v="An Accomodating Apartment on Wall"/>
    <x v="2027"/>
    <s v="Greg"/>
    <s v="60 Beaver Street"/>
    <n v="10005"/>
    <x v="0"/>
    <s v="Financial District"/>
    <n v="4070511"/>
    <n v="-7400943"/>
    <x v="2"/>
    <x v="148"/>
    <x v="1"/>
    <n v="0"/>
    <d v="2019-07-03T00:00:00"/>
    <n v="7.0000000000000007E-2"/>
    <n v="2"/>
    <n v="5.8"/>
    <x v="0"/>
    <s v="Ruidoso"/>
    <s v="No considerar"/>
    <x v="0"/>
  </r>
  <r>
    <n v="2228296"/>
    <s v="Super Bowl 2014"/>
    <x v="2028"/>
    <s v="Joe"/>
    <s v="Bike Rental Central Park 1391"/>
    <n v="10019"/>
    <x v="0"/>
    <s v="Midtown"/>
    <n v="4076402"/>
    <n v="-739777"/>
    <x v="1"/>
    <x v="108"/>
    <x v="3"/>
    <n v="0"/>
    <d v="2019-05-01T00:00:00"/>
    <n v="0.81"/>
    <n v="2"/>
    <n v="5.8"/>
    <x v="0"/>
    <s v="Ruidoso"/>
    <s v="No considerar"/>
    <x v="0"/>
  </r>
  <r>
    <n v="3688197"/>
    <s v="Peaceful and breezy one bedroom"/>
    <x v="2029"/>
    <s v="Julienne"/>
    <s v="160 Ocean Parkway"/>
    <n v="11218"/>
    <x v="1"/>
    <s v="Kensington"/>
    <n v="4064644"/>
    <n v="-739756"/>
    <x v="1"/>
    <x v="45"/>
    <x v="1"/>
    <n v="10"/>
    <d v="2018-12-29T00:00:00"/>
    <n v="0.21"/>
    <n v="1"/>
    <n v="6.9"/>
    <x v="0"/>
    <s v="Ruidoso"/>
    <s v="No considerar"/>
    <x v="0"/>
  </r>
  <r>
    <n v="5546217"/>
    <s v="4 bedroom Townhouse/Brownstone/Prospect Park"/>
    <x v="2030"/>
    <s v="Mimi"/>
    <s v="Peppa's Jerk Chicken 730"/>
    <n v="11226"/>
    <x v="1"/>
    <s v="Prospect-Lefferts Gardens"/>
    <n v="40655"/>
    <n v="-7395975"/>
    <x v="1"/>
    <x v="45"/>
    <x v="6"/>
    <n v="119"/>
    <d v="2019-06-17T00:00:00"/>
    <n v="2.42"/>
    <n v="1"/>
    <n v="6.9"/>
    <x v="0"/>
    <s v="Ruidoso"/>
    <s v="No considerar"/>
    <x v="0"/>
  </r>
  <r>
    <n v="2227377"/>
    <s v="Downtown NY Apt - SuperBowl Weekend"/>
    <x v="2031"/>
    <s v="Gabriel"/>
    <s v="2nd Avenue &amp; East 20th Street 2nd Avenue"/>
    <n v="10035"/>
    <x v="0"/>
    <s v="Gramercy"/>
    <n v="4073588"/>
    <n v="-7398252"/>
    <x v="1"/>
    <x v="231"/>
    <x v="1"/>
    <n v="0"/>
    <d v="2016-01-29T00:00:00"/>
    <n v="0.13"/>
    <n v="2"/>
    <n v="5.7"/>
    <x v="0"/>
    <s v="Ruidoso"/>
    <s v="No considerar"/>
    <x v="0"/>
  </r>
  <r>
    <n v="5636395"/>
    <s v="Sunny, comfy and quiet room"/>
    <x v="2032"/>
    <s v="Nanie"/>
    <s v="702 Flushing Avenue"/>
    <n v="11206"/>
    <x v="1"/>
    <s v="Bedford-Stuyvesant"/>
    <n v="4070021"/>
    <n v="-739447"/>
    <x v="0"/>
    <x v="188"/>
    <x v="3"/>
    <n v="165"/>
    <d v="2019-06-21T00:00:00"/>
    <n v="3.26"/>
    <n v="1"/>
    <n v="6.9"/>
    <x v="0"/>
    <s v="Ruidoso"/>
    <s v="No considerar"/>
    <x v="0"/>
  </r>
  <r>
    <n v="2830518"/>
    <s v="Safe Clean Sunny, 15 min Manhattan"/>
    <x v="2033"/>
    <s v="Delia"/>
    <s v="31-68 35th Street"/>
    <n v="11106"/>
    <x v="2"/>
    <s v="Astoria"/>
    <n v="4076123"/>
    <n v="-7392177"/>
    <x v="0"/>
    <x v="70"/>
    <x v="37"/>
    <n v="30"/>
    <d v="2015-11-15T00:00:00"/>
    <n v="0.48"/>
    <n v="5"/>
    <n v="6.24"/>
    <x v="0"/>
    <s v="Ruidoso"/>
    <s v="No considerar"/>
    <x v="0"/>
  </r>
  <r>
    <n v="2224896"/>
    <s v="NYC SuperBowl Wk 5 Bdrs River View "/>
    <x v="2034"/>
    <s v="Todd"/>
    <s v="732 West End Avenue"/>
    <n v="10025"/>
    <x v="0"/>
    <s v="Upper West Side"/>
    <n v="4079476"/>
    <n v="-7397299"/>
    <x v="1"/>
    <x v="249"/>
    <x v="1"/>
    <n v="0"/>
    <d v="2019-03-19T00:00:00"/>
    <n v="0.36"/>
    <n v="8"/>
    <n v="6.7"/>
    <x v="0"/>
    <s v="Ruidoso"/>
    <s v="No considerar"/>
    <x v="0"/>
  </r>
  <r>
    <n v="2223628"/>
    <s v="Haus of Taylor (Bronx Prohibition)"/>
    <x v="2035"/>
    <s v="Emery"/>
    <s v="2501 Davidson Avenue"/>
    <n v="10468"/>
    <x v="3"/>
    <s v="Kingsbridge"/>
    <n v="4086467"/>
    <n v="-7390125"/>
    <x v="0"/>
    <x v="3"/>
    <x v="6"/>
    <n v="11"/>
    <d v="2015-12-06T00:00:00"/>
    <n v="0.2"/>
    <n v="5"/>
    <n v="7.84"/>
    <x v="0"/>
    <s v="Ruidoso"/>
    <s v="No considerar"/>
    <x v="0"/>
  </r>
  <r>
    <n v="2222641"/>
    <s v="Charming West Village 1 Bed - Ideal Location"/>
    <x v="2036"/>
    <s v="Rachel"/>
    <s v="1 Jane Street"/>
    <n v="10014"/>
    <x v="0"/>
    <s v="West Village"/>
    <n v="4073823"/>
    <n v="-7400233"/>
    <x v="1"/>
    <x v="244"/>
    <x v="7"/>
    <n v="1"/>
    <d v="2019-06-30T00:00:00"/>
    <n v="1"/>
    <n v="1"/>
    <n v="5.6"/>
    <x v="0"/>
    <s v="Ruidoso"/>
    <s v="No considerar"/>
    <x v="0"/>
  </r>
  <r>
    <n v="2222428"/>
    <s v="Large 1-BR Apt w/Fireplace &amp; Patio"/>
    <x v="2037"/>
    <s v="Rachel"/>
    <s v="108 East 29th Street"/>
    <n v="10016"/>
    <x v="0"/>
    <s v="Midtown"/>
    <n v="4074364"/>
    <n v="-7398303"/>
    <x v="1"/>
    <x v="148"/>
    <x v="0"/>
    <n v="0"/>
    <d v="2019-07-02T00:00:00"/>
    <n v="0.06"/>
    <n v="2"/>
    <n v="5.8"/>
    <x v="0"/>
    <s v="Ruidoso"/>
    <s v="No considerar"/>
    <x v="0"/>
  </r>
  <r>
    <n v="2247803"/>
    <s v="Landmark Brownstone, Crown Heights"/>
    <x v="2038"/>
    <s v="Clifton"/>
    <s v="996 Saint Johns Place"/>
    <n v="11213"/>
    <x v="1"/>
    <s v="Crown Heights"/>
    <n v="4067112"/>
    <n v="-7394536"/>
    <x v="1"/>
    <x v="49"/>
    <x v="6"/>
    <n v="281"/>
    <d v="2019-06-30T00:00:00"/>
    <n v="4.29"/>
    <n v="1"/>
    <n v="6.9"/>
    <x v="0"/>
    <s v="Ruidoso"/>
    <s v="No considerar"/>
    <x v="0"/>
  </r>
  <r>
    <n v="2220959"/>
    <s v="XTRA LARGE 1 Bedroom Gramercy Apt"/>
    <x v="2039"/>
    <s v="Lindsay"/>
    <s v="209 East 23rd Street"/>
    <n v="10010"/>
    <x v="0"/>
    <s v="Kips Bay"/>
    <n v="4073879"/>
    <n v="-7398226"/>
    <x v="1"/>
    <x v="257"/>
    <x v="1"/>
    <n v="0"/>
    <d v="2019-06-15T00:00:00"/>
    <n v="0.24"/>
    <n v="2"/>
    <n v="5.8"/>
    <x v="0"/>
    <s v="Ruidoso"/>
    <s v="No considerar"/>
    <x v="0"/>
  </r>
  <r>
    <n v="2803981"/>
    <s v="Room in Duplex Apartment!!"/>
    <x v="2040"/>
    <s v="Ger"/>
    <s v="Freehold 45"/>
    <n v="11211"/>
    <x v="1"/>
    <s v="Williamsburg"/>
    <n v="4071389"/>
    <n v="-739657"/>
    <x v="0"/>
    <x v="15"/>
    <x v="2"/>
    <n v="11"/>
    <d v="2016-05-22T00:00:00"/>
    <n v="0.18"/>
    <n v="1"/>
    <n v="6.9"/>
    <x v="0"/>
    <s v="Ruidoso"/>
    <s v="No considerar"/>
    <x v="0"/>
  </r>
  <r>
    <n v="2237063"/>
    <s v="Modern Large Studio, Great Location"/>
    <x v="2041"/>
    <s v="Jian"/>
    <s v="Kips Bay Tower South East 30th Street"/>
    <n v="10016"/>
    <x v="0"/>
    <s v="Kips Bay"/>
    <n v="4074163"/>
    <n v="-7397533"/>
    <x v="1"/>
    <x v="49"/>
    <x v="7"/>
    <n v="22"/>
    <d v="2019-06-29T00:00:00"/>
    <n v="0.46"/>
    <n v="1"/>
    <n v="5.6"/>
    <x v="0"/>
    <s v="Ruidoso"/>
    <s v="No considerar"/>
    <x v="0"/>
  </r>
  <r>
    <n v="2217609"/>
    <s v="(Williamsburg) - Large Bedroom w/ Private Bathroom"/>
    <x v="2042"/>
    <s v="Adam"/>
    <s v="207 Wallabout Street"/>
    <n v="11206"/>
    <x v="1"/>
    <s v="Williamsburg"/>
    <n v="4070046"/>
    <n v="-7395133"/>
    <x v="0"/>
    <x v="46"/>
    <x v="6"/>
    <n v="26"/>
    <d v="2019-03-01T00:00:00"/>
    <n v="0.68"/>
    <n v="1"/>
    <n v="6.9"/>
    <x v="0"/>
    <s v="Ruidoso"/>
    <s v="No considerar"/>
    <x v="0"/>
  </r>
  <r>
    <n v="2217398"/>
    <s v="226 E 29th St, NY - Super Bowl"/>
    <x v="2043"/>
    <s v="Andrew"/>
    <s v="212 East 30th Street"/>
    <n v="10016"/>
    <x v="0"/>
    <s v="Kips Bay"/>
    <n v="4074262"/>
    <n v="-7397945"/>
    <x v="1"/>
    <x v="255"/>
    <x v="1"/>
    <n v="0"/>
    <d v="2019-04-30T00:00:00"/>
    <n v="1.17"/>
    <n v="3"/>
    <n v="6"/>
    <x v="0"/>
    <s v="Ruidoso"/>
    <s v="No considerar"/>
    <x v="0"/>
  </r>
  <r>
    <n v="3504289"/>
    <s v="Cheap accommodation in Manhattan"/>
    <x v="2044"/>
    <s v="Nathan"/>
    <s v="222 East 24th Street"/>
    <n v="10010"/>
    <x v="0"/>
    <s v="Kips Bay"/>
    <n v="4073877"/>
    <n v="-7398171"/>
    <x v="0"/>
    <x v="15"/>
    <x v="1"/>
    <n v="2"/>
    <d v="2014-07-11T00:00:00"/>
    <n v="0.03"/>
    <n v="1"/>
    <n v="5.6"/>
    <x v="0"/>
    <s v="Ruidoso"/>
    <s v="No considerar"/>
    <x v="0"/>
  </r>
  <r>
    <n v="2214831"/>
    <s v="LAVISH 2 BR APT by Central Park!!!"/>
    <x v="2045"/>
    <s v="Lex"/>
    <s v="Louis D. Brandeis High School West 85th Street"/>
    <n v="10024"/>
    <x v="0"/>
    <s v="Upper West Side"/>
    <n v="4078605"/>
    <n v="-7397354"/>
    <x v="1"/>
    <x v="34"/>
    <x v="1"/>
    <n v="153"/>
    <d v="2019-05-26T00:00:00"/>
    <n v="2.39"/>
    <n v="1"/>
    <n v="5.6"/>
    <x v="0"/>
    <s v="Ruidoso"/>
    <s v="No considerar"/>
    <x v="0"/>
  </r>
  <r>
    <n v="2255501"/>
    <s v="Cozy Room in the heart of UWS"/>
    <x v="2045"/>
    <s v="Lex"/>
    <s v="212 West 80th Street"/>
    <n v="10024"/>
    <x v="0"/>
    <s v="Upper West Side"/>
    <n v="4078409"/>
    <n v="-7397886"/>
    <x v="0"/>
    <x v="167"/>
    <x v="1"/>
    <n v="21"/>
    <d v="2018-10-11T00:00:00"/>
    <n v="0.36"/>
    <n v="1"/>
    <n v="5.6"/>
    <x v="0"/>
    <s v="Ruidoso"/>
    <s v="No considerar"/>
    <x v="0"/>
  </r>
  <r>
    <n v="5288376"/>
    <s v="Cozy room on Upper West Side"/>
    <x v="2045"/>
    <s v="Lex"/>
    <s v="2341 Broadway"/>
    <n v="10024"/>
    <x v="0"/>
    <s v="Upper West Side"/>
    <n v="4078785"/>
    <n v="-7397717"/>
    <x v="0"/>
    <x v="36"/>
    <x v="1"/>
    <n v="15"/>
    <d v="2017-09-04T00:00:00"/>
    <n v="0.28999999999999998"/>
    <n v="1"/>
    <n v="5.6"/>
    <x v="0"/>
    <s v="Ruidoso"/>
    <s v="No considerar"/>
    <x v="0"/>
  </r>
  <r>
    <n v="2334411"/>
    <s v="Amazing New York apt  in Harlem with Backyard!!!"/>
    <x v="2046"/>
    <s v="Brenda"/>
    <s v="54 West 132nd Street"/>
    <n v="10037"/>
    <x v="0"/>
    <s v="Harlem"/>
    <n v="4081128"/>
    <n v="-7394117"/>
    <x v="1"/>
    <x v="12"/>
    <x v="0"/>
    <n v="82"/>
    <d v="2019-06-30T00:00:00"/>
    <n v="1.38"/>
    <n v="1"/>
    <n v="5.6"/>
    <x v="0"/>
    <s v="Ruidoso"/>
    <s v="No considerar"/>
    <x v="0"/>
  </r>
  <r>
    <n v="2211028"/>
    <s v="Vibrant Brooklyn location!"/>
    <x v="2047"/>
    <s v="Patrick"/>
    <s v="141 Calyer Street"/>
    <n v="11222"/>
    <x v="1"/>
    <s v="Greenpoint"/>
    <n v="4072764"/>
    <n v="-7395557"/>
    <x v="1"/>
    <x v="41"/>
    <x v="2"/>
    <n v="0"/>
    <d v="2016-07-25T00:00:00"/>
    <n v="0.13"/>
    <n v="1"/>
    <n v="6.9"/>
    <x v="0"/>
    <s v="Ruidoso"/>
    <s v="No considerar"/>
    <x v="0"/>
  </r>
  <r>
    <n v="2210615"/>
    <s v="Chelsea HUGE apartment w/ King bed + office"/>
    <x v="2048"/>
    <s v="Everett"/>
    <s v="106 West 19th Street"/>
    <n v="10011"/>
    <x v="0"/>
    <s v="Chelsea"/>
    <n v="4074047"/>
    <n v="-7399508"/>
    <x v="1"/>
    <x v="73"/>
    <x v="0"/>
    <n v="9"/>
    <d v="2018-08-26T00:00:00"/>
    <n v="0.27"/>
    <n v="1"/>
    <n v="5.6"/>
    <x v="0"/>
    <s v="Ruidoso"/>
    <s v="No considerar"/>
    <x v="0"/>
  </r>
  <r>
    <n v="2210088"/>
    <s v="SUPER BOWL 2014 in TRENDY CHELSEA!"/>
    <x v="2049"/>
    <s v="Julia"/>
    <s v="460 West 24th Street"/>
    <n v="10011"/>
    <x v="0"/>
    <s v="Chelsea"/>
    <n v="4074798"/>
    <n v="-7400314"/>
    <x v="1"/>
    <x v="128"/>
    <x v="1"/>
    <n v="0"/>
    <d v="2016-04-05T00:00:00"/>
    <n v="0.11"/>
    <n v="2"/>
    <n v="5.8"/>
    <x v="0"/>
    <s v="Ruidoso"/>
    <s v="No considerar"/>
    <x v="0"/>
  </r>
  <r>
    <n v="2208567"/>
    <s v="Spacious Room in the Heart of NYC"/>
    <x v="2050"/>
    <s v="Jay"/>
    <s v="147 Orchard Street"/>
    <n v="10002"/>
    <x v="0"/>
    <s v="Lower East Side"/>
    <n v="4072053"/>
    <n v="-7398901"/>
    <x v="0"/>
    <x v="58"/>
    <x v="1"/>
    <n v="59"/>
    <d v="2018-08-26T00:00:00"/>
    <n v="1"/>
    <n v="1"/>
    <n v="5.6"/>
    <x v="0"/>
    <s v="Ruidoso"/>
    <s v="No considerar"/>
    <x v="0"/>
  </r>
  <r>
    <n v="2214978"/>
    <s v="Beautiful City Oasis 2BR/1.5 BATH "/>
    <x v="2051"/>
    <s v="T"/>
    <s v="212 West 79th Street"/>
    <n v="10024"/>
    <x v="0"/>
    <s v="Upper West Side"/>
    <n v="407834"/>
    <n v="-7397904"/>
    <x v="1"/>
    <x v="140"/>
    <x v="0"/>
    <n v="1"/>
    <d v="2014-09-14T00:00:00"/>
    <n v="0.02"/>
    <n v="1"/>
    <n v="5.7"/>
    <x v="0"/>
    <s v="Ruidoso"/>
    <s v="No considerar"/>
    <x v="0"/>
  </r>
  <r>
    <n v="2309559"/>
    <s v="Luxury New York"/>
    <x v="2052"/>
    <s v="Bryan"/>
    <s v="211 East 13th Street"/>
    <n v="10009"/>
    <x v="0"/>
    <s v="East Village"/>
    <n v="4073259"/>
    <n v="-7398681"/>
    <x v="1"/>
    <x v="40"/>
    <x v="1"/>
    <n v="0"/>
    <d v="2018-12-23T00:00:00"/>
    <n v="0.02"/>
    <n v="1"/>
    <n v="5.7"/>
    <x v="0"/>
    <s v="Ruidoso"/>
    <s v="No considerar"/>
    <x v="0"/>
  </r>
  <r>
    <n v="3187925"/>
    <s v="Brownstone Luxury Apartment Facing Ft.Greene Park"/>
    <x v="2053"/>
    <s v="Stanley"/>
    <s v="Citi Bike Washington Park"/>
    <n v="11205"/>
    <x v="1"/>
    <s v="Fort Greene"/>
    <n v="4069117"/>
    <n v="-7397421"/>
    <x v="1"/>
    <x v="73"/>
    <x v="2"/>
    <n v="28"/>
    <d v="2019-05-25T00:00:00"/>
    <n v="0.53"/>
    <n v="1"/>
    <n v="6.9"/>
    <x v="0"/>
    <s v="Ruidoso"/>
    <s v="No considerar"/>
    <x v="0"/>
  </r>
  <r>
    <n v="5946137"/>
    <s v="Spacious UWS pre-war guest room!"/>
    <x v="2054"/>
    <s v="Lindiwe"/>
    <s v="477 West 142nd Street"/>
    <n v="10031"/>
    <x v="0"/>
    <s v="Harlem"/>
    <n v="4082335"/>
    <n v="-7394887"/>
    <x v="0"/>
    <x v="6"/>
    <x v="0"/>
    <n v="4"/>
    <d v="2015-07-01T00:00:00"/>
    <n v="0.08"/>
    <n v="1"/>
    <n v="5.6"/>
    <x v="0"/>
    <s v="Ruidoso"/>
    <s v="No considerar"/>
    <x v="0"/>
  </r>
  <r>
    <n v="2201581"/>
    <s v="Sunny Brooklyn Home"/>
    <x v="2055"/>
    <s v="Reid"/>
    <s v="267 Vernon Avenue"/>
    <n v="11206"/>
    <x v="1"/>
    <s v="Bedford-Stuyvesant"/>
    <n v="4069587"/>
    <n v="-7394037"/>
    <x v="1"/>
    <x v="12"/>
    <x v="3"/>
    <n v="9"/>
    <d v="2019-06-03T00:00:00"/>
    <n v="0.22"/>
    <n v="1"/>
    <n v="6.9"/>
    <x v="0"/>
    <s v="Ruidoso"/>
    <s v="No considerar"/>
    <x v="0"/>
  </r>
  <r>
    <n v="4494705"/>
    <s v="1 bedroom in Brooklyn"/>
    <x v="2056"/>
    <s v="Danielle"/>
    <s v="415 40th Street"/>
    <n v="11232"/>
    <x v="1"/>
    <s v="Sunset Park"/>
    <n v="4065188"/>
    <n v="-7400611"/>
    <x v="0"/>
    <x v="19"/>
    <x v="11"/>
    <n v="2"/>
    <d v="2017-06-27T00:00:00"/>
    <n v="0.04"/>
    <n v="1"/>
    <n v="6.9"/>
    <x v="0"/>
    <s v="Ruidoso"/>
    <s v="No considerar"/>
    <x v="0"/>
  </r>
  <r>
    <n v="2197401"/>
    <s v="Bedroom with Private Bathroom"/>
    <x v="2057"/>
    <s v="Maureen And Josiah"/>
    <s v="560 West 169th Street"/>
    <n v="10032"/>
    <x v="0"/>
    <s v="Washington Heights"/>
    <n v="4084119"/>
    <n v="-73939"/>
    <x v="0"/>
    <x v="11"/>
    <x v="1"/>
    <n v="271"/>
    <d v="2019-06-23T00:00:00"/>
    <n v="4.32"/>
    <n v="1"/>
    <n v="5.6"/>
    <x v="0"/>
    <s v="Ruidoso"/>
    <s v="No considerar"/>
    <x v="0"/>
  </r>
  <r>
    <n v="6688780"/>
    <s v="Private Room at &quot;The Boat House&quot;"/>
    <x v="2058"/>
    <s v="Meagan"/>
    <s v="5211 Broadway"/>
    <n v="10463"/>
    <x v="0"/>
    <s v="Marble Hill"/>
    <n v="4087495"/>
    <n v="-7390982"/>
    <x v="0"/>
    <x v="46"/>
    <x v="6"/>
    <n v="1"/>
    <d v="2015-11-09T00:00:00"/>
    <n v="0.02"/>
    <n v="1"/>
    <n v="5.6"/>
    <x v="0"/>
    <s v="Ruidoso"/>
    <s v="No considerar"/>
    <x v="0"/>
  </r>
  <r>
    <n v="2194382"/>
    <s v="Spacious 2BR/2BA Classic UWS Apt, Great for Family"/>
    <x v="2059"/>
    <s v="Ish &amp; Asa"/>
    <s v="The Alameda West 84th Street"/>
    <n v="10024"/>
    <x v="0"/>
    <s v="Upper West Side"/>
    <n v="4078731"/>
    <n v="-7397805"/>
    <x v="1"/>
    <x v="111"/>
    <x v="6"/>
    <n v="2"/>
    <d v="2017-01-05T00:00:00"/>
    <n v="0.06"/>
    <n v="1"/>
    <n v="5.6"/>
    <x v="0"/>
    <s v="Ruidoso"/>
    <s v="No considerar"/>
    <x v="0"/>
  </r>
  <r>
    <n v="4263802"/>
    <s v="Fort Greene - Parlor One Bed"/>
    <x v="2060"/>
    <s v="Sj"/>
    <s v="397 Clermont Avenue"/>
    <n v="11238"/>
    <x v="1"/>
    <s v="Fort Greene"/>
    <n v="4068562"/>
    <n v="-739693"/>
    <x v="1"/>
    <x v="95"/>
    <x v="10"/>
    <n v="36"/>
    <d v="2019-06-25T00:00:00"/>
    <n v="0.63"/>
    <n v="1"/>
    <n v="6.9"/>
    <x v="0"/>
    <s v="Ruidoso"/>
    <s v="No considerar"/>
    <x v="0"/>
  </r>
  <r>
    <n v="2194038"/>
    <s v="Two Bedroom Flat"/>
    <x v="2060"/>
    <s v="Sj"/>
    <s v="368 Clermont Avenue"/>
    <n v="11238"/>
    <x v="1"/>
    <s v="Fort Greene"/>
    <n v="4068683"/>
    <n v="-7396981"/>
    <x v="1"/>
    <x v="258"/>
    <x v="21"/>
    <n v="23"/>
    <d v="2019-06-15T00:00:00"/>
    <n v="0.36"/>
    <n v="1"/>
    <n v="6.9"/>
    <x v="0"/>
    <s v="Ruidoso"/>
    <s v="No considerar"/>
    <x v="0"/>
  </r>
  <r>
    <n v="2193027"/>
    <s v="A charming UES apartment"/>
    <x v="2061"/>
    <s v="Ashley"/>
    <s v="USPS East 92nd Street"/>
    <n v="10128"/>
    <x v="0"/>
    <s v="Upper East Side"/>
    <n v="4078328"/>
    <n v="-7395273"/>
    <x v="1"/>
    <x v="111"/>
    <x v="1"/>
    <n v="0"/>
    <d v="2019-05-27T00:00:00"/>
    <n v="0.04"/>
    <n v="1"/>
    <n v="5.6"/>
    <x v="0"/>
    <s v="Ruidoso"/>
    <s v="No considerar"/>
    <x v="0"/>
  </r>
  <r>
    <n v="6449002"/>
    <s v="SoHo/Greenwich Village 1BR Apt"/>
    <x v="2062"/>
    <s v="Jeffrey"/>
    <s v="MacDougal-Sullivan Gardens Historic District MacDougal Street"/>
    <n v="10012"/>
    <x v="0"/>
    <s v="Greenwich Village"/>
    <n v="4072846"/>
    <n v="-7400113"/>
    <x v="1"/>
    <x v="26"/>
    <x v="0"/>
    <n v="2"/>
    <d v="2015-05-31T00:00:00"/>
    <n v="0.04"/>
    <n v="1"/>
    <n v="5.6"/>
    <x v="0"/>
    <s v="Ruidoso"/>
    <s v="No considerar"/>
    <x v="0"/>
  </r>
  <r>
    <n v="2191591"/>
    <s v="3 story Home in NYC-upper east side"/>
    <x v="2063"/>
    <s v="Jan"/>
    <s v="222 East 95th Street"/>
    <n v="10128"/>
    <x v="0"/>
    <s v="Upper East Side"/>
    <n v="4078401"/>
    <n v="-7394863"/>
    <x v="1"/>
    <x v="259"/>
    <x v="2"/>
    <n v="3"/>
    <d v="2014-09-09T00:00:00"/>
    <n v="0.05"/>
    <n v="2"/>
    <n v="5.8"/>
    <x v="0"/>
    <s v="Ruidoso"/>
    <s v="No considerar"/>
    <x v="0"/>
  </r>
  <r>
    <n v="2189742"/>
    <s v="*Queen-sized comfort in cozy Historic Sugar Hill*"/>
    <x v="2064"/>
    <s v="Dana  (&amp; Justin)"/>
    <s v="460 Convent Avenue"/>
    <n v="10031"/>
    <x v="0"/>
    <s v="Harlem"/>
    <n v="4082811"/>
    <n v="-7394372"/>
    <x v="0"/>
    <x v="16"/>
    <x v="6"/>
    <n v="79"/>
    <d v="2019-06-09T00:00:00"/>
    <n v="1.22"/>
    <n v="1"/>
    <n v="5.6"/>
    <x v="0"/>
    <s v="Ruidoso"/>
    <s v="No considerar"/>
    <x v="0"/>
  </r>
  <r>
    <n v="2262868"/>
    <s v="Consider it home"/>
    <x v="2065"/>
    <s v="Marie-HÃ©lÃ¨ne &amp; Rick"/>
    <s v="255 West 95th Street"/>
    <n v="10025"/>
    <x v="0"/>
    <s v="Upper West Side"/>
    <n v="4079432"/>
    <n v="-7397269"/>
    <x v="1"/>
    <x v="28"/>
    <x v="26"/>
    <n v="1"/>
    <d v="2014-08-24T00:00:00"/>
    <n v="0.02"/>
    <n v="1"/>
    <n v="5.6"/>
    <x v="0"/>
    <s v="Ruidoso"/>
    <s v="No considerar"/>
    <x v="0"/>
  </r>
  <r>
    <n v="2189129"/>
    <s v="10-Room Apt w/ 3BR &amp; Park Views"/>
    <x v="2066"/>
    <s v="Marcus"/>
    <s v="541 8th Street"/>
    <n v="11215"/>
    <x v="1"/>
    <s v="Park Slope"/>
    <n v="4066587"/>
    <n v="-7397737"/>
    <x v="1"/>
    <x v="21"/>
    <x v="1"/>
    <n v="0"/>
    <d v="2017-06-29T00:00:00"/>
    <n v="0.28999999999999998"/>
    <n v="1"/>
    <n v="6.9"/>
    <x v="0"/>
    <s v="Ruidoso"/>
    <s v="No considerar"/>
    <x v="0"/>
  </r>
  <r>
    <n v="2187847"/>
    <s v="Beautiful 1-Bedroom in West Village"/>
    <x v="2067"/>
    <s v="Lauren"/>
    <s v="35 Jane Street"/>
    <n v="10014"/>
    <x v="0"/>
    <s v="West Village"/>
    <n v="4073818"/>
    <n v="-7400433"/>
    <x v="1"/>
    <x v="61"/>
    <x v="6"/>
    <n v="0"/>
    <d v="2019-06-22T00:00:00"/>
    <n v="0.04"/>
    <n v="1"/>
    <n v="5.6"/>
    <x v="0"/>
    <s v="Ruidoso"/>
    <s v="No considerar"/>
    <x v="0"/>
  </r>
  <r>
    <n v="2186138"/>
    <s v="Superbowl - NYC Apartment"/>
    <x v="2068"/>
    <s v="Ankur"/>
    <s v="220 East 54th Street"/>
    <n v="10022"/>
    <x v="0"/>
    <s v="Midtown"/>
    <n v="4075764"/>
    <n v="-7396827"/>
    <x v="1"/>
    <x v="260"/>
    <x v="1"/>
    <n v="0"/>
    <d v="2015-09-12T00:00:00"/>
    <n v="0.15"/>
    <n v="2"/>
    <n v="5.8"/>
    <x v="0"/>
    <s v="Ruidoso"/>
    <s v="No considerar"/>
    <x v="0"/>
  </r>
  <r>
    <n v="5316377"/>
    <s v="5 Bedroom, 2 Bath, Steps to Train. FREE PARKING!"/>
    <x v="2069"/>
    <s v="Eli"/>
    <s v="Eastern Parkway South Mall Eastern Parkway"/>
    <n v="11213"/>
    <x v="1"/>
    <s v="Crown Heights"/>
    <n v="406686"/>
    <n v="-7393037"/>
    <x v="1"/>
    <x v="54"/>
    <x v="0"/>
    <n v="193"/>
    <d v="2019-06-05T00:00:00"/>
    <n v="3.61"/>
    <n v="1"/>
    <n v="6.9"/>
    <x v="0"/>
    <s v="Ruidoso"/>
    <s v="No considerar"/>
    <x v="0"/>
  </r>
  <r>
    <n v="2193649"/>
    <s v="CLEAN ROOM on Lower East Side"/>
    <x v="2070"/>
    <s v="Yanina"/>
    <s v="314 Grand Street"/>
    <n v="10002"/>
    <x v="0"/>
    <s v="Lower East Side"/>
    <n v="4071735"/>
    <n v="-7399095"/>
    <x v="0"/>
    <x v="64"/>
    <x v="1"/>
    <n v="259"/>
    <d v="2017-12-20T00:00:00"/>
    <n v="3.93"/>
    <n v="1"/>
    <n v="5.6"/>
    <x v="0"/>
    <s v="Ruidoso"/>
    <s v="No considerar"/>
    <x v="0"/>
  </r>
  <r>
    <n v="4137645"/>
    <s v="Beautiful Williamsburg Private Room"/>
    <x v="2071"/>
    <s v="Noelle"/>
    <s v="334 Grand Street"/>
    <n v="11211"/>
    <x v="1"/>
    <s v="Williamsburg"/>
    <n v="4071243"/>
    <n v="-7395655"/>
    <x v="0"/>
    <x v="28"/>
    <x v="1"/>
    <n v="1"/>
    <d v="2014-09-23T00:00:00"/>
    <n v="0.02"/>
    <n v="1"/>
    <n v="6.9"/>
    <x v="0"/>
    <s v="Ruidoso"/>
    <s v="No considerar"/>
    <x v="0"/>
  </r>
  <r>
    <n v="6259989"/>
    <s v="Large room in Prospect Heights"/>
    <x v="2072"/>
    <s v="Tina"/>
    <s v="819 Bergen Street"/>
    <n v="11238"/>
    <x v="1"/>
    <s v="Crown Heights"/>
    <n v="4067822"/>
    <n v="-7396069"/>
    <x v="0"/>
    <x v="86"/>
    <x v="7"/>
    <n v="0"/>
    <d v="2017-09-17T00:00:00"/>
    <n v="0.57999999999999996"/>
    <n v="1"/>
    <n v="6.9"/>
    <x v="0"/>
    <s v="Ruidoso"/>
    <s v="Dentro del presupuesto"/>
    <x v="0"/>
  </r>
  <r>
    <n v="6333850"/>
    <s v="Nice Cozy Space"/>
    <x v="2073"/>
    <s v="Roger"/>
    <s v="Junior High School 210 188"/>
    <n v="11213"/>
    <x v="1"/>
    <s v="Crown Heights"/>
    <n v="406726"/>
    <n v="-7392859"/>
    <x v="0"/>
    <x v="61"/>
    <x v="1"/>
    <n v="0"/>
    <d v="2019-06-30T00:00:00"/>
    <n v="0.06"/>
    <n v="1"/>
    <n v="6.9"/>
    <x v="0"/>
    <s v="Ruidoso"/>
    <s v="No considerar"/>
    <x v="0"/>
  </r>
  <r>
    <n v="2186699"/>
    <s v="Modern Alcove Studio in Chelsea NYC"/>
    <x v="2074"/>
    <s v="Jeffrey"/>
    <s v="176 7th Avenue"/>
    <n v="10011"/>
    <x v="0"/>
    <s v="Chelsea"/>
    <n v="4074259"/>
    <n v="-7399708"/>
    <x v="1"/>
    <x v="23"/>
    <x v="3"/>
    <n v="8"/>
    <d v="2017-12-25T00:00:00"/>
    <n v="0.12"/>
    <n v="1"/>
    <n v="5.6"/>
    <x v="0"/>
    <s v="Ruidoso"/>
    <s v="No considerar"/>
    <x v="0"/>
  </r>
  <r>
    <n v="2223247"/>
    <s v="Lovely Duplex (2-story) flat on the UES"/>
    <x v="2075"/>
    <s v="Victoria"/>
    <s v="1515 1st Avenue"/>
    <n v="10075"/>
    <x v="0"/>
    <s v="Upper East Side"/>
    <n v="4077266"/>
    <n v="-7395257"/>
    <x v="1"/>
    <x v="122"/>
    <x v="0"/>
    <n v="20"/>
    <d v="2019-01-02T00:00:00"/>
    <n v="0.32"/>
    <n v="1"/>
    <n v="5.6"/>
    <x v="0"/>
    <s v="Ruidoso"/>
    <s v="No considerar"/>
    <x v="0"/>
  </r>
  <r>
    <n v="2177004"/>
    <s v="Sunny Loft in heart of williamsburg - entire loft!"/>
    <x v="2076"/>
    <s v="Michelle"/>
    <s v="McCaddin School 288"/>
    <n v="11249"/>
    <x v="1"/>
    <s v="Williamsburg"/>
    <n v="4071364"/>
    <n v="-7396427"/>
    <x v="1"/>
    <x v="58"/>
    <x v="11"/>
    <n v="6"/>
    <d v="2018-07-05T00:00:00"/>
    <n v="0.17"/>
    <n v="1"/>
    <n v="6.9"/>
    <x v="0"/>
    <s v="Ruidoso"/>
    <s v="No considerar"/>
    <x v="0"/>
  </r>
  <r>
    <n v="4093591"/>
    <s v="1 Room &amp; 1 Bath"/>
    <x v="2077"/>
    <s v="Michael"/>
    <s v="1234 Halsey Street"/>
    <n v="11207"/>
    <x v="1"/>
    <s v="Bushwick"/>
    <n v="4069216"/>
    <n v="-7390859"/>
    <x v="0"/>
    <x v="24"/>
    <x v="1"/>
    <n v="8"/>
    <d v="2015-01-15T00:00:00"/>
    <n v="0.14000000000000001"/>
    <n v="1"/>
    <n v="6.9"/>
    <x v="0"/>
    <s v="Ruidoso"/>
    <s v="No considerar"/>
    <x v="0"/>
  </r>
  <r>
    <n v="2171821"/>
    <s v="Cool New 1br Apt - 1block from L&amp;M"/>
    <x v="2078"/>
    <s v="Florian / Anna"/>
    <s v="1694 Linden Street"/>
    <n v="11385"/>
    <x v="2"/>
    <s v="Ridgewood"/>
    <n v="4070218"/>
    <n v="-7391005"/>
    <x v="0"/>
    <x v="6"/>
    <x v="7"/>
    <n v="14"/>
    <d v="2019-05-08T00:00:00"/>
    <n v="0.24"/>
    <n v="5"/>
    <n v="6.24"/>
    <x v="0"/>
    <s v="Ruidoso"/>
    <s v="No considerar"/>
    <x v="0"/>
  </r>
  <r>
    <n v="2170618"/>
    <s v="Brooklyn Artist Bdrm center of everything"/>
    <x v="2079"/>
    <s v="Maya"/>
    <s v="560 Washington Avenue"/>
    <n v="11238"/>
    <x v="1"/>
    <s v="Clinton Hill"/>
    <n v="4068214"/>
    <n v="-7396474"/>
    <x v="0"/>
    <x v="84"/>
    <x v="3"/>
    <n v="3"/>
    <d v="2015-08-17T00:00:00"/>
    <n v="0.06"/>
    <n v="1"/>
    <n v="6.9"/>
    <x v="0"/>
    <s v="Ruidoso"/>
    <s v="Dentro del presupuesto"/>
    <x v="0"/>
  </r>
  <r>
    <n v="2169106"/>
    <s v="Huge Sunny Room In Awesome Apt/Neighborhood"/>
    <x v="2080"/>
    <s v="Brett"/>
    <s v="590 Flatbush Avenue"/>
    <n v="11225"/>
    <x v="1"/>
    <s v="Prospect-Lefferts Gardens"/>
    <n v="406591"/>
    <n v="-7396116"/>
    <x v="0"/>
    <x v="19"/>
    <x v="6"/>
    <n v="13"/>
    <d v="2019-05-19T00:00:00"/>
    <n v="0.36"/>
    <n v="1"/>
    <n v="6.9"/>
    <x v="0"/>
    <s v="Ruidoso"/>
    <s v="No considerar"/>
    <x v="0"/>
  </r>
  <r>
    <n v="2171809"/>
    <s v="Room w/ Private Bathroom"/>
    <x v="2081"/>
    <s v="Weilong"/>
    <s v="170 Metropolitan Avenue"/>
    <n v="11249"/>
    <x v="1"/>
    <s v="Williamsburg"/>
    <n v="4071557"/>
    <n v="-7396149"/>
    <x v="0"/>
    <x v="34"/>
    <x v="1"/>
    <n v="0"/>
    <d v="2019-07-06T00:00:00"/>
    <n v="0.02"/>
    <n v="1"/>
    <n v="6.9"/>
    <x v="0"/>
    <s v="Ruidoso"/>
    <s v="No considerar"/>
    <x v="0"/>
  </r>
  <r>
    <n v="2291507"/>
    <s v="Large, Sunny Roomâ€”in Fun, Trendy Area"/>
    <x v="2082"/>
    <s v="Chloe"/>
    <s v="71 Skillman Avenue"/>
    <n v="11211"/>
    <x v="1"/>
    <s v="Williamsburg"/>
    <n v="4071558"/>
    <n v="-7394881"/>
    <x v="0"/>
    <x v="72"/>
    <x v="12"/>
    <n v="0"/>
    <d v="2019-06-10T00:00:00"/>
    <n v="0.02"/>
    <n v="1"/>
    <n v="6.9"/>
    <x v="0"/>
    <s v="Ruidoso"/>
    <s v="No considerar"/>
    <x v="0"/>
  </r>
  <r>
    <n v="2165933"/>
    <s v="Furnished one bedroom in Midtown West."/>
    <x v="2083"/>
    <s v="Gregory"/>
    <s v="228 West 52nd Street"/>
    <n v="10019"/>
    <x v="0"/>
    <s v="Theater District"/>
    <n v="4076252"/>
    <n v="-7398376"/>
    <x v="1"/>
    <x v="17"/>
    <x v="11"/>
    <n v="2"/>
    <d v="2017-12-06T00:00:00"/>
    <n v="0.05"/>
    <n v="1"/>
    <n v="5.6"/>
    <x v="0"/>
    <s v="Ruidoso"/>
    <s v="No considerar"/>
    <x v="0"/>
  </r>
  <r>
    <n v="2163602"/>
    <s v="Upper West Side elegance. Riverside"/>
    <x v="2084"/>
    <s v="Poppi"/>
    <s v="260 West 71st Street"/>
    <n v="10023"/>
    <x v="0"/>
    <s v="Upper West Side"/>
    <n v="4077874"/>
    <n v="-7398437"/>
    <x v="1"/>
    <x v="261"/>
    <x v="1"/>
    <n v="5"/>
    <d v="2016-08-25T00:00:00"/>
    <n v="0.14000000000000001"/>
    <n v="2"/>
    <n v="5.7"/>
    <x v="0"/>
    <s v="Ruidoso"/>
    <s v="No considerar"/>
    <x v="0"/>
  </r>
  <r>
    <n v="6709867"/>
    <s v="Large Private Room in prime BK"/>
    <x v="2085"/>
    <s v="Mike"/>
    <s v="27 South Oxford Street"/>
    <n v="11217"/>
    <x v="1"/>
    <s v="Fort Greene"/>
    <n v="4068881"/>
    <n v="-7397391"/>
    <x v="0"/>
    <x v="59"/>
    <x v="1"/>
    <n v="1"/>
    <d v="2016-03-24T00:00:00"/>
    <n v="0.02"/>
    <n v="1"/>
    <n v="6.9"/>
    <x v="0"/>
    <s v="Ruidoso"/>
    <s v="No considerar"/>
    <x v="0"/>
  </r>
  <r>
    <n v="2983952"/>
    <s v="Williamsburg Oasis of Art "/>
    <x v="2086"/>
    <s v="Patricia"/>
    <s v="222 North 6th Street"/>
    <n v="11211"/>
    <x v="1"/>
    <s v="Williamsburg"/>
    <n v="4071593"/>
    <n v="-7395642"/>
    <x v="1"/>
    <x v="1"/>
    <x v="0"/>
    <n v="4"/>
    <d v="2016-09-27T00:00:00"/>
    <n v="0.11"/>
    <n v="1"/>
    <n v="6.9"/>
    <x v="0"/>
    <s v="Ruidoso"/>
    <s v="No considerar"/>
    <x v="0"/>
  </r>
  <r>
    <n v="2158171"/>
    <s v="Luxury NYC Studio for Super Bowl 48"/>
    <x v="2087"/>
    <s v="Judy"/>
    <s v="111 Wall Street 111"/>
    <n v="10005"/>
    <x v="0"/>
    <s v="Financial District"/>
    <n v="4070451"/>
    <n v="-7400671"/>
    <x v="1"/>
    <x v="262"/>
    <x v="1"/>
    <n v="0"/>
    <d v="2015-10-25T00:00:00"/>
    <n v="0.12"/>
    <n v="2"/>
    <n v="5.7"/>
    <x v="0"/>
    <s v="Ruidoso"/>
    <s v="No considerar"/>
    <x v="0"/>
  </r>
  <r>
    <n v="2159193"/>
    <s v="The Perfect 1-bedroom in Cobble Hill"/>
    <x v="2088"/>
    <s v="Edward"/>
    <s v="343 Warren Street"/>
    <n v="11201"/>
    <x v="1"/>
    <s v="Carroll Gardens"/>
    <n v="4068497"/>
    <n v="-739902"/>
    <x v="1"/>
    <x v="0"/>
    <x v="2"/>
    <n v="2"/>
    <d v="2019-04-19T00:00:00"/>
    <n v="0.32"/>
    <n v="1"/>
    <n v="6.9"/>
    <x v="0"/>
    <s v="Ruidoso"/>
    <s v="No considerar"/>
    <x v="0"/>
  </r>
  <r>
    <n v="4536637"/>
    <s v="Kosher new studio close to subway"/>
    <x v="2089"/>
    <s v="Jacob"/>
    <s v="1847 70th Street"/>
    <n v="11204"/>
    <x v="1"/>
    <s v="Bensonhurst"/>
    <n v="4061576"/>
    <n v="-7399166"/>
    <x v="0"/>
    <x v="0"/>
    <x v="6"/>
    <n v="4"/>
    <d v="2018-04-11T00:00:00"/>
    <n v="7.0000000000000007E-2"/>
    <n v="1"/>
    <n v="6.9"/>
    <x v="0"/>
    <s v="Ruidoso"/>
    <s v="No considerar"/>
    <x v="0"/>
  </r>
  <r>
    <n v="2157550"/>
    <s v="2BD True Loft, Hip &amp; Artsy Location"/>
    <x v="2090"/>
    <s v="Adrien"/>
    <s v="326 Starr Street"/>
    <n v="11237"/>
    <x v="1"/>
    <s v="Bushwick"/>
    <n v="4070751"/>
    <n v="-7392058"/>
    <x v="1"/>
    <x v="70"/>
    <x v="2"/>
    <n v="9"/>
    <d v="2017-06-26T00:00:00"/>
    <n v="0.18"/>
    <n v="1"/>
    <n v="6.9"/>
    <x v="0"/>
    <s v="Ruidoso"/>
    <s v="No considerar"/>
    <x v="0"/>
  </r>
  <r>
    <n v="2155219"/>
    <s v="Private Bedroom in LIC/ Astoria"/>
    <x v="2091"/>
    <s v="Laura"/>
    <s v="29-02 35th Avenue"/>
    <n v="11106"/>
    <x v="2"/>
    <s v="Long Island City"/>
    <n v="4075874"/>
    <n v="-7392999"/>
    <x v="0"/>
    <x v="6"/>
    <x v="31"/>
    <n v="37"/>
    <d v="2018-12-08T00:00:00"/>
    <n v="0.56999999999999995"/>
    <n v="5"/>
    <n v="6.24"/>
    <x v="0"/>
    <s v="Ruidoso"/>
    <s v="No considerar"/>
    <x v="0"/>
  </r>
  <r>
    <n v="2155345"/>
    <s v="Bushwick Bungalow"/>
    <x v="2092"/>
    <s v="Cat"/>
    <s v="1065 Willoughby Avenue"/>
    <n v="11221"/>
    <x v="1"/>
    <s v="Bushwick"/>
    <n v="4070014"/>
    <n v="-7392705"/>
    <x v="1"/>
    <x v="5"/>
    <x v="1"/>
    <n v="1"/>
    <d v="2015-10-14T00:00:00"/>
    <n v="0.02"/>
    <n v="1"/>
    <n v="6.9"/>
    <x v="0"/>
    <s v="Ruidoso"/>
    <s v="No considerar"/>
    <x v="0"/>
  </r>
  <r>
    <n v="4644632"/>
    <s v="Brooklyn Life, Easy to Manhattan (30+ Days only)"/>
    <x v="2093"/>
    <s v="Joni"/>
    <s v="360 Lexington Avenue"/>
    <n v="11216"/>
    <x v="1"/>
    <s v="Bedford-Stuyvesant"/>
    <n v="4068797"/>
    <n v="-7394696"/>
    <x v="1"/>
    <x v="58"/>
    <x v="38"/>
    <n v="271"/>
    <d v="2019-07-03T00:00:00"/>
    <n v="4.84"/>
    <n v="1"/>
    <n v="6.9"/>
    <x v="0"/>
    <s v="Ruidoso"/>
    <s v="No considerar"/>
    <x v="0"/>
  </r>
  <r>
    <n v="2154075"/>
    <s v="Brooklyn Charm, Close to Manhattan (30+ Days Only)"/>
    <x v="2093"/>
    <s v="Joni"/>
    <s v="510 Gates Avenue"/>
    <n v="11216"/>
    <x v="1"/>
    <s v="Bedford-Stuyvesant"/>
    <n v="406864"/>
    <n v="-7394529"/>
    <x v="1"/>
    <x v="135"/>
    <x v="38"/>
    <n v="314"/>
    <d v="2019-06-20T00:00:00"/>
    <n v="4.82"/>
    <n v="1"/>
    <n v="6.9"/>
    <x v="0"/>
    <s v="Ruidoso"/>
    <s v="No considerar"/>
    <x v="0"/>
  </r>
  <r>
    <n v="4295733"/>
    <s v="Comfortable Room w/access to full apartment"/>
    <x v="2094"/>
    <s v="Talisa"/>
    <s v="4 East 28th Street"/>
    <n v="11226"/>
    <x v="1"/>
    <s v="East Flatbush"/>
    <n v="4064768"/>
    <n v="-7395138"/>
    <x v="0"/>
    <x v="99"/>
    <x v="1"/>
    <n v="5"/>
    <d v="2018-07-27T00:00:00"/>
    <n v="0.27"/>
    <n v="1"/>
    <n v="6.9"/>
    <x v="0"/>
    <s v="Ruidoso"/>
    <s v="No considerar"/>
    <x v="0"/>
  </r>
  <r>
    <n v="2150328"/>
    <s v="SUPERBOWL!! 2 Bd, 2 Ba w Roof Deck!"/>
    <x v="2095"/>
    <s v="Abby"/>
    <s v="108 2nd Avenue"/>
    <n v="10003"/>
    <x v="0"/>
    <s v="East Village"/>
    <n v="4072767"/>
    <n v="-7398825"/>
    <x v="1"/>
    <x v="263"/>
    <x v="1"/>
    <n v="0"/>
    <d v="2016-08-24T00:00:00"/>
    <n v="0.46"/>
    <n v="2"/>
    <n v="5.8"/>
    <x v="0"/>
    <s v="Ruidoso"/>
    <s v="No considerar"/>
    <x v="0"/>
  </r>
  <r>
    <n v="2310445"/>
    <s v="Super Cute Chelsea One Bedroom"/>
    <x v="2096"/>
    <s v="Amy"/>
    <s v="330 West 28th Street"/>
    <n v="10001"/>
    <x v="0"/>
    <s v="Chelsea"/>
    <n v="4074935"/>
    <n v="-7399723"/>
    <x v="1"/>
    <x v="5"/>
    <x v="1"/>
    <n v="49"/>
    <d v="2019-06-16T00:00:00"/>
    <n v="0.75"/>
    <n v="1"/>
    <n v="5.6"/>
    <x v="0"/>
    <s v="Ruidoso"/>
    <s v="No considerar"/>
    <x v="0"/>
  </r>
  <r>
    <n v="3702400"/>
    <s v="Brooklyn Apartment W/ Balcony"/>
    <x v="2097"/>
    <s v="Rob"/>
    <s v="124 Suydam Street"/>
    <n v="11221"/>
    <x v="1"/>
    <s v="Bushwick"/>
    <n v="4069825"/>
    <n v="-7392788"/>
    <x v="0"/>
    <x v="91"/>
    <x v="1"/>
    <n v="6"/>
    <d v="2015-11-04T00:00:00"/>
    <n v="0.1"/>
    <n v="1"/>
    <n v="6.9"/>
    <x v="0"/>
    <s v="Ruidoso"/>
    <s v="No considerar"/>
    <x v="0"/>
  </r>
  <r>
    <n v="4394687"/>
    <s v="Upper East Side Studio"/>
    <x v="2098"/>
    <s v="Angela"/>
    <s v="1614 2nd Avenue"/>
    <n v="10028"/>
    <x v="0"/>
    <s v="Upper East Side"/>
    <n v="4077626"/>
    <n v="-7395246"/>
    <x v="1"/>
    <x v="0"/>
    <x v="1"/>
    <n v="7"/>
    <d v="2016-10-03T00:00:00"/>
    <n v="0.13"/>
    <n v="1"/>
    <n v="5.6"/>
    <x v="0"/>
    <s v="Ruidoso"/>
    <s v="No considerar"/>
    <x v="0"/>
  </r>
  <r>
    <n v="2145620"/>
    <s v="Bright, Lovely, Private Room in Midtown Manhattan"/>
    <x v="2099"/>
    <s v="Lydia"/>
    <s v="351,5 East 54th Street"/>
    <n v="10022"/>
    <x v="0"/>
    <s v="Midtown"/>
    <n v="4075667"/>
    <n v="-7396464"/>
    <x v="0"/>
    <x v="33"/>
    <x v="0"/>
    <n v="177"/>
    <d v="2019-06-28T00:00:00"/>
    <n v="2.69"/>
    <n v="1"/>
    <n v="5.6"/>
    <x v="0"/>
    <s v="Ruidoso"/>
    <s v="No considerar"/>
    <x v="0"/>
  </r>
  <r>
    <n v="2142130"/>
    <s v="Fully renovated 1br apt in LES"/>
    <x v="2100"/>
    <s v="Kenneth"/>
    <s v="Lower East Side Preparatory High School 145"/>
    <n v="10002"/>
    <x v="0"/>
    <s v="Lower East Side"/>
    <n v="4071978"/>
    <n v="-7398643"/>
    <x v="1"/>
    <x v="264"/>
    <x v="6"/>
    <n v="12"/>
    <d v="2018-11-25T00:00:00"/>
    <n v="0.21"/>
    <n v="1"/>
    <n v="5.6"/>
    <x v="0"/>
    <s v="Ruidoso"/>
    <s v="No considerar"/>
    <x v="0"/>
  </r>
  <r>
    <n v="2234100"/>
    <s v="Coffee,Tea&amp;Milk Astor Place Lodging"/>
    <x v="2101"/>
    <s v="John"/>
    <s v="303 East 5th Street"/>
    <n v="10003"/>
    <x v="0"/>
    <s v="East Village"/>
    <n v="4072672"/>
    <n v="-7398851"/>
    <x v="2"/>
    <x v="86"/>
    <x v="11"/>
    <n v="125"/>
    <d v="2017-12-31T00:00:00"/>
    <n v="1.88"/>
    <n v="1"/>
    <n v="5.6"/>
    <x v="0"/>
    <s v="Ruidoso"/>
    <s v="Dentro del presupuesto"/>
    <x v="0"/>
  </r>
  <r>
    <n v="3095502"/>
    <s v="Cozy 1BR Apartment by Subway"/>
    <x v="2102"/>
    <s v="Tyler"/>
    <s v="102-55 67th Drive"/>
    <n v="11375"/>
    <x v="2"/>
    <s v="Forest Hills"/>
    <n v="4072713"/>
    <n v="-7384946"/>
    <x v="1"/>
    <x v="6"/>
    <x v="1"/>
    <n v="1"/>
    <d v="2014-09-04T00:00:00"/>
    <n v="0.02"/>
    <n v="5"/>
    <n v="6.24"/>
    <x v="0"/>
    <s v="Ruidoso"/>
    <s v="No considerar"/>
    <x v="0"/>
  </r>
  <r>
    <n v="2141635"/>
    <s v="Room in Soho, Manhattan"/>
    <x v="2103"/>
    <s v="Chad"/>
    <s v="372 West Broadway"/>
    <n v="10012"/>
    <x v="0"/>
    <s v="SoHo"/>
    <n v="4072356"/>
    <n v="-7400305"/>
    <x v="0"/>
    <x v="189"/>
    <x v="1"/>
    <n v="1"/>
    <d v="2014-04-23T00:00:00"/>
    <n v="0.02"/>
    <n v="1"/>
    <n v="5.6"/>
    <x v="0"/>
    <s v="Ruidoso"/>
    <s v="No considerar"/>
    <x v="0"/>
  </r>
  <r>
    <n v="2141470"/>
    <s v="Centrally located Midtown East 1 BR"/>
    <x v="2104"/>
    <s v="Ashley"/>
    <s v="314 East 35th Street"/>
    <n v="10016"/>
    <x v="0"/>
    <s v="Murray Hill"/>
    <n v="4074487"/>
    <n v="-7397452"/>
    <x v="1"/>
    <x v="0"/>
    <x v="6"/>
    <n v="8"/>
    <d v="2015-01-02T00:00:00"/>
    <n v="0.13"/>
    <n v="1"/>
    <n v="5.6"/>
    <x v="0"/>
    <s v="Ruidoso"/>
    <s v="No considerar"/>
    <x v="0"/>
  </r>
  <r>
    <n v="2137796"/>
    <s v="A Beautiful Brownstone"/>
    <x v="2105"/>
    <s v="Richelle And Pela"/>
    <s v="654 Hancock Street"/>
    <n v="11233"/>
    <x v="1"/>
    <s v="Bedford-Stuyvesant"/>
    <n v="4068478"/>
    <n v="-7392971"/>
    <x v="1"/>
    <x v="79"/>
    <x v="0"/>
    <n v="125"/>
    <d v="2019-06-22T00:00:00"/>
    <n v="1.86"/>
    <n v="1"/>
    <n v="6.9"/>
    <x v="0"/>
    <s v="Ruidoso"/>
    <s v="No considerar"/>
    <x v="0"/>
  </r>
  <r>
    <n v="2137111"/>
    <s v="Upper West Side 1 BR APT, ~675sg ft"/>
    <x v="2106"/>
    <s v="Chris"/>
    <s v="32 West 88th Street"/>
    <n v="10024"/>
    <x v="0"/>
    <s v="Upper West Side"/>
    <n v="4078689"/>
    <n v="-7396985"/>
    <x v="1"/>
    <x v="41"/>
    <x v="6"/>
    <n v="14"/>
    <d v="2016-05-15T00:00:00"/>
    <n v="0.28999999999999998"/>
    <n v="1"/>
    <n v="5.6"/>
    <x v="0"/>
    <s v="Ruidoso"/>
    <s v="No considerar"/>
    <x v="0"/>
  </r>
  <r>
    <n v="6627254"/>
    <s v="Private room - Perfect location!"/>
    <x v="2107"/>
    <s v="Dave &amp; Nat"/>
    <s v="363 13th Street"/>
    <n v="11215"/>
    <x v="1"/>
    <s v="South Slope"/>
    <n v="4066526"/>
    <n v="-7398449"/>
    <x v="0"/>
    <x v="6"/>
    <x v="6"/>
    <n v="1"/>
    <d v="2015-06-26T00:00:00"/>
    <n v="0.02"/>
    <n v="1"/>
    <n v="6.9"/>
    <x v="0"/>
    <s v="Ruidoso"/>
    <s v="No considerar"/>
    <x v="0"/>
  </r>
  <r>
    <n v="2612035"/>
    <s v="UPPER WEST SIDE 2BR APT  "/>
    <x v="2108"/>
    <s v="Naftali"/>
    <s v="446 Central Park West"/>
    <n v="10025"/>
    <x v="0"/>
    <s v="Upper West Side"/>
    <n v="4079733"/>
    <n v="-7396104"/>
    <x v="1"/>
    <x v="57"/>
    <x v="2"/>
    <n v="0"/>
    <d v="2019-07-03T00:00:00"/>
    <n v="0.31"/>
    <n v="1"/>
    <n v="5.6"/>
    <x v="0"/>
    <s v="Ruidoso"/>
    <s v="Dentro del presupuesto"/>
    <x v="0"/>
  </r>
  <r>
    <n v="5373703"/>
    <s v="Sunny Fort Greene Suite"/>
    <x v="2109"/>
    <s v="Erin"/>
    <s v="306 Washington Avenue"/>
    <n v="11205"/>
    <x v="1"/>
    <s v="Clinton Hill"/>
    <n v="4068943"/>
    <n v="-7396635"/>
    <x v="0"/>
    <x v="12"/>
    <x v="1"/>
    <n v="28"/>
    <d v="2016-03-27T00:00:00"/>
    <n v="0.53"/>
    <n v="1"/>
    <n v="6.9"/>
    <x v="0"/>
    <s v="Ruidoso"/>
    <s v="No considerar"/>
    <x v="0"/>
  </r>
  <r>
    <n v="6108021"/>
    <s v="Large Park Slope Alcove Studio"/>
    <x v="2110"/>
    <s v="Michelle"/>
    <s v="Towneplace Suites 561"/>
    <n v="11215"/>
    <x v="1"/>
    <s v="Gowanus"/>
    <n v="4067743"/>
    <n v="-7398464"/>
    <x v="1"/>
    <x v="7"/>
    <x v="6"/>
    <n v="0"/>
    <d v="2019-01-05T00:00:00"/>
    <n v="0.06"/>
    <n v="1"/>
    <n v="6.9"/>
    <x v="0"/>
    <s v="Ruidoso"/>
    <s v="No considerar"/>
    <x v="0"/>
  </r>
  <r>
    <n v="5892733"/>
    <s v="Room in 3 bedroom apt."/>
    <x v="2111"/>
    <s v="Don Luis"/>
    <s v="11628 30th Road"/>
    <n v="11102"/>
    <x v="2"/>
    <s v="Astoria"/>
    <n v="4077093"/>
    <n v="-7393291"/>
    <x v="0"/>
    <x v="141"/>
    <x v="2"/>
    <n v="7"/>
    <d v="2019-05-28T00:00:00"/>
    <n v="0.13"/>
    <n v="5"/>
    <n v="6.24"/>
    <x v="0"/>
    <s v="Ruidoso"/>
    <s v="Dentro del presupuesto"/>
    <x v="0"/>
  </r>
  <r>
    <n v="2134294"/>
    <s v="Nice room in Astoria, Queens, NYC"/>
    <x v="2111"/>
    <s v="Don Luis"/>
    <s v="18933 30th Road"/>
    <n v="11102"/>
    <x v="2"/>
    <s v="Astoria"/>
    <n v="4077073"/>
    <n v="-7393229"/>
    <x v="0"/>
    <x v="141"/>
    <x v="2"/>
    <n v="11"/>
    <d v="2018-03-10T00:00:00"/>
    <n v="0.16"/>
    <n v="5"/>
    <n v="6.24"/>
    <x v="0"/>
    <s v="Ruidoso"/>
    <s v="Dentro del presupuesto"/>
    <x v="0"/>
  </r>
  <r>
    <n v="2128464"/>
    <s v="Warm &amp; Spacious (not available)"/>
    <x v="2112"/>
    <s v="Garth"/>
    <s v="323 Covert Street"/>
    <n v="11237"/>
    <x v="1"/>
    <s v="Bushwick"/>
    <n v="4069312"/>
    <n v="-7390582"/>
    <x v="0"/>
    <x v="86"/>
    <x v="1"/>
    <n v="4"/>
    <d v="2014-06-10T00:00:00"/>
    <n v="0.06"/>
    <n v="1"/>
    <n v="6.9"/>
    <x v="0"/>
    <s v="Ruidoso"/>
    <s v="No considerar"/>
    <x v="0"/>
  </r>
  <r>
    <n v="3706213"/>
    <s v="A Beautiful Alvoce Studio"/>
    <x v="2113"/>
    <s v="Neda"/>
    <s v="642 9th Ave 359"/>
    <n v="10036"/>
    <x v="0"/>
    <s v="Hell's Kitchen"/>
    <n v="4076027"/>
    <n v="-7399081"/>
    <x v="1"/>
    <x v="98"/>
    <x v="1"/>
    <n v="0"/>
    <d v="2019-06-30T00:00:00"/>
    <n v="1.17"/>
    <n v="1"/>
    <n v="5.6"/>
    <x v="0"/>
    <s v="Ruidoso"/>
    <s v="No considerar"/>
    <x v="0"/>
  </r>
  <r>
    <n v="2698645"/>
    <s v="Just 3 Minutes to Midtown! Live like a NYer!"/>
    <x v="2114"/>
    <s v="Arya"/>
    <s v="49-04 Vernon Boulevard"/>
    <n v="11101"/>
    <x v="2"/>
    <s v="Long Island City"/>
    <n v="4074332"/>
    <n v="-7395426"/>
    <x v="0"/>
    <x v="45"/>
    <x v="6"/>
    <n v="185"/>
    <d v="2019-06-30T00:00:00"/>
    <n v="2.92"/>
    <n v="5"/>
    <n v="6.24"/>
    <x v="0"/>
    <s v="Ruidoso"/>
    <s v="No considerar"/>
    <x v="0"/>
  </r>
  <r>
    <n v="2678773"/>
    <s v="Entire spacious loft Williamsburgh"/>
    <x v="2115"/>
    <s v="Luis"/>
    <s v="54 Ainslie Street"/>
    <n v="11211"/>
    <x v="1"/>
    <s v="Williamsburg"/>
    <n v="4071262"/>
    <n v="-7395292"/>
    <x v="1"/>
    <x v="26"/>
    <x v="0"/>
    <n v="13"/>
    <d v="2018-12-29T00:00:00"/>
    <n v="0.21"/>
    <n v="1"/>
    <n v="6.9"/>
    <x v="0"/>
    <s v="Ruidoso"/>
    <s v="No considerar"/>
    <x v="0"/>
  </r>
  <r>
    <n v="2126376"/>
    <s v="Spacious Bedroom in Williamsburg Loft."/>
    <x v="2115"/>
    <s v="Luis"/>
    <s v="12 Devoe Street"/>
    <n v="11211"/>
    <x v="1"/>
    <s v="Williamsburg"/>
    <n v="4071296"/>
    <n v="-7395088"/>
    <x v="0"/>
    <x v="28"/>
    <x v="3"/>
    <n v="0"/>
    <d v="2015-12-29T00:00:00"/>
    <n v="0.16"/>
    <n v="1"/>
    <n v="6.9"/>
    <x v="0"/>
    <s v="Ruidoso"/>
    <s v="No considerar"/>
    <x v="0"/>
  </r>
  <r>
    <n v="3021617"/>
    <s v="1BR Doorman Bldg Boerum Hill BK"/>
    <x v="2116"/>
    <s v="Brian"/>
    <s v="25 Elm Place"/>
    <n v="11201"/>
    <x v="1"/>
    <s v="Downtown Brooklyn"/>
    <n v="4068968"/>
    <n v="-7398404"/>
    <x v="1"/>
    <x v="39"/>
    <x v="6"/>
    <n v="0"/>
    <d v="2019-06-22T00:00:00"/>
    <n v="0.21"/>
    <n v="1"/>
    <n v="6.9"/>
    <x v="0"/>
    <s v="Ruidoso"/>
    <s v="No considerar"/>
    <x v="0"/>
  </r>
  <r>
    <n v="3144135"/>
    <s v="Cozy Garden View Apartment!  Perfect for Families!"/>
    <x v="2117"/>
    <s v="Rick"/>
    <s v="345 Decatur Street"/>
    <n v="11233"/>
    <x v="1"/>
    <s v="Bedford-Stuyvesant"/>
    <n v="4068208"/>
    <n v="-7392994"/>
    <x v="1"/>
    <x v="115"/>
    <x v="2"/>
    <n v="60"/>
    <d v="2019-03-29T00:00:00"/>
    <n v="1.3"/>
    <n v="1"/>
    <n v="6.9"/>
    <x v="0"/>
    <s v="Ruidoso"/>
    <s v="No considerar"/>
    <x v="0"/>
  </r>
  <r>
    <n v="2123731"/>
    <s v="Spacious Suite in Midtown West/Times sq."/>
    <x v="2118"/>
    <s v="Stephen"/>
    <s v="521 West 49th Street"/>
    <n v="10019"/>
    <x v="0"/>
    <s v="Hell's Kitchen"/>
    <n v="4076466"/>
    <n v="-7399325"/>
    <x v="0"/>
    <x v="26"/>
    <x v="0"/>
    <n v="191"/>
    <d v="2019-06-19T00:00:00"/>
    <n v="3.29"/>
    <n v="1"/>
    <n v="5.6"/>
    <x v="0"/>
    <s v="Ruidoso"/>
    <s v="No considerar"/>
    <x v="0"/>
  </r>
  <r>
    <n v="5670038"/>
    <s v="Private Room + Bath in East Village (+ Roof deck!)"/>
    <x v="2119"/>
    <s v="Nora"/>
    <s v="58 East 1st Street"/>
    <n v="10003"/>
    <x v="0"/>
    <s v="East Village"/>
    <n v="40724"/>
    <n v="-7398905"/>
    <x v="0"/>
    <x v="91"/>
    <x v="0"/>
    <n v="85"/>
    <d v="2018-12-01T00:00:00"/>
    <n v="1.65"/>
    <n v="1"/>
    <n v="5.6"/>
    <x v="0"/>
    <s v="Ruidoso"/>
    <s v="No considerar"/>
    <x v="0"/>
  </r>
  <r>
    <n v="2119216"/>
    <s v="Affordable, Private, Simple &amp; Clean NYC Flat!"/>
    <x v="2120"/>
    <s v="Christina"/>
    <s v="148 West 144th Street"/>
    <n v="10030"/>
    <x v="0"/>
    <s v="Harlem"/>
    <n v="4082029"/>
    <n v="-7393861"/>
    <x v="1"/>
    <x v="15"/>
    <x v="1"/>
    <n v="353"/>
    <d v="2019-06-19T00:00:00"/>
    <n v="5.26"/>
    <n v="1"/>
    <n v="5.6"/>
    <x v="0"/>
    <s v="Ruidoso"/>
    <s v="No considerar"/>
    <x v="0"/>
  </r>
  <r>
    <n v="4951402"/>
    <s v="Best Location on the UWS!!"/>
    <x v="2121"/>
    <s v="Sasha"/>
    <s v="210 West 88th Street"/>
    <n v="10024"/>
    <x v="0"/>
    <s v="Upper West Side"/>
    <n v="4078936"/>
    <n v="-7397502"/>
    <x v="0"/>
    <x v="4"/>
    <x v="6"/>
    <n v="171"/>
    <d v="2018-01-14T00:00:00"/>
    <n v="3.43"/>
    <n v="1"/>
    <n v="5.6"/>
    <x v="0"/>
    <s v="Ruidoso"/>
    <s v="No considerar"/>
    <x v="0"/>
  </r>
  <r>
    <n v="2346296"/>
    <s v="Private Room in Williamsburg Loft"/>
    <x v="2122"/>
    <s v="Nora"/>
    <s v="40 South 6th Street"/>
    <n v="11249"/>
    <x v="1"/>
    <s v="Williamsburg"/>
    <n v="4071165"/>
    <n v="-7396716"/>
    <x v="0"/>
    <x v="72"/>
    <x v="10"/>
    <n v="19"/>
    <d v="2019-04-23T00:00:00"/>
    <n v="0.3"/>
    <n v="1"/>
    <n v="6.9"/>
    <x v="0"/>
    <s v="Ruidoso"/>
    <s v="No considerar"/>
    <x v="0"/>
  </r>
  <r>
    <n v="2116059"/>
    <s v="Renting apt for a weekend getaway"/>
    <x v="2123"/>
    <s v="Jochy"/>
    <s v="522 West 159th Street"/>
    <n v="10032"/>
    <x v="0"/>
    <s v="Washington Heights"/>
    <n v="4083454"/>
    <n v="-7394224"/>
    <x v="1"/>
    <x v="6"/>
    <x v="1"/>
    <n v="205"/>
    <d v="2019-06-30T00:00:00"/>
    <n v="3.05"/>
    <n v="1"/>
    <n v="5.6"/>
    <x v="0"/>
    <s v="Ruidoso"/>
    <s v="No considerar"/>
    <x v="0"/>
  </r>
  <r>
    <n v="2115784"/>
    <s v="Beautiful Prewar 1BD Apartment"/>
    <x v="2124"/>
    <s v="Sarah"/>
    <s v="68 East 19th Street"/>
    <n v="11226"/>
    <x v="1"/>
    <s v="Flatbush"/>
    <n v="4064759"/>
    <n v="-7396173"/>
    <x v="1"/>
    <x v="24"/>
    <x v="10"/>
    <n v="4"/>
    <d v="2014-07-13T00:00:00"/>
    <n v="0.06"/>
    <n v="1"/>
    <n v="6.9"/>
    <x v="0"/>
    <s v="Ruidoso"/>
    <s v="Dentro del presupuesto"/>
    <x v="0"/>
  </r>
  <r>
    <n v="2112142"/>
    <s v="No security req,great price,new queen bed!"/>
    <x v="2125"/>
    <s v="Miguel"/>
    <s v="126 Halsey Street"/>
    <n v="11216"/>
    <x v="1"/>
    <s v="Bedford-Stuyvesant"/>
    <n v="4068162"/>
    <n v="-7394848"/>
    <x v="0"/>
    <x v="59"/>
    <x v="2"/>
    <n v="8"/>
    <d v="2018-04-30T00:00:00"/>
    <n v="0.21"/>
    <n v="1"/>
    <n v="6.9"/>
    <x v="0"/>
    <s v="Ruidoso"/>
    <s v="No considerar"/>
    <x v="0"/>
  </r>
  <r>
    <n v="2113934"/>
    <s v="Futon on the Upper East Side!"/>
    <x v="2126"/>
    <s v="Lorna"/>
    <s v="Church of the Epiphany East 74th Street"/>
    <n v="10021"/>
    <x v="0"/>
    <s v="Upper East Side"/>
    <n v="407686"/>
    <n v="-7395307"/>
    <x v="2"/>
    <x v="12"/>
    <x v="6"/>
    <n v="16"/>
    <d v="2017-05-21T00:00:00"/>
    <n v="0.25"/>
    <n v="1"/>
    <n v="5.6"/>
    <x v="0"/>
    <s v="Ruidoso"/>
    <s v="No considerar"/>
    <x v="0"/>
  </r>
  <r>
    <n v="2113431"/>
    <s v="Amazing room in Greenpoint"/>
    <x v="2127"/>
    <s v="Joshua"/>
    <s v="185 Nassau Avenue"/>
    <n v="11222"/>
    <x v="1"/>
    <s v="Greenpoint"/>
    <n v="4072553"/>
    <n v="-7394571"/>
    <x v="0"/>
    <x v="9"/>
    <x v="1"/>
    <n v="0"/>
    <d v="2017-01-01T00:00:00"/>
    <n v="0.23"/>
    <n v="1"/>
    <n v="6.9"/>
    <x v="0"/>
    <s v="Ruidoso"/>
    <s v="No considerar"/>
    <x v="0"/>
  </r>
  <r>
    <n v="6546016"/>
    <s v="Harlem luxury w/ great amenities!"/>
    <x v="2128"/>
    <s v="Justin"/>
    <s v="3519 Broadway"/>
    <n v="10031"/>
    <x v="0"/>
    <s v="Harlem"/>
    <n v="4082589"/>
    <n v="-7395094"/>
    <x v="0"/>
    <x v="15"/>
    <x v="6"/>
    <n v="126"/>
    <d v="2019-06-19T00:00:00"/>
    <n v="2.65"/>
    <n v="1"/>
    <n v="5.6"/>
    <x v="0"/>
    <s v="Ruidoso"/>
    <s v="No considerar"/>
    <x v="0"/>
  </r>
  <r>
    <n v="6712530"/>
    <s v="â­ï¸Harlem getaway w/ great amenities"/>
    <x v="2128"/>
    <s v="Justin"/>
    <s v="668 Riverside Drive"/>
    <n v="10031"/>
    <x v="0"/>
    <s v="Harlem"/>
    <n v="4082608"/>
    <n v="-739525"/>
    <x v="0"/>
    <x v="15"/>
    <x v="6"/>
    <n v="185"/>
    <d v="2019-06-19T00:00:00"/>
    <n v="3.72"/>
    <n v="1"/>
    <n v="5.6"/>
    <x v="0"/>
    <s v="Ruidoso"/>
    <s v="No considerar"/>
    <x v="0"/>
  </r>
  <r>
    <n v="2112344"/>
    <s v="Private Bushwick Loved Room with a Sacred Garden"/>
    <x v="2129"/>
    <s v="Shervin"/>
    <s v="187 Irving Avenue"/>
    <n v="11237"/>
    <x v="1"/>
    <s v="Bushwick"/>
    <n v="4070177"/>
    <n v="-7391922"/>
    <x v="0"/>
    <x v="85"/>
    <x v="2"/>
    <n v="0"/>
    <d v="2018-07-31T00:00:00"/>
    <n v="1.18"/>
    <n v="1"/>
    <n v="6.9"/>
    <x v="0"/>
    <s v="Ruidoso"/>
    <s v="Dentro del presupuesto"/>
    <x v="0"/>
  </r>
  <r>
    <n v="2111336"/>
    <s v="Nice Modern Mirrored Room in NYC"/>
    <x v="2130"/>
    <s v="Kevin"/>
    <s v="550 West 144th Street"/>
    <n v="10031"/>
    <x v="0"/>
    <s v="Harlem"/>
    <n v="4082532"/>
    <n v="-7394992"/>
    <x v="0"/>
    <x v="59"/>
    <x v="12"/>
    <n v="66"/>
    <d v="2019-04-30T00:00:00"/>
    <n v="1.1200000000000001"/>
    <n v="1"/>
    <n v="5.6"/>
    <x v="0"/>
    <s v="Ruidoso"/>
    <s v="No considerar"/>
    <x v="0"/>
  </r>
  <r>
    <n v="2106662"/>
    <s v="Large one bedroom apartment"/>
    <x v="2131"/>
    <s v="Javier"/>
    <s v="51 Barrow Street"/>
    <n v="10014"/>
    <x v="0"/>
    <s v="West Village"/>
    <n v="4073192"/>
    <n v="-7400433"/>
    <x v="1"/>
    <x v="81"/>
    <x v="1"/>
    <n v="0"/>
    <d v="2015-12-14T00:00:00"/>
    <n v="0.06"/>
    <n v="1"/>
    <n v="5.6"/>
    <x v="0"/>
    <s v="Ruidoso"/>
    <s v="No considerar"/>
    <x v="0"/>
  </r>
  <r>
    <n v="2103480"/>
    <s v="Thanksgiving in Manhattan!"/>
    <x v="2132"/>
    <s v="Andrea"/>
    <s v="141 West 72nd Street"/>
    <n v="10023"/>
    <x v="0"/>
    <s v="Upper West Side"/>
    <n v="4077822"/>
    <n v="-7398016"/>
    <x v="1"/>
    <x v="265"/>
    <x v="1"/>
    <n v="0"/>
    <d v="2019-07-02T00:00:00"/>
    <n v="0.04"/>
    <n v="2"/>
    <n v="5.7"/>
    <x v="0"/>
    <s v="Ruidoso"/>
    <s v="No considerar"/>
    <x v="0"/>
  </r>
  <r>
    <n v="2371632"/>
    <s v="Great 1 Br Apt, Ozone Park, NYC"/>
    <x v="2133"/>
    <s v="Lee"/>
    <s v="96-06 Plattwood Avenue"/>
    <n v="11417"/>
    <x v="2"/>
    <s v="Ozone Park"/>
    <n v="4067657"/>
    <n v="-7384083"/>
    <x v="1"/>
    <x v="12"/>
    <x v="0"/>
    <n v="106"/>
    <d v="2019-06-27T00:00:00"/>
    <n v="1.66"/>
    <n v="5"/>
    <n v="6.24"/>
    <x v="0"/>
    <s v="Ruidoso"/>
    <s v="No considerar"/>
    <x v="0"/>
  </r>
  <r>
    <n v="6169897"/>
    <s v="Wonderful Large 1 bedroom"/>
    <x v="2134"/>
    <s v="John"/>
    <s v="611 West 136th Street"/>
    <n v="10031"/>
    <x v="0"/>
    <s v="Harlem"/>
    <n v="4082135"/>
    <n v="-7395521"/>
    <x v="1"/>
    <x v="3"/>
    <x v="39"/>
    <n v="0"/>
    <d v="2015-07-15T00:00:00"/>
    <n v="0.02"/>
    <n v="1"/>
    <n v="5.6"/>
    <x v="0"/>
    <s v="Ruidoso"/>
    <s v="No considerar"/>
    <x v="0"/>
  </r>
  <r>
    <n v="2102315"/>
    <s v="Spacious Modern Williamsburg Loft!"/>
    <x v="2135"/>
    <s v="Phoebe"/>
    <s v="385 South 2nd Street"/>
    <n v="11211"/>
    <x v="1"/>
    <s v="Williamsburg"/>
    <n v="4070981"/>
    <n v="-7395189"/>
    <x v="1"/>
    <x v="31"/>
    <x v="0"/>
    <n v="3"/>
    <d v="2014-11-30T00:00:00"/>
    <n v="0.05"/>
    <n v="1"/>
    <n v="6.9"/>
    <x v="0"/>
    <s v="Ruidoso"/>
    <s v="No considerar"/>
    <x v="0"/>
  </r>
  <r>
    <n v="4540852"/>
    <s v="Williamsburg Apartment"/>
    <x v="2136"/>
    <s v="Jason"/>
    <s v="60 Bayard Street"/>
    <n v="11211"/>
    <x v="1"/>
    <s v="Greenpoint"/>
    <n v="407191"/>
    <n v="-7394964"/>
    <x v="0"/>
    <x v="19"/>
    <x v="1"/>
    <n v="0"/>
    <d v="2019-06-23T00:00:00"/>
    <n v="0.02"/>
    <n v="1"/>
    <n v="6.9"/>
    <x v="0"/>
    <s v="Ruidoso"/>
    <s v="No considerar"/>
    <x v="0"/>
  </r>
  <r>
    <n v="2101710"/>
    <s v="In the heart of Hell's Kitchen"/>
    <x v="2137"/>
    <s v="Adam"/>
    <s v="424 West 47th Street"/>
    <n v="10036"/>
    <x v="0"/>
    <s v="Hell's Kitchen"/>
    <n v="4076204"/>
    <n v="-7399143"/>
    <x v="1"/>
    <x v="91"/>
    <x v="1"/>
    <n v="0"/>
    <d v="2018-05-08T00:00:00"/>
    <n v="0.12"/>
    <n v="1"/>
    <n v="5.6"/>
    <x v="0"/>
    <s v="Ruidoso"/>
    <s v="No considerar"/>
    <x v="0"/>
  </r>
  <r>
    <n v="5179785"/>
    <s v="3 bedroom 2 1/2 bath duplex Park Slope"/>
    <x v="2138"/>
    <s v="Mr. &amp; Mrs. Kris"/>
    <s v="268 17th Street"/>
    <n v="11215"/>
    <x v="1"/>
    <s v="Sunset Park"/>
    <n v="4066298"/>
    <n v="-7399012"/>
    <x v="1"/>
    <x v="5"/>
    <x v="2"/>
    <n v="1"/>
    <d v="2018-08-14T00:00:00"/>
    <n v="0.09"/>
    <n v="1"/>
    <n v="6.9"/>
    <x v="0"/>
    <s v="Ruidoso"/>
    <s v="No considerar"/>
    <x v="0"/>
  </r>
  <r>
    <n v="2100174"/>
    <s v="Private Furnished Studio Apartment"/>
    <x v="2139"/>
    <s v="Jessica"/>
    <s v="433 East 83rd Street"/>
    <n v="10028"/>
    <x v="0"/>
    <s v="Upper East Side"/>
    <n v="4077452"/>
    <n v="-7394951"/>
    <x v="1"/>
    <x v="5"/>
    <x v="11"/>
    <n v="26"/>
    <d v="2019-04-21T00:00:00"/>
    <n v="0.41"/>
    <n v="1"/>
    <n v="5.6"/>
    <x v="0"/>
    <s v="Ruidoso"/>
    <s v="No considerar"/>
    <x v="0"/>
  </r>
  <r>
    <n v="3463385"/>
    <s v="Gorgeous room in Manhattan"/>
    <x v="2140"/>
    <s v="Evgenia"/>
    <s v="420 East 72nd Street"/>
    <n v="10021"/>
    <x v="0"/>
    <s v="Upper East Side"/>
    <n v="4076717"/>
    <n v="-7395532"/>
    <x v="0"/>
    <x v="45"/>
    <x v="1"/>
    <n v="202"/>
    <d v="2019-05-27T00:00:00"/>
    <n v="3.31"/>
    <n v="1"/>
    <n v="5.6"/>
    <x v="0"/>
    <s v="Ruidoso"/>
    <s v="No considerar"/>
    <x v="0"/>
  </r>
  <r>
    <n v="5268045"/>
    <s v="Beautiful room in Manhattan"/>
    <x v="2140"/>
    <s v="Evgenia"/>
    <s v="Herman J Stich Medical Building East 71st Street"/>
    <n v="10021"/>
    <x v="0"/>
    <s v="Upper East Side"/>
    <n v="4076578"/>
    <n v="-7395509"/>
    <x v="0"/>
    <x v="45"/>
    <x v="1"/>
    <n v="21"/>
    <d v="2019-02-09T00:00:00"/>
    <n v="0.39"/>
    <n v="1"/>
    <n v="5.6"/>
    <x v="0"/>
    <s v="Ruidoso"/>
    <s v="No considerar"/>
    <x v="0"/>
  </r>
  <r>
    <n v="2096581"/>
    <s v="SUNNY APARTMENT DOWNTOWN!"/>
    <x v="2141"/>
    <s v="Gill"/>
    <s v="170 East 2nd Street"/>
    <n v="10009"/>
    <x v="0"/>
    <s v="East Village"/>
    <n v="4072287"/>
    <n v="-7398462"/>
    <x v="1"/>
    <x v="206"/>
    <x v="6"/>
    <n v="21"/>
    <d v="2016-10-10T00:00:00"/>
    <n v="0.31"/>
    <n v="1"/>
    <n v="5.6"/>
    <x v="0"/>
    <s v="Ruidoso"/>
    <s v="No considerar"/>
    <x v="0"/>
  </r>
  <r>
    <n v="4727889"/>
    <s v="Beautiful Light Filled Apartment in New York City!"/>
    <x v="2142"/>
    <s v="Kirac"/>
    <s v="136 East 33rd Street"/>
    <n v="10016"/>
    <x v="0"/>
    <s v="Midtown"/>
    <n v="4074578"/>
    <n v="-7398076"/>
    <x v="1"/>
    <x v="58"/>
    <x v="1"/>
    <n v="3"/>
    <d v="2019-04-07T00:00:00"/>
    <n v="0.08"/>
    <n v="1"/>
    <n v="5.6"/>
    <x v="0"/>
    <s v="Ruidoso"/>
    <s v="No considerar"/>
    <x v="0"/>
  </r>
  <r>
    <n v="2092588"/>
    <s v="Staying in Greenpoint/Williamsburg!"/>
    <x v="2143"/>
    <s v="Angelina"/>
    <s v="142 Freeman Street"/>
    <n v="11222"/>
    <x v="1"/>
    <s v="Greenpoint"/>
    <n v="4073408"/>
    <n v="-7395601"/>
    <x v="0"/>
    <x v="266"/>
    <x v="0"/>
    <n v="19"/>
    <d v="2018-01-23T00:00:00"/>
    <n v="0.32"/>
    <n v="1"/>
    <n v="6.9"/>
    <x v="0"/>
    <s v="Ruidoso"/>
    <s v="No considerar"/>
    <x v="0"/>
  </r>
  <r>
    <n v="3738756"/>
    <s v="1 BR Beautiful Central Williamsburg"/>
    <x v="2144"/>
    <s v="John"/>
    <s v="136 Wythe Avenue"/>
    <n v="11249"/>
    <x v="1"/>
    <s v="Williamsburg"/>
    <n v="4072037"/>
    <n v="-739596"/>
    <x v="1"/>
    <x v="48"/>
    <x v="11"/>
    <n v="21"/>
    <d v="2016-09-13T00:00:00"/>
    <n v="0.38"/>
    <n v="1"/>
    <n v="6.9"/>
    <x v="0"/>
    <s v="Ruidoso"/>
    <s v="No considerar"/>
    <x v="0"/>
  </r>
  <r>
    <n v="2383233"/>
    <s v="Entire 1400 sq ft Artist Loft - FOUR Private Rooms"/>
    <x v="2145"/>
    <s v="Annie"/>
    <s v="156 Walworth Street"/>
    <n v="11205"/>
    <x v="1"/>
    <s v="Bedford-Stuyvesant"/>
    <n v="4069392"/>
    <n v="-7395446"/>
    <x v="1"/>
    <x v="91"/>
    <x v="40"/>
    <n v="0"/>
    <d v="2019-07-05T00:00:00"/>
    <n v="0.02"/>
    <n v="1"/>
    <n v="6.9"/>
    <x v="0"/>
    <s v="Ruidoso"/>
    <s v="No considerar"/>
    <x v="0"/>
  </r>
  <r>
    <n v="2297147"/>
    <s v="Gorgeous 1400 Sq Ft Artist's Loft"/>
    <x v="2145"/>
    <s v="Annie"/>
    <s v="914 Bedford Avenue"/>
    <n v="11205"/>
    <x v="1"/>
    <s v="Bedford-Stuyvesant"/>
    <n v="4069329"/>
    <n v="-7395607"/>
    <x v="0"/>
    <x v="3"/>
    <x v="0"/>
    <n v="5"/>
    <d v="2019-01-27T00:00:00"/>
    <n v="0.08"/>
    <n v="1"/>
    <n v="6.9"/>
    <x v="0"/>
    <s v="Ruidoso"/>
    <s v="No considerar"/>
    <x v="0"/>
  </r>
  <r>
    <n v="2091204"/>
    <s v="Spacious and bright Bedroom"/>
    <x v="2146"/>
    <s v="Emily"/>
    <s v="1047 President Street"/>
    <n v="11225"/>
    <x v="1"/>
    <s v="Crown Heights"/>
    <n v="4066876"/>
    <n v="-7395633"/>
    <x v="1"/>
    <x v="3"/>
    <x v="3"/>
    <n v="6"/>
    <d v="2019-05-09T00:00:00"/>
    <n v="0.1"/>
    <n v="1"/>
    <n v="6.9"/>
    <x v="0"/>
    <s v="Ruidoso"/>
    <s v="No considerar"/>
    <x v="0"/>
  </r>
  <r>
    <n v="2346335"/>
    <s v="Spacious and bright 2 or 3 bedroom"/>
    <x v="2146"/>
    <s v="Emily"/>
    <s v="Medgar Evers College Bedford Avenue"/>
    <n v="11226"/>
    <x v="1"/>
    <s v="Crown Heights"/>
    <n v="4066732"/>
    <n v="-7395794"/>
    <x v="1"/>
    <x v="72"/>
    <x v="6"/>
    <n v="0"/>
    <d v="2015-06-27T00:00:00"/>
    <n v="4.8499999999999996"/>
    <n v="1"/>
    <n v="6.9"/>
    <x v="0"/>
    <s v="Ruidoso"/>
    <s v="No considerar"/>
    <x v="0"/>
  </r>
  <r>
    <n v="2089712"/>
    <s v="Spacious 1-BR Midtown West"/>
    <x v="2147"/>
    <s v="Kevin"/>
    <s v="PABT Ramp Hell's Kitchen"/>
    <n v="10018"/>
    <x v="0"/>
    <s v="Hell's Kitchen"/>
    <n v="4075774"/>
    <n v="-7399371"/>
    <x v="1"/>
    <x v="90"/>
    <x v="6"/>
    <n v="3"/>
    <d v="2015-12-14T00:00:00"/>
    <n v="0.04"/>
    <n v="1"/>
    <n v="5.6"/>
    <x v="0"/>
    <s v="Ruidoso"/>
    <s v="No considerar"/>
    <x v="0"/>
  </r>
  <r>
    <n v="3425168"/>
    <s v="East Village Apt at Great Location "/>
    <x v="2148"/>
    <s v="Gabi"/>
    <s v="317 East 11th Street"/>
    <n v="10003"/>
    <x v="0"/>
    <s v="East Village"/>
    <n v="4073005"/>
    <n v="-7398525"/>
    <x v="1"/>
    <x v="205"/>
    <x v="11"/>
    <n v="7"/>
    <d v="2019-05-16T00:00:00"/>
    <n v="0.12"/>
    <n v="1"/>
    <n v="5.6"/>
    <x v="0"/>
    <s v="Ruidoso"/>
    <s v="No considerar"/>
    <x v="0"/>
  </r>
  <r>
    <n v="2092611"/>
    <s v="Bright &amp; cozy, private UES studio"/>
    <x v="2149"/>
    <s v="Daria"/>
    <s v="1414 3rd Avenue"/>
    <n v="10028"/>
    <x v="0"/>
    <s v="Upper East Side"/>
    <n v="4077519"/>
    <n v="-7395688"/>
    <x v="1"/>
    <x v="5"/>
    <x v="9"/>
    <n v="9"/>
    <d v="2017-09-05T00:00:00"/>
    <n v="0.13"/>
    <n v="1"/>
    <n v="5.6"/>
    <x v="0"/>
    <s v="Ruidoso"/>
    <s v="No considerar"/>
    <x v="0"/>
  </r>
  <r>
    <n v="2089745"/>
    <s v="GREAT in CHELSEA:  JUST SEE REVIEWS"/>
    <x v="2150"/>
    <s v="Joseph"/>
    <s v="SVA Theater 333"/>
    <n v="10011"/>
    <x v="0"/>
    <s v="Chelsea"/>
    <n v="4074611"/>
    <n v="-7400014"/>
    <x v="1"/>
    <x v="122"/>
    <x v="7"/>
    <n v="55"/>
    <d v="2019-06-04T00:00:00"/>
    <n v="1.1200000000000001"/>
    <n v="1"/>
    <n v="5.6"/>
    <x v="0"/>
    <s v="Ruidoso"/>
    <s v="No considerar"/>
    <x v="0"/>
  </r>
  <r>
    <n v="2088725"/>
    <s v="Beautiful renovated 1 bedroom Apt."/>
    <x v="2151"/>
    <s v="Edgar"/>
    <s v="221 11th Street"/>
    <n v="11215"/>
    <x v="1"/>
    <s v="Gowanus"/>
    <n v="4066983"/>
    <n v="-739904"/>
    <x v="1"/>
    <x v="158"/>
    <x v="3"/>
    <n v="52"/>
    <d v="2019-06-30T00:00:00"/>
    <n v="0.8"/>
    <n v="1"/>
    <n v="6.9"/>
    <x v="0"/>
    <s v="Ruidoso"/>
    <s v="No considerar"/>
    <x v="0"/>
  </r>
  <r>
    <n v="2087970"/>
    <s v="West Village Wonder -spacious 1 bed"/>
    <x v="2152"/>
    <s v="Owen"/>
    <s v="320 West 11th Street"/>
    <n v="10014"/>
    <x v="0"/>
    <s v="West Village"/>
    <n v="4073552"/>
    <n v="-7400716"/>
    <x v="1"/>
    <x v="267"/>
    <x v="3"/>
    <n v="52"/>
    <d v="2019-06-26T00:00:00"/>
    <n v="0.82"/>
    <n v="1"/>
    <n v="5.6"/>
    <x v="0"/>
    <s v="Ruidoso"/>
    <s v="No considerar"/>
    <x v="0"/>
  </r>
  <r>
    <n v="3394768"/>
    <s v="Your NYC haven at Upper Manhattan!"/>
    <x v="2153"/>
    <s v="Ivan"/>
    <s v="730 Riverside Drive"/>
    <n v="10031"/>
    <x v="0"/>
    <s v="Harlem"/>
    <n v="4083058"/>
    <n v="-739495"/>
    <x v="0"/>
    <x v="139"/>
    <x v="2"/>
    <n v="21"/>
    <d v="2019-04-29T00:00:00"/>
    <n v="0.34"/>
    <n v="1"/>
    <n v="5.6"/>
    <x v="0"/>
    <s v="Ruidoso"/>
    <s v="No considerar"/>
    <x v="0"/>
  </r>
  <r>
    <n v="3394964"/>
    <s v="Your Manhattan haven: dressed in red"/>
    <x v="2153"/>
    <s v="Ivan"/>
    <s v="914 Saint Nicholas Avenue"/>
    <n v="10032"/>
    <x v="0"/>
    <s v="Washington Heights"/>
    <n v="4083132"/>
    <n v="-7394101"/>
    <x v="0"/>
    <x v="19"/>
    <x v="2"/>
    <n v="24"/>
    <d v="2019-06-27T00:00:00"/>
    <n v="0.39"/>
    <n v="1"/>
    <n v="5.6"/>
    <x v="0"/>
    <s v="Ruidoso"/>
    <s v="No considerar"/>
    <x v="0"/>
  </r>
  <r>
    <n v="3395099"/>
    <s v="An Upper-Manhattan room of your own!"/>
    <x v="2153"/>
    <s v="Ivan"/>
    <s v="572 West 156th Street"/>
    <n v="10032"/>
    <x v="0"/>
    <s v="Washington Heights"/>
    <n v="4083328"/>
    <n v="-7394511"/>
    <x v="0"/>
    <x v="266"/>
    <x v="13"/>
    <n v="20"/>
    <d v="2019-06-15T00:00:00"/>
    <n v="0.33"/>
    <n v="1"/>
    <n v="5.6"/>
    <x v="0"/>
    <s v="Ruidoso"/>
    <s v="No considerar"/>
    <x v="0"/>
  </r>
  <r>
    <n v="2087663"/>
    <s v="Chic, neat &amp; cozy small 1 BR Apt"/>
    <x v="2154"/>
    <s v="Boryana"/>
    <s v="31-57 34th Street"/>
    <n v="11106"/>
    <x v="2"/>
    <s v="Astoria"/>
    <n v="4076165"/>
    <n v="-7392179"/>
    <x v="1"/>
    <x v="58"/>
    <x v="2"/>
    <n v="0"/>
    <d v="2016-02-21T00:00:00"/>
    <n v="0.2"/>
    <n v="5"/>
    <n v="6.24"/>
    <x v="0"/>
    <s v="Ruidoso"/>
    <s v="No considerar"/>
    <x v="0"/>
  </r>
  <r>
    <n v="2087524"/>
    <s v="Private Parlour Floor"/>
    <x v="2155"/>
    <s v="Lorna"/>
    <s v="582 Classon Avenue"/>
    <n v="11238"/>
    <x v="1"/>
    <s v="Clinton Hill"/>
    <n v="4068041"/>
    <n v="-7395838"/>
    <x v="1"/>
    <x v="19"/>
    <x v="3"/>
    <n v="74"/>
    <d v="2019-06-11T00:00:00"/>
    <n v="1.93"/>
    <n v="1"/>
    <n v="6.9"/>
    <x v="0"/>
    <s v="Ruidoso"/>
    <s v="No considerar"/>
    <x v="0"/>
  </r>
  <r>
    <n v="2086647"/>
    <s v="LES Sun Drenched w/ Balcony"/>
    <x v="2156"/>
    <s v="Christina"/>
    <s v="47 Ludlow Street"/>
    <n v="10002"/>
    <x v="0"/>
    <s v="Chinatown"/>
    <n v="4071651"/>
    <n v="-7399053"/>
    <x v="1"/>
    <x v="38"/>
    <x v="0"/>
    <n v="2"/>
    <d v="2015-05-19T00:00:00"/>
    <n v="0.03"/>
    <n v="1"/>
    <n v="5.6"/>
    <x v="0"/>
    <s v="Ruidoso"/>
    <s v="No considerar"/>
    <x v="0"/>
  </r>
  <r>
    <n v="2085632"/>
    <s v="Private Deck 2 Bedroom+2 Bath East Village"/>
    <x v="2157"/>
    <s v="Jeni"/>
    <s v="El Jardin del Paraiso East 4th Street"/>
    <n v="10009"/>
    <x v="0"/>
    <s v="East Village"/>
    <n v="4072247"/>
    <n v="-7397923"/>
    <x v="1"/>
    <x v="110"/>
    <x v="8"/>
    <n v="92"/>
    <d v="2018-07-25T00:00:00"/>
    <n v="1.37"/>
    <n v="1"/>
    <n v="5.6"/>
    <x v="0"/>
    <s v="Ruidoso"/>
    <s v="No considerar"/>
    <x v="0"/>
  </r>
  <r>
    <n v="6401592"/>
    <s v="Brooklyn Summer"/>
    <x v="2158"/>
    <s v="Daliso"/>
    <s v="1510 Pacific Street"/>
    <n v="11213"/>
    <x v="1"/>
    <s v="Crown Heights"/>
    <n v="4067704"/>
    <n v="-7393955"/>
    <x v="0"/>
    <x v="59"/>
    <x v="7"/>
    <n v="0"/>
    <d v="2019-05-28T00:00:00"/>
    <n v="0.41"/>
    <n v="1"/>
    <n v="6.9"/>
    <x v="0"/>
    <s v="Ruidoso"/>
    <s v="No considerar"/>
    <x v="0"/>
  </r>
  <r>
    <n v="2104910"/>
    <s v="SPACIOUS APT BK/QUEENS w/BACKYARD!"/>
    <x v="2159"/>
    <s v="Alex"/>
    <s v="28581 Grandview Avenue"/>
    <n v="11385"/>
    <x v="2"/>
    <s v="Ridgewood"/>
    <n v="4070988"/>
    <n v="-7390845"/>
    <x v="1"/>
    <x v="34"/>
    <x v="6"/>
    <n v="57"/>
    <d v="2017-03-08T00:00:00"/>
    <n v="0.89"/>
    <n v="5"/>
    <n v="6.24"/>
    <x v="0"/>
    <s v="Ruidoso"/>
    <s v="No considerar"/>
    <x v="0"/>
  </r>
  <r>
    <n v="2083824"/>
    <s v="Luxurious &amp; Spacious 1 Bedroom Apt"/>
    <x v="2160"/>
    <s v="Sam"/>
    <s v="15 Dunham Place 15"/>
    <n v="11211"/>
    <x v="1"/>
    <s v="Williamsburg"/>
    <n v="4071131"/>
    <n v="-7396813"/>
    <x v="1"/>
    <x v="262"/>
    <x v="1"/>
    <n v="0"/>
    <d v="2015-10-11T00:00:00"/>
    <n v="3.29"/>
    <n v="1"/>
    <n v="7"/>
    <x v="0"/>
    <s v="Ruidoso"/>
    <s v="No considerar"/>
    <x v="0"/>
  </r>
  <r>
    <n v="2083749"/>
    <s v="STYLISH NYC OASIS NEAR CENTRAL PARK"/>
    <x v="2161"/>
    <s v="Rt"/>
    <s v="159 West 106th Street"/>
    <n v="10025"/>
    <x v="0"/>
    <s v="Upper West Side"/>
    <n v="4080033"/>
    <n v="-7396509"/>
    <x v="1"/>
    <x v="28"/>
    <x v="15"/>
    <n v="54"/>
    <d v="2019-01-10T00:00:00"/>
    <n v="0.86"/>
    <n v="1"/>
    <n v="5.6"/>
    <x v="0"/>
    <s v="Ruidoso"/>
    <s v="No considerar"/>
    <x v="0"/>
  </r>
  <r>
    <n v="2094213"/>
    <s v="Large Stylish 1.5 BR Noho/Nolita"/>
    <x v="2162"/>
    <s v="Laura"/>
    <s v="292 Elizabeth Street"/>
    <n v="10012"/>
    <x v="0"/>
    <s v="NoHo"/>
    <n v="4072477"/>
    <n v="-7399323"/>
    <x v="1"/>
    <x v="224"/>
    <x v="6"/>
    <n v="8"/>
    <d v="2017-01-02T00:00:00"/>
    <n v="0.12"/>
    <n v="1"/>
    <n v="5.6"/>
    <x v="0"/>
    <s v="Ruidoso"/>
    <s v="No considerar"/>
    <x v="0"/>
  </r>
  <r>
    <n v="2082694"/>
    <s v="Brand New 3BR Apartment"/>
    <x v="2163"/>
    <s v="Corey"/>
    <s v="181 Stagg Walk"/>
    <n v="11206"/>
    <x v="1"/>
    <s v="Williamsburg"/>
    <n v="4070958"/>
    <n v="-7394287"/>
    <x v="1"/>
    <x v="268"/>
    <x v="0"/>
    <n v="1"/>
    <d v="2014-01-02T00:00:00"/>
    <n v="0.01"/>
    <n v="1"/>
    <n v="7.1"/>
    <x v="0"/>
    <s v="Ruidoso"/>
    <s v="No considerar"/>
    <x v="0"/>
  </r>
  <r>
    <n v="2082670"/>
    <s v="East Williamsburg Room near L train"/>
    <x v="2164"/>
    <s v="Reid"/>
    <s v="140 Montrose Avenue"/>
    <n v="11206"/>
    <x v="1"/>
    <s v="Williamsburg"/>
    <n v="4070674"/>
    <n v="-7394365"/>
    <x v="0"/>
    <x v="69"/>
    <x v="1"/>
    <n v="2"/>
    <d v="2016-06-01T00:00:00"/>
    <n v="0.03"/>
    <n v="1"/>
    <n v="6.9"/>
    <x v="0"/>
    <s v="Ruidoso"/>
    <s v="No considerar"/>
    <x v="0"/>
  </r>
  <r>
    <n v="3523001"/>
    <s v="Lovely Tudor Home with Studio in Queens, NY"/>
    <x v="2165"/>
    <s v="Pat &amp; Ray"/>
    <s v="47-06 188th Street"/>
    <n v="11358"/>
    <x v="2"/>
    <s v="Fresh Meadows"/>
    <n v="4075037"/>
    <n v="-7379154"/>
    <x v="0"/>
    <x v="0"/>
    <x v="7"/>
    <n v="0"/>
    <d v="2016-10-10T00:00:00"/>
    <n v="4.0999999999999996"/>
    <n v="5"/>
    <n v="6.24"/>
    <x v="0"/>
    <s v="Ruidoso"/>
    <s v="No considerar"/>
    <x v="0"/>
  </r>
  <r>
    <n v="6056028"/>
    <s v="Central Park W Pristine Apartment"/>
    <x v="2166"/>
    <s v="Lori"/>
    <s v="El Dorado 300"/>
    <n v="10025"/>
    <x v="0"/>
    <s v="Upper West Side"/>
    <n v="4078826"/>
    <n v="-7396767"/>
    <x v="1"/>
    <x v="17"/>
    <x v="1"/>
    <n v="19"/>
    <d v="2019-06-11T00:00:00"/>
    <n v="0.38"/>
    <n v="1"/>
    <n v="5.7"/>
    <x v="0"/>
    <s v="Ruidoso"/>
    <s v="No considerar"/>
    <x v="0"/>
  </r>
  <r>
    <n v="4217758"/>
    <s v="Beautiful Apartment in Bushwick/Ridgewood"/>
    <x v="2167"/>
    <s v="Lumin And Hendrik"/>
    <s v="1724 Hart Street"/>
    <n v="11385"/>
    <x v="2"/>
    <s v="Ridgewood"/>
    <n v="4070729"/>
    <n v="-7391697"/>
    <x v="1"/>
    <x v="97"/>
    <x v="6"/>
    <n v="157"/>
    <d v="2019-07-05T00:00:00"/>
    <n v="2.73"/>
    <n v="5"/>
    <n v="6.24"/>
    <x v="0"/>
    <s v="Ruidoso"/>
    <s v="No considerar"/>
    <x v="0"/>
  </r>
  <r>
    <n v="6196265"/>
    <s v="Charming House in Astoria"/>
    <x v="2168"/>
    <s v="Ambre"/>
    <s v="20-46 28th Street"/>
    <n v="11105"/>
    <x v="2"/>
    <s v="Ditmars Steinway"/>
    <n v="407802"/>
    <n v="-7390913"/>
    <x v="1"/>
    <x v="5"/>
    <x v="7"/>
    <n v="1"/>
    <d v="2015-07-02T00:00:00"/>
    <n v="0.02"/>
    <n v="5"/>
    <n v="6.24"/>
    <x v="0"/>
    <s v="Ruidoso"/>
    <s v="No considerar"/>
    <x v="0"/>
  </r>
  <r>
    <n v="2076101"/>
    <s v="Cozy 1BR in Morningside Heights"/>
    <x v="2169"/>
    <s v="Robyn"/>
    <s v="Citi Bike - Broadway &amp; West 122nd Street Broadway"/>
    <n v="10115"/>
    <x v="0"/>
    <s v="Morningside Heights"/>
    <n v="4081233"/>
    <n v="-7396101"/>
    <x v="1"/>
    <x v="15"/>
    <x v="1"/>
    <n v="1"/>
    <d v="2016-03-20T00:00:00"/>
    <n v="0.02"/>
    <n v="1"/>
    <n v="5.6"/>
    <x v="0"/>
    <s v="Ruidoso"/>
    <s v="No considerar"/>
    <x v="0"/>
  </r>
  <r>
    <n v="343971"/>
    <s v="Beautiful Room in a Beautiful New NYC Apartment"/>
    <x v="2170"/>
    <s v="Ben"/>
    <s v="Herman â€œDennyâ€ Farrell Pedestrian Bridge Hamilton Heights"/>
    <n v="10031"/>
    <x v="0"/>
    <s v="Harlem"/>
    <n v="4083177"/>
    <s v="-73.95"/>
    <x v="0"/>
    <x v="14"/>
    <x v="1"/>
    <n v="56"/>
    <d v="2018-07-16T00:00:00"/>
    <n v="0.64"/>
    <n v="1"/>
    <n v="5.6"/>
    <x v="0"/>
    <s v="Ruidoso"/>
    <s v="No considerar"/>
    <x v="0"/>
  </r>
  <r>
    <n v="2075471"/>
    <s v="Big room in Greenpoint."/>
    <x v="2171"/>
    <s v="Brandon"/>
    <s v="1024 Manhattan Avenue"/>
    <n v="11222"/>
    <x v="1"/>
    <s v="Greenpoint"/>
    <n v="4073397"/>
    <n v="-7395442"/>
    <x v="0"/>
    <x v="139"/>
    <x v="3"/>
    <n v="4"/>
    <d v="2014-05-20T00:00:00"/>
    <n v="0.06"/>
    <n v="1"/>
    <n v="6.9"/>
    <x v="0"/>
    <s v="Ruidoso"/>
    <s v="No considerar"/>
    <x v="0"/>
  </r>
  <r>
    <n v="2075377"/>
    <s v="Studio Apartment centrally located!"/>
    <x v="2172"/>
    <s v="Lisa"/>
    <s v="222 East 24th Street"/>
    <n v="10010"/>
    <x v="0"/>
    <s v="Kips Bay"/>
    <n v="4073899"/>
    <n v="-7398153"/>
    <x v="1"/>
    <x v="91"/>
    <x v="0"/>
    <n v="0"/>
    <d v="2019-06-16T00:00:00"/>
    <n v="4.07"/>
    <n v="1"/>
    <n v="5.6"/>
    <x v="0"/>
    <s v="Ruidoso"/>
    <s v="No considerar"/>
    <x v="0"/>
  </r>
  <r>
    <n v="3811639"/>
    <s v="Beautiful sun-filled Loft BROOKLYN"/>
    <x v="2173"/>
    <s v="Samantha"/>
    <s v="10 Saint Nicholas Avenue"/>
    <n v="11237"/>
    <x v="1"/>
    <s v="Bushwick"/>
    <n v="4070784"/>
    <n v="-7392224"/>
    <x v="1"/>
    <x v="3"/>
    <x v="0"/>
    <n v="203"/>
    <d v="2019-06-22T00:00:00"/>
    <n v="3.42"/>
    <n v="1"/>
    <n v="6.9"/>
    <x v="0"/>
    <s v="Ruidoso"/>
    <s v="No considerar"/>
    <x v="0"/>
  </r>
  <r>
    <n v="4838540"/>
    <s v="103rd st/lex/clean, Comfort and big  room"/>
    <x v="2174"/>
    <s v="Mj"/>
    <s v="126 East 104th Street"/>
    <n v="10029"/>
    <x v="0"/>
    <s v="East Harlem"/>
    <n v="4079113"/>
    <n v="-7394792"/>
    <x v="0"/>
    <x v="70"/>
    <x v="2"/>
    <n v="7"/>
    <d v="2018-05-14T00:00:00"/>
    <n v="0.22"/>
    <n v="1"/>
    <n v="5.6"/>
    <x v="0"/>
    <s v="Ruidoso"/>
    <s v="No considerar"/>
    <x v="0"/>
  </r>
  <r>
    <n v="2908417"/>
    <s v="Huge Room in Brooklyn Loft"/>
    <x v="2175"/>
    <s v="Jeffrey"/>
    <s v="296 Ellery Street"/>
    <n v="11206"/>
    <x v="1"/>
    <s v="Bedford-Stuyvesant"/>
    <n v="4069924"/>
    <n v="-7394057"/>
    <x v="0"/>
    <x v="142"/>
    <x v="7"/>
    <n v="6"/>
    <d v="2017-09-10T00:00:00"/>
    <n v="0.1"/>
    <n v="1"/>
    <n v="6.9"/>
    <x v="0"/>
    <s v="Ruidoso"/>
    <s v="Dentro del presupuesto"/>
    <x v="0"/>
  </r>
  <r>
    <n v="2071420"/>
    <s v="Classic Chelsea Brownstone 1 Bedroom"/>
    <x v="2176"/>
    <s v="Wade"/>
    <s v="309 West 20th Street"/>
    <n v="10011"/>
    <x v="0"/>
    <s v="Chelsea"/>
    <n v="4074374"/>
    <n v="-7400044"/>
    <x v="1"/>
    <x v="27"/>
    <x v="6"/>
    <n v="177"/>
    <d v="2019-07-01T00:00:00"/>
    <n v="2.85"/>
    <n v="1"/>
    <n v="5.6"/>
    <x v="0"/>
    <s v="Ruidoso"/>
    <s v="No considerar"/>
    <x v="0"/>
  </r>
  <r>
    <n v="2070290"/>
    <s v="LARGE 2 BEDROOM FOR SUPER BOWL "/>
    <x v="2177"/>
    <s v="Yigal"/>
    <s v="Addison Hall 457"/>
    <n v="10019"/>
    <x v="0"/>
    <s v="Hell's Kitchen"/>
    <n v="4076874"/>
    <n v="-7398757"/>
    <x v="1"/>
    <x v="261"/>
    <x v="1"/>
    <n v="0"/>
    <d v="2016-09-11T00:00:00"/>
    <n v="0.24"/>
    <n v="2"/>
    <n v="5.7"/>
    <x v="0"/>
    <s v="Ruidoso"/>
    <s v="No considerar"/>
    <x v="0"/>
  </r>
  <r>
    <n v="2069059"/>
    <s v="Cozy 2BR Brooklyn retreat w/Bckyard"/>
    <x v="2178"/>
    <s v="Carolyn"/>
    <s v="280 14th Street"/>
    <n v="11215"/>
    <x v="1"/>
    <s v="South Slope"/>
    <n v="4066551"/>
    <n v="-7398805"/>
    <x v="0"/>
    <x v="12"/>
    <x v="10"/>
    <n v="0"/>
    <d v="2019-07-01T00:00:00"/>
    <n v="4.13"/>
    <n v="1"/>
    <n v="6.9"/>
    <x v="0"/>
    <s v="Ruidoso"/>
    <s v="No considerar"/>
    <x v="0"/>
  </r>
  <r>
    <n v="2069051"/>
    <s v="Your private space in Brooklyn"/>
    <x v="2179"/>
    <s v="Frank"/>
    <s v="385 Humboldt Street"/>
    <n v="11211"/>
    <x v="1"/>
    <s v="Williamsburg"/>
    <n v="4071524"/>
    <n v="-7394299"/>
    <x v="0"/>
    <x v="46"/>
    <x v="1"/>
    <n v="17"/>
    <d v="2019-05-12T00:00:00"/>
    <n v="0.55000000000000004"/>
    <n v="1"/>
    <n v="6.9"/>
    <x v="0"/>
    <s v="Ruidoso"/>
    <s v="No considerar"/>
    <x v="0"/>
  </r>
  <r>
    <n v="2123079"/>
    <s v="Artist Loft Studio close to all"/>
    <x v="2180"/>
    <s v="Julian"/>
    <s v="25-20 Broadway"/>
    <n v="11106"/>
    <x v="2"/>
    <s v="Long Island City"/>
    <n v="4076304"/>
    <n v="-7392777"/>
    <x v="1"/>
    <x v="61"/>
    <x v="0"/>
    <n v="80"/>
    <d v="2019-07-02T00:00:00"/>
    <n v="1.74"/>
    <n v="5"/>
    <n v="6.24"/>
    <x v="0"/>
    <s v="Ruidoso"/>
    <s v="No considerar"/>
    <x v="0"/>
  </r>
  <r>
    <n v="3741405"/>
    <s v="2br in Manhattan NY "/>
    <x v="2181"/>
    <s v="Nataly"/>
    <s v="167 Morningside Avenue"/>
    <n v="10027"/>
    <x v="0"/>
    <s v="Harlem"/>
    <n v="4081217"/>
    <n v="-7395303"/>
    <x v="1"/>
    <x v="28"/>
    <x v="1"/>
    <n v="3"/>
    <d v="2016-01-02T00:00:00"/>
    <n v="0.05"/>
    <n v="1"/>
    <n v="5.6"/>
    <x v="0"/>
    <s v="Ruidoso"/>
    <s v="No considerar"/>
    <x v="0"/>
  </r>
  <r>
    <n v="6182580"/>
    <s v="Private Room In a Goodhome"/>
    <x v="2182"/>
    <s v="Odalys &amp; Maya"/>
    <s v="1377 Bedford Avenue"/>
    <n v="11216"/>
    <x v="1"/>
    <s v="Crown Heights"/>
    <n v="4067603"/>
    <n v="-7395302"/>
    <x v="0"/>
    <x v="100"/>
    <x v="3"/>
    <n v="1"/>
    <d v="2016-01-02T00:00:00"/>
    <n v="0.02"/>
    <n v="1"/>
    <n v="6.9"/>
    <x v="0"/>
    <s v="Ruidoso"/>
    <s v="No considerar"/>
    <x v="0"/>
  </r>
  <r>
    <n v="2105180"/>
    <s v="COZY CLEAN BDR 3 MINUTE WALK FROM GRAND CENTRAL"/>
    <x v="2183"/>
    <s v="David"/>
    <s v="105 East 38th Street"/>
    <n v="10016"/>
    <x v="0"/>
    <s v="Murray Hill"/>
    <n v="4074961"/>
    <n v="-7397865"/>
    <x v="0"/>
    <x v="14"/>
    <x v="6"/>
    <n v="10"/>
    <d v="2017-01-29T00:00:00"/>
    <n v="0.32"/>
    <n v="1"/>
    <n v="5.6"/>
    <x v="0"/>
    <s v="Ruidoso"/>
    <s v="No considerar"/>
    <x v="0"/>
  </r>
  <r>
    <n v="2067688"/>
    <s v="MIDTOWN MANHATTAN-WALKING DISTANCE TO EMPIRE STATE"/>
    <x v="2183"/>
    <s v="David"/>
    <s v="HillRose28 East 28th Street"/>
    <n v="10016"/>
    <x v="0"/>
    <s v="Kips Bay"/>
    <n v="4074221"/>
    <n v="-7398121"/>
    <x v="0"/>
    <x v="64"/>
    <x v="6"/>
    <n v="2"/>
    <d v="2017-01-02T00:00:00"/>
    <n v="0.06"/>
    <n v="1"/>
    <n v="5.6"/>
    <x v="0"/>
    <s v="Ruidoso"/>
    <s v="No considerar"/>
    <x v="0"/>
  </r>
  <r>
    <n v="2067166"/>
    <s v="Private Room in Upper East Side"/>
    <x v="2184"/>
    <s v="Diana"/>
    <s v="502 East 79th Street"/>
    <n v="10075"/>
    <x v="0"/>
    <s v="Upper East Side"/>
    <n v="4077127"/>
    <n v="-7395033"/>
    <x v="1"/>
    <x v="3"/>
    <x v="0"/>
    <n v="2"/>
    <d v="2017-07-25T00:00:00"/>
    <n v="0.08"/>
    <n v="1"/>
    <n v="5.6"/>
    <x v="0"/>
    <s v="Ruidoso"/>
    <s v="No considerar"/>
    <x v="0"/>
  </r>
  <r>
    <n v="4757212"/>
    <s v="Studio apartment Midtown East in NY"/>
    <x v="2185"/>
    <s v="Eveline"/>
    <s v="The Churchill 300"/>
    <n v="10016"/>
    <x v="0"/>
    <s v="Murray Hill"/>
    <n v="4074811"/>
    <n v="-7397298"/>
    <x v="1"/>
    <x v="7"/>
    <x v="5"/>
    <n v="26"/>
    <d v="2016-07-29T00:00:00"/>
    <n v="0.47"/>
    <n v="1"/>
    <n v="5.6"/>
    <x v="0"/>
    <s v="Ruidoso"/>
    <s v="No considerar"/>
    <x v="0"/>
  </r>
  <r>
    <n v="6349111"/>
    <s v="Perfect location!"/>
    <x v="2186"/>
    <s v="Dajana"/>
    <s v="23 Avenue A"/>
    <n v="10009"/>
    <x v="0"/>
    <s v="East Village"/>
    <n v="4072297"/>
    <n v="-7398604"/>
    <x v="0"/>
    <x v="98"/>
    <x v="6"/>
    <n v="1"/>
    <d v="2015-05-25T00:00:00"/>
    <n v="0.02"/>
    <n v="1"/>
    <n v="5.6"/>
    <x v="0"/>
    <s v="Ruidoso"/>
    <s v="No considerar"/>
    <x v="0"/>
  </r>
  <r>
    <n v="4386513"/>
    <s v="2 Bedroom Duplex, INCREDIBLE views! 30day discount"/>
    <x v="2187"/>
    <s v="Dan"/>
    <s v="710 East 9th Street"/>
    <n v="10009"/>
    <x v="0"/>
    <s v="East Village"/>
    <n v="4072478"/>
    <n v="-7397771"/>
    <x v="1"/>
    <x v="43"/>
    <x v="0"/>
    <n v="12"/>
    <d v="2019-06-10T00:00:00"/>
    <n v="0.21"/>
    <n v="1"/>
    <n v="5.6"/>
    <x v="0"/>
    <s v="Ruidoso"/>
    <s v="No considerar"/>
    <x v="0"/>
  </r>
  <r>
    <n v="5821886"/>
    <s v="Sunny,Private,Williamsburg 1BD Apt"/>
    <x v="2188"/>
    <s v="William"/>
    <s v="88 Marcy Avenue"/>
    <n v="11211"/>
    <x v="1"/>
    <s v="Williamsburg"/>
    <n v="4071122"/>
    <n v="-7395602"/>
    <x v="1"/>
    <x v="1"/>
    <x v="1"/>
    <n v="3"/>
    <d v="2015-07-01T00:00:00"/>
    <n v="0.06"/>
    <n v="1"/>
    <n v="6.9"/>
    <x v="0"/>
    <s v="Ruidoso"/>
    <s v="No considerar"/>
    <x v="0"/>
  </r>
  <r>
    <n v="2061811"/>
    <s v="Great NYC Location for beginning of JULY"/>
    <x v="2189"/>
    <s v="Julia"/>
    <s v="150 West 74th Street"/>
    <n v="10023"/>
    <x v="0"/>
    <s v="Upper West Side"/>
    <n v="4077928"/>
    <n v="-7397966"/>
    <x v="1"/>
    <x v="61"/>
    <x v="7"/>
    <n v="3"/>
    <d v="2016-01-05T00:00:00"/>
    <n v="0.04"/>
    <n v="1"/>
    <n v="5.6"/>
    <x v="0"/>
    <s v="Ruidoso"/>
    <s v="No considerar"/>
    <x v="0"/>
  </r>
  <r>
    <n v="2061367"/>
    <s v="Room on Upper West Side, Manhattan"/>
    <x v="2190"/>
    <s v="Brooke"/>
    <s v="108 West 74th Street"/>
    <n v="10023"/>
    <x v="0"/>
    <s v="Upper West Side"/>
    <n v="4077895"/>
    <n v="-7397837"/>
    <x v="0"/>
    <x v="6"/>
    <x v="6"/>
    <n v="0"/>
    <d v="2017-07-17T00:00:00"/>
    <n v="3.16"/>
    <n v="1"/>
    <n v="5.6"/>
    <x v="0"/>
    <s v="Ruidoso"/>
    <s v="No considerar"/>
    <x v="0"/>
  </r>
  <r>
    <n v="2060768"/>
    <s v="West Village Apt steps to Path"/>
    <x v="2191"/>
    <s v="Raj"/>
    <s v="The Archives 666"/>
    <n v="10014"/>
    <x v="0"/>
    <s v="West Village"/>
    <n v="4073246"/>
    <n v="-7400854"/>
    <x v="1"/>
    <x v="182"/>
    <x v="1"/>
    <n v="0"/>
    <d v="2016-05-07T00:00:00"/>
    <n v="3.86"/>
    <n v="2"/>
    <n v="5.8"/>
    <x v="0"/>
    <s v="Ruidoso"/>
    <s v="No considerar"/>
    <x v="0"/>
  </r>
  <r>
    <n v="2100887"/>
    <s v="1200sqft artsy loft SOHO/NOLITA gem"/>
    <x v="2192"/>
    <s v="Adar"/>
    <s v="CafÃ© Grumpy 177"/>
    <n v="10012"/>
    <x v="0"/>
    <s v="Nolita"/>
    <n v="4072045"/>
    <n v="-7399598"/>
    <x v="1"/>
    <x v="184"/>
    <x v="0"/>
    <n v="6"/>
    <d v="2015-05-19T00:00:00"/>
    <n v="0.1"/>
    <n v="1"/>
    <n v="5.7"/>
    <x v="0"/>
    <s v="Ruidoso"/>
    <s v="No considerar"/>
    <x v="0"/>
  </r>
  <r>
    <n v="4700894"/>
    <s v="PEACEFUL NYC 2-Bedroom FLAT"/>
    <x v="2193"/>
    <s v="Mike"/>
    <s v="224 East 118th Street"/>
    <n v="10035"/>
    <x v="0"/>
    <s v="East Harlem"/>
    <n v="4079863"/>
    <n v="-7393795"/>
    <x v="1"/>
    <x v="17"/>
    <x v="7"/>
    <n v="28"/>
    <d v="2019-06-23T00:00:00"/>
    <n v="0.55000000000000004"/>
    <n v="1"/>
    <n v="5.6"/>
    <x v="0"/>
    <s v="Ruidoso"/>
    <s v="No considerar"/>
    <x v="0"/>
  </r>
  <r>
    <n v="2057553"/>
    <s v="PRIVATE ROOM in Peacuful 2-Bedroom"/>
    <x v="2193"/>
    <s v="Mike"/>
    <s v="El Gallo Social Club Inc. East 118th Street"/>
    <n v="10035"/>
    <x v="0"/>
    <s v="East Harlem"/>
    <n v="4079981"/>
    <n v="-7394048"/>
    <x v="0"/>
    <x v="3"/>
    <x v="7"/>
    <n v="7"/>
    <d v="2018-10-15T00:00:00"/>
    <n v="0.12"/>
    <n v="1"/>
    <n v="5.6"/>
    <x v="0"/>
    <s v="Ruidoso"/>
    <s v="No considerar"/>
    <x v="0"/>
  </r>
  <r>
    <n v="2057595"/>
    <s v="Great location in the East Village"/>
    <x v="2194"/>
    <s v="Steve"/>
    <s v="34 East 7th Street"/>
    <n v="10003"/>
    <x v="0"/>
    <s v="East Village"/>
    <n v="4072829"/>
    <n v="-7398907"/>
    <x v="0"/>
    <x v="178"/>
    <x v="35"/>
    <n v="42"/>
    <d v="2019-05-25T00:00:00"/>
    <n v="0.62"/>
    <n v="1"/>
    <n v="5.6"/>
    <x v="0"/>
    <s v="Ruidoso"/>
    <s v="No considerar"/>
    <x v="0"/>
  </r>
  <r>
    <n v="2057403"/>
    <s v="Spacious Upper West side 2 bedroom apartment"/>
    <x v="2195"/>
    <s v="Connie"/>
    <s v="100 West 93rd Street"/>
    <n v="10025"/>
    <x v="0"/>
    <s v="Upper West Side"/>
    <n v="4079053"/>
    <n v="-7396956"/>
    <x v="1"/>
    <x v="15"/>
    <x v="2"/>
    <n v="8"/>
    <d v="2019-01-01T00:00:00"/>
    <n v="0.12"/>
    <n v="1"/>
    <n v="5.6"/>
    <x v="0"/>
    <s v="Ruidoso"/>
    <s v="No considerar"/>
    <x v="0"/>
  </r>
  <r>
    <n v="2057295"/>
    <s v="Junior 1-BR in West Village"/>
    <x v="2196"/>
    <s v="Amanda"/>
    <s v="239 Bleecker Street"/>
    <n v="10014"/>
    <x v="0"/>
    <s v="West Village"/>
    <n v="4073075"/>
    <n v="-7400238"/>
    <x v="1"/>
    <x v="29"/>
    <x v="41"/>
    <n v="21"/>
    <d v="2018-01-02T00:00:00"/>
    <n v="0.31"/>
    <n v="1"/>
    <n v="5.6"/>
    <x v="0"/>
    <s v="Ruidoso"/>
    <s v="Dentro del presupuesto"/>
    <x v="0"/>
  </r>
  <r>
    <n v="2165107"/>
    <s v="Cozy Manhattan 1 BR"/>
    <x v="2197"/>
    <s v="Sean"/>
    <s v="Bridge Tower Place East 60th Street"/>
    <n v="10022"/>
    <x v="0"/>
    <s v="Upper East Side"/>
    <n v="407604"/>
    <n v="-7396029"/>
    <x v="1"/>
    <x v="6"/>
    <x v="13"/>
    <n v="29"/>
    <d v="2019-05-30T00:00:00"/>
    <n v="0.47"/>
    <n v="1"/>
    <n v="5.6"/>
    <x v="0"/>
    <s v="Ruidoso"/>
    <s v="No considerar"/>
    <x v="0"/>
  </r>
  <r>
    <n v="2283001"/>
    <s v="Gorgeous 1 bdrm in Carroll Gardens"/>
    <x v="2198"/>
    <s v="Vanessa"/>
    <s v="Carroll Park Athletic Field Court Street"/>
    <n v="11231"/>
    <x v="1"/>
    <s v="Carroll Gardens"/>
    <n v="4068123"/>
    <n v="-7399558"/>
    <x v="1"/>
    <x v="26"/>
    <x v="6"/>
    <n v="97"/>
    <d v="2019-07-06T00:00:00"/>
    <n v="1.83"/>
    <n v="1"/>
    <n v="6.9"/>
    <x v="0"/>
    <s v="Ruidoso"/>
    <s v="No considerar"/>
    <x v="0"/>
  </r>
  <r>
    <n v="5761564"/>
    <s v="East Village - Private Room in 2 BR"/>
    <x v="2199"/>
    <s v="Ben"/>
    <s v="329 East 12th Street"/>
    <n v="10003"/>
    <x v="0"/>
    <s v="East Village"/>
    <n v="4073065"/>
    <n v="-7398444"/>
    <x v="0"/>
    <x v="6"/>
    <x v="1"/>
    <n v="0"/>
    <d v="2019-06-22T00:00:00"/>
    <n v="0.37"/>
    <n v="1"/>
    <n v="5.6"/>
    <x v="0"/>
    <s v="Ruidoso"/>
    <s v="No considerar"/>
    <x v="0"/>
  </r>
  <r>
    <n v="3950114"/>
    <s v="Warm, Spacious, Convenient and Cozy"/>
    <x v="2200"/>
    <s v="Erika"/>
    <s v="NYPD 114 PCT 34-16"/>
    <n v="11103"/>
    <x v="2"/>
    <s v="Astoria"/>
    <n v="4076957"/>
    <n v="-7391502"/>
    <x v="0"/>
    <x v="70"/>
    <x v="6"/>
    <n v="16"/>
    <d v="2019-07-01T00:00:00"/>
    <n v="0.27"/>
    <n v="5"/>
    <n v="6.24"/>
    <x v="0"/>
    <s v="Ruidoso"/>
    <s v="No considerar"/>
    <x v="0"/>
  </r>
  <r>
    <n v="2055819"/>
    <s v="Garden Oasis, Williamsburg!        "/>
    <x v="2201"/>
    <s v="Mike"/>
    <s v="Harry Van Arsdale High School North 7th Street"/>
    <n v="11211"/>
    <x v="1"/>
    <s v="Williamsburg"/>
    <n v="4071589"/>
    <n v="-7395534"/>
    <x v="1"/>
    <x v="269"/>
    <x v="1"/>
    <n v="200"/>
    <d v="2019-07-05T00:00:00"/>
    <n v="3.37"/>
    <n v="1"/>
    <n v="6.9"/>
    <x v="0"/>
    <s v="Ruidoso"/>
    <s v="No considerar"/>
    <x v="0"/>
  </r>
  <r>
    <n v="2055614"/>
    <s v="Lovely designer's studio"/>
    <x v="2202"/>
    <s v="Gigi"/>
    <s v="83 Hanson Place"/>
    <n v="11217"/>
    <x v="1"/>
    <s v="Fort Greene"/>
    <n v="406856"/>
    <n v="-7397418"/>
    <x v="0"/>
    <x v="14"/>
    <x v="15"/>
    <n v="13"/>
    <d v="2018-10-08T00:00:00"/>
    <n v="0.19"/>
    <n v="1"/>
    <n v="6.9"/>
    <x v="0"/>
    <s v="Ruidoso"/>
    <s v="No considerar"/>
    <x v="0"/>
  </r>
  <r>
    <n v="2055467"/>
    <s v="Great Location on St. Marks Place"/>
    <x v="2203"/>
    <s v="Steven"/>
    <s v="41 Saint Mark's Place"/>
    <n v="10003"/>
    <x v="0"/>
    <s v="East Village"/>
    <n v="4072852"/>
    <n v="-7398705"/>
    <x v="1"/>
    <x v="5"/>
    <x v="1"/>
    <n v="0"/>
    <d v="2015-09-01T00:00:00"/>
    <n v="2.12"/>
    <n v="1"/>
    <n v="5.6"/>
    <x v="0"/>
    <s v="Ruidoso"/>
    <s v="No considerar"/>
    <x v="0"/>
  </r>
  <r>
    <n v="2055303"/>
    <s v="South Harlem 1 Bedroom Apartment"/>
    <x v="2204"/>
    <s v="Ashley &amp; Nate"/>
    <s v="1864 Adam Clayton Powell Jr. Boulevard"/>
    <n v="10026"/>
    <x v="0"/>
    <s v="Harlem"/>
    <n v="4080163"/>
    <n v="-7395413"/>
    <x v="1"/>
    <x v="100"/>
    <x v="0"/>
    <n v="58"/>
    <d v="2017-01-01T00:00:00"/>
    <n v="0.97"/>
    <n v="1"/>
    <n v="5.6"/>
    <x v="0"/>
    <s v="Ruidoso"/>
    <s v="No considerar"/>
    <x v="0"/>
  </r>
  <r>
    <n v="2055050"/>
    <s v="Charming studio upper east side NYC"/>
    <x v="2205"/>
    <s v="Candace"/>
    <s v="315 East 80th Street"/>
    <n v="10075"/>
    <x v="0"/>
    <s v="Upper East Side"/>
    <n v="4077376"/>
    <n v="-7395343"/>
    <x v="1"/>
    <x v="0"/>
    <x v="2"/>
    <n v="54"/>
    <d v="2019-06-01T00:00:00"/>
    <n v="0.9"/>
    <n v="1"/>
    <n v="5.6"/>
    <x v="0"/>
    <s v="Ruidoso"/>
    <s v="No considerar"/>
    <x v="0"/>
  </r>
  <r>
    <n v="6142960"/>
    <s v="CleanLovely 1BR Apt in Clinton Hill"/>
    <x v="2206"/>
    <s v="Scarlet"/>
    <s v="208 Taaffe Place"/>
    <n v="11205"/>
    <x v="1"/>
    <s v="Bedford-Stuyvesant"/>
    <n v="4069315"/>
    <n v="-7395998"/>
    <x v="1"/>
    <x v="7"/>
    <x v="6"/>
    <n v="19"/>
    <d v="2016-06-10T00:00:00"/>
    <n v="0.44"/>
    <n v="1"/>
    <n v="6.9"/>
    <x v="0"/>
    <s v="Ruidoso"/>
    <s v="No considerar"/>
    <x v="0"/>
  </r>
  <r>
    <n v="2392296"/>
    <s v="A Simple, Calm Space"/>
    <x v="2207"/>
    <s v="Aota"/>
    <s v="3810 Bailey Avenue"/>
    <n v="10463"/>
    <x v="3"/>
    <s v="Kingsbridge"/>
    <n v="4088437"/>
    <n v="-7389746"/>
    <x v="2"/>
    <x v="123"/>
    <x v="6"/>
    <n v="6"/>
    <d v="2016-09-22T00:00:00"/>
    <n v="0.16"/>
    <n v="5"/>
    <n v="7.84"/>
    <x v="0"/>
    <s v="Ruidoso"/>
    <s v="No considerar"/>
    <x v="0"/>
  </r>
  <r>
    <n v="4730379"/>
    <s v="Bedroom in Spacious East Village Apt"/>
    <x v="2208"/>
    <s v="Amanda"/>
    <s v="57 East 4th Street"/>
    <n v="10003"/>
    <x v="0"/>
    <s v="East Village"/>
    <n v="4072717"/>
    <n v="-73991"/>
    <x v="0"/>
    <x v="59"/>
    <x v="26"/>
    <n v="0"/>
    <d v="2019-03-10T00:00:00"/>
    <n v="0.13"/>
    <n v="1"/>
    <n v="5.6"/>
    <x v="0"/>
    <s v="Ruidoso"/>
    <s v="No considerar"/>
    <x v="0"/>
  </r>
  <r>
    <n v="4823910"/>
    <s v="Spacious and light-filled Manhattan apartment"/>
    <x v="2209"/>
    <s v="Florence"/>
    <s v="250 West 92nd Street"/>
    <n v="10025"/>
    <x v="0"/>
    <s v="Upper West Side"/>
    <n v="4079228"/>
    <n v="-7397414"/>
    <x v="1"/>
    <x v="141"/>
    <x v="12"/>
    <n v="0"/>
    <d v="2017-12-11T00:00:00"/>
    <n v="0.06"/>
    <n v="1"/>
    <n v="5.6"/>
    <x v="0"/>
    <s v="Ruidoso"/>
    <s v="Dentro del presupuesto"/>
    <x v="0"/>
  </r>
  <r>
    <n v="3760158"/>
    <s v="Hey Beautiful Brooklyn Brownstone!"/>
    <x v="2210"/>
    <s v="Donna"/>
    <s v="399 Park Place"/>
    <n v="11238"/>
    <x v="1"/>
    <s v="Prospect Heights"/>
    <n v="4067609"/>
    <n v="-7396459"/>
    <x v="1"/>
    <x v="23"/>
    <x v="0"/>
    <n v="39"/>
    <d v="2019-04-21T00:00:00"/>
    <n v="0.71"/>
    <n v="1"/>
    <n v="6.9"/>
    <x v="0"/>
    <s v="Ruidoso"/>
    <s v="No considerar"/>
    <x v="0"/>
  </r>
  <r>
    <n v="2219294"/>
    <s v="Great Studio!"/>
    <x v="2211"/>
    <s v="Jennifer"/>
    <s v="144 West 88th Street"/>
    <n v="10024"/>
    <x v="0"/>
    <s v="Upper West Side"/>
    <n v="4078835"/>
    <n v="-7397257"/>
    <x v="1"/>
    <x v="28"/>
    <x v="1"/>
    <n v="0"/>
    <d v="2019-01-01T00:00:00"/>
    <n v="0.16"/>
    <n v="1"/>
    <n v="5.6"/>
    <x v="0"/>
    <s v="Ruidoso"/>
    <s v="No considerar"/>
    <x v="0"/>
  </r>
  <r>
    <n v="2043329"/>
    <s v="Studio in Hell's Kitchen"/>
    <x v="2212"/>
    <s v="Erin"/>
    <s v="421 West 51st Street"/>
    <n v="10019"/>
    <x v="0"/>
    <s v="Hell's Kitchen"/>
    <n v="4076473"/>
    <n v="-7398937"/>
    <x v="1"/>
    <x v="6"/>
    <x v="6"/>
    <n v="11"/>
    <d v="2015-05-27T00:00:00"/>
    <n v="0.16"/>
    <n v="1"/>
    <n v="5.6"/>
    <x v="0"/>
    <s v="Ruidoso"/>
    <s v="No considerar"/>
    <x v="0"/>
  </r>
  <r>
    <n v="4677056"/>
    <s v="1,200 sq/ft loft +private backyard "/>
    <x v="2213"/>
    <s v="Avi"/>
    <s v="315 Hudson Street"/>
    <n v="10013"/>
    <x v="0"/>
    <s v="SoHo"/>
    <n v="4072632"/>
    <n v="-7400749"/>
    <x v="1"/>
    <x v="232"/>
    <x v="0"/>
    <n v="1"/>
    <d v="2015-02-16T00:00:00"/>
    <n v="0.02"/>
    <n v="1"/>
    <n v="5.7"/>
    <x v="0"/>
    <s v="Ruidoso"/>
    <s v="No considerar"/>
    <x v="0"/>
  </r>
  <r>
    <n v="4447611"/>
    <s v="1 BR in Gramercy Park"/>
    <x v="2214"/>
    <s v="Jared"/>
    <s v="211 East 18th Street"/>
    <n v="10003"/>
    <x v="0"/>
    <s v="Gramercy"/>
    <n v="4073577"/>
    <n v="-7398455"/>
    <x v="1"/>
    <x v="40"/>
    <x v="1"/>
    <n v="0"/>
    <d v="2015-08-21T00:00:00"/>
    <n v="0.06"/>
    <n v="1"/>
    <n v="5.7"/>
    <x v="0"/>
    <s v="Ruidoso"/>
    <s v="No considerar"/>
    <x v="0"/>
  </r>
  <r>
    <n v="2041143"/>
    <s v="Perfect for Visiting Family"/>
    <x v="2215"/>
    <s v="Sara"/>
    <s v="15 Garfield Place"/>
    <n v="11215"/>
    <x v="1"/>
    <s v="Park Slope"/>
    <n v="4067559"/>
    <n v="-7398362"/>
    <x v="1"/>
    <x v="0"/>
    <x v="0"/>
    <n v="1"/>
    <d v="2016-08-28T00:00:00"/>
    <n v="0.03"/>
    <n v="1"/>
    <n v="6.9"/>
    <x v="0"/>
    <s v="Ruidoso"/>
    <s v="No considerar"/>
    <x v="0"/>
  </r>
  <r>
    <n v="3344177"/>
    <s v="Park Slope Haven"/>
    <x v="2216"/>
    <s v="Richard"/>
    <s v="414 9th Street"/>
    <n v="11215"/>
    <x v="1"/>
    <s v="South Slope"/>
    <n v="406674"/>
    <n v="-7398273"/>
    <x v="1"/>
    <x v="17"/>
    <x v="11"/>
    <n v="4"/>
    <d v="2019-06-28T00:00:00"/>
    <n v="0.18"/>
    <n v="1"/>
    <n v="6.9"/>
    <x v="0"/>
    <s v="Ruidoso"/>
    <s v="No considerar"/>
    <x v="0"/>
  </r>
  <r>
    <n v="2038278"/>
    <s v="Bright and Open Astoria Apartment"/>
    <x v="2217"/>
    <s v="Taylor"/>
    <s v="44980 31st Road"/>
    <n v="11106"/>
    <x v="2"/>
    <s v="Astoria"/>
    <n v="4076589"/>
    <n v="-7392864"/>
    <x v="1"/>
    <x v="6"/>
    <x v="1"/>
    <n v="2"/>
    <d v="2015-12-30T00:00:00"/>
    <n v="0.03"/>
    <n v="5"/>
    <n v="6.24"/>
    <x v="0"/>
    <s v="Ruidoso"/>
    <s v="No considerar"/>
    <x v="0"/>
  </r>
  <r>
    <n v="2149854"/>
    <s v="Amazing NYC 1BR Apartment"/>
    <x v="2218"/>
    <s v="Margy"/>
    <s v="United States Postal Service West 46th Street"/>
    <n v="10036"/>
    <x v="0"/>
    <s v="Hell's Kitchen"/>
    <n v="4076213"/>
    <n v="-7399376"/>
    <x v="1"/>
    <x v="73"/>
    <x v="0"/>
    <n v="2"/>
    <d v="2015-08-04T00:00:00"/>
    <n v="0.04"/>
    <n v="1"/>
    <n v="5.6"/>
    <x v="0"/>
    <s v="Ruidoso"/>
    <s v="No considerar"/>
    <x v="0"/>
  </r>
  <r>
    <n v="4901020"/>
    <s v="Summer sublet sunny room in Harlem"/>
    <x v="2219"/>
    <s v="Prerna"/>
    <s v="220 Saint Nicholas Avenue"/>
    <n v="10027"/>
    <x v="0"/>
    <s v="Harlem"/>
    <n v="408076"/>
    <n v="-7395274"/>
    <x v="0"/>
    <x v="123"/>
    <x v="37"/>
    <n v="0"/>
    <d v="2015-06-23T00:00:00"/>
    <n v="0.02"/>
    <n v="1"/>
    <n v="5.6"/>
    <x v="0"/>
    <s v="Ruidoso"/>
    <s v="Dentro del presupuesto"/>
    <x v="0"/>
  </r>
  <r>
    <n v="2516430"/>
    <s v="Lg Private Rm 10mins to Manhattan"/>
    <x v="2220"/>
    <s v="Jimmy"/>
    <s v="Boulevard Hospital 31st Avenue"/>
    <n v="11369"/>
    <x v="2"/>
    <s v="Astoria"/>
    <n v="4075879"/>
    <n v="-7391185"/>
    <x v="0"/>
    <x v="19"/>
    <x v="10"/>
    <n v="1"/>
    <d v="2016-07-31T00:00:00"/>
    <n v="0.03"/>
    <n v="5"/>
    <n v="6.24"/>
    <x v="0"/>
    <s v="Ruidoso"/>
    <s v="No considerar"/>
    <x v="0"/>
  </r>
  <r>
    <n v="2424199"/>
    <s v="Bright, Eclectic, Happy Brooklyn Apartment"/>
    <x v="2221"/>
    <s v="H. Erin"/>
    <s v="665 Park Place"/>
    <n v="11216"/>
    <x v="1"/>
    <s v="Crown Heights"/>
    <n v="4067422"/>
    <n v="-7395569"/>
    <x v="1"/>
    <x v="12"/>
    <x v="10"/>
    <n v="9"/>
    <d v="2018-01-02T00:00:00"/>
    <n v="0.14000000000000001"/>
    <n v="1"/>
    <n v="6.9"/>
    <x v="0"/>
    <s v="Ruidoso"/>
    <s v="No considerar"/>
    <x v="0"/>
  </r>
  <r>
    <n v="3043467"/>
    <s v="Room in Duplex Apartment"/>
    <x v="2222"/>
    <s v="Deedles"/>
    <s v="2 Grace Court Alley"/>
    <n v="11201"/>
    <x v="1"/>
    <s v="Brooklyn Heights"/>
    <n v="4069405"/>
    <n v="-7399634"/>
    <x v="0"/>
    <x v="9"/>
    <x v="12"/>
    <n v="16"/>
    <d v="2019-07-02T00:00:00"/>
    <n v="0.61"/>
    <n v="1"/>
    <n v="6.9"/>
    <x v="0"/>
    <s v="Ruidoso"/>
    <s v="No considerar"/>
    <x v="0"/>
  </r>
  <r>
    <n v="2472636"/>
    <s v="Full Floor Apt with NY Skyline views"/>
    <x v="2223"/>
    <s v="En"/>
    <s v="3 Orient Avenue"/>
    <n v="11211"/>
    <x v="1"/>
    <s v="Williamsburg"/>
    <n v="4071492"/>
    <n v="-7394124"/>
    <x v="0"/>
    <x v="7"/>
    <x v="3"/>
    <n v="66"/>
    <d v="2019-06-22T00:00:00"/>
    <n v="1.04"/>
    <n v="1"/>
    <n v="6.9"/>
    <x v="0"/>
    <s v="Ruidoso"/>
    <s v="No considerar"/>
    <x v="0"/>
  </r>
  <r>
    <n v="2028625"/>
    <s v="SB 2014/Winter in NYC, PH, 860 sf!!"/>
    <x v="2224"/>
    <s v="Scott"/>
    <s v="2794 Frederick Douglass Boulevard"/>
    <n v="10039"/>
    <x v="0"/>
    <s v="Harlem"/>
    <n v="4082486"/>
    <n v="-7393993"/>
    <x v="1"/>
    <x v="111"/>
    <x v="0"/>
    <n v="0"/>
    <d v="2019-07-02T00:00:00"/>
    <n v="0.08"/>
    <n v="1"/>
    <n v="5.6"/>
    <x v="0"/>
    <s v="Ruidoso"/>
    <s v="No considerar"/>
    <x v="0"/>
  </r>
  <r>
    <n v="2261367"/>
    <s v="brooklyn 14 bedroom gated community"/>
    <x v="2225"/>
    <s v="Tzvi"/>
    <s v="4543 Beach 46th Street"/>
    <n v="11224"/>
    <x v="1"/>
    <s v="Sea Gate"/>
    <n v="4057645"/>
    <n v="-7401065"/>
    <x v="1"/>
    <x v="270"/>
    <x v="6"/>
    <n v="6"/>
    <d v="2019-06-30T00:00:00"/>
    <n v="0.24"/>
    <n v="2"/>
    <n v="7.3"/>
    <x v="0"/>
    <s v="Ruidoso"/>
    <s v="No considerar"/>
    <x v="0"/>
  </r>
  <r>
    <n v="2026869"/>
    <s v="Sunny Village Studio: Long Stays"/>
    <x v="2226"/>
    <s v="Matt"/>
    <s v="272 East 10th Street"/>
    <n v="10009"/>
    <x v="0"/>
    <s v="East Village"/>
    <n v="407282"/>
    <n v="-739834"/>
    <x v="1"/>
    <x v="61"/>
    <x v="2"/>
    <n v="0"/>
    <d v="2015-07-18T00:00:00"/>
    <n v="0.09"/>
    <n v="1"/>
    <n v="5.6"/>
    <x v="0"/>
    <s v="Ruidoso"/>
    <s v="No considerar"/>
    <x v="0"/>
  </r>
  <r>
    <n v="4547273"/>
    <s v="Beautiful Spacious Studio By Park"/>
    <x v="2227"/>
    <s v="Alison"/>
    <s v="32 West 82nd Street"/>
    <n v="10024"/>
    <x v="0"/>
    <s v="Upper West Side"/>
    <n v="4078316"/>
    <n v="-7397269"/>
    <x v="1"/>
    <x v="61"/>
    <x v="0"/>
    <n v="33"/>
    <d v="2019-07-01T00:00:00"/>
    <n v="0.62"/>
    <n v="1"/>
    <n v="5.6"/>
    <x v="0"/>
    <s v="Ruidoso"/>
    <s v="No considerar"/>
    <x v="0"/>
  </r>
  <r>
    <n v="2050406"/>
    <s v="Bright, Huge 1Bdrm in Midtown"/>
    <x v="2228"/>
    <s v="Amaryllis"/>
    <s v="Cosmopolitan 145"/>
    <n v="10017"/>
    <x v="0"/>
    <s v="Midtown"/>
    <n v="407552"/>
    <n v="-739724"/>
    <x v="1"/>
    <x v="21"/>
    <x v="1"/>
    <n v="0"/>
    <d v="2019-05-25T00:00:00"/>
    <n v="1.87"/>
    <n v="1"/>
    <n v="5.6"/>
    <x v="0"/>
    <s v="Ruidoso"/>
    <s v="No considerar"/>
    <x v="0"/>
  </r>
  <r>
    <n v="2023357"/>
    <s v="Artistic n Funky 1BD by the Park!"/>
    <x v="2229"/>
    <s v="Andrew And Katie"/>
    <s v="96th Street East 95th Street"/>
    <n v="10128"/>
    <x v="0"/>
    <s v="East Harlem"/>
    <n v="4078605"/>
    <n v="-7395087"/>
    <x v="1"/>
    <x v="61"/>
    <x v="13"/>
    <n v="4"/>
    <d v="2016-04-09T00:00:00"/>
    <n v="0.06"/>
    <n v="1"/>
    <n v="5.6"/>
    <x v="0"/>
    <s v="Ruidoso"/>
    <s v="No considerar"/>
    <x v="0"/>
  </r>
  <r>
    <n v="6405859"/>
    <s v="Eclectic Williamsburg Townhouse"/>
    <x v="2230"/>
    <s v="Robbie"/>
    <s v="South 4th Street &amp; Rodney Street South 4th Street"/>
    <n v="11211"/>
    <x v="1"/>
    <s v="Williamsburg"/>
    <n v="4070933"/>
    <n v="-7395577"/>
    <x v="0"/>
    <x v="56"/>
    <x v="0"/>
    <n v="2"/>
    <d v="2016-06-13T00:00:00"/>
    <n v="0.04"/>
    <n v="1"/>
    <n v="6.9"/>
    <x v="0"/>
    <s v="Ruidoso"/>
    <s v="No considerar"/>
    <x v="0"/>
  </r>
  <r>
    <n v="4428027"/>
    <s v="True Brooklyn Loft Experience "/>
    <x v="2231"/>
    <s v="Anissa"/>
    <s v="252 Prospect Place"/>
    <n v="11238"/>
    <x v="1"/>
    <s v="Prospect Heights"/>
    <n v="4067734"/>
    <n v="-7396814"/>
    <x v="1"/>
    <x v="3"/>
    <x v="13"/>
    <n v="5"/>
    <d v="2016-01-01T00:00:00"/>
    <n v="0.09"/>
    <n v="1"/>
    <n v="6.9"/>
    <x v="0"/>
    <s v="Ruidoso"/>
    <s v="No considerar"/>
    <x v="0"/>
  </r>
  <r>
    <n v="2935456"/>
    <s v="UWS Luxury Studio Near CentralPark"/>
    <x v="2232"/>
    <s v="Joseph"/>
    <s v="25 West 68th Street"/>
    <n v="10023"/>
    <x v="0"/>
    <s v="Upper West Side"/>
    <n v="4077435"/>
    <n v="-7397889"/>
    <x v="1"/>
    <x v="63"/>
    <x v="6"/>
    <n v="32"/>
    <d v="2016-12-19T00:00:00"/>
    <n v="0.51"/>
    <n v="1"/>
    <n v="5.6"/>
    <x v="0"/>
    <s v="Ruidoso"/>
    <s v="No considerar"/>
    <x v="0"/>
  </r>
  <r>
    <n v="2021742"/>
    <s v="Cozy Apt in the heart of Manhattan!"/>
    <x v="2233"/>
    <s v="Danny"/>
    <s v="34th Streetâ€“Herald Square West 34th Street"/>
    <n v="10001"/>
    <x v="0"/>
    <s v="Midtown"/>
    <n v="4074873"/>
    <n v="-7398827"/>
    <x v="1"/>
    <x v="191"/>
    <x v="7"/>
    <n v="0"/>
    <d v="2017-05-01T00:00:00"/>
    <n v="0.08"/>
    <n v="1"/>
    <n v="5.6"/>
    <x v="0"/>
    <s v="Ruidoso"/>
    <s v="No considerar"/>
    <x v="0"/>
  </r>
  <r>
    <n v="4677654"/>
    <s v="Good, clean quite, and private!"/>
    <x v="2234"/>
    <s v="Luis Enrique"/>
    <s v="1458 Bushwick Avenue"/>
    <n v="11207"/>
    <x v="1"/>
    <s v="Bushwick"/>
    <n v="4068348"/>
    <n v="-7390817"/>
    <x v="0"/>
    <x v="71"/>
    <x v="11"/>
    <n v="6"/>
    <d v="2015-09-01T00:00:00"/>
    <n v="0.11"/>
    <n v="1"/>
    <n v="6.9"/>
    <x v="0"/>
    <s v="Ruidoso"/>
    <s v="Dentro del presupuesto"/>
    <x v="0"/>
  </r>
  <r>
    <n v="4867504"/>
    <s v="Quite Room, Private Bath Easy Tra!"/>
    <x v="2234"/>
    <s v="Luis Enrique"/>
    <s v="418 Marion Street"/>
    <n v="11233"/>
    <x v="1"/>
    <s v="Bedford-Stuyvesant"/>
    <n v="406815"/>
    <n v="-7391267"/>
    <x v="0"/>
    <x v="142"/>
    <x v="11"/>
    <n v="3"/>
    <d v="2016-01-02T00:00:00"/>
    <n v="0.05"/>
    <n v="1"/>
    <n v="6.9"/>
    <x v="0"/>
    <s v="Ruidoso"/>
    <s v="Dentro del presupuesto"/>
    <x v="0"/>
  </r>
  <r>
    <n v="4060526"/>
    <s v="Private Room A"/>
    <x v="2235"/>
    <s v="Susan"/>
    <s v="5324 7th Avenue"/>
    <n v="11220"/>
    <x v="1"/>
    <s v="Sunset Park"/>
    <n v="4064047"/>
    <n v="-7400842"/>
    <x v="0"/>
    <x v="185"/>
    <x v="1"/>
    <n v="51"/>
    <d v="2019-06-09T00:00:00"/>
    <n v="0.88"/>
    <n v="1"/>
    <n v="6.9"/>
    <x v="0"/>
    <s v="Ruidoso"/>
    <s v="No considerar"/>
    <x v="0"/>
  </r>
  <r>
    <n v="2030736"/>
    <s v="Room B"/>
    <x v="2235"/>
    <s v="Susan"/>
    <s v="5613 2nd Avenue"/>
    <n v="11220"/>
    <x v="1"/>
    <s v="Sunset Park"/>
    <n v="4064532"/>
    <n v="-7402063"/>
    <x v="0"/>
    <x v="123"/>
    <x v="1"/>
    <n v="111"/>
    <d v="2019-04-20T00:00:00"/>
    <n v="1.7"/>
    <n v="1"/>
    <n v="6.9"/>
    <x v="0"/>
    <s v="Ruidoso"/>
    <s v="No considerar"/>
    <x v="0"/>
  </r>
  <r>
    <n v="2036105"/>
    <s v="Private room  D"/>
    <x v="2235"/>
    <s v="Susan"/>
    <s v="824 72nd Street"/>
    <n v="11228"/>
    <x v="1"/>
    <s v="Dyker Heights"/>
    <n v="406283"/>
    <n v="-7401608"/>
    <x v="0"/>
    <x v="86"/>
    <x v="1"/>
    <n v="67"/>
    <d v="2019-01-22T00:00:00"/>
    <n v="0.99"/>
    <n v="1"/>
    <n v="6.9"/>
    <x v="0"/>
    <s v="Ruidoso"/>
    <s v="No considerar"/>
    <x v="0"/>
  </r>
  <r>
    <n v="6304307"/>
    <s v="Charming 1BR Apt in Williamsburg!"/>
    <x v="2236"/>
    <s v="Michael"/>
    <s v="349 Manhattan Avenue"/>
    <n v="11211"/>
    <x v="1"/>
    <s v="Williamsburg"/>
    <n v="40716"/>
    <n v="-7394666"/>
    <x v="1"/>
    <x v="48"/>
    <x v="6"/>
    <n v="7"/>
    <d v="2017-05-27T00:00:00"/>
    <n v="0.14000000000000001"/>
    <n v="1"/>
    <n v="6.9"/>
    <x v="0"/>
    <s v="Ruidoso"/>
    <s v="No considerar"/>
    <x v="0"/>
  </r>
  <r>
    <n v="2019755"/>
    <s v="Front Studio in Loft Apartment - Steiner Studios"/>
    <x v="2237"/>
    <s v="Bradley"/>
    <s v="279 Park Avenue"/>
    <n v="11205"/>
    <x v="1"/>
    <s v="Clinton Hill"/>
    <n v="4069594"/>
    <n v="-7396715"/>
    <x v="1"/>
    <x v="6"/>
    <x v="6"/>
    <n v="100"/>
    <d v="2019-07-03T00:00:00"/>
    <n v="1.49"/>
    <n v="1"/>
    <n v="6.9"/>
    <x v="0"/>
    <s v="Ruidoso"/>
    <s v="No considerar"/>
    <x v="0"/>
  </r>
  <r>
    <n v="6471117"/>
    <s v="Clean room in a cozy, peaceful home"/>
    <x v="2238"/>
    <s v="Lisa"/>
    <s v="551 West 141st Street"/>
    <n v="10031"/>
    <x v="0"/>
    <s v="Harlem"/>
    <n v="4082373"/>
    <n v="-7395144"/>
    <x v="0"/>
    <x v="19"/>
    <x v="1"/>
    <n v="37"/>
    <d v="2016-09-15T00:00:00"/>
    <n v="0.74"/>
    <n v="1"/>
    <n v="5.6"/>
    <x v="0"/>
    <s v="Ruidoso"/>
    <s v="No considerar"/>
    <x v="0"/>
  </r>
  <r>
    <n v="2017012"/>
    <s v="W Village Luxury Apt. (Super Bowl)"/>
    <x v="2239"/>
    <s v="Sirous"/>
    <s v="Whitney Museum of American Art 99"/>
    <n v="10014"/>
    <x v="0"/>
    <s v="West Village"/>
    <n v="4073967"/>
    <n v="-7400933"/>
    <x v="1"/>
    <x v="52"/>
    <x v="0"/>
    <n v="0"/>
    <d v="2015-07-14T00:00:00"/>
    <n v="0.83"/>
    <n v="2"/>
    <n v="5.8"/>
    <x v="0"/>
    <s v="Ruidoso"/>
    <s v="No considerar"/>
    <x v="0"/>
  </r>
  <r>
    <n v="5020687"/>
    <s v="BRAND NEW condo in Flushing!"/>
    <x v="2240"/>
    <s v="Jia"/>
    <s v="133-07 41st Avenue"/>
    <n v="11354"/>
    <x v="2"/>
    <s v="Flushing"/>
    <n v="4075784"/>
    <n v="-7383181"/>
    <x v="1"/>
    <x v="50"/>
    <x v="6"/>
    <n v="94"/>
    <d v="2019-07-01T00:00:00"/>
    <n v="3.4"/>
    <n v="5"/>
    <n v="6.24"/>
    <x v="0"/>
    <s v="Ruidoso"/>
    <s v="No considerar"/>
    <x v="0"/>
  </r>
  <r>
    <n v="3840324"/>
    <s v="Williamsburg + private patio garden"/>
    <x v="2241"/>
    <s v="Matt"/>
    <s v="91 Scholes Street"/>
    <n v="11206"/>
    <x v="1"/>
    <s v="Williamsburg"/>
    <n v="4070859"/>
    <n v="-7394639"/>
    <x v="1"/>
    <x v="61"/>
    <x v="2"/>
    <n v="18"/>
    <d v="2019-02-26T00:00:00"/>
    <n v="0.32"/>
    <n v="1"/>
    <n v="6.9"/>
    <x v="0"/>
    <s v="Ruidoso"/>
    <s v="No considerar"/>
    <x v="0"/>
  </r>
  <r>
    <n v="2015168"/>
    <s v="Cozy 2BD APT close to subway"/>
    <x v="2242"/>
    <s v="Jennifer"/>
    <s v="134 Quincy Street"/>
    <n v="11216"/>
    <x v="1"/>
    <s v="Bedford-Stuyvesant"/>
    <n v="4068631"/>
    <n v="-7395575"/>
    <x v="1"/>
    <x v="98"/>
    <x v="6"/>
    <n v="237"/>
    <d v="2019-07-06T00:00:00"/>
    <n v="3.7"/>
    <n v="1"/>
    <n v="6.9"/>
    <x v="0"/>
    <s v="Ruidoso"/>
    <s v="No considerar"/>
    <x v="0"/>
  </r>
  <r>
    <n v="3017320"/>
    <s v="Dani private room in Manhattan"/>
    <x v="2243"/>
    <s v="Dany"/>
    <s v="IND Eighth Avenue Line (downtown) Broadway"/>
    <n v="10034"/>
    <x v="0"/>
    <s v="Inwood"/>
    <n v="4086786"/>
    <n v="-7392077"/>
    <x v="0"/>
    <x v="19"/>
    <x v="6"/>
    <n v="58"/>
    <d v="2017-10-20T00:00:00"/>
    <n v="0.96"/>
    <n v="1"/>
    <n v="5.6"/>
    <x v="0"/>
    <s v="Ruidoso"/>
    <s v="No considerar"/>
    <x v="0"/>
  </r>
  <r>
    <n v="2014701"/>
    <s v="Studio Apt. on Upper West Side"/>
    <x v="2244"/>
    <s v="Molly"/>
    <s v="USPS Amsterdam Avenue"/>
    <n v="10040"/>
    <x v="0"/>
    <s v="Upper West Side"/>
    <n v="4078021"/>
    <n v="-739805"/>
    <x v="1"/>
    <x v="5"/>
    <x v="6"/>
    <n v="7"/>
    <d v="2016-10-10T00:00:00"/>
    <n v="0.18"/>
    <n v="1"/>
    <n v="5.6"/>
    <x v="0"/>
    <s v="Ruidoso"/>
    <s v="No considerar"/>
    <x v="0"/>
  </r>
  <r>
    <n v="2024991"/>
    <s v="Beautiful king-size 1-bedroom with balcony"/>
    <x v="2245"/>
    <s v="Mary"/>
    <s v="32-43 Steinway Street"/>
    <n v="11103"/>
    <x v="2"/>
    <s v="Astoria"/>
    <n v="407577"/>
    <n v="-7391981"/>
    <x v="1"/>
    <x v="6"/>
    <x v="0"/>
    <n v="1"/>
    <d v="2018-01-01T00:00:00"/>
    <n v="0.05"/>
    <n v="5"/>
    <n v="6.24"/>
    <x v="0"/>
    <s v="Ruidoso"/>
    <s v="No considerar"/>
    <x v="0"/>
  </r>
  <r>
    <n v="2012750"/>
    <s v="LOVELY 1 BEDROOM APT, BATH + KIT+ LIVING ROOM"/>
    <x v="2246"/>
    <s v="Rosa"/>
    <s v="1861 Linden Street"/>
    <n v="11385"/>
    <x v="2"/>
    <s v="Ridgewood"/>
    <n v="4070493"/>
    <n v="-7390795"/>
    <x v="1"/>
    <x v="3"/>
    <x v="11"/>
    <n v="64"/>
    <d v="2015-11-02T00:00:00"/>
    <n v="0.95"/>
    <n v="5"/>
    <n v="6.24"/>
    <x v="0"/>
    <s v="Ruidoso"/>
    <s v="No considerar"/>
    <x v="0"/>
  </r>
  <r>
    <n v="3911451"/>
    <s v="Haven near Riverside Park n 1 train"/>
    <x v="2247"/>
    <s v="Nicole"/>
    <s v="189 Claremont Avenue"/>
    <n v="10027"/>
    <x v="0"/>
    <s v="Morningside Heights"/>
    <n v="4081488"/>
    <n v="-7396058"/>
    <x v="1"/>
    <x v="102"/>
    <x v="6"/>
    <n v="7"/>
    <d v="2017-07-16T00:00:00"/>
    <n v="0.12"/>
    <n v="1"/>
    <n v="5.6"/>
    <x v="0"/>
    <s v="Ruidoso"/>
    <s v="No considerar"/>
    <x v="0"/>
  </r>
  <r>
    <n v="2012104"/>
    <s v="Spacious haven near Riverside park, subway, and CU"/>
    <x v="2247"/>
    <s v="Nicole"/>
    <s v="Riverside Drive Manhattan Community Board 9"/>
    <n v="10115"/>
    <x v="0"/>
    <s v="Morningside Heights"/>
    <n v="4081615"/>
    <n v="-7396156"/>
    <x v="0"/>
    <x v="59"/>
    <x v="6"/>
    <n v="19"/>
    <d v="2018-01-08T00:00:00"/>
    <n v="0.79"/>
    <n v="1"/>
    <n v="5.6"/>
    <x v="0"/>
    <s v="Ruidoso"/>
    <s v="No considerar"/>
    <x v="0"/>
  </r>
  <r>
    <n v="4977744"/>
    <s v="Lower East Side Gem"/>
    <x v="2248"/>
    <s v="Brian"/>
    <s v="Askan 156"/>
    <n v="10002"/>
    <x v="0"/>
    <s v="Lower East Side"/>
    <n v="4072076"/>
    <n v="-7398925"/>
    <x v="1"/>
    <x v="17"/>
    <x v="1"/>
    <n v="1"/>
    <d v="2015-01-18T00:00:00"/>
    <n v="0.02"/>
    <n v="1"/>
    <n v="5.6"/>
    <x v="0"/>
    <s v="Ruidoso"/>
    <s v="No considerar"/>
    <x v="0"/>
  </r>
  <r>
    <n v="2107372"/>
    <s v="Best NYC Deal on upper west!"/>
    <x v="2249"/>
    <s v="Shlom And Lyndz"/>
    <s v="312 West 103rd Street"/>
    <n v="10025"/>
    <x v="0"/>
    <s v="Upper West Side"/>
    <n v="4079994"/>
    <n v="-7397094"/>
    <x v="1"/>
    <x v="23"/>
    <x v="1"/>
    <n v="0"/>
    <d v="2019-06-29T00:00:00"/>
    <n v="4.6500000000000004"/>
    <n v="1"/>
    <n v="5.7"/>
    <x v="0"/>
    <s v="Ruidoso"/>
    <s v="No considerar"/>
    <x v="0"/>
  </r>
  <r>
    <n v="2611765"/>
    <s v="Luxury One Bedroom Upper West Side"/>
    <x v="2250"/>
    <s v="Omar"/>
    <s v="215 West 90th Street"/>
    <n v="10024"/>
    <x v="0"/>
    <s v="Upper West Side"/>
    <n v="4079071"/>
    <n v="-7397408"/>
    <x v="1"/>
    <x v="8"/>
    <x v="0"/>
    <n v="8"/>
    <d v="2016-06-13T00:00:00"/>
    <n v="0.13"/>
    <n v="1"/>
    <n v="5.6"/>
    <x v="0"/>
    <s v="Ruidoso"/>
    <s v="No considerar"/>
    <x v="0"/>
  </r>
  <r>
    <n v="4777597"/>
    <s v="Beautiful Apt - Flatiron/ Chelsea"/>
    <x v="2251"/>
    <s v="Saville"/>
    <s v="16 West 19th Street"/>
    <n v="10011"/>
    <x v="0"/>
    <s v="Chelsea"/>
    <n v="4073932"/>
    <n v="-7399264"/>
    <x v="1"/>
    <x v="73"/>
    <x v="1"/>
    <n v="0"/>
    <d v="2019-05-05T00:00:00"/>
    <n v="0.31"/>
    <n v="1"/>
    <n v="5.6"/>
    <x v="0"/>
    <s v="Ruidoso"/>
    <s v="No considerar"/>
    <x v="0"/>
  </r>
  <r>
    <n v="2003807"/>
    <s v="UWS MANHATTAN APT FOR SUPERBOWL WE"/>
    <x v="2252"/>
    <s v="Edouard"/>
    <s v="145 West 95th Street"/>
    <n v="10025"/>
    <x v="0"/>
    <s v="Upper West Side"/>
    <n v="4079321"/>
    <n v="-739694"/>
    <x v="1"/>
    <x v="113"/>
    <x v="1"/>
    <n v="0"/>
    <d v="2018-08-13T00:00:00"/>
    <n v="0.49"/>
    <n v="2"/>
    <n v="5.8"/>
    <x v="0"/>
    <s v="Ruidoso"/>
    <s v="No considerar"/>
    <x v="0"/>
  </r>
  <r>
    <n v="2000611"/>
    <s v="Cute brick wall apt. 2BR"/>
    <x v="2253"/>
    <s v="Michael"/>
    <s v="252 South 4th Street"/>
    <n v="11211"/>
    <x v="1"/>
    <s v="Williamsburg"/>
    <n v="4071002"/>
    <n v="-7395802"/>
    <x v="1"/>
    <x v="5"/>
    <x v="3"/>
    <n v="42"/>
    <d v="2019-06-11T00:00:00"/>
    <n v="0.62"/>
    <n v="1"/>
    <n v="6.9"/>
    <x v="0"/>
    <s v="Ruidoso"/>
    <s v="No considerar"/>
    <x v="0"/>
  </r>
  <r>
    <n v="4469264"/>
    <s v="Cute brick wall Br in Williamsburg."/>
    <x v="2253"/>
    <s v="Michael"/>
    <s v="242 South 2nd Street"/>
    <n v="11211"/>
    <x v="1"/>
    <s v="Williamsburg"/>
    <n v="4071156"/>
    <n v="-7395826"/>
    <x v="0"/>
    <x v="15"/>
    <x v="6"/>
    <n v="108"/>
    <d v="2019-06-01T00:00:00"/>
    <n v="1.93"/>
    <n v="1"/>
    <n v="6.9"/>
    <x v="0"/>
    <s v="Ruidoso"/>
    <s v="No considerar"/>
    <x v="0"/>
  </r>
  <r>
    <n v="2569808"/>
    <s v="Williamsburg, Brooklyn Apartment"/>
    <x v="2254"/>
    <s v="Zandy"/>
    <s v="108 Marcy Avenue"/>
    <n v="11211"/>
    <x v="1"/>
    <s v="Williamsburg"/>
    <n v="4071075"/>
    <n v="-7395676"/>
    <x v="1"/>
    <x v="12"/>
    <x v="10"/>
    <n v="40"/>
    <d v="2019-06-26T00:00:00"/>
    <n v="0.64"/>
    <n v="1"/>
    <n v="6.9"/>
    <x v="0"/>
    <s v="Ruidoso"/>
    <s v="No considerar"/>
    <x v="0"/>
  </r>
  <r>
    <n v="3261569"/>
    <s v="Big Private 4 bedrooms 1 bathroom Near Subway!"/>
    <x v="2255"/>
    <s v="Dee"/>
    <s v="1736 Pacific Street"/>
    <n v="11213"/>
    <x v="1"/>
    <s v="Crown Heights"/>
    <n v="4067658"/>
    <n v="-7393122"/>
    <x v="1"/>
    <x v="111"/>
    <x v="1"/>
    <n v="32"/>
    <d v="2019-05-25T00:00:00"/>
    <n v="0.52"/>
    <n v="1"/>
    <n v="6.9"/>
    <x v="0"/>
    <s v="Ruidoso"/>
    <s v="No considerar"/>
    <x v="0"/>
  </r>
  <r>
    <n v="1998026"/>
    <s v="Bright, serene apt in Fort Greene/Clinton Hill"/>
    <x v="2256"/>
    <s v="Amanda"/>
    <s v="263 Waverly Avenue"/>
    <n v="11205"/>
    <x v="1"/>
    <s v="Clinton Hill"/>
    <n v="4069025"/>
    <n v="-7396704"/>
    <x v="1"/>
    <x v="58"/>
    <x v="6"/>
    <n v="15"/>
    <d v="2019-04-21T00:00:00"/>
    <n v="0.41"/>
    <n v="1"/>
    <n v="6.9"/>
    <x v="0"/>
    <s v="Ruidoso"/>
    <s v="No considerar"/>
    <x v="0"/>
  </r>
  <r>
    <n v="1997957"/>
    <s v="Winter Fun in Brooklyn!!!"/>
    <x v="2257"/>
    <s v="Shari"/>
    <s v="581 Park Place"/>
    <n v="11238"/>
    <x v="1"/>
    <s v="Crown Heights"/>
    <n v="4067497"/>
    <n v="-7395879"/>
    <x v="1"/>
    <x v="53"/>
    <x v="3"/>
    <n v="2"/>
    <d v="2014-12-31T00:00:00"/>
    <n v="0.03"/>
    <n v="1"/>
    <n v="6.9"/>
    <x v="0"/>
    <s v="Ruidoso"/>
    <s v="No considerar"/>
    <x v="0"/>
  </r>
  <r>
    <n v="2362306"/>
    <s v="Peaceful Artsy Huge Sunny Bedroom!"/>
    <x v="2258"/>
    <s v="Emma"/>
    <s v="100 East 21st Street"/>
    <n v="11226"/>
    <x v="1"/>
    <s v="Flatbush"/>
    <n v="4065173"/>
    <n v="-7396035"/>
    <x v="0"/>
    <x v="75"/>
    <x v="0"/>
    <n v="8"/>
    <d v="2018-10-25T00:00:00"/>
    <n v="0.36"/>
    <n v="1"/>
    <n v="6.9"/>
    <x v="0"/>
    <s v="Ruidoso"/>
    <s v="No considerar"/>
    <x v="0"/>
  </r>
  <r>
    <n v="1994548"/>
    <s v="luxury bldg for the coming holiday"/>
    <x v="2259"/>
    <s v="Uri"/>
    <s v="900 Main Street"/>
    <n v="10044"/>
    <x v="0"/>
    <s v="Roosevelt Island"/>
    <s v="40.77"/>
    <n v="-7394285"/>
    <x v="1"/>
    <x v="5"/>
    <x v="1"/>
    <n v="0"/>
    <d v="2019-06-16T00:00:00"/>
    <n v="0.17"/>
    <n v="1"/>
    <n v="5.6"/>
    <x v="0"/>
    <s v="Ruidoso"/>
    <s v="No considerar"/>
    <x v="0"/>
  </r>
  <r>
    <n v="2518907"/>
    <s v="Art-Packed, One-Of-A-Kind Triplex"/>
    <x v="2260"/>
    <s v="Anthony"/>
    <s v="50 3rd Avenue"/>
    <n v="10003"/>
    <x v="0"/>
    <s v="East Village"/>
    <n v="4073101"/>
    <n v="-7398936"/>
    <x v="1"/>
    <x v="104"/>
    <x v="6"/>
    <n v="3"/>
    <d v="2015-12-22T00:00:00"/>
    <n v="7.0000000000000007E-2"/>
    <n v="1"/>
    <n v="5.6"/>
    <x v="0"/>
    <s v="Ruidoso"/>
    <s v="No considerar"/>
    <x v="0"/>
  </r>
  <r>
    <n v="2687375"/>
    <s v="Queen Size Foam Mattress"/>
    <x v="2261"/>
    <s v="Tyrell"/>
    <s v="2541 Adam Clayton Powell Jr. Boulevard"/>
    <n v="10039"/>
    <x v="0"/>
    <s v="Harlem"/>
    <n v="4082305"/>
    <n v="-7393739"/>
    <x v="0"/>
    <x v="9"/>
    <x v="1"/>
    <n v="6"/>
    <d v="2015-10-12T00:00:00"/>
    <n v="0.11"/>
    <n v="1"/>
    <n v="5.6"/>
    <x v="0"/>
    <s v="Ruidoso"/>
    <s v="No considerar"/>
    <x v="0"/>
  </r>
  <r>
    <n v="2151259"/>
    <s v="Superbowl Studio Upper West Side"/>
    <x v="2262"/>
    <s v="A"/>
    <s v="65 West 104th Street"/>
    <n v="10025"/>
    <x v="0"/>
    <s v="Upper West Side"/>
    <n v="4079752"/>
    <n v="-7396298"/>
    <x v="1"/>
    <x v="111"/>
    <x v="0"/>
    <n v="0"/>
    <d v="2019-07-01T00:00:00"/>
    <n v="0.02"/>
    <n v="2"/>
    <n v="5.8"/>
    <x v="0"/>
    <s v="Ruidoso"/>
    <s v="No considerar"/>
    <x v="0"/>
  </r>
  <r>
    <n v="1989972"/>
    <s v="Cozy &amp; Nice Bedroom in an Apt/NYC."/>
    <x v="2263"/>
    <s v="Cesar"/>
    <s v="230 East 102nd Street"/>
    <n v="10029"/>
    <x v="0"/>
    <s v="East Harlem"/>
    <n v="4078813"/>
    <n v="-7394495"/>
    <x v="0"/>
    <x v="10"/>
    <x v="3"/>
    <n v="37"/>
    <d v="2019-06-30T00:00:00"/>
    <n v="0.97"/>
    <n v="1"/>
    <n v="5.6"/>
    <x v="0"/>
    <s v="Ruidoso"/>
    <s v="No considerar"/>
    <x v="0"/>
  </r>
  <r>
    <n v="1992751"/>
    <s v="Bushwick House"/>
    <x v="2264"/>
    <s v="Angelo"/>
    <s v="425 Stockholm Street"/>
    <n v="11237"/>
    <x v="1"/>
    <s v="Bushwick"/>
    <n v="4070618"/>
    <n v="-7391669"/>
    <x v="1"/>
    <x v="46"/>
    <x v="0"/>
    <n v="0"/>
    <d v="2015-07-20T00:00:00"/>
    <n v="0.65"/>
    <n v="1"/>
    <n v="6.9"/>
    <x v="0"/>
    <s v="Ruidoso"/>
    <s v="No considerar"/>
    <x v="0"/>
  </r>
  <r>
    <n v="1988823"/>
    <s v="Family Friendly Apt in Quiet Building"/>
    <x v="2265"/>
    <s v="Rachel"/>
    <s v="186 West 134th Street"/>
    <n v="10030"/>
    <x v="0"/>
    <s v="Harlem"/>
    <n v="4081402"/>
    <n v="-7394358"/>
    <x v="1"/>
    <x v="91"/>
    <x v="0"/>
    <n v="136"/>
    <d v="2019-07-02T00:00:00"/>
    <n v="2"/>
    <n v="1"/>
    <n v="5.6"/>
    <x v="0"/>
    <s v="Ruidoso"/>
    <s v="No considerar"/>
    <x v="0"/>
  </r>
  <r>
    <n v="1987949"/>
    <s v="3 Bedroom Apt. in Washington Height"/>
    <x v="2266"/>
    <s v="Lauren"/>
    <s v="Saint Nicholas Avenue &amp; 168th Street at Southeast Corner West 168th Street"/>
    <n v="10032"/>
    <x v="0"/>
    <s v="Washington Heights"/>
    <n v="4084082"/>
    <n v="-7393896"/>
    <x v="1"/>
    <x v="8"/>
    <x v="0"/>
    <n v="1"/>
    <d v="2014-01-02T00:00:00"/>
    <n v="0.01"/>
    <n v="1"/>
    <n v="5.6"/>
    <x v="0"/>
    <s v="Ruidoso"/>
    <s v="No considerar"/>
    <x v="0"/>
  </r>
  <r>
    <n v="2028432"/>
    <s v="Sunny Private Studio With Backyard Close 2 Subway!"/>
    <x v="2267"/>
    <s v="Mirlet"/>
    <s v="30-17 35th Avenue"/>
    <n v="11106"/>
    <x v="2"/>
    <s v="Long Island City"/>
    <n v="4075832"/>
    <n v="-7392874"/>
    <x v="0"/>
    <x v="50"/>
    <x v="0"/>
    <n v="26"/>
    <d v="2019-03-14T00:00:00"/>
    <n v="0.41"/>
    <n v="5"/>
    <n v="6.24"/>
    <x v="0"/>
    <s v="Ruidoso"/>
    <s v="No considerar"/>
    <x v="0"/>
  </r>
  <r>
    <n v="1984486"/>
    <s v="Comfortable Brown Stone apartment "/>
    <x v="2268"/>
    <s v="Joyce"/>
    <s v="George V. Brower Public School 289 900"/>
    <n v="11213"/>
    <x v="1"/>
    <s v="Crown Heights"/>
    <n v="4067468"/>
    <n v="-7394184"/>
    <x v="1"/>
    <x v="5"/>
    <x v="6"/>
    <n v="43"/>
    <d v="2019-04-27T00:00:00"/>
    <n v="0.64"/>
    <n v="1"/>
    <n v="6.9"/>
    <x v="0"/>
    <s v="Ruidoso"/>
    <s v="No considerar"/>
    <x v="0"/>
  </r>
  <r>
    <n v="1984390"/>
    <s v="Big Cozy Studio "/>
    <x v="2269"/>
    <s v="Zeynep"/>
    <s v="435 East 85th Street"/>
    <n v="10028"/>
    <x v="0"/>
    <s v="Upper East Side"/>
    <n v="4077556"/>
    <n v="-739483"/>
    <x v="1"/>
    <x v="31"/>
    <x v="6"/>
    <n v="2"/>
    <d v="2015-05-08T00:00:00"/>
    <n v="0.03"/>
    <n v="1"/>
    <n v="5.6"/>
    <x v="0"/>
    <s v="Ruidoso"/>
    <s v="No considerar"/>
    <x v="0"/>
  </r>
  <r>
    <n v="2453730"/>
    <s v="Sunny, charming duplex in best Brooklyn 'hood"/>
    <x v="2270"/>
    <s v="Georgia"/>
    <s v="345 Carroll Street"/>
    <n v="11231"/>
    <x v="1"/>
    <s v="Gowanus"/>
    <n v="4067906"/>
    <n v="-7399093"/>
    <x v="1"/>
    <x v="26"/>
    <x v="13"/>
    <n v="1"/>
    <d v="2019-07-05T00:00:00"/>
    <n v="1"/>
    <n v="1"/>
    <n v="6.9"/>
    <x v="0"/>
    <s v="Ruidoso"/>
    <s v="No considerar"/>
    <x v="0"/>
  </r>
  <r>
    <n v="1981669"/>
    <s v="1 Bedroom Apartment Lefferts Garden"/>
    <x v="2271"/>
    <s v="Ester"/>
    <s v="Middle School 61 400"/>
    <n v="11225"/>
    <x v="1"/>
    <s v="Prospect-Lefferts Gardens"/>
    <n v="4066362"/>
    <n v="-7394926"/>
    <x v="1"/>
    <x v="65"/>
    <x v="2"/>
    <n v="19"/>
    <d v="2018-08-18T00:00:00"/>
    <n v="0.28000000000000003"/>
    <n v="1"/>
    <n v="6.9"/>
    <x v="0"/>
    <s v="Ruidoso"/>
    <s v="Dentro del presupuesto"/>
    <x v="0"/>
  </r>
  <r>
    <n v="4497963"/>
    <s v="Iconic West Village Apartment"/>
    <x v="2272"/>
    <s v="Kym"/>
    <s v="153 Perry Street"/>
    <n v="10014"/>
    <x v="0"/>
    <s v="West Village"/>
    <n v="4073474"/>
    <n v="-7400867"/>
    <x v="1"/>
    <x v="6"/>
    <x v="6"/>
    <n v="0"/>
    <d v="2015-11-25T00:00:00"/>
    <n v="0.63"/>
    <n v="1"/>
    <n v="5.6"/>
    <x v="0"/>
    <s v="Ruidoso"/>
    <s v="No considerar"/>
    <x v="0"/>
  </r>
  <r>
    <n v="1981590"/>
    <s v="Loft 15 - 20 minutes to Manhattan"/>
    <x v="2273"/>
    <s v="Giovani"/>
    <s v="329 Grove Street"/>
    <n v="11237"/>
    <x v="1"/>
    <s v="Bushwick"/>
    <n v="4069937"/>
    <n v="-7391463"/>
    <x v="1"/>
    <x v="30"/>
    <x v="0"/>
    <n v="164"/>
    <d v="2019-01-05T00:00:00"/>
    <n v="2.4500000000000002"/>
    <n v="1"/>
    <n v="6.9"/>
    <x v="0"/>
    <s v="Ruidoso"/>
    <s v="No considerar"/>
    <x v="0"/>
  </r>
  <r>
    <n v="5013302"/>
    <s v="Best location &amp; Amazing view / Apt in Tribeca"/>
    <x v="2274"/>
    <s v="Sol"/>
    <s v="178 Duane Street"/>
    <n v="10013"/>
    <x v="0"/>
    <s v="Tribeca"/>
    <n v="4071732"/>
    <n v="-7400981"/>
    <x v="1"/>
    <x v="48"/>
    <x v="0"/>
    <n v="13"/>
    <d v="2019-05-16T00:00:00"/>
    <n v="0.36"/>
    <n v="1"/>
    <n v="5.7"/>
    <x v="0"/>
    <s v="Ruidoso"/>
    <s v="No considerar"/>
    <x v="0"/>
  </r>
  <r>
    <n v="1975999"/>
    <s v="Luxury studio"/>
    <x v="2275"/>
    <s v="Marie"/>
    <s v="220 West 19th Street"/>
    <n v="10011"/>
    <x v="0"/>
    <s v="Chelsea"/>
    <n v="4074163"/>
    <n v="-7399857"/>
    <x v="1"/>
    <x v="87"/>
    <x v="0"/>
    <n v="9"/>
    <d v="2019-05-13T00:00:00"/>
    <n v="0.87"/>
    <n v="1"/>
    <n v="5.6"/>
    <x v="0"/>
    <s v="Ruidoso"/>
    <s v="No considerar"/>
    <x v="0"/>
  </r>
  <r>
    <n v="3958460"/>
    <s v="Central Park-Lincoln Center"/>
    <x v="2276"/>
    <s v="Mariela"/>
    <s v="ABC News Headquarters 47"/>
    <n v="10023"/>
    <x v="0"/>
    <s v="Upper West Side"/>
    <n v="4077323"/>
    <n v="-7398014"/>
    <x v="0"/>
    <x v="6"/>
    <x v="0"/>
    <n v="172"/>
    <d v="2019-07-01T00:00:00"/>
    <n v="2.93"/>
    <n v="1"/>
    <n v="5.6"/>
    <x v="0"/>
    <s v="Ruidoso"/>
    <s v="No considerar"/>
    <x v="0"/>
  </r>
  <r>
    <n v="3783639"/>
    <s v="Quiet private room in luxury bldg facing park"/>
    <x v="2277"/>
    <s v="Kaori"/>
    <s v="267 West 144th Street"/>
    <n v="10030"/>
    <x v="0"/>
    <s v="Harlem"/>
    <n v="4082217"/>
    <n v="-7394149"/>
    <x v="0"/>
    <x v="12"/>
    <x v="0"/>
    <n v="0"/>
    <d v="2019-06-15T00:00:00"/>
    <n v="0.02"/>
    <n v="1"/>
    <n v="5.6"/>
    <x v="0"/>
    <s v="Ruidoso"/>
    <s v="No considerar"/>
    <x v="0"/>
  </r>
  <r>
    <n v="2451438"/>
    <s v="Quiet &amp; private room in luxury doorman bldg"/>
    <x v="2277"/>
    <s v="Kaori"/>
    <s v="2733 Frederick Douglass Boulevard"/>
    <n v="10039"/>
    <x v="0"/>
    <s v="Harlem"/>
    <n v="4082349"/>
    <n v="-7394193"/>
    <x v="0"/>
    <x v="15"/>
    <x v="0"/>
    <n v="3"/>
    <d v="2017-10-03T00:00:00"/>
    <n v="0.05"/>
    <n v="1"/>
    <n v="5.6"/>
    <x v="0"/>
    <s v="Ruidoso"/>
    <s v="No considerar"/>
    <x v="0"/>
  </r>
  <r>
    <n v="1971635"/>
    <s v="Adorable Apt on Prospect Park!"/>
    <x v="2278"/>
    <s v="Isabel"/>
    <s v="506 16th Street"/>
    <n v="11215"/>
    <x v="1"/>
    <s v="Windsor Terrace"/>
    <n v="4065899"/>
    <n v="-7397771"/>
    <x v="1"/>
    <x v="6"/>
    <x v="5"/>
    <n v="0"/>
    <d v="2017-09-04T00:00:00"/>
    <n v="3.02"/>
    <n v="1"/>
    <n v="6.9"/>
    <x v="0"/>
    <s v="Ruidoso"/>
    <s v="No considerar"/>
    <x v="0"/>
  </r>
  <r>
    <n v="1971200"/>
    <s v="Big Room by Times Square"/>
    <x v="2279"/>
    <s v="Tino"/>
    <s v="836 9th Avenue"/>
    <n v="10019"/>
    <x v="0"/>
    <s v="Hell's Kitchen"/>
    <n v="4076636"/>
    <n v="-7398634"/>
    <x v="0"/>
    <x v="34"/>
    <x v="0"/>
    <n v="160"/>
    <d v="2019-05-31T00:00:00"/>
    <n v="2.36"/>
    <n v="1"/>
    <n v="5.6"/>
    <x v="0"/>
    <s v="Ruidoso"/>
    <s v="No considerar"/>
    <x v="0"/>
  </r>
  <r>
    <n v="1970915"/>
    <s v="Private Backyard! Beautiful 1BR apartment."/>
    <x v="2280"/>
    <s v="Maria"/>
    <s v="353 Grove Street"/>
    <n v="11237"/>
    <x v="1"/>
    <s v="Bushwick"/>
    <n v="4070022"/>
    <n v="-7391441"/>
    <x v="1"/>
    <x v="65"/>
    <x v="7"/>
    <n v="6"/>
    <d v="2016-11-14T00:00:00"/>
    <n v="0.12"/>
    <n v="1"/>
    <n v="6.9"/>
    <x v="0"/>
    <s v="Ruidoso"/>
    <s v="Dentro del presupuesto"/>
    <x v="0"/>
  </r>
  <r>
    <n v="4119763"/>
    <s v="Large, Sunny 25 min to Central Park"/>
    <x v="2281"/>
    <s v="HayNoor"/>
    <s v="2973 Valentine Avenue"/>
    <n v="10458"/>
    <x v="3"/>
    <s v="Norwood"/>
    <n v="4087184"/>
    <n v="-7388622"/>
    <x v="0"/>
    <x v="266"/>
    <x v="3"/>
    <n v="109"/>
    <d v="2019-07-04T00:00:00"/>
    <n v="1.88"/>
    <n v="5"/>
    <n v="7.84"/>
    <x v="0"/>
    <s v="Ruidoso"/>
    <s v="No considerar"/>
    <x v="0"/>
  </r>
  <r>
    <n v="2028925"/>
    <s v="Art Boutique 2BR Suite at JFK Airport"/>
    <x v="2282"/>
    <s v="Jay"/>
    <s v="202-12 Murdock Avenue"/>
    <n v="11412"/>
    <x v="2"/>
    <s v="St. Albans"/>
    <n v="4070039"/>
    <n v="-7375233"/>
    <x v="1"/>
    <x v="166"/>
    <x v="0"/>
    <n v="82"/>
    <d v="2019-01-01T00:00:00"/>
    <n v="1.37"/>
    <n v="5"/>
    <n v="6.24"/>
    <x v="0"/>
    <s v="Ruidoso"/>
    <s v="No considerar"/>
    <x v="0"/>
  </r>
  <r>
    <n v="6156278"/>
    <s v="Cozy Studio - Midtown West"/>
    <x v="2283"/>
    <s v="Ayumu"/>
    <s v="456 West 57th Street"/>
    <n v="10019"/>
    <x v="0"/>
    <s v="Hell's Kitchen"/>
    <n v="4076881"/>
    <n v="-7398832"/>
    <x v="1"/>
    <x v="17"/>
    <x v="2"/>
    <n v="0"/>
    <d v="2016-02-21T00:00:00"/>
    <n v="0.02"/>
    <n v="1"/>
    <n v="5.6"/>
    <x v="0"/>
    <s v="Ruidoso"/>
    <s v="No considerar"/>
    <x v="0"/>
  </r>
  <r>
    <n v="1965766"/>
    <s v="LARGE Studio in elevator building!"/>
    <x v="2284"/>
    <s v="Lindsay"/>
    <s v="221 East 71st Street"/>
    <n v="10021"/>
    <x v="0"/>
    <s v="Upper East Side"/>
    <n v="4076876"/>
    <n v="-7395979"/>
    <x v="1"/>
    <x v="51"/>
    <x v="1"/>
    <n v="1"/>
    <d v="2016-04-11T00:00:00"/>
    <n v="0.03"/>
    <n v="1"/>
    <n v="5.6"/>
    <x v="0"/>
    <s v="Ruidoso"/>
    <s v="No considerar"/>
    <x v="0"/>
  </r>
  <r>
    <n v="1965712"/>
    <s v="Lovely large 1-bdrm apt UWS"/>
    <x v="2285"/>
    <s v="Tammie"/>
    <s v="300 West 74th Street"/>
    <n v="10023"/>
    <x v="0"/>
    <s v="Upper West Side"/>
    <n v="4078122"/>
    <n v="-7398473"/>
    <x v="1"/>
    <x v="161"/>
    <x v="1"/>
    <n v="0"/>
    <d v="2016-10-10T00:00:00"/>
    <n v="0.02"/>
    <n v="1"/>
    <n v="5.6"/>
    <x v="0"/>
    <s v="Ruidoso"/>
    <s v="No considerar"/>
    <x v="0"/>
  </r>
  <r>
    <n v="1965103"/>
    <s v="Quiet and Sunny studio in EV"/>
    <x v="2286"/>
    <s v="Pierre"/>
    <s v="58 Saint Mark's Place"/>
    <n v="10003"/>
    <x v="0"/>
    <s v="East Village"/>
    <n v="4072811"/>
    <n v="-7398663"/>
    <x v="1"/>
    <x v="79"/>
    <x v="6"/>
    <n v="7"/>
    <d v="2016-09-25T00:00:00"/>
    <n v="0.11"/>
    <n v="1"/>
    <n v="5.6"/>
    <x v="0"/>
    <s v="Ruidoso"/>
    <s v="No considerar"/>
    <x v="0"/>
  </r>
  <r>
    <n v="2519879"/>
    <s v="Cozy private room in L.E.S -"/>
    <x v="2287"/>
    <s v="Girish"/>
    <s v="USPS Pitt Street"/>
    <n v="10002"/>
    <x v="0"/>
    <s v="Lower East Side"/>
    <n v="4071934"/>
    <n v="-7398196"/>
    <x v="0"/>
    <x v="7"/>
    <x v="0"/>
    <n v="0"/>
    <d v="2015-08-14T00:00:00"/>
    <n v="0.39"/>
    <n v="1"/>
    <n v="5.6"/>
    <x v="0"/>
    <s v="Ruidoso"/>
    <s v="No considerar"/>
    <x v="0"/>
  </r>
  <r>
    <n v="2298373"/>
    <s v="Luxury private apartment/Suite/with balcony"/>
    <x v="2288"/>
    <s v="Lana"/>
    <s v="98-09 64th Road"/>
    <n v="11374"/>
    <x v="2"/>
    <s v="Rego Park"/>
    <n v="4072988"/>
    <n v="-7385773"/>
    <x v="1"/>
    <x v="32"/>
    <x v="0"/>
    <n v="33"/>
    <d v="2019-04-20T00:00:00"/>
    <n v="0.77"/>
    <n v="5"/>
    <n v="6.24"/>
    <x v="0"/>
    <s v="Ruidoso"/>
    <s v="No considerar"/>
    <x v="0"/>
  </r>
  <r>
    <n v="4713896"/>
    <s v="Charming brownstone"/>
    <x v="2289"/>
    <s v="Caylah"/>
    <s v="724 Marcy Avenue"/>
    <n v="11216"/>
    <x v="1"/>
    <s v="Bedford-Stuyvesant"/>
    <n v="4068927"/>
    <n v="-7394767"/>
    <x v="0"/>
    <x v="9"/>
    <x v="6"/>
    <n v="3"/>
    <d v="2015-02-04T00:00:00"/>
    <n v="0.05"/>
    <n v="1"/>
    <n v="6.9"/>
    <x v="0"/>
    <s v="Ruidoso"/>
    <s v="No considerar"/>
    <x v="0"/>
  </r>
  <r>
    <n v="6410511"/>
    <s v="Big space, great price, a home by Mnhn, best in BK"/>
    <x v="2290"/>
    <s v="Michael"/>
    <s v="1568 Atlantic Avenue"/>
    <n v="11213"/>
    <x v="1"/>
    <s v="Crown Heights"/>
    <n v="4067766"/>
    <n v="-7393934"/>
    <x v="1"/>
    <x v="90"/>
    <x v="3"/>
    <n v="91"/>
    <d v="2019-06-21T00:00:00"/>
    <n v="1.81"/>
    <n v="1"/>
    <n v="6.9"/>
    <x v="0"/>
    <s v="Ruidoso"/>
    <s v="No considerar"/>
    <x v="0"/>
  </r>
  <r>
    <n v="1961361"/>
    <s v="Private Master BR in 3 BR Apt"/>
    <x v="2291"/>
    <s v="Kara"/>
    <s v="37 Gouverneur Street"/>
    <n v="10002"/>
    <x v="0"/>
    <s v="Lower East Side"/>
    <n v="4071286"/>
    <n v="-7398437"/>
    <x v="0"/>
    <x v="236"/>
    <x v="6"/>
    <n v="6"/>
    <d v="2016-01-02T00:00:00"/>
    <n v="0.13"/>
    <n v="1"/>
    <n v="5.6"/>
    <x v="0"/>
    <s v="Ruidoso"/>
    <s v="No considerar"/>
    <x v="0"/>
  </r>
  <r>
    <n v="1960358"/>
    <s v="Couples and Family Paradise."/>
    <x v="2292"/>
    <s v="Jorge"/>
    <s v="59 Logan Street"/>
    <n v="11208"/>
    <x v="1"/>
    <s v="Cypress Hills"/>
    <n v="4068528"/>
    <n v="-7387819"/>
    <x v="1"/>
    <x v="15"/>
    <x v="0"/>
    <n v="225"/>
    <d v="2019-06-30T00:00:00"/>
    <n v="3.49"/>
    <n v="1"/>
    <n v="6.9"/>
    <x v="0"/>
    <s v="Ruidoso"/>
    <s v="No considerar"/>
    <x v="0"/>
  </r>
  <r>
    <n v="5113910"/>
    <s v="Designer's Red Hook Apartment"/>
    <x v="2293"/>
    <s v="Carly"/>
    <s v="34 Otsego Street"/>
    <n v="11231"/>
    <x v="1"/>
    <s v="Red Hook"/>
    <n v="4067404"/>
    <n v="-7401021"/>
    <x v="1"/>
    <x v="89"/>
    <x v="2"/>
    <n v="51"/>
    <d v="2019-05-15T00:00:00"/>
    <n v="0.95"/>
    <n v="1"/>
    <n v="6.9"/>
    <x v="0"/>
    <s v="Ruidoso"/>
    <s v="No considerar"/>
    <x v="0"/>
  </r>
  <r>
    <n v="1959024"/>
    <s v="950 SQ FT ONE BEDROOM + 2 TERRACES"/>
    <x v="2294"/>
    <s v="Courtney"/>
    <s v="1536 3rd Avenue"/>
    <n v="10028"/>
    <x v="0"/>
    <s v="Upper East Side"/>
    <n v="4077924"/>
    <n v="-7395405"/>
    <x v="1"/>
    <x v="121"/>
    <x v="1"/>
    <n v="6"/>
    <d v="2014-10-26T00:00:00"/>
    <n v="0.1"/>
    <n v="1"/>
    <n v="5.7"/>
    <x v="0"/>
    <s v="Ruidoso"/>
    <s v="No considerar"/>
    <x v="0"/>
  </r>
  <r>
    <n v="1958765"/>
    <s v="Stylish 1 BR Loft Apt Williamsburg"/>
    <x v="2295"/>
    <s v="Sylvana"/>
    <s v="133 Jackson Street"/>
    <n v="11211"/>
    <x v="1"/>
    <s v="Williamsburg"/>
    <n v="4071688"/>
    <n v="-7394584"/>
    <x v="1"/>
    <x v="21"/>
    <x v="6"/>
    <n v="88"/>
    <d v="2019-05-28T00:00:00"/>
    <n v="1.31"/>
    <n v="1"/>
    <n v="6.9"/>
    <x v="0"/>
    <s v="Ruidoso"/>
    <s v="No considerar"/>
    <x v="0"/>
  </r>
  <r>
    <n v="1954653"/>
    <s v="FIVE STAR LIGHT-FILLED DUPLEX - PRIVATE DECK"/>
    <x v="2296"/>
    <s v="Graham"/>
    <s v="Chipotle 604"/>
    <n v="10016"/>
    <x v="0"/>
    <s v="Kips Bay"/>
    <n v="4074423"/>
    <n v="-7397614"/>
    <x v="1"/>
    <x v="63"/>
    <x v="3"/>
    <n v="30"/>
    <d v="2019-05-28T00:00:00"/>
    <n v="0.45"/>
    <n v="1"/>
    <n v="5.6"/>
    <x v="0"/>
    <s v="Ruidoso"/>
    <s v="No considerar"/>
    <x v="0"/>
  </r>
  <r>
    <n v="1954495"/>
    <s v="East Village gem!"/>
    <x v="2297"/>
    <s v="Jennifer"/>
    <s v="54 Saint Mark's Place"/>
    <n v="10003"/>
    <x v="0"/>
    <s v="East Village"/>
    <n v="407281"/>
    <n v="-7398671"/>
    <x v="1"/>
    <x v="6"/>
    <x v="0"/>
    <n v="2"/>
    <d v="2014-12-19T00:00:00"/>
    <n v="0.03"/>
    <n v="1"/>
    <n v="5.6"/>
    <x v="0"/>
    <s v="Ruidoso"/>
    <s v="No considerar"/>
    <x v="0"/>
  </r>
  <r>
    <n v="1954429"/>
    <s v="Scenic 1 Bedroom sleeps 4"/>
    <x v="2298"/>
    <s v="Deborah"/>
    <s v="VIP Cleaners 803"/>
    <n v="10040"/>
    <x v="0"/>
    <s v="Washington Heights"/>
    <n v="4085516"/>
    <n v="-7393717"/>
    <x v="1"/>
    <x v="5"/>
    <x v="3"/>
    <n v="0"/>
    <d v="2018-12-22T00:00:00"/>
    <n v="0.1"/>
    <n v="1"/>
    <n v="5.6"/>
    <x v="0"/>
    <s v="Ruidoso"/>
    <s v="No considerar"/>
    <x v="0"/>
  </r>
  <r>
    <n v="1953928"/>
    <s v="Huge 2 Bedrooms NYC "/>
    <x v="2299"/>
    <s v="A"/>
    <s v="30-27 41st Street"/>
    <n v="11103"/>
    <x v="2"/>
    <s v="Astoria"/>
    <n v="4076266"/>
    <n v="-7391451"/>
    <x v="1"/>
    <x v="5"/>
    <x v="1"/>
    <n v="89"/>
    <d v="2019-01-20T00:00:00"/>
    <n v="1.32"/>
    <n v="5"/>
    <n v="6.24"/>
    <x v="0"/>
    <s v="Ruidoso"/>
    <s v="No considerar"/>
    <x v="0"/>
  </r>
  <r>
    <n v="3749971"/>
    <s v="Williamsburg Apt. w/ private patio"/>
    <x v="2300"/>
    <s v="Sofia"/>
    <s v="296 Wythe Avenue"/>
    <n v="11249"/>
    <x v="1"/>
    <s v="Williamsburg"/>
    <n v="4071623"/>
    <n v="-7396415"/>
    <x v="0"/>
    <x v="89"/>
    <x v="1"/>
    <n v="78"/>
    <d v="2019-07-01T00:00:00"/>
    <n v="1.31"/>
    <n v="1"/>
    <n v="6.9"/>
    <x v="0"/>
    <s v="Ruidoso"/>
    <s v="No considerar"/>
    <x v="0"/>
  </r>
  <r>
    <n v="1950588"/>
    <s v="Newly Renovated One Bedroom"/>
    <x v="2301"/>
    <s v="Brian"/>
    <s v="181 Grand Street"/>
    <n v="10013"/>
    <x v="0"/>
    <s v="Little Italy"/>
    <n v="407193"/>
    <n v="-7399781"/>
    <x v="1"/>
    <x v="15"/>
    <x v="0"/>
    <n v="41"/>
    <d v="2019-06-10T00:00:00"/>
    <n v="0.6"/>
    <n v="1"/>
    <n v="5.6"/>
    <x v="0"/>
    <s v="Ruidoso"/>
    <s v="No considerar"/>
    <x v="0"/>
  </r>
  <r>
    <n v="1950318"/>
    <s v="NYC Theatre District 1 Bdrm Apt "/>
    <x v="2302"/>
    <s v="Shane"/>
    <s v="439 West 50th Street"/>
    <n v="10019"/>
    <x v="0"/>
    <s v="Hell's Kitchen"/>
    <n v="4076435"/>
    <n v="-7399054"/>
    <x v="1"/>
    <x v="17"/>
    <x v="2"/>
    <n v="0"/>
    <d v="2019-01-03T00:00:00"/>
    <n v="0.39"/>
    <n v="1"/>
    <n v="5.6"/>
    <x v="0"/>
    <s v="Ruidoso"/>
    <s v="No considerar"/>
    <x v="0"/>
  </r>
  <r>
    <n v="4415695"/>
    <s v="Cozy Room in Classic NY Apt//Lively Midtown Area"/>
    <x v="2303"/>
    <s v="Dominique"/>
    <s v="403 West 54th Street"/>
    <n v="10019"/>
    <x v="0"/>
    <s v="Hell's Kitchen"/>
    <n v="4076638"/>
    <n v="-7398741"/>
    <x v="0"/>
    <x v="28"/>
    <x v="1"/>
    <n v="22"/>
    <d v="2018-02-10T00:00:00"/>
    <n v="0.63"/>
    <n v="1"/>
    <n v="5.6"/>
    <x v="0"/>
    <s v="Ruidoso"/>
    <s v="No considerar"/>
    <x v="0"/>
  </r>
  <r>
    <n v="1947400"/>
    <s v="1BD Cozy Chelsea Apartment"/>
    <x v="2304"/>
    <s v="Trevor"/>
    <s v="217 West 21st Street"/>
    <n v="10011"/>
    <x v="0"/>
    <s v="Chelsea"/>
    <n v="4074328"/>
    <n v="-7399742"/>
    <x v="1"/>
    <x v="17"/>
    <x v="3"/>
    <n v="4"/>
    <d v="2018-08-20T00:00:00"/>
    <n v="0.06"/>
    <n v="1"/>
    <n v="5.6"/>
    <x v="0"/>
    <s v="Ruidoso"/>
    <s v="No considerar"/>
    <x v="0"/>
  </r>
  <r>
    <n v="1979506"/>
    <s v="Cozy duplex on the Upper East side!"/>
    <x v="2305"/>
    <s v="Nora"/>
    <s v="405 East 73rd Street"/>
    <n v="10021"/>
    <x v="0"/>
    <s v="Upper East Side"/>
    <n v="4076838"/>
    <n v="-7395481"/>
    <x v="0"/>
    <x v="6"/>
    <x v="1"/>
    <n v="1"/>
    <d v="2014-01-02T00:00:00"/>
    <n v="0.01"/>
    <n v="1"/>
    <n v="5.6"/>
    <x v="0"/>
    <s v="Ruidoso"/>
    <s v="No considerar"/>
    <x v="0"/>
  </r>
  <r>
    <n v="1945115"/>
    <s v="Beautiful Luxury Room in Central Harlem/Columbia"/>
    <x v="2306"/>
    <s v="Minetta"/>
    <s v="Frederick Douglass Boulevard &amp; West 116th Street Frederick Douglass Boulevard"/>
    <n v="10039"/>
    <x v="0"/>
    <s v="Harlem"/>
    <n v="4080419"/>
    <n v="-7395582"/>
    <x v="0"/>
    <x v="11"/>
    <x v="3"/>
    <n v="57"/>
    <d v="2019-07-05T00:00:00"/>
    <n v="2.67"/>
    <n v="1"/>
    <n v="5.6"/>
    <x v="0"/>
    <s v="Ruidoso"/>
    <s v="No considerar"/>
    <x v="0"/>
  </r>
  <r>
    <n v="5579147"/>
    <s v="Bright, Big 2 bedroom in Park Slope"/>
    <x v="2307"/>
    <s v="Jaclyn"/>
    <s v="367 14th Street"/>
    <n v="11215"/>
    <x v="1"/>
    <s v="South Slope"/>
    <n v="406642"/>
    <n v="-7398435"/>
    <x v="1"/>
    <x v="51"/>
    <x v="6"/>
    <n v="1"/>
    <d v="2015-04-09T00:00:00"/>
    <n v="0.02"/>
    <n v="1"/>
    <n v="6.9"/>
    <x v="0"/>
    <s v="Ruidoso"/>
    <s v="No considerar"/>
    <x v="0"/>
  </r>
  <r>
    <n v="1941439"/>
    <s v="Private Room next to Park - 5 mins to subways!!"/>
    <x v="2308"/>
    <s v="Veronica"/>
    <s v="1660 Madison Avenue"/>
    <n v="10029"/>
    <x v="0"/>
    <s v="East Harlem"/>
    <n v="4079629"/>
    <n v="-7394769"/>
    <x v="0"/>
    <x v="12"/>
    <x v="6"/>
    <n v="36"/>
    <d v="2019-06-26T00:00:00"/>
    <n v="0.53"/>
    <n v="1"/>
    <n v="5.6"/>
    <x v="0"/>
    <s v="Ruidoso"/>
    <s v="No considerar"/>
    <x v="0"/>
  </r>
  <r>
    <n v="2253949"/>
    <s v="Large 1 + Den in the West Village"/>
    <x v="2309"/>
    <s v="Jenna"/>
    <s v="272 West 10th Street"/>
    <n v="10014"/>
    <x v="0"/>
    <s v="West Village"/>
    <n v="4073341"/>
    <n v="-7400791"/>
    <x v="1"/>
    <x v="6"/>
    <x v="1"/>
    <n v="2"/>
    <d v="2014-06-26T00:00:00"/>
    <n v="0.03"/>
    <n v="1"/>
    <n v="5.6"/>
    <x v="0"/>
    <s v="Ruidoso"/>
    <s v="No considerar"/>
    <x v="0"/>
  </r>
  <r>
    <n v="1937323"/>
    <s v="Hell's Kitchen, close to All"/>
    <x v="2310"/>
    <s v="Judson"/>
    <s v="455 West 47th Street"/>
    <n v="10036"/>
    <x v="0"/>
    <s v="Hell's Kitchen"/>
    <n v="4076247"/>
    <n v="-7399225"/>
    <x v="1"/>
    <x v="5"/>
    <x v="18"/>
    <n v="2"/>
    <d v="2015-12-17T00:00:00"/>
    <n v="0.04"/>
    <n v="1"/>
    <n v="5.6"/>
    <x v="0"/>
    <s v="Ruidoso"/>
    <s v="No considerar"/>
    <x v="0"/>
  </r>
  <r>
    <n v="1936633"/>
    <s v="Great 1BD waterfront City Island NY"/>
    <x v="2311"/>
    <s v="Alex"/>
    <s v="191 Beach Street"/>
    <n v="10464"/>
    <x v="3"/>
    <s v="City Island"/>
    <n v="4085258"/>
    <n v="-7378762"/>
    <x v="1"/>
    <x v="15"/>
    <x v="0"/>
    <n v="84"/>
    <d v="2018-12-01T00:00:00"/>
    <n v="1.26"/>
    <n v="5"/>
    <n v="7.84"/>
    <x v="0"/>
    <s v="Ruidoso"/>
    <s v="No considerar"/>
    <x v="0"/>
  </r>
  <r>
    <n v="6197134"/>
    <s v="Private Rooms @ Townhouse"/>
    <x v="2312"/>
    <s v="Myrta"/>
    <s v="356 8th Street"/>
    <n v="11215"/>
    <x v="1"/>
    <s v="Park Slope"/>
    <n v="406681"/>
    <n v="-7398319"/>
    <x v="0"/>
    <x v="6"/>
    <x v="0"/>
    <n v="97"/>
    <d v="2019-06-24T00:00:00"/>
    <n v="1.91"/>
    <n v="1"/>
    <n v="6.9"/>
    <x v="0"/>
    <s v="Ruidoso"/>
    <s v="No considerar"/>
    <x v="0"/>
  </r>
  <r>
    <n v="6613106"/>
    <s v="Private Room/Single Bed"/>
    <x v="2312"/>
    <s v="Myrta"/>
    <s v="413 8th Street"/>
    <n v="11215"/>
    <x v="1"/>
    <s v="Park Slope"/>
    <n v="4066775"/>
    <n v="-7398151"/>
    <x v="0"/>
    <x v="28"/>
    <x v="0"/>
    <n v="18"/>
    <d v="2019-05-24T00:00:00"/>
    <n v="0.36"/>
    <n v="1"/>
    <n v="6.9"/>
    <x v="0"/>
    <s v="Ruidoso"/>
    <s v="No considerar"/>
    <x v="0"/>
  </r>
  <r>
    <n v="5545876"/>
    <s v="Sunny one bedroom blocks from park and trains"/>
    <x v="2313"/>
    <s v="Jaclyn"/>
    <s v="657 Flatbush Avenue"/>
    <n v="11225"/>
    <x v="1"/>
    <s v="Prospect-Lefferts Gardens"/>
    <n v="4065739"/>
    <n v="-7395983"/>
    <x v="1"/>
    <x v="19"/>
    <x v="2"/>
    <n v="0"/>
    <d v="2015-08-22T00:00:00"/>
    <n v="0.04"/>
    <n v="1"/>
    <n v="6.9"/>
    <x v="0"/>
    <s v="Ruidoso"/>
    <s v="No considerar"/>
    <x v="0"/>
  </r>
  <r>
    <n v="1934804"/>
    <s v="3 Story Brooklyn House - Sleeps 10!"/>
    <x v="2314"/>
    <s v="Deborah"/>
    <s v="Bank of America 449"/>
    <n v="11205"/>
    <x v="1"/>
    <s v="Clinton Hill"/>
    <n v="4069356"/>
    <n v="-7396744"/>
    <x v="1"/>
    <x v="108"/>
    <x v="0"/>
    <n v="32"/>
    <d v="2019-05-19T00:00:00"/>
    <n v="1.66"/>
    <n v="1"/>
    <n v="7.1"/>
    <x v="0"/>
    <s v="Ruidoso"/>
    <s v="No considerar"/>
    <x v="0"/>
  </r>
  <r>
    <n v="1934765"/>
    <s v="One Bedroom Apt, Suitable for Two"/>
    <x v="2315"/>
    <s v="Karmesha"/>
    <s v="1443 Taylor Avenue"/>
    <n v="10460"/>
    <x v="3"/>
    <s v="Parkchester"/>
    <n v="4083645"/>
    <n v="-7386634"/>
    <x v="1"/>
    <x v="63"/>
    <x v="2"/>
    <n v="1"/>
    <d v="2015-01-01T00:00:00"/>
    <n v="0.02"/>
    <n v="5"/>
    <n v="7.84"/>
    <x v="0"/>
    <s v="Ruidoso"/>
    <s v="No considerar"/>
    <x v="0"/>
  </r>
  <r>
    <n v="1935302"/>
    <s v="COZY and WARM Garden Apartment"/>
    <x v="2316"/>
    <s v="Brandon"/>
    <s v="Public School 20 Clermont Avenue"/>
    <n v="11205"/>
    <x v="1"/>
    <s v="Fort Greene"/>
    <n v="4069117"/>
    <n v="-7397047"/>
    <x v="1"/>
    <x v="26"/>
    <x v="6"/>
    <n v="72"/>
    <d v="2019-07-07T00:00:00"/>
    <n v="3.12"/>
    <n v="1"/>
    <n v="6.9"/>
    <x v="0"/>
    <s v="Ruidoso"/>
    <s v="No considerar"/>
    <x v="0"/>
  </r>
  <r>
    <n v="1932491"/>
    <s v="Best View/Luxury Building/Time Squ."/>
    <x v="2317"/>
    <s v="Mac"/>
    <s v="One MiMA Tower 460"/>
    <n v="10036"/>
    <x v="0"/>
    <s v="Hell's Kitchen"/>
    <n v="4075887"/>
    <n v="-7399475"/>
    <x v="0"/>
    <x v="49"/>
    <x v="3"/>
    <n v="10"/>
    <d v="2016-06-26T00:00:00"/>
    <n v="0.2"/>
    <n v="1"/>
    <n v="5.6"/>
    <x v="0"/>
    <s v="Ruidoso"/>
    <s v="No considerar"/>
    <x v="0"/>
  </r>
  <r>
    <n v="1932110"/>
    <s v="Manhattan/ LES Short term Stay"/>
    <x v="2318"/>
    <s v="Herman  F"/>
    <s v="Chrystie Street / 2nd Avenue Lower East Side"/>
    <n v="10002"/>
    <x v="0"/>
    <s v="East Village"/>
    <n v="4072373"/>
    <n v="-7399118"/>
    <x v="0"/>
    <x v="91"/>
    <x v="11"/>
    <n v="20"/>
    <d v="2018-08-21T00:00:00"/>
    <n v="0.31"/>
    <n v="1"/>
    <n v="5.6"/>
    <x v="0"/>
    <s v="Ruidoso"/>
    <s v="No considerar"/>
    <x v="0"/>
  </r>
  <r>
    <n v="1932094"/>
    <s v="HEART OF NYC! AMAIZING LOCATION!, SUPER ROOM"/>
    <x v="2319"/>
    <s v="Anya"/>
    <s v="MoMA 11"/>
    <n v="10019"/>
    <x v="0"/>
    <s v="Midtown"/>
    <n v="4076135"/>
    <n v="-7397785"/>
    <x v="0"/>
    <x v="12"/>
    <x v="3"/>
    <n v="29"/>
    <d v="2017-04-01T00:00:00"/>
    <n v="0.42"/>
    <n v="1"/>
    <n v="5.6"/>
    <x v="0"/>
    <s v="Ruidoso"/>
    <s v="No considerar"/>
    <x v="0"/>
  </r>
  <r>
    <n v="1931341"/>
    <s v="Cozy bedroom on Wall Street"/>
    <x v="2320"/>
    <s v="Jagriti"/>
    <s v="80 Pine Street 80"/>
    <n v="10005"/>
    <x v="0"/>
    <s v="Financial District"/>
    <n v="4070602"/>
    <n v="-740072"/>
    <x v="0"/>
    <x v="65"/>
    <x v="1"/>
    <n v="0"/>
    <d v="2017-07-01T00:00:00"/>
    <n v="3.34"/>
    <n v="1"/>
    <n v="5.6"/>
    <x v="0"/>
    <s v="Ruidoso"/>
    <s v="No considerar"/>
    <x v="0"/>
  </r>
  <r>
    <n v="4530160"/>
    <s v="Large apt in heart of Williamsburg"/>
    <x v="2321"/>
    <s v="Devon"/>
    <s v="133 North 8th Street"/>
    <n v="11249"/>
    <x v="1"/>
    <s v="Williamsburg"/>
    <n v="4071906"/>
    <n v="-7395798"/>
    <x v="1"/>
    <x v="17"/>
    <x v="0"/>
    <n v="7"/>
    <d v="2016-06-27T00:00:00"/>
    <n v="0.12"/>
    <n v="1"/>
    <n v="6.9"/>
    <x v="0"/>
    <s v="Ruidoso"/>
    <s v="No considerar"/>
    <x v="0"/>
  </r>
  <r>
    <n v="2454507"/>
    <s v="Close to everything - Jr 1 bedroom"/>
    <x v="2322"/>
    <s v="Andrew"/>
    <s v="Felice 15"/>
    <n v="10045"/>
    <x v="0"/>
    <s v="Financial District"/>
    <n v="4070781"/>
    <n v="-7400701"/>
    <x v="1"/>
    <x v="58"/>
    <x v="28"/>
    <n v="6"/>
    <d v="2016-10-02T00:00:00"/>
    <n v="0.1"/>
    <n v="1"/>
    <n v="5.6"/>
    <x v="0"/>
    <s v="Ruidoso"/>
    <s v="No considerar"/>
    <x v="0"/>
  </r>
  <r>
    <n v="1929321"/>
    <s v="Quiet 1br in a Mansion!"/>
    <x v="2323"/>
    <s v="Erika"/>
    <s v="451 Clinton Avenue"/>
    <n v="11238"/>
    <x v="1"/>
    <s v="Clinton Hill"/>
    <n v="4068492"/>
    <n v="-7396669"/>
    <x v="1"/>
    <x v="70"/>
    <x v="1"/>
    <n v="16"/>
    <d v="2017-04-17T00:00:00"/>
    <n v="0.38"/>
    <n v="1"/>
    <n v="6.9"/>
    <x v="0"/>
    <s v="Ruidoso"/>
    <s v="No considerar"/>
    <x v="0"/>
  </r>
  <r>
    <n v="3903284"/>
    <s v="Most amazing spot in Williamsburg"/>
    <x v="2324"/>
    <s v="Alexander"/>
    <s v="142N6 142"/>
    <n v="11249"/>
    <x v="1"/>
    <s v="Williamsburg"/>
    <n v="4071751"/>
    <n v="-7395895"/>
    <x v="0"/>
    <x v="45"/>
    <x v="1"/>
    <n v="0"/>
    <d v="2016-10-12T00:00:00"/>
    <n v="0.12"/>
    <n v="1"/>
    <n v="6.9"/>
    <x v="0"/>
    <s v="Ruidoso"/>
    <s v="No considerar"/>
    <x v="0"/>
  </r>
  <r>
    <n v="1928961"/>
    <s v="Futon 2.0"/>
    <x v="2325"/>
    <s v="Gaudhi"/>
    <s v="110 West 113th Street"/>
    <n v="10026"/>
    <x v="0"/>
    <s v="Harlem"/>
    <n v="4080026"/>
    <n v="-7395197"/>
    <x v="2"/>
    <x v="102"/>
    <x v="0"/>
    <n v="229"/>
    <d v="2019-06-22T00:00:00"/>
    <n v="3.36"/>
    <n v="1"/>
    <n v="5.6"/>
    <x v="0"/>
    <s v="Ruidoso"/>
    <s v="No considerar"/>
    <x v="0"/>
  </r>
  <r>
    <n v="2263265"/>
    <s v="Paddy Pad"/>
    <x v="2325"/>
    <s v="Gaudhi"/>
    <s v="139 West 113th Street"/>
    <n v="10026"/>
    <x v="0"/>
    <s v="Harlem"/>
    <n v="4080119"/>
    <n v="-7395295"/>
    <x v="0"/>
    <x v="22"/>
    <x v="1"/>
    <n v="133"/>
    <d v="2019-06-04T00:00:00"/>
    <n v="2.23"/>
    <n v="1"/>
    <n v="5.6"/>
    <x v="0"/>
    <s v="Ruidoso"/>
    <s v="No considerar"/>
    <x v="0"/>
  </r>
  <r>
    <n v="2289119"/>
    <s v="2 bdrm in center of Williamsburg"/>
    <x v="2326"/>
    <s v="William"/>
    <s v="KCDC 85"/>
    <n v="11249"/>
    <x v="1"/>
    <s v="Williamsburg"/>
    <n v="4071725"/>
    <n v="-7396249"/>
    <x v="1"/>
    <x v="21"/>
    <x v="1"/>
    <n v="0"/>
    <d v="2016-04-05T00:00:00"/>
    <n v="0.16"/>
    <n v="1"/>
    <n v="6.9"/>
    <x v="0"/>
    <s v="Ruidoso"/>
    <s v="No considerar"/>
    <x v="0"/>
  </r>
  <r>
    <n v="1921859"/>
    <s v="Adorable 1BD Home with view of NYC"/>
    <x v="2327"/>
    <s v="Lauren"/>
    <s v="25-68 14th Street"/>
    <n v="11102"/>
    <x v="2"/>
    <s v="Astoria"/>
    <n v="4077453"/>
    <n v="-7392833"/>
    <x v="1"/>
    <x v="58"/>
    <x v="3"/>
    <n v="17"/>
    <d v="2017-05-06T00:00:00"/>
    <n v="0.25"/>
    <n v="5"/>
    <n v="6.24"/>
    <x v="0"/>
    <s v="Ruidoso"/>
    <s v="No considerar"/>
    <x v="0"/>
  </r>
  <r>
    <n v="4652629"/>
    <s v="Classic East Village Apartment"/>
    <x v="2328"/>
    <s v="Eva"/>
    <s v="210 East 10th Street"/>
    <n v="10003"/>
    <x v="0"/>
    <s v="East Village"/>
    <n v="4072921"/>
    <n v="-7398631"/>
    <x v="0"/>
    <x v="48"/>
    <x v="1"/>
    <n v="1"/>
    <d v="2015-01-03T00:00:00"/>
    <n v="0.02"/>
    <n v="1"/>
    <n v="5.6"/>
    <x v="0"/>
    <s v="Ruidoso"/>
    <s v="No considerar"/>
    <x v="0"/>
  </r>
  <r>
    <n v="3529888"/>
    <s v="Architect's Oasis"/>
    <x v="2329"/>
    <s v="Fabi"/>
    <s v="Philadelphia Church of Universal Brotherhood 530"/>
    <n v="11225"/>
    <x v="1"/>
    <s v="Crown Heights"/>
    <n v="4066919"/>
    <n v="-7395079"/>
    <x v="1"/>
    <x v="81"/>
    <x v="0"/>
    <n v="10"/>
    <d v="2017-03-10T00:00:00"/>
    <n v="0.22"/>
    <n v="1"/>
    <n v="6.9"/>
    <x v="0"/>
    <s v="Ruidoso"/>
    <s v="No considerar"/>
    <x v="0"/>
  </r>
  <r>
    <n v="2652865"/>
    <s v="Classic Upper West Side Getaway!"/>
    <x v="2330"/>
    <s v="Jason"/>
    <s v="215 West 98th Street"/>
    <n v="10025"/>
    <x v="0"/>
    <s v="Upper West Side"/>
    <n v="4079592"/>
    <n v="-7397024"/>
    <x v="1"/>
    <x v="132"/>
    <x v="6"/>
    <n v="1"/>
    <d v="2017-11-20T00:00:00"/>
    <n v="0.05"/>
    <n v="1"/>
    <n v="5.6"/>
    <x v="0"/>
    <s v="Ruidoso"/>
    <s v="No considerar"/>
    <x v="0"/>
  </r>
  <r>
    <n v="1919647"/>
    <s v="2 floor Apt w 300sqft Terrace"/>
    <x v="2331"/>
    <s v="Evan"/>
    <s v="154 Ludlow Street"/>
    <n v="10002"/>
    <x v="0"/>
    <s v="Lower East Side"/>
    <n v="4072083"/>
    <n v="-7398755"/>
    <x v="1"/>
    <x v="63"/>
    <x v="6"/>
    <n v="71"/>
    <d v="2019-06-23T00:00:00"/>
    <n v="1.04"/>
    <n v="1"/>
    <n v="5.6"/>
    <x v="0"/>
    <s v="Ruidoso"/>
    <s v="No considerar"/>
    <x v="0"/>
  </r>
  <r>
    <n v="2168268"/>
    <s v="Home Sweet Home in Historic Harlem-Riverside Drive"/>
    <x v="2332"/>
    <s v="Logan"/>
    <s v="193 Edgecombe Avenue"/>
    <n v="10030"/>
    <x v="0"/>
    <s v="Harlem"/>
    <n v="4082252"/>
    <n v="-7394462"/>
    <x v="0"/>
    <x v="28"/>
    <x v="6"/>
    <n v="13"/>
    <d v="2017-08-17T00:00:00"/>
    <n v="0.45"/>
    <n v="1"/>
    <n v="5.6"/>
    <x v="0"/>
    <s v="Ruidoso"/>
    <s v="No considerar"/>
    <x v="0"/>
  </r>
  <r>
    <n v="2082328"/>
    <s v="Comfy &amp; Spacious Room next to the Subway/Metro"/>
    <x v="2333"/>
    <s v="Jenny"/>
    <s v="1011 Tiffany Street"/>
    <n v="10459"/>
    <x v="3"/>
    <s v="Longwood"/>
    <n v="4082347"/>
    <n v="-7389495"/>
    <x v="0"/>
    <x v="70"/>
    <x v="3"/>
    <n v="26"/>
    <d v="2019-05-28T00:00:00"/>
    <n v="0.85"/>
    <n v="5"/>
    <n v="7.84"/>
    <x v="0"/>
    <s v="Ruidoso"/>
    <s v="No considerar"/>
    <x v="0"/>
  </r>
  <r>
    <n v="1918693"/>
    <s v="Lovely Bedrooms in Artist's Home"/>
    <x v="2334"/>
    <s v="Lorelei &amp; Alex"/>
    <s v="116 Gates Avenue"/>
    <n v="11238"/>
    <x v="1"/>
    <s v="Clinton Hill"/>
    <n v="4068474"/>
    <n v="-739632"/>
    <x v="0"/>
    <x v="16"/>
    <x v="3"/>
    <n v="245"/>
    <d v="2019-06-10T00:00:00"/>
    <n v="3.61"/>
    <n v="1"/>
    <n v="6.9"/>
    <x v="0"/>
    <s v="Ruidoso"/>
    <s v="Dentro del presupuesto"/>
    <x v="0"/>
  </r>
  <r>
    <n v="1925224"/>
    <s v="Beautiful, large, charming spot"/>
    <x v="2335"/>
    <s v="Susan"/>
    <s v="225 North 9th Street"/>
    <n v="11211"/>
    <x v="1"/>
    <s v="Williamsburg"/>
    <n v="4071758"/>
    <n v="-739543"/>
    <x v="1"/>
    <x v="21"/>
    <x v="21"/>
    <n v="79"/>
    <d v="2019-07-01T00:00:00"/>
    <n v="1.1599999999999999"/>
    <n v="1"/>
    <n v="6.9"/>
    <x v="0"/>
    <s v="Ruidoso"/>
    <s v="No considerar"/>
    <x v="0"/>
  </r>
  <r>
    <n v="3265407"/>
    <s v="Sunny Brooklyn room"/>
    <x v="2336"/>
    <s v="Linnea"/>
    <s v="365 Lincoln Place"/>
    <n v="11238"/>
    <x v="1"/>
    <s v="Prospect Heights"/>
    <n v="4067303"/>
    <n v="-7396424"/>
    <x v="0"/>
    <x v="210"/>
    <x v="7"/>
    <n v="11"/>
    <d v="2019-04-27T00:00:00"/>
    <n v="0.18"/>
    <n v="1"/>
    <n v="6.9"/>
    <x v="0"/>
    <s v="Ruidoso"/>
    <s v="Dentro del presupuesto"/>
    <x v="0"/>
  </r>
  <r>
    <n v="1914759"/>
    <s v="Urban Oasis in Chelsea"/>
    <x v="2337"/>
    <s v="Joseph"/>
    <s v="USPS West 19th Street"/>
    <n v="10011"/>
    <x v="0"/>
    <s v="Chelsea"/>
    <n v="4074276"/>
    <n v="-7400016"/>
    <x v="1"/>
    <x v="41"/>
    <x v="6"/>
    <n v="0"/>
    <d v="2015-11-11T00:00:00"/>
    <n v="0.12"/>
    <n v="1"/>
    <n v="5.6"/>
    <x v="0"/>
    <s v="Ruidoso"/>
    <s v="No considerar"/>
    <x v="0"/>
  </r>
  <r>
    <n v="1914461"/>
    <s v="Space, elegance, and comfort - Room"/>
    <x v="2338"/>
    <s v="Arlene"/>
    <s v="1662 Park Avenue"/>
    <n v="10035"/>
    <x v="0"/>
    <s v="East Harlem"/>
    <n v="4080029"/>
    <n v="-7394294"/>
    <x v="0"/>
    <x v="11"/>
    <x v="0"/>
    <n v="7"/>
    <d v="2016-02-27T00:00:00"/>
    <n v="0.11"/>
    <n v="1"/>
    <n v="5.6"/>
    <x v="0"/>
    <s v="Ruidoso"/>
    <s v="No considerar"/>
    <x v="0"/>
  </r>
  <r>
    <n v="3755474"/>
    <s v="New Bright &amp; Modern Apartment within a Brownstone"/>
    <x v="2339"/>
    <s v="Elliot"/>
    <s v="553 3rd Avenue"/>
    <n v="10016"/>
    <x v="0"/>
    <s v="Murray Hill"/>
    <n v="4074735"/>
    <n v="-7397671"/>
    <x v="1"/>
    <x v="51"/>
    <x v="0"/>
    <n v="8"/>
    <d v="2018-01-02T00:00:00"/>
    <n v="0.17"/>
    <n v="1"/>
    <n v="5.6"/>
    <x v="0"/>
    <s v="Ruidoso"/>
    <s v="No considerar"/>
    <x v="0"/>
  </r>
  <r>
    <n v="6246010"/>
    <s v="Skyview Private Small Room"/>
    <x v="2340"/>
    <s v="Memo &amp; Iso"/>
    <s v="357 Marcus Garvey Boulevard"/>
    <n v="11221"/>
    <x v="1"/>
    <s v="Bedford-Stuyvesant"/>
    <n v="4068517"/>
    <n v="-739369"/>
    <x v="0"/>
    <x v="86"/>
    <x v="1"/>
    <n v="170"/>
    <d v="2019-06-23T00:00:00"/>
    <n v="3.34"/>
    <n v="1"/>
    <n v="6.9"/>
    <x v="0"/>
    <s v="Ruidoso"/>
    <s v="No considerar"/>
    <x v="0"/>
  </r>
  <r>
    <n v="6245792"/>
    <s v="Orange Room"/>
    <x v="2340"/>
    <s v="Memo &amp; Iso"/>
    <s v="656 Putnam Avenue"/>
    <n v="11221"/>
    <x v="1"/>
    <s v="Bedford-Stuyvesant"/>
    <n v="4068549"/>
    <n v="-7393532"/>
    <x v="0"/>
    <x v="86"/>
    <x v="1"/>
    <n v="163"/>
    <d v="2019-06-18T00:00:00"/>
    <n v="3.21"/>
    <n v="1"/>
    <n v="6.9"/>
    <x v="0"/>
    <s v="Ruidoso"/>
    <s v="No considerar"/>
    <x v="0"/>
  </r>
  <r>
    <n v="6603534"/>
    <s v="Private Small Grey Room"/>
    <x v="2340"/>
    <s v="Memo &amp; Iso"/>
    <s v="583 Jefferson Avenue"/>
    <n v="11221"/>
    <x v="1"/>
    <s v="Bedford-Stuyvesant"/>
    <n v="4068517"/>
    <n v="-7393473"/>
    <x v="0"/>
    <x v="86"/>
    <x v="1"/>
    <n v="107"/>
    <d v="2019-06-15T00:00:00"/>
    <n v="2.1800000000000002"/>
    <n v="1"/>
    <n v="6.9"/>
    <x v="0"/>
    <s v="Ruidoso"/>
    <s v="No considerar"/>
    <x v="0"/>
  </r>
  <r>
    <n v="6245521"/>
    <s v="Ensuite Redroom"/>
    <x v="2340"/>
    <s v="Memo &amp; Iso"/>
    <s v="470 Hancock Street"/>
    <n v="11233"/>
    <x v="1"/>
    <s v="Bedford-Stuyvesant"/>
    <n v="4068403"/>
    <n v="-7393641"/>
    <x v="0"/>
    <x v="69"/>
    <x v="1"/>
    <n v="162"/>
    <d v="2019-06-20T00:00:00"/>
    <n v="3.2"/>
    <n v="1"/>
    <n v="6.9"/>
    <x v="0"/>
    <s v="Ruidoso"/>
    <s v="No considerar"/>
    <x v="0"/>
  </r>
  <r>
    <n v="1912357"/>
    <s v="Brooklyn apt, hip hood, with a view"/>
    <x v="2341"/>
    <s v="Amy"/>
    <s v="Bergen Auto Experience 809"/>
    <n v="11238"/>
    <x v="1"/>
    <s v="Crown Heights"/>
    <n v="4067801"/>
    <n v="-7396106"/>
    <x v="1"/>
    <x v="142"/>
    <x v="7"/>
    <n v="2"/>
    <d v="2014-10-14T00:00:00"/>
    <n v="0.03"/>
    <n v="1"/>
    <n v="6.9"/>
    <x v="0"/>
    <s v="Ruidoso"/>
    <s v="Dentro del presupuesto"/>
    <x v="0"/>
  </r>
  <r>
    <n v="1941435"/>
    <s v="Sunny Room near all"/>
    <x v="2342"/>
    <s v="Rani"/>
    <s v="14 Columbus Place"/>
    <n v="11233"/>
    <x v="1"/>
    <s v="Bedford-Stuyvesant"/>
    <n v="4067769"/>
    <n v="-7392303"/>
    <x v="0"/>
    <x v="71"/>
    <x v="4"/>
    <n v="16"/>
    <d v="2018-12-06T00:00:00"/>
    <n v="0.24"/>
    <n v="1"/>
    <n v="6.9"/>
    <x v="0"/>
    <s v="Ruidoso"/>
    <s v="Dentro del presupuesto"/>
    <x v="0"/>
  </r>
  <r>
    <n v="1911333"/>
    <s v="A room with private bathroom"/>
    <x v="2342"/>
    <s v="Rani"/>
    <s v="8 Kane Place"/>
    <n v="11233"/>
    <x v="1"/>
    <s v="Bedford-Stuyvesant"/>
    <n v="4067814"/>
    <n v="-7392375"/>
    <x v="0"/>
    <x v="46"/>
    <x v="31"/>
    <n v="12"/>
    <d v="2018-11-11T00:00:00"/>
    <n v="0.18"/>
    <n v="1"/>
    <n v="6.9"/>
    <x v="0"/>
    <s v="Ruidoso"/>
    <s v="Dentro del presupuesto"/>
    <x v="0"/>
  </r>
  <r>
    <n v="1910270"/>
    <s v="Lovely Brooklyn Brownstone  one block from Subway"/>
    <x v="2343"/>
    <s v="Sunita"/>
    <s v="413 Baltic Street"/>
    <n v="11217"/>
    <x v="1"/>
    <s v="Gowanus"/>
    <n v="4068396"/>
    <n v="-7398914"/>
    <x v="1"/>
    <x v="20"/>
    <x v="11"/>
    <n v="14"/>
    <d v="2018-08-08T00:00:00"/>
    <n v="0.21"/>
    <n v="1"/>
    <n v="7"/>
    <x v="0"/>
    <s v="Ruidoso"/>
    <s v="No considerar"/>
    <x v="0"/>
  </r>
  <r>
    <n v="1908986"/>
    <s v="NYC UES APT RENTAL"/>
    <x v="2344"/>
    <s v="Evan"/>
    <s v="501 East 89th Street"/>
    <n v="10128"/>
    <x v="0"/>
    <s v="Upper East Side"/>
    <n v="4077785"/>
    <n v="-739454"/>
    <x v="1"/>
    <x v="40"/>
    <x v="1"/>
    <n v="0"/>
    <d v="2019-06-14T00:00:00"/>
    <n v="1.9"/>
    <n v="1"/>
    <n v="5.7"/>
    <x v="0"/>
    <s v="Ruidoso"/>
    <s v="No considerar"/>
    <x v="0"/>
  </r>
  <r>
    <n v="4216813"/>
    <s v="Penthouse w/Terrace Williamsburg"/>
    <x v="2345"/>
    <s v="Matt"/>
    <s v="26 Anthony Street"/>
    <n v="11222"/>
    <x v="1"/>
    <s v="Greenpoint"/>
    <n v="4072309"/>
    <n v="-7393767"/>
    <x v="1"/>
    <x v="17"/>
    <x v="0"/>
    <n v="95"/>
    <d v="2019-06-26T00:00:00"/>
    <n v="1.65"/>
    <n v="1"/>
    <n v="6.9"/>
    <x v="0"/>
    <s v="Ruidoso"/>
    <s v="No considerar"/>
    <x v="0"/>
  </r>
  <r>
    <n v="1907058"/>
    <s v="PRIVATE ROOM #2 STARTING AT $67 PER NIGHT"/>
    <x v="2346"/>
    <s v="Anthony"/>
    <s v="359 East 55th Street"/>
    <n v="11203"/>
    <x v="1"/>
    <s v="East Flatbush"/>
    <n v="4064913"/>
    <n v="-7392525"/>
    <x v="0"/>
    <x v="167"/>
    <x v="2"/>
    <n v="17"/>
    <d v="2018-09-23T00:00:00"/>
    <n v="0.25"/>
    <n v="1"/>
    <n v="6.9"/>
    <x v="0"/>
    <s v="Ruidoso"/>
    <s v="No considerar"/>
    <x v="0"/>
  </r>
  <r>
    <n v="2639521"/>
    <s v="PRIVATE RM #1 STARTING AT $67 A NIGHT"/>
    <x v="2346"/>
    <s v="Anthony"/>
    <s v="349 East 55th Street"/>
    <n v="11203"/>
    <x v="1"/>
    <s v="East Flatbush"/>
    <n v="4064942"/>
    <n v="-7392482"/>
    <x v="0"/>
    <x v="167"/>
    <x v="2"/>
    <n v="50"/>
    <d v="2018-09-19T00:00:00"/>
    <n v="0.8"/>
    <n v="1"/>
    <n v="6.9"/>
    <x v="0"/>
    <s v="Ruidoso"/>
    <s v="No considerar"/>
    <x v="0"/>
  </r>
  <r>
    <n v="6063050"/>
    <s v="Private Room in 3BD Apt with a queen bed"/>
    <x v="2347"/>
    <s v="David"/>
    <s v="571 Madison Street"/>
    <n v="11221"/>
    <x v="1"/>
    <s v="Bedford-Stuyvesant"/>
    <n v="4068669"/>
    <n v="-7393452"/>
    <x v="0"/>
    <x v="59"/>
    <x v="0"/>
    <n v="51"/>
    <d v="2019-06-19T00:00:00"/>
    <n v="1"/>
    <n v="1"/>
    <n v="6.9"/>
    <x v="0"/>
    <s v="Ruidoso"/>
    <s v="No considerar"/>
    <x v="0"/>
  </r>
  <r>
    <n v="5872177"/>
    <s v="Sunny One Bedroom-Amazing Location"/>
    <x v="2348"/>
    <s v="Sari"/>
    <s v="184 8th Avenue"/>
    <n v="10011"/>
    <x v="0"/>
    <s v="Chelsea"/>
    <n v="4074302"/>
    <n v="-7400015"/>
    <x v="1"/>
    <x v="172"/>
    <x v="0"/>
    <n v="12"/>
    <d v="2016-05-12T00:00:00"/>
    <n v="0.24"/>
    <n v="1"/>
    <n v="5.6"/>
    <x v="0"/>
    <s v="Ruidoso"/>
    <s v="No considerar"/>
    <x v="0"/>
  </r>
  <r>
    <n v="1908767"/>
    <s v="Large Bedroom in the East Village"/>
    <x v="2349"/>
    <s v="Jessica"/>
    <s v="432 East 9th Street"/>
    <n v="10009"/>
    <x v="0"/>
    <s v="East Village"/>
    <n v="4072745"/>
    <n v="-7398344"/>
    <x v="0"/>
    <x v="90"/>
    <x v="0"/>
    <n v="1"/>
    <d v="2013-12-15T00:00:00"/>
    <n v="0.01"/>
    <n v="1"/>
    <n v="5.6"/>
    <x v="0"/>
    <s v="Ruidoso"/>
    <s v="No considerar"/>
    <x v="0"/>
  </r>
  <r>
    <n v="5364814"/>
    <s v="Artist Loft in Bushwick"/>
    <x v="2350"/>
    <s v="Darcy"/>
    <s v="185 Suydam Street"/>
    <n v="11221"/>
    <x v="1"/>
    <s v="Bushwick"/>
    <n v="4070018"/>
    <n v="-7392586"/>
    <x v="1"/>
    <x v="0"/>
    <x v="1"/>
    <n v="1"/>
    <d v="2015-04-01T00:00:00"/>
    <n v="0.02"/>
    <n v="1"/>
    <n v="6.9"/>
    <x v="0"/>
    <s v="Ruidoso"/>
    <s v="No considerar"/>
    <x v="0"/>
  </r>
  <r>
    <n v="1977888"/>
    <s v="East Village Studio Super location"/>
    <x v="2351"/>
    <s v="Sam"/>
    <s v="109 1st Avenue"/>
    <n v="10003"/>
    <x v="0"/>
    <s v="East Village"/>
    <n v="4072679"/>
    <n v="-7398598"/>
    <x v="1"/>
    <x v="61"/>
    <x v="1"/>
    <n v="73"/>
    <d v="2019-01-01T00:00:00"/>
    <n v="1.07"/>
    <n v="1"/>
    <n v="5.6"/>
    <x v="0"/>
    <s v="Ruidoso"/>
    <s v="No considerar"/>
    <x v="0"/>
  </r>
  <r>
    <n v="1901357"/>
    <s v="Spring in Ditmas Park Brooklyn!!!"/>
    <x v="2352"/>
    <s v="Patrick"/>
    <s v="1711 Dorchester Road"/>
    <n v="11226"/>
    <x v="1"/>
    <s v="Flatbush"/>
    <n v="406406"/>
    <n v="-7396195"/>
    <x v="1"/>
    <x v="69"/>
    <x v="3"/>
    <n v="26"/>
    <d v="2018-05-19T00:00:00"/>
    <n v="0.39"/>
    <n v="1"/>
    <n v="6.9"/>
    <x v="0"/>
    <s v="Ruidoso"/>
    <s v="Dentro del presupuesto"/>
    <x v="0"/>
  </r>
  <r>
    <n v="2440846"/>
    <s v="Loft in Williamsburg! "/>
    <x v="2353"/>
    <s v="Sofia"/>
    <s v="537 Grand Street"/>
    <n v="11211"/>
    <x v="1"/>
    <s v="Williamsburg"/>
    <n v="4071124"/>
    <n v="-739499"/>
    <x v="0"/>
    <x v="9"/>
    <x v="2"/>
    <n v="8"/>
    <d v="2015-07-22T00:00:00"/>
    <n v="0.15"/>
    <n v="1"/>
    <n v="6.9"/>
    <x v="0"/>
    <s v="Ruidoso"/>
    <s v="No considerar"/>
    <x v="0"/>
  </r>
  <r>
    <n v="1900780"/>
    <s v="1000 Sq Ft Loft in Flatiron."/>
    <x v="2354"/>
    <s v="Damian"/>
    <s v="20 East 20th Street"/>
    <n v="10003"/>
    <x v="0"/>
    <s v="Gramercy"/>
    <n v="4073892"/>
    <n v="-7398922"/>
    <x v="1"/>
    <x v="54"/>
    <x v="3"/>
    <n v="26"/>
    <d v="2019-01-03T00:00:00"/>
    <n v="0.62"/>
    <n v="1"/>
    <n v="5.6"/>
    <x v="0"/>
    <s v="Ruidoso"/>
    <s v="No considerar"/>
    <x v="0"/>
  </r>
  <r>
    <n v="3760592"/>
    <s v="Large Room in Penthouse Apartment"/>
    <x v="2355"/>
    <s v="Anthony"/>
    <s v="202 East 29th Street"/>
    <n v="10016"/>
    <x v="0"/>
    <s v="Kips Bay"/>
    <n v="4074213"/>
    <n v="-739801"/>
    <x v="0"/>
    <x v="45"/>
    <x v="11"/>
    <n v="54"/>
    <d v="2018-12-16T00:00:00"/>
    <n v="0.91"/>
    <n v="1"/>
    <n v="5.6"/>
    <x v="0"/>
    <s v="Ruidoso"/>
    <s v="No considerar"/>
    <x v="0"/>
  </r>
  <r>
    <n v="2063587"/>
    <s v="Beautiful Penthouse Apartment"/>
    <x v="2355"/>
    <s v="Anthony"/>
    <s v="Tasti D-Lite 416"/>
    <n v="10016"/>
    <x v="0"/>
    <s v="Kips Bay"/>
    <n v="4074282"/>
    <n v="-739803"/>
    <x v="0"/>
    <x v="3"/>
    <x v="11"/>
    <n v="42"/>
    <d v="2018-12-10T00:00:00"/>
    <n v="0.67"/>
    <n v="1"/>
    <n v="5.6"/>
    <x v="0"/>
    <s v="Ruidoso"/>
    <s v="No considerar"/>
    <x v="0"/>
  </r>
  <r>
    <n v="6313624"/>
    <s v="Small Room in Beautiful Apartment/Building"/>
    <x v="2355"/>
    <s v="Anthony"/>
    <s v="415 3rd Avenue"/>
    <n v="10016"/>
    <x v="0"/>
    <s v="Kips Bay"/>
    <n v="4074253"/>
    <n v="-7398006"/>
    <x v="0"/>
    <x v="3"/>
    <x v="11"/>
    <n v="1"/>
    <d v="2018-12-07T00:00:00"/>
    <n v="0.14000000000000001"/>
    <n v="1"/>
    <n v="5.6"/>
    <x v="0"/>
    <s v="Ruidoso"/>
    <s v="No considerar"/>
    <x v="0"/>
  </r>
  <r>
    <n v="5521107"/>
    <s v="Bright and Cozy in Crown Heights"/>
    <x v="2356"/>
    <s v="Miklos"/>
    <s v="271 Kingston Avenue"/>
    <n v="11213"/>
    <x v="1"/>
    <s v="Crown Heights"/>
    <n v="4067049"/>
    <n v="-7394177"/>
    <x v="0"/>
    <x v="178"/>
    <x v="5"/>
    <n v="21"/>
    <d v="2018-09-26T00:00:00"/>
    <n v="0.43"/>
    <n v="1"/>
    <n v="6.9"/>
    <x v="0"/>
    <s v="Ruidoso"/>
    <s v="No considerar"/>
    <x v="0"/>
  </r>
  <r>
    <n v="3742373"/>
    <s v="Beautiful apartment by Columbus Circle"/>
    <x v="2357"/>
    <s v="Andrew"/>
    <s v="307 West 29th Street"/>
    <n v="10001"/>
    <x v="0"/>
    <s v="Chelsea"/>
    <n v="4074944"/>
    <n v="-7399631"/>
    <x v="1"/>
    <x v="271"/>
    <x v="0"/>
    <n v="10"/>
    <d v="2019-01-02T00:00:00"/>
    <n v="0.17"/>
    <n v="1"/>
    <n v="5.7"/>
    <x v="0"/>
    <s v="Ruidoso"/>
    <s v="No considerar"/>
    <x v="0"/>
  </r>
  <r>
    <n v="1897447"/>
    <s v="Large Garden Apartment"/>
    <x v="2358"/>
    <s v="Cristobal"/>
    <s v="232 Wyckoff Street"/>
    <n v="11217"/>
    <x v="1"/>
    <s v="Gowanus"/>
    <n v="4068374"/>
    <n v="-7398558"/>
    <x v="1"/>
    <x v="8"/>
    <x v="0"/>
    <n v="266"/>
    <d v="2019-07-02T00:00:00"/>
    <n v="4.49"/>
    <n v="1"/>
    <n v="6.9"/>
    <x v="0"/>
    <s v="Ruidoso"/>
    <s v="No considerar"/>
    <x v="0"/>
  </r>
  <r>
    <n v="1897001"/>
    <s v="GIANT! Perfect for families, in the center of NYC"/>
    <x v="2359"/>
    <s v="Izzy"/>
    <s v="216 East 49th Street"/>
    <n v="10017"/>
    <x v="0"/>
    <s v="Midtown"/>
    <n v="4075463"/>
    <n v="-7397062"/>
    <x v="1"/>
    <x v="234"/>
    <x v="2"/>
    <n v="33"/>
    <d v="2018-03-31T00:00:00"/>
    <n v="0.49"/>
    <n v="1"/>
    <n v="5.7"/>
    <x v="0"/>
    <s v="Ruidoso"/>
    <s v="No considerar"/>
    <x v="0"/>
  </r>
  <r>
    <n v="2711082"/>
    <s v="Beautiful Home by Central Park"/>
    <x v="2360"/>
    <s v="Ed"/>
    <s v="413 West 56th Street"/>
    <n v="10019"/>
    <x v="0"/>
    <s v="Hell's Kitchen"/>
    <n v="407678"/>
    <n v="-739868"/>
    <x v="1"/>
    <x v="48"/>
    <x v="6"/>
    <n v="41"/>
    <d v="2017-11-14T00:00:00"/>
    <n v="0.73"/>
    <n v="1"/>
    <n v="5.6"/>
    <x v="0"/>
    <s v="Ruidoso"/>
    <s v="No considerar"/>
    <x v="0"/>
  </r>
  <r>
    <n v="4276532"/>
    <s v="Harlem Getaway Jazz Mansion"/>
    <x v="2361"/>
    <s v="Joyce"/>
    <s v="11 Mount Morris Park West"/>
    <n v="10027"/>
    <x v="0"/>
    <s v="Harlem"/>
    <n v="4080469"/>
    <n v="-7394594"/>
    <x v="1"/>
    <x v="113"/>
    <x v="0"/>
    <n v="38"/>
    <d v="2019-06-09T00:00:00"/>
    <n v="0.72"/>
    <n v="2"/>
    <n v="5.8"/>
    <x v="0"/>
    <s v="Ruidoso"/>
    <s v="No considerar"/>
    <x v="0"/>
  </r>
  <r>
    <n v="2028677"/>
    <s v="1BR in HARLEM...SUNNY &amp; SPACIOUS"/>
    <x v="2362"/>
    <s v="Brooklyn"/>
    <s v="120 West 138th Street"/>
    <n v="10030"/>
    <x v="0"/>
    <s v="Harlem"/>
    <n v="4081639"/>
    <n v="-7394085"/>
    <x v="1"/>
    <x v="89"/>
    <x v="7"/>
    <n v="57"/>
    <d v="2019-05-25T00:00:00"/>
    <n v="0.89"/>
    <n v="1"/>
    <n v="5.6"/>
    <x v="0"/>
    <s v="Ruidoso"/>
    <s v="No considerar"/>
    <x v="0"/>
  </r>
  <r>
    <n v="1895457"/>
    <s v="Greenpoint Studio w/ 2 cats"/>
    <x v="2363"/>
    <s v="Kevin"/>
    <s v="252 Nassau Avenue"/>
    <n v="11222"/>
    <x v="1"/>
    <s v="Greenpoint"/>
    <n v="4072587"/>
    <n v="-7394122"/>
    <x v="1"/>
    <x v="9"/>
    <x v="2"/>
    <n v="2"/>
    <d v="2016-08-23T00:00:00"/>
    <n v="0.06"/>
    <n v="1"/>
    <n v="6.9"/>
    <x v="0"/>
    <s v="Ruidoso"/>
    <s v="No considerar"/>
    <x v="0"/>
  </r>
  <r>
    <n v="1895196"/>
    <s v="Apt near Museum Mile"/>
    <x v="2364"/>
    <s v="Ksenia"/>
    <s v="239 East 73rd Street"/>
    <n v="10021"/>
    <x v="0"/>
    <s v="Upper East Side"/>
    <n v="4076981"/>
    <n v="-7395812"/>
    <x v="1"/>
    <x v="34"/>
    <x v="6"/>
    <n v="249"/>
    <d v="2019-06-20T00:00:00"/>
    <n v="3.63"/>
    <n v="1"/>
    <n v="5.6"/>
    <x v="0"/>
    <s v="Ruidoso"/>
    <s v="No considerar"/>
    <x v="0"/>
  </r>
  <r>
    <n v="5302719"/>
    <s v="Spacious &amp; Bright Apt in Park Slope"/>
    <x v="2365"/>
    <s v="Celine"/>
    <s v="209 4th Avenue"/>
    <n v="11217"/>
    <x v="1"/>
    <s v="Park Slope"/>
    <n v="406774"/>
    <n v="-7398247"/>
    <x v="1"/>
    <x v="8"/>
    <x v="2"/>
    <n v="0"/>
    <d v="2015-07-26T00:00:00"/>
    <n v="0.23"/>
    <n v="1"/>
    <n v="6.9"/>
    <x v="0"/>
    <s v="Ruidoso"/>
    <s v="No considerar"/>
    <x v="0"/>
  </r>
  <r>
    <n v="1891274"/>
    <s v="Clinton Hill 1BR in charming 2BR"/>
    <x v="2366"/>
    <s v="Daniel"/>
    <s v="418 Franklin Avenue"/>
    <n v="11238"/>
    <x v="1"/>
    <s v="Bedford-Stuyvesant"/>
    <n v="4068442"/>
    <n v="-7395639"/>
    <x v="0"/>
    <x v="24"/>
    <x v="6"/>
    <n v="6"/>
    <d v="2017-10-24T00:00:00"/>
    <n v="0.12"/>
    <n v="1"/>
    <n v="6.9"/>
    <x v="0"/>
    <s v="Ruidoso"/>
    <s v="No considerar"/>
    <x v="0"/>
  </r>
  <r>
    <n v="1891118"/>
    <s v="Large Studio apartment"/>
    <x v="2367"/>
    <s v="Cassi"/>
    <s v="164 Jefferson Avenue"/>
    <n v="11216"/>
    <x v="1"/>
    <s v="Bedford-Stuyvesant"/>
    <n v="4068285"/>
    <n v="-7395112"/>
    <x v="1"/>
    <x v="6"/>
    <x v="3"/>
    <n v="10"/>
    <d v="2017-06-06T00:00:00"/>
    <n v="0.24"/>
    <n v="1"/>
    <n v="6.9"/>
    <x v="0"/>
    <s v="Ruidoso"/>
    <s v="No considerar"/>
    <x v="0"/>
  </r>
  <r>
    <n v="6051856"/>
    <s v="Homey Room w/ Lots of Sunlight!"/>
    <x v="2368"/>
    <s v="Gabriela"/>
    <s v="600 West 173rd Street"/>
    <n v="10032"/>
    <x v="0"/>
    <s v="Washington Heights"/>
    <n v="4084411"/>
    <n v="-7393764"/>
    <x v="0"/>
    <x v="46"/>
    <x v="6"/>
    <n v="3"/>
    <d v="2016-05-07T00:00:00"/>
    <n v="7.0000000000000007E-2"/>
    <n v="1"/>
    <n v="5.6"/>
    <x v="0"/>
    <s v="Ruidoso"/>
    <s v="No considerar"/>
    <x v="0"/>
  </r>
  <r>
    <n v="1899076"/>
    <s v="14 min to Union Square, Manhattan-Sunny Modern Rm"/>
    <x v="2369"/>
    <s v="Erica And Jorel"/>
    <s v="1255 Willoughby Avenue"/>
    <n v="11237"/>
    <x v="1"/>
    <s v="Bushwick"/>
    <n v="4070505"/>
    <n v="-7392281"/>
    <x v="0"/>
    <x v="86"/>
    <x v="1"/>
    <n v="238"/>
    <d v="2019-05-12T00:00:00"/>
    <n v="3.46"/>
    <n v="1"/>
    <n v="6.9"/>
    <x v="0"/>
    <s v="Ruidoso"/>
    <s v="No considerar"/>
    <x v="0"/>
  </r>
  <r>
    <n v="1887874"/>
    <s v="Big, bright, Williamsburg bedroom"/>
    <x v="2370"/>
    <s v="Brandon"/>
    <s v="128 Montrose Avenue"/>
    <n v="11206"/>
    <x v="1"/>
    <s v="Williamsburg"/>
    <n v="4070711"/>
    <n v="-7394457"/>
    <x v="0"/>
    <x v="65"/>
    <x v="7"/>
    <n v="0"/>
    <d v="2017-06-06T00:00:00"/>
    <n v="0.02"/>
    <n v="1"/>
    <n v="6.9"/>
    <x v="0"/>
    <s v="Ruidoso"/>
    <s v="Dentro del presupuesto"/>
    <x v="0"/>
  </r>
  <r>
    <n v="1887489"/>
    <s v="Gracious Brooklyn Limestone"/>
    <x v="2371"/>
    <s v="Lara"/>
    <s v="442 Rogers Avenue"/>
    <n v="11225"/>
    <x v="1"/>
    <s v="Prospect-Lefferts Gardens"/>
    <n v="4066173"/>
    <n v="-7395382"/>
    <x v="1"/>
    <x v="32"/>
    <x v="1"/>
    <n v="0"/>
    <d v="2017-12-30T00:00:00"/>
    <n v="0.38"/>
    <n v="1"/>
    <n v="6.9"/>
    <x v="0"/>
    <s v="Ruidoso"/>
    <s v="No considerar"/>
    <x v="0"/>
  </r>
  <r>
    <n v="1887291"/>
    <s v="Private, Peaceful Times Square 1BR"/>
    <x v="2372"/>
    <s v="Ana"/>
    <s v="327 West 36th Street"/>
    <n v="10018"/>
    <x v="0"/>
    <s v="Hell's Kitchen"/>
    <n v="4075406"/>
    <n v="-7399376"/>
    <x v="1"/>
    <x v="23"/>
    <x v="0"/>
    <n v="158"/>
    <d v="2019-06-15T00:00:00"/>
    <n v="2.33"/>
    <n v="1"/>
    <n v="5.6"/>
    <x v="0"/>
    <s v="Ruidoso"/>
    <s v="No considerar"/>
    <x v="0"/>
  </r>
  <r>
    <n v="6388315"/>
    <s v="UPPER WEST SIDE one bedroom apt"/>
    <x v="2373"/>
    <s v="Nicola"/>
    <s v="Mayfair Towers 15"/>
    <n v="10023"/>
    <x v="0"/>
    <s v="Upper West Side"/>
    <n v="4077724"/>
    <n v="-7397699"/>
    <x v="1"/>
    <x v="61"/>
    <x v="34"/>
    <n v="0"/>
    <d v="2016-07-24T00:00:00"/>
    <n v="0.05"/>
    <n v="1"/>
    <n v="5.6"/>
    <x v="0"/>
    <s v="Ruidoso"/>
    <s v="No considerar"/>
    <x v="0"/>
  </r>
  <r>
    <n v="1886294"/>
    <s v="quitissential brooklyn loft"/>
    <x v="2374"/>
    <s v="Jeremy"/>
    <s v="200 Water Street"/>
    <n v="11201"/>
    <x v="1"/>
    <s v="DUMBO"/>
    <n v="4070289"/>
    <n v="-7398583"/>
    <x v="1"/>
    <x v="5"/>
    <x v="9"/>
    <n v="0"/>
    <d v="2015-08-13T00:00:00"/>
    <n v="2.29"/>
    <n v="1"/>
    <n v="6.9"/>
    <x v="0"/>
    <s v="Ruidoso"/>
    <s v="No considerar"/>
    <x v="0"/>
  </r>
  <r>
    <n v="1886240"/>
    <s v="June 30 Th to August 31 st"/>
    <x v="2375"/>
    <s v="Tao"/>
    <s v="M &amp; O Market &amp; Deli Prince Street"/>
    <n v="10012"/>
    <x v="0"/>
    <s v="SoHo"/>
    <n v="4072617"/>
    <n v="-7400141"/>
    <x v="1"/>
    <x v="104"/>
    <x v="1"/>
    <n v="0"/>
    <d v="2019-06-23T00:00:00"/>
    <n v="3.01"/>
    <n v="1"/>
    <n v="5.6"/>
    <x v="0"/>
    <s v="Ruidoso"/>
    <s v="No considerar"/>
    <x v="0"/>
  </r>
  <r>
    <n v="1881586"/>
    <s v="Spacious, Sunny, 1br in Midtown East with doorman"/>
    <x v="2376"/>
    <s v="Joel"/>
    <s v="305 East 53rd Street"/>
    <n v="10022"/>
    <x v="0"/>
    <s v="Midtown"/>
    <n v="4075669"/>
    <n v="-739666"/>
    <x v="1"/>
    <x v="41"/>
    <x v="0"/>
    <n v="1"/>
    <d v="2018-01-01T00:00:00"/>
    <n v="0.05"/>
    <n v="1"/>
    <n v="5.6"/>
    <x v="0"/>
    <s v="Ruidoso"/>
    <s v="No considerar"/>
    <x v="0"/>
  </r>
  <r>
    <n v="1881556"/>
    <s v="Private, Spacious Garden Apartment"/>
    <x v="2377"/>
    <s v="Ayana"/>
    <s v="672 Halsey Street"/>
    <n v="11233"/>
    <x v="1"/>
    <s v="Bedford-Stuyvesant"/>
    <n v="4068413"/>
    <n v="-7392693"/>
    <x v="1"/>
    <x v="61"/>
    <x v="0"/>
    <n v="207"/>
    <d v="2019-06-23T00:00:00"/>
    <n v="3.04"/>
    <n v="1"/>
    <n v="6.9"/>
    <x v="0"/>
    <s v="Ruidoso"/>
    <s v="No considerar"/>
    <x v="0"/>
  </r>
  <r>
    <n v="1891017"/>
    <s v="Awesome Huge Studio - NYC Center"/>
    <x v="2378"/>
    <s v="Pavel"/>
    <s v="520 West 27th Street"/>
    <n v="10001"/>
    <x v="0"/>
    <s v="Chelsea"/>
    <n v="4075066"/>
    <n v="-7400377"/>
    <x v="1"/>
    <x v="17"/>
    <x v="0"/>
    <n v="35"/>
    <d v="2016-08-22T00:00:00"/>
    <n v="0.55000000000000004"/>
    <n v="1"/>
    <n v="5.6"/>
    <x v="0"/>
    <s v="Ruidoso"/>
    <s v="No considerar"/>
    <x v="0"/>
  </r>
  <r>
    <n v="2093304"/>
    <s v="Hidden gem in Fort Greene"/>
    <x v="2379"/>
    <s v="Brian"/>
    <s v="Jenny's Nails 154A"/>
    <n v="11205"/>
    <x v="1"/>
    <s v="Fort Greene"/>
    <n v="4069286"/>
    <n v="-7396993"/>
    <x v="1"/>
    <x v="6"/>
    <x v="3"/>
    <n v="45"/>
    <d v="2019-01-03T00:00:00"/>
    <n v="1.01"/>
    <n v="1"/>
    <n v="6.9"/>
    <x v="0"/>
    <s v="Ruidoso"/>
    <s v="No considerar"/>
    <x v="0"/>
  </r>
  <r>
    <n v="1880539"/>
    <s v="Room in spacious charming loft"/>
    <x v="2380"/>
    <s v="Naomi"/>
    <s v="404 Wythe Avenue"/>
    <n v="11249"/>
    <x v="1"/>
    <s v="Williamsburg"/>
    <n v="4071216"/>
    <n v="-7396615"/>
    <x v="0"/>
    <x v="12"/>
    <x v="0"/>
    <n v="92"/>
    <d v="2019-06-28T00:00:00"/>
    <n v="1.57"/>
    <n v="1"/>
    <n v="6.9"/>
    <x v="0"/>
    <s v="Ruidoso"/>
    <s v="No considerar"/>
    <x v="0"/>
  </r>
  <r>
    <n v="5362279"/>
    <s v="Stylish 1br in Brooklyn Heights"/>
    <x v="2381"/>
    <s v="Shehzad"/>
    <s v="Center for Brooklyn History 128"/>
    <n v="11201"/>
    <x v="1"/>
    <s v="Brooklyn Heights"/>
    <n v="4069482"/>
    <n v="-7399222"/>
    <x v="1"/>
    <x v="17"/>
    <x v="3"/>
    <n v="24"/>
    <d v="2017-07-01T00:00:00"/>
    <n v="0.45"/>
    <n v="1"/>
    <n v="6.9"/>
    <x v="0"/>
    <s v="Ruidoso"/>
    <s v="No considerar"/>
    <x v="0"/>
  </r>
  <r>
    <n v="3819407"/>
    <s v="UWS Charmer, Central Park/Lincoln Center"/>
    <x v="2382"/>
    <s v="Tina"/>
    <s v="120 West 70th Street"/>
    <n v="10023"/>
    <x v="0"/>
    <s v="Upper West Side"/>
    <n v="4077627"/>
    <n v="-7398081"/>
    <x v="1"/>
    <x v="166"/>
    <x v="0"/>
    <n v="70"/>
    <d v="2019-05-26T00:00:00"/>
    <n v="1.19"/>
    <n v="1"/>
    <n v="5.6"/>
    <x v="0"/>
    <s v="Ruidoso"/>
    <s v="No considerar"/>
    <x v="0"/>
  </r>
  <r>
    <n v="3715638"/>
    <s v="Sunny Private Room at Central Park!"/>
    <x v="2383"/>
    <s v="Saint"/>
    <s v="21 East 108th Street"/>
    <n v="10029"/>
    <x v="0"/>
    <s v="East Harlem"/>
    <n v="4079508"/>
    <n v="-7394895"/>
    <x v="0"/>
    <x v="50"/>
    <x v="1"/>
    <n v="204"/>
    <d v="2019-07-05T00:00:00"/>
    <n v="3.41"/>
    <n v="1"/>
    <n v="5.6"/>
    <x v="0"/>
    <s v="Ruidoso"/>
    <s v="No considerar"/>
    <x v="0"/>
  </r>
  <r>
    <n v="1878642"/>
    <s v="New York City, Manhattan Modern Apartment"/>
    <x v="2384"/>
    <s v="Ronald"/>
    <s v="137 East 38th Street"/>
    <n v="10016"/>
    <x v="0"/>
    <s v="Murray Hill"/>
    <n v="4074855"/>
    <n v="-73977"/>
    <x v="1"/>
    <x v="63"/>
    <x v="3"/>
    <n v="31"/>
    <d v="2019-07-01T00:00:00"/>
    <n v="0.46"/>
    <n v="1"/>
    <n v="5.6"/>
    <x v="0"/>
    <s v="Ruidoso"/>
    <s v="No considerar"/>
    <x v="0"/>
  </r>
  <r>
    <n v="1878692"/>
    <s v="Andrea's bohemian pied-a-terre"/>
    <x v="2385"/>
    <s v="Andrea"/>
    <s v="104 MacDougal Street"/>
    <n v="10012"/>
    <x v="0"/>
    <s v="Greenwich Village"/>
    <n v="4072934"/>
    <n v="-7400075"/>
    <x v="1"/>
    <x v="272"/>
    <x v="2"/>
    <n v="143"/>
    <d v="2019-06-26T00:00:00"/>
    <n v="2.13"/>
    <n v="1"/>
    <n v="5.6"/>
    <x v="0"/>
    <s v="Ruidoso"/>
    <s v="No considerar"/>
    <x v="0"/>
  </r>
  <r>
    <n v="6590570"/>
    <s v="Harlem Treasure"/>
    <x v="2386"/>
    <s v="Theresa"/>
    <s v="2249 Adam Clayton Powell Jr. Boulevard"/>
    <n v="10027"/>
    <x v="0"/>
    <s v="Harlem"/>
    <n v="4081346"/>
    <n v="-7394458"/>
    <x v="1"/>
    <x v="273"/>
    <x v="0"/>
    <n v="122"/>
    <d v="2019-06-20T00:00:00"/>
    <n v="2.4900000000000002"/>
    <n v="1"/>
    <n v="5.6"/>
    <x v="0"/>
    <s v="Ruidoso"/>
    <s v="No considerar"/>
    <x v="0"/>
  </r>
  <r>
    <n v="1876811"/>
    <s v="Sweet Union Square/ Gramercy Studio"/>
    <x v="2387"/>
    <s v="Dan"/>
    <s v="65 Irving Place"/>
    <n v="10003"/>
    <x v="0"/>
    <s v="Gramercy"/>
    <n v="407366"/>
    <n v="-7398703"/>
    <x v="1"/>
    <x v="27"/>
    <x v="6"/>
    <n v="240"/>
    <d v="2019-07-02T00:00:00"/>
    <n v="3.49"/>
    <n v="1"/>
    <n v="5.6"/>
    <x v="0"/>
    <s v="Ruidoso"/>
    <s v="No considerar"/>
    <x v="0"/>
  </r>
  <r>
    <n v="6169068"/>
    <s v="Prime Park Slope Townhouse, 4 BR and Garden"/>
    <x v="2388"/>
    <s v="Deborah"/>
    <s v="569 5th Street"/>
    <n v="11215"/>
    <x v="1"/>
    <s v="Park Slope"/>
    <n v="4066798"/>
    <n v="-739761"/>
    <x v="1"/>
    <x v="177"/>
    <x v="11"/>
    <n v="0"/>
    <d v="2019-07-03T00:00:00"/>
    <n v="0.05"/>
    <n v="1"/>
    <n v="7"/>
    <x v="0"/>
    <s v="Ruidoso"/>
    <s v="No considerar"/>
    <x v="0"/>
  </r>
  <r>
    <n v="3951363"/>
    <s v="Historical Cozy Home in Bushwick"/>
    <x v="2389"/>
    <s v="Skyler"/>
    <s v="1204 Bushwick Avenue"/>
    <n v="11221"/>
    <x v="1"/>
    <s v="Bushwick"/>
    <n v="4068819"/>
    <n v="-7391594"/>
    <x v="0"/>
    <x v="9"/>
    <x v="11"/>
    <n v="0"/>
    <d v="2019-05-01T00:00:00"/>
    <n v="0.04"/>
    <n v="1"/>
    <n v="6.9"/>
    <x v="0"/>
    <s v="Ruidoso"/>
    <s v="No considerar"/>
    <x v="0"/>
  </r>
  <r>
    <n v="1873531"/>
    <s v="Entire Apartment in Nolita/LES"/>
    <x v="2390"/>
    <s v="Mary"/>
    <s v="Lions Gate Field Chrystie Street"/>
    <n v="10002"/>
    <x v="0"/>
    <s v="Lower East Side"/>
    <n v="4071845"/>
    <n v="-7399326"/>
    <x v="1"/>
    <x v="8"/>
    <x v="1"/>
    <n v="0"/>
    <d v="2019-06-15T00:00:00"/>
    <n v="0.02"/>
    <n v="1"/>
    <n v="5.6"/>
    <x v="0"/>
    <s v="Ruidoso"/>
    <s v="No considerar"/>
    <x v="0"/>
  </r>
  <r>
    <n v="2065985"/>
    <s v="Woodside Queens,  New York"/>
    <x v="2391"/>
    <s v="Kenny"/>
    <s v="I.S. 125 Thomas J. McCann Woodside Intermediate School 47-02"/>
    <n v="11377"/>
    <x v="2"/>
    <s v="Sunnyside"/>
    <n v="4074071"/>
    <n v="-739191"/>
    <x v="0"/>
    <x v="19"/>
    <x v="1"/>
    <n v="0"/>
    <d v="2015-08-14T00:00:00"/>
    <n v="1.39"/>
    <n v="5"/>
    <n v="6.24"/>
    <x v="0"/>
    <s v="Ruidoso"/>
    <s v="No considerar"/>
    <x v="0"/>
  </r>
  <r>
    <n v="1871261"/>
    <s v="Big room only 90. Great location."/>
    <x v="2392"/>
    <s v="Asuka"/>
    <s v="Amazon Locker West 24th Street"/>
    <n v="10011"/>
    <x v="0"/>
    <s v="Chelsea"/>
    <n v="4074599"/>
    <n v="-7399775"/>
    <x v="0"/>
    <x v="11"/>
    <x v="13"/>
    <n v="4"/>
    <d v="2015-12-28T00:00:00"/>
    <n v="7.0000000000000007E-2"/>
    <n v="1"/>
    <n v="5.6"/>
    <x v="0"/>
    <s v="Ruidoso"/>
    <s v="No considerar"/>
    <x v="0"/>
  </r>
  <r>
    <n v="6043199"/>
    <s v="Big Room in Central BK Neighborhood"/>
    <x v="2393"/>
    <s v="Clara"/>
    <s v="301 Clifton Place"/>
    <n v="11216"/>
    <x v="1"/>
    <s v="Bedford-Stuyvesant"/>
    <n v="4068915"/>
    <n v="-7395116"/>
    <x v="0"/>
    <x v="28"/>
    <x v="1"/>
    <n v="11"/>
    <d v="2017-10-08T00:00:00"/>
    <n v="0.32"/>
    <n v="1"/>
    <n v="6.9"/>
    <x v="0"/>
    <s v="Ruidoso"/>
    <s v="No considerar"/>
    <x v="0"/>
  </r>
  <r>
    <n v="1869685"/>
    <s v="Cozy apartment available!"/>
    <x v="2394"/>
    <s v="Idoline"/>
    <s v="1215 Bedford Avenue"/>
    <n v="11216"/>
    <x v="1"/>
    <s v="Bedford-Stuyvesant"/>
    <n v="4068185"/>
    <n v="-7395336"/>
    <x v="1"/>
    <x v="11"/>
    <x v="7"/>
    <n v="8"/>
    <d v="2019-05-10T00:00:00"/>
    <n v="0.35"/>
    <n v="1"/>
    <n v="6.9"/>
    <x v="0"/>
    <s v="Ruidoso"/>
    <s v="No considerar"/>
    <x v="0"/>
  </r>
  <r>
    <n v="1913864"/>
    <s v="One Bedroom in an apartment"/>
    <x v="2394"/>
    <s v="Idoline"/>
    <s v="Eastern Parkway North Mall Brooklyn"/>
    <n v="11225"/>
    <x v="1"/>
    <s v="Crown Heights"/>
    <n v="4067138"/>
    <n v="-7396058"/>
    <x v="0"/>
    <x v="102"/>
    <x v="11"/>
    <n v="7"/>
    <d v="2019-05-04T00:00:00"/>
    <n v="0.15"/>
    <n v="1"/>
    <n v="6.9"/>
    <x v="0"/>
    <s v="Ruidoso"/>
    <s v="Dentro del presupuesto"/>
    <x v="0"/>
  </r>
  <r>
    <n v="1869432"/>
    <s v="West Village/SOHO Pretty Apartment"/>
    <x v="2395"/>
    <s v="Melissa"/>
    <s v="200 Varick Street"/>
    <n v="10014"/>
    <x v="0"/>
    <s v="SoHo"/>
    <n v="4072838"/>
    <n v="-7400462"/>
    <x v="1"/>
    <x v="78"/>
    <x v="6"/>
    <n v="7"/>
    <d v="2018-01-01T00:00:00"/>
    <n v="0.1"/>
    <n v="1"/>
    <n v="5.6"/>
    <x v="0"/>
    <s v="Ruidoso"/>
    <s v="No considerar"/>
    <x v="0"/>
  </r>
  <r>
    <n v="2538248"/>
    <s v="Large newly renovated studio "/>
    <x v="2396"/>
    <s v="Patricia"/>
    <s v="Harlem Branch YMCA 180"/>
    <n v="10030"/>
    <x v="0"/>
    <s v="Harlem"/>
    <n v="4081472"/>
    <n v="-7394291"/>
    <x v="1"/>
    <x v="158"/>
    <x v="2"/>
    <n v="124"/>
    <d v="2019-06-25T00:00:00"/>
    <n v="1.93"/>
    <n v="1"/>
    <n v="5.6"/>
    <x v="0"/>
    <s v="Ruidoso"/>
    <s v="No considerar"/>
    <x v="0"/>
  </r>
  <r>
    <n v="4025329"/>
    <s v="SPACIOUS STUDIO-HIGH END FINISHES"/>
    <x v="2396"/>
    <s v="Patricia"/>
    <s v="124 West 137th Street"/>
    <n v="10030"/>
    <x v="0"/>
    <s v="Harlem"/>
    <n v="4081586"/>
    <n v="-7394117"/>
    <x v="1"/>
    <x v="67"/>
    <x v="2"/>
    <n v="91"/>
    <d v="2019-06-17T00:00:00"/>
    <n v="1.63"/>
    <n v="1"/>
    <n v="5.6"/>
    <x v="0"/>
    <s v="Ruidoso"/>
    <s v="No considerar"/>
    <x v="0"/>
  </r>
  <r>
    <n v="6279160"/>
    <s v="1 Bedroom steps from Central Park"/>
    <x v="2397"/>
    <s v="Peter"/>
    <s v="118 West 79th Street"/>
    <n v="10024"/>
    <x v="0"/>
    <s v="Upper West Side"/>
    <n v="4078203"/>
    <n v="-7397644"/>
    <x v="0"/>
    <x v="91"/>
    <x v="6"/>
    <n v="0"/>
    <d v="2019-06-13T00:00:00"/>
    <n v="0.16"/>
    <n v="1"/>
    <n v="5.6"/>
    <x v="0"/>
    <s v="Ruidoso"/>
    <s v="No considerar"/>
    <x v="0"/>
  </r>
  <r>
    <n v="1866051"/>
    <s v="1 BR in Luxury Chelsea Doorman Bldg"/>
    <x v="2398"/>
    <s v="Brian"/>
    <s v="324 West 20th Street"/>
    <n v="10011"/>
    <x v="0"/>
    <s v="Chelsea"/>
    <n v="4074386"/>
    <n v="-7400106"/>
    <x v="1"/>
    <x v="17"/>
    <x v="6"/>
    <n v="2"/>
    <d v="2016-03-13T00:00:00"/>
    <n v="0.05"/>
    <n v="1"/>
    <n v="5.6"/>
    <x v="0"/>
    <s v="Ruidoso"/>
    <s v="No considerar"/>
    <x v="0"/>
  </r>
  <r>
    <n v="1865336"/>
    <s v="Private bedroom in awesome loft apt"/>
    <x v="2399"/>
    <s v="J.D. &amp; Stephanie"/>
    <s v="Bucket Conveyor River Street"/>
    <n v="11249"/>
    <x v="1"/>
    <s v="Williamsburg"/>
    <n v="4071338"/>
    <n v="-7396833"/>
    <x v="0"/>
    <x v="32"/>
    <x v="1"/>
    <n v="220"/>
    <d v="2019-06-21T00:00:00"/>
    <n v="3.53"/>
    <n v="1"/>
    <n v="6.9"/>
    <x v="0"/>
    <s v="Ruidoso"/>
    <s v="No considerar"/>
    <x v="0"/>
  </r>
  <r>
    <n v="1864061"/>
    <s v="2 Br Condo: Elegant, Amazing Views!"/>
    <x v="2400"/>
    <s v="Coats"/>
    <s v="445 West 36th Street"/>
    <n v="10018"/>
    <x v="0"/>
    <s v="Hell's Kitchen"/>
    <n v="4075562"/>
    <n v="-7399736"/>
    <x v="1"/>
    <x v="274"/>
    <x v="2"/>
    <n v="42"/>
    <d v="2019-05-25T00:00:00"/>
    <n v="0.61"/>
    <n v="2"/>
    <n v="5.7"/>
    <x v="0"/>
    <s v="Ruidoso"/>
    <s v="No considerar"/>
    <x v="0"/>
  </r>
  <r>
    <n v="3098703"/>
    <s v="At home in Historic Harlem"/>
    <x v="2401"/>
    <s v="Sarah"/>
    <s v="58 West 120th Street"/>
    <n v="10026"/>
    <x v="0"/>
    <s v="Harlem"/>
    <n v="4080399"/>
    <n v="-7394665"/>
    <x v="0"/>
    <x v="65"/>
    <x v="42"/>
    <n v="91"/>
    <d v="2018-08-10T00:00:00"/>
    <n v="1.47"/>
    <n v="1"/>
    <n v="5.6"/>
    <x v="0"/>
    <s v="Ruidoso"/>
    <s v="Dentro del presupuesto"/>
    <x v="0"/>
  </r>
  <r>
    <n v="1861281"/>
    <s v="Carol"/>
    <x v="2402"/>
    <s v="Jessica"/>
    <s v="513 East 12th Street"/>
    <n v="10009"/>
    <x v="0"/>
    <s v="East Village"/>
    <n v="4072898"/>
    <n v="-7398051"/>
    <x v="0"/>
    <x v="275"/>
    <x v="1"/>
    <n v="0"/>
    <d v="2018-06-18T00:00:00"/>
    <n v="0.1"/>
    <n v="4"/>
    <n v="6.1"/>
    <x v="0"/>
    <s v="Ruidoso"/>
    <s v="No considerar"/>
    <x v="0"/>
  </r>
  <r>
    <n v="1914231"/>
    <s v="Perfect Harlem, New York Retreat"/>
    <x v="2403"/>
    <s v="Ferris"/>
    <s v="380 Malcolm X Boulevard"/>
    <n v="10027"/>
    <x v="0"/>
    <s v="Harlem"/>
    <n v="4081056"/>
    <n v="-73943"/>
    <x v="1"/>
    <x v="56"/>
    <x v="6"/>
    <n v="322"/>
    <d v="2019-07-01T00:00:00"/>
    <n v="4.71"/>
    <n v="1"/>
    <n v="5.6"/>
    <x v="0"/>
    <s v="Ruidoso"/>
    <s v="No considerar"/>
    <x v="0"/>
  </r>
  <r>
    <n v="3841033"/>
    <s v="Bright, clean studio by subway"/>
    <x v="2404"/>
    <s v="AnaÃ¯s"/>
    <s v="Superfresh 242"/>
    <n v="11220"/>
    <x v="1"/>
    <s v="Bay Ridge"/>
    <n v="4063592"/>
    <n v="-7402704"/>
    <x v="1"/>
    <x v="90"/>
    <x v="1"/>
    <n v="1"/>
    <d v="2016-01-09T00:00:00"/>
    <n v="0.02"/>
    <n v="1"/>
    <n v="6.9"/>
    <x v="0"/>
    <s v="Ruidoso"/>
    <s v="No considerar"/>
    <x v="0"/>
  </r>
  <r>
    <n v="1859901"/>
    <s v="Prime East Village Spacious 1 BED"/>
    <x v="2405"/>
    <s v="Amanda"/>
    <s v="52 East 1st Street"/>
    <n v="10003"/>
    <x v="0"/>
    <s v="East Village"/>
    <n v="4072394"/>
    <n v="-7398941"/>
    <x v="1"/>
    <x v="5"/>
    <x v="3"/>
    <n v="43"/>
    <d v="2018-12-30T00:00:00"/>
    <n v="0.68"/>
    <n v="1"/>
    <n v="5.6"/>
    <x v="0"/>
    <s v="Ruidoso"/>
    <s v="No considerar"/>
    <x v="0"/>
  </r>
  <r>
    <n v="1856627"/>
    <s v="Labor Day in Brooklyn Room Stay"/>
    <x v="2406"/>
    <s v="Jay"/>
    <s v="872 Saint Johns Place"/>
    <n v="11216"/>
    <x v="1"/>
    <s v="Crown Heights"/>
    <n v="4067143"/>
    <n v="-7394929"/>
    <x v="0"/>
    <x v="91"/>
    <x v="2"/>
    <n v="0"/>
    <d v="2016-01-29T00:00:00"/>
    <n v="0.05"/>
    <n v="1"/>
    <n v="6.9"/>
    <x v="0"/>
    <s v="Ruidoso"/>
    <s v="No considerar"/>
    <x v="0"/>
  </r>
  <r>
    <n v="1855846"/>
    <s v="Unshared Apt Cozy One Bedroom"/>
    <x v="2407"/>
    <s v="Sherry"/>
    <s v="3519 Broadway"/>
    <n v="10031"/>
    <x v="0"/>
    <s v="Harlem"/>
    <n v="4082597"/>
    <n v="-7395102"/>
    <x v="1"/>
    <x v="5"/>
    <x v="2"/>
    <n v="29"/>
    <d v="2019-05-18T00:00:00"/>
    <n v="0.43"/>
    <n v="1"/>
    <n v="5.6"/>
    <x v="0"/>
    <s v="Ruidoso"/>
    <s v="No considerar"/>
    <x v="0"/>
  </r>
  <r>
    <n v="5651523"/>
    <s v="Modern + Spacious 1 bd w/ the works"/>
    <x v="2408"/>
    <s v="Becca"/>
    <s v="255 East 110th Street"/>
    <n v="10029"/>
    <x v="0"/>
    <s v="East Harlem"/>
    <n v="4079331"/>
    <n v="-739408"/>
    <x v="1"/>
    <x v="23"/>
    <x v="6"/>
    <n v="57"/>
    <d v="2019-07-07T00:00:00"/>
    <n v="1.1100000000000001"/>
    <n v="1"/>
    <n v="5.6"/>
    <x v="0"/>
    <s v="Ruidoso"/>
    <s v="No considerar"/>
    <x v="0"/>
  </r>
  <r>
    <n v="6344936"/>
    <s v="Modern 2-bedroom Loft in Greenpoint"/>
    <x v="2409"/>
    <s v="Tracy"/>
    <s v="132 West Street"/>
    <n v="11222"/>
    <x v="1"/>
    <s v="Greenpoint"/>
    <n v="4073148"/>
    <n v="-7395929"/>
    <x v="1"/>
    <x v="40"/>
    <x v="0"/>
    <n v="1"/>
    <d v="2015-08-17T00:00:00"/>
    <n v="0.02"/>
    <n v="1"/>
    <n v="7"/>
    <x v="0"/>
    <s v="Ruidoso"/>
    <s v="No considerar"/>
    <x v="0"/>
  </r>
  <r>
    <n v="6201914"/>
    <s v="Plush King Size Bed, Great Location"/>
    <x v="2410"/>
    <s v="Jacob"/>
    <s v="409 West 129th Street"/>
    <n v="10027"/>
    <x v="0"/>
    <s v="Harlem"/>
    <n v="4081422"/>
    <n v="-7395199"/>
    <x v="0"/>
    <x v="86"/>
    <x v="6"/>
    <n v="129"/>
    <d v="2019-06-22T00:00:00"/>
    <n v="3.01"/>
    <n v="1"/>
    <n v="5.6"/>
    <x v="0"/>
    <s v="Ruidoso"/>
    <s v="No considerar"/>
    <x v="0"/>
  </r>
  <r>
    <n v="319798"/>
    <s v="Peaceful Room..."/>
    <x v="2411"/>
    <s v="Maria Luiza"/>
    <s v="512 68th Street"/>
    <n v="11220"/>
    <x v="1"/>
    <s v="Bay Ridge"/>
    <n v="406339"/>
    <n v="-7402035"/>
    <x v="0"/>
    <x v="16"/>
    <x v="3"/>
    <n v="72"/>
    <d v="2019-07-03T00:00:00"/>
    <n v="0.81"/>
    <n v="1"/>
    <n v="6.9"/>
    <x v="0"/>
    <s v="Ruidoso"/>
    <s v="Dentro del presupuesto"/>
    <x v="0"/>
  </r>
  <r>
    <n v="450578"/>
    <s v="Serene Room..."/>
    <x v="2411"/>
    <s v="Maria Luiza"/>
    <s v="5920 5th Avenue"/>
    <n v="11220"/>
    <x v="1"/>
    <s v="Sunset Park"/>
    <n v="406397"/>
    <n v="-740162"/>
    <x v="0"/>
    <x v="59"/>
    <x v="7"/>
    <n v="28"/>
    <d v="2019-05-12T00:00:00"/>
    <n v="0.32"/>
    <n v="1"/>
    <n v="6.9"/>
    <x v="0"/>
    <s v="Ruidoso"/>
    <s v="No considerar"/>
    <x v="0"/>
  </r>
  <r>
    <n v="1846580"/>
    <s v="Park Slope Bedroom in Eccentric New York Apartment"/>
    <x v="2412"/>
    <s v="Frederick"/>
    <s v="635 10th Street"/>
    <n v="11215"/>
    <x v="1"/>
    <s v="South Slope"/>
    <n v="4066516"/>
    <n v="-739794"/>
    <x v="0"/>
    <x v="50"/>
    <x v="6"/>
    <n v="166"/>
    <d v="2019-07-02T00:00:00"/>
    <n v="2.4900000000000002"/>
    <n v="1"/>
    <n v="6.9"/>
    <x v="0"/>
    <s v="Ruidoso"/>
    <s v="No considerar"/>
    <x v="0"/>
  </r>
  <r>
    <n v="1846100"/>
    <s v="Cosy Brooklyn NYC One Bedroom in Garden Level"/>
    <x v="2413"/>
    <s v="Carol-Anne"/>
    <s v="245 East 32nd Street"/>
    <n v="11226"/>
    <x v="1"/>
    <s v="East Flatbush"/>
    <n v="4064469"/>
    <n v="-739469"/>
    <x v="0"/>
    <x v="28"/>
    <x v="6"/>
    <n v="23"/>
    <d v="2018-10-31T00:00:00"/>
    <n v="0.34"/>
    <n v="1"/>
    <n v="6.9"/>
    <x v="0"/>
    <s v="Ruidoso"/>
    <s v="No considerar"/>
    <x v="0"/>
  </r>
  <r>
    <n v="4016173"/>
    <s v="Turn of the Century Railroad Flat /4 day Wknd"/>
    <x v="2414"/>
    <s v="Joanne"/>
    <s v="441 8th Street"/>
    <n v="11215"/>
    <x v="1"/>
    <s v="Park Slope"/>
    <n v="4066723"/>
    <n v="-7398043"/>
    <x v="1"/>
    <x v="6"/>
    <x v="6"/>
    <n v="18"/>
    <d v="2019-06-24T00:00:00"/>
    <n v="0.31"/>
    <n v="1"/>
    <n v="6.9"/>
    <x v="0"/>
    <s v="Ruidoso"/>
    <s v="No considerar"/>
    <x v="0"/>
  </r>
  <r>
    <n v="1844792"/>
    <s v="Clean Cute and Cozy Harlem Apt"/>
    <x v="2415"/>
    <s v="Teresa"/>
    <s v="Mobil West 145th Street"/>
    <n v="10031"/>
    <x v="0"/>
    <s v="Harlem"/>
    <n v="4082097"/>
    <n v="-7393765"/>
    <x v="0"/>
    <x v="58"/>
    <x v="1"/>
    <n v="1"/>
    <d v="2016-09-11T00:00:00"/>
    <n v="0.03"/>
    <n v="1"/>
    <n v="5.6"/>
    <x v="0"/>
    <s v="Ruidoso"/>
    <s v="No considerar"/>
    <x v="0"/>
  </r>
  <r>
    <n v="2875923"/>
    <s v="Cozy, Clean, Spacious Apartment!"/>
    <x v="2415"/>
    <s v="Teresa"/>
    <s v="137 West 145th Street"/>
    <n v="10039"/>
    <x v="0"/>
    <s v="Harlem"/>
    <n v="4082149"/>
    <n v="-7393718"/>
    <x v="0"/>
    <x v="3"/>
    <x v="1"/>
    <n v="3"/>
    <d v="2019-05-19T00:00:00"/>
    <n v="0.33"/>
    <n v="1"/>
    <n v="5.6"/>
    <x v="0"/>
    <s v="Ruidoso"/>
    <s v="No considerar"/>
    <x v="0"/>
  </r>
  <r>
    <n v="1844705"/>
    <s v="Lux Doorman by 11 trains"/>
    <x v="2416"/>
    <s v="Reginald"/>
    <s v="281 State Street"/>
    <n v="11201"/>
    <x v="1"/>
    <s v="Boerum Hill"/>
    <n v="4068897"/>
    <n v="-7398765"/>
    <x v="0"/>
    <x v="14"/>
    <x v="15"/>
    <n v="47"/>
    <d v="2015-12-11T00:00:00"/>
    <n v="0.73"/>
    <n v="1"/>
    <n v="6.9"/>
    <x v="0"/>
    <s v="Ruidoso"/>
    <s v="No considerar"/>
    <x v="0"/>
  </r>
  <r>
    <n v="1843955"/>
    <s v="Spacious Midtown Manhattan room"/>
    <x v="2417"/>
    <s v="Ayse Sera"/>
    <s v="715 Lexington Avenue"/>
    <n v="10022"/>
    <x v="0"/>
    <s v="Midtown"/>
    <n v="4076129"/>
    <n v="-7396869"/>
    <x v="1"/>
    <x v="37"/>
    <x v="0"/>
    <n v="21"/>
    <d v="2016-10-12T00:00:00"/>
    <n v="0.34"/>
    <n v="1"/>
    <n v="5.6"/>
    <x v="0"/>
    <s v="Ruidoso"/>
    <s v="No considerar"/>
    <x v="0"/>
  </r>
  <r>
    <n v="4718031"/>
    <s v="Cool artist apartment in Williamsburg/Bushwick"/>
    <x v="2418"/>
    <s v="Henrique"/>
    <s v="191 Boerum Street"/>
    <n v="11206"/>
    <x v="1"/>
    <s v="Williamsburg"/>
    <n v="4070659"/>
    <n v="-7394049"/>
    <x v="1"/>
    <x v="276"/>
    <x v="3"/>
    <n v="7"/>
    <d v="2018-08-20T00:00:00"/>
    <n v="0.16"/>
    <n v="1"/>
    <n v="6.9"/>
    <x v="0"/>
    <s v="Ruidoso"/>
    <s v="No considerar"/>
    <x v="0"/>
  </r>
  <r>
    <n v="1847434"/>
    <s v="Beautiful warm duplex apartment"/>
    <x v="2419"/>
    <s v="Mick"/>
    <s v="114 Monroe Street"/>
    <n v="11216"/>
    <x v="1"/>
    <s v="Bedford-Stuyvesant"/>
    <n v="4068489"/>
    <n v="-7395473"/>
    <x v="1"/>
    <x v="5"/>
    <x v="7"/>
    <n v="108"/>
    <d v="2019-06-17T00:00:00"/>
    <n v="1.72"/>
    <n v="1"/>
    <n v="6.9"/>
    <x v="0"/>
    <s v="Ruidoso"/>
    <s v="No considerar"/>
    <x v="0"/>
  </r>
  <r>
    <n v="1843674"/>
    <s v="Self contained ground level apt"/>
    <x v="2419"/>
    <s v="Mick"/>
    <s v="179 Quincy Street"/>
    <n v="11216"/>
    <x v="1"/>
    <s v="Bedford-Stuyvesant"/>
    <n v="4068674"/>
    <n v="-7395392"/>
    <x v="1"/>
    <x v="205"/>
    <x v="7"/>
    <n v="122"/>
    <d v="2019-06-17T00:00:00"/>
    <n v="1.91"/>
    <n v="1"/>
    <n v="6.9"/>
    <x v="0"/>
    <s v="Ruidoso"/>
    <s v="No considerar"/>
    <x v="0"/>
  </r>
  <r>
    <n v="6570718"/>
    <s v="Spacious Railroad in LIC/Astoria"/>
    <x v="2420"/>
    <s v="Vasilios"/>
    <s v="34-16 41st Street"/>
    <n v="11101"/>
    <x v="2"/>
    <s v="Long Island City"/>
    <n v="4075628"/>
    <n v="-7392072"/>
    <x v="1"/>
    <x v="12"/>
    <x v="7"/>
    <n v="0"/>
    <d v="2018-12-22T00:00:00"/>
    <n v="0.36"/>
    <n v="5"/>
    <n v="6.24"/>
    <x v="0"/>
    <s v="Ruidoso"/>
    <s v="No considerar"/>
    <x v="0"/>
  </r>
  <r>
    <n v="1843034"/>
    <s v="SPECIAL NEW YEAR'S LUXURIOUS MANHATTAN APT"/>
    <x v="2421"/>
    <s v="Lois"/>
    <s v="117 West 58th Street"/>
    <n v="10019"/>
    <x v="0"/>
    <s v="Midtown"/>
    <n v="4076547"/>
    <n v="-7397729"/>
    <x v="1"/>
    <x v="154"/>
    <x v="6"/>
    <n v="0"/>
    <d v="2019-06-16T00:00:00"/>
    <n v="1.38"/>
    <n v="1"/>
    <n v="5.6"/>
    <x v="0"/>
    <s v="Ruidoso"/>
    <s v="No considerar"/>
    <x v="0"/>
  </r>
  <r>
    <n v="1841356"/>
    <s v="Cozy spacious 1 bed in Murray Hill"/>
    <x v="2422"/>
    <s v="Taran Pal"/>
    <s v="165 Lexington Avenue"/>
    <n v="10016"/>
    <x v="0"/>
    <s v="Kips Bay"/>
    <n v="4074392"/>
    <n v="-739811"/>
    <x v="0"/>
    <x v="11"/>
    <x v="0"/>
    <n v="12"/>
    <d v="2016-03-08T00:00:00"/>
    <n v="0.18"/>
    <n v="1"/>
    <n v="5.6"/>
    <x v="0"/>
    <s v="Ruidoso"/>
    <s v="No considerar"/>
    <x v="0"/>
  </r>
  <r>
    <n v="1839818"/>
    <s v="1B in NYC - East Village, Manhattan"/>
    <x v="2423"/>
    <s v="Gwen"/>
    <s v="Stuyvesant Walk Stuyvesant Town"/>
    <n v="10009"/>
    <x v="0"/>
    <s v="Stuyvesant Town"/>
    <n v="4073196"/>
    <n v="-7397932"/>
    <x v="1"/>
    <x v="96"/>
    <x v="2"/>
    <n v="27"/>
    <d v="2017-07-21T00:00:00"/>
    <n v="0.48"/>
    <n v="1"/>
    <n v="5.6"/>
    <x v="0"/>
    <s v="Ruidoso"/>
    <s v="No considerar"/>
    <x v="0"/>
  </r>
  <r>
    <n v="1839231"/>
    <s v="Great Apt-Heart of East Village! "/>
    <x v="2424"/>
    <s v="Sinead"/>
    <s v="Metro by T-Mobile 237"/>
    <n v="10003"/>
    <x v="0"/>
    <s v="East Village"/>
    <n v="4073135"/>
    <n v="-7398298"/>
    <x v="1"/>
    <x v="5"/>
    <x v="1"/>
    <n v="0"/>
    <d v="2019-06-28T00:00:00"/>
    <n v="0.45"/>
    <n v="1"/>
    <n v="5.6"/>
    <x v="0"/>
    <s v="Ruidoso"/>
    <s v="No considerar"/>
    <x v="0"/>
  </r>
  <r>
    <n v="3457770"/>
    <s v="Cute 1 BR in the Lower East Side"/>
    <x v="2425"/>
    <s v="Alexia"/>
    <s v="Orchard Street Hotel 163"/>
    <n v="10002"/>
    <x v="0"/>
    <s v="Lower East Side"/>
    <n v="407212"/>
    <n v="-7398893"/>
    <x v="1"/>
    <x v="7"/>
    <x v="1"/>
    <n v="1"/>
    <d v="2014-08-09T00:00:00"/>
    <n v="0.02"/>
    <n v="1"/>
    <n v="5.6"/>
    <x v="0"/>
    <s v="Ruidoso"/>
    <s v="No considerar"/>
    <x v="0"/>
  </r>
  <r>
    <n v="1834738"/>
    <s v="Luxury Contemporary Central Home"/>
    <x v="2426"/>
    <s v="Ian"/>
    <s v="553 6th Avenue"/>
    <n v="10011"/>
    <x v="0"/>
    <s v="Chelsea"/>
    <n v="4073865"/>
    <n v="-739962"/>
    <x v="1"/>
    <x v="111"/>
    <x v="2"/>
    <n v="0"/>
    <d v="2019-06-30T00:00:00"/>
    <n v="0.66"/>
    <n v="1"/>
    <n v="5.6"/>
    <x v="0"/>
    <s v="Ruidoso"/>
    <s v="No considerar"/>
    <x v="0"/>
  </r>
  <r>
    <n v="2554749"/>
    <s v="Two real bedrooms near Central Park"/>
    <x v="2427"/>
    <s v="Lang"/>
    <s v="364 West 53rd Street"/>
    <n v="10019"/>
    <x v="0"/>
    <s v="Hell's Kitchen"/>
    <n v="4076518"/>
    <n v="-7398746"/>
    <x v="1"/>
    <x v="105"/>
    <x v="1"/>
    <n v="208"/>
    <d v="2019-06-22T00:00:00"/>
    <n v="3.22"/>
    <n v="1"/>
    <n v="5.6"/>
    <x v="0"/>
    <s v="Ruidoso"/>
    <s v="No considerar"/>
    <x v="0"/>
  </r>
  <r>
    <n v="2924834"/>
    <s v="RARE: Large Room + Big Townhouse = Better Stay"/>
    <x v="2428"/>
    <s v="Jon"/>
    <s v="601 Metropolitan Avenue"/>
    <n v="11211"/>
    <x v="1"/>
    <s v="Williamsburg"/>
    <n v="4071416"/>
    <n v="-739488"/>
    <x v="0"/>
    <x v="15"/>
    <x v="6"/>
    <n v="71"/>
    <d v="2019-02-26T00:00:00"/>
    <n v="1.1299999999999999"/>
    <n v="1"/>
    <n v="6.9"/>
    <x v="0"/>
    <s v="Ruidoso"/>
    <s v="No considerar"/>
    <x v="0"/>
  </r>
  <r>
    <n v="1827962"/>
    <s v="Bright &amp; cosy 1 bedroom apartment"/>
    <x v="2429"/>
    <s v="Ines"/>
    <s v="188 North 8th Street"/>
    <n v="11211"/>
    <x v="1"/>
    <s v="Williamsburg"/>
    <n v="4071766"/>
    <n v="-7395634"/>
    <x v="1"/>
    <x v="79"/>
    <x v="0"/>
    <n v="61"/>
    <d v="2019-07-06T00:00:00"/>
    <n v="0.9"/>
    <n v="1"/>
    <n v="6.9"/>
    <x v="0"/>
    <s v="Ruidoso"/>
    <s v="No considerar"/>
    <x v="0"/>
  </r>
  <r>
    <n v="2060720"/>
    <s v="Charming Jr. 1 bedroom Midtown"/>
    <x v="2430"/>
    <s v="Chun"/>
    <s v="228 East 45th Street"/>
    <n v="10017"/>
    <x v="0"/>
    <s v="Midtown"/>
    <n v="4075184"/>
    <n v="-7397199"/>
    <x v="1"/>
    <x v="189"/>
    <x v="7"/>
    <n v="3"/>
    <d v="2019-05-24T00:00:00"/>
    <n v="0.09"/>
    <n v="1"/>
    <n v="5.6"/>
    <x v="0"/>
    <s v="Ruidoso"/>
    <s v="No considerar"/>
    <x v="0"/>
  </r>
  <r>
    <n v="1827723"/>
    <s v="2 bdr NYC duplex w balcony"/>
    <x v="2431"/>
    <s v="Aimee"/>
    <s v="Old Stuyvesant High School 345"/>
    <n v="10003"/>
    <x v="0"/>
    <s v="Gramercy"/>
    <n v="4073285"/>
    <n v="-7398245"/>
    <x v="1"/>
    <x v="113"/>
    <x v="6"/>
    <n v="40"/>
    <d v="2019-05-28T00:00:00"/>
    <n v="0.63"/>
    <n v="1"/>
    <n v="5.7"/>
    <x v="0"/>
    <s v="Ruidoso"/>
    <s v="No considerar"/>
    <x v="0"/>
  </r>
  <r>
    <n v="1825949"/>
    <s v="Lovely Bedroom - Bed Stuy, Brooklyn"/>
    <x v="2432"/>
    <s v="Jenelle &amp; Michael"/>
    <s v="680 Macon Street"/>
    <n v="11233"/>
    <x v="1"/>
    <s v="Bedford-Stuyvesant"/>
    <n v="4068385"/>
    <n v="-7392349"/>
    <x v="0"/>
    <x v="188"/>
    <x v="1"/>
    <n v="36"/>
    <d v="2016-01-02T00:00:00"/>
    <n v="0.53"/>
    <n v="1"/>
    <n v="6.9"/>
    <x v="0"/>
    <s v="Ruidoso"/>
    <s v="No considerar"/>
    <x v="0"/>
  </r>
  <r>
    <n v="3677995"/>
    <s v="Modern Harlem Flat"/>
    <x v="2433"/>
    <s v="Joshua"/>
    <s v="2031 Adam Clayton Powell Jr. Boulevard"/>
    <n v="10027"/>
    <x v="0"/>
    <s v="Harlem"/>
    <n v="4080677"/>
    <n v="-7394977"/>
    <x v="1"/>
    <x v="48"/>
    <x v="6"/>
    <n v="13"/>
    <d v="2017-06-09T00:00:00"/>
    <n v="0.35"/>
    <n v="1"/>
    <n v="5.7"/>
    <x v="0"/>
    <s v="Ruidoso"/>
    <s v="No considerar"/>
    <x v="0"/>
  </r>
  <r>
    <n v="2209460"/>
    <s v="Room in perfect Manhattan location"/>
    <x v="2434"/>
    <s v="Beth"/>
    <s v="Duane Reade 33"/>
    <n v="10011"/>
    <x v="0"/>
    <s v="West Village"/>
    <n v="4073747"/>
    <n v="-7400014"/>
    <x v="0"/>
    <x v="7"/>
    <x v="1"/>
    <n v="136"/>
    <d v="2019-07-01T00:00:00"/>
    <n v="3.1"/>
    <n v="1"/>
    <n v="5.6"/>
    <x v="0"/>
    <s v="Ruidoso"/>
    <s v="No considerar"/>
    <x v="0"/>
  </r>
  <r>
    <n v="3747107"/>
    <s v="Clean+Comfy+Cozy Room in NYC Home"/>
    <x v="2435"/>
    <s v="Nayoung"/>
    <s v="39-12 63rd Street"/>
    <n v="11377"/>
    <x v="2"/>
    <s v="Woodside"/>
    <n v="4074626"/>
    <n v="-739009"/>
    <x v="0"/>
    <x v="19"/>
    <x v="2"/>
    <n v="3"/>
    <d v="2015-08-07T00:00:00"/>
    <n v="0.05"/>
    <n v="5"/>
    <n v="6.24"/>
    <x v="0"/>
    <s v="Ruidoso"/>
    <s v="No considerar"/>
    <x v="0"/>
  </r>
  <r>
    <n v="6145637"/>
    <s v="SPACE IN APT IN PERFECT LOCATION"/>
    <x v="2436"/>
    <s v="Alexandra"/>
    <s v="102 East 10th Street"/>
    <n v="10003"/>
    <x v="0"/>
    <s v="East Village"/>
    <n v="4073065"/>
    <n v="-7398899"/>
    <x v="2"/>
    <x v="143"/>
    <x v="6"/>
    <n v="57"/>
    <d v="2019-06-02T00:00:00"/>
    <n v="1.1299999999999999"/>
    <n v="1"/>
    <n v="5.6"/>
    <x v="0"/>
    <s v="Ruidoso"/>
    <s v="No considerar"/>
    <x v="0"/>
  </r>
  <r>
    <n v="1818820"/>
    <s v="Urban Cottage in Williamsburg BK"/>
    <x v="2437"/>
    <s v="Michael"/>
    <s v="234 Skillman Avenue"/>
    <n v="11211"/>
    <x v="1"/>
    <s v="Williamsburg"/>
    <n v="4071618"/>
    <n v="-7394189"/>
    <x v="1"/>
    <x v="218"/>
    <x v="0"/>
    <n v="164"/>
    <d v="2019-06-30T00:00:00"/>
    <n v="2.39"/>
    <n v="1"/>
    <n v="6.9"/>
    <x v="0"/>
    <s v="Ruidoso"/>
    <s v="No considerar"/>
    <x v="0"/>
  </r>
  <r>
    <n v="6269517"/>
    <s v="Tailored Studio in Williamsburg BK"/>
    <x v="2437"/>
    <s v="Michael"/>
    <s v="28 Catherine Street"/>
    <n v="11211"/>
    <x v="1"/>
    <s v="Williamsburg"/>
    <n v="407137"/>
    <n v="-7393734"/>
    <x v="1"/>
    <x v="5"/>
    <x v="0"/>
    <n v="139"/>
    <d v="2019-06-27T00:00:00"/>
    <n v="2.74"/>
    <n v="1"/>
    <n v="6.9"/>
    <x v="0"/>
    <s v="Ruidoso"/>
    <s v="No considerar"/>
    <x v="0"/>
  </r>
  <r>
    <n v="3198824"/>
    <s v="Bright 1 bedroom near Columbia"/>
    <x v="2438"/>
    <s v="Albane"/>
    <s v="2644 Broadway"/>
    <n v="10025"/>
    <x v="0"/>
    <s v="Upper West Side"/>
    <n v="4079739"/>
    <n v="-7396945"/>
    <x v="1"/>
    <x v="4"/>
    <x v="0"/>
    <n v="8"/>
    <d v="2017-07-09T00:00:00"/>
    <n v="0.13"/>
    <n v="1"/>
    <n v="5.6"/>
    <x v="0"/>
    <s v="Ruidoso"/>
    <s v="No considerar"/>
    <x v="0"/>
  </r>
  <r>
    <n v="1818420"/>
    <s v="Budget Friendly &amp; Spacious"/>
    <x v="2439"/>
    <s v="Nancy"/>
    <s v="965 East 107th Street"/>
    <n v="11236"/>
    <x v="1"/>
    <s v="Canarsie"/>
    <n v="4064738"/>
    <n v="-7389163"/>
    <x v="0"/>
    <x v="71"/>
    <x v="2"/>
    <n v="54"/>
    <d v="2019-07-03T00:00:00"/>
    <n v="0.78"/>
    <n v="1"/>
    <n v="6.9"/>
    <x v="0"/>
    <s v="Ruidoso"/>
    <s v="Dentro del presupuesto"/>
    <x v="0"/>
  </r>
  <r>
    <n v="1979744"/>
    <s v="Bright &amp; Budget Friendly"/>
    <x v="2439"/>
    <s v="Nancy"/>
    <s v="965 East 104th Street"/>
    <n v="11236"/>
    <x v="1"/>
    <s v="Canarsie"/>
    <n v="4064605"/>
    <n v="-7389382"/>
    <x v="0"/>
    <x v="22"/>
    <x v="2"/>
    <n v="84"/>
    <d v="2019-06-27T00:00:00"/>
    <n v="1.25"/>
    <n v="1"/>
    <n v="6.9"/>
    <x v="0"/>
    <s v="Ruidoso"/>
    <s v="Dentro del presupuesto"/>
    <x v="0"/>
  </r>
  <r>
    <n v="1886978"/>
    <s v="Sunny &amp; Budget Friendly"/>
    <x v="2439"/>
    <s v="Nancy"/>
    <s v="915 East 104th Street"/>
    <n v="11236"/>
    <x v="1"/>
    <s v="Canarsie"/>
    <n v="4064674"/>
    <n v="-7389501"/>
    <x v="0"/>
    <x v="123"/>
    <x v="2"/>
    <n v="85"/>
    <d v="2019-06-16T00:00:00"/>
    <n v="1.25"/>
    <n v="1"/>
    <n v="6.9"/>
    <x v="0"/>
    <s v="Ruidoso"/>
    <s v="Dentro del presupuesto"/>
    <x v="0"/>
  </r>
  <r>
    <n v="6450118"/>
    <s v="Sunny Spacious Room/Friendly Rates"/>
    <x v="2439"/>
    <s v="Nancy"/>
    <s v="957 East 103rd Street"/>
    <n v="11236"/>
    <x v="1"/>
    <s v="Canarsie"/>
    <n v="4064548"/>
    <n v="-738949"/>
    <x v="0"/>
    <x v="71"/>
    <x v="2"/>
    <n v="72"/>
    <d v="2019-05-28T00:00:00"/>
    <n v="1.43"/>
    <n v="1"/>
    <n v="6.9"/>
    <x v="0"/>
    <s v="Ruidoso"/>
    <s v="Dentro del presupuesto"/>
    <x v="0"/>
  </r>
  <r>
    <n v="1818411"/>
    <s v="HUGE 2bdrm LOFT in NOHO/East Vill!"/>
    <x v="2440"/>
    <s v="Liam"/>
    <s v="Bouwerie Lane Theatre 54"/>
    <n v="10012"/>
    <x v="0"/>
    <s v="NoHo"/>
    <n v="4072569"/>
    <n v="-7399227"/>
    <x v="1"/>
    <x v="277"/>
    <x v="11"/>
    <n v="93"/>
    <d v="2019-01-03T00:00:00"/>
    <n v="1.36"/>
    <n v="1"/>
    <n v="5.7"/>
    <x v="0"/>
    <s v="Ruidoso"/>
    <s v="No considerar"/>
    <x v="0"/>
  </r>
  <r>
    <n v="1898110"/>
    <s v="Charming one bedroom in brownstone"/>
    <x v="2441"/>
    <s v="Vivian"/>
    <s v="468 Warren Street"/>
    <n v="11217"/>
    <x v="1"/>
    <s v="Gowanus"/>
    <n v="4068323"/>
    <n v="-7398643"/>
    <x v="0"/>
    <x v="17"/>
    <x v="6"/>
    <n v="0"/>
    <d v="2019-03-19T00:00:00"/>
    <n v="0.17"/>
    <n v="1"/>
    <n v="6.9"/>
    <x v="0"/>
    <s v="Ruidoso"/>
    <s v="No considerar"/>
    <x v="0"/>
  </r>
  <r>
    <n v="1817905"/>
    <s v="Amazing views in Williamsburg Condo"/>
    <x v="2442"/>
    <s v="Mark"/>
    <s v="589 Lorimer Street"/>
    <n v="11211"/>
    <x v="1"/>
    <s v="Williamsburg"/>
    <n v="4071454"/>
    <n v="-7394965"/>
    <x v="1"/>
    <x v="111"/>
    <x v="6"/>
    <n v="10"/>
    <d v="2019-06-08T00:00:00"/>
    <n v="0.15"/>
    <n v="1"/>
    <n v="6.9"/>
    <x v="0"/>
    <s v="Ruidoso"/>
    <s v="No considerar"/>
    <x v="0"/>
  </r>
  <r>
    <n v="1815505"/>
    <s v="Peaceful Oasis. 25 mins. Manhattan"/>
    <x v="2443"/>
    <s v="Carlos"/>
    <s v="135-30 Union Turnpike"/>
    <n v="11435"/>
    <x v="2"/>
    <s v="Briarwood"/>
    <n v="4071594"/>
    <n v="-7382264"/>
    <x v="0"/>
    <x v="56"/>
    <x v="2"/>
    <n v="80"/>
    <d v="2019-06-08T00:00:00"/>
    <n v="1.1599999999999999"/>
    <n v="5"/>
    <n v="6.24"/>
    <x v="0"/>
    <s v="Ruidoso"/>
    <s v="No considerar"/>
    <x v="0"/>
  </r>
  <r>
    <n v="1914787"/>
    <s v="Your home away from home in Comfort"/>
    <x v="2443"/>
    <s v="Carlos"/>
    <s v="138-22 82nd Avenue"/>
    <n v="11435"/>
    <x v="2"/>
    <s v="Briarwood"/>
    <n v="4071477"/>
    <n v="-7382012"/>
    <x v="0"/>
    <x v="244"/>
    <x v="2"/>
    <n v="95"/>
    <d v="2019-05-25T00:00:00"/>
    <n v="1.39"/>
    <n v="5"/>
    <n v="6.24"/>
    <x v="0"/>
    <s v="Ruidoso"/>
    <s v="No considerar"/>
    <x v="0"/>
  </r>
  <r>
    <n v="2932263"/>
    <s v="Cheery Brooklyn Heights Studio!!"/>
    <x v="2444"/>
    <s v="Gillian"/>
    <s v="10 Clinton Street"/>
    <n v="11201"/>
    <x v="1"/>
    <s v="Brooklyn Heights"/>
    <n v="4069683"/>
    <n v="-7399206"/>
    <x v="1"/>
    <x v="115"/>
    <x v="3"/>
    <n v="65"/>
    <d v="2019-06-30T00:00:00"/>
    <n v="1.18"/>
    <n v="1"/>
    <n v="6.9"/>
    <x v="0"/>
    <s v="Ruidoso"/>
    <s v="No considerar"/>
    <x v="0"/>
  </r>
  <r>
    <n v="3216400"/>
    <s v="1 BR minutes from Central Park!"/>
    <x v="2445"/>
    <s v="Maria"/>
    <s v="Casablanca Grill 1132"/>
    <n v="10065"/>
    <x v="0"/>
    <s v="Upper East Side"/>
    <n v="4076158"/>
    <n v="-7396031"/>
    <x v="0"/>
    <x v="15"/>
    <x v="6"/>
    <n v="10"/>
    <d v="2017-05-03T00:00:00"/>
    <n v="0.25"/>
    <n v="1"/>
    <n v="5.6"/>
    <x v="0"/>
    <s v="Ruidoso"/>
    <s v="No considerar"/>
    <x v="0"/>
  </r>
  <r>
    <n v="1919766"/>
    <s v="Full of Harlem Soul &amp; Charm"/>
    <x v="2446"/>
    <s v="Andre"/>
    <s v="281 Edgecombe Avenue"/>
    <n v="10031"/>
    <x v="0"/>
    <s v="Harlem"/>
    <n v="4082438"/>
    <n v="-7394332"/>
    <x v="0"/>
    <x v="28"/>
    <x v="1"/>
    <n v="245"/>
    <d v="2019-07-07T00:00:00"/>
    <n v="3.6"/>
    <n v="1"/>
    <n v="5.6"/>
    <x v="0"/>
    <s v="Ruidoso"/>
    <s v="No considerar"/>
    <x v="0"/>
  </r>
  <r>
    <n v="1813829"/>
    <s v="Enjoy Harlem Renassiance Sunny Room"/>
    <x v="2446"/>
    <s v="Andre"/>
    <s v="431 West 146th Street"/>
    <n v="10031"/>
    <x v="0"/>
    <s v="Harlem"/>
    <n v="4082519"/>
    <n v="-739453"/>
    <x v="0"/>
    <x v="28"/>
    <x v="1"/>
    <n v="93"/>
    <d v="2019-07-02T00:00:00"/>
    <n v="1.34"/>
    <n v="1"/>
    <n v="5.6"/>
    <x v="0"/>
    <s v="Ruidoso"/>
    <s v="No considerar"/>
    <x v="0"/>
  </r>
  <r>
    <n v="4050254"/>
    <s v="Mid-Century Modern En-Suite in Brownstone!"/>
    <x v="2447"/>
    <s v="Emily And Joel"/>
    <s v="John Jay Educational Campus 237"/>
    <n v="11215"/>
    <x v="1"/>
    <s v="Park Slope"/>
    <n v="4066898"/>
    <n v="-7397831"/>
    <x v="0"/>
    <x v="38"/>
    <x v="1"/>
    <n v="151"/>
    <d v="2019-01-19T00:00:00"/>
    <n v="2.58"/>
    <n v="1"/>
    <n v="6.9"/>
    <x v="0"/>
    <s v="Ruidoso"/>
    <s v="No considerar"/>
    <x v="0"/>
  </r>
  <r>
    <n v="4649627"/>
    <s v="Spacious 1 BR, En Suite in Brownstone!"/>
    <x v="2447"/>
    <s v="Emily And Joel"/>
    <s v="226 7th Avenue"/>
    <n v="11215"/>
    <x v="1"/>
    <s v="Park Slope"/>
    <n v="406702"/>
    <n v="-7397885"/>
    <x v="0"/>
    <x v="39"/>
    <x v="6"/>
    <n v="88"/>
    <d v="2018-12-31T00:00:00"/>
    <n v="1.6"/>
    <n v="1"/>
    <n v="6.9"/>
    <x v="0"/>
    <s v="Ruidoso"/>
    <s v="No considerar"/>
    <x v="0"/>
  </r>
  <r>
    <n v="1811446"/>
    <s v="Private Room"/>
    <x v="2448"/>
    <s v="Brian"/>
    <s v="229 West 18th Street"/>
    <n v="10011"/>
    <x v="0"/>
    <s v="Chelsea"/>
    <n v="4074166"/>
    <n v="-7399892"/>
    <x v="0"/>
    <x v="11"/>
    <x v="11"/>
    <n v="83"/>
    <d v="2017-10-23T00:00:00"/>
    <n v="1.2"/>
    <n v="1"/>
    <n v="5.6"/>
    <x v="0"/>
    <s v="Ruidoso"/>
    <s v="No considerar"/>
    <x v="0"/>
  </r>
  <r>
    <n v="5424994"/>
    <s v="Ideal SoHo 1BR"/>
    <x v="2449"/>
    <s v="Steven"/>
    <s v="113 Thompson Street"/>
    <n v="10012"/>
    <x v="0"/>
    <s v="SoHo"/>
    <n v="4072593"/>
    <n v="-7400185"/>
    <x v="1"/>
    <x v="5"/>
    <x v="1"/>
    <n v="5"/>
    <d v="2018-06-08T00:00:00"/>
    <n v="0.1"/>
    <n v="1"/>
    <n v="5.6"/>
    <x v="0"/>
    <s v="Ruidoso"/>
    <s v="No considerar"/>
    <x v="0"/>
  </r>
  <r>
    <n v="1813681"/>
    <s v="East Williamsburg Clean Apartment"/>
    <x v="2450"/>
    <s v="Nikki"/>
    <s v="215 Powers Street"/>
    <n v="11211"/>
    <x v="1"/>
    <s v="Williamsburg"/>
    <n v="4071261"/>
    <n v="-7394154"/>
    <x v="1"/>
    <x v="89"/>
    <x v="6"/>
    <n v="2"/>
    <d v="2016-02-12T00:00:00"/>
    <n v="0.05"/>
    <n v="1"/>
    <n v="6.9"/>
    <x v="0"/>
    <s v="Ruidoso"/>
    <s v="No considerar"/>
    <x v="0"/>
  </r>
  <r>
    <n v="2634963"/>
    <s v="North Central Park Apartament"/>
    <x v="2451"/>
    <s v="Radu"/>
    <s v="132 West 112th Street"/>
    <n v="10026"/>
    <x v="0"/>
    <s v="Harlem"/>
    <n v="4080029"/>
    <n v="-7395362"/>
    <x v="1"/>
    <x v="112"/>
    <x v="3"/>
    <n v="12"/>
    <d v="2019-07-07T00:00:00"/>
    <n v="0.2"/>
    <n v="1"/>
    <n v="5.6"/>
    <x v="0"/>
    <s v="Ruidoso"/>
    <s v="No considerar"/>
    <x v="0"/>
  </r>
  <r>
    <n v="4282998"/>
    <s v="Spacious 1 BR &amp; terrace on 19th floor viewing NYC"/>
    <x v="2452"/>
    <s v="Chris"/>
    <s v="East 28th Street Kips Bay"/>
    <n v="10016"/>
    <x v="0"/>
    <s v="Kips Bay"/>
    <n v="4074092"/>
    <n v="-7397817"/>
    <x v="1"/>
    <x v="17"/>
    <x v="7"/>
    <n v="9"/>
    <d v="2019-01-05T00:00:00"/>
    <n v="0.16"/>
    <n v="1"/>
    <n v="5.6"/>
    <x v="0"/>
    <s v="Ruidoso"/>
    <s v="No considerar"/>
    <x v="0"/>
  </r>
  <r>
    <n v="1805261"/>
    <s v="Flat Iron 2BD Beautiful Apt "/>
    <x v="2453"/>
    <s v="Krista"/>
    <s v="The Neue House 110"/>
    <n v="10010"/>
    <x v="0"/>
    <s v="Flatiron District"/>
    <n v="4074107"/>
    <n v="-7398487"/>
    <x v="1"/>
    <x v="278"/>
    <x v="1"/>
    <n v="0"/>
    <d v="2017-04-26T00:00:00"/>
    <n v="0.36"/>
    <n v="1"/>
    <n v="5.7"/>
    <x v="0"/>
    <s v="Ruidoso"/>
    <s v="No considerar"/>
    <x v="0"/>
  </r>
  <r>
    <n v="1803165"/>
    <s v="Huuuge Sunny Central Park REAL 2 bedroom 1.5 baths"/>
    <x v="2454"/>
    <s v="Lo"/>
    <s v="106 West 56th Street"/>
    <n v="10019"/>
    <x v="0"/>
    <s v="Midtown"/>
    <n v="4076391"/>
    <n v="-739782"/>
    <x v="1"/>
    <x v="279"/>
    <x v="13"/>
    <n v="40"/>
    <d v="2018-09-01T00:00:00"/>
    <n v="0.57999999999999996"/>
    <n v="2"/>
    <n v="5.8"/>
    <x v="0"/>
    <s v="Ruidoso"/>
    <s v="No considerar"/>
    <x v="0"/>
  </r>
  <r>
    <n v="4169840"/>
    <s v="Trendy Bushwick neighborhood"/>
    <x v="2455"/>
    <s v="David"/>
    <s v="1406 Willoughby Avenue"/>
    <n v="11237"/>
    <x v="1"/>
    <s v="Bushwick"/>
    <n v="4070732"/>
    <n v="-7391926"/>
    <x v="0"/>
    <x v="22"/>
    <x v="1"/>
    <n v="32"/>
    <d v="2015-11-10T00:00:00"/>
    <n v="0.55000000000000004"/>
    <n v="1"/>
    <n v="6.9"/>
    <x v="0"/>
    <s v="Ruidoso"/>
    <s v="No considerar"/>
    <x v="0"/>
  </r>
  <r>
    <n v="2276065"/>
    <s v="PERFECT SUPERBOWL STAY"/>
    <x v="2456"/>
    <s v="Shaunna"/>
    <s v="I Love NY Gifts Broadway Boulevard"/>
    <n v="10120"/>
    <x v="0"/>
    <s v="Midtown"/>
    <n v="4075225"/>
    <n v="-7398725"/>
    <x v="1"/>
    <x v="255"/>
    <x v="1"/>
    <n v="0"/>
    <d v="2019-01-09T00:00:00"/>
    <n v="1.93"/>
    <n v="3"/>
    <n v="6"/>
    <x v="0"/>
    <s v="Ruidoso"/>
    <s v="No considerar"/>
    <x v="0"/>
  </r>
  <r>
    <n v="2049322"/>
    <s v="Private room in Brooklyn Loft"/>
    <x v="2457"/>
    <s v="Paul"/>
    <s v="250 Varet Street"/>
    <n v="11206"/>
    <x v="1"/>
    <s v="Williamsburg"/>
    <n v="4070371"/>
    <n v="-7393344"/>
    <x v="0"/>
    <x v="46"/>
    <x v="7"/>
    <n v="0"/>
    <d v="2019-07-02T00:00:00"/>
    <n v="0.02"/>
    <n v="1"/>
    <n v="6.9"/>
    <x v="0"/>
    <s v="Ruidoso"/>
    <s v="Dentro del presupuesto"/>
    <x v="0"/>
  </r>
  <r>
    <n v="1801130"/>
    <s v="Perfect Brooklyn Stay, Apt for 4"/>
    <x v="2458"/>
    <s v="Isaac"/>
    <s v="713 Sackett Street"/>
    <n v="11217"/>
    <x v="1"/>
    <s v="Park Slope"/>
    <n v="4067749"/>
    <n v="-7398031"/>
    <x v="1"/>
    <x v="206"/>
    <x v="6"/>
    <n v="15"/>
    <d v="2015-08-07T00:00:00"/>
    <n v="0.22"/>
    <n v="1"/>
    <n v="6.9"/>
    <x v="0"/>
    <s v="Ruidoso"/>
    <s v="No considerar"/>
    <x v="0"/>
  </r>
  <r>
    <n v="4157451"/>
    <s v="Bedroom in Manhattan - Prime Location"/>
    <x v="2459"/>
    <s v="Daniel"/>
    <s v="421 East 73rd Street"/>
    <n v="10021"/>
    <x v="0"/>
    <s v="Upper East Side"/>
    <n v="4076805"/>
    <n v="-7395424"/>
    <x v="0"/>
    <x v="11"/>
    <x v="3"/>
    <n v="87"/>
    <d v="2019-06-13T00:00:00"/>
    <n v="2.0099999999999998"/>
    <n v="1"/>
    <n v="5.6"/>
    <x v="0"/>
    <s v="Ruidoso"/>
    <s v="No considerar"/>
    <x v="0"/>
  </r>
  <r>
    <n v="1798210"/>
    <s v="NYC Super Cool East Village 1 BD"/>
    <x v="2460"/>
    <s v="Maegan"/>
    <s v="216 Avenue B"/>
    <n v="10009"/>
    <x v="0"/>
    <s v="East Village"/>
    <n v="4072878"/>
    <n v="-7397854"/>
    <x v="1"/>
    <x v="5"/>
    <x v="1"/>
    <n v="26"/>
    <d v="2016-09-05T00:00:00"/>
    <n v="0.38"/>
    <n v="1"/>
    <n v="5.6"/>
    <x v="0"/>
    <s v="Ruidoso"/>
    <s v="No considerar"/>
    <x v="0"/>
  </r>
  <r>
    <n v="2154567"/>
    <s v="Cozy Brownstone Suite"/>
    <x v="2461"/>
    <s v="Sharon And Ronn"/>
    <s v="401 Decatur Street"/>
    <n v="11233"/>
    <x v="1"/>
    <s v="Bedford-Stuyvesant"/>
    <n v="4068232"/>
    <n v="-7392746"/>
    <x v="1"/>
    <x v="115"/>
    <x v="6"/>
    <n v="159"/>
    <d v="2019-06-30T00:00:00"/>
    <n v="3.2"/>
    <n v="1"/>
    <n v="6.9"/>
    <x v="0"/>
    <s v="Ruidoso"/>
    <s v="No considerar"/>
    <x v="0"/>
  </r>
  <r>
    <n v="2536005"/>
    <s v="Bright Room in Battery Park!"/>
    <x v="2462"/>
    <s v="KayCee"/>
    <s v="Little West Street Battery Park City"/>
    <n v="10280"/>
    <x v="0"/>
    <s v="Battery Park City"/>
    <n v="4070657"/>
    <n v="-7401676"/>
    <x v="0"/>
    <x v="204"/>
    <x v="6"/>
    <n v="26"/>
    <d v="2017-07-27T00:00:00"/>
    <n v="0.44"/>
    <n v="1"/>
    <n v="5.6"/>
    <x v="0"/>
    <s v="Ruidoso"/>
    <s v="No considerar"/>
    <x v="0"/>
  </r>
  <r>
    <n v="2775553"/>
    <s v="Experience ELEGANT LIFESTYLE"/>
    <x v="2463"/>
    <s v="Frances"/>
    <s v="301 West 70th Street"/>
    <n v="10023"/>
    <x v="0"/>
    <s v="Upper West Side"/>
    <n v="4077852"/>
    <n v="-7398577"/>
    <x v="0"/>
    <x v="2"/>
    <x v="2"/>
    <n v="24"/>
    <d v="2018-10-14T00:00:00"/>
    <n v="0.4"/>
    <n v="1"/>
    <n v="5.6"/>
    <x v="0"/>
    <s v="Ruidoso"/>
    <s v="No considerar"/>
    <x v="0"/>
  </r>
  <r>
    <n v="1856261"/>
    <s v="Private room in Center of Manhattan"/>
    <x v="2464"/>
    <s v="Anthony"/>
    <s v="One Worldwide Plaza West 49th Street"/>
    <n v="10019"/>
    <x v="0"/>
    <s v="Hell's Kitchen"/>
    <n v="4076254"/>
    <n v="-7398712"/>
    <x v="0"/>
    <x v="11"/>
    <x v="1"/>
    <n v="61"/>
    <d v="2019-06-25T00:00:00"/>
    <n v="1.04"/>
    <n v="1"/>
    <n v="5.6"/>
    <x v="0"/>
    <s v="Ruidoso"/>
    <s v="No considerar"/>
    <x v="0"/>
  </r>
  <r>
    <n v="1793091"/>
    <s v="Private  Studio Museum Block UWS"/>
    <x v="2465"/>
    <s v="Ana Maria"/>
    <s v="225 Columbus Avenue"/>
    <n v="10023"/>
    <x v="0"/>
    <s v="Upper West Side"/>
    <n v="4077631"/>
    <n v="-7397953"/>
    <x v="1"/>
    <x v="91"/>
    <x v="0"/>
    <n v="258"/>
    <d v="2019-06-25T00:00:00"/>
    <n v="3.8"/>
    <n v="1"/>
    <n v="5.6"/>
    <x v="0"/>
    <s v="Ruidoso"/>
    <s v="No considerar"/>
    <x v="0"/>
  </r>
  <r>
    <n v="4183424"/>
    <s v="Charming West Village 1 bdrm"/>
    <x v="2466"/>
    <s v="Susie"/>
    <s v="98 Christopher Street"/>
    <n v="10014"/>
    <x v="0"/>
    <s v="West Village"/>
    <n v="4073314"/>
    <n v="-7400475"/>
    <x v="1"/>
    <x v="100"/>
    <x v="0"/>
    <n v="11"/>
    <d v="2019-04-08T00:00:00"/>
    <n v="0.34"/>
    <n v="1"/>
    <n v="5.6"/>
    <x v="0"/>
    <s v="Ruidoso"/>
    <s v="No considerar"/>
    <x v="0"/>
  </r>
  <r>
    <n v="2261018"/>
    <s v="Studio Apartment on 35th and 3rd "/>
    <x v="2467"/>
    <s v="Bobbi"/>
    <s v="229 East 35th Street"/>
    <n v="10016"/>
    <x v="0"/>
    <s v="Murray Hill"/>
    <n v="407461"/>
    <n v="-7397628"/>
    <x v="1"/>
    <x v="91"/>
    <x v="1"/>
    <n v="15"/>
    <d v="2015-09-25T00:00:00"/>
    <n v="0.28999999999999998"/>
    <n v="1"/>
    <n v="5.6"/>
    <x v="0"/>
    <s v="Ruidoso"/>
    <s v="No considerar"/>
    <x v="0"/>
  </r>
  <r>
    <n v="1787771"/>
    <s v="CHIC NEW YORK OASIS WITH ROOF DECK!"/>
    <x v="2468"/>
    <s v="Gilleon"/>
    <s v="John Hancock Playground 90"/>
    <n v="11216"/>
    <x v="1"/>
    <s v="Bedford-Stuyvesant"/>
    <n v="4068273"/>
    <n v="-7395437"/>
    <x v="1"/>
    <x v="115"/>
    <x v="1"/>
    <n v="0"/>
    <d v="2019-06-15T00:00:00"/>
    <n v="0.41"/>
    <n v="1"/>
    <n v="6.9"/>
    <x v="0"/>
    <s v="Ruidoso"/>
    <s v="No considerar"/>
    <x v="0"/>
  </r>
  <r>
    <n v="1786408"/>
    <s v="A quite nice bedroom in Greenpoint"/>
    <x v="2469"/>
    <s v="Selim"/>
    <s v="674 Manhattan Avenue"/>
    <n v="11222"/>
    <x v="1"/>
    <s v="Greenpoint"/>
    <n v="4072495"/>
    <n v="-7395112"/>
    <x v="0"/>
    <x v="9"/>
    <x v="0"/>
    <n v="0"/>
    <d v="2019-04-30T00:00:00"/>
    <n v="0.38"/>
    <n v="1"/>
    <n v="6.9"/>
    <x v="0"/>
    <s v="Ruidoso"/>
    <s v="No considerar"/>
    <x v="0"/>
  </r>
  <r>
    <n v="2519112"/>
    <s v="in the heart of manhattan"/>
    <x v="2470"/>
    <s v="Fabiola"/>
    <s v="Belvedere Hotel 319"/>
    <n v="10036"/>
    <x v="0"/>
    <s v="Hell's Kitchen"/>
    <n v="4076152"/>
    <n v="-7398793"/>
    <x v="0"/>
    <x v="51"/>
    <x v="1"/>
    <n v="158"/>
    <d v="2019-06-13T00:00:00"/>
    <n v="3.11"/>
    <n v="1"/>
    <n v="5.6"/>
    <x v="0"/>
    <s v="Ruidoso"/>
    <s v="No considerar"/>
    <x v="0"/>
  </r>
  <r>
    <n v="1847389"/>
    <s v="Beautiful BK 1 Block From Subway"/>
    <x v="2471"/>
    <s v="Shane"/>
    <s v="164 West 9th Street"/>
    <n v="11231"/>
    <x v="1"/>
    <s v="Carroll Gardens"/>
    <n v="4067522"/>
    <n v="-7399978"/>
    <x v="1"/>
    <x v="26"/>
    <x v="6"/>
    <n v="29"/>
    <d v="2019-06-30T00:00:00"/>
    <n v="0.63"/>
    <n v="1"/>
    <n v="6.9"/>
    <x v="0"/>
    <s v="Ruidoso"/>
    <s v="No considerar"/>
    <x v="0"/>
  </r>
  <r>
    <n v="4232356"/>
    <s v="Studio Apartment "/>
    <x v="2472"/>
    <s v="Peter"/>
    <s v="448 East 78th Street"/>
    <n v="10075"/>
    <x v="0"/>
    <s v="Upper East Side"/>
    <n v="4077065"/>
    <n v="-7395163"/>
    <x v="1"/>
    <x v="5"/>
    <x v="1"/>
    <n v="0"/>
    <d v="2019-07-01T00:00:00"/>
    <n v="0.02"/>
    <n v="1"/>
    <n v="5.6"/>
    <x v="0"/>
    <s v="Ruidoso"/>
    <s v="No considerar"/>
    <x v="0"/>
  </r>
  <r>
    <n v="1782872"/>
    <s v="Suite Spot in Tribeca"/>
    <x v="2473"/>
    <s v="Anne"/>
    <s v="57 Warren Street"/>
    <n v="10007"/>
    <x v="0"/>
    <s v="Tribeca"/>
    <n v="4071481"/>
    <n v="-7400934"/>
    <x v="1"/>
    <x v="44"/>
    <x v="3"/>
    <n v="22"/>
    <d v="2018-07-19T00:00:00"/>
    <n v="0.33"/>
    <n v="1"/>
    <n v="5.6"/>
    <x v="0"/>
    <s v="Ruidoso"/>
    <s v="No considerar"/>
    <x v="0"/>
  </r>
  <r>
    <n v="1781786"/>
    <s v="Charming 1BR  "/>
    <x v="2474"/>
    <s v="Zuffina"/>
    <s v="2142 Frederick Douglass Boulevard"/>
    <n v="10026"/>
    <x v="0"/>
    <s v="Harlem"/>
    <n v="4080395"/>
    <n v="-7395519"/>
    <x v="1"/>
    <x v="28"/>
    <x v="0"/>
    <n v="50"/>
    <d v="2019-05-07T00:00:00"/>
    <n v="0.74"/>
    <n v="1"/>
    <n v="5.6"/>
    <x v="0"/>
    <s v="Ruidoso"/>
    <s v="No considerar"/>
    <x v="0"/>
  </r>
  <r>
    <n v="5353612"/>
    <s v="Beautiful private suite-like 2FL apt. West Village"/>
    <x v="2475"/>
    <s v="Victoria"/>
    <s v="112 Charles Street"/>
    <n v="10014"/>
    <x v="0"/>
    <s v="West Village"/>
    <n v="4073433"/>
    <n v="-7400588"/>
    <x v="1"/>
    <x v="6"/>
    <x v="6"/>
    <n v="168"/>
    <d v="2019-06-23T00:00:00"/>
    <n v="4.3899999999999997"/>
    <n v="1"/>
    <n v="5.6"/>
    <x v="0"/>
    <s v="Ruidoso"/>
    <s v="No considerar"/>
    <x v="0"/>
  </r>
  <r>
    <n v="1781052"/>
    <s v="CELEBRATE NEW YEAR'S EVE IN NYC"/>
    <x v="2476"/>
    <s v="Colleen"/>
    <s v="1721 Broadway"/>
    <n v="10019"/>
    <x v="0"/>
    <s v="Midtown"/>
    <n v="4076456"/>
    <n v="-7398233"/>
    <x v="1"/>
    <x v="21"/>
    <x v="0"/>
    <n v="1"/>
    <d v="2016-01-03T00:00:00"/>
    <n v="0.02"/>
    <n v="1"/>
    <n v="5.6"/>
    <x v="0"/>
    <s v="Ruidoso"/>
    <s v="No considerar"/>
    <x v="0"/>
  </r>
  <r>
    <n v="1797025"/>
    <s v="Charming Spacious 1 Bdrm Apt"/>
    <x v="2477"/>
    <s v="Mike"/>
    <s v="807 Saint Johns Place"/>
    <n v="11216"/>
    <x v="1"/>
    <s v="Crown Heights"/>
    <n v="4067204"/>
    <n v="-7395147"/>
    <x v="1"/>
    <x v="162"/>
    <x v="0"/>
    <n v="143"/>
    <d v="2019-06-17T00:00:00"/>
    <n v="2.0699999999999998"/>
    <n v="1"/>
    <n v="6.9"/>
    <x v="0"/>
    <s v="Ruidoso"/>
    <s v="No considerar"/>
    <x v="0"/>
  </r>
  <r>
    <n v="1828063"/>
    <s v="â€¢â€¢BEST Manhattan Downtown Location!!â€¢â€¢"/>
    <x v="2478"/>
    <s v="Jessica"/>
    <s v="320 East 11th Street"/>
    <n v="10003"/>
    <x v="0"/>
    <s v="East Village"/>
    <n v="4072982"/>
    <n v="-7398532"/>
    <x v="1"/>
    <x v="91"/>
    <x v="6"/>
    <n v="53"/>
    <d v="2018-01-01T00:00:00"/>
    <n v="0.79"/>
    <n v="1"/>
    <n v="5.6"/>
    <x v="0"/>
    <s v="Ruidoso"/>
    <s v="No considerar"/>
    <x v="0"/>
  </r>
  <r>
    <n v="3839364"/>
    <s v="Fabulous Large 1 Bed in Riverdale, Bronx NYC"/>
    <x v="2479"/>
    <s v="Karen"/>
    <s v="4450 Manhattan College Parkway"/>
    <n v="10463"/>
    <x v="3"/>
    <s v="Fieldston"/>
    <n v="4089022"/>
    <n v="-739039"/>
    <x v="1"/>
    <x v="45"/>
    <x v="12"/>
    <n v="3"/>
    <d v="2019-07-05T00:00:00"/>
    <n v="0.13"/>
    <n v="5"/>
    <n v="7.84"/>
    <x v="0"/>
    <s v="Ruidoso"/>
    <s v="No considerar"/>
    <x v="0"/>
  </r>
  <r>
    <n v="3379914"/>
    <s v="Spacious &amp; Cozy NYC Apartment in Brooklyn/Queens"/>
    <x v="2480"/>
    <s v="Suzy"/>
    <s v="55-39 Myrtle Avenue"/>
    <n v="11385"/>
    <x v="2"/>
    <s v="Ridgewood"/>
    <n v="4070026"/>
    <n v="-7390721"/>
    <x v="1"/>
    <x v="14"/>
    <x v="10"/>
    <n v="10"/>
    <d v="2019-03-18T00:00:00"/>
    <n v="0.18"/>
    <n v="5"/>
    <n v="6.24"/>
    <x v="0"/>
    <s v="Ruidoso"/>
    <s v="No considerar"/>
    <x v="0"/>
  </r>
  <r>
    <n v="3836189"/>
    <s v="Amazing, Spacious Bedroom in BK"/>
    <x v="2481"/>
    <s v="Naeem"/>
    <s v="15 Hart Street"/>
    <n v="11206"/>
    <x v="1"/>
    <s v="Bedford-Stuyvesant"/>
    <n v="4069291"/>
    <n v="-7395142"/>
    <x v="0"/>
    <x v="15"/>
    <x v="1"/>
    <n v="0"/>
    <d v="2016-04-05T00:00:00"/>
    <n v="0.35"/>
    <n v="1"/>
    <n v="6.9"/>
    <x v="0"/>
    <s v="Ruidoso"/>
    <s v="No considerar"/>
    <x v="0"/>
  </r>
  <r>
    <n v="5623799"/>
    <s v="Sunny lofty BR on Express A/D line"/>
    <x v="2482"/>
    <s v="Esther"/>
    <s v="401 West 145th Street"/>
    <n v="10031"/>
    <x v="0"/>
    <s v="Harlem"/>
    <n v="4082417"/>
    <n v="-7394496"/>
    <x v="0"/>
    <x v="16"/>
    <x v="1"/>
    <n v="0"/>
    <d v="2015-08-09T00:00:00"/>
    <n v="0.27"/>
    <n v="1"/>
    <n v="5.6"/>
    <x v="0"/>
    <s v="Ruidoso"/>
    <s v="No considerar"/>
    <x v="0"/>
  </r>
  <r>
    <n v="3318859"/>
    <s v="Studio w/ Private Entry in Greenpoint Brooklyn"/>
    <x v="2483"/>
    <s v="Aaron"/>
    <s v="113 Eagle Street"/>
    <n v="11222"/>
    <x v="1"/>
    <s v="Greenpoint"/>
    <n v="4073535"/>
    <n v="-739565"/>
    <x v="0"/>
    <x v="178"/>
    <x v="6"/>
    <n v="25"/>
    <d v="2019-02-12T00:00:00"/>
    <n v="0.47"/>
    <n v="1"/>
    <n v="6.9"/>
    <x v="0"/>
    <s v="Ruidoso"/>
    <s v="No considerar"/>
    <x v="0"/>
  </r>
  <r>
    <n v="1771965"/>
    <s v="Fully furnished 2 Bedrooms floor-through apartment"/>
    <x v="2484"/>
    <s v="Sophie"/>
    <s v="35 West 118th Street"/>
    <n v="10026"/>
    <x v="0"/>
    <s v="Harlem"/>
    <n v="4080266"/>
    <n v="-7394728"/>
    <x v="1"/>
    <x v="15"/>
    <x v="14"/>
    <n v="74"/>
    <d v="2019-04-14T00:00:00"/>
    <n v="1.08"/>
    <n v="1"/>
    <n v="5.6"/>
    <x v="0"/>
    <s v="Ruidoso"/>
    <s v="No considerar"/>
    <x v="0"/>
  </r>
  <r>
    <n v="3105531"/>
    <s v="Bright &amp; lovely Upper East Side apt"/>
    <x v="2485"/>
    <s v="Su-En"/>
    <s v="150 East 84th Street"/>
    <n v="10028"/>
    <x v="0"/>
    <s v="Upper East Side"/>
    <n v="4077766"/>
    <n v="-739561"/>
    <x v="1"/>
    <x v="108"/>
    <x v="13"/>
    <n v="0"/>
    <d v="2019-05-27T00:00:00"/>
    <n v="0.02"/>
    <n v="2"/>
    <n v="5.8"/>
    <x v="0"/>
    <s v="Ruidoso"/>
    <s v="No considerar"/>
    <x v="0"/>
  </r>
  <r>
    <n v="1780748"/>
    <s v="Sunny 1 bedroom In The Heart of NYC"/>
    <x v="2486"/>
    <s v="Pk"/>
    <s v="Hatfield House 304"/>
    <n v="10017"/>
    <x v="0"/>
    <s v="Murray Hill"/>
    <n v="4074881"/>
    <n v="-7397234"/>
    <x v="0"/>
    <x v="258"/>
    <x v="6"/>
    <n v="37"/>
    <d v="2018-12-08T00:00:00"/>
    <n v="0.53"/>
    <n v="1"/>
    <n v="5.6"/>
    <x v="0"/>
    <s v="Ruidoso"/>
    <s v="No considerar"/>
    <x v="0"/>
  </r>
  <r>
    <n v="4720783"/>
    <s v="Cosy bedroom in Brooklyn duplex"/>
    <x v="2487"/>
    <s v="Lauren"/>
    <s v="420 Classon Avenue"/>
    <n v="11238"/>
    <x v="1"/>
    <s v="Clinton Hill"/>
    <n v="4068563"/>
    <n v="-7395956"/>
    <x v="0"/>
    <x v="24"/>
    <x v="6"/>
    <n v="15"/>
    <d v="2018-09-09T00:00:00"/>
    <n v="0.28999999999999998"/>
    <n v="1"/>
    <n v="6.9"/>
    <x v="0"/>
    <s v="Ruidoso"/>
    <s v="No considerar"/>
    <x v="0"/>
  </r>
  <r>
    <n v="6775943"/>
    <s v="JFK Studio Flat with Kitchen and Private bathroom"/>
    <x v="2488"/>
    <s v="Antonio"/>
    <s v="89-20 90th Street"/>
    <n v="11421"/>
    <x v="2"/>
    <s v="Woodhaven"/>
    <n v="4068982"/>
    <n v="-7385379"/>
    <x v="1"/>
    <x v="70"/>
    <x v="6"/>
    <n v="85"/>
    <d v="2019-06-24T00:00:00"/>
    <n v="2.4"/>
    <n v="5"/>
    <n v="6.24"/>
    <x v="0"/>
    <s v="Ruidoso"/>
    <s v="No considerar"/>
    <x v="0"/>
  </r>
  <r>
    <n v="6776698"/>
    <s v="JFK SPACIOUS ROOM / A  4  BLOCKS TO SUBWAY"/>
    <x v="2488"/>
    <s v="Antonio"/>
    <s v="89-32 90th Street"/>
    <n v="11421"/>
    <x v="2"/>
    <s v="Woodhaven"/>
    <n v="4068955"/>
    <n v="-7385348"/>
    <x v="0"/>
    <x v="185"/>
    <x v="6"/>
    <n v="262"/>
    <d v="2019-06-23T00:00:00"/>
    <n v="5.28"/>
    <n v="5"/>
    <n v="6.24"/>
    <x v="0"/>
    <s v="Ruidoso"/>
    <s v="No considerar"/>
    <x v="0"/>
  </r>
  <r>
    <n v="1767037"/>
    <s v="Small Cozy Room Wifi &amp; AC near JFK"/>
    <x v="2488"/>
    <s v="Antonio"/>
    <s v="89-39 91st Street"/>
    <n v="11421"/>
    <x v="2"/>
    <s v="Woodhaven"/>
    <n v="4068968"/>
    <n v="-7385219"/>
    <x v="0"/>
    <x v="210"/>
    <x v="6"/>
    <n v="386"/>
    <d v="2019-06-19T00:00:00"/>
    <n v="5.53"/>
    <n v="5"/>
    <n v="6.24"/>
    <x v="0"/>
    <s v="Ruidoso"/>
    <s v="No considerar"/>
    <x v="0"/>
  </r>
  <r>
    <n v="4970846"/>
    <s v="GREAT ROOM IN  HELL'SKITCHEN!!"/>
    <x v="2489"/>
    <s v="Anthony"/>
    <s v="501 West 51st Street"/>
    <n v="10019"/>
    <x v="0"/>
    <s v="Hell's Kitchen"/>
    <n v="4076543"/>
    <n v="-7399154"/>
    <x v="0"/>
    <x v="6"/>
    <x v="3"/>
    <n v="117"/>
    <d v="2019-06-28T00:00:00"/>
    <n v="2.44"/>
    <n v="1"/>
    <n v="5.6"/>
    <x v="0"/>
    <s v="Ruidoso"/>
    <s v="No considerar"/>
    <x v="0"/>
  </r>
  <r>
    <n v="1763956"/>
    <s v="Nice cozy bedroom with cool views in Hell's kit..!"/>
    <x v="2489"/>
    <s v="Anthony"/>
    <s v="448 West 50th Street"/>
    <n v="10019"/>
    <x v="0"/>
    <s v="Hell's Kitchen"/>
    <n v="4076421"/>
    <n v="-7399115"/>
    <x v="0"/>
    <x v="15"/>
    <x v="2"/>
    <n v="62"/>
    <d v="2019-06-23T00:00:00"/>
    <n v="1.72"/>
    <n v="1"/>
    <n v="5.6"/>
    <x v="0"/>
    <s v="Ruidoso"/>
    <s v="No considerar"/>
    <x v="0"/>
  </r>
  <r>
    <n v="819956"/>
    <s v="Home away from home,clean and cozy."/>
    <x v="2490"/>
    <s v="Jerbean"/>
    <s v="772 Putnam Avenue"/>
    <n v="11221"/>
    <x v="1"/>
    <s v="Bedford-Stuyvesant"/>
    <n v="4068615"/>
    <n v="-7393095"/>
    <x v="0"/>
    <x v="3"/>
    <x v="6"/>
    <n v="38"/>
    <d v="2019-01-02T00:00:00"/>
    <n v="0.51"/>
    <n v="1"/>
    <n v="6.9"/>
    <x v="0"/>
    <s v="Ruidoso"/>
    <s v="No considerar"/>
    <x v="0"/>
  </r>
  <r>
    <n v="2150750"/>
    <s v="Private Bedroom in Sunnyside, NYC "/>
    <x v="2491"/>
    <s v="David"/>
    <s v="41-39 47th Street"/>
    <n v="11104"/>
    <x v="2"/>
    <s v="Sunnyside"/>
    <n v="4074527"/>
    <n v="-7391693"/>
    <x v="0"/>
    <x v="28"/>
    <x v="1"/>
    <n v="10"/>
    <d v="2014-10-12T00:00:00"/>
    <n v="0.16"/>
    <n v="5"/>
    <n v="6.24"/>
    <x v="0"/>
    <s v="Ruidoso"/>
    <s v="No considerar"/>
    <x v="0"/>
  </r>
  <r>
    <n v="1763209"/>
    <s v="10mins to Manhattan, 59th St, 17mins Times Square."/>
    <x v="2492"/>
    <s v="DeLex"/>
    <s v="23-21 Broadway"/>
    <n v="11106"/>
    <x v="2"/>
    <s v="Astoria"/>
    <n v="4076451"/>
    <n v="-7392942"/>
    <x v="0"/>
    <x v="10"/>
    <x v="6"/>
    <n v="107"/>
    <d v="2018-11-01T00:00:00"/>
    <n v="1.58"/>
    <n v="5"/>
    <n v="6.24"/>
    <x v="0"/>
    <s v="Ruidoso"/>
    <s v="No considerar"/>
    <x v="0"/>
  </r>
  <r>
    <n v="2107696"/>
    <s v="Entire 2 BED APARTMENT - WILLIAMSBURG- Best Price"/>
    <x v="2493"/>
    <s v="Gianni"/>
    <s v="Verizon 55"/>
    <n v="11206"/>
    <x v="1"/>
    <s v="Williamsburg"/>
    <n v="4070765"/>
    <n v="-7394821"/>
    <x v="1"/>
    <x v="1"/>
    <x v="0"/>
    <n v="7"/>
    <d v="2019-06-10T00:00:00"/>
    <n v="0.1"/>
    <n v="1"/>
    <n v="6.9"/>
    <x v="0"/>
    <s v="Ruidoso"/>
    <s v="No considerar"/>
    <x v="0"/>
  </r>
  <r>
    <n v="1929041"/>
    <s v="BEST PRICE - WILLIAMSBURG 1 ROOM"/>
    <x v="2493"/>
    <s v="Gianni"/>
    <s v="285 Lorimer Street"/>
    <n v="11206"/>
    <x v="1"/>
    <s v="Williamsburg"/>
    <n v="4070576"/>
    <n v="-7394827"/>
    <x v="0"/>
    <x v="6"/>
    <x v="1"/>
    <n v="1"/>
    <d v="2015-09-06T00:00:00"/>
    <n v="0.02"/>
    <n v="1"/>
    <n v="6.9"/>
    <x v="0"/>
    <s v="Ruidoso"/>
    <s v="No considerar"/>
    <x v="0"/>
  </r>
  <r>
    <n v="1762513"/>
    <s v="2bd/2bth, drmn, 1 block from subway in LIC"/>
    <x v="2494"/>
    <s v="Jeremy"/>
    <s v="United States Postal Service 44th Drive"/>
    <n v="11101"/>
    <x v="2"/>
    <s v="Long Island City"/>
    <n v="4074849"/>
    <n v="-7394947"/>
    <x v="1"/>
    <x v="31"/>
    <x v="7"/>
    <n v="0"/>
    <d v="2019-01-03T00:00:00"/>
    <n v="0.17"/>
    <n v="5"/>
    <n v="6.24"/>
    <x v="0"/>
    <s v="Ruidoso"/>
    <s v="No considerar"/>
    <x v="0"/>
  </r>
  <r>
    <n v="1759462"/>
    <s v="Modern/Renovated/Best EV Location!!"/>
    <x v="2495"/>
    <s v="Simon"/>
    <s v="109 Saint Mark's Place"/>
    <n v="10009"/>
    <x v="0"/>
    <s v="East Village"/>
    <n v="4072714"/>
    <n v="-7398397"/>
    <x v="1"/>
    <x v="206"/>
    <x v="3"/>
    <n v="127"/>
    <d v="2019-05-28T00:00:00"/>
    <n v="1.83"/>
    <n v="1"/>
    <n v="5.6"/>
    <x v="0"/>
    <s v="Ruidoso"/>
    <s v="No considerar"/>
    <x v="0"/>
  </r>
  <r>
    <n v="5875384"/>
    <s v="Comfy Futon- 20mins Times Sq."/>
    <x v="2496"/>
    <s v="Reynaldo"/>
    <s v="295 Wadsworth Avenue"/>
    <n v="10040"/>
    <x v="0"/>
    <s v="Washington Heights"/>
    <n v="408538"/>
    <n v="-7393197"/>
    <x v="2"/>
    <x v="46"/>
    <x v="6"/>
    <n v="2"/>
    <d v="2016-12-05T00:00:00"/>
    <n v="0.04"/>
    <n v="1"/>
    <n v="5.6"/>
    <x v="0"/>
    <s v="Ruidoso"/>
    <s v="No considerar"/>
    <x v="0"/>
  </r>
  <r>
    <n v="1758391"/>
    <s v="Sunny Room, Only 1 Block to Subway!"/>
    <x v="2497"/>
    <s v="Angelo"/>
    <s v="BMT Substation 1164"/>
    <n v="11221"/>
    <x v="1"/>
    <s v="Bedford-Stuyvesant"/>
    <n v="4069696"/>
    <n v="-7393577"/>
    <x v="0"/>
    <x v="15"/>
    <x v="0"/>
    <n v="112"/>
    <d v="2018-01-01T00:00:00"/>
    <n v="1.61"/>
    <n v="1"/>
    <n v="6.9"/>
    <x v="0"/>
    <s v="Ruidoso"/>
    <s v="No considerar"/>
    <x v="0"/>
  </r>
  <r>
    <n v="4137414"/>
    <s v="Sunny, Charming, and Zen"/>
    <x v="2498"/>
    <s v="Scott"/>
    <s v="212 East 10th Street"/>
    <n v="10003"/>
    <x v="0"/>
    <s v="East Village"/>
    <n v="4072934"/>
    <n v="-7398603"/>
    <x v="1"/>
    <x v="39"/>
    <x v="1"/>
    <n v="6"/>
    <d v="2015-12-27T00:00:00"/>
    <n v="0.1"/>
    <n v="1"/>
    <n v="5.6"/>
    <x v="0"/>
    <s v="Ruidoso"/>
    <s v="No considerar"/>
    <x v="0"/>
  </r>
  <r>
    <n v="2517989"/>
    <s v="1BR on Quiet Block in Nolita"/>
    <x v="2499"/>
    <s v="John"/>
    <s v="240 Mott Street"/>
    <n v="10012"/>
    <x v="0"/>
    <s v="Nolita"/>
    <n v="4072276"/>
    <n v="-7399499"/>
    <x v="1"/>
    <x v="8"/>
    <x v="6"/>
    <n v="52"/>
    <d v="2019-06-18T00:00:00"/>
    <n v="0.86"/>
    <n v="1"/>
    <n v="5.6"/>
    <x v="0"/>
    <s v="Ruidoso"/>
    <s v="No considerar"/>
    <x v="0"/>
  </r>
  <r>
    <n v="3101140"/>
    <s v="Large Sunny Room with Huge patio in Wburg"/>
    <x v="2500"/>
    <s v="Etan"/>
    <s v="33 Beadel Street"/>
    <n v="11222"/>
    <x v="1"/>
    <s v="Greenpoint"/>
    <n v="4072126"/>
    <n v="-7393961"/>
    <x v="0"/>
    <x v="149"/>
    <x v="6"/>
    <n v="15"/>
    <d v="2019-05-11T00:00:00"/>
    <n v="0.8"/>
    <n v="1"/>
    <n v="6.9"/>
    <x v="0"/>
    <s v="Ruidoso"/>
    <s v="No considerar"/>
    <x v="0"/>
  </r>
  <r>
    <n v="1807106"/>
    <s v="Stunning  Limestone  1 Bdrm Flat"/>
    <x v="2501"/>
    <s v="Danielle"/>
    <s v="1170 Sterling Place"/>
    <n v="11213"/>
    <x v="1"/>
    <s v="Crown Heights"/>
    <n v="4067191"/>
    <n v="-7393997"/>
    <x v="1"/>
    <x v="39"/>
    <x v="0"/>
    <n v="190"/>
    <d v="2019-06-25T00:00:00"/>
    <n v="2.77"/>
    <n v="1"/>
    <n v="6.9"/>
    <x v="0"/>
    <s v="Ruidoso"/>
    <s v="No considerar"/>
    <x v="0"/>
  </r>
  <r>
    <n v="3202590"/>
    <s v="The Lincoln"/>
    <x v="2502"/>
    <s v="Althea"/>
    <s v="868 Saint Johns Place"/>
    <n v="11216"/>
    <x v="1"/>
    <s v="Crown Heights"/>
    <n v="4067138"/>
    <n v="-7394949"/>
    <x v="1"/>
    <x v="41"/>
    <x v="0"/>
    <n v="76"/>
    <d v="2019-05-18T00:00:00"/>
    <n v="1.24"/>
    <n v="1"/>
    <n v="6.9"/>
    <x v="0"/>
    <s v="Ruidoso"/>
    <s v="No considerar"/>
    <x v="0"/>
  </r>
  <r>
    <n v="5397568"/>
    <s v="New York 2 to 8 Guest + Private ROOFTOP SUPERHOST"/>
    <x v="2503"/>
    <s v="Anatha AngÃ¨le"/>
    <s v="93 Hamilton Place"/>
    <n v="10031"/>
    <x v="0"/>
    <s v="Harlem"/>
    <n v="4082313"/>
    <n v="-7394982"/>
    <x v="1"/>
    <x v="115"/>
    <x v="3"/>
    <n v="137"/>
    <d v="2019-06-28T00:00:00"/>
    <n v="2.83"/>
    <n v="1"/>
    <n v="5.6"/>
    <x v="0"/>
    <s v="Ruidoso"/>
    <s v="No considerar"/>
    <x v="0"/>
  </r>
  <r>
    <n v="1750248"/>
    <s v="Priv room in 3 bdrm apt - Room &quot;A&quot;"/>
    <x v="2504"/>
    <s v="Ryan"/>
    <s v="1474 5th Avenue"/>
    <n v="10026"/>
    <x v="0"/>
    <s v="Harlem"/>
    <n v="4080247"/>
    <n v="-7394531"/>
    <x v="0"/>
    <x v="57"/>
    <x v="6"/>
    <n v="17"/>
    <d v="2015-09-01T00:00:00"/>
    <n v="0.24"/>
    <n v="1"/>
    <n v="5.6"/>
    <x v="0"/>
    <s v="Ruidoso"/>
    <s v="No considerar"/>
    <x v="0"/>
  </r>
  <r>
    <n v="1935826"/>
    <s v="Priv room in 3 bdrm apt - Room &quot;C&quot;"/>
    <x v="2504"/>
    <s v="Ryan"/>
    <s v="167 West 122nd Street"/>
    <n v="10027"/>
    <x v="0"/>
    <s v="Harlem"/>
    <n v="4080688"/>
    <n v="-7394932"/>
    <x v="0"/>
    <x v="57"/>
    <x v="0"/>
    <n v="1"/>
    <d v="2015-10-14T00:00:00"/>
    <n v="0.02"/>
    <n v="1"/>
    <n v="5.6"/>
    <x v="0"/>
    <s v="Ruidoso"/>
    <s v="No considerar"/>
    <x v="0"/>
  </r>
  <r>
    <n v="1809547"/>
    <s v="Priv room in 3 bdrm apt - Room &quot;B&quot;"/>
    <x v="2504"/>
    <s v="Ryan"/>
    <s v="1 East 117th Street"/>
    <n v="10035"/>
    <x v="0"/>
    <s v="East Harlem"/>
    <n v="4080126"/>
    <n v="-739454"/>
    <x v="0"/>
    <x v="3"/>
    <x v="0"/>
    <n v="22"/>
    <d v="2016-01-05T00:00:00"/>
    <n v="0.32"/>
    <n v="1"/>
    <n v="5.6"/>
    <x v="0"/>
    <s v="Ruidoso"/>
    <s v="No considerar"/>
    <x v="0"/>
  </r>
  <r>
    <n v="4173751"/>
    <s v="Lovely Apartment in Harlem West"/>
    <x v="2505"/>
    <s v="Ana"/>
    <s v="102 West 138th Street"/>
    <n v="10030"/>
    <x v="0"/>
    <s v="Harlem"/>
    <n v="4081619"/>
    <n v="-7394003"/>
    <x v="1"/>
    <x v="34"/>
    <x v="0"/>
    <n v="5"/>
    <d v="2016-07-02T00:00:00"/>
    <n v="0.09"/>
    <n v="1"/>
    <n v="5.6"/>
    <x v="0"/>
    <s v="Ruidoso"/>
    <s v="No considerar"/>
    <x v="0"/>
  </r>
  <r>
    <n v="1745658"/>
    <s v="1 Bedroom in Greenwich Village"/>
    <x v="2506"/>
    <s v="James"/>
    <s v="110 Waverly Place"/>
    <n v="10011"/>
    <x v="0"/>
    <s v="Greenwich Village"/>
    <n v="4073236"/>
    <n v="-739992"/>
    <x v="1"/>
    <x v="168"/>
    <x v="2"/>
    <n v="13"/>
    <d v="2018-10-25T00:00:00"/>
    <n v="0.21"/>
    <n v="1"/>
    <n v="5.6"/>
    <x v="0"/>
    <s v="Ruidoso"/>
    <s v="No considerar"/>
    <x v="0"/>
  </r>
  <r>
    <n v="1743379"/>
    <s v="Spacious Historic Williamsburg 2/1.5 Townhouse"/>
    <x v="2507"/>
    <s v="Irie"/>
    <s v="416 Bedford Avenue"/>
    <n v="11249"/>
    <x v="1"/>
    <s v="Williamsburg"/>
    <n v="4070982"/>
    <n v="-739642"/>
    <x v="1"/>
    <x v="21"/>
    <x v="0"/>
    <n v="144"/>
    <d v="2019-07-05T00:00:00"/>
    <n v="2.06"/>
    <n v="1"/>
    <n v="6.9"/>
    <x v="0"/>
    <s v="Ruidoso"/>
    <s v="No considerar"/>
    <x v="0"/>
  </r>
  <r>
    <n v="1742654"/>
    <s v="High Floor apt.near Columbus Circle"/>
    <x v="2508"/>
    <s v="Jon"/>
    <s v="356 West 56th Street"/>
    <n v="10019"/>
    <x v="0"/>
    <s v="Hell's Kitchen"/>
    <n v="4076708"/>
    <n v="-73986"/>
    <x v="1"/>
    <x v="17"/>
    <x v="6"/>
    <n v="119"/>
    <d v="2019-07-07T00:00:00"/>
    <n v="1.89"/>
    <n v="1"/>
    <n v="5.6"/>
    <x v="0"/>
    <s v="Ruidoso"/>
    <s v="No considerar"/>
    <x v="0"/>
  </r>
  <r>
    <n v="1740311"/>
    <s v="LARGE PRIVATE BED + BATH, LES"/>
    <x v="2509"/>
    <s v="Sarah"/>
    <s v="161 Suffolk Street"/>
    <n v="10002"/>
    <x v="0"/>
    <s v="Lower East Side"/>
    <n v="4072105"/>
    <n v="-7398519"/>
    <x v="1"/>
    <x v="111"/>
    <x v="6"/>
    <n v="65"/>
    <d v="2019-06-28T00:00:00"/>
    <n v="0.96"/>
    <n v="1"/>
    <n v="5.6"/>
    <x v="0"/>
    <s v="Ruidoso"/>
    <s v="No considerar"/>
    <x v="0"/>
  </r>
  <r>
    <n v="4758028"/>
    <s v="Beautiful and great located UES apt"/>
    <x v="2510"/>
    <s v="Melisa"/>
    <s v="315 East 62nd Street"/>
    <n v="10065"/>
    <x v="0"/>
    <s v="Upper East Side"/>
    <n v="4076244"/>
    <n v="-7396215"/>
    <x v="1"/>
    <x v="111"/>
    <x v="0"/>
    <n v="2"/>
    <d v="2016-01-06T00:00:00"/>
    <n v="0.04"/>
    <n v="1"/>
    <n v="5.6"/>
    <x v="0"/>
    <s v="Ruidoso"/>
    <s v="No considerar"/>
    <x v="0"/>
  </r>
  <r>
    <n v="4693338"/>
    <s v="Brooklyn off J/Z, Newly Renovated"/>
    <x v="2511"/>
    <s v="Chris"/>
    <s v="469 Chauncey Street"/>
    <n v="11233"/>
    <x v="1"/>
    <s v="Bedford-Stuyvesant"/>
    <n v="4068229"/>
    <n v="-7391574"/>
    <x v="0"/>
    <x v="42"/>
    <x v="3"/>
    <n v="3"/>
    <d v="2016-01-03T00:00:00"/>
    <n v="0.05"/>
    <n v="1"/>
    <n v="6.9"/>
    <x v="0"/>
    <s v="Ruidoso"/>
    <s v="Dentro del presupuesto"/>
    <x v="0"/>
  </r>
  <r>
    <n v="3191678"/>
    <s v="Private Room in Riverdale NY"/>
    <x v="2512"/>
    <s v="Yan"/>
    <s v="284 College Road"/>
    <n v="10471"/>
    <x v="3"/>
    <s v="Fieldston"/>
    <n v="4089603"/>
    <n v="-7389958"/>
    <x v="0"/>
    <x v="19"/>
    <x v="2"/>
    <n v="35"/>
    <d v="2019-05-11T00:00:00"/>
    <n v="0.67"/>
    <n v="5"/>
    <n v="7.84"/>
    <x v="0"/>
    <s v="Ruidoso"/>
    <s v="No considerar"/>
    <x v="0"/>
  </r>
  <r>
    <n v="1730937"/>
    <s v="Private room in Midtown East"/>
    <x v="2513"/>
    <s v="Alex"/>
    <s v="Waldorf-Astoria Hotel 301"/>
    <n v="10037"/>
    <x v="0"/>
    <s v="Midtown"/>
    <n v="4075622"/>
    <n v="-739728"/>
    <x v="0"/>
    <x v="90"/>
    <x v="6"/>
    <n v="27"/>
    <d v="2019-05-10T00:00:00"/>
    <n v="0.57999999999999996"/>
    <n v="1"/>
    <n v="5.6"/>
    <x v="0"/>
    <s v="Ruidoso"/>
    <s v="No considerar"/>
    <x v="0"/>
  </r>
  <r>
    <n v="6556848"/>
    <s v="Bright and Airy Brooklyn Abode"/>
    <x v="2514"/>
    <s v="Angeline"/>
    <s v="Temple of Restoration 515"/>
    <n v="11217"/>
    <x v="1"/>
    <s v="Prospect Heights"/>
    <n v="406815"/>
    <n v="-7397309"/>
    <x v="1"/>
    <x v="91"/>
    <x v="6"/>
    <n v="10"/>
    <d v="2015-12-28T00:00:00"/>
    <n v="0.2"/>
    <n v="1"/>
    <n v="6.9"/>
    <x v="0"/>
    <s v="Ruidoso"/>
    <s v="No considerar"/>
    <x v="0"/>
  </r>
  <r>
    <n v="1747405"/>
    <s v="Spacious, Cozy NYC Apartment - 1 Minute to Subway!"/>
    <x v="2515"/>
    <s v="Samantha"/>
    <s v="129 East 118th Street"/>
    <n v="10035"/>
    <x v="0"/>
    <s v="East Harlem"/>
    <n v="4080012"/>
    <n v="-7394087"/>
    <x v="0"/>
    <x v="137"/>
    <x v="6"/>
    <n v="235"/>
    <d v="2019-06-29T00:00:00"/>
    <n v="3.37"/>
    <n v="1"/>
    <n v="5.6"/>
    <x v="0"/>
    <s v="Ruidoso"/>
    <s v="No considerar"/>
    <x v="0"/>
  </r>
  <r>
    <n v="6101104"/>
    <s v="1 BR UPPER EAST SIDE"/>
    <x v="2516"/>
    <s v="Michele"/>
    <s v="353 East 83rd Street"/>
    <n v="10028"/>
    <x v="0"/>
    <s v="Upper East Side"/>
    <n v="4077526"/>
    <n v="-7395075"/>
    <x v="1"/>
    <x v="79"/>
    <x v="2"/>
    <n v="26"/>
    <d v="2019-05-18T00:00:00"/>
    <n v="0.55000000000000004"/>
    <n v="1"/>
    <n v="5.6"/>
    <x v="0"/>
    <s v="Ruidoso"/>
    <s v="No considerar"/>
    <x v="0"/>
  </r>
  <r>
    <n v="3157330"/>
    <s v="clean, casual 2BD apt in bed-stuy!"/>
    <x v="2517"/>
    <s v="Marc"/>
    <s v="517 Lexington Avenue"/>
    <n v="11221"/>
    <x v="1"/>
    <s v="Bedford-Stuyvesant"/>
    <n v="4068898"/>
    <n v="-739412"/>
    <x v="1"/>
    <x v="3"/>
    <x v="1"/>
    <n v="1"/>
    <d v="2015-02-12T00:00:00"/>
    <n v="0.02"/>
    <n v="1"/>
    <n v="6.9"/>
    <x v="0"/>
    <s v="Ruidoso"/>
    <s v="No considerar"/>
    <x v="0"/>
  </r>
  <r>
    <n v="2574386"/>
    <s v="Luxury Apt - west village/Chelsea"/>
    <x v="2518"/>
    <s v="G"/>
    <s v="The High Line West 23rd Street"/>
    <n v="10011"/>
    <x v="0"/>
    <s v="Chelsea"/>
    <n v="4074311"/>
    <n v="-7400718"/>
    <x v="1"/>
    <x v="31"/>
    <x v="11"/>
    <n v="2"/>
    <d v="2014-10-05T00:00:00"/>
    <n v="0.03"/>
    <n v="1"/>
    <n v="5.6"/>
    <x v="0"/>
    <s v="Ruidoso"/>
    <s v="No considerar"/>
    <x v="0"/>
  </r>
  <r>
    <n v="2477138"/>
    <s v="Private Room: The cheapest deal!!"/>
    <x v="2519"/>
    <s v="Siddharth"/>
    <s v="105-03 84th Street"/>
    <n v="11417"/>
    <x v="2"/>
    <s v="Ozone Park"/>
    <n v="4067948"/>
    <n v="-7385335"/>
    <x v="0"/>
    <x v="86"/>
    <x v="7"/>
    <n v="0"/>
    <d v="2017-07-01T00:00:00"/>
    <n v="0.02"/>
    <n v="5"/>
    <n v="6.24"/>
    <x v="0"/>
    <s v="Ruidoso"/>
    <s v="Dentro del presupuesto"/>
    <x v="0"/>
  </r>
  <r>
    <n v="5739031"/>
    <s v="Great space, amazing location"/>
    <x v="2520"/>
    <s v="Mary &amp; Ewen"/>
    <s v="280 Nevins Street"/>
    <n v="11217"/>
    <x v="1"/>
    <s v="Gowanus"/>
    <n v="4067959"/>
    <n v="-7398713"/>
    <x v="0"/>
    <x v="15"/>
    <x v="6"/>
    <n v="48"/>
    <d v="2018-07-29T00:00:00"/>
    <n v="0.93"/>
    <n v="1"/>
    <n v="6.9"/>
    <x v="0"/>
    <s v="Ruidoso"/>
    <s v="No considerar"/>
    <x v="0"/>
  </r>
  <r>
    <n v="5122899"/>
    <s v="Cozy Private Room for one female"/>
    <x v="2521"/>
    <s v="Christine"/>
    <s v="1260 Park Avenue"/>
    <n v="10029"/>
    <x v="0"/>
    <s v="East Harlem"/>
    <n v="4078744"/>
    <n v="-7395211"/>
    <x v="0"/>
    <x v="280"/>
    <x v="7"/>
    <n v="167"/>
    <d v="2019-05-22T00:00:00"/>
    <n v="3.21"/>
    <n v="1"/>
    <n v="5.6"/>
    <x v="0"/>
    <s v="Ruidoso"/>
    <s v="No considerar"/>
    <x v="0"/>
  </r>
  <r>
    <n v="1717226"/>
    <s v="BIG BROOKLYN HOUSE TO LOVE"/>
    <x v="2522"/>
    <s v="Amy"/>
    <s v="1680 Atlantic Avenue"/>
    <n v="11213"/>
    <x v="1"/>
    <s v="Crown Heights"/>
    <n v="406776"/>
    <n v="-7393504"/>
    <x v="1"/>
    <x v="122"/>
    <x v="7"/>
    <n v="18"/>
    <d v="2019-06-30T00:00:00"/>
    <n v="0.27"/>
    <n v="1"/>
    <n v="6.9"/>
    <x v="0"/>
    <s v="Ruidoso"/>
    <s v="No considerar"/>
    <x v="0"/>
  </r>
  <r>
    <n v="5905501"/>
    <s v="BROOKLYN BEDSTUY PIED-A-TERRE"/>
    <x v="2522"/>
    <s v="Amy"/>
    <s v="1638 Atlantic Avenue"/>
    <n v="11213"/>
    <x v="1"/>
    <s v="Crown Heights"/>
    <n v="4067768"/>
    <n v="-7393682"/>
    <x v="1"/>
    <x v="49"/>
    <x v="1"/>
    <n v="59"/>
    <d v="2018-01-03T00:00:00"/>
    <n v="1.1499999999999999"/>
    <n v="1"/>
    <n v="6.9"/>
    <x v="0"/>
    <s v="Ruidoso"/>
    <s v="No considerar"/>
    <x v="0"/>
  </r>
  <r>
    <n v="1717149"/>
    <s v="Corner High Rise Apartment - City Views"/>
    <x v="2523"/>
    <s v="Liam"/>
    <s v="Soho House New York West 13th Street"/>
    <n v="10014"/>
    <x v="0"/>
    <s v="West Village"/>
    <n v="4074035"/>
    <n v="-7400615"/>
    <x v="1"/>
    <x v="239"/>
    <x v="0"/>
    <n v="6"/>
    <d v="2015-11-21T00:00:00"/>
    <n v="0.09"/>
    <n v="1"/>
    <n v="5.7"/>
    <x v="0"/>
    <s v="Ruidoso"/>
    <s v="No considerar"/>
    <x v="0"/>
  </r>
  <r>
    <n v="1716640"/>
    <s v="One Stop to TimesSQ Vacation Apt"/>
    <x v="2524"/>
    <s v="Lydiah"/>
    <s v="145 West 127th Street"/>
    <n v="10027"/>
    <x v="0"/>
    <s v="Harlem"/>
    <n v="4081027"/>
    <n v="-7394639"/>
    <x v="1"/>
    <x v="86"/>
    <x v="2"/>
    <n v="31"/>
    <d v="2016-04-11T00:00:00"/>
    <n v="0.49"/>
    <n v="1"/>
    <n v="5.6"/>
    <x v="0"/>
    <s v="Ruidoso"/>
    <s v="Dentro del presupuesto"/>
    <x v="0"/>
  </r>
  <r>
    <n v="2657689"/>
    <s v="Your Amazing Vacation Apartment!"/>
    <x v="2524"/>
    <s v="Lydiah"/>
    <s v="164 West 128th Street"/>
    <n v="10027"/>
    <x v="0"/>
    <s v="Harlem"/>
    <n v="408106"/>
    <n v="-7394647"/>
    <x v="2"/>
    <x v="65"/>
    <x v="1"/>
    <n v="0"/>
    <d v="2015-07-19T00:00:00"/>
    <n v="0.68"/>
    <n v="1"/>
    <n v="5.6"/>
    <x v="0"/>
    <s v="Ruidoso"/>
    <s v="No considerar"/>
    <x v="0"/>
  </r>
  <r>
    <n v="5557684"/>
    <s v="Private Rm/Bath in Fab Brickstone"/>
    <x v="2525"/>
    <s v="Laura &amp; Tim"/>
    <s v="491 Evergreen Avenue"/>
    <n v="11221"/>
    <x v="1"/>
    <s v="Bushwick"/>
    <n v="4069099"/>
    <n v="-7391665"/>
    <x v="0"/>
    <x v="3"/>
    <x v="1"/>
    <n v="8"/>
    <d v="2017-01-01T00:00:00"/>
    <n v="0.17"/>
    <n v="1"/>
    <n v="6.9"/>
    <x v="0"/>
    <s v="Ruidoso"/>
    <s v="No considerar"/>
    <x v="0"/>
  </r>
  <r>
    <n v="1712462"/>
    <s v="Cozy Private Room in Brooklyn NY"/>
    <x v="2526"/>
    <s v="Sarah"/>
    <s v="103 Division Place"/>
    <n v="11222"/>
    <x v="1"/>
    <s v="Greenpoint"/>
    <n v="4072124"/>
    <n v="-7393673"/>
    <x v="0"/>
    <x v="7"/>
    <x v="3"/>
    <n v="2"/>
    <d v="2017-09-04T00:00:00"/>
    <n v="0.06"/>
    <n v="1"/>
    <n v="6.9"/>
    <x v="0"/>
    <s v="Ruidoso"/>
    <s v="No considerar"/>
    <x v="0"/>
  </r>
  <r>
    <n v="2791797"/>
    <s v="Greenwich Village Chic Cottage"/>
    <x v="2527"/>
    <s v="Martina"/>
    <s v="61 Perry Street"/>
    <n v="10014"/>
    <x v="0"/>
    <s v="West Village"/>
    <n v="4073571"/>
    <n v="-7400375"/>
    <x v="1"/>
    <x v="116"/>
    <x v="1"/>
    <n v="58"/>
    <d v="2019-06-23T00:00:00"/>
    <n v="0.91"/>
    <n v="1"/>
    <n v="5.6"/>
    <x v="0"/>
    <s v="Ruidoso"/>
    <s v="No considerar"/>
    <x v="0"/>
  </r>
  <r>
    <n v="5061165"/>
    <s v="Private Bedroom in Upper Manhattan"/>
    <x v="2528"/>
    <s v="Javier"/>
    <s v="437 West 162nd Street"/>
    <n v="10032"/>
    <x v="0"/>
    <s v="Washington Heights"/>
    <n v="4083554"/>
    <n v="-7393849"/>
    <x v="0"/>
    <x v="15"/>
    <x v="1"/>
    <n v="307"/>
    <d v="2019-06-29T00:00:00"/>
    <n v="5.66"/>
    <n v="1"/>
    <n v="5.6"/>
    <x v="0"/>
    <s v="Ruidoso"/>
    <s v="No considerar"/>
    <x v="0"/>
  </r>
  <r>
    <n v="1707823"/>
    <s v="Private Room in the Heart of Greenpoint"/>
    <x v="2529"/>
    <s v="Lindsey"/>
    <s v="80 Eagle Street"/>
    <n v="11222"/>
    <x v="1"/>
    <s v="Greenpoint"/>
    <n v="4073487"/>
    <n v="-7395789"/>
    <x v="0"/>
    <x v="3"/>
    <x v="1"/>
    <n v="69"/>
    <d v="2019-06-30T00:00:00"/>
    <n v="4.43"/>
    <n v="1"/>
    <n v="6.9"/>
    <x v="0"/>
    <s v="Ruidoso"/>
    <s v="No considerar"/>
    <x v="0"/>
  </r>
  <r>
    <n v="1707422"/>
    <s v="VERY UNIQUE TOWNHOUSE in GREENPOINT, BROOKLYN"/>
    <x v="2530"/>
    <s v="Robin"/>
    <s v="GP-81 Climbing Gym 81"/>
    <n v="11222"/>
    <x v="1"/>
    <s v="Greenpoint"/>
    <n v="4072646"/>
    <n v="-7395799"/>
    <x v="0"/>
    <x v="7"/>
    <x v="2"/>
    <n v="7"/>
    <d v="2019-01-02T00:00:00"/>
    <n v="0.1"/>
    <n v="1"/>
    <n v="6.9"/>
    <x v="0"/>
    <s v="Ruidoso"/>
    <s v="No considerar"/>
    <x v="0"/>
  </r>
  <r>
    <n v="1704798"/>
    <s v="Perfect cozy PRIVATE room!!"/>
    <x v="2531"/>
    <s v="Koji &amp; H"/>
    <s v="The Olivia West 34th Street"/>
    <n v="10122"/>
    <x v="0"/>
    <s v="Chelsea"/>
    <n v="4075224"/>
    <n v="-7399487"/>
    <x v="0"/>
    <x v="190"/>
    <x v="0"/>
    <n v="164"/>
    <d v="2019-06-24T00:00:00"/>
    <n v="2.34"/>
    <n v="1"/>
    <n v="5.6"/>
    <x v="0"/>
    <s v="Ruidoso"/>
    <s v="No considerar"/>
    <x v="0"/>
  </r>
  <r>
    <n v="1759154"/>
    <s v="BEST Bushwick 1 Bedroom - 15 min to Manhattan"/>
    <x v="2532"/>
    <s v="Gordon"/>
    <s v="351 Evergreen Avenue"/>
    <n v="11221"/>
    <x v="1"/>
    <s v="Bushwick"/>
    <n v="4069366"/>
    <n v="-7392281"/>
    <x v="1"/>
    <x v="14"/>
    <x v="3"/>
    <n v="123"/>
    <d v="2019-06-17T00:00:00"/>
    <n v="1.76"/>
    <n v="1"/>
    <n v="6.9"/>
    <x v="0"/>
    <s v="Ruidoso"/>
    <s v="No considerar"/>
    <x v="0"/>
  </r>
  <r>
    <n v="1739847"/>
    <s v="Welcome to a beautiful Quiet Bronx."/>
    <x v="2533"/>
    <s v="Ronald"/>
    <s v="880 Boynton Avenue"/>
    <n v="10473"/>
    <x v="3"/>
    <s v="Soundview"/>
    <n v="4082138"/>
    <n v="-7387603"/>
    <x v="0"/>
    <x v="46"/>
    <x v="0"/>
    <n v="53"/>
    <d v="2018-08-18T00:00:00"/>
    <n v="0.82"/>
    <n v="5"/>
    <n v="7.84"/>
    <x v="0"/>
    <s v="Ruidoso"/>
    <s v="No considerar"/>
    <x v="0"/>
  </r>
  <r>
    <n v="1702032"/>
    <s v="The Top-Notch Top-Floor"/>
    <x v="2534"/>
    <s v="Stephen"/>
    <s v="178 Green Street"/>
    <n v="11222"/>
    <x v="1"/>
    <s v="Greenpoint"/>
    <n v="407337"/>
    <n v="-7395427"/>
    <x v="0"/>
    <x v="11"/>
    <x v="1"/>
    <n v="0"/>
    <d v="2018-12-23T00:00:00"/>
    <n v="0.04"/>
    <n v="1"/>
    <n v="6.9"/>
    <x v="0"/>
    <s v="Ruidoso"/>
    <s v="No considerar"/>
    <x v="0"/>
  </r>
  <r>
    <n v="5847724"/>
    <s v="Private Room In Bushwick"/>
    <x v="2535"/>
    <s v="Julia"/>
    <s v="1117 Jefferson Avenue"/>
    <n v="11221"/>
    <x v="1"/>
    <s v="Bushwick"/>
    <n v="4068917"/>
    <n v="-7391549"/>
    <x v="0"/>
    <x v="16"/>
    <x v="1"/>
    <n v="0"/>
    <d v="2019-05-27T00:00:00"/>
    <n v="0.27"/>
    <n v="1"/>
    <n v="6.9"/>
    <x v="0"/>
    <s v="Ruidoso"/>
    <s v="No considerar"/>
    <x v="0"/>
  </r>
  <r>
    <n v="6738207"/>
    <s v="Heart of Lower East Side"/>
    <x v="2536"/>
    <s v="Claire"/>
    <s v="55D Delancey Street"/>
    <n v="10002"/>
    <x v="0"/>
    <s v="Lower East Side"/>
    <n v="4071937"/>
    <n v="-7399098"/>
    <x v="1"/>
    <x v="61"/>
    <x v="1"/>
    <n v="11"/>
    <d v="2017-06-29T00:00:00"/>
    <n v="0.27"/>
    <n v="1"/>
    <n v="5.6"/>
    <x v="0"/>
    <s v="Ruidoso"/>
    <s v="No considerar"/>
    <x v="0"/>
  </r>
  <r>
    <n v="1695731"/>
    <s v="1BR Apt in Murray Hill/Midtown"/>
    <x v="2537"/>
    <s v="Murrel"/>
    <s v="544 3rd Avenue"/>
    <n v="10016"/>
    <x v="0"/>
    <s v="Murray Hill"/>
    <n v="4074722"/>
    <n v="-7397734"/>
    <x v="0"/>
    <x v="59"/>
    <x v="1"/>
    <n v="0"/>
    <d v="2015-07-26T00:00:00"/>
    <n v="0.02"/>
    <n v="1"/>
    <n v="5.6"/>
    <x v="0"/>
    <s v="Ruidoso"/>
    <s v="No considerar"/>
    <x v="0"/>
  </r>
  <r>
    <n v="5067417"/>
    <s v="Study in 1885 Gothic Brownstone."/>
    <x v="2538"/>
    <s v="Rod"/>
    <s v="257 West 123rd Street"/>
    <n v="10027"/>
    <x v="0"/>
    <s v="Harlem"/>
    <n v="4080858"/>
    <n v="-7395132"/>
    <x v="0"/>
    <x v="273"/>
    <x v="10"/>
    <n v="25"/>
    <d v="2019-06-08T00:00:00"/>
    <n v="0.51"/>
    <n v="1"/>
    <n v="5.6"/>
    <x v="0"/>
    <s v="Ruidoso"/>
    <s v="No considerar"/>
    <x v="0"/>
  </r>
  <r>
    <n v="1846528"/>
    <s v="East Village - 180Âº City View &amp; Private Balcony"/>
    <x v="2539"/>
    <s v="Esther &amp; Aaron"/>
    <s v="118 Avenue D"/>
    <n v="10009"/>
    <x v="0"/>
    <s v="East Village"/>
    <n v="4072369"/>
    <n v="-739753"/>
    <x v="1"/>
    <x v="194"/>
    <x v="6"/>
    <n v="29"/>
    <d v="2019-06-28T00:00:00"/>
    <n v="0.86"/>
    <n v="1"/>
    <n v="5.6"/>
    <x v="0"/>
    <s v="Ruidoso"/>
    <s v="No considerar"/>
    <x v="0"/>
  </r>
  <r>
    <n v="4956896"/>
    <s v="Modern, Bright, One Bedroom"/>
    <x v="2540"/>
    <s v="Solomon"/>
    <s v="Public School 2 122"/>
    <n v="10002"/>
    <x v="0"/>
    <s v="Lower East Side"/>
    <n v="4071316"/>
    <n v="-739916"/>
    <x v="1"/>
    <x v="26"/>
    <x v="0"/>
    <n v="38"/>
    <d v="2019-06-07T00:00:00"/>
    <n v="0.81"/>
    <n v="1"/>
    <n v="5.6"/>
    <x v="0"/>
    <s v="Ruidoso"/>
    <s v="No considerar"/>
    <x v="0"/>
  </r>
  <r>
    <n v="1717138"/>
    <s v="Cozy private Basement studio,15mins  from the city"/>
    <x v="2541"/>
    <s v="Patrick"/>
    <s v="2112 Glenwood Road"/>
    <n v="11210"/>
    <x v="1"/>
    <s v="Flatbush"/>
    <n v="4063304"/>
    <n v="-7395625"/>
    <x v="1"/>
    <x v="16"/>
    <x v="6"/>
    <n v="23"/>
    <d v="2019-07-03T00:00:00"/>
    <n v="3.5"/>
    <n v="1"/>
    <n v="6.9"/>
    <x v="0"/>
    <s v="Ruidoso"/>
    <s v="No considerar"/>
    <x v="0"/>
  </r>
  <r>
    <n v="1691798"/>
    <s v="Beautiful apt in the heart of LES"/>
    <x v="2542"/>
    <s v="Golan"/>
    <s v="30 Allen Street"/>
    <n v="10002"/>
    <x v="0"/>
    <s v="Chinatown"/>
    <n v="407157"/>
    <n v="-7399183"/>
    <x v="1"/>
    <x v="54"/>
    <x v="20"/>
    <n v="6"/>
    <d v="2015-11-01T00:00:00"/>
    <n v="0.09"/>
    <n v="1"/>
    <n v="5.6"/>
    <x v="0"/>
    <s v="Ruidoso"/>
    <s v="No considerar"/>
    <x v="0"/>
  </r>
  <r>
    <n v="1691188"/>
    <s v="4 bedroom 2Bath apt Maspeth Queens"/>
    <x v="2543"/>
    <s v="Mike"/>
    <s v="66-60 Grand Avenue"/>
    <n v="11378"/>
    <x v="2"/>
    <s v="Maspeth"/>
    <n v="4072509"/>
    <n v="-7389687"/>
    <x v="1"/>
    <x v="17"/>
    <x v="3"/>
    <n v="24"/>
    <d v="2019-06-01T00:00:00"/>
    <n v="0.38"/>
    <n v="5"/>
    <n v="6.24"/>
    <x v="0"/>
    <s v="Ruidoso"/>
    <s v="No considerar"/>
    <x v="0"/>
  </r>
  <r>
    <n v="6596927"/>
    <s v="Lambeâ€™s Vacation Rentals- Maspeth, Queens"/>
    <x v="2543"/>
    <s v="Mike"/>
    <s v="69-67 Grand Avenue"/>
    <n v="11378"/>
    <x v="2"/>
    <s v="Maspeth"/>
    <n v="4072721"/>
    <n v="-7389346"/>
    <x v="1"/>
    <x v="17"/>
    <x v="3"/>
    <n v="1"/>
    <d v="2019-05-23T00:00:00"/>
    <n v="0.64"/>
    <n v="5"/>
    <n v="6.24"/>
    <x v="0"/>
    <s v="Ruidoso"/>
    <s v="No considerar"/>
    <x v="0"/>
  </r>
  <r>
    <n v="1688914"/>
    <s v="Strivers Row Sanctuary in Harlem - Monthly"/>
    <x v="2544"/>
    <s v="Joy"/>
    <s v="301A West 136th Street"/>
    <n v="10030"/>
    <x v="0"/>
    <s v="Harlem"/>
    <n v="408174"/>
    <n v="-7394629"/>
    <x v="1"/>
    <x v="7"/>
    <x v="11"/>
    <n v="128"/>
    <d v="2019-06-28T00:00:00"/>
    <n v="1.82"/>
    <n v="1"/>
    <n v="5.6"/>
    <x v="0"/>
    <s v="Ruidoso"/>
    <s v="No considerar"/>
    <x v="0"/>
  </r>
  <r>
    <n v="2786015"/>
    <s v="Comfortable Strivers Row Hideaway - Monthly Rental"/>
    <x v="2544"/>
    <s v="Joy"/>
    <s v="301 West 137th Street"/>
    <n v="10030"/>
    <x v="0"/>
    <s v="Harlem"/>
    <n v="4081781"/>
    <n v="-7394577"/>
    <x v="1"/>
    <x v="7"/>
    <x v="11"/>
    <n v="101"/>
    <d v="2019-03-09T00:00:00"/>
    <n v="1.61"/>
    <n v="1"/>
    <n v="5.6"/>
    <x v="0"/>
    <s v="Ruidoso"/>
    <s v="No considerar"/>
    <x v="0"/>
  </r>
  <r>
    <n v="1690764"/>
    <s v="One very large room two beds"/>
    <x v="2545"/>
    <s v="Yvonne"/>
    <s v="469 Marion Street"/>
    <n v="11233"/>
    <x v="1"/>
    <s v="Bedford-Stuyvesant"/>
    <n v="4068208"/>
    <n v="-739104"/>
    <x v="0"/>
    <x v="70"/>
    <x v="0"/>
    <n v="2"/>
    <d v="2019-05-07T00:00:00"/>
    <n v="0.06"/>
    <n v="1"/>
    <n v="6.9"/>
    <x v="0"/>
    <s v="Ruidoso"/>
    <s v="No considerar"/>
    <x v="0"/>
  </r>
  <r>
    <n v="3562245"/>
    <s v="Quiet Sunny 1-Bedroom, Prime East Village Location"/>
    <x v="2546"/>
    <s v="Theresa"/>
    <s v="350 East 9th Street"/>
    <n v="10003"/>
    <x v="0"/>
    <s v="East Village"/>
    <n v="4072832"/>
    <n v="-739852"/>
    <x v="1"/>
    <x v="281"/>
    <x v="6"/>
    <n v="62"/>
    <d v="2019-07-01T00:00:00"/>
    <n v="1.02"/>
    <n v="1"/>
    <n v="5.7"/>
    <x v="0"/>
    <s v="Ruidoso"/>
    <s v="No considerar"/>
    <x v="0"/>
  </r>
  <r>
    <n v="1693028"/>
    <s v="Private Room with adjoining bathroom"/>
    <x v="2547"/>
    <s v="Theodore"/>
    <s v="3758 White Plains Road"/>
    <n v="10467"/>
    <x v="3"/>
    <s v="Williamsbridge"/>
    <n v="4088296"/>
    <n v="-7386264"/>
    <x v="0"/>
    <x v="35"/>
    <x v="1"/>
    <n v="19"/>
    <d v="2019-03-30T00:00:00"/>
    <n v="0.83"/>
    <n v="5"/>
    <n v="7.84"/>
    <x v="0"/>
    <s v="Ruidoso"/>
    <s v="No considerar"/>
    <x v="0"/>
  </r>
  <r>
    <n v="2414157"/>
    <s v="Relaxed Comfortable Beds in A Cozy Apartment."/>
    <x v="2548"/>
    <s v="Sandra&amp;Orlando"/>
    <s v="2484 Bedford Avenue"/>
    <n v="11226"/>
    <x v="1"/>
    <s v="Flatbush"/>
    <n v="4064307"/>
    <n v="-7395455"/>
    <x v="2"/>
    <x v="237"/>
    <x v="2"/>
    <n v="34"/>
    <d v="2019-06-29T00:00:00"/>
    <n v="0.52"/>
    <n v="1"/>
    <n v="6.9"/>
    <x v="0"/>
    <s v="Ruidoso"/>
    <s v="Dentro del presupuesto"/>
    <x v="0"/>
  </r>
  <r>
    <n v="4795857"/>
    <s v="Spacious 2 Bedroom apartment in Washington Heights"/>
    <x v="2549"/>
    <s v="Matthias"/>
    <s v="66 Fort Washington Avenue"/>
    <n v="10032"/>
    <x v="0"/>
    <s v="Washington Heights"/>
    <n v="4083729"/>
    <n v="-7394372"/>
    <x v="1"/>
    <x v="12"/>
    <x v="11"/>
    <n v="10"/>
    <d v="2019-06-30T00:00:00"/>
    <n v="0.28000000000000003"/>
    <n v="1"/>
    <n v="5.6"/>
    <x v="0"/>
    <s v="Ruidoso"/>
    <s v="No considerar"/>
    <x v="0"/>
  </r>
  <r>
    <n v="1683227"/>
    <s v="Clean room near Columbia Univ"/>
    <x v="2550"/>
    <s v="Zee"/>
    <s v="Japanese Tori Claremont Avenue"/>
    <n v="10027"/>
    <x v="0"/>
    <s v="Morningside Heights"/>
    <n v="4081326"/>
    <n v="-7396181"/>
    <x v="0"/>
    <x v="32"/>
    <x v="1"/>
    <n v="0"/>
    <d v="2016-08-28T00:00:00"/>
    <n v="4.7"/>
    <n v="1"/>
    <n v="5.6"/>
    <x v="0"/>
    <s v="Ruidoso"/>
    <s v="No considerar"/>
    <x v="0"/>
  </r>
  <r>
    <n v="1682282"/>
    <s v="Private room in  MANHATTAN NYC"/>
    <x v="2551"/>
    <s v="Facundo Martin /Teresa"/>
    <s v="227 East 105th Street"/>
    <n v="10029"/>
    <x v="0"/>
    <s v="East Harlem"/>
    <n v="4079053"/>
    <n v="-7394398"/>
    <x v="0"/>
    <x v="11"/>
    <x v="0"/>
    <n v="139"/>
    <d v="2019-07-06T00:00:00"/>
    <n v="2.38"/>
    <n v="1"/>
    <n v="5.6"/>
    <x v="0"/>
    <s v="Ruidoso"/>
    <s v="No considerar"/>
    <x v="0"/>
  </r>
  <r>
    <n v="6052119"/>
    <s v="Loft in South Park Slope (Brooklyn)"/>
    <x v="2552"/>
    <s v="John"/>
    <s v="223 22nd Street"/>
    <n v="11232"/>
    <x v="1"/>
    <s v="Sunset Park"/>
    <n v="4066124"/>
    <n v="-7399449"/>
    <x v="1"/>
    <x v="191"/>
    <x v="11"/>
    <n v="8"/>
    <d v="2018-11-11T00:00:00"/>
    <n v="0.81"/>
    <n v="1"/>
    <n v="6.9"/>
    <x v="0"/>
    <s v="Ruidoso"/>
    <s v="No considerar"/>
    <x v="0"/>
  </r>
  <r>
    <n v="3354367"/>
    <s v="Beautiful Brooklyn Heights Share"/>
    <x v="2553"/>
    <s v="Katherine"/>
    <s v="69 Pineapple Street"/>
    <n v="11201"/>
    <x v="1"/>
    <s v="Brooklyn Heights"/>
    <n v="4069846"/>
    <n v="-7399312"/>
    <x v="0"/>
    <x v="7"/>
    <x v="6"/>
    <n v="1"/>
    <d v="2015-10-01T00:00:00"/>
    <n v="0.02"/>
    <n v="1"/>
    <n v="6.9"/>
    <x v="0"/>
    <s v="Ruidoso"/>
    <s v="No considerar"/>
    <x v="0"/>
  </r>
  <r>
    <n v="6328394"/>
    <s v="Trendy, newly renovated 1 BD Apt."/>
    <x v="2554"/>
    <s v="Tammy"/>
    <s v="260 West 131st Street"/>
    <n v="10027"/>
    <x v="0"/>
    <s v="Harlem"/>
    <n v="4081356"/>
    <n v="-7394807"/>
    <x v="1"/>
    <x v="100"/>
    <x v="0"/>
    <n v="143"/>
    <d v="2019-06-24T00:00:00"/>
    <n v="2.95"/>
    <n v="1"/>
    <n v="5.6"/>
    <x v="0"/>
    <s v="Ruidoso"/>
    <s v="No considerar"/>
    <x v="0"/>
  </r>
  <r>
    <n v="2332284"/>
    <s v="La ponderosa"/>
    <x v="2555"/>
    <s v="Fany"/>
    <s v="801 West 179th Street"/>
    <n v="10033"/>
    <x v="0"/>
    <s v="Washington Heights"/>
    <n v="4084966"/>
    <n v="-7393945"/>
    <x v="0"/>
    <x v="65"/>
    <x v="6"/>
    <n v="76"/>
    <d v="2019-04-07T00:00:00"/>
    <n v="1.29"/>
    <n v="1"/>
    <n v="5.6"/>
    <x v="0"/>
    <s v="Ruidoso"/>
    <s v="No considerar"/>
    <x v="0"/>
  </r>
  <r>
    <n v="4776045"/>
    <s v="Sunny Bedroom in BK"/>
    <x v="2556"/>
    <s v="Helena S"/>
    <s v="1021 Bedford Avenue"/>
    <n v="11205"/>
    <x v="1"/>
    <s v="Bedford-Stuyvesant"/>
    <n v="4068897"/>
    <n v="-7395477"/>
    <x v="0"/>
    <x v="70"/>
    <x v="6"/>
    <n v="8"/>
    <d v="2019-01-05T00:00:00"/>
    <n v="0.15"/>
    <n v="1"/>
    <n v="6.9"/>
    <x v="0"/>
    <s v="Ruidoso"/>
    <s v="No considerar"/>
    <x v="0"/>
  </r>
  <r>
    <n v="5054397"/>
    <s v="Large &amp; Sunny Bedroom - super close to subway"/>
    <x v="2556"/>
    <s v="Helena S"/>
    <s v="485 Lafayette Avenue"/>
    <n v="11205"/>
    <x v="1"/>
    <s v="Bedford-Stuyvesant"/>
    <n v="4068951"/>
    <n v="-7395524"/>
    <x v="0"/>
    <x v="70"/>
    <x v="6"/>
    <n v="14"/>
    <d v="2018-05-26T00:00:00"/>
    <n v="0.27"/>
    <n v="1"/>
    <n v="6.9"/>
    <x v="0"/>
    <s v="Ruidoso"/>
    <s v="No considerar"/>
    <x v="0"/>
  </r>
  <r>
    <n v="2838354"/>
    <s v="Large 1-bedroom, 2 blocks from park"/>
    <x v="2557"/>
    <s v="Steven"/>
    <s v="784 Washington Avenue"/>
    <n v="11238"/>
    <x v="1"/>
    <s v="Prospect Heights"/>
    <n v="4067446"/>
    <n v="-7396324"/>
    <x v="1"/>
    <x v="19"/>
    <x v="22"/>
    <n v="0"/>
    <d v="2019-06-22T00:00:00"/>
    <n v="0.4"/>
    <n v="1"/>
    <n v="6.9"/>
    <x v="0"/>
    <s v="Ruidoso"/>
    <s v="No considerar"/>
    <x v="0"/>
  </r>
  <r>
    <n v="5276908"/>
    <s v="SUN FILLED 1BR in ARTSY FORT GREENE"/>
    <x v="2558"/>
    <s v="Rob"/>
    <s v="268 Cumberland Street"/>
    <n v="11217"/>
    <x v="1"/>
    <s v="Fort Greene"/>
    <n v="4068792"/>
    <n v="-7397319"/>
    <x v="1"/>
    <x v="61"/>
    <x v="18"/>
    <n v="12"/>
    <d v="2018-08-13T00:00:00"/>
    <n v="0.22"/>
    <n v="1"/>
    <n v="6.9"/>
    <x v="0"/>
    <s v="Ruidoso"/>
    <s v="No considerar"/>
    <x v="0"/>
  </r>
  <r>
    <n v="6349524"/>
    <s v="1 bedroom in East village"/>
    <x v="2559"/>
    <s v="Pierre"/>
    <s v="337 East 9th Street"/>
    <n v="10003"/>
    <x v="0"/>
    <s v="East Village"/>
    <n v="4072852"/>
    <n v="-739856"/>
    <x v="0"/>
    <x v="7"/>
    <x v="3"/>
    <n v="0"/>
    <d v="2016-01-03T00:00:00"/>
    <n v="0.06"/>
    <n v="1"/>
    <n v="5.6"/>
    <x v="0"/>
    <s v="Ruidoso"/>
    <s v="No considerar"/>
    <x v="0"/>
  </r>
  <r>
    <n v="1670517"/>
    <s v="Union Square area 1BD Apartment"/>
    <x v="2560"/>
    <s v="Pat"/>
    <s v="New York City Police Department 235"/>
    <n v="10010"/>
    <x v="0"/>
    <s v="Gramercy"/>
    <n v="4073681"/>
    <n v="-7398366"/>
    <x v="1"/>
    <x v="21"/>
    <x v="2"/>
    <n v="5"/>
    <d v="2018-09-19T00:00:00"/>
    <n v="7.0000000000000007E-2"/>
    <n v="1"/>
    <n v="5.6"/>
    <x v="0"/>
    <s v="Ruidoso"/>
    <s v="No considerar"/>
    <x v="0"/>
  </r>
  <r>
    <n v="6598376"/>
    <s v="Spacious Room in Adorable Apartment"/>
    <x v="2561"/>
    <s v="Mia"/>
    <s v="Intermediate School 117 Willoughby Avenue"/>
    <n v="11205"/>
    <x v="1"/>
    <s v="Bedford-Stuyvesant"/>
    <n v="4069224"/>
    <n v="-7395865"/>
    <x v="0"/>
    <x v="46"/>
    <x v="12"/>
    <n v="0"/>
    <d v="2015-09-12T00:00:00"/>
    <n v="0.11"/>
    <n v="1"/>
    <n v="6.9"/>
    <x v="0"/>
    <s v="Ruidoso"/>
    <s v="Dentro del presupuesto"/>
    <x v="0"/>
  </r>
  <r>
    <n v="3888469"/>
    <s v="Private room"/>
    <x v="2562"/>
    <s v="Deborah"/>
    <s v="570 Fox Street"/>
    <n v="10455"/>
    <x v="3"/>
    <s v="Longwood"/>
    <n v="4081321"/>
    <n v="-7390259"/>
    <x v="0"/>
    <x v="6"/>
    <x v="0"/>
    <n v="2"/>
    <d v="2019-01-02T00:00:00"/>
    <n v="0.22"/>
    <n v="5"/>
    <n v="7.84"/>
    <x v="0"/>
    <s v="Ruidoso"/>
    <s v="No considerar"/>
    <x v="0"/>
  </r>
  <r>
    <n v="5011693"/>
    <s v="Harlem Studio w/ view!!"/>
    <x v="2563"/>
    <s v="Jeremy"/>
    <s v="The Towers Saint Nicholas Terrace"/>
    <n v="10027"/>
    <x v="0"/>
    <s v="Harlem"/>
    <n v="4081419"/>
    <n v="-7395033"/>
    <x v="1"/>
    <x v="35"/>
    <x v="6"/>
    <n v="25"/>
    <d v="2019-06-09T00:00:00"/>
    <n v="0.52"/>
    <n v="1"/>
    <n v="5.6"/>
    <x v="0"/>
    <s v="Ruidoso"/>
    <s v="No considerar"/>
    <x v="0"/>
  </r>
  <r>
    <n v="3264684"/>
    <s v="Carroll Gardens - Two Bedroom Apartment"/>
    <x v="2564"/>
    <s v="Kevin"/>
    <s v="580 Henry Street"/>
    <n v="11231"/>
    <x v="1"/>
    <s v="Carroll Gardens"/>
    <n v="406812"/>
    <n v="-7400116"/>
    <x v="1"/>
    <x v="23"/>
    <x v="0"/>
    <n v="2"/>
    <d v="2015-08-12T00:00:00"/>
    <n v="0.03"/>
    <n v="1"/>
    <n v="6.9"/>
    <x v="0"/>
    <s v="Ruidoso"/>
    <s v="No considerar"/>
    <x v="0"/>
  </r>
  <r>
    <n v="2473861"/>
    <s v="Royal Harlem TRIPLEX Home 5 Beds"/>
    <x v="2565"/>
    <s v="Grover"/>
    <s v="58 West 125th Street"/>
    <n v="10027"/>
    <x v="0"/>
    <s v="Harlem"/>
    <n v="4080705"/>
    <n v="-7394452"/>
    <x v="1"/>
    <x v="9"/>
    <x v="0"/>
    <n v="157"/>
    <d v="2019-06-22T00:00:00"/>
    <n v="2.46"/>
    <n v="1"/>
    <n v="5.6"/>
    <x v="0"/>
    <s v="Ruidoso"/>
    <s v="No considerar"/>
    <x v="0"/>
  </r>
  <r>
    <n v="3105986"/>
    <s v="Steps away from Brooklyn museum"/>
    <x v="2566"/>
    <s v="Mariam"/>
    <s v="805 Washington Avenue"/>
    <n v="11238"/>
    <x v="1"/>
    <s v="Crown Heights"/>
    <n v="4067228"/>
    <n v="-7396239"/>
    <x v="1"/>
    <x v="30"/>
    <x v="2"/>
    <n v="4"/>
    <d v="2015-10-17T00:00:00"/>
    <n v="7.0000000000000007E-2"/>
    <n v="1"/>
    <n v="6.9"/>
    <x v="0"/>
    <s v="Ruidoso"/>
    <s v="No considerar"/>
    <x v="0"/>
  </r>
  <r>
    <n v="1665498"/>
    <s v="3rd FL, Private Suite w Own Bath &amp; Study Area"/>
    <x v="2567"/>
    <s v="Lynn"/>
    <s v="Saint John's Episcopal Church 1329"/>
    <n v="10305"/>
    <x v="4"/>
    <s v="Shore Acres"/>
    <n v="4061135"/>
    <n v="-7406356"/>
    <x v="1"/>
    <x v="3"/>
    <x v="0"/>
    <n v="19"/>
    <d v="2019-05-30T00:00:00"/>
    <n v="0.28000000000000003"/>
    <n v="1"/>
    <n v="5.19"/>
    <x v="1"/>
    <s v="Poco Ruidoso"/>
    <s v="No considerar"/>
    <x v="0"/>
  </r>
  <r>
    <n v="5790990"/>
    <s v="Big Private Bedroom in Williamsburg Townhouse"/>
    <x v="2568"/>
    <s v="Jordan"/>
    <s v="64 Wythe Avenue"/>
    <n v="11249"/>
    <x v="1"/>
    <s v="Williamsburg"/>
    <n v="4071335"/>
    <n v="-739655"/>
    <x v="0"/>
    <x v="9"/>
    <x v="0"/>
    <n v="16"/>
    <d v="2018-08-27T00:00:00"/>
    <n v="0.49"/>
    <n v="1"/>
    <n v="6.9"/>
    <x v="0"/>
    <s v="Ruidoso"/>
    <s v="No considerar"/>
    <x v="0"/>
  </r>
  <r>
    <n v="6669443"/>
    <s v="Bedroom with Empire St Bldg View!"/>
    <x v="2569"/>
    <s v="Alexa"/>
    <s v="240 Manhattan Avenue"/>
    <n v="11211"/>
    <x v="1"/>
    <s v="Williamsburg"/>
    <n v="4071162"/>
    <n v="-7394551"/>
    <x v="0"/>
    <x v="0"/>
    <x v="1"/>
    <n v="0"/>
    <d v="2015-10-25T00:00:00"/>
    <n v="1.07"/>
    <n v="1"/>
    <n v="6.9"/>
    <x v="0"/>
    <s v="Ruidoso"/>
    <s v="No considerar"/>
    <x v="0"/>
  </r>
  <r>
    <n v="5065630"/>
    <s v="2 Bedroom in Bed Stuy"/>
    <x v="2570"/>
    <s v="Win"/>
    <s v="249 Gates Avenue"/>
    <n v="11238"/>
    <x v="1"/>
    <s v="Bedford-Stuyvesant"/>
    <n v="4068574"/>
    <n v="-7395758"/>
    <x v="1"/>
    <x v="142"/>
    <x v="1"/>
    <n v="0"/>
    <d v="2016-08-24T00:00:00"/>
    <n v="0.13"/>
    <n v="1"/>
    <n v="6.9"/>
    <x v="0"/>
    <s v="Ruidoso"/>
    <s v="No considerar"/>
    <x v="0"/>
  </r>
  <r>
    <n v="2209835"/>
    <s v="LARGE 1 BEDROOM APT. IN MIDTOWN NEAR SUBWAY/BUS"/>
    <x v="2571"/>
    <s v="Claudia"/>
    <s v="Starbucks 585"/>
    <n v="10016"/>
    <x v="0"/>
    <s v="Kips Bay"/>
    <n v="4074361"/>
    <n v="-7397677"/>
    <x v="1"/>
    <x v="5"/>
    <x v="6"/>
    <n v="120"/>
    <d v="2019-07-01T00:00:00"/>
    <n v="3.25"/>
    <n v="1"/>
    <n v="5.6"/>
    <x v="0"/>
    <s v="Ruidoso"/>
    <s v="No considerar"/>
    <x v="0"/>
  </r>
  <r>
    <n v="2601899"/>
    <s v="Sun-drenched Artist Loft"/>
    <x v="2572"/>
    <s v="Stephen And Hector"/>
    <s v="28 Locust Street"/>
    <n v="11206"/>
    <x v="1"/>
    <s v="Bushwick"/>
    <n v="4069911"/>
    <n v="-7393713"/>
    <x v="1"/>
    <x v="91"/>
    <x v="2"/>
    <n v="16"/>
    <d v="2018-12-31T00:00:00"/>
    <n v="0.25"/>
    <n v="1"/>
    <n v="6.9"/>
    <x v="0"/>
    <s v="Ruidoso"/>
    <s v="No considerar"/>
    <x v="0"/>
  </r>
  <r>
    <n v="1664614"/>
    <s v="Great Views on Upper West Side"/>
    <x v="2573"/>
    <s v="Rebecca"/>
    <s v="100 West 84th Street"/>
    <n v="10024"/>
    <x v="0"/>
    <s v="Upper West Side"/>
    <n v="407854"/>
    <n v="-7397368"/>
    <x v="0"/>
    <x v="282"/>
    <x v="3"/>
    <n v="12"/>
    <d v="2017-09-22T00:00:00"/>
    <n v="0.18"/>
    <n v="1"/>
    <n v="5.6"/>
    <x v="0"/>
    <s v="Ruidoso"/>
    <s v="No considerar"/>
    <x v="0"/>
  </r>
  <r>
    <n v="1728339"/>
    <s v="Large Room in Landmark House"/>
    <x v="2574"/>
    <s v="Caroline"/>
    <s v="223 Lefferts Avenue"/>
    <n v="11225"/>
    <x v="1"/>
    <s v="Prospect-Lefferts Gardens"/>
    <n v="4066231"/>
    <n v="-7395394"/>
    <x v="0"/>
    <x v="142"/>
    <x v="1"/>
    <n v="60"/>
    <d v="2019-06-26T00:00:00"/>
    <n v="1.05"/>
    <n v="1"/>
    <n v="6.9"/>
    <x v="0"/>
    <s v="Ruidoso"/>
    <s v="No considerar"/>
    <x v="0"/>
  </r>
  <r>
    <n v="1688711"/>
    <s v="Luxury Room in Landmark House"/>
    <x v="2574"/>
    <s v="Caroline"/>
    <s v="290 Empire Boulevard"/>
    <n v="11225"/>
    <x v="1"/>
    <s v="Prospect-Lefferts Gardens"/>
    <n v="4066359"/>
    <n v="-7395235"/>
    <x v="0"/>
    <x v="92"/>
    <x v="1"/>
    <n v="40"/>
    <d v="2019-06-07T00:00:00"/>
    <n v="0.83"/>
    <n v="1"/>
    <n v="6.9"/>
    <x v="0"/>
    <s v="Ruidoso"/>
    <s v="No considerar"/>
    <x v="0"/>
  </r>
  <r>
    <n v="1658703"/>
    <s v="Close to trains! Special long-term rates!!"/>
    <x v="2575"/>
    <s v="Danielle"/>
    <s v="244 Linden Boulevard"/>
    <n v="11226"/>
    <x v="1"/>
    <s v="East Flatbush"/>
    <n v="406526"/>
    <n v="-7394999"/>
    <x v="1"/>
    <x v="55"/>
    <x v="43"/>
    <n v="48"/>
    <d v="2018-10-18T00:00:00"/>
    <n v="0.69"/>
    <n v="1"/>
    <n v="6.9"/>
    <x v="0"/>
    <s v="Ruidoso"/>
    <s v="No considerar"/>
    <x v="0"/>
  </r>
  <r>
    <n v="2563440"/>
    <s v="Big &amp; Cozy Private Room"/>
    <x v="2576"/>
    <s v="Alessandro"/>
    <s v="552 West 141st Street"/>
    <n v="10031"/>
    <x v="0"/>
    <s v="Harlem"/>
    <n v="408235"/>
    <n v="-7395144"/>
    <x v="0"/>
    <x v="30"/>
    <x v="1"/>
    <n v="86"/>
    <d v="2019-06-10T00:00:00"/>
    <n v="1.36"/>
    <n v="1"/>
    <n v="5.6"/>
    <x v="0"/>
    <s v="Ruidoso"/>
    <s v="No considerar"/>
    <x v="0"/>
  </r>
  <r>
    <n v="1614964"/>
    <s v="Charming Room in Astoria!!"/>
    <x v="2577"/>
    <s v="Marinez"/>
    <s v="23-13 30th Drive"/>
    <n v="11102"/>
    <x v="2"/>
    <s v="Astoria"/>
    <n v="4076752"/>
    <n v="-739273"/>
    <x v="0"/>
    <x v="61"/>
    <x v="0"/>
    <n v="12"/>
    <d v="2019-05-21T00:00:00"/>
    <n v="0.17"/>
    <n v="5"/>
    <n v="6.24"/>
    <x v="0"/>
    <s v="Ruidoso"/>
    <s v="No considerar"/>
    <x v="0"/>
  </r>
  <r>
    <n v="1743116"/>
    <s v="Cozy Room in Astoria"/>
    <x v="2577"/>
    <s v="Marinez"/>
    <s v="31-41 23rd Street"/>
    <n v="11106"/>
    <x v="2"/>
    <s v="Astoria"/>
    <n v="4076549"/>
    <n v="-7392934"/>
    <x v="0"/>
    <x v="6"/>
    <x v="0"/>
    <n v="4"/>
    <d v="2019-06-02T00:00:00"/>
    <n v="7.0000000000000007E-2"/>
    <n v="5"/>
    <n v="6.24"/>
    <x v="0"/>
    <s v="Ruidoso"/>
    <s v="No considerar"/>
    <x v="0"/>
  </r>
  <r>
    <n v="5160871"/>
    <s v="Cozy Chelsea Studio"/>
    <x v="2578"/>
    <s v="Ellen"/>
    <s v="200 West 19th Street"/>
    <n v="10011"/>
    <x v="0"/>
    <s v="Chelsea"/>
    <n v="407417"/>
    <n v="-739978"/>
    <x v="1"/>
    <x v="39"/>
    <x v="0"/>
    <n v="31"/>
    <d v="2016-12-05T00:00:00"/>
    <n v="0.63"/>
    <n v="1"/>
    <n v="5.6"/>
    <x v="0"/>
    <s v="Ruidoso"/>
    <s v="No considerar"/>
    <x v="0"/>
  </r>
  <r>
    <n v="1655880"/>
    <s v="4BD, 2 Bath Apt Flatiron on 6th Ave"/>
    <x v="2579"/>
    <s v="Steven"/>
    <s v="38 West 21st Street"/>
    <n v="10010"/>
    <x v="0"/>
    <s v="Flatiron District"/>
    <n v="4074096"/>
    <n v="-739927"/>
    <x v="1"/>
    <x v="171"/>
    <x v="1"/>
    <n v="0"/>
    <d v="2019-06-16T00:00:00"/>
    <n v="0.1"/>
    <n v="3"/>
    <n v="5.9"/>
    <x v="0"/>
    <s v="Ruidoso"/>
    <s v="No considerar"/>
    <x v="0"/>
  </r>
  <r>
    <n v="4718809"/>
    <s v="Private Retreat on Central Park"/>
    <x v="2580"/>
    <s v="Max"/>
    <s v="Park Avenue East Harlem"/>
    <n v="10037"/>
    <x v="0"/>
    <s v="East Harlem"/>
    <n v="4079315"/>
    <n v="-7394787"/>
    <x v="1"/>
    <x v="54"/>
    <x v="1"/>
    <n v="67"/>
    <d v="2016-09-23T00:00:00"/>
    <n v="1.25"/>
    <n v="1"/>
    <n v="5.6"/>
    <x v="0"/>
    <s v="Ruidoso"/>
    <s v="No considerar"/>
    <x v="0"/>
  </r>
  <r>
    <n v="1654561"/>
    <s v="Cozy room in bed-stuy"/>
    <x v="2581"/>
    <s v="Robb"/>
    <s v="352A Tompkins Avenue"/>
    <n v="11216"/>
    <x v="1"/>
    <s v="Bedford-Stuyvesant"/>
    <n v="4068553"/>
    <n v="-7394466"/>
    <x v="0"/>
    <x v="192"/>
    <x v="0"/>
    <n v="1"/>
    <d v="2019-04-09T00:00:00"/>
    <n v="0.33"/>
    <n v="1"/>
    <n v="6.9"/>
    <x v="0"/>
    <s v="Ruidoso"/>
    <s v="No considerar"/>
    <x v="0"/>
  </r>
  <r>
    <n v="1654551"/>
    <s v="West Village: Cozy, Quiet 1BR Apt"/>
    <x v="2582"/>
    <s v="Billy"/>
    <s v="61 Morton Street"/>
    <n v="10014"/>
    <x v="0"/>
    <s v="West Village"/>
    <n v="4073119"/>
    <n v="-7400615"/>
    <x v="1"/>
    <x v="15"/>
    <x v="0"/>
    <n v="20"/>
    <d v="2016-10-01T00:00:00"/>
    <n v="0.28999999999999998"/>
    <n v="1"/>
    <n v="5.6"/>
    <x v="0"/>
    <s v="Ruidoso"/>
    <s v="No considerar"/>
    <x v="0"/>
  </r>
  <r>
    <n v="1651595"/>
    <s v="Cozy Apartment, 30 min train ride to Times Square!"/>
    <x v="2583"/>
    <s v="Augusto M Gallardo"/>
    <s v="Adelphi Hall 35th Avenue"/>
    <n v="11368"/>
    <x v="2"/>
    <s v="Jackson Heights"/>
    <n v="4075238"/>
    <n v="-7387746"/>
    <x v="1"/>
    <x v="7"/>
    <x v="9"/>
    <n v="11"/>
    <d v="2019-06-01T00:00:00"/>
    <n v="0.16"/>
    <n v="5"/>
    <n v="6.24"/>
    <x v="0"/>
    <s v="Ruidoso"/>
    <s v="No considerar"/>
    <x v="0"/>
  </r>
  <r>
    <n v="1677887"/>
    <s v="Charming LG Bedroom by Park &amp; Train"/>
    <x v="2584"/>
    <s v="Jenny"/>
    <s v="24 Lefferts Avenue"/>
    <n v="11225"/>
    <x v="1"/>
    <s v="Prospect-Lefferts Gardens"/>
    <n v="4066139"/>
    <n v="-7396027"/>
    <x v="0"/>
    <x v="65"/>
    <x v="20"/>
    <n v="28"/>
    <d v="2016-07-12T00:00:00"/>
    <n v="0.4"/>
    <n v="1"/>
    <n v="6.9"/>
    <x v="0"/>
    <s v="Ruidoso"/>
    <s v="Dentro del presupuesto"/>
    <x v="0"/>
  </r>
  <r>
    <n v="1649957"/>
    <s v="GRACIOUS HARLEM 1 BEDROOM"/>
    <x v="2585"/>
    <s v="Olubode Shawn"/>
    <s v="430 West 125th Street"/>
    <n v="10027"/>
    <x v="0"/>
    <s v="Morningside Heights"/>
    <n v="408117"/>
    <n v="-739555"/>
    <x v="1"/>
    <x v="19"/>
    <x v="6"/>
    <n v="21"/>
    <d v="2019-05-07T00:00:00"/>
    <n v="0.3"/>
    <n v="1"/>
    <n v="5.6"/>
    <x v="0"/>
    <s v="Ruidoso"/>
    <s v="No considerar"/>
    <x v="0"/>
  </r>
  <r>
    <n v="2804557"/>
    <s v="Cozy bedroom in shared 2br apt"/>
    <x v="2586"/>
    <s v="Ines"/>
    <s v="Adlon 531"/>
    <n v="10025"/>
    <x v="0"/>
    <s v="Morningside Heights"/>
    <n v="4080504"/>
    <n v="-7396454"/>
    <x v="0"/>
    <x v="65"/>
    <x v="3"/>
    <n v="1"/>
    <d v="2015-04-25T00:00:00"/>
    <n v="0.02"/>
    <n v="1"/>
    <n v="5.6"/>
    <x v="0"/>
    <s v="Ruidoso"/>
    <s v="Dentro del presupuesto"/>
    <x v="0"/>
  </r>
  <r>
    <n v="4537520"/>
    <s v="1 bdrm apartment in boerum hill!"/>
    <x v="2587"/>
    <s v="Laura"/>
    <s v="71 Dean Street"/>
    <n v="11201"/>
    <x v="1"/>
    <s v="Boerum Hill"/>
    <n v="406875"/>
    <n v="-7399027"/>
    <x v="1"/>
    <x v="0"/>
    <x v="1"/>
    <n v="2"/>
    <d v="2015-01-01T00:00:00"/>
    <n v="0.04"/>
    <n v="1"/>
    <n v="6.9"/>
    <x v="0"/>
    <s v="Ruidoso"/>
    <s v="No considerar"/>
    <x v="0"/>
  </r>
  <r>
    <n v="3983469"/>
    <s v="Private room near Columbia University"/>
    <x v="2588"/>
    <s v="Mike"/>
    <s v="244 West 109th Street"/>
    <n v="10025"/>
    <x v="0"/>
    <s v="Upper West Side"/>
    <n v="4080311"/>
    <n v="-7396648"/>
    <x v="0"/>
    <x v="86"/>
    <x v="1"/>
    <n v="65"/>
    <d v="2019-07-05T00:00:00"/>
    <n v="1.1200000000000001"/>
    <n v="1"/>
    <n v="5.6"/>
    <x v="0"/>
    <s v="Ruidoso"/>
    <s v="No considerar"/>
    <x v="0"/>
  </r>
  <r>
    <n v="1646432"/>
    <s v="Beautiful Home Away From Home!"/>
    <x v="2589"/>
    <s v="Ravanna"/>
    <s v="143 Madison Street"/>
    <n v="11216"/>
    <x v="1"/>
    <s v="Bedford-Stuyvesant"/>
    <n v="4068471"/>
    <n v="-7395325"/>
    <x v="1"/>
    <x v="58"/>
    <x v="0"/>
    <n v="229"/>
    <d v="2019-06-29T00:00:00"/>
    <n v="3.32"/>
    <n v="1"/>
    <n v="6.9"/>
    <x v="0"/>
    <s v="Ruidoso"/>
    <s v="No considerar"/>
    <x v="0"/>
  </r>
  <r>
    <n v="1645667"/>
    <s v="Truly A Sweet Home away from Home."/>
    <x v="2589"/>
    <s v="Ravanna"/>
    <s v="190 Quincy Street"/>
    <n v="11216"/>
    <x v="1"/>
    <s v="Bedford-Stuyvesant"/>
    <n v="4068656"/>
    <n v="-7395348"/>
    <x v="1"/>
    <x v="58"/>
    <x v="0"/>
    <n v="220"/>
    <d v="2019-06-23T00:00:00"/>
    <n v="3.11"/>
    <n v="1"/>
    <n v="6.9"/>
    <x v="0"/>
    <s v="Ruidoso"/>
    <s v="No considerar"/>
    <x v="0"/>
  </r>
  <r>
    <n v="4243533"/>
    <s v="Private Bedroom in Large Apartment"/>
    <x v="2590"/>
    <s v="Lorna"/>
    <s v="59-02 38th Avenue"/>
    <n v="11377"/>
    <x v="2"/>
    <s v="Woodside"/>
    <n v="4074808"/>
    <n v="-7390404"/>
    <x v="0"/>
    <x v="6"/>
    <x v="1"/>
    <n v="0"/>
    <d v="2015-11-11T00:00:00"/>
    <n v="0.82"/>
    <n v="5"/>
    <n v="6.24"/>
    <x v="0"/>
    <s v="Ruidoso"/>
    <s v="No considerar"/>
    <x v="0"/>
  </r>
  <r>
    <n v="6285844"/>
    <s v="2BR. Brooklyn Loft"/>
    <x v="2591"/>
    <s v="Mario"/>
    <s v="384 Melrose Street"/>
    <n v="11237"/>
    <x v="1"/>
    <s v="Bushwick"/>
    <n v="4070451"/>
    <n v="-7392685"/>
    <x v="1"/>
    <x v="72"/>
    <x v="0"/>
    <n v="99"/>
    <d v="2019-07-05T00:00:00"/>
    <n v="1.97"/>
    <n v="1"/>
    <n v="6.9"/>
    <x v="0"/>
    <s v="Ruidoso"/>
    <s v="No considerar"/>
    <x v="0"/>
  </r>
  <r>
    <n v="1644133"/>
    <s v="Large Spacious Apt For Sublet"/>
    <x v="2592"/>
    <s v="ELouise"/>
    <s v="782 East 32nd Street"/>
    <n v="11210"/>
    <x v="1"/>
    <s v="East Flatbush"/>
    <n v="4063205"/>
    <n v="-7394587"/>
    <x v="1"/>
    <x v="11"/>
    <x v="1"/>
    <n v="5"/>
    <d v="2019-05-03T00:00:00"/>
    <n v="0.08"/>
    <n v="1"/>
    <n v="6.9"/>
    <x v="0"/>
    <s v="Ruidoso"/>
    <s v="No considerar"/>
    <x v="0"/>
  </r>
  <r>
    <n v="4484899"/>
    <s v="Classic East Village Studio"/>
    <x v="2593"/>
    <s v="Zane"/>
    <s v="541 East 13th Street"/>
    <n v="10009"/>
    <x v="0"/>
    <s v="East Village"/>
    <n v="4072908"/>
    <n v="-7397901"/>
    <x v="1"/>
    <x v="41"/>
    <x v="1"/>
    <n v="0"/>
    <d v="2018-05-31T00:00:00"/>
    <n v="5.37"/>
    <n v="1"/>
    <n v="5.6"/>
    <x v="0"/>
    <s v="Ruidoso"/>
    <s v="No considerar"/>
    <x v="0"/>
  </r>
  <r>
    <n v="1645181"/>
    <s v="Lovely Brownstone-- Close to Subway"/>
    <x v="2594"/>
    <s v="Nehprii"/>
    <s v="90 Chauncey Street"/>
    <n v="11233"/>
    <x v="1"/>
    <s v="Bedford-Stuyvesant"/>
    <n v="4068019"/>
    <n v="-7393042"/>
    <x v="1"/>
    <x v="39"/>
    <x v="6"/>
    <n v="127"/>
    <d v="2019-06-23T00:00:00"/>
    <n v="1.8"/>
    <n v="1"/>
    <n v="6.9"/>
    <x v="0"/>
    <s v="Ruidoso"/>
    <s v="No considerar"/>
    <x v="0"/>
  </r>
  <r>
    <n v="5030256"/>
    <s v="Spacious Room in Apt with Backyard"/>
    <x v="2595"/>
    <s v="Kanhar"/>
    <s v="205 Vernon Avenue"/>
    <n v="11206"/>
    <x v="1"/>
    <s v="Bedford-Stuyvesant"/>
    <n v="406955"/>
    <n v="-7394385"/>
    <x v="0"/>
    <x v="9"/>
    <x v="6"/>
    <n v="0"/>
    <d v="2019-07-03T00:00:00"/>
    <n v="2.86"/>
    <n v="1"/>
    <n v="6.9"/>
    <x v="0"/>
    <s v="Ruidoso"/>
    <s v="No considerar"/>
    <x v="0"/>
  </r>
  <r>
    <n v="2197283"/>
    <s v="Charming Cozy Studio Apt. in NYC"/>
    <x v="2596"/>
    <s v="J"/>
    <s v="Columbia University Irving Medical Center 630"/>
    <n v="10031"/>
    <x v="0"/>
    <s v="Washington Heights"/>
    <n v="4084058"/>
    <n v="-7393885"/>
    <x v="1"/>
    <x v="15"/>
    <x v="2"/>
    <n v="81"/>
    <d v="2019-07-03T00:00:00"/>
    <n v="1.26"/>
    <n v="1"/>
    <n v="5.6"/>
    <x v="0"/>
    <s v="Ruidoso"/>
    <s v="No considerar"/>
    <x v="0"/>
  </r>
  <r>
    <n v="3442140"/>
    <s v="Large room in renovated apartment in Williamsburg"/>
    <x v="2597"/>
    <s v="Gaspard"/>
    <s v="162 Ainslie Street"/>
    <n v="11211"/>
    <x v="1"/>
    <s v="Williamsburg"/>
    <n v="4071266"/>
    <n v="-7394829"/>
    <x v="0"/>
    <x v="3"/>
    <x v="5"/>
    <n v="4"/>
    <d v="2015-09-30T00:00:00"/>
    <n v="7.0000000000000007E-2"/>
    <n v="1"/>
    <n v="6.9"/>
    <x v="0"/>
    <s v="Ruidoso"/>
    <s v="No considerar"/>
    <x v="0"/>
  </r>
  <r>
    <n v="1635672"/>
    <s v="Cute studio apt in West Village"/>
    <x v="2598"/>
    <s v="Adam"/>
    <s v="77 Christopher Street"/>
    <n v="10014"/>
    <x v="0"/>
    <s v="West Village"/>
    <n v="407338"/>
    <n v="-7400328"/>
    <x v="1"/>
    <x v="28"/>
    <x v="7"/>
    <n v="40"/>
    <d v="2017-11-25T00:00:00"/>
    <n v="0.56999999999999995"/>
    <n v="1"/>
    <n v="5.6"/>
    <x v="0"/>
    <s v="Ruidoso"/>
    <s v="No considerar"/>
    <x v="0"/>
  </r>
  <r>
    <n v="5699348"/>
    <s v="Spacious UES 1 bedroom apartment"/>
    <x v="2599"/>
    <s v="Marie"/>
    <s v="The Craft Studio 1657"/>
    <n v="10128"/>
    <x v="0"/>
    <s v="Upper East Side"/>
    <n v="4078301"/>
    <n v="-7395085"/>
    <x v="1"/>
    <x v="47"/>
    <x v="1"/>
    <n v="166"/>
    <d v="2019-06-23T00:00:00"/>
    <n v="3.3"/>
    <n v="1"/>
    <n v="5.6"/>
    <x v="0"/>
    <s v="Ruidoso"/>
    <s v="No considerar"/>
    <x v="0"/>
  </r>
  <r>
    <n v="1635088"/>
    <s v="Cosy studio in great location at  UES"/>
    <x v="2600"/>
    <s v="Agnes"/>
    <s v="231 East 89th Street"/>
    <n v="10128"/>
    <x v="0"/>
    <s v="Upper East Side"/>
    <n v="4078013"/>
    <n v="-7395082"/>
    <x v="1"/>
    <x v="2"/>
    <x v="3"/>
    <n v="13"/>
    <d v="2019-06-07T00:00:00"/>
    <n v="0.22"/>
    <n v="1"/>
    <n v="5.6"/>
    <x v="0"/>
    <s v="Ruidoso"/>
    <s v="No considerar"/>
    <x v="0"/>
  </r>
  <r>
    <n v="1633924"/>
    <s v="Smart Family 1BD Retreat in Bedstuy"/>
    <x v="2601"/>
    <s v="Zaire"/>
    <s v="687 Halsey Street"/>
    <n v="11233"/>
    <x v="1"/>
    <s v="Bedford-Stuyvesant"/>
    <n v="406848"/>
    <n v="-7392505"/>
    <x v="1"/>
    <x v="61"/>
    <x v="3"/>
    <n v="72"/>
    <d v="2019-06-15T00:00:00"/>
    <n v="1.02"/>
    <n v="1"/>
    <n v="6.9"/>
    <x v="0"/>
    <s v="Ruidoso"/>
    <s v="No considerar"/>
    <x v="0"/>
  </r>
  <r>
    <n v="1633420"/>
    <s v="NYC Harlem cozy private room"/>
    <x v="2602"/>
    <s v="Tia"/>
    <s v="10 West 135th Street"/>
    <n v="10037"/>
    <x v="0"/>
    <s v="Harlem"/>
    <n v="4081307"/>
    <n v="-7393854"/>
    <x v="0"/>
    <x v="15"/>
    <x v="1"/>
    <n v="73"/>
    <d v="2019-05-24T00:00:00"/>
    <n v="1.08"/>
    <n v="1"/>
    <n v="5.6"/>
    <x v="0"/>
    <s v="Ruidoso"/>
    <s v="No considerar"/>
    <x v="0"/>
  </r>
  <r>
    <n v="1633313"/>
    <s v="Bohemian W'Burg Duplex"/>
    <x v="2603"/>
    <s v="Malcolm"/>
    <s v="145 Leonard Street"/>
    <n v="11206"/>
    <x v="1"/>
    <s v="Williamsburg"/>
    <n v="407086"/>
    <n v="-7394715"/>
    <x v="1"/>
    <x v="283"/>
    <x v="6"/>
    <n v="1"/>
    <d v="2018-12-26T00:00:00"/>
    <n v="0.15"/>
    <n v="1"/>
    <n v="6.9"/>
    <x v="0"/>
    <s v="Ruidoso"/>
    <s v="No considerar"/>
    <x v="0"/>
  </r>
  <r>
    <n v="4334446"/>
    <s v="Cozy 1 bdrm Park Slope, Brooklyn,"/>
    <x v="2604"/>
    <s v="Janine"/>
    <s v="286 16th Street"/>
    <n v="11215"/>
    <x v="1"/>
    <s v="South Slope"/>
    <n v="406631"/>
    <n v="-7398603"/>
    <x v="1"/>
    <x v="61"/>
    <x v="0"/>
    <n v="118"/>
    <d v="2019-06-23T00:00:00"/>
    <n v="2.0699999999999998"/>
    <n v="1"/>
    <n v="6.9"/>
    <x v="0"/>
    <s v="Ruidoso"/>
    <s v="No considerar"/>
    <x v="0"/>
  </r>
  <r>
    <n v="3208747"/>
    <s v="Cute UWS Studio Near Central Park Clean &amp; Quiet"/>
    <x v="2605"/>
    <s v="Michelle"/>
    <s v="200 West 71st Street"/>
    <n v="10023"/>
    <x v="0"/>
    <s v="Upper West Side"/>
    <n v="4077802"/>
    <n v="-7398256"/>
    <x v="1"/>
    <x v="61"/>
    <x v="0"/>
    <n v="214"/>
    <d v="2019-06-21T00:00:00"/>
    <n v="3.47"/>
    <n v="1"/>
    <n v="5.6"/>
    <x v="0"/>
    <s v="Ruidoso"/>
    <s v="No considerar"/>
    <x v="0"/>
  </r>
  <r>
    <n v="3018422"/>
    <s v="Private Room with Private Bath"/>
    <x v="2606"/>
    <s v="Genny"/>
    <s v="372 Manhattan Avenue"/>
    <n v="10026"/>
    <x v="0"/>
    <s v="Harlem"/>
    <n v="4080453"/>
    <n v="-7395699"/>
    <x v="0"/>
    <x v="29"/>
    <x v="6"/>
    <n v="37"/>
    <d v="2018-12-09T00:00:00"/>
    <n v="0.6"/>
    <n v="1"/>
    <n v="5.6"/>
    <x v="0"/>
    <s v="Ruidoso"/>
    <s v="No considerar"/>
    <x v="0"/>
  </r>
  <r>
    <n v="1628156"/>
    <s v="A Tree Grows in Brooklyn"/>
    <x v="2607"/>
    <s v="Marlyn"/>
    <s v="Public School 114 1077"/>
    <n v="11236"/>
    <x v="1"/>
    <s v="Canarsie"/>
    <n v="4064308"/>
    <n v="-739077"/>
    <x v="1"/>
    <x v="91"/>
    <x v="0"/>
    <n v="158"/>
    <d v="2019-07-07T00:00:00"/>
    <n v="2.27"/>
    <n v="1"/>
    <n v="6.9"/>
    <x v="0"/>
    <s v="Ruidoso"/>
    <s v="No considerar"/>
    <x v="0"/>
  </r>
  <r>
    <n v="1624665"/>
    <s v="Bushwick Biodome Loft, Fun &amp; Unique, Great View!"/>
    <x v="2608"/>
    <s v="Nathan"/>
    <s v="97 Knickerbocker Avenue"/>
    <n v="11237"/>
    <x v="1"/>
    <s v="Williamsburg"/>
    <n v="4070537"/>
    <n v="-7392975"/>
    <x v="0"/>
    <x v="22"/>
    <x v="3"/>
    <n v="142"/>
    <d v="2019-06-26T00:00:00"/>
    <n v="2.0299999999999998"/>
    <n v="1"/>
    <n v="6.9"/>
    <x v="0"/>
    <s v="Ruidoso"/>
    <s v="Dentro del presupuesto"/>
    <x v="0"/>
  </r>
  <r>
    <n v="6015754"/>
    <s v="Comfortable and Large Room"/>
    <x v="2609"/>
    <s v="Kay"/>
    <s v="475 Stratford Road"/>
    <n v="11218"/>
    <x v="1"/>
    <s v="Flatbush"/>
    <n v="4063676"/>
    <n v="-7396713"/>
    <x v="0"/>
    <x v="84"/>
    <x v="10"/>
    <n v="1"/>
    <d v="2015-11-02T00:00:00"/>
    <n v="0.02"/>
    <n v="1"/>
    <n v="6.9"/>
    <x v="0"/>
    <s v="Ruidoso"/>
    <s v="Dentro del presupuesto"/>
    <x v="0"/>
  </r>
  <r>
    <n v="5277242"/>
    <s v="Sleek Bushwick Loft"/>
    <x v="2610"/>
    <s v="Alex"/>
    <s v="107 Grattan Street"/>
    <n v="11237"/>
    <x v="1"/>
    <s v="Williamsburg"/>
    <n v="4070629"/>
    <n v="-7392884"/>
    <x v="1"/>
    <x v="19"/>
    <x v="6"/>
    <n v="3"/>
    <d v="2016-04-13T00:00:00"/>
    <n v="0.06"/>
    <n v="1"/>
    <n v="6.9"/>
    <x v="0"/>
    <s v="Ruidoso"/>
    <s v="No considerar"/>
    <x v="0"/>
  </r>
  <r>
    <n v="2135489"/>
    <s v="Charming Studio in Brooklyn"/>
    <x v="2611"/>
    <s v="Leon"/>
    <s v="259 Sackett Street"/>
    <n v="11231"/>
    <x v="1"/>
    <s v="Carroll Gardens"/>
    <n v="4068362"/>
    <n v="-7399714"/>
    <x v="1"/>
    <x v="79"/>
    <x v="6"/>
    <n v="131"/>
    <d v="2019-06-16T00:00:00"/>
    <n v="2.02"/>
    <n v="1"/>
    <n v="6.9"/>
    <x v="0"/>
    <s v="Ruidoso"/>
    <s v="No considerar"/>
    <x v="0"/>
  </r>
  <r>
    <n v="1678809"/>
    <s v="Sunny Spacious Retro 1 Bedroom"/>
    <x v="2612"/>
    <s v="Mel"/>
    <s v="829 Lafayette Avenue"/>
    <n v="11221"/>
    <x v="1"/>
    <s v="Bedford-Stuyvesant"/>
    <n v="4069143"/>
    <n v="-7393933"/>
    <x v="1"/>
    <x v="267"/>
    <x v="6"/>
    <n v="14"/>
    <d v="2019-06-25T00:00:00"/>
    <n v="4.62"/>
    <n v="1"/>
    <n v="6.9"/>
    <x v="0"/>
    <s v="Ruidoso"/>
    <s v="No considerar"/>
    <x v="0"/>
  </r>
  <r>
    <n v="3393798"/>
    <s v="Greenwich Village cozy 1-2BD with outdoor space"/>
    <x v="2613"/>
    <s v="Nadine"/>
    <s v="9A Jane Street"/>
    <n v="10014"/>
    <x v="0"/>
    <s v="West Village"/>
    <n v="4073817"/>
    <n v="-7400274"/>
    <x v="1"/>
    <x v="6"/>
    <x v="0"/>
    <n v="6"/>
    <d v="2016-08-11T00:00:00"/>
    <n v="0.1"/>
    <n v="1"/>
    <n v="5.6"/>
    <x v="0"/>
    <s v="Ruidoso"/>
    <s v="No considerar"/>
    <x v="0"/>
  </r>
  <r>
    <n v="6706703"/>
    <s v="Cheap, basic room"/>
    <x v="2614"/>
    <s v="Adam"/>
    <s v="22-50 29th Street"/>
    <n v="11105"/>
    <x v="2"/>
    <s v="Ditmars Steinway"/>
    <n v="4077583"/>
    <n v="-739131"/>
    <x v="0"/>
    <x v="19"/>
    <x v="0"/>
    <n v="0"/>
    <d v="2019-06-14T00:00:00"/>
    <n v="0.05"/>
    <n v="5"/>
    <n v="6.24"/>
    <x v="0"/>
    <s v="Ruidoso"/>
    <s v="No considerar"/>
    <x v="0"/>
  </r>
  <r>
    <n v="4643295"/>
    <s v="Great one bedroom loft space in Manhattan"/>
    <x v="2615"/>
    <s v="Simsim"/>
    <s v="1 Catherine Street"/>
    <n v="10002"/>
    <x v="0"/>
    <s v="Chinatown"/>
    <n v="4071399"/>
    <n v="-7399744"/>
    <x v="1"/>
    <x v="48"/>
    <x v="3"/>
    <n v="13"/>
    <d v="2019-04-29T00:00:00"/>
    <n v="0.65"/>
    <n v="1"/>
    <n v="5.6"/>
    <x v="0"/>
    <s v="Ruidoso"/>
    <s v="No considerar"/>
    <x v="0"/>
  </r>
  <r>
    <n v="2508374"/>
    <s v="Cozy 1br mins from CASINO JFK &amp; NYC"/>
    <x v="2616"/>
    <s v="Claudius"/>
    <s v="Public School 80 171-05"/>
    <n v="11434"/>
    <x v="2"/>
    <s v="Jamaica"/>
    <n v="4067349"/>
    <n v="-7376951"/>
    <x v="1"/>
    <x v="81"/>
    <x v="0"/>
    <n v="146"/>
    <d v="2019-06-20T00:00:00"/>
    <n v="2.2799999999999998"/>
    <n v="5"/>
    <n v="6.24"/>
    <x v="0"/>
    <s v="Ruidoso"/>
    <s v="No considerar"/>
    <x v="0"/>
  </r>
  <r>
    <n v="1978445"/>
    <s v="Bedroom in East Williamsburg"/>
    <x v="2617"/>
    <s v="Hannah"/>
    <s v="134 Graham Avenue"/>
    <n v="11206"/>
    <x v="1"/>
    <s v="Williamsburg"/>
    <n v="4070608"/>
    <n v="-7394269"/>
    <x v="0"/>
    <x v="6"/>
    <x v="3"/>
    <n v="3"/>
    <d v="2014-09-30T00:00:00"/>
    <n v="0.05"/>
    <n v="1"/>
    <n v="6.9"/>
    <x v="0"/>
    <s v="Ruidoso"/>
    <s v="No considerar"/>
    <x v="0"/>
  </r>
  <r>
    <n v="1604489"/>
    <s v="Spacious and modern Chelsea loft"/>
    <x v="2618"/>
    <s v="Jon"/>
    <s v="127 West 27th Street"/>
    <n v="10001"/>
    <x v="0"/>
    <s v="Chelsea"/>
    <n v="4074611"/>
    <n v="-7399209"/>
    <x v="1"/>
    <x v="154"/>
    <x v="11"/>
    <n v="3"/>
    <d v="2016-09-19T00:00:00"/>
    <n v="0.04"/>
    <n v="1"/>
    <n v="5.6"/>
    <x v="0"/>
    <s v="Ruidoso"/>
    <s v="No considerar"/>
    <x v="0"/>
  </r>
  <r>
    <n v="4261951"/>
    <s v="Beautiful 1 Bedroom in Midtown West"/>
    <x v="2619"/>
    <s v="Lev"/>
    <s v="726 10th Avenue"/>
    <n v="10019"/>
    <x v="0"/>
    <s v="Hell's Kitchen"/>
    <n v="4076443"/>
    <n v="-7399184"/>
    <x v="1"/>
    <x v="41"/>
    <x v="0"/>
    <n v="2"/>
    <d v="2015-01-03T00:00:00"/>
    <n v="0.03"/>
    <n v="1"/>
    <n v="5.6"/>
    <x v="0"/>
    <s v="Ruidoso"/>
    <s v="No considerar"/>
    <x v="0"/>
  </r>
  <r>
    <n v="4614435"/>
    <s v="Bright Studio on Riverside Park"/>
    <x v="2620"/>
    <s v="Katarina"/>
    <s v="600 West 142nd Street"/>
    <n v="10031"/>
    <x v="0"/>
    <s v="Harlem"/>
    <n v="4082458"/>
    <n v="-7395223"/>
    <x v="1"/>
    <x v="6"/>
    <x v="3"/>
    <n v="5"/>
    <d v="2017-09-25T00:00:00"/>
    <n v="0.09"/>
    <n v="1"/>
    <n v="5.6"/>
    <x v="0"/>
    <s v="Ruidoso"/>
    <s v="No considerar"/>
    <x v="0"/>
  </r>
  <r>
    <n v="2925397"/>
    <s v="Quaint room in artist's apartment."/>
    <x v="2621"/>
    <s v="Jess"/>
    <s v="590 5th Avenue"/>
    <n v="11215"/>
    <x v="1"/>
    <s v="South Slope"/>
    <n v="4066449"/>
    <n v="-7399047"/>
    <x v="0"/>
    <x v="81"/>
    <x v="3"/>
    <n v="65"/>
    <d v="2019-01-02T00:00:00"/>
    <n v="1.34"/>
    <n v="1"/>
    <n v="6.9"/>
    <x v="0"/>
    <s v="Ruidoso"/>
    <s v="No considerar"/>
    <x v="0"/>
  </r>
  <r>
    <n v="4586448"/>
    <s v="East Village Townhouse"/>
    <x v="2622"/>
    <s v="Kathy"/>
    <s v="62 3rd Avenue"/>
    <n v="10003"/>
    <x v="0"/>
    <s v="East Village"/>
    <n v="4073118"/>
    <n v="-7398885"/>
    <x v="1"/>
    <x v="255"/>
    <x v="11"/>
    <n v="24"/>
    <d v="2019-04-22T00:00:00"/>
    <n v="0.43"/>
    <n v="3"/>
    <n v="6"/>
    <x v="0"/>
    <s v="Ruidoso"/>
    <s v="No considerar"/>
    <x v="0"/>
  </r>
  <r>
    <n v="4691649"/>
    <s v="New Studio Loft in Williamsburg w/ Private Terrace"/>
    <x v="2623"/>
    <s v="Meghan"/>
    <s v="Fellow Barber 101"/>
    <n v="11249"/>
    <x v="1"/>
    <s v="Williamsburg"/>
    <n v="4071971"/>
    <n v="-7395919"/>
    <x v="1"/>
    <x v="48"/>
    <x v="3"/>
    <n v="1"/>
    <d v="2016-06-01T00:00:00"/>
    <n v="0.03"/>
    <n v="1"/>
    <n v="6.9"/>
    <x v="0"/>
    <s v="Ruidoso"/>
    <s v="No considerar"/>
    <x v="0"/>
  </r>
  <r>
    <n v="2803013"/>
    <s v="Columbus Circle/Central Park - WIFI"/>
    <x v="2624"/>
    <s v="Cyn"/>
    <s v="450 West 50th Street"/>
    <n v="10019"/>
    <x v="0"/>
    <s v="Hell's Kitchen"/>
    <n v="407642"/>
    <n v="-7399133"/>
    <x v="1"/>
    <x v="87"/>
    <x v="0"/>
    <n v="1"/>
    <d v="2014-10-04T00:00:00"/>
    <n v="0.02"/>
    <n v="1"/>
    <n v="5.6"/>
    <x v="0"/>
    <s v="Ruidoso"/>
    <s v="No considerar"/>
    <x v="0"/>
  </r>
  <r>
    <n v="4455301"/>
    <s v="Pretty and Private in Clinton Hill"/>
    <x v="2625"/>
    <s v="Jan"/>
    <s v="97 Saint James Place"/>
    <n v="11238"/>
    <x v="1"/>
    <s v="Clinton Hill"/>
    <n v="4068653"/>
    <n v="-7396412"/>
    <x v="1"/>
    <x v="59"/>
    <x v="0"/>
    <n v="189"/>
    <d v="2019-07-01T00:00:00"/>
    <n v="3.4"/>
    <n v="1"/>
    <n v="6.9"/>
    <x v="0"/>
    <s v="Ruidoso"/>
    <s v="No considerar"/>
    <x v="0"/>
  </r>
  <r>
    <n v="3166564"/>
    <s v="Family-friendly 2BR w Rooftop"/>
    <x v="2626"/>
    <s v="Teresa"/>
    <s v="1149 Prospect Avenue"/>
    <n v="11218"/>
    <x v="1"/>
    <s v="Windsor Terrace"/>
    <n v="4065516"/>
    <n v="-7397633"/>
    <x v="1"/>
    <x v="44"/>
    <x v="2"/>
    <n v="22"/>
    <d v="2018-08-27T00:00:00"/>
    <n v="0.37"/>
    <n v="1"/>
    <n v="6.9"/>
    <x v="0"/>
    <s v="Ruidoso"/>
    <s v="No considerar"/>
    <x v="0"/>
  </r>
  <r>
    <n v="3587219"/>
    <s v="Nice studio in heart of the of the West Village"/>
    <x v="2627"/>
    <s v="Patrick"/>
    <s v="2 Saint Lukes Place"/>
    <n v="10014"/>
    <x v="0"/>
    <s v="West Village"/>
    <n v="4073002"/>
    <n v="-7400653"/>
    <x v="1"/>
    <x v="15"/>
    <x v="7"/>
    <n v="16"/>
    <d v="2019-07-02T00:00:00"/>
    <n v="1.0900000000000001"/>
    <n v="1"/>
    <n v="5.6"/>
    <x v="0"/>
    <s v="Ruidoso"/>
    <s v="No considerar"/>
    <x v="0"/>
  </r>
  <r>
    <n v="2636762"/>
    <s v="Beautiful Prime Williamsburg Apt"/>
    <x v="2628"/>
    <s v="David"/>
    <s v="153 North 1st Street"/>
    <n v="11249"/>
    <x v="1"/>
    <s v="Williamsburg"/>
    <n v="4071498"/>
    <n v="-7396104"/>
    <x v="1"/>
    <x v="101"/>
    <x v="1"/>
    <n v="334"/>
    <d v="2019-06-27T00:00:00"/>
    <n v="5.2"/>
    <n v="1"/>
    <n v="6.9"/>
    <x v="0"/>
    <s v="Ruidoso"/>
    <s v="No considerar"/>
    <x v="0"/>
  </r>
  <r>
    <n v="1589715"/>
    <s v="Private: The Brass Room"/>
    <x v="2629"/>
    <s v="Thomas"/>
    <s v="The Beekman 350"/>
    <n v="10155"/>
    <x v="0"/>
    <s v="Upper East Side"/>
    <n v="4076142"/>
    <n v="-7396086"/>
    <x v="0"/>
    <x v="61"/>
    <x v="7"/>
    <n v="19"/>
    <d v="2019-04-19T00:00:00"/>
    <n v="0.27"/>
    <n v="1"/>
    <n v="5.6"/>
    <x v="0"/>
    <s v="Ruidoso"/>
    <s v="No considerar"/>
    <x v="0"/>
  </r>
  <r>
    <n v="6536744"/>
    <s v="Spacious One-Bedroom near Prospect Park"/>
    <x v="2630"/>
    <s v="A"/>
    <s v="Prospect Park Flatbush Avenue"/>
    <n v="11225"/>
    <x v="1"/>
    <s v="Prospect-Lefferts Gardens"/>
    <n v="4066153"/>
    <n v="-7396241"/>
    <x v="1"/>
    <x v="85"/>
    <x v="2"/>
    <n v="0"/>
    <d v="2019-06-30T00:00:00"/>
    <n v="0.14000000000000001"/>
    <n v="1"/>
    <n v="6.9"/>
    <x v="0"/>
    <s v="Ruidoso"/>
    <s v="Dentro del presupuesto"/>
    <x v="0"/>
  </r>
  <r>
    <n v="1586935"/>
    <s v="Luxury Gramercy Lg 1Bd w Balcony"/>
    <x v="2631"/>
    <s v="Erin"/>
    <s v="126 East 16th Street"/>
    <n v="10003"/>
    <x v="0"/>
    <s v="Gramercy"/>
    <n v="4073494"/>
    <n v="-7398751"/>
    <x v="1"/>
    <x v="21"/>
    <x v="28"/>
    <n v="0"/>
    <d v="2018-10-08T00:00:00"/>
    <n v="0.39"/>
    <n v="1"/>
    <n v="5.6"/>
    <x v="0"/>
    <s v="Ruidoso"/>
    <s v="No considerar"/>
    <x v="0"/>
  </r>
  <r>
    <n v="1586454"/>
    <s v="Private Room With Patio In Queens"/>
    <x v="2632"/>
    <s v="Macit"/>
    <s v="48-37 64th Street"/>
    <n v="11377"/>
    <x v="2"/>
    <s v="Maspeth"/>
    <n v="4073732"/>
    <n v="-7390168"/>
    <x v="0"/>
    <x v="116"/>
    <x v="16"/>
    <n v="33"/>
    <d v="2019-04-21T00:00:00"/>
    <n v="0.46"/>
    <n v="5"/>
    <n v="6.24"/>
    <x v="0"/>
    <s v="Ruidoso"/>
    <s v="Dentro del presupuesto"/>
    <x v="0"/>
  </r>
  <r>
    <n v="1586576"/>
    <s v="Private Bedroom in QUEENS"/>
    <x v="2632"/>
    <s v="Macit"/>
    <s v="Brooklyn-Queens Expressway Woodside"/>
    <n v="11377"/>
    <x v="2"/>
    <s v="Maspeth"/>
    <n v="4074033"/>
    <n v="-7389921"/>
    <x v="0"/>
    <x v="56"/>
    <x v="8"/>
    <n v="14"/>
    <d v="2017-04-15T00:00:00"/>
    <n v="0.2"/>
    <n v="5"/>
    <n v="6.24"/>
    <x v="0"/>
    <s v="Ruidoso"/>
    <s v="No considerar"/>
    <x v="0"/>
  </r>
  <r>
    <n v="2089226"/>
    <s v="SALE- 2 BEDS, IN PRIVATE BEDROOM NEAR MANHATTAN!"/>
    <x v="2633"/>
    <s v="C S"/>
    <s v="1800 Albemarle Road"/>
    <n v="11226"/>
    <x v="1"/>
    <s v="Flatbush"/>
    <n v="4064717"/>
    <n v="-7396189"/>
    <x v="0"/>
    <x v="69"/>
    <x v="1"/>
    <n v="64"/>
    <d v="2019-06-15T00:00:00"/>
    <n v="0.96"/>
    <n v="1"/>
    <n v="6.9"/>
    <x v="0"/>
    <s v="Ruidoso"/>
    <s v="No considerar"/>
    <x v="0"/>
  </r>
  <r>
    <n v="1586641"/>
    <s v="SALE- SUNNY MASTER BEDROOM NEAR MANHATTAN"/>
    <x v="2633"/>
    <s v="C S"/>
    <s v="550 Ocean Avenue"/>
    <n v="11226"/>
    <x v="1"/>
    <s v="Flatbush"/>
    <n v="4064919"/>
    <n v="-7396143"/>
    <x v="0"/>
    <x v="142"/>
    <x v="6"/>
    <n v="68"/>
    <d v="2019-05-27T00:00:00"/>
    <n v="0.96"/>
    <n v="1"/>
    <n v="6.9"/>
    <x v="0"/>
    <s v="Ruidoso"/>
    <s v="No considerar"/>
    <x v="0"/>
  </r>
  <r>
    <n v="2391204"/>
    <s v="SALE 2 BEDROOMS, LARGE MASTER &amp; GUEST BEDROOM"/>
    <x v="2633"/>
    <s v="C S"/>
    <s v="35 Tennis Court"/>
    <n v="11226"/>
    <x v="1"/>
    <s v="Flatbush"/>
    <n v="4064846"/>
    <n v="-7396186"/>
    <x v="0"/>
    <x v="6"/>
    <x v="1"/>
    <n v="30"/>
    <d v="2019-05-19T00:00:00"/>
    <n v="0.5"/>
    <n v="1"/>
    <n v="6.9"/>
    <x v="0"/>
    <s v="Ruidoso"/>
    <s v="No considerar"/>
    <x v="0"/>
  </r>
  <r>
    <n v="6085109"/>
    <s v="Spacious 1BD Red Hook Apartment"/>
    <x v="2634"/>
    <s v="Rhys"/>
    <s v="129 Wolcott Street"/>
    <n v="11231"/>
    <x v="1"/>
    <s v="Red Hook"/>
    <n v="4067529"/>
    <n v="-740099"/>
    <x v="1"/>
    <x v="61"/>
    <x v="44"/>
    <n v="0"/>
    <d v="2015-12-14T00:00:00"/>
    <n v="0.04"/>
    <n v="1"/>
    <n v="6.9"/>
    <x v="0"/>
    <s v="Ruidoso"/>
    <s v="No considerar"/>
    <x v="0"/>
  </r>
  <r>
    <n v="1583653"/>
    <s v="Private room and bathroom"/>
    <x v="2635"/>
    <s v="William"/>
    <s v="348 East 110th Street"/>
    <n v="10029"/>
    <x v="0"/>
    <s v="East Harlem"/>
    <n v="4079255"/>
    <n v="-7393842"/>
    <x v="0"/>
    <x v="0"/>
    <x v="6"/>
    <n v="59"/>
    <d v="2019-06-16T00:00:00"/>
    <n v="0.84"/>
    <n v="1"/>
    <n v="5.6"/>
    <x v="0"/>
    <s v="Ruidoso"/>
    <s v="No considerar"/>
    <x v="0"/>
  </r>
  <r>
    <n v="1806138"/>
    <s v="Brooklyn Heights One Bedroom Loft"/>
    <x v="2636"/>
    <s v="Sherief"/>
    <s v="FDNY Engine 205/Ladder 118 74-76"/>
    <n v="11201"/>
    <x v="1"/>
    <s v="Brooklyn Heights"/>
    <n v="407001"/>
    <n v="-7399183"/>
    <x v="1"/>
    <x v="31"/>
    <x v="2"/>
    <n v="16"/>
    <d v="2018-08-28T00:00:00"/>
    <n v="0.23"/>
    <n v="1"/>
    <n v="6.9"/>
    <x v="0"/>
    <s v="Ruidoso"/>
    <s v="No considerar"/>
    <x v="0"/>
  </r>
  <r>
    <n v="1582540"/>
    <s v="1-bedroom APT SoHo / NoLITa"/>
    <x v="2637"/>
    <s v="Stephan"/>
    <s v="Bleecker Street Manhattan Community Board 2"/>
    <n v="10012"/>
    <x v="0"/>
    <s v="NoHo"/>
    <n v="4072545"/>
    <n v="-7399492"/>
    <x v="1"/>
    <x v="11"/>
    <x v="7"/>
    <n v="2"/>
    <d v="2015-12-23T00:00:00"/>
    <n v="0.04"/>
    <n v="1"/>
    <n v="5.6"/>
    <x v="0"/>
    <s v="Ruidoso"/>
    <s v="No considerar"/>
    <x v="0"/>
  </r>
  <r>
    <n v="3611813"/>
    <s v="Discount! Central Clean &amp; Quiet"/>
    <x v="2638"/>
    <s v="Marshall"/>
    <s v="21 Gramercy Park South"/>
    <n v="10003"/>
    <x v="0"/>
    <s v="Gramercy"/>
    <n v="4073755"/>
    <n v="-7398595"/>
    <x v="0"/>
    <x v="5"/>
    <x v="3"/>
    <n v="147"/>
    <d v="2019-06-14T00:00:00"/>
    <n v="2.44"/>
    <n v="1"/>
    <n v="5.6"/>
    <x v="0"/>
    <s v="Ruidoso"/>
    <s v="No considerar"/>
    <x v="0"/>
  </r>
  <r>
    <n v="5793707"/>
    <s v="Lower East Side Minimalist Studio"/>
    <x v="2639"/>
    <s v="Warren &amp; Jessica"/>
    <s v="294 Broome Street"/>
    <n v="10002"/>
    <x v="0"/>
    <s v="Lower East Side"/>
    <n v="407189"/>
    <n v="-7399182"/>
    <x v="1"/>
    <x v="0"/>
    <x v="0"/>
    <n v="117"/>
    <d v="2019-06-23T00:00:00"/>
    <n v="2.29"/>
    <n v="1"/>
    <n v="5.6"/>
    <x v="0"/>
    <s v="Ruidoso"/>
    <s v="No considerar"/>
    <x v="0"/>
  </r>
  <r>
    <n v="6184748"/>
    <s v="Sunny, Charming Williamsburg 1-BR"/>
    <x v="2640"/>
    <s v="Danny"/>
    <s v="23 Meserole Street"/>
    <n v="11206"/>
    <x v="1"/>
    <s v="Williamsburg"/>
    <n v="4070778"/>
    <n v="-7394953"/>
    <x v="1"/>
    <x v="0"/>
    <x v="3"/>
    <n v="7"/>
    <d v="2016-09-29T00:00:00"/>
    <n v="0.14000000000000001"/>
    <n v="1"/>
    <n v="6.9"/>
    <x v="0"/>
    <s v="Ruidoso"/>
    <s v="No considerar"/>
    <x v="0"/>
  </r>
  <r>
    <n v="2127713"/>
    <s v="GREAT COZY APT"/>
    <x v="2641"/>
    <s v="Hb"/>
    <s v="78 West 131st Street"/>
    <n v="10037"/>
    <x v="0"/>
    <s v="Harlem"/>
    <n v="4081143"/>
    <n v="-7394248"/>
    <x v="1"/>
    <x v="97"/>
    <x v="21"/>
    <n v="37"/>
    <d v="2018-12-12T00:00:00"/>
    <n v="0.59"/>
    <n v="1"/>
    <n v="5.6"/>
    <x v="0"/>
    <s v="Ruidoso"/>
    <s v="No considerar"/>
    <x v="0"/>
  </r>
  <r>
    <n v="2707824"/>
    <s v="Bedroom with Queensize Bed in Nolita/SoHo"/>
    <x v="2642"/>
    <s v="Arash"/>
    <s v="212 Bowery"/>
    <n v="10012"/>
    <x v="0"/>
    <s v="Nolita"/>
    <n v="4072173"/>
    <n v="-7399383"/>
    <x v="0"/>
    <x v="45"/>
    <x v="1"/>
    <n v="32"/>
    <d v="2018-09-09T00:00:00"/>
    <n v="0.75"/>
    <n v="1"/>
    <n v="5.6"/>
    <x v="0"/>
    <s v="Ruidoso"/>
    <s v="No considerar"/>
    <x v="1"/>
  </r>
  <r>
    <n v="1729286"/>
    <s v="Sunny, Large (Queen Bed) Private room in 2Bedroom"/>
    <x v="2643"/>
    <s v="Helga"/>
    <s v="2170 1st Avenue"/>
    <n v="10029"/>
    <x v="0"/>
    <s v="East Harlem"/>
    <n v="4079377"/>
    <n v="-739361"/>
    <x v="0"/>
    <x v="36"/>
    <x v="12"/>
    <n v="30"/>
    <d v="2019-06-04T00:00:00"/>
    <n v="0.43"/>
    <n v="1"/>
    <n v="5.6"/>
    <x v="0"/>
    <s v="Ruidoso"/>
    <s v="No considerar"/>
    <x v="0"/>
  </r>
  <r>
    <n v="1573068"/>
    <s v="COZY STUDIO"/>
    <x v="2644"/>
    <s v="Drica 2017"/>
    <s v="Belnord Apartments 225"/>
    <n v="10024"/>
    <x v="0"/>
    <s v="Upper West Side"/>
    <n v="4078808"/>
    <n v="-739754"/>
    <x v="1"/>
    <x v="0"/>
    <x v="1"/>
    <n v="15"/>
    <d v="2016-05-24T00:00:00"/>
    <n v="0.21"/>
    <n v="1"/>
    <n v="5.6"/>
    <x v="0"/>
    <s v="Ruidoso"/>
    <s v="No considerar"/>
    <x v="0"/>
  </r>
  <r>
    <n v="5318322"/>
    <s v="Triplex 3 bedroom Private Apt, Deck, yard &amp; pond!"/>
    <x v="2645"/>
    <s v="Gennaro"/>
    <s v="280 Bond Street"/>
    <n v="11217"/>
    <x v="1"/>
    <s v="Gowanus"/>
    <n v="4068095"/>
    <n v="-7398901"/>
    <x v="1"/>
    <x v="200"/>
    <x v="6"/>
    <n v="95"/>
    <d v="2019-06-17T00:00:00"/>
    <n v="1.94"/>
    <n v="1"/>
    <n v="7"/>
    <x v="0"/>
    <s v="Ruidoso"/>
    <s v="No considerar"/>
    <x v="0"/>
  </r>
  <r>
    <n v="5210286"/>
    <s v="Chic Apartment in Sunny Brownstone Building"/>
    <x v="2646"/>
    <s v="Alexandra"/>
    <s v="458 West 141st Street"/>
    <n v="10031"/>
    <x v="0"/>
    <s v="Harlem"/>
    <n v="4082227"/>
    <n v="-7394878"/>
    <x v="1"/>
    <x v="5"/>
    <x v="3"/>
    <n v="4"/>
    <d v="2019-05-15T00:00:00"/>
    <n v="7.0000000000000007E-2"/>
    <n v="1"/>
    <n v="5.6"/>
    <x v="0"/>
    <s v="Ruidoso"/>
    <s v="No considerar"/>
    <x v="0"/>
  </r>
  <r>
    <n v="2430828"/>
    <s v="Private Room Available in nice apartment!"/>
    <x v="2647"/>
    <s v="Anthony"/>
    <s v="557 West 156th Street"/>
    <n v="10032"/>
    <x v="0"/>
    <s v="Washington Heights"/>
    <n v="4083358"/>
    <n v="-7394462"/>
    <x v="0"/>
    <x v="135"/>
    <x v="6"/>
    <n v="20"/>
    <d v="2019-06-23T00:00:00"/>
    <n v="1.44"/>
    <n v="1"/>
    <n v="5.6"/>
    <x v="0"/>
    <s v="Ruidoso"/>
    <s v="No considerar"/>
    <x v="0"/>
  </r>
  <r>
    <n v="3251014"/>
    <s v="Cozy but Cool:Huge 1bed in â¤ï¸of NY"/>
    <x v="2648"/>
    <s v="Lorna"/>
    <s v="228 East 58th Street"/>
    <n v="10022"/>
    <x v="0"/>
    <s v="Midtown"/>
    <n v="4076016"/>
    <n v="-7396597"/>
    <x v="1"/>
    <x v="284"/>
    <x v="3"/>
    <n v="5"/>
    <d v="2015-10-09T00:00:00"/>
    <n v="0.08"/>
    <n v="1"/>
    <n v="5.6"/>
    <x v="0"/>
    <s v="Ruidoso"/>
    <s v="No considerar"/>
    <x v="0"/>
  </r>
  <r>
    <n v="1567225"/>
    <s v="NYC LARGE 3 BR West Side Manhattan, New York City"/>
    <x v="2649"/>
    <s v="Matthew"/>
    <s v="153 West 75th Street"/>
    <n v="10023"/>
    <x v="0"/>
    <s v="Upper West Side"/>
    <n v="4078024"/>
    <n v="-7397942"/>
    <x v="1"/>
    <x v="175"/>
    <x v="3"/>
    <n v="17"/>
    <d v="2019-04-29T00:00:00"/>
    <n v="0.27"/>
    <n v="2"/>
    <n v="5.7"/>
    <x v="0"/>
    <s v="Ruidoso"/>
    <s v="No considerar"/>
    <x v="0"/>
  </r>
  <r>
    <n v="1702533"/>
    <s v="BROOKLYN FAVORITE VACATION HOME 2"/>
    <x v="2650"/>
    <s v="Mr. Williams"/>
    <s v="361 Bergen Street"/>
    <n v="11217"/>
    <x v="1"/>
    <s v="Park Slope"/>
    <n v="4068242"/>
    <n v="-7397904"/>
    <x v="1"/>
    <x v="73"/>
    <x v="0"/>
    <n v="59"/>
    <d v="2019-05-23T00:00:00"/>
    <n v="0.84"/>
    <n v="1"/>
    <n v="6.9"/>
    <x v="0"/>
    <s v="Ruidoso"/>
    <s v="No considerar"/>
    <x v="0"/>
  </r>
  <r>
    <n v="5105805"/>
    <s v="Best Location in Midtown Manhattan"/>
    <x v="2651"/>
    <s v="Gore"/>
    <s v="347 West 55th Street"/>
    <n v="10019"/>
    <x v="0"/>
    <s v="Hell's Kitchen"/>
    <n v="4076645"/>
    <n v="-7398539"/>
    <x v="1"/>
    <x v="5"/>
    <x v="3"/>
    <n v="15"/>
    <d v="2019-06-29T00:00:00"/>
    <n v="0.41"/>
    <n v="1"/>
    <n v="5.6"/>
    <x v="0"/>
    <s v="Ruidoso"/>
    <s v="No considerar"/>
    <x v="0"/>
  </r>
  <r>
    <n v="1564553"/>
    <s v="Cozy Room in Best Downtown NYC Location"/>
    <x v="2652"/>
    <s v="Madeleine"/>
    <s v="269 Elizabeth Street"/>
    <n v="10012"/>
    <x v="0"/>
    <s v="Nolita"/>
    <n v="4072411"/>
    <n v="-7399372"/>
    <x v="0"/>
    <x v="15"/>
    <x v="3"/>
    <n v="131"/>
    <d v="2019-06-07T00:00:00"/>
    <n v="1.88"/>
    <n v="1"/>
    <n v="5.6"/>
    <x v="0"/>
    <s v="Ruidoso"/>
    <s v="No considerar"/>
    <x v="0"/>
  </r>
  <r>
    <n v="1571455"/>
    <s v="NEW YORK,  Queens    &quot;  WELCOME  &quot; "/>
    <x v="2653"/>
    <s v="Jorge"/>
    <s v="39-69 65th Place"/>
    <n v="11377"/>
    <x v="2"/>
    <s v="Woodside"/>
    <n v="4074409"/>
    <n v="-7389864"/>
    <x v="0"/>
    <x v="3"/>
    <x v="6"/>
    <n v="25"/>
    <d v="2018-10-28T00:00:00"/>
    <n v="0.4"/>
    <n v="5"/>
    <n v="6.24"/>
    <x v="0"/>
    <s v="Ruidoso"/>
    <s v="No considerar"/>
    <x v="0"/>
  </r>
  <r>
    <n v="1657110"/>
    <s v="Luxury &amp; Charm.  Steps from Christopher Park!"/>
    <x v="2654"/>
    <s v="Jonathan"/>
    <s v="193 West 10th Street"/>
    <n v="10014"/>
    <x v="0"/>
    <s v="West Village"/>
    <n v="4073433"/>
    <n v="-740036"/>
    <x v="1"/>
    <x v="4"/>
    <x v="2"/>
    <n v="52"/>
    <d v="2019-02-07T00:00:00"/>
    <n v="0.74"/>
    <n v="1"/>
    <n v="5.6"/>
    <x v="0"/>
    <s v="Ruidoso"/>
    <s v="No considerar"/>
    <x v="0"/>
  </r>
  <r>
    <n v="1640995"/>
    <s v="One bedroom apartment - UES"/>
    <x v="2655"/>
    <s v="Natalie"/>
    <s v="429 East 74th Street"/>
    <n v="10021"/>
    <x v="0"/>
    <s v="Upper East Side"/>
    <n v="4076866"/>
    <n v="-739536"/>
    <x v="1"/>
    <x v="48"/>
    <x v="13"/>
    <n v="36"/>
    <d v="2019-06-06T00:00:00"/>
    <n v="0.69"/>
    <n v="1"/>
    <n v="5.6"/>
    <x v="0"/>
    <s v="Ruidoso"/>
    <s v="No considerar"/>
    <x v="0"/>
  </r>
  <r>
    <n v="1559912"/>
    <s v="Quiet Large 1BR Near Columbia"/>
    <x v="2656"/>
    <s v="Kevin"/>
    <s v="606 West 113th Street"/>
    <n v="10025"/>
    <x v="0"/>
    <s v="Morningside Heights"/>
    <n v="408061"/>
    <n v="-739662"/>
    <x v="1"/>
    <x v="123"/>
    <x v="2"/>
    <n v="9"/>
    <d v="2016-10-12T00:00:00"/>
    <n v="0.13"/>
    <n v="1"/>
    <n v="5.6"/>
    <x v="0"/>
    <s v="Ruidoso"/>
    <s v="Dentro del presupuesto"/>
    <x v="0"/>
  </r>
  <r>
    <n v="1560408"/>
    <s v="Airy Designer Loft in Williamsburg"/>
    <x v="2657"/>
    <s v="Andrew And Stine"/>
    <s v="277 Manhattan Avenue"/>
    <n v="11211"/>
    <x v="1"/>
    <s v="Williamsburg"/>
    <n v="407133"/>
    <n v="-7394602"/>
    <x v="1"/>
    <x v="37"/>
    <x v="1"/>
    <n v="124"/>
    <d v="2019-06-23T00:00:00"/>
    <n v="1.77"/>
    <n v="1"/>
    <n v="6.9"/>
    <x v="0"/>
    <s v="Ruidoso"/>
    <s v="No considerar"/>
    <x v="0"/>
  </r>
  <r>
    <n v="4656361"/>
    <s v="Large, Cozy One Bedroom Apartment"/>
    <x v="2658"/>
    <s v="Elizabeth"/>
    <s v="507 West 186th Street"/>
    <n v="10033"/>
    <x v="0"/>
    <s v="Washington Heights"/>
    <n v="4085171"/>
    <n v="-7392894"/>
    <x v="1"/>
    <x v="15"/>
    <x v="0"/>
    <n v="31"/>
    <d v="2019-06-29T00:00:00"/>
    <n v="0.56000000000000005"/>
    <n v="1"/>
    <n v="5.6"/>
    <x v="0"/>
    <s v="Ruidoso"/>
    <s v="No considerar"/>
    <x v="0"/>
  </r>
  <r>
    <n v="1700471"/>
    <s v="CHARM Rm HAMILTON HEIGHTS Harlem"/>
    <x v="2659"/>
    <s v="Shane"/>
    <s v="2441 Adam Clayton Powell Jr. Boulevard"/>
    <n v="10030"/>
    <x v="0"/>
    <s v="Harlem"/>
    <n v="4081976"/>
    <n v="-7394029"/>
    <x v="0"/>
    <x v="28"/>
    <x v="0"/>
    <n v="101"/>
    <d v="2019-06-10T00:00:00"/>
    <n v="1.44"/>
    <n v="1"/>
    <n v="5.6"/>
    <x v="0"/>
    <s v="Ruidoso"/>
    <s v="No considerar"/>
    <x v="0"/>
  </r>
  <r>
    <n v="1593444"/>
    <s v="Designer Home in Village Center"/>
    <x v="2660"/>
    <s v="Stephen"/>
    <s v="55 East 9th Street"/>
    <n v="10003"/>
    <x v="0"/>
    <s v="Greenwich Village"/>
    <n v="4073158"/>
    <n v="-7399254"/>
    <x v="1"/>
    <x v="197"/>
    <x v="7"/>
    <n v="19"/>
    <d v="2019-05-23T00:00:00"/>
    <n v="0.27"/>
    <n v="1"/>
    <n v="5.6"/>
    <x v="0"/>
    <s v="Ruidoso"/>
    <s v="No considerar"/>
    <x v="0"/>
  </r>
  <r>
    <n v="2524228"/>
    <s v="Nice room Convenient to Manhattan B"/>
    <x v="2661"/>
    <s v="Jason"/>
    <s v="920 41st Street"/>
    <n v="11219"/>
    <x v="1"/>
    <s v="Borough Park"/>
    <n v="4064447"/>
    <n v="-7399574"/>
    <x v="0"/>
    <x v="16"/>
    <x v="1"/>
    <n v="96"/>
    <d v="2019-06-12T00:00:00"/>
    <n v="1.51"/>
    <n v="1"/>
    <n v="6.9"/>
    <x v="0"/>
    <s v="Ruidoso"/>
    <s v="No considerar"/>
    <x v="0"/>
  </r>
  <r>
    <n v="2524451"/>
    <s v="Close to Maimonides Center. Room D"/>
    <x v="2661"/>
    <s v="Jason"/>
    <s v="4015 9th Avenue"/>
    <n v="11219"/>
    <x v="1"/>
    <s v="Borough Park"/>
    <n v="4064492"/>
    <n v="-7399612"/>
    <x v="0"/>
    <x v="141"/>
    <x v="1"/>
    <n v="90"/>
    <d v="2019-06-08T00:00:00"/>
    <n v="1.43"/>
    <n v="1"/>
    <n v="6.9"/>
    <x v="0"/>
    <s v="Ruidoso"/>
    <s v="No considerar"/>
    <x v="0"/>
  </r>
  <r>
    <n v="2524213"/>
    <s v="Nice room Convenient to Manhattan C"/>
    <x v="2661"/>
    <s v="Jason"/>
    <s v="821 41st Street"/>
    <n v="11232"/>
    <x v="1"/>
    <s v="Borough Park"/>
    <n v="4064601"/>
    <n v="-7399765"/>
    <x v="0"/>
    <x v="85"/>
    <x v="1"/>
    <n v="40"/>
    <d v="2019-06-16T00:00:00"/>
    <n v="0.62"/>
    <n v="1"/>
    <n v="6.9"/>
    <x v="0"/>
    <s v="Ruidoso"/>
    <s v="No considerar"/>
    <x v="0"/>
  </r>
  <r>
    <n v="1555919"/>
    <s v="East Village New Luxury Bldg - 1BR"/>
    <x v="2662"/>
    <s v="Anna"/>
    <s v="519 East 11th Street"/>
    <n v="10009"/>
    <x v="0"/>
    <s v="East Village"/>
    <n v="407282"/>
    <n v="-7398067"/>
    <x v="1"/>
    <x v="285"/>
    <x v="6"/>
    <n v="31"/>
    <d v="2019-05-16T00:00:00"/>
    <n v="0.44"/>
    <n v="1"/>
    <n v="5.6"/>
    <x v="0"/>
    <s v="Ruidoso"/>
    <s v="No considerar"/>
    <x v="0"/>
  </r>
  <r>
    <n v="5526210"/>
    <s v="The TriBeCa Apartment â€” Spacious Living with View"/>
    <x v="2663"/>
    <s v="Ross"/>
    <s v="186 Franklin Street"/>
    <n v="10013"/>
    <x v="0"/>
    <s v="Tribeca"/>
    <n v="4071966"/>
    <n v="-7400984"/>
    <x v="1"/>
    <x v="111"/>
    <x v="1"/>
    <n v="50"/>
    <d v="2019-06-30T00:00:00"/>
    <n v="1.07"/>
    <n v="2"/>
    <n v="5.8"/>
    <x v="0"/>
    <s v="Ruidoso"/>
    <s v="No considerar"/>
    <x v="0"/>
  </r>
  <r>
    <n v="1860838"/>
    <s v="Affordable Private Room in NYC! "/>
    <x v="2664"/>
    <s v="Alex"/>
    <s v="555 West 171st Street"/>
    <n v="10032"/>
    <x v="0"/>
    <s v="Washington Heights"/>
    <n v="4084278"/>
    <n v="-7393725"/>
    <x v="0"/>
    <x v="29"/>
    <x v="0"/>
    <n v="79"/>
    <d v="2019-06-23T00:00:00"/>
    <n v="1.1499999999999999"/>
    <n v="1"/>
    <n v="5.6"/>
    <x v="0"/>
    <s v="Ruidoso"/>
    <s v="No considerar"/>
    <x v="0"/>
  </r>
  <r>
    <n v="1668328"/>
    <s v="Quiet Williamsburg apartment"/>
    <x v="2665"/>
    <s v="Jae"/>
    <s v="578 Grand Street"/>
    <n v="11206"/>
    <x v="1"/>
    <s v="Williamsburg"/>
    <n v="4071084"/>
    <n v="-7394861"/>
    <x v="1"/>
    <x v="34"/>
    <x v="6"/>
    <n v="201"/>
    <d v="2019-06-19T00:00:00"/>
    <n v="2.85"/>
    <n v="1"/>
    <n v="6.9"/>
    <x v="0"/>
    <s v="Ruidoso"/>
    <s v="No considerar"/>
    <x v="0"/>
  </r>
  <r>
    <n v="1591811"/>
    <s v="Sunlit apartment in Williamsburg"/>
    <x v="2665"/>
    <s v="Jae"/>
    <s v="385 Union Avenue"/>
    <n v="11211"/>
    <x v="1"/>
    <s v="Williamsburg"/>
    <n v="4071188"/>
    <n v="-7395155"/>
    <x v="1"/>
    <x v="34"/>
    <x v="6"/>
    <n v="198"/>
    <d v="2019-06-17T00:00:00"/>
    <n v="2.78"/>
    <n v="1"/>
    <n v="6.9"/>
    <x v="0"/>
    <s v="Ruidoso"/>
    <s v="No considerar"/>
    <x v="0"/>
  </r>
  <r>
    <n v="1551044"/>
    <s v="Nexus of the Universe!"/>
    <x v="2666"/>
    <s v="Tommy"/>
    <s v="255 Bowery"/>
    <n v="10002"/>
    <x v="0"/>
    <s v="Lower East Side"/>
    <n v="4072317"/>
    <n v="-739929"/>
    <x v="1"/>
    <x v="91"/>
    <x v="0"/>
    <n v="105"/>
    <d v="2019-06-19T00:00:00"/>
    <n v="1.49"/>
    <n v="1"/>
    <n v="5.6"/>
    <x v="0"/>
    <s v="Ruidoso"/>
    <s v="No considerar"/>
    <x v="0"/>
  </r>
  <r>
    <n v="2169765"/>
    <s v="Lower Park Avenue Pre War"/>
    <x v="2667"/>
    <s v="James"/>
    <s v="45 Park Avenue"/>
    <n v="10016"/>
    <x v="0"/>
    <s v="Murray Hill"/>
    <n v="4074855"/>
    <n v="-7398001"/>
    <x v="1"/>
    <x v="144"/>
    <x v="1"/>
    <n v="0"/>
    <d v="2016-01-03T00:00:00"/>
    <n v="0.13"/>
    <n v="4"/>
    <n v="6.1"/>
    <x v="0"/>
    <s v="Ruidoso"/>
    <s v="No considerar"/>
    <x v="0"/>
  </r>
  <r>
    <n v="1589248"/>
    <s v="Hip Apartment in Williamsburg"/>
    <x v="2668"/>
    <s v="Kate"/>
    <s v="155 South 8th Street"/>
    <n v="11211"/>
    <x v="1"/>
    <s v="Williamsburg"/>
    <n v="4070951"/>
    <n v="-7396262"/>
    <x v="1"/>
    <x v="48"/>
    <x v="1"/>
    <n v="1"/>
    <d v="2015-07-16T00:00:00"/>
    <n v="0.02"/>
    <n v="1"/>
    <n v="6.9"/>
    <x v="0"/>
    <s v="Ruidoso"/>
    <s v="No considerar"/>
    <x v="0"/>
  </r>
  <r>
    <n v="4950357"/>
    <s v="Quiet Room, Near Columbia University &amp; Subway"/>
    <x v="2669"/>
    <s v="James &amp; Shaun"/>
    <s v="Mott Hall School 71"/>
    <n v="10027"/>
    <x v="0"/>
    <s v="Harlem"/>
    <n v="4081561"/>
    <n v="-7395264"/>
    <x v="0"/>
    <x v="57"/>
    <x v="1"/>
    <n v="203"/>
    <d v="2019-06-28T00:00:00"/>
    <n v="3.89"/>
    <n v="1"/>
    <n v="5.6"/>
    <x v="0"/>
    <s v="Ruidoso"/>
    <s v="No considerar"/>
    <x v="0"/>
  </r>
  <r>
    <n v="3251638"/>
    <s v="Subletting in CrownHeights,Brooklyn"/>
    <x v="2670"/>
    <s v="Sara"/>
    <s v="855 Nostrand Avenue"/>
    <n v="11225"/>
    <x v="1"/>
    <s v="Crown Heights"/>
    <n v="4066758"/>
    <n v="-7395033"/>
    <x v="0"/>
    <x v="24"/>
    <x v="1"/>
    <n v="0"/>
    <d v="2019-07-02T00:00:00"/>
    <n v="3.9"/>
    <n v="1"/>
    <n v="6.9"/>
    <x v="0"/>
    <s v="Ruidoso"/>
    <s v="No considerar"/>
    <x v="0"/>
  </r>
  <r>
    <n v="1785187"/>
    <s v="Classic Cool Comfortable LES"/>
    <x v="2671"/>
    <s v="Rock"/>
    <s v="167 Suffolk Street"/>
    <n v="10002"/>
    <x v="0"/>
    <s v="Lower East Side"/>
    <n v="4072131"/>
    <n v="-7398527"/>
    <x v="0"/>
    <x v="6"/>
    <x v="0"/>
    <n v="210"/>
    <d v="2019-07-05T00:00:00"/>
    <n v="3.01"/>
    <n v="1"/>
    <n v="5.6"/>
    <x v="0"/>
    <s v="Ruidoso"/>
    <s v="No considerar"/>
    <x v="0"/>
  </r>
  <r>
    <n v="1979579"/>
    <s v="Best Central Park/NYC View Apt"/>
    <x v="2672"/>
    <s v="Jason"/>
    <s v="15 West 84th Street"/>
    <n v="10024"/>
    <x v="0"/>
    <s v="Upper West Side"/>
    <n v="4078468"/>
    <n v="-7397137"/>
    <x v="1"/>
    <x v="111"/>
    <x v="1"/>
    <n v="0"/>
    <d v="2019-06-23T00:00:00"/>
    <n v="0.02"/>
    <n v="1"/>
    <n v="5.6"/>
    <x v="0"/>
    <s v="Ruidoso"/>
    <s v="No considerar"/>
    <x v="0"/>
  </r>
  <r>
    <n v="2022920"/>
    <s v="UES"/>
    <x v="2673"/>
    <s v="Allison"/>
    <s v="244 East 90th Street"/>
    <n v="10128"/>
    <x v="0"/>
    <s v="Upper East Side"/>
    <n v="4078081"/>
    <n v="-7395045"/>
    <x v="1"/>
    <x v="21"/>
    <x v="1"/>
    <n v="0"/>
    <d v="2016-04-18T00:00:00"/>
    <n v="0.02"/>
    <n v="1"/>
    <n v="5.6"/>
    <x v="0"/>
    <s v="Ruidoso"/>
    <s v="No considerar"/>
    <x v="0"/>
  </r>
  <r>
    <n v="2671737"/>
    <s v="Private room in shared 2BR"/>
    <x v="2674"/>
    <s v="Micky"/>
    <s v="3865 Broadway"/>
    <n v="10032"/>
    <x v="0"/>
    <s v="Washington Heights"/>
    <n v="4083677"/>
    <n v="-7394314"/>
    <x v="0"/>
    <x v="70"/>
    <x v="0"/>
    <n v="1"/>
    <d v="2014-04-22T00:00:00"/>
    <n v="0.02"/>
    <n v="1"/>
    <n v="5.6"/>
    <x v="0"/>
    <s v="Ruidoso"/>
    <s v="No considerar"/>
    <x v="0"/>
  </r>
  <r>
    <n v="1538077"/>
    <s v="New Listing!  Terrific Price."/>
    <x v="2675"/>
    <s v="Valerie"/>
    <s v="30 Bayard Street"/>
    <n v="11211"/>
    <x v="1"/>
    <s v="Greenpoint"/>
    <n v="4071938"/>
    <n v="-7395136"/>
    <x v="0"/>
    <x v="19"/>
    <x v="6"/>
    <n v="11"/>
    <d v="2014-02-03T00:00:00"/>
    <n v="0.16"/>
    <n v="1"/>
    <n v="6.9"/>
    <x v="0"/>
    <s v="Ruidoso"/>
    <s v="No considerar"/>
    <x v="0"/>
  </r>
  <r>
    <n v="1801036"/>
    <s v="Private room with sleeping loft"/>
    <x v="2675"/>
    <s v="Valerie"/>
    <s v="30 Bayard Street"/>
    <n v="11211"/>
    <x v="1"/>
    <s v="Williamsburg"/>
    <n v="407187"/>
    <n v="-7395133"/>
    <x v="0"/>
    <x v="46"/>
    <x v="6"/>
    <n v="14"/>
    <d v="2014-02-01T00:00:00"/>
    <n v="0.2"/>
    <n v="1"/>
    <n v="6.9"/>
    <x v="0"/>
    <s v="Ruidoso"/>
    <s v="No considerar"/>
    <x v="0"/>
  </r>
  <r>
    <n v="3662827"/>
    <s v="Nolita Duplex w/ private terrace"/>
    <x v="2676"/>
    <s v="Brooke"/>
    <s v="217 Mott Street"/>
    <n v="10012"/>
    <x v="0"/>
    <s v="Nolita"/>
    <n v="4072168"/>
    <n v="-7399544"/>
    <x v="1"/>
    <x v="228"/>
    <x v="0"/>
    <n v="51"/>
    <d v="2019-06-30T00:00:00"/>
    <n v="0.88"/>
    <n v="1"/>
    <n v="5.6"/>
    <x v="0"/>
    <s v="Ruidoso"/>
    <s v="No considerar"/>
    <x v="0"/>
  </r>
  <r>
    <n v="6792415"/>
    <s v="Family getaway with amazing roof."/>
    <x v="2677"/>
    <s v="Gabriel"/>
    <s v="159 Driggs Avenue"/>
    <n v="11222"/>
    <x v="1"/>
    <s v="Greenpoint"/>
    <n v="4072278"/>
    <n v="-7394478"/>
    <x v="1"/>
    <x v="48"/>
    <x v="6"/>
    <n v="8"/>
    <d v="2016-08-15T00:00:00"/>
    <n v="0.17"/>
    <n v="1"/>
    <n v="6.9"/>
    <x v="0"/>
    <s v="Ruidoso"/>
    <s v="No considerar"/>
    <x v="0"/>
  </r>
  <r>
    <n v="1534782"/>
    <s v="Cozy"/>
    <x v="2678"/>
    <s v="Leonice"/>
    <s v="798 Atlantic Avenue"/>
    <n v="11217"/>
    <x v="1"/>
    <s v="Prospect Heights"/>
    <n v="4068249"/>
    <n v="-7397139"/>
    <x v="0"/>
    <x v="65"/>
    <x v="1"/>
    <n v="73"/>
    <d v="2019-05-13T00:00:00"/>
    <n v="1.1000000000000001"/>
    <n v="1"/>
    <n v="6.9"/>
    <x v="0"/>
    <s v="Ruidoso"/>
    <s v="No considerar"/>
    <x v="0"/>
  </r>
  <r>
    <n v="4936023"/>
    <s v="Nice studio in Midtown Manhattan"/>
    <x v="2679"/>
    <s v="Zahid"/>
    <s v="934 2nd Avenue"/>
    <n v="10022"/>
    <x v="0"/>
    <s v="Midtown"/>
    <n v="4075462"/>
    <n v="-7396869"/>
    <x v="1"/>
    <x v="34"/>
    <x v="6"/>
    <n v="168"/>
    <d v="2019-06-16T00:00:00"/>
    <n v="3.1"/>
    <n v="1"/>
    <n v="5.6"/>
    <x v="0"/>
    <s v="Ruidoso"/>
    <s v="No considerar"/>
    <x v="0"/>
  </r>
  <r>
    <n v="3660983"/>
    <s v="Amazing LOFT in Prime Williamsburg"/>
    <x v="2680"/>
    <s v="Maggie"/>
    <s v="Junior High School 126 Leonard Street"/>
    <n v="11222"/>
    <x v="1"/>
    <s v="Greenpoint"/>
    <n v="4071952"/>
    <n v="-7394844"/>
    <x v="0"/>
    <x v="0"/>
    <x v="2"/>
    <n v="1"/>
    <d v="2016-05-14T00:00:00"/>
    <n v="0.03"/>
    <n v="1"/>
    <n v="6.9"/>
    <x v="0"/>
    <s v="Ruidoso"/>
    <s v="No considerar"/>
    <x v="0"/>
  </r>
  <r>
    <n v="3869762"/>
    <s v="Upper East Side Manhattan 1 Bed Apt"/>
    <x v="2681"/>
    <s v="Manuel"/>
    <s v="1600 3rd Avenue"/>
    <n v="10128"/>
    <x v="0"/>
    <s v="Upper East Side"/>
    <n v="4078124"/>
    <n v="-7395227"/>
    <x v="1"/>
    <x v="7"/>
    <x v="1"/>
    <n v="0"/>
    <d v="2015-12-06T00:00:00"/>
    <n v="0.03"/>
    <n v="1"/>
    <n v="5.6"/>
    <x v="0"/>
    <s v="Ruidoso"/>
    <s v="No considerar"/>
    <x v="0"/>
  </r>
  <r>
    <n v="1533807"/>
    <s v="Sunny Spacious Dwelling"/>
    <x v="2682"/>
    <s v="Kris"/>
    <s v="540 East 22nd Street"/>
    <n v="11226"/>
    <x v="1"/>
    <s v="Flatbush"/>
    <n v="4063863"/>
    <n v="-7395729"/>
    <x v="1"/>
    <x v="116"/>
    <x v="7"/>
    <n v="22"/>
    <d v="2019-06-21T00:00:00"/>
    <n v="0.49"/>
    <n v="1"/>
    <n v="6.9"/>
    <x v="0"/>
    <s v="Ruidoso"/>
    <s v="Dentro del presupuesto"/>
    <x v="0"/>
  </r>
  <r>
    <n v="6115275"/>
    <s v="Cozy studio near Grand Central"/>
    <x v="2683"/>
    <s v="An"/>
    <s v="Wells Fargo East 42nd Street"/>
    <n v="10017"/>
    <x v="0"/>
    <s v="Midtown"/>
    <n v="4075102"/>
    <n v="-7397447"/>
    <x v="1"/>
    <x v="26"/>
    <x v="1"/>
    <n v="0"/>
    <d v="2018-12-26T00:00:00"/>
    <n v="0.04"/>
    <n v="1"/>
    <n v="5.6"/>
    <x v="0"/>
    <s v="Ruidoso"/>
    <s v="No considerar"/>
    <x v="0"/>
  </r>
  <r>
    <n v="1530386"/>
    <s v="A Lovely 2br in Chelsea"/>
    <x v="2684"/>
    <s v="Nikhil"/>
    <s v="316 West 14th Street"/>
    <n v="10014"/>
    <x v="0"/>
    <s v="West Village"/>
    <n v="4073988"/>
    <n v="-740036"/>
    <x v="1"/>
    <x v="25"/>
    <x v="6"/>
    <n v="68"/>
    <d v="2019-06-20T00:00:00"/>
    <n v="1.1399999999999999"/>
    <n v="1"/>
    <n v="5.6"/>
    <x v="0"/>
    <s v="Ruidoso"/>
    <s v="No considerar"/>
    <x v="0"/>
  </r>
  <r>
    <n v="3039110"/>
    <s v="The proud New Yorker Room"/>
    <x v="2685"/>
    <s v="Genae"/>
    <s v="161 McClellan Street"/>
    <n v="10456"/>
    <x v="3"/>
    <s v="Concourse Village"/>
    <n v="4083288"/>
    <n v="-7391834"/>
    <x v="0"/>
    <x v="19"/>
    <x v="1"/>
    <n v="21"/>
    <d v="2019-06-02T00:00:00"/>
    <n v="0.36"/>
    <n v="5"/>
    <n v="7.84"/>
    <x v="0"/>
    <s v="Ruidoso"/>
    <s v="No considerar"/>
    <x v="0"/>
  </r>
  <r>
    <n v="3181376"/>
    <s v="Homey, inviting 1BR w/ lots of room"/>
    <x v="2686"/>
    <s v="Matthew"/>
    <s v="4 Bogardus Place"/>
    <n v="10040"/>
    <x v="0"/>
    <s v="Inwood"/>
    <n v="4085893"/>
    <n v="-7392985"/>
    <x v="1"/>
    <x v="6"/>
    <x v="0"/>
    <n v="1"/>
    <d v="2016-01-03T00:00:00"/>
    <n v="0.02"/>
    <n v="1"/>
    <n v="5.6"/>
    <x v="0"/>
    <s v="Ruidoso"/>
    <s v="No considerar"/>
    <x v="0"/>
  </r>
  <r>
    <n v="1703834"/>
    <s v="Your Own Private Room To Sleep In! BEAUTIFUL!"/>
    <x v="2687"/>
    <s v="Rob"/>
    <s v="647 Flatbush Avenue"/>
    <n v="11225"/>
    <x v="1"/>
    <s v="Prospect-Lefferts Gardens"/>
    <n v="4065763"/>
    <n v="-7396029"/>
    <x v="0"/>
    <x v="123"/>
    <x v="6"/>
    <n v="108"/>
    <d v="2019-06-16T00:00:00"/>
    <n v="1.61"/>
    <n v="1"/>
    <n v="6.9"/>
    <x v="0"/>
    <s v="Ruidoso"/>
    <s v="No considerar"/>
    <x v="0"/>
  </r>
  <r>
    <n v="1524017"/>
    <s v="CHELSEA BROWNSTONE 1BRM GARDEN APT "/>
    <x v="2688"/>
    <s v="Tabita"/>
    <s v="342 West 21st Street"/>
    <n v="10011"/>
    <x v="0"/>
    <s v="Chelsea"/>
    <n v="4074461"/>
    <n v="-7400172"/>
    <x v="1"/>
    <x v="48"/>
    <x v="2"/>
    <n v="50"/>
    <d v="2019-06-13T00:00:00"/>
    <n v="0.91"/>
    <n v="1"/>
    <n v="5.6"/>
    <x v="0"/>
    <s v="Ruidoso"/>
    <s v="No considerar"/>
    <x v="0"/>
  </r>
  <r>
    <n v="1552242"/>
    <s v="Single family home 2 bedrooms  2 bathrooms"/>
    <x v="2689"/>
    <s v="Jessica"/>
    <s v="37-09 Crescent Street"/>
    <n v="11101"/>
    <x v="2"/>
    <s v="Long Island City"/>
    <n v="4075676"/>
    <n v="-7393463"/>
    <x v="1"/>
    <x v="21"/>
    <x v="0"/>
    <n v="184"/>
    <d v="2019-06-26T00:00:00"/>
    <n v="2.65"/>
    <n v="5"/>
    <n v="6.24"/>
    <x v="0"/>
    <s v="Ruidoso"/>
    <s v="No considerar"/>
    <x v="0"/>
  </r>
  <r>
    <n v="1521335"/>
    <s v="Private Room in Brooklyn Brownstone"/>
    <x v="2690"/>
    <s v="Ivey"/>
    <s v="161 Jefferson Avenue"/>
    <n v="11216"/>
    <x v="1"/>
    <s v="Bedford-Stuyvesant"/>
    <n v="4068329"/>
    <n v="-7395111"/>
    <x v="0"/>
    <x v="46"/>
    <x v="0"/>
    <n v="2"/>
    <d v="2016-07-09T00:00:00"/>
    <n v="0.05"/>
    <n v="1"/>
    <n v="6.9"/>
    <x v="0"/>
    <s v="Ruidoso"/>
    <s v="No considerar"/>
    <x v="0"/>
  </r>
  <r>
    <n v="1521318"/>
    <s v="modern, convenient safe Midwood, Brooklyn"/>
    <x v="2691"/>
    <s v="Charlotte &amp; Aaron"/>
    <s v="940 East 16th Street"/>
    <n v="11230"/>
    <x v="1"/>
    <s v="Midwood"/>
    <n v="4062666"/>
    <n v="-7396094"/>
    <x v="0"/>
    <x v="45"/>
    <x v="0"/>
    <n v="46"/>
    <d v="2019-07-01T00:00:00"/>
    <n v="0.76"/>
    <n v="1"/>
    <n v="6.9"/>
    <x v="0"/>
    <s v="Ruidoso"/>
    <s v="No considerar"/>
    <x v="0"/>
  </r>
  <r>
    <n v="1584060"/>
    <s v="Safe upscale room, Flatbush, Brooklyn, near subway"/>
    <x v="2691"/>
    <s v="Charlotte &amp; Aaron"/>
    <s v="910 East 16th Street"/>
    <n v="11230"/>
    <x v="1"/>
    <s v="Midwood"/>
    <n v="4062733"/>
    <n v="-7396102"/>
    <x v="0"/>
    <x v="12"/>
    <x v="3"/>
    <n v="38"/>
    <d v="2019-05-14T00:00:00"/>
    <n v="0.56000000000000005"/>
    <n v="1"/>
    <n v="6.9"/>
    <x v="0"/>
    <s v="Ruidoso"/>
    <s v="No considerar"/>
    <x v="0"/>
  </r>
  <r>
    <n v="5136673"/>
    <s v="Spacious Brooklyn Loft/private room"/>
    <x v="2692"/>
    <s v="Theresa"/>
    <s v="997 Jefferson Avenue"/>
    <n v="11221"/>
    <x v="1"/>
    <s v="Bedford-Stuyvesant"/>
    <n v="4068716"/>
    <n v="-7391882"/>
    <x v="0"/>
    <x v="65"/>
    <x v="7"/>
    <n v="0"/>
    <d v="2015-07-15T00:00:00"/>
    <n v="7.0000000000000007E-2"/>
    <n v="1"/>
    <n v="6.9"/>
    <x v="0"/>
    <s v="Ruidoso"/>
    <s v="Dentro del presupuesto"/>
    <x v="0"/>
  </r>
  <r>
    <n v="1519994"/>
    <s v="McSimon's | Queen Room | 10 mins from JFK"/>
    <x v="2693"/>
    <s v="Cynthia And Froebel"/>
    <s v="965 East 83rd Street"/>
    <n v="11236"/>
    <x v="1"/>
    <s v="Canarsie"/>
    <n v="4063591"/>
    <n v="-7390941"/>
    <x v="0"/>
    <x v="12"/>
    <x v="0"/>
    <n v="1"/>
    <d v="2019-01-04T00:00:00"/>
    <n v="0.16"/>
    <n v="1"/>
    <n v="6.9"/>
    <x v="0"/>
    <s v="Ruidoso"/>
    <s v="No considerar"/>
    <x v="0"/>
  </r>
  <r>
    <n v="1519957"/>
    <s v="BedStuy with a View"/>
    <x v="2694"/>
    <s v="Cat"/>
    <s v="204 Pulaski Street"/>
    <n v="11206"/>
    <x v="1"/>
    <s v="Bedford-Stuyvesant"/>
    <n v="4069289"/>
    <n v="-7394356"/>
    <x v="0"/>
    <x v="30"/>
    <x v="0"/>
    <n v="52"/>
    <d v="2019-06-24T00:00:00"/>
    <n v="2.44"/>
    <n v="1"/>
    <n v="6.9"/>
    <x v="0"/>
    <s v="Ruidoso"/>
    <s v="No considerar"/>
    <x v="0"/>
  </r>
  <r>
    <n v="2210041"/>
    <s v="CENTRAL PARK, NYC APT"/>
    <x v="2695"/>
    <s v="Mena"/>
    <s v="113 West 85th Street"/>
    <n v="10024"/>
    <x v="0"/>
    <s v="Upper West Side"/>
    <n v="4078616"/>
    <n v="-7397348"/>
    <x v="0"/>
    <x v="51"/>
    <x v="6"/>
    <n v="121"/>
    <d v="2019-06-23T00:00:00"/>
    <n v="2.06"/>
    <n v="1"/>
    <n v="5.6"/>
    <x v="0"/>
    <s v="Ruidoso"/>
    <s v="No considerar"/>
    <x v="0"/>
  </r>
  <r>
    <n v="1569396"/>
    <s v="Ditmas Park Carriage House Loft"/>
    <x v="2696"/>
    <s v="Jed"/>
    <s v="1112 Beverley Road"/>
    <n v="11218"/>
    <x v="1"/>
    <s v="Flatbush"/>
    <n v="4064361"/>
    <n v="-7396821"/>
    <x v="1"/>
    <x v="98"/>
    <x v="6"/>
    <n v="95"/>
    <d v="2019-06-29T00:00:00"/>
    <n v="1.65"/>
    <n v="1"/>
    <n v="6.9"/>
    <x v="0"/>
    <s v="Ruidoso"/>
    <s v="No considerar"/>
    <x v="0"/>
  </r>
  <r>
    <n v="2273019"/>
    <s v="Super Bowl Weekend"/>
    <x v="2697"/>
    <s v="Rhett"/>
    <s v="North Hall 445"/>
    <n v="10107"/>
    <x v="0"/>
    <s v="Upper West Side"/>
    <n v="4077018"/>
    <n v="-7398643"/>
    <x v="1"/>
    <x v="5"/>
    <x v="1"/>
    <n v="0"/>
    <d v="2017-12-18T00:00:00"/>
    <n v="0.04"/>
    <n v="1"/>
    <n v="5.6"/>
    <x v="0"/>
    <s v="Ruidoso"/>
    <s v="No considerar"/>
    <x v="0"/>
  </r>
  <r>
    <n v="1617488"/>
    <s v="Rooftop Oasis in Brooklyn for Shoots &amp; Gigs"/>
    <x v="2698"/>
    <s v="Stephanie"/>
    <s v="Lafayette Gardens Playground Franklin Avenue"/>
    <n v="11225"/>
    <x v="1"/>
    <s v="Bedford-Stuyvesant"/>
    <n v="4069017"/>
    <n v="-7395757"/>
    <x v="1"/>
    <x v="111"/>
    <x v="1"/>
    <n v="48"/>
    <d v="2015-10-11T00:00:00"/>
    <n v="0.68"/>
    <n v="1"/>
    <n v="7"/>
    <x v="0"/>
    <s v="Ruidoso"/>
    <s v="No considerar"/>
    <x v="0"/>
  </r>
  <r>
    <n v="1515659"/>
    <s v="Relax at our duplex + backyard"/>
    <x v="2699"/>
    <s v="Romi"/>
    <s v="380 Lexington Avenue"/>
    <n v="11216"/>
    <x v="1"/>
    <s v="Bedford-Stuyvesant"/>
    <n v="406882"/>
    <n v="-7394645"/>
    <x v="1"/>
    <x v="89"/>
    <x v="2"/>
    <n v="3"/>
    <d v="2014-04-02T00:00:00"/>
    <n v="0.04"/>
    <n v="1"/>
    <n v="6.9"/>
    <x v="0"/>
    <s v="Ruidoso"/>
    <s v="No considerar"/>
    <x v="0"/>
  </r>
  <r>
    <n v="1515611"/>
    <s v="AMAZING, HUGE NEW YORK LOFT!"/>
    <x v="2700"/>
    <s v="Habib"/>
    <s v="334 Grand Avenue"/>
    <n v="11238"/>
    <x v="1"/>
    <s v="Clinton Hill"/>
    <n v="4068639"/>
    <n v="-739624"/>
    <x v="1"/>
    <x v="89"/>
    <x v="0"/>
    <n v="38"/>
    <d v="2019-06-25T00:00:00"/>
    <n v="0.54"/>
    <n v="1"/>
    <n v="6.9"/>
    <x v="0"/>
    <s v="Ruidoso"/>
    <s v="No considerar"/>
    <x v="0"/>
  </r>
  <r>
    <n v="2677779"/>
    <s v="Quaint Room "/>
    <x v="2701"/>
    <s v="Favio"/>
    <s v="35-45 90th Street"/>
    <n v="11372"/>
    <x v="2"/>
    <s v="Jackson Heights"/>
    <n v="4075107"/>
    <n v="-7387654"/>
    <x v="0"/>
    <x v="28"/>
    <x v="2"/>
    <n v="66"/>
    <d v="2019-05-27T00:00:00"/>
    <n v="1.05"/>
    <n v="5"/>
    <n v="6.24"/>
    <x v="0"/>
    <s v="Ruidoso"/>
    <s v="No considerar"/>
    <x v="0"/>
  </r>
  <r>
    <n v="1733054"/>
    <s v="Williamsburg Brooklyn, Parkside Penthouse NYC View"/>
    <x v="2702"/>
    <s v="John"/>
    <s v="26 Richardson Street"/>
    <n v="11211"/>
    <x v="1"/>
    <s v="Williamsburg"/>
    <n v="407179"/>
    <n v="-7395103"/>
    <x v="0"/>
    <x v="34"/>
    <x v="1"/>
    <n v="340"/>
    <d v="2019-07-01T00:00:00"/>
    <n v="4.9000000000000004"/>
    <n v="1"/>
    <n v="6.9"/>
    <x v="0"/>
    <s v="Ruidoso"/>
    <s v="No considerar"/>
    <x v="0"/>
  </r>
  <r>
    <n v="1511534"/>
    <s v="Huge Room with View in Bushwick!"/>
    <x v="2703"/>
    <s v="Jordan"/>
    <s v="194 Irving Avenue"/>
    <n v="11237"/>
    <x v="1"/>
    <s v="Bushwick"/>
    <n v="4070121"/>
    <n v="-7391883"/>
    <x v="0"/>
    <x v="76"/>
    <x v="2"/>
    <n v="21"/>
    <d v="2018-11-30T00:00:00"/>
    <n v="0.36"/>
    <n v="1"/>
    <n v="6.9"/>
    <x v="0"/>
    <s v="Ruidoso"/>
    <s v="Dentro del presupuesto"/>
    <x v="0"/>
  </r>
  <r>
    <n v="1511216"/>
    <s v="Private room in 2 bedroom apartment"/>
    <x v="2704"/>
    <s v="Tov"/>
    <s v="Columbia Products 221"/>
    <n v="11206"/>
    <x v="1"/>
    <s v="Williamsburg"/>
    <n v="407057"/>
    <n v="-7393836"/>
    <x v="0"/>
    <x v="9"/>
    <x v="6"/>
    <n v="31"/>
    <d v="2017-03-31T00:00:00"/>
    <n v="0.44"/>
    <n v="1"/>
    <n v="6.9"/>
    <x v="0"/>
    <s v="Ruidoso"/>
    <s v="No considerar"/>
    <x v="0"/>
  </r>
  <r>
    <n v="1506985"/>
    <s v="Garden Rowhouse Duplex-2 bd/3 bth"/>
    <x v="2705"/>
    <s v="Omar"/>
    <s v="52 East 118th Street"/>
    <n v="10035"/>
    <x v="0"/>
    <s v="East Harlem"/>
    <n v="4080108"/>
    <n v="-7394346"/>
    <x v="1"/>
    <x v="122"/>
    <x v="3"/>
    <n v="60"/>
    <d v="2019-06-19T00:00:00"/>
    <n v="0.85"/>
    <n v="1"/>
    <n v="5.6"/>
    <x v="0"/>
    <s v="Ruidoso"/>
    <s v="No considerar"/>
    <x v="0"/>
  </r>
  <r>
    <n v="1950603"/>
    <s v="Cozy NYC apt. 10min to Central Park"/>
    <x v="2706"/>
    <s v="Daan"/>
    <s v="34-20 45th Street"/>
    <n v="11101"/>
    <x v="2"/>
    <s v="Long Island City"/>
    <n v="4075401"/>
    <n v="-7391757"/>
    <x v="1"/>
    <x v="145"/>
    <x v="2"/>
    <n v="2"/>
    <d v="2015-07-25T00:00:00"/>
    <n v="0.03"/>
    <n v="5"/>
    <n v="6.24"/>
    <x v="0"/>
    <s v="Ruidoso"/>
    <s v="No considerar"/>
    <x v="0"/>
  </r>
  <r>
    <n v="1598785"/>
    <s v="SUNNY STUDIO MIDTOWN EAST W/DOORMAN"/>
    <x v="2707"/>
    <s v="Maria"/>
    <s v="235 East 46th Street"/>
    <n v="10017"/>
    <x v="0"/>
    <s v="Midtown"/>
    <n v="407529"/>
    <n v="-7397094"/>
    <x v="1"/>
    <x v="91"/>
    <x v="2"/>
    <n v="116"/>
    <d v="2019-05-27T00:00:00"/>
    <n v="1.65"/>
    <n v="1"/>
    <n v="5.6"/>
    <x v="0"/>
    <s v="Ruidoso"/>
    <s v="No considerar"/>
    <x v="0"/>
  </r>
  <r>
    <n v="3953942"/>
    <s v="Spacious 1 Bedroom Apt in Brooklyn"/>
    <x v="2708"/>
    <s v="Justine"/>
    <s v="Eastern Parkway North Mall Brooklyn"/>
    <n v="11225"/>
    <x v="1"/>
    <s v="Crown Heights"/>
    <n v="4067042"/>
    <n v="-7395608"/>
    <x v="1"/>
    <x v="100"/>
    <x v="6"/>
    <n v="76"/>
    <d v="2019-06-16T00:00:00"/>
    <n v="1.3"/>
    <n v="1"/>
    <n v="6.9"/>
    <x v="0"/>
    <s v="Ruidoso"/>
    <s v="No considerar"/>
    <x v="0"/>
  </r>
  <r>
    <n v="2108424"/>
    <s v="Sunny Private room in Brooklyn"/>
    <x v="2709"/>
    <s v="Kenny And Christine"/>
    <s v="1473 Putnam Avenue"/>
    <n v="11237"/>
    <x v="1"/>
    <s v="Bushwick"/>
    <n v="4069636"/>
    <n v="-7391138"/>
    <x v="0"/>
    <x v="65"/>
    <x v="1"/>
    <n v="20"/>
    <d v="2019-06-15T00:00:00"/>
    <n v="0.32"/>
    <n v="1"/>
    <n v="6.9"/>
    <x v="0"/>
    <s v="Ruidoso"/>
    <s v="No considerar"/>
    <x v="0"/>
  </r>
  <r>
    <n v="2016579"/>
    <s v="Cozy Private room in Brooklyn"/>
    <x v="2709"/>
    <s v="Kenny And Christine"/>
    <s v="432 Irving Avenue"/>
    <n v="11237"/>
    <x v="1"/>
    <s v="Bushwick"/>
    <n v="4069641"/>
    <n v="-7390994"/>
    <x v="0"/>
    <x v="65"/>
    <x v="1"/>
    <n v="13"/>
    <d v="2018-12-01T00:00:00"/>
    <n v="0.49"/>
    <n v="1"/>
    <n v="6.9"/>
    <x v="0"/>
    <s v="Ruidoso"/>
    <s v="No considerar"/>
    <x v="0"/>
  </r>
  <r>
    <n v="1497024"/>
    <s v="New York City Historical Brownstone Ground Floor"/>
    <x v="2710"/>
    <s v="Naima"/>
    <s v="The City College of New York 160"/>
    <n v="10031"/>
    <x v="0"/>
    <s v="Harlem"/>
    <n v="4082124"/>
    <n v="-7394973"/>
    <x v="1"/>
    <x v="6"/>
    <x v="6"/>
    <n v="271"/>
    <d v="2019-06-30T00:00:00"/>
    <n v="3.85"/>
    <n v="1"/>
    <n v="5.6"/>
    <x v="0"/>
    <s v="Ruidoso"/>
    <s v="No considerar"/>
    <x v="0"/>
  </r>
  <r>
    <n v="5641857"/>
    <s v="New York City Historical Brownstone First Floor."/>
    <x v="2710"/>
    <s v="Naima"/>
    <s v="The City College of New York 160"/>
    <n v="10031"/>
    <x v="0"/>
    <s v="Harlem"/>
    <n v="408215"/>
    <n v="-7395006"/>
    <x v="1"/>
    <x v="6"/>
    <x v="6"/>
    <n v="243"/>
    <d v="2019-06-28T00:00:00"/>
    <n v="4.6500000000000004"/>
    <n v="1"/>
    <n v="5.6"/>
    <x v="0"/>
    <s v="Ruidoso"/>
    <s v="No considerar"/>
    <x v="0"/>
  </r>
  <r>
    <n v="1496319"/>
    <s v="Private Huge 2br Williamsburg Artist Apartment!"/>
    <x v="2711"/>
    <s v="Rebecca"/>
    <s v="858 Metropolitan Avenue"/>
    <n v="11211"/>
    <x v="1"/>
    <s v="Williamsburg"/>
    <n v="4071471"/>
    <n v="-7394045"/>
    <x v="1"/>
    <x v="21"/>
    <x v="1"/>
    <n v="87"/>
    <d v="2019-06-27T00:00:00"/>
    <n v="1.23"/>
    <n v="1"/>
    <n v="6.9"/>
    <x v="0"/>
    <s v="Ruidoso"/>
    <s v="No considerar"/>
    <x v="0"/>
  </r>
  <r>
    <n v="5309460"/>
    <s v="Spacious Room in Uptown Manhattan"/>
    <x v="2712"/>
    <s v="Nikki"/>
    <s v="577 West 155th Street"/>
    <n v="10032"/>
    <x v="0"/>
    <s v="Washington Heights"/>
    <n v="4083299"/>
    <n v="-7394527"/>
    <x v="0"/>
    <x v="5"/>
    <x v="6"/>
    <n v="8"/>
    <d v="2018-06-23T00:00:00"/>
    <n v="0.16"/>
    <n v="1"/>
    <n v="5.6"/>
    <x v="0"/>
    <s v="Ruidoso"/>
    <s v="No considerar"/>
    <x v="0"/>
  </r>
  <r>
    <n v="1494527"/>
    <s v="Huge Loft In South Williamsburg"/>
    <x v="2713"/>
    <s v="Moses"/>
    <s v="Miss Favela 57"/>
    <n v="11249"/>
    <x v="1"/>
    <s v="Williamsburg"/>
    <n v="4071202"/>
    <n v="-7396602"/>
    <x v="1"/>
    <x v="31"/>
    <x v="6"/>
    <n v="195"/>
    <d v="2019-06-30T00:00:00"/>
    <n v="2.74"/>
    <n v="1"/>
    <n v="6.9"/>
    <x v="0"/>
    <s v="Ruidoso"/>
    <s v="No considerar"/>
    <x v="0"/>
  </r>
  <r>
    <n v="2134052"/>
    <s v="Large artsy studio with 90s style"/>
    <x v="2714"/>
    <s v="Seth"/>
    <s v="313 West 17th Street"/>
    <n v="10011"/>
    <x v="0"/>
    <s v="Chelsea"/>
    <n v="4074193"/>
    <n v="-740017"/>
    <x v="1"/>
    <x v="11"/>
    <x v="0"/>
    <n v="23"/>
    <d v="2015-12-06T00:00:00"/>
    <n v="0.36"/>
    <n v="1"/>
    <n v="5.6"/>
    <x v="0"/>
    <s v="Ruidoso"/>
    <s v="No considerar"/>
    <x v="0"/>
  </r>
  <r>
    <n v="2479193"/>
    <s v="Chic New York city apartment"/>
    <x v="2715"/>
    <s v="Vanita"/>
    <s v="Red Ball Garage 142"/>
    <n v="10016"/>
    <x v="0"/>
    <s v="Kips Bay"/>
    <n v="40744"/>
    <n v="-7398054"/>
    <x v="1"/>
    <x v="101"/>
    <x v="45"/>
    <n v="5"/>
    <d v="2016-01-06T00:00:00"/>
    <n v="0.1"/>
    <n v="1"/>
    <n v="5.6"/>
    <x v="0"/>
    <s v="Ruidoso"/>
    <s v="No considerar"/>
    <x v="0"/>
  </r>
  <r>
    <n v="1489426"/>
    <s v="New york Multi-unit building"/>
    <x v="2716"/>
    <s v="Justin"/>
    <s v="The Crest 63"/>
    <n v="10005"/>
    <x v="0"/>
    <s v="Financial District"/>
    <n v="4070582"/>
    <n v="-7400888"/>
    <x v="1"/>
    <x v="271"/>
    <x v="0"/>
    <n v="1"/>
    <d v="2018-09-13T00:00:00"/>
    <n v="0.1"/>
    <n v="1"/>
    <n v="5.7"/>
    <x v="0"/>
    <s v="Ruidoso"/>
    <s v="No considerar"/>
    <x v="0"/>
  </r>
  <r>
    <n v="1491991"/>
    <s v="Charming Brwnstn Duplex sleeps 5"/>
    <x v="2717"/>
    <s v="Molly"/>
    <s v="657 Carroll Street"/>
    <n v="11215"/>
    <x v="1"/>
    <s v="Park Slope"/>
    <n v="406747"/>
    <n v="-7397947"/>
    <x v="1"/>
    <x v="98"/>
    <x v="0"/>
    <n v="17"/>
    <d v="2018-10-22T00:00:00"/>
    <n v="0.28000000000000003"/>
    <n v="1"/>
    <n v="6.9"/>
    <x v="0"/>
    <s v="Ruidoso"/>
    <s v="No considerar"/>
    <x v="0"/>
  </r>
  <r>
    <n v="5917209"/>
    <s v="Secret Garden Apartment in Bed Stuy, Brooklyn"/>
    <x v="2718"/>
    <s v="Lauren"/>
    <s v="186 Lexington Avenue"/>
    <n v="11216"/>
    <x v="1"/>
    <s v="Bedford-Stuyvesant"/>
    <n v="4068701"/>
    <n v="-7395412"/>
    <x v="1"/>
    <x v="98"/>
    <x v="6"/>
    <n v="1"/>
    <d v="2017-06-26T00:00:00"/>
    <n v="0.04"/>
    <n v="1"/>
    <n v="6.9"/>
    <x v="0"/>
    <s v="Ruidoso"/>
    <s v="No considerar"/>
    <x v="0"/>
  </r>
  <r>
    <n v="4621923"/>
    <s v="Spacious 1BD in lovely Clinton Hill"/>
    <x v="2719"/>
    <s v="Meredith"/>
    <s v="McDonald's 840"/>
    <n v="11238"/>
    <x v="1"/>
    <s v="Prospect Heights"/>
    <n v="4068153"/>
    <n v="-7396669"/>
    <x v="1"/>
    <x v="81"/>
    <x v="1"/>
    <n v="44"/>
    <d v="2019-07-02T00:00:00"/>
    <n v="0.78"/>
    <n v="1"/>
    <n v="6.9"/>
    <x v="0"/>
    <s v="Ruidoso"/>
    <s v="No considerar"/>
    <x v="0"/>
  </r>
  <r>
    <n v="1481907"/>
    <s v="Charming BK Townhouse Home by Highland Park!"/>
    <x v="2720"/>
    <s v="Megan"/>
    <s v="19 Adler Place"/>
    <n v="11208"/>
    <x v="1"/>
    <s v="Cypress Hills"/>
    <n v="4068505"/>
    <n v="-738718"/>
    <x v="1"/>
    <x v="177"/>
    <x v="6"/>
    <n v="78"/>
    <d v="2019-06-30T00:00:00"/>
    <n v="2.4900000000000002"/>
    <n v="1"/>
    <n v="7"/>
    <x v="0"/>
    <s v="Ruidoso"/>
    <s v="No considerar"/>
    <x v="0"/>
  </r>
  <r>
    <n v="4890335"/>
    <s v="Spacious Rm in 3br apt-private bath"/>
    <x v="2721"/>
    <s v="Susan"/>
    <s v="1951 1st Avenue"/>
    <n v="10029"/>
    <x v="0"/>
    <s v="East Harlem"/>
    <n v="4078615"/>
    <n v="-7394295"/>
    <x v="0"/>
    <x v="273"/>
    <x v="11"/>
    <n v="19"/>
    <d v="2018-10-28T00:00:00"/>
    <n v="0.35"/>
    <n v="1"/>
    <n v="5.6"/>
    <x v="0"/>
    <s v="Ruidoso"/>
    <s v="No considerar"/>
    <x v="0"/>
  </r>
  <r>
    <n v="3654510"/>
    <s v="Sunny, spacious room in 3BR apt"/>
    <x v="2721"/>
    <s v="Susan"/>
    <s v="Field of Dreams East 101st Street"/>
    <n v="10029"/>
    <x v="0"/>
    <s v="East Harlem"/>
    <n v="4078698"/>
    <n v="-73944"/>
    <x v="0"/>
    <x v="3"/>
    <x v="23"/>
    <n v="14"/>
    <d v="2018-03-15T00:00:00"/>
    <n v="0.23"/>
    <n v="1"/>
    <n v="5.6"/>
    <x v="0"/>
    <s v="Ruidoso"/>
    <s v="No considerar"/>
    <x v="0"/>
  </r>
  <r>
    <n v="1480002"/>
    <s v="Huge rm in 1500sq ft loft w/lots "/>
    <x v="2722"/>
    <s v="Daren"/>
    <s v="288 Broome Street"/>
    <n v="10002"/>
    <x v="0"/>
    <s v="Lower East Side"/>
    <n v="4071862"/>
    <n v="-7399154"/>
    <x v="0"/>
    <x v="0"/>
    <x v="1"/>
    <n v="1"/>
    <d v="2013-09-16T00:00:00"/>
    <n v="0.01"/>
    <n v="1"/>
    <n v="5.6"/>
    <x v="0"/>
    <s v="Ruidoso"/>
    <s v="No considerar"/>
    <x v="0"/>
  </r>
  <r>
    <n v="2835159"/>
    <s v="Large studio"/>
    <x v="2723"/>
    <s v="Alfonso"/>
    <s v="The Halcyon 305"/>
    <n v="10022"/>
    <x v="0"/>
    <s v="Midtown"/>
    <n v="4075546"/>
    <n v="-7396762"/>
    <x v="1"/>
    <x v="197"/>
    <x v="1"/>
    <n v="1"/>
    <d v="2014-05-19T00:00:00"/>
    <n v="0.02"/>
    <n v="1"/>
    <n v="5.6"/>
    <x v="0"/>
    <s v="Ruidoso"/>
    <s v="No considerar"/>
    <x v="0"/>
  </r>
  <r>
    <n v="1476484"/>
    <s v="Spacious Sunny SoHo-Awesome Locale!"/>
    <x v="2724"/>
    <s v="Steven"/>
    <s v="55 East Houston Street"/>
    <n v="10012"/>
    <x v="0"/>
    <s v="Nolita"/>
    <n v="407245"/>
    <n v="-7399419"/>
    <x v="1"/>
    <x v="110"/>
    <x v="6"/>
    <n v="26"/>
    <d v="2017-09-30T00:00:00"/>
    <n v="0.37"/>
    <n v="1"/>
    <n v="5.6"/>
    <x v="0"/>
    <s v="Ruidoso"/>
    <s v="No considerar"/>
    <x v="0"/>
  </r>
  <r>
    <n v="1475661"/>
    <s v="Gorgeous Apt. 20 min to Manhattan!"/>
    <x v="2725"/>
    <s v="Rickey"/>
    <s v="13089 30th Drive"/>
    <n v="11102"/>
    <x v="2"/>
    <s v="Astoria"/>
    <n v="407703"/>
    <n v="-7393306"/>
    <x v="1"/>
    <x v="48"/>
    <x v="6"/>
    <n v="13"/>
    <d v="2014-09-01T00:00:00"/>
    <n v="0.18"/>
    <n v="5"/>
    <n v="6.24"/>
    <x v="0"/>
    <s v="Ruidoso"/>
    <s v="No considerar"/>
    <x v="0"/>
  </r>
  <r>
    <n v="1475084"/>
    <s v="Fun LES 1br, close to everything!"/>
    <x v="2726"/>
    <s v="Ana"/>
    <s v="35 Essex Street"/>
    <n v="10002"/>
    <x v="0"/>
    <s v="Chinatown"/>
    <n v="4071608"/>
    <n v="-7398962"/>
    <x v="1"/>
    <x v="206"/>
    <x v="0"/>
    <n v="201"/>
    <d v="2019-06-14T00:00:00"/>
    <n v="2.84"/>
    <n v="1"/>
    <n v="5.6"/>
    <x v="0"/>
    <s v="Ruidoso"/>
    <s v="No considerar"/>
    <x v="0"/>
  </r>
  <r>
    <n v="6209799"/>
    <s v="Spacious, new studio, in Gramercy"/>
    <x v="2727"/>
    <s v="Daniel"/>
    <s v="Gramercy East 301"/>
    <n v="10010"/>
    <x v="0"/>
    <s v="Gramercy"/>
    <n v="4073697"/>
    <n v="-7398074"/>
    <x v="1"/>
    <x v="5"/>
    <x v="7"/>
    <n v="5"/>
    <d v="2015-08-24T00:00:00"/>
    <n v="0.1"/>
    <n v="1"/>
    <n v="5.6"/>
    <x v="0"/>
    <s v="Ruidoso"/>
    <s v="No considerar"/>
    <x v="0"/>
  </r>
  <r>
    <n v="3307936"/>
    <s v="NYC Studio Loft in Meatpacking "/>
    <x v="2728"/>
    <s v="Tara"/>
    <s v="Restoration Hardware 9"/>
    <n v="10014"/>
    <x v="0"/>
    <s v="West Village"/>
    <n v="4073993"/>
    <n v="-7400619"/>
    <x v="1"/>
    <x v="267"/>
    <x v="1"/>
    <n v="22"/>
    <d v="2015-10-24T00:00:00"/>
    <n v="0.37"/>
    <n v="1"/>
    <n v="5.6"/>
    <x v="0"/>
    <s v="Ruidoso"/>
    <s v="No considerar"/>
    <x v="0"/>
  </r>
  <r>
    <n v="5137531"/>
    <s v="LUXURY*Doorman*Walk to Central Park"/>
    <x v="2729"/>
    <s v="Emmanuel"/>
    <s v="444 Manhattan Avenue"/>
    <n v="10026"/>
    <x v="0"/>
    <s v="Harlem"/>
    <n v="4080657"/>
    <n v="-7395532"/>
    <x v="1"/>
    <x v="56"/>
    <x v="6"/>
    <n v="5"/>
    <d v="2015-03-05T00:00:00"/>
    <n v="0.09"/>
    <n v="1"/>
    <n v="5.6"/>
    <x v="0"/>
    <s v="Ruidoso"/>
    <s v="No considerar"/>
    <x v="0"/>
  </r>
  <r>
    <n v="1782437"/>
    <s v="1800sf Urban Goddess Brooklyn Loft"/>
    <x v="2730"/>
    <s v="Claudia"/>
    <s v="275 Classon Avenue"/>
    <n v="11205"/>
    <x v="1"/>
    <s v="Bedford-Stuyvesant"/>
    <n v="4069169"/>
    <n v="-739603"/>
    <x v="1"/>
    <x v="91"/>
    <x v="6"/>
    <n v="85"/>
    <d v="2019-06-17T00:00:00"/>
    <n v="1.31"/>
    <n v="1"/>
    <n v="6.9"/>
    <x v="0"/>
    <s v="Ruidoso"/>
    <s v="No considerar"/>
    <x v="0"/>
  </r>
  <r>
    <n v="5335792"/>
    <s v="Great East Village bedroom NYC"/>
    <x v="2731"/>
    <s v="Guy"/>
    <s v="NYU Seventh Street Residence 40"/>
    <n v="10003"/>
    <x v="0"/>
    <s v="East Village"/>
    <n v="4072825"/>
    <n v="-7398879"/>
    <x v="0"/>
    <x v="6"/>
    <x v="6"/>
    <n v="0"/>
    <d v="2015-09-14T00:00:00"/>
    <n v="0.06"/>
    <n v="1"/>
    <n v="5.6"/>
    <x v="0"/>
    <s v="Ruidoso"/>
    <s v="No considerar"/>
    <x v="0"/>
  </r>
  <r>
    <n v="4028670"/>
    <s v="Luxury 1 Bedroom Sublet "/>
    <x v="2732"/>
    <s v="James"/>
    <s v="Public School 20 166"/>
    <n v="10002"/>
    <x v="0"/>
    <s v="Lower East Side"/>
    <n v="4072102"/>
    <n v="-7398622"/>
    <x v="1"/>
    <x v="61"/>
    <x v="1"/>
    <n v="0"/>
    <d v="2015-08-19T00:00:00"/>
    <n v="0.02"/>
    <n v="1"/>
    <n v="5.6"/>
    <x v="0"/>
    <s v="Ruidoso"/>
    <s v="No considerar"/>
    <x v="0"/>
  </r>
  <r>
    <n v="1059531"/>
    <s v="Staten Island1st floor Apartment"/>
    <x v="2733"/>
    <s v="Mary"/>
    <s v="11 Sharrett Place"/>
    <n v="10302"/>
    <x v="4"/>
    <s v="Port Richmond"/>
    <n v="4062922"/>
    <n v="-7413354"/>
    <x v="1"/>
    <x v="286"/>
    <x v="11"/>
    <n v="0"/>
    <d v="2019-07-02T00:00:00"/>
    <n v="0.02"/>
    <n v="1"/>
    <n v="5.09"/>
    <x v="1"/>
    <s v="Poco Ruidoso"/>
    <s v="No considerar"/>
    <x v="0"/>
  </r>
  <r>
    <n v="1598033"/>
    <s v="Staten IslandApartment - 2nd floor"/>
    <x v="2733"/>
    <s v="Mary"/>
    <s v="67 Lexington Avenue"/>
    <n v="10302"/>
    <x v="4"/>
    <s v="Port Richmond"/>
    <n v="4062947"/>
    <n v="-7413378"/>
    <x v="1"/>
    <x v="21"/>
    <x v="11"/>
    <n v="1"/>
    <d v="2015-10-07T00:00:00"/>
    <n v="0.02"/>
    <n v="1"/>
    <n v="5.09"/>
    <x v="1"/>
    <s v="Poco Ruidoso"/>
    <s v="No considerar"/>
    <x v="0"/>
  </r>
  <r>
    <n v="4084603"/>
    <s v="Prime East Village 1 Bedroom"/>
    <x v="2734"/>
    <s v="Aviad"/>
    <s v="240 East 10th Street"/>
    <n v="10009"/>
    <x v="0"/>
    <s v="East Village"/>
    <n v="4072878"/>
    <n v="-7398521"/>
    <x v="1"/>
    <x v="17"/>
    <x v="1"/>
    <n v="1"/>
    <d v="2015-05-24T00:00:00"/>
    <n v="0.02"/>
    <n v="1"/>
    <n v="5.6"/>
    <x v="0"/>
    <s v="Ruidoso"/>
    <s v="No considerar"/>
    <x v="0"/>
  </r>
  <r>
    <n v="1467238"/>
    <s v="Charming Prime Williamsburg 2 bedroom Entire home"/>
    <x v="2735"/>
    <s v="Kristen &amp; Corey"/>
    <s v="83 Kingsland Avenue"/>
    <n v="11211"/>
    <x v="1"/>
    <s v="Williamsburg"/>
    <n v="4071915"/>
    <n v="-7394061"/>
    <x v="1"/>
    <x v="47"/>
    <x v="6"/>
    <n v="80"/>
    <d v="2017-07-19T00:00:00"/>
    <n v="1.28"/>
    <n v="1"/>
    <n v="6.9"/>
    <x v="0"/>
    <s v="Ruidoso"/>
    <s v="No considerar"/>
    <x v="0"/>
  </r>
  <r>
    <n v="1467106"/>
    <s v="Bedford Stuyvesant Urban Hang Suite"/>
    <x v="2736"/>
    <s v="Diavanna"/>
    <s v="185 Tompkins Avenue"/>
    <n v="11206"/>
    <x v="1"/>
    <s v="Bedford-Stuyvesant"/>
    <n v="4069301"/>
    <n v="-7394551"/>
    <x v="1"/>
    <x v="2"/>
    <x v="0"/>
    <n v="227"/>
    <d v="2019-06-14T00:00:00"/>
    <n v="3.16"/>
    <n v="1"/>
    <n v="6.9"/>
    <x v="0"/>
    <s v="Ruidoso"/>
    <s v="No considerar"/>
    <x v="0"/>
  </r>
  <r>
    <n v="1467392"/>
    <s v="VERY BIG, BEDROOM/ PRIVATE BATHROOM."/>
    <x v="2737"/>
    <s v="Maxime"/>
    <s v="506 Malcolm X Boulevard"/>
    <n v="10037"/>
    <x v="0"/>
    <s v="Harlem"/>
    <n v="4081384"/>
    <n v="-7393973"/>
    <x v="0"/>
    <x v="28"/>
    <x v="6"/>
    <n v="125"/>
    <d v="2019-06-28T00:00:00"/>
    <n v="1.77"/>
    <n v="1"/>
    <n v="5.6"/>
    <x v="0"/>
    <s v="Ruidoso"/>
    <s v="No considerar"/>
    <x v="0"/>
  </r>
  <r>
    <n v="2897714"/>
    <s v="Amazing and Large Modern Studio"/>
    <x v="2738"/>
    <s v="Nesrine"/>
    <s v="111 East 38th Street"/>
    <n v="10016"/>
    <x v="0"/>
    <s v="Murray Hill"/>
    <n v="4074923"/>
    <n v="-7397849"/>
    <x v="1"/>
    <x v="21"/>
    <x v="2"/>
    <n v="2"/>
    <d v="2015-04-22T00:00:00"/>
    <n v="0.03"/>
    <n v="1"/>
    <n v="5.6"/>
    <x v="0"/>
    <s v="Ruidoso"/>
    <s v="No considerar"/>
    <x v="0"/>
  </r>
  <r>
    <n v="3129731"/>
    <s v="Dbl Room with Terrace and View!"/>
    <x v="2739"/>
    <s v="Hans"/>
    <s v="Church Of Our Lady Of Peace 239"/>
    <n v="10065"/>
    <x v="0"/>
    <s v="Upper East Side"/>
    <n v="4076282"/>
    <n v="-739637"/>
    <x v="0"/>
    <x v="18"/>
    <x v="1"/>
    <n v="25"/>
    <d v="2019-04-21T00:00:00"/>
    <n v="0.51"/>
    <n v="1"/>
    <n v="5.6"/>
    <x v="0"/>
    <s v="Ruidoso"/>
    <s v="No considerar"/>
    <x v="0"/>
  </r>
  <r>
    <n v="6444554"/>
    <s v="3 bedrooms in Upper East Side with amazing terrace"/>
    <x v="2739"/>
    <s v="Hans"/>
    <s v="301 East 62nd Street"/>
    <n v="10065"/>
    <x v="0"/>
    <s v="Upper East Side"/>
    <n v="4076235"/>
    <n v="-739626"/>
    <x v="1"/>
    <x v="287"/>
    <x v="3"/>
    <n v="6"/>
    <d v="2018-12-30T00:00:00"/>
    <n v="0.14000000000000001"/>
    <n v="1"/>
    <n v="5.7"/>
    <x v="0"/>
    <s v="Ruidoso"/>
    <s v="No considerar"/>
    <x v="0"/>
  </r>
  <r>
    <n v="1472009"/>
    <s v="Jupiter Suites, Rm #3- (JFK)"/>
    <x v="2740"/>
    <s v="Enyinne"/>
    <s v="Saint Albans Community Living Center 179-00"/>
    <n v="11425"/>
    <x v="2"/>
    <s v="St. Albans"/>
    <n v="4069054"/>
    <n v="-7377306"/>
    <x v="0"/>
    <x v="36"/>
    <x v="1"/>
    <n v="32"/>
    <d v="2016-09-21T00:00:00"/>
    <n v="0.45"/>
    <n v="5"/>
    <n v="6.24"/>
    <x v="0"/>
    <s v="Ruidoso"/>
    <s v="No considerar"/>
    <x v="0"/>
  </r>
  <r>
    <n v="1466081"/>
    <s v="JFK Jupiter Suites w/ Parking"/>
    <x v="2740"/>
    <s v="Enyinne"/>
    <s v="115-58 175th Street"/>
    <n v="11434"/>
    <x v="2"/>
    <s v="St. Albans"/>
    <n v="406891"/>
    <n v="-737733"/>
    <x v="0"/>
    <x v="36"/>
    <x v="1"/>
    <n v="190"/>
    <d v="2019-06-16T00:00:00"/>
    <n v="2.64"/>
    <n v="5"/>
    <n v="6.24"/>
    <x v="0"/>
    <s v="Ruidoso"/>
    <s v="No considerar"/>
    <x v="0"/>
  </r>
  <r>
    <n v="1600917"/>
    <s v="Jupiter Suites, Rm #4 w/Bthrm-(JFK)"/>
    <x v="2740"/>
    <s v="Enyinne"/>
    <s v="115-25 174th Street"/>
    <n v="11434"/>
    <x v="2"/>
    <s v="St. Albans"/>
    <n v="4069015"/>
    <n v="-7377472"/>
    <x v="0"/>
    <x v="36"/>
    <x v="1"/>
    <n v="8"/>
    <d v="2017-05-11T00:00:00"/>
    <n v="0.12"/>
    <n v="5"/>
    <n v="6.24"/>
    <x v="0"/>
    <s v="Ruidoso"/>
    <s v="No considerar"/>
    <x v="0"/>
  </r>
  <r>
    <n v="1471952"/>
    <s v="Jupiter Suites- Rm #2- (JFK)"/>
    <x v="2740"/>
    <s v="Enyinne"/>
    <s v="116th Avenue Locust Manor"/>
    <n v="11434"/>
    <x v="2"/>
    <s v="St. Albans"/>
    <n v="4068872"/>
    <n v="-7377373"/>
    <x v="0"/>
    <x v="36"/>
    <x v="1"/>
    <n v="14"/>
    <d v="2016-10-22T00:00:00"/>
    <n v="0.19"/>
    <n v="5"/>
    <n v="6.24"/>
    <x v="0"/>
    <s v="Ruidoso"/>
    <s v="No considerar"/>
    <x v="0"/>
  </r>
  <r>
    <n v="1466534"/>
    <s v="Jupiter Suites- Rm #1 (JFK)"/>
    <x v="2740"/>
    <s v="Enyinne"/>
    <s v="115-18 175th Street"/>
    <n v="11434"/>
    <x v="2"/>
    <s v="St. Albans"/>
    <n v="4069045"/>
    <n v="-7377467"/>
    <x v="0"/>
    <x v="36"/>
    <x v="1"/>
    <n v="19"/>
    <d v="2016-06-29T00:00:00"/>
    <n v="0.26"/>
    <n v="5"/>
    <n v="6.24"/>
    <x v="0"/>
    <s v="Ruidoso"/>
    <s v="No considerar"/>
    <x v="0"/>
  </r>
  <r>
    <n v="4589819"/>
    <s v="Cozy bedroom in a luxury building with 24h doorman"/>
    <x v="2741"/>
    <s v="Tysha"/>
    <s v="200 Tillary Street"/>
    <n v="11201"/>
    <x v="1"/>
    <s v="Fort Greene"/>
    <n v="4069563"/>
    <n v="-7398193"/>
    <x v="0"/>
    <x v="7"/>
    <x v="1"/>
    <n v="38"/>
    <d v="2019-07-07T00:00:00"/>
    <n v="2.06"/>
    <n v="1"/>
    <n v="6.9"/>
    <x v="0"/>
    <s v="Ruidoso"/>
    <s v="No considerar"/>
    <x v="0"/>
  </r>
  <r>
    <n v="1465446"/>
    <s v="Historic Townhouse with Private Backyard"/>
    <x v="2742"/>
    <s v="Raymond"/>
    <s v="Saint Martin's Episcopal Church West 122nd Street"/>
    <n v="10027"/>
    <x v="0"/>
    <s v="Harlem"/>
    <n v="4080533"/>
    <n v="-7394665"/>
    <x v="1"/>
    <x v="9"/>
    <x v="1"/>
    <n v="152"/>
    <d v="2019-07-04T00:00:00"/>
    <n v="4.54"/>
    <n v="1"/>
    <n v="5.6"/>
    <x v="0"/>
    <s v="Ruidoso"/>
    <s v="No considerar"/>
    <x v="0"/>
  </r>
  <r>
    <n v="2818471"/>
    <s v="Sunny Bedford Stuyvesant Townhouse"/>
    <x v="2742"/>
    <s v="Raymond"/>
    <s v="831 Hancock Street"/>
    <n v="11221"/>
    <x v="1"/>
    <s v="Bedford-Stuyvesant"/>
    <n v="4068576"/>
    <n v="-7392211"/>
    <x v="1"/>
    <x v="5"/>
    <x v="1"/>
    <n v="197"/>
    <d v="2019-07-01T00:00:00"/>
    <n v="3.19"/>
    <n v="1"/>
    <n v="6.9"/>
    <x v="0"/>
    <s v="Ruidoso"/>
    <s v="No considerar"/>
    <x v="0"/>
  </r>
  <r>
    <n v="1903288"/>
    <s v="Beautiful and spacious  bedroom in Williamsburg"/>
    <x v="2743"/>
    <s v="Nicholas"/>
    <s v="194 Devoe Street"/>
    <n v="11211"/>
    <x v="1"/>
    <s v="Williamsburg"/>
    <n v="4071351"/>
    <n v="-7394316"/>
    <x v="0"/>
    <x v="9"/>
    <x v="13"/>
    <n v="1"/>
    <d v="2017-08-26T00:00:00"/>
    <n v="0.04"/>
    <n v="1"/>
    <n v="6.9"/>
    <x v="0"/>
    <s v="Ruidoso"/>
    <s v="No considerar"/>
    <x v="0"/>
  </r>
  <r>
    <n v="4150932"/>
    <s v="Cozy Bedroom in BK Apt"/>
    <x v="2744"/>
    <s v="Morgan"/>
    <s v="303 Sterling Place"/>
    <n v="11238"/>
    <x v="1"/>
    <s v="Prospect Heights"/>
    <n v="4067579"/>
    <n v="-739679"/>
    <x v="0"/>
    <x v="57"/>
    <x v="6"/>
    <n v="174"/>
    <d v="2019-07-03T00:00:00"/>
    <n v="3"/>
    <n v="1"/>
    <n v="6.9"/>
    <x v="0"/>
    <s v="Ruidoso"/>
    <s v="No considerar"/>
    <x v="0"/>
  </r>
  <r>
    <n v="3808230"/>
    <s v="Big Beautiful Bedroom w/Private Bathroom"/>
    <x v="2744"/>
    <s v="Morgan"/>
    <s v="296 Sterling Place"/>
    <n v="11238"/>
    <x v="1"/>
    <s v="Prospect Heights"/>
    <n v="4067548"/>
    <n v="-7396802"/>
    <x v="0"/>
    <x v="92"/>
    <x v="6"/>
    <n v="206"/>
    <d v="2019-06-18T00:00:00"/>
    <n v="3.5"/>
    <n v="1"/>
    <n v="6.9"/>
    <x v="0"/>
    <s v="Ruidoso"/>
    <s v="No considerar"/>
    <x v="0"/>
  </r>
  <r>
    <n v="5010729"/>
    <s v="Quaint One Bed Apartment on UES"/>
    <x v="2745"/>
    <s v="Tom"/>
    <s v="1608 1st Avenue"/>
    <n v="10028"/>
    <x v="0"/>
    <s v="Upper East Side"/>
    <n v="4077537"/>
    <n v="-7395029"/>
    <x v="1"/>
    <x v="38"/>
    <x v="3"/>
    <n v="147"/>
    <d v="2019-06-23T00:00:00"/>
    <n v="2.76"/>
    <n v="1"/>
    <n v="5.6"/>
    <x v="0"/>
    <s v="Ruidoso"/>
    <s v="No considerar"/>
    <x v="0"/>
  </r>
  <r>
    <n v="1461965"/>
    <s v="Private Bedroom WITH a Living room!"/>
    <x v="2746"/>
    <s v="Gya"/>
    <s v="Crown Heights Center for Nursing and Rehabilitation 810"/>
    <n v="11213"/>
    <x v="1"/>
    <s v="Crown Heights"/>
    <n v="4067471"/>
    <n v="-7394571"/>
    <x v="0"/>
    <x v="178"/>
    <x v="6"/>
    <n v="90"/>
    <d v="2019-07-02T00:00:00"/>
    <n v="1.25"/>
    <n v="1"/>
    <n v="6.9"/>
    <x v="0"/>
    <s v="Ruidoso"/>
    <s v="No considerar"/>
    <x v="0"/>
  </r>
  <r>
    <n v="6428482"/>
    <s v="2C  Private Rm in Guesthouse Manhattan"/>
    <x v="2747"/>
    <s v="Bobi"/>
    <s v="62 East 129th Street"/>
    <n v="10035"/>
    <x v="0"/>
    <s v="East Harlem"/>
    <n v="4080749"/>
    <n v="-7393803"/>
    <x v="0"/>
    <x v="19"/>
    <x v="1"/>
    <n v="103"/>
    <d v="2019-05-31T00:00:00"/>
    <n v="2.0699999999999998"/>
    <n v="1"/>
    <n v="5.6"/>
    <x v="0"/>
    <s v="Ruidoso"/>
    <s v="No considerar"/>
    <x v="0"/>
  </r>
  <r>
    <n v="4016069"/>
    <s v="1C.  Private  Rm in Guesthouse Manhattan"/>
    <x v="2747"/>
    <s v="Bobi"/>
    <s v="1886 Park Avenue"/>
    <n v="10035"/>
    <x v="0"/>
    <s v="East Harlem"/>
    <n v="4080732"/>
    <n v="-7393775"/>
    <x v="0"/>
    <x v="59"/>
    <x v="1"/>
    <n v="163"/>
    <d v="2019-05-14T00:00:00"/>
    <n v="2.76"/>
    <n v="1"/>
    <n v="5.6"/>
    <x v="0"/>
    <s v="Ruidoso"/>
    <s v="No considerar"/>
    <x v="0"/>
  </r>
  <r>
    <n v="4058949"/>
    <s v="3C. Private Rm in Guesthouse Manhattan"/>
    <x v="2747"/>
    <s v="Bobi"/>
    <s v="78 East 127th Street"/>
    <n v="10035"/>
    <x v="0"/>
    <s v="East Harlem"/>
    <n v="4080617"/>
    <n v="-7393868"/>
    <x v="0"/>
    <x v="46"/>
    <x v="1"/>
    <n v="151"/>
    <d v="2019-05-09T00:00:00"/>
    <n v="2.59"/>
    <n v="1"/>
    <n v="5.6"/>
    <x v="0"/>
    <s v="Ruidoso"/>
    <s v="No considerar"/>
    <x v="0"/>
  </r>
  <r>
    <n v="1461721"/>
    <s v="3B. Private  Rm in Guesthouse Manhattan"/>
    <x v="2747"/>
    <s v="Bobi"/>
    <s v="55 East 128th Street"/>
    <n v="10035"/>
    <x v="0"/>
    <s v="East Harlem"/>
    <n v="4080759"/>
    <n v="-7393839"/>
    <x v="0"/>
    <x v="59"/>
    <x v="1"/>
    <n v="167"/>
    <d v="2019-05-07T00:00:00"/>
    <n v="2.78"/>
    <n v="1"/>
    <n v="5.6"/>
    <x v="0"/>
    <s v="Ruidoso"/>
    <s v="No considerar"/>
    <x v="0"/>
  </r>
  <r>
    <n v="2540173"/>
    <s v="Elegant Triplex Townhouse"/>
    <x v="2748"/>
    <s v="Gary"/>
    <s v="295 Saint Johns Place"/>
    <n v="11238"/>
    <x v="1"/>
    <s v="Prospect Heights"/>
    <n v="4067454"/>
    <n v="-7396803"/>
    <x v="1"/>
    <x v="31"/>
    <x v="1"/>
    <n v="24"/>
    <d v="2017-02-19T00:00:00"/>
    <n v="0.38"/>
    <n v="1"/>
    <n v="7"/>
    <x v="0"/>
    <s v="Ruidoso"/>
    <s v="No considerar"/>
    <x v="0"/>
  </r>
  <r>
    <n v="1457505"/>
    <s v="sunny beautiful studio apartment"/>
    <x v="2749"/>
    <s v="Dee"/>
    <s v="1564 Prospect Place"/>
    <n v="11233"/>
    <x v="1"/>
    <s v="Crown Heights"/>
    <n v="4067265"/>
    <n v="-739247"/>
    <x v="1"/>
    <x v="12"/>
    <x v="6"/>
    <n v="67"/>
    <d v="2018-11-12T00:00:00"/>
    <n v="0.97"/>
    <n v="1"/>
    <n v="6.9"/>
    <x v="0"/>
    <s v="Ruidoso"/>
    <s v="No considerar"/>
    <x v="0"/>
  </r>
  <r>
    <n v="4385360"/>
    <s v="Massive 1BR in the Lower East Side"/>
    <x v="2750"/>
    <s v="Eliot"/>
    <s v="109 Ludlow Street"/>
    <n v="10002"/>
    <x v="0"/>
    <s v="Lower East Side"/>
    <n v="4071938"/>
    <n v="-7398906"/>
    <x v="1"/>
    <x v="31"/>
    <x v="0"/>
    <n v="0"/>
    <d v="2016-08-07T00:00:00"/>
    <n v="0.03"/>
    <n v="1"/>
    <n v="5.6"/>
    <x v="0"/>
    <s v="Ruidoso"/>
    <s v="No considerar"/>
    <x v="0"/>
  </r>
  <r>
    <n v="4357134"/>
    <s v="Beautiful NY Gem"/>
    <x v="2751"/>
    <s v="Mamie"/>
    <s v="24-52 29th Street"/>
    <n v="11102"/>
    <x v="2"/>
    <s v="Ditmars Steinway"/>
    <n v="4077172"/>
    <n v="-7391769"/>
    <x v="1"/>
    <x v="17"/>
    <x v="1"/>
    <n v="0"/>
    <d v="2016-07-24T00:00:00"/>
    <n v="0.4"/>
    <n v="5"/>
    <n v="6.24"/>
    <x v="0"/>
    <s v="Ruidoso"/>
    <s v="No considerar"/>
    <x v="0"/>
  </r>
  <r>
    <n v="1479731"/>
    <s v="Master Bedroom in Modern Loft Apt."/>
    <x v="2752"/>
    <s v="Brian"/>
    <s v="933A Pacific Street"/>
    <n v="11238"/>
    <x v="1"/>
    <s v="Crown Heights"/>
    <n v="4068007"/>
    <n v="-7396334"/>
    <x v="0"/>
    <x v="46"/>
    <x v="0"/>
    <n v="147"/>
    <d v="2019-07-01T00:00:00"/>
    <n v="2.0499999999999998"/>
    <n v="1"/>
    <n v="6.9"/>
    <x v="0"/>
    <s v="Ruidoso"/>
    <s v="No considerar"/>
    <x v="0"/>
  </r>
  <r>
    <n v="6052129"/>
    <s v="A Charming &amp; Spacious Flat in NYC"/>
    <x v="2753"/>
    <s v="Omri"/>
    <s v="164 East 116th Street"/>
    <n v="10029"/>
    <x v="0"/>
    <s v="East Harlem"/>
    <n v="4079816"/>
    <n v="-7394111"/>
    <x v="1"/>
    <x v="51"/>
    <x v="3"/>
    <n v="14"/>
    <d v="2019-06-01T00:00:00"/>
    <n v="0.28000000000000003"/>
    <n v="1"/>
    <n v="5.6"/>
    <x v="0"/>
    <s v="Ruidoso"/>
    <s v="No considerar"/>
    <x v="0"/>
  </r>
  <r>
    <n v="5094593"/>
    <s v="Cozy room in a quite neighborhood"/>
    <x v="2754"/>
    <s v="Inez"/>
    <s v="15-80 Bell Boulevard"/>
    <n v="11360"/>
    <x v="2"/>
    <s v="Bay Terrace"/>
    <n v="4078598"/>
    <n v="-7377915"/>
    <x v="0"/>
    <x v="34"/>
    <x v="0"/>
    <n v="4"/>
    <d v="2018-05-04T00:00:00"/>
    <n v="0.08"/>
    <n v="5"/>
    <n v="6.24"/>
    <x v="0"/>
    <s v="Ruidoso"/>
    <s v="No considerar"/>
    <x v="0"/>
  </r>
  <r>
    <n v="5602027"/>
    <s v="Sunny Room in Trendy Williamsburg"/>
    <x v="2755"/>
    <s v="Shlomit"/>
    <s v="385 South 4th Street"/>
    <n v="11211"/>
    <x v="1"/>
    <s v="Williamsburg"/>
    <n v="4070827"/>
    <n v="-7395229"/>
    <x v="0"/>
    <x v="6"/>
    <x v="6"/>
    <n v="0"/>
    <d v="2018-05-08T00:00:00"/>
    <n v="0.17"/>
    <n v="1"/>
    <n v="6.9"/>
    <x v="0"/>
    <s v="Ruidoso"/>
    <s v="No considerar"/>
    <x v="0"/>
  </r>
  <r>
    <n v="5567361"/>
    <s v="Modern Apt - Vibrant Neighborhood!"/>
    <x v="2756"/>
    <s v="Danica"/>
    <s v="41 Clarkson Avenue"/>
    <n v="11226"/>
    <x v="1"/>
    <s v="Prospect-Lefferts Gardens"/>
    <n v="4065507"/>
    <n v="-7395824"/>
    <x v="1"/>
    <x v="28"/>
    <x v="1"/>
    <n v="282"/>
    <d v="2019-07-07T00:00:00"/>
    <n v="5.51"/>
    <n v="1"/>
    <n v="6.9"/>
    <x v="0"/>
    <s v="Ruidoso"/>
    <s v="No considerar"/>
    <x v="0"/>
  </r>
  <r>
    <n v="2135754"/>
    <s v="CONVENIENT Greenwich Village 2 BED!"/>
    <x v="2757"/>
    <s v="Dain"/>
    <s v="215 Sullivan Street"/>
    <n v="10012"/>
    <x v="0"/>
    <s v="Greenwich Village"/>
    <n v="4072934"/>
    <n v="-7399983"/>
    <x v="1"/>
    <x v="1"/>
    <x v="2"/>
    <n v="25"/>
    <d v="2018-08-24T00:00:00"/>
    <n v="0.42"/>
    <n v="1"/>
    <n v="5.6"/>
    <x v="0"/>
    <s v="Ruidoso"/>
    <s v="No considerar"/>
    <x v="0"/>
  </r>
  <r>
    <n v="6784378"/>
    <s v="Large Room &amp; Own Bath by train"/>
    <x v="2758"/>
    <s v="Marites"/>
    <s v="29 Rutland Road"/>
    <n v="11225"/>
    <x v="1"/>
    <s v="Prospect-Lefferts Gardens"/>
    <n v="4065894"/>
    <n v="-7395947"/>
    <x v="0"/>
    <x v="85"/>
    <x v="6"/>
    <n v="10"/>
    <d v="2018-05-07T00:00:00"/>
    <n v="0.22"/>
    <n v="1"/>
    <n v="6.9"/>
    <x v="0"/>
    <s v="Ruidoso"/>
    <s v="No considerar"/>
    <x v="0"/>
  </r>
  <r>
    <n v="3143838"/>
    <s v="Williamsburg Penthouse Private Room"/>
    <x v="2759"/>
    <s v="Marc"/>
    <s v="172 Montrose Avenue"/>
    <n v="11206"/>
    <x v="1"/>
    <s v="Williamsburg"/>
    <n v="4070724"/>
    <n v="-7394217"/>
    <x v="0"/>
    <x v="45"/>
    <x v="0"/>
    <n v="10"/>
    <d v="2015-11-02T00:00:00"/>
    <n v="0.17"/>
    <n v="1"/>
    <n v="6.9"/>
    <x v="0"/>
    <s v="Ruidoso"/>
    <s v="No considerar"/>
    <x v="0"/>
  </r>
  <r>
    <n v="3858822"/>
    <s v="Big, Sunny and QUIET West Village Studio"/>
    <x v="2760"/>
    <s v="Alexander"/>
    <s v="56 7th Avenue"/>
    <n v="10011"/>
    <x v="0"/>
    <s v="West Village"/>
    <n v="4073824"/>
    <n v="-7400027"/>
    <x v="1"/>
    <x v="91"/>
    <x v="0"/>
    <n v="45"/>
    <d v="2018-07-17T00:00:00"/>
    <n v="1.05"/>
    <n v="1"/>
    <n v="5.6"/>
    <x v="0"/>
    <s v="Ruidoso"/>
    <s v="No considerar"/>
    <x v="0"/>
  </r>
  <r>
    <n v="1449546"/>
    <s v="Cozy Studio in Flatbush"/>
    <x v="2761"/>
    <s v="Kevin"/>
    <s v="540 Ocean Avenue"/>
    <n v="11226"/>
    <x v="1"/>
    <s v="Flatbush"/>
    <n v="4064965"/>
    <n v="-7396154"/>
    <x v="1"/>
    <x v="19"/>
    <x v="11"/>
    <n v="49"/>
    <d v="2017-01-02T00:00:00"/>
    <n v="0.69"/>
    <n v="1"/>
    <n v="6.9"/>
    <x v="0"/>
    <s v="Ruidoso"/>
    <s v="No considerar"/>
    <x v="0"/>
  </r>
  <r>
    <n v="1449263"/>
    <s v="Beautiful Brooklyn Brownstone Apt"/>
    <x v="2762"/>
    <s v="Zachary"/>
    <s v="Peoples Institutional Methodist Community Church 628"/>
    <n v="11221"/>
    <x v="1"/>
    <s v="Bedford-Stuyvesant"/>
    <n v="4068665"/>
    <n v="-7393293"/>
    <x v="1"/>
    <x v="125"/>
    <x v="6"/>
    <n v="1"/>
    <d v="2016-05-04T00:00:00"/>
    <n v="0.03"/>
    <n v="1"/>
    <n v="6.9"/>
    <x v="0"/>
    <s v="Ruidoso"/>
    <s v="No considerar"/>
    <x v="0"/>
  </r>
  <r>
    <n v="1566326"/>
    <s v="Studio in South Williamsburg"/>
    <x v="2763"/>
    <s v="Bertte"/>
    <s v="773 Driggs Avenue"/>
    <n v="11211"/>
    <x v="1"/>
    <s v="Williamsburg"/>
    <n v="4071171"/>
    <n v="-7396101"/>
    <x v="1"/>
    <x v="130"/>
    <x v="11"/>
    <n v="50"/>
    <d v="2018-07-08T00:00:00"/>
    <n v="0.72"/>
    <n v="1"/>
    <n v="6.9"/>
    <x v="0"/>
    <s v="Ruidoso"/>
    <s v="No considerar"/>
    <x v="0"/>
  </r>
  <r>
    <n v="6156319"/>
    <s v="Bright Studio Perfect for the Wknd!"/>
    <x v="2764"/>
    <s v="Sara"/>
    <s v="1736 2nd Avenue"/>
    <n v="10128"/>
    <x v="0"/>
    <s v="Upper East Side"/>
    <n v="4078073"/>
    <n v="-7394976"/>
    <x v="1"/>
    <x v="115"/>
    <x v="1"/>
    <n v="4"/>
    <d v="2015-12-07T00:00:00"/>
    <n v="0.08"/>
    <n v="1"/>
    <n v="5.6"/>
    <x v="0"/>
    <s v="Ruidoso"/>
    <s v="No considerar"/>
    <x v="0"/>
  </r>
  <r>
    <n v="4686678"/>
    <s v="LARGE GREAT STUDIO HELLS KITCHEN"/>
    <x v="2765"/>
    <s v="Valmik"/>
    <s v="441 West 53rd Street"/>
    <n v="10019"/>
    <x v="0"/>
    <s v="Hell's Kitchen"/>
    <n v="4076663"/>
    <n v="-739895"/>
    <x v="1"/>
    <x v="5"/>
    <x v="1"/>
    <n v="3"/>
    <d v="2015-06-08T00:00:00"/>
    <n v="0.05"/>
    <n v="1"/>
    <n v="5.6"/>
    <x v="0"/>
    <s v="Ruidoso"/>
    <s v="No considerar"/>
    <x v="0"/>
  </r>
  <r>
    <n v="1794250"/>
    <s v="Large, bright Williamsburg room"/>
    <x v="2766"/>
    <s v="Ana"/>
    <s v="410 Broadway"/>
    <n v="11211"/>
    <x v="1"/>
    <s v="Williamsburg"/>
    <n v="4070683"/>
    <n v="-7395375"/>
    <x v="0"/>
    <x v="70"/>
    <x v="1"/>
    <n v="10"/>
    <d v="2019-05-20T00:00:00"/>
    <n v="0.44"/>
    <n v="1"/>
    <n v="6.9"/>
    <x v="0"/>
    <s v="Ruidoso"/>
    <s v="No considerar"/>
    <x v="0"/>
  </r>
  <r>
    <n v="1444400"/>
    <s v="Large Room In Newly Renovated Hell's Kitchen Apt."/>
    <x v="2767"/>
    <s v="Ron"/>
    <s v="698 10th Avenue"/>
    <n v="10019"/>
    <x v="0"/>
    <s v="Hell's Kitchen"/>
    <n v="4076391"/>
    <n v="-7399225"/>
    <x v="0"/>
    <x v="135"/>
    <x v="1"/>
    <n v="196"/>
    <d v="2019-07-03T00:00:00"/>
    <n v="5.4"/>
    <n v="1"/>
    <n v="5.6"/>
    <x v="0"/>
    <s v="Ruidoso"/>
    <s v="No considerar"/>
    <x v="0"/>
  </r>
  <r>
    <n v="1877255"/>
    <s v="PRIVATE Room, located on Central MANHATTAN***"/>
    <x v="2768"/>
    <s v="Denise"/>
    <s v="P.C. Richard &amp; Son 205"/>
    <n v="10028"/>
    <x v="0"/>
    <s v="Upper East Side"/>
    <n v="407789"/>
    <n v="-7395311"/>
    <x v="0"/>
    <x v="12"/>
    <x v="0"/>
    <n v="134"/>
    <d v="2019-06-18T00:00:00"/>
    <n v="1.96"/>
    <n v="1"/>
    <n v="5.6"/>
    <x v="0"/>
    <s v="Ruidoso"/>
    <s v="No considerar"/>
    <x v="0"/>
  </r>
  <r>
    <n v="1581579"/>
    <s v="â˜…â˜…â˜…â˜…â˜…- Lux Astoria |â¤of NYC| Near subway/Manhattan"/>
    <x v="2769"/>
    <s v="Ryan"/>
    <s v="22-26 26th Street"/>
    <n v="11105"/>
    <x v="2"/>
    <s v="Ditmars Steinway"/>
    <n v="4077787"/>
    <n v="-7391472"/>
    <x v="1"/>
    <x v="155"/>
    <x v="6"/>
    <n v="260"/>
    <d v="2019-07-07T00:00:00"/>
    <n v="3.97"/>
    <n v="5"/>
    <n v="6.24"/>
    <x v="0"/>
    <s v="Ruidoso"/>
    <s v="No considerar"/>
    <x v="0"/>
  </r>
  <r>
    <n v="2255005"/>
    <s v="Quiet Gramercy Apartment"/>
    <x v="2770"/>
    <s v="Jeff"/>
    <s v="236 East 24th Street"/>
    <n v="10010"/>
    <x v="0"/>
    <s v="Kips Bay"/>
    <n v="4073876"/>
    <n v="-7398108"/>
    <x v="1"/>
    <x v="6"/>
    <x v="1"/>
    <n v="5"/>
    <d v="2016-03-29T00:00:00"/>
    <n v="0.12"/>
    <n v="1"/>
    <n v="5.6"/>
    <x v="0"/>
    <s v="Ruidoso"/>
    <s v="No considerar"/>
    <x v="0"/>
  </r>
  <r>
    <n v="4760076"/>
    <s v="Beautiful Apt in the Center of NYC"/>
    <x v="2771"/>
    <s v="Victoria"/>
    <s v="379 Park Avenue South"/>
    <n v="10016"/>
    <x v="0"/>
    <s v="Midtown"/>
    <n v="4074245"/>
    <n v="-739845"/>
    <x v="1"/>
    <x v="122"/>
    <x v="3"/>
    <n v="149"/>
    <d v="2019-06-21T00:00:00"/>
    <n v="2.68"/>
    <n v="1"/>
    <n v="5.6"/>
    <x v="0"/>
    <s v="Ruidoso"/>
    <s v="No considerar"/>
    <x v="0"/>
  </r>
  <r>
    <n v="3946471"/>
    <s v="Bedford Avenue"/>
    <x v="2772"/>
    <s v="Ade"/>
    <s v="110 Martense Street"/>
    <n v="11226"/>
    <x v="1"/>
    <s v="Flatbush"/>
    <n v="4065101"/>
    <n v="-7395517"/>
    <x v="0"/>
    <x v="116"/>
    <x v="0"/>
    <n v="0"/>
    <d v="2019-06-16T00:00:00"/>
    <n v="0.02"/>
    <n v="1"/>
    <n v="6.9"/>
    <x v="0"/>
    <s v="Ruidoso"/>
    <s v="No considerar"/>
    <x v="0"/>
  </r>
  <r>
    <n v="1440363"/>
    <s v="Artsy Harlem Guest Space"/>
    <x v="2773"/>
    <s v="Laura"/>
    <s v="Saint Nicholas Avenue &amp; West 133rd Street Saint Nicholas Avenue"/>
    <n v="10040"/>
    <x v="0"/>
    <s v="Harlem"/>
    <n v="4081623"/>
    <n v="-7394907"/>
    <x v="1"/>
    <x v="0"/>
    <x v="0"/>
    <n v="232"/>
    <d v="2019-06-13T00:00:00"/>
    <n v="3.22"/>
    <n v="1"/>
    <n v="5.6"/>
    <x v="0"/>
    <s v="Ruidoso"/>
    <s v="No considerar"/>
    <x v="0"/>
  </r>
  <r>
    <n v="1438870"/>
    <s v="Spacious very High ceiling place !"/>
    <x v="2774"/>
    <s v="Celin"/>
    <s v="345 West 145th Street"/>
    <n v="10031"/>
    <x v="0"/>
    <s v="Harlem"/>
    <n v="4082407"/>
    <n v="-7394434"/>
    <x v="0"/>
    <x v="70"/>
    <x v="7"/>
    <n v="40"/>
    <d v="2019-06-13T00:00:00"/>
    <n v="0.86"/>
    <n v="1"/>
    <n v="5.6"/>
    <x v="0"/>
    <s v="Ruidoso"/>
    <s v="No considerar"/>
    <x v="0"/>
  </r>
  <r>
    <n v="1484310"/>
    <s v="1 bed aprt best location in NewYork"/>
    <x v="2775"/>
    <s v="Lucie"/>
    <s v="180 Eldridge Street"/>
    <n v="10002"/>
    <x v="0"/>
    <s v="Lower East Side"/>
    <n v="407204"/>
    <n v="-7399042"/>
    <x v="1"/>
    <x v="61"/>
    <x v="2"/>
    <n v="9"/>
    <d v="2016-09-28T00:00:00"/>
    <n v="0.16"/>
    <n v="1"/>
    <n v="5.6"/>
    <x v="0"/>
    <s v="Ruidoso"/>
    <s v="No considerar"/>
    <x v="0"/>
  </r>
  <r>
    <n v="1944155"/>
    <s v="Funky Furnished Studio on Tree-Lined Street"/>
    <x v="2776"/>
    <s v="Henri-Leon"/>
    <s v="109 South Elliott Place"/>
    <n v="11217"/>
    <x v="1"/>
    <s v="Fort Greene"/>
    <n v="4068605"/>
    <n v="-7397517"/>
    <x v="1"/>
    <x v="90"/>
    <x v="13"/>
    <n v="7"/>
    <d v="2019-06-11T00:00:00"/>
    <n v="0.25"/>
    <n v="1"/>
    <n v="6.9"/>
    <x v="0"/>
    <s v="Ruidoso"/>
    <s v="No considerar"/>
    <x v="0"/>
  </r>
  <r>
    <n v="2305025"/>
    <s v="Big, Sunny Bedroom, right by subway!"/>
    <x v="2777"/>
    <s v="Carrie-Anne"/>
    <s v="1271 Willoughby Avenue"/>
    <n v="11237"/>
    <x v="1"/>
    <s v="Bushwick"/>
    <n v="4070544"/>
    <n v="-7392192"/>
    <x v="0"/>
    <x v="24"/>
    <x v="3"/>
    <n v="4"/>
    <d v="2015-03-11T00:00:00"/>
    <n v="7.0000000000000007E-2"/>
    <n v="1"/>
    <n v="6.9"/>
    <x v="0"/>
    <s v="Ruidoso"/>
    <s v="Dentro del presupuesto"/>
    <x v="0"/>
  </r>
  <r>
    <n v="2368214"/>
    <s v="Private bedroom in historic Chinatown apartment"/>
    <x v="2778"/>
    <s v="John"/>
    <s v="Manhattan Civil Courthouse 111"/>
    <n v="10013"/>
    <x v="0"/>
    <s v="Civic Center"/>
    <n v="4071654"/>
    <n v="-7400138"/>
    <x v="0"/>
    <x v="76"/>
    <x v="3"/>
    <n v="23"/>
    <d v="2017-09-15T00:00:00"/>
    <n v="0.35"/>
    <n v="1"/>
    <n v="5.6"/>
    <x v="0"/>
    <s v="Ruidoso"/>
    <s v="Dentro del presupuesto"/>
    <x v="0"/>
  </r>
  <r>
    <n v="2650690"/>
    <s v="Carroll Gardens entire apartment"/>
    <x v="2779"/>
    <s v="Barbara"/>
    <s v="Transit Garden 2nd Place"/>
    <n v="11231"/>
    <x v="1"/>
    <s v="Carroll Gardens"/>
    <n v="4067909"/>
    <n v="-73996"/>
    <x v="0"/>
    <x v="5"/>
    <x v="3"/>
    <n v="0"/>
    <d v="2016-09-11T00:00:00"/>
    <n v="7.0000000000000007E-2"/>
    <n v="1"/>
    <n v="6.9"/>
    <x v="0"/>
    <s v="Ruidoso"/>
    <s v="No considerar"/>
    <x v="0"/>
  </r>
  <r>
    <n v="6610244"/>
    <s v="Sunny Jewel In Historic Harlem"/>
    <x v="2780"/>
    <s v="Grace"/>
    <s v="145th Street Saint Nicholas Avenue"/>
    <n v="10040"/>
    <x v="0"/>
    <s v="Harlem"/>
    <n v="4082536"/>
    <n v="-7394383"/>
    <x v="1"/>
    <x v="58"/>
    <x v="1"/>
    <n v="0"/>
    <d v="2019-05-05T00:00:00"/>
    <n v="0.81"/>
    <n v="1"/>
    <n v="5.6"/>
    <x v="0"/>
    <s v="Ruidoso"/>
    <s v="No considerar"/>
    <x v="0"/>
  </r>
  <r>
    <n v="1431246"/>
    <s v="Private bedroom + private bathroom"/>
    <x v="2781"/>
    <s v="Brian"/>
    <s v="95 Thayer Street"/>
    <n v="10040"/>
    <x v="0"/>
    <s v="Inwood"/>
    <n v="4086457"/>
    <n v="-7392749"/>
    <x v="0"/>
    <x v="6"/>
    <x v="6"/>
    <n v="7"/>
    <d v="2015-12-07T00:00:00"/>
    <n v="0.15"/>
    <n v="1"/>
    <n v="5.6"/>
    <x v="0"/>
    <s v="Ruidoso"/>
    <s v="No considerar"/>
    <x v="0"/>
  </r>
  <r>
    <n v="3215486"/>
    <s v="Large sunny private room downtown"/>
    <x v="2782"/>
    <s v="Ingrid"/>
    <s v="126 Rivington Street"/>
    <n v="10002"/>
    <x v="0"/>
    <s v="Lower East Side"/>
    <n v="4071981"/>
    <n v="-7398701"/>
    <x v="0"/>
    <x v="188"/>
    <x v="0"/>
    <n v="9"/>
    <d v="2017-10-15T00:00:00"/>
    <n v="0.19"/>
    <n v="1"/>
    <n v="5.6"/>
    <x v="0"/>
    <s v="Ruidoso"/>
    <s v="No considerar"/>
    <x v="0"/>
  </r>
  <r>
    <n v="1430650"/>
    <s v="Columbus Circle Comfort, minutes from Times Square"/>
    <x v="2783"/>
    <s v="Brent"/>
    <s v="Trinity Presbyterian Church 420"/>
    <n v="10019"/>
    <x v="0"/>
    <s v="Hell's Kitchen"/>
    <n v="40768"/>
    <n v="-7398695"/>
    <x v="0"/>
    <x v="34"/>
    <x v="1"/>
    <n v="123"/>
    <d v="2019-06-25T00:00:00"/>
    <n v="1.99"/>
    <n v="1"/>
    <n v="5.6"/>
    <x v="0"/>
    <s v="Ruidoso"/>
    <s v="No considerar"/>
    <x v="0"/>
  </r>
  <r>
    <n v="2969803"/>
    <s v="King Bed or Two Singles - You're choice!"/>
    <x v="2783"/>
    <s v="Brent"/>
    <s v="432 West 56th Street"/>
    <n v="10019"/>
    <x v="0"/>
    <s v="Hell's Kitchen"/>
    <n v="4076794"/>
    <n v="-7398781"/>
    <x v="0"/>
    <x v="30"/>
    <x v="1"/>
    <n v="152"/>
    <d v="2019-05-23T00:00:00"/>
    <n v="2.42"/>
    <n v="1"/>
    <n v="5.6"/>
    <x v="0"/>
    <s v="Ruidoso"/>
    <s v="No considerar"/>
    <x v="0"/>
  </r>
  <r>
    <n v="1428648"/>
    <s v="Bright Rm avail in heart of Village"/>
    <x v="2784"/>
    <s v="Leah"/>
    <s v="New York University Bond Street"/>
    <n v="10012"/>
    <x v="0"/>
    <s v="Greenwich Village"/>
    <n v="4072998"/>
    <n v="-7399999"/>
    <x v="0"/>
    <x v="7"/>
    <x v="0"/>
    <n v="7"/>
    <d v="2018-12-10T00:00:00"/>
    <n v="0.12"/>
    <n v="1"/>
    <n v="5.6"/>
    <x v="0"/>
    <s v="Ruidoso"/>
    <s v="No considerar"/>
    <x v="0"/>
  </r>
  <r>
    <n v="1428371"/>
    <s v="Great  Room in Astoria - New York"/>
    <x v="2785"/>
    <s v="Ernesto"/>
    <s v="25-19 32nd Street"/>
    <n v="11102"/>
    <x v="2"/>
    <s v="Astoria"/>
    <n v="4076924"/>
    <n v="-7391776"/>
    <x v="0"/>
    <x v="3"/>
    <x v="13"/>
    <n v="0"/>
    <d v="2019-06-23T00:00:00"/>
    <n v="0.13"/>
    <n v="5"/>
    <n v="6.24"/>
    <x v="0"/>
    <s v="Ruidoso"/>
    <s v="No considerar"/>
    <x v="0"/>
  </r>
  <r>
    <n v="1428359"/>
    <s v="Comfy Park Slope 1 BR Apt Near Prospect Park"/>
    <x v="2786"/>
    <s v="Linda"/>
    <s v="656 10th Street"/>
    <n v="11215"/>
    <x v="1"/>
    <s v="South Slope"/>
    <n v="4066453"/>
    <n v="-7397912"/>
    <x v="1"/>
    <x v="91"/>
    <x v="0"/>
    <n v="62"/>
    <d v="2019-05-12T00:00:00"/>
    <n v="1.46"/>
    <n v="1"/>
    <n v="6.9"/>
    <x v="0"/>
    <s v="Ruidoso"/>
    <s v="No considerar"/>
    <x v="0"/>
  </r>
  <r>
    <n v="1427401"/>
    <s v="Fully furnished private apartment.."/>
    <x v="2787"/>
    <s v="Gabor"/>
    <s v="Crescent Towers 23-22"/>
    <n v="11102"/>
    <x v="2"/>
    <s v="Astoria"/>
    <n v="4076781"/>
    <n v="-7392684"/>
    <x v="1"/>
    <x v="9"/>
    <x v="16"/>
    <n v="75"/>
    <d v="2018-09-15T00:00:00"/>
    <n v="1.05"/>
    <n v="5"/>
    <n v="6.24"/>
    <x v="0"/>
    <s v="Ruidoso"/>
    <s v="No considerar"/>
    <x v="0"/>
  </r>
  <r>
    <n v="1426529"/>
    <s v="Comfy room in vibrant East Village"/>
    <x v="2788"/>
    <s v="Brooke &amp; Terry"/>
    <s v="536 East 5th Street"/>
    <n v="10009"/>
    <x v="0"/>
    <s v="East Village"/>
    <n v="4072418"/>
    <n v="-7398283"/>
    <x v="0"/>
    <x v="45"/>
    <x v="12"/>
    <n v="172"/>
    <d v="2019-05-25T00:00:00"/>
    <n v="2.39"/>
    <n v="1"/>
    <n v="5.6"/>
    <x v="0"/>
    <s v="Ruidoso"/>
    <s v="No considerar"/>
    <x v="0"/>
  </r>
  <r>
    <n v="1426004"/>
    <s v="Charming private room &amp; sunny deck!"/>
    <x v="2789"/>
    <s v="Jennifer"/>
    <s v="Jin Guang House 1086"/>
    <n v="11221"/>
    <x v="1"/>
    <s v="Bedford-Stuyvesant"/>
    <n v="406937"/>
    <n v="-7393104"/>
    <x v="0"/>
    <x v="50"/>
    <x v="7"/>
    <n v="41"/>
    <d v="2019-06-11T00:00:00"/>
    <n v="0.57999999999999996"/>
    <n v="1"/>
    <n v="6.9"/>
    <x v="0"/>
    <s v="Ruidoso"/>
    <s v="No considerar"/>
    <x v="0"/>
  </r>
  <r>
    <n v="3771845"/>
    <s v="Private Room in Great NYC Nbrhood"/>
    <x v="2790"/>
    <s v="Edward"/>
    <s v="209 Bowery"/>
    <n v="10002"/>
    <x v="0"/>
    <s v="Lower East Side"/>
    <n v="4072144"/>
    <n v="-7399356"/>
    <x v="0"/>
    <x v="45"/>
    <x v="1"/>
    <n v="64"/>
    <d v="2019-06-23T00:00:00"/>
    <n v="1.1200000000000001"/>
    <n v="1"/>
    <n v="5.6"/>
    <x v="0"/>
    <s v="Ruidoso"/>
    <s v="No considerar"/>
    <x v="0"/>
  </r>
  <r>
    <n v="3530395"/>
    <s v="1 BR in Great NYC Neighborhood"/>
    <x v="2790"/>
    <s v="Edward"/>
    <s v="PUBLIC an Ian Schrager hotel"/>
    <n v="10002"/>
    <x v="0"/>
    <s v="Lower East Side"/>
    <n v="4072274"/>
    <n v="-7399169"/>
    <x v="1"/>
    <x v="229"/>
    <x v="6"/>
    <n v="5"/>
    <d v="2019-04-08T00:00:00"/>
    <n v="0.1"/>
    <n v="1"/>
    <n v="5.6"/>
    <x v="0"/>
    <s v="Ruidoso"/>
    <s v="No considerar"/>
    <x v="0"/>
  </r>
  <r>
    <n v="1423112"/>
    <s v="Private Room in Brooklyn, NY"/>
    <x v="2791"/>
    <s v="Cristie"/>
    <s v="255 Ocean Avenue"/>
    <n v="11225"/>
    <x v="1"/>
    <s v="Prospect-Lefferts Gardens"/>
    <n v="4065671"/>
    <n v="-739622"/>
    <x v="0"/>
    <x v="99"/>
    <x v="11"/>
    <n v="21"/>
    <d v="2019-04-30T00:00:00"/>
    <n v="0.45"/>
    <n v="1"/>
    <n v="6.9"/>
    <x v="0"/>
    <s v="Ruidoso"/>
    <s v="Dentro del presupuesto"/>
    <x v="0"/>
  </r>
  <r>
    <n v="4783738"/>
    <s v="MODERN Luxury Hotel Residence in Midtown"/>
    <x v="2792"/>
    <s v="Dee J"/>
    <s v="545 9th Avenue"/>
    <n v="10018"/>
    <x v="0"/>
    <s v="Hell's Kitchen"/>
    <n v="407574"/>
    <n v="-7399361"/>
    <x v="1"/>
    <x v="34"/>
    <x v="13"/>
    <n v="11"/>
    <d v="2018-11-01T00:00:00"/>
    <n v="0.22"/>
    <n v="1"/>
    <n v="5.6"/>
    <x v="0"/>
    <s v="Ruidoso"/>
    <s v="No considerar"/>
    <x v="0"/>
  </r>
  <r>
    <n v="6121300"/>
    <s v="Charming Bedroom in Greenwich"/>
    <x v="2793"/>
    <s v="Jessica"/>
    <s v="219 Sullivan Street"/>
    <n v="10012"/>
    <x v="0"/>
    <s v="Greenwich Village"/>
    <n v="4072923"/>
    <n v="-7399949"/>
    <x v="0"/>
    <x v="4"/>
    <x v="1"/>
    <n v="3"/>
    <d v="2016-01-31T00:00:00"/>
    <n v="0.06"/>
    <n v="1"/>
    <n v="5.6"/>
    <x v="0"/>
    <s v="Ruidoso"/>
    <s v="No considerar"/>
    <x v="0"/>
  </r>
  <r>
    <n v="1427518"/>
    <s v="Spacious, amenity-filled 1 BDR Williamsburg Apt"/>
    <x v="2794"/>
    <s v="Elizabeth"/>
    <s v="273 Devoe Street"/>
    <n v="11211"/>
    <x v="1"/>
    <s v="Williamsburg"/>
    <n v="4071385"/>
    <n v="-7393861"/>
    <x v="1"/>
    <x v="23"/>
    <x v="13"/>
    <n v="1"/>
    <d v="2013-09-07T00:00:00"/>
    <n v="0.01"/>
    <n v="1"/>
    <n v="6.9"/>
    <x v="0"/>
    <s v="Ruidoso"/>
    <s v="No considerar"/>
    <x v="0"/>
  </r>
  <r>
    <n v="1421933"/>
    <s v="Room in Chelsea New York"/>
    <x v="2795"/>
    <s v="Tamara"/>
    <s v="259 West 15th Street"/>
    <n v="10011"/>
    <x v="0"/>
    <s v="Chelsea"/>
    <n v="4074036"/>
    <n v="-7400138"/>
    <x v="0"/>
    <x v="11"/>
    <x v="0"/>
    <n v="5"/>
    <d v="2016-07-25T00:00:00"/>
    <n v="0.11"/>
    <n v="1"/>
    <n v="5.6"/>
    <x v="0"/>
    <s v="Ruidoso"/>
    <s v="No considerar"/>
    <x v="0"/>
  </r>
  <r>
    <n v="4263488"/>
    <s v="Columbus Circle 2br"/>
    <x v="2796"/>
    <s v="Jesse"/>
    <s v="405 West 57th Street"/>
    <n v="10019"/>
    <x v="0"/>
    <s v="Hell's Kitchen"/>
    <n v="4076842"/>
    <n v="-7398589"/>
    <x v="1"/>
    <x v="5"/>
    <x v="1"/>
    <n v="0"/>
    <d v="2018-07-01T00:00:00"/>
    <n v="0.36"/>
    <n v="1"/>
    <n v="5.6"/>
    <x v="0"/>
    <s v="Ruidoso"/>
    <s v="No considerar"/>
    <x v="0"/>
  </r>
  <r>
    <n v="1546678"/>
    <s v="One Bedroom in Astoria NY"/>
    <x v="2797"/>
    <s v="Malik"/>
    <s v="45252 35th Street"/>
    <n v="11105"/>
    <x v="2"/>
    <s v="Ditmars Steinway"/>
    <n v="4077448"/>
    <n v="-7390907"/>
    <x v="1"/>
    <x v="61"/>
    <x v="6"/>
    <n v="2"/>
    <d v="2018-09-12T00:00:00"/>
    <n v="0.19"/>
    <n v="5"/>
    <n v="6.24"/>
    <x v="0"/>
    <s v="Ruidoso"/>
    <s v="No considerar"/>
    <x v="0"/>
  </r>
  <r>
    <n v="1458987"/>
    <s v="Room in My Apt. Rego Park Queens NY"/>
    <x v="2798"/>
    <s v="King"/>
    <s v="65-47 Wetherole Street"/>
    <n v="11374"/>
    <x v="2"/>
    <s v="Rego Park"/>
    <n v="4072638"/>
    <n v="-7385852"/>
    <x v="0"/>
    <x v="69"/>
    <x v="3"/>
    <n v="76"/>
    <d v="2019-02-04T00:00:00"/>
    <n v="1.07"/>
    <n v="5"/>
    <n v="6.24"/>
    <x v="0"/>
    <s v="Ruidoso"/>
    <s v="Dentro del presupuesto"/>
    <x v="0"/>
  </r>
  <r>
    <n v="2214256"/>
    <s v="Artist owned brownstone apartment"/>
    <x v="2799"/>
    <s v="Rebecca And Vilem"/>
    <s v="456 Madison Street"/>
    <n v="11221"/>
    <x v="1"/>
    <s v="Bedford-Stuyvesant"/>
    <n v="4068631"/>
    <n v="-7393993"/>
    <x v="1"/>
    <x v="135"/>
    <x v="3"/>
    <n v="138"/>
    <d v="2019-06-29T00:00:00"/>
    <n v="2.21"/>
    <n v="1"/>
    <n v="6.9"/>
    <x v="0"/>
    <s v="Ruidoso"/>
    <s v="No considerar"/>
    <x v="0"/>
  </r>
  <r>
    <n v="3700364"/>
    <s v="Greenwich Village in the Sky"/>
    <x v="2800"/>
    <s v="Dawnie"/>
    <s v="New York University Bond Street"/>
    <n v="10012"/>
    <x v="0"/>
    <s v="Greenwich Village"/>
    <n v="407284"/>
    <n v="-7399812"/>
    <x v="1"/>
    <x v="27"/>
    <x v="21"/>
    <n v="48"/>
    <d v="2019-06-19T00:00:00"/>
    <n v="1.06"/>
    <n v="1"/>
    <n v="5.6"/>
    <x v="0"/>
    <s v="Ruidoso"/>
    <s v="No considerar"/>
    <x v="0"/>
  </r>
  <r>
    <n v="3320635"/>
    <s v="Sunny airy beautiful Brooklyn 1B"/>
    <x v="2801"/>
    <s v="Lihi"/>
    <s v="194 Lenox Road"/>
    <n v="11226"/>
    <x v="1"/>
    <s v="Flatbush"/>
    <n v="4065376"/>
    <n v="-7395336"/>
    <x v="1"/>
    <x v="46"/>
    <x v="7"/>
    <n v="4"/>
    <d v="2016-05-18T00:00:00"/>
    <n v="7.0000000000000007E-2"/>
    <n v="1"/>
    <n v="6.9"/>
    <x v="0"/>
    <s v="Ruidoso"/>
    <s v="Dentro del presupuesto"/>
    <x v="0"/>
  </r>
  <r>
    <n v="2297951"/>
    <s v="Working Fireplace in TriBeCa loft"/>
    <x v="2802"/>
    <s v="Kristen"/>
    <s v="32 Avenue of the Americas Lispenard Street"/>
    <n v="10013"/>
    <x v="0"/>
    <s v="Tribeca"/>
    <n v="4072035"/>
    <n v="-7400493"/>
    <x v="0"/>
    <x v="75"/>
    <x v="12"/>
    <n v="0"/>
    <d v="2015-12-31T00:00:00"/>
    <n v="0.06"/>
    <n v="1"/>
    <n v="5.6"/>
    <x v="0"/>
    <s v="Ruidoso"/>
    <s v="Dentro del presupuesto"/>
    <x v="0"/>
  </r>
  <r>
    <n v="1416631"/>
    <s v="Family-Friendly Artist Loft in West Village"/>
    <x v="2803"/>
    <s v="Jesse"/>
    <s v="Superior Ink West Street"/>
    <n v="10014"/>
    <x v="0"/>
    <s v="West Village"/>
    <n v="4073721"/>
    <n v="-7400973"/>
    <x v="1"/>
    <x v="29"/>
    <x v="13"/>
    <n v="1"/>
    <d v="2018-09-01T00:00:00"/>
    <n v="0.1"/>
    <n v="1"/>
    <n v="5.6"/>
    <x v="0"/>
    <s v="Ruidoso"/>
    <s v="Dentro del presupuesto"/>
    <x v="0"/>
  </r>
  <r>
    <n v="3005261"/>
    <s v="Hudson Heights Art Deco"/>
    <x v="2804"/>
    <s v="Alison"/>
    <s v="901 West 190th Street"/>
    <n v="10040"/>
    <x v="0"/>
    <s v="Washington Heights"/>
    <n v="4085719"/>
    <n v="-7393573"/>
    <x v="0"/>
    <x v="115"/>
    <x v="6"/>
    <n v="34"/>
    <d v="2018-08-07T00:00:00"/>
    <n v="0.56000000000000005"/>
    <n v="1"/>
    <n v="5.6"/>
    <x v="0"/>
    <s v="Ruidoso"/>
    <s v="No considerar"/>
    <x v="0"/>
  </r>
  <r>
    <n v="1415738"/>
    <s v="Private bedroom and bathroom in Brooklyn"/>
    <x v="2805"/>
    <s v="Rosa"/>
    <s v="Key Food 130"/>
    <n v="11215"/>
    <x v="1"/>
    <s v="Park Slope"/>
    <n v="4067317"/>
    <n v="-7397676"/>
    <x v="0"/>
    <x v="23"/>
    <x v="11"/>
    <n v="25"/>
    <d v="2018-08-22T00:00:00"/>
    <n v="0.35"/>
    <n v="1"/>
    <n v="6.9"/>
    <x v="0"/>
    <s v="Ruidoso"/>
    <s v="No considerar"/>
    <x v="0"/>
  </r>
  <r>
    <n v="1702781"/>
    <s v="Nice and quiet"/>
    <x v="2806"/>
    <s v="Maria"/>
    <s v="30-83 23rd Street"/>
    <n v="11102"/>
    <x v="2"/>
    <s v="Astoria"/>
    <n v="407672"/>
    <n v="-7392799"/>
    <x v="0"/>
    <x v="85"/>
    <x v="11"/>
    <n v="7"/>
    <d v="2018-11-03T00:00:00"/>
    <n v="0.19"/>
    <n v="5"/>
    <n v="6.24"/>
    <x v="0"/>
    <s v="Ruidoso"/>
    <s v="Dentro del presupuesto"/>
    <x v="0"/>
  </r>
  <r>
    <n v="1788989"/>
    <s v="Sunny and charming Soho 1 bedroom"/>
    <x v="2807"/>
    <s v="Tanja"/>
    <s v="CafÃ© Gitane 242"/>
    <n v="10012"/>
    <x v="0"/>
    <s v="Nolita"/>
    <n v="4072311"/>
    <n v="-7399476"/>
    <x v="1"/>
    <x v="41"/>
    <x v="0"/>
    <n v="10"/>
    <d v="2016-09-01T00:00:00"/>
    <n v="0.15"/>
    <n v="1"/>
    <n v="5.6"/>
    <x v="0"/>
    <s v="Ruidoso"/>
    <s v="No considerar"/>
    <x v="0"/>
  </r>
  <r>
    <n v="3731965"/>
    <s v="Williamsburg Brooklyn quiet abode"/>
    <x v="2808"/>
    <s v="Elliot"/>
    <s v="Citi Bike - Graham Ave &amp; Herbert St Meeker Avenue"/>
    <n v="11211"/>
    <x v="1"/>
    <s v="Williamsburg"/>
    <n v="4071985"/>
    <n v="-7394422"/>
    <x v="1"/>
    <x v="61"/>
    <x v="6"/>
    <n v="1"/>
    <d v="2016-03-13T00:00:00"/>
    <n v="0.02"/>
    <n v="1"/>
    <n v="6.9"/>
    <x v="0"/>
    <s v="Ruidoso"/>
    <s v="No considerar"/>
    <x v="0"/>
  </r>
  <r>
    <n v="1407364"/>
    <s v="BROOKLYN'S FAVORITE BROWNSTONE in HIPSTER BED-STUY"/>
    <x v="2809"/>
    <s v="Ruty"/>
    <s v="399 Jefferson Avenue"/>
    <n v="11221"/>
    <x v="1"/>
    <s v="Bedford-Stuyvesant"/>
    <n v="4068444"/>
    <n v="-7394201"/>
    <x v="0"/>
    <x v="31"/>
    <x v="0"/>
    <n v="20"/>
    <d v="2019-04-28T00:00:00"/>
    <n v="0.34"/>
    <n v="1"/>
    <n v="6.9"/>
    <x v="0"/>
    <s v="Ruidoso"/>
    <s v="No considerar"/>
    <x v="0"/>
  </r>
  <r>
    <n v="6726702"/>
    <s v="One bedroom in quiet Brooklyn"/>
    <x v="2810"/>
    <s v="Jamie"/>
    <s v="443 Sterling Street"/>
    <n v="11225"/>
    <x v="1"/>
    <s v="Prospect-Lefferts Gardens"/>
    <n v="406637"/>
    <n v="-7394644"/>
    <x v="1"/>
    <x v="19"/>
    <x v="2"/>
    <n v="0"/>
    <d v="2017-07-17T00:00:00"/>
    <n v="0.24"/>
    <n v="1"/>
    <n v="6.9"/>
    <x v="0"/>
    <s v="Ruidoso"/>
    <s v="No considerar"/>
    <x v="0"/>
  </r>
  <r>
    <n v="2281147"/>
    <s v="Midtown Gem/ Carnegie Hall/theaters/ Central Park"/>
    <x v="2811"/>
    <s v="Oscar"/>
    <s v="Tower 53 West 53rd Street"/>
    <n v="10019"/>
    <x v="0"/>
    <s v="Midtown"/>
    <n v="4076292"/>
    <n v="-7398128"/>
    <x v="0"/>
    <x v="21"/>
    <x v="0"/>
    <n v="6"/>
    <d v="2019-05-19T00:00:00"/>
    <n v="0.57999999999999996"/>
    <n v="1"/>
    <n v="5.6"/>
    <x v="0"/>
    <s v="Ruidoso"/>
    <s v="No considerar"/>
    <x v="0"/>
  </r>
  <r>
    <n v="3953585"/>
    <s v="Manhattan Private Room15min=TimesSQ"/>
    <x v="2812"/>
    <s v="Jack Andrew"/>
    <s v="464 West 146th Street"/>
    <n v="10031"/>
    <x v="0"/>
    <s v="Harlem"/>
    <n v="4082546"/>
    <n v="-7394629"/>
    <x v="0"/>
    <x v="185"/>
    <x v="3"/>
    <n v="33"/>
    <d v="2019-06-04T00:00:00"/>
    <n v="0.56999999999999995"/>
    <n v="1"/>
    <n v="5.6"/>
    <x v="0"/>
    <s v="Ruidoso"/>
    <s v="Dentro del presupuesto"/>
    <x v="0"/>
  </r>
  <r>
    <n v="2022728"/>
    <s v="Room in Manhattan! 15min=TimeSquare"/>
    <x v="2812"/>
    <s v="Jack Andrew"/>
    <s v="503 West 144th Street"/>
    <n v="10031"/>
    <x v="0"/>
    <s v="Harlem"/>
    <n v="4082475"/>
    <n v="-7394842"/>
    <x v="0"/>
    <x v="185"/>
    <x v="27"/>
    <n v="26"/>
    <d v="2019-04-26T00:00:00"/>
    <n v="0.42"/>
    <n v="1"/>
    <n v="5.6"/>
    <x v="0"/>
    <s v="Ruidoso"/>
    <s v="Dentro del presupuesto"/>
    <x v="0"/>
  </r>
  <r>
    <n v="3139749"/>
    <s v="Room in Manhattan=15 min to TimesSq"/>
    <x v="2812"/>
    <s v="Jack Andrew"/>
    <s v="479 West 146th Street"/>
    <n v="10031"/>
    <x v="0"/>
    <s v="Harlem"/>
    <n v="4082584"/>
    <n v="-7394673"/>
    <x v="0"/>
    <x v="152"/>
    <x v="1"/>
    <n v="3"/>
    <d v="2014-09-27T00:00:00"/>
    <n v="0.05"/>
    <n v="1"/>
    <n v="5.7"/>
    <x v="0"/>
    <s v="Ruidoso"/>
    <s v="No considerar"/>
    <x v="0"/>
  </r>
  <r>
    <n v="2118102"/>
    <s v="Charming West Village One Bedroom"/>
    <x v="2813"/>
    <s v="Maria"/>
    <s v="Christopher Street-Sheridan Square 7th Avenue South"/>
    <n v="10014"/>
    <x v="0"/>
    <s v="West Village"/>
    <n v="4073236"/>
    <n v="-7400353"/>
    <x v="1"/>
    <x v="15"/>
    <x v="1"/>
    <n v="4"/>
    <d v="2016-12-22T00:00:00"/>
    <n v="0.06"/>
    <n v="1"/>
    <n v="5.6"/>
    <x v="0"/>
    <s v="Ruidoso"/>
    <s v="No considerar"/>
    <x v="0"/>
  </r>
  <r>
    <n v="6678351"/>
    <s v="Spacious Private Bedroom+Bathroom !"/>
    <x v="2814"/>
    <s v="Daphne"/>
    <s v="501 West 150th Street"/>
    <n v="10031"/>
    <x v="0"/>
    <s v="Harlem"/>
    <n v="4082875"/>
    <n v="-7394574"/>
    <x v="0"/>
    <x v="6"/>
    <x v="1"/>
    <n v="0"/>
    <d v="2019-01-02T00:00:00"/>
    <n v="1.17"/>
    <n v="1"/>
    <n v="5.6"/>
    <x v="0"/>
    <s v="Ruidoso"/>
    <s v="No considerar"/>
    <x v="0"/>
  </r>
  <r>
    <n v="1403870"/>
    <s v="Sunny Soho Apartment with Great Views"/>
    <x v="2815"/>
    <s v="Beth"/>
    <s v="111 Thompson Street"/>
    <n v="10012"/>
    <x v="0"/>
    <s v="SoHo"/>
    <n v="4072587"/>
    <n v="-7400186"/>
    <x v="1"/>
    <x v="17"/>
    <x v="3"/>
    <n v="68"/>
    <d v="2019-04-27T00:00:00"/>
    <n v="0.95"/>
    <n v="1"/>
    <n v="5.6"/>
    <x v="0"/>
    <s v="Ruidoso"/>
    <s v="No considerar"/>
    <x v="0"/>
  </r>
  <r>
    <n v="6155857"/>
    <s v="Heart of West Village cozy apt"/>
    <x v="2816"/>
    <s v="Christina"/>
    <s v="225 West 4th Street"/>
    <n v="10014"/>
    <x v="0"/>
    <s v="West Village"/>
    <n v="4073405"/>
    <n v="-7400283"/>
    <x v="1"/>
    <x v="6"/>
    <x v="0"/>
    <n v="1"/>
    <d v="2016-07-21T00:00:00"/>
    <n v="0.03"/>
    <n v="1"/>
    <n v="5.6"/>
    <x v="0"/>
    <s v="Ruidoso"/>
    <s v="No considerar"/>
    <x v="0"/>
  </r>
  <r>
    <n v="1403129"/>
    <s v="Penthouse Designer Loft Brooklyn"/>
    <x v="2817"/>
    <s v="Robert"/>
    <s v="417 62nd Street"/>
    <n v="11220"/>
    <x v="1"/>
    <s v="Sunset Park"/>
    <n v="4063947"/>
    <n v="-7401888"/>
    <x v="1"/>
    <x v="63"/>
    <x v="6"/>
    <n v="220"/>
    <d v="2019-06-27T00:00:00"/>
    <n v="3.1"/>
    <n v="1"/>
    <n v="6.9"/>
    <x v="0"/>
    <s v="Ruidoso"/>
    <s v="No considerar"/>
    <x v="0"/>
  </r>
  <r>
    <n v="4492303"/>
    <s v="Bright 1 bdrm apt near Central Park, shops &amp; metro"/>
    <x v="2818"/>
    <s v="Susan"/>
    <s v="Astor Apartments 235"/>
    <n v="10023"/>
    <x v="0"/>
    <s v="Upper West Side"/>
    <n v="4078137"/>
    <n v="-7398183"/>
    <x v="1"/>
    <x v="27"/>
    <x v="6"/>
    <n v="19"/>
    <d v="2019-05-20T00:00:00"/>
    <n v="0.35"/>
    <n v="1"/>
    <n v="5.6"/>
    <x v="0"/>
    <s v="Ruidoso"/>
    <s v="No considerar"/>
    <x v="0"/>
  </r>
  <r>
    <n v="3799598"/>
    <s v="â˜…Unique two bedroom on 2nd Avenueâ˜…"/>
    <x v="2819"/>
    <s v="Zev"/>
    <s v="2nd Avenue Eldridge Street"/>
    <n v="10002"/>
    <x v="0"/>
    <s v="East Village"/>
    <n v="4072328"/>
    <n v="-7398926"/>
    <x v="1"/>
    <x v="168"/>
    <x v="1"/>
    <n v="299"/>
    <d v="2019-06-23T00:00:00"/>
    <n v="5.04"/>
    <n v="1"/>
    <n v="5.6"/>
    <x v="0"/>
    <s v="Ruidoso"/>
    <s v="No considerar"/>
    <x v="0"/>
  </r>
  <r>
    <n v="1399448"/>
    <s v="â˜…HUGE beautiful E. Villager 2nd Avâ˜…"/>
    <x v="2819"/>
    <s v="Zev"/>
    <s v="Cathedral of the Holy Virgin Protection 59"/>
    <n v="10003"/>
    <x v="0"/>
    <s v="East Village"/>
    <n v="4072463"/>
    <n v="-7398938"/>
    <x v="1"/>
    <x v="168"/>
    <x v="1"/>
    <n v="320"/>
    <d v="2019-06-12T00:00:00"/>
    <n v="5.68"/>
    <n v="1"/>
    <n v="5.6"/>
    <x v="0"/>
    <s v="Ruidoso"/>
    <s v="No considerar"/>
    <x v="0"/>
  </r>
  <r>
    <n v="1399352"/>
    <s v="A Nest in Brooklyn"/>
    <x v="2820"/>
    <s v="Christine"/>
    <s v="199 Tompkins Avenue"/>
    <n v="11206"/>
    <x v="1"/>
    <s v="Bedford-Stuyvesant"/>
    <n v="4069243"/>
    <n v="-7394547"/>
    <x v="0"/>
    <x v="9"/>
    <x v="0"/>
    <n v="54"/>
    <d v="2019-06-17T00:00:00"/>
    <n v="0.77"/>
    <n v="1"/>
    <n v="6.9"/>
    <x v="0"/>
    <s v="Ruidoso"/>
    <s v="No considerar"/>
    <x v="0"/>
  </r>
  <r>
    <n v="1404355"/>
    <s v="Jazz it Up in Brooklyn"/>
    <x v="2820"/>
    <s v="Christine"/>
    <s v="234 Tompkins Avenue"/>
    <n v="11216"/>
    <x v="1"/>
    <s v="Bedford-Stuyvesant"/>
    <n v="4069063"/>
    <n v="-7394534"/>
    <x v="0"/>
    <x v="3"/>
    <x v="6"/>
    <n v="33"/>
    <d v="2019-05-23T00:00:00"/>
    <n v="0.52"/>
    <n v="1"/>
    <n v="6.9"/>
    <x v="0"/>
    <s v="Ruidoso"/>
    <s v="No considerar"/>
    <x v="0"/>
  </r>
  <r>
    <n v="1808550"/>
    <s v="Invitation to travelers"/>
    <x v="2820"/>
    <s v="Christine"/>
    <s v="210 Kosciuszko Street"/>
    <n v="11216"/>
    <x v="1"/>
    <s v="Bedford-Stuyvesant"/>
    <n v="4069096"/>
    <n v="-7394613"/>
    <x v="0"/>
    <x v="3"/>
    <x v="7"/>
    <n v="30"/>
    <d v="2019-02-16T00:00:00"/>
    <n v="0.43"/>
    <n v="1"/>
    <n v="6.9"/>
    <x v="0"/>
    <s v="Ruidoso"/>
    <s v="No considerar"/>
    <x v="0"/>
  </r>
  <r>
    <n v="1404510"/>
    <s v=" A charming Space in Brooklyn "/>
    <x v="2820"/>
    <s v="Christine"/>
    <s v="736 DeKalb Avenue"/>
    <n v="11216"/>
    <x v="1"/>
    <s v="Bedford-Stuyvesant"/>
    <n v="406918"/>
    <n v="-7394673"/>
    <x v="0"/>
    <x v="45"/>
    <x v="6"/>
    <n v="44"/>
    <d v="2019-01-25T00:00:00"/>
    <n v="0.64"/>
    <n v="1"/>
    <n v="6.9"/>
    <x v="0"/>
    <s v="Ruidoso"/>
    <s v="No considerar"/>
    <x v="0"/>
  </r>
  <r>
    <n v="1808497"/>
    <s v="Queen size room in Brooklyn"/>
    <x v="2820"/>
    <s v="Christine"/>
    <s v="Almira Kennedy Coursey Amphitheater Lafayette Avenue"/>
    <n v="11221"/>
    <x v="1"/>
    <s v="Bedford-Stuyvesant"/>
    <n v="4069023"/>
    <n v="-7394628"/>
    <x v="0"/>
    <x v="3"/>
    <x v="1"/>
    <n v="19"/>
    <d v="2019-06-22T00:00:00"/>
    <n v="0.28999999999999998"/>
    <n v="1"/>
    <n v="6.9"/>
    <x v="0"/>
    <s v="Ruidoso"/>
    <s v="No considerar"/>
    <x v="0"/>
  </r>
  <r>
    <n v="1399187"/>
    <s v="Fabulous UWS Apartment"/>
    <x v="2821"/>
    <s v="Menny"/>
    <s v="Columbia University West 116th Street"/>
    <n v="10027"/>
    <x v="0"/>
    <s v="Morningside Heights"/>
    <n v="4080684"/>
    <n v="-7396404"/>
    <x v="1"/>
    <x v="132"/>
    <x v="29"/>
    <n v="10"/>
    <d v="2018-08-31T00:00:00"/>
    <n v="0.18"/>
    <n v="1"/>
    <n v="5.6"/>
    <x v="0"/>
    <s v="Ruidoso"/>
    <s v="No considerar"/>
    <x v="0"/>
  </r>
  <r>
    <n v="4828336"/>
    <s v="Spacious Sunny 2 Bedroom Close to the Subway!"/>
    <x v="2822"/>
    <s v="Lindsey"/>
    <s v="817 Halsey Street"/>
    <n v="11233"/>
    <x v="1"/>
    <s v="Bedford-Stuyvesant"/>
    <n v="4068515"/>
    <n v="-7391981"/>
    <x v="1"/>
    <x v="58"/>
    <x v="12"/>
    <n v="33"/>
    <d v="2019-06-30T00:00:00"/>
    <n v="0.72"/>
    <n v="1"/>
    <n v="6.9"/>
    <x v="0"/>
    <s v="Ruidoso"/>
    <s v="No considerar"/>
    <x v="0"/>
  </r>
  <r>
    <n v="4926610"/>
    <s v="Panoramic City Views in Lux bldg"/>
    <x v="2823"/>
    <s v="Loydeen"/>
    <s v="1767 Park Avenue"/>
    <n v="10035"/>
    <x v="0"/>
    <s v="East Harlem"/>
    <n v="4080315"/>
    <n v="-7394017"/>
    <x v="0"/>
    <x v="19"/>
    <x v="7"/>
    <n v="25"/>
    <d v="2019-06-28T00:00:00"/>
    <n v="0.5"/>
    <n v="1"/>
    <n v="5.6"/>
    <x v="0"/>
    <s v="Ruidoso"/>
    <s v="No considerar"/>
    <x v="0"/>
  </r>
  <r>
    <n v="6364117"/>
    <s v="Lovely Lofted Room in UWS"/>
    <x v="2824"/>
    <s v="Wing-Yee"/>
    <s v="905 West End Avenue"/>
    <n v="10025"/>
    <x v="0"/>
    <s v="Upper West Side"/>
    <n v="4080066"/>
    <n v="-7396941"/>
    <x v="0"/>
    <x v="19"/>
    <x v="1"/>
    <n v="1"/>
    <d v="2015-06-09T00:00:00"/>
    <n v="0.02"/>
    <n v="1"/>
    <n v="5.6"/>
    <x v="0"/>
    <s v="Ruidoso"/>
    <s v="No considerar"/>
    <x v="0"/>
  </r>
  <r>
    <n v="2524947"/>
    <s v="Gorgeous Apartment in Battery Park!"/>
    <x v="2825"/>
    <s v="Jenna"/>
    <s v="One Western Union International Plaza 2"/>
    <n v="10004"/>
    <x v="0"/>
    <s v="Financial District"/>
    <n v="4070558"/>
    <n v="-7401533"/>
    <x v="1"/>
    <x v="91"/>
    <x v="6"/>
    <n v="45"/>
    <d v="2016-02-21T00:00:00"/>
    <n v="0.76"/>
    <n v="1"/>
    <n v="5.6"/>
    <x v="0"/>
    <s v="Ruidoso"/>
    <s v="No considerar"/>
    <x v="0"/>
  </r>
  <r>
    <n v="4658293"/>
    <s v="Luxury 1BD apt by Prospect Park"/>
    <x v="2826"/>
    <s v="Dan &amp; Michelle"/>
    <s v="71 Ocean Parkway"/>
    <n v="11218"/>
    <x v="1"/>
    <s v="Windsor Terrace"/>
    <n v="4064961"/>
    <n v="-7397465"/>
    <x v="1"/>
    <x v="196"/>
    <x v="6"/>
    <n v="7"/>
    <d v="2017-06-04T00:00:00"/>
    <n v="0.13"/>
    <n v="1"/>
    <n v="6.9"/>
    <x v="0"/>
    <s v="Ruidoso"/>
    <s v="No considerar"/>
    <x v="0"/>
  </r>
  <r>
    <n v="3792246"/>
    <s v="private bedroom in NYC apartment"/>
    <x v="2827"/>
    <s v="Pamela"/>
    <s v="59-05 70th Avenue"/>
    <n v="11385"/>
    <x v="2"/>
    <s v="Ridgewood"/>
    <n v="407012"/>
    <n v="-7390008"/>
    <x v="0"/>
    <x v="16"/>
    <x v="6"/>
    <n v="77"/>
    <d v="2019-06-22T00:00:00"/>
    <n v="1.53"/>
    <n v="5"/>
    <n v="6.24"/>
    <x v="0"/>
    <s v="Ruidoso"/>
    <s v="No considerar"/>
    <x v="0"/>
  </r>
  <r>
    <n v="3359510"/>
    <s v="Gorgeous Loft w/ 2 queen beds &amp; full kitchen!"/>
    <x v="2828"/>
    <s v="Vida"/>
    <s v="Greenpoint World War I Memorial Russell Street"/>
    <n v="11222"/>
    <x v="1"/>
    <s v="Greenpoint"/>
    <n v="4072428"/>
    <n v="-7394348"/>
    <x v="1"/>
    <x v="67"/>
    <x v="11"/>
    <n v="15"/>
    <d v="2019-06-30T00:00:00"/>
    <n v="0.27"/>
    <n v="1"/>
    <n v="6.9"/>
    <x v="0"/>
    <s v="Ruidoso"/>
    <s v="No considerar"/>
    <x v="0"/>
  </r>
  <r>
    <n v="5638917"/>
    <s v="Spacious and Sunny Studio Loft in Brooklyn"/>
    <x v="2828"/>
    <s v="Vida"/>
    <s v="132 Sutton Street"/>
    <n v="11222"/>
    <x v="1"/>
    <s v="Greenpoint"/>
    <n v="4072751"/>
    <n v="-7394078"/>
    <x v="1"/>
    <x v="67"/>
    <x v="11"/>
    <n v="5"/>
    <d v="2019-06-22T00:00:00"/>
    <n v="0.1"/>
    <n v="1"/>
    <n v="6.9"/>
    <x v="0"/>
    <s v="Ruidoso"/>
    <s v="No considerar"/>
    <x v="0"/>
  </r>
  <r>
    <n v="2214710"/>
    <s v="Beautiful 2BR Flex Factory Loft"/>
    <x v="2828"/>
    <s v="Vida"/>
    <s v="268 Nassau Avenue"/>
    <n v="11222"/>
    <x v="1"/>
    <s v="Greenpoint"/>
    <n v="4072572"/>
    <n v="-7394031"/>
    <x v="1"/>
    <x v="191"/>
    <x v="11"/>
    <n v="0"/>
    <d v="2019-06-22T00:00:00"/>
    <n v="0.13"/>
    <n v="1"/>
    <n v="6.9"/>
    <x v="0"/>
    <s v="Ruidoso"/>
    <s v="No considerar"/>
    <x v="0"/>
  </r>
  <r>
    <n v="1745430"/>
    <s v="Bohemian 2BR DuplexLoft in Brooklyn"/>
    <x v="2828"/>
    <s v="Vida"/>
    <s v="84 Sutton Street"/>
    <n v="11222"/>
    <x v="1"/>
    <s v="Greenpoint"/>
    <n v="4072569"/>
    <n v="-7394054"/>
    <x v="1"/>
    <x v="191"/>
    <x v="11"/>
    <n v="6"/>
    <d v="2019-06-10T00:00:00"/>
    <n v="0.1"/>
    <n v="1"/>
    <n v="6.9"/>
    <x v="0"/>
    <s v="Ruidoso"/>
    <s v="No considerar"/>
    <x v="0"/>
  </r>
  <r>
    <n v="2845257"/>
    <s v="Stunning 2BR Penthouse w/City View"/>
    <x v="2828"/>
    <s v="Vida"/>
    <s v="675 Morgan Avenue"/>
    <n v="11222"/>
    <x v="1"/>
    <s v="Greenpoint"/>
    <n v="4072733"/>
    <n v="-739404"/>
    <x v="1"/>
    <x v="27"/>
    <x v="11"/>
    <n v="5"/>
    <d v="2019-06-01T00:00:00"/>
    <n v="0.08"/>
    <n v="1"/>
    <n v="6.9"/>
    <x v="0"/>
    <s v="Ruidoso"/>
    <s v="No considerar"/>
    <x v="0"/>
  </r>
  <r>
    <n v="5278927"/>
    <s v="Bohemian Studio Loft in Brooklyn"/>
    <x v="2828"/>
    <s v="Vida"/>
    <s v="76 Sutton Street"/>
    <n v="11222"/>
    <x v="1"/>
    <s v="Greenpoint"/>
    <n v="4072546"/>
    <n v="-7394046"/>
    <x v="1"/>
    <x v="67"/>
    <x v="11"/>
    <n v="7"/>
    <d v="2019-06-01T00:00:00"/>
    <n v="0.14000000000000001"/>
    <n v="1"/>
    <n v="6.9"/>
    <x v="0"/>
    <s v="Ruidoso"/>
    <s v="No considerar"/>
    <x v="0"/>
  </r>
  <r>
    <n v="5834668"/>
    <s v="Phenomenal 1br Loft in Brooklyn"/>
    <x v="2828"/>
    <s v="Vida"/>
    <s v="663 Morgan Avenue"/>
    <n v="11222"/>
    <x v="1"/>
    <s v="Greenpoint"/>
    <n v="4072704"/>
    <n v="-7394007"/>
    <x v="1"/>
    <x v="51"/>
    <x v="11"/>
    <n v="7"/>
    <d v="2019-06-01T00:00:00"/>
    <n v="0.15"/>
    <n v="1"/>
    <n v="6.9"/>
    <x v="0"/>
    <s v="Ruidoso"/>
    <s v="No considerar"/>
    <x v="0"/>
  </r>
  <r>
    <n v="2435408"/>
    <s v="Modern Duplex Studio Factory Loft"/>
    <x v="2828"/>
    <s v="Vida"/>
    <s v="293 Kingsland Avenue"/>
    <n v="11222"/>
    <x v="1"/>
    <s v="Greenpoint"/>
    <n v="4072669"/>
    <n v="-739419"/>
    <x v="1"/>
    <x v="67"/>
    <x v="11"/>
    <n v="9"/>
    <d v="2019-04-30T00:00:00"/>
    <n v="0.16"/>
    <n v="1"/>
    <n v="6.9"/>
    <x v="0"/>
    <s v="Ruidoso"/>
    <s v="No considerar"/>
    <x v="0"/>
  </r>
  <r>
    <n v="2254851"/>
    <s v="Sunny and Bright 1BR Factory Loft"/>
    <x v="2828"/>
    <s v="Vida"/>
    <s v="273 Kingsland Avenue"/>
    <n v="11222"/>
    <x v="1"/>
    <s v="Greenpoint"/>
    <n v="4072599"/>
    <n v="-7394172"/>
    <x v="1"/>
    <x v="51"/>
    <x v="11"/>
    <n v="4"/>
    <d v="2019-04-20T00:00:00"/>
    <n v="0.09"/>
    <n v="1"/>
    <n v="6.9"/>
    <x v="0"/>
    <s v="Ruidoso"/>
    <s v="No considerar"/>
    <x v="0"/>
  </r>
  <r>
    <n v="3728837"/>
    <s v="Factory Converted Studio Loft in GP"/>
    <x v="2828"/>
    <s v="Vida"/>
    <s v="265 Kingsland Avenue"/>
    <n v="11222"/>
    <x v="1"/>
    <s v="Greenpoint"/>
    <n v="4072533"/>
    <n v="-7394204"/>
    <x v="1"/>
    <x v="67"/>
    <x v="11"/>
    <n v="6"/>
    <d v="2019-04-01T00:00:00"/>
    <n v="0.12"/>
    <n v="1"/>
    <n v="6.9"/>
    <x v="0"/>
    <s v="Ruidoso"/>
    <s v="No considerar"/>
    <x v="0"/>
  </r>
  <r>
    <n v="5304431"/>
    <s v="Sunny 2BR Flex w/CityView From Bed!"/>
    <x v="2828"/>
    <s v="Vida"/>
    <s v="132 Sutton Street"/>
    <n v="11222"/>
    <x v="1"/>
    <s v="Greenpoint"/>
    <n v="4072738"/>
    <n v="-7394077"/>
    <x v="1"/>
    <x v="191"/>
    <x v="11"/>
    <n v="9"/>
    <d v="2019-03-31T00:00:00"/>
    <n v="0.21"/>
    <n v="1"/>
    <n v="6.9"/>
    <x v="0"/>
    <s v="Ruidoso"/>
    <s v="No considerar"/>
    <x v="0"/>
  </r>
  <r>
    <n v="1390532"/>
    <s v="Amazing Designer Loft in BK Factory"/>
    <x v="2828"/>
    <s v="Vida"/>
    <s v="McGlorick Park Shelter Pavilion Monitor Street"/>
    <n v="11222"/>
    <x v="1"/>
    <s v="Greenpoint"/>
    <n v="4072456"/>
    <n v="-7394343"/>
    <x v="1"/>
    <x v="67"/>
    <x v="11"/>
    <n v="7"/>
    <d v="2019-03-27T00:00:00"/>
    <n v="0.11"/>
    <n v="1"/>
    <n v="6.9"/>
    <x v="0"/>
    <s v="Ruidoso"/>
    <s v="No considerar"/>
    <x v="0"/>
  </r>
  <r>
    <n v="2266468"/>
    <s v="Amazing 2BR/2Bath Loft in Brooklyn"/>
    <x v="2828"/>
    <s v="Vida"/>
    <s v="270 Nassau Avenue"/>
    <n v="11222"/>
    <x v="1"/>
    <s v="Greenpoint"/>
    <n v="4072569"/>
    <n v="-7394017"/>
    <x v="1"/>
    <x v="27"/>
    <x v="11"/>
    <n v="3"/>
    <d v="2019-02-28T00:00:00"/>
    <n v="0.06"/>
    <n v="1"/>
    <n v="6.9"/>
    <x v="0"/>
    <s v="Ruidoso"/>
    <s v="No considerar"/>
    <x v="0"/>
  </r>
  <r>
    <n v="1613110"/>
    <s v="Sunny Studio Loft @ Habitat 101"/>
    <x v="2828"/>
    <s v="Vida"/>
    <s v="244 Nassau Avenue"/>
    <n v="11222"/>
    <x v="1"/>
    <s v="Greenpoint"/>
    <n v="407257"/>
    <n v="-7394181"/>
    <x v="1"/>
    <x v="67"/>
    <x v="11"/>
    <n v="8"/>
    <d v="2019-01-30T00:00:00"/>
    <n v="0.12"/>
    <n v="1"/>
    <n v="6.9"/>
    <x v="0"/>
    <s v="Ruidoso"/>
    <s v="No considerar"/>
    <x v="0"/>
  </r>
  <r>
    <n v="2714699"/>
    <s v="Sunny Flex 2br  Loft in Brooklyn"/>
    <x v="2828"/>
    <s v="Vida"/>
    <s v="308 Kingsland Avenue"/>
    <n v="11222"/>
    <x v="1"/>
    <s v="Greenpoint"/>
    <n v="4072713"/>
    <n v="-7394141"/>
    <x v="1"/>
    <x v="191"/>
    <x v="11"/>
    <n v="7"/>
    <d v="2019-01-07T00:00:00"/>
    <n v="0.12"/>
    <n v="1"/>
    <n v="6.9"/>
    <x v="0"/>
    <s v="Ruidoso"/>
    <s v="No considerar"/>
    <x v="0"/>
  </r>
  <r>
    <n v="5737759"/>
    <s v="Sunny Studio Loft in Greenpoint"/>
    <x v="2828"/>
    <s v="Vida"/>
    <s v="74 Sutton Street"/>
    <n v="11222"/>
    <x v="1"/>
    <s v="Greenpoint"/>
    <n v="407254"/>
    <n v="-7394051"/>
    <x v="1"/>
    <x v="67"/>
    <x v="11"/>
    <n v="1"/>
    <d v="2018-11-07T00:00:00"/>
    <n v="0.12"/>
    <n v="1"/>
    <n v="6.9"/>
    <x v="0"/>
    <s v="Ruidoso"/>
    <s v="No considerar"/>
    <x v="0"/>
  </r>
  <r>
    <n v="1524302"/>
    <s v="Huge 1 Bedroom Loft at Habitat 101!"/>
    <x v="2828"/>
    <s v="Vida"/>
    <s v="300 Kingsland Avenue"/>
    <n v="11222"/>
    <x v="1"/>
    <s v="Greenpoint"/>
    <n v="4072686"/>
    <n v="-7394177"/>
    <x v="1"/>
    <x v="51"/>
    <x v="11"/>
    <n v="7"/>
    <d v="2018-10-31T00:00:00"/>
    <n v="0.11"/>
    <n v="1"/>
    <n v="6.9"/>
    <x v="0"/>
    <s v="Ruidoso"/>
    <s v="No considerar"/>
    <x v="0"/>
  </r>
  <r>
    <n v="2995459"/>
    <s v="Cozy &amp; Large Corner Flex 2BR Loft"/>
    <x v="2828"/>
    <s v="Vida"/>
    <s v="263 Kingsland Avenue"/>
    <n v="11222"/>
    <x v="1"/>
    <s v="Greenpoint"/>
    <n v="4072525"/>
    <n v="-739418"/>
    <x v="1"/>
    <x v="191"/>
    <x v="11"/>
    <n v="6"/>
    <d v="2018-10-13T00:00:00"/>
    <n v="0.12"/>
    <n v="1"/>
    <n v="6.9"/>
    <x v="0"/>
    <s v="Ruidoso"/>
    <s v="No considerar"/>
    <x v="0"/>
  </r>
  <r>
    <n v="2127016"/>
    <s v="Charming 1br loft in Brooklyn"/>
    <x v="2828"/>
    <s v="Vida"/>
    <s v="308 Kingsland Avenue"/>
    <n v="11222"/>
    <x v="1"/>
    <s v="Greenpoint"/>
    <n v="4072722"/>
    <n v="-7394167"/>
    <x v="1"/>
    <x v="51"/>
    <x v="11"/>
    <n v="4"/>
    <d v="2018-09-28T00:00:00"/>
    <n v="0.06"/>
    <n v="1"/>
    <n v="6.9"/>
    <x v="0"/>
    <s v="Ruidoso"/>
    <s v="No considerar"/>
    <x v="0"/>
  </r>
  <r>
    <n v="1460017"/>
    <s v="Lovely Factory Loft in Greenpoint!"/>
    <x v="2828"/>
    <s v="Vida"/>
    <s v="128 Sutton Street"/>
    <n v="11222"/>
    <x v="1"/>
    <s v="Greenpoint"/>
    <n v="4072732"/>
    <n v="-7394076"/>
    <x v="1"/>
    <x v="67"/>
    <x v="11"/>
    <n v="6"/>
    <d v="2018-09-11T00:00:00"/>
    <n v="0.08"/>
    <n v="1"/>
    <n v="6.9"/>
    <x v="0"/>
    <s v="Ruidoso"/>
    <s v="No considerar"/>
    <x v="0"/>
  </r>
  <r>
    <n v="1392673"/>
    <s v="Spacious Factory Converted Loft"/>
    <x v="2828"/>
    <s v="Vida"/>
    <s v="260 Norman Avenue"/>
    <n v="11222"/>
    <x v="1"/>
    <s v="Greenpoint"/>
    <n v="4072756"/>
    <n v="-739423"/>
    <x v="1"/>
    <x v="67"/>
    <x v="11"/>
    <n v="6"/>
    <d v="2018-09-02T00:00:00"/>
    <n v="0.09"/>
    <n v="1"/>
    <n v="6.9"/>
    <x v="0"/>
    <s v="Ruidoso"/>
    <s v="No considerar"/>
    <x v="0"/>
  </r>
  <r>
    <n v="4794512"/>
    <s v="Bohemian 1 Bedroom Loft with city view"/>
    <x v="2828"/>
    <s v="Vida"/>
    <s v="76 Sutton Street"/>
    <n v="11222"/>
    <x v="1"/>
    <s v="Greenpoint"/>
    <n v="4072545"/>
    <n v="-7394039"/>
    <x v="1"/>
    <x v="51"/>
    <x v="11"/>
    <n v="2"/>
    <d v="2018-08-15T00:00:00"/>
    <n v="0.06"/>
    <n v="1"/>
    <n v="6.9"/>
    <x v="0"/>
    <s v="Ruidoso"/>
    <s v="No considerar"/>
    <x v="0"/>
  </r>
  <r>
    <n v="2075453"/>
    <s v="Sunny &amp; Bright Bohemian 2BR XL Loft"/>
    <x v="2828"/>
    <s v="Vida"/>
    <s v="613 Morgan Avenue"/>
    <n v="11222"/>
    <x v="1"/>
    <s v="Greenpoint"/>
    <n v="4072532"/>
    <n v="-7393992"/>
    <x v="1"/>
    <x v="27"/>
    <x v="11"/>
    <n v="8"/>
    <d v="2018-07-17T00:00:00"/>
    <n v="0.14000000000000001"/>
    <n v="1"/>
    <n v="6.9"/>
    <x v="0"/>
    <s v="Ruidoso"/>
    <s v="No considerar"/>
    <x v="0"/>
  </r>
  <r>
    <n v="5414471"/>
    <s v="Cool Studio Loft in Brooklyn"/>
    <x v="2828"/>
    <s v="Vida"/>
    <s v="613 Morgan Avenue"/>
    <n v="11222"/>
    <x v="1"/>
    <s v="Greenpoint"/>
    <n v="4072533"/>
    <n v="-7394014"/>
    <x v="1"/>
    <x v="67"/>
    <x v="11"/>
    <n v="1"/>
    <d v="2018-05-31T00:00:00"/>
    <n v="7.0000000000000007E-2"/>
    <n v="1"/>
    <n v="6.9"/>
    <x v="0"/>
    <s v="Ruidoso"/>
    <s v="No considerar"/>
    <x v="0"/>
  </r>
  <r>
    <n v="1979076"/>
    <s v="Authentic Factory 1BR w/City View"/>
    <x v="2828"/>
    <s v="Vida"/>
    <s v="73 Sutton Street"/>
    <n v="11222"/>
    <x v="1"/>
    <s v="Greenpoint"/>
    <n v="4072539"/>
    <n v="-7394074"/>
    <x v="1"/>
    <x v="51"/>
    <x v="11"/>
    <n v="7"/>
    <d v="2018-05-04T00:00:00"/>
    <n v="0.11"/>
    <n v="1"/>
    <n v="6.9"/>
    <x v="0"/>
    <s v="Ruidoso"/>
    <s v="No considerar"/>
    <x v="0"/>
  </r>
  <r>
    <n v="2458656"/>
    <s v="Beautiful 1br loft in Brooklyn"/>
    <x v="2828"/>
    <s v="Vida"/>
    <s v="300 Kingsland Avenue"/>
    <n v="11222"/>
    <x v="1"/>
    <s v="Greenpoint"/>
    <n v="4072708"/>
    <n v="-7394171"/>
    <x v="1"/>
    <x v="51"/>
    <x v="11"/>
    <n v="1"/>
    <d v="2018-04-14T00:00:00"/>
    <n v="7.0000000000000007E-2"/>
    <n v="1"/>
    <n v="6.9"/>
    <x v="0"/>
    <s v="Ruidoso"/>
    <s v="No considerar"/>
    <x v="0"/>
  </r>
  <r>
    <n v="4340609"/>
    <s v="Gorgeous 2BR XL Loft @ Habitat 101"/>
    <x v="2828"/>
    <s v="Vida"/>
    <s v="257 Nassau Avenue"/>
    <n v="11222"/>
    <x v="1"/>
    <s v="Greenpoint"/>
    <n v="4072603"/>
    <n v="-7394147"/>
    <x v="1"/>
    <x v="27"/>
    <x v="11"/>
    <n v="5"/>
    <d v="2018-03-24T00:00:00"/>
    <n v="0.09"/>
    <n v="1"/>
    <n v="6.9"/>
    <x v="0"/>
    <s v="Ruidoso"/>
    <s v="No considerar"/>
    <x v="0"/>
  </r>
  <r>
    <n v="3066892"/>
    <s v="Huge 1br Loft in Brooklyn"/>
    <x v="2828"/>
    <s v="Vida"/>
    <s v="663 Morgan Avenue"/>
    <n v="11222"/>
    <x v="1"/>
    <s v="Greenpoint"/>
    <n v="4072691"/>
    <n v="-7394041"/>
    <x v="1"/>
    <x v="51"/>
    <x v="11"/>
    <n v="5"/>
    <d v="2017-12-11T00:00:00"/>
    <n v="0.1"/>
    <n v="1"/>
    <n v="6.9"/>
    <x v="0"/>
    <s v="Ruidoso"/>
    <s v="No considerar"/>
    <x v="0"/>
  </r>
  <r>
    <n v="2466770"/>
    <s v="New Factory Converted Studio Loft"/>
    <x v="2828"/>
    <s v="Vida"/>
    <s v="248 Nassau Avenue"/>
    <n v="11222"/>
    <x v="1"/>
    <s v="Greenpoint"/>
    <n v="4072574"/>
    <n v="-7394146"/>
    <x v="1"/>
    <x v="67"/>
    <x v="11"/>
    <n v="3"/>
    <d v="2017-11-06T00:00:00"/>
    <n v="0.05"/>
    <n v="1"/>
    <n v="6.9"/>
    <x v="0"/>
    <s v="Ruidoso"/>
    <s v="No considerar"/>
    <x v="0"/>
  </r>
  <r>
    <n v="2471910"/>
    <s v="Studio Loft with 2 queen beds and large kitchen"/>
    <x v="2828"/>
    <s v="Vida"/>
    <s v="247 Nassau Avenue"/>
    <n v="11222"/>
    <x v="1"/>
    <s v="Greenpoint"/>
    <n v="4072591"/>
    <n v="-739422"/>
    <x v="1"/>
    <x v="67"/>
    <x v="11"/>
    <n v="2"/>
    <d v="2017-10-31T00:00:00"/>
    <n v="0.04"/>
    <n v="1"/>
    <n v="6.9"/>
    <x v="0"/>
    <s v="Ruidoso"/>
    <s v="No considerar"/>
    <x v="0"/>
  </r>
  <r>
    <n v="5706202"/>
    <s v="New City View 1BR Loft, Greenpoint"/>
    <x v="2828"/>
    <s v="Vida"/>
    <s v="84 Sutton Street"/>
    <n v="11222"/>
    <x v="1"/>
    <s v="Greenpoint"/>
    <n v="4072573"/>
    <n v="-7394071"/>
    <x v="1"/>
    <x v="51"/>
    <x v="11"/>
    <n v="1"/>
    <d v="2017-10-15T00:00:00"/>
    <n v="0.05"/>
    <n v="1"/>
    <n v="6.9"/>
    <x v="0"/>
    <s v="Ruidoso"/>
    <s v="No considerar"/>
    <x v="0"/>
  </r>
  <r>
    <n v="3636967"/>
    <s v="Sunny 2BR Flex Loft in Greenpoint"/>
    <x v="2828"/>
    <s v="Vida"/>
    <s v="663 Morgan Avenue"/>
    <n v="11222"/>
    <x v="1"/>
    <s v="Greenpoint"/>
    <n v="4072705"/>
    <n v="-7394033"/>
    <x v="1"/>
    <x v="191"/>
    <x v="11"/>
    <n v="3"/>
    <d v="2016-09-09T00:00:00"/>
    <n v="0.08"/>
    <n v="1"/>
    <n v="6.9"/>
    <x v="0"/>
    <s v="Ruidoso"/>
    <s v="No considerar"/>
    <x v="0"/>
  </r>
  <r>
    <n v="2267006"/>
    <s v="Stunning 1BR Brooklyn Loft"/>
    <x v="2828"/>
    <s v="Vida"/>
    <s v="73 Sutton Street"/>
    <n v="11222"/>
    <x v="1"/>
    <s v="Greenpoint"/>
    <n v="4072537"/>
    <n v="-7394076"/>
    <x v="1"/>
    <x v="51"/>
    <x v="11"/>
    <n v="0"/>
    <d v="2016-05-07T00:00:00"/>
    <n v="0.11"/>
    <n v="1"/>
    <n v="6.9"/>
    <x v="0"/>
    <s v="Ruidoso"/>
    <s v="No considerar"/>
    <x v="0"/>
  </r>
  <r>
    <n v="2824329"/>
    <s v="Spacious Studio Loft in Brooklyn"/>
    <x v="2828"/>
    <s v="Vida"/>
    <s v="252 Kingsland Avenue"/>
    <n v="11222"/>
    <x v="1"/>
    <s v="Greenpoint"/>
    <n v="407254"/>
    <n v="-7394136"/>
    <x v="1"/>
    <x v="67"/>
    <x v="11"/>
    <n v="3"/>
    <d v="2015-11-06T00:00:00"/>
    <n v="0.05"/>
    <n v="1"/>
    <n v="6.9"/>
    <x v="0"/>
    <s v="Ruidoso"/>
    <s v="No considerar"/>
    <x v="0"/>
  </r>
  <r>
    <n v="4295603"/>
    <s v="Beautiful Loft in flawless factory conversion"/>
    <x v="2828"/>
    <s v="Vida"/>
    <s v="79 Sutton Street"/>
    <n v="11222"/>
    <x v="1"/>
    <s v="Greenpoint"/>
    <n v="407255"/>
    <n v="-739409"/>
    <x v="1"/>
    <x v="67"/>
    <x v="11"/>
    <n v="1"/>
    <d v="2015-03-27T00:00:00"/>
    <n v="0.02"/>
    <n v="1"/>
    <n v="6.9"/>
    <x v="0"/>
    <s v="Ruidoso"/>
    <s v="No considerar"/>
    <x v="0"/>
  </r>
  <r>
    <n v="2267692"/>
    <s v="Newly Converted Factory 1BR Loft"/>
    <x v="2828"/>
    <s v="Vida"/>
    <s v="308 Kingsland Avenue"/>
    <n v="11222"/>
    <x v="1"/>
    <s v="Greenpoint"/>
    <n v="407272"/>
    <n v="-7394176"/>
    <x v="1"/>
    <x v="51"/>
    <x v="11"/>
    <n v="2"/>
    <d v="2014-08-18T00:00:00"/>
    <n v="0.03"/>
    <n v="1"/>
    <n v="6.9"/>
    <x v="0"/>
    <s v="Ruidoso"/>
    <s v="No considerar"/>
    <x v="0"/>
  </r>
  <r>
    <n v="1411583"/>
    <s v="GREAT 1BR apt 162st at Amsterdam av"/>
    <x v="2829"/>
    <s v="Candy"/>
    <s v="602 West 165th Street"/>
    <n v="10032"/>
    <x v="0"/>
    <s v="Washington Heights"/>
    <n v="408392"/>
    <n v="-7394216"/>
    <x v="1"/>
    <x v="61"/>
    <x v="1"/>
    <n v="76"/>
    <d v="2019-01-13T00:00:00"/>
    <n v="1.07"/>
    <n v="1"/>
    <n v="5.6"/>
    <x v="0"/>
    <s v="Ruidoso"/>
    <s v="No considerar"/>
    <x v="0"/>
  </r>
  <r>
    <n v="3568596"/>
    <s v="Beautiful 1 BR in The Heights!"/>
    <x v="2829"/>
    <s v="Candy"/>
    <s v="506 West 162nd Street"/>
    <n v="10032"/>
    <x v="0"/>
    <s v="Washington Heights"/>
    <n v="408362"/>
    <n v="-7394033"/>
    <x v="0"/>
    <x v="15"/>
    <x v="1"/>
    <n v="3"/>
    <d v="2015-10-19T00:00:00"/>
    <n v="0.05"/>
    <n v="1"/>
    <n v="5.6"/>
    <x v="0"/>
    <s v="Ruidoso"/>
    <s v="No considerar"/>
    <x v="0"/>
  </r>
  <r>
    <n v="1380326"/>
    <s v="Positive Cozy Room!"/>
    <x v="2830"/>
    <s v="Lola"/>
    <s v="420 East 72nd Street"/>
    <n v="10021"/>
    <x v="0"/>
    <s v="Upper East Side"/>
    <n v="4076723"/>
    <n v="-739551"/>
    <x v="0"/>
    <x v="223"/>
    <x v="6"/>
    <n v="77"/>
    <d v="2019-06-17T00:00:00"/>
    <n v="1.1000000000000001"/>
    <n v="1"/>
    <n v="5.6"/>
    <x v="0"/>
    <s v="Ruidoso"/>
    <s v="No considerar"/>
    <x v="0"/>
  </r>
  <r>
    <n v="1391683"/>
    <s v="Huge Sunny BR Washington Heights 1-4 guests"/>
    <x v="2831"/>
    <s v="Carrie"/>
    <s v="Henry Hudson Parkway Washington Heights"/>
    <n v="10032"/>
    <x v="0"/>
    <s v="Washington Heights"/>
    <n v="408469"/>
    <n v="-7394522"/>
    <x v="0"/>
    <x v="3"/>
    <x v="3"/>
    <n v="14"/>
    <d v="2017-09-29T00:00:00"/>
    <n v="0.23"/>
    <n v="1"/>
    <n v="5.6"/>
    <x v="0"/>
    <s v="Ruidoso"/>
    <s v="No considerar"/>
    <x v="0"/>
  </r>
  <r>
    <n v="1378165"/>
    <s v="Sunny Brooklyn Artists' Enclave! *huge room!*"/>
    <x v="2832"/>
    <s v="Tyler"/>
    <s v="180 Malcolm X Boulevard"/>
    <n v="11221"/>
    <x v="1"/>
    <s v="Bedford-Stuyvesant"/>
    <n v="4068732"/>
    <n v="-7393004"/>
    <x v="0"/>
    <x v="167"/>
    <x v="7"/>
    <n v="2"/>
    <d v="2019-06-21T00:00:00"/>
    <n v="1"/>
    <n v="1"/>
    <n v="6.9"/>
    <x v="0"/>
    <s v="Ruidoso"/>
    <s v="No considerar"/>
    <x v="0"/>
  </r>
  <r>
    <n v="1377820"/>
    <s v="Great Studio in Chelsea, New York"/>
    <x v="2833"/>
    <s v="Alessandro"/>
    <s v="225 West 24th Street"/>
    <n v="10001"/>
    <x v="0"/>
    <s v="Chelsea"/>
    <n v="4074572"/>
    <n v="-7399637"/>
    <x v="1"/>
    <x v="26"/>
    <x v="3"/>
    <n v="28"/>
    <d v="2016-05-18T00:00:00"/>
    <n v="0.4"/>
    <n v="1"/>
    <n v="5.6"/>
    <x v="0"/>
    <s v="Ruidoso"/>
    <s v="No considerar"/>
    <x v="0"/>
  </r>
  <r>
    <n v="4956293"/>
    <s v="South Slope Pied-A-Terre Studio"/>
    <x v="2834"/>
    <s v="Nick"/>
    <s v="308 13th Street"/>
    <n v="11215"/>
    <x v="1"/>
    <s v="South Slope"/>
    <n v="4066599"/>
    <n v="-739869"/>
    <x v="1"/>
    <x v="61"/>
    <x v="6"/>
    <n v="149"/>
    <d v="2018-06-14T00:00:00"/>
    <n v="2.76"/>
    <n v="1"/>
    <n v="6.9"/>
    <x v="0"/>
    <s v="Ruidoso"/>
    <s v="No considerar"/>
    <x v="0"/>
  </r>
  <r>
    <n v="1377320"/>
    <s v="Classic and Comfortable UWS PreWar"/>
    <x v="2835"/>
    <s v="Badrul"/>
    <s v="240 West 101st Street"/>
    <n v="10025"/>
    <x v="0"/>
    <s v="Upper West Side"/>
    <n v="4079801"/>
    <n v="-7397045"/>
    <x v="1"/>
    <x v="30"/>
    <x v="46"/>
    <n v="3"/>
    <d v="2013-09-06T00:00:00"/>
    <n v="0.04"/>
    <n v="1"/>
    <n v="5.6"/>
    <x v="0"/>
    <s v="Ruidoso"/>
    <s v="No considerar"/>
    <x v="0"/>
  </r>
  <r>
    <n v="1377134"/>
    <s v="Room in lovely E.Village triplex"/>
    <x v="2836"/>
    <s v="Rocco"/>
    <s v="540 East 5th Street"/>
    <n v="10009"/>
    <x v="0"/>
    <s v="East Village"/>
    <n v="4072383"/>
    <n v="-739829"/>
    <x v="0"/>
    <x v="61"/>
    <x v="0"/>
    <n v="90"/>
    <d v="2019-06-14T00:00:00"/>
    <n v="1.25"/>
    <n v="1"/>
    <n v="5.6"/>
    <x v="0"/>
    <s v="Ruidoso"/>
    <s v="No considerar"/>
    <x v="0"/>
  </r>
  <r>
    <n v="4701425"/>
    <s v="Master Bedroom in E.Village Triplex"/>
    <x v="2836"/>
    <s v="Rocco"/>
    <s v="282 East 3rd Street"/>
    <n v="10009"/>
    <x v="0"/>
    <s v="East Village"/>
    <n v="4072119"/>
    <n v="-7398021"/>
    <x v="0"/>
    <x v="61"/>
    <x v="0"/>
    <n v="25"/>
    <d v="2019-06-06T00:00:00"/>
    <n v="0.46"/>
    <n v="1"/>
    <n v="5.6"/>
    <x v="0"/>
    <s v="Ruidoso"/>
    <s v="No considerar"/>
    <x v="0"/>
  </r>
  <r>
    <n v="1439162"/>
    <s v="Cozy &amp; Private 1 Bedroom Garden Level Apartment"/>
    <x v="2837"/>
    <s v="Geraldine"/>
    <s v="426D Marcus Garvey Boulevard"/>
    <n v="11216"/>
    <x v="1"/>
    <s v="Bedford-Stuyvesant"/>
    <n v="4068238"/>
    <n v="-7393795"/>
    <x v="1"/>
    <x v="34"/>
    <x v="0"/>
    <n v="208"/>
    <d v="2019-06-25T00:00:00"/>
    <n v="2.89"/>
    <n v="1"/>
    <n v="6.9"/>
    <x v="0"/>
    <s v="Ruidoso"/>
    <s v="No considerar"/>
    <x v="0"/>
  </r>
  <r>
    <n v="1382158"/>
    <s v="1 double room in modern apt in heart of soho"/>
    <x v="2838"/>
    <s v="Alexandra"/>
    <s v="10 Sullivan 120"/>
    <n v="10012"/>
    <x v="0"/>
    <s v="SoHo"/>
    <n v="4072466"/>
    <n v="-740042"/>
    <x v="0"/>
    <x v="11"/>
    <x v="1"/>
    <n v="77"/>
    <d v="2019-07-05T00:00:00"/>
    <n v="2"/>
    <n v="1"/>
    <n v="5.6"/>
    <x v="0"/>
    <s v="Ruidoso"/>
    <s v="No considerar"/>
    <x v="0"/>
  </r>
  <r>
    <n v="3544899"/>
    <s v="Cozy Family Gateaway!!!"/>
    <x v="2839"/>
    <s v="Esther"/>
    <s v="499 Schenectady Avenue"/>
    <n v="11203"/>
    <x v="1"/>
    <s v="East Flatbush"/>
    <n v="4066123"/>
    <n v="-7393428"/>
    <x v="1"/>
    <x v="12"/>
    <x v="0"/>
    <n v="37"/>
    <d v="2018-08-06T00:00:00"/>
    <n v="0.62"/>
    <n v="1"/>
    <n v="6.9"/>
    <x v="0"/>
    <s v="Ruidoso"/>
    <s v="No considerar"/>
    <x v="0"/>
  </r>
  <r>
    <n v="2065101"/>
    <s v="Sunny Room"/>
    <x v="2840"/>
    <s v="Emily"/>
    <s v="24-32 44th Street"/>
    <n v="11103"/>
    <x v="2"/>
    <s v="Astoria"/>
    <n v="407672"/>
    <n v="-7390795"/>
    <x v="0"/>
    <x v="69"/>
    <x v="7"/>
    <n v="0"/>
    <d v="2019-06-15T00:00:00"/>
    <n v="0.02"/>
    <n v="5"/>
    <n v="6.24"/>
    <x v="0"/>
    <s v="Ruidoso"/>
    <s v="Dentro del presupuesto"/>
    <x v="0"/>
  </r>
  <r>
    <n v="6466590"/>
    <s v="Room in spacious apt near the park"/>
    <x v="2841"/>
    <s v="Sidra"/>
    <s v="95 East 18th Street"/>
    <n v="11226"/>
    <x v="1"/>
    <s v="Flatbush"/>
    <n v="4064876"/>
    <n v="-7396279"/>
    <x v="0"/>
    <x v="159"/>
    <x v="11"/>
    <n v="2"/>
    <d v="2016-08-26T00:00:00"/>
    <n v="0.05"/>
    <n v="1"/>
    <n v="6.9"/>
    <x v="0"/>
    <s v="Ruidoso"/>
    <s v="Dentro del presupuesto"/>
    <x v="0"/>
  </r>
  <r>
    <n v="3800547"/>
    <s v="PrivatePeaceful Pad near JFKairport"/>
    <x v="2842"/>
    <s v="Marie Yves"/>
    <s v="9511 Flatlands Avenue"/>
    <n v="11236"/>
    <x v="1"/>
    <s v="Canarsie"/>
    <n v="4064287"/>
    <n v="-7390228"/>
    <x v="1"/>
    <x v="11"/>
    <x v="0"/>
    <n v="96"/>
    <d v="2019-06-24T00:00:00"/>
    <n v="1.66"/>
    <n v="1"/>
    <n v="6.9"/>
    <x v="0"/>
    <s v="Ruidoso"/>
    <s v="No considerar"/>
    <x v="0"/>
  </r>
  <r>
    <n v="5346743"/>
    <s v="Beautiful room close to Manhattan"/>
    <x v="2843"/>
    <s v="Fe"/>
    <s v="254 73rd Street"/>
    <n v="11209"/>
    <x v="1"/>
    <s v="Bay Ridge"/>
    <n v="4063304"/>
    <n v="-7402811"/>
    <x v="0"/>
    <x v="59"/>
    <x v="5"/>
    <n v="7"/>
    <d v="2018-12-13T00:00:00"/>
    <n v="0.13"/>
    <n v="1"/>
    <n v="6.9"/>
    <x v="0"/>
    <s v="Ruidoso"/>
    <s v="No considerar"/>
    <x v="0"/>
  </r>
  <r>
    <n v="2576750"/>
    <s v="Better than hotel"/>
    <x v="2843"/>
    <s v="Fe"/>
    <s v="7509 3rd Avenue"/>
    <n v="11209"/>
    <x v="1"/>
    <s v="Bay Ridge"/>
    <n v="4063113"/>
    <n v="-7402767"/>
    <x v="1"/>
    <x v="0"/>
    <x v="2"/>
    <n v="0"/>
    <d v="2015-09-01T00:00:00"/>
    <n v="0.04"/>
    <n v="1"/>
    <n v="6.9"/>
    <x v="0"/>
    <s v="Ruidoso"/>
    <s v="No considerar"/>
    <x v="0"/>
  </r>
  <r>
    <n v="3574304"/>
    <s v="Semi-furnished room in a large 3 bedroom apt"/>
    <x v="2844"/>
    <s v="Telora"/>
    <s v="44 Convent Avenue"/>
    <n v="10027"/>
    <x v="0"/>
    <s v="Harlem"/>
    <n v="4081464"/>
    <n v="-7395351"/>
    <x v="0"/>
    <x v="76"/>
    <x v="11"/>
    <n v="2"/>
    <d v="2018-11-12T00:00:00"/>
    <n v="0.19"/>
    <n v="1"/>
    <n v="5.6"/>
    <x v="0"/>
    <s v="Ruidoso"/>
    <s v="Dentro del presupuesto"/>
    <x v="0"/>
  </r>
  <r>
    <n v="1371957"/>
    <s v="NEEDS TO BE DEACTIVATED- NOT AVAILABLE"/>
    <x v="2845"/>
    <s v="Shamara"/>
    <s v="4 Harlem River Drive Greenway"/>
    <n v="10032"/>
    <x v="0"/>
    <s v="Washington Heights"/>
    <n v="40833"/>
    <n v="-7393806"/>
    <x v="1"/>
    <x v="34"/>
    <x v="0"/>
    <n v="5"/>
    <d v="2015-01-02T00:00:00"/>
    <n v="7.0000000000000007E-2"/>
    <n v="1"/>
    <n v="5.6"/>
    <x v="0"/>
    <s v="Ruidoso"/>
    <s v="No considerar"/>
    <x v="0"/>
  </r>
  <r>
    <n v="5591612"/>
    <s v="Huge 1br, 22min to Manhattan, steps to Prospect Pk"/>
    <x v="2846"/>
    <s v="Nicole"/>
    <s v="1704 Church Avenue"/>
    <n v="11226"/>
    <x v="1"/>
    <s v="Flatbush"/>
    <n v="4064913"/>
    <n v="-7396379"/>
    <x v="1"/>
    <x v="70"/>
    <x v="1"/>
    <n v="45"/>
    <d v="2019-06-23T00:00:00"/>
    <n v="0.86"/>
    <n v="1"/>
    <n v="6.9"/>
    <x v="0"/>
    <s v="Ruidoso"/>
    <s v="No considerar"/>
    <x v="0"/>
  </r>
  <r>
    <n v="3709013"/>
    <s v="Huge 1.5BR Artist Home in Brownstone Brooklyn :)"/>
    <x v="2847"/>
    <s v="Alix"/>
    <s v="59 Monroe Street"/>
    <n v="11238"/>
    <x v="1"/>
    <s v="Bedford-Stuyvesant"/>
    <n v="4068473"/>
    <n v="-7395697"/>
    <x v="1"/>
    <x v="19"/>
    <x v="0"/>
    <n v="10"/>
    <d v="2018-11-13T00:00:00"/>
    <n v="0.28000000000000003"/>
    <n v="1"/>
    <n v="6.9"/>
    <x v="0"/>
    <s v="Ruidoso"/>
    <s v="No considerar"/>
    <x v="0"/>
  </r>
  <r>
    <n v="1367775"/>
    <s v="Furnished room with private bathroom"/>
    <x v="2848"/>
    <s v="Marilyn"/>
    <s v="Church of the Good Shepherd 543"/>
    <n v="10044"/>
    <x v="0"/>
    <s v="Roosevelt Island"/>
    <n v="4076175"/>
    <n v="-7395012"/>
    <x v="0"/>
    <x v="139"/>
    <x v="11"/>
    <n v="5"/>
    <d v="2018-08-18T00:00:00"/>
    <n v="0.15"/>
    <n v="1"/>
    <n v="5.6"/>
    <x v="0"/>
    <s v="Ruidoso"/>
    <s v="No considerar"/>
    <x v="0"/>
  </r>
  <r>
    <n v="1365028"/>
    <s v="Soho Loft. Authentic and Eccentric! 2 Bedroom."/>
    <x v="2849"/>
    <s v="James"/>
    <s v="Singer Building Broadway"/>
    <n v="10003"/>
    <x v="0"/>
    <s v="SoHo"/>
    <n v="4072411"/>
    <n v="-7399865"/>
    <x v="1"/>
    <x v="219"/>
    <x v="3"/>
    <n v="95"/>
    <d v="2019-06-19T00:00:00"/>
    <n v="1.31"/>
    <n v="1"/>
    <n v="5.6"/>
    <x v="0"/>
    <s v="Ruidoso"/>
    <s v="No considerar"/>
    <x v="0"/>
  </r>
  <r>
    <n v="6679063"/>
    <s v="Luxury Apt near Time Square"/>
    <x v="2850"/>
    <s v="Leiya"/>
    <s v="460 West 41st Street"/>
    <n v="10018"/>
    <x v="0"/>
    <s v="Hell's Kitchen"/>
    <n v="4075885"/>
    <n v="-7399584"/>
    <x v="0"/>
    <x v="58"/>
    <x v="7"/>
    <n v="2"/>
    <d v="2015-11-07T00:00:00"/>
    <n v="0.04"/>
    <n v="1"/>
    <n v="5.6"/>
    <x v="0"/>
    <s v="Ruidoso"/>
    <s v="No considerar"/>
    <x v="0"/>
  </r>
  <r>
    <n v="4824310"/>
    <s v="Lovley loft in Williamsburg!"/>
    <x v="2851"/>
    <s v="Golsana"/>
    <s v="169 Scholes Street"/>
    <n v="11206"/>
    <x v="1"/>
    <s v="Williamsburg"/>
    <n v="407091"/>
    <n v="-7394279"/>
    <x v="1"/>
    <x v="6"/>
    <x v="0"/>
    <n v="18"/>
    <d v="2019-05-29T00:00:00"/>
    <n v="0.33"/>
    <n v="1"/>
    <n v="6.9"/>
    <x v="0"/>
    <s v="Ruidoso"/>
    <s v="No considerar"/>
    <x v="0"/>
  </r>
  <r>
    <n v="1150594"/>
    <s v="HEART OF EAST VILLAGE! Quiet apt in middle of NYC!"/>
    <x v="2852"/>
    <s v="Mickey"/>
    <s v="523 East 6th Street"/>
    <n v="10009"/>
    <x v="0"/>
    <s v="East Village"/>
    <n v="407252"/>
    <n v="-7398261"/>
    <x v="1"/>
    <x v="67"/>
    <x v="1"/>
    <n v="96"/>
    <d v="2019-01-13T00:00:00"/>
    <n v="1.31"/>
    <n v="1"/>
    <n v="5.6"/>
    <x v="0"/>
    <s v="Ruidoso"/>
    <s v="No considerar"/>
    <x v="0"/>
  </r>
  <r>
    <n v="5317871"/>
    <s v="Private Room in Fort Greene! (Baby Friendly)"/>
    <x v="2853"/>
    <s v="Nikki"/>
    <s v="170 South Oxford Street"/>
    <n v="11217"/>
    <x v="1"/>
    <s v="Fort Greene"/>
    <n v="4068436"/>
    <n v="-739735"/>
    <x v="0"/>
    <x v="70"/>
    <x v="6"/>
    <n v="0"/>
    <d v="2019-03-10T00:00:00"/>
    <n v="0.28999999999999998"/>
    <n v="1"/>
    <n v="6.9"/>
    <x v="0"/>
    <s v="Ruidoso"/>
    <s v="No considerar"/>
    <x v="0"/>
  </r>
  <r>
    <n v="1361017"/>
    <s v="Vacation sublet in Brooklyn NY"/>
    <x v="2854"/>
    <s v="Julia"/>
    <s v="425 6th Street"/>
    <n v="11215"/>
    <x v="1"/>
    <s v="Park Slope"/>
    <n v="4066945"/>
    <n v="-7398157"/>
    <x v="1"/>
    <x v="48"/>
    <x v="6"/>
    <n v="24"/>
    <d v="2019-07-01T00:00:00"/>
    <n v="0.38"/>
    <n v="1"/>
    <n v="6.9"/>
    <x v="0"/>
    <s v="Ruidoso"/>
    <s v="No considerar"/>
    <x v="0"/>
  </r>
  <r>
    <n v="1442450"/>
    <s v="Saratoga Park Suite"/>
    <x v="2855"/>
    <s v="Aqila"/>
    <s v="966 Jefferson Avenue"/>
    <n v="11221"/>
    <x v="1"/>
    <s v="Bedford-Stuyvesant"/>
    <n v="4068669"/>
    <n v="-7391897"/>
    <x v="0"/>
    <x v="50"/>
    <x v="0"/>
    <n v="0"/>
    <d v="2017-12-11T00:00:00"/>
    <n v="0.04"/>
    <n v="1"/>
    <n v="6.9"/>
    <x v="0"/>
    <s v="Ruidoso"/>
    <s v="No considerar"/>
    <x v="0"/>
  </r>
  <r>
    <n v="1360932"/>
    <s v="Cozy apartment in NY for 3 weeks"/>
    <x v="2856"/>
    <s v="Max"/>
    <s v="423 Convent Avenue"/>
    <n v="10031"/>
    <x v="0"/>
    <s v="Harlem"/>
    <n v="408266"/>
    <n v="-7394443"/>
    <x v="0"/>
    <x v="61"/>
    <x v="5"/>
    <n v="0"/>
    <d v="2015-12-13T00:00:00"/>
    <n v="0.15"/>
    <n v="1"/>
    <n v="5.6"/>
    <x v="0"/>
    <s v="Ruidoso"/>
    <s v="No considerar"/>
    <x v="0"/>
  </r>
  <r>
    <n v="1776732"/>
    <s v="2000 sqf  Duplex in Townhouse"/>
    <x v="2857"/>
    <s v="Francesca"/>
    <s v="El Dorado 300"/>
    <n v="10025"/>
    <x v="0"/>
    <s v="Upper West Side"/>
    <n v="4078852"/>
    <n v="-7396746"/>
    <x v="1"/>
    <x v="285"/>
    <x v="2"/>
    <n v="108"/>
    <d v="2019-07-06T00:00:00"/>
    <n v="2.63"/>
    <n v="1"/>
    <n v="5.7"/>
    <x v="0"/>
    <s v="Ruidoso"/>
    <s v="No considerar"/>
    <x v="0"/>
  </r>
  <r>
    <n v="1731365"/>
    <s v="Duplex apartment with garden"/>
    <x v="2857"/>
    <s v="Francesca"/>
    <s v="34 West 94th Street"/>
    <n v="10025"/>
    <x v="0"/>
    <s v="Upper West Side"/>
    <n v="4079086"/>
    <n v="-7396683"/>
    <x v="1"/>
    <x v="239"/>
    <x v="2"/>
    <n v="79"/>
    <d v="2019-06-29T00:00:00"/>
    <n v="1.1499999999999999"/>
    <n v="1"/>
    <n v="5.7"/>
    <x v="0"/>
    <s v="Ruidoso"/>
    <s v="No considerar"/>
    <x v="0"/>
  </r>
  <r>
    <n v="2525956"/>
    <s v="Beautiful 1 Bdr in the heart of NYC"/>
    <x v="2858"/>
    <s v="Alex"/>
    <s v="750 Seventh Avenue 750"/>
    <n v="10019"/>
    <x v="0"/>
    <s v="Theater District"/>
    <n v="4076084"/>
    <n v="-7398367"/>
    <x v="1"/>
    <x v="67"/>
    <x v="11"/>
    <n v="16"/>
    <d v="2017-12-01T00:00:00"/>
    <n v="0.25"/>
    <n v="1"/>
    <n v="5.6"/>
    <x v="0"/>
    <s v="Ruidoso"/>
    <s v="No considerar"/>
    <x v="0"/>
  </r>
  <r>
    <n v="1534212"/>
    <s v="Great  studio with 2 rooms and kitchen"/>
    <x v="2858"/>
    <s v="Alex"/>
    <s v="FDNY Engine 246 &amp; Ladder 169 2732"/>
    <n v="11235"/>
    <x v="1"/>
    <s v="Sheepshead Bay"/>
    <n v="4058426"/>
    <n v="-7395949"/>
    <x v="1"/>
    <x v="34"/>
    <x v="0"/>
    <n v="66"/>
    <d v="2019-05-27T00:00:00"/>
    <n v="1.05"/>
    <n v="1"/>
    <n v="6.9"/>
    <x v="0"/>
    <s v="Ruidoso"/>
    <s v="No considerar"/>
    <x v="0"/>
  </r>
  <r>
    <n v="2149184"/>
    <s v="Super Bowl Rental 2BR in Soho"/>
    <x v="2859"/>
    <s v="Garrett"/>
    <s v="161 Prince Street"/>
    <n v="10012"/>
    <x v="0"/>
    <s v="SoHo"/>
    <n v="4072615"/>
    <n v="-7400123"/>
    <x v="1"/>
    <x v="128"/>
    <x v="1"/>
    <n v="0"/>
    <d v="2015-08-24T00:00:00"/>
    <n v="0.57999999999999996"/>
    <n v="2"/>
    <n v="5.8"/>
    <x v="0"/>
    <s v="Ruidoso"/>
    <s v="No considerar"/>
    <x v="0"/>
  </r>
  <r>
    <n v="5327035"/>
    <s v="The Long Hallway"/>
    <x v="2860"/>
    <s v="Tanmaya"/>
    <s v="Sweet Brooklyn 608"/>
    <n v="11216"/>
    <x v="1"/>
    <s v="Crown Heights"/>
    <n v="4067784"/>
    <n v="-7394995"/>
    <x v="0"/>
    <x v="266"/>
    <x v="7"/>
    <n v="0"/>
    <d v="2019-01-01T00:00:00"/>
    <n v="0.06"/>
    <n v="1"/>
    <n v="6.9"/>
    <x v="0"/>
    <s v="Ruidoso"/>
    <s v="No considerar"/>
    <x v="0"/>
  </r>
  <r>
    <n v="3147439"/>
    <s v="Charming West Village Studio With Cat"/>
    <x v="2861"/>
    <s v="Samantha"/>
    <s v="61 Carmine Street"/>
    <n v="10014"/>
    <x v="0"/>
    <s v="West Village"/>
    <n v="4072976"/>
    <n v="-7400445"/>
    <x v="1"/>
    <x v="42"/>
    <x v="0"/>
    <n v="2"/>
    <d v="2017-11-11T00:00:00"/>
    <n v="0.03"/>
    <n v="1"/>
    <n v="5.6"/>
    <x v="0"/>
    <s v="Ruidoso"/>
    <s v="No considerar"/>
    <x v="0"/>
  </r>
  <r>
    <n v="3440135"/>
    <s v="Cozy studio in the heart of Greenwich Village"/>
    <x v="2862"/>
    <s v="Casey"/>
    <s v="New York University Bond Street"/>
    <n v="10012"/>
    <x v="0"/>
    <s v="Greenwich Village"/>
    <n v="4073232"/>
    <n v="-740002"/>
    <x v="1"/>
    <x v="41"/>
    <x v="1"/>
    <n v="39"/>
    <d v="2019-06-18T00:00:00"/>
    <n v="2.73"/>
    <n v="1"/>
    <n v="5.6"/>
    <x v="0"/>
    <s v="Ruidoso"/>
    <s v="No considerar"/>
    <x v="0"/>
  </r>
  <r>
    <n v="1354775"/>
    <s v="Sunlit Noho Loft"/>
    <x v="2863"/>
    <s v="Tim"/>
    <s v="21 Bond Street"/>
    <n v="10012"/>
    <x v="0"/>
    <s v="NoHo"/>
    <n v="4072631"/>
    <n v="-7399387"/>
    <x v="1"/>
    <x v="21"/>
    <x v="1"/>
    <n v="0"/>
    <d v="2016-08-09T00:00:00"/>
    <n v="0.02"/>
    <n v="1"/>
    <n v="5.6"/>
    <x v="0"/>
    <s v="Ruidoso"/>
    <s v="No considerar"/>
    <x v="0"/>
  </r>
  <r>
    <n v="1352657"/>
    <s v="Spacious 1BR Midtown Manhattan w DM"/>
    <x v="2864"/>
    <s v="Maya"/>
    <s v="150 East 59th Street"/>
    <n v="10022"/>
    <x v="0"/>
    <s v="Upper East Side"/>
    <n v="4076178"/>
    <n v="-7396713"/>
    <x v="1"/>
    <x v="37"/>
    <x v="6"/>
    <n v="7"/>
    <d v="2019-04-01T00:00:00"/>
    <n v="0.11"/>
    <n v="1"/>
    <n v="5.6"/>
    <x v="0"/>
    <s v="Ruidoso"/>
    <s v="No considerar"/>
    <x v="0"/>
  </r>
  <r>
    <n v="6263101"/>
    <s v="Williamsburg Loft w/ Amazing Roof"/>
    <x v="2865"/>
    <s v="Matt"/>
    <s v="273 Grand Street"/>
    <n v="11211"/>
    <x v="1"/>
    <s v="Williamsburg"/>
    <n v="4071335"/>
    <n v="-7395789"/>
    <x v="0"/>
    <x v="3"/>
    <x v="41"/>
    <n v="0"/>
    <d v="2015-08-21T00:00:00"/>
    <n v="0.02"/>
    <n v="1"/>
    <n v="6.9"/>
    <x v="0"/>
    <s v="Ruidoso"/>
    <s v="No considerar"/>
    <x v="0"/>
  </r>
  <r>
    <n v="2899082"/>
    <s v="Large, Bright Williamsburg Loft"/>
    <x v="2866"/>
    <s v="Kathryn"/>
    <s v="151 Kent Avenue"/>
    <n v="11249"/>
    <x v="1"/>
    <s v="Williamsburg"/>
    <n v="4071853"/>
    <n v="-7396287"/>
    <x v="1"/>
    <x v="5"/>
    <x v="0"/>
    <n v="0"/>
    <d v="2015-06-23T00:00:00"/>
    <n v="0.12"/>
    <n v="1"/>
    <n v="6.9"/>
    <x v="0"/>
    <s v="Ruidoso"/>
    <s v="No considerar"/>
    <x v="0"/>
  </r>
  <r>
    <n v="1349237"/>
    <s v="Bright, Very Spacious, &amp; Quiet Room in Manhattan"/>
    <x v="2867"/>
    <s v="Smyles And Diara"/>
    <s v="West 125th Street &amp; Adam Clayton Powell Jr Boulevard West 125th Street"/>
    <n v="10027"/>
    <x v="0"/>
    <s v="Harlem"/>
    <n v="4080887"/>
    <n v="-7394756"/>
    <x v="0"/>
    <x v="35"/>
    <x v="6"/>
    <n v="146"/>
    <d v="2019-06-30T00:00:00"/>
    <n v="2.0099999999999998"/>
    <n v="1"/>
    <n v="5.6"/>
    <x v="0"/>
    <s v="Ruidoso"/>
    <s v="No considerar"/>
    <x v="0"/>
  </r>
  <r>
    <n v="1351217"/>
    <s v="English Basement Studio Apartment / private entry"/>
    <x v="2868"/>
    <s v="Stacey &amp; Anthony"/>
    <s v="313 Decatur Street"/>
    <n v="11233"/>
    <x v="1"/>
    <s v="Bedford-Stuyvesant"/>
    <n v="4068208"/>
    <n v="-7393115"/>
    <x v="1"/>
    <x v="97"/>
    <x v="0"/>
    <n v="144"/>
    <d v="2019-06-23T00:00:00"/>
    <n v="2.87"/>
    <n v="1"/>
    <n v="6.9"/>
    <x v="0"/>
    <s v="Ruidoso"/>
    <s v="No considerar"/>
    <x v="0"/>
  </r>
  <r>
    <n v="2310542"/>
    <s v="Hamilton Heights/Harlem Private Bedroom with Roof"/>
    <x v="2869"/>
    <s v="Tim"/>
    <s v="116 Edgecombe Avenue"/>
    <n v="10030"/>
    <x v="0"/>
    <s v="Harlem"/>
    <n v="4082016"/>
    <n v="-7394559"/>
    <x v="0"/>
    <x v="27"/>
    <x v="0"/>
    <n v="1"/>
    <d v="2019-05-16T00:00:00"/>
    <n v="0.56000000000000005"/>
    <n v="1"/>
    <n v="5.6"/>
    <x v="0"/>
    <s v="Ruidoso"/>
    <s v="No considerar"/>
    <x v="0"/>
  </r>
  <r>
    <n v="1347478"/>
    <s v="Bright Bohemian master bedroom in Williamsburg"/>
    <x v="2870"/>
    <s v="Kristin"/>
    <s v="489 Grand Street"/>
    <n v="11211"/>
    <x v="1"/>
    <s v="Williamsburg"/>
    <n v="4071101"/>
    <n v="-7395164"/>
    <x v="0"/>
    <x v="64"/>
    <x v="6"/>
    <n v="11"/>
    <d v="2019-04-21T00:00:00"/>
    <n v="0.8"/>
    <n v="1"/>
    <n v="6.9"/>
    <x v="0"/>
    <s v="Ruidoso"/>
    <s v="No considerar"/>
    <x v="0"/>
  </r>
  <r>
    <n v="1347204"/>
    <s v="Beautiful Central Harlem sleeps 4"/>
    <x v="2871"/>
    <s v="London"/>
    <s v="301 Malcolm X Boulevard"/>
    <n v="10027"/>
    <x v="0"/>
    <s v="Harlem"/>
    <n v="4080861"/>
    <n v="-7394574"/>
    <x v="1"/>
    <x v="190"/>
    <x v="0"/>
    <n v="123"/>
    <d v="2019-07-02T00:00:00"/>
    <n v="1.73"/>
    <n v="1"/>
    <n v="5.6"/>
    <x v="0"/>
    <s v="Ruidoso"/>
    <s v="No considerar"/>
    <x v="0"/>
  </r>
  <r>
    <n v="1348118"/>
    <s v="Sweet Deal*Harlem2bdrm Apt #1/Sleeps4"/>
    <x v="2871"/>
    <s v="London"/>
    <s v="321 Malcolm X Boulevard"/>
    <n v="10027"/>
    <x v="0"/>
    <s v="Harlem"/>
    <n v="4080862"/>
    <n v="-7394516"/>
    <x v="1"/>
    <x v="245"/>
    <x v="0"/>
    <n v="141"/>
    <d v="2019-06-25T00:00:00"/>
    <n v="2"/>
    <n v="1"/>
    <n v="5.6"/>
    <x v="0"/>
    <s v="Ruidoso"/>
    <s v="No considerar"/>
    <x v="0"/>
  </r>
  <r>
    <n v="1347175"/>
    <s v="NYC from River dale's Perspective"/>
    <x v="2872"/>
    <s v="Bojana"/>
    <s v="3047 Johnson Avenue"/>
    <n v="10463"/>
    <x v="3"/>
    <s v="Kingsbridge"/>
    <n v="4088166"/>
    <n v="-7391103"/>
    <x v="0"/>
    <x v="11"/>
    <x v="0"/>
    <n v="0"/>
    <d v="2019-06-15T00:00:00"/>
    <n v="0.46"/>
    <n v="5"/>
    <n v="7.84"/>
    <x v="0"/>
    <s v="Ruidoso"/>
    <s v="No considerar"/>
    <x v="0"/>
  </r>
  <r>
    <n v="1347126"/>
    <s v="Bedroom for 2 in 1896 townhouse"/>
    <x v="2873"/>
    <s v="Brooke"/>
    <s v="Vanderbilt Avenue &amp; Flushing Avenue Vanderbilt Avenue"/>
    <n v="11205"/>
    <x v="1"/>
    <s v="Fort Greene"/>
    <n v="4069774"/>
    <n v="-7397076"/>
    <x v="0"/>
    <x v="70"/>
    <x v="6"/>
    <n v="14"/>
    <d v="2019-05-31T00:00:00"/>
    <n v="0.2"/>
    <n v="1"/>
    <n v="6.9"/>
    <x v="0"/>
    <s v="Ruidoso"/>
    <s v="No considerar"/>
    <x v="0"/>
  </r>
  <r>
    <n v="1523556"/>
    <s v="Simply brooklyn. Bedroom with office off L train."/>
    <x v="2874"/>
    <s v="Amanda"/>
    <s v="The High School of Enterprise Business"/>
    <n v="11211"/>
    <x v="1"/>
    <s v="Williamsburg"/>
    <n v="4071041"/>
    <n v="-7393847"/>
    <x v="0"/>
    <x v="288"/>
    <x v="6"/>
    <n v="2"/>
    <d v="2016-09-04T00:00:00"/>
    <n v="0.06"/>
    <n v="1"/>
    <n v="6.9"/>
    <x v="0"/>
    <s v="Ruidoso"/>
    <s v="No considerar"/>
    <x v="0"/>
  </r>
  <r>
    <n v="4679967"/>
    <s v="Big quiet room in Harlem"/>
    <x v="2875"/>
    <s v="Elia"/>
    <s v="466 West 151st Street"/>
    <n v="10031"/>
    <x v="0"/>
    <s v="Harlem"/>
    <n v="4082888"/>
    <n v="-7394467"/>
    <x v="0"/>
    <x v="56"/>
    <x v="1"/>
    <n v="7"/>
    <d v="2016-06-07T00:00:00"/>
    <n v="0.14000000000000001"/>
    <n v="1"/>
    <n v="5.6"/>
    <x v="0"/>
    <s v="Ruidoso"/>
    <s v="No considerar"/>
    <x v="0"/>
  </r>
  <r>
    <n v="6244461"/>
    <s v="Bright studio in the heart of Brooklyn"/>
    <x v="2876"/>
    <s v="Juliana"/>
    <s v="PS 9 Sarah Smith Garnet School 80"/>
    <n v="11238"/>
    <x v="1"/>
    <s v="Prospect Heights"/>
    <n v="4067847"/>
    <n v="-7396694"/>
    <x v="1"/>
    <x v="3"/>
    <x v="6"/>
    <n v="2"/>
    <d v="2017-01-14T00:00:00"/>
    <n v="0.06"/>
    <n v="1"/>
    <n v="6.9"/>
    <x v="0"/>
    <s v="Ruidoso"/>
    <s v="No considerar"/>
    <x v="0"/>
  </r>
  <r>
    <n v="1342515"/>
    <s v="Furnished Room + Bath in Hamiliton Heights"/>
    <x v="2877"/>
    <s v="Christian"/>
    <s v="678 Saint Nicholas Avenue"/>
    <n v="10030"/>
    <x v="0"/>
    <s v="Harlem"/>
    <n v="4082343"/>
    <n v="-7394507"/>
    <x v="0"/>
    <x v="280"/>
    <x v="1"/>
    <n v="86"/>
    <d v="2019-06-30T00:00:00"/>
    <n v="1.83"/>
    <n v="1"/>
    <n v="5.6"/>
    <x v="0"/>
    <s v="Ruidoso"/>
    <s v="No considerar"/>
    <x v="0"/>
  </r>
  <r>
    <n v="1342507"/>
    <s v="Brooklyn duplex 10 mins to U Square"/>
    <x v="2878"/>
    <s v="Fabiano"/>
    <s v="236 Meserole Street"/>
    <n v="11206"/>
    <x v="1"/>
    <s v="Williamsburg"/>
    <n v="4070816"/>
    <n v="-7393931"/>
    <x v="1"/>
    <x v="5"/>
    <x v="6"/>
    <n v="24"/>
    <d v="2019-01-03T00:00:00"/>
    <n v="0.53"/>
    <n v="1"/>
    <n v="6.9"/>
    <x v="0"/>
    <s v="Ruidoso"/>
    <s v="No considerar"/>
    <x v="0"/>
  </r>
  <r>
    <n v="1340982"/>
    <s v="Steps from Central Park"/>
    <x v="2879"/>
    <s v="Olya"/>
    <s v="1308 3rd Avenue"/>
    <n v="10021"/>
    <x v="0"/>
    <s v="Upper East Side"/>
    <n v="4077207"/>
    <n v="-7395923"/>
    <x v="1"/>
    <x v="38"/>
    <x v="7"/>
    <n v="11"/>
    <d v="2019-01-05T00:00:00"/>
    <n v="0.2"/>
    <n v="1"/>
    <n v="5.6"/>
    <x v="0"/>
    <s v="Ruidoso"/>
    <s v="No considerar"/>
    <x v="0"/>
  </r>
  <r>
    <n v="4557370"/>
    <s v="Holiday in Manhattan!  Great Views!"/>
    <x v="2880"/>
    <s v="Anna"/>
    <s v="80 Arden Street"/>
    <n v="10040"/>
    <x v="0"/>
    <s v="Inwood"/>
    <n v="4086335"/>
    <n v="-7392822"/>
    <x v="1"/>
    <x v="11"/>
    <x v="7"/>
    <n v="7"/>
    <d v="2019-06-21T00:00:00"/>
    <n v="0.15"/>
    <n v="1"/>
    <n v="5.6"/>
    <x v="0"/>
    <s v="Ruidoso"/>
    <s v="No considerar"/>
    <x v="0"/>
  </r>
  <r>
    <n v="6402424"/>
    <s v="Bright Private Room in Williamsburg!"/>
    <x v="2881"/>
    <s v="Surabhi"/>
    <s v="300 Hewes Street"/>
    <n v="11211"/>
    <x v="1"/>
    <s v="Williamsburg"/>
    <n v="4070609"/>
    <n v="-7395332"/>
    <x v="0"/>
    <x v="61"/>
    <x v="1"/>
    <n v="3"/>
    <d v="2016-06-26T00:00:00"/>
    <n v="0.08"/>
    <n v="1"/>
    <n v="6.9"/>
    <x v="0"/>
    <s v="Ruidoso"/>
    <s v="No considerar"/>
    <x v="0"/>
  </r>
  <r>
    <n v="6037761"/>
    <s v="Spacious Room in East Village/NoHo"/>
    <x v="2882"/>
    <s v="Sne"/>
    <s v="45 East 7th Street"/>
    <n v="10003"/>
    <x v="0"/>
    <s v="East Village"/>
    <n v="4072816"/>
    <n v="-7398843"/>
    <x v="0"/>
    <x v="172"/>
    <x v="6"/>
    <n v="396"/>
    <d v="2019-06-23T00:00:00"/>
    <n v="7.71"/>
    <n v="1"/>
    <n v="5.6"/>
    <x v="0"/>
    <s v="Ruidoso"/>
    <s v="No considerar"/>
    <x v="0"/>
  </r>
  <r>
    <n v="1337148"/>
    <s v="Sunny Top Floor Uptown Apartment"/>
    <x v="2883"/>
    <s v="Marc"/>
    <s v="188 Dyckman Street"/>
    <n v="10040"/>
    <x v="0"/>
    <s v="Inwood"/>
    <n v="4086446"/>
    <n v="-7392694"/>
    <x v="1"/>
    <x v="0"/>
    <x v="13"/>
    <n v="0"/>
    <d v="2017-08-25T00:00:00"/>
    <n v="0.31"/>
    <n v="1"/>
    <n v="5.6"/>
    <x v="0"/>
    <s v="Ruidoso"/>
    <s v="No considerar"/>
    <x v="0"/>
  </r>
  <r>
    <n v="2636139"/>
    <s v="Sunny apt steps from Prospect Pk!"/>
    <x v="2884"/>
    <s v="Heather"/>
    <s v="458 15th Street"/>
    <n v="11215"/>
    <x v="1"/>
    <s v="South Slope"/>
    <n v="4066141"/>
    <n v="-7398097"/>
    <x v="1"/>
    <x v="7"/>
    <x v="1"/>
    <n v="5"/>
    <d v="2019-04-28T00:00:00"/>
    <n v="0.88"/>
    <n v="1"/>
    <n v="6.9"/>
    <x v="0"/>
    <s v="Ruidoso"/>
    <s v="No considerar"/>
    <x v="0"/>
  </r>
  <r>
    <n v="3545066"/>
    <s v="Cozy Apartment in Chinatown/LES"/>
    <x v="2885"/>
    <s v="Irene"/>
    <s v="38 Jefferson Street"/>
    <n v="10002"/>
    <x v="0"/>
    <s v="Lower East Side"/>
    <n v="4071306"/>
    <n v="-7398856"/>
    <x v="0"/>
    <x v="15"/>
    <x v="2"/>
    <n v="3"/>
    <d v="2015-08-29T00:00:00"/>
    <n v="0.05"/>
    <n v="1"/>
    <n v="5.6"/>
    <x v="0"/>
    <s v="Ruidoso"/>
    <s v="No considerar"/>
    <x v="0"/>
  </r>
  <r>
    <n v="3019237"/>
    <s v="Carroll Gardens Row House, Brooklyn"/>
    <x v="2886"/>
    <s v="Kellie"/>
    <s v="398 Bond Street"/>
    <n v="11231"/>
    <x v="1"/>
    <s v="Gowanus"/>
    <n v="4067729"/>
    <n v="-7399164"/>
    <x v="1"/>
    <x v="289"/>
    <x v="0"/>
    <n v="2"/>
    <d v="2016-08-22T00:00:00"/>
    <n v="0.06"/>
    <n v="1"/>
    <n v="7"/>
    <x v="0"/>
    <s v="Ruidoso"/>
    <s v="No considerar"/>
    <x v="0"/>
  </r>
  <r>
    <n v="1336230"/>
    <s v="Safe,Sunny,SouthFacing Apt Near All"/>
    <x v="2887"/>
    <s v="Michael"/>
    <s v="327 West 30th Street"/>
    <n v="10001"/>
    <x v="0"/>
    <s v="Chelsea"/>
    <n v="4075032"/>
    <n v="-7399676"/>
    <x v="1"/>
    <x v="164"/>
    <x v="46"/>
    <n v="34"/>
    <d v="2019-05-16T00:00:00"/>
    <n v="0.47"/>
    <n v="1"/>
    <n v="5.6"/>
    <x v="0"/>
    <s v="Ruidoso"/>
    <s v="No considerar"/>
    <x v="0"/>
  </r>
  <r>
    <n v="3060297"/>
    <s v="Great Chelsea block near Highline &amp; Subways"/>
    <x v="2887"/>
    <s v="Michael"/>
    <s v="330 West 28th Street"/>
    <n v="10001"/>
    <x v="0"/>
    <s v="Chelsea"/>
    <n v="4074897"/>
    <n v="-739968"/>
    <x v="1"/>
    <x v="164"/>
    <x v="47"/>
    <n v="16"/>
    <d v="2019-05-15T00:00:00"/>
    <n v="0.3"/>
    <n v="1"/>
    <n v="5.6"/>
    <x v="0"/>
    <s v="Ruidoso"/>
    <s v="No considerar"/>
    <x v="0"/>
  </r>
  <r>
    <n v="1478946"/>
    <s v="Prime Chelsea Location,Washer/Dryer"/>
    <x v="2887"/>
    <s v="Michael"/>
    <s v="409 8th Avenue"/>
    <n v="10001"/>
    <x v="0"/>
    <s v="Chelsea"/>
    <n v="4075029"/>
    <n v="-7399556"/>
    <x v="1"/>
    <x v="97"/>
    <x v="46"/>
    <n v="38"/>
    <d v="2019-05-15T00:00:00"/>
    <n v="0.54"/>
    <n v="1"/>
    <n v="5.6"/>
    <x v="0"/>
    <s v="Ruidoso"/>
    <s v="No considerar"/>
    <x v="0"/>
  </r>
  <r>
    <n v="1336223"/>
    <s v="Safe, Sunny, Quiet Chelsea Apt has Washer/Dryer"/>
    <x v="2887"/>
    <s v="Michael"/>
    <s v="383 8th Avenue"/>
    <n v="10001"/>
    <x v="0"/>
    <s v="Chelsea"/>
    <n v="4074913"/>
    <n v="-7399575"/>
    <x v="1"/>
    <x v="164"/>
    <x v="48"/>
    <n v="25"/>
    <d v="2019-05-13T00:00:00"/>
    <n v="0.35"/>
    <n v="1"/>
    <n v="5.6"/>
    <x v="0"/>
    <s v="Ruidoso"/>
    <s v="No considerar"/>
    <x v="0"/>
  </r>
  <r>
    <n v="3636601"/>
    <s v="Sunny and Quiet private apartment, great location!"/>
    <x v="2887"/>
    <s v="Michael"/>
    <s v="The Irvin 308"/>
    <n v="10001"/>
    <x v="0"/>
    <s v="Chelsea"/>
    <n v="4074994"/>
    <n v="-7399612"/>
    <x v="1"/>
    <x v="45"/>
    <x v="47"/>
    <n v="13"/>
    <d v="2019-04-30T00:00:00"/>
    <n v="0.23"/>
    <n v="1"/>
    <n v="5.6"/>
    <x v="0"/>
    <s v="Ruidoso"/>
    <s v="No considerar"/>
    <x v="0"/>
  </r>
  <r>
    <n v="1479283"/>
    <s v="Great Chelsea Location, Couch/2nd bed, Free WiFi"/>
    <x v="2887"/>
    <s v="Michael"/>
    <s v="413 8th Avenue"/>
    <n v="10001"/>
    <x v="0"/>
    <s v="Chelsea"/>
    <n v="4075028"/>
    <n v="-7399533"/>
    <x v="1"/>
    <x v="267"/>
    <x v="49"/>
    <n v="45"/>
    <d v="2019-03-15T00:00:00"/>
    <n v="0.63"/>
    <n v="1"/>
    <n v="5.6"/>
    <x v="0"/>
    <s v="Ruidoso"/>
    <s v="No considerar"/>
    <x v="0"/>
  </r>
  <r>
    <n v="3339273"/>
    <s v="Quiet &amp; Close to All + Washer/Dryer in Chelsea"/>
    <x v="2887"/>
    <s v="Michael"/>
    <s v="327 West 30th Street"/>
    <n v="10001"/>
    <x v="0"/>
    <s v="Chelsea"/>
    <n v="4075045"/>
    <n v="-7399662"/>
    <x v="1"/>
    <x v="164"/>
    <x v="50"/>
    <n v="12"/>
    <d v="2019-02-18T00:00:00"/>
    <n v="0.26"/>
    <n v="1"/>
    <n v="5.6"/>
    <x v="0"/>
    <s v="Ruidoso"/>
    <s v="No considerar"/>
    <x v="0"/>
  </r>
  <r>
    <n v="2093064"/>
    <s v="Sunny Chelsea 1 B.R. Hi Line, Washer/Dryer, 3 Beds"/>
    <x v="2887"/>
    <s v="Michael"/>
    <s v="323 West 29th Street"/>
    <n v="10001"/>
    <x v="0"/>
    <s v="Chelsea"/>
    <n v="4074978"/>
    <n v="-7399686"/>
    <x v="1"/>
    <x v="96"/>
    <x v="15"/>
    <n v="20"/>
    <d v="2018-12-15T00:00:00"/>
    <n v="0.31"/>
    <n v="1"/>
    <n v="5.6"/>
    <x v="0"/>
    <s v="Ruidoso"/>
    <s v="No considerar"/>
    <x v="0"/>
  </r>
  <r>
    <n v="3029690"/>
    <s v="Safe Sunny South Facing Near All"/>
    <x v="2887"/>
    <s v="Michael"/>
    <s v="374 8th Avenue"/>
    <n v="10001"/>
    <x v="0"/>
    <s v="Chelsea"/>
    <n v="4074873"/>
    <n v="-7399557"/>
    <x v="1"/>
    <x v="164"/>
    <x v="28"/>
    <n v="10"/>
    <d v="2018-02-12T00:00:00"/>
    <n v="0.17"/>
    <n v="1"/>
    <n v="5.6"/>
    <x v="0"/>
    <s v="Ruidoso"/>
    <s v="No considerar"/>
    <x v="0"/>
  </r>
  <r>
    <n v="4963215"/>
    <s v="East Village Floor Thru plus Garden"/>
    <x v="2887"/>
    <s v="Michael"/>
    <s v="Avenue D Manhattan Community Board 3"/>
    <n v="10009"/>
    <x v="0"/>
    <s v="East Village"/>
    <n v="4072251"/>
    <n v="-7397677"/>
    <x v="1"/>
    <x v="137"/>
    <x v="36"/>
    <n v="5"/>
    <d v="2019-01-02T00:00:00"/>
    <n v="0.1"/>
    <n v="1"/>
    <n v="5.6"/>
    <x v="0"/>
    <s v="Ruidoso"/>
    <s v="No considerar"/>
    <x v="0"/>
  </r>
  <r>
    <n v="4530432"/>
    <s v="Landmark Parlor Studio near train has 2 beds."/>
    <x v="2887"/>
    <s v="Michael"/>
    <s v="Morris-Jumel Mansion Jumel Terrace"/>
    <n v="10032"/>
    <x v="0"/>
    <s v="Washington Heights"/>
    <n v="4083488"/>
    <n v="-7393843"/>
    <x v="1"/>
    <x v="244"/>
    <x v="51"/>
    <n v="7"/>
    <d v="2018-12-16T00:00:00"/>
    <n v="0.14000000000000001"/>
    <n v="1"/>
    <n v="5.6"/>
    <x v="0"/>
    <s v="Ruidoso"/>
    <s v="No considerar"/>
    <x v="0"/>
  </r>
  <r>
    <n v="4517848"/>
    <s v="Landmark 1 Bedroom has 2 beds, Free WiFi"/>
    <x v="2887"/>
    <s v="Michael"/>
    <s v="964 Saint Nicholas Avenue"/>
    <n v="10032"/>
    <x v="0"/>
    <s v="Washington Heights"/>
    <n v="4083335"/>
    <n v="-7394048"/>
    <x v="1"/>
    <x v="167"/>
    <x v="52"/>
    <n v="7"/>
    <d v="2018-08-31T00:00:00"/>
    <n v="0.14000000000000001"/>
    <n v="1"/>
    <n v="5.6"/>
    <x v="0"/>
    <s v="Ruidoso"/>
    <s v="No considerar"/>
    <x v="0"/>
  </r>
  <r>
    <n v="3922417"/>
    <s v="Safe, Quiet and Bright near Subways has 2 beds"/>
    <x v="2887"/>
    <s v="Michael"/>
    <s v="Pennsylvania Station 8th Avenue"/>
    <n v="10119"/>
    <x v="0"/>
    <s v="Chelsea"/>
    <n v="4075076"/>
    <n v="-7399588"/>
    <x v="1"/>
    <x v="45"/>
    <x v="11"/>
    <n v="15"/>
    <d v="2019-01-15T00:00:00"/>
    <n v="0.27"/>
    <n v="1"/>
    <n v="5.6"/>
    <x v="0"/>
    <s v="Ruidoso"/>
    <s v="No considerar"/>
    <x v="0"/>
  </r>
  <r>
    <n v="4377929"/>
    <s v="Spacious 1Br in East Village"/>
    <x v="2888"/>
    <s v="David"/>
    <s v="Milan R. Stefanik Avenue A"/>
    <n v="10009"/>
    <x v="0"/>
    <s v="East Village"/>
    <n v="4072627"/>
    <n v="-7398303"/>
    <x v="1"/>
    <x v="196"/>
    <x v="3"/>
    <n v="180"/>
    <d v="2019-06-18T00:00:00"/>
    <n v="3.22"/>
    <n v="1"/>
    <n v="5.6"/>
    <x v="0"/>
    <s v="Ruidoso"/>
    <s v="No considerar"/>
    <x v="0"/>
  </r>
  <r>
    <n v="4137979"/>
    <s v="Williamsburg/Greenpoint Studio"/>
    <x v="2889"/>
    <s v="Eric"/>
    <s v="549 Meeker Avenue"/>
    <n v="11222"/>
    <x v="1"/>
    <s v="Greenpoint"/>
    <n v="4072126"/>
    <n v="-7394328"/>
    <x v="1"/>
    <x v="0"/>
    <x v="6"/>
    <n v="204"/>
    <d v="2019-06-30T00:00:00"/>
    <n v="3.51"/>
    <n v="1"/>
    <n v="6.9"/>
    <x v="0"/>
    <s v="Ruidoso"/>
    <s v="No considerar"/>
    <x v="0"/>
  </r>
  <r>
    <n v="1326514"/>
    <s v="Sunny Private Room in Brooklyn "/>
    <x v="2890"/>
    <s v="Emily"/>
    <s v="Crown Heights Center for Nursing and Rehabilitation 810"/>
    <n v="11213"/>
    <x v="1"/>
    <s v="Crown Heights"/>
    <n v="4067475"/>
    <n v="-739465"/>
    <x v="0"/>
    <x v="70"/>
    <x v="0"/>
    <n v="72"/>
    <d v="2017-07-01T00:00:00"/>
    <n v="1.22"/>
    <n v="1"/>
    <n v="6.9"/>
    <x v="0"/>
    <s v="Ruidoso"/>
    <s v="No considerar"/>
    <x v="0"/>
  </r>
  <r>
    <n v="1336984"/>
    <s v="Chez Humphries"/>
    <x v="2891"/>
    <s v="Heather"/>
    <s v="667 Putnam Avenue"/>
    <n v="11221"/>
    <x v="1"/>
    <s v="Bedford-Stuyvesant"/>
    <n v="4068608"/>
    <n v="-7393478"/>
    <x v="0"/>
    <x v="9"/>
    <x v="6"/>
    <n v="6"/>
    <d v="2015-09-07T00:00:00"/>
    <n v="0.1"/>
    <n v="1"/>
    <n v="6.9"/>
    <x v="0"/>
    <s v="Ruidoso"/>
    <s v="No considerar"/>
    <x v="0"/>
  </r>
  <r>
    <n v="2919885"/>
    <s v="Spacious, Sunny 2BR near subway"/>
    <x v="2892"/>
    <s v="Robert And Zafir"/>
    <s v="286 Linden Boulevard"/>
    <n v="11226"/>
    <x v="1"/>
    <s v="East Flatbush"/>
    <n v="4065267"/>
    <n v="-739485"/>
    <x v="1"/>
    <x v="100"/>
    <x v="7"/>
    <n v="5"/>
    <d v="2016-03-24T00:00:00"/>
    <n v="0.08"/>
    <n v="1"/>
    <n v="6.9"/>
    <x v="0"/>
    <s v="Ruidoso"/>
    <s v="No considerar"/>
    <x v="0"/>
  </r>
  <r>
    <n v="1731245"/>
    <s v="Sunny, Comfortable Space"/>
    <x v="2893"/>
    <s v="Sophie"/>
    <s v="1339 Saint Marks Avenue"/>
    <n v="11233"/>
    <x v="1"/>
    <s v="Crown Heights"/>
    <n v="4067394"/>
    <n v="-73924"/>
    <x v="1"/>
    <x v="61"/>
    <x v="6"/>
    <n v="92"/>
    <d v="2019-06-24T00:00:00"/>
    <n v="1.37"/>
    <n v="1"/>
    <n v="6.9"/>
    <x v="0"/>
    <s v="Ruidoso"/>
    <s v="No considerar"/>
    <x v="0"/>
  </r>
  <r>
    <n v="1331231"/>
    <s v="Studio Plus, Hilton Grand Vacation"/>
    <x v="2894"/>
    <s v="Richard"/>
    <s v="Hemisphere House 6th Avenue"/>
    <n v="10019"/>
    <x v="0"/>
    <s v="Midtown"/>
    <n v="4076417"/>
    <n v="-7397704"/>
    <x v="1"/>
    <x v="40"/>
    <x v="13"/>
    <n v="3"/>
    <d v="2019-01-02T00:00:00"/>
    <n v="0.22"/>
    <n v="1"/>
    <n v="5.7"/>
    <x v="0"/>
    <s v="Ruidoso"/>
    <s v="No considerar"/>
    <x v="0"/>
  </r>
  <r>
    <n v="1327775"/>
    <s v="Luxury 1BR w/ Rooftop"/>
    <x v="2895"/>
    <s v="Erik"/>
    <s v="13-20 33rd Avenue"/>
    <n v="11106"/>
    <x v="2"/>
    <s v="Long Island City"/>
    <n v="4076592"/>
    <n v="-7393428"/>
    <x v="1"/>
    <x v="61"/>
    <x v="0"/>
    <n v="2"/>
    <d v="2016-05-29T00:00:00"/>
    <n v="0.05"/>
    <n v="5"/>
    <n v="6.24"/>
    <x v="0"/>
    <s v="Ruidoso"/>
    <s v="No considerar"/>
    <x v="0"/>
  </r>
  <r>
    <n v="5116726"/>
    <s v="Stunning townhouse in Park Slope"/>
    <x v="2896"/>
    <s v="Gosia"/>
    <s v="199 8th Avenue"/>
    <n v="11215"/>
    <x v="1"/>
    <s v="Park Slope"/>
    <n v="4067034"/>
    <n v="-7397512"/>
    <x v="1"/>
    <x v="290"/>
    <x v="6"/>
    <n v="43"/>
    <d v="2019-06-13T00:00:00"/>
    <n v="0.82"/>
    <n v="1"/>
    <n v="7.1"/>
    <x v="0"/>
    <s v="Ruidoso"/>
    <s v="No considerar"/>
    <x v="0"/>
  </r>
  <r>
    <n v="6389473"/>
    <s v="1785 The Oldest Row House in New York."/>
    <x v="2897"/>
    <s v="Ross"/>
    <s v="7 Division Street"/>
    <n v="10002"/>
    <x v="0"/>
    <s v="Chinatown"/>
    <n v="4071399"/>
    <n v="-7399707"/>
    <x v="1"/>
    <x v="184"/>
    <x v="6"/>
    <n v="15"/>
    <d v="2016-10-26T00:00:00"/>
    <n v="0.3"/>
    <n v="1"/>
    <n v="5.7"/>
    <x v="0"/>
    <s v="Ruidoso"/>
    <s v="No considerar"/>
    <x v="0"/>
  </r>
  <r>
    <n v="1832120"/>
    <s v="Heart of Williamsburg"/>
    <x v="2898"/>
    <s v="Emily"/>
    <s v="345 Bedford Avenue"/>
    <n v="11211"/>
    <x v="1"/>
    <s v="Williamsburg"/>
    <n v="4071216"/>
    <n v="-7396274"/>
    <x v="0"/>
    <x v="137"/>
    <x v="0"/>
    <n v="85"/>
    <d v="2019-06-17T00:00:00"/>
    <n v="1.35"/>
    <n v="1"/>
    <n v="6.9"/>
    <x v="0"/>
    <s v="Ruidoso"/>
    <s v="No considerar"/>
    <x v="0"/>
  </r>
  <r>
    <n v="1325759"/>
    <s v="Gorgeous Apt in Prime Williamsburg"/>
    <x v="2898"/>
    <s v="Emily"/>
    <s v="187 Broadway"/>
    <n v="11211"/>
    <x v="1"/>
    <s v="Williamsburg"/>
    <n v="4071058"/>
    <n v="-7396243"/>
    <x v="1"/>
    <x v="18"/>
    <x v="0"/>
    <n v="14"/>
    <d v="2019-03-11T00:00:00"/>
    <n v="0.2"/>
    <n v="1"/>
    <n v="6.9"/>
    <x v="0"/>
    <s v="Ruidoso"/>
    <s v="No considerar"/>
    <x v="0"/>
  </r>
  <r>
    <n v="6292334"/>
    <s v="Cozy UES Studio"/>
    <x v="2899"/>
    <s v="Jennifer"/>
    <s v="Northwell Health-GoHealth Urgent Care 1555"/>
    <n v="10028"/>
    <x v="0"/>
    <s v="Upper East Side"/>
    <n v="4077357"/>
    <n v="-7395193"/>
    <x v="1"/>
    <x v="111"/>
    <x v="1"/>
    <n v="0"/>
    <d v="2019-01-28T00:00:00"/>
    <n v="0.06"/>
    <n v="1"/>
    <n v="5.6"/>
    <x v="0"/>
    <s v="Ruidoso"/>
    <s v="No considerar"/>
    <x v="0"/>
  </r>
  <r>
    <n v="6730056"/>
    <s v="Sunny Studio in Chelsea"/>
    <x v="2900"/>
    <s v="Sabrina"/>
    <s v="400 West 24th Street"/>
    <n v="10011"/>
    <x v="0"/>
    <s v="Chelsea"/>
    <n v="4074688"/>
    <n v="-7400145"/>
    <x v="1"/>
    <x v="17"/>
    <x v="1"/>
    <n v="4"/>
    <d v="2017-09-16T00:00:00"/>
    <n v="0.09"/>
    <n v="1"/>
    <n v="5.6"/>
    <x v="0"/>
    <s v="Ruidoso"/>
    <s v="No considerar"/>
    <x v="0"/>
  </r>
  <r>
    <n v="4423650"/>
    <s v="Private Room - Central Park View"/>
    <x v="2901"/>
    <s v="Annette"/>
    <s v="Central Park West &amp; West 108th Street Central Park West"/>
    <n v="10025"/>
    <x v="0"/>
    <s v="Upper West Side"/>
    <n v="4079913"/>
    <n v="-7395932"/>
    <x v="0"/>
    <x v="185"/>
    <x v="6"/>
    <n v="114"/>
    <d v="2019-06-24T00:00:00"/>
    <n v="2"/>
    <n v="1"/>
    <n v="5.6"/>
    <x v="0"/>
    <s v="Ruidoso"/>
    <s v="No considerar"/>
    <x v="0"/>
  </r>
  <r>
    <n v="1323349"/>
    <s v="Spacious Bright 2B Apt East Village"/>
    <x v="2902"/>
    <s v="Vanessa"/>
    <s v="242 East 3rd Street"/>
    <n v="10009"/>
    <x v="0"/>
    <s v="East Village"/>
    <n v="4072188"/>
    <n v="-739816"/>
    <x v="1"/>
    <x v="111"/>
    <x v="0"/>
    <n v="19"/>
    <d v="2019-01-31T00:00:00"/>
    <n v="0.27"/>
    <n v="1"/>
    <n v="5.6"/>
    <x v="0"/>
    <s v="Ruidoso"/>
    <s v="No considerar"/>
    <x v="0"/>
  </r>
  <r>
    <n v="4768982"/>
    <s v="Beautiful Bedroom / Winter Getaway"/>
    <x v="2903"/>
    <s v="Hannah"/>
    <s v="267 Irving Avenue"/>
    <n v="11237"/>
    <x v="1"/>
    <s v="Bushwick"/>
    <n v="4070016"/>
    <n v="-7391572"/>
    <x v="0"/>
    <x v="99"/>
    <x v="27"/>
    <n v="0"/>
    <d v="2019-07-02T00:00:00"/>
    <n v="1.17"/>
    <n v="1"/>
    <n v="6.9"/>
    <x v="0"/>
    <s v="Ruidoso"/>
    <s v="Dentro del presupuesto"/>
    <x v="0"/>
  </r>
  <r>
    <n v="1325472"/>
    <s v="Sunny, Huge, Quiet Room Doorman Bld"/>
    <x v="2904"/>
    <s v="Lee"/>
    <s v="350 Cabrini Boulevard"/>
    <n v="10033"/>
    <x v="0"/>
    <s v="Washington Heights"/>
    <n v="4085704"/>
    <n v="-7393789"/>
    <x v="0"/>
    <x v="145"/>
    <x v="1"/>
    <n v="6"/>
    <d v="2017-09-07T00:00:00"/>
    <n v="0.1"/>
    <n v="1"/>
    <n v="5.6"/>
    <x v="0"/>
    <s v="Ruidoso"/>
    <s v="No considerar"/>
    <x v="0"/>
  </r>
  <r>
    <n v="5279902"/>
    <s v="Mod. Apartment NYC w/ Outdoor Space"/>
    <x v="2905"/>
    <s v="Juan"/>
    <s v="50 West 17th Street"/>
    <n v="10011"/>
    <x v="0"/>
    <s v="Chelsea"/>
    <n v="4073861"/>
    <n v="-7399482"/>
    <x v="1"/>
    <x v="113"/>
    <x v="1"/>
    <n v="0"/>
    <d v="2016-07-05T00:00:00"/>
    <n v="0.16"/>
    <n v="1"/>
    <n v="5.7"/>
    <x v="0"/>
    <s v="Ruidoso"/>
    <s v="No considerar"/>
    <x v="0"/>
  </r>
  <r>
    <n v="2934382"/>
    <s v="Sunshine &amp; Cozy Bedtime in Brooklyn"/>
    <x v="2906"/>
    <s v="Nicole"/>
    <s v="562 Willoughby Avenue"/>
    <n v="11206"/>
    <x v="1"/>
    <s v="Bedford-Stuyvesant"/>
    <n v="4069393"/>
    <n v="-7394689"/>
    <x v="0"/>
    <x v="70"/>
    <x v="1"/>
    <n v="4"/>
    <d v="2015-10-18T00:00:00"/>
    <n v="0.08"/>
    <n v="1"/>
    <n v="6.9"/>
    <x v="0"/>
    <s v="Ruidoso"/>
    <s v="No considerar"/>
    <x v="0"/>
  </r>
  <r>
    <n v="1325911"/>
    <s v="Gramercy apartment "/>
    <x v="2907"/>
    <s v="Raul"/>
    <s v="212A East 26th Street"/>
    <n v="10010"/>
    <x v="0"/>
    <s v="Kips Bay"/>
    <n v="4074019"/>
    <n v="-7398115"/>
    <x v="1"/>
    <x v="8"/>
    <x v="6"/>
    <n v="26"/>
    <d v="2019-06-01T00:00:00"/>
    <n v="0.43"/>
    <n v="1"/>
    <n v="5.6"/>
    <x v="0"/>
    <s v="Ruidoso"/>
    <s v="No considerar"/>
    <x v="0"/>
  </r>
  <r>
    <n v="5451108"/>
    <s v="Beautiful room with large windows"/>
    <x v="2908"/>
    <s v="Marian"/>
    <s v="108 Dupont Street"/>
    <n v="11222"/>
    <x v="1"/>
    <s v="Greenpoint"/>
    <n v="4073556"/>
    <n v="-739557"/>
    <x v="0"/>
    <x v="3"/>
    <x v="13"/>
    <n v="0"/>
    <d v="2015-07-18T00:00:00"/>
    <n v="0.21"/>
    <n v="1"/>
    <n v="6.9"/>
    <x v="0"/>
    <s v="Ruidoso"/>
    <s v="No considerar"/>
    <x v="0"/>
  </r>
  <r>
    <n v="3534137"/>
    <s v="Beautiful sunny bedroom just off Prospect Park"/>
    <x v="2909"/>
    <s v="Sigi"/>
    <s v="3 Hawthorne Street"/>
    <n v="11225"/>
    <x v="1"/>
    <s v="Prospect-Lefferts Gardens"/>
    <n v="4065732"/>
    <n v="-7395991"/>
    <x v="0"/>
    <x v="92"/>
    <x v="6"/>
    <n v="67"/>
    <d v="2019-07-04T00:00:00"/>
    <n v="1.56"/>
    <n v="1"/>
    <n v="6.9"/>
    <x v="0"/>
    <s v="Ruidoso"/>
    <s v="No considerar"/>
    <x v="0"/>
  </r>
  <r>
    <n v="3554230"/>
    <s v="Beautiful 1200 sf 3 bedroom apt off Prospect Park"/>
    <x v="2909"/>
    <s v="Sigi"/>
    <s v="711 Flatbush Avenue"/>
    <n v="11225"/>
    <x v="1"/>
    <s v="Prospect-Lefferts Gardens"/>
    <n v="4065586"/>
    <n v="-7395972"/>
    <x v="1"/>
    <x v="9"/>
    <x v="2"/>
    <n v="7"/>
    <d v="2019-01-01T00:00:00"/>
    <n v="0.15"/>
    <n v="1"/>
    <n v="6.9"/>
    <x v="0"/>
    <s v="Ruidoso"/>
    <s v="No considerar"/>
    <x v="0"/>
  </r>
  <r>
    <n v="4773463"/>
    <s v="Bright new studio in heart of LIC"/>
    <x v="2910"/>
    <s v="Haley"/>
    <s v="46508 46th Road"/>
    <n v="11101"/>
    <x v="2"/>
    <s v="Long Island City"/>
    <n v="4074651"/>
    <n v="-73954"/>
    <x v="1"/>
    <x v="91"/>
    <x v="1"/>
    <n v="0"/>
    <d v="2019-06-13T00:00:00"/>
    <n v="0.23"/>
    <n v="5"/>
    <n v="6.24"/>
    <x v="0"/>
    <s v="Ruidoso"/>
    <s v="No considerar"/>
    <x v="0"/>
  </r>
  <r>
    <n v="6541214"/>
    <s v="Huge one bedroom apartment"/>
    <x v="2911"/>
    <s v="Stephanie"/>
    <s v="769 Saint Johns Place"/>
    <n v="11216"/>
    <x v="1"/>
    <s v="Crown Heights"/>
    <n v="4067191"/>
    <n v="-7395265"/>
    <x v="1"/>
    <x v="89"/>
    <x v="2"/>
    <n v="1"/>
    <d v="2015-08-23T00:00:00"/>
    <n v="0.02"/>
    <n v="1"/>
    <n v="6.9"/>
    <x v="0"/>
    <s v="Ruidoso"/>
    <s v="No considerar"/>
    <x v="0"/>
  </r>
  <r>
    <n v="1313768"/>
    <s v="Large, Quiet, Sunny 1 Bedroom Condo Williamsburg"/>
    <x v="2912"/>
    <s v="Hank"/>
    <s v="30 Broadway"/>
    <n v="11249"/>
    <x v="1"/>
    <s v="Williamsburg"/>
    <n v="4071063"/>
    <n v="-7396774"/>
    <x v="1"/>
    <x v="27"/>
    <x v="0"/>
    <n v="6"/>
    <d v="2018-04-21T00:00:00"/>
    <n v="0.08"/>
    <n v="1"/>
    <n v="6.9"/>
    <x v="0"/>
    <s v="Ruidoso"/>
    <s v="No considerar"/>
    <x v="0"/>
  </r>
  <r>
    <n v="1313593"/>
    <s v="GORGEOUS SUNNY LOFT w/ 15 WINDOWS"/>
    <x v="2913"/>
    <s v="Ruby"/>
    <s v="2nd Avenue Eldridge Street"/>
    <n v="10002"/>
    <x v="0"/>
    <s v="East Village"/>
    <n v="4072353"/>
    <n v="-7399059"/>
    <x v="1"/>
    <x v="291"/>
    <x v="11"/>
    <n v="11"/>
    <d v="2019-05-29T00:00:00"/>
    <n v="0.18"/>
    <n v="1"/>
    <n v="5.7"/>
    <x v="0"/>
    <s v="Ruidoso"/>
    <s v="No considerar"/>
    <x v="0"/>
  </r>
  <r>
    <n v="3093240"/>
    <s v="Lovely Guestroom in Brownstone"/>
    <x v="2914"/>
    <s v="Michelle"/>
    <s v="988 Saint Johns Place"/>
    <n v="11213"/>
    <x v="1"/>
    <s v="Crown Heights"/>
    <n v="4067104"/>
    <n v="-7394562"/>
    <x v="0"/>
    <x v="3"/>
    <x v="0"/>
    <n v="85"/>
    <d v="2019-06-19T00:00:00"/>
    <n v="1.41"/>
    <n v="1"/>
    <n v="6.9"/>
    <x v="0"/>
    <s v="Ruidoso"/>
    <s v="No considerar"/>
    <x v="0"/>
  </r>
  <r>
    <n v="1354415"/>
    <s v="Great Flat in Historic Brownstone"/>
    <x v="2914"/>
    <s v="Michelle"/>
    <s v="327 Herkimer Street"/>
    <n v="11216"/>
    <x v="1"/>
    <s v="Bedford-Stuyvesant"/>
    <n v="4067927"/>
    <n v="-7394252"/>
    <x v="1"/>
    <x v="6"/>
    <x v="0"/>
    <n v="162"/>
    <d v="2019-07-02T00:00:00"/>
    <n v="2.2400000000000002"/>
    <n v="1"/>
    <n v="6.9"/>
    <x v="0"/>
    <s v="Ruidoso"/>
    <s v="No considerar"/>
    <x v="0"/>
  </r>
  <r>
    <n v="2554110"/>
    <s v="Great east village studio!"/>
    <x v="2915"/>
    <s v="Milenna"/>
    <s v="Old Stuyvesant High School 345"/>
    <n v="10003"/>
    <x v="0"/>
    <s v="Gramercy"/>
    <n v="4073237"/>
    <n v="-7398288"/>
    <x v="1"/>
    <x v="58"/>
    <x v="13"/>
    <n v="2"/>
    <d v="2017-01-01T00:00:00"/>
    <n v="0.06"/>
    <n v="1"/>
    <n v="5.6"/>
    <x v="0"/>
    <s v="Ruidoso"/>
    <s v="No considerar"/>
    <x v="0"/>
  </r>
  <r>
    <n v="1399273"/>
    <s v="NYC - furnished room - Greenpoint "/>
    <x v="2916"/>
    <s v="Walter"/>
    <s v="316 Eckford Street"/>
    <n v="11222"/>
    <x v="1"/>
    <s v="Greenpoint"/>
    <n v="4072991"/>
    <n v="-7395208"/>
    <x v="0"/>
    <x v="46"/>
    <x v="3"/>
    <n v="7"/>
    <d v="2018-10-12T00:00:00"/>
    <n v="0.21"/>
    <n v="1"/>
    <n v="6.9"/>
    <x v="0"/>
    <s v="Ruidoso"/>
    <s v="Dentro del presupuesto"/>
    <x v="0"/>
  </r>
  <r>
    <n v="2015586"/>
    <s v="Wonderful bright Brooklyn apt"/>
    <x v="2917"/>
    <s v="Lydia"/>
    <s v="473 Clinton Avenue"/>
    <n v="11238"/>
    <x v="1"/>
    <s v="Clinton Hill"/>
    <n v="406841"/>
    <n v="-7396691"/>
    <x v="1"/>
    <x v="70"/>
    <x v="2"/>
    <n v="9"/>
    <d v="2016-01-06T00:00:00"/>
    <n v="0.13"/>
    <n v="1"/>
    <n v="6.9"/>
    <x v="0"/>
    <s v="Ruidoso"/>
    <s v="No considerar"/>
    <x v="0"/>
  </r>
  <r>
    <n v="1334633"/>
    <s v="Meatpacking District Large Loft"/>
    <x v="2918"/>
    <s v="Joe"/>
    <s v="48A Horatio Street"/>
    <n v="10014"/>
    <x v="0"/>
    <s v="West Village"/>
    <n v="4073896"/>
    <n v="-7400522"/>
    <x v="1"/>
    <x v="9"/>
    <x v="3"/>
    <n v="5"/>
    <d v="2017-12-03T00:00:00"/>
    <n v="7.0000000000000007E-2"/>
    <n v="1"/>
    <n v="5.6"/>
    <x v="0"/>
    <s v="Ruidoso"/>
    <s v="No considerar"/>
    <x v="0"/>
  </r>
  <r>
    <n v="1308308"/>
    <s v="Renovated 2 Bedroom (Hells Kitchen) TIME SQUARE"/>
    <x v="2919"/>
    <s v="Ty"/>
    <s v="832 8th Avenue"/>
    <n v="10019"/>
    <x v="0"/>
    <s v="Hell's Kitchen"/>
    <n v="4076248"/>
    <n v="-7398597"/>
    <x v="1"/>
    <x v="234"/>
    <x v="0"/>
    <n v="108"/>
    <d v="2019-06-22T00:00:00"/>
    <n v="1.51"/>
    <n v="1"/>
    <n v="5.7"/>
    <x v="0"/>
    <s v="Ruidoso"/>
    <s v="No considerar"/>
    <x v="0"/>
  </r>
  <r>
    <n v="4742842"/>
    <s v="Cozy Harlem Escape 20 mins to Times Square"/>
    <x v="2920"/>
    <s v="Morgan Marie"/>
    <s v="254 West 154th Street"/>
    <n v="10039"/>
    <x v="0"/>
    <s v="Harlem"/>
    <n v="4082784"/>
    <n v="-7393704"/>
    <x v="1"/>
    <x v="6"/>
    <x v="0"/>
    <n v="111"/>
    <d v="2019-06-23T00:00:00"/>
    <n v="3.15"/>
    <n v="1"/>
    <n v="5.6"/>
    <x v="0"/>
    <s v="Ruidoso"/>
    <s v="No considerar"/>
    <x v="0"/>
  </r>
  <r>
    <n v="6437347"/>
    <s v="Cosy Williamsburg"/>
    <x v="2921"/>
    <s v="Estelle"/>
    <s v="The Gretsh Building Broadway"/>
    <n v="11207"/>
    <x v="1"/>
    <s v="Williamsburg"/>
    <n v="407103"/>
    <n v="-7396622"/>
    <x v="0"/>
    <x v="3"/>
    <x v="3"/>
    <n v="2"/>
    <d v="2015-06-13T00:00:00"/>
    <n v="0.04"/>
    <n v="1"/>
    <n v="6.9"/>
    <x v="0"/>
    <s v="Ruidoso"/>
    <s v="No considerar"/>
    <x v="0"/>
  </r>
  <r>
    <n v="3093469"/>
    <s v="Amazing Private Room in Brooklyn - Fort Greene"/>
    <x v="2922"/>
    <s v="Crystal &amp; Clee"/>
    <s v="425 Clinton Avenue"/>
    <n v="11238"/>
    <x v="1"/>
    <s v="Clinton Hill"/>
    <n v="4068541"/>
    <n v="-7396728"/>
    <x v="0"/>
    <x v="141"/>
    <x v="13"/>
    <n v="108"/>
    <d v="2019-05-01T00:00:00"/>
    <n v="1.73"/>
    <n v="1"/>
    <n v="6.9"/>
    <x v="0"/>
    <s v="Ruidoso"/>
    <s v="Dentro del presupuesto"/>
    <x v="0"/>
  </r>
  <r>
    <n v="3278436"/>
    <s v="UWS 2 BR 2 Ba. Gorgeous Apt!"/>
    <x v="2923"/>
    <s v="Christine"/>
    <s v="Public School 87 160"/>
    <n v="10024"/>
    <x v="0"/>
    <s v="Upper West Side"/>
    <n v="4078206"/>
    <n v="-7397797"/>
    <x v="1"/>
    <x v="220"/>
    <x v="3"/>
    <n v="11"/>
    <d v="2017-11-25T00:00:00"/>
    <n v="0.18"/>
    <n v="1"/>
    <n v="5.6"/>
    <x v="0"/>
    <s v="Ruidoso"/>
    <s v="No considerar"/>
    <x v="0"/>
  </r>
  <r>
    <n v="3060745"/>
    <s v="Furnished Sublet, Manhattan, Harlem"/>
    <x v="2924"/>
    <s v="David"/>
    <s v="1699 Lexington Avenue"/>
    <n v="10029"/>
    <x v="0"/>
    <s v="East Harlem"/>
    <n v="4079245"/>
    <n v="-7394563"/>
    <x v="0"/>
    <x v="71"/>
    <x v="11"/>
    <n v="1"/>
    <d v="2015-07-31T00:00:00"/>
    <n v="0.02"/>
    <n v="1"/>
    <n v="5.6"/>
    <x v="0"/>
    <s v="Ruidoso"/>
    <s v="Dentro del presupuesto"/>
    <x v="0"/>
  </r>
  <r>
    <n v="1305346"/>
    <s v="Studio in the Heart of Soho"/>
    <x v="2925"/>
    <s v="Chris"/>
    <s v="415 Broome Street"/>
    <n v="10013"/>
    <x v="0"/>
    <s v="SoHo"/>
    <n v="4072098"/>
    <n v="-7399869"/>
    <x v="1"/>
    <x v="100"/>
    <x v="11"/>
    <n v="12"/>
    <d v="2018-11-30T00:00:00"/>
    <n v="0.17"/>
    <n v="1"/>
    <n v="5.6"/>
    <x v="0"/>
    <s v="Ruidoso"/>
    <s v="No considerar"/>
    <x v="0"/>
  </r>
  <r>
    <n v="2101884"/>
    <s v="Sunny &amp; Spacious in Park Slope"/>
    <x v="2926"/>
    <s v="Richard And Mollie"/>
    <s v="135 7th Avenue"/>
    <n v="11215"/>
    <x v="1"/>
    <s v="Park Slope"/>
    <n v="4067281"/>
    <n v="-7397628"/>
    <x v="1"/>
    <x v="79"/>
    <x v="6"/>
    <n v="24"/>
    <d v="2017-12-21T00:00:00"/>
    <n v="0.38"/>
    <n v="1"/>
    <n v="6.9"/>
    <x v="0"/>
    <s v="Ruidoso"/>
    <s v="No considerar"/>
    <x v="0"/>
  </r>
  <r>
    <n v="1305265"/>
    <s v="Perfect House for the Whole Family"/>
    <x v="2927"/>
    <s v="Dennis"/>
    <s v="127 Church Avenue"/>
    <n v="11218"/>
    <x v="1"/>
    <s v="Kensington"/>
    <n v="4064342"/>
    <n v="-7397851"/>
    <x v="1"/>
    <x v="110"/>
    <x v="0"/>
    <n v="4"/>
    <d v="2017-07-30T00:00:00"/>
    <n v="0.06"/>
    <n v="1"/>
    <n v="6.9"/>
    <x v="0"/>
    <s v="Ruidoso"/>
    <s v="No considerar"/>
    <x v="0"/>
  </r>
  <r>
    <n v="1304459"/>
    <s v="Sunny Williamsburg Artist's Loft"/>
    <x v="2928"/>
    <s v="Paco &amp; Pamela"/>
    <s v="435 South 5th Street"/>
    <n v="11211"/>
    <x v="1"/>
    <s v="Williamsburg"/>
    <n v="4070706"/>
    <n v="-7395071"/>
    <x v="1"/>
    <x v="292"/>
    <x v="3"/>
    <n v="68"/>
    <d v="2019-06-16T00:00:00"/>
    <n v="1.06"/>
    <n v="1"/>
    <n v="6.9"/>
    <x v="0"/>
    <s v="Ruidoso"/>
    <s v="No considerar"/>
    <x v="0"/>
  </r>
  <r>
    <n v="1304181"/>
    <s v="beautiful ROOM in a DREAM APARTMENT"/>
    <x v="2929"/>
    <s v="Michel Fabrice"/>
    <s v="Grolier Building 575"/>
    <n v="10022"/>
    <x v="0"/>
    <s v="Midtown"/>
    <n v="4075728"/>
    <n v="-7397152"/>
    <x v="0"/>
    <x v="19"/>
    <x v="1"/>
    <n v="49"/>
    <d v="2017-12-30T00:00:00"/>
    <n v="0.91"/>
    <n v="1"/>
    <n v="5.6"/>
    <x v="0"/>
    <s v="Ruidoso"/>
    <s v="No considerar"/>
    <x v="0"/>
  </r>
  <r>
    <n v="6655786"/>
    <s v="Sunny, modern 1 bedroom condo"/>
    <x v="2930"/>
    <s v="Carly"/>
    <s v="672 Bergen Street"/>
    <n v="11238"/>
    <x v="1"/>
    <s v="Prospect Heights"/>
    <n v="4067904"/>
    <n v="-73967"/>
    <x v="1"/>
    <x v="95"/>
    <x v="6"/>
    <n v="13"/>
    <d v="2016-07-04T00:00:00"/>
    <n v="0.27"/>
    <n v="1"/>
    <n v="6.9"/>
    <x v="0"/>
    <s v="Ruidoso"/>
    <s v="No considerar"/>
    <x v="0"/>
  </r>
  <r>
    <n v="5133942"/>
    <s v="Sunny 1000 sqft, heart of Crown Hts"/>
    <x v="2931"/>
    <s v="Genesis"/>
    <s v="858 Saint Johns Place"/>
    <n v="11216"/>
    <x v="1"/>
    <s v="Crown Heights"/>
    <n v="4067131"/>
    <n v="-7394979"/>
    <x v="1"/>
    <x v="5"/>
    <x v="2"/>
    <n v="8"/>
    <d v="2019-05-20T00:00:00"/>
    <n v="0.36"/>
    <n v="1"/>
    <n v="6.9"/>
    <x v="0"/>
    <s v="Ruidoso"/>
    <s v="No considerar"/>
    <x v="0"/>
  </r>
  <r>
    <n v="3600108"/>
    <s v="Great location! Fort Greene!!!"/>
    <x v="2932"/>
    <s v="Annie And Joan"/>
    <s v="72 South Portland Avenue"/>
    <n v="11217"/>
    <x v="1"/>
    <s v="Fort Greene"/>
    <n v="4068744"/>
    <n v="-739747"/>
    <x v="1"/>
    <x v="31"/>
    <x v="6"/>
    <n v="180"/>
    <d v="2019-06-19T00:00:00"/>
    <n v="2.99"/>
    <n v="1"/>
    <n v="6.9"/>
    <x v="0"/>
    <s v="Ruidoso"/>
    <s v="No considerar"/>
    <x v="0"/>
  </r>
  <r>
    <n v="6557289"/>
    <s v="1 Room in a 2 Bedroom Available"/>
    <x v="2933"/>
    <s v="Jonathan"/>
    <s v="Forest Houses Building 4 730"/>
    <n v="10456"/>
    <x v="3"/>
    <s v="Longwood"/>
    <n v="4082639"/>
    <n v="-7390363"/>
    <x v="0"/>
    <x v="293"/>
    <x v="1"/>
    <n v="0"/>
    <d v="2019-06-13T00:00:00"/>
    <n v="1.18"/>
    <n v="4"/>
    <n v="7.64"/>
    <x v="0"/>
    <s v="Ruidoso"/>
    <s v="No considerar"/>
    <x v="0"/>
  </r>
  <r>
    <n v="1304952"/>
    <s v="Two Bedrooms and Private Bathroom"/>
    <x v="2934"/>
    <s v="Jackie"/>
    <s v="53 South Elliott Place"/>
    <n v="11217"/>
    <x v="1"/>
    <s v="Fort Greene"/>
    <n v="4068809"/>
    <n v="-7397578"/>
    <x v="0"/>
    <x v="91"/>
    <x v="6"/>
    <n v="5"/>
    <d v="2019-03-10T00:00:00"/>
    <n v="0.13"/>
    <n v="1"/>
    <n v="6.9"/>
    <x v="0"/>
    <s v="Ruidoso"/>
    <s v="No considerar"/>
    <x v="0"/>
  </r>
  <r>
    <n v="2791446"/>
    <s v="CUTE Studio in the heart of Chelsea"/>
    <x v="2935"/>
    <s v="Marc"/>
    <s v="140 West 23rd Street"/>
    <n v="10011"/>
    <x v="0"/>
    <s v="Chelsea"/>
    <n v="4074309"/>
    <n v="-7399436"/>
    <x v="1"/>
    <x v="106"/>
    <x v="13"/>
    <n v="53"/>
    <d v="2019-07-01T00:00:00"/>
    <n v="0.9"/>
    <n v="1"/>
    <n v="5.6"/>
    <x v="0"/>
    <s v="Ruidoso"/>
    <s v="No considerar"/>
    <x v="0"/>
  </r>
  <r>
    <n v="4842112"/>
    <s v="2 bed / 2 bath East Village top floor AMAZING"/>
    <x v="2936"/>
    <s v="Sophie"/>
    <s v="Village View Parking Area 2 East 6th Street"/>
    <n v="10009"/>
    <x v="0"/>
    <s v="East Village"/>
    <n v="4072551"/>
    <n v="-7398542"/>
    <x v="1"/>
    <x v="168"/>
    <x v="10"/>
    <n v="4"/>
    <d v="2018-08-31T00:00:00"/>
    <n v="0.08"/>
    <n v="1"/>
    <n v="5.6"/>
    <x v="0"/>
    <s v="Ruidoso"/>
    <s v="No considerar"/>
    <x v="0"/>
  </r>
  <r>
    <n v="1297663"/>
    <s v="Your West Village NYC 1 Bdm Apt"/>
    <x v="2937"/>
    <s v="Tege"/>
    <s v="84 Perry Street"/>
    <n v="10014"/>
    <x v="0"/>
    <s v="West Village"/>
    <n v="4073532"/>
    <n v="-7400448"/>
    <x v="1"/>
    <x v="100"/>
    <x v="3"/>
    <n v="27"/>
    <d v="2017-01-01T00:00:00"/>
    <n v="0.39"/>
    <n v="1"/>
    <n v="5.6"/>
    <x v="0"/>
    <s v="Ruidoso"/>
    <s v="No considerar"/>
    <x v="0"/>
  </r>
  <r>
    <n v="1294973"/>
    <s v="PRIVATE BEDROOM IN COMFY &amp; CHIC UWS APT!"/>
    <x v="2938"/>
    <s v="Jeffrey"/>
    <s v="318 West 94th Street"/>
    <n v="10025"/>
    <x v="0"/>
    <s v="Upper West Side"/>
    <n v="4079475"/>
    <n v="-73976"/>
    <x v="0"/>
    <x v="56"/>
    <x v="2"/>
    <n v="90"/>
    <d v="2019-06-30T00:00:00"/>
    <n v="1.37"/>
    <n v="1"/>
    <n v="5.6"/>
    <x v="0"/>
    <s v="Ruidoso"/>
    <s v="No considerar"/>
    <x v="0"/>
  </r>
  <r>
    <n v="5979675"/>
    <s v="`AMAZING BROOKLYN HOME"/>
    <x v="2939"/>
    <s v="Sol And Coach"/>
    <s v="56 Jerome Street"/>
    <n v="11207"/>
    <x v="1"/>
    <s v="Cypress Hills"/>
    <n v="4068085"/>
    <n v="-7388895"/>
    <x v="1"/>
    <x v="64"/>
    <x v="1"/>
    <n v="91"/>
    <d v="2019-06-29T00:00:00"/>
    <n v="1.81"/>
    <n v="1"/>
    <n v="6.9"/>
    <x v="0"/>
    <s v="Ruidoso"/>
    <s v="No considerar"/>
    <x v="0"/>
  </r>
  <r>
    <n v="5512274"/>
    <s v="West Village Ground Floor Studio"/>
    <x v="2940"/>
    <s v="Paul"/>
    <s v="225 West 10th Street"/>
    <n v="10014"/>
    <x v="0"/>
    <s v="West Village"/>
    <n v="4073426"/>
    <n v="-7400525"/>
    <x v="1"/>
    <x v="15"/>
    <x v="1"/>
    <n v="1"/>
    <d v="2015-10-30T00:00:00"/>
    <n v="0.02"/>
    <n v="1"/>
    <n v="5.6"/>
    <x v="0"/>
    <s v="Ruidoso"/>
    <s v="No considerar"/>
    <x v="0"/>
  </r>
  <r>
    <n v="2041041"/>
    <s v="Your Living Room is the UES"/>
    <x v="2941"/>
    <s v="Todd"/>
    <s v="420 East 72nd Street"/>
    <n v="10021"/>
    <x v="0"/>
    <s v="Upper East Side"/>
    <n v="4076749"/>
    <n v="-7395533"/>
    <x v="0"/>
    <x v="15"/>
    <x v="29"/>
    <n v="89"/>
    <d v="2019-06-13T00:00:00"/>
    <n v="1.4"/>
    <n v="1"/>
    <n v="5.6"/>
    <x v="0"/>
    <s v="Ruidoso"/>
    <s v="No considerar"/>
    <x v="0"/>
  </r>
  <r>
    <n v="1291561"/>
    <s v="True West Village Experience-1 Bdrm"/>
    <x v="2942"/>
    <s v="Deborah"/>
    <s v="223 Sullivan Street"/>
    <n v="10012"/>
    <x v="0"/>
    <s v="Greenwich Village"/>
    <n v="4072948"/>
    <n v="-7399957"/>
    <x v="1"/>
    <x v="169"/>
    <x v="13"/>
    <n v="45"/>
    <d v="2018-09-11T00:00:00"/>
    <n v="0.64"/>
    <n v="1"/>
    <n v="5.6"/>
    <x v="0"/>
    <s v="Ruidoso"/>
    <s v="No considerar"/>
    <x v="0"/>
  </r>
  <r>
    <n v="5077231"/>
    <s v="Charming Bright Upper East Space"/>
    <x v="2943"/>
    <s v="Katie"/>
    <s v="340 East 85th Street"/>
    <n v="10028"/>
    <x v="0"/>
    <s v="Upper East Side"/>
    <n v="4077636"/>
    <n v="-7395099"/>
    <x v="1"/>
    <x v="5"/>
    <x v="1"/>
    <n v="0"/>
    <d v="2016-08-25T00:00:00"/>
    <n v="0.06"/>
    <n v="1"/>
    <n v="5.6"/>
    <x v="0"/>
    <s v="Ruidoso"/>
    <s v="No considerar"/>
    <x v="0"/>
  </r>
  <r>
    <n v="1291261"/>
    <s v="Dream Apartment - Greenwich Village"/>
    <x v="2944"/>
    <s v="Light"/>
    <s v="New York University Bond Street"/>
    <n v="10012"/>
    <x v="0"/>
    <s v="Greenwich Village"/>
    <n v="4073104"/>
    <n v="-7399957"/>
    <x v="1"/>
    <x v="5"/>
    <x v="27"/>
    <n v="16"/>
    <d v="2019-03-16T00:00:00"/>
    <n v="0.22"/>
    <n v="1"/>
    <n v="5.6"/>
    <x v="0"/>
    <s v="Ruidoso"/>
    <s v="No considerar"/>
    <x v="0"/>
  </r>
  <r>
    <n v="3825437"/>
    <s v="Trendy East Village Penthouse Apt"/>
    <x v="2945"/>
    <s v="Maha"/>
    <s v="Bernstein Pavilion 1"/>
    <n v="10003"/>
    <x v="0"/>
    <s v="Gramercy"/>
    <n v="4073293"/>
    <n v="-739836"/>
    <x v="1"/>
    <x v="98"/>
    <x v="2"/>
    <n v="5"/>
    <d v="2016-01-02T00:00:00"/>
    <n v="0.08"/>
    <n v="1"/>
    <n v="5.6"/>
    <x v="0"/>
    <s v="Ruidoso"/>
    <s v="No considerar"/>
    <x v="0"/>
  </r>
  <r>
    <n v="4865387"/>
    <s v="Spacious, Cozy 1 Bedroom"/>
    <x v="2946"/>
    <s v="Lenore"/>
    <s v="550 Ocean Avenue"/>
    <n v="11226"/>
    <x v="1"/>
    <s v="Flatbush"/>
    <n v="4064919"/>
    <n v="-7396129"/>
    <x v="1"/>
    <x v="57"/>
    <x v="1"/>
    <n v="3"/>
    <d v="2016-06-05T00:00:00"/>
    <n v="7.0000000000000007E-2"/>
    <n v="1"/>
    <n v="6.9"/>
    <x v="0"/>
    <s v="Ruidoso"/>
    <s v="No considerar"/>
    <x v="0"/>
  </r>
  <r>
    <n v="5409372"/>
    <s v="Artsy English Basement Apartment"/>
    <x v="2947"/>
    <s v="Patricia"/>
    <s v="220 Seeley Street"/>
    <n v="11218"/>
    <x v="1"/>
    <s v="Windsor Terrace"/>
    <n v="4065497"/>
    <n v="-7397459"/>
    <x v="1"/>
    <x v="61"/>
    <x v="6"/>
    <n v="17"/>
    <d v="2019-06-24T00:00:00"/>
    <n v="0.33"/>
    <n v="1"/>
    <n v="6.9"/>
    <x v="0"/>
    <s v="Ruidoso"/>
    <s v="No considerar"/>
    <x v="0"/>
  </r>
  <r>
    <n v="1290208"/>
    <s v="Live like a real New Yorker!"/>
    <x v="2948"/>
    <s v="AndrÃ©"/>
    <s v="100 Delancey Street"/>
    <n v="10002"/>
    <x v="0"/>
    <s v="Lower East Side"/>
    <n v="407191"/>
    <n v="-7398866"/>
    <x v="1"/>
    <x v="15"/>
    <x v="0"/>
    <n v="67"/>
    <d v="2017-01-16T00:00:00"/>
    <n v="0.92"/>
    <n v="1"/>
    <n v="5.6"/>
    <x v="0"/>
    <s v="Ruidoso"/>
    <s v="No considerar"/>
    <x v="0"/>
  </r>
  <r>
    <n v="1608220"/>
    <s v="The Heart of Bushwick!"/>
    <x v="2949"/>
    <s v="Joseph"/>
    <s v="824 Hart Street"/>
    <n v="11237"/>
    <x v="1"/>
    <s v="Bushwick"/>
    <n v="4070188"/>
    <n v="-7392275"/>
    <x v="0"/>
    <x v="76"/>
    <x v="7"/>
    <n v="61"/>
    <d v="2019-02-15T00:00:00"/>
    <n v="0.87"/>
    <n v="1"/>
    <n v="6.9"/>
    <x v="0"/>
    <s v="Ruidoso"/>
    <s v="Dentro del presupuesto"/>
    <x v="0"/>
  </r>
  <r>
    <n v="2279335"/>
    <s v="Gorgeous 1 BR in N Williamsburg"/>
    <x v="2950"/>
    <s v="Sarah"/>
    <s v="165 North 10th Street"/>
    <n v="11211"/>
    <x v="1"/>
    <s v="Williamsburg"/>
    <n v="4071947"/>
    <n v="-739552"/>
    <x v="1"/>
    <x v="21"/>
    <x v="6"/>
    <n v="3"/>
    <d v="2015-10-19T00:00:00"/>
    <n v="0.06"/>
    <n v="1"/>
    <n v="6.9"/>
    <x v="0"/>
    <s v="Ruidoso"/>
    <s v="No considerar"/>
    <x v="0"/>
  </r>
  <r>
    <n v="1284776"/>
    <s v="Modern Apartment in Brownstone Bkln"/>
    <x v="2951"/>
    <s v="Angus"/>
    <s v="267 Carroll Street"/>
    <n v="11231"/>
    <x v="1"/>
    <s v="Carroll Gardens"/>
    <n v="4068013"/>
    <n v="-7399397"/>
    <x v="1"/>
    <x v="21"/>
    <x v="2"/>
    <n v="49"/>
    <d v="2019-01-02T00:00:00"/>
    <n v="0.67"/>
    <n v="1"/>
    <n v="6.9"/>
    <x v="0"/>
    <s v="Ruidoso"/>
    <s v="No considerar"/>
    <x v="0"/>
  </r>
  <r>
    <n v="1789715"/>
    <s v="2 BR Apt in Luxury Building - UES"/>
    <x v="2952"/>
    <s v="Shane"/>
    <s v="170 East 92nd Street"/>
    <n v="10128"/>
    <x v="0"/>
    <s v="Upper East Side"/>
    <n v="4078277"/>
    <n v="-7395164"/>
    <x v="1"/>
    <x v="27"/>
    <x v="6"/>
    <n v="2"/>
    <d v="2014-10-19T00:00:00"/>
    <n v="0.03"/>
    <n v="1"/>
    <n v="5.6"/>
    <x v="0"/>
    <s v="Ruidoso"/>
    <s v="No considerar"/>
    <x v="0"/>
  </r>
  <r>
    <n v="1286024"/>
    <s v="*Superhost* Modern One Bedroom Manhattan apt"/>
    <x v="2953"/>
    <s v="Chris"/>
    <s v="High School of Economics and Finance 100"/>
    <n v="10006"/>
    <x v="0"/>
    <s v="Financial District"/>
    <n v="4070946"/>
    <n v="-7401235"/>
    <x v="1"/>
    <x v="40"/>
    <x v="0"/>
    <n v="27"/>
    <d v="2018-09-08T00:00:00"/>
    <n v="0.37"/>
    <n v="1"/>
    <n v="5.7"/>
    <x v="0"/>
    <s v="Ruidoso"/>
    <s v="No considerar"/>
    <x v="0"/>
  </r>
  <r>
    <n v="6662511"/>
    <s v="Beautiful and sunny"/>
    <x v="2954"/>
    <s v="Jessica"/>
    <s v="350 Prospect Place"/>
    <n v="11238"/>
    <x v="1"/>
    <s v="Prospect Heights"/>
    <n v="4067679"/>
    <n v="-7396502"/>
    <x v="1"/>
    <x v="32"/>
    <x v="3"/>
    <n v="34"/>
    <d v="2019-06-30T00:00:00"/>
    <n v="0.79"/>
    <n v="1"/>
    <n v="6.9"/>
    <x v="0"/>
    <s v="Ruidoso"/>
    <s v="No considerar"/>
    <x v="0"/>
  </r>
  <r>
    <n v="6141561"/>
    <s v="Beautiful room &amp; Amazing location"/>
    <x v="2954"/>
    <s v="Jessica"/>
    <s v="410 Sterling Place"/>
    <n v="11238"/>
    <x v="1"/>
    <s v="Prospect Heights"/>
    <n v="4067483"/>
    <n v="-739646"/>
    <x v="0"/>
    <x v="81"/>
    <x v="3"/>
    <n v="16"/>
    <d v="2016-10-30T00:00:00"/>
    <n v="0.32"/>
    <n v="1"/>
    <n v="6.9"/>
    <x v="0"/>
    <s v="Ruidoso"/>
    <s v="No considerar"/>
    <x v="0"/>
  </r>
  <r>
    <n v="6132230"/>
    <s v="Quiet 1 Bed, Heart of SoHo"/>
    <x v="2955"/>
    <s v="Tim"/>
    <s v="152 Thompson Street"/>
    <n v="10012"/>
    <x v="0"/>
    <s v="SoHo"/>
    <n v="4072708"/>
    <n v="-7400055"/>
    <x v="1"/>
    <x v="5"/>
    <x v="2"/>
    <n v="36"/>
    <d v="2017-09-08T00:00:00"/>
    <n v="0.71"/>
    <n v="1"/>
    <n v="5.6"/>
    <x v="0"/>
    <s v="Ruidoso"/>
    <s v="No considerar"/>
    <x v="0"/>
  </r>
  <r>
    <n v="2356082"/>
    <s v="Modern, Clean, West Village Apt!"/>
    <x v="2956"/>
    <s v="Laurence"/>
    <s v="Little Red School House &amp; Elisabeth Irwin High School Cottage Place"/>
    <n v="10014"/>
    <x v="0"/>
    <s v="Greenwich Village"/>
    <n v="4072946"/>
    <n v="-7400189"/>
    <x v="1"/>
    <x v="15"/>
    <x v="6"/>
    <n v="26"/>
    <d v="2017-10-22T00:00:00"/>
    <n v="0.55000000000000004"/>
    <n v="1"/>
    <n v="5.6"/>
    <x v="0"/>
    <s v="Ruidoso"/>
    <s v="No considerar"/>
    <x v="0"/>
  </r>
  <r>
    <n v="1281023"/>
    <s v="Your private bedroom in the Upper East Side!"/>
    <x v="2957"/>
    <s v="Sullivan"/>
    <s v="64 East 97th Street"/>
    <n v="10029"/>
    <x v="0"/>
    <s v="East Harlem"/>
    <n v="4078747"/>
    <n v="-7395276"/>
    <x v="0"/>
    <x v="5"/>
    <x v="0"/>
    <n v="18"/>
    <d v="2019-05-04T00:00:00"/>
    <n v="0.25"/>
    <n v="1"/>
    <n v="5.6"/>
    <x v="0"/>
    <s v="Ruidoso"/>
    <s v="No considerar"/>
    <x v="0"/>
  </r>
  <r>
    <n v="2586484"/>
    <s v="Large Private Room"/>
    <x v="2958"/>
    <s v="Wendy"/>
    <s v="208 West 119th Street"/>
    <n v="10026"/>
    <x v="0"/>
    <s v="Harlem"/>
    <n v="4080546"/>
    <n v="-7395221"/>
    <x v="0"/>
    <x v="35"/>
    <x v="0"/>
    <n v="51"/>
    <d v="2019-06-22T00:00:00"/>
    <n v="1.27"/>
    <n v="1"/>
    <n v="5.6"/>
    <x v="0"/>
    <s v="Ruidoso"/>
    <s v="No considerar"/>
    <x v="0"/>
  </r>
  <r>
    <n v="6424227"/>
    <s v="Bright and Sunny Apartment DUMBO"/>
    <x v="2959"/>
    <s v="Ben"/>
    <s v="DUMBO Historic District Plymouth Street"/>
    <n v="11201"/>
    <x v="1"/>
    <s v="DUMBO"/>
    <n v="4070372"/>
    <n v="-739899"/>
    <x v="1"/>
    <x v="5"/>
    <x v="7"/>
    <n v="0"/>
    <d v="2019-05-25T00:00:00"/>
    <n v="0.04"/>
    <n v="1"/>
    <n v="6.9"/>
    <x v="0"/>
    <s v="Ruidoso"/>
    <s v="No considerar"/>
    <x v="0"/>
  </r>
  <r>
    <n v="3672455"/>
    <s v="Private RM | Queens | 20min to city"/>
    <x v="2960"/>
    <s v="Victoria"/>
    <s v="Foster Gardens 45th Street"/>
    <n v="11377"/>
    <x v="2"/>
    <s v="Sunnyside"/>
    <n v="4074532"/>
    <n v="-7391974"/>
    <x v="0"/>
    <x v="3"/>
    <x v="6"/>
    <n v="3"/>
    <d v="2015-07-23T00:00:00"/>
    <n v="0.06"/>
    <n v="5"/>
    <n v="6.24"/>
    <x v="0"/>
    <s v="Ruidoso"/>
    <s v="No considerar"/>
    <x v="0"/>
  </r>
  <r>
    <n v="2882666"/>
    <s v="UWS Large clean 1Br entire apt, 2 stops fromTiMESQ"/>
    <x v="2961"/>
    <s v="Patricia"/>
    <s v="120 West 106th Street"/>
    <n v="10025"/>
    <x v="0"/>
    <s v="Upper West Side"/>
    <n v="4079972"/>
    <n v="-7396418"/>
    <x v="1"/>
    <x v="28"/>
    <x v="10"/>
    <n v="6"/>
    <d v="2016-06-29T00:00:00"/>
    <n v="0.1"/>
    <n v="1"/>
    <n v="5.6"/>
    <x v="0"/>
    <s v="Ruidoso"/>
    <s v="No considerar"/>
    <x v="0"/>
  </r>
  <r>
    <n v="2191612"/>
    <s v="Full apartment - perfect location"/>
    <x v="2962"/>
    <s v="Craig"/>
    <s v="402 West 49th Street"/>
    <n v="10019"/>
    <x v="0"/>
    <s v="Hell's Kitchen"/>
    <n v="4076293"/>
    <n v="-7398981"/>
    <x v="1"/>
    <x v="5"/>
    <x v="2"/>
    <n v="9"/>
    <d v="2018-09-04T00:00:00"/>
    <n v="0.15"/>
    <n v="1"/>
    <n v="5.6"/>
    <x v="0"/>
    <s v="Ruidoso"/>
    <s v="No considerar"/>
    <x v="0"/>
  </r>
  <r>
    <n v="1817510"/>
    <s v="Skylight BR in Gorgeous Rooftop Apt"/>
    <x v="2963"/>
    <s v="Charisse"/>
    <s v="28 Linden Street"/>
    <n v="11221"/>
    <x v="1"/>
    <s v="Bushwick"/>
    <n v="4069048"/>
    <n v="-7392193"/>
    <x v="0"/>
    <x v="132"/>
    <x v="1"/>
    <n v="336"/>
    <d v="2019-06-28T00:00:00"/>
    <n v="4.83"/>
    <n v="1"/>
    <n v="6.9"/>
    <x v="0"/>
    <s v="Ruidoso"/>
    <s v="No considerar"/>
    <x v="0"/>
  </r>
  <r>
    <n v="4842507"/>
    <s v="Two Bedrooms in Chelsea Apartment"/>
    <x v="2964"/>
    <s v="Arian"/>
    <s v="218 West 22nd Street"/>
    <n v="10011"/>
    <x v="0"/>
    <s v="Chelsea"/>
    <n v="4074372"/>
    <n v="-7399682"/>
    <x v="0"/>
    <x v="5"/>
    <x v="1"/>
    <n v="0"/>
    <d v="2019-03-17T00:00:00"/>
    <n v="0.02"/>
    <n v="1"/>
    <n v="5.6"/>
    <x v="0"/>
    <s v="Ruidoso"/>
    <s v="No considerar"/>
    <x v="0"/>
  </r>
  <r>
    <n v="1276760"/>
    <s v="1bedroom apartment in Williamsburg"/>
    <x v="2965"/>
    <s v="Sego"/>
    <s v="Brooklyn-Queens Expressway Williamsburg"/>
    <n v="11249"/>
    <x v="1"/>
    <s v="Williamsburg"/>
    <n v="4070971"/>
    <n v="-7395621"/>
    <x v="1"/>
    <x v="3"/>
    <x v="7"/>
    <n v="10"/>
    <d v="2015-12-19T00:00:00"/>
    <n v="0.15"/>
    <n v="1"/>
    <n v="6.9"/>
    <x v="0"/>
    <s v="Ruidoso"/>
    <s v="No considerar"/>
    <x v="0"/>
  </r>
  <r>
    <n v="4602440"/>
    <s v="Great 2 bedroom Greenpoint BK"/>
    <x v="2966"/>
    <s v="Laura"/>
    <s v="632 Manhattan Avenue"/>
    <n v="11222"/>
    <x v="1"/>
    <s v="Greenpoint"/>
    <n v="4072403"/>
    <n v="-7395055"/>
    <x v="1"/>
    <x v="91"/>
    <x v="3"/>
    <n v="2"/>
    <d v="2015-12-30T00:00:00"/>
    <n v="0.04"/>
    <n v="1"/>
    <n v="6.9"/>
    <x v="0"/>
    <s v="Ruidoso"/>
    <s v="No considerar"/>
    <x v="0"/>
  </r>
  <r>
    <n v="4775278"/>
    <s v="Private Apartment In Heart Of Brooklyn"/>
    <x v="2967"/>
    <s v="Matt"/>
    <s v="208 Taaffe Place"/>
    <n v="11205"/>
    <x v="1"/>
    <s v="Bedford-Stuyvesant"/>
    <n v="4069294"/>
    <n v="-7396001"/>
    <x v="0"/>
    <x v="3"/>
    <x v="1"/>
    <n v="1"/>
    <d v="2016-01-01T00:00:00"/>
    <n v="0.02"/>
    <n v="1"/>
    <n v="6.9"/>
    <x v="0"/>
    <s v="Ruidoso"/>
    <s v="No considerar"/>
    <x v="0"/>
  </r>
  <r>
    <n v="4742102"/>
    <s v="Our home is your home.(Vegetarian)"/>
    <x v="2968"/>
    <s v="Mindy (...And I'M Jeff)"/>
    <s v="73-27 184th Street"/>
    <n v="11366"/>
    <x v="2"/>
    <s v="Fresh Meadows"/>
    <n v="407312"/>
    <n v="-7378579"/>
    <x v="1"/>
    <x v="184"/>
    <x v="6"/>
    <n v="30"/>
    <d v="2019-07-01T00:00:00"/>
    <n v="0.66"/>
    <n v="5"/>
    <n v="6.14"/>
    <x v="0"/>
    <s v="Ruidoso"/>
    <s v="No considerar"/>
    <x v="0"/>
  </r>
  <r>
    <n v="3703805"/>
    <s v="Cozy spacious room in Crown Heights"/>
    <x v="2969"/>
    <s v="Terry"/>
    <s v="600 Eastern Parkway"/>
    <n v="11225"/>
    <x v="1"/>
    <s v="Crown Heights"/>
    <n v="4066935"/>
    <n v="-739485"/>
    <x v="0"/>
    <x v="19"/>
    <x v="2"/>
    <n v="27"/>
    <d v="2018-10-25T00:00:00"/>
    <n v="0.7"/>
    <n v="1"/>
    <n v="6.9"/>
    <x v="0"/>
    <s v="Ruidoso"/>
    <s v="No considerar"/>
    <x v="0"/>
  </r>
  <r>
    <n v="5374226"/>
    <s v="Homey Well-Located Apartment!"/>
    <x v="2970"/>
    <s v="Michelle"/>
    <s v="116 East 16th Street"/>
    <n v="10003"/>
    <x v="0"/>
    <s v="Gramercy"/>
    <n v="4073554"/>
    <n v="-7398855"/>
    <x v="1"/>
    <x v="38"/>
    <x v="6"/>
    <n v="16"/>
    <d v="2016-09-03T00:00:00"/>
    <n v="0.31"/>
    <n v="1"/>
    <n v="5.6"/>
    <x v="0"/>
    <s v="Ruidoso"/>
    <s v="No considerar"/>
    <x v="0"/>
  </r>
  <r>
    <n v="4262120"/>
    <s v="Columbus Circle and Park Views"/>
    <x v="2971"/>
    <s v="Lisa"/>
    <s v="Deutsche Bank Center 102"/>
    <n v="10023"/>
    <x v="0"/>
    <s v="Upper West Side"/>
    <n v="407681"/>
    <n v="-7398377"/>
    <x v="1"/>
    <x v="294"/>
    <x v="1"/>
    <n v="0"/>
    <d v="2019-06-04T00:00:00"/>
    <n v="0.02"/>
    <n v="6"/>
    <n v="6.4"/>
    <x v="0"/>
    <s v="Ruidoso"/>
    <s v="No considerar"/>
    <x v="0"/>
  </r>
  <r>
    <n v="6657454"/>
    <s v="Spacious &amp; sunny in Clinton Hill :)"/>
    <x v="2972"/>
    <s v="Marc"/>
    <s v="949 Bedford Avenue"/>
    <n v="11205"/>
    <x v="1"/>
    <s v="Bedford-Stuyvesant"/>
    <n v="4069154"/>
    <n v="-7395544"/>
    <x v="1"/>
    <x v="45"/>
    <x v="2"/>
    <n v="4"/>
    <d v="2016-06-03T00:00:00"/>
    <n v="0.08"/>
    <n v="1"/>
    <n v="6.9"/>
    <x v="0"/>
    <s v="Ruidoso"/>
    <s v="No considerar"/>
    <x v="0"/>
  </r>
  <r>
    <n v="3664439"/>
    <s v="Murray Hill, The Heart of Manhattan"/>
    <x v="2973"/>
    <s v="Alicia"/>
    <s v="218 Madison Avenue"/>
    <n v="10016"/>
    <x v="0"/>
    <s v="Midtown"/>
    <n v="4074911"/>
    <n v="-7398202"/>
    <x v="0"/>
    <x v="45"/>
    <x v="0"/>
    <n v="67"/>
    <d v="2019-06-11T00:00:00"/>
    <n v="1.65"/>
    <n v="1"/>
    <n v="5.6"/>
    <x v="0"/>
    <s v="Ruidoso"/>
    <s v="No considerar"/>
    <x v="0"/>
  </r>
  <r>
    <n v="1271361"/>
    <s v="ABSOLUTELY GORGEOUS $10MILLION LOFT w/BASQUIAT"/>
    <x v="2974"/>
    <s v="Masako"/>
    <s v="525 Johnson Avenue"/>
    <n v="11237"/>
    <x v="1"/>
    <s v="Williamsburg"/>
    <n v="407084"/>
    <n v="-7392642"/>
    <x v="0"/>
    <x v="28"/>
    <x v="2"/>
    <n v="6"/>
    <d v="2019-05-21T00:00:00"/>
    <n v="0.26"/>
    <n v="1"/>
    <n v="6.9"/>
    <x v="0"/>
    <s v="Ruidoso"/>
    <s v="No considerar"/>
    <x v="0"/>
  </r>
  <r>
    <n v="3563271"/>
    <s v="Williamsville Sleep &amp; Stay"/>
    <x v="2975"/>
    <s v="Brian &amp; Arlette"/>
    <s v="25 Lefferts Place"/>
    <n v="11238"/>
    <x v="1"/>
    <s v="Clinton Hill"/>
    <n v="406818"/>
    <n v="-7396238"/>
    <x v="0"/>
    <x v="19"/>
    <x v="1"/>
    <n v="83"/>
    <d v="2019-06-12T00:00:00"/>
    <n v="1.39"/>
    <n v="1"/>
    <n v="6.9"/>
    <x v="0"/>
    <s v="Ruidoso"/>
    <s v="No considerar"/>
    <x v="0"/>
  </r>
  <r>
    <n v="1276554"/>
    <s v="1 Guest Room in New Condo"/>
    <x v="2976"/>
    <s v="Marisa"/>
    <s v="Old Fulton Street DUMBO"/>
    <n v="11201"/>
    <x v="1"/>
    <s v="Brooklyn Heights"/>
    <n v="4070117"/>
    <n v="-7399147"/>
    <x v="0"/>
    <x v="17"/>
    <x v="1"/>
    <n v="3"/>
    <d v="2015-10-01T00:00:00"/>
    <n v="0.05"/>
    <n v="1"/>
    <n v="6.9"/>
    <x v="0"/>
    <s v="Ruidoso"/>
    <s v="No considerar"/>
    <x v="0"/>
  </r>
  <r>
    <n v="4848500"/>
    <s v="Cesco's House"/>
    <x v="2977"/>
    <s v="Francesco"/>
    <s v="312 Clifton Place"/>
    <n v="11216"/>
    <x v="1"/>
    <s v="Bedford-Stuyvesant"/>
    <n v="4068886"/>
    <n v="-7395212"/>
    <x v="1"/>
    <x v="58"/>
    <x v="6"/>
    <n v="6"/>
    <d v="2018-04-24T00:00:00"/>
    <n v="0.28999999999999998"/>
    <n v="1"/>
    <n v="6.9"/>
    <x v="0"/>
    <s v="Ruidoso"/>
    <s v="No considerar"/>
    <x v="0"/>
  </r>
  <r>
    <n v="1267954"/>
    <s v="Cozy 1 Bedroom Brownstone In Clinton Hill!"/>
    <x v="2978"/>
    <s v="Liz"/>
    <s v="328 Lafayette Avenue"/>
    <n v="11238"/>
    <x v="1"/>
    <s v="Clinton Hill"/>
    <n v="4068843"/>
    <n v="-7396239"/>
    <x v="1"/>
    <x v="4"/>
    <x v="6"/>
    <n v="114"/>
    <d v="2019-06-17T00:00:00"/>
    <n v="1.82"/>
    <n v="1"/>
    <n v="6.9"/>
    <x v="0"/>
    <s v="Ruidoso"/>
    <s v="No considerar"/>
    <x v="0"/>
  </r>
  <r>
    <n v="5278810"/>
    <s v="Cozy room in a newly renovated apt!"/>
    <x v="2979"/>
    <s v="Harish"/>
    <s v="286 Saint Johns Place"/>
    <n v="11238"/>
    <x v="1"/>
    <s v="Prospect Heights"/>
    <n v="4067382"/>
    <n v="-7396782"/>
    <x v="0"/>
    <x v="85"/>
    <x v="6"/>
    <n v="14"/>
    <d v="2016-09-19T00:00:00"/>
    <n v="0.27"/>
    <n v="1"/>
    <n v="6.9"/>
    <x v="0"/>
    <s v="Ruidoso"/>
    <s v="No considerar"/>
    <x v="0"/>
  </r>
  <r>
    <n v="4730371"/>
    <s v="Hipster-Chic Bushwick Apartment"/>
    <x v="2980"/>
    <s v="Sarah"/>
    <s v="379 Irving Avenue"/>
    <n v="11237"/>
    <x v="1"/>
    <s v="Bushwick"/>
    <n v="4069738"/>
    <n v="-7391162"/>
    <x v="0"/>
    <x v="295"/>
    <x v="6"/>
    <n v="9"/>
    <d v="2019-01-01T00:00:00"/>
    <n v="0.19"/>
    <n v="1"/>
    <n v="6.9"/>
    <x v="0"/>
    <s v="Ruidoso"/>
    <s v="No considerar"/>
    <x v="0"/>
  </r>
  <r>
    <n v="4163020"/>
    <s v="Gorgeous UWS apt with OWN full bath"/>
    <x v="2981"/>
    <s v="Corey"/>
    <s v="420 Amsterdam Avenue"/>
    <n v="10024"/>
    <x v="0"/>
    <s v="Upper West Side"/>
    <n v="4078398"/>
    <n v="-7397795"/>
    <x v="0"/>
    <x v="90"/>
    <x v="3"/>
    <n v="7"/>
    <d v="2017-05-11T00:00:00"/>
    <n v="0.12"/>
    <n v="1"/>
    <n v="5.6"/>
    <x v="0"/>
    <s v="Ruidoso"/>
    <s v="No considerar"/>
    <x v="0"/>
  </r>
  <r>
    <n v="4277724"/>
    <s v="Bright, Spacious Wburg APT w/ VIEW!"/>
    <x v="2982"/>
    <s v="Andrew"/>
    <s v="Domino Sugar Factory Refinery Building Kent Avenue"/>
    <n v="11211"/>
    <x v="1"/>
    <s v="Williamsburg"/>
    <n v="4071484"/>
    <n v="-7396742"/>
    <x v="1"/>
    <x v="63"/>
    <x v="6"/>
    <n v="57"/>
    <d v="2019-06-24T00:00:00"/>
    <n v="0.99"/>
    <n v="1"/>
    <n v="6.9"/>
    <x v="0"/>
    <s v="Ruidoso"/>
    <s v="No considerar"/>
    <x v="0"/>
  </r>
  <r>
    <n v="1266411"/>
    <s v="Cozy Brownstone Living in Brooklyn"/>
    <x v="2983"/>
    <s v="Phillip + Zack"/>
    <s v="500 Jefferson Avenue"/>
    <n v="11221"/>
    <x v="1"/>
    <s v="Bedford-Stuyvesant"/>
    <n v="4068445"/>
    <n v="-7393785"/>
    <x v="1"/>
    <x v="117"/>
    <x v="0"/>
    <n v="153"/>
    <d v="2019-06-16T00:00:00"/>
    <n v="3.17"/>
    <n v="1"/>
    <n v="6.9"/>
    <x v="0"/>
    <s v="Ruidoso"/>
    <s v="No considerar"/>
    <x v="0"/>
  </r>
  <r>
    <n v="1805150"/>
    <s v="nice room in bedstuy B"/>
    <x v="2984"/>
    <s v="Randy"/>
    <s v="407 Nostrand Avenue"/>
    <n v="11216"/>
    <x v="1"/>
    <s v="Bedford-Stuyvesant"/>
    <n v="4068366"/>
    <n v="-7395009"/>
    <x v="0"/>
    <x v="280"/>
    <x v="1"/>
    <n v="71"/>
    <d v="2019-07-04T00:00:00"/>
    <n v="1.06"/>
    <n v="1"/>
    <n v="6.9"/>
    <x v="0"/>
    <s v="Ruidoso"/>
    <s v="No considerar"/>
    <x v="0"/>
  </r>
  <r>
    <n v="1267945"/>
    <s v="nice room in bedstuy I"/>
    <x v="2984"/>
    <s v="Randy"/>
    <s v="91 Halsey Street"/>
    <n v="11216"/>
    <x v="1"/>
    <s v="Bedford-Stuyvesant"/>
    <n v="4068201"/>
    <n v="-7395012"/>
    <x v="0"/>
    <x v="70"/>
    <x v="1"/>
    <n v="119"/>
    <d v="2019-06-30T00:00:00"/>
    <n v="1.61"/>
    <n v="1"/>
    <n v="6.9"/>
    <x v="0"/>
    <s v="Ruidoso"/>
    <s v="No considerar"/>
    <x v="0"/>
  </r>
  <r>
    <n v="2825322"/>
    <s v="nice room in bedstuy D"/>
    <x v="2984"/>
    <s v="Randy"/>
    <s v="57 Halsey Street"/>
    <n v="11216"/>
    <x v="1"/>
    <s v="Bedford-Stuyvesant"/>
    <n v="4068191"/>
    <n v="-7395136"/>
    <x v="0"/>
    <x v="59"/>
    <x v="1"/>
    <n v="67"/>
    <d v="2019-06-28T00:00:00"/>
    <n v="1.1100000000000001"/>
    <n v="1"/>
    <n v="6.9"/>
    <x v="0"/>
    <s v="Ruidoso"/>
    <s v="No considerar"/>
    <x v="0"/>
  </r>
  <r>
    <n v="1492856"/>
    <s v="small room in bedstuy P"/>
    <x v="2984"/>
    <s v="Randy"/>
    <s v="259 Putnam Avenue"/>
    <n v="11216"/>
    <x v="1"/>
    <s v="Bedford-Stuyvesant"/>
    <n v="4068411"/>
    <n v="-7395169"/>
    <x v="0"/>
    <x v="59"/>
    <x v="1"/>
    <n v="162"/>
    <d v="2019-06-19T00:00:00"/>
    <n v="2.2599999999999998"/>
    <n v="1"/>
    <n v="6.9"/>
    <x v="0"/>
    <s v="Ruidoso"/>
    <s v="No considerar"/>
    <x v="0"/>
  </r>
  <r>
    <n v="1275942"/>
    <s v="nice room in bedstuy H"/>
    <x v="2984"/>
    <s v="Randy"/>
    <s v="138 Hancock Street"/>
    <n v="11216"/>
    <x v="1"/>
    <s v="Bedford-Stuyvesant"/>
    <n v="406824"/>
    <n v="-7395039"/>
    <x v="0"/>
    <x v="59"/>
    <x v="1"/>
    <n v="127"/>
    <d v="2019-06-14T00:00:00"/>
    <n v="1.77"/>
    <n v="1"/>
    <n v="6.9"/>
    <x v="0"/>
    <s v="Ruidoso"/>
    <s v="No considerar"/>
    <x v="0"/>
  </r>
  <r>
    <n v="1335550"/>
    <s v="nice room in bedstuy J"/>
    <x v="2984"/>
    <s v="Randy"/>
    <s v="105 Hancock Street"/>
    <n v="11216"/>
    <x v="1"/>
    <s v="Bedford-Stuyvesant"/>
    <n v="4068243"/>
    <n v="-7395167"/>
    <x v="0"/>
    <x v="59"/>
    <x v="1"/>
    <n v="75"/>
    <d v="2019-06-13T00:00:00"/>
    <n v="1.04"/>
    <n v="1"/>
    <n v="6.9"/>
    <x v="0"/>
    <s v="Ruidoso"/>
    <s v="No considerar"/>
    <x v="0"/>
  </r>
  <r>
    <n v="1291490"/>
    <s v="nice room in bedstuy M"/>
    <x v="2984"/>
    <s v="Randy"/>
    <s v="171 Jefferson Avenue"/>
    <n v="11216"/>
    <x v="1"/>
    <s v="Bedford-Stuyvesant"/>
    <n v="4068322"/>
    <n v="-7395085"/>
    <x v="0"/>
    <x v="28"/>
    <x v="1"/>
    <n v="142"/>
    <d v="2019-06-13T00:00:00"/>
    <n v="1.95"/>
    <n v="1"/>
    <n v="6.9"/>
    <x v="0"/>
    <s v="Ruidoso"/>
    <s v="No considerar"/>
    <x v="0"/>
  </r>
  <r>
    <n v="1264621"/>
    <s v="nice room in bedstuy N"/>
    <x v="2984"/>
    <s v="Randy"/>
    <s v="401 Nostrand Avenue"/>
    <n v="11216"/>
    <x v="1"/>
    <s v="Bedford-Stuyvesant"/>
    <n v="4068388"/>
    <n v="-7395019"/>
    <x v="0"/>
    <x v="70"/>
    <x v="1"/>
    <n v="85"/>
    <d v="2019-06-03T00:00:00"/>
    <n v="1.1599999999999999"/>
    <n v="1"/>
    <n v="6.9"/>
    <x v="0"/>
    <s v="Ruidoso"/>
    <s v="No considerar"/>
    <x v="0"/>
  </r>
  <r>
    <n v="1316480"/>
    <s v="nice room in bedstuy K"/>
    <x v="2984"/>
    <s v="Randy"/>
    <s v="M.W. Enoch Grand Lodge Jefferson Avenue"/>
    <n v="11216"/>
    <x v="1"/>
    <s v="Bedford-Stuyvesant"/>
    <n v="4068325"/>
    <n v="-7394975"/>
    <x v="0"/>
    <x v="46"/>
    <x v="1"/>
    <n v="117"/>
    <d v="2019-05-30T00:00:00"/>
    <n v="1.61"/>
    <n v="1"/>
    <n v="6.9"/>
    <x v="0"/>
    <s v="Ruidoso"/>
    <s v="No considerar"/>
    <x v="0"/>
  </r>
  <r>
    <n v="1987546"/>
    <s v="nice room in bedstuy A"/>
    <x v="2984"/>
    <s v="Randy"/>
    <s v="111 Hancock Street"/>
    <n v="11216"/>
    <x v="1"/>
    <s v="Bedford-Stuyvesant"/>
    <n v="4068248"/>
    <n v="-7395149"/>
    <x v="0"/>
    <x v="28"/>
    <x v="1"/>
    <n v="93"/>
    <d v="2019-04-22T00:00:00"/>
    <n v="1.38"/>
    <n v="1"/>
    <n v="6.9"/>
    <x v="0"/>
    <s v="Ruidoso"/>
    <s v="No considerar"/>
    <x v="0"/>
  </r>
  <r>
    <n v="1264920"/>
    <s v="BEAUTIFUL UPPER WEST SIDE SANCTUARY"/>
    <x v="2985"/>
    <s v="Patricia"/>
    <s v="169 West 87th Street"/>
    <n v="10024"/>
    <x v="0"/>
    <s v="Upper West Side"/>
    <n v="4078815"/>
    <n v="-739737"/>
    <x v="2"/>
    <x v="47"/>
    <x v="0"/>
    <n v="21"/>
    <d v="2015-10-12T00:00:00"/>
    <n v="0.28999999999999998"/>
    <n v="1"/>
    <n v="5.6"/>
    <x v="0"/>
    <s v="Ruidoso"/>
    <s v="No considerar"/>
    <x v="0"/>
  </r>
  <r>
    <n v="1263964"/>
    <s v="Designer amazing room in NYC!!"/>
    <x v="2986"/>
    <s v="Carlos"/>
    <s v="49 Saint Nicholas Terrace"/>
    <n v="10027"/>
    <x v="0"/>
    <s v="Harlem"/>
    <n v="4081388"/>
    <n v="-7395105"/>
    <x v="0"/>
    <x v="85"/>
    <x v="2"/>
    <n v="206"/>
    <d v="2019-06-21T00:00:00"/>
    <n v="2.89"/>
    <n v="1"/>
    <n v="5.6"/>
    <x v="0"/>
    <s v="Ruidoso"/>
    <s v="Dentro del presupuesto"/>
    <x v="0"/>
  </r>
  <r>
    <n v="5811254"/>
    <s v="A beautiful Brownstone in Bed-Stuy."/>
    <x v="2987"/>
    <s v="Ron&amp;Leetal"/>
    <s v="478 Quincy Street"/>
    <n v="11221"/>
    <x v="1"/>
    <s v="Bedford-Stuyvesant"/>
    <n v="4068777"/>
    <n v="-7394171"/>
    <x v="1"/>
    <x v="224"/>
    <x v="13"/>
    <n v="12"/>
    <d v="2018-10-04T00:00:00"/>
    <n v="0.24"/>
    <n v="1"/>
    <n v="6.9"/>
    <x v="0"/>
    <s v="Ruidoso"/>
    <s v="No considerar"/>
    <x v="0"/>
  </r>
  <r>
    <n v="1262053"/>
    <s v="Stylish Park Slope Townhouse"/>
    <x v="2988"/>
    <s v="Thomas"/>
    <s v="333 18th Street"/>
    <n v="11215"/>
    <x v="1"/>
    <s v="Sunset Park"/>
    <n v="4066134"/>
    <n v="-7398844"/>
    <x v="1"/>
    <x v="236"/>
    <x v="6"/>
    <n v="24"/>
    <d v="2019-01-08T00:00:00"/>
    <n v="0.34"/>
    <n v="1"/>
    <n v="6.9"/>
    <x v="0"/>
    <s v="Ruidoso"/>
    <s v="No considerar"/>
    <x v="0"/>
  </r>
  <r>
    <n v="1260727"/>
    <s v="Luxury 3 Bd 2Bth w/600 sqft deck"/>
    <x v="2989"/>
    <s v="Adam"/>
    <s v="20 West 22nd Street"/>
    <n v="10010"/>
    <x v="0"/>
    <s v="Flatiron District"/>
    <n v="4074119"/>
    <n v="-7399168"/>
    <x v="1"/>
    <x v="40"/>
    <x v="12"/>
    <n v="4"/>
    <d v="2018-07-28T00:00:00"/>
    <n v="0.06"/>
    <n v="1"/>
    <n v="5.7"/>
    <x v="0"/>
    <s v="Ruidoso"/>
    <s v="No considerar"/>
    <x v="0"/>
  </r>
  <r>
    <n v="1576883"/>
    <s v="Entire Floor of Brooklyn Brownstone"/>
    <x v="2990"/>
    <s v="Julie"/>
    <s v="748 Chauncey Street"/>
    <n v="11207"/>
    <x v="1"/>
    <s v="Bushwick"/>
    <n v="4068585"/>
    <n v="-7390686"/>
    <x v="0"/>
    <x v="3"/>
    <x v="6"/>
    <n v="12"/>
    <d v="2018-07-01T00:00:00"/>
    <n v="0.24"/>
    <n v="1"/>
    <n v="6.9"/>
    <x v="0"/>
    <s v="Ruidoso"/>
    <s v="No considerar"/>
    <x v="0"/>
  </r>
  <r>
    <n v="1258651"/>
    <s v="Chic Historic Harlem Brownstone"/>
    <x v="2991"/>
    <s v="Margo"/>
    <s v="162 West 123rd Street"/>
    <n v="10027"/>
    <x v="0"/>
    <s v="Harlem"/>
    <n v="4080707"/>
    <n v="-7394884"/>
    <x v="1"/>
    <x v="61"/>
    <x v="0"/>
    <n v="66"/>
    <d v="2019-06-13T00:00:00"/>
    <n v="1.62"/>
    <n v="1"/>
    <n v="5.6"/>
    <x v="0"/>
    <s v="Ruidoso"/>
    <s v="No considerar"/>
    <x v="0"/>
  </r>
  <r>
    <n v="2122613"/>
    <s v="SuperBowl West Village Apartment"/>
    <x v="2992"/>
    <s v="Nick"/>
    <s v="62 Carmine Street"/>
    <n v="10014"/>
    <x v="0"/>
    <s v="West Village"/>
    <n v="4072975"/>
    <n v="-7400414"/>
    <x v="1"/>
    <x v="58"/>
    <x v="1"/>
    <n v="0"/>
    <d v="2019-06-18T00:00:00"/>
    <n v="0.12"/>
    <n v="1"/>
    <n v="5.6"/>
    <x v="0"/>
    <s v="Ruidoso"/>
    <s v="No considerar"/>
    <x v="0"/>
  </r>
  <r>
    <n v="6692213"/>
    <s v="Well Furnished Upper East Side Studio"/>
    <x v="2993"/>
    <s v="David &amp; Derek"/>
    <s v="307 East 92nd Street"/>
    <n v="10128"/>
    <x v="0"/>
    <s v="Upper East Side"/>
    <n v="4078165"/>
    <n v="-7394825"/>
    <x v="1"/>
    <x v="176"/>
    <x v="6"/>
    <n v="30"/>
    <d v="2019-03-17T00:00:00"/>
    <n v="0.62"/>
    <n v="1"/>
    <n v="5.6"/>
    <x v="0"/>
    <s v="Ruidoso"/>
    <s v="No considerar"/>
    <x v="0"/>
  </r>
  <r>
    <n v="1929540"/>
    <s v="2 floor loft in Gramercy park"/>
    <x v="2994"/>
    <s v="Stefano"/>
    <s v="Morton Williams Supermarkets 311"/>
    <n v="10010"/>
    <x v="0"/>
    <s v="Kips Bay"/>
    <n v="4073772"/>
    <n v="-7398025"/>
    <x v="1"/>
    <x v="91"/>
    <x v="0"/>
    <n v="9"/>
    <d v="2014-06-21T00:00:00"/>
    <n v="0.13"/>
    <n v="1"/>
    <n v="5.6"/>
    <x v="0"/>
    <s v="Ruidoso"/>
    <s v="No considerar"/>
    <x v="0"/>
  </r>
  <r>
    <n v="6315050"/>
    <s v="Great Private Room in Bedstuy"/>
    <x v="2995"/>
    <s v="Alicia"/>
    <s v="12 Spencer Court"/>
    <n v="11205"/>
    <x v="1"/>
    <s v="Bedford-Stuyvesant"/>
    <n v="4069053"/>
    <n v="-7395466"/>
    <x v="0"/>
    <x v="70"/>
    <x v="0"/>
    <n v="0"/>
    <d v="2017-05-01T00:00:00"/>
    <n v="0.02"/>
    <n v="1"/>
    <n v="6.9"/>
    <x v="0"/>
    <s v="Ruidoso"/>
    <s v="No considerar"/>
    <x v="0"/>
  </r>
  <r>
    <n v="1814279"/>
    <s v="Urban Jungle in Bedford Stuyvesant"/>
    <x v="2996"/>
    <s v="Eric"/>
    <s v="1151 Bushwick Avenue"/>
    <n v="11221"/>
    <x v="1"/>
    <s v="Bushwick"/>
    <n v="4068909"/>
    <n v="-739173"/>
    <x v="1"/>
    <x v="0"/>
    <x v="6"/>
    <n v="240"/>
    <d v="2019-06-11T00:00:00"/>
    <n v="3.53"/>
    <n v="1"/>
    <n v="6.9"/>
    <x v="0"/>
    <s v="Ruidoso"/>
    <s v="No considerar"/>
    <x v="0"/>
  </r>
  <r>
    <n v="4218034"/>
    <s v="Urban Jungle Garden Duplex"/>
    <x v="2996"/>
    <s v="Eric"/>
    <s v="425 Bainbridge Street"/>
    <n v="11233"/>
    <x v="1"/>
    <s v="Bedford-Stuyvesant"/>
    <n v="4068266"/>
    <n v="-7391971"/>
    <x v="1"/>
    <x v="27"/>
    <x v="6"/>
    <n v="222"/>
    <d v="2019-07-04T00:00:00"/>
    <n v="3.92"/>
    <n v="1"/>
    <n v="6.9"/>
    <x v="0"/>
    <s v="Ruidoso"/>
    <s v="No considerar"/>
    <x v="0"/>
  </r>
  <r>
    <n v="5487204"/>
    <s v="Spacious Room in  Brooklyn"/>
    <x v="2997"/>
    <s v="Amanda"/>
    <s v="1013 Lincoln Place"/>
    <n v="11213"/>
    <x v="1"/>
    <s v="Crown Heights"/>
    <n v="4067044"/>
    <n v="-7394292"/>
    <x v="2"/>
    <x v="9"/>
    <x v="6"/>
    <n v="2"/>
    <d v="2015-08-25T00:00:00"/>
    <n v="0.04"/>
    <n v="1"/>
    <n v="6.9"/>
    <x v="0"/>
    <s v="Ruidoso"/>
    <s v="No considerar"/>
    <x v="0"/>
  </r>
  <r>
    <n v="3533669"/>
    <s v="Charming West Village Apartment"/>
    <x v="2998"/>
    <s v="Ricardo"/>
    <s v="192 7th Avenue South"/>
    <n v="10014"/>
    <x v="0"/>
    <s v="West Village"/>
    <n v="4073622"/>
    <n v="-7400147"/>
    <x v="2"/>
    <x v="29"/>
    <x v="1"/>
    <n v="47"/>
    <d v="2019-06-03T00:00:00"/>
    <n v="0.81"/>
    <n v="1"/>
    <n v="5.6"/>
    <x v="0"/>
    <s v="Ruidoso"/>
    <s v="No considerar"/>
    <x v="0"/>
  </r>
  <r>
    <n v="1251681"/>
    <s v="Entire House in Brooklyn for 6, super good priceÂ¡Â¡"/>
    <x v="2999"/>
    <s v="Margarita"/>
    <s v="Hollywood Car Wash 484"/>
    <n v="11218"/>
    <x v="1"/>
    <s v="Kensington"/>
    <n v="406458"/>
    <n v="-7397097"/>
    <x v="1"/>
    <x v="21"/>
    <x v="2"/>
    <n v="11"/>
    <d v="2019-01-01T00:00:00"/>
    <n v="0.15"/>
    <n v="1"/>
    <n v="6.9"/>
    <x v="0"/>
    <s v="Ruidoso"/>
    <s v="No considerar"/>
    <x v="0"/>
  </r>
  <r>
    <n v="6492449"/>
    <s v="Spacious Duplex for Spring Retreat"/>
    <x v="3000"/>
    <s v="Randy"/>
    <s v="156 Bainbridge Street"/>
    <n v="11233"/>
    <x v="1"/>
    <s v="Bedford-Stuyvesant"/>
    <n v="4068084"/>
    <n v="-7393075"/>
    <x v="1"/>
    <x v="23"/>
    <x v="3"/>
    <n v="9"/>
    <d v="2015-10-26T00:00:00"/>
    <n v="0.18"/>
    <n v="1"/>
    <n v="6.9"/>
    <x v="0"/>
    <s v="Ruidoso"/>
    <s v="No considerar"/>
    <x v="0"/>
  </r>
  <r>
    <n v="1735478"/>
    <s v="Relaxing, serene room in NYC Apt"/>
    <x v="3001"/>
    <s v="Paul"/>
    <s v="34-28 Crescent Street"/>
    <n v="11106"/>
    <x v="2"/>
    <s v="Long Island City"/>
    <n v="4076081"/>
    <n v="-7393163"/>
    <x v="0"/>
    <x v="6"/>
    <x v="16"/>
    <n v="52"/>
    <d v="2015-08-25T00:00:00"/>
    <n v="0.75"/>
    <n v="5"/>
    <n v="6.24"/>
    <x v="0"/>
    <s v="Ruidoso"/>
    <s v="No considerar"/>
    <x v="0"/>
  </r>
  <r>
    <n v="6542929"/>
    <s v="Clean &amp; Cozy East Village Home Steps From Park"/>
    <x v="3002"/>
    <s v="L"/>
    <s v="520 East 6th Street"/>
    <n v="10009"/>
    <x v="0"/>
    <s v="East Village"/>
    <n v="4072496"/>
    <n v="-7398289"/>
    <x v="1"/>
    <x v="296"/>
    <x v="6"/>
    <n v="36"/>
    <d v="2016-11-16T00:00:00"/>
    <n v="0.74"/>
    <n v="1"/>
    <n v="5.6"/>
    <x v="0"/>
    <s v="Ruidoso"/>
    <s v="No considerar"/>
    <x v="0"/>
  </r>
  <r>
    <n v="1245977"/>
    <s v="Charming Prewar on Prospect Park!"/>
    <x v="3003"/>
    <s v="Dayna"/>
    <s v="320 Lincoln Place"/>
    <n v="11238"/>
    <x v="1"/>
    <s v="Prospect Heights"/>
    <n v="4067321"/>
    <n v="-7396574"/>
    <x v="1"/>
    <x v="19"/>
    <x v="2"/>
    <n v="12"/>
    <d v="2017-06-29T00:00:00"/>
    <n v="0.25"/>
    <n v="1"/>
    <n v="6.9"/>
    <x v="0"/>
    <s v="Ruidoso"/>
    <s v="No considerar"/>
    <x v="0"/>
  </r>
  <r>
    <n v="2904571"/>
    <s v="Carroll Gardens Brooklyn Apartment "/>
    <x v="3004"/>
    <s v="Derek"/>
    <s v="86 4th Place"/>
    <n v="11231"/>
    <x v="1"/>
    <s v="Carroll Gardens"/>
    <n v="4067786"/>
    <n v="-7399871"/>
    <x v="1"/>
    <x v="51"/>
    <x v="13"/>
    <n v="2"/>
    <d v="2015-08-07T00:00:00"/>
    <n v="0.04"/>
    <n v="1"/>
    <n v="6.9"/>
    <x v="0"/>
    <s v="Ruidoso"/>
    <s v="No considerar"/>
    <x v="0"/>
  </r>
  <r>
    <n v="4582781"/>
    <s v="Prime Williamsburg duplex Bedford L"/>
    <x v="3005"/>
    <s v="Julia"/>
    <s v="187 Bedford Avenue"/>
    <n v="11211"/>
    <x v="1"/>
    <s v="Williamsburg"/>
    <n v="4071765"/>
    <n v="-7395772"/>
    <x v="1"/>
    <x v="122"/>
    <x v="6"/>
    <n v="79"/>
    <d v="2019-06-25T00:00:00"/>
    <n v="1.62"/>
    <n v="1"/>
    <n v="6.9"/>
    <x v="0"/>
    <s v="Ruidoso"/>
    <s v="No considerar"/>
    <x v="0"/>
  </r>
  <r>
    <n v="1358963"/>
    <s v="1 Bedroom in Sunny &amp; Spacious Apt."/>
    <x v="3006"/>
    <s v="Giovanna"/>
    <s v="324 Saint Marks Avenue"/>
    <n v="11238"/>
    <x v="1"/>
    <s v="Prospect Heights"/>
    <n v="4067738"/>
    <n v="-7396509"/>
    <x v="0"/>
    <x v="19"/>
    <x v="1"/>
    <n v="96"/>
    <d v="2019-06-28T00:00:00"/>
    <n v="1.36"/>
    <n v="1"/>
    <n v="6.9"/>
    <x v="0"/>
    <s v="Ruidoso"/>
    <s v="No considerar"/>
    <x v="0"/>
  </r>
  <r>
    <n v="1251566"/>
    <s v="SPACE FOR 8"/>
    <x v="3007"/>
    <s v="Karece"/>
    <s v="Al Baraka Supermarket 1249"/>
    <n v="11216"/>
    <x v="1"/>
    <s v="Bedford-Stuyvesant"/>
    <n v="4068065"/>
    <n v="-7395154"/>
    <x v="1"/>
    <x v="47"/>
    <x v="0"/>
    <n v="130"/>
    <d v="2017-12-14T00:00:00"/>
    <n v="1.84"/>
    <n v="1"/>
    <n v="6.9"/>
    <x v="0"/>
    <s v="Ruidoso"/>
    <s v="No considerar"/>
    <x v="0"/>
  </r>
  <r>
    <n v="3944499"/>
    <s v="Cozy Bedroom in Crown Heights Brooklyn"/>
    <x v="3008"/>
    <s v="Lauren"/>
    <s v="Eastern Parkway Service Road Brooklyn"/>
    <n v="11225"/>
    <x v="1"/>
    <s v="Crown Heights"/>
    <n v="4067081"/>
    <n v="-7395761"/>
    <x v="0"/>
    <x v="116"/>
    <x v="0"/>
    <n v="1"/>
    <d v="2014-09-18T00:00:00"/>
    <n v="0.02"/>
    <n v="1"/>
    <n v="6.9"/>
    <x v="0"/>
    <s v="Ruidoso"/>
    <s v="No considerar"/>
    <x v="0"/>
  </r>
  <r>
    <n v="6371890"/>
    <s v="Private bedroom in SOHO"/>
    <x v="3009"/>
    <s v="Charlotte"/>
    <s v="305 Church Street"/>
    <n v="10013"/>
    <x v="0"/>
    <s v="Tribeca"/>
    <n v="4071959"/>
    <n v="-7400429"/>
    <x v="0"/>
    <x v="29"/>
    <x v="1"/>
    <n v="0"/>
    <d v="2016-10-22T00:00:00"/>
    <n v="4.8499999999999996"/>
    <n v="1"/>
    <n v="5.6"/>
    <x v="0"/>
    <s v="Ruidoso"/>
    <s v="No considerar"/>
    <x v="0"/>
  </r>
  <r>
    <n v="6423589"/>
    <s v="Lofted bedroom in large loft space full of plants"/>
    <x v="3010"/>
    <s v="Tim"/>
    <s v="326 Starr Street"/>
    <n v="11237"/>
    <x v="1"/>
    <s v="Bushwick"/>
    <n v="4070746"/>
    <n v="-7392054"/>
    <x v="0"/>
    <x v="3"/>
    <x v="11"/>
    <n v="10"/>
    <d v="2017-02-28T00:00:00"/>
    <n v="0.2"/>
    <n v="1"/>
    <n v="6.9"/>
    <x v="0"/>
    <s v="Ruidoso"/>
    <s v="No considerar"/>
    <x v="0"/>
  </r>
  <r>
    <n v="4632542"/>
    <s v="Queen Sized Bedroom in Spacious Apartment"/>
    <x v="3011"/>
    <s v="Alexander"/>
    <s v="110th Street Central Park West"/>
    <n v="10026"/>
    <x v="0"/>
    <s v="Harlem"/>
    <n v="4080096"/>
    <n v="-7395776"/>
    <x v="0"/>
    <x v="92"/>
    <x v="6"/>
    <n v="92"/>
    <d v="2019-05-20T00:00:00"/>
    <n v="1.64"/>
    <n v="1"/>
    <n v="5.6"/>
    <x v="0"/>
    <s v="Ruidoso"/>
    <s v="No considerar"/>
    <x v="0"/>
  </r>
  <r>
    <n v="1240594"/>
    <s v="Private room 2nd Fl near C&amp;A line and 15mins JFK"/>
    <x v="3012"/>
    <s v="Yvette"/>
    <s v="152 Pine Street"/>
    <n v="11208"/>
    <x v="1"/>
    <s v="Cypress Hills"/>
    <n v="4068287"/>
    <n v="-7387295"/>
    <x v="0"/>
    <x v="142"/>
    <x v="0"/>
    <n v="28"/>
    <d v="2018-01-01T00:00:00"/>
    <n v="0.74"/>
    <n v="1"/>
    <n v="6.9"/>
    <x v="0"/>
    <s v="Ruidoso"/>
    <s v="No considerar"/>
    <x v="0"/>
  </r>
  <r>
    <n v="1240530"/>
    <s v="Large Sunny Room in Brooklyn"/>
    <x v="3013"/>
    <s v="Thomas"/>
    <s v="Missionary Church of Christ 1150"/>
    <n v="11221"/>
    <x v="1"/>
    <s v="Bushwick"/>
    <n v="4069107"/>
    <n v="-7391995"/>
    <x v="0"/>
    <x v="9"/>
    <x v="0"/>
    <n v="12"/>
    <d v="2018-07-27T00:00:00"/>
    <n v="0.65"/>
    <n v="1"/>
    <n v="6.9"/>
    <x v="0"/>
    <s v="Ruidoso"/>
    <s v="No considerar"/>
    <x v="0"/>
  </r>
  <r>
    <n v="2104588"/>
    <s v="Time Square doorman building 1 bdrm"/>
    <x v="3014"/>
    <s v="Olena"/>
    <s v="810 Seventh Avenue West 53rd Street"/>
    <n v="10019"/>
    <x v="0"/>
    <s v="Theater District"/>
    <n v="4076263"/>
    <n v="-7398271"/>
    <x v="1"/>
    <x v="197"/>
    <x v="3"/>
    <n v="0"/>
    <d v="2015-07-14T00:00:00"/>
    <n v="0.2"/>
    <n v="1"/>
    <n v="5.6"/>
    <x v="0"/>
    <s v="Ruidoso"/>
    <s v="No considerar"/>
    <x v="0"/>
  </r>
  <r>
    <n v="1239293"/>
    <s v="Cozy Retreat in Brooklyn Apartment"/>
    <x v="3015"/>
    <s v="Jessica"/>
    <s v="537 McDonald Avenue"/>
    <n v="11218"/>
    <x v="1"/>
    <s v="Kensington"/>
    <n v="406412"/>
    <n v="-739786"/>
    <x v="0"/>
    <x v="3"/>
    <x v="6"/>
    <n v="8"/>
    <d v="2014-01-07T00:00:00"/>
    <n v="0.11"/>
    <n v="1"/>
    <n v="6.9"/>
    <x v="0"/>
    <s v="Ruidoso"/>
    <s v="No considerar"/>
    <x v="0"/>
  </r>
  <r>
    <n v="2563135"/>
    <s v="Sunny Private Williamsburg room"/>
    <x v="3016"/>
    <s v="Ellie"/>
    <s v="208 Jackson Street"/>
    <n v="11211"/>
    <x v="1"/>
    <s v="Williamsburg"/>
    <n v="4071685"/>
    <n v="-7394246"/>
    <x v="0"/>
    <x v="6"/>
    <x v="6"/>
    <n v="38"/>
    <d v="2016-01-05T00:00:00"/>
    <n v="0.61"/>
    <n v="1"/>
    <n v="6.9"/>
    <x v="0"/>
    <s v="Ruidoso"/>
    <s v="No considerar"/>
    <x v="0"/>
  </r>
  <r>
    <n v="6686140"/>
    <s v="1 bedroom apartment in Nolita"/>
    <x v="3017"/>
    <s v="Lauren"/>
    <s v="221 Mott Street"/>
    <n v="10012"/>
    <x v="0"/>
    <s v="Nolita"/>
    <n v="4072227"/>
    <n v="-7399526"/>
    <x v="1"/>
    <x v="58"/>
    <x v="1"/>
    <n v="13"/>
    <d v="2016-10-09T00:00:00"/>
    <n v="0.26"/>
    <n v="1"/>
    <n v="5.6"/>
    <x v="0"/>
    <s v="Ruidoso"/>
    <s v="No considerar"/>
    <x v="0"/>
  </r>
  <r>
    <n v="3780206"/>
    <s v="Perfect Brooklyn Studio Apartment"/>
    <x v="3018"/>
    <s v="Madeline"/>
    <s v="428 Troutman Street"/>
    <n v="11237"/>
    <x v="1"/>
    <s v="Bushwick"/>
    <n v="4070716"/>
    <n v="-7392171"/>
    <x v="1"/>
    <x v="46"/>
    <x v="1"/>
    <n v="40"/>
    <d v="2016-01-16T00:00:00"/>
    <n v="0.68"/>
    <n v="1"/>
    <n v="6.9"/>
    <x v="0"/>
    <s v="Ruidoso"/>
    <s v="No considerar"/>
    <x v="0"/>
  </r>
  <r>
    <n v="3251901"/>
    <s v="Huge Room in Manhattan's Upper West"/>
    <x v="3019"/>
    <s v="Eve"/>
    <s v="West 106th Street &amp; Broadway West 106th Street"/>
    <n v="10025"/>
    <x v="0"/>
    <s v="Upper West Side"/>
    <n v="4080131"/>
    <n v="-739675"/>
    <x v="0"/>
    <x v="75"/>
    <x v="2"/>
    <n v="2"/>
    <d v="2017-03-08T00:00:00"/>
    <n v="0.03"/>
    <n v="1"/>
    <n v="5.6"/>
    <x v="0"/>
    <s v="Ruidoso"/>
    <s v="Dentro del presupuesto"/>
    <x v="0"/>
  </r>
  <r>
    <n v="6674363"/>
    <s v="New Building, Best Location in NYC"/>
    <x v="3020"/>
    <s v="Megan"/>
    <s v="Citi Bike - West 18th Street &amp; 6th Avenue West 18th Street"/>
    <n v="10011"/>
    <x v="0"/>
    <s v="Chelsea"/>
    <n v="4073969"/>
    <n v="-7399447"/>
    <x v="0"/>
    <x v="58"/>
    <x v="0"/>
    <n v="11"/>
    <d v="2019-05-11T00:00:00"/>
    <n v="0.23"/>
    <n v="1"/>
    <n v="5.6"/>
    <x v="0"/>
    <s v="Ruidoso"/>
    <s v="No considerar"/>
    <x v="0"/>
  </r>
  <r>
    <n v="2521670"/>
    <s v="Spacious Studio in Prospect Heights"/>
    <x v="3021"/>
    <s v="Mari"/>
    <s v="651 Saint Marks Avenue"/>
    <n v="11216"/>
    <x v="1"/>
    <s v="Crown Heights"/>
    <n v="4067571"/>
    <n v="-7395161"/>
    <x v="1"/>
    <x v="28"/>
    <x v="1"/>
    <n v="2"/>
    <d v="2014-04-21T00:00:00"/>
    <n v="0.03"/>
    <n v="1"/>
    <n v="6.9"/>
    <x v="0"/>
    <s v="Ruidoso"/>
    <s v="No considerar"/>
    <x v="0"/>
  </r>
  <r>
    <n v="1232433"/>
    <s v="Manhattan Upper East Side 1bedroom"/>
    <x v="3022"/>
    <s v="Susie"/>
    <s v="Dawa 91 1748"/>
    <n v="10128"/>
    <x v="0"/>
    <s v="Upper East Side"/>
    <n v="4078104"/>
    <n v="-7394916"/>
    <x v="1"/>
    <x v="39"/>
    <x v="1"/>
    <n v="190"/>
    <d v="2019-06-21T00:00:00"/>
    <n v="2.57"/>
    <n v="1"/>
    <n v="5.6"/>
    <x v="0"/>
    <s v="Ruidoso"/>
    <s v="No considerar"/>
    <x v="0"/>
  </r>
  <r>
    <n v="4721007"/>
    <s v="Cozy Bedroom in Brooklyn"/>
    <x v="3023"/>
    <s v="Nadine"/>
    <s v="1279 Saint Johns Place"/>
    <n v="11213"/>
    <x v="1"/>
    <s v="Crown Heights"/>
    <n v="4067116"/>
    <n v="-7393582"/>
    <x v="0"/>
    <x v="65"/>
    <x v="1"/>
    <n v="1"/>
    <d v="2015-01-06T00:00:00"/>
    <n v="0.02"/>
    <n v="1"/>
    <n v="6.9"/>
    <x v="0"/>
    <s v="Ruidoso"/>
    <s v="No considerar"/>
    <x v="0"/>
  </r>
  <r>
    <n v="2454504"/>
    <s v="Center Park Slope 2 Bedroom Townhouse Apartment"/>
    <x v="3024"/>
    <s v="Sharon"/>
    <s v="728A Carroll Street"/>
    <n v="11215"/>
    <x v="1"/>
    <s v="Park Slope"/>
    <n v="4067348"/>
    <n v="-739779"/>
    <x v="1"/>
    <x v="87"/>
    <x v="7"/>
    <n v="13"/>
    <d v="2019-06-20T00:00:00"/>
    <n v="0.39"/>
    <n v="1"/>
    <n v="6.9"/>
    <x v="0"/>
    <s v="Ruidoso"/>
    <s v="No considerar"/>
    <x v="0"/>
  </r>
  <r>
    <n v="2447868"/>
    <s v="Charming Upper West Side Studio"/>
    <x v="3025"/>
    <s v="Francesca"/>
    <s v="502 West 113th Street"/>
    <n v="10025"/>
    <x v="0"/>
    <s v="Morningside Heights"/>
    <n v="408049"/>
    <n v="-7396315"/>
    <x v="1"/>
    <x v="76"/>
    <x v="12"/>
    <n v="12"/>
    <d v="2017-06-22T00:00:00"/>
    <n v="0.19"/>
    <n v="1"/>
    <n v="5.6"/>
    <x v="0"/>
    <s v="Ruidoso"/>
    <s v="Dentro del presupuesto"/>
    <x v="0"/>
  </r>
  <r>
    <n v="2003180"/>
    <s v="NEW YORK CITY HOME in MANHATTAN"/>
    <x v="3026"/>
    <s v="Chris"/>
    <s v="Our Lady Queen of Martyrs Roman Catholic Church 71"/>
    <n v="10040"/>
    <x v="0"/>
    <s v="Inwood"/>
    <n v="408639"/>
    <n v="-7392808"/>
    <x v="1"/>
    <x v="41"/>
    <x v="0"/>
    <n v="127"/>
    <d v="2019-06-08T00:00:00"/>
    <n v="1.89"/>
    <n v="1"/>
    <n v="5.6"/>
    <x v="0"/>
    <s v="Ruidoso"/>
    <s v="No considerar"/>
    <x v="0"/>
  </r>
  <r>
    <n v="1307095"/>
    <s v="2 Bedroom Apartment in the East Village"/>
    <x v="3027"/>
    <s v="Alec"/>
    <s v="307 East 14th Street"/>
    <n v="10003"/>
    <x v="0"/>
    <s v="Gramercy"/>
    <n v="4073227"/>
    <n v="-7398451"/>
    <x v="0"/>
    <x v="105"/>
    <x v="2"/>
    <n v="5"/>
    <d v="2018-07-27T00:00:00"/>
    <n v="7.0000000000000007E-2"/>
    <n v="1"/>
    <n v="5.6"/>
    <x v="0"/>
    <s v="Ruidoso"/>
    <s v="No considerar"/>
    <x v="0"/>
  </r>
  <r>
    <n v="4832126"/>
    <s v="HUGE SUNNY SUITE w Private Entrance 3 min to city"/>
    <x v="3028"/>
    <s v="T-Po"/>
    <s v="167 North 9th Street"/>
    <n v="11211"/>
    <x v="1"/>
    <s v="Williamsburg"/>
    <n v="4071895"/>
    <n v="-7395604"/>
    <x v="0"/>
    <x v="72"/>
    <x v="6"/>
    <n v="39"/>
    <d v="2019-06-13T00:00:00"/>
    <n v="0.71"/>
    <n v="1"/>
    <n v="6.9"/>
    <x v="0"/>
    <s v="Ruidoso"/>
    <s v="No considerar"/>
    <x v="0"/>
  </r>
  <r>
    <n v="3485146"/>
    <s v="Sun Soaked, NYC Brownstone Apt"/>
    <x v="3029"/>
    <s v="Parnell"/>
    <s v="2067 Adam Clayton Powell Jr. Boulevard"/>
    <n v="10027"/>
    <x v="0"/>
    <s v="Harlem"/>
    <n v="408079"/>
    <n v="-7394887"/>
    <x v="1"/>
    <x v="28"/>
    <x v="1"/>
    <n v="1"/>
    <d v="2014-12-30T00:00:00"/>
    <n v="0.02"/>
    <n v="1"/>
    <n v="5.6"/>
    <x v="0"/>
    <s v="Ruidoso"/>
    <s v="No considerar"/>
    <x v="0"/>
  </r>
  <r>
    <n v="4846877"/>
    <s v="A Crown Heights Holiday "/>
    <x v="3030"/>
    <s v="Leanne"/>
    <s v="759 Franklin Avenue"/>
    <n v="11216"/>
    <x v="1"/>
    <s v="Crown Heights"/>
    <n v="4067278"/>
    <n v="-7395688"/>
    <x v="0"/>
    <x v="70"/>
    <x v="1"/>
    <n v="1"/>
    <d v="2015-01-04T00:00:00"/>
    <n v="0.02"/>
    <n v="1"/>
    <n v="6.9"/>
    <x v="0"/>
    <s v="Ruidoso"/>
    <s v="No considerar"/>
    <x v="0"/>
  </r>
  <r>
    <n v="1229484"/>
    <s v="SUNNY AND COZY BEDROOM IN BROOKLYN!"/>
    <x v="3030"/>
    <s v="Leanne"/>
    <s v="608 Sterling Place"/>
    <n v="11238"/>
    <x v="1"/>
    <s v="Crown Heights"/>
    <n v="4067322"/>
    <n v="-7395847"/>
    <x v="0"/>
    <x v="159"/>
    <x v="2"/>
    <n v="1"/>
    <d v="2015-08-01T00:00:00"/>
    <n v="0.02"/>
    <n v="1"/>
    <n v="6.9"/>
    <x v="0"/>
    <s v="Ruidoso"/>
    <s v="Dentro del presupuesto"/>
    <x v="0"/>
  </r>
  <r>
    <n v="6477272"/>
    <s v="Astoria HUGE Balcony PRIME location"/>
    <x v="3031"/>
    <s v="Chris"/>
    <s v="31-16 30th Avenue"/>
    <n v="11102"/>
    <x v="2"/>
    <s v="Astoria"/>
    <n v="407666"/>
    <n v="-7392079"/>
    <x v="1"/>
    <x v="2"/>
    <x v="13"/>
    <n v="4"/>
    <d v="2017-01-01T00:00:00"/>
    <n v="0.11"/>
    <n v="5"/>
    <n v="6.24"/>
    <x v="0"/>
    <s v="Ruidoso"/>
    <s v="No considerar"/>
    <x v="0"/>
  </r>
  <r>
    <n v="4643192"/>
    <s v="Quiet 1 Bedroom near Union Square"/>
    <x v="3032"/>
    <s v="Itai"/>
    <s v="233 East 18th Street"/>
    <n v="10003"/>
    <x v="0"/>
    <s v="Gramercy"/>
    <n v="4073533"/>
    <n v="-7398384"/>
    <x v="1"/>
    <x v="96"/>
    <x v="6"/>
    <n v="5"/>
    <d v="2016-05-10T00:00:00"/>
    <n v="0.11"/>
    <n v="1"/>
    <n v="5.6"/>
    <x v="0"/>
    <s v="Ruidoso"/>
    <s v="No considerar"/>
    <x v="0"/>
  </r>
  <r>
    <n v="2918764"/>
    <s v="Beautiful Spacious Brooklyn Room"/>
    <x v="3033"/>
    <s v="Sophia"/>
    <s v="218 Suydam Street"/>
    <n v="11237"/>
    <x v="1"/>
    <s v="Bushwick"/>
    <n v="4070071"/>
    <n v="-7392468"/>
    <x v="0"/>
    <x v="65"/>
    <x v="6"/>
    <n v="9"/>
    <d v="2015-10-16T00:00:00"/>
    <n v="0.14000000000000001"/>
    <n v="1"/>
    <n v="6.9"/>
    <x v="0"/>
    <s v="Ruidoso"/>
    <s v="No considerar"/>
    <x v="0"/>
  </r>
  <r>
    <n v="1225060"/>
    <s v="Lovely Studio in Astoria"/>
    <x v="3034"/>
    <s v="Inga"/>
    <s v="23-23 27th Street"/>
    <n v="11105"/>
    <x v="2"/>
    <s v="Ditmars Steinway"/>
    <n v="4077546"/>
    <n v="-7391571"/>
    <x v="1"/>
    <x v="7"/>
    <x v="0"/>
    <n v="23"/>
    <d v="2019-01-04T00:00:00"/>
    <n v="0.67"/>
    <n v="5"/>
    <n v="6.24"/>
    <x v="0"/>
    <s v="Ruidoso"/>
    <s v="No considerar"/>
    <x v="0"/>
  </r>
  <r>
    <n v="6421335"/>
    <s v="Cozy room near LES/Chinatown"/>
    <x v="3035"/>
    <s v="Billy"/>
    <s v="First Technology Canal Street"/>
    <n v="10002"/>
    <x v="0"/>
    <s v="Chinatown"/>
    <n v="4071489"/>
    <n v="-7399168"/>
    <x v="0"/>
    <x v="15"/>
    <x v="2"/>
    <n v="1"/>
    <d v="2015-05-25T00:00:00"/>
    <n v="0.02"/>
    <n v="1"/>
    <n v="5.6"/>
    <x v="0"/>
    <s v="Ruidoso"/>
    <s v="No considerar"/>
    <x v="0"/>
  </r>
  <r>
    <n v="4823529"/>
    <s v="Perfectly Located UpperWest Futon"/>
    <x v="3036"/>
    <s v="Isabel"/>
    <s v="22 Manhattan Avenue"/>
    <n v="10025"/>
    <x v="0"/>
    <s v="Upper West Side"/>
    <n v="4079584"/>
    <n v="-7396381"/>
    <x v="2"/>
    <x v="160"/>
    <x v="6"/>
    <n v="134"/>
    <d v="2019-05-23T00:00:00"/>
    <n v="2.48"/>
    <n v="1"/>
    <n v="5.6"/>
    <x v="0"/>
    <s v="Ruidoso"/>
    <s v="No considerar"/>
    <x v="0"/>
  </r>
  <r>
    <n v="1615764"/>
    <s v="Private room. Amazing location!"/>
    <x v="3037"/>
    <s v="Peter"/>
    <s v="225 Liberty Street 225"/>
    <n v="10281"/>
    <x v="0"/>
    <s v="Battery Park City"/>
    <n v="4071239"/>
    <n v="-740162"/>
    <x v="1"/>
    <x v="113"/>
    <x v="53"/>
    <n v="0"/>
    <d v="2017-10-30T00:00:00"/>
    <n v="0.41"/>
    <n v="1"/>
    <n v="5.7"/>
    <x v="0"/>
    <s v="Ruidoso"/>
    <s v="No considerar"/>
    <x v="1"/>
  </r>
  <r>
    <n v="1223230"/>
    <s v="Stunning Sundrenched Tribeca Loft"/>
    <x v="3038"/>
    <s v="Jacqueline"/>
    <s v="17B White Street"/>
    <n v="10013"/>
    <x v="0"/>
    <s v="Tribeca"/>
    <n v="4071908"/>
    <n v="-7400546"/>
    <x v="1"/>
    <x v="112"/>
    <x v="1"/>
    <n v="21"/>
    <d v="2019-06-23T00:00:00"/>
    <n v="0.28999999999999998"/>
    <n v="1"/>
    <n v="5.6"/>
    <x v="0"/>
    <s v="Ruidoso"/>
    <s v="No considerar"/>
    <x v="0"/>
  </r>
  <r>
    <n v="3061995"/>
    <s v="Explore NYC - 1 Stop to Manhattan!"/>
    <x v="3039"/>
    <s v="Kara Ayn"/>
    <s v="42-45 27th Street"/>
    <n v="11101"/>
    <x v="2"/>
    <s v="Long Island City"/>
    <n v="4074902"/>
    <n v="-7394066"/>
    <x v="0"/>
    <x v="9"/>
    <x v="0"/>
    <n v="145"/>
    <d v="2019-06-23T00:00:00"/>
    <n v="2.33"/>
    <n v="5"/>
    <n v="6.24"/>
    <x v="0"/>
    <s v="Ruidoso"/>
    <s v="No considerar"/>
    <x v="0"/>
  </r>
  <r>
    <n v="4754646"/>
    <s v="Room in a great UWS apartment"/>
    <x v="3040"/>
    <s v="Yuval"/>
    <s v="973 Amsterdam Avenue"/>
    <n v="10025"/>
    <x v="0"/>
    <s v="Upper West Side"/>
    <n v="4080149"/>
    <n v="-7396458"/>
    <x v="0"/>
    <x v="75"/>
    <x v="1"/>
    <n v="0"/>
    <d v="2019-05-30T00:00:00"/>
    <n v="3.29"/>
    <n v="1"/>
    <n v="5.6"/>
    <x v="0"/>
    <s v="Ruidoso"/>
    <s v="No considerar"/>
    <x v="0"/>
  </r>
  <r>
    <n v="4744592"/>
    <s v="Quiet &amp; Peaceful Upper West Escape"/>
    <x v="3041"/>
    <s v="Mike"/>
    <s v="191 Claremont Avenue"/>
    <n v="10027"/>
    <x v="0"/>
    <s v="Morningside Heights"/>
    <n v="4081509"/>
    <n v="-7396019"/>
    <x v="1"/>
    <x v="116"/>
    <x v="3"/>
    <n v="4"/>
    <d v="2015-05-30T00:00:00"/>
    <n v="7.0000000000000007E-2"/>
    <n v="1"/>
    <n v="5.6"/>
    <x v="0"/>
    <s v="Ruidoso"/>
    <s v="Dentro del presupuesto"/>
    <x v="0"/>
  </r>
  <r>
    <n v="6380118"/>
    <s v="Brooklyn artist apartment"/>
    <x v="3042"/>
    <s v="May"/>
    <s v="206 Irving Avenue"/>
    <n v="11237"/>
    <x v="1"/>
    <s v="Bushwick"/>
    <n v="4070104"/>
    <n v="-7391813"/>
    <x v="0"/>
    <x v="297"/>
    <x v="0"/>
    <n v="5"/>
    <d v="2017-08-20T00:00:00"/>
    <n v="0.1"/>
    <n v="1"/>
    <n v="6.9"/>
    <x v="0"/>
    <s v="Ruidoso"/>
    <s v="No considerar"/>
    <x v="0"/>
  </r>
  <r>
    <n v="1217318"/>
    <s v="Williamsburg Penthouse Hideaway"/>
    <x v="3043"/>
    <s v="Martin"/>
    <s v="387 South 1st Street"/>
    <n v="11211"/>
    <x v="1"/>
    <s v="Williamsburg"/>
    <n v="4071024"/>
    <n v="-739517"/>
    <x v="0"/>
    <x v="49"/>
    <x v="1"/>
    <n v="374"/>
    <d v="2019-06-23T00:00:00"/>
    <n v="5.0599999999999996"/>
    <n v="1"/>
    <n v="6.9"/>
    <x v="0"/>
    <s v="Ruidoso"/>
    <s v="No considerar"/>
    <x v="0"/>
  </r>
  <r>
    <n v="3798941"/>
    <s v="Williamsburg Penthouse Guestroom"/>
    <x v="3043"/>
    <s v="Martin"/>
    <s v="123 Hope Street"/>
    <n v="11211"/>
    <x v="1"/>
    <s v="Williamsburg"/>
    <n v="4071231"/>
    <n v="-7395313"/>
    <x v="0"/>
    <x v="49"/>
    <x v="1"/>
    <n v="372"/>
    <d v="2019-06-21T00:00:00"/>
    <n v="6.23"/>
    <n v="1"/>
    <n v="6.9"/>
    <x v="0"/>
    <s v="Ruidoso"/>
    <s v="No considerar"/>
    <x v="0"/>
  </r>
  <r>
    <n v="1826701"/>
    <s v="Just like home &amp; more in Rm #2"/>
    <x v="3044"/>
    <s v="Emmett"/>
    <s v="Henry Hudson Parkway Manhattan Community Board 9"/>
    <n v="10031"/>
    <x v="0"/>
    <s v="Harlem"/>
    <n v="4082557"/>
    <n v="-7395514"/>
    <x v="0"/>
    <x v="70"/>
    <x v="7"/>
    <n v="9"/>
    <d v="2019-05-21T00:00:00"/>
    <n v="0.14000000000000001"/>
    <n v="1"/>
    <n v="5.6"/>
    <x v="0"/>
    <s v="Ruidoso"/>
    <s v="No considerar"/>
    <x v="0"/>
  </r>
  <r>
    <n v="1215122"/>
    <s v="Rm #1 River view Hamilton Heights"/>
    <x v="3044"/>
    <s v="Emmett"/>
    <s v="610 West 141st Street"/>
    <n v="10031"/>
    <x v="0"/>
    <s v="Harlem"/>
    <n v="4082393"/>
    <n v="-7395308"/>
    <x v="0"/>
    <x v="45"/>
    <x v="7"/>
    <n v="2"/>
    <d v="2014-10-12T00:00:00"/>
    <n v="0.03"/>
    <n v="1"/>
    <n v="5.6"/>
    <x v="0"/>
    <s v="Ruidoso"/>
    <s v="No considerar"/>
    <x v="0"/>
  </r>
  <r>
    <n v="1213991"/>
    <s v="Private 2 bedroom Midtown Manhattan"/>
    <x v="3045"/>
    <s v="Steve"/>
    <s v="666 10th Avenue"/>
    <n v="10036"/>
    <x v="0"/>
    <s v="Hell's Kitchen"/>
    <n v="4076247"/>
    <n v="-7399294"/>
    <x v="0"/>
    <x v="197"/>
    <x v="3"/>
    <n v="77"/>
    <d v="2019-06-19T00:00:00"/>
    <n v="1.81"/>
    <n v="1"/>
    <n v="5.6"/>
    <x v="0"/>
    <s v="Ruidoso"/>
    <s v="No considerar"/>
    <x v="0"/>
  </r>
  <r>
    <n v="1213745"/>
    <s v="Cozy, modern 1BR, 1st fl brownstone"/>
    <x v="3046"/>
    <s v="Carlos"/>
    <s v="323 West 84th Street"/>
    <n v="10024"/>
    <x v="0"/>
    <s v="Upper West Side"/>
    <n v="4078806"/>
    <n v="-7397969"/>
    <x v="1"/>
    <x v="91"/>
    <x v="21"/>
    <n v="3"/>
    <d v="2018-07-31T00:00:00"/>
    <n v="0.04"/>
    <n v="1"/>
    <n v="5.6"/>
    <x v="0"/>
    <s v="Ruidoso"/>
    <s v="No considerar"/>
    <x v="0"/>
  </r>
  <r>
    <n v="3817304"/>
    <s v="Stay 30 min to Times Sq in quaint Sunnyside, Qns"/>
    <x v="3047"/>
    <s v="Chad"/>
    <s v="39-15 47th Avenue"/>
    <n v="11104"/>
    <x v="2"/>
    <s v="Sunnyside"/>
    <n v="4074219"/>
    <n v="-7392585"/>
    <x v="0"/>
    <x v="19"/>
    <x v="2"/>
    <n v="6"/>
    <d v="2019-06-24T00:00:00"/>
    <n v="1.41"/>
    <n v="5"/>
    <n v="6.24"/>
    <x v="0"/>
    <s v="Ruidoso"/>
    <s v="No considerar"/>
    <x v="0"/>
  </r>
  <r>
    <n v="1291020"/>
    <s v="One family  house sublet August 1st to August 31"/>
    <x v="3048"/>
    <s v="Eleni"/>
    <s v="493 4th Avenue"/>
    <n v="11215"/>
    <x v="1"/>
    <s v="South Slope"/>
    <n v="4066812"/>
    <n v="-7399022"/>
    <x v="0"/>
    <x v="23"/>
    <x v="11"/>
    <n v="1"/>
    <d v="2019-06-19T00:00:00"/>
    <n v="1"/>
    <n v="1"/>
    <n v="6.9"/>
    <x v="0"/>
    <s v="Ruidoso"/>
    <s v="No considerar"/>
    <x v="0"/>
  </r>
  <r>
    <n v="1209069"/>
    <s v="One bedroom July 1- Decemb (Phone number hidden by Airbnb) p.mo ."/>
    <x v="3048"/>
    <s v="Eleni"/>
    <s v="Holy Family Roman Catholic Church 215"/>
    <n v="11215"/>
    <x v="1"/>
    <s v="South Slope"/>
    <n v="406672"/>
    <n v="-7398986"/>
    <x v="0"/>
    <x v="19"/>
    <x v="15"/>
    <n v="0"/>
    <d v="2015-07-14T00:00:00"/>
    <n v="4.0999999999999996"/>
    <n v="1"/>
    <n v="6.9"/>
    <x v="0"/>
    <s v="Ruidoso"/>
    <s v="No considerar"/>
    <x v="0"/>
  </r>
  <r>
    <n v="6074676"/>
    <s v="West wing private room in NYC loft"/>
    <x v="3049"/>
    <s v="Jami"/>
    <s v="75 Maiden Lane"/>
    <n v="10038"/>
    <x v="0"/>
    <s v="Financial District"/>
    <n v="4070763"/>
    <n v="-7400778"/>
    <x v="0"/>
    <x v="6"/>
    <x v="0"/>
    <n v="24"/>
    <d v="2018-08-09T00:00:00"/>
    <n v="0.48"/>
    <n v="1"/>
    <n v="5.6"/>
    <x v="0"/>
    <s v="Ruidoso"/>
    <s v="No considerar"/>
    <x v="0"/>
  </r>
  <r>
    <n v="2136293"/>
    <s v="Studio Apartment Near Express Subway to Manhattan"/>
    <x v="3050"/>
    <s v="Mike"/>
    <s v="86-16 123rd Street"/>
    <n v="11418"/>
    <x v="2"/>
    <s v="Richmond Hill"/>
    <n v="4070171"/>
    <n v="-7382788"/>
    <x v="1"/>
    <x v="70"/>
    <x v="6"/>
    <n v="162"/>
    <d v="2019-06-26T00:00:00"/>
    <n v="2.4500000000000002"/>
    <n v="5"/>
    <n v="6.24"/>
    <x v="0"/>
    <s v="Ruidoso"/>
    <s v="No considerar"/>
    <x v="0"/>
  </r>
  <r>
    <n v="6673630"/>
    <s v="Stylish L.E.S Studio"/>
    <x v="3051"/>
    <s v="Natasha"/>
    <s v="355 Grand Street"/>
    <n v="10002"/>
    <x v="0"/>
    <s v="Lower East Side"/>
    <n v="4071661"/>
    <n v="-7398916"/>
    <x v="1"/>
    <x v="5"/>
    <x v="0"/>
    <n v="1"/>
    <d v="2015-08-01T00:00:00"/>
    <n v="0.02"/>
    <n v="1"/>
    <n v="5.6"/>
    <x v="0"/>
    <s v="Ruidoso"/>
    <s v="No considerar"/>
    <x v="0"/>
  </r>
  <r>
    <n v="1490223"/>
    <s v="Private Bed &amp; Bath in a townhouse:Charm-Calm-Cozy-"/>
    <x v="3052"/>
    <s v="Martine"/>
    <s v="East 132nd Street Port Morris"/>
    <n v="10454"/>
    <x v="3"/>
    <s v="Port Morris"/>
    <n v="4080011"/>
    <n v="-739133"/>
    <x v="0"/>
    <x v="28"/>
    <x v="18"/>
    <n v="19"/>
    <d v="2019-01-02T00:00:00"/>
    <n v="0.28000000000000003"/>
    <n v="5"/>
    <n v="7.84"/>
    <x v="0"/>
    <s v="Ruidoso"/>
    <s v="No considerar"/>
    <x v="0"/>
  </r>
  <r>
    <n v="2719640"/>
    <s v="Independant Suite in townhouse: Big, Bright &amp; Calm"/>
    <x v="3052"/>
    <s v="Martine"/>
    <s v="759 East 132nd Street"/>
    <n v="10454"/>
    <x v="3"/>
    <s v="Port Morris"/>
    <n v="4080091"/>
    <n v="-7391449"/>
    <x v="0"/>
    <x v="273"/>
    <x v="3"/>
    <n v="18"/>
    <d v="2018-12-30T00:00:00"/>
    <n v="0.37"/>
    <n v="5"/>
    <n v="7.84"/>
    <x v="0"/>
    <s v="Ruidoso"/>
    <s v="No considerar"/>
    <x v="0"/>
  </r>
  <r>
    <n v="1205103"/>
    <s v="Cozy &amp; Private Fort Green Cottage"/>
    <x v="3053"/>
    <s v="Allon"/>
    <s v="Edward C Blum Public School (46) 100"/>
    <n v="11205"/>
    <x v="1"/>
    <s v="Fort Greene"/>
    <n v="4069486"/>
    <n v="-7397132"/>
    <x v="1"/>
    <x v="5"/>
    <x v="6"/>
    <n v="213"/>
    <d v="2019-07-06T00:00:00"/>
    <n v="2.87"/>
    <n v="1"/>
    <n v="6.9"/>
    <x v="0"/>
    <s v="Ruidoso"/>
    <s v="No considerar"/>
    <x v="0"/>
  </r>
  <r>
    <n v="1239017"/>
    <s v="Spacious 4-BD/2BA Townhouse in PLG"/>
    <x v="3054"/>
    <s v="Livia"/>
    <s v="Woodrow Wilson Court Montgomery Street"/>
    <n v="11213"/>
    <x v="1"/>
    <s v="Crown Heights"/>
    <n v="4066521"/>
    <n v="-7395427"/>
    <x v="1"/>
    <x v="40"/>
    <x v="6"/>
    <n v="23"/>
    <d v="2019-04-20T00:00:00"/>
    <n v="0.37"/>
    <n v="1"/>
    <n v="7"/>
    <x v="0"/>
    <s v="Ruidoso"/>
    <s v="No considerar"/>
    <x v="0"/>
  </r>
  <r>
    <n v="1203812"/>
    <s v="Quiet minimal clean"/>
    <x v="3055"/>
    <s v="Emma"/>
    <s v="Third North 75"/>
    <n v="10003"/>
    <x v="0"/>
    <s v="East Village"/>
    <n v="4073138"/>
    <n v="-7398807"/>
    <x v="1"/>
    <x v="0"/>
    <x v="6"/>
    <n v="28"/>
    <d v="2019-05-20T00:00:00"/>
    <n v="0.45"/>
    <n v="1"/>
    <n v="5.6"/>
    <x v="0"/>
    <s v="Ruidoso"/>
    <s v="No considerar"/>
    <x v="0"/>
  </r>
  <r>
    <n v="1199863"/>
    <s v="1 room available for rent in 3 bedroom."/>
    <x v="3056"/>
    <s v="Beca"/>
    <s v="1901 Bergen Street"/>
    <n v="11233"/>
    <x v="1"/>
    <s v="Crown Heights"/>
    <n v="4067463"/>
    <n v="-7391811"/>
    <x v="0"/>
    <x v="194"/>
    <x v="21"/>
    <n v="5"/>
    <d v="2018-08-25T00:00:00"/>
    <n v="0.21"/>
    <n v="1"/>
    <n v="6.9"/>
    <x v="0"/>
    <s v="Ruidoso"/>
    <s v="No considerar"/>
    <x v="0"/>
  </r>
  <r>
    <n v="1976123"/>
    <s v="Huge Loft with Private Entrance"/>
    <x v="3057"/>
    <s v="Josh"/>
    <s v="32 East 7th Street"/>
    <n v="10003"/>
    <x v="0"/>
    <s v="East Village"/>
    <n v="4072823"/>
    <n v="-7398933"/>
    <x v="1"/>
    <x v="298"/>
    <x v="1"/>
    <n v="20"/>
    <d v="2015-08-20T00:00:00"/>
    <n v="0.39"/>
    <n v="4"/>
    <n v="6.1"/>
    <x v="0"/>
    <s v="Ruidoso"/>
    <s v="No considerar"/>
    <x v="0"/>
  </r>
  <r>
    <n v="2151106"/>
    <s v="2br. Luxury Building in Upper East"/>
    <x v="3058"/>
    <s v="Inbar"/>
    <s v="1666 3rd Avenue"/>
    <n v="10128"/>
    <x v="0"/>
    <s v="Upper East Side"/>
    <n v="407836"/>
    <n v="-7395093"/>
    <x v="1"/>
    <x v="299"/>
    <x v="7"/>
    <n v="29"/>
    <d v="2018-11-25T00:00:00"/>
    <n v="0.46"/>
    <n v="1"/>
    <n v="5.6"/>
    <x v="0"/>
    <s v="Ruidoso"/>
    <s v="No considerar"/>
    <x v="0"/>
  </r>
  <r>
    <n v="1215836"/>
    <s v="Prospect Park Apt"/>
    <x v="3059"/>
    <s v="Ryan"/>
    <s v="St. Theresa's Rectory 563"/>
    <n v="11238"/>
    <x v="1"/>
    <s v="Crown Heights"/>
    <n v="4067394"/>
    <n v="-7395951"/>
    <x v="1"/>
    <x v="3"/>
    <x v="6"/>
    <n v="1"/>
    <d v="2017-06-22T00:00:00"/>
    <n v="0.04"/>
    <n v="1"/>
    <n v="6.9"/>
    <x v="0"/>
    <s v="Ruidoso"/>
    <s v="No considerar"/>
    <x v="0"/>
  </r>
  <r>
    <n v="1195198"/>
    <s v="Cozy 1 Bedroom in Clinton Hill"/>
    <x v="3060"/>
    <s v="Shannon And Dahrehn"/>
    <s v="421 Classon Avenue"/>
    <n v="11238"/>
    <x v="1"/>
    <s v="Bedford-Stuyvesant"/>
    <n v="4068647"/>
    <n v="-7395909"/>
    <x v="1"/>
    <x v="28"/>
    <x v="0"/>
    <n v="155"/>
    <d v="2019-06-15T00:00:00"/>
    <n v="2.39"/>
    <n v="1"/>
    <n v="6.9"/>
    <x v="0"/>
    <s v="Ruidoso"/>
    <s v="No considerar"/>
    <x v="0"/>
  </r>
  <r>
    <n v="2464679"/>
    <s v="East Village"/>
    <x v="3061"/>
    <s v="Chris"/>
    <s v="Saint Ann's Roman Catholic Church 122"/>
    <n v="10003"/>
    <x v="0"/>
    <s v="East Village"/>
    <n v="4073237"/>
    <n v="-7398918"/>
    <x v="2"/>
    <x v="34"/>
    <x v="1"/>
    <n v="94"/>
    <d v="2015-05-10T00:00:00"/>
    <n v="1.46"/>
    <n v="1"/>
    <n v="5.6"/>
    <x v="0"/>
    <s v="Ruidoso"/>
    <s v="No considerar"/>
    <x v="0"/>
  </r>
  <r>
    <n v="6006837"/>
    <s v="Large private bdrm in S. Park Slope"/>
    <x v="3062"/>
    <s v="Sehrish"/>
    <s v="203 19th Street"/>
    <n v="11215"/>
    <x v="1"/>
    <s v="Sunset Park"/>
    <n v="4066343"/>
    <n v="-7399324"/>
    <x v="0"/>
    <x v="9"/>
    <x v="3"/>
    <n v="1"/>
    <d v="2015-05-13T00:00:00"/>
    <n v="0.02"/>
    <n v="1"/>
    <n v="6.9"/>
    <x v="0"/>
    <s v="Ruidoso"/>
    <s v="No considerar"/>
    <x v="0"/>
  </r>
  <r>
    <n v="4500615"/>
    <s v="Chelsea, balcony and 2 bedrooms!"/>
    <x v="3063"/>
    <s v="Raj"/>
    <s v="335 West 29th Street"/>
    <n v="10001"/>
    <x v="0"/>
    <s v="Chelsea"/>
    <n v="4075005"/>
    <n v="-7399718"/>
    <x v="1"/>
    <x v="182"/>
    <x v="0"/>
    <n v="0"/>
    <d v="2016-07-18T00:00:00"/>
    <n v="4.07"/>
    <n v="1"/>
    <n v="5.6"/>
    <x v="0"/>
    <s v="Ruidoso"/>
    <s v="No considerar"/>
    <x v="0"/>
  </r>
  <r>
    <n v="1191606"/>
    <s v="STUNNING OCEAN-VIEW 1BR in BROOKLYN, NYC"/>
    <x v="3064"/>
    <s v="Al"/>
    <s v="Riegelmann Boardwalk Brighton Beach"/>
    <n v="11235"/>
    <x v="1"/>
    <s v="Brighton Beach"/>
    <n v="4057519"/>
    <n v="-7395468"/>
    <x v="1"/>
    <x v="195"/>
    <x v="6"/>
    <n v="59"/>
    <d v="2019-06-28T00:00:00"/>
    <n v="0.81"/>
    <n v="1"/>
    <n v="6.9"/>
    <x v="0"/>
    <s v="Ruidoso"/>
    <s v="No considerar"/>
    <x v="0"/>
  </r>
  <r>
    <n v="2294663"/>
    <s v="Mid Town East Side Apartment "/>
    <x v="3065"/>
    <s v="Judy"/>
    <s v="PABT Ramp Hell's Kitchen"/>
    <n v="10036"/>
    <x v="0"/>
    <s v="Hell's Kitchen"/>
    <n v="4075786"/>
    <n v="-7399485"/>
    <x v="1"/>
    <x v="250"/>
    <x v="1"/>
    <n v="0"/>
    <d v="2015-07-02T00:00:00"/>
    <n v="0.24"/>
    <n v="2"/>
    <n v="5.8"/>
    <x v="0"/>
    <s v="Ruidoso"/>
    <s v="No considerar"/>
    <x v="0"/>
  </r>
  <r>
    <n v="1189225"/>
    <s v="Bright, New Luxury Exec Studio "/>
    <x v="3066"/>
    <s v="Sean"/>
    <s v="615 10th Avenue"/>
    <n v="10019"/>
    <x v="0"/>
    <s v="Hell's Kitchen"/>
    <n v="4076161"/>
    <n v="-7399452"/>
    <x v="1"/>
    <x v="5"/>
    <x v="14"/>
    <n v="7"/>
    <d v="2018-10-17T00:00:00"/>
    <n v="0.1"/>
    <n v="1"/>
    <n v="5.6"/>
    <x v="0"/>
    <s v="Ruidoso"/>
    <s v="No considerar"/>
    <x v="0"/>
  </r>
  <r>
    <n v="1831227"/>
    <s v="Brownstone Penthouse Apartment"/>
    <x v="3067"/>
    <s v="David"/>
    <s v="16 West 130th Street"/>
    <n v="10027"/>
    <x v="0"/>
    <s v="Harlem"/>
    <n v="4080964"/>
    <n v="-7394098"/>
    <x v="1"/>
    <x v="28"/>
    <x v="3"/>
    <n v="35"/>
    <d v="2019-06-19T00:00:00"/>
    <n v="0.52"/>
    <n v="1"/>
    <n v="5.6"/>
    <x v="0"/>
    <s v="Ruidoso"/>
    <s v="No considerar"/>
    <x v="0"/>
  </r>
  <r>
    <n v="6590549"/>
    <s v="Luxury 1bdrm w/ private terrace"/>
    <x v="3068"/>
    <s v="Kari"/>
    <s v="394 Union Avenue"/>
    <n v="11211"/>
    <x v="1"/>
    <s v="Williamsburg"/>
    <n v="4071214"/>
    <n v="-7395111"/>
    <x v="1"/>
    <x v="91"/>
    <x v="0"/>
    <n v="5"/>
    <d v="2016-08-15T00:00:00"/>
    <n v="0.1"/>
    <n v="1"/>
    <n v="6.9"/>
    <x v="0"/>
    <s v="Ruidoso"/>
    <s v="No considerar"/>
    <x v="0"/>
  </r>
  <r>
    <n v="1187643"/>
    <s v="PRIVATE ROOM IN NYC ARTIST LOFT"/>
    <x v="3069"/>
    <s v="Daniel"/>
    <s v="230 East 134th Street"/>
    <n v="10451"/>
    <x v="3"/>
    <s v="Port Morris"/>
    <n v="4080904"/>
    <n v="-7393037"/>
    <x v="0"/>
    <x v="70"/>
    <x v="6"/>
    <n v="64"/>
    <d v="2019-06-20T00:00:00"/>
    <n v="0.87"/>
    <n v="5"/>
    <n v="7.84"/>
    <x v="0"/>
    <s v="Ruidoso"/>
    <s v="No considerar"/>
    <x v="0"/>
  </r>
  <r>
    <n v="6614604"/>
    <s v="Nice, cozy double size bedroom"/>
    <x v="3070"/>
    <s v="Martin"/>
    <s v="2096 Amsterdam Avenue"/>
    <n v="10032"/>
    <x v="0"/>
    <s v="Washington Heights"/>
    <n v="4083721"/>
    <n v="-7393894"/>
    <x v="0"/>
    <x v="19"/>
    <x v="3"/>
    <n v="0"/>
    <d v="2015-11-18T00:00:00"/>
    <n v="4.13"/>
    <n v="1"/>
    <n v="5.6"/>
    <x v="0"/>
    <s v="Ruidoso"/>
    <s v="No considerar"/>
    <x v="0"/>
  </r>
  <r>
    <n v="3529503"/>
    <s v="Quiet room+bath w/ separate entry."/>
    <x v="3071"/>
    <s v="Zaineb"/>
    <s v="164 Tompkins Avenue"/>
    <n v="11206"/>
    <x v="1"/>
    <s v="Bedford-Stuyvesant"/>
    <n v="4069334"/>
    <n v="-7394608"/>
    <x v="0"/>
    <x v="64"/>
    <x v="3"/>
    <n v="70"/>
    <d v="2019-06-24T00:00:00"/>
    <n v="1.19"/>
    <n v="1"/>
    <n v="6.9"/>
    <x v="0"/>
    <s v="Ruidoso"/>
    <s v="No considerar"/>
    <x v="0"/>
  </r>
  <r>
    <n v="4846449"/>
    <s v="Perfect room/Great Safe Location 20mins to TimesSq"/>
    <x v="3072"/>
    <s v="Ari"/>
    <s v="MPG East 100th Street"/>
    <n v="10029"/>
    <x v="0"/>
    <s v="East Harlem"/>
    <n v="4078804"/>
    <n v="-7394906"/>
    <x v="0"/>
    <x v="188"/>
    <x v="1"/>
    <n v="142"/>
    <d v="2019-06-01T00:00:00"/>
    <n v="2.81"/>
    <n v="1"/>
    <n v="5.6"/>
    <x v="0"/>
    <s v="Ruidoso"/>
    <s v="No considerar"/>
    <x v="0"/>
  </r>
  <r>
    <n v="1186153"/>
    <s v="Sexy Bedroom near Central Park!"/>
    <x v="3072"/>
    <s v="Ari"/>
    <s v="171 East 102nd Street"/>
    <n v="10029"/>
    <x v="0"/>
    <s v="East Harlem"/>
    <n v="4078943"/>
    <n v="-7394726"/>
    <x v="0"/>
    <x v="64"/>
    <x v="1"/>
    <n v="38"/>
    <d v="2019-05-04T00:00:00"/>
    <n v="0.6"/>
    <n v="1"/>
    <n v="5.6"/>
    <x v="0"/>
    <s v="Ruidoso"/>
    <s v="No considerar"/>
    <x v="0"/>
  </r>
  <r>
    <n v="1526741"/>
    <s v="Comfy Couch in a nice and safe apt!!"/>
    <x v="3072"/>
    <s v="Ari"/>
    <s v="123 East 102nd Street"/>
    <n v="10029"/>
    <x v="0"/>
    <s v="East Harlem"/>
    <n v="4079004"/>
    <n v="-7394846"/>
    <x v="2"/>
    <x v="178"/>
    <x v="1"/>
    <n v="136"/>
    <d v="2019-04-04T00:00:00"/>
    <n v="2.13"/>
    <n v="1"/>
    <n v="5.6"/>
    <x v="0"/>
    <s v="Ruidoso"/>
    <s v="No considerar"/>
    <x v="0"/>
  </r>
  <r>
    <n v="1185525"/>
    <s v="Peaceful Brooklyn Flat"/>
    <x v="3073"/>
    <s v="Jason"/>
    <s v="27 MacKay Place"/>
    <n v="11209"/>
    <x v="1"/>
    <s v="Bay Ridge"/>
    <n v="4063719"/>
    <n v="-7403489"/>
    <x v="1"/>
    <x v="15"/>
    <x v="0"/>
    <n v="38"/>
    <d v="2019-05-01T00:00:00"/>
    <n v="0.53"/>
    <n v="1"/>
    <n v="6.9"/>
    <x v="0"/>
    <s v="Ruidoso"/>
    <s v="No considerar"/>
    <x v="0"/>
  </r>
  <r>
    <n v="1185357"/>
    <s v="Central Park Room/Bath with a View!"/>
    <x v="3074"/>
    <s v="William"/>
    <s v="Park West Montessori School 435"/>
    <n v="10025"/>
    <x v="0"/>
    <s v="Upper West Side"/>
    <n v="4079631"/>
    <n v="-7396152"/>
    <x v="0"/>
    <x v="35"/>
    <x v="0"/>
    <n v="118"/>
    <d v="2019-01-23T00:00:00"/>
    <n v="1.61"/>
    <n v="1"/>
    <n v="5.6"/>
    <x v="0"/>
    <s v="Ruidoso"/>
    <s v="No considerar"/>
    <x v="0"/>
  </r>
  <r>
    <n v="5433367"/>
    <s v="Huge Bedroom in a Charming House with Private Yard"/>
    <x v="3075"/>
    <s v="Sandra"/>
    <s v="155 Norman Avenue"/>
    <n v="11222"/>
    <x v="1"/>
    <s v="Greenpoint"/>
    <n v="4072665"/>
    <n v="-7394832"/>
    <x v="0"/>
    <x v="100"/>
    <x v="6"/>
    <n v="4"/>
    <d v="2017-08-21T00:00:00"/>
    <n v="0.17"/>
    <n v="1"/>
    <n v="6.9"/>
    <x v="0"/>
    <s v="Ruidoso"/>
    <s v="No considerar"/>
    <x v="0"/>
  </r>
  <r>
    <n v="1183667"/>
    <s v="Sunlit cozy studio apt in UWS (70s)"/>
    <x v="3076"/>
    <s v="Kinneret"/>
    <s v="220 Riverside Boulevard 220"/>
    <n v="10069"/>
    <x v="0"/>
    <s v="Upper West Side"/>
    <n v="4077938"/>
    <n v="-7398721"/>
    <x v="1"/>
    <x v="12"/>
    <x v="3"/>
    <n v="42"/>
    <d v="2019-06-16T00:00:00"/>
    <n v="1.44"/>
    <n v="1"/>
    <n v="5.6"/>
    <x v="0"/>
    <s v="Ruidoso"/>
    <s v="No considerar"/>
    <x v="0"/>
  </r>
  <r>
    <n v="1183236"/>
    <s v="Fantastic 1 BR in massive share."/>
    <x v="3077"/>
    <s v="Joel"/>
    <s v="44-25 Barnett Avenue"/>
    <n v="11104"/>
    <x v="2"/>
    <s v="Long Island City"/>
    <n v="4074984"/>
    <n v="-7391834"/>
    <x v="0"/>
    <x v="28"/>
    <x v="1"/>
    <n v="0"/>
    <d v="2018-06-18T00:00:00"/>
    <n v="3.16"/>
    <n v="5"/>
    <n v="6.24"/>
    <x v="0"/>
    <s v="Ruidoso"/>
    <s v="No considerar"/>
    <x v="0"/>
  </r>
  <r>
    <n v="3624653"/>
    <s v="S 2/Bedford Well-Lit Private Room"/>
    <x v="3078"/>
    <s v="Matthew"/>
    <s v="338 Bedford Avenue"/>
    <n v="11249"/>
    <x v="1"/>
    <s v="Williamsburg"/>
    <n v="4071286"/>
    <n v="-7396244"/>
    <x v="0"/>
    <x v="178"/>
    <x v="6"/>
    <n v="11"/>
    <d v="2016-04-29T00:00:00"/>
    <n v="0.18"/>
    <n v="1"/>
    <n v="6.9"/>
    <x v="0"/>
    <s v="Ruidoso"/>
    <s v="No considerar"/>
    <x v="0"/>
  </r>
  <r>
    <n v="2093455"/>
    <s v="Nice bedroom"/>
    <x v="3079"/>
    <s v="Robert"/>
    <s v="60-42 Woodbine Street"/>
    <n v="11385"/>
    <x v="2"/>
    <s v="Ridgewood"/>
    <n v="4070716"/>
    <n v="-7389906"/>
    <x v="0"/>
    <x v="28"/>
    <x v="1"/>
    <n v="275"/>
    <d v="2019-07-05T00:00:00"/>
    <n v="4.6399999999999997"/>
    <n v="5"/>
    <n v="6.24"/>
    <x v="0"/>
    <s v="Ruidoso"/>
    <s v="No considerar"/>
    <x v="0"/>
  </r>
  <r>
    <n v="1186569"/>
    <s v="beautiful spacious room"/>
    <x v="3079"/>
    <s v="Robert"/>
    <s v="60-51 Palmetto Street"/>
    <n v="11385"/>
    <x v="2"/>
    <s v="Ridgewood"/>
    <n v="4070823"/>
    <n v="-7389925"/>
    <x v="0"/>
    <x v="59"/>
    <x v="1"/>
    <n v="224"/>
    <d v="2019-07-02T00:00:00"/>
    <n v="3.87"/>
    <n v="5"/>
    <n v="6.24"/>
    <x v="0"/>
    <s v="Ruidoso"/>
    <s v="No considerar"/>
    <x v="0"/>
  </r>
  <r>
    <n v="1183005"/>
    <s v="Hostess Dawn in Brooklyn."/>
    <x v="3080"/>
    <s v="Dawn"/>
    <s v="2919 Beverley Road"/>
    <n v="11226"/>
    <x v="1"/>
    <s v="East Flatbush"/>
    <n v="4064513"/>
    <n v="-7394944"/>
    <x v="0"/>
    <x v="46"/>
    <x v="6"/>
    <n v="0"/>
    <d v="2019-06-29T00:00:00"/>
    <n v="3.86"/>
    <n v="1"/>
    <n v="6.9"/>
    <x v="0"/>
    <s v="Ruidoso"/>
    <s v="No considerar"/>
    <x v="0"/>
  </r>
  <r>
    <n v="4639746"/>
    <s v="Charming Studio in Carroll Gardens"/>
    <x v="3081"/>
    <s v="Franklin"/>
    <s v="The Church of Jesus Christ of Latter-day Saints 343"/>
    <n v="11231"/>
    <x v="1"/>
    <s v="Carroll Gardens"/>
    <n v="4068244"/>
    <n v="-7399539"/>
    <x v="1"/>
    <x v="6"/>
    <x v="0"/>
    <n v="15"/>
    <d v="2016-06-13T00:00:00"/>
    <n v="0.27"/>
    <n v="1"/>
    <n v="6.9"/>
    <x v="0"/>
    <s v="Ruidoso"/>
    <s v="No considerar"/>
    <x v="0"/>
  </r>
  <r>
    <n v="1182844"/>
    <s v="Large apt at Central Park, TimesSq"/>
    <x v="3082"/>
    <s v="Alex"/>
    <s v="347 West 55th Street"/>
    <n v="10019"/>
    <x v="0"/>
    <s v="Hell's Kitchen"/>
    <n v="4076636"/>
    <n v="-739855"/>
    <x v="1"/>
    <x v="27"/>
    <x v="7"/>
    <n v="30"/>
    <d v="2019-01-26T00:00:00"/>
    <n v="0.52"/>
    <n v="1"/>
    <n v="5.6"/>
    <x v="0"/>
    <s v="Ruidoso"/>
    <s v="No considerar"/>
    <x v="0"/>
  </r>
  <r>
    <n v="4205232"/>
    <s v="Private Room in Brooklyn"/>
    <x v="3083"/>
    <s v="Cherng-Mao"/>
    <s v="Brooklyn-Queens Expressway Williamsburg"/>
    <n v="11211"/>
    <x v="1"/>
    <s v="Williamsburg"/>
    <n v="4071564"/>
    <n v="-7395107"/>
    <x v="0"/>
    <x v="3"/>
    <x v="1"/>
    <n v="10"/>
    <d v="2016-04-19T00:00:00"/>
    <n v="0.17"/>
    <n v="1"/>
    <n v="6.9"/>
    <x v="0"/>
    <s v="Ruidoso"/>
    <s v="No considerar"/>
    <x v="0"/>
  </r>
  <r>
    <n v="4628603"/>
    <s v="Bright and Sunny Williamsburg Oasis"/>
    <x v="3084"/>
    <s v="Masha"/>
    <s v="100 South 4th Street"/>
    <n v="11249"/>
    <x v="1"/>
    <s v="Williamsburg"/>
    <n v="4071191"/>
    <n v="-7396376"/>
    <x v="1"/>
    <x v="26"/>
    <x v="0"/>
    <n v="103"/>
    <d v="2019-06-06T00:00:00"/>
    <n v="1.92"/>
    <n v="1"/>
    <n v="6.9"/>
    <x v="0"/>
    <s v="Ruidoso"/>
    <s v="No considerar"/>
    <x v="0"/>
  </r>
  <r>
    <n v="4774924"/>
    <s v="Sunny and Quiet Williamsburg Room"/>
    <x v="3084"/>
    <s v="Masha"/>
    <s v="111 South 4th Street"/>
    <n v="11249"/>
    <x v="1"/>
    <s v="Williamsburg"/>
    <n v="4071217"/>
    <n v="-7396367"/>
    <x v="0"/>
    <x v="6"/>
    <x v="6"/>
    <n v="32"/>
    <d v="2018-10-07T00:00:00"/>
    <n v="0.55000000000000004"/>
    <n v="1"/>
    <n v="6.9"/>
    <x v="0"/>
    <s v="Ruidoso"/>
    <s v="No considerar"/>
    <x v="0"/>
  </r>
  <r>
    <n v="4074248"/>
    <s v="Skylight Room in BK Duplex in Williamsburg"/>
    <x v="3085"/>
    <s v="Todd"/>
    <s v="605 Metropolitan Avenue"/>
    <n v="11211"/>
    <x v="1"/>
    <s v="Williamsburg"/>
    <n v="4071413"/>
    <n v="-7394868"/>
    <x v="0"/>
    <x v="6"/>
    <x v="3"/>
    <n v="32"/>
    <d v="2019-06-09T00:00:00"/>
    <n v="0.56000000000000005"/>
    <n v="1"/>
    <n v="6.9"/>
    <x v="0"/>
    <s v="Ruidoso"/>
    <s v="No considerar"/>
    <x v="0"/>
  </r>
  <r>
    <n v="1503618"/>
    <s v="Private, quiet Antique room on first floor duplex"/>
    <x v="3086"/>
    <s v="Irene"/>
    <s v="212 17th Street"/>
    <n v="11215"/>
    <x v="1"/>
    <s v="Sunset Park"/>
    <n v="4066405"/>
    <n v="-739923"/>
    <x v="0"/>
    <x v="244"/>
    <x v="6"/>
    <n v="4"/>
    <d v="2019-05-12T00:00:00"/>
    <n v="0.08"/>
    <n v="1"/>
    <n v="6.9"/>
    <x v="0"/>
    <s v="Ruidoso"/>
    <s v="No considerar"/>
    <x v="0"/>
  </r>
  <r>
    <n v="2210663"/>
    <s v="Luxury Modern Spacious 1BR,1 block to subway"/>
    <x v="3087"/>
    <s v="Richard"/>
    <s v="201 West 98th Street"/>
    <n v="10025"/>
    <x v="0"/>
    <s v="Upper West Side"/>
    <n v="4079558"/>
    <n v="-7396969"/>
    <x v="1"/>
    <x v="126"/>
    <x v="1"/>
    <n v="21"/>
    <d v="2018-07-01T00:00:00"/>
    <n v="0.38"/>
    <n v="1"/>
    <n v="5.6"/>
    <x v="0"/>
    <s v="Ruidoso"/>
    <s v="No considerar"/>
    <x v="0"/>
  </r>
  <r>
    <n v="2043049"/>
    <s v="Bushwick Calabrese Abode"/>
    <x v="3088"/>
    <s v="Stella"/>
    <s v="Public School 45 Decatur Street"/>
    <n v="11233"/>
    <x v="1"/>
    <s v="Bushwick"/>
    <n v="4068673"/>
    <n v="-7391024"/>
    <x v="0"/>
    <x v="19"/>
    <x v="6"/>
    <n v="2"/>
    <d v="2019-04-15T00:00:00"/>
    <n v="0.5"/>
    <n v="1"/>
    <n v="6.9"/>
    <x v="0"/>
    <s v="Ruidoso"/>
    <s v="No considerar"/>
    <x v="0"/>
  </r>
  <r>
    <n v="1178389"/>
    <s v="Beautiful, clean 1-bdrm private apt"/>
    <x v="3089"/>
    <s v="Adam"/>
    <s v="819 West 180th Street"/>
    <n v="10033"/>
    <x v="0"/>
    <s v="Washington Heights"/>
    <n v="408506"/>
    <n v="-7394023"/>
    <x v="1"/>
    <x v="9"/>
    <x v="13"/>
    <n v="19"/>
    <d v="2017-07-24T00:00:00"/>
    <n v="0.26"/>
    <n v="1"/>
    <n v="5.6"/>
    <x v="0"/>
    <s v="Ruidoso"/>
    <s v="No considerar"/>
    <x v="0"/>
  </r>
  <r>
    <n v="1178231"/>
    <s v="Private, Cozy hideaway apt in Bklyn for 1 to 3 ."/>
    <x v="3090"/>
    <s v="Sharon"/>
    <s v="1155 East 104th Street"/>
    <n v="11236"/>
    <x v="1"/>
    <s v="Canarsie"/>
    <n v="4064298"/>
    <n v="-7389035"/>
    <x v="1"/>
    <x v="34"/>
    <x v="1"/>
    <n v="93"/>
    <d v="2019-06-23T00:00:00"/>
    <n v="1.28"/>
    <n v="1"/>
    <n v="6.9"/>
    <x v="0"/>
    <s v="Ruidoso"/>
    <s v="No considerar"/>
    <x v="0"/>
  </r>
  <r>
    <n v="1177971"/>
    <s v="Amazing View from Contemporary Loft"/>
    <x v="3091"/>
    <s v="Chris"/>
    <s v="475 Park Avenue South"/>
    <n v="10016"/>
    <x v="0"/>
    <s v="Midtown"/>
    <n v="4074542"/>
    <n v="-7398205"/>
    <x v="2"/>
    <x v="15"/>
    <x v="1"/>
    <n v="66"/>
    <d v="2019-05-04T00:00:00"/>
    <n v="0.89"/>
    <n v="1"/>
    <n v="5.6"/>
    <x v="0"/>
    <s v="Ruidoso"/>
    <s v="No considerar"/>
    <x v="0"/>
  </r>
  <r>
    <n v="4874519"/>
    <s v="Garden Spot in Bushwick"/>
    <x v="3092"/>
    <s v="Bradley"/>
    <s v="301 Stanhope Street"/>
    <n v="11237"/>
    <x v="1"/>
    <s v="Bushwick"/>
    <n v="4070253"/>
    <n v="-7391889"/>
    <x v="0"/>
    <x v="69"/>
    <x v="3"/>
    <n v="0"/>
    <d v="2019-05-05T00:00:00"/>
    <n v="0.37"/>
    <n v="1"/>
    <n v="6.9"/>
    <x v="0"/>
    <s v="Ruidoso"/>
    <s v="Dentro del presupuesto"/>
    <x v="0"/>
  </r>
  <r>
    <n v="1183172"/>
    <s v="Sunny, Quiet! Lovely 1 Bedroom in Prospect Heights"/>
    <x v="3093"/>
    <s v="Zach"/>
    <s v="PS 9 Sarah Smith Garnet School 80"/>
    <n v="11238"/>
    <x v="1"/>
    <s v="Prospect Heights"/>
    <n v="4067839"/>
    <n v="-7396623"/>
    <x v="1"/>
    <x v="4"/>
    <x v="3"/>
    <n v="125"/>
    <d v="2018-12-29T00:00:00"/>
    <n v="1.68"/>
    <n v="1"/>
    <n v="6.9"/>
    <x v="0"/>
    <s v="Ruidoso"/>
    <s v="No considerar"/>
    <x v="0"/>
  </r>
  <r>
    <n v="3902791"/>
    <s v="Luxury West Village 1 bdrm w/ views"/>
    <x v="3094"/>
    <s v="Sarah"/>
    <s v="242 West 10th Street"/>
    <n v="10014"/>
    <x v="0"/>
    <s v="West Village"/>
    <n v="4073377"/>
    <n v="-740057"/>
    <x v="1"/>
    <x v="15"/>
    <x v="2"/>
    <n v="5"/>
    <d v="2016-04-29T00:00:00"/>
    <n v="0.08"/>
    <n v="1"/>
    <n v="5.6"/>
    <x v="0"/>
    <s v="Ruidoso"/>
    <s v="No considerar"/>
    <x v="0"/>
  </r>
  <r>
    <n v="6364404"/>
    <s v="Luxury High-Rise in Center of NYC/Manhattan"/>
    <x v="3095"/>
    <s v="Nisha"/>
    <s v="Citibike - Broadway &amp; West 32nd Street Greely Square"/>
    <n v="10120"/>
    <x v="0"/>
    <s v="Midtown"/>
    <n v="4074832"/>
    <n v="-7398814"/>
    <x v="1"/>
    <x v="98"/>
    <x v="13"/>
    <n v="0"/>
    <d v="2018-08-18T00:00:00"/>
    <n v="2.12"/>
    <n v="1"/>
    <n v="5.6"/>
    <x v="0"/>
    <s v="Ruidoso"/>
    <s v="No considerar"/>
    <x v="0"/>
  </r>
  <r>
    <n v="1171674"/>
    <s v="Great One-Bed in the West Village"/>
    <x v="3096"/>
    <s v="Jon"/>
    <s v="Minetta Lane Theatre 6th Avenue"/>
    <n v="10014"/>
    <x v="0"/>
    <s v="Greenwich Village"/>
    <n v="407302"/>
    <n v="-7400165"/>
    <x v="1"/>
    <x v="11"/>
    <x v="6"/>
    <n v="136"/>
    <d v="2019-06-22T00:00:00"/>
    <n v="1.83"/>
    <n v="1"/>
    <n v="5.6"/>
    <x v="0"/>
    <s v="Ruidoso"/>
    <s v="No considerar"/>
    <x v="0"/>
  </r>
  <r>
    <n v="1171581"/>
    <s v="Spacious 2 bedroom near Times Sq"/>
    <x v="3097"/>
    <s v="Noelle"/>
    <s v="610 9th Avenue"/>
    <n v="10036"/>
    <x v="0"/>
    <s v="Hell's Kitchen"/>
    <n v="407593"/>
    <n v="-7399143"/>
    <x v="1"/>
    <x v="148"/>
    <x v="1"/>
    <n v="0"/>
    <d v="2016-01-31T00:00:00"/>
    <n v="0.13"/>
    <n v="2"/>
    <n v="5.8"/>
    <x v="0"/>
    <s v="Ruidoso"/>
    <s v="No considerar"/>
    <x v="0"/>
  </r>
  <r>
    <n v="1170268"/>
    <s v="Modern Trendy Duplex Brooklyn Loft!"/>
    <x v="3098"/>
    <s v="Alyssia"/>
    <s v="1528 Putnam Avenue"/>
    <n v="11237"/>
    <x v="1"/>
    <s v="Bushwick"/>
    <n v="4069776"/>
    <n v="-7390939"/>
    <x v="1"/>
    <x v="15"/>
    <x v="6"/>
    <n v="31"/>
    <d v="2018-10-26T00:00:00"/>
    <n v="0.42"/>
    <n v="1"/>
    <n v="6.9"/>
    <x v="0"/>
    <s v="Ruidoso"/>
    <s v="No considerar"/>
    <x v="0"/>
  </r>
  <r>
    <n v="6031895"/>
    <s v="Private Bedroom near Time Square"/>
    <x v="3099"/>
    <s v="Tianhui"/>
    <s v="50th Street 8th Avenue"/>
    <n v="10019"/>
    <x v="0"/>
    <s v="Theater District"/>
    <n v="4076257"/>
    <n v="-7398574"/>
    <x v="0"/>
    <x v="28"/>
    <x v="1"/>
    <n v="1"/>
    <d v="2015-08-02T00:00:00"/>
    <n v="0.02"/>
    <n v="1"/>
    <n v="5.6"/>
    <x v="0"/>
    <s v="Ruidoso"/>
    <s v="No considerar"/>
    <x v="0"/>
  </r>
  <r>
    <n v="3173148"/>
    <s v="BEAUTIFUL Williamsburg Palace!"/>
    <x v="3100"/>
    <s v="Justin"/>
    <s v="17 Montrose Avenue"/>
    <n v="11206"/>
    <x v="1"/>
    <s v="Williamsburg"/>
    <n v="4070675"/>
    <n v="-7394984"/>
    <x v="0"/>
    <x v="9"/>
    <x v="0"/>
    <n v="69"/>
    <d v="2019-04-30T00:00:00"/>
    <n v="1.1299999999999999"/>
    <n v="1"/>
    <n v="6.9"/>
    <x v="0"/>
    <s v="Ruidoso"/>
    <s v="No considerar"/>
    <x v="0"/>
  </r>
  <r>
    <n v="1171566"/>
    <s v="Nolita: 1BR with private bathroom"/>
    <x v="3101"/>
    <s v="Pierre"/>
    <s v="162 Bowery"/>
    <n v="10012"/>
    <x v="0"/>
    <s v="Nolita"/>
    <n v="4072011"/>
    <n v="-7399468"/>
    <x v="0"/>
    <x v="6"/>
    <x v="5"/>
    <n v="5"/>
    <d v="2019-04-30T00:00:00"/>
    <n v="0.08"/>
    <n v="1"/>
    <n v="5.6"/>
    <x v="0"/>
    <s v="Ruidoso"/>
    <s v="No considerar"/>
    <x v="0"/>
  </r>
  <r>
    <n v="1167658"/>
    <s v="Cozy Greenpoint Accommodation"/>
    <x v="3102"/>
    <s v="Patricia"/>
    <s v="150 Java Street"/>
    <n v="11222"/>
    <x v="1"/>
    <s v="Greenpoint"/>
    <n v="4073135"/>
    <n v="-7395489"/>
    <x v="0"/>
    <x v="59"/>
    <x v="7"/>
    <n v="116"/>
    <d v="2019-06-09T00:00:00"/>
    <n v="1.57"/>
    <n v="1"/>
    <n v="6.9"/>
    <x v="0"/>
    <s v="Ruidoso"/>
    <s v="No considerar"/>
    <x v="0"/>
  </r>
  <r>
    <n v="1166947"/>
    <s v="Huge Private Sunny Bedroom in NYC"/>
    <x v="3103"/>
    <s v="Lori"/>
    <s v="269 Wadsworth Avenue"/>
    <n v="10033"/>
    <x v="0"/>
    <s v="Washington Heights"/>
    <n v="408532"/>
    <n v="-7393225"/>
    <x v="0"/>
    <x v="0"/>
    <x v="54"/>
    <n v="0"/>
    <d v="2019-02-02T00:00:00"/>
    <n v="0.06"/>
    <n v="1"/>
    <n v="5.6"/>
    <x v="0"/>
    <s v="Ruidoso"/>
    <s v="No considerar"/>
    <x v="0"/>
  </r>
  <r>
    <n v="1166616"/>
    <s v="Gorgeous Large Sunny Room - Upper Manhattan"/>
    <x v="3104"/>
    <s v="Celine"/>
    <s v="41 Audubon Avenue"/>
    <n v="10032"/>
    <x v="0"/>
    <s v="Washington Heights"/>
    <n v="4084002"/>
    <n v="-739385"/>
    <x v="0"/>
    <x v="15"/>
    <x v="6"/>
    <n v="56"/>
    <d v="2019-06-22T00:00:00"/>
    <n v="0.76"/>
    <n v="1"/>
    <n v="5.6"/>
    <x v="0"/>
    <s v="Ruidoso"/>
    <s v="No considerar"/>
    <x v="0"/>
  </r>
  <r>
    <n v="1173994"/>
    <s v="Steps to Subway! Entire apt! 20 min to Manhattan!"/>
    <x v="3105"/>
    <s v="Ana"/>
    <s v="183 MacDonough Street"/>
    <n v="11216"/>
    <x v="1"/>
    <s v="Bedford-Stuyvesant"/>
    <n v="4068177"/>
    <n v="-739389"/>
    <x v="1"/>
    <x v="17"/>
    <x v="6"/>
    <n v="80"/>
    <d v="2019-07-01T00:00:00"/>
    <n v="3.93"/>
    <n v="1"/>
    <n v="6.9"/>
    <x v="0"/>
    <s v="Ruidoso"/>
    <s v="No considerar"/>
    <x v="0"/>
  </r>
  <r>
    <n v="6784207"/>
    <s v="Single Room in 2 bedroom apt."/>
    <x v="3106"/>
    <s v="Eric"/>
    <s v="115 Troutman Street"/>
    <n v="11206"/>
    <x v="1"/>
    <s v="Bushwick"/>
    <n v="4069959"/>
    <n v="-7392975"/>
    <x v="0"/>
    <x v="132"/>
    <x v="6"/>
    <n v="48"/>
    <d v="2019-06-22T00:00:00"/>
    <n v="1"/>
    <n v="1"/>
    <n v="6.9"/>
    <x v="0"/>
    <s v="Ruidoso"/>
    <s v="No considerar"/>
    <x v="0"/>
  </r>
  <r>
    <n v="1166398"/>
    <s v="Entire 2 bedroom flat"/>
    <x v="3106"/>
    <s v="Eric"/>
    <s v="208 Evergreen Avenue"/>
    <n v="11221"/>
    <x v="1"/>
    <s v="Bushwick"/>
    <n v="4069814"/>
    <n v="-7392996"/>
    <x v="1"/>
    <x v="34"/>
    <x v="11"/>
    <n v="13"/>
    <d v="2018-09-14T00:00:00"/>
    <n v="0.25"/>
    <n v="1"/>
    <n v="6.9"/>
    <x v="0"/>
    <s v="Ruidoso"/>
    <s v="No considerar"/>
    <x v="0"/>
  </r>
  <r>
    <n v="6729589"/>
    <s v="Sunny 1.5 BR  Charmer!"/>
    <x v="3107"/>
    <s v="Adrienne"/>
    <s v="119 Wyckoff Street"/>
    <n v="11201"/>
    <x v="1"/>
    <s v="Boerum Hill"/>
    <n v="4068542"/>
    <n v="-7398916"/>
    <x v="1"/>
    <x v="89"/>
    <x v="3"/>
    <n v="13"/>
    <d v="2019-05-14T00:00:00"/>
    <n v="0.64"/>
    <n v="1"/>
    <n v="6.9"/>
    <x v="0"/>
    <s v="Ruidoso"/>
    <s v="No considerar"/>
    <x v="0"/>
  </r>
  <r>
    <n v="1165913"/>
    <s v="Quiet/Clean minutes to Manhattan"/>
    <x v="3108"/>
    <s v="John"/>
    <s v="45-32 43rd Street"/>
    <n v="11104"/>
    <x v="2"/>
    <s v="Sunnyside"/>
    <n v="4074239"/>
    <n v="-7392213"/>
    <x v="0"/>
    <x v="70"/>
    <x v="6"/>
    <n v="12"/>
    <d v="2018-09-30T00:00:00"/>
    <n v="0.16"/>
    <n v="5"/>
    <n v="6.24"/>
    <x v="0"/>
    <s v="Ruidoso"/>
    <s v="No considerar"/>
    <x v="0"/>
  </r>
  <r>
    <n v="1164101"/>
    <s v="Oasis in the West Village"/>
    <x v="3109"/>
    <s v="Kurt"/>
    <s v="36 8th Avenue"/>
    <n v="10014"/>
    <x v="0"/>
    <s v="West Village"/>
    <n v="4073804"/>
    <n v="-7400416"/>
    <x v="0"/>
    <x v="57"/>
    <x v="11"/>
    <n v="13"/>
    <d v="2018-04-30T00:00:00"/>
    <n v="0.18"/>
    <n v="1"/>
    <n v="5.6"/>
    <x v="0"/>
    <s v="Ruidoso"/>
    <s v="Dentro del presupuesto"/>
    <x v="0"/>
  </r>
  <r>
    <n v="6609871"/>
    <s v="COMFORTABLE NYC RETREAT"/>
    <x v="3110"/>
    <s v="LaNola"/>
    <s v="179 East 100th Street"/>
    <n v="10029"/>
    <x v="0"/>
    <s v="East Harlem"/>
    <n v="4078828"/>
    <n v="-739484"/>
    <x v="1"/>
    <x v="91"/>
    <x v="1"/>
    <n v="70"/>
    <d v="2019-06-27T00:00:00"/>
    <n v="1.62"/>
    <n v="1"/>
    <n v="5.6"/>
    <x v="0"/>
    <s v="Ruidoso"/>
    <s v="No considerar"/>
    <x v="0"/>
  </r>
  <r>
    <n v="1164111"/>
    <s v="COMFORTABLE NYC RETREAT &amp; Breakfast"/>
    <x v="3110"/>
    <s v="LaNola"/>
    <s v="115 East 102nd Street"/>
    <n v="10029"/>
    <x v="0"/>
    <s v="East Harlem"/>
    <n v="4079025"/>
    <n v="-739488"/>
    <x v="0"/>
    <x v="14"/>
    <x v="1"/>
    <n v="273"/>
    <d v="2019-06-23T00:00:00"/>
    <n v="3.66"/>
    <n v="1"/>
    <n v="5.6"/>
    <x v="0"/>
    <s v="Ruidoso"/>
    <s v="No considerar"/>
    <x v="0"/>
  </r>
  <r>
    <n v="5625386"/>
    <s v="1 bdrm apt near Prospect Park"/>
    <x v="3111"/>
    <s v="Michelle &amp; Sebastien"/>
    <s v="2164 Caton Avenue"/>
    <n v="11226"/>
    <x v="1"/>
    <s v="Flatbush"/>
    <n v="4065305"/>
    <n v="-7395818"/>
    <x v="1"/>
    <x v="65"/>
    <x v="2"/>
    <n v="1"/>
    <d v="2015-09-15T00:00:00"/>
    <n v="0.02"/>
    <n v="1"/>
    <n v="6.9"/>
    <x v="0"/>
    <s v="Ruidoso"/>
    <s v="Dentro del presupuesto"/>
    <x v="0"/>
  </r>
  <r>
    <n v="2453739"/>
    <s v="Awesome Child Friendly Apartment!"/>
    <x v="3112"/>
    <s v="Andrea"/>
    <s v="505 Saint Marks Avenue"/>
    <n v="11238"/>
    <x v="1"/>
    <s v="Crown Heights"/>
    <n v="4067652"/>
    <n v="-7395713"/>
    <x v="1"/>
    <x v="19"/>
    <x v="2"/>
    <n v="7"/>
    <d v="2018-08-21T00:00:00"/>
    <n v="0.11"/>
    <n v="1"/>
    <n v="6.9"/>
    <x v="0"/>
    <s v="Ruidoso"/>
    <s v="No considerar"/>
    <x v="0"/>
  </r>
  <r>
    <n v="6402807"/>
    <s v="Stylish central 1 BR apartment"/>
    <x v="3113"/>
    <s v="Robert"/>
    <s v="242 8th Avenue"/>
    <n v="10011"/>
    <x v="0"/>
    <s v="Chelsea"/>
    <n v="4074476"/>
    <n v="-7399862"/>
    <x v="1"/>
    <x v="6"/>
    <x v="3"/>
    <n v="4"/>
    <d v="2017-01-03T00:00:00"/>
    <n v="0.09"/>
    <n v="1"/>
    <n v="5.6"/>
    <x v="0"/>
    <s v="Ruidoso"/>
    <s v="No considerar"/>
    <x v="0"/>
  </r>
  <r>
    <n v="4653508"/>
    <s v="1 BR in shiny new building + bikes!"/>
    <x v="3114"/>
    <s v="David"/>
    <s v="90 Vanderbilt Avenue"/>
    <n v="11205"/>
    <x v="1"/>
    <s v="Fort Greene"/>
    <n v="4069492"/>
    <n v="-7397061"/>
    <x v="1"/>
    <x v="23"/>
    <x v="0"/>
    <n v="4"/>
    <d v="2017-12-30T00:00:00"/>
    <n v="7.0000000000000007E-2"/>
    <n v="1"/>
    <n v="6.9"/>
    <x v="0"/>
    <s v="Ruidoso"/>
    <s v="No considerar"/>
    <x v="0"/>
  </r>
  <r>
    <n v="5279859"/>
    <s v="Large Bohemian Studio- Gramercy!"/>
    <x v="3115"/>
    <s v="Gabrielle"/>
    <s v="226 East 27th Street"/>
    <n v="10016"/>
    <x v="0"/>
    <s v="Kips Bay"/>
    <n v="4074084"/>
    <n v="-7398008"/>
    <x v="1"/>
    <x v="300"/>
    <x v="2"/>
    <n v="66"/>
    <d v="2019-07-02T00:00:00"/>
    <n v="1.23"/>
    <n v="1"/>
    <n v="5.6"/>
    <x v="0"/>
    <s v="Ruidoso"/>
    <s v="No considerar"/>
    <x v="0"/>
  </r>
  <r>
    <n v="3985673"/>
    <s v="NYC Artists Loft in Chelsea"/>
    <x v="3116"/>
    <s v="Michael"/>
    <s v="The Shops &amp; Restaurants at Hudson Yards 10th Avenue"/>
    <n v="10019"/>
    <x v="0"/>
    <s v="Chelsea"/>
    <n v="4075319"/>
    <n v="-7400159"/>
    <x v="1"/>
    <x v="111"/>
    <x v="6"/>
    <n v="11"/>
    <d v="2019-05-20T00:00:00"/>
    <n v="0.19"/>
    <n v="1"/>
    <n v="5.6"/>
    <x v="0"/>
    <s v="Ruidoso"/>
    <s v="No considerar"/>
    <x v="0"/>
  </r>
  <r>
    <n v="1777674"/>
    <s v="Charming space in lively neighborhood."/>
    <x v="3117"/>
    <s v="Joseph"/>
    <s v="581 Prospect Place"/>
    <n v="11238"/>
    <x v="1"/>
    <s v="Crown Heights"/>
    <n v="4067528"/>
    <n v="-7395741"/>
    <x v="0"/>
    <x v="85"/>
    <x v="1"/>
    <n v="0"/>
    <d v="2018-08-13T00:00:00"/>
    <n v="0.16"/>
    <n v="1"/>
    <n v="6.9"/>
    <x v="0"/>
    <s v="Ruidoso"/>
    <s v="No considerar"/>
    <x v="0"/>
  </r>
  <r>
    <n v="2160591"/>
    <s v="Brooklyn NY, Comfy,Spacious Repose!"/>
    <x v="3118"/>
    <s v="Benjamin"/>
    <s v="80 Cornelia Street"/>
    <n v="11221"/>
    <x v="1"/>
    <s v="Bushwick"/>
    <n v="4068926"/>
    <n v="-7391595"/>
    <x v="0"/>
    <x v="9"/>
    <x v="0"/>
    <n v="40"/>
    <d v="2019-05-19T00:00:00"/>
    <n v="0.63"/>
    <n v="1"/>
    <n v="6.9"/>
    <x v="0"/>
    <s v="Ruidoso"/>
    <s v="No considerar"/>
    <x v="0"/>
  </r>
  <r>
    <n v="1890851"/>
    <s v="Stylish,Sunny, spacious luxury loft"/>
    <x v="3119"/>
    <s v="Bud"/>
    <s v="190 Macon Street"/>
    <n v="11216"/>
    <x v="1"/>
    <s v="Bedford-Stuyvesant"/>
    <n v="4068166"/>
    <n v="-7394325"/>
    <x v="1"/>
    <x v="51"/>
    <x v="6"/>
    <n v="20"/>
    <d v="2019-06-09T00:00:00"/>
    <n v="0.31"/>
    <n v="1"/>
    <n v="6.9"/>
    <x v="0"/>
    <s v="Ruidoso"/>
    <s v="No considerar"/>
    <x v="0"/>
  </r>
  <r>
    <n v="6330321"/>
    <s v="2-Bdrm Entire Apartment St. George"/>
    <x v="3120"/>
    <s v="Jason"/>
    <s v="Curtis High School 105"/>
    <n v="10301"/>
    <x v="4"/>
    <s v="St. George"/>
    <n v="4064524"/>
    <n v="-7408326"/>
    <x v="1"/>
    <x v="14"/>
    <x v="3"/>
    <n v="129"/>
    <d v="2019-06-30T00:00:00"/>
    <n v="2.57"/>
    <n v="1"/>
    <n v="5.19"/>
    <x v="1"/>
    <s v="Poco Ruidoso"/>
    <s v="No considerar"/>
    <x v="0"/>
  </r>
  <r>
    <n v="5899598"/>
    <s v="1-BdRm Entire Apartment St. George"/>
    <x v="3120"/>
    <s v="Jason"/>
    <s v="Curtis High School 105"/>
    <n v="10301"/>
    <x v="4"/>
    <s v="St. George"/>
    <n v="4064567"/>
    <n v="-7408368"/>
    <x v="1"/>
    <x v="28"/>
    <x v="3"/>
    <n v="118"/>
    <d v="2019-06-20T00:00:00"/>
    <n v="2.54"/>
    <n v="1"/>
    <n v="5.19"/>
    <x v="1"/>
    <s v="Poco Ruidoso"/>
    <s v="No considerar"/>
    <x v="0"/>
  </r>
  <r>
    <n v="2062630"/>
    <s v="Large 1 bedroom apartment (shared)"/>
    <x v="3121"/>
    <s v="Lexy"/>
    <s v="752 Pelham Parkway South"/>
    <n v="10462"/>
    <x v="3"/>
    <s v="Bronxdale"/>
    <n v="4085667"/>
    <n v="-7386543"/>
    <x v="1"/>
    <x v="15"/>
    <x v="1"/>
    <n v="1"/>
    <d v="2014-08-19T00:00:00"/>
    <n v="0.02"/>
    <n v="5"/>
    <n v="7.84"/>
    <x v="0"/>
    <s v="Ruidoso"/>
    <s v="No considerar"/>
    <x v="0"/>
  </r>
  <r>
    <n v="3591107"/>
    <s v="Gorgeous Bedroom by the Park"/>
    <x v="3122"/>
    <s v="Lanny"/>
    <s v="542 Parkside Avenue"/>
    <n v="11226"/>
    <x v="1"/>
    <s v="Prospect-Lefferts Gardens"/>
    <n v="4065598"/>
    <n v="-7395512"/>
    <x v="0"/>
    <x v="24"/>
    <x v="1"/>
    <n v="12"/>
    <d v="2019-01-01T00:00:00"/>
    <n v="0.31"/>
    <n v="1"/>
    <n v="6.9"/>
    <x v="0"/>
    <s v="Ruidoso"/>
    <s v="No considerar"/>
    <x v="0"/>
  </r>
  <r>
    <n v="1151209"/>
    <s v="Large Sunny 1BR - Entire 2nd Floor"/>
    <x v="3123"/>
    <s v="Lisa"/>
    <s v="201 Franklin Street"/>
    <n v="11222"/>
    <x v="1"/>
    <s v="Greenpoint"/>
    <n v="4073369"/>
    <n v="-7395854"/>
    <x v="1"/>
    <x v="96"/>
    <x v="1"/>
    <n v="284"/>
    <d v="2019-06-19T00:00:00"/>
    <n v="3.8"/>
    <n v="1"/>
    <n v="6.9"/>
    <x v="0"/>
    <s v="Ruidoso"/>
    <s v="No considerar"/>
    <x v="0"/>
  </r>
  <r>
    <n v="3549798"/>
    <s v="Sunny Private Williamsburg Space"/>
    <x v="3124"/>
    <s v="John"/>
    <s v="133 Roebling Street"/>
    <n v="11211"/>
    <x v="1"/>
    <s v="Williamsburg"/>
    <n v="4071474"/>
    <n v="-7395662"/>
    <x v="1"/>
    <x v="17"/>
    <x v="6"/>
    <n v="175"/>
    <d v="2019-07-02T00:00:00"/>
    <n v="2.93"/>
    <n v="1"/>
    <n v="6.9"/>
    <x v="0"/>
    <s v="Ruidoso"/>
    <s v="No considerar"/>
    <x v="0"/>
  </r>
  <r>
    <n v="1148978"/>
    <s v="1 BR 1/2 block to A/B/C/D trains"/>
    <x v="3125"/>
    <s v="Marcelo"/>
    <s v="535 Edgecombe Avenue"/>
    <n v="10032"/>
    <x v="0"/>
    <s v="Washington Heights"/>
    <n v="4083307"/>
    <n v="-7393957"/>
    <x v="0"/>
    <x v="116"/>
    <x v="12"/>
    <n v="46"/>
    <d v="2019-05-17T00:00:00"/>
    <n v="0.62"/>
    <n v="1"/>
    <n v="5.6"/>
    <x v="0"/>
    <s v="Ruidoso"/>
    <s v="Dentro del presupuesto"/>
    <x v="0"/>
  </r>
  <r>
    <n v="1148279"/>
    <s v="Family Owned &amp; Operated Brownstone"/>
    <x v="3126"/>
    <s v="Yoki"/>
    <s v="1306 Fulton Street"/>
    <n v="11216"/>
    <x v="1"/>
    <s v="Bedford-Stuyvesant"/>
    <n v="4068018"/>
    <n v="-7394839"/>
    <x v="0"/>
    <x v="28"/>
    <x v="0"/>
    <n v="140"/>
    <d v="2019-01-01T00:00:00"/>
    <n v="1.87"/>
    <n v="1"/>
    <n v="6.9"/>
    <x v="0"/>
    <s v="Ruidoso"/>
    <s v="No considerar"/>
    <x v="0"/>
  </r>
  <r>
    <n v="5547081"/>
    <s v="Spacious 2 Story Apt. Near Subway"/>
    <x v="3127"/>
    <s v="Che-Wei"/>
    <s v="277 Nostrand Avenue"/>
    <n v="11216"/>
    <x v="1"/>
    <s v="Bedford-Stuyvesant"/>
    <n v="4068937"/>
    <n v="-7395097"/>
    <x v="1"/>
    <x v="238"/>
    <x v="0"/>
    <n v="17"/>
    <d v="2019-05-14T00:00:00"/>
    <n v="0.33"/>
    <n v="1"/>
    <n v="6.9"/>
    <x v="0"/>
    <s v="Ruidoso"/>
    <s v="No considerar"/>
    <x v="0"/>
  </r>
  <r>
    <n v="6303611"/>
    <s v="Spacious 2 Bd &amp; 2 bath Apartment"/>
    <x v="3128"/>
    <s v="Duncan"/>
    <s v="157 Norman Avenue"/>
    <n v="11222"/>
    <x v="1"/>
    <s v="Greenpoint"/>
    <n v="4072666"/>
    <n v="-7394819"/>
    <x v="1"/>
    <x v="47"/>
    <x v="22"/>
    <n v="0"/>
    <d v="2019-06-16T00:00:00"/>
    <n v="0.06"/>
    <n v="1"/>
    <n v="6.9"/>
    <x v="0"/>
    <s v="Ruidoso"/>
    <s v="No considerar"/>
    <x v="0"/>
  </r>
  <r>
    <n v="1145337"/>
    <s v="Spacious Private Room -East Village"/>
    <x v="3129"/>
    <s v="Jc"/>
    <s v="FDNY Engine 5 340"/>
    <n v="10003"/>
    <x v="0"/>
    <s v="East Village"/>
    <n v="4073125"/>
    <n v="-7398344"/>
    <x v="0"/>
    <x v="105"/>
    <x v="6"/>
    <n v="292"/>
    <d v="2019-06-08T00:00:00"/>
    <n v="3.9"/>
    <n v="1"/>
    <n v="5.6"/>
    <x v="0"/>
    <s v="Ruidoso"/>
    <s v="No considerar"/>
    <x v="0"/>
  </r>
  <r>
    <n v="4286196"/>
    <s v="Two bedroom in Prime East Village"/>
    <x v="3129"/>
    <s v="Jc"/>
    <s v="345 East 12th Street"/>
    <n v="10009"/>
    <x v="0"/>
    <s v="East Village"/>
    <n v="4073045"/>
    <n v="-7398392"/>
    <x v="1"/>
    <x v="27"/>
    <x v="3"/>
    <n v="8"/>
    <d v="2018-12-14T00:00:00"/>
    <n v="0.19"/>
    <n v="1"/>
    <n v="5.6"/>
    <x v="0"/>
    <s v="Ruidoso"/>
    <s v="No considerar"/>
    <x v="0"/>
  </r>
  <r>
    <n v="5067348"/>
    <s v="Million Dollar Listing :Times Square"/>
    <x v="3130"/>
    <s v="Scott"/>
    <s v="325 West 45th Street"/>
    <n v="10036"/>
    <x v="0"/>
    <s v="Hell's Kitchen"/>
    <n v="4075977"/>
    <n v="-7398981"/>
    <x v="1"/>
    <x v="21"/>
    <x v="0"/>
    <n v="26"/>
    <d v="2019-06-29T00:00:00"/>
    <n v="0.51"/>
    <n v="1"/>
    <n v="5.6"/>
    <x v="0"/>
    <s v="Ruidoso"/>
    <s v="No considerar"/>
    <x v="0"/>
  </r>
  <r>
    <n v="4734709"/>
    <s v="Bright &amp; quiet 2 bedroom brownstone"/>
    <x v="3131"/>
    <s v="Belle"/>
    <s v="134 Saint Marks Avenue"/>
    <n v="11217"/>
    <x v="1"/>
    <s v="Prospect Heights"/>
    <n v="4067895"/>
    <n v="-7397233"/>
    <x v="1"/>
    <x v="17"/>
    <x v="3"/>
    <n v="5"/>
    <d v="2016-12-31T00:00:00"/>
    <n v="0.1"/>
    <n v="1"/>
    <n v="6.9"/>
    <x v="0"/>
    <s v="Ruidoso"/>
    <s v="No considerar"/>
    <x v="0"/>
  </r>
  <r>
    <n v="3378576"/>
    <s v="Private room in Williamsburg Apt"/>
    <x v="3132"/>
    <s v="Jon"/>
    <s v="109 Stagg Street"/>
    <n v="11206"/>
    <x v="1"/>
    <s v="Williamsburg"/>
    <n v="4070935"/>
    <n v="-7394614"/>
    <x v="0"/>
    <x v="21"/>
    <x v="1"/>
    <n v="0"/>
    <d v="2019-07-01T00:00:00"/>
    <n v="0.02"/>
    <n v="1"/>
    <n v="6.9"/>
    <x v="0"/>
    <s v="Ruidoso"/>
    <s v="No considerar"/>
    <x v="0"/>
  </r>
  <r>
    <n v="1238285"/>
    <s v="Stuyvesant Heights Apt mins 2 City"/>
    <x v="3133"/>
    <s v="Ryan"/>
    <s v="240 Macon Street"/>
    <n v="11216"/>
    <x v="1"/>
    <s v="Bedford-Stuyvesant"/>
    <n v="4068185"/>
    <n v="-7394108"/>
    <x v="0"/>
    <x v="36"/>
    <x v="0"/>
    <n v="13"/>
    <d v="2017-08-18T00:00:00"/>
    <n v="0.26"/>
    <n v="1"/>
    <n v="6.9"/>
    <x v="0"/>
    <s v="Ruidoso"/>
    <s v="No considerar"/>
    <x v="0"/>
  </r>
  <r>
    <n v="1382607"/>
    <s v="Family-Friendly 3 BR in Cobble Hill"/>
    <x v="3134"/>
    <s v="Jennifer"/>
    <s v="88 Douglass Street"/>
    <n v="11231"/>
    <x v="1"/>
    <s v="Carroll Gardens"/>
    <n v="4068298"/>
    <n v="-7399171"/>
    <x v="1"/>
    <x v="156"/>
    <x v="1"/>
    <n v="2"/>
    <d v="2016-08-22T00:00:00"/>
    <n v="0.04"/>
    <n v="1"/>
    <n v="6.9"/>
    <x v="0"/>
    <s v="Ruidoso"/>
    <s v="No considerar"/>
    <x v="0"/>
  </r>
  <r>
    <n v="1138455"/>
    <s v="Big and Well Appointed NYC 1 Bdrm"/>
    <x v="3135"/>
    <s v="Erica"/>
    <s v="5 West 63rd Street"/>
    <n v="10023"/>
    <x v="0"/>
    <s v="Upper West Side"/>
    <n v="4077097"/>
    <n v="-7398083"/>
    <x v="1"/>
    <x v="206"/>
    <x v="3"/>
    <n v="27"/>
    <d v="2018-07-07T00:00:00"/>
    <n v="0.36"/>
    <n v="1"/>
    <n v="5.6"/>
    <x v="0"/>
    <s v="Ruidoso"/>
    <s v="No considerar"/>
    <x v="0"/>
  </r>
  <r>
    <n v="1137999"/>
    <s v="Private room in a townhouse in NYC"/>
    <x v="3136"/>
    <s v="H. Ann"/>
    <s v="104-20 164th Street"/>
    <n v="11433"/>
    <x v="2"/>
    <s v="Jamaica"/>
    <n v="4069965"/>
    <n v="-7379286"/>
    <x v="0"/>
    <x v="240"/>
    <x v="1"/>
    <n v="0"/>
    <d v="2019-06-16T00:00:00"/>
    <n v="0.08"/>
    <n v="5"/>
    <n v="6.24"/>
    <x v="0"/>
    <s v="Ruidoso"/>
    <s v="No considerar"/>
    <x v="0"/>
  </r>
  <r>
    <n v="1136399"/>
    <s v="Furnished Nolita Studio"/>
    <x v="3137"/>
    <s v="Sri"/>
    <s v="Saint Michael's Church 266"/>
    <n v="10012"/>
    <x v="0"/>
    <s v="Nolita"/>
    <n v="4072404"/>
    <n v="-7399529"/>
    <x v="1"/>
    <x v="17"/>
    <x v="0"/>
    <n v="0"/>
    <d v="2015-09-15T00:00:00"/>
    <n v="0.09"/>
    <n v="1"/>
    <n v="5.6"/>
    <x v="0"/>
    <s v="Ruidoso"/>
    <s v="No considerar"/>
    <x v="0"/>
  </r>
  <r>
    <n v="4650123"/>
    <s v="Stunning Lower East 2 Bed, Live New York Style!"/>
    <x v="3138"/>
    <s v="John"/>
    <s v="Thailicious 71"/>
    <n v="10002"/>
    <x v="0"/>
    <s v="Lower East Side"/>
    <n v="4071927"/>
    <n v="-7398511"/>
    <x v="1"/>
    <x v="105"/>
    <x v="0"/>
    <n v="42"/>
    <d v="2019-06-13T00:00:00"/>
    <n v="1.1299999999999999"/>
    <n v="1"/>
    <n v="5.6"/>
    <x v="0"/>
    <s v="Ruidoso"/>
    <s v="No considerar"/>
    <x v="0"/>
  </r>
  <r>
    <n v="4909427"/>
    <s v="Oasis in Prime LES"/>
    <x v="3138"/>
    <s v="John"/>
    <s v="85 Attorney Street"/>
    <n v="10002"/>
    <x v="0"/>
    <s v="Lower East Side"/>
    <n v="4071806"/>
    <n v="-7398493"/>
    <x v="0"/>
    <x v="7"/>
    <x v="16"/>
    <n v="13"/>
    <d v="2016-01-02T00:00:00"/>
    <n v="0.25"/>
    <n v="1"/>
    <n v="5.6"/>
    <x v="0"/>
    <s v="Ruidoso"/>
    <s v="No considerar"/>
    <x v="0"/>
  </r>
  <r>
    <n v="6100514"/>
    <s v="1BR 5 minute walk to Times Square"/>
    <x v="3139"/>
    <s v="Luke"/>
    <s v="403 West 44th Street"/>
    <n v="10036"/>
    <x v="0"/>
    <s v="Hell's Kitchen"/>
    <n v="4076017"/>
    <n v="-7399198"/>
    <x v="1"/>
    <x v="17"/>
    <x v="3"/>
    <n v="30"/>
    <d v="2017-10-24T00:00:00"/>
    <n v="0.65"/>
    <n v="1"/>
    <n v="5.6"/>
    <x v="0"/>
    <s v="Ruidoso"/>
    <s v="No considerar"/>
    <x v="0"/>
  </r>
  <r>
    <n v="6716066"/>
    <s v="Harlem/Columbia historic landmark"/>
    <x v="3140"/>
    <s v="Aparna"/>
    <s v="Adam Clayton Powell Jr. Boulevard &amp; West 123rd Street Adam Clayton Powell Jr. Boulevard"/>
    <n v="10039"/>
    <x v="0"/>
    <s v="Harlem"/>
    <n v="4080748"/>
    <n v="-7394922"/>
    <x v="1"/>
    <x v="61"/>
    <x v="6"/>
    <n v="1"/>
    <d v="2015-06-24T00:00:00"/>
    <n v="0.02"/>
    <n v="1"/>
    <n v="5.6"/>
    <x v="0"/>
    <s v="Ruidoso"/>
    <s v="No considerar"/>
    <x v="0"/>
  </r>
  <r>
    <n v="2613864"/>
    <s v="Sunny Studio NYC West 50's"/>
    <x v="3141"/>
    <s v="Joe"/>
    <s v="Avalon Clinton South Tower West 52nd Street"/>
    <n v="10019"/>
    <x v="0"/>
    <s v="Hell's Kitchen"/>
    <n v="4076608"/>
    <n v="-7399203"/>
    <x v="1"/>
    <x v="11"/>
    <x v="6"/>
    <n v="1"/>
    <d v="2014-04-24T00:00:00"/>
    <n v="0.02"/>
    <n v="1"/>
    <n v="5.6"/>
    <x v="0"/>
    <s v="Ruidoso"/>
    <s v="No considerar"/>
    <x v="0"/>
  </r>
  <r>
    <n v="1133296"/>
    <s v="Entire home/apt in Chelsea New York"/>
    <x v="3142"/>
    <s v="Raquel"/>
    <s v="111 Eighth Avenue 9th Avenue"/>
    <n v="10019"/>
    <x v="0"/>
    <s v="Chelsea"/>
    <n v="4074119"/>
    <n v="-7400234"/>
    <x v="1"/>
    <x v="91"/>
    <x v="0"/>
    <n v="19"/>
    <d v="2019-06-24T00:00:00"/>
    <n v="0.25"/>
    <n v="1"/>
    <n v="5.6"/>
    <x v="0"/>
    <s v="Ruidoso"/>
    <s v="No considerar"/>
    <x v="0"/>
  </r>
  <r>
    <n v="3548393"/>
    <s v="Charming West Village apartment"/>
    <x v="3143"/>
    <s v="Kim"/>
    <s v="125 Christopher Street"/>
    <n v="10014"/>
    <x v="0"/>
    <s v="West Village"/>
    <n v="4073326"/>
    <n v="-7400604"/>
    <x v="0"/>
    <x v="65"/>
    <x v="0"/>
    <n v="16"/>
    <d v="2016-03-22T00:00:00"/>
    <n v="0.26"/>
    <n v="1"/>
    <n v="5.6"/>
    <x v="0"/>
    <s v="Ruidoso"/>
    <s v="No considerar"/>
    <x v="0"/>
  </r>
  <r>
    <n v="1131804"/>
    <s v="Elegant 2BR in Manhattan 15 mins to Midtown"/>
    <x v="3144"/>
    <s v="Timothy"/>
    <s v="22 West 126th Street"/>
    <n v="10027"/>
    <x v="0"/>
    <s v="Harlem"/>
    <n v="4080745"/>
    <n v="-7394279"/>
    <x v="1"/>
    <x v="139"/>
    <x v="12"/>
    <n v="19"/>
    <d v="2019-05-02T00:00:00"/>
    <n v="0.26"/>
    <n v="1"/>
    <n v="5.6"/>
    <x v="0"/>
    <s v="Ruidoso"/>
    <s v="No considerar"/>
    <x v="0"/>
  </r>
  <r>
    <n v="3993553"/>
    <s v="North Park Slope Studio"/>
    <x v="3145"/>
    <s v="Carla"/>
    <s v="39 Saint Johns Place"/>
    <n v="11217"/>
    <x v="1"/>
    <s v="Park Slope"/>
    <n v="4067814"/>
    <n v="-739778"/>
    <x v="1"/>
    <x v="2"/>
    <x v="6"/>
    <n v="2"/>
    <d v="2015-12-01T00:00:00"/>
    <n v="0.04"/>
    <n v="1"/>
    <n v="6.9"/>
    <x v="0"/>
    <s v="Ruidoso"/>
    <s v="No considerar"/>
    <x v="0"/>
  </r>
  <r>
    <n v="28396"/>
    <s v="Modern Apt with Spectacular Views"/>
    <x v="3146"/>
    <s v="Jo"/>
    <s v="Austin Nichols House North 3rd Street"/>
    <n v="11211"/>
    <x v="1"/>
    <s v="Williamsburg"/>
    <n v="4071923"/>
    <n v="-7396468"/>
    <x v="0"/>
    <x v="11"/>
    <x v="1"/>
    <n v="9"/>
    <d v="2011-09-18T00:00:00"/>
    <n v="0.08"/>
    <n v="1"/>
    <n v="6.9"/>
    <x v="0"/>
    <s v="Ruidoso"/>
    <s v="No considerar"/>
    <x v="0"/>
  </r>
  <r>
    <n v="1129483"/>
    <s v="Unique 1BR in energetic E. Village"/>
    <x v="3147"/>
    <s v="Brian"/>
    <s v="170 East 2nd Street"/>
    <n v="10009"/>
    <x v="0"/>
    <s v="East Village"/>
    <n v="4072271"/>
    <n v="-7398478"/>
    <x v="1"/>
    <x v="27"/>
    <x v="0"/>
    <n v="42"/>
    <d v="2019-06-15T00:00:00"/>
    <n v="0.63"/>
    <n v="1"/>
    <n v="5.6"/>
    <x v="0"/>
    <s v="Ruidoso"/>
    <s v="No considerar"/>
    <x v="0"/>
  </r>
  <r>
    <n v="4308991"/>
    <s v="Big Room with Private Bathroom"/>
    <x v="3148"/>
    <s v="Dean"/>
    <s v="99 East 4th Street"/>
    <n v="10003"/>
    <x v="0"/>
    <s v="East Village"/>
    <n v="4072607"/>
    <n v="-7398867"/>
    <x v="0"/>
    <x v="51"/>
    <x v="55"/>
    <n v="8"/>
    <d v="2019-01-07T00:00:00"/>
    <n v="0.17"/>
    <n v="1"/>
    <n v="5.6"/>
    <x v="0"/>
    <s v="Ruidoso"/>
    <s v="No considerar"/>
    <x v="0"/>
  </r>
  <r>
    <n v="2854050"/>
    <s v="Cozy bedroom in the heart of Bushwick"/>
    <x v="3149"/>
    <s v="Sylvia"/>
    <s v="242 Central Avenue"/>
    <n v="11221"/>
    <x v="1"/>
    <s v="Bushwick"/>
    <n v="4069727"/>
    <n v="-7392373"/>
    <x v="0"/>
    <x v="6"/>
    <x v="16"/>
    <n v="0"/>
    <d v="2015-11-25T00:00:00"/>
    <n v="1.87"/>
    <n v="1"/>
    <n v="6.9"/>
    <x v="0"/>
    <s v="Ruidoso"/>
    <s v="No considerar"/>
    <x v="0"/>
  </r>
  <r>
    <n v="1682958"/>
    <s v="Beautiful Cozy Room Great Price!"/>
    <x v="3150"/>
    <s v="Rocio &amp; James"/>
    <s v="25-42 49th Street"/>
    <n v="11103"/>
    <x v="2"/>
    <s v="Astoria"/>
    <n v="4076359"/>
    <n v="-7390586"/>
    <x v="0"/>
    <x v="64"/>
    <x v="1"/>
    <n v="274"/>
    <d v="2019-04-25T00:00:00"/>
    <n v="4.0199999999999996"/>
    <n v="5"/>
    <n v="6.24"/>
    <x v="0"/>
    <s v="Ruidoso"/>
    <s v="No considerar"/>
    <x v="0"/>
  </r>
  <r>
    <n v="2487073"/>
    <s v="18th Floor Bright Bedroom with Private Bathroom"/>
    <x v="3151"/>
    <s v="Chiara"/>
    <s v="80 Beekman Street"/>
    <n v="10038"/>
    <x v="0"/>
    <s v="Financial District"/>
    <n v="4070933"/>
    <n v="-7400381"/>
    <x v="0"/>
    <x v="38"/>
    <x v="21"/>
    <n v="15"/>
    <d v="2019-06-10T00:00:00"/>
    <n v="0.24"/>
    <n v="1"/>
    <n v="5.6"/>
    <x v="0"/>
    <s v="Ruidoso"/>
    <s v="No considerar"/>
    <x v="0"/>
  </r>
  <r>
    <n v="3171480"/>
    <s v="HUGE 1BR in Prime West Village"/>
    <x v="3152"/>
    <s v="Justin"/>
    <s v="254 West 4th Street"/>
    <n v="10014"/>
    <x v="0"/>
    <s v="West Village"/>
    <n v="4073509"/>
    <n v="-7400323"/>
    <x v="1"/>
    <x v="15"/>
    <x v="3"/>
    <n v="4"/>
    <d v="2016-09-22T00:00:00"/>
    <n v="7.0000000000000007E-2"/>
    <n v="1"/>
    <n v="5.6"/>
    <x v="0"/>
    <s v="Ruidoso"/>
    <s v="No considerar"/>
    <x v="0"/>
  </r>
  <r>
    <n v="1126492"/>
    <s v="Andy Phillips"/>
    <x v="3153"/>
    <s v="Andrian"/>
    <s v="68 South Portland Avenue"/>
    <n v="11217"/>
    <x v="1"/>
    <s v="Fort Greene"/>
    <n v="4068769"/>
    <n v="-739749"/>
    <x v="0"/>
    <x v="34"/>
    <x v="2"/>
    <n v="4"/>
    <d v="2017-09-29T00:00:00"/>
    <n v="0.17"/>
    <n v="1"/>
    <n v="6.9"/>
    <x v="0"/>
    <s v="Ruidoso"/>
    <s v="No considerar"/>
    <x v="0"/>
  </r>
  <r>
    <n v="1137270"/>
    <s v="large Private room in UWS New York"/>
    <x v="3154"/>
    <s v="Audra"/>
    <s v="572 Amsterdam Avenue"/>
    <n v="10024"/>
    <x v="0"/>
    <s v="Upper West Side"/>
    <n v="4078892"/>
    <n v="-7397435"/>
    <x v="0"/>
    <x v="39"/>
    <x v="0"/>
    <n v="13"/>
    <d v="2016-08-23T00:00:00"/>
    <n v="0.17"/>
    <n v="1"/>
    <n v="5.6"/>
    <x v="0"/>
    <s v="Ruidoso"/>
    <s v="No considerar"/>
    <x v="0"/>
  </r>
  <r>
    <n v="2144033"/>
    <s v="Williamsburg - country house in NYC"/>
    <x v="3155"/>
    <s v="Shelly"/>
    <s v="301 Wythe Avenue"/>
    <n v="11249"/>
    <x v="1"/>
    <s v="Williamsburg"/>
    <n v="4071473"/>
    <n v="-7396495"/>
    <x v="0"/>
    <x v="8"/>
    <x v="1"/>
    <n v="52"/>
    <d v="2019-06-17T00:00:00"/>
    <n v="0.82"/>
    <n v="1"/>
    <n v="6.9"/>
    <x v="0"/>
    <s v="Ruidoso"/>
    <s v="No considerar"/>
    <x v="0"/>
  </r>
  <r>
    <n v="2318126"/>
    <s v="Private Rm for 1 in Prime Harlem"/>
    <x v="3156"/>
    <s v="Gita"/>
    <s v="Milbank West 118th Street"/>
    <n v="10026"/>
    <x v="0"/>
    <s v="Harlem"/>
    <n v="4080269"/>
    <n v="-7394637"/>
    <x v="0"/>
    <x v="76"/>
    <x v="0"/>
    <n v="11"/>
    <d v="2018-01-01T00:00:00"/>
    <n v="0.18"/>
    <n v="1"/>
    <n v="5.6"/>
    <x v="0"/>
    <s v="Ruidoso"/>
    <s v="No considerar"/>
    <x v="0"/>
  </r>
  <r>
    <n v="1123960"/>
    <s v="Private Rm for 1 in Historic Harlem"/>
    <x v="3156"/>
    <s v="Gita"/>
    <s v="50 West 127th Street"/>
    <n v="10027"/>
    <x v="0"/>
    <s v="Harlem"/>
    <n v="4080815"/>
    <n v="-7394325"/>
    <x v="0"/>
    <x v="75"/>
    <x v="8"/>
    <n v="16"/>
    <d v="2018-01-01T00:00:00"/>
    <n v="0.22"/>
    <n v="1"/>
    <n v="5.6"/>
    <x v="0"/>
    <s v="Ruidoso"/>
    <s v="Dentro del presupuesto"/>
    <x v="0"/>
  </r>
  <r>
    <n v="5651679"/>
    <s v="Sunny Room w/Master Bathroom in NYC"/>
    <x v="3156"/>
    <s v="Gita"/>
    <s v="5th Avenue &amp; 120th Street 5th Avenue"/>
    <n v="10035"/>
    <x v="0"/>
    <s v="Harlem"/>
    <n v="4080302"/>
    <n v="-7394477"/>
    <x v="0"/>
    <x v="6"/>
    <x v="7"/>
    <n v="0"/>
    <d v="2016-04-25T00:00:00"/>
    <n v="0.08"/>
    <n v="1"/>
    <n v="5.6"/>
    <x v="0"/>
    <s v="Ruidoso"/>
    <s v="No considerar"/>
    <x v="0"/>
  </r>
  <r>
    <n v="1123934"/>
    <s v="Sunny 1BR Apt in N. Williasmburg"/>
    <x v="3157"/>
    <s v="Bjarke And Holly"/>
    <s v="84 North 9th Street"/>
    <n v="11249"/>
    <x v="1"/>
    <s v="Williamsburg"/>
    <n v="4072065"/>
    <n v="-73959"/>
    <x v="1"/>
    <x v="58"/>
    <x v="12"/>
    <n v="1"/>
    <d v="2015-01-09T00:00:00"/>
    <n v="0.02"/>
    <n v="1"/>
    <n v="6.9"/>
    <x v="0"/>
    <s v="Ruidoso"/>
    <s v="No considerar"/>
    <x v="0"/>
  </r>
  <r>
    <n v="4853647"/>
    <s v="Modern &amp; luxurious close to trains"/>
    <x v="3158"/>
    <s v="Nick"/>
    <s v="95-26 92nd Street"/>
    <n v="11416"/>
    <x v="2"/>
    <s v="Ozone Park"/>
    <n v="4068559"/>
    <n v="-738496"/>
    <x v="1"/>
    <x v="34"/>
    <x v="6"/>
    <n v="129"/>
    <d v="2019-06-30T00:00:00"/>
    <n v="2.33"/>
    <n v="5"/>
    <n v="6.24"/>
    <x v="0"/>
    <s v="Ruidoso"/>
    <s v="No considerar"/>
    <x v="0"/>
  </r>
  <r>
    <n v="1127140"/>
    <s v="Manhattan NYC - The Blue Room"/>
    <x v="3159"/>
    <s v="Craig"/>
    <s v="518 West 150th Street"/>
    <n v="10031"/>
    <x v="0"/>
    <s v="Harlem"/>
    <n v="4082865"/>
    <n v="-7394621"/>
    <x v="0"/>
    <x v="141"/>
    <x v="0"/>
    <n v="61"/>
    <d v="2019-06-15T00:00:00"/>
    <n v="0.81"/>
    <n v="1"/>
    <n v="5.6"/>
    <x v="0"/>
    <s v="Ruidoso"/>
    <s v="No considerar"/>
    <x v="0"/>
  </r>
  <r>
    <n v="5268960"/>
    <s v="Cozy 1 Bdrm Greenpoint-Williamsburg"/>
    <x v="3160"/>
    <s v="Barrie"/>
    <s v="Keg &amp; Lantern 97"/>
    <n v="11222"/>
    <x v="1"/>
    <s v="Greenpoint"/>
    <n v="4072402"/>
    <n v="-7395025"/>
    <x v="1"/>
    <x v="98"/>
    <x v="6"/>
    <n v="12"/>
    <d v="2017-10-15T00:00:00"/>
    <n v="0.28999999999999998"/>
    <n v="1"/>
    <n v="6.9"/>
    <x v="0"/>
    <s v="Ruidoso"/>
    <s v="No considerar"/>
    <x v="0"/>
  </r>
  <r>
    <n v="3215660"/>
    <s v="Comfortable sofa bed in Manhattan"/>
    <x v="3161"/>
    <s v="Heather"/>
    <s v="220 East 117th Street"/>
    <n v="10035"/>
    <x v="0"/>
    <s v="East Harlem"/>
    <n v="4079794"/>
    <n v="-7393876"/>
    <x v="2"/>
    <x v="46"/>
    <x v="6"/>
    <n v="136"/>
    <d v="2019-06-23T00:00:00"/>
    <n v="2.2200000000000002"/>
    <n v="1"/>
    <n v="5.6"/>
    <x v="0"/>
    <s v="Ruidoso"/>
    <s v="No considerar"/>
    <x v="0"/>
  </r>
  <r>
    <n v="3383662"/>
    <s v="Affordable Room in Beautiful Apt !"/>
    <x v="3162"/>
    <s v="Victoria"/>
    <s v="Hampton Inn Manhattan-Seaport-Financial District 320"/>
    <n v="10038"/>
    <x v="0"/>
    <s v="Financial District"/>
    <n v="4070885"/>
    <n v="-74002"/>
    <x v="0"/>
    <x v="78"/>
    <x v="5"/>
    <n v="0"/>
    <d v="2015-08-17T00:00:00"/>
    <n v="0.83"/>
    <n v="1"/>
    <n v="5.6"/>
    <x v="0"/>
    <s v="Ruidoso"/>
    <s v="No considerar"/>
    <x v="0"/>
  </r>
  <r>
    <n v="2057480"/>
    <s v="Spacious 2BR in the heart of Soho"/>
    <x v="3163"/>
    <s v="Omar"/>
    <s v="107 Sullivan Street"/>
    <n v="10012"/>
    <x v="0"/>
    <s v="SoHo"/>
    <n v="4072577"/>
    <n v="-7400279"/>
    <x v="1"/>
    <x v="62"/>
    <x v="2"/>
    <n v="4"/>
    <d v="2016-04-22T00:00:00"/>
    <n v="0.08"/>
    <n v="1"/>
    <n v="5.6"/>
    <x v="0"/>
    <s v="Ruidoso"/>
    <s v="No considerar"/>
    <x v="0"/>
  </r>
  <r>
    <n v="5509980"/>
    <s v="â˜…NEW YORK APTâ˜… 20 Minutes to Manhattan â˜…1ST Floor"/>
    <x v="3164"/>
    <s v="Rocio &amp; Dejan"/>
    <s v="1882 Grove Street"/>
    <n v="11385"/>
    <x v="2"/>
    <s v="Ridgewood"/>
    <n v="4070612"/>
    <n v="-739079"/>
    <x v="1"/>
    <x v="39"/>
    <x v="6"/>
    <n v="97"/>
    <d v="2019-06-30T00:00:00"/>
    <n v="1.85"/>
    <n v="5"/>
    <n v="6.24"/>
    <x v="0"/>
    <s v="Ruidoso"/>
    <s v="No considerar"/>
    <x v="0"/>
  </r>
  <r>
    <n v="1713409"/>
    <s v="Sunny 1BR + Outdoor space [L line]"/>
    <x v="3165"/>
    <s v="Eydie"/>
    <s v="Associated Supermarket 229"/>
    <n v="11237"/>
    <x v="1"/>
    <s v="Bushwick"/>
    <n v="4070306"/>
    <n v="-7392526"/>
    <x v="1"/>
    <x v="59"/>
    <x v="0"/>
    <n v="23"/>
    <d v="2019-06-23T00:00:00"/>
    <n v="0.33"/>
    <n v="1"/>
    <n v="6.9"/>
    <x v="0"/>
    <s v="Ruidoso"/>
    <s v="No considerar"/>
    <x v="0"/>
  </r>
  <r>
    <n v="1118031"/>
    <s v="Private room in Prime Soho/Nolita location"/>
    <x v="3166"/>
    <s v="Sky"/>
    <s v="56 Spring Street"/>
    <n v="10012"/>
    <x v="0"/>
    <s v="Nolita"/>
    <n v="4072212"/>
    <n v="-7399676"/>
    <x v="0"/>
    <x v="14"/>
    <x v="0"/>
    <n v="29"/>
    <d v="2019-07-01T00:00:00"/>
    <n v="0.41"/>
    <n v="1"/>
    <n v="5.6"/>
    <x v="0"/>
    <s v="Ruidoso"/>
    <s v="No considerar"/>
    <x v="0"/>
  </r>
  <r>
    <n v="1117516"/>
    <s v="Beautiful new one bedroom apartment"/>
    <x v="3167"/>
    <s v="Trevor"/>
    <s v="270 Marcus Garvey Boulevard"/>
    <n v="11221"/>
    <x v="1"/>
    <s v="Bedford-Stuyvesant"/>
    <n v="4068798"/>
    <n v="-7393903"/>
    <x v="1"/>
    <x v="45"/>
    <x v="0"/>
    <n v="218"/>
    <d v="2019-06-19T00:00:00"/>
    <n v="2.92"/>
    <n v="1"/>
    <n v="6.9"/>
    <x v="0"/>
    <s v="Ruidoso"/>
    <s v="No considerar"/>
    <x v="0"/>
  </r>
  <r>
    <n v="1138052"/>
    <s v="Private room in Brooklyn"/>
    <x v="3168"/>
    <s v="Dan"/>
    <s v="Citi Bike Prospect Expressway"/>
    <n v="11215"/>
    <x v="1"/>
    <s v="Sunset Park"/>
    <n v="4066582"/>
    <n v="-7399349"/>
    <x v="0"/>
    <x v="70"/>
    <x v="1"/>
    <n v="4"/>
    <d v="2016-08-17T00:00:00"/>
    <n v="0.11"/>
    <n v="1"/>
    <n v="6.9"/>
    <x v="0"/>
    <s v="Ruidoso"/>
    <s v="No considerar"/>
    <x v="0"/>
  </r>
  <r>
    <n v="1452786"/>
    <s v="A beautiful, and quiet place to stay in NYC!!!"/>
    <x v="3169"/>
    <s v="Marjorie"/>
    <s v="221-73 Manor Road"/>
    <n v="11427"/>
    <x v="2"/>
    <s v="Bellerose"/>
    <n v="4073193"/>
    <n v="-7374481"/>
    <x v="2"/>
    <x v="5"/>
    <x v="6"/>
    <n v="0"/>
    <d v="2019-06-28T00:00:00"/>
    <n v="4.6500000000000004"/>
    <n v="5"/>
    <n v="6.24"/>
    <x v="0"/>
    <s v="Ruidoso"/>
    <s v="No considerar"/>
    <x v="0"/>
  </r>
  <r>
    <n v="2879157"/>
    <s v="Family Friendly Apt"/>
    <x v="3170"/>
    <s v="Allison"/>
    <s v="510 West 123rd Street"/>
    <n v="10027"/>
    <x v="0"/>
    <s v="Morningside Heights"/>
    <n v="4081153"/>
    <n v="-7395856"/>
    <x v="1"/>
    <x v="19"/>
    <x v="6"/>
    <n v="27"/>
    <d v="2019-06-16T00:00:00"/>
    <n v="1"/>
    <n v="1"/>
    <n v="5.6"/>
    <x v="0"/>
    <s v="Ruidoso"/>
    <s v="No considerar"/>
    <x v="0"/>
  </r>
  <r>
    <n v="1115381"/>
    <s v="Private Room &amp; Balcony in New York"/>
    <x v="3171"/>
    <s v="Kamala"/>
    <s v="663 Sackett Street"/>
    <n v="11217"/>
    <x v="1"/>
    <s v="Park Slope"/>
    <n v="4067771"/>
    <n v="-7398152"/>
    <x v="0"/>
    <x v="12"/>
    <x v="6"/>
    <n v="1"/>
    <d v="2015-09-12T00:00:00"/>
    <n v="0.02"/>
    <n v="1"/>
    <n v="6.9"/>
    <x v="0"/>
    <s v="Ruidoso"/>
    <s v="No considerar"/>
    <x v="0"/>
  </r>
  <r>
    <n v="1114788"/>
    <s v="Astoria Heights Gorgeous Guest Bedroom"/>
    <x v="3172"/>
    <s v="William"/>
    <s v="19-35 75th Street"/>
    <n v="11370"/>
    <x v="2"/>
    <s v="Ditmars Steinway"/>
    <n v="4077103"/>
    <n v="-7389461"/>
    <x v="0"/>
    <x v="72"/>
    <x v="1"/>
    <n v="6"/>
    <d v="2019-03-31T00:00:00"/>
    <n v="0.13"/>
    <n v="5"/>
    <n v="6.24"/>
    <x v="0"/>
    <s v="Ruidoso"/>
    <s v="No considerar"/>
    <x v="0"/>
  </r>
  <r>
    <n v="1112407"/>
    <s v="Harlem Short Term Stay"/>
    <x v="3173"/>
    <s v="George"/>
    <s v="1971 Adam Clayton Powell Jr. Boulevard"/>
    <n v="10026"/>
    <x v="0"/>
    <s v="Harlem"/>
    <n v="4080477"/>
    <n v="-739512"/>
    <x v="1"/>
    <x v="132"/>
    <x v="3"/>
    <n v="37"/>
    <d v="2019-06-23T00:00:00"/>
    <n v="0.49"/>
    <n v="1"/>
    <n v="5.6"/>
    <x v="0"/>
    <s v="Ruidoso"/>
    <s v="No considerar"/>
    <x v="0"/>
  </r>
  <r>
    <n v="5006113"/>
    <s v="LUXURY MID-CENTURY MODERN LOFT SOHO"/>
    <x v="3174"/>
    <s v="Fiona"/>
    <s v="Soho Mews 311"/>
    <n v="10013"/>
    <x v="0"/>
    <s v="SoHo"/>
    <n v="4072177"/>
    <n v="-7400356"/>
    <x v="1"/>
    <x v="301"/>
    <x v="12"/>
    <n v="1"/>
    <d v="2017-08-19T00:00:00"/>
    <n v="0.04"/>
    <n v="2"/>
    <n v="5.8"/>
    <x v="0"/>
    <s v="Ruidoso"/>
    <s v="No considerar"/>
    <x v="0"/>
  </r>
  <r>
    <n v="1110195"/>
    <s v="Chic Brooklyn Apt.- Private Room"/>
    <x v="3175"/>
    <s v="Gee"/>
    <s v="Safaa Imports 1188"/>
    <n v="11216"/>
    <x v="1"/>
    <s v="Bedford-Stuyvesant"/>
    <n v="4068068"/>
    <n v="-739535"/>
    <x v="0"/>
    <x v="15"/>
    <x v="6"/>
    <n v="44"/>
    <d v="2019-06-29T00:00:00"/>
    <n v="0.62"/>
    <n v="1"/>
    <n v="6.9"/>
    <x v="0"/>
    <s v="Ruidoso"/>
    <s v="No considerar"/>
    <x v="0"/>
  </r>
  <r>
    <n v="6163657"/>
    <s v="Cosy and sunny studio for you!"/>
    <x v="3176"/>
    <s v="Giulia"/>
    <s v="204 East 77th Street"/>
    <n v="10021"/>
    <x v="0"/>
    <s v="Upper East Side"/>
    <n v="4077253"/>
    <n v="-7395789"/>
    <x v="1"/>
    <x v="61"/>
    <x v="1"/>
    <n v="9"/>
    <d v="2017-01-02T00:00:00"/>
    <n v="0.18"/>
    <n v="1"/>
    <n v="5.6"/>
    <x v="0"/>
    <s v="Ruidoso"/>
    <s v="No considerar"/>
    <x v="0"/>
  </r>
  <r>
    <n v="6227027"/>
    <s v="Bright and Beautiful UWS Treasure!!"/>
    <x v="3177"/>
    <s v="Samantha"/>
    <s v="2197 Broadway"/>
    <n v="10024"/>
    <x v="0"/>
    <s v="Upper West Side"/>
    <n v="4078302"/>
    <n v="-7398057"/>
    <x v="1"/>
    <x v="6"/>
    <x v="12"/>
    <n v="3"/>
    <d v="2019-05-20T00:00:00"/>
    <n v="0.13"/>
    <n v="1"/>
    <n v="5.6"/>
    <x v="0"/>
    <s v="Ruidoso"/>
    <s v="No considerar"/>
    <x v="0"/>
  </r>
  <r>
    <n v="1109092"/>
    <s v="Beautiful Park Slope 3bdrm Duplex"/>
    <x v="3178"/>
    <s v="Evelyn"/>
    <s v="9th Street &amp; 7th Avenue 9th Street"/>
    <n v="11215"/>
    <x v="1"/>
    <s v="Park Slope"/>
    <n v="4066698"/>
    <n v="-7398162"/>
    <x v="1"/>
    <x v="175"/>
    <x v="0"/>
    <n v="21"/>
    <d v="2018-11-26T00:00:00"/>
    <n v="0.3"/>
    <n v="1"/>
    <n v="7"/>
    <x v="0"/>
    <s v="Ruidoso"/>
    <s v="No considerar"/>
    <x v="0"/>
  </r>
  <r>
    <n v="1398234"/>
    <s v="Elegant SOHO One Bedroom"/>
    <x v="3179"/>
    <s v="Sara"/>
    <s v="Saint Patrick's Old Cathedral Mulberry Street"/>
    <n v="10012"/>
    <x v="0"/>
    <s v="Nolita"/>
    <n v="4072352"/>
    <n v="-7399498"/>
    <x v="1"/>
    <x v="302"/>
    <x v="11"/>
    <n v="0"/>
    <d v="2015-08-25T00:00:00"/>
    <n v="0.31"/>
    <n v="1"/>
    <n v="5.6"/>
    <x v="0"/>
    <s v="Ruidoso"/>
    <s v="No considerar"/>
    <x v="0"/>
  </r>
  <r>
    <n v="2856478"/>
    <s v="Charming Fort Greene 2 BR"/>
    <x v="3180"/>
    <s v="Sarah"/>
    <s v="29 South Elliott Place"/>
    <n v="11217"/>
    <x v="1"/>
    <s v="Fort Greene"/>
    <n v="4068879"/>
    <n v="-7397589"/>
    <x v="1"/>
    <x v="5"/>
    <x v="0"/>
    <n v="0"/>
    <d v="2019-06-15T00:00:00"/>
    <n v="0.49"/>
    <n v="1"/>
    <n v="6.9"/>
    <x v="0"/>
    <s v="Ruidoso"/>
    <s v="No considerar"/>
    <x v="0"/>
  </r>
  <r>
    <n v="2254541"/>
    <s v="Private Bedroom in Williamsburg!"/>
    <x v="3181"/>
    <s v="Kevin"/>
    <s v="Sunac Natural Deli 150"/>
    <n v="11249"/>
    <x v="1"/>
    <s v="Williamsburg"/>
    <n v="4071801"/>
    <n v="-7395869"/>
    <x v="0"/>
    <x v="12"/>
    <x v="12"/>
    <n v="1"/>
    <d v="2014-08-20T00:00:00"/>
    <n v="0.02"/>
    <n v="1"/>
    <n v="6.9"/>
    <x v="0"/>
    <s v="Ruidoso"/>
    <s v="No considerar"/>
    <x v="0"/>
  </r>
  <r>
    <n v="1102942"/>
    <s v="1BR, 1BTH Duplex W/ LRG OUTD SPACE"/>
    <x v="3182"/>
    <s v="Scooter"/>
    <s v="227 East 30th Street"/>
    <n v="10016"/>
    <x v="0"/>
    <s v="Kips Bay"/>
    <n v="4074268"/>
    <n v="-7397853"/>
    <x v="1"/>
    <x v="197"/>
    <x v="1"/>
    <n v="67"/>
    <d v="2019-06-15T00:00:00"/>
    <n v="0.89"/>
    <n v="1"/>
    <n v="5.6"/>
    <x v="0"/>
    <s v="Ruidoso"/>
    <s v="No considerar"/>
    <x v="0"/>
  </r>
  <r>
    <n v="2748064"/>
    <s v="Spacious 1 bedroom, prime location."/>
    <x v="3183"/>
    <s v="Al"/>
    <s v="Skyline Hotel 725"/>
    <n v="10019"/>
    <x v="0"/>
    <s v="Hell's Kitchen"/>
    <n v="407645"/>
    <n v="-7399314"/>
    <x v="1"/>
    <x v="17"/>
    <x v="3"/>
    <n v="36"/>
    <d v="2019-06-08T00:00:00"/>
    <n v="0.56999999999999995"/>
    <n v="1"/>
    <n v="5.6"/>
    <x v="0"/>
    <s v="Ruidoso"/>
    <s v="No considerar"/>
    <x v="0"/>
  </r>
  <r>
    <n v="3441130"/>
    <s v="New Building in Williamsburg"/>
    <x v="3184"/>
    <s v="Daniel"/>
    <s v="249 Devoe Street"/>
    <n v="11211"/>
    <x v="1"/>
    <s v="Williamsburg"/>
    <n v="4071409"/>
    <n v="-7393979"/>
    <x v="0"/>
    <x v="28"/>
    <x v="7"/>
    <n v="16"/>
    <d v="2019-04-05T00:00:00"/>
    <n v="0.26"/>
    <n v="1"/>
    <n v="6.9"/>
    <x v="0"/>
    <s v="Ruidoso"/>
    <s v="No considerar"/>
    <x v="0"/>
  </r>
  <r>
    <n v="4171406"/>
    <s v="Private room in artist's loft!"/>
    <x v="3185"/>
    <s v="Anna"/>
    <s v="16 Ten Eyck Street"/>
    <n v="11206"/>
    <x v="1"/>
    <s v="Williamsburg"/>
    <n v="407095"/>
    <n v="-7394945"/>
    <x v="0"/>
    <x v="59"/>
    <x v="6"/>
    <n v="86"/>
    <d v="2019-06-11T00:00:00"/>
    <n v="1.49"/>
    <n v="1"/>
    <n v="6.9"/>
    <x v="0"/>
    <s v="Ruidoso"/>
    <s v="No considerar"/>
    <x v="0"/>
  </r>
  <r>
    <n v="3248671"/>
    <s v="Private Room in Artist's Loft"/>
    <x v="3185"/>
    <s v="Anna"/>
    <s v="388 Union Avenue"/>
    <n v="11211"/>
    <x v="1"/>
    <s v="Williamsburg"/>
    <n v="4071207"/>
    <n v="-7395077"/>
    <x v="0"/>
    <x v="70"/>
    <x v="6"/>
    <n v="152"/>
    <d v="2019-06-18T00:00:00"/>
    <n v="2.5"/>
    <n v="1"/>
    <n v="6.9"/>
    <x v="0"/>
    <s v="Ruidoso"/>
    <s v="No considerar"/>
    <x v="0"/>
  </r>
  <r>
    <n v="4393519"/>
    <s v="Penthouse for 4th of July Weekend"/>
    <x v="3186"/>
    <s v="Vyacheslav"/>
    <s v="607 West 50th Street"/>
    <n v="10019"/>
    <x v="0"/>
    <s v="Hell's Kitchen"/>
    <n v="407659"/>
    <n v="-7399543"/>
    <x v="1"/>
    <x v="17"/>
    <x v="6"/>
    <n v="2"/>
    <d v="2015-01-02T00:00:00"/>
    <n v="0.04"/>
    <n v="1"/>
    <n v="5.6"/>
    <x v="0"/>
    <s v="Ruidoso"/>
    <s v="No considerar"/>
    <x v="0"/>
  </r>
  <r>
    <n v="1180537"/>
    <s v="spacious, tranquil east village apt"/>
    <x v="3187"/>
    <s v="Parker (&amp; Juan)"/>
    <s v="549 FDR Drive"/>
    <n v="10002"/>
    <x v="0"/>
    <s v="Lower East Side"/>
    <n v="4071646"/>
    <n v="-7397656"/>
    <x v="1"/>
    <x v="58"/>
    <x v="6"/>
    <n v="32"/>
    <d v="2019-04-06T00:00:00"/>
    <n v="0.44"/>
    <n v="1"/>
    <n v="5.6"/>
    <x v="0"/>
    <s v="Ruidoso"/>
    <s v="No considerar"/>
    <x v="0"/>
  </r>
  <r>
    <n v="4616865"/>
    <s v="Colorful Room in Crown Heights"/>
    <x v="3188"/>
    <s v="Kelly"/>
    <s v="568 Saint Marks Avenue"/>
    <n v="11216"/>
    <x v="1"/>
    <s v="Crown Heights"/>
    <n v="4067569"/>
    <n v="-7395548"/>
    <x v="0"/>
    <x v="85"/>
    <x v="10"/>
    <n v="0"/>
    <d v="2016-02-21T00:00:00"/>
    <n v="0.17"/>
    <n v="1"/>
    <n v="6.9"/>
    <x v="0"/>
    <s v="Ruidoso"/>
    <s v="Dentro del presupuesto"/>
    <x v="0"/>
  </r>
  <r>
    <n v="6742680"/>
    <s v="Spacious &amp; Charming Duplex in Upper East"/>
    <x v="3189"/>
    <s v="Ana"/>
    <s v="245 East 77th Street"/>
    <n v="10075"/>
    <x v="0"/>
    <s v="Upper East Side"/>
    <n v="4077259"/>
    <n v="-7395647"/>
    <x v="1"/>
    <x v="17"/>
    <x v="0"/>
    <n v="47"/>
    <d v="2019-03-24T00:00:00"/>
    <n v="0.95"/>
    <n v="1"/>
    <n v="5.6"/>
    <x v="0"/>
    <s v="Ruidoso"/>
    <s v="No considerar"/>
    <x v="0"/>
  </r>
  <r>
    <n v="5277117"/>
    <s v="Comfortable Crown Heights Room"/>
    <x v="3190"/>
    <s v="Ali"/>
    <s v="675 Saint Johns Place"/>
    <n v="11216"/>
    <x v="1"/>
    <s v="Crown Heights"/>
    <n v="4067221"/>
    <n v="-7395584"/>
    <x v="0"/>
    <x v="19"/>
    <x v="1"/>
    <n v="1"/>
    <d v="2015-05-16T00:00:00"/>
    <n v="0.02"/>
    <n v="1"/>
    <n v="6.9"/>
    <x v="0"/>
    <s v="Ruidoso"/>
    <s v="No considerar"/>
    <x v="0"/>
  </r>
  <r>
    <n v="1095106"/>
    <s v="Greenpoint - with your own space!"/>
    <x v="3191"/>
    <s v="Susan"/>
    <s v="107 Greenpoint Avenue"/>
    <n v="11222"/>
    <x v="1"/>
    <s v="Greenpoint"/>
    <n v="4073026"/>
    <n v="-7395596"/>
    <x v="0"/>
    <x v="50"/>
    <x v="3"/>
    <n v="54"/>
    <d v="2019-06-02T00:00:00"/>
    <n v="0.72"/>
    <n v="1"/>
    <n v="6.9"/>
    <x v="0"/>
    <s v="Ruidoso"/>
    <s v="No considerar"/>
    <x v="0"/>
  </r>
  <r>
    <n v="6134199"/>
    <s v="Stylish Pop-Art studio on trendy UWS"/>
    <x v="3192"/>
    <s v="Lalo"/>
    <s v="Trattoria Pesce Pasta 625"/>
    <n v="10024"/>
    <x v="0"/>
    <s v="Upper West Side"/>
    <n v="4078926"/>
    <n v="-7396989"/>
    <x v="1"/>
    <x v="196"/>
    <x v="6"/>
    <n v="161"/>
    <d v="2019-06-29T00:00:00"/>
    <n v="3.21"/>
    <n v="1"/>
    <n v="5.6"/>
    <x v="0"/>
    <s v="Ruidoso"/>
    <s v="No considerar"/>
    <x v="0"/>
  </r>
  <r>
    <n v="4799839"/>
    <s v="Private Room in Hell's Kitchen NYC"/>
    <x v="3193"/>
    <s v="Gaetano"/>
    <s v="319 West 38th Street"/>
    <n v="10018"/>
    <x v="0"/>
    <s v="Hell's Kitchen"/>
    <n v="4075511"/>
    <n v="-7399247"/>
    <x v="0"/>
    <x v="91"/>
    <x v="6"/>
    <n v="188"/>
    <d v="2019-07-03T00:00:00"/>
    <n v="4.01"/>
    <n v="1"/>
    <n v="5.6"/>
    <x v="0"/>
    <s v="Ruidoso"/>
    <s v="No considerar"/>
    <x v="0"/>
  </r>
  <r>
    <n v="1090732"/>
    <s v="You take living or bedroom!"/>
    <x v="3194"/>
    <s v="Alfred"/>
    <s v="Richmond Place Jamaica Avenue"/>
    <n v="11415"/>
    <x v="2"/>
    <s v="Richmond Hill"/>
    <n v="407017"/>
    <n v="-7382316"/>
    <x v="2"/>
    <x v="28"/>
    <x v="7"/>
    <n v="0"/>
    <d v="2019-06-30T00:00:00"/>
    <n v="0.02"/>
    <n v="5"/>
    <n v="6.24"/>
    <x v="0"/>
    <s v="Ruidoso"/>
    <s v="No considerar"/>
    <x v="0"/>
  </r>
  <r>
    <n v="1089619"/>
    <s v="Bright, Huge Room in 3 Bedroom Apt."/>
    <x v="3195"/>
    <s v="Gen"/>
    <s v="573 West 159th Street"/>
    <n v="10032"/>
    <x v="0"/>
    <s v="Washington Heights"/>
    <n v="4083535"/>
    <n v="-7394334"/>
    <x v="0"/>
    <x v="65"/>
    <x v="7"/>
    <n v="26"/>
    <d v="2019-06-25T00:00:00"/>
    <n v="0.67"/>
    <n v="1"/>
    <n v="5.6"/>
    <x v="0"/>
    <s v="Ruidoso"/>
    <s v="Dentro del presupuesto"/>
    <x v="0"/>
  </r>
  <r>
    <n v="1123737"/>
    <s v="Leelas Bright, Cosy, and furnushed room."/>
    <x v="3195"/>
    <s v="Gen"/>
    <s v="566 West 159th Street"/>
    <n v="10032"/>
    <x v="0"/>
    <s v="Washington Heights"/>
    <n v="4083479"/>
    <n v="-7394345"/>
    <x v="0"/>
    <x v="46"/>
    <x v="2"/>
    <n v="20"/>
    <d v="2019-06-23T00:00:00"/>
    <n v="0.54"/>
    <n v="1"/>
    <n v="5.6"/>
    <x v="0"/>
    <s v="Ruidoso"/>
    <s v="Dentro del presupuesto"/>
    <x v="0"/>
  </r>
  <r>
    <n v="3058087"/>
    <s v="Fully Furnished Luk Room including Air Conditiner!"/>
    <x v="3195"/>
    <s v="Gen"/>
    <s v="9 Fort Washington Avenue"/>
    <n v="10032"/>
    <x v="0"/>
    <s v="Washington Heights"/>
    <n v="4083568"/>
    <n v="-7394457"/>
    <x v="0"/>
    <x v="65"/>
    <x v="20"/>
    <n v="2"/>
    <d v="2019-06-16T00:00:00"/>
    <n v="0.15"/>
    <n v="1"/>
    <n v="5.6"/>
    <x v="0"/>
    <s v="Ruidoso"/>
    <s v="Dentro del presupuesto"/>
    <x v="0"/>
  </r>
  <r>
    <n v="2821294"/>
    <s v="Beautiful Furnished Room!"/>
    <x v="3195"/>
    <s v="Gen"/>
    <s v="525 West 158th Street"/>
    <n v="10032"/>
    <x v="0"/>
    <s v="Washington Heights"/>
    <n v="4083418"/>
    <n v="-7394274"/>
    <x v="0"/>
    <x v="185"/>
    <x v="11"/>
    <n v="18"/>
    <d v="2019-05-27T00:00:00"/>
    <n v="0.3"/>
    <n v="1"/>
    <n v="5.6"/>
    <x v="0"/>
    <s v="Ruidoso"/>
    <s v="Dentro del presupuesto"/>
    <x v="0"/>
  </r>
  <r>
    <n v="2997377"/>
    <s v="Cosy HUS Room, furnished &amp; all utilities included!"/>
    <x v="3195"/>
    <s v="Gen"/>
    <s v="3778 Broadway"/>
    <n v="10032"/>
    <x v="0"/>
    <s v="Washington Heights"/>
    <n v="4083383"/>
    <n v="-7394469"/>
    <x v="0"/>
    <x v="185"/>
    <x v="7"/>
    <n v="13"/>
    <d v="2019-05-11T00:00:00"/>
    <n v="0.36"/>
    <n v="1"/>
    <n v="5.6"/>
    <x v="0"/>
    <s v="Ruidoso"/>
    <s v="Dentro del presupuesto"/>
    <x v="0"/>
  </r>
  <r>
    <n v="4350952"/>
    <s v="Brooklyn Brownstone Clinton hill"/>
    <x v="3196"/>
    <s v="Joshua"/>
    <s v="105 Gates Avenue"/>
    <n v="11238"/>
    <x v="1"/>
    <s v="Clinton Hill"/>
    <n v="4068485"/>
    <n v="-739643"/>
    <x v="0"/>
    <x v="185"/>
    <x v="12"/>
    <n v="9"/>
    <d v="2017-11-24T00:00:00"/>
    <n v="0.16"/>
    <n v="1"/>
    <n v="6.9"/>
    <x v="0"/>
    <s v="Ruidoso"/>
    <s v="Dentro del presupuesto"/>
    <x v="0"/>
  </r>
  <r>
    <n v="2102344"/>
    <s v="Cozy Private Room in Artsy Bushwick"/>
    <x v="3197"/>
    <s v="Angela"/>
    <s v="La Perla Del Ulua 354"/>
    <n v="11237"/>
    <x v="1"/>
    <s v="Bushwick"/>
    <n v="4070381"/>
    <n v="-7392766"/>
    <x v="0"/>
    <x v="237"/>
    <x v="0"/>
    <n v="2"/>
    <d v="2014-01-03T00:00:00"/>
    <n v="0.03"/>
    <n v="1"/>
    <n v="6.9"/>
    <x v="0"/>
    <s v="Ruidoso"/>
    <s v="No considerar"/>
    <x v="0"/>
  </r>
  <r>
    <n v="6391062"/>
    <s v="Cozy, artistic room in Brooklyn Apt"/>
    <x v="3198"/>
    <s v="Elle"/>
    <s v="57 Hancock Street"/>
    <n v="11216"/>
    <x v="1"/>
    <s v="Bedford-Stuyvesant"/>
    <n v="4068217"/>
    <n v="-739534"/>
    <x v="0"/>
    <x v="46"/>
    <x v="0"/>
    <n v="3"/>
    <d v="2018-01-07T00:00:00"/>
    <n v="0.06"/>
    <n v="1"/>
    <n v="6.9"/>
    <x v="0"/>
    <s v="Ruidoso"/>
    <s v="No considerar"/>
    <x v="0"/>
  </r>
  <r>
    <n v="5812875"/>
    <s v="Large studio, view on Central Park"/>
    <x v="3199"/>
    <s v="Geoffroy"/>
    <s v="Broadway &amp; 69th Street Broadway"/>
    <n v="10034"/>
    <x v="0"/>
    <s v="Upper West Side"/>
    <n v="4077647"/>
    <n v="-7398211"/>
    <x v="1"/>
    <x v="91"/>
    <x v="1"/>
    <n v="0"/>
    <d v="2019-06-21T00:00:00"/>
    <n v="0.65"/>
    <n v="1"/>
    <n v="5.6"/>
    <x v="0"/>
    <s v="Ruidoso"/>
    <s v="No considerar"/>
    <x v="0"/>
  </r>
  <r>
    <n v="1221962"/>
    <s v="Newly Renovated West Village Privat"/>
    <x v="3200"/>
    <s v="Karim"/>
    <s v="The Vanguard Chelsea 77"/>
    <n v="10010"/>
    <x v="0"/>
    <s v="Flatiron District"/>
    <n v="4074389"/>
    <n v="-7399159"/>
    <x v="0"/>
    <x v="39"/>
    <x v="1"/>
    <n v="17"/>
    <d v="2016-09-27T00:00:00"/>
    <n v="0.25"/>
    <n v="1"/>
    <n v="5.6"/>
    <x v="0"/>
    <s v="Ruidoso"/>
    <s v="No considerar"/>
    <x v="0"/>
  </r>
  <r>
    <n v="1083888"/>
    <s v="Verna's Brownstone  (no stove, no gatherings)"/>
    <x v="3201"/>
    <s v="Verna"/>
    <s v="782 Hancock Street"/>
    <n v="11233"/>
    <x v="1"/>
    <s v="Bedford-Stuyvesant"/>
    <n v="4068532"/>
    <n v="-7392429"/>
    <x v="0"/>
    <x v="15"/>
    <x v="1"/>
    <n v="14"/>
    <d v="2019-03-08T00:00:00"/>
    <n v="0.2"/>
    <n v="1"/>
    <n v="6.9"/>
    <x v="0"/>
    <s v="Ruidoso"/>
    <s v="No considerar"/>
    <x v="0"/>
  </r>
  <r>
    <n v="1329559"/>
    <s v="Sunny master bedroom Room in LowerEastSide/Nolita"/>
    <x v="3202"/>
    <s v="Nami"/>
    <s v="55B Delancey Street"/>
    <n v="10002"/>
    <x v="0"/>
    <s v="Lower East Side"/>
    <n v="4071925"/>
    <n v="-7399123"/>
    <x v="0"/>
    <x v="45"/>
    <x v="1"/>
    <n v="86"/>
    <d v="2019-06-23T00:00:00"/>
    <n v="2.87"/>
    <n v="1"/>
    <n v="5.6"/>
    <x v="0"/>
    <s v="Ruidoso"/>
    <s v="No considerar"/>
    <x v="0"/>
  </r>
  <r>
    <n v="1080816"/>
    <s v="Cozy apartment in Greenpoint"/>
    <x v="3203"/>
    <s v="Hasan"/>
    <s v="107 Russell Street"/>
    <n v="11222"/>
    <x v="1"/>
    <s v="Greenpoint"/>
    <n v="4072428"/>
    <n v="-7394472"/>
    <x v="1"/>
    <x v="165"/>
    <x v="12"/>
    <n v="6"/>
    <d v="2018-10-06T00:00:00"/>
    <n v="0.1"/>
    <n v="1"/>
    <n v="6.9"/>
    <x v="0"/>
    <s v="Ruidoso"/>
    <s v="No considerar"/>
    <x v="0"/>
  </r>
  <r>
    <n v="1080766"/>
    <s v="Summer Special Price Times Square"/>
    <x v="3204"/>
    <s v="Maja &amp; Pierre"/>
    <s v="Morgan Stanley Building 1585"/>
    <n v="10019"/>
    <x v="0"/>
    <s v="Theater District"/>
    <n v="4075964"/>
    <n v="-7398534"/>
    <x v="0"/>
    <x v="115"/>
    <x v="6"/>
    <n v="243"/>
    <d v="2019-06-27T00:00:00"/>
    <n v="3.22"/>
    <n v="1"/>
    <n v="5.6"/>
    <x v="0"/>
    <s v="Ruidoso"/>
    <s v="No considerar"/>
    <x v="0"/>
  </r>
  <r>
    <n v="1080543"/>
    <s v="Sunny Sunset Park Artist Loft"/>
    <x v="3205"/>
    <s v="Doug"/>
    <s v="147 41st Street"/>
    <n v="11232"/>
    <x v="1"/>
    <s v="Sunset Park"/>
    <n v="4065475"/>
    <n v="-7401211"/>
    <x v="1"/>
    <x v="105"/>
    <x v="6"/>
    <n v="70"/>
    <d v="2019-06-24T00:00:00"/>
    <n v="0.96"/>
    <n v="1"/>
    <n v="6.9"/>
    <x v="0"/>
    <s v="Ruidoso"/>
    <s v="No considerar"/>
    <x v="0"/>
  </r>
  <r>
    <n v="1131422"/>
    <s v="ART HOUSE BIGGIE SMALL"/>
    <x v="3206"/>
    <s v="@ Art House Monique"/>
    <s v="555 Throop Avenue"/>
    <n v="11216"/>
    <x v="1"/>
    <s v="Bedford-Stuyvesant"/>
    <n v="4068312"/>
    <n v="-7394082"/>
    <x v="0"/>
    <x v="65"/>
    <x v="1"/>
    <n v="66"/>
    <d v="2019-06-17T00:00:00"/>
    <n v="0.89"/>
    <n v="1"/>
    <n v="6.9"/>
    <x v="0"/>
    <s v="Ruidoso"/>
    <s v="No considerar"/>
    <x v="0"/>
  </r>
  <r>
    <n v="1121502"/>
    <s v="ART HOUSE VAULT"/>
    <x v="3206"/>
    <s v="@ Art House Monique"/>
    <s v="343 Halsey Street"/>
    <n v="11216"/>
    <x v="1"/>
    <s v="Bedford-Stuyvesant"/>
    <n v="4068316"/>
    <n v="-7393906"/>
    <x v="0"/>
    <x v="28"/>
    <x v="1"/>
    <n v="65"/>
    <d v="2019-05-24T00:00:00"/>
    <n v="0.87"/>
    <n v="1"/>
    <n v="6.9"/>
    <x v="0"/>
    <s v="Ruidoso"/>
    <s v="No considerar"/>
    <x v="0"/>
  </r>
  <r>
    <n v="5611893"/>
    <s v="Clean BD: Heart of the East Village"/>
    <x v="3207"/>
    <s v="Karly"/>
    <s v="137 1st Avenue"/>
    <n v="10003"/>
    <x v="0"/>
    <s v="East Village"/>
    <n v="4072795"/>
    <n v="-7398539"/>
    <x v="0"/>
    <x v="14"/>
    <x v="3"/>
    <n v="6"/>
    <d v="2019-06-24T00:00:00"/>
    <n v="0.14000000000000001"/>
    <n v="1"/>
    <n v="5.6"/>
    <x v="0"/>
    <s v="Ruidoso"/>
    <s v="No considerar"/>
    <x v="0"/>
  </r>
  <r>
    <n v="1077176"/>
    <s v="Beautiful Gramercy duplex loft with terrace"/>
    <x v="3208"/>
    <s v="Shayne"/>
    <s v="234 East 23rd Street"/>
    <n v="10010"/>
    <x v="0"/>
    <s v="Gramercy"/>
    <n v="4073807"/>
    <n v="-7398187"/>
    <x v="1"/>
    <x v="292"/>
    <x v="11"/>
    <n v="23"/>
    <d v="2019-05-18T00:00:00"/>
    <n v="0.61"/>
    <n v="1"/>
    <n v="5.6"/>
    <x v="0"/>
    <s v="Ruidoso"/>
    <s v="No considerar"/>
    <x v="0"/>
  </r>
  <r>
    <n v="1077179"/>
    <s v="Large luxury 1 bedroom loft in Gramercy"/>
    <x v="3208"/>
    <s v="Shayne"/>
    <s v="210 East 22nd Street"/>
    <n v="10010"/>
    <x v="0"/>
    <s v="Gramercy"/>
    <n v="4073775"/>
    <n v="-7398324"/>
    <x v="1"/>
    <x v="21"/>
    <x v="11"/>
    <n v="17"/>
    <d v="2019-01-31T00:00:00"/>
    <n v="0.39"/>
    <n v="1"/>
    <n v="5.6"/>
    <x v="0"/>
    <s v="Ruidoso"/>
    <s v="No considerar"/>
    <x v="0"/>
  </r>
  <r>
    <n v="4588689"/>
    <s v="One Bedroom East Village New York"/>
    <x v="3209"/>
    <s v="Cynthia"/>
    <s v="430 East 6th Street"/>
    <n v="10009"/>
    <x v="0"/>
    <s v="East Village"/>
    <n v="4072556"/>
    <n v="-7398504"/>
    <x v="1"/>
    <x v="153"/>
    <x v="1"/>
    <n v="0"/>
    <d v="2019-03-30T00:00:00"/>
    <n v="0.63"/>
    <n v="1"/>
    <n v="5.6"/>
    <x v="0"/>
    <s v="Ruidoso"/>
    <s v="No considerar"/>
    <x v="0"/>
  </r>
  <r>
    <n v="4305170"/>
    <s v="Cute ethnic cosy private studio!"/>
    <x v="3210"/>
    <s v="Mona"/>
    <s v="596 Washington Avenue"/>
    <n v="11238"/>
    <x v="1"/>
    <s v="Clinton Hill"/>
    <n v="4068147"/>
    <n v="-7396488"/>
    <x v="1"/>
    <x v="9"/>
    <x v="6"/>
    <n v="88"/>
    <d v="2019-06-22T00:00:00"/>
    <n v="1.53"/>
    <n v="1"/>
    <n v="6.9"/>
    <x v="0"/>
    <s v="Ruidoso"/>
    <s v="No considerar"/>
    <x v="0"/>
  </r>
  <r>
    <n v="4397455"/>
    <s v="Quiet 2 bedroom retreat in the heart of Brooklyn"/>
    <x v="3211"/>
    <s v="Gina"/>
    <s v="1215 East 85th Street"/>
    <n v="11236"/>
    <x v="1"/>
    <s v="Canarsie"/>
    <n v="4063269"/>
    <n v="-7390358"/>
    <x v="1"/>
    <x v="12"/>
    <x v="3"/>
    <n v="60"/>
    <d v="2019-06-22T00:00:00"/>
    <n v="1.1200000000000001"/>
    <n v="1"/>
    <n v="6.9"/>
    <x v="0"/>
    <s v="Ruidoso"/>
    <s v="No considerar"/>
    <x v="0"/>
  </r>
  <r>
    <n v="1074155"/>
    <s v="Big 1st Meal, Kind Host, Ace Space"/>
    <x v="3212"/>
    <s v="Nancy"/>
    <s v="432 East 120th Street"/>
    <n v="10035"/>
    <x v="0"/>
    <s v="East Harlem"/>
    <n v="4079794"/>
    <n v="-7393223"/>
    <x v="0"/>
    <x v="100"/>
    <x v="1"/>
    <n v="323"/>
    <d v="2019-07-01T00:00:00"/>
    <n v="4.3"/>
    <n v="1"/>
    <n v="5.6"/>
    <x v="0"/>
    <s v="Ruidoso"/>
    <s v="No considerar"/>
    <x v="0"/>
  </r>
  <r>
    <n v="1102858"/>
    <s v="Brownstone Flat on Tree-Lined Block"/>
    <x v="3213"/>
    <s v="Eric"/>
    <s v="1001 Sterling Place"/>
    <n v="11213"/>
    <x v="1"/>
    <s v="Crown Heights"/>
    <n v="4067271"/>
    <n v="-7394551"/>
    <x v="1"/>
    <x v="49"/>
    <x v="1"/>
    <n v="349"/>
    <d v="2019-06-30T00:00:00"/>
    <n v="4.7300000000000004"/>
    <n v="1"/>
    <n v="6.9"/>
    <x v="0"/>
    <s v="Ruidoso"/>
    <s v="No considerar"/>
    <x v="0"/>
  </r>
  <r>
    <n v="1442495"/>
    <s v="Spacious Duplex in Fun &amp; Hip Area"/>
    <x v="3213"/>
    <s v="Eric"/>
    <s v="794 Prospect Place"/>
    <n v="11216"/>
    <x v="1"/>
    <s v="Crown Heights"/>
    <n v="4067427"/>
    <n v="-7395042"/>
    <x v="1"/>
    <x v="111"/>
    <x v="6"/>
    <n v="16"/>
    <d v="2019-06-09T00:00:00"/>
    <n v="0.24"/>
    <n v="1"/>
    <n v="6.9"/>
    <x v="0"/>
    <s v="Ruidoso"/>
    <s v="No considerar"/>
    <x v="0"/>
  </r>
  <r>
    <n v="2659183"/>
    <s v="Luxury 5BR Townhouse, Upper East"/>
    <x v="3214"/>
    <s v="Isabel"/>
    <s v="116 East 68th Street"/>
    <n v="10065"/>
    <x v="0"/>
    <s v="Upper East Side"/>
    <n v="4076791"/>
    <n v="-7396509"/>
    <x v="1"/>
    <x v="303"/>
    <x v="0"/>
    <n v="32"/>
    <d v="2018-09-23T00:00:00"/>
    <n v="0.53"/>
    <n v="5"/>
    <n v="6.2"/>
    <x v="0"/>
    <s v="Ruidoso"/>
    <s v="No considerar"/>
    <x v="0"/>
  </r>
  <r>
    <n v="2407196"/>
    <s v="Harlem 1 BR, Private Master Bath"/>
    <x v="3215"/>
    <s v="Annette"/>
    <s v="220 West 140th Street"/>
    <n v="10030"/>
    <x v="0"/>
    <s v="Harlem"/>
    <n v="4081904"/>
    <n v="-7394325"/>
    <x v="0"/>
    <x v="97"/>
    <x v="6"/>
    <n v="182"/>
    <d v="2019-06-23T00:00:00"/>
    <n v="2.85"/>
    <n v="1"/>
    <n v="5.6"/>
    <x v="0"/>
    <s v="Ruidoso"/>
    <s v="No considerar"/>
    <x v="0"/>
  </r>
  <r>
    <n v="1072212"/>
    <s v="Relaxed in New York"/>
    <x v="3216"/>
    <s v="Eo"/>
    <s v="310 West 148th Street"/>
    <n v="10039"/>
    <x v="0"/>
    <s v="Harlem"/>
    <n v="40825"/>
    <n v="-7394132"/>
    <x v="0"/>
    <x v="19"/>
    <x v="0"/>
    <n v="145"/>
    <d v="2019-06-09T00:00:00"/>
    <n v="1.97"/>
    <n v="1"/>
    <n v="5.6"/>
    <x v="0"/>
    <s v="Ruidoso"/>
    <s v="No considerar"/>
    <x v="0"/>
  </r>
  <r>
    <n v="5188746"/>
    <s v="FANTASTIC MANHATTAN LIVING 5 day Minimum"/>
    <x v="3217"/>
    <s v="Patricio"/>
    <s v="499 West 129th Street"/>
    <n v="10027"/>
    <x v="0"/>
    <s v="Harlem"/>
    <n v="4081502"/>
    <n v="-739546"/>
    <x v="1"/>
    <x v="29"/>
    <x v="15"/>
    <n v="7"/>
    <d v="2018-02-26T00:00:00"/>
    <n v="0.28000000000000003"/>
    <n v="1"/>
    <n v="5.6"/>
    <x v="0"/>
    <s v="Ruidoso"/>
    <s v="Dentro del presupuesto"/>
    <x v="0"/>
  </r>
  <r>
    <n v="1071743"/>
    <s v="Brooklyn Family Friendly Brownstone"/>
    <x v="3218"/>
    <s v="Tara"/>
    <s v="890 Saint Johns Place"/>
    <n v="11216"/>
    <x v="1"/>
    <s v="Crown Heights"/>
    <n v="4067151"/>
    <n v="-7394885"/>
    <x v="1"/>
    <x v="17"/>
    <x v="6"/>
    <n v="3"/>
    <d v="2017-05-29T00:00:00"/>
    <n v="0.08"/>
    <n v="1"/>
    <n v="6.9"/>
    <x v="0"/>
    <s v="Ruidoso"/>
    <s v="No considerar"/>
    <x v="0"/>
  </r>
  <r>
    <n v="1231273"/>
    <s v="LUXURY TIMES SQUARE APARTMENT"/>
    <x v="3219"/>
    <s v="Dan"/>
    <s v="510 West 45th Street"/>
    <n v="10036"/>
    <x v="0"/>
    <s v="Hell's Kitchen"/>
    <n v="4076168"/>
    <n v="-739949"/>
    <x v="1"/>
    <x v="17"/>
    <x v="6"/>
    <n v="52"/>
    <d v="2019-04-10T00:00:00"/>
    <n v="0.71"/>
    <n v="1"/>
    <n v="5.6"/>
    <x v="0"/>
    <s v="Ruidoso"/>
    <s v="No considerar"/>
    <x v="0"/>
  </r>
  <r>
    <n v="1092760"/>
    <s v="Private Entrance - Backyard Summer Dining - Enjoy"/>
    <x v="3220"/>
    <s v="Michelle"/>
    <s v="Urban Classics Auto Repair 56"/>
    <n v="11205"/>
    <x v="1"/>
    <s v="Bedford-Stuyvesant"/>
    <n v="4069034"/>
    <n v="-7395321"/>
    <x v="1"/>
    <x v="7"/>
    <x v="7"/>
    <n v="195"/>
    <d v="2019-07-03T00:00:00"/>
    <n v="2.72"/>
    <n v="1"/>
    <n v="6.9"/>
    <x v="0"/>
    <s v="Ruidoso"/>
    <s v="No considerar"/>
    <x v="0"/>
  </r>
  <r>
    <n v="3908094"/>
    <s v="Spacious Comfy Bedroom in Bushwick"/>
    <x v="3221"/>
    <s v="Marine"/>
    <s v="279 McKibbin Street"/>
    <n v="11206"/>
    <x v="1"/>
    <s v="Williamsburg"/>
    <n v="4070617"/>
    <n v="-7393674"/>
    <x v="0"/>
    <x v="30"/>
    <x v="2"/>
    <n v="5"/>
    <d v="2017-09-20T00:00:00"/>
    <n v="0.11"/>
    <n v="1"/>
    <n v="6.9"/>
    <x v="0"/>
    <s v="Ruidoso"/>
    <s v="No considerar"/>
    <x v="0"/>
  </r>
  <r>
    <n v="1069287"/>
    <s v="Park Slope 1br by Barclays Center/Prospect Park!"/>
    <x v="3222"/>
    <s v="Stephanie"/>
    <s v="NYC Pet 300"/>
    <n v="11211"/>
    <x v="1"/>
    <s v="Williamsburg"/>
    <n v="4071273"/>
    <n v="-7394399"/>
    <x v="1"/>
    <x v="95"/>
    <x v="11"/>
    <n v="16"/>
    <d v="2017-12-02T00:00:00"/>
    <n v="0.21"/>
    <n v="1"/>
    <n v="6.9"/>
    <x v="0"/>
    <s v="Ruidoso"/>
    <s v="No considerar"/>
    <x v="0"/>
  </r>
  <r>
    <n v="1067251"/>
    <s v="Entire home/apt in New York"/>
    <x v="3223"/>
    <s v="Patrick"/>
    <s v="104 Avenue C"/>
    <n v="10009"/>
    <x v="0"/>
    <s v="East Village"/>
    <n v="407239"/>
    <n v="-7397869"/>
    <x v="1"/>
    <x v="140"/>
    <x v="2"/>
    <n v="0"/>
    <d v="2017-07-12T00:00:00"/>
    <n v="0.02"/>
    <n v="1"/>
    <n v="5.7"/>
    <x v="0"/>
    <s v="Ruidoso"/>
    <s v="No considerar"/>
    <x v="0"/>
  </r>
  <r>
    <n v="3664714"/>
    <s v="Great Greenpoint Apartment"/>
    <x v="3224"/>
    <s v="Tim"/>
    <s v="172 Eagle Street"/>
    <n v="11222"/>
    <x v="1"/>
    <s v="Greenpoint"/>
    <n v="4073526"/>
    <n v="-7395375"/>
    <x v="1"/>
    <x v="7"/>
    <x v="0"/>
    <n v="34"/>
    <d v="2018-05-19T00:00:00"/>
    <n v="0.56999999999999995"/>
    <n v="1"/>
    <n v="6.9"/>
    <x v="0"/>
    <s v="Ruidoso"/>
    <s v="No considerar"/>
    <x v="0"/>
  </r>
  <r>
    <n v="1069266"/>
    <s v="Stay like a real New Yorker!"/>
    <x v="3225"/>
    <s v="Michael"/>
    <s v="The Sutton East 345"/>
    <n v="10022"/>
    <x v="0"/>
    <s v="Midtown"/>
    <n v="4075783"/>
    <n v="-7396383"/>
    <x v="1"/>
    <x v="8"/>
    <x v="6"/>
    <n v="146"/>
    <d v="2019-06-09T00:00:00"/>
    <n v="1.94"/>
    <n v="1"/>
    <n v="5.6"/>
    <x v="0"/>
    <s v="Ruidoso"/>
    <s v="No considerar"/>
    <x v="0"/>
  </r>
  <r>
    <n v="1752112"/>
    <s v="NYC Central Park family apt - 3bdr"/>
    <x v="3226"/>
    <s v="Alexana"/>
    <s v="131 Riverside Drive"/>
    <n v="10024"/>
    <x v="0"/>
    <s v="Upper West Side"/>
    <n v="4078952"/>
    <n v="-7398097"/>
    <x v="1"/>
    <x v="113"/>
    <x v="7"/>
    <n v="19"/>
    <d v="2019-04-27T00:00:00"/>
    <n v="0.28000000000000003"/>
    <n v="1"/>
    <n v="5.7"/>
    <x v="0"/>
    <s v="Ruidoso"/>
    <s v="No considerar"/>
    <x v="0"/>
  </r>
  <r>
    <n v="5593679"/>
    <s v="Luxury Upper West Side Studio"/>
    <x v="3227"/>
    <s v="Sue"/>
    <s v="Sol Bloom Playground West 92nd Street"/>
    <n v="10025"/>
    <x v="0"/>
    <s v="Upper West Side"/>
    <n v="4078965"/>
    <n v="-739687"/>
    <x v="1"/>
    <x v="29"/>
    <x v="11"/>
    <n v="7"/>
    <d v="2019-04-30T00:00:00"/>
    <n v="0.14000000000000001"/>
    <n v="1"/>
    <n v="5.6"/>
    <x v="0"/>
    <s v="Ruidoso"/>
    <s v="Dentro del presupuesto"/>
    <x v="0"/>
  </r>
  <r>
    <n v="3401271"/>
    <s v="Suite Lounge"/>
    <x v="3228"/>
    <s v="Amy"/>
    <s v="1925 3rd Avenue"/>
    <n v="10029"/>
    <x v="0"/>
    <s v="East Harlem"/>
    <n v="4079191"/>
    <n v="-7394433"/>
    <x v="1"/>
    <x v="39"/>
    <x v="0"/>
    <n v="225"/>
    <d v="2019-07-01T00:00:00"/>
    <n v="3.69"/>
    <n v="1"/>
    <n v="5.6"/>
    <x v="0"/>
    <s v="Ruidoso"/>
    <s v="No considerar"/>
    <x v="0"/>
  </r>
  <r>
    <n v="1063020"/>
    <s v="Private Brownstone"/>
    <x v="3228"/>
    <s v="Amy"/>
    <s v="160 East 110th Street"/>
    <n v="10029"/>
    <x v="0"/>
    <s v="East Harlem"/>
    <n v="4079417"/>
    <n v="-7394376"/>
    <x v="1"/>
    <x v="7"/>
    <x v="20"/>
    <n v="235"/>
    <d v="2019-05-31T00:00:00"/>
    <n v="3.14"/>
    <n v="1"/>
    <n v="5.6"/>
    <x v="0"/>
    <s v="Ruidoso"/>
    <s v="No considerar"/>
    <x v="0"/>
  </r>
  <r>
    <n v="1124012"/>
    <s v="FOODIE HAVEN -ENJOY THE REAL NYC :)"/>
    <x v="3229"/>
    <s v="Meredith"/>
    <s v="280 East 10th Street"/>
    <n v="10009"/>
    <x v="0"/>
    <s v="East Village"/>
    <n v="4072778"/>
    <n v="-7398305"/>
    <x v="0"/>
    <x v="0"/>
    <x v="6"/>
    <n v="246"/>
    <d v="2019-06-11T00:00:00"/>
    <n v="3.3"/>
    <n v="1"/>
    <n v="5.6"/>
    <x v="0"/>
    <s v="Ruidoso"/>
    <s v="No considerar"/>
    <x v="0"/>
  </r>
  <r>
    <n v="4470423"/>
    <s v="Large One Bedroom near Union square"/>
    <x v="3230"/>
    <s v="Katie"/>
    <s v="242 East 19th Street"/>
    <n v="10003"/>
    <x v="0"/>
    <s v="Gramercy"/>
    <n v="4073549"/>
    <n v="-7398311"/>
    <x v="1"/>
    <x v="54"/>
    <x v="1"/>
    <n v="0"/>
    <d v="2016-07-25T00:00:00"/>
    <n v="3.02"/>
    <n v="1"/>
    <n v="5.6"/>
    <x v="0"/>
    <s v="Ruidoso"/>
    <s v="No considerar"/>
    <x v="0"/>
  </r>
  <r>
    <n v="1060019"/>
    <s v="Modern Duplex 1 bdrm , 1.5 Baths + terrace!"/>
    <x v="3231"/>
    <s v="Mark"/>
    <s v="222 East 80th Street"/>
    <n v="10075"/>
    <x v="0"/>
    <s v="Upper East Side"/>
    <n v="407744"/>
    <n v="-7395578"/>
    <x v="1"/>
    <x v="27"/>
    <x v="1"/>
    <n v="116"/>
    <d v="2019-06-17T00:00:00"/>
    <n v="1.54"/>
    <n v="1"/>
    <n v="5.6"/>
    <x v="0"/>
    <s v="Ruidoso"/>
    <s v="No considerar"/>
    <x v="0"/>
  </r>
  <r>
    <n v="4270683"/>
    <s v="Very nice studio 15 mins to the heart of Manhattan"/>
    <x v="3232"/>
    <s v="Daniela"/>
    <s v="44-11 28th Avenue"/>
    <n v="11103"/>
    <x v="2"/>
    <s v="Astoria"/>
    <n v="4076386"/>
    <n v="-7391002"/>
    <x v="1"/>
    <x v="7"/>
    <x v="0"/>
    <n v="3"/>
    <d v="2019-01-07T00:00:00"/>
    <n v="0.05"/>
    <n v="5"/>
    <n v="6.24"/>
    <x v="0"/>
    <s v="Ruidoso"/>
    <s v="No considerar"/>
    <x v="0"/>
  </r>
  <r>
    <n v="4453233"/>
    <s v="Cozy Hells Kitchen/Times Sq 2BR"/>
    <x v="3233"/>
    <s v="Ariel"/>
    <s v="695 9th Avenue"/>
    <n v="10036"/>
    <x v="0"/>
    <s v="Hell's Kitchen"/>
    <n v="4076221"/>
    <n v="-7399028"/>
    <x v="1"/>
    <x v="23"/>
    <x v="1"/>
    <n v="8"/>
    <d v="2015-10-18T00:00:00"/>
    <n v="0.14000000000000001"/>
    <n v="1"/>
    <n v="5.6"/>
    <x v="0"/>
    <s v="Ruidoso"/>
    <s v="No considerar"/>
    <x v="0"/>
  </r>
  <r>
    <n v="1057022"/>
    <s v="Spacious 1br East Village Apartment"/>
    <x v="3234"/>
    <s v="Shunan"/>
    <s v="83 East 4th Street"/>
    <n v="10003"/>
    <x v="0"/>
    <s v="East Village"/>
    <n v="407265"/>
    <s v="-73.99"/>
    <x v="1"/>
    <x v="191"/>
    <x v="2"/>
    <n v="16"/>
    <d v="2018-09-27T00:00:00"/>
    <n v="0.25"/>
    <n v="1"/>
    <n v="5.6"/>
    <x v="0"/>
    <s v="Ruidoso"/>
    <s v="No considerar"/>
    <x v="0"/>
  </r>
  <r>
    <n v="1056119"/>
    <s v="Cozy Private Space in Williamsburg Townhome"/>
    <x v="3235"/>
    <s v="Clyde"/>
    <s v="391 Lorimer Street"/>
    <n v="11206"/>
    <x v="1"/>
    <s v="Williamsburg"/>
    <n v="4070851"/>
    <n v="-73949"/>
    <x v="1"/>
    <x v="112"/>
    <x v="3"/>
    <n v="112"/>
    <d v="2019-07-02T00:00:00"/>
    <n v="1.49"/>
    <n v="1"/>
    <n v="6.9"/>
    <x v="0"/>
    <s v="Ruidoso"/>
    <s v="No considerar"/>
    <x v="0"/>
  </r>
  <r>
    <n v="3476105"/>
    <s v="Your own private big Brooklyn apt!"/>
    <x v="3236"/>
    <s v="Ala"/>
    <s v="59 Madison Street"/>
    <n v="11238"/>
    <x v="1"/>
    <s v="Bedford-Stuyvesant"/>
    <n v="4068422"/>
    <n v="-7395666"/>
    <x v="1"/>
    <x v="132"/>
    <x v="3"/>
    <n v="142"/>
    <d v="2019-05-28T00:00:00"/>
    <n v="2.34"/>
    <n v="1"/>
    <n v="6.9"/>
    <x v="0"/>
    <s v="Ruidoso"/>
    <s v="No considerar"/>
    <x v="0"/>
  </r>
  <r>
    <n v="1055029"/>
    <s v="Washington Heights/Inwood apartment"/>
    <x v="3237"/>
    <s v="Emilie"/>
    <s v="34 Bogardus Place"/>
    <n v="10040"/>
    <x v="0"/>
    <s v="Inwood"/>
    <n v="4085933"/>
    <n v="-7392863"/>
    <x v="0"/>
    <x v="142"/>
    <x v="1"/>
    <n v="46"/>
    <d v="2019-07-07T00:00:00"/>
    <n v="0.79"/>
    <n v="1"/>
    <n v="5.6"/>
    <x v="0"/>
    <s v="Ruidoso"/>
    <s v="No considerar"/>
    <x v="0"/>
  </r>
  <r>
    <n v="4472978"/>
    <s v="Charming Studio in a Great location"/>
    <x v="3238"/>
    <s v="Catia"/>
    <s v="The Spiral 66"/>
    <n v="10001"/>
    <x v="0"/>
    <s v="Hell's Kitchen"/>
    <n v="4075531"/>
    <n v="-7399945"/>
    <x v="1"/>
    <x v="63"/>
    <x v="1"/>
    <n v="136"/>
    <d v="2019-07-05T00:00:00"/>
    <n v="2.94"/>
    <n v="1"/>
    <n v="5.6"/>
    <x v="0"/>
    <s v="Ruidoso"/>
    <s v="No considerar"/>
    <x v="0"/>
  </r>
  <r>
    <n v="5656639"/>
    <s v="Modern Luxury in brownstone at Central Park"/>
    <x v="3239"/>
    <s v="Clay"/>
    <s v="634 Columbus Avenue"/>
    <n v="10024"/>
    <x v="0"/>
    <s v="Upper West Side"/>
    <n v="4078974"/>
    <n v="-7397018"/>
    <x v="1"/>
    <x v="31"/>
    <x v="7"/>
    <n v="15"/>
    <d v="2019-05-24T00:00:00"/>
    <n v="0.28999999999999998"/>
    <n v="1"/>
    <n v="5.6"/>
    <x v="0"/>
    <s v="Ruidoso"/>
    <s v="No considerar"/>
    <x v="0"/>
  </r>
  <r>
    <n v="5185359"/>
    <s v="1.5 Bedroom - Artist's Retreat"/>
    <x v="3240"/>
    <s v="Amy"/>
    <s v="32-44 31st Street"/>
    <n v="11106"/>
    <x v="2"/>
    <s v="Long Island City"/>
    <n v="4076117"/>
    <n v="-739265"/>
    <x v="1"/>
    <x v="49"/>
    <x v="6"/>
    <n v="19"/>
    <d v="2018-02-17T00:00:00"/>
    <n v="0.41"/>
    <n v="5"/>
    <n v="6.24"/>
    <x v="0"/>
    <s v="Ruidoso"/>
    <s v="No considerar"/>
    <x v="0"/>
  </r>
  <r>
    <n v="4405156"/>
    <s v="CHEAP &amp; CONVENIENT"/>
    <x v="3241"/>
    <s v="Christine"/>
    <s v="110 East 99th Street"/>
    <n v="10029"/>
    <x v="0"/>
    <s v="East Harlem"/>
    <n v="4078802"/>
    <n v="-7395026"/>
    <x v="1"/>
    <x v="89"/>
    <x v="3"/>
    <n v="68"/>
    <d v="2019-06-25T00:00:00"/>
    <n v="1.2"/>
    <n v="1"/>
    <n v="5.6"/>
    <x v="0"/>
    <s v="Ruidoso"/>
    <s v="No considerar"/>
    <x v="0"/>
  </r>
  <r>
    <n v="6504972"/>
    <s v="Gem of Bushwick"/>
    <x v="3242"/>
    <s v="Jaamil"/>
    <s v="1490 DeKalb Avenue"/>
    <n v="11237"/>
    <x v="1"/>
    <s v="Bushwick"/>
    <n v="4070154"/>
    <n v="-7392154"/>
    <x v="0"/>
    <x v="66"/>
    <x v="10"/>
    <n v="22"/>
    <d v="2019-05-16T00:00:00"/>
    <n v="0.47"/>
    <n v="1"/>
    <n v="6.9"/>
    <x v="0"/>
    <s v="Ruidoso"/>
    <s v="Dentro del presupuesto"/>
    <x v="0"/>
  </r>
  <r>
    <n v="3368441"/>
    <s v="Modern rowhouse in prime Ft Greene"/>
    <x v="3243"/>
    <s v="Kathrine"/>
    <s v="Luv n Oven Pizza 123"/>
    <n v="11217"/>
    <x v="1"/>
    <s v="Fort Greene"/>
    <n v="4068981"/>
    <n v="-7397768"/>
    <x v="1"/>
    <x v="304"/>
    <x v="0"/>
    <n v="29"/>
    <d v="2019-06-23T00:00:00"/>
    <n v="0.49"/>
    <n v="1"/>
    <n v="6.9"/>
    <x v="0"/>
    <s v="Ruidoso"/>
    <s v="No considerar"/>
    <x v="0"/>
  </r>
  <r>
    <n v="2026434"/>
    <s v="Fab Williamsburg Brooklyn Apt."/>
    <x v="3244"/>
    <s v="Anthony"/>
    <s v="101 Bedford Avenue"/>
    <n v="11211"/>
    <x v="1"/>
    <s v="Greenpoint"/>
    <s v="40.72"/>
    <n v="-7395433"/>
    <x v="1"/>
    <x v="152"/>
    <x v="2"/>
    <n v="0"/>
    <d v="2016-10-10T00:00:00"/>
    <n v="0.02"/>
    <n v="1"/>
    <n v="7"/>
    <x v="0"/>
    <s v="Ruidoso"/>
    <s v="No considerar"/>
    <x v="0"/>
  </r>
  <r>
    <n v="3687172"/>
    <s v="Enchanting Studio in West Village"/>
    <x v="3245"/>
    <s v="Alex"/>
    <s v="202 Thompson Street"/>
    <n v="10012"/>
    <x v="0"/>
    <s v="Greenwich Village"/>
    <n v="4072858"/>
    <n v="-7399951"/>
    <x v="1"/>
    <x v="98"/>
    <x v="1"/>
    <n v="20"/>
    <d v="2016-05-04T00:00:00"/>
    <n v="0.33"/>
    <n v="1"/>
    <n v="5.6"/>
    <x v="0"/>
    <s v="Ruidoso"/>
    <s v="No considerar"/>
    <x v="0"/>
  </r>
  <r>
    <n v="5410897"/>
    <s v="Fab Park Slope garden apt w/ patio"/>
    <x v="3246"/>
    <s v="Michael"/>
    <s v="Bicycle Habitat 476"/>
    <n v="11215"/>
    <x v="1"/>
    <s v="South Slope"/>
    <n v="4066832"/>
    <n v="-7398754"/>
    <x v="1"/>
    <x v="38"/>
    <x v="11"/>
    <n v="136"/>
    <d v="2019-07-05T00:00:00"/>
    <n v="2.7"/>
    <n v="1"/>
    <n v="6.9"/>
    <x v="0"/>
    <s v="Ruidoso"/>
    <s v="No considerar"/>
    <x v="0"/>
  </r>
  <r>
    <n v="1284789"/>
    <s v="Light-filled Brownstone Triplex with Roof Deck"/>
    <x v="3247"/>
    <s v="Gus"/>
    <s v="688 Washington Avenue"/>
    <n v="11238"/>
    <x v="1"/>
    <s v="Prospect Heights"/>
    <n v="4067731"/>
    <n v="-7396402"/>
    <x v="1"/>
    <x v="63"/>
    <x v="0"/>
    <n v="0"/>
    <d v="2015-08-14T00:00:00"/>
    <n v="0.02"/>
    <n v="1"/>
    <n v="7"/>
    <x v="0"/>
    <s v="Ruidoso"/>
    <s v="No considerar"/>
    <x v="0"/>
  </r>
  <r>
    <n v="1408406"/>
    <s v="Beautiful, spacious apartment - with a cute cat!"/>
    <x v="3248"/>
    <s v="Kappie"/>
    <s v="Public Storage Prince Street"/>
    <n v="11201"/>
    <x v="1"/>
    <s v="Downtown Brooklyn"/>
    <n v="4069648"/>
    <n v="-7398261"/>
    <x v="1"/>
    <x v="305"/>
    <x v="6"/>
    <n v="11"/>
    <d v="2019-01-01T00:00:00"/>
    <n v="0.44"/>
    <n v="1"/>
    <n v="6.9"/>
    <x v="0"/>
    <s v="Ruidoso"/>
    <s v="No considerar"/>
    <x v="0"/>
  </r>
  <r>
    <n v="1046443"/>
    <s v="Beautiful &amp; spacious apartment in Astoria, Queens"/>
    <x v="3249"/>
    <s v="Chris"/>
    <s v="42-20 Ditmars Boulevard"/>
    <n v="11105"/>
    <x v="2"/>
    <s v="Ditmars Steinway"/>
    <n v="4077117"/>
    <n v="-7390427"/>
    <x v="0"/>
    <x v="17"/>
    <x v="1"/>
    <n v="16"/>
    <d v="2019-06-30T00:00:00"/>
    <n v="0.68"/>
    <n v="5"/>
    <n v="6.24"/>
    <x v="0"/>
    <s v="Ruidoso"/>
    <s v="No considerar"/>
    <x v="0"/>
  </r>
  <r>
    <n v="6610516"/>
    <s v="Bright and Sunny 2 Bedroom"/>
    <x v="3250"/>
    <s v="Rindon"/>
    <s v="75 Maple Street"/>
    <n v="11225"/>
    <x v="1"/>
    <s v="Prospect-Lefferts Gardens"/>
    <n v="4066058"/>
    <n v="-7395825"/>
    <x v="1"/>
    <x v="70"/>
    <x v="3"/>
    <n v="2"/>
    <d v="2015-08-21T00:00:00"/>
    <n v="0.04"/>
    <n v="1"/>
    <n v="6.9"/>
    <x v="0"/>
    <s v="Ruidoso"/>
    <s v="No considerar"/>
    <x v="0"/>
  </r>
  <r>
    <n v="1044731"/>
    <s v="Dear Potential Airbnb Guests."/>
    <x v="3251"/>
    <s v="Nigel"/>
    <s v="2308 Bedford Avenue"/>
    <n v="11226"/>
    <x v="1"/>
    <s v="Flatbush"/>
    <n v="4064745"/>
    <n v="-7395606"/>
    <x v="0"/>
    <x v="116"/>
    <x v="0"/>
    <n v="58"/>
    <d v="2019-05-19T00:00:00"/>
    <n v="0.77"/>
    <n v="1"/>
    <n v="6.9"/>
    <x v="0"/>
    <s v="Ruidoso"/>
    <s v="No considerar"/>
    <x v="0"/>
  </r>
  <r>
    <n v="1044502"/>
    <s v="HELLO HARLEM"/>
    <x v="3252"/>
    <s v="Obora &amp; Michael"/>
    <s v="76 West 119th Street"/>
    <n v="10026"/>
    <x v="0"/>
    <s v="Harlem"/>
    <n v="408035"/>
    <n v="-7394764"/>
    <x v="1"/>
    <x v="4"/>
    <x v="3"/>
    <n v="128"/>
    <d v="2019-06-22T00:00:00"/>
    <n v="1.76"/>
    <n v="1"/>
    <n v="5.6"/>
    <x v="0"/>
    <s v="Ruidoso"/>
    <s v="No considerar"/>
    <x v="0"/>
  </r>
  <r>
    <n v="5352802"/>
    <s v="Unique loft space in the middle of Manhattan!"/>
    <x v="3253"/>
    <s v="Maria"/>
    <s v="15 West 36th Street"/>
    <n v="10018"/>
    <x v="0"/>
    <s v="Midtown"/>
    <n v="4075045"/>
    <n v="-7398456"/>
    <x v="1"/>
    <x v="17"/>
    <x v="13"/>
    <n v="1"/>
    <d v="2016-12-30T00:00:00"/>
    <n v="0.03"/>
    <n v="1"/>
    <n v="5.6"/>
    <x v="0"/>
    <s v="Ruidoso"/>
    <s v="No considerar"/>
    <x v="0"/>
  </r>
  <r>
    <n v="4174115"/>
    <s v="Spacious Soho Loft"/>
    <x v="3254"/>
    <s v="Rosemary"/>
    <s v="Prince Street Broadway"/>
    <n v="10003"/>
    <x v="0"/>
    <s v="SoHo"/>
    <n v="407244"/>
    <n v="-7399763"/>
    <x v="1"/>
    <x v="152"/>
    <x v="0"/>
    <n v="3"/>
    <d v="2015-05-05T00:00:00"/>
    <n v="0.05"/>
    <n v="1"/>
    <n v="5.7"/>
    <x v="0"/>
    <s v="Ruidoso"/>
    <s v="No considerar"/>
    <x v="0"/>
  </r>
  <r>
    <n v="1042416"/>
    <s v="Sunny Brownstone  Attic"/>
    <x v="3255"/>
    <s v="Elizabeth"/>
    <s v="407 Kosciuszko Street"/>
    <n v="11221"/>
    <x v="1"/>
    <s v="Bedford-Stuyvesant"/>
    <n v="4069235"/>
    <n v="-7393836"/>
    <x v="1"/>
    <x v="9"/>
    <x v="6"/>
    <n v="210"/>
    <d v="2019-07-06T00:00:00"/>
    <n v="2.79"/>
    <n v="1"/>
    <n v="6.9"/>
    <x v="0"/>
    <s v="Ruidoso"/>
    <s v="No considerar"/>
    <x v="0"/>
  </r>
  <r>
    <n v="1656621"/>
    <s v="Classic Brownstone private suite"/>
    <x v="3255"/>
    <s v="Elizabeth"/>
    <s v="770A Greene Avenue"/>
    <n v="11221"/>
    <x v="1"/>
    <s v="Bedford-Stuyvesant"/>
    <n v="4068978"/>
    <n v="-7393751"/>
    <x v="1"/>
    <x v="245"/>
    <x v="6"/>
    <n v="189"/>
    <d v="2019-06-30T00:00:00"/>
    <n v="3.02"/>
    <n v="1"/>
    <n v="6.9"/>
    <x v="0"/>
    <s v="Ruidoso"/>
    <s v="No considerar"/>
    <x v="0"/>
  </r>
  <r>
    <n v="5720133"/>
    <s v="Cozy apt next to park &amp; train for 4"/>
    <x v="3256"/>
    <s v="Aubrey"/>
    <s v="Fionaâ€™s Bar 562"/>
    <n v="11225"/>
    <x v="1"/>
    <s v="Prospect-Lefferts Gardens"/>
    <n v="4066012"/>
    <n v="-7396078"/>
    <x v="1"/>
    <x v="16"/>
    <x v="2"/>
    <n v="11"/>
    <d v="2017-03-25T00:00:00"/>
    <n v="0.24"/>
    <n v="1"/>
    <n v="6.9"/>
    <x v="0"/>
    <s v="Ruidoso"/>
    <s v="Dentro del presupuesto"/>
    <x v="0"/>
  </r>
  <r>
    <n v="5319785"/>
    <s v="Charming 1-BR in Gramercy"/>
    <x v="3257"/>
    <s v="Eunice"/>
    <s v="329 East 21st Street"/>
    <n v="10010"/>
    <x v="0"/>
    <s v="Gramercy"/>
    <n v="4073627"/>
    <n v="-739802"/>
    <x v="1"/>
    <x v="191"/>
    <x v="6"/>
    <n v="13"/>
    <d v="2019-06-16T00:00:00"/>
    <n v="0.25"/>
    <n v="1"/>
    <n v="5.6"/>
    <x v="0"/>
    <s v="Ruidoso"/>
    <s v="No considerar"/>
    <x v="0"/>
  </r>
  <r>
    <n v="3414885"/>
    <s v="Artsy Modern Hideout | Two bedrooms with backyard!"/>
    <x v="3258"/>
    <s v="Blake"/>
    <s v="477 Lorimer Street"/>
    <n v="11211"/>
    <x v="1"/>
    <s v="Williamsburg"/>
    <n v="4071122"/>
    <n v="-7394893"/>
    <x v="1"/>
    <x v="197"/>
    <x v="6"/>
    <n v="87"/>
    <d v="2019-06-28T00:00:00"/>
    <n v="1.46"/>
    <n v="1"/>
    <n v="6.9"/>
    <x v="0"/>
    <s v="Ruidoso"/>
    <s v="No considerar"/>
    <x v="0"/>
  </r>
  <r>
    <n v="6359111"/>
    <s v="A huge, debonair loft in midtown"/>
    <x v="3259"/>
    <s v="Gregory"/>
    <s v="Church of the Incarnation 209"/>
    <n v="10016"/>
    <x v="0"/>
    <s v="Murray Hill"/>
    <n v="4074853"/>
    <n v="-7398192"/>
    <x v="1"/>
    <x v="166"/>
    <x v="1"/>
    <n v="66"/>
    <d v="2019-07-02T00:00:00"/>
    <n v="1.33"/>
    <n v="1"/>
    <n v="5.6"/>
    <x v="0"/>
    <s v="Ruidoso"/>
    <s v="No considerar"/>
    <x v="0"/>
  </r>
  <r>
    <n v="1215627"/>
    <s v="Floating Cabin Houseboat Rockaway Surf's Up!"/>
    <x v="3260"/>
    <s v="Ingrid"/>
    <s v="57-17 Rockaway Beach Boulevard"/>
    <n v="11692"/>
    <x v="2"/>
    <s v="Arverne"/>
    <n v="4059204"/>
    <n v="-7378665"/>
    <x v="1"/>
    <x v="5"/>
    <x v="1"/>
    <n v="109"/>
    <d v="2019-06-22T00:00:00"/>
    <n v="1.49"/>
    <n v="5"/>
    <n v="6.24"/>
    <x v="0"/>
    <s v="Ruidoso"/>
    <s v="No considerar"/>
    <x v="0"/>
  </r>
  <r>
    <n v="1673338"/>
    <s v="Comfortable Room + Kitty + Food"/>
    <x v="3261"/>
    <s v="Charles"/>
    <s v="29 Olive Street"/>
    <n v="11211"/>
    <x v="1"/>
    <s v="Williamsburg"/>
    <n v="4071346"/>
    <n v="-7393883"/>
    <x v="0"/>
    <x v="3"/>
    <x v="1"/>
    <n v="23"/>
    <d v="2019-06-29T00:00:00"/>
    <n v="0.33"/>
    <n v="1"/>
    <n v="6.9"/>
    <x v="0"/>
    <s v="Ruidoso"/>
    <s v="No considerar"/>
    <x v="0"/>
  </r>
  <r>
    <n v="2178294"/>
    <s v="Garden apt in Wlmsbrg - Lorimer L"/>
    <x v="3262"/>
    <s v="Aditya"/>
    <s v="Metropolitan Avenueâ€“Lorimer Street Union Avenue"/>
    <n v="11211"/>
    <x v="1"/>
    <s v="Williamsburg"/>
    <n v="4071328"/>
    <n v="-7395154"/>
    <x v="1"/>
    <x v="48"/>
    <x v="6"/>
    <n v="6"/>
    <d v="2019-01-02T00:00:00"/>
    <n v="0.1"/>
    <n v="1"/>
    <n v="6.9"/>
    <x v="0"/>
    <s v="Ruidoso"/>
    <s v="No considerar"/>
    <x v="0"/>
  </r>
  <r>
    <n v="1039435"/>
    <s v="Lovely studio in Manhattan,New York"/>
    <x v="3263"/>
    <s v="Fabia"/>
    <s v="333 East 57th Street"/>
    <n v="10022"/>
    <x v="0"/>
    <s v="Midtown"/>
    <n v="4075879"/>
    <n v="-739638"/>
    <x v="1"/>
    <x v="122"/>
    <x v="56"/>
    <n v="1"/>
    <d v="2015-01-02T00:00:00"/>
    <n v="0.02"/>
    <n v="1"/>
    <n v="5.6"/>
    <x v="0"/>
    <s v="Ruidoso"/>
    <s v="No considerar"/>
    <x v="0"/>
  </r>
  <r>
    <n v="6400255"/>
    <s v="Studio in Lux Building on UWS!"/>
    <x v="3264"/>
    <s v="Laura"/>
    <s v="Level Club 253"/>
    <n v="10023"/>
    <x v="0"/>
    <s v="Upper West Side"/>
    <n v="4078017"/>
    <n v="-7398317"/>
    <x v="1"/>
    <x v="5"/>
    <x v="57"/>
    <n v="0"/>
    <d v="2017-06-29T00:00:00"/>
    <n v="0.39"/>
    <n v="1"/>
    <n v="5.6"/>
    <x v="0"/>
    <s v="Ruidoso"/>
    <s v="No considerar"/>
    <x v="0"/>
  </r>
  <r>
    <n v="1036734"/>
    <s v="Apartment in the heart of Upper East Side"/>
    <x v="3265"/>
    <s v="Mary"/>
    <s v="370 East 76th Street"/>
    <n v="10021"/>
    <x v="0"/>
    <s v="Upper East Side"/>
    <n v="4077054"/>
    <n v="-7395497"/>
    <x v="1"/>
    <x v="6"/>
    <x v="0"/>
    <n v="226"/>
    <d v="2019-07-01T00:00:00"/>
    <n v="2.97"/>
    <n v="1"/>
    <n v="5.6"/>
    <x v="0"/>
    <s v="Ruidoso"/>
    <s v="No considerar"/>
    <x v="0"/>
  </r>
  <r>
    <n v="1034911"/>
    <s v="Entire Spaceous, Sunny, Loft in Clinton Hill"/>
    <x v="3266"/>
    <s v="Christine"/>
    <s v="308 Franklin Avenue"/>
    <n v="11238"/>
    <x v="1"/>
    <s v="Bedford-Stuyvesant"/>
    <n v="4068854"/>
    <n v="-7395742"/>
    <x v="1"/>
    <x v="3"/>
    <x v="6"/>
    <n v="17"/>
    <d v="2019-05-01T00:00:00"/>
    <n v="0.23"/>
    <n v="1"/>
    <n v="6.9"/>
    <x v="0"/>
    <s v="Ruidoso"/>
    <s v="No considerar"/>
    <x v="0"/>
  </r>
  <r>
    <n v="1704560"/>
    <s v="Beautiful/Spacious 1 Bedroom in LES"/>
    <x v="3267"/>
    <s v="Daniel"/>
    <s v="131 Eldridge Street"/>
    <n v="10002"/>
    <x v="0"/>
    <s v="Lower East Side"/>
    <n v="407189"/>
    <n v="-7399177"/>
    <x v="1"/>
    <x v="61"/>
    <x v="3"/>
    <n v="182"/>
    <d v="2019-07-05T00:00:00"/>
    <n v="2.6"/>
    <n v="1"/>
    <n v="5.6"/>
    <x v="0"/>
    <s v="Ruidoso"/>
    <s v="No considerar"/>
    <x v="0"/>
  </r>
  <r>
    <n v="6759052"/>
    <s v="Bed-Stuy apt with central air"/>
    <x v="3268"/>
    <s v="Peter"/>
    <s v="318 Tompkins Avenue"/>
    <n v="11216"/>
    <x v="1"/>
    <s v="Bedford-Stuyvesant"/>
    <n v="4068675"/>
    <n v="-7394497"/>
    <x v="0"/>
    <x v="65"/>
    <x v="1"/>
    <n v="1"/>
    <d v="2015-07-28T00:00:00"/>
    <n v="0.02"/>
    <n v="1"/>
    <n v="6.9"/>
    <x v="0"/>
    <s v="Ruidoso"/>
    <s v="No considerar"/>
    <x v="0"/>
  </r>
  <r>
    <n v="3084473"/>
    <s v="One Bedroom Apartment "/>
    <x v="3269"/>
    <s v="Patrick"/>
    <s v="East Campus Residence Hall Morningside Drive"/>
    <n v="10027"/>
    <x v="0"/>
    <s v="Morningside Heights"/>
    <n v="4080739"/>
    <n v="-7395918"/>
    <x v="1"/>
    <x v="65"/>
    <x v="1"/>
    <n v="5"/>
    <d v="2014-12-22T00:00:00"/>
    <n v="0.08"/>
    <n v="1"/>
    <n v="5.6"/>
    <x v="0"/>
    <s v="Ruidoso"/>
    <s v="No considerar"/>
    <x v="0"/>
  </r>
  <r>
    <n v="6185426"/>
    <s v="Big bedroom, heart of Williamsburg"/>
    <x v="3270"/>
    <s v="Delphine"/>
    <s v="260 South 1st Street"/>
    <n v="11211"/>
    <x v="1"/>
    <s v="Williamsburg"/>
    <n v="4071178"/>
    <n v="-7395684"/>
    <x v="1"/>
    <x v="11"/>
    <x v="5"/>
    <n v="27"/>
    <d v="2019-04-11T00:00:00"/>
    <n v="0.68"/>
    <n v="1"/>
    <n v="6.9"/>
    <x v="0"/>
    <s v="Ruidoso"/>
    <s v="No considerar"/>
    <x v="0"/>
  </r>
  <r>
    <n v="2998174"/>
    <s v="Sanctuary Bedroom in Huge Duplex"/>
    <x v="3271"/>
    <s v="Jade"/>
    <s v="915 Willoughby Avenue"/>
    <n v="11221"/>
    <x v="1"/>
    <s v="Bushwick"/>
    <n v="4069666"/>
    <n v="-7393248"/>
    <x v="0"/>
    <x v="36"/>
    <x v="16"/>
    <n v="16"/>
    <d v="2018-10-11T00:00:00"/>
    <n v="0.28000000000000003"/>
    <n v="1"/>
    <n v="6.9"/>
    <x v="0"/>
    <s v="Ruidoso"/>
    <s v="No considerar"/>
    <x v="0"/>
  </r>
  <r>
    <n v="1032611"/>
    <s v=" Private 1 bdrm Lefferts Gr, BK apt"/>
    <x v="3272"/>
    <s v="Rachael"/>
    <s v="231 Ocean Avenue"/>
    <n v="11225"/>
    <x v="1"/>
    <s v="Prospect-Lefferts Gardens"/>
    <n v="4065743"/>
    <n v="-7396155"/>
    <x v="1"/>
    <x v="81"/>
    <x v="6"/>
    <n v="38"/>
    <d v="2019-06-10T00:00:00"/>
    <n v="0.61"/>
    <n v="1"/>
    <n v="6.9"/>
    <x v="0"/>
    <s v="Ruidoso"/>
    <s v="No considerar"/>
    <x v="0"/>
  </r>
  <r>
    <n v="1032610"/>
    <s v="Beautiful loft in trendy Harlem!"/>
    <x v="3273"/>
    <s v="Sandrine"/>
    <s v="28 West 129th Street"/>
    <n v="10027"/>
    <x v="0"/>
    <s v="Harlem"/>
    <n v="4080938"/>
    <n v="-7394196"/>
    <x v="1"/>
    <x v="55"/>
    <x v="7"/>
    <n v="5"/>
    <d v="2017-06-03T00:00:00"/>
    <n v="0.16"/>
    <n v="1"/>
    <n v="5.6"/>
    <x v="0"/>
    <s v="Ruidoso"/>
    <s v="No considerar"/>
    <x v="0"/>
  </r>
  <r>
    <n v="1032127"/>
    <s v="Short Term Stay in Chelsea/MP NYC"/>
    <x v="3274"/>
    <s v="Renee"/>
    <s v="429 West 21st Street"/>
    <n v="10011"/>
    <x v="0"/>
    <s v="Chelsea"/>
    <n v="4074583"/>
    <n v="-7400363"/>
    <x v="1"/>
    <x v="31"/>
    <x v="7"/>
    <n v="0"/>
    <d v="2017-09-17T00:00:00"/>
    <n v="0.1"/>
    <n v="1"/>
    <n v="5.6"/>
    <x v="0"/>
    <s v="Ruidoso"/>
    <s v="No considerar"/>
    <x v="0"/>
  </r>
  <r>
    <n v="1029482"/>
    <s v="Private Room w TV in East Village"/>
    <x v="3275"/>
    <s v="Kelly"/>
    <s v="701 East 6th Street"/>
    <n v="10009"/>
    <x v="0"/>
    <s v="East Village"/>
    <n v="4072346"/>
    <n v="-7397907"/>
    <x v="0"/>
    <x v="45"/>
    <x v="2"/>
    <n v="35"/>
    <d v="2019-06-10T00:00:00"/>
    <n v="0.46"/>
    <n v="1"/>
    <n v="5.6"/>
    <x v="0"/>
    <s v="Ruidoso"/>
    <s v="No considerar"/>
    <x v="0"/>
  </r>
  <r>
    <n v="3010664"/>
    <s v="Giant 3 story family house,  15 min to Manhattan"/>
    <x v="3276"/>
    <s v="Amir"/>
    <s v="428 Park Place"/>
    <n v="11238"/>
    <x v="1"/>
    <s v="Prospect Heights"/>
    <n v="4067553"/>
    <n v="-7396376"/>
    <x v="1"/>
    <x v="91"/>
    <x v="0"/>
    <n v="11"/>
    <d v="2019-04-28T00:00:00"/>
    <n v="0.19"/>
    <n v="1"/>
    <n v="7"/>
    <x v="0"/>
    <s v="Ruidoso"/>
    <s v="No considerar"/>
    <x v="0"/>
  </r>
  <r>
    <n v="1706997"/>
    <s v="Cozy 1BD next to Central Park"/>
    <x v="3277"/>
    <s v="Megan"/>
    <s v="59 West 69th Street"/>
    <n v="10023"/>
    <x v="0"/>
    <s v="Upper West Side"/>
    <n v="4077532"/>
    <n v="-7397952"/>
    <x v="0"/>
    <x v="91"/>
    <x v="6"/>
    <n v="4"/>
    <d v="2016-08-05T00:00:00"/>
    <n v="0.1"/>
    <n v="1"/>
    <n v="5.6"/>
    <x v="0"/>
    <s v="Ruidoso"/>
    <s v="No considerar"/>
    <x v="0"/>
  </r>
  <r>
    <n v="1028263"/>
    <s v="Spacious Room/Great Location"/>
    <x v="3278"/>
    <s v="Claudia"/>
    <s v="United Shipping and Packaging 200"/>
    <n v="10003"/>
    <x v="0"/>
    <s v="East Village"/>
    <n v="4072944"/>
    <n v="-7398645"/>
    <x v="0"/>
    <x v="28"/>
    <x v="2"/>
    <n v="66"/>
    <d v="2019-06-26T00:00:00"/>
    <n v="0.87"/>
    <n v="1"/>
    <n v="5.6"/>
    <x v="0"/>
    <s v="Ruidoso"/>
    <s v="No considerar"/>
    <x v="0"/>
  </r>
  <r>
    <n v="1027808"/>
    <s v="East Village Loft - 1300 sq/ft home - 2 Bedrooms!"/>
    <x v="3279"/>
    <s v="East Village Loft"/>
    <s v="235 East 4th Street"/>
    <n v="10009"/>
    <x v="0"/>
    <s v="East Village"/>
    <n v="4072351"/>
    <n v="-7398283"/>
    <x v="1"/>
    <x v="121"/>
    <x v="2"/>
    <n v="47"/>
    <d v="2019-06-08T00:00:00"/>
    <n v="0.63"/>
    <n v="1"/>
    <n v="5.7"/>
    <x v="0"/>
    <s v="Ruidoso"/>
    <s v="No considerar"/>
    <x v="0"/>
  </r>
  <r>
    <n v="1139851"/>
    <s v="The Perfect Large Chelsea Studio"/>
    <x v="3280"/>
    <s v="Stuart"/>
    <s v="125 7th Avenue"/>
    <n v="10011"/>
    <x v="0"/>
    <s v="Chelsea"/>
    <n v="4074057"/>
    <n v="-7399771"/>
    <x v="1"/>
    <x v="11"/>
    <x v="41"/>
    <n v="11"/>
    <d v="2019-02-19T00:00:00"/>
    <n v="0.18"/>
    <n v="1"/>
    <n v="5.6"/>
    <x v="0"/>
    <s v="Ruidoso"/>
    <s v="No considerar"/>
    <x v="0"/>
  </r>
  <r>
    <n v="1434010"/>
    <s v="Brooklyn College Manor"/>
    <x v="3281"/>
    <s v="Mark"/>
    <s v="662 East 26th Street"/>
    <n v="11210"/>
    <x v="1"/>
    <s v="Flatbush"/>
    <n v="4063427"/>
    <n v="-7395248"/>
    <x v="1"/>
    <x v="222"/>
    <x v="6"/>
    <n v="34"/>
    <d v="2019-07-02T00:00:00"/>
    <n v="1.47"/>
    <n v="1"/>
    <n v="6.9"/>
    <x v="0"/>
    <s v="Ruidoso"/>
    <s v="No considerar"/>
    <x v="0"/>
  </r>
  <r>
    <n v="3627326"/>
    <s v="Spain Room"/>
    <x v="3282"/>
    <s v="Julio"/>
    <s v="Giovanni's G-Bar East 150th Street"/>
    <n v="10451"/>
    <x v="3"/>
    <s v="Concourse"/>
    <n v="4081954"/>
    <n v="-7392715"/>
    <x v="0"/>
    <x v="49"/>
    <x v="1"/>
    <n v="3"/>
    <d v="2018-09-16T00:00:00"/>
    <n v="0.14000000000000001"/>
    <n v="5"/>
    <n v="7.84"/>
    <x v="0"/>
    <s v="Ruidoso"/>
    <s v="No considerar"/>
    <x v="0"/>
  </r>
  <r>
    <n v="1026683"/>
    <s v="Mi Casa Tu Casa Guesthouse Mexico "/>
    <x v="3282"/>
    <s v="Julio"/>
    <s v="548 Walton Avenue"/>
    <n v="10451"/>
    <x v="3"/>
    <s v="Concourse"/>
    <n v="4081906"/>
    <n v="-7392806"/>
    <x v="0"/>
    <x v="12"/>
    <x v="6"/>
    <n v="11"/>
    <d v="2018-09-02T00:00:00"/>
    <n v="0.18"/>
    <n v="5"/>
    <n v="7.84"/>
    <x v="0"/>
    <s v="Ruidoso"/>
    <s v="No considerar"/>
    <x v="0"/>
  </r>
  <r>
    <n v="4865454"/>
    <s v="Cozy room in Queens, 20 min to NYC"/>
    <x v="3283"/>
    <s v="Jessica"/>
    <s v="82-46 Pettit Avenue"/>
    <n v="11373"/>
    <x v="2"/>
    <s v="Elmhurst"/>
    <n v="4074513"/>
    <n v="-738825"/>
    <x v="0"/>
    <x v="46"/>
    <x v="0"/>
    <n v="12"/>
    <d v="2019-04-28T00:00:00"/>
    <n v="0.37"/>
    <n v="5"/>
    <n v="6.24"/>
    <x v="0"/>
    <s v="Ruidoso"/>
    <s v="No considerar"/>
    <x v="0"/>
  </r>
  <r>
    <n v="1025786"/>
    <s v="Fantastic 1br in Astoria/LIC"/>
    <x v="3284"/>
    <s v="Atlanta"/>
    <s v="46-26 Crane Street"/>
    <n v="11101"/>
    <x v="2"/>
    <s v="Long Island City"/>
    <n v="4074417"/>
    <n v="-7394823"/>
    <x v="0"/>
    <x v="178"/>
    <x v="7"/>
    <n v="12"/>
    <d v="2019-07-05T00:00:00"/>
    <n v="0.18"/>
    <n v="5"/>
    <n v="6.24"/>
    <x v="0"/>
    <s v="Ruidoso"/>
    <s v="No considerar"/>
    <x v="0"/>
  </r>
  <r>
    <n v="1156499"/>
    <s v="MODERN/ SUBWAY/TERRACE/LOFT/ LARGE MASTER BEDROOM"/>
    <x v="3285"/>
    <s v="LiVi"/>
    <s v="225 Calyer Street"/>
    <n v="11222"/>
    <x v="1"/>
    <s v="Greenpoint"/>
    <n v="4072897"/>
    <n v="-7395132"/>
    <x v="0"/>
    <x v="101"/>
    <x v="2"/>
    <n v="13"/>
    <d v="2019-01-02T00:00:00"/>
    <n v="0.17"/>
    <n v="1"/>
    <n v="6.9"/>
    <x v="0"/>
    <s v="Ruidoso"/>
    <s v="No considerar"/>
    <x v="0"/>
  </r>
  <r>
    <n v="4037379"/>
    <s v="Bright, Spacious Studio in Brooklyn"/>
    <x v="3286"/>
    <s v="Ilona"/>
    <s v="824 East 14th Street"/>
    <n v="11230"/>
    <x v="1"/>
    <s v="Flatbush"/>
    <n v="4062918"/>
    <n v="-7396348"/>
    <x v="1"/>
    <x v="6"/>
    <x v="0"/>
    <n v="9"/>
    <d v="2016-04-05T00:00:00"/>
    <n v="0.16"/>
    <n v="1"/>
    <n v="6.9"/>
    <x v="0"/>
    <s v="Ruidoso"/>
    <s v="No considerar"/>
    <x v="0"/>
  </r>
  <r>
    <n v="1025001"/>
    <s v="Private Entrance Charming Bedroom"/>
    <x v="3287"/>
    <s v="Livia"/>
    <s v="68-12 64th Street"/>
    <n v="11385"/>
    <x v="2"/>
    <s v="Glendale"/>
    <n v="4070538"/>
    <n v="-7389448"/>
    <x v="0"/>
    <x v="3"/>
    <x v="6"/>
    <n v="132"/>
    <d v="2019-06-25T00:00:00"/>
    <n v="1.74"/>
    <n v="5"/>
    <n v="6.24"/>
    <x v="0"/>
    <s v="Ruidoso"/>
    <s v="No considerar"/>
    <x v="0"/>
  </r>
  <r>
    <n v="1023529"/>
    <s v="Convenient and private"/>
    <x v="3288"/>
    <s v="Sarah"/>
    <s v="606 West 137th Street"/>
    <n v="10031"/>
    <x v="0"/>
    <s v="Harlem"/>
    <n v="4082153"/>
    <n v="-7395512"/>
    <x v="0"/>
    <x v="55"/>
    <x v="0"/>
    <n v="163"/>
    <d v="2019-06-05T00:00:00"/>
    <n v="2.17"/>
    <n v="1"/>
    <n v="5.6"/>
    <x v="0"/>
    <s v="Ruidoso"/>
    <s v="No considerar"/>
    <x v="0"/>
  </r>
  <r>
    <n v="1021491"/>
    <s v="Whole Apt: Artsy home by BK Museum"/>
    <x v="3289"/>
    <s v="Sabrina"/>
    <s v="1059 Union Street"/>
    <n v="11225"/>
    <x v="1"/>
    <s v="Crown Heights"/>
    <n v="4066974"/>
    <n v="-73958"/>
    <x v="1"/>
    <x v="92"/>
    <x v="0"/>
    <n v="10"/>
    <d v="2019-04-27T00:00:00"/>
    <n v="0.85"/>
    <n v="1"/>
    <n v="6.9"/>
    <x v="0"/>
    <s v="Ruidoso"/>
    <s v="No considerar"/>
    <x v="0"/>
  </r>
  <r>
    <n v="6445173"/>
    <s v="Luxury Williamsburg Duplex w/ Yard!"/>
    <x v="3290"/>
    <s v="Gigi"/>
    <s v="566 Grand Street"/>
    <n v="11206"/>
    <x v="1"/>
    <s v="Williamsburg"/>
    <n v="4071106"/>
    <n v="-7394918"/>
    <x v="1"/>
    <x v="21"/>
    <x v="6"/>
    <n v="176"/>
    <d v="2019-06-23T00:00:00"/>
    <n v="3.51"/>
    <n v="1"/>
    <n v="6.9"/>
    <x v="0"/>
    <s v="Ruidoso"/>
    <s v="No considerar"/>
    <x v="0"/>
  </r>
  <r>
    <n v="1021005"/>
    <s v="Cute Bedroom in Clinton Hill"/>
    <x v="3291"/>
    <s v="Jen"/>
    <s v="1 Kosciuszko Street"/>
    <n v="11205"/>
    <x v="1"/>
    <s v="Bedford-Stuyvesant"/>
    <n v="4069017"/>
    <n v="-7395493"/>
    <x v="0"/>
    <x v="19"/>
    <x v="8"/>
    <n v="1"/>
    <d v="2017-01-03T00:00:00"/>
    <n v="0.03"/>
    <n v="1"/>
    <n v="6.9"/>
    <x v="0"/>
    <s v="Ruidoso"/>
    <s v="No considerar"/>
    <x v="0"/>
  </r>
  <r>
    <n v="6638042"/>
    <s v="City convenience--country calm"/>
    <x v="3292"/>
    <s v="Jonathan"/>
    <s v="85-31 112th Street"/>
    <n v="11418"/>
    <x v="2"/>
    <s v="Richmond Hill"/>
    <n v="4070054"/>
    <n v="-7383781"/>
    <x v="1"/>
    <x v="179"/>
    <x v="3"/>
    <n v="13"/>
    <d v="2018-11-20T00:00:00"/>
    <n v="0.28000000000000003"/>
    <n v="5"/>
    <n v="6.24"/>
    <x v="0"/>
    <s v="Ruidoso"/>
    <s v="No considerar"/>
    <x v="0"/>
  </r>
  <r>
    <n v="1018529"/>
    <s v="Large 2 BDRM @ McCarren Park!!"/>
    <x v="3293"/>
    <s v="Pete"/>
    <s v="Junior High School 126 Leonard Street"/>
    <n v="11222"/>
    <x v="1"/>
    <s v="Greenpoint"/>
    <n v="4072031"/>
    <n v="-739483"/>
    <x v="1"/>
    <x v="54"/>
    <x v="11"/>
    <n v="71"/>
    <d v="2019-05-31T00:00:00"/>
    <n v="0.94"/>
    <n v="1"/>
    <n v="6.9"/>
    <x v="0"/>
    <s v="Ruidoso"/>
    <s v="No considerar"/>
    <x v="0"/>
  </r>
  <r>
    <n v="4392066"/>
    <s v="one room bushwick"/>
    <x v="3294"/>
    <s v="Sarah"/>
    <s v="207 Bushwick Avenue"/>
    <n v="11206"/>
    <x v="1"/>
    <s v="Williamsburg"/>
    <n v="4070903"/>
    <n v="-739394"/>
    <x v="0"/>
    <x v="6"/>
    <x v="1"/>
    <n v="0"/>
    <d v="2018-12-22T00:00:00"/>
    <n v="0.39"/>
    <n v="1"/>
    <n v="6.9"/>
    <x v="0"/>
    <s v="Ruidoso"/>
    <s v="No considerar"/>
    <x v="0"/>
  </r>
  <r>
    <n v="1346003"/>
    <s v="1 Bedroom Railroad in Williamsburg"/>
    <x v="3295"/>
    <s v="Amith"/>
    <s v="415 Humboldt Street"/>
    <n v="11211"/>
    <x v="1"/>
    <s v="Williamsburg"/>
    <n v="4071652"/>
    <n v="-7394309"/>
    <x v="1"/>
    <x v="5"/>
    <x v="0"/>
    <n v="52"/>
    <d v="2019-04-22T00:00:00"/>
    <n v="0.72"/>
    <n v="1"/>
    <n v="6.9"/>
    <x v="0"/>
    <s v="Ruidoso"/>
    <s v="No considerar"/>
    <x v="0"/>
  </r>
  <r>
    <n v="1016819"/>
    <s v="2BR 2Bath duplex w garden &amp; terrace"/>
    <x v="3296"/>
    <s v="Sabrina And Eduardo"/>
    <s v="68 Clifton Place"/>
    <n v="11238"/>
    <x v="1"/>
    <s v="Clinton Hill"/>
    <n v="4068771"/>
    <n v="-7396186"/>
    <x v="1"/>
    <x v="235"/>
    <x v="13"/>
    <n v="5"/>
    <d v="2018-07-03T00:00:00"/>
    <n v="7.0000000000000007E-2"/>
    <n v="1"/>
    <n v="6.9"/>
    <x v="0"/>
    <s v="Ruidoso"/>
    <s v="No considerar"/>
    <x v="0"/>
  </r>
  <r>
    <n v="1016352"/>
    <s v="Midtown West Modern &amp; Sunny-near Central Park"/>
    <x v="3297"/>
    <s v="Tj"/>
    <s v="458 West 55th Street"/>
    <n v="10019"/>
    <x v="0"/>
    <s v="Hell's Kitchen"/>
    <n v="4076777"/>
    <n v="-7398932"/>
    <x v="1"/>
    <x v="175"/>
    <x v="1"/>
    <n v="0"/>
    <d v="2019-06-30T00:00:00"/>
    <n v="0.04"/>
    <n v="2"/>
    <n v="5.7"/>
    <x v="0"/>
    <s v="Ruidoso"/>
    <s v="No considerar"/>
    <x v="0"/>
  </r>
  <r>
    <n v="1016105"/>
    <s v="BK - Spacious &amp; Sunny 4 bedroom apartment"/>
    <x v="3298"/>
    <s v="Paul"/>
    <s v="298 Clinton Avenue"/>
    <n v="11205"/>
    <x v="1"/>
    <s v="Clinton Hill"/>
    <n v="4068924"/>
    <n v="-739681"/>
    <x v="1"/>
    <x v="17"/>
    <x v="7"/>
    <n v="10"/>
    <d v="2018-08-19T00:00:00"/>
    <n v="0.17"/>
    <n v="1"/>
    <n v="6.9"/>
    <x v="0"/>
    <s v="Ruidoso"/>
    <s v="No considerar"/>
    <x v="0"/>
  </r>
  <r>
    <n v="1766846"/>
    <s v="Newly Renovated East Village Private Guest Studio"/>
    <x v="3299"/>
    <s v="S &amp; G"/>
    <s v="326 East 13th Street"/>
    <n v="10003"/>
    <x v="0"/>
    <s v="East Village"/>
    <n v="40731"/>
    <n v="-7398427"/>
    <x v="1"/>
    <x v="7"/>
    <x v="1"/>
    <n v="233"/>
    <d v="2019-07-06T00:00:00"/>
    <n v="3.39"/>
    <n v="1"/>
    <n v="5.6"/>
    <x v="0"/>
    <s v="Ruidoso"/>
    <s v="No considerar"/>
    <x v="0"/>
  </r>
  <r>
    <n v="1983531"/>
    <s v="Spacious Bright 1 Bedroom East Village Apartment"/>
    <x v="3299"/>
    <s v="S &amp; G"/>
    <s v="129 1st Avenue"/>
    <n v="10003"/>
    <x v="0"/>
    <s v="East Village"/>
    <n v="4072754"/>
    <n v="-7398555"/>
    <x v="1"/>
    <x v="20"/>
    <x v="0"/>
    <n v="12"/>
    <d v="2019-01-02T00:00:00"/>
    <n v="0.19"/>
    <n v="1"/>
    <n v="5.7"/>
    <x v="0"/>
    <s v="Ruidoso"/>
    <s v="No considerar"/>
    <x v="0"/>
  </r>
  <r>
    <n v="1073832"/>
    <s v="Designer Studio Apt in Red Hook"/>
    <x v="3300"/>
    <s v="Orren"/>
    <s v="17 West 9th Street"/>
    <n v="11231"/>
    <x v="1"/>
    <s v="Red Hook"/>
    <n v="4067685"/>
    <n v="-7400581"/>
    <x v="1"/>
    <x v="0"/>
    <x v="0"/>
    <n v="162"/>
    <d v="2019-06-26T00:00:00"/>
    <n v="2.15"/>
    <n v="1"/>
    <n v="6.9"/>
    <x v="0"/>
    <s v="Ruidoso"/>
    <s v="No considerar"/>
    <x v="0"/>
  </r>
  <r>
    <n v="2150727"/>
    <s v="1500 sq ft apt sleeps 8 - SuperBowl"/>
    <x v="3301"/>
    <s v="Steve"/>
    <s v="302 East 19th Street"/>
    <n v="10003"/>
    <x v="0"/>
    <s v="Gramercy"/>
    <n v="4073545"/>
    <n v="-7398238"/>
    <x v="1"/>
    <x v="144"/>
    <x v="1"/>
    <n v="0"/>
    <d v="2019-07-06T00:00:00"/>
    <n v="3.34"/>
    <n v="4"/>
    <n v="6.1"/>
    <x v="0"/>
    <s v="Ruidoso"/>
    <s v="No considerar"/>
    <x v="0"/>
  </r>
  <r>
    <n v="1016004"/>
    <s v="Clean and Cute Shared Room in Very Safe Area"/>
    <x v="3302"/>
    <s v="Lou"/>
    <s v="40-11 25th Avenue"/>
    <n v="11103"/>
    <x v="2"/>
    <s v="Astoria"/>
    <n v="4076777"/>
    <n v="-7391109"/>
    <x v="2"/>
    <x v="85"/>
    <x v="1"/>
    <n v="127"/>
    <d v="2019-06-23T00:00:00"/>
    <n v="1.67"/>
    <n v="5"/>
    <n v="6.24"/>
    <x v="0"/>
    <s v="Ruidoso"/>
    <s v="No considerar"/>
    <x v="0"/>
  </r>
  <r>
    <n v="5998890"/>
    <s v="Classic Brooklyn Row House"/>
    <x v="3303"/>
    <s v="Lynn"/>
    <s v="Franklin Avenue &amp; Saint Johns Place Franklin Avenue"/>
    <n v="11225"/>
    <x v="1"/>
    <s v="Crown Heights"/>
    <n v="4067215"/>
    <n v="-7395753"/>
    <x v="1"/>
    <x v="7"/>
    <x v="6"/>
    <n v="5"/>
    <d v="2015-08-11T00:00:00"/>
    <n v="0.1"/>
    <n v="1"/>
    <n v="6.9"/>
    <x v="0"/>
    <s v="Ruidoso"/>
    <s v="No considerar"/>
    <x v="0"/>
  </r>
  <r>
    <n v="3717749"/>
    <s v="Two Porches &amp; Private Room"/>
    <x v="3304"/>
    <s v="Jason"/>
    <s v="3514 14th Avenue"/>
    <n v="11218"/>
    <x v="1"/>
    <s v="Kensington"/>
    <n v="406413"/>
    <n v="-7398233"/>
    <x v="0"/>
    <x v="9"/>
    <x v="1"/>
    <n v="2"/>
    <d v="2015-07-06T00:00:00"/>
    <n v="0.03"/>
    <n v="1"/>
    <n v="6.9"/>
    <x v="0"/>
    <s v="Ruidoso"/>
    <s v="No considerar"/>
    <x v="0"/>
  </r>
  <r>
    <n v="4902025"/>
    <s v="BIG ROOM IN BROOKLYN!! "/>
    <x v="3305"/>
    <s v="Monica"/>
    <s v="272 Skillman Street"/>
    <n v="11205"/>
    <x v="1"/>
    <s v="Bedford-Stuyvesant"/>
    <n v="4068998"/>
    <n v="-7395646"/>
    <x v="0"/>
    <x v="3"/>
    <x v="1"/>
    <n v="0"/>
    <d v="2019-01-03T00:00:00"/>
    <n v="0.12"/>
    <n v="1"/>
    <n v="6.9"/>
    <x v="0"/>
    <s v="Ruidoso"/>
    <s v="No considerar"/>
    <x v="0"/>
  </r>
  <r>
    <n v="1011449"/>
    <s v="Spacious and EASY access to all!"/>
    <x v="3306"/>
    <s v="Nate"/>
    <s v="11 Rutland Road"/>
    <n v="11225"/>
    <x v="1"/>
    <s v="Prospect-Lefferts Gardens"/>
    <n v="4065915"/>
    <n v="-739601"/>
    <x v="1"/>
    <x v="77"/>
    <x v="6"/>
    <n v="48"/>
    <d v="2019-05-05T00:00:00"/>
    <n v="0.64"/>
    <n v="1"/>
    <n v="6.9"/>
    <x v="0"/>
    <s v="Ruidoso"/>
    <s v="No considerar"/>
    <x v="0"/>
  </r>
  <r>
    <n v="4070027"/>
    <s v="Room at East 110th St Upper East/E. Harlem"/>
    <x v="3307"/>
    <s v="Suzanne"/>
    <s v="245 East 111th Street"/>
    <n v="10029"/>
    <x v="0"/>
    <s v="East Harlem"/>
    <n v="407941"/>
    <n v="-7394045"/>
    <x v="0"/>
    <x v="15"/>
    <x v="6"/>
    <n v="2"/>
    <d v="2016-08-26T00:00:00"/>
    <n v="0.06"/>
    <n v="1"/>
    <n v="5.6"/>
    <x v="0"/>
    <s v="Ruidoso"/>
    <s v="No considerar"/>
    <x v="0"/>
  </r>
  <r>
    <n v="6743346"/>
    <s v="Wildlife Loft Living room adventure"/>
    <x v="3308"/>
    <s v="Chris"/>
    <s v="239 Boerum Street"/>
    <n v="11206"/>
    <x v="1"/>
    <s v="Williamsburg"/>
    <n v="4070645"/>
    <n v="-739379"/>
    <x v="2"/>
    <x v="24"/>
    <x v="1"/>
    <n v="25"/>
    <d v="2019-04-28T00:00:00"/>
    <n v="0.5"/>
    <n v="1"/>
    <n v="6.9"/>
    <x v="0"/>
    <s v="Ruidoso"/>
    <s v="No considerar"/>
    <x v="0"/>
  </r>
  <r>
    <n v="4637858"/>
    <s v="Chic apartment in Brooklyn with stunning view"/>
    <x v="3309"/>
    <s v="Chris"/>
    <s v="132 Franklin Avenue"/>
    <n v="11205"/>
    <x v="1"/>
    <s v="Bedford-Stuyvesant"/>
    <n v="4069492"/>
    <n v="-7395839"/>
    <x v="0"/>
    <x v="34"/>
    <x v="2"/>
    <n v="14"/>
    <d v="2017-09-25T00:00:00"/>
    <n v="0.25"/>
    <n v="1"/>
    <n v="6.9"/>
    <x v="0"/>
    <s v="Ruidoso"/>
    <s v="No considerar"/>
    <x v="0"/>
  </r>
  <r>
    <n v="4846199"/>
    <s v="Beautiful Boerum Hill apartment!"/>
    <x v="3310"/>
    <s v="Brady"/>
    <s v="275 Atlantic Avenue"/>
    <n v="11201"/>
    <x v="1"/>
    <s v="Boerum Hill"/>
    <n v="4068896"/>
    <n v="-7398961"/>
    <x v="1"/>
    <x v="7"/>
    <x v="2"/>
    <n v="2"/>
    <d v="2015-10-12T00:00:00"/>
    <n v="0.04"/>
    <n v="1"/>
    <n v="6.9"/>
    <x v="0"/>
    <s v="Ruidoso"/>
    <s v="No considerar"/>
    <x v="0"/>
  </r>
  <r>
    <n v="5849386"/>
    <s v="Delightful Lighthouse -Direct Train To JFK Airport"/>
    <x v="3311"/>
    <s v="Hassan And Patti"/>
    <s v="45 Eldert Street"/>
    <n v="11207"/>
    <x v="1"/>
    <s v="Bushwick"/>
    <n v="4068638"/>
    <n v="-7391368"/>
    <x v="0"/>
    <x v="178"/>
    <x v="6"/>
    <n v="148"/>
    <d v="2019-06-27T00:00:00"/>
    <n v="2.86"/>
    <n v="1"/>
    <n v="6.9"/>
    <x v="0"/>
    <s v="Ruidoso"/>
    <s v="No considerar"/>
    <x v="0"/>
  </r>
  <r>
    <n v="1175400"/>
    <s v="LARGE light filled loft/apt! PRIME Williamsburg.âœ¨"/>
    <x v="3312"/>
    <s v="Heather And John"/>
    <s v="111 Devoe Street"/>
    <n v="11211"/>
    <x v="1"/>
    <s v="Williamsburg"/>
    <n v="4071374"/>
    <n v="-7394642"/>
    <x v="0"/>
    <x v="201"/>
    <x v="6"/>
    <n v="43"/>
    <d v="2019-05-28T00:00:00"/>
    <n v="0.59"/>
    <n v="1"/>
    <n v="6.9"/>
    <x v="0"/>
    <s v="Ruidoso"/>
    <s v="No considerar"/>
    <x v="0"/>
  </r>
  <r>
    <n v="2361020"/>
    <s v="URBAN CHIC VIDEO/PHOTO SHOOTS ONLY"/>
    <x v="3313"/>
    <s v="Krystal"/>
    <s v="291 Decatur Street"/>
    <n v="11233"/>
    <x v="1"/>
    <s v="Bedford-Stuyvesant"/>
    <n v="4068172"/>
    <n v="-7393236"/>
    <x v="1"/>
    <x v="152"/>
    <x v="1"/>
    <n v="11"/>
    <d v="2015-10-20T00:00:00"/>
    <n v="0.19"/>
    <n v="1"/>
    <n v="7"/>
    <x v="0"/>
    <s v="Ruidoso"/>
    <s v="No considerar"/>
    <x v="0"/>
  </r>
  <r>
    <n v="1609672"/>
    <s v="CENTRAL PARK/ TIMES SQUARE"/>
    <x v="3314"/>
    <s v="Rodrigo"/>
    <s v="438 West 51st Street"/>
    <n v="10019"/>
    <x v="0"/>
    <s v="Hell's Kitchen"/>
    <n v="4076476"/>
    <n v="-7399011"/>
    <x v="1"/>
    <x v="34"/>
    <x v="6"/>
    <n v="55"/>
    <d v="2019-06-30T00:00:00"/>
    <n v="0.78"/>
    <n v="1"/>
    <n v="5.6"/>
    <x v="0"/>
    <s v="Ruidoso"/>
    <s v="No considerar"/>
    <x v="0"/>
  </r>
  <r>
    <n v="6732446"/>
    <s v="Sunny &amp; Happy Room in Williamsburg"/>
    <x v="3315"/>
    <s v="Sandy"/>
    <s v="171 Jackson Street"/>
    <n v="11211"/>
    <x v="1"/>
    <s v="Williamsburg"/>
    <n v="4071676"/>
    <n v="-739439"/>
    <x v="0"/>
    <x v="9"/>
    <x v="6"/>
    <n v="99"/>
    <d v="2019-06-16T00:00:00"/>
    <n v="2.02"/>
    <n v="1"/>
    <n v="6.9"/>
    <x v="0"/>
    <s v="Ruidoso"/>
    <s v="No considerar"/>
    <x v="0"/>
  </r>
  <r>
    <n v="1427084"/>
    <s v="Private Room Private Restroom tons Natural Light"/>
    <x v="3316"/>
    <s v="Aurelio"/>
    <s v="770 Jefferson Avenue"/>
    <n v="11221"/>
    <x v="1"/>
    <s v="Bedford-Stuyvesant"/>
    <n v="4068584"/>
    <n v="-739263"/>
    <x v="0"/>
    <x v="3"/>
    <x v="2"/>
    <n v="13"/>
    <d v="2019-05-22T00:00:00"/>
    <n v="0.56000000000000005"/>
    <n v="1"/>
    <n v="6.9"/>
    <x v="0"/>
    <s v="Ruidoso"/>
    <s v="No considerar"/>
    <x v="0"/>
  </r>
  <r>
    <n v="1005416"/>
    <s v="South Harlem Gem! 113th St &amp; 8th Ave"/>
    <x v="3317"/>
    <s v="Michael"/>
    <s v="231 West 112th Street"/>
    <n v="10026"/>
    <x v="0"/>
    <s v="Harlem"/>
    <n v="4080132"/>
    <n v="-7395568"/>
    <x v="2"/>
    <x v="86"/>
    <x v="1"/>
    <n v="43"/>
    <d v="2019-06-02T00:00:00"/>
    <n v="0.61"/>
    <n v="1"/>
    <n v="5.6"/>
    <x v="0"/>
    <s v="Ruidoso"/>
    <s v="No considerar"/>
    <x v="0"/>
  </r>
  <r>
    <n v="1147507"/>
    <s v="RUSTIC/MODERN/EV/NYC"/>
    <x v="3318"/>
    <s v="Mark"/>
    <s v="P.S. 19 Asher Levy School 185"/>
    <n v="10003"/>
    <x v="0"/>
    <s v="East Village"/>
    <n v="4073032"/>
    <n v="-7398469"/>
    <x v="1"/>
    <x v="108"/>
    <x v="0"/>
    <n v="9"/>
    <d v="2018-08-30T00:00:00"/>
    <n v="0.18"/>
    <n v="2"/>
    <n v="5.8"/>
    <x v="0"/>
    <s v="Ruidoso"/>
    <s v="No considerar"/>
    <x v="0"/>
  </r>
  <r>
    <n v="1003754"/>
    <s v="Chic  Park Slope Pied-Ã -terre"/>
    <x v="3319"/>
    <s v="Finola"/>
    <s v="Nitehawk 188"/>
    <n v="11215"/>
    <x v="1"/>
    <s v="South Slope"/>
    <n v="4066162"/>
    <n v="-7397994"/>
    <x v="1"/>
    <x v="63"/>
    <x v="7"/>
    <n v="98"/>
    <d v="2019-06-26T00:00:00"/>
    <n v="1.39"/>
    <n v="1"/>
    <n v="6.9"/>
    <x v="0"/>
    <s v="Ruidoso"/>
    <s v="No considerar"/>
    <x v="0"/>
  </r>
  <r>
    <n v="5481762"/>
    <s v="Artfully Renovated Brownstone Space"/>
    <x v="3320"/>
    <s v="Tina"/>
    <s v="158 Lexington Avenue"/>
    <n v="11216"/>
    <x v="1"/>
    <s v="Bedford-Stuyvesant"/>
    <n v="4068685"/>
    <n v="-7395526"/>
    <x v="1"/>
    <x v="191"/>
    <x v="3"/>
    <n v="142"/>
    <d v="2019-01-04T00:00:00"/>
    <n v="2.74"/>
    <n v="1"/>
    <n v="6.9"/>
    <x v="0"/>
    <s v="Ruidoso"/>
    <s v="No considerar"/>
    <x v="0"/>
  </r>
  <r>
    <n v="5670672"/>
    <s v="Entire Floor of Sunny Brownstone"/>
    <x v="3320"/>
    <s v="Tina"/>
    <s v="264 Greene Avenue"/>
    <n v="11238"/>
    <x v="1"/>
    <s v="Clinton Hill"/>
    <n v="4068699"/>
    <n v="-7396049"/>
    <x v="1"/>
    <x v="187"/>
    <x v="0"/>
    <n v="146"/>
    <d v="2019-06-21T00:00:00"/>
    <n v="2.93"/>
    <n v="1"/>
    <n v="6.9"/>
    <x v="0"/>
    <s v="Ruidoso"/>
    <s v="No considerar"/>
    <x v="0"/>
  </r>
  <r>
    <n v="1002469"/>
    <s v="Comfortable Apt near Bloomingdales"/>
    <x v="3321"/>
    <s v="Ellen"/>
    <s v="St. Tropez 1st Avenue"/>
    <n v="10155"/>
    <x v="0"/>
    <s v="Upper East Side"/>
    <n v="4076249"/>
    <n v="-7396054"/>
    <x v="1"/>
    <x v="228"/>
    <x v="6"/>
    <n v="66"/>
    <d v="2019-05-28T00:00:00"/>
    <n v="0.94"/>
    <n v="1"/>
    <n v="5.6"/>
    <x v="0"/>
    <s v="Ruidoso"/>
    <s v="No considerar"/>
    <x v="0"/>
  </r>
  <r>
    <n v="3265409"/>
    <s v="Charming Chelsea bedroom"/>
    <x v="3322"/>
    <s v="Rivani"/>
    <s v="319 West 29th Street"/>
    <n v="10001"/>
    <x v="0"/>
    <s v="Chelsea"/>
    <n v="4074956"/>
    <n v="-7399671"/>
    <x v="0"/>
    <x v="11"/>
    <x v="0"/>
    <n v="2"/>
    <d v="2019-06-28T00:00:00"/>
    <n v="1.58"/>
    <n v="1"/>
    <n v="5.6"/>
    <x v="0"/>
    <s v="Ruidoso"/>
    <s v="No considerar"/>
    <x v="0"/>
  </r>
  <r>
    <n v="999977"/>
    <s v="Cozy studio apartment on upperwest"/>
    <x v="3323"/>
    <s v="Jennifer"/>
    <s v="114 West 74th Street"/>
    <n v="10023"/>
    <x v="0"/>
    <s v="Upper West Side"/>
    <n v="4077896"/>
    <n v="-7397849"/>
    <x v="1"/>
    <x v="154"/>
    <x v="7"/>
    <n v="2"/>
    <d v="2017-08-19T00:00:00"/>
    <n v="0.03"/>
    <n v="1"/>
    <n v="5.6"/>
    <x v="0"/>
    <s v="Ruidoso"/>
    <s v="No considerar"/>
    <x v="0"/>
  </r>
  <r>
    <n v="1785141"/>
    <s v="Entire 1 Bedroom in Williamsburg"/>
    <x v="3324"/>
    <s v="Mike"/>
    <s v="Division Avenue &amp; Wythe Avenue Division Avenue"/>
    <n v="11211"/>
    <x v="1"/>
    <s v="Williamsburg"/>
    <n v="4070658"/>
    <n v="-7396759"/>
    <x v="1"/>
    <x v="8"/>
    <x v="6"/>
    <n v="6"/>
    <d v="2017-06-11T00:00:00"/>
    <n v="0.09"/>
    <n v="1"/>
    <n v="6.9"/>
    <x v="0"/>
    <s v="Ruidoso"/>
    <s v="No considerar"/>
    <x v="0"/>
  </r>
  <r>
    <n v="1072481"/>
    <s v="Bedroom for two in Chelsea"/>
    <x v="3325"/>
    <s v="Michael"/>
    <s v="253 West 24th Street"/>
    <n v="10001"/>
    <x v="0"/>
    <s v="Chelsea"/>
    <n v="4074573"/>
    <n v="-7399712"/>
    <x v="0"/>
    <x v="9"/>
    <x v="1"/>
    <n v="206"/>
    <d v="2019-06-19T00:00:00"/>
    <n v="2.72"/>
    <n v="1"/>
    <n v="5.6"/>
    <x v="0"/>
    <s v="Ruidoso"/>
    <s v="No considerar"/>
    <x v="0"/>
  </r>
  <r>
    <n v="995469"/>
    <s v="Beautiful Large Furnished Bedroom on UES"/>
    <x v="3326"/>
    <s v="Sanya"/>
    <s v="242 East 72nd Street"/>
    <n v="10021"/>
    <x v="0"/>
    <s v="Upper East Side"/>
    <n v="4076896"/>
    <n v="-7395898"/>
    <x v="0"/>
    <x v="28"/>
    <x v="7"/>
    <n v="1"/>
    <d v="2015-12-22T00:00:00"/>
    <n v="0.02"/>
    <n v="1"/>
    <n v="5.6"/>
    <x v="0"/>
    <s v="Ruidoso"/>
    <s v="No considerar"/>
    <x v="0"/>
  </r>
  <r>
    <n v="999984"/>
    <s v="Greenwich Village Townhouse Apt"/>
    <x v="3327"/>
    <s v="Linda"/>
    <s v="204 West 4th Street"/>
    <n v="10014"/>
    <x v="0"/>
    <s v="West Village"/>
    <n v="4073303"/>
    <n v="-7400237"/>
    <x v="1"/>
    <x v="61"/>
    <x v="0"/>
    <n v="108"/>
    <d v="2019-07-01T00:00:00"/>
    <n v="1.44"/>
    <n v="1"/>
    <n v="5.6"/>
    <x v="0"/>
    <s v="Ruidoso"/>
    <s v="No considerar"/>
    <x v="0"/>
  </r>
  <r>
    <n v="995169"/>
    <s v="West Village Gem - Amazing Location"/>
    <x v="3328"/>
    <s v="Ricky"/>
    <s v="140 7th Avenue South"/>
    <n v="10014"/>
    <x v="0"/>
    <s v="West Village"/>
    <n v="4073464"/>
    <n v="-7400225"/>
    <x v="1"/>
    <x v="170"/>
    <x v="0"/>
    <n v="28"/>
    <d v="2019-07-03T00:00:00"/>
    <n v="1.52"/>
    <n v="2"/>
    <n v="5.8"/>
    <x v="0"/>
    <s v="Ruidoso"/>
    <s v="No considerar"/>
    <x v="0"/>
  </r>
  <r>
    <n v="3698367"/>
    <s v="Amazing Location!"/>
    <x v="3329"/>
    <s v="Rose"/>
    <s v="125 Saint Marks Avenue"/>
    <n v="11217"/>
    <x v="1"/>
    <s v="Prospect Heights"/>
    <n v="4067948"/>
    <n v="-7397219"/>
    <x v="0"/>
    <x v="70"/>
    <x v="1"/>
    <n v="6"/>
    <d v="2015-08-21T00:00:00"/>
    <n v="0.12"/>
    <n v="1"/>
    <n v="6.9"/>
    <x v="0"/>
    <s v="Ruidoso"/>
    <s v="No considerar"/>
    <x v="0"/>
  </r>
  <r>
    <n v="1479349"/>
    <s v="Sunny Private Room in Williamsburg"/>
    <x v="3330"/>
    <s v="Nicole"/>
    <s v="De Wine Shop Ten Eyck Street"/>
    <n v="11206"/>
    <x v="1"/>
    <s v="Williamsburg"/>
    <n v="4070952"/>
    <n v="-7395078"/>
    <x v="0"/>
    <x v="15"/>
    <x v="0"/>
    <n v="130"/>
    <d v="2017-05-04T00:00:00"/>
    <n v="1.85"/>
    <n v="1"/>
    <n v="6.9"/>
    <x v="0"/>
    <s v="Ruidoso"/>
    <s v="No considerar"/>
    <x v="0"/>
  </r>
  <r>
    <n v="6401500"/>
    <s v="Wburg Penthouse, Private elevator, balcony, roof"/>
    <x v="3331"/>
    <s v="Nick And Jade"/>
    <s v="48 Marcy Avenue"/>
    <n v="11211"/>
    <x v="1"/>
    <s v="Williamsburg"/>
    <n v="4071258"/>
    <n v="-7395556"/>
    <x v="1"/>
    <x v="306"/>
    <x v="6"/>
    <n v="175"/>
    <d v="2019-07-01T00:00:00"/>
    <n v="3.53"/>
    <n v="1"/>
    <n v="6.9"/>
    <x v="0"/>
    <s v="Ruidoso"/>
    <s v="No considerar"/>
    <x v="0"/>
  </r>
  <r>
    <n v="2895820"/>
    <s v="Quiet Room in Central Location"/>
    <x v="3332"/>
    <s v="Tracy &amp; Matt"/>
    <s v="University Hall 110"/>
    <n v="10003"/>
    <x v="0"/>
    <s v="East Village"/>
    <n v="4073362"/>
    <n v="-739892"/>
    <x v="0"/>
    <x v="77"/>
    <x v="6"/>
    <n v="255"/>
    <d v="2019-07-07T00:00:00"/>
    <n v="4.05"/>
    <n v="1"/>
    <n v="5.6"/>
    <x v="0"/>
    <s v="Ruidoso"/>
    <s v="No considerar"/>
    <x v="0"/>
  </r>
  <r>
    <n v="1917629"/>
    <s v="Gorgeous duplex 1 BR Brownstone apt"/>
    <x v="3333"/>
    <s v="Christine &amp; James"/>
    <s v="124 Hall Street"/>
    <n v="11205"/>
    <x v="1"/>
    <s v="Clinton Hill"/>
    <n v="4069414"/>
    <n v="-7396634"/>
    <x v="1"/>
    <x v="48"/>
    <x v="0"/>
    <n v="123"/>
    <d v="2019-06-07T00:00:00"/>
    <n v="1.8"/>
    <n v="1"/>
    <n v="6.9"/>
    <x v="0"/>
    <s v="Ruidoso"/>
    <s v="No considerar"/>
    <x v="0"/>
  </r>
  <r>
    <n v="5957111"/>
    <s v="1bd garden apartment in Fort Greene"/>
    <x v="3334"/>
    <s v="Jana"/>
    <s v="211 Carlton Avenue"/>
    <n v="11205"/>
    <x v="1"/>
    <s v="Fort Greene"/>
    <n v="4069134"/>
    <n v="-7397229"/>
    <x v="1"/>
    <x v="91"/>
    <x v="10"/>
    <n v="1"/>
    <d v="2016-07-06T00:00:00"/>
    <n v="0.03"/>
    <n v="1"/>
    <n v="6.9"/>
    <x v="0"/>
    <s v="Ruidoso"/>
    <s v="No considerar"/>
    <x v="0"/>
  </r>
  <r>
    <n v="1137093"/>
    <s v="Triplex Penthouse in New York"/>
    <x v="3335"/>
    <s v="Paresh"/>
    <s v="Meeker Avenue Williamsburg"/>
    <n v="11211"/>
    <x v="1"/>
    <s v="Williamsburg"/>
    <n v="4071756"/>
    <n v="-7394839"/>
    <x v="1"/>
    <x v="111"/>
    <x v="2"/>
    <n v="34"/>
    <d v="2019-06-15T00:00:00"/>
    <n v="0.46"/>
    <n v="1"/>
    <n v="6.9"/>
    <x v="0"/>
    <s v="Ruidoso"/>
    <s v="No considerar"/>
    <x v="0"/>
  </r>
  <r>
    <n v="1306966"/>
    <s v="Beautiful 1BR: Heart of the Village"/>
    <x v="3336"/>
    <s v="Jonathan"/>
    <s v="New York University Bond Street"/>
    <n v="10012"/>
    <x v="0"/>
    <s v="Greenwich Village"/>
    <n v="4072805"/>
    <n v="-7399871"/>
    <x v="1"/>
    <x v="91"/>
    <x v="6"/>
    <n v="2"/>
    <d v="2016-09-04T00:00:00"/>
    <n v="0.03"/>
    <n v="1"/>
    <n v="5.6"/>
    <x v="0"/>
    <s v="Ruidoso"/>
    <s v="No considerar"/>
    <x v="0"/>
  </r>
  <r>
    <n v="1623431"/>
    <s v="Enormous Chrysler-View Bedroom/Bath"/>
    <x v="3337"/>
    <s v="Dn"/>
    <s v="230 East 44th Street"/>
    <n v="10017"/>
    <x v="0"/>
    <s v="Midtown"/>
    <n v="407513"/>
    <n v="-7397239"/>
    <x v="0"/>
    <x v="54"/>
    <x v="0"/>
    <n v="1"/>
    <d v="2015-09-30T00:00:00"/>
    <n v="0.02"/>
    <n v="1"/>
    <n v="5.6"/>
    <x v="0"/>
    <s v="Ruidoso"/>
    <s v="No considerar"/>
    <x v="0"/>
  </r>
  <r>
    <n v="990529"/>
    <s v="Sunny Luxury Bedroom Guest Bathroom"/>
    <x v="3337"/>
    <s v="Dn"/>
    <s v="836 2nd Avenue"/>
    <n v="10017"/>
    <x v="0"/>
    <s v="Midtown"/>
    <n v="4075136"/>
    <n v="-7397076"/>
    <x v="0"/>
    <x v="307"/>
    <x v="0"/>
    <n v="3"/>
    <d v="2014-09-24T00:00:00"/>
    <n v="0.04"/>
    <n v="1"/>
    <n v="5.7"/>
    <x v="0"/>
    <s v="Ruidoso"/>
    <s v="No considerar"/>
    <x v="0"/>
  </r>
  <r>
    <n v="990367"/>
    <s v="Colorful Manhattan - Harlem Apartment"/>
    <x v="3338"/>
    <s v="Lauri"/>
    <s v="143 West 122nd Street"/>
    <n v="10027"/>
    <x v="0"/>
    <s v="Harlem"/>
    <n v="4080684"/>
    <n v="-7394844"/>
    <x v="1"/>
    <x v="30"/>
    <x v="2"/>
    <n v="25"/>
    <d v="2019-06-01T00:00:00"/>
    <n v="0.34"/>
    <n v="1"/>
    <n v="5.6"/>
    <x v="0"/>
    <s v="Ruidoso"/>
    <s v="No considerar"/>
    <x v="0"/>
  </r>
  <r>
    <n v="990130"/>
    <s v="Spacious 3br Apartment in Brooklyn"/>
    <x v="3339"/>
    <s v="Nikolai"/>
    <s v="Underhill Playground Prospect Place"/>
    <n v="11216"/>
    <x v="1"/>
    <s v="Prospect Heights"/>
    <n v="4067682"/>
    <n v="-7396586"/>
    <x v="1"/>
    <x v="41"/>
    <x v="2"/>
    <n v="6"/>
    <d v="2016-08-26T00:00:00"/>
    <n v="0.08"/>
    <n v="1"/>
    <n v="6.9"/>
    <x v="0"/>
    <s v="Ruidoso"/>
    <s v="No considerar"/>
    <x v="0"/>
  </r>
  <r>
    <n v="989976"/>
    <s v="Three Bedroom NY Private Apartment"/>
    <x v="3340"/>
    <s v="Rose"/>
    <s v="148-34 60th Avenue"/>
    <n v="11355"/>
    <x v="2"/>
    <s v="Flushing"/>
    <n v="4074142"/>
    <n v="-738202"/>
    <x v="1"/>
    <x v="23"/>
    <x v="0"/>
    <n v="96"/>
    <d v="2019-06-22T00:00:00"/>
    <n v="1.29"/>
    <n v="5"/>
    <n v="6.24"/>
    <x v="0"/>
    <s v="Ruidoso"/>
    <s v="No considerar"/>
    <x v="0"/>
  </r>
  <r>
    <n v="1307723"/>
    <s v="A real home on the UWS."/>
    <x v="3341"/>
    <s v="Deborah"/>
    <s v="203 West 109th Street"/>
    <n v="10025"/>
    <x v="0"/>
    <s v="Upper West Side"/>
    <n v="4080274"/>
    <n v="-7396459"/>
    <x v="0"/>
    <x v="28"/>
    <x v="1"/>
    <n v="28"/>
    <d v="2019-05-23T00:00:00"/>
    <n v="0.51"/>
    <n v="1"/>
    <n v="5.6"/>
    <x v="0"/>
    <s v="Ruidoso"/>
    <s v="No considerar"/>
    <x v="0"/>
  </r>
  <r>
    <n v="1682258"/>
    <s v="Big Studio Apt Convenient Gramercy"/>
    <x v="3342"/>
    <s v="Elizabeth"/>
    <s v="201 East 25th Street"/>
    <n v="10010"/>
    <x v="0"/>
    <s v="Kips Bay"/>
    <n v="4074011"/>
    <n v="-7398185"/>
    <x v="1"/>
    <x v="17"/>
    <x v="1"/>
    <n v="0"/>
    <d v="2019-06-10T00:00:00"/>
    <n v="0.16"/>
    <n v="1"/>
    <n v="5.6"/>
    <x v="0"/>
    <s v="Ruidoso"/>
    <s v="No considerar"/>
    <x v="0"/>
  </r>
  <r>
    <n v="6654984"/>
    <s v="Beautiful apartment in trendy Brooklyn"/>
    <x v="3343"/>
    <s v="Elvira"/>
    <s v="338 2nd Street"/>
    <n v="11215"/>
    <x v="1"/>
    <s v="Park Slope"/>
    <n v="4067376"/>
    <n v="-7398397"/>
    <x v="1"/>
    <x v="17"/>
    <x v="28"/>
    <n v="4"/>
    <d v="2018-06-16T00:00:00"/>
    <n v="0.14000000000000001"/>
    <n v="1"/>
    <n v="6.9"/>
    <x v="0"/>
    <s v="Ruidoso"/>
    <s v="No considerar"/>
    <x v="0"/>
  </r>
  <r>
    <n v="2183423"/>
    <s v="2 Convertible Bdrms Great for 1-6"/>
    <x v="3344"/>
    <s v="Adrianne"/>
    <s v="473 Malcolm X Boulevard"/>
    <n v="10030"/>
    <x v="0"/>
    <s v="Harlem"/>
    <n v="4081333"/>
    <n v="-7394194"/>
    <x v="1"/>
    <x v="47"/>
    <x v="0"/>
    <n v="142"/>
    <d v="2019-06-14T00:00:00"/>
    <n v="2.27"/>
    <n v="1"/>
    <n v="5.6"/>
    <x v="0"/>
    <s v="Ruidoso"/>
    <s v="No considerar"/>
    <x v="0"/>
  </r>
  <r>
    <n v="986727"/>
    <s v="Manhattan's Best Deal!"/>
    <x v="3344"/>
    <s v="Adrianne"/>
    <s v="1969 Madison Avenue"/>
    <n v="10035"/>
    <x v="0"/>
    <s v="East Harlem"/>
    <n v="4080626"/>
    <n v="-7394009"/>
    <x v="1"/>
    <x v="47"/>
    <x v="0"/>
    <n v="281"/>
    <d v="2019-06-21T00:00:00"/>
    <n v="3.68"/>
    <n v="1"/>
    <n v="5.6"/>
    <x v="0"/>
    <s v="Ruidoso"/>
    <s v="No considerar"/>
    <x v="0"/>
  </r>
  <r>
    <n v="2203154"/>
    <s v="Prime East Village 1 bedroom"/>
    <x v="3345"/>
    <s v="Aviad"/>
    <s v="231 East 11th Street"/>
    <n v="10003"/>
    <x v="0"/>
    <s v="East Village"/>
    <n v="4073087"/>
    <n v="-7398713"/>
    <x v="1"/>
    <x v="26"/>
    <x v="6"/>
    <n v="2"/>
    <d v="2014-09-29T00:00:00"/>
    <n v="0.03"/>
    <n v="1"/>
    <n v="5.6"/>
    <x v="0"/>
    <s v="Ruidoso"/>
    <s v="No considerar"/>
    <x v="0"/>
  </r>
  <r>
    <n v="982038"/>
    <s v="Entire 1bdrm cnr of Fort Greene- off Park"/>
    <x v="3346"/>
    <s v="Eileen"/>
    <s v="243 Cumberland Street"/>
    <n v="11205"/>
    <x v="1"/>
    <s v="Fort Greene"/>
    <n v="4068859"/>
    <n v="-739729"/>
    <x v="1"/>
    <x v="58"/>
    <x v="9"/>
    <n v="3"/>
    <d v="2018-09-25T00:00:00"/>
    <n v="0.04"/>
    <n v="1"/>
    <n v="6.9"/>
    <x v="0"/>
    <s v="Ruidoso"/>
    <s v="No considerar"/>
    <x v="0"/>
  </r>
  <r>
    <n v="981410"/>
    <s v="Sunny Studio in the West Village"/>
    <x v="3347"/>
    <s v="Maria"/>
    <s v="98 Christopher Street"/>
    <n v="10014"/>
    <x v="0"/>
    <s v="West Village"/>
    <n v="4073331"/>
    <n v="-7400471"/>
    <x v="1"/>
    <x v="30"/>
    <x v="3"/>
    <n v="1"/>
    <d v="2013-04-09T00:00:00"/>
    <n v="0.01"/>
    <n v="1"/>
    <n v="5.6"/>
    <x v="0"/>
    <s v="Ruidoso"/>
    <s v="No considerar"/>
    <x v="0"/>
  </r>
  <r>
    <n v="978615"/>
    <s v="NICE ROOM IN ASTORIA NEAR MANHATTAN"/>
    <x v="3348"/>
    <s v="Rosa"/>
    <s v="30-79 36th Street"/>
    <n v="11103"/>
    <x v="2"/>
    <s v="Astoria"/>
    <n v="4076291"/>
    <n v="-7391871"/>
    <x v="0"/>
    <x v="188"/>
    <x v="6"/>
    <n v="183"/>
    <d v="2019-06-15T00:00:00"/>
    <n v="2.4500000000000002"/>
    <n v="5"/>
    <n v="6.24"/>
    <x v="0"/>
    <s v="Ruidoso"/>
    <s v="No considerar"/>
    <x v="0"/>
  </r>
  <r>
    <n v="987329"/>
    <s v="ROOM NEAR TIMES SQUARE MANHATTAN"/>
    <x v="3348"/>
    <s v="Rosa"/>
    <s v="30-49 33rd Street"/>
    <n v="11103"/>
    <x v="2"/>
    <s v="Astoria"/>
    <n v="4076491"/>
    <n v="-739207"/>
    <x v="0"/>
    <x v="4"/>
    <x v="3"/>
    <n v="70"/>
    <d v="2019-06-12T00:00:00"/>
    <n v="1.64"/>
    <n v="5"/>
    <n v="6.24"/>
    <x v="0"/>
    <s v="Ruidoso"/>
    <s v="No considerar"/>
    <x v="0"/>
  </r>
  <r>
    <n v="980098"/>
    <s v="Quiet ST MARK'S PLACE ARTIST'S GEM"/>
    <x v="3349"/>
    <s v="Lynn"/>
    <s v="82 2nd Avenue"/>
    <n v="10003"/>
    <x v="0"/>
    <s v="East Village"/>
    <n v="4072658"/>
    <n v="-7398907"/>
    <x v="1"/>
    <x v="27"/>
    <x v="6"/>
    <n v="54"/>
    <d v="2019-07-02T00:00:00"/>
    <n v="0.72"/>
    <n v="1"/>
    <n v="5.6"/>
    <x v="0"/>
    <s v="Ruidoso"/>
    <s v="No considerar"/>
    <x v="0"/>
  </r>
  <r>
    <n v="6763899"/>
    <s v="Bright, spacious room in Manhattan"/>
    <x v="3350"/>
    <s v="Sarah"/>
    <s v="503 West 133rd Street"/>
    <n v="10031"/>
    <x v="0"/>
    <s v="Harlem"/>
    <n v="4081791"/>
    <n v="-7395357"/>
    <x v="0"/>
    <x v="28"/>
    <x v="1"/>
    <n v="5"/>
    <d v="2015-09-15T00:00:00"/>
    <n v="0.1"/>
    <n v="1"/>
    <n v="5.6"/>
    <x v="0"/>
    <s v="Ruidoso"/>
    <s v="No considerar"/>
    <x v="0"/>
  </r>
  <r>
    <n v="978386"/>
    <s v="A GEM Garden Apt on Broadway &amp; 42ST QUEENS, NY"/>
    <x v="3351"/>
    <s v="Yiota"/>
    <s v="43-04 Broadway"/>
    <n v="11103"/>
    <x v="2"/>
    <s v="Astoria"/>
    <n v="4075751"/>
    <n v="-7391678"/>
    <x v="1"/>
    <x v="12"/>
    <x v="6"/>
    <n v="260"/>
    <d v="2019-07-03T00:00:00"/>
    <n v="3.44"/>
    <n v="5"/>
    <n v="6.24"/>
    <x v="0"/>
    <s v="Ruidoso"/>
    <s v="No considerar"/>
    <x v="0"/>
  </r>
  <r>
    <n v="4698707"/>
    <s v="NY TIMES Featured Dumbo Penthouse"/>
    <x v="3352"/>
    <s v="Brian"/>
    <s v="206 Front Street"/>
    <n v="11251"/>
    <x v="1"/>
    <s v="Vinegar Hill"/>
    <n v="4070213"/>
    <n v="-739838"/>
    <x v="1"/>
    <x v="175"/>
    <x v="16"/>
    <n v="1"/>
    <d v="2018-06-12T00:00:00"/>
    <n v="0.08"/>
    <n v="1"/>
    <n v="7"/>
    <x v="0"/>
    <s v="Ruidoso"/>
    <s v="No considerar"/>
    <x v="0"/>
  </r>
  <r>
    <n v="3116279"/>
    <s v="Cozy Studio on McGolrick Park"/>
    <x v="3353"/>
    <s v="Bernice"/>
    <s v="629 Humboldt Street"/>
    <n v="11222"/>
    <x v="1"/>
    <s v="Greenpoint"/>
    <n v="4072418"/>
    <n v="-7394528"/>
    <x v="0"/>
    <x v="95"/>
    <x v="6"/>
    <n v="2"/>
    <d v="2016-08-25T00:00:00"/>
    <n v="0.03"/>
    <n v="1"/>
    <n v="6.9"/>
    <x v="0"/>
    <s v="Ruidoso"/>
    <s v="No considerar"/>
    <x v="0"/>
  </r>
  <r>
    <n v="977870"/>
    <s v="Upper West Side Pied A Terre /NYC"/>
    <x v="3354"/>
    <s v="Matthew"/>
    <s v="116 West 107th Street"/>
    <n v="10025"/>
    <x v="0"/>
    <s v="Upper West Side"/>
    <n v="4080014"/>
    <n v="-739637"/>
    <x v="1"/>
    <x v="30"/>
    <x v="6"/>
    <n v="61"/>
    <d v="2019-06-23T00:00:00"/>
    <n v="0.8"/>
    <n v="1"/>
    <n v="5.6"/>
    <x v="0"/>
    <s v="Ruidoso"/>
    <s v="No considerar"/>
    <x v="0"/>
  </r>
  <r>
    <n v="5014831"/>
    <s v="Cozy Studio Close to Everything"/>
    <x v="3355"/>
    <s v="David"/>
    <s v="1239 Pacific Street"/>
    <n v="11216"/>
    <x v="1"/>
    <s v="Crown Heights"/>
    <n v="4067777"/>
    <n v="-7395131"/>
    <x v="1"/>
    <x v="6"/>
    <x v="13"/>
    <n v="13"/>
    <d v="2019-01-04T00:00:00"/>
    <n v="0.26"/>
    <n v="1"/>
    <n v="6.9"/>
    <x v="0"/>
    <s v="Ruidoso"/>
    <s v="No considerar"/>
    <x v="0"/>
  </r>
  <r>
    <n v="976167"/>
    <s v="Newly Furnished Beautiful &amp; Quiet"/>
    <x v="3356"/>
    <s v="Simo"/>
    <s v="342 93rd Street"/>
    <n v="11209"/>
    <x v="1"/>
    <s v="Fort Hamilton"/>
    <n v="4061806"/>
    <n v="-7403195"/>
    <x v="1"/>
    <x v="51"/>
    <x v="3"/>
    <n v="33"/>
    <d v="2018-01-07T00:00:00"/>
    <n v="0.46"/>
    <n v="1"/>
    <n v="6.9"/>
    <x v="0"/>
    <s v="Ruidoso"/>
    <s v="No considerar"/>
    <x v="0"/>
  </r>
  <r>
    <n v="975990"/>
    <s v="Brooklyn Heights Brownstone - Private Bdrm Avail."/>
    <x v="3357"/>
    <s v="Gerard"/>
    <s v="281 Hicks Street"/>
    <n v="11201"/>
    <x v="1"/>
    <s v="Brooklyn Heights"/>
    <n v="4069293"/>
    <n v="-7399679"/>
    <x v="1"/>
    <x v="166"/>
    <x v="1"/>
    <n v="11"/>
    <d v="2018-12-09T00:00:00"/>
    <n v="0.19"/>
    <n v="1"/>
    <n v="6.9"/>
    <x v="0"/>
    <s v="Ruidoso"/>
    <s v="No considerar"/>
    <x v="0"/>
  </r>
  <r>
    <n v="1628564"/>
    <s v="Stylish Room on Express Line to Midtown"/>
    <x v="3358"/>
    <s v="Shane"/>
    <s v="27 Audubon Avenue"/>
    <n v="10032"/>
    <x v="0"/>
    <s v="Washington Heights"/>
    <n v="4083942"/>
    <n v="-7393855"/>
    <x v="0"/>
    <x v="64"/>
    <x v="2"/>
    <n v="112"/>
    <d v="2019-07-02T00:00:00"/>
    <n v="1.59"/>
    <n v="1"/>
    <n v="5.6"/>
    <x v="0"/>
    <s v="Ruidoso"/>
    <s v="No considerar"/>
    <x v="0"/>
  </r>
  <r>
    <n v="975229"/>
    <s v="Prime East Village location w/backyard garden!"/>
    <x v="3359"/>
    <s v="Timothy"/>
    <s v="102 East 10th Street"/>
    <n v="10003"/>
    <x v="0"/>
    <s v="East Village"/>
    <n v="4073055"/>
    <n v="-7398875"/>
    <x v="1"/>
    <x v="191"/>
    <x v="3"/>
    <n v="65"/>
    <d v="2019-06-16T00:00:00"/>
    <n v="0.85"/>
    <n v="1"/>
    <n v="5.6"/>
    <x v="0"/>
    <s v="Ruidoso"/>
    <s v="No considerar"/>
    <x v="0"/>
  </r>
  <r>
    <n v="1227258"/>
    <s v="Amazing Duplex in Williamsburg"/>
    <x v="3360"/>
    <s v="Reut"/>
    <s v="56 South 3rd Street"/>
    <n v="11249"/>
    <x v="1"/>
    <s v="Williamsburg"/>
    <n v="4071333"/>
    <n v="-7396605"/>
    <x v="1"/>
    <x v="122"/>
    <x v="2"/>
    <n v="0"/>
    <d v="2017-07-01T00:00:00"/>
    <n v="0.12"/>
    <n v="1"/>
    <n v="6.9"/>
    <x v="0"/>
    <s v="Ruidoso"/>
    <s v="No considerar"/>
    <x v="0"/>
  </r>
  <r>
    <n v="1830244"/>
    <s v="Cool and spacious room-Approx 150 yard from LTrain"/>
    <x v="3361"/>
    <s v="Michael"/>
    <s v="2031 Eastern Parkway"/>
    <n v="11207"/>
    <x v="1"/>
    <s v="Bushwick"/>
    <n v="4068135"/>
    <n v="-739046"/>
    <x v="0"/>
    <x v="147"/>
    <x v="0"/>
    <n v="7"/>
    <d v="2017-09-04T00:00:00"/>
    <n v="0.11"/>
    <n v="1"/>
    <n v="6.9"/>
    <x v="0"/>
    <s v="Ruidoso"/>
    <s v="No considerar"/>
    <x v="0"/>
  </r>
  <r>
    <n v="4187747"/>
    <s v="UPPER EAST Landmark Blding:Walk to Central Park"/>
    <x v="3362"/>
    <s v="Elizabeth And Roberto"/>
    <s v="501 East 78th Street"/>
    <n v="10075"/>
    <x v="0"/>
    <s v="Upper East Side"/>
    <n v="4077065"/>
    <n v="-7395064"/>
    <x v="1"/>
    <x v="187"/>
    <x v="11"/>
    <n v="15"/>
    <d v="2016-02-21T00:00:00"/>
    <n v="0.26"/>
    <n v="1"/>
    <n v="5.6"/>
    <x v="0"/>
    <s v="Ruidoso"/>
    <s v="No considerar"/>
    <x v="0"/>
  </r>
  <r>
    <n v="5871372"/>
    <s v="Tiny Private Artist's Studio in NYC"/>
    <x v="3363"/>
    <s v="Ayesha"/>
    <s v="3534 Carlisle Place"/>
    <n v="10467"/>
    <x v="3"/>
    <s v="Williamsbridge"/>
    <n v="4087765"/>
    <n v="-7386318"/>
    <x v="1"/>
    <x v="142"/>
    <x v="2"/>
    <n v="85"/>
    <d v="2019-07-02T00:00:00"/>
    <n v="2.2400000000000002"/>
    <n v="5"/>
    <n v="7.84"/>
    <x v="0"/>
    <s v="Ruidoso"/>
    <s v="Dentro del presupuesto"/>
    <x v="0"/>
  </r>
  <r>
    <n v="971247"/>
    <s v="Sunny Artist Live/Work Apartment"/>
    <x v="3364"/>
    <s v="Larry"/>
    <s v="382 Central Park West"/>
    <n v="10025"/>
    <x v="0"/>
    <s v="Upper West Side"/>
    <n v="4079368"/>
    <n v="-7396487"/>
    <x v="1"/>
    <x v="190"/>
    <x v="0"/>
    <n v="159"/>
    <d v="2019-07-03T00:00:00"/>
    <n v="2.09"/>
    <n v="1"/>
    <n v="5.6"/>
    <x v="0"/>
    <s v="Ruidoso"/>
    <s v="No considerar"/>
    <x v="0"/>
  </r>
  <r>
    <n v="968848"/>
    <s v="Cozy private room in 2 Bedroom, BK"/>
    <x v="3365"/>
    <s v="Mark"/>
    <s v="Duryea Presbyterian Church 362"/>
    <n v="11238"/>
    <x v="1"/>
    <s v="Prospect Heights"/>
    <n v="4067501"/>
    <n v="-7396651"/>
    <x v="0"/>
    <x v="123"/>
    <x v="6"/>
    <n v="35"/>
    <d v="2019-02-03T00:00:00"/>
    <n v="0.46"/>
    <n v="1"/>
    <n v="6.9"/>
    <x v="0"/>
    <s v="Ruidoso"/>
    <s v="No considerar"/>
    <x v="0"/>
  </r>
  <r>
    <n v="971158"/>
    <s v="Sunny room with private bathroom"/>
    <x v="3366"/>
    <s v="Liya"/>
    <s v="Manhattan Avenue &amp; West 119th Street Manhattan Avenue"/>
    <n v="10027"/>
    <x v="0"/>
    <s v="Harlem"/>
    <n v="4080667"/>
    <n v="-7395562"/>
    <x v="0"/>
    <x v="65"/>
    <x v="6"/>
    <n v="53"/>
    <d v="2019-06-23T00:00:00"/>
    <n v="0.7"/>
    <n v="1"/>
    <n v="5.6"/>
    <x v="0"/>
    <s v="Ruidoso"/>
    <s v="No considerar"/>
    <x v="0"/>
  </r>
  <r>
    <n v="1446483"/>
    <s v="Cozy 1BD in Vibrant East Village"/>
    <x v="3367"/>
    <s v="Donna"/>
    <s v="226 East 3rd Street"/>
    <n v="10009"/>
    <x v="0"/>
    <s v="East Village"/>
    <n v="407223"/>
    <n v="-739821"/>
    <x v="1"/>
    <x v="48"/>
    <x v="6"/>
    <n v="149"/>
    <d v="2019-06-16T00:00:00"/>
    <n v="2.41"/>
    <n v="1"/>
    <n v="5.6"/>
    <x v="0"/>
    <s v="Ruidoso"/>
    <s v="No considerar"/>
    <x v="0"/>
  </r>
  <r>
    <n v="2687083"/>
    <s v="Cozy 1Bdr in Bed Stuy/Clinton Hill"/>
    <x v="3368"/>
    <s v="Sarah"/>
    <s v="Key Food 367"/>
    <n v="11216"/>
    <x v="1"/>
    <s v="Bedford-Stuyvesant"/>
    <n v="4068571"/>
    <n v="-7395033"/>
    <x v="1"/>
    <x v="70"/>
    <x v="1"/>
    <n v="1"/>
    <d v="2018-08-14T00:00:00"/>
    <n v="0.09"/>
    <n v="1"/>
    <n v="6.9"/>
    <x v="0"/>
    <s v="Ruidoso"/>
    <s v="No considerar"/>
    <x v="0"/>
  </r>
  <r>
    <n v="4720326"/>
    <s v="Gramercy/Kips Bay 1BR- the best! "/>
    <x v="3369"/>
    <s v="Jane"/>
    <s v="Link NYC East 24th Street"/>
    <n v="10010"/>
    <x v="0"/>
    <s v="Kips Bay"/>
    <n v="4073951"/>
    <n v="-739827"/>
    <x v="1"/>
    <x v="79"/>
    <x v="0"/>
    <n v="0"/>
    <d v="2019-01-05T00:00:00"/>
    <n v="1.9"/>
    <n v="1"/>
    <n v="5.6"/>
    <x v="0"/>
    <s v="Ruidoso"/>
    <s v="No considerar"/>
    <x v="0"/>
  </r>
  <r>
    <n v="2214689"/>
    <s v="Large Wiliamsburg Private Bedroom"/>
    <x v="3370"/>
    <s v="Ashley"/>
    <s v="31 Orient Avenue"/>
    <n v="11211"/>
    <x v="1"/>
    <s v="Williamsburg"/>
    <n v="4071527"/>
    <n v="-7394038"/>
    <x v="0"/>
    <x v="70"/>
    <x v="3"/>
    <n v="8"/>
    <d v="2018-08-31T00:00:00"/>
    <n v="0.19"/>
    <n v="1"/>
    <n v="6.9"/>
    <x v="0"/>
    <s v="Ruidoso"/>
    <s v="No considerar"/>
    <x v="0"/>
  </r>
  <r>
    <n v="1956346"/>
    <s v="THE HEART OF COOL WILLIAMSBURG NYC"/>
    <x v="3371"/>
    <s v="Marc"/>
    <s v="160 Berry Street"/>
    <n v="11249"/>
    <x v="1"/>
    <s v="Williamsburg"/>
    <n v="4071746"/>
    <n v="-739607"/>
    <x v="1"/>
    <x v="17"/>
    <x v="1"/>
    <n v="1"/>
    <d v="2015-01-02T00:00:00"/>
    <n v="0.02"/>
    <n v="1"/>
    <n v="6.9"/>
    <x v="0"/>
    <s v="Ruidoso"/>
    <s v="No considerar"/>
    <x v="0"/>
  </r>
  <r>
    <n v="966104"/>
    <s v="Private room in large 2 bed room"/>
    <x v="3372"/>
    <s v="Javier"/>
    <s v="710F East 13th Street"/>
    <n v="10009"/>
    <x v="0"/>
    <s v="East Village"/>
    <n v="4072726"/>
    <n v="-7397573"/>
    <x v="0"/>
    <x v="3"/>
    <x v="0"/>
    <n v="51"/>
    <d v="2018-11-25T00:00:00"/>
    <n v="0.7"/>
    <n v="1"/>
    <n v="5.6"/>
    <x v="0"/>
    <s v="Ruidoso"/>
    <s v="No considerar"/>
    <x v="0"/>
  </r>
  <r>
    <n v="1126432"/>
    <s v="South Slope One-Bedroom with Garden Terrace"/>
    <x v="3373"/>
    <s v="Christy"/>
    <s v="Middle School 88 19th Street"/>
    <n v="11218"/>
    <x v="1"/>
    <s v="Sunset Park"/>
    <n v="4066065"/>
    <n v="-7398817"/>
    <x v="1"/>
    <x v="61"/>
    <x v="0"/>
    <n v="13"/>
    <d v="2018-12-31T00:00:00"/>
    <n v="0.18"/>
    <n v="1"/>
    <n v="6.9"/>
    <x v="0"/>
    <s v="Ruidoso"/>
    <s v="No considerar"/>
    <x v="0"/>
  </r>
  <r>
    <n v="1051575"/>
    <s v="Quiet and Comfort Near Columbia University"/>
    <x v="3374"/>
    <s v="Lisa"/>
    <s v="232 West 116th Street"/>
    <n v="10026"/>
    <x v="0"/>
    <s v="Harlem"/>
    <n v="4080384"/>
    <n v="-7395419"/>
    <x v="0"/>
    <x v="85"/>
    <x v="6"/>
    <n v="27"/>
    <d v="2019-05-26T00:00:00"/>
    <n v="0.56999999999999995"/>
    <n v="1"/>
    <n v="5.6"/>
    <x v="0"/>
    <s v="Ruidoso"/>
    <s v="No considerar"/>
    <x v="0"/>
  </r>
  <r>
    <n v="5028653"/>
    <s v="Sun drenched art filled apartment"/>
    <x v="3375"/>
    <s v="Mie"/>
    <s v="Fulton Street Ann Street"/>
    <n v="10279"/>
    <x v="0"/>
    <s v="Financial District"/>
    <n v="4071068"/>
    <n v="-7400713"/>
    <x v="1"/>
    <x v="179"/>
    <x v="2"/>
    <n v="0"/>
    <d v="2015-12-29T00:00:00"/>
    <n v="0.23"/>
    <n v="1"/>
    <n v="5.6"/>
    <x v="0"/>
    <s v="Ruidoso"/>
    <s v="No considerar"/>
    <x v="0"/>
  </r>
  <r>
    <n v="1752206"/>
    <s v="Elegant 1b Near Everything"/>
    <x v="3376"/>
    <s v="Yvonne"/>
    <s v="162 West 22nd Street"/>
    <n v="10011"/>
    <x v="0"/>
    <s v="Chelsea"/>
    <n v="4074314"/>
    <n v="-739957"/>
    <x v="1"/>
    <x v="17"/>
    <x v="6"/>
    <n v="144"/>
    <d v="2019-07-05T00:00:00"/>
    <n v="2.0699999999999998"/>
    <n v="1"/>
    <n v="5.6"/>
    <x v="0"/>
    <s v="Ruidoso"/>
    <s v="No considerar"/>
    <x v="0"/>
  </r>
  <r>
    <n v="2117705"/>
    <s v="Refreshingly Peaceful Room in Prime Williamsburg"/>
    <x v="3377"/>
    <s v="Andrew"/>
    <s v="315 Berry Street"/>
    <n v="11249"/>
    <x v="1"/>
    <s v="Williamsburg"/>
    <n v="4071258"/>
    <n v="-7396392"/>
    <x v="0"/>
    <x v="6"/>
    <x v="2"/>
    <n v="44"/>
    <d v="2019-05-26T00:00:00"/>
    <n v="1.68"/>
    <n v="1"/>
    <n v="6.9"/>
    <x v="0"/>
    <s v="Ruidoso"/>
    <s v="No considerar"/>
    <x v="0"/>
  </r>
  <r>
    <n v="1918903"/>
    <s v="Private 2 BR APT: Free WIFI &amp; JACUZZI"/>
    <x v="3378"/>
    <s v="R"/>
    <s v="1582 Fulton Street"/>
    <n v="11213"/>
    <x v="1"/>
    <s v="Bedford-Stuyvesant"/>
    <n v="4067963"/>
    <n v="-739375"/>
    <x v="1"/>
    <x v="48"/>
    <x v="0"/>
    <n v="156"/>
    <d v="2019-04-25T00:00:00"/>
    <n v="2.36"/>
    <n v="1"/>
    <n v="6.9"/>
    <x v="0"/>
    <s v="Ruidoso"/>
    <s v="No considerar"/>
    <x v="0"/>
  </r>
  <r>
    <n v="4168812"/>
    <s v="PRIVATE 1BR APT: Free WIFI &amp; DIRECT TV"/>
    <x v="3378"/>
    <s v="R"/>
    <s v="Fine Fare 476"/>
    <n v="11216"/>
    <x v="1"/>
    <s v="Bedford-Stuyvesant"/>
    <n v="406805"/>
    <n v="-7393775"/>
    <x v="1"/>
    <x v="89"/>
    <x v="0"/>
    <n v="131"/>
    <d v="2019-06-22T00:00:00"/>
    <n v="2.27"/>
    <n v="1"/>
    <n v="6.9"/>
    <x v="0"/>
    <s v="Ruidoso"/>
    <s v="No considerar"/>
    <x v="0"/>
  </r>
  <r>
    <n v="962045"/>
    <s v="Private Room &amp; Coffee, only 3 blocks to Train"/>
    <x v="3379"/>
    <s v="Deanna"/>
    <s v="1389 Decatur Street"/>
    <n v="11237"/>
    <x v="1"/>
    <s v="Bushwick"/>
    <n v="4069288"/>
    <n v="-7390374"/>
    <x v="0"/>
    <x v="84"/>
    <x v="6"/>
    <n v="324"/>
    <d v="2019-06-28T00:00:00"/>
    <n v="4.3"/>
    <n v="1"/>
    <n v="6.9"/>
    <x v="0"/>
    <s v="Ruidoso"/>
    <s v="No considerar"/>
    <x v="0"/>
  </r>
  <r>
    <n v="3289009"/>
    <s v="Quiet Brooklyn Apartment "/>
    <x v="3380"/>
    <s v="Danielle"/>
    <s v="497 Meeker Avenue"/>
    <n v="11222"/>
    <x v="1"/>
    <s v="Greenpoint"/>
    <n v="4072096"/>
    <n v="-7394424"/>
    <x v="1"/>
    <x v="5"/>
    <x v="7"/>
    <n v="0"/>
    <d v="2015-11-11T00:00:00"/>
    <n v="0.02"/>
    <n v="1"/>
    <n v="6.9"/>
    <x v="0"/>
    <s v="Ruidoso"/>
    <s v="No considerar"/>
    <x v="0"/>
  </r>
  <r>
    <n v="1306749"/>
    <s v="Superstar Manhattan Apt - Harlem"/>
    <x v="3381"/>
    <s v="Anthony"/>
    <s v="620 West 144th Street"/>
    <n v="10031"/>
    <x v="0"/>
    <s v="Harlem"/>
    <n v="4082612"/>
    <n v="-7395216"/>
    <x v="1"/>
    <x v="8"/>
    <x v="6"/>
    <n v="64"/>
    <d v="2019-07-02T00:00:00"/>
    <n v="0.91"/>
    <n v="1"/>
    <n v="5.6"/>
    <x v="0"/>
    <s v="Ruidoso"/>
    <s v="No considerar"/>
    <x v="0"/>
  </r>
  <r>
    <n v="2863696"/>
    <s v="Live in a doll factory!"/>
    <x v="3382"/>
    <s v="Ryan"/>
    <s v="Pier Wines 12"/>
    <n v="11249"/>
    <x v="1"/>
    <s v="Williamsburg"/>
    <n v="407196"/>
    <n v="-7396335"/>
    <x v="0"/>
    <x v="45"/>
    <x v="0"/>
    <n v="0"/>
    <d v="2019-06-14T00:00:00"/>
    <n v="0.38"/>
    <n v="1"/>
    <n v="6.9"/>
    <x v="0"/>
    <s v="Ruidoso"/>
    <s v="No considerar"/>
    <x v="0"/>
  </r>
  <r>
    <n v="6601683"/>
    <s v="Sunny lrg 1 BR in Chilled Bushwick"/>
    <x v="3383"/>
    <s v="Kate"/>
    <s v="1546 Greene Avenue"/>
    <n v="11237"/>
    <x v="1"/>
    <s v="Bushwick"/>
    <n v="4070338"/>
    <n v="-7391374"/>
    <x v="0"/>
    <x v="99"/>
    <x v="1"/>
    <n v="2"/>
    <d v="2015-08-07T00:00:00"/>
    <n v="0.04"/>
    <n v="1"/>
    <n v="6.9"/>
    <x v="0"/>
    <s v="Ruidoso"/>
    <s v="No considerar"/>
    <x v="0"/>
  </r>
  <r>
    <n v="3461872"/>
    <s v="Private BR in 3 BR Apt - E. Harlem"/>
    <x v="3384"/>
    <s v="Jonathon"/>
    <s v="100 East 122nd Street"/>
    <n v="10035"/>
    <x v="0"/>
    <s v="East Harlem"/>
    <n v="4080278"/>
    <n v="-7394001"/>
    <x v="0"/>
    <x v="3"/>
    <x v="1"/>
    <n v="3"/>
    <d v="2015-10-04T00:00:00"/>
    <n v="0.05"/>
    <n v="1"/>
    <n v="5.6"/>
    <x v="0"/>
    <s v="Ruidoso"/>
    <s v="No considerar"/>
    <x v="0"/>
  </r>
  <r>
    <n v="958444"/>
    <s v="Great 1BD waterfront City Island NY"/>
    <x v="3385"/>
    <s v="Noelva"/>
    <s v="511 Minnieford Avenue"/>
    <n v="10464"/>
    <x v="3"/>
    <s v="City Island"/>
    <n v="4085235"/>
    <n v="-7378873"/>
    <x v="1"/>
    <x v="56"/>
    <x v="0"/>
    <n v="67"/>
    <d v="2018-06-10T00:00:00"/>
    <n v="0.91"/>
    <n v="5"/>
    <n v="7.84"/>
    <x v="0"/>
    <s v="Ruidoso"/>
    <s v="No considerar"/>
    <x v="0"/>
  </r>
  <r>
    <n v="1559435"/>
    <s v="Gorgeous &amp; Spacious Full 1 BR Apt"/>
    <x v="3386"/>
    <s v="Alisha"/>
    <s v="10 Howard Avenue"/>
    <n v="11221"/>
    <x v="1"/>
    <s v="Bedford-Stuyvesant"/>
    <n v="4068864"/>
    <n v="-739213"/>
    <x v="1"/>
    <x v="3"/>
    <x v="6"/>
    <n v="36"/>
    <d v="2019-06-25T00:00:00"/>
    <n v="0.66"/>
    <n v="1"/>
    <n v="6.9"/>
    <x v="0"/>
    <s v="Ruidoso"/>
    <s v="No considerar"/>
    <x v="0"/>
  </r>
  <r>
    <n v="1174944"/>
    <s v="*Soho Duplex* with private rooftop"/>
    <x v="3387"/>
    <s v="Jorge"/>
    <s v="187 Spring Street"/>
    <n v="10012"/>
    <x v="0"/>
    <s v="SoHo"/>
    <n v="407252"/>
    <n v="-7400279"/>
    <x v="1"/>
    <x v="98"/>
    <x v="3"/>
    <n v="25"/>
    <d v="2017-01-03T00:00:00"/>
    <n v="0.34"/>
    <n v="1"/>
    <n v="5.6"/>
    <x v="0"/>
    <s v="Ruidoso"/>
    <s v="No considerar"/>
    <x v="0"/>
  </r>
  <r>
    <n v="978062"/>
    <s v="West Village 1 BR Apartment"/>
    <x v="3388"/>
    <s v="Betsy"/>
    <s v="230 REAR-B West 10th Street"/>
    <n v="10014"/>
    <x v="0"/>
    <s v="West Village"/>
    <n v="4073359"/>
    <n v="-7400524"/>
    <x v="1"/>
    <x v="6"/>
    <x v="0"/>
    <n v="10"/>
    <d v="2019-01-01T00:00:00"/>
    <n v="0.3"/>
    <n v="1"/>
    <n v="5.6"/>
    <x v="0"/>
    <s v="Ruidoso"/>
    <s v="No considerar"/>
    <x v="0"/>
  </r>
  <r>
    <n v="3850254"/>
    <s v="Private Room in Bushwick, fully furnished"/>
    <x v="3389"/>
    <s v="Holly"/>
    <s v="123 Melrose Street"/>
    <n v="11206"/>
    <x v="1"/>
    <s v="Bushwick"/>
    <n v="406998"/>
    <n v="-7393265"/>
    <x v="0"/>
    <x v="69"/>
    <x v="10"/>
    <n v="20"/>
    <d v="2018-02-01T00:00:00"/>
    <n v="0.34"/>
    <n v="1"/>
    <n v="6.9"/>
    <x v="0"/>
    <s v="Ruidoso"/>
    <s v="Dentro del presupuesto"/>
    <x v="0"/>
  </r>
  <r>
    <n v="2272872"/>
    <s v="Great location Cntl Park Times Sq"/>
    <x v="3390"/>
    <s v="Anthony"/>
    <s v="Central Park Place West 57th Street"/>
    <n v="10019"/>
    <x v="0"/>
    <s v="Hell's Kitchen"/>
    <n v="4076726"/>
    <n v="-7398285"/>
    <x v="1"/>
    <x v="140"/>
    <x v="2"/>
    <n v="9"/>
    <d v="2015-11-19T00:00:00"/>
    <n v="0.19"/>
    <n v="1"/>
    <n v="5.7"/>
    <x v="0"/>
    <s v="Ruidoso"/>
    <s v="No considerar"/>
    <x v="0"/>
  </r>
  <r>
    <n v="5404627"/>
    <s v="Sun Drenched Williamsburg Apt"/>
    <x v="3391"/>
    <s v="Francesca And Angelique"/>
    <s v="388 Union Avenue"/>
    <n v="11211"/>
    <x v="1"/>
    <s v="Williamsburg"/>
    <n v="4071208"/>
    <n v="-7395091"/>
    <x v="1"/>
    <x v="111"/>
    <x v="6"/>
    <n v="3"/>
    <d v="2016-06-02T00:00:00"/>
    <n v="7.0000000000000007E-2"/>
    <n v="1"/>
    <n v="6.9"/>
    <x v="0"/>
    <s v="Ruidoso"/>
    <s v="No considerar"/>
    <x v="0"/>
  </r>
  <r>
    <n v="3858105"/>
    <s v="Light and Airy top floor apartment "/>
    <x v="3392"/>
    <s v="Rebecca"/>
    <s v="67 President Street"/>
    <n v="11231"/>
    <x v="1"/>
    <s v="Columbia St"/>
    <n v="4068404"/>
    <n v="-74004"/>
    <x v="1"/>
    <x v="3"/>
    <x v="21"/>
    <n v="1"/>
    <d v="2014-08-25T00:00:00"/>
    <n v="0.02"/>
    <n v="1"/>
    <n v="6.9"/>
    <x v="0"/>
    <s v="Ruidoso"/>
    <s v="No considerar"/>
    <x v="0"/>
  </r>
  <r>
    <n v="2447298"/>
    <s v="Soho loft with everything"/>
    <x v="3393"/>
    <s v="Ben"/>
    <s v="126 Wooster Street"/>
    <n v="10012"/>
    <x v="0"/>
    <s v="SoHo"/>
    <n v="4072512"/>
    <n v="-7400024"/>
    <x v="1"/>
    <x v="231"/>
    <x v="2"/>
    <n v="0"/>
    <d v="2019-06-22T00:00:00"/>
    <n v="0.05"/>
    <n v="2"/>
    <n v="5.7"/>
    <x v="0"/>
    <s v="Ruidoso"/>
    <s v="No considerar"/>
    <x v="0"/>
  </r>
  <r>
    <n v="1940534"/>
    <s v="Big specious room is Manhattan!!!"/>
    <x v="3394"/>
    <s v="Lilia"/>
    <s v="112 West 144th Street"/>
    <n v="10030"/>
    <x v="0"/>
    <s v="Harlem"/>
    <n v="4082024"/>
    <n v="-7393799"/>
    <x v="0"/>
    <x v="55"/>
    <x v="7"/>
    <n v="19"/>
    <d v="2019-01-31T00:00:00"/>
    <n v="0.28000000000000003"/>
    <n v="1"/>
    <n v="5.6"/>
    <x v="0"/>
    <s v="Ruidoso"/>
    <s v="No considerar"/>
    <x v="0"/>
  </r>
  <r>
    <n v="3593491"/>
    <s v="Cozy room in NYC"/>
    <x v="3394"/>
    <s v="Lilia"/>
    <s v="133 West 144th Street"/>
    <n v="10030"/>
    <x v="0"/>
    <s v="Harlem"/>
    <n v="4082071"/>
    <n v="-7393813"/>
    <x v="0"/>
    <x v="46"/>
    <x v="13"/>
    <n v="13"/>
    <d v="2018-07-14T00:00:00"/>
    <n v="0.23"/>
    <n v="1"/>
    <n v="5.6"/>
    <x v="0"/>
    <s v="Ruidoso"/>
    <s v="Dentro del presupuesto"/>
    <x v="0"/>
  </r>
  <r>
    <n v="2066165"/>
    <s v="Cozy room in NYC 5"/>
    <x v="3394"/>
    <s v="Lilia"/>
    <s v="Speedway West 145th Street"/>
    <n v="10031"/>
    <x v="0"/>
    <s v="Harlem"/>
    <n v="4082078"/>
    <n v="-7393771"/>
    <x v="0"/>
    <x v="46"/>
    <x v="3"/>
    <n v="19"/>
    <d v="2019-04-10T00:00:00"/>
    <n v="0.31"/>
    <n v="1"/>
    <n v="5.6"/>
    <x v="0"/>
    <s v="Ruidoso"/>
    <s v="Dentro del presupuesto"/>
    <x v="0"/>
  </r>
  <r>
    <n v="3236301"/>
    <s v="Private room in Harlem"/>
    <x v="3394"/>
    <s v="Lilia"/>
    <s v="Mobil West 145th Street"/>
    <n v="10031"/>
    <x v="0"/>
    <s v="Harlem"/>
    <n v="4082075"/>
    <n v="-739379"/>
    <x v="0"/>
    <x v="55"/>
    <x v="7"/>
    <n v="17"/>
    <d v="2018-10-07T00:00:00"/>
    <n v="0.28000000000000003"/>
    <n v="1"/>
    <n v="5.6"/>
    <x v="0"/>
    <s v="Ruidoso"/>
    <s v="No considerar"/>
    <x v="0"/>
  </r>
  <r>
    <n v="4444204"/>
    <s v=" 2-3 bedroom UWS garden triplex "/>
    <x v="3395"/>
    <s v="Amy"/>
    <s v="45 West 105th Street"/>
    <n v="10025"/>
    <x v="0"/>
    <s v="Upper West Side"/>
    <n v="4079795"/>
    <n v="-7396175"/>
    <x v="1"/>
    <x v="61"/>
    <x v="11"/>
    <n v="4"/>
    <d v="2015-10-06T00:00:00"/>
    <n v="7.0000000000000007E-2"/>
    <n v="1"/>
    <n v="5.6"/>
    <x v="0"/>
    <s v="Ruidoso"/>
    <s v="No considerar"/>
    <x v="0"/>
  </r>
  <r>
    <n v="3765357"/>
    <s v="Feel at home in Manhattan at charming NY apartment"/>
    <x v="3396"/>
    <s v="Tony"/>
    <s v="235 East 25th Street"/>
    <n v="10010"/>
    <x v="0"/>
    <s v="Kips Bay"/>
    <n v="4073967"/>
    <n v="-7398041"/>
    <x v="1"/>
    <x v="17"/>
    <x v="35"/>
    <n v="3"/>
    <d v="2016-05-15T00:00:00"/>
    <n v="0.05"/>
    <n v="1"/>
    <n v="5.6"/>
    <x v="0"/>
    <s v="Ruidoso"/>
    <s v="No considerar"/>
    <x v="0"/>
  </r>
  <r>
    <n v="4480308"/>
    <s v="Charming, Sunny Downtown Studio"/>
    <x v="3397"/>
    <s v="Jane"/>
    <s v="291 Grand Street"/>
    <n v="10002"/>
    <x v="0"/>
    <s v="Chinatown"/>
    <n v="4071759"/>
    <n v="-739922"/>
    <x v="1"/>
    <x v="17"/>
    <x v="6"/>
    <n v="23"/>
    <d v="2016-10-24T00:00:00"/>
    <n v="0.41"/>
    <n v="1"/>
    <n v="5.6"/>
    <x v="0"/>
    <s v="Ruidoso"/>
    <s v="No considerar"/>
    <x v="0"/>
  </r>
  <r>
    <n v="2206311"/>
    <s v="Modern Studio in Midtown East"/>
    <x v="3398"/>
    <s v="Christine"/>
    <s v="244 East 53rd Street"/>
    <n v="10022"/>
    <x v="0"/>
    <s v="Midtown"/>
    <n v="4075701"/>
    <n v="-7396781"/>
    <x v="1"/>
    <x v="48"/>
    <x v="0"/>
    <n v="0"/>
    <d v="2017-01-01T00:00:00"/>
    <n v="2.29"/>
    <n v="1"/>
    <n v="5.6"/>
    <x v="0"/>
    <s v="Ruidoso"/>
    <s v="No considerar"/>
    <x v="0"/>
  </r>
  <r>
    <n v="6674342"/>
    <s v="NYC Hell's Kitchen/Midtown West 1BR"/>
    <x v="3399"/>
    <s v="Danyel"/>
    <s v="412 West 46th Street"/>
    <n v="10036"/>
    <x v="0"/>
    <s v="Hell's Kitchen"/>
    <n v="4076127"/>
    <n v="-7399161"/>
    <x v="1"/>
    <x v="0"/>
    <x v="0"/>
    <n v="0"/>
    <d v="2018-07-31T00:00:00"/>
    <n v="3.01"/>
    <n v="1"/>
    <n v="5.6"/>
    <x v="0"/>
    <s v="Ruidoso"/>
    <s v="No considerar"/>
    <x v="0"/>
  </r>
  <r>
    <n v="2571283"/>
    <s v="Entire home 1 BR+ office or 2 BR best UWS location"/>
    <x v="3400"/>
    <s v="Jennifer"/>
    <s v="The Beresford Central Park West"/>
    <n v="10024"/>
    <x v="0"/>
    <s v="Upper West Side"/>
    <n v="4078283"/>
    <n v="-7397206"/>
    <x v="1"/>
    <x v="27"/>
    <x v="35"/>
    <n v="2"/>
    <d v="2019-01-01T00:00:00"/>
    <n v="0.03"/>
    <n v="1"/>
    <n v="5.6"/>
    <x v="0"/>
    <s v="Ruidoso"/>
    <s v="No considerar"/>
    <x v="0"/>
  </r>
  <r>
    <n v="947810"/>
    <s v="Seeking Short Term Roommate on UES"/>
    <x v="3401"/>
    <s v="Georgina"/>
    <s v="1405 3rd Avenue"/>
    <n v="10075"/>
    <x v="0"/>
    <s v="Upper East Side"/>
    <n v="4077464"/>
    <n v="-7395695"/>
    <x v="0"/>
    <x v="19"/>
    <x v="16"/>
    <n v="11"/>
    <d v="2019-06-03T00:00:00"/>
    <n v="0.16"/>
    <n v="1"/>
    <n v="5.6"/>
    <x v="0"/>
    <s v="Ruidoso"/>
    <s v="No considerar"/>
    <x v="0"/>
  </r>
  <r>
    <n v="5135121"/>
    <s v="Roomy Studio at Prospect Park"/>
    <x v="3402"/>
    <s v="Penelope"/>
    <s v="333 Parkside Avenue"/>
    <n v="11225"/>
    <x v="1"/>
    <s v="Prospect-Lefferts Gardens"/>
    <n v="4065621"/>
    <n v="-7395696"/>
    <x v="1"/>
    <x v="65"/>
    <x v="18"/>
    <n v="3"/>
    <d v="2017-08-27T00:00:00"/>
    <n v="7.0000000000000007E-2"/>
    <n v="1"/>
    <n v="6.9"/>
    <x v="0"/>
    <s v="Ruidoso"/>
    <s v="Dentro del presupuesto"/>
    <x v="0"/>
  </r>
  <r>
    <n v="2883054"/>
    <s v="Urban Holiday..."/>
    <x v="3403"/>
    <s v="Shanti"/>
    <s v="1476 Saint Marks Avenue"/>
    <n v="11233"/>
    <x v="1"/>
    <s v="Crown Heights"/>
    <n v="4067335"/>
    <n v="-7391881"/>
    <x v="1"/>
    <x v="6"/>
    <x v="2"/>
    <n v="177"/>
    <d v="2019-07-01T00:00:00"/>
    <n v="2.87"/>
    <n v="1"/>
    <n v="6.9"/>
    <x v="0"/>
    <s v="Ruidoso"/>
    <s v="No considerar"/>
    <x v="0"/>
  </r>
  <r>
    <n v="944840"/>
    <s v="Dumbo Loft With A Beautiful View"/>
    <x v="3404"/>
    <s v="Kevin"/>
    <s v="DUMBO Historic District Plymouth Street"/>
    <n v="11201"/>
    <x v="1"/>
    <s v="DUMBO"/>
    <n v="4070447"/>
    <n v="-7398754"/>
    <x v="1"/>
    <x v="211"/>
    <x v="12"/>
    <n v="14"/>
    <d v="2019-01-29T00:00:00"/>
    <n v="0.18"/>
    <n v="1"/>
    <n v="6.9"/>
    <x v="0"/>
    <s v="Ruidoso"/>
    <s v="No considerar"/>
    <x v="0"/>
  </r>
  <r>
    <n v="1445250"/>
    <s v="1Bedroom, Seconds from L train"/>
    <x v="3405"/>
    <s v="Liam"/>
    <s v="82 Wyckoff Avenue"/>
    <n v="11237"/>
    <x v="1"/>
    <s v="Bushwick"/>
    <n v="4070444"/>
    <n v="-7392005"/>
    <x v="0"/>
    <x v="86"/>
    <x v="6"/>
    <n v="64"/>
    <d v="2019-06-01T00:00:00"/>
    <n v="0.89"/>
    <n v="1"/>
    <n v="6.9"/>
    <x v="0"/>
    <s v="Ruidoso"/>
    <s v="No considerar"/>
    <x v="0"/>
  </r>
  <r>
    <n v="5251586"/>
    <s v="Large &amp; Sunny Apt in Prime Location"/>
    <x v="3406"/>
    <s v="Maggie"/>
    <s v="353 Bergen Street"/>
    <n v="11217"/>
    <x v="1"/>
    <s v="Park Slope"/>
    <n v="4068247"/>
    <n v="-7397961"/>
    <x v="1"/>
    <x v="209"/>
    <x v="5"/>
    <n v="6"/>
    <d v="2016-09-01T00:00:00"/>
    <n v="0.11"/>
    <n v="1"/>
    <n v="6.9"/>
    <x v="0"/>
    <s v="Ruidoso"/>
    <s v="No considerar"/>
    <x v="0"/>
  </r>
  <r>
    <n v="1900616"/>
    <s v="nice furnished room ground floor"/>
    <x v="3407"/>
    <s v="Nes"/>
    <s v="148 Richardson Street"/>
    <n v="11211"/>
    <x v="1"/>
    <s v="Williamsburg"/>
    <n v="4071863"/>
    <n v="-7394575"/>
    <x v="0"/>
    <x v="9"/>
    <x v="0"/>
    <n v="30"/>
    <d v="2018-11-07T00:00:00"/>
    <n v="0.6"/>
    <n v="1"/>
    <n v="6.9"/>
    <x v="0"/>
    <s v="Ruidoso"/>
    <s v="No considerar"/>
    <x v="0"/>
  </r>
  <r>
    <n v="3766496"/>
    <s v="THEATRE DISTRICT - LARGE ROOM"/>
    <x v="3408"/>
    <s v="Josh"/>
    <s v="518 West 51st Street"/>
    <n v="10019"/>
    <x v="0"/>
    <s v="Hell's Kitchen"/>
    <n v="4076559"/>
    <n v="-7399221"/>
    <x v="0"/>
    <x v="7"/>
    <x v="6"/>
    <n v="79"/>
    <d v="2019-06-24T00:00:00"/>
    <n v="1.33"/>
    <n v="1"/>
    <n v="5.6"/>
    <x v="0"/>
    <s v="Ruidoso"/>
    <s v="No considerar"/>
    <x v="0"/>
  </r>
  <r>
    <n v="2201154"/>
    <s v="Prime E. Village at St. Marks Place"/>
    <x v="3409"/>
    <s v="Eden"/>
    <s v="2 Cooper 2"/>
    <n v="10003"/>
    <x v="0"/>
    <s v="NoHo"/>
    <n v="407278"/>
    <n v="-7399205"/>
    <x v="0"/>
    <x v="308"/>
    <x v="6"/>
    <n v="38"/>
    <d v="2019-06-18T00:00:00"/>
    <n v="0.6"/>
    <n v="1"/>
    <n v="5.6"/>
    <x v="0"/>
    <s v="Ruidoso"/>
    <s v="No considerar"/>
    <x v="0"/>
  </r>
  <r>
    <n v="2237851"/>
    <s v="2BD in Midtown East"/>
    <x v="3410"/>
    <s v="Victoria"/>
    <s v="The Future 200"/>
    <n v="10016"/>
    <x v="0"/>
    <s v="Kips Bay"/>
    <n v="4074383"/>
    <n v="-7397909"/>
    <x v="1"/>
    <x v="309"/>
    <x v="6"/>
    <n v="2"/>
    <d v="2015-09-27T00:00:00"/>
    <n v="0.04"/>
    <n v="1"/>
    <n v="5.7"/>
    <x v="0"/>
    <s v="Ruidoso"/>
    <s v="No considerar"/>
    <x v="0"/>
  </r>
  <r>
    <n v="939657"/>
    <s v="Behind the Red Door II "/>
    <x v="3411"/>
    <s v="Diane And Craig"/>
    <s v="130 West 129th Street"/>
    <n v="10027"/>
    <x v="0"/>
    <s v="Harlem"/>
    <n v="4081071"/>
    <n v="-7394493"/>
    <x v="1"/>
    <x v="56"/>
    <x v="11"/>
    <n v="81"/>
    <d v="2019-05-31T00:00:00"/>
    <n v="1.05"/>
    <n v="1"/>
    <n v="5.6"/>
    <x v="0"/>
    <s v="Ruidoso"/>
    <s v="No considerar"/>
    <x v="0"/>
  </r>
  <r>
    <n v="945297"/>
    <s v="East Village Gay Friendly Dbl Room"/>
    <x v="3412"/>
    <s v="Seth"/>
    <s v="500 East 11th Street"/>
    <n v="10009"/>
    <x v="0"/>
    <s v="East Village"/>
    <n v="4072836"/>
    <n v="-7398163"/>
    <x v="0"/>
    <x v="6"/>
    <x v="1"/>
    <n v="414"/>
    <d v="2019-06-22T00:00:00"/>
    <n v="5.39"/>
    <n v="1"/>
    <n v="5.6"/>
    <x v="0"/>
    <s v="Ruidoso"/>
    <s v="No considerar"/>
    <x v="0"/>
  </r>
  <r>
    <n v="5334478"/>
    <s v="One Bedroom Apartment in Chelsea"/>
    <x v="3412"/>
    <s v="Seth"/>
    <s v="Rite Aid 195"/>
    <n v="10011"/>
    <x v="0"/>
    <s v="Chelsea"/>
    <n v="4074326"/>
    <n v="-7400004"/>
    <x v="1"/>
    <x v="27"/>
    <x v="6"/>
    <n v="98"/>
    <d v="2019-06-26T00:00:00"/>
    <n v="1.88"/>
    <n v="1"/>
    <n v="5.6"/>
    <x v="0"/>
    <s v="Ruidoso"/>
    <s v="No considerar"/>
    <x v="0"/>
  </r>
  <r>
    <n v="5569302"/>
    <s v="Sunny Apt, park view - Jeffreson L"/>
    <x v="3413"/>
    <s v="Josh"/>
    <s v="64 Irving Avenue"/>
    <n v="11237"/>
    <x v="1"/>
    <s v="Bushwick"/>
    <n v="4070336"/>
    <n v="-7392416"/>
    <x v="1"/>
    <x v="22"/>
    <x v="2"/>
    <n v="0"/>
    <d v="2016-07-24T00:00:00"/>
    <n v="0.05"/>
    <n v="1"/>
    <n v="6.9"/>
    <x v="0"/>
    <s v="Ruidoso"/>
    <s v="Dentro del presupuesto"/>
    <x v="0"/>
  </r>
  <r>
    <n v="933129"/>
    <s v="Fort Greene Jewel"/>
    <x v="3414"/>
    <s v="Sandra"/>
    <s v="Long Island University Brooklyn Campus 1"/>
    <n v="11201"/>
    <x v="1"/>
    <s v="Fort Greene"/>
    <n v="4069097"/>
    <n v="-7397972"/>
    <x v="1"/>
    <x v="63"/>
    <x v="31"/>
    <n v="55"/>
    <d v="2019-05-31T00:00:00"/>
    <n v="0.72"/>
    <n v="1"/>
    <n v="6.9"/>
    <x v="0"/>
    <s v="Ruidoso"/>
    <s v="No considerar"/>
    <x v="0"/>
  </r>
  <r>
    <n v="3902156"/>
    <s v="Fort Greene Gem"/>
    <x v="3414"/>
    <s v="Sandra"/>
    <s v="Long Island University Brooklyn Campus 1"/>
    <n v="11201"/>
    <x v="1"/>
    <s v="Fort Greene"/>
    <n v="4069098"/>
    <n v="-7397989"/>
    <x v="1"/>
    <x v="47"/>
    <x v="31"/>
    <n v="7"/>
    <d v="2019-01-04T00:00:00"/>
    <n v="0.27"/>
    <n v="1"/>
    <n v="6.9"/>
    <x v="0"/>
    <s v="Ruidoso"/>
    <s v="No considerar"/>
    <x v="0"/>
  </r>
  <r>
    <n v="4782569"/>
    <s v="Private 1st level studio near NYC"/>
    <x v="3415"/>
    <s v="Rose"/>
    <s v="2109 57th Street"/>
    <n v="11204"/>
    <x v="1"/>
    <s v="Borough Park"/>
    <n v="4061959"/>
    <n v="-7397857"/>
    <x v="1"/>
    <x v="188"/>
    <x v="0"/>
    <n v="47"/>
    <d v="2019-03-28T00:00:00"/>
    <n v="1.06"/>
    <n v="1"/>
    <n v="6.9"/>
    <x v="0"/>
    <s v="Ruidoso"/>
    <s v="No considerar"/>
    <x v="0"/>
  </r>
  <r>
    <n v="1738513"/>
    <s v="Sunny Floral Artist Apartment Chinatown LES"/>
    <x v="3416"/>
    <s v="Krista"/>
    <s v="South Street Two Bridges"/>
    <n v="10038"/>
    <x v="0"/>
    <s v="Two Bridges"/>
    <n v="4070911"/>
    <n v="-7399685"/>
    <x v="1"/>
    <x v="26"/>
    <x v="0"/>
    <n v="18"/>
    <d v="2019-06-30T00:00:00"/>
    <n v="0.26"/>
    <n v="1"/>
    <n v="5.6"/>
    <x v="0"/>
    <s v="Ruidoso"/>
    <s v="No considerar"/>
    <x v="0"/>
  </r>
  <r>
    <n v="3735483"/>
    <s v="Beautiful Room in Sunny Brooklyn Apartment"/>
    <x v="3417"/>
    <s v="Juliana"/>
    <s v="620 Gates Avenue"/>
    <n v="11221"/>
    <x v="1"/>
    <s v="Bedford-Stuyvesant"/>
    <n v="4068732"/>
    <n v="-7394058"/>
    <x v="0"/>
    <x v="59"/>
    <x v="6"/>
    <n v="41"/>
    <d v="2019-01-04T00:00:00"/>
    <n v="1.0900000000000001"/>
    <n v="1"/>
    <n v="6.9"/>
    <x v="0"/>
    <s v="Ruidoso"/>
    <s v="No considerar"/>
    <x v="0"/>
  </r>
  <r>
    <n v="937678"/>
    <s v="Bushwick Loft"/>
    <x v="3418"/>
    <s v="Michael"/>
    <s v="Jefferson Street Wyckoff Avenue"/>
    <n v="11385"/>
    <x v="1"/>
    <s v="Bushwick"/>
    <n v="4070627"/>
    <n v="-7392223"/>
    <x v="1"/>
    <x v="2"/>
    <x v="6"/>
    <n v="20"/>
    <d v="2019-07-01T00:00:00"/>
    <n v="0.26"/>
    <n v="1"/>
    <n v="6.9"/>
    <x v="0"/>
    <s v="Ruidoso"/>
    <s v="No considerar"/>
    <x v="0"/>
  </r>
  <r>
    <n v="936218"/>
    <s v="Clean-Furnished Room Near The Apollo (W 125th St.)"/>
    <x v="3419"/>
    <s v="Anthony"/>
    <s v="26 Convent Avenue"/>
    <n v="10027"/>
    <x v="0"/>
    <s v="Harlem"/>
    <n v="4081378"/>
    <n v="-7395353"/>
    <x v="0"/>
    <x v="310"/>
    <x v="12"/>
    <n v="17"/>
    <d v="2019-06-30T00:00:00"/>
    <n v="0.23"/>
    <n v="1"/>
    <n v="5.6"/>
    <x v="0"/>
    <s v="Ruidoso"/>
    <s v="Dentro del presupuesto"/>
    <x v="0"/>
  </r>
  <r>
    <n v="4932075"/>
    <s v="Brooklyn Beauty! Private Bed+Bath"/>
    <x v="3420"/>
    <s v="Mariana"/>
    <s v="Junior High School 126 Leonard Street"/>
    <n v="11222"/>
    <x v="1"/>
    <s v="Greenpoint"/>
    <n v="4072023"/>
    <n v="-739479"/>
    <x v="0"/>
    <x v="235"/>
    <x v="0"/>
    <n v="1"/>
    <d v="2015-09-29T00:00:00"/>
    <n v="0.02"/>
    <n v="1"/>
    <n v="6.9"/>
    <x v="0"/>
    <s v="Ruidoso"/>
    <s v="No considerar"/>
    <x v="0"/>
  </r>
  <r>
    <n v="1911641"/>
    <s v="Modern Midtown Apt, close to MoMA"/>
    <x v="3421"/>
    <s v="Michael"/>
    <s v="909 Third Avenue 909"/>
    <n v="10035"/>
    <x v="0"/>
    <s v="Midtown"/>
    <n v="4075876"/>
    <n v="-7396854"/>
    <x v="1"/>
    <x v="91"/>
    <x v="11"/>
    <n v="2"/>
    <d v="2015-03-23T00:00:00"/>
    <n v="0.04"/>
    <n v="1"/>
    <n v="5.6"/>
    <x v="0"/>
    <s v="Ruidoso"/>
    <s v="No considerar"/>
    <x v="0"/>
  </r>
  <r>
    <n v="6622389"/>
    <s v="Bright and Spacious in Trendy Area"/>
    <x v="3422"/>
    <s v="Sarah"/>
    <s v="582 Sterling Place"/>
    <n v="11238"/>
    <x v="1"/>
    <s v="Crown Heights"/>
    <n v="406737"/>
    <n v="-7395913"/>
    <x v="1"/>
    <x v="19"/>
    <x v="1"/>
    <n v="1"/>
    <d v="2015-07-06T00:00:00"/>
    <n v="0.02"/>
    <n v="1"/>
    <n v="6.9"/>
    <x v="0"/>
    <s v="Ruidoso"/>
    <s v="No considerar"/>
    <x v="0"/>
  </r>
  <r>
    <n v="4642539"/>
    <s v="Spacious 2 BDRM near Times Square"/>
    <x v="3423"/>
    <s v="Annika"/>
    <s v="548 West 44th Street"/>
    <n v="10036"/>
    <x v="0"/>
    <s v="Hell's Kitchen"/>
    <n v="407616"/>
    <n v="-7399677"/>
    <x v="1"/>
    <x v="41"/>
    <x v="2"/>
    <n v="13"/>
    <d v="2018-09-28T00:00:00"/>
    <n v="0.24"/>
    <n v="1"/>
    <n v="5.6"/>
    <x v="0"/>
    <s v="Ruidoso"/>
    <s v="No considerar"/>
    <x v="0"/>
  </r>
  <r>
    <n v="2310008"/>
    <s v="CLEAN LES HOME"/>
    <x v="3424"/>
    <s v="Chris"/>
    <s v="Intermediate School 131 100"/>
    <n v="10002"/>
    <x v="0"/>
    <s v="Chinatown"/>
    <n v="4071627"/>
    <n v="-7399404"/>
    <x v="0"/>
    <x v="3"/>
    <x v="1"/>
    <n v="4"/>
    <d v="2015-02-22T00:00:00"/>
    <n v="0.06"/>
    <n v="1"/>
    <n v="5.6"/>
    <x v="0"/>
    <s v="Ruidoso"/>
    <s v="No considerar"/>
    <x v="0"/>
  </r>
  <r>
    <n v="3782441"/>
    <s v="cute convenient village suite"/>
    <x v="3425"/>
    <s v="Ali"/>
    <s v="134 West 4th Street"/>
    <n v="10012"/>
    <x v="0"/>
    <s v="Greenwich Village"/>
    <n v="407311"/>
    <n v="-7400014"/>
    <x v="0"/>
    <x v="79"/>
    <x v="1"/>
    <n v="20"/>
    <d v="2019-05-02T00:00:00"/>
    <n v="0.4"/>
    <n v="1"/>
    <n v="5.6"/>
    <x v="0"/>
    <s v="Ruidoso"/>
    <s v="No considerar"/>
    <x v="0"/>
  </r>
  <r>
    <n v="1256536"/>
    <s v="Clean 2Bedroom-Ideal UpperEast Loc."/>
    <x v="3426"/>
    <s v="Mayrav"/>
    <s v="The Deli Deli East 66th Street"/>
    <n v="10021"/>
    <x v="0"/>
    <s v="Upper East Side"/>
    <n v="4076398"/>
    <n v="-739589"/>
    <x v="1"/>
    <x v="0"/>
    <x v="1"/>
    <n v="92"/>
    <d v="2019-06-15T00:00:00"/>
    <n v="1.27"/>
    <n v="1"/>
    <n v="5.6"/>
    <x v="0"/>
    <s v="Ruidoso"/>
    <s v="No considerar"/>
    <x v="0"/>
  </r>
  <r>
    <n v="927597"/>
    <s v="(2) CLEAN HOME AWAY FROM HOME!"/>
    <x v="3427"/>
    <s v="Terri"/>
    <s v="42-04 Saull Street"/>
    <n v="11355"/>
    <x v="2"/>
    <s v="Flushing"/>
    <n v="4075444"/>
    <n v="-7383057"/>
    <x v="0"/>
    <x v="190"/>
    <x v="1"/>
    <n v="75"/>
    <d v="2017-01-01T00:00:00"/>
    <n v="1"/>
    <n v="5"/>
    <n v="6.24"/>
    <x v="0"/>
    <s v="Ruidoso"/>
    <s v="No considerar"/>
    <x v="0"/>
  </r>
  <r>
    <n v="925730"/>
    <s v="Large studio all to yourself"/>
    <x v="3428"/>
    <s v="L"/>
    <s v="147 Mott Street"/>
    <n v="10013"/>
    <x v="0"/>
    <s v="Chinatown"/>
    <n v="407189"/>
    <n v="-7399654"/>
    <x v="1"/>
    <x v="132"/>
    <x v="7"/>
    <n v="13"/>
    <d v="2019-06-10T00:00:00"/>
    <n v="0.17"/>
    <n v="1"/>
    <n v="5.6"/>
    <x v="0"/>
    <s v="Ruidoso"/>
    <s v="No considerar"/>
    <x v="0"/>
  </r>
  <r>
    <n v="931642"/>
    <s v="Murray Hill Garden Apt. MANHATTAN"/>
    <x v="3429"/>
    <s v="Min"/>
    <s v="122 East 37th Street"/>
    <n v="10016"/>
    <x v="0"/>
    <s v="Murray Hill"/>
    <n v="4074848"/>
    <n v="-7397884"/>
    <x v="0"/>
    <x v="235"/>
    <x v="11"/>
    <n v="116"/>
    <d v="2019-06-23T00:00:00"/>
    <n v="1.93"/>
    <n v="1"/>
    <n v="5.6"/>
    <x v="0"/>
    <s v="Ruidoso"/>
    <s v="No considerar"/>
    <x v="0"/>
  </r>
  <r>
    <n v="925240"/>
    <s v="Artist Loft - Union Square"/>
    <x v="3430"/>
    <s v="Jonathan"/>
    <s v="Founders Hall 120"/>
    <n v="10003"/>
    <x v="0"/>
    <s v="East Village"/>
    <n v="4073194"/>
    <n v="-7398939"/>
    <x v="1"/>
    <x v="154"/>
    <x v="7"/>
    <n v="92"/>
    <d v="2019-06-24T00:00:00"/>
    <n v="1.23"/>
    <n v="1"/>
    <n v="5.6"/>
    <x v="0"/>
    <s v="Ruidoso"/>
    <s v="No considerar"/>
    <x v="0"/>
  </r>
  <r>
    <n v="924600"/>
    <s v="Sunny, private room in Brooklyn!"/>
    <x v="3431"/>
    <s v="Gloria"/>
    <s v="511 Monroe Street"/>
    <n v="11221"/>
    <x v="1"/>
    <s v="Bedford-Stuyvesant"/>
    <n v="4068713"/>
    <n v="-7393659"/>
    <x v="0"/>
    <x v="69"/>
    <x v="2"/>
    <n v="69"/>
    <d v="2019-06-15T00:00:00"/>
    <n v="0.91"/>
    <n v="1"/>
    <n v="6.9"/>
    <x v="0"/>
    <s v="Ruidoso"/>
    <s v="Dentro del presupuesto"/>
    <x v="0"/>
  </r>
  <r>
    <n v="2431607"/>
    <s v="Bright, Airy Room Share for 2"/>
    <x v="3431"/>
    <s v="Gloria"/>
    <s v="594 Madison Street"/>
    <n v="11221"/>
    <x v="1"/>
    <s v="Bedford-Stuyvesant"/>
    <n v="4068642"/>
    <n v="-739344"/>
    <x v="2"/>
    <x v="24"/>
    <x v="2"/>
    <n v="76"/>
    <d v="2019-06-06T00:00:00"/>
    <n v="1.22"/>
    <n v="1"/>
    <n v="6.9"/>
    <x v="0"/>
    <s v="Ruidoso"/>
    <s v="Dentro del presupuesto"/>
    <x v="0"/>
  </r>
  <r>
    <n v="924658"/>
    <s v="Bright, airy room share in Brooklyn"/>
    <x v="3431"/>
    <s v="Gloria"/>
    <s v="572 Monroe Street"/>
    <n v="11221"/>
    <x v="1"/>
    <s v="Bedford-Stuyvesant"/>
    <n v="40687"/>
    <n v="-7393446"/>
    <x v="2"/>
    <x v="86"/>
    <x v="2"/>
    <n v="91"/>
    <d v="2019-06-01T00:00:00"/>
    <n v="1.18"/>
    <n v="1"/>
    <n v="6.9"/>
    <x v="0"/>
    <s v="Ruidoso"/>
    <s v="Dentro del presupuesto"/>
    <x v="0"/>
  </r>
  <r>
    <n v="923979"/>
    <s v="Private Studio Near JFK, LGA &amp; Subway  Not A Bsmnt"/>
    <x v="3432"/>
    <s v="Tzvi"/>
    <s v="139-35 87th Avenue"/>
    <n v="11435"/>
    <x v="2"/>
    <s v="Briarwood"/>
    <n v="4070715"/>
    <n v="-7381468"/>
    <x v="1"/>
    <x v="143"/>
    <x v="1"/>
    <n v="78"/>
    <d v="2019-07-05T00:00:00"/>
    <n v="1.02"/>
    <n v="5"/>
    <n v="6.24"/>
    <x v="0"/>
    <s v="Ruidoso"/>
    <s v="No considerar"/>
    <x v="0"/>
  </r>
  <r>
    <n v="923566"/>
    <s v="Sunlit Central Park Apartment"/>
    <x v="3433"/>
    <s v="Cody"/>
    <s v="110 Riverside Drive"/>
    <n v="10024"/>
    <x v="0"/>
    <s v="Upper West Side"/>
    <n v="4078775"/>
    <n v="-7398152"/>
    <x v="1"/>
    <x v="17"/>
    <x v="13"/>
    <n v="22"/>
    <d v="2019-01-04T00:00:00"/>
    <n v="0.28000000000000003"/>
    <n v="1"/>
    <n v="5.6"/>
    <x v="0"/>
    <s v="Ruidoso"/>
    <s v="No considerar"/>
    <x v="0"/>
  </r>
  <r>
    <n v="2120619"/>
    <s v="Beautiful Central Park Apartment"/>
    <x v="3433"/>
    <s v="Cody"/>
    <s v="125 Riverside Drive"/>
    <n v="10024"/>
    <x v="0"/>
    <s v="Upper West Side"/>
    <n v="4078881"/>
    <n v="-7398116"/>
    <x v="1"/>
    <x v="17"/>
    <x v="13"/>
    <n v="4"/>
    <d v="2015-09-21T00:00:00"/>
    <n v="0.06"/>
    <n v="1"/>
    <n v="5.6"/>
    <x v="0"/>
    <s v="Ruidoso"/>
    <s v="No considerar"/>
    <x v="0"/>
  </r>
  <r>
    <n v="4438459"/>
    <s v="Gorgeous 1 Bedroom in the heart of NYC: Chelsea"/>
    <x v="3434"/>
    <s v="Jessica"/>
    <s v="217 West 15th Street"/>
    <n v="10011"/>
    <x v="0"/>
    <s v="Chelsea"/>
    <n v="4073974"/>
    <n v="-7399985"/>
    <x v="1"/>
    <x v="166"/>
    <x v="6"/>
    <n v="19"/>
    <d v="2016-09-08T00:00:00"/>
    <n v="0.34"/>
    <n v="1"/>
    <n v="5.6"/>
    <x v="0"/>
    <s v="Ruidoso"/>
    <s v="No considerar"/>
    <x v="0"/>
  </r>
  <r>
    <n v="2053940"/>
    <s v="Sunny top floor apartment in Clinton Hill"/>
    <x v="3435"/>
    <s v="Nichola"/>
    <s v="Propel Electric Bikes 134"/>
    <n v="11205"/>
    <x v="1"/>
    <s v="Fort Greene"/>
    <n v="4069767"/>
    <n v="-7397137"/>
    <x v="1"/>
    <x v="61"/>
    <x v="6"/>
    <n v="4"/>
    <d v="2019-01-02T00:00:00"/>
    <n v="0.06"/>
    <n v="1"/>
    <n v="6.9"/>
    <x v="0"/>
    <s v="Ruidoso"/>
    <s v="No considerar"/>
    <x v="0"/>
  </r>
  <r>
    <n v="2940729"/>
    <s v="Le Petit ChÃ¢teau"/>
    <x v="3436"/>
    <s v="Tamoi"/>
    <s v="1402 Flatbush Avenue"/>
    <n v="11210"/>
    <x v="1"/>
    <s v="Flatbush"/>
    <n v="4063615"/>
    <n v="-7395148"/>
    <x v="1"/>
    <x v="10"/>
    <x v="0"/>
    <n v="62"/>
    <d v="2017-11-04T00:00:00"/>
    <n v="1.07"/>
    <n v="1"/>
    <n v="6.9"/>
    <x v="0"/>
    <s v="Ruidoso"/>
    <s v="No considerar"/>
    <x v="0"/>
  </r>
  <r>
    <n v="921624"/>
    <s v="Rare Spacious Quiet Prime Williamsburg Duplex Loft"/>
    <x v="3437"/>
    <s v="Emmanuel"/>
    <s v="155 North 4th Street"/>
    <n v="11211"/>
    <x v="1"/>
    <s v="Williamsburg"/>
    <n v="4071579"/>
    <n v="-739588"/>
    <x v="1"/>
    <x v="122"/>
    <x v="3"/>
    <n v="22"/>
    <d v="2019-02-23T00:00:00"/>
    <n v="0.3"/>
    <n v="1"/>
    <n v="6.9"/>
    <x v="0"/>
    <s v="Ruidoso"/>
    <s v="No considerar"/>
    <x v="0"/>
  </r>
  <r>
    <n v="921585"/>
    <s v="Cosmopolitan Brownstone Sanctuary"/>
    <x v="3438"/>
    <s v="Stelian &amp; Deanna"/>
    <s v="407 Halsey Street"/>
    <n v="11233"/>
    <x v="1"/>
    <s v="Bedford-Stuyvesant"/>
    <n v="4068336"/>
    <n v="-7393648"/>
    <x v="1"/>
    <x v="37"/>
    <x v="0"/>
    <n v="68"/>
    <d v="2019-06-24T00:00:00"/>
    <n v="0.89"/>
    <n v="1"/>
    <n v="6.9"/>
    <x v="0"/>
    <s v="Ruidoso"/>
    <s v="No considerar"/>
    <x v="0"/>
  </r>
  <r>
    <n v="4867749"/>
    <s v="Sunny apt in heart of The Village!"/>
    <x v="3439"/>
    <s v="Eric"/>
    <s v="186 Bleecker Street"/>
    <n v="10012"/>
    <x v="0"/>
    <s v="Greenwich Village"/>
    <n v="4072904"/>
    <n v="-7400116"/>
    <x v="1"/>
    <x v="41"/>
    <x v="0"/>
    <n v="0"/>
    <d v="2019-06-23T00:00:00"/>
    <n v="0.04"/>
    <n v="1"/>
    <n v="5.6"/>
    <x v="0"/>
    <s v="Ruidoso"/>
    <s v="No considerar"/>
    <x v="0"/>
  </r>
  <r>
    <n v="3767674"/>
    <s v="2BR Apt with huge outdoor space"/>
    <x v="3440"/>
    <s v="Carolina"/>
    <s v="136 Clifton Place"/>
    <n v="11238"/>
    <x v="1"/>
    <s v="Bedford-Stuyvesant"/>
    <n v="4068818"/>
    <n v="-73959"/>
    <x v="1"/>
    <x v="6"/>
    <x v="7"/>
    <n v="5"/>
    <d v="2016-09-10T00:00:00"/>
    <n v="0.09"/>
    <n v="1"/>
    <n v="6.9"/>
    <x v="0"/>
    <s v="Ruidoso"/>
    <s v="No considerar"/>
    <x v="0"/>
  </r>
  <r>
    <n v="3851719"/>
    <s v="Amazing 1brm in the Best Location"/>
    <x v="3441"/>
    <s v="Theodora"/>
    <s v="153 East 18th Street"/>
    <n v="10003"/>
    <x v="0"/>
    <s v="Gramercy"/>
    <n v="4073608"/>
    <n v="-739857"/>
    <x v="1"/>
    <x v="34"/>
    <x v="3"/>
    <n v="26"/>
    <d v="2017-04-27T00:00:00"/>
    <n v="0.49"/>
    <n v="1"/>
    <n v="5.6"/>
    <x v="0"/>
    <s v="Ruidoso"/>
    <s v="No considerar"/>
    <x v="0"/>
  </r>
  <r>
    <n v="919491"/>
    <s v="Park Slope LARGEST (private) SHARE IN PARK SLOPE"/>
    <x v="3442"/>
    <s v="Kevin"/>
    <s v="28 Berkeley Place"/>
    <n v="11217"/>
    <x v="1"/>
    <s v="Park Slope"/>
    <n v="4067665"/>
    <n v="-7397925"/>
    <x v="0"/>
    <x v="9"/>
    <x v="6"/>
    <n v="163"/>
    <d v="2019-06-18T00:00:00"/>
    <n v="2.13"/>
    <n v="1"/>
    <n v="6.9"/>
    <x v="0"/>
    <s v="Ruidoso"/>
    <s v="No considerar"/>
    <x v="0"/>
  </r>
  <r>
    <n v="1018181"/>
    <s v="Master Bedroom  Ideal for 2 - Luxury for 1 !"/>
    <x v="3443"/>
    <s v="Alicia"/>
    <s v="67 Sterling Street"/>
    <n v="11225"/>
    <x v="1"/>
    <s v="Prospect-Lefferts Gardens"/>
    <n v="406627"/>
    <n v="-7395875"/>
    <x v="0"/>
    <x v="85"/>
    <x v="2"/>
    <n v="8"/>
    <d v="2014-05-27T00:00:00"/>
    <n v="0.11"/>
    <n v="1"/>
    <n v="6.9"/>
    <x v="0"/>
    <s v="Ruidoso"/>
    <s v="Dentro del presupuesto"/>
    <x v="0"/>
  </r>
  <r>
    <n v="3090922"/>
    <s v="Private Rm in Cozy Wburg Loft, 1 blk fr Bedford L"/>
    <x v="3444"/>
    <s v="Mac"/>
    <s v="257 North 6th Street"/>
    <n v="11211"/>
    <x v="1"/>
    <s v="Williamsburg"/>
    <n v="407152"/>
    <n v="-7395445"/>
    <x v="0"/>
    <x v="3"/>
    <x v="1"/>
    <n v="52"/>
    <d v="2019-06-16T00:00:00"/>
    <n v="1.29"/>
    <n v="1"/>
    <n v="6.9"/>
    <x v="0"/>
    <s v="Ruidoso"/>
    <s v="No considerar"/>
    <x v="0"/>
  </r>
  <r>
    <n v="4117134"/>
    <s v="Beautiful Room in the heart of NYC. Hell's Kitchen"/>
    <x v="3445"/>
    <s v="Jessica"/>
    <s v="642 9th Ave 359"/>
    <n v="10036"/>
    <x v="0"/>
    <s v="Hell's Kitchen"/>
    <n v="4076032"/>
    <n v="-7399076"/>
    <x v="0"/>
    <x v="6"/>
    <x v="6"/>
    <n v="8"/>
    <d v="2018-12-09T00:00:00"/>
    <n v="0.97"/>
    <n v="1"/>
    <n v="5.6"/>
    <x v="0"/>
    <s v="Ruidoso"/>
    <s v="No considerar"/>
    <x v="0"/>
  </r>
  <r>
    <n v="918426"/>
    <s v="IDEAL AREA!Reviews! LARGE btfl room"/>
    <x v="3446"/>
    <s v="Mitty"/>
    <s v="192 Saint Marks Avenue"/>
    <n v="11238"/>
    <x v="1"/>
    <s v="Prospect Heights"/>
    <n v="4067852"/>
    <n v="-7397008"/>
    <x v="0"/>
    <x v="69"/>
    <x v="7"/>
    <n v="73"/>
    <d v="2019-06-16T00:00:00"/>
    <n v="0.94"/>
    <n v="1"/>
    <n v="6.9"/>
    <x v="0"/>
    <s v="Ruidoso"/>
    <s v="Dentro del presupuesto"/>
    <x v="0"/>
  </r>
  <r>
    <n v="955542"/>
    <s v="*Sunny Master BD* in Garden Duplex"/>
    <x v="3446"/>
    <s v="Mitty"/>
    <s v="159 Saint Marks Avenue"/>
    <n v="11238"/>
    <x v="1"/>
    <s v="Prospect Heights"/>
    <n v="4067942"/>
    <n v="-7397078"/>
    <x v="0"/>
    <x v="16"/>
    <x v="7"/>
    <n v="13"/>
    <d v="2018-11-01T00:00:00"/>
    <n v="0.17"/>
    <n v="1"/>
    <n v="6.9"/>
    <x v="0"/>
    <s v="Ruidoso"/>
    <s v="Dentro del presupuesto"/>
    <x v="0"/>
  </r>
  <r>
    <n v="1325507"/>
    <s v="Garden duplx in beautiful brwnstne"/>
    <x v="3446"/>
    <s v="Mitty"/>
    <s v="145 Saint Marks Avenue"/>
    <n v="11238"/>
    <x v="1"/>
    <s v="Prospect Heights"/>
    <n v="4067915"/>
    <n v="-7397125"/>
    <x v="1"/>
    <x v="25"/>
    <x v="0"/>
    <n v="2"/>
    <d v="2018-08-16T00:00:00"/>
    <n v="0.09"/>
    <n v="1"/>
    <n v="6.9"/>
    <x v="0"/>
    <s v="Ruidoso"/>
    <s v="No considerar"/>
    <x v="0"/>
  </r>
  <r>
    <n v="918239"/>
    <s v="Cozy bedroom in Artist Loft"/>
    <x v="3447"/>
    <s v="Rachel"/>
    <s v="McDonald's 700"/>
    <n v="11206"/>
    <x v="1"/>
    <s v="Williamsburg"/>
    <n v="4070159"/>
    <n v="-7394346"/>
    <x v="0"/>
    <x v="56"/>
    <x v="1"/>
    <n v="103"/>
    <d v="2019-06-10T00:00:00"/>
    <n v="1.6"/>
    <n v="1"/>
    <n v="6.9"/>
    <x v="0"/>
    <s v="Ruidoso"/>
    <s v="No considerar"/>
    <x v="0"/>
  </r>
  <r>
    <n v="3237160"/>
    <s v="Spacious East Village Gem -Union Sq"/>
    <x v="3448"/>
    <s v="Yuval"/>
    <s v="543 East 11th Street"/>
    <n v="10009"/>
    <x v="0"/>
    <s v="East Village"/>
    <n v="407278"/>
    <n v="-7397997"/>
    <x v="1"/>
    <x v="91"/>
    <x v="1"/>
    <n v="2"/>
    <d v="2017-07-01T00:00:00"/>
    <n v="0.05"/>
    <n v="1"/>
    <n v="5.6"/>
    <x v="0"/>
    <s v="Ruidoso"/>
    <s v="No considerar"/>
    <x v="0"/>
  </r>
  <r>
    <n v="3829609"/>
    <s v="Brooklyn's finest. Renovated apt!"/>
    <x v="3449"/>
    <s v="Fernando"/>
    <s v="1214 Pacific Street"/>
    <n v="11216"/>
    <x v="1"/>
    <s v="Crown Heights"/>
    <n v="4067767"/>
    <n v="-7395162"/>
    <x v="1"/>
    <x v="190"/>
    <x v="2"/>
    <n v="14"/>
    <d v="2019-04-11T00:00:00"/>
    <n v="0.28000000000000003"/>
    <n v="1"/>
    <n v="6.9"/>
    <x v="0"/>
    <s v="Ruidoso"/>
    <s v="No considerar"/>
    <x v="0"/>
  </r>
  <r>
    <n v="917058"/>
    <s v="Charming Greenwich Village studio"/>
    <x v="3450"/>
    <s v="Darla"/>
    <s v="55 West 8th Street"/>
    <n v="10011"/>
    <x v="0"/>
    <s v="Greenwich Village"/>
    <n v="4073356"/>
    <n v="-7399876"/>
    <x v="1"/>
    <x v="41"/>
    <x v="1"/>
    <n v="3"/>
    <d v="2019-01-01T00:00:00"/>
    <n v="0.04"/>
    <n v="1"/>
    <n v="5.6"/>
    <x v="0"/>
    <s v="Ruidoso"/>
    <s v="No considerar"/>
    <x v="0"/>
  </r>
  <r>
    <n v="4791389"/>
    <s v="Penthouse on Park Ave"/>
    <x v="3451"/>
    <s v="Simon"/>
    <s v="100 East 21st Street"/>
    <n v="10003"/>
    <x v="0"/>
    <s v="Gramercy"/>
    <n v="4073877"/>
    <n v="-7398707"/>
    <x v="1"/>
    <x v="21"/>
    <x v="11"/>
    <n v="2"/>
    <d v="2015-03-22T00:00:00"/>
    <n v="0.04"/>
    <n v="1"/>
    <n v="5.6"/>
    <x v="0"/>
    <s v="Ruidoso"/>
    <s v="No considerar"/>
    <x v="0"/>
  </r>
  <r>
    <n v="1171955"/>
    <s v="Manhattan apt in the centre of it!"/>
    <x v="3452"/>
    <s v="Erin"/>
    <s v="41 East 31st Street"/>
    <n v="10016"/>
    <x v="0"/>
    <s v="Midtown"/>
    <n v="4074568"/>
    <n v="-7398321"/>
    <x v="1"/>
    <x v="31"/>
    <x v="7"/>
    <n v="6"/>
    <d v="2016-10-09T00:00:00"/>
    <n v="0.08"/>
    <n v="1"/>
    <n v="5.6"/>
    <x v="0"/>
    <s v="Ruidoso"/>
    <s v="No considerar"/>
    <x v="0"/>
  </r>
  <r>
    <n v="2559129"/>
    <s v="Large private bedroom in Manhattan"/>
    <x v="3453"/>
    <s v="Jonathan"/>
    <s v="The Watson Hotel 440"/>
    <n v="10019"/>
    <x v="0"/>
    <s v="Hell's Kitchen"/>
    <n v="4076791"/>
    <n v="-7398735"/>
    <x v="0"/>
    <x v="45"/>
    <x v="3"/>
    <n v="7"/>
    <d v="2018-10-08T00:00:00"/>
    <n v="0.11"/>
    <n v="1"/>
    <n v="5.6"/>
    <x v="0"/>
    <s v="Ruidoso"/>
    <s v="No considerar"/>
    <x v="0"/>
  </r>
  <r>
    <n v="1039215"/>
    <s v="Heart of Williamsburg - authentic &amp; central!"/>
    <x v="3454"/>
    <s v="Marc"/>
    <s v="110 Kent Avenue"/>
    <n v="11249"/>
    <x v="1"/>
    <s v="Williamsburg"/>
    <n v="4072091"/>
    <n v="-7396124"/>
    <x v="1"/>
    <x v="11"/>
    <x v="0"/>
    <n v="166"/>
    <d v="2018-07-28T00:00:00"/>
    <n v="2.21"/>
    <n v="1"/>
    <n v="6.9"/>
    <x v="0"/>
    <s v="Ruidoso"/>
    <s v="No considerar"/>
    <x v="0"/>
  </r>
  <r>
    <n v="1151343"/>
    <s v="Large  room in 2/1 on park w/2day discounts"/>
    <x v="3455"/>
    <s v="Alex"/>
    <s v="372 Manhattan Avenue"/>
    <n v="10026"/>
    <x v="0"/>
    <s v="Harlem"/>
    <n v="4080449"/>
    <n v="-7395687"/>
    <x v="0"/>
    <x v="85"/>
    <x v="1"/>
    <n v="30"/>
    <d v="2019-07-05T00:00:00"/>
    <n v="0.4"/>
    <n v="1"/>
    <n v="5.6"/>
    <x v="0"/>
    <s v="Ruidoso"/>
    <s v="No considerar"/>
    <x v="0"/>
  </r>
  <r>
    <n v="2208545"/>
    <s v="Spacious 1 Bedroom in Lower East Side/Chinatown"/>
    <x v="3456"/>
    <s v="Laura"/>
    <s v="Canal Loft Hotel 94"/>
    <n v="10002"/>
    <x v="0"/>
    <s v="Chinatown"/>
    <n v="4071539"/>
    <n v="-7399379"/>
    <x v="1"/>
    <x v="23"/>
    <x v="13"/>
    <n v="65"/>
    <d v="2019-07-05T00:00:00"/>
    <n v="1.19"/>
    <n v="1"/>
    <n v="5.6"/>
    <x v="0"/>
    <s v="Ruidoso"/>
    <s v="No considerar"/>
    <x v="0"/>
  </r>
  <r>
    <n v="3411006"/>
    <s v="COOL, ARTSY &amp; CENTRAL APARTMENT"/>
    <x v="3457"/>
    <s v="Dee"/>
    <s v="215 East 12th Street"/>
    <n v="10003"/>
    <x v="0"/>
    <s v="East Village"/>
    <n v="4073165"/>
    <n v="-7398715"/>
    <x v="1"/>
    <x v="179"/>
    <x v="7"/>
    <n v="90"/>
    <d v="2019-06-14T00:00:00"/>
    <n v="1.53"/>
    <n v="1"/>
    <n v="5.6"/>
    <x v="0"/>
    <s v="Ruidoso"/>
    <s v="No considerar"/>
    <x v="0"/>
  </r>
  <r>
    <n v="1583111"/>
    <s v="Modern Design in Sunny Duplex"/>
    <x v="3458"/>
    <s v="Am"/>
    <s v="Baldy's Restaurant Equipment 501"/>
    <n v="11238"/>
    <x v="1"/>
    <s v="Crown Heights"/>
    <n v="4068034"/>
    <n v="-739615"/>
    <x v="1"/>
    <x v="48"/>
    <x v="0"/>
    <n v="9"/>
    <d v="2018-12-31T00:00:00"/>
    <n v="0.19"/>
    <n v="1"/>
    <n v="6.9"/>
    <x v="0"/>
    <s v="Ruidoso"/>
    <s v="No considerar"/>
    <x v="0"/>
  </r>
  <r>
    <n v="910976"/>
    <s v="Gorgeous PermaGO HOMESâ„¢ - FiDi - Room 2/2"/>
    <x v="3459"/>
    <s v="Gershwyn"/>
    <s v="195 Broadway 195"/>
    <n v="10003"/>
    <x v="0"/>
    <s v="Financial District"/>
    <n v="4071078"/>
    <n v="-7400995"/>
    <x v="0"/>
    <x v="23"/>
    <x v="0"/>
    <n v="24"/>
    <d v="2018-02-12T00:00:00"/>
    <n v="0.31"/>
    <n v="1"/>
    <n v="5.6"/>
    <x v="0"/>
    <s v="Ruidoso"/>
    <s v="No considerar"/>
    <x v="0"/>
  </r>
  <r>
    <n v="221618"/>
    <s v="Gorgeous PermaGO Private Room in FiDi - 1/2"/>
    <x v="3459"/>
    <s v="Gershwyn"/>
    <s v="Transportation Building 225"/>
    <n v="10007"/>
    <x v="0"/>
    <s v="Tribeca"/>
    <n v="4071193"/>
    <n v="-7400817"/>
    <x v="0"/>
    <x v="5"/>
    <x v="0"/>
    <n v="82"/>
    <d v="2019-05-21T00:00:00"/>
    <n v="0.87"/>
    <n v="1"/>
    <n v="5.6"/>
    <x v="0"/>
    <s v="Ruidoso"/>
    <s v="No considerar"/>
    <x v="0"/>
  </r>
  <r>
    <n v="908923"/>
    <s v="Charming East Village Studio"/>
    <x v="3460"/>
    <s v="Toby"/>
    <s v="140 1st Avenue"/>
    <n v="10009"/>
    <x v="0"/>
    <s v="East Village"/>
    <n v="4072784"/>
    <n v="-7398486"/>
    <x v="1"/>
    <x v="6"/>
    <x v="0"/>
    <n v="2"/>
    <d v="2017-08-02T00:00:00"/>
    <n v="0.06"/>
    <n v="1"/>
    <n v="5.6"/>
    <x v="0"/>
    <s v="Ruidoso"/>
    <s v="No considerar"/>
    <x v="0"/>
  </r>
  <r>
    <n v="907966"/>
    <s v="1 rm @ 3BR artist loft williamsburg"/>
    <x v="3461"/>
    <s v="Joseph"/>
    <s v="14 Clifford Place"/>
    <n v="11222"/>
    <x v="1"/>
    <s v="Greenpoint"/>
    <n v="4072676"/>
    <n v="-7395529"/>
    <x v="0"/>
    <x v="19"/>
    <x v="6"/>
    <n v="30"/>
    <d v="2019-07-02T00:00:00"/>
    <n v="0.42"/>
    <n v="1"/>
    <n v="6.9"/>
    <x v="0"/>
    <s v="Ruidoso"/>
    <s v="No considerar"/>
    <x v="0"/>
  </r>
  <r>
    <n v="1693524"/>
    <s v="1 rm @ 3BR loft williamsburg room 3"/>
    <x v="3461"/>
    <s v="Joseph"/>
    <s v="13 Clifford Place"/>
    <n v="11222"/>
    <x v="1"/>
    <s v="Greenpoint"/>
    <n v="4072668"/>
    <n v="-7395555"/>
    <x v="0"/>
    <x v="19"/>
    <x v="6"/>
    <n v="13"/>
    <d v="2019-06-17T00:00:00"/>
    <n v="0.22"/>
    <n v="1"/>
    <n v="6.9"/>
    <x v="0"/>
    <s v="Ruidoso"/>
    <s v="No considerar"/>
    <x v="0"/>
  </r>
  <r>
    <n v="1297171"/>
    <s v="Artists' Haven in Williamsburg"/>
    <x v="3462"/>
    <s v="Laura"/>
    <s v="192 Scholes Street"/>
    <n v="11206"/>
    <x v="1"/>
    <s v="Williamsburg"/>
    <n v="4070894"/>
    <n v="-7394135"/>
    <x v="0"/>
    <x v="0"/>
    <x v="6"/>
    <n v="4"/>
    <d v="2018-08-23T00:00:00"/>
    <n v="0.08"/>
    <n v="1"/>
    <n v="6.9"/>
    <x v="0"/>
    <s v="Ruidoso"/>
    <s v="No considerar"/>
    <x v="0"/>
  </r>
  <r>
    <n v="906038"/>
    <s v="Central Pk West-Convenient 1 BR"/>
    <x v="3463"/>
    <s v="Joy"/>
    <s v="103th Street West 104th Street"/>
    <n v="10025"/>
    <x v="0"/>
    <s v="Upper West Side"/>
    <n v="4079626"/>
    <n v="-7396145"/>
    <x v="1"/>
    <x v="30"/>
    <x v="7"/>
    <n v="28"/>
    <d v="2019-05-22T00:00:00"/>
    <n v="0.37"/>
    <n v="1"/>
    <n v="5.6"/>
    <x v="0"/>
    <s v="Ruidoso"/>
    <s v="No considerar"/>
    <x v="0"/>
  </r>
  <r>
    <n v="1654929"/>
    <s v="COZY GARDEN APT IN BKLYN BROWNSTONE"/>
    <x v="3464"/>
    <s v="Shelley"/>
    <s v="2200 Clarendon Road"/>
    <n v="11226"/>
    <x v="1"/>
    <s v="Flatbush"/>
    <n v="4064233"/>
    <n v="-7395655"/>
    <x v="1"/>
    <x v="116"/>
    <x v="6"/>
    <n v="147"/>
    <d v="2019-06-17T00:00:00"/>
    <n v="2.09"/>
    <n v="1"/>
    <n v="6.9"/>
    <x v="0"/>
    <s v="Ruidoso"/>
    <s v="No considerar"/>
    <x v="0"/>
  </r>
  <r>
    <n v="905947"/>
    <s v="CHIC ROOM IN BROOKLYN BROWNSTONE"/>
    <x v="3464"/>
    <s v="Shelley"/>
    <s v="238 East 26th Street"/>
    <n v="11226"/>
    <x v="1"/>
    <s v="Flatbush"/>
    <n v="4064388"/>
    <n v="-7395279"/>
    <x v="0"/>
    <x v="159"/>
    <x v="0"/>
    <n v="66"/>
    <d v="2019-06-10T00:00:00"/>
    <n v="0.93"/>
    <n v="1"/>
    <n v="6.9"/>
    <x v="0"/>
    <s v="Ruidoso"/>
    <s v="No considerar"/>
    <x v="0"/>
  </r>
  <r>
    <n v="3513960"/>
    <s v="AMAZING ROOM ARTSY BKLYN BROWNSTONE"/>
    <x v="3464"/>
    <s v="Shelley"/>
    <s v="2505 Bedford Avenue"/>
    <n v="11226"/>
    <x v="1"/>
    <s v="Flatbush"/>
    <n v="4064246"/>
    <n v="-7395443"/>
    <x v="0"/>
    <x v="159"/>
    <x v="0"/>
    <n v="76"/>
    <d v="2019-06-03T00:00:00"/>
    <n v="1.3"/>
    <n v="1"/>
    <n v="6.9"/>
    <x v="0"/>
    <s v="Ruidoso"/>
    <s v="No considerar"/>
    <x v="0"/>
  </r>
  <r>
    <n v="905425"/>
    <s v="PAINTERS PARADISE / GREENPOINT"/>
    <x v="3465"/>
    <s v="Painter"/>
    <s v="1037 Manhattan Avenue"/>
    <n v="11222"/>
    <x v="1"/>
    <s v="Greenpoint"/>
    <n v="4073425"/>
    <n v="-7395506"/>
    <x v="1"/>
    <x v="23"/>
    <x v="2"/>
    <n v="152"/>
    <d v="2019-06-19T00:00:00"/>
    <n v="2.1"/>
    <n v="1"/>
    <n v="6.9"/>
    <x v="0"/>
    <s v="Ruidoso"/>
    <s v="No considerar"/>
    <x v="0"/>
  </r>
  <r>
    <n v="903906"/>
    <s v="charming house on family block"/>
    <x v="3466"/>
    <s v="Christine &amp; Philip"/>
    <s v="248 15th Street"/>
    <n v="11215"/>
    <x v="1"/>
    <s v="South Slope"/>
    <n v="4066485"/>
    <n v="-7398838"/>
    <x v="1"/>
    <x v="311"/>
    <x v="3"/>
    <n v="2"/>
    <d v="2016-08-18T00:00:00"/>
    <n v="0.05"/>
    <n v="1"/>
    <n v="6.9"/>
    <x v="0"/>
    <s v="Ruidoso"/>
    <s v="No considerar"/>
    <x v="0"/>
  </r>
  <r>
    <n v="2050993"/>
    <s v="Noho East Vill Lux Bldg w/Gym,Pool "/>
    <x v="3467"/>
    <s v="Kris"/>
    <s v="Edison ParkFast 375"/>
    <n v="10003"/>
    <x v="0"/>
    <s v="NoHo"/>
    <n v="4072717"/>
    <n v="-739927"/>
    <x v="1"/>
    <x v="40"/>
    <x v="6"/>
    <n v="1"/>
    <d v="2014-09-07T00:00:00"/>
    <n v="0.02"/>
    <n v="1"/>
    <n v="5.7"/>
    <x v="0"/>
    <s v="Ruidoso"/>
    <s v="No considerar"/>
    <x v="0"/>
  </r>
  <r>
    <n v="4081800"/>
    <s v="Classic Brownstone Apartment"/>
    <x v="3468"/>
    <s v="Julia"/>
    <s v="301 Malcolm X Boulevard"/>
    <n v="10027"/>
    <x v="0"/>
    <s v="Harlem"/>
    <n v="4080856"/>
    <n v="-7394573"/>
    <x v="1"/>
    <x v="55"/>
    <x v="6"/>
    <n v="185"/>
    <d v="2019-06-17T00:00:00"/>
    <n v="3.76"/>
    <n v="1"/>
    <n v="5.6"/>
    <x v="0"/>
    <s v="Ruidoso"/>
    <s v="No considerar"/>
    <x v="0"/>
  </r>
  <r>
    <n v="3725902"/>
    <s v="Sunny zen apt in Park Slope, BK"/>
    <x v="3469"/>
    <s v="Jennifer"/>
    <s v="633 Union Street"/>
    <n v="11215"/>
    <x v="1"/>
    <s v="Gowanus"/>
    <n v="406779"/>
    <n v="-7398421"/>
    <x v="1"/>
    <x v="305"/>
    <x v="1"/>
    <n v="9"/>
    <d v="2016-09-06T00:00:00"/>
    <n v="0.23"/>
    <n v="1"/>
    <n v="6.9"/>
    <x v="0"/>
    <s v="Ruidoso"/>
    <s v="No considerar"/>
    <x v="0"/>
  </r>
  <r>
    <n v="5006114"/>
    <s v="Charming Private Bedroom in 2 Bedroom Apartment"/>
    <x v="3470"/>
    <s v="Wesley William"/>
    <s v="355 South 4th Street"/>
    <n v="11211"/>
    <x v="1"/>
    <s v="Williamsburg"/>
    <n v="4070853"/>
    <n v="-7395368"/>
    <x v="0"/>
    <x v="12"/>
    <x v="0"/>
    <n v="15"/>
    <d v="2019-06-14T00:00:00"/>
    <n v="0.56999999999999995"/>
    <n v="1"/>
    <n v="6.9"/>
    <x v="0"/>
    <s v="Ruidoso"/>
    <s v="No considerar"/>
    <x v="0"/>
  </r>
  <r>
    <n v="4538901"/>
    <s v="Entire Apt. in E. Williamsburg"/>
    <x v="3471"/>
    <s v="Ava"/>
    <s v="210 Meserole Street"/>
    <n v="11206"/>
    <x v="1"/>
    <s v="Williamsburg"/>
    <n v="4070826"/>
    <n v="-7394059"/>
    <x v="1"/>
    <x v="87"/>
    <x v="1"/>
    <n v="0"/>
    <d v="2019-06-23T00:00:00"/>
    <n v="0.02"/>
    <n v="1"/>
    <n v="6.9"/>
    <x v="0"/>
    <s v="Ruidoso"/>
    <s v="No considerar"/>
    <x v="0"/>
  </r>
  <r>
    <n v="953951"/>
    <s v="West Village Large 1BR"/>
    <x v="3472"/>
    <s v="Nicole"/>
    <s v="Christopher Street-Sheridan Square 7th Avenue South"/>
    <n v="10014"/>
    <x v="0"/>
    <s v="West Village"/>
    <n v="4073377"/>
    <n v="-7400259"/>
    <x v="1"/>
    <x v="6"/>
    <x v="6"/>
    <n v="56"/>
    <d v="2019-07-01T00:00:00"/>
    <n v="0.73"/>
    <n v="1"/>
    <n v="5.6"/>
    <x v="0"/>
    <s v="Ruidoso"/>
    <s v="No considerar"/>
    <x v="0"/>
  </r>
  <r>
    <n v="1000788"/>
    <s v="Modern Lux 1 br near 2/3/4/5 Trains"/>
    <x v="3473"/>
    <s v="Priscilla"/>
    <s v="541 Saint Johns Place"/>
    <n v="11238"/>
    <x v="1"/>
    <s v="Crown Heights"/>
    <n v="4067319"/>
    <n v="-7395987"/>
    <x v="1"/>
    <x v="28"/>
    <x v="8"/>
    <n v="1"/>
    <d v="2015-10-29T00:00:00"/>
    <n v="0.02"/>
    <n v="1"/>
    <n v="6.9"/>
    <x v="0"/>
    <s v="Ruidoso"/>
    <s v="No considerar"/>
    <x v="0"/>
  </r>
  <r>
    <n v="4081707"/>
    <s v="Red Hook Architectural with huge outdoor area"/>
    <x v="3474"/>
    <s v="Cee"/>
    <s v="184 Conover Street"/>
    <n v="11231"/>
    <x v="1"/>
    <s v="Red Hook"/>
    <n v="4067815"/>
    <n v="-7401443"/>
    <x v="1"/>
    <x v="111"/>
    <x v="7"/>
    <n v="9"/>
    <d v="2019-04-23T00:00:00"/>
    <n v="0.18"/>
    <n v="1"/>
    <n v="6.9"/>
    <x v="0"/>
    <s v="Ruidoso"/>
    <s v="No considerar"/>
    <x v="0"/>
  </r>
  <r>
    <n v="1356710"/>
    <s v="Sunny 1 Bdrm â¤ï¸ Private Bath â¤ï¸ No Cleaning Fee"/>
    <x v="3475"/>
    <s v="Kim"/>
    <s v="638 East 12th Street"/>
    <n v="10009"/>
    <x v="0"/>
    <s v="East Village"/>
    <n v="4072758"/>
    <n v="-7397762"/>
    <x v="0"/>
    <x v="27"/>
    <x v="1"/>
    <n v="141"/>
    <d v="2019-06-27T00:00:00"/>
    <n v="4.51"/>
    <n v="1"/>
    <n v="5.6"/>
    <x v="0"/>
    <s v="Ruidoso"/>
    <s v="No considerar"/>
    <x v="1"/>
  </r>
  <r>
    <n v="898669"/>
    <s v="Hip Modern West Village Apartment"/>
    <x v="3476"/>
    <s v="Brian"/>
    <s v="371 6th Avenue"/>
    <n v="10014"/>
    <x v="0"/>
    <s v="West Village"/>
    <n v="4073276"/>
    <n v="-7400074"/>
    <x v="1"/>
    <x v="28"/>
    <x v="0"/>
    <n v="90"/>
    <d v="2019-03-24T00:00:00"/>
    <n v="1.17"/>
    <n v="1"/>
    <n v="5.6"/>
    <x v="0"/>
    <s v="Ruidoso"/>
    <s v="No considerar"/>
    <x v="0"/>
  </r>
  <r>
    <n v="895368"/>
    <s v="Large 2 bedroom apt in Manhattan"/>
    <x v="3477"/>
    <s v="Somaya"/>
    <s v="234 West 148th Street"/>
    <n v="10039"/>
    <x v="0"/>
    <s v="Harlem"/>
    <n v="4082434"/>
    <n v="-7393957"/>
    <x v="1"/>
    <x v="6"/>
    <x v="51"/>
    <n v="0"/>
    <d v="2019-07-05T00:00:00"/>
    <n v="1.39"/>
    <n v="1"/>
    <n v="5.6"/>
    <x v="0"/>
    <s v="Ruidoso"/>
    <s v="No considerar"/>
    <x v="0"/>
  </r>
  <r>
    <n v="906058"/>
    <s v="Columbia area room pvt bath &amp; entry"/>
    <x v="3478"/>
    <s v="Irene"/>
    <s v="612 West 115th Street"/>
    <n v="10025"/>
    <x v="0"/>
    <s v="Morningside Heights"/>
    <n v="4080776"/>
    <n v="-739654"/>
    <x v="0"/>
    <x v="142"/>
    <x v="6"/>
    <n v="233"/>
    <d v="2019-06-23T00:00:00"/>
    <n v="3.01"/>
    <n v="1"/>
    <n v="5.6"/>
    <x v="0"/>
    <s v="Ruidoso"/>
    <s v="No considerar"/>
    <x v="0"/>
  </r>
  <r>
    <n v="893413"/>
    <s v="Architecturally Stunning Former Synagogue!"/>
    <x v="3479"/>
    <s v="Martin"/>
    <s v="Tompkins Square Dog Run East 9th Street"/>
    <n v="10009"/>
    <x v="0"/>
    <s v="East Village"/>
    <n v="4072668"/>
    <n v="-7398179"/>
    <x v="1"/>
    <x v="251"/>
    <x v="11"/>
    <n v="15"/>
    <d v="2019-07-01T00:00:00"/>
    <n v="0.26"/>
    <n v="5"/>
    <n v="6.3"/>
    <x v="0"/>
    <s v="Ruidoso"/>
    <s v="No considerar"/>
    <x v="0"/>
  </r>
  <r>
    <n v="4201905"/>
    <s v="Sunny 1 Bedroom -Financial District"/>
    <x v="3480"/>
    <s v="Meghna"/>
    <s v="Citi Bike - Albany St &amp; Greenwich St Albany Street"/>
    <n v="10006"/>
    <x v="0"/>
    <s v="Financial District"/>
    <n v="4070956"/>
    <n v="-7401341"/>
    <x v="1"/>
    <x v="23"/>
    <x v="7"/>
    <n v="3"/>
    <d v="2015-01-03T00:00:00"/>
    <n v="0.05"/>
    <n v="1"/>
    <n v="5.6"/>
    <x v="0"/>
    <s v="Ruidoso"/>
    <s v="No considerar"/>
    <x v="0"/>
  </r>
  <r>
    <n v="903972"/>
    <s v="Great Bedroom in Manhattan"/>
    <x v="3481"/>
    <s v="Jj"/>
    <s v="2468 Adam Clayton Powell Jr. Boulevard"/>
    <n v="10030"/>
    <x v="0"/>
    <s v="Harlem"/>
    <n v="4082085"/>
    <n v="-7394025"/>
    <x v="0"/>
    <x v="16"/>
    <x v="1"/>
    <n v="607"/>
    <d v="2019-06-21T00:00:00"/>
    <n v="7.75"/>
    <n v="1"/>
    <n v="5.6"/>
    <x v="0"/>
    <s v="Ruidoso"/>
    <s v="No considerar"/>
    <x v="0"/>
  </r>
  <r>
    <n v="903947"/>
    <s v="Beautiful Bedroom in Manhattan"/>
    <x v="3481"/>
    <s v="Jj"/>
    <s v="Mobil West 145th Street"/>
    <n v="10031"/>
    <x v="0"/>
    <s v="Harlem"/>
    <n v="4082124"/>
    <n v="-7393838"/>
    <x v="0"/>
    <x v="16"/>
    <x v="1"/>
    <n v="597"/>
    <d v="2019-06-23T00:00:00"/>
    <n v="7.72"/>
    <n v="1"/>
    <n v="5.6"/>
    <x v="0"/>
    <s v="Ruidoso"/>
    <s v="No considerar"/>
    <x v="0"/>
  </r>
  <r>
    <n v="891117"/>
    <s v="Private Bedroom in Manhattan"/>
    <x v="3481"/>
    <s v="Jj"/>
    <s v="231 West 145th Street"/>
    <n v="10039"/>
    <x v="0"/>
    <s v="Harlem"/>
    <n v="4082264"/>
    <n v="-7394041"/>
    <x v="0"/>
    <x v="16"/>
    <x v="1"/>
    <n v="594"/>
    <d v="2019-06-15T00:00:00"/>
    <n v="7.57"/>
    <n v="1"/>
    <n v="5.6"/>
    <x v="0"/>
    <s v="Ruidoso"/>
    <s v="No considerar"/>
    <x v="0"/>
  </r>
  <r>
    <n v="5826518"/>
    <s v="Chic Downtown Getaway: Large 1BR Flat"/>
    <x v="3482"/>
    <s v="Kiki"/>
    <s v="51 Orchard Street"/>
    <n v="10002"/>
    <x v="0"/>
    <s v="Chinatown"/>
    <n v="4071647"/>
    <n v="-7399116"/>
    <x v="1"/>
    <x v="73"/>
    <x v="1"/>
    <n v="36"/>
    <d v="2019-06-30T00:00:00"/>
    <n v="1.45"/>
    <n v="1"/>
    <n v="5.6"/>
    <x v="0"/>
    <s v="Ruidoso"/>
    <s v="No considerar"/>
    <x v="0"/>
  </r>
  <r>
    <n v="1512006"/>
    <s v="Designer Space For Families:  2 Bed | 2 Bath"/>
    <x v="3482"/>
    <s v="Kiki"/>
    <s v="81 Allen Street"/>
    <n v="10002"/>
    <x v="0"/>
    <s v="Lower East Side"/>
    <n v="4071804"/>
    <n v="-7399147"/>
    <x v="1"/>
    <x v="110"/>
    <x v="1"/>
    <n v="200"/>
    <d v="2019-06-02T00:00:00"/>
    <n v="2.8"/>
    <n v="1"/>
    <n v="5.6"/>
    <x v="0"/>
    <s v="Ruidoso"/>
    <s v="No considerar"/>
    <x v="0"/>
  </r>
  <r>
    <n v="2791688"/>
    <s v="Downtown NYC Soho Loft 2br"/>
    <x v="3482"/>
    <s v="Kiki"/>
    <s v="2 Spring Street"/>
    <n v="10012"/>
    <x v="0"/>
    <s v="Nolita"/>
    <n v="4072106"/>
    <n v="-7399417"/>
    <x v="1"/>
    <x v="312"/>
    <x v="1"/>
    <n v="24"/>
    <d v="2019-05-22T00:00:00"/>
    <n v="0.38"/>
    <n v="1"/>
    <n v="5.7"/>
    <x v="0"/>
    <s v="Ruidoso"/>
    <s v="No considerar"/>
    <x v="0"/>
  </r>
  <r>
    <n v="890794"/>
    <s v="Cozy- bedroom in Jackson Heights!"/>
    <x v="3483"/>
    <s v="Luis"/>
    <s v="33-35 74th Street"/>
    <n v="11372"/>
    <x v="2"/>
    <s v="Jackson Heights"/>
    <n v="4075374"/>
    <n v="-738924"/>
    <x v="0"/>
    <x v="9"/>
    <x v="6"/>
    <n v="0"/>
    <d v="2017-04-26T00:00:00"/>
    <n v="0.16"/>
    <n v="5"/>
    <n v="6.24"/>
    <x v="0"/>
    <s v="Ruidoso"/>
    <s v="No considerar"/>
    <x v="0"/>
  </r>
  <r>
    <n v="5346488"/>
    <s v="Huge Sunny Room With En Suite"/>
    <x v="3484"/>
    <s v="Becky"/>
    <s v="412 Pulaski Street"/>
    <n v="11206"/>
    <x v="1"/>
    <s v="Bedford-Stuyvesant"/>
    <n v="40694"/>
    <n v="-7393472"/>
    <x v="0"/>
    <x v="19"/>
    <x v="12"/>
    <n v="0"/>
    <d v="2019-06-15T00:00:00"/>
    <n v="0.1"/>
    <n v="1"/>
    <n v="6.9"/>
    <x v="0"/>
    <s v="Ruidoso"/>
    <s v="No considerar"/>
    <x v="0"/>
  </r>
  <r>
    <n v="3917007"/>
    <s v="Williamsburg BK Studio Luxury Bldg"/>
    <x v="3485"/>
    <s v="Anup"/>
    <s v="117 Bedford Avenue"/>
    <n v="11211"/>
    <x v="1"/>
    <s v="Williamsburg"/>
    <n v="4071981"/>
    <n v="-7395558"/>
    <x v="1"/>
    <x v="5"/>
    <x v="0"/>
    <n v="0"/>
    <d v="2019-06-13T00:00:00"/>
    <n v="0.05"/>
    <n v="1"/>
    <n v="6.9"/>
    <x v="0"/>
    <s v="Ruidoso"/>
    <s v="No considerar"/>
    <x v="0"/>
  </r>
  <r>
    <n v="992508"/>
    <s v="Next to Subway, Private bedroom"/>
    <x v="3486"/>
    <s v="Elisa"/>
    <s v="Public School 171 East 104th Street"/>
    <n v="10029"/>
    <x v="0"/>
    <s v="East Harlem"/>
    <n v="4079218"/>
    <n v="-7395076"/>
    <x v="0"/>
    <x v="70"/>
    <x v="6"/>
    <n v="57"/>
    <d v="2019-06-26T00:00:00"/>
    <n v="0.78"/>
    <n v="1"/>
    <n v="5.6"/>
    <x v="0"/>
    <s v="Ruidoso"/>
    <s v="No considerar"/>
    <x v="0"/>
  </r>
  <r>
    <n v="5999786"/>
    <s v="Central Park- 5 mins. away, Subway on corner(med.)"/>
    <x v="3486"/>
    <s v="Elisa"/>
    <s v="Public School 72 126"/>
    <n v="10029"/>
    <x v="0"/>
    <s v="East Harlem"/>
    <n v="4079155"/>
    <n v="-7394746"/>
    <x v="0"/>
    <x v="15"/>
    <x v="1"/>
    <n v="70"/>
    <d v="2019-06-18T00:00:00"/>
    <n v="1.36"/>
    <n v="1"/>
    <n v="5.6"/>
    <x v="0"/>
    <s v="Ruidoso"/>
    <s v="No considerar"/>
    <x v="0"/>
  </r>
  <r>
    <n v="1091840"/>
    <s v="Private bedroom in Manhattan, NYC "/>
    <x v="3486"/>
    <s v="Elisa"/>
    <s v="1834 3rd Avenue"/>
    <n v="10029"/>
    <x v="0"/>
    <s v="East Harlem"/>
    <n v="4078859"/>
    <n v="-7394715"/>
    <x v="0"/>
    <x v="3"/>
    <x v="6"/>
    <n v="152"/>
    <d v="2019-05-31T00:00:00"/>
    <n v="2.0299999999999998"/>
    <n v="1"/>
    <n v="5.6"/>
    <x v="0"/>
    <s v="Ruidoso"/>
    <s v="No considerar"/>
    <x v="0"/>
  </r>
  <r>
    <n v="4873690"/>
    <s v="Private room, 10min to Times Square"/>
    <x v="3487"/>
    <s v="Jonathan"/>
    <s v="Hunters Landing 11-39"/>
    <n v="11101"/>
    <x v="2"/>
    <s v="Long Island City"/>
    <n v="4074282"/>
    <n v="-7394994"/>
    <x v="0"/>
    <x v="145"/>
    <x v="6"/>
    <n v="116"/>
    <d v="2019-05-25T00:00:00"/>
    <n v="2.1"/>
    <n v="5"/>
    <n v="6.24"/>
    <x v="0"/>
    <s v="Ruidoso"/>
    <s v="No considerar"/>
    <x v="0"/>
  </r>
  <r>
    <n v="887355"/>
    <s v="2 bedrooms 5-star building midtown "/>
    <x v="3488"/>
    <s v="D"/>
    <s v="Citi Bike - East 39th Street &amp; 2nd Avenue East 39th Street"/>
    <n v="10016"/>
    <x v="0"/>
    <s v="Murray Hill"/>
    <n v="4074791"/>
    <n v="-7397334"/>
    <x v="1"/>
    <x v="152"/>
    <x v="2"/>
    <n v="1"/>
    <d v="2015-03-25T00:00:00"/>
    <n v="0.02"/>
    <n v="1"/>
    <n v="5.7"/>
    <x v="0"/>
    <s v="Ruidoso"/>
    <s v="No considerar"/>
    <x v="0"/>
  </r>
  <r>
    <n v="887292"/>
    <s v="2 Bedroom Bushwick Apartment"/>
    <x v="3489"/>
    <s v="Robert"/>
    <s v="421 Knickerbocker Avenue"/>
    <n v="11237"/>
    <x v="1"/>
    <s v="Bushwick"/>
    <n v="4069982"/>
    <n v="-7391957"/>
    <x v="1"/>
    <x v="9"/>
    <x v="0"/>
    <n v="106"/>
    <d v="2019-05-08T00:00:00"/>
    <n v="1.42"/>
    <n v="1"/>
    <n v="6.9"/>
    <x v="0"/>
    <s v="Ruidoso"/>
    <s v="No considerar"/>
    <x v="0"/>
  </r>
  <r>
    <n v="3829039"/>
    <s v="Prime Williamsburg Brooklyn Apartment for Holidays"/>
    <x v="3490"/>
    <s v="Jared"/>
    <s v="277 Grand Street"/>
    <n v="11211"/>
    <x v="1"/>
    <s v="Williamsburg"/>
    <n v="4071328"/>
    <n v="-7395787"/>
    <x v="0"/>
    <x v="58"/>
    <x v="1"/>
    <n v="0"/>
    <d v="2018-06-18T00:00:00"/>
    <n v="0.36"/>
    <n v="1"/>
    <n v="6.9"/>
    <x v="0"/>
    <s v="Ruidoso"/>
    <s v="No considerar"/>
    <x v="0"/>
  </r>
  <r>
    <n v="886833"/>
    <s v="Private Suite, Free Metrocard*"/>
    <x v="3491"/>
    <s v="Christina"/>
    <s v="148-40 Kalmia Avenue"/>
    <n v="11355"/>
    <x v="2"/>
    <s v="Flushing"/>
    <n v="407525"/>
    <n v="-7381126"/>
    <x v="1"/>
    <x v="188"/>
    <x v="1"/>
    <n v="313"/>
    <d v="2019-07-05T00:00:00"/>
    <n v="4.09"/>
    <n v="5"/>
    <n v="6.24"/>
    <x v="0"/>
    <s v="Ruidoso"/>
    <s v="No considerar"/>
    <x v="0"/>
  </r>
  <r>
    <n v="886808"/>
    <s v="Free Metrocard*, Safe &amp; Affordable"/>
    <x v="3491"/>
    <s v="Christina"/>
    <s v="47-38 157th Street"/>
    <n v="11355"/>
    <x v="2"/>
    <s v="Flushing"/>
    <n v="4075088"/>
    <n v="-7381029"/>
    <x v="0"/>
    <x v="59"/>
    <x v="1"/>
    <n v="116"/>
    <d v="2019-06-14T00:00:00"/>
    <n v="1.51"/>
    <n v="5"/>
    <n v="6.24"/>
    <x v="0"/>
    <s v="Ruidoso"/>
    <s v="No considerar"/>
    <x v="0"/>
  </r>
  <r>
    <n v="5381943"/>
    <s v="Cozy, quiet room near Central Park"/>
    <x v="3492"/>
    <s v="Melissa"/>
    <s v="318 East 90th Street"/>
    <n v="10128"/>
    <x v="0"/>
    <s v="Upper East Side"/>
    <n v="4077993"/>
    <n v="-7394879"/>
    <x v="0"/>
    <x v="14"/>
    <x v="1"/>
    <n v="91"/>
    <d v="2019-06-14T00:00:00"/>
    <n v="1.71"/>
    <n v="1"/>
    <n v="5.6"/>
    <x v="0"/>
    <s v="Ruidoso"/>
    <s v="No considerar"/>
    <x v="0"/>
  </r>
  <r>
    <n v="2620837"/>
    <s v="Spacious room in huge loft"/>
    <x v="3493"/>
    <s v="Mark"/>
    <s v="339 Ellery Street"/>
    <n v="11206"/>
    <x v="1"/>
    <s v="Bushwick"/>
    <n v="4070065"/>
    <n v="-7393862"/>
    <x v="0"/>
    <x v="19"/>
    <x v="2"/>
    <n v="5"/>
    <d v="2017-09-05T00:00:00"/>
    <n v="0.12"/>
    <n v="1"/>
    <n v="6.9"/>
    <x v="0"/>
    <s v="Ruidoso"/>
    <s v="No considerar"/>
    <x v="0"/>
  </r>
  <r>
    <n v="2083547"/>
    <s v="3 Bed/ 2 Bath Full Apt. BK Heights"/>
    <x v="3494"/>
    <s v="Eric"/>
    <s v="10 Schermerhorn Street"/>
    <n v="11201"/>
    <x v="1"/>
    <s v="Brooklyn Heights"/>
    <n v="4069134"/>
    <n v="-7399334"/>
    <x v="1"/>
    <x v="115"/>
    <x v="6"/>
    <n v="10"/>
    <d v="2017-09-20T00:00:00"/>
    <n v="0.2"/>
    <n v="1"/>
    <n v="6.9"/>
    <x v="0"/>
    <s v="Ruidoso"/>
    <s v="No considerar"/>
    <x v="0"/>
  </r>
  <r>
    <n v="5477034"/>
    <s v="Comfy room in Williamsburg Loft Apt"/>
    <x v="3495"/>
    <s v="Mav"/>
    <s v="143 Conselyea Street"/>
    <n v="11211"/>
    <x v="1"/>
    <s v="Williamsburg"/>
    <n v="4071538"/>
    <n v="-7394527"/>
    <x v="0"/>
    <x v="12"/>
    <x v="1"/>
    <n v="0"/>
    <d v="2019-06-16T00:00:00"/>
    <n v="1.38"/>
    <n v="1"/>
    <n v="6.9"/>
    <x v="0"/>
    <s v="Ruidoso"/>
    <s v="No considerar"/>
    <x v="0"/>
  </r>
  <r>
    <n v="2051675"/>
    <s v="Nice modern room by Prospect Park!"/>
    <x v="3496"/>
    <s v="Noel And Patricia"/>
    <s v="365 Ocean Avenue"/>
    <n v="11226"/>
    <x v="1"/>
    <s v="Flatbush"/>
    <n v="4065398"/>
    <n v="-7396139"/>
    <x v="0"/>
    <x v="210"/>
    <x v="6"/>
    <n v="199"/>
    <d v="2019-06-29T00:00:00"/>
    <n v="2.98"/>
    <n v="1"/>
    <n v="6.9"/>
    <x v="0"/>
    <s v="Ruidoso"/>
    <s v="No considerar"/>
    <x v="0"/>
  </r>
  <r>
    <n v="3885177"/>
    <s v="Clean/nice Suite 5m T LIRR,B,Q65,13"/>
    <x v="3497"/>
    <s v="Del"/>
    <s v="43-59 167th Street"/>
    <n v="11358"/>
    <x v="2"/>
    <s v="Flushing"/>
    <n v="4075664"/>
    <n v="-7379975"/>
    <x v="0"/>
    <x v="45"/>
    <x v="6"/>
    <n v="2"/>
    <d v="2019-05-19T00:00:00"/>
    <n v="0.06"/>
    <n v="5"/>
    <n v="6.24"/>
    <x v="0"/>
    <s v="Ruidoso"/>
    <s v="No considerar"/>
    <x v="0"/>
  </r>
  <r>
    <n v="882559"/>
    <s v="Private bedroom&amp;bathroom in the heart of Manhattan"/>
    <x v="3498"/>
    <s v="Idan"/>
    <s v="Congregation Ezrath Israel 339"/>
    <n v="10036"/>
    <x v="0"/>
    <s v="Hell's Kitchen"/>
    <n v="4076113"/>
    <n v="-7398918"/>
    <x v="0"/>
    <x v="7"/>
    <x v="0"/>
    <n v="213"/>
    <d v="2019-06-24T00:00:00"/>
    <n v="2.79"/>
    <n v="1"/>
    <n v="5.6"/>
    <x v="0"/>
    <s v="Ruidoso"/>
    <s v="No considerar"/>
    <x v="0"/>
  </r>
  <r>
    <n v="3624387"/>
    <s v="Beautiful Apt x Rent in Astoria, NY"/>
    <x v="3499"/>
    <s v="Jeanny"/>
    <s v="Mobil 21st Street"/>
    <n v="11106"/>
    <x v="2"/>
    <s v="Long Island City"/>
    <n v="4076481"/>
    <n v="-7393163"/>
    <x v="1"/>
    <x v="61"/>
    <x v="13"/>
    <n v="25"/>
    <d v="2019-05-21T00:00:00"/>
    <n v="0.42"/>
    <n v="5"/>
    <n v="6.24"/>
    <x v="0"/>
    <s v="Ruidoso"/>
    <s v="No considerar"/>
    <x v="0"/>
  </r>
  <r>
    <n v="2240661"/>
    <s v="Large 1BR Upper East Side Apartment"/>
    <x v="3500"/>
    <s v="Stephanie"/>
    <s v="Tangs 1328"/>
    <n v="10021"/>
    <x v="0"/>
    <s v="Upper East Side"/>
    <n v="4077226"/>
    <n v="-7395895"/>
    <x v="1"/>
    <x v="26"/>
    <x v="6"/>
    <n v="2"/>
    <d v="2015-06-22T00:00:00"/>
    <n v="0.03"/>
    <n v="1"/>
    <n v="5.6"/>
    <x v="0"/>
    <s v="Ruidoso"/>
    <s v="No considerar"/>
    <x v="0"/>
  </r>
  <r>
    <n v="1252826"/>
    <s v="Three bedroom apartment, Manhattan"/>
    <x v="3501"/>
    <s v="Anna"/>
    <s v="403 East 79th Street"/>
    <n v="10075"/>
    <x v="0"/>
    <s v="Upper East Side"/>
    <n v="4077244"/>
    <n v="-7395206"/>
    <x v="1"/>
    <x v="21"/>
    <x v="0"/>
    <n v="0"/>
    <d v="2015-06-27T00:00:00"/>
    <n v="0.45"/>
    <n v="1"/>
    <n v="5.6"/>
    <x v="0"/>
    <s v="Ruidoso"/>
    <s v="No considerar"/>
    <x v="0"/>
  </r>
  <r>
    <n v="4718436"/>
    <s v="VIEWS VIEWS VIEWS from Designer Apt"/>
    <x v="3502"/>
    <s v="Danny"/>
    <s v="149 North 6th Street"/>
    <n v="11249"/>
    <x v="1"/>
    <s v="Williamsburg"/>
    <n v="4071751"/>
    <n v="-7395839"/>
    <x v="1"/>
    <x v="274"/>
    <x v="13"/>
    <n v="28"/>
    <d v="2019-06-16T00:00:00"/>
    <n v="0.5"/>
    <n v="1"/>
    <n v="7"/>
    <x v="0"/>
    <s v="Ruidoso"/>
    <s v="No considerar"/>
    <x v="0"/>
  </r>
  <r>
    <n v="5236146"/>
    <s v="Cozy 2bdr 1 block from Central Park"/>
    <x v="3503"/>
    <s v="Douglas"/>
    <s v="21 East 107th Street"/>
    <n v="10029"/>
    <x v="0"/>
    <s v="East Harlem"/>
    <n v="4079462"/>
    <n v="-7394923"/>
    <x v="1"/>
    <x v="54"/>
    <x v="0"/>
    <n v="150"/>
    <d v="2019-06-18T00:00:00"/>
    <n v="2.91"/>
    <n v="1"/>
    <n v="5.6"/>
    <x v="0"/>
    <s v="Ruidoso"/>
    <s v="No considerar"/>
    <x v="0"/>
  </r>
  <r>
    <n v="880256"/>
    <s v="Beautiful Trendy 2br Harlem Apt."/>
    <x v="3504"/>
    <s v="Rochelle"/>
    <s v="2860 Frederick Douglass Boulevard"/>
    <n v="10039"/>
    <x v="0"/>
    <s v="Harlem"/>
    <n v="4082764"/>
    <n v="-7393842"/>
    <x v="1"/>
    <x v="47"/>
    <x v="6"/>
    <n v="21"/>
    <d v="2019-01-02T00:00:00"/>
    <n v="0.3"/>
    <n v="1"/>
    <n v="5.6"/>
    <x v="0"/>
    <s v="Ruidoso"/>
    <s v="No considerar"/>
    <x v="0"/>
  </r>
  <r>
    <n v="6596747"/>
    <s v="Bedroom in FABULOUS W. Village Apt!"/>
    <x v="3505"/>
    <s v="Kate"/>
    <s v="36 Morton Street"/>
    <n v="10014"/>
    <x v="0"/>
    <s v="West Village"/>
    <n v="4073086"/>
    <n v="-7400507"/>
    <x v="0"/>
    <x v="142"/>
    <x v="6"/>
    <n v="111"/>
    <d v="2019-07-04T00:00:00"/>
    <n v="2.31"/>
    <n v="1"/>
    <n v="5.6"/>
    <x v="0"/>
    <s v="Ruidoso"/>
    <s v="No considerar"/>
    <x v="0"/>
  </r>
  <r>
    <n v="5660972"/>
    <s v="Recently Renovated Boerum Hill Apt"/>
    <x v="3506"/>
    <s v="Kayla"/>
    <s v="330 Bergen Street"/>
    <n v="11217"/>
    <x v="1"/>
    <s v="Boerum Hill"/>
    <n v="4068282"/>
    <n v="-7398112"/>
    <x v="1"/>
    <x v="79"/>
    <x v="1"/>
    <n v="0"/>
    <d v="2019-05-27T00:00:00"/>
    <n v="0.66"/>
    <n v="1"/>
    <n v="6.9"/>
    <x v="0"/>
    <s v="Ruidoso"/>
    <s v="No considerar"/>
    <x v="0"/>
  </r>
  <r>
    <n v="4311648"/>
    <s v="Modern &amp; Sunny w/ Private Terrace"/>
    <x v="3507"/>
    <s v="Liana"/>
    <s v="266 Berry Street"/>
    <n v="11249"/>
    <x v="1"/>
    <s v="Williamsburg"/>
    <n v="4071436"/>
    <n v="-7396362"/>
    <x v="1"/>
    <x v="198"/>
    <x v="0"/>
    <n v="43"/>
    <d v="2019-05-26T00:00:00"/>
    <n v="0.75"/>
    <n v="1"/>
    <n v="6.9"/>
    <x v="0"/>
    <s v="Ruidoso"/>
    <s v="No considerar"/>
    <x v="0"/>
  </r>
  <r>
    <n v="894093"/>
    <s v="Cozy room,only 2 blocks from subway,10min to City!"/>
    <x v="3508"/>
    <s v="Sheena"/>
    <s v="25-86 31st Street"/>
    <n v="11102"/>
    <x v="2"/>
    <s v="Astoria"/>
    <n v="407686"/>
    <n v="-739201"/>
    <x v="0"/>
    <x v="141"/>
    <x v="1"/>
    <n v="71"/>
    <d v="2018-09-04T00:00:00"/>
    <n v="1.05"/>
    <n v="5"/>
    <n v="6.24"/>
    <x v="0"/>
    <s v="Ruidoso"/>
    <s v="No considerar"/>
    <x v="0"/>
  </r>
  <r>
    <n v="2532443"/>
    <s v="LUXURY 2BED CONDO / OUTDOOR STONE TERRACE"/>
    <x v="3509"/>
    <s v="Christina"/>
    <s v="5902 7th Avenue"/>
    <n v="11220"/>
    <x v="1"/>
    <s v="Sunset Park"/>
    <n v="4063747"/>
    <n v="-7401153"/>
    <x v="0"/>
    <x v="55"/>
    <x v="0"/>
    <n v="5"/>
    <d v="2019-06-03T00:00:00"/>
    <n v="0.11"/>
    <n v="1"/>
    <n v="6.9"/>
    <x v="0"/>
    <s v="Ruidoso"/>
    <s v="No considerar"/>
    <x v="0"/>
  </r>
  <r>
    <n v="900503"/>
    <s v="Stylish 1897 garden duplex oasis!"/>
    <x v="3510"/>
    <s v="Brandi"/>
    <s v="110 Clifton Place"/>
    <n v="11238"/>
    <x v="1"/>
    <s v="Clinton Hill"/>
    <n v="4068753"/>
    <n v="-7396002"/>
    <x v="1"/>
    <x v="165"/>
    <x v="0"/>
    <n v="0"/>
    <d v="2015-07-19T00:00:00"/>
    <n v="0.17"/>
    <n v="1"/>
    <n v="6.9"/>
    <x v="0"/>
    <s v="Ruidoso"/>
    <s v="No considerar"/>
    <x v="0"/>
  </r>
  <r>
    <n v="2153435"/>
    <s v="The best Williamsburg has to offer!"/>
    <x v="3511"/>
    <s v="Edward"/>
    <s v="88 North 1st Street"/>
    <n v="11249"/>
    <x v="1"/>
    <s v="Williamsburg"/>
    <n v="4071587"/>
    <n v="-7396351"/>
    <x v="1"/>
    <x v="182"/>
    <x v="6"/>
    <n v="172"/>
    <d v="2019-07-04T00:00:00"/>
    <n v="2.99"/>
    <n v="1"/>
    <n v="6.9"/>
    <x v="0"/>
    <s v="Ruidoso"/>
    <s v="No considerar"/>
    <x v="0"/>
  </r>
  <r>
    <n v="5386402"/>
    <s v="Bohemian Paradise in Williamsburg"/>
    <x v="3512"/>
    <s v="Casey"/>
    <s v="113 South 2nd Street"/>
    <n v="11249"/>
    <x v="1"/>
    <s v="Williamsburg"/>
    <n v="4071395"/>
    <n v="-7396298"/>
    <x v="1"/>
    <x v="2"/>
    <x v="3"/>
    <n v="0"/>
    <d v="2015-07-26T00:00:00"/>
    <n v="0.36"/>
    <n v="1"/>
    <n v="6.9"/>
    <x v="0"/>
    <s v="Ruidoso"/>
    <s v="No considerar"/>
    <x v="0"/>
  </r>
  <r>
    <n v="1130855"/>
    <s v="Brooklyn: Close-In With Character "/>
    <x v="3513"/>
    <s v="Matt"/>
    <s v="379 Prospect Place"/>
    <n v="11238"/>
    <x v="1"/>
    <s v="Prospect Heights"/>
    <n v="4067673"/>
    <n v="-7396399"/>
    <x v="0"/>
    <x v="46"/>
    <x v="12"/>
    <n v="79"/>
    <d v="2019-05-12T00:00:00"/>
    <n v="1.0900000000000001"/>
    <n v="1"/>
    <n v="6.9"/>
    <x v="0"/>
    <s v="Ruidoso"/>
    <s v="Dentro del presupuesto"/>
    <x v="0"/>
  </r>
  <r>
    <n v="1645196"/>
    <s v="Park Slope 1BR with Private Outdoor Space"/>
    <x v="3514"/>
    <s v="Sean"/>
    <s v="841 Carroll Street"/>
    <n v="11215"/>
    <x v="1"/>
    <s v="Park Slope"/>
    <n v="4067179"/>
    <n v="-7397248"/>
    <x v="1"/>
    <x v="48"/>
    <x v="6"/>
    <n v="45"/>
    <d v="2019-05-27T00:00:00"/>
    <n v="1.64"/>
    <n v="1"/>
    <n v="6.9"/>
    <x v="0"/>
    <s v="Ruidoso"/>
    <s v="No considerar"/>
    <x v="0"/>
  </r>
  <r>
    <n v="894015"/>
    <s v="Boldera: Your Home Away From Home"/>
    <x v="3515"/>
    <s v="Damon And Kent"/>
    <s v="Mac Shack Decatur Street"/>
    <n v="11216"/>
    <x v="1"/>
    <s v="Bedford-Stuyvesant"/>
    <n v="4068194"/>
    <n v="-7392896"/>
    <x v="1"/>
    <x v="162"/>
    <x v="6"/>
    <n v="147"/>
    <d v="2019-06-22T00:00:00"/>
    <n v="1.89"/>
    <n v="1"/>
    <n v="6.9"/>
    <x v="0"/>
    <s v="Ruidoso"/>
    <s v="No considerar"/>
    <x v="0"/>
  </r>
  <r>
    <n v="2918732"/>
    <s v="West Chelsea Brownstone Apartment"/>
    <x v="3516"/>
    <s v="Merrill"/>
    <s v="150 9th Avenue"/>
    <n v="10011"/>
    <x v="0"/>
    <s v="Chelsea"/>
    <n v="4074411"/>
    <n v="-740029"/>
    <x v="1"/>
    <x v="17"/>
    <x v="1"/>
    <n v="1"/>
    <d v="2014-06-13T00:00:00"/>
    <n v="0.02"/>
    <n v="1"/>
    <n v="5.6"/>
    <x v="0"/>
    <s v="Ruidoso"/>
    <s v="No considerar"/>
    <x v="0"/>
  </r>
  <r>
    <n v="4581942"/>
    <s v="Clean, Cozy - South ParkSlope - NYC"/>
    <x v="3517"/>
    <s v="Justin"/>
    <s v="Gowanus Expressway South Slope"/>
    <n v="11232"/>
    <x v="1"/>
    <s v="Sunset Park"/>
    <n v="4065687"/>
    <n v="-7400489"/>
    <x v="0"/>
    <x v="3"/>
    <x v="1"/>
    <n v="0"/>
    <d v="2016-08-28T00:00:00"/>
    <n v="1.93"/>
    <n v="1"/>
    <n v="6.9"/>
    <x v="0"/>
    <s v="Ruidoso"/>
    <s v="No considerar"/>
    <x v="0"/>
  </r>
  <r>
    <n v="874683"/>
    <s v="Spacious Bushwick Duplex Apartment"/>
    <x v="3518"/>
    <s v="Alvin"/>
    <s v="1021 Hancock Street"/>
    <n v="11221"/>
    <x v="1"/>
    <s v="Bushwick"/>
    <n v="4068777"/>
    <n v="-7391601"/>
    <x v="0"/>
    <x v="126"/>
    <x v="6"/>
    <n v="22"/>
    <d v="2019-06-30T00:00:00"/>
    <n v="0.37"/>
    <n v="1"/>
    <n v="6.9"/>
    <x v="0"/>
    <s v="Ruidoso"/>
    <s v="No considerar"/>
    <x v="0"/>
  </r>
  <r>
    <n v="874706"/>
    <s v="Fully Updated Modern 1 Bedroom Apartment"/>
    <x v="3519"/>
    <s v="Joan"/>
    <s v="197 East 8th Street"/>
    <n v="11218"/>
    <x v="1"/>
    <s v="Kensington"/>
    <n v="4064534"/>
    <n v="-7397189"/>
    <x v="1"/>
    <x v="45"/>
    <x v="0"/>
    <n v="154"/>
    <d v="2019-07-01T00:00:00"/>
    <n v="2"/>
    <n v="1"/>
    <n v="6.9"/>
    <x v="0"/>
    <s v="Ruidoso"/>
    <s v="No considerar"/>
    <x v="0"/>
  </r>
  <r>
    <n v="2584258"/>
    <s v="Lovely home-y room in Bushwick"/>
    <x v="3520"/>
    <s v="Guillaume"/>
    <s v="395 Evergreen Avenue"/>
    <n v="11221"/>
    <x v="1"/>
    <s v="Bushwick"/>
    <n v="4069304"/>
    <n v="-7392079"/>
    <x v="0"/>
    <x v="57"/>
    <x v="10"/>
    <n v="2"/>
    <d v="2017-10-01T00:00:00"/>
    <n v="0.03"/>
    <n v="1"/>
    <n v="6.9"/>
    <x v="0"/>
    <s v="Ruidoso"/>
    <s v="Dentro del presupuesto"/>
    <x v="0"/>
  </r>
  <r>
    <n v="2061725"/>
    <s v="â¤ï¸ 2 Beds Option + Private Bath, Sunshine Bushwick"/>
    <x v="3521"/>
    <s v="Mia"/>
    <s v="946 Bushwick Avenue"/>
    <n v="11221"/>
    <x v="1"/>
    <s v="Bushwick"/>
    <n v="406922"/>
    <n v="-7392399"/>
    <x v="0"/>
    <x v="28"/>
    <x v="6"/>
    <n v="226"/>
    <d v="2019-06-30T00:00:00"/>
    <n v="3.42"/>
    <n v="1"/>
    <n v="6.9"/>
    <x v="0"/>
    <s v="Ruidoso"/>
    <s v="No considerar"/>
    <x v="0"/>
  </r>
  <r>
    <n v="4775547"/>
    <s v="Private Studio On Roof, Private bath + Deck"/>
    <x v="3521"/>
    <s v="Mia"/>
    <s v="South Bushwick Reformed Church 855"/>
    <n v="11221"/>
    <x v="1"/>
    <s v="Bushwick"/>
    <n v="4069437"/>
    <n v="-7392607"/>
    <x v="0"/>
    <x v="11"/>
    <x v="2"/>
    <n v="107"/>
    <d v="2018-04-13T00:00:00"/>
    <n v="2.0299999999999998"/>
    <n v="1"/>
    <n v="6.9"/>
    <x v="0"/>
    <s v="Ruidoso"/>
    <s v="No considerar"/>
    <x v="0"/>
  </r>
  <r>
    <n v="4302293"/>
    <s v="Private Room with 2nd Full Bath in Modern Art Apt"/>
    <x v="3522"/>
    <s v="J."/>
    <s v="21-27 45th Avenue"/>
    <n v="11101"/>
    <x v="2"/>
    <s v="Long Island City"/>
    <n v="4074742"/>
    <n v="-7394647"/>
    <x v="0"/>
    <x v="100"/>
    <x v="1"/>
    <n v="33"/>
    <d v="2019-06-06T00:00:00"/>
    <n v="1.98"/>
    <n v="5"/>
    <n v="6.24"/>
    <x v="0"/>
    <s v="Ruidoso"/>
    <s v="No considerar"/>
    <x v="0"/>
  </r>
  <r>
    <n v="872210"/>
    <s v="Quiet 1BR Heart of the East Village"/>
    <x v="3523"/>
    <s v="Carter"/>
    <s v="97 3rd Avenue"/>
    <n v="10003"/>
    <x v="0"/>
    <s v="East Village"/>
    <n v="40732"/>
    <n v="-7398759"/>
    <x v="0"/>
    <x v="17"/>
    <x v="1"/>
    <n v="0"/>
    <d v="2019-05-28T00:00:00"/>
    <n v="0.02"/>
    <n v="1"/>
    <n v="5.6"/>
    <x v="0"/>
    <s v="Ruidoso"/>
    <s v="No considerar"/>
    <x v="0"/>
  </r>
  <r>
    <n v="872035"/>
    <s v="furnished bedroom 1150$ a month  "/>
    <x v="3524"/>
    <s v="Amal"/>
    <s v="1767 Park Avenue"/>
    <n v="10035"/>
    <x v="0"/>
    <s v="East Harlem"/>
    <n v="408032"/>
    <n v="-7394004"/>
    <x v="0"/>
    <x v="6"/>
    <x v="11"/>
    <n v="0"/>
    <d v="2019-07-01T00:00:00"/>
    <n v="0.38"/>
    <n v="1"/>
    <n v="5.6"/>
    <x v="0"/>
    <s v="Ruidoso"/>
    <s v="No considerar"/>
    <x v="0"/>
  </r>
  <r>
    <n v="908046"/>
    <s v="1150$furnished room with a balcony"/>
    <x v="3524"/>
    <s v="Amal"/>
    <s v="1940 Lexington Avenue"/>
    <n v="10035"/>
    <x v="0"/>
    <s v="East Harlem"/>
    <n v="40801"/>
    <n v="-7394009"/>
    <x v="0"/>
    <x v="6"/>
    <x v="11"/>
    <n v="0"/>
    <d v="2015-10-11T00:00:00"/>
    <n v="0.41"/>
    <n v="1"/>
    <n v="5.6"/>
    <x v="0"/>
    <s v="Ruidoso"/>
    <s v="No considerar"/>
    <x v="0"/>
  </r>
  <r>
    <n v="5390483"/>
    <s v="Snowfort penthouse with lots of natural light"/>
    <x v="3525"/>
    <s v="Michael"/>
    <s v="13 West 63rd Street"/>
    <n v="10023"/>
    <x v="0"/>
    <s v="Upper West Side"/>
    <n v="4077461"/>
    <n v="-7398899"/>
    <x v="0"/>
    <x v="21"/>
    <x v="7"/>
    <n v="3"/>
    <d v="2015-11-07T00:00:00"/>
    <n v="0.06"/>
    <n v="1"/>
    <n v="5.6"/>
    <x v="0"/>
    <s v="Ruidoso"/>
    <s v="No considerar"/>
    <x v="0"/>
  </r>
  <r>
    <n v="6262496"/>
    <s v="Bedroom right in Chelsea!"/>
    <x v="3526"/>
    <s v="Dennis"/>
    <s v="135 West 15th Street"/>
    <n v="10011"/>
    <x v="0"/>
    <s v="Chelsea"/>
    <n v="4073889"/>
    <n v="-7399749"/>
    <x v="0"/>
    <x v="5"/>
    <x v="1"/>
    <n v="1"/>
    <d v="2015-05-06T00:00:00"/>
    <n v="0.02"/>
    <n v="1"/>
    <n v="5.6"/>
    <x v="0"/>
    <s v="Ruidoso"/>
    <s v="No considerar"/>
    <x v="0"/>
  </r>
  <r>
    <n v="1335036"/>
    <s v="Charming 2 Bedroom Little Italy Apt"/>
    <x v="3527"/>
    <s v="Magi"/>
    <s v="199 Hester Street"/>
    <n v="10013"/>
    <x v="0"/>
    <s v="Little Italy"/>
    <n v="4071833"/>
    <n v="-7399826"/>
    <x v="1"/>
    <x v="6"/>
    <x v="0"/>
    <n v="155"/>
    <d v="2019-06-22T00:00:00"/>
    <n v="2.1800000000000002"/>
    <n v="1"/>
    <n v="5.6"/>
    <x v="0"/>
    <s v="Ruidoso"/>
    <s v="No considerar"/>
    <x v="0"/>
  </r>
  <r>
    <n v="869522"/>
    <s v="Private room/Upper Manhattan"/>
    <x v="3528"/>
    <s v="Nick"/>
    <s v="520 West 145th Street"/>
    <n v="10031"/>
    <x v="0"/>
    <s v="Harlem"/>
    <n v="4082579"/>
    <n v="-7394907"/>
    <x v="0"/>
    <x v="70"/>
    <x v="6"/>
    <n v="2"/>
    <d v="2015-12-08T00:00:00"/>
    <n v="0.05"/>
    <n v="1"/>
    <n v="5.6"/>
    <x v="0"/>
    <s v="Ruidoso"/>
    <s v="No considerar"/>
    <x v="0"/>
  </r>
  <r>
    <n v="3673938"/>
    <s v="Affordable long stay room for individual"/>
    <x v="3529"/>
    <s v="Normandy"/>
    <s v="633 Myrtle Avenue"/>
    <n v="11205"/>
    <x v="1"/>
    <s v="Bedford-Stuyvesant"/>
    <n v="4069437"/>
    <n v="-7395841"/>
    <x v="0"/>
    <x v="19"/>
    <x v="2"/>
    <n v="18"/>
    <d v="2019-05-19T00:00:00"/>
    <n v="0.79"/>
    <n v="1"/>
    <n v="6.9"/>
    <x v="0"/>
    <s v="Ruidoso"/>
    <s v="No considerar"/>
    <x v="0"/>
  </r>
  <r>
    <n v="1810640"/>
    <s v="R &amp; R In Harlem"/>
    <x v="3530"/>
    <s v="Na'Im"/>
    <s v="298C West 137th Street"/>
    <n v="10030"/>
    <x v="0"/>
    <s v="Harlem"/>
    <n v="4081748"/>
    <n v="-7394539"/>
    <x v="0"/>
    <x v="48"/>
    <x v="1"/>
    <n v="0"/>
    <d v="2015-07-20T00:00:00"/>
    <n v="0.02"/>
    <n v="1"/>
    <n v="5.6"/>
    <x v="0"/>
    <s v="Ruidoso"/>
    <s v="No considerar"/>
    <x v="0"/>
  </r>
  <r>
    <n v="3874870"/>
    <s v="Charming 1-Bedroom in East Village"/>
    <x v="3531"/>
    <s v="Roxanne"/>
    <s v="233-235 East 10th Street"/>
    <n v="10009"/>
    <x v="0"/>
    <s v="East Village"/>
    <n v="4072915"/>
    <n v="-7398501"/>
    <x v="1"/>
    <x v="17"/>
    <x v="13"/>
    <n v="19"/>
    <d v="2017-07-06T00:00:00"/>
    <n v="0.32"/>
    <n v="1"/>
    <n v="5.6"/>
    <x v="0"/>
    <s v="Ruidoso"/>
    <s v="No considerar"/>
    <x v="0"/>
  </r>
  <r>
    <n v="6103273"/>
    <s v="Chic 2bed-2bath Manhattan Dream"/>
    <x v="3532"/>
    <s v="Florence"/>
    <s v="2171 Adam Clayton Powell Jr. Boulevard"/>
    <n v="10027"/>
    <x v="0"/>
    <s v="Harlem"/>
    <n v="4081128"/>
    <n v="-7394647"/>
    <x v="1"/>
    <x v="313"/>
    <x v="11"/>
    <n v="104"/>
    <d v="2019-06-30T00:00:00"/>
    <n v="2.0699999999999998"/>
    <n v="1"/>
    <n v="5.6"/>
    <x v="0"/>
    <s v="Ruidoso"/>
    <s v="No considerar"/>
    <x v="0"/>
  </r>
  <r>
    <n v="5993541"/>
    <s v="Chic Loft Like 2 bed-2bath"/>
    <x v="3532"/>
    <s v="Florence"/>
    <s v="446 Saint Nicholas Avenue"/>
    <n v="10027"/>
    <x v="0"/>
    <s v="Harlem"/>
    <n v="4081506"/>
    <n v="-7394851"/>
    <x v="1"/>
    <x v="313"/>
    <x v="11"/>
    <n v="74"/>
    <d v="2019-05-23T00:00:00"/>
    <n v="1.47"/>
    <n v="1"/>
    <n v="5.6"/>
    <x v="0"/>
    <s v="Ruidoso"/>
    <s v="No considerar"/>
    <x v="0"/>
  </r>
  <r>
    <n v="866890"/>
    <s v="Budget/diamond in heart of Harlem"/>
    <x v="3533"/>
    <s v="Ben"/>
    <s v="2742 Frederick Douglass Boulevard"/>
    <n v="10039"/>
    <x v="0"/>
    <s v="Harlem"/>
    <n v="4082316"/>
    <n v="-7394129"/>
    <x v="0"/>
    <x v="70"/>
    <x v="0"/>
    <n v="68"/>
    <d v="2019-07-05T00:00:00"/>
    <n v="0.88"/>
    <n v="1"/>
    <n v="5.6"/>
    <x v="0"/>
    <s v="Ruidoso"/>
    <s v="No considerar"/>
    <x v="0"/>
  </r>
  <r>
    <n v="2458811"/>
    <s v="Gorgeous Private 1BR. 10m to MHTN."/>
    <x v="3534"/>
    <s v="Ido"/>
    <s v="32-38 43rd Street"/>
    <n v="11103"/>
    <x v="2"/>
    <s v="Astoria"/>
    <n v="4075705"/>
    <n v="-7391771"/>
    <x v="1"/>
    <x v="95"/>
    <x v="12"/>
    <n v="0"/>
    <d v="2019-01-09T00:00:00"/>
    <n v="0.35"/>
    <n v="5"/>
    <n v="6.24"/>
    <x v="0"/>
    <s v="Ruidoso"/>
    <s v="No considerar"/>
    <x v="0"/>
  </r>
  <r>
    <n v="1524562"/>
    <s v="Stuyvesant Heights Townhouse"/>
    <x v="3535"/>
    <s v="Tee"/>
    <s v="Pure Energy Malcolm X Boulevard"/>
    <n v="11233"/>
    <x v="1"/>
    <s v="Bedford-Stuyvesant"/>
    <n v="4069399"/>
    <n v="-7393135"/>
    <x v="1"/>
    <x v="14"/>
    <x v="0"/>
    <n v="86"/>
    <d v="2019-05-26T00:00:00"/>
    <n v="1.29"/>
    <n v="1"/>
    <n v="6.9"/>
    <x v="0"/>
    <s v="Ruidoso"/>
    <s v="No considerar"/>
    <x v="0"/>
  </r>
  <r>
    <n v="5434197"/>
    <s v="Convenient Room Near Subway ABCD&amp;1!"/>
    <x v="3536"/>
    <s v="L &amp; A"/>
    <s v="90 Convent Avenue"/>
    <n v="10027"/>
    <x v="0"/>
    <s v="Harlem"/>
    <n v="4081663"/>
    <n v="-7395315"/>
    <x v="0"/>
    <x v="310"/>
    <x v="6"/>
    <n v="71"/>
    <d v="2016-12-15T00:00:00"/>
    <n v="1.34"/>
    <n v="1"/>
    <n v="5.6"/>
    <x v="0"/>
    <s v="Ruidoso"/>
    <s v="No considerar"/>
    <x v="0"/>
  </r>
  <r>
    <n v="6570517"/>
    <s v="Comfy Room Close the Subway ABCD&amp;1!"/>
    <x v="3536"/>
    <s v="L &amp; A"/>
    <s v="503 West 133rd Street"/>
    <n v="10031"/>
    <x v="0"/>
    <s v="Harlem"/>
    <n v="408179"/>
    <n v="-739539"/>
    <x v="0"/>
    <x v="3"/>
    <x v="6"/>
    <n v="52"/>
    <d v="2017-03-08T00:00:00"/>
    <n v="1.04"/>
    <n v="1"/>
    <n v="5.6"/>
    <x v="0"/>
    <s v="Ruidoso"/>
    <s v="No considerar"/>
    <x v="0"/>
  </r>
  <r>
    <n v="1217670"/>
    <s v="BK Rest - Williamsburg, Brooklyn"/>
    <x v="3537"/>
    <s v="Joshua"/>
    <s v="Public School 250 108"/>
    <n v="11206"/>
    <x v="1"/>
    <s v="Williamsburg"/>
    <n v="4070653"/>
    <n v="-739462"/>
    <x v="1"/>
    <x v="78"/>
    <x v="41"/>
    <n v="45"/>
    <d v="2019-06-04T00:00:00"/>
    <n v="0.61"/>
    <n v="1"/>
    <n v="6.9"/>
    <x v="0"/>
    <s v="Ruidoso"/>
    <s v="No considerar"/>
    <x v="0"/>
  </r>
  <r>
    <n v="4284031"/>
    <s v="BRIGHT BEAUTIFUL CHELSEA APT"/>
    <x v="3538"/>
    <s v="Tess"/>
    <s v="210 West 21st Street"/>
    <n v="10011"/>
    <x v="0"/>
    <s v="Chelsea"/>
    <n v="4074305"/>
    <n v="-7399733"/>
    <x v="1"/>
    <x v="23"/>
    <x v="6"/>
    <n v="79"/>
    <d v="2019-06-06T00:00:00"/>
    <n v="1.38"/>
    <n v="1"/>
    <n v="5.6"/>
    <x v="0"/>
    <s v="Ruidoso"/>
    <s v="No considerar"/>
    <x v="0"/>
  </r>
  <r>
    <n v="860827"/>
    <s v="carriage house apartment"/>
    <x v="3539"/>
    <s v="Claire"/>
    <s v="396 Washington Avenue"/>
    <n v="11238"/>
    <x v="1"/>
    <s v="Clinton Hill"/>
    <n v="4068707"/>
    <n v="-7396571"/>
    <x v="1"/>
    <x v="12"/>
    <x v="1"/>
    <n v="315"/>
    <d v="2019-06-22T00:00:00"/>
    <n v="4.03"/>
    <n v="1"/>
    <n v="6.9"/>
    <x v="0"/>
    <s v="Ruidoso"/>
    <s v="No considerar"/>
    <x v="0"/>
  </r>
  <r>
    <n v="4660633"/>
    <s v="Quiet and cozy 2BR. Great location!"/>
    <x v="3540"/>
    <s v="Kali"/>
    <s v="Grace Dodge West 121st Street"/>
    <n v="10027"/>
    <x v="0"/>
    <s v="Morningside Heights"/>
    <n v="408104"/>
    <n v="-7395977"/>
    <x v="1"/>
    <x v="30"/>
    <x v="0"/>
    <n v="6"/>
    <d v="2016-05-23T00:00:00"/>
    <n v="0.11"/>
    <n v="1"/>
    <n v="5.6"/>
    <x v="0"/>
    <s v="Ruidoso"/>
    <s v="No considerar"/>
    <x v="0"/>
  </r>
  <r>
    <n v="2531865"/>
    <s v="Flatiron studio + dining / sunlight"/>
    <x v="3541"/>
    <s v="Ryan"/>
    <s v="220 East 24th Street"/>
    <n v="10010"/>
    <x v="0"/>
    <s v="Kips Bay"/>
    <n v="4073905"/>
    <n v="-7398161"/>
    <x v="1"/>
    <x v="1"/>
    <x v="1"/>
    <n v="32"/>
    <d v="2018-05-08T00:00:00"/>
    <n v="0.5"/>
    <n v="1"/>
    <n v="5.6"/>
    <x v="0"/>
    <s v="Ruidoso"/>
    <s v="No considerar"/>
    <x v="0"/>
  </r>
  <r>
    <n v="4117817"/>
    <s v="East Williamsburg Oasis"/>
    <x v="3542"/>
    <s v="Zak"/>
    <s v="185 Jackson Street"/>
    <n v="11211"/>
    <x v="1"/>
    <s v="Williamsburg"/>
    <n v="4071673"/>
    <n v="-7394316"/>
    <x v="0"/>
    <x v="132"/>
    <x v="2"/>
    <n v="4"/>
    <d v="2016-09-11T00:00:00"/>
    <n v="7.0000000000000007E-2"/>
    <n v="1"/>
    <n v="6.9"/>
    <x v="0"/>
    <s v="Ruidoso"/>
    <s v="No considerar"/>
    <x v="0"/>
  </r>
  <r>
    <n v="5606308"/>
    <s v="Amazing 1 BR in Loft in Williamsburg"/>
    <x v="3543"/>
    <s v="Stephanie"/>
    <s v="32 Broadway"/>
    <n v="11249"/>
    <x v="1"/>
    <s v="Williamsburg"/>
    <n v="4071061"/>
    <n v="-7396764"/>
    <x v="0"/>
    <x v="34"/>
    <x v="6"/>
    <n v="41"/>
    <d v="2019-06-22T00:00:00"/>
    <n v="0.82"/>
    <n v="1"/>
    <n v="6.9"/>
    <x v="0"/>
    <s v="Ruidoso"/>
    <s v="No considerar"/>
    <x v="0"/>
  </r>
  <r>
    <n v="876565"/>
    <s v="Spacious Comfy Bedroom in Bed-Stuy"/>
    <x v="3544"/>
    <s v="Ines"/>
    <s v="762A Jefferson Avenue"/>
    <n v="11221"/>
    <x v="1"/>
    <s v="Bedford-Stuyvesant"/>
    <n v="4068598"/>
    <n v="-7392677"/>
    <x v="0"/>
    <x v="126"/>
    <x v="0"/>
    <n v="112"/>
    <d v="2019-06-30T00:00:00"/>
    <n v="1.43"/>
    <n v="1"/>
    <n v="6.9"/>
    <x v="0"/>
    <s v="Ruidoso"/>
    <s v="No considerar"/>
    <x v="0"/>
  </r>
  <r>
    <n v="867769"/>
    <s v="Full Bedroom in Bed-Stuy"/>
    <x v="3544"/>
    <s v="Ines"/>
    <s v="Halsey Street &amp; Malcolm X Boulevard Halsey Street"/>
    <n v="11233"/>
    <x v="1"/>
    <s v="Bedford-Stuyvesant"/>
    <n v="4068411"/>
    <n v="-7392973"/>
    <x v="0"/>
    <x v="70"/>
    <x v="0"/>
    <n v="116"/>
    <d v="2019-05-21T00:00:00"/>
    <n v="1.47"/>
    <n v="1"/>
    <n v="6.9"/>
    <x v="0"/>
    <s v="Ruidoso"/>
    <s v="No considerar"/>
    <x v="0"/>
  </r>
  <r>
    <n v="6300809"/>
    <s v="Lovely 1-bed w Terrace by Cen Park!"/>
    <x v="3545"/>
    <s v="Alexandra"/>
    <s v="57 West 68th Street"/>
    <n v="10023"/>
    <x v="0"/>
    <s v="Upper West Side"/>
    <n v="4077468"/>
    <n v="-7397966"/>
    <x v="1"/>
    <x v="110"/>
    <x v="7"/>
    <n v="3"/>
    <d v="2015-10-20T00:00:00"/>
    <n v="0.06"/>
    <n v="1"/>
    <n v="5.6"/>
    <x v="0"/>
    <s v="Ruidoso"/>
    <s v="No considerar"/>
    <x v="0"/>
  </r>
  <r>
    <n v="860163"/>
    <s v="Manhattan Studio Apartment: 2 Adults $125"/>
    <x v="3546"/>
    <s v="Judith"/>
    <s v="Tuskegee Airmen Bus Depot 1552"/>
    <n v="10029"/>
    <x v="0"/>
    <s v="East Harlem"/>
    <n v="4078844"/>
    <n v="-7394951"/>
    <x v="1"/>
    <x v="0"/>
    <x v="6"/>
    <n v="71"/>
    <d v="2019-07-02T00:00:00"/>
    <n v="0.9"/>
    <n v="1"/>
    <n v="5.6"/>
    <x v="0"/>
    <s v="Ruidoso"/>
    <s v="No considerar"/>
    <x v="0"/>
  </r>
  <r>
    <n v="859596"/>
    <s v="Quiet room w/ 2 beds +light near subway+ museums"/>
    <x v="3547"/>
    <s v="Aaron"/>
    <s v="132 East 111th Street"/>
    <n v="10029"/>
    <x v="0"/>
    <s v="East Harlem"/>
    <n v="4079541"/>
    <n v="-7394465"/>
    <x v="0"/>
    <x v="6"/>
    <x v="1"/>
    <n v="58"/>
    <d v="2019-07-02T00:00:00"/>
    <n v="0.83"/>
    <n v="1"/>
    <n v="5.6"/>
    <x v="0"/>
    <s v="Ruidoso"/>
    <s v="No considerar"/>
    <x v="0"/>
  </r>
  <r>
    <n v="6450240"/>
    <s v="Brooklyn Cute Room + Private Bath!"/>
    <x v="3548"/>
    <s v="Zuzi"/>
    <s v="Public School 56 170"/>
    <n v="11238"/>
    <x v="1"/>
    <s v="Clinton Hill"/>
    <n v="4068384"/>
    <n v="-7396042"/>
    <x v="0"/>
    <x v="69"/>
    <x v="1"/>
    <n v="4"/>
    <d v="2015-10-26T00:00:00"/>
    <n v="0.08"/>
    <n v="1"/>
    <n v="6.9"/>
    <x v="0"/>
    <s v="Ruidoso"/>
    <s v="No considerar"/>
    <x v="0"/>
  </r>
  <r>
    <n v="858695"/>
    <s v="Very Large Private Room on quiet st"/>
    <x v="3549"/>
    <s v="Douglas"/>
    <s v="1481 Grand Concourse"/>
    <n v="10452"/>
    <x v="3"/>
    <s v="Mount Eden"/>
    <n v="4084058"/>
    <n v="-7391382"/>
    <x v="0"/>
    <x v="86"/>
    <x v="6"/>
    <n v="291"/>
    <d v="2019-06-20T00:00:00"/>
    <n v="3.69"/>
    <n v="5"/>
    <n v="7.84"/>
    <x v="0"/>
    <s v="Ruidoso"/>
    <s v="No considerar"/>
    <x v="0"/>
  </r>
  <r>
    <n v="857810"/>
    <s v="Heart of Williamsubrg 1 Bedroom"/>
    <x v="3550"/>
    <s v="Tara"/>
    <s v="561 Lorimer Street"/>
    <n v="11211"/>
    <x v="1"/>
    <s v="Williamsburg"/>
    <n v="4071373"/>
    <n v="-7394958"/>
    <x v="1"/>
    <x v="54"/>
    <x v="0"/>
    <n v="31"/>
    <d v="2015-09-27T00:00:00"/>
    <n v="0.4"/>
    <n v="1"/>
    <n v="6.9"/>
    <x v="0"/>
    <s v="Ruidoso"/>
    <s v="No considerar"/>
    <x v="0"/>
  </r>
  <r>
    <n v="1928556"/>
    <s v="Private Apt, Large, Safe / 5mins to TIMES SQUARE"/>
    <x v="3551"/>
    <s v="Zoey"/>
    <s v="426 West 46th Street"/>
    <n v="10036"/>
    <x v="0"/>
    <s v="Hell's Kitchen"/>
    <n v="4076143"/>
    <n v="-7399223"/>
    <x v="1"/>
    <x v="48"/>
    <x v="2"/>
    <n v="17"/>
    <d v="2019-04-08T00:00:00"/>
    <n v="0.25"/>
    <n v="1"/>
    <n v="5.6"/>
    <x v="0"/>
    <s v="Ruidoso"/>
    <s v="No considerar"/>
    <x v="0"/>
  </r>
  <r>
    <n v="4102483"/>
    <s v="Sunny room on quiet block"/>
    <x v="3552"/>
    <s v="Milena"/>
    <s v="Public School 87 160"/>
    <n v="10024"/>
    <x v="0"/>
    <s v="Upper West Side"/>
    <n v="4078156"/>
    <n v="-7397796"/>
    <x v="0"/>
    <x v="12"/>
    <x v="31"/>
    <n v="10"/>
    <d v="2018-12-01T00:00:00"/>
    <n v="0.36"/>
    <n v="1"/>
    <n v="5.6"/>
    <x v="0"/>
    <s v="Ruidoso"/>
    <s v="No considerar"/>
    <x v="0"/>
  </r>
  <r>
    <n v="4294969"/>
    <s v="Welcome to my home"/>
    <x v="3553"/>
    <s v="Ross"/>
    <s v="26 East 8th Street"/>
    <n v="10003"/>
    <x v="0"/>
    <s v="Greenwich Village"/>
    <n v="4073175"/>
    <n v="-7399518"/>
    <x v="1"/>
    <x v="20"/>
    <x v="1"/>
    <n v="1"/>
    <d v="2015-01-03T00:00:00"/>
    <n v="0.02"/>
    <n v="1"/>
    <n v="5.7"/>
    <x v="0"/>
    <s v="Ruidoso"/>
    <s v="No considerar"/>
    <x v="0"/>
  </r>
  <r>
    <n v="855919"/>
    <s v="Lovely Apt. in the heart of Harlem"/>
    <x v="3554"/>
    <s v="Marina"/>
    <s v="326 Malcolm X Boulevard"/>
    <n v="10027"/>
    <x v="0"/>
    <s v="Harlem"/>
    <n v="4080845"/>
    <n v="-7394435"/>
    <x v="1"/>
    <x v="19"/>
    <x v="1"/>
    <n v="64"/>
    <d v="2019-07-01T00:00:00"/>
    <n v="1.37"/>
    <n v="1"/>
    <n v="5.6"/>
    <x v="0"/>
    <s v="Ruidoso"/>
    <s v="No considerar"/>
    <x v="0"/>
  </r>
  <r>
    <n v="5806829"/>
    <s v="LOVELY APARTMENT, BIG LIVING ROOM"/>
    <x v="3555"/>
    <s v="Sophiane"/>
    <s v="260 Pacific Street"/>
    <n v="11201"/>
    <x v="1"/>
    <s v="Boerum Hill"/>
    <n v="4068821"/>
    <n v="-739903"/>
    <x v="0"/>
    <x v="61"/>
    <x v="1"/>
    <n v="0"/>
    <d v="2016-01-03T00:00:00"/>
    <n v="0.27"/>
    <n v="1"/>
    <n v="6.9"/>
    <x v="0"/>
    <s v="Ruidoso"/>
    <s v="No considerar"/>
    <x v="0"/>
  </r>
  <r>
    <n v="5692870"/>
    <s v="Greenpoint Master Bedroom"/>
    <x v="3556"/>
    <s v="Janet"/>
    <s v="187 Guernsey Street"/>
    <n v="11222"/>
    <x v="1"/>
    <s v="Greenpoint"/>
    <n v="4072705"/>
    <n v="-7395504"/>
    <x v="0"/>
    <x v="9"/>
    <x v="2"/>
    <n v="0"/>
    <d v="2019-06-16T00:00:00"/>
    <n v="0.02"/>
    <n v="1"/>
    <n v="6.9"/>
    <x v="0"/>
    <s v="Ruidoso"/>
    <s v="No considerar"/>
    <x v="0"/>
  </r>
  <r>
    <n v="855462"/>
    <s v="1BR in Charming Downtown Apt"/>
    <x v="3557"/>
    <s v="Stefan"/>
    <s v="Lower East Side Preparatory High School 145"/>
    <n v="10002"/>
    <x v="0"/>
    <s v="Lower East Side"/>
    <n v="4072034"/>
    <n v="-7398585"/>
    <x v="0"/>
    <x v="11"/>
    <x v="5"/>
    <n v="25"/>
    <d v="2018-10-10T00:00:00"/>
    <n v="0.46"/>
    <n v="1"/>
    <n v="5.6"/>
    <x v="0"/>
    <s v="Ruidoso"/>
    <s v="No considerar"/>
    <x v="0"/>
  </r>
  <r>
    <n v="855206"/>
    <s v="Bedroom with Private Bath and Roof"/>
    <x v="3558"/>
    <s v="Sunny"/>
    <s v="P.S. 19 Asher Levy School 185"/>
    <n v="10003"/>
    <x v="0"/>
    <s v="East Village"/>
    <n v="4072957"/>
    <n v="-7398406"/>
    <x v="0"/>
    <x v="34"/>
    <x v="2"/>
    <n v="8"/>
    <d v="2015-11-05T00:00:00"/>
    <n v="0.14000000000000001"/>
    <n v="1"/>
    <n v="5.6"/>
    <x v="0"/>
    <s v="Ruidoso"/>
    <s v="No considerar"/>
    <x v="0"/>
  </r>
  <r>
    <n v="2331154"/>
    <s v="Spacious Private Room in East Williamsburg"/>
    <x v="3559"/>
    <s v="Barbara"/>
    <s v="249 Meserole Street"/>
    <n v="11206"/>
    <x v="1"/>
    <s v="Williamsburg"/>
    <n v="4070874"/>
    <n v="-7393818"/>
    <x v="0"/>
    <x v="28"/>
    <x v="11"/>
    <n v="16"/>
    <d v="2019-07-05T00:00:00"/>
    <n v="0.28000000000000003"/>
    <n v="1"/>
    <n v="6.9"/>
    <x v="0"/>
    <s v="Ruidoso"/>
    <s v="No considerar"/>
    <x v="0"/>
  </r>
  <r>
    <n v="2006452"/>
    <s v="Sunny Filled Room in Williamsburg"/>
    <x v="3559"/>
    <s v="Barbara"/>
    <s v="The High School of Enterprise Business"/>
    <n v="11211"/>
    <x v="1"/>
    <s v="Williamsburg"/>
    <n v="4071044"/>
    <n v="-7393987"/>
    <x v="0"/>
    <x v="15"/>
    <x v="11"/>
    <n v="4"/>
    <d v="2019-01-02T00:00:00"/>
    <n v="0.08"/>
    <n v="1"/>
    <n v="6.9"/>
    <x v="0"/>
    <s v="Ruidoso"/>
    <s v="No considerar"/>
    <x v="0"/>
  </r>
  <r>
    <n v="1696050"/>
    <s v="Spacious Room, Central Location, Historic block."/>
    <x v="3560"/>
    <s v="Samuel"/>
    <s v="Graham Court West 116th Street"/>
    <n v="10026"/>
    <x v="0"/>
    <s v="Harlem"/>
    <n v="4080339"/>
    <n v="-7395167"/>
    <x v="0"/>
    <x v="210"/>
    <x v="6"/>
    <n v="64"/>
    <d v="2019-06-26T00:00:00"/>
    <n v="1.02"/>
    <n v="1"/>
    <n v="5.6"/>
    <x v="0"/>
    <s v="Ruidoso"/>
    <s v="No considerar"/>
    <x v="0"/>
  </r>
  <r>
    <n v="5934108"/>
    <s v="Cozy Park Slope Ground Floor Apt"/>
    <x v="3561"/>
    <s v="Jose"/>
    <s v="770 Union Street"/>
    <n v="11215"/>
    <x v="1"/>
    <s v="Park Slope"/>
    <n v="406748"/>
    <n v="-7397736"/>
    <x v="1"/>
    <x v="45"/>
    <x v="0"/>
    <n v="4"/>
    <d v="2015-08-24T00:00:00"/>
    <n v="0.08"/>
    <n v="1"/>
    <n v="6.9"/>
    <x v="0"/>
    <s v="Ruidoso"/>
    <s v="No considerar"/>
    <x v="0"/>
  </r>
  <r>
    <n v="854253"/>
    <s v="Great Lrg Apt next to Park/Subway"/>
    <x v="3562"/>
    <s v="Cristian"/>
    <s v="5 Westminster Road"/>
    <n v="11218"/>
    <x v="1"/>
    <s v="Flatbush"/>
    <n v="406489"/>
    <n v="-7396872"/>
    <x v="1"/>
    <x v="28"/>
    <x v="2"/>
    <n v="3"/>
    <d v="2019-04-30T00:00:00"/>
    <n v="0.06"/>
    <n v="1"/>
    <n v="6.9"/>
    <x v="0"/>
    <s v="Ruidoso"/>
    <s v="No considerar"/>
    <x v="0"/>
  </r>
  <r>
    <n v="953275"/>
    <s v="Apartment For Your Holidays in NYC!"/>
    <x v="3563"/>
    <s v="Alain"/>
    <s v="T-Mobile East 116th Street"/>
    <n v="10029"/>
    <x v="0"/>
    <s v="East Harlem"/>
    <n v="4079531"/>
    <n v="-739333"/>
    <x v="1"/>
    <x v="0"/>
    <x v="7"/>
    <n v="50"/>
    <d v="2018-05-06T00:00:00"/>
    <n v="0.66"/>
    <n v="1"/>
    <n v="5.6"/>
    <x v="0"/>
    <s v="Ruidoso"/>
    <s v="No considerar"/>
    <x v="0"/>
  </r>
  <r>
    <n v="853900"/>
    <s v="Immaculate brand new one bedroom "/>
    <x v="3564"/>
    <s v="Dominique"/>
    <s v="31-69 23rd Street"/>
    <n v="11106"/>
    <x v="2"/>
    <s v="Astoria"/>
    <n v="4076488"/>
    <n v="-739297"/>
    <x v="1"/>
    <x v="45"/>
    <x v="11"/>
    <n v="0"/>
    <d v="2019-07-01T00:00:00"/>
    <n v="0.17"/>
    <n v="5"/>
    <n v="6.24"/>
    <x v="0"/>
    <s v="Ruidoso"/>
    <s v="No considerar"/>
    <x v="0"/>
  </r>
  <r>
    <n v="852949"/>
    <s v="INCREDIBLY LOCATED GREENWICH/WEST VILLAGE APT.!"/>
    <x v="3565"/>
    <s v="Sandi"/>
    <s v="5 Minetta Street"/>
    <n v="10012"/>
    <x v="0"/>
    <s v="Greenwich Village"/>
    <n v="4072977"/>
    <n v="-7400164"/>
    <x v="1"/>
    <x v="63"/>
    <x v="6"/>
    <n v="12"/>
    <d v="2019-05-15T00:00:00"/>
    <n v="0.18"/>
    <n v="1"/>
    <n v="5.6"/>
    <x v="0"/>
    <s v="Ruidoso"/>
    <s v="No considerar"/>
    <x v="0"/>
  </r>
  <r>
    <n v="851784"/>
    <s v="Designer's spacious Manhattan apt."/>
    <x v="3566"/>
    <s v="Ks &amp; Eli"/>
    <s v="559 West 183rd Street"/>
    <n v="10033"/>
    <x v="0"/>
    <s v="Washington Heights"/>
    <n v="4085016"/>
    <n v="-7393178"/>
    <x v="1"/>
    <x v="34"/>
    <x v="0"/>
    <n v="106"/>
    <d v="2019-07-04T00:00:00"/>
    <n v="1.43"/>
    <n v="1"/>
    <n v="5.6"/>
    <x v="0"/>
    <s v="Ruidoso"/>
    <s v="No considerar"/>
    <x v="0"/>
  </r>
  <r>
    <n v="4592475"/>
    <s v="Private Terrace in Brooklyn!"/>
    <x v="3567"/>
    <s v="Courtney"/>
    <s v="986 Lorimer Street"/>
    <n v="11222"/>
    <x v="1"/>
    <s v="Greenpoint"/>
    <n v="4072557"/>
    <n v="-7395243"/>
    <x v="0"/>
    <x v="45"/>
    <x v="1"/>
    <n v="7"/>
    <d v="2015-06-02T00:00:00"/>
    <n v="0.14000000000000001"/>
    <n v="1"/>
    <n v="6.9"/>
    <x v="0"/>
    <s v="Ruidoso"/>
    <s v="No considerar"/>
    <x v="0"/>
  </r>
  <r>
    <n v="851772"/>
    <s v="CHIC 1 BEDROOM IN MANHATTAN (UES)"/>
    <x v="3568"/>
    <s v="Ari"/>
    <s v="508 East 78th Street"/>
    <n v="10075"/>
    <x v="0"/>
    <s v="Upper East Side"/>
    <n v="407704"/>
    <n v="-7395024"/>
    <x v="1"/>
    <x v="216"/>
    <x v="1"/>
    <n v="15"/>
    <d v="2014-09-06T00:00:00"/>
    <n v="0.19"/>
    <n v="1"/>
    <n v="5.6"/>
    <x v="0"/>
    <s v="Ruidoso"/>
    <s v="No considerar"/>
    <x v="0"/>
  </r>
  <r>
    <n v="4917122"/>
    <s v="Beautiful 1 br Williamsburg apt"/>
    <x v="3569"/>
    <s v="Jamaal"/>
    <s v="60 South 4th Street"/>
    <n v="11249"/>
    <x v="1"/>
    <s v="Williamsburg"/>
    <n v="4071281"/>
    <n v="-739657"/>
    <x v="1"/>
    <x v="17"/>
    <x v="6"/>
    <n v="3"/>
    <d v="2018-08-30T00:00:00"/>
    <n v="0.1"/>
    <n v="1"/>
    <n v="6.9"/>
    <x v="0"/>
    <s v="Ruidoso"/>
    <s v="No considerar"/>
    <x v="0"/>
  </r>
  <r>
    <n v="851130"/>
    <s v="Nice Furnished Short Term in NY"/>
    <x v="3570"/>
    <s v="Tiziana"/>
    <s v="708 West 177th Street"/>
    <n v="10033"/>
    <x v="0"/>
    <s v="Washington Heights"/>
    <n v="4084764"/>
    <n v="-7393875"/>
    <x v="2"/>
    <x v="6"/>
    <x v="1"/>
    <n v="31"/>
    <d v="2018-10-08T00:00:00"/>
    <n v="0.4"/>
    <n v="1"/>
    <n v="5.6"/>
    <x v="0"/>
    <s v="Ruidoso"/>
    <s v="No considerar"/>
    <x v="0"/>
  </r>
  <r>
    <n v="850712"/>
    <s v="Cute Studio Greenwich Village NYC"/>
    <x v="3571"/>
    <s v="Mario"/>
    <s v="New York University Bond Street"/>
    <n v="10012"/>
    <x v="0"/>
    <s v="Greenwich Village"/>
    <n v="4073132"/>
    <n v="-7399979"/>
    <x v="1"/>
    <x v="61"/>
    <x v="11"/>
    <n v="17"/>
    <d v="2019-06-30T00:00:00"/>
    <n v="0.27"/>
    <n v="1"/>
    <n v="5.6"/>
    <x v="0"/>
    <s v="Ruidoso"/>
    <s v="No considerar"/>
    <x v="0"/>
  </r>
  <r>
    <n v="850338"/>
    <s v="Authentic Luxury Designed Loft"/>
    <x v="3572"/>
    <s v="Thomas"/>
    <s v="668 Metropolitan Avenue"/>
    <n v="11211"/>
    <x v="1"/>
    <s v="Williamsburg"/>
    <n v="4071427"/>
    <n v="-7394671"/>
    <x v="1"/>
    <x v="8"/>
    <x v="0"/>
    <n v="166"/>
    <d v="2019-06-20T00:00:00"/>
    <n v="2.15"/>
    <n v="1"/>
    <n v="6.9"/>
    <x v="0"/>
    <s v="Ruidoso"/>
    <s v="No considerar"/>
    <x v="0"/>
  </r>
  <r>
    <n v="850198"/>
    <s v="UES 1 br, 2 blocks from the Met "/>
    <x v="3573"/>
    <s v="Zs"/>
    <s v="970 Park Avenue"/>
    <n v="10028"/>
    <x v="0"/>
    <s v="Upper East Side"/>
    <n v="4077815"/>
    <n v="-7395902"/>
    <x v="1"/>
    <x v="63"/>
    <x v="20"/>
    <n v="8"/>
    <d v="2013-06-28T00:00:00"/>
    <n v="0.1"/>
    <n v="1"/>
    <n v="5.6"/>
    <x v="0"/>
    <s v="Ruidoso"/>
    <s v="No considerar"/>
    <x v="0"/>
  </r>
  <r>
    <n v="848853"/>
    <s v="Upper Manhattan//Harlem Classic"/>
    <x v="3574"/>
    <s v="Stella"/>
    <s v="2230 Frederick Douglass Boulevard"/>
    <n v="10027"/>
    <x v="0"/>
    <s v="Harlem"/>
    <n v="4080712"/>
    <n v="-7395316"/>
    <x v="0"/>
    <x v="83"/>
    <x v="6"/>
    <n v="15"/>
    <d v="2018-05-16T00:00:00"/>
    <n v="0.2"/>
    <n v="1"/>
    <n v="5.6"/>
    <x v="0"/>
    <s v="Ruidoso"/>
    <s v="No considerar"/>
    <x v="0"/>
  </r>
  <r>
    <n v="858223"/>
    <s v="Entire flat west village"/>
    <x v="3575"/>
    <s v="Ally"/>
    <s v="125 West 14th Street"/>
    <n v="10011"/>
    <x v="0"/>
    <s v="Chelsea"/>
    <n v="4073818"/>
    <n v="-739977"/>
    <x v="1"/>
    <x v="17"/>
    <x v="6"/>
    <n v="82"/>
    <d v="2019-06-08T00:00:00"/>
    <n v="2.02"/>
    <n v="1"/>
    <n v="5.6"/>
    <x v="0"/>
    <s v="Ruidoso"/>
    <s v="No considerar"/>
    <x v="0"/>
  </r>
  <r>
    <n v="848170"/>
    <s v="Gorgeous 1BR near Prospect Park"/>
    <x v="3576"/>
    <s v="Rohit"/>
    <s v="239 East 4th Street"/>
    <n v="11218"/>
    <x v="1"/>
    <s v="Kensington"/>
    <n v="4064651"/>
    <n v="-7397662"/>
    <x v="1"/>
    <x v="6"/>
    <x v="3"/>
    <n v="20"/>
    <d v="2017-09-10T00:00:00"/>
    <n v="0.26"/>
    <n v="1"/>
    <n v="6.9"/>
    <x v="0"/>
    <s v="Ruidoso"/>
    <s v="No considerar"/>
    <x v="0"/>
  </r>
  <r>
    <n v="3230053"/>
    <s v="Modern 1BR apt in Greenpoint/Williamsburg Brooklyn"/>
    <x v="3577"/>
    <s v="May"/>
    <s v="147 Kingsland Avenue"/>
    <n v="11222"/>
    <x v="1"/>
    <s v="Greenpoint"/>
    <n v="407215"/>
    <n v="-7394136"/>
    <x v="1"/>
    <x v="223"/>
    <x v="6"/>
    <n v="45"/>
    <d v="2019-02-24T00:00:00"/>
    <n v="3.08"/>
    <n v="1"/>
    <n v="6.9"/>
    <x v="0"/>
    <s v="Ruidoso"/>
    <s v="No considerar"/>
    <x v="0"/>
  </r>
  <r>
    <n v="848220"/>
    <s v="LUXURY APT w PRIVATE GARDEN NYC UES"/>
    <x v="3578"/>
    <s v="Gregory"/>
    <s v="1322 2nd Avenue"/>
    <n v="10021"/>
    <x v="0"/>
    <s v="Upper East Side"/>
    <n v="4076714"/>
    <n v="-7395922"/>
    <x v="1"/>
    <x v="23"/>
    <x v="1"/>
    <n v="187"/>
    <d v="2019-05-24T00:00:00"/>
    <n v="2.36"/>
    <n v="1"/>
    <n v="5.6"/>
    <x v="0"/>
    <s v="Ruidoso"/>
    <s v="No considerar"/>
    <x v="0"/>
  </r>
  <r>
    <n v="3241502"/>
    <s v="Modern Bedroom &amp; Living Room Combination!"/>
    <x v="3579"/>
    <s v="Malik"/>
    <s v="42 East 129th Street"/>
    <n v="10035"/>
    <x v="0"/>
    <s v="East Harlem"/>
    <n v="4080801"/>
    <n v="-7393854"/>
    <x v="0"/>
    <x v="14"/>
    <x v="6"/>
    <n v="7"/>
    <d v="2019-05-13T00:00:00"/>
    <n v="0.92"/>
    <n v="1"/>
    <n v="5.6"/>
    <x v="0"/>
    <s v="Ruidoso"/>
    <s v="No considerar"/>
    <x v="0"/>
  </r>
  <r>
    <n v="6233819"/>
    <s v="Shared Room in Luxurious 2BD"/>
    <x v="3580"/>
    <s v="Damien"/>
    <s v="1619 York Avenue"/>
    <n v="10028"/>
    <x v="0"/>
    <s v="Upper East Side"/>
    <n v="407755"/>
    <n v="-739475"/>
    <x v="0"/>
    <x v="58"/>
    <x v="1"/>
    <n v="1"/>
    <d v="2015-05-19T00:00:00"/>
    <n v="0.02"/>
    <n v="1"/>
    <n v="5.6"/>
    <x v="0"/>
    <s v="Ruidoso"/>
    <s v="No considerar"/>
    <x v="0"/>
  </r>
  <r>
    <n v="4916323"/>
    <s v="Luxurious 2BD Perfect for Kids"/>
    <x v="3580"/>
    <s v="Damien"/>
    <s v="419 East 87th Street"/>
    <n v="10128"/>
    <x v="0"/>
    <s v="Upper East Side"/>
    <n v="4077716"/>
    <n v="-7394779"/>
    <x v="1"/>
    <x v="21"/>
    <x v="6"/>
    <n v="11"/>
    <d v="2019-04-26T00:00:00"/>
    <n v="0.21"/>
    <n v="1"/>
    <n v="5.6"/>
    <x v="0"/>
    <s v="Ruidoso"/>
    <s v="No considerar"/>
    <x v="0"/>
  </r>
  <r>
    <n v="846854"/>
    <s v="Large Garden Duplex on Park block"/>
    <x v="3581"/>
    <s v="Dirk"/>
    <s v="120 West 86th Street"/>
    <n v="10024"/>
    <x v="0"/>
    <s v="Upper West Side"/>
    <n v="4078689"/>
    <n v="-7397314"/>
    <x v="1"/>
    <x v="111"/>
    <x v="11"/>
    <n v="93"/>
    <d v="2019-06-08T00:00:00"/>
    <n v="1.24"/>
    <n v="1"/>
    <n v="5.6"/>
    <x v="0"/>
    <s v="Ruidoso"/>
    <s v="No considerar"/>
    <x v="0"/>
  </r>
  <r>
    <n v="846799"/>
    <s v="Strawberry B&amp;B"/>
    <x v="3582"/>
    <s v="Maddy"/>
    <s v="427 Troutman Street"/>
    <n v="11237"/>
    <x v="1"/>
    <s v="Bushwick"/>
    <n v="407077"/>
    <n v="-7392212"/>
    <x v="0"/>
    <x v="69"/>
    <x v="11"/>
    <n v="51"/>
    <d v="2017-05-24T00:00:00"/>
    <n v="0.67"/>
    <n v="1"/>
    <n v="6.9"/>
    <x v="0"/>
    <s v="Ruidoso"/>
    <s v="Dentro del presupuesto"/>
    <x v="0"/>
  </r>
  <r>
    <n v="3616001"/>
    <s v="Luxury 1 Bedroom in FiDi"/>
    <x v="3583"/>
    <s v="Justin"/>
    <s v="113 Greenwich Street"/>
    <n v="10006"/>
    <x v="0"/>
    <s v="Financial District"/>
    <n v="4070883"/>
    <n v="-7401266"/>
    <x v="1"/>
    <x v="110"/>
    <x v="7"/>
    <n v="6"/>
    <d v="2018-04-29T00:00:00"/>
    <n v="0.19"/>
    <n v="1"/>
    <n v="5.6"/>
    <x v="0"/>
    <s v="Ruidoso"/>
    <s v="No considerar"/>
    <x v="0"/>
  </r>
  <r>
    <n v="846549"/>
    <s v="New York City Dream Apartment"/>
    <x v="3584"/>
    <s v="Luis Alejandro"/>
    <s v="558 Lafayette Avenue"/>
    <n v="11205"/>
    <x v="1"/>
    <s v="Bedford-Stuyvesant"/>
    <n v="4068941"/>
    <n v="-7395247"/>
    <x v="0"/>
    <x v="28"/>
    <x v="6"/>
    <n v="2"/>
    <d v="2015-08-02T00:00:00"/>
    <n v="0.04"/>
    <n v="1"/>
    <n v="6.9"/>
    <x v="0"/>
    <s v="Ruidoso"/>
    <s v="No considerar"/>
    <x v="0"/>
  </r>
  <r>
    <n v="2022938"/>
    <s v="Sunny Duplex on Prospect Park"/>
    <x v="3585"/>
    <s v="Paul"/>
    <s v="77 Reeve Place"/>
    <n v="11218"/>
    <x v="1"/>
    <s v="Windsor Terrace"/>
    <n v="4065391"/>
    <n v="-7397401"/>
    <x v="1"/>
    <x v="17"/>
    <x v="3"/>
    <n v="20"/>
    <d v="2018-12-31T00:00:00"/>
    <n v="0.3"/>
    <n v="1"/>
    <n v="6.9"/>
    <x v="0"/>
    <s v="Ruidoso"/>
    <s v="No considerar"/>
    <x v="0"/>
  </r>
  <r>
    <n v="845517"/>
    <s v="Queen-sized Room Avail in Huge 2 bdrm/2bth loft."/>
    <x v="3586"/>
    <s v="Ian"/>
    <s v="12 Hall Street"/>
    <n v="11205"/>
    <x v="1"/>
    <s v="Clinton Hill"/>
    <n v="4069691"/>
    <n v="-7396713"/>
    <x v="0"/>
    <x v="57"/>
    <x v="1"/>
    <n v="8"/>
    <d v="2019-05-26T00:00:00"/>
    <n v="0.1"/>
    <n v="1"/>
    <n v="6.9"/>
    <x v="0"/>
    <s v="Ruidoso"/>
    <s v="No considerar"/>
    <x v="0"/>
  </r>
  <r>
    <n v="5465270"/>
    <s v="Sunny, and Spacious in Cobble Hill!"/>
    <x v="3587"/>
    <s v="Adam"/>
    <s v="325 Warren Street"/>
    <n v="11201"/>
    <x v="1"/>
    <s v="Boerum Hill"/>
    <n v="4068557"/>
    <n v="-7399074"/>
    <x v="1"/>
    <x v="79"/>
    <x v="0"/>
    <n v="7"/>
    <d v="2016-08-07T00:00:00"/>
    <n v="0.14000000000000001"/>
    <n v="1"/>
    <n v="6.9"/>
    <x v="0"/>
    <s v="Ruidoso"/>
    <s v="No considerar"/>
    <x v="0"/>
  </r>
  <r>
    <n v="845362"/>
    <s v="Perfect 750 SF W. Village 1 Bedroom"/>
    <x v="3588"/>
    <s v="Carolyn"/>
    <s v="54 Greenwich Avenue"/>
    <n v="10011"/>
    <x v="0"/>
    <s v="West Village"/>
    <n v="4073574"/>
    <n v="-7400056"/>
    <x v="1"/>
    <x v="21"/>
    <x v="7"/>
    <n v="0"/>
    <d v="2017-09-04T00:00:00"/>
    <n v="0.02"/>
    <n v="1"/>
    <n v="5.6"/>
    <x v="0"/>
    <s v="Ruidoso"/>
    <s v="No considerar"/>
    <x v="0"/>
  </r>
  <r>
    <n v="6287961"/>
    <s v="East Village Oasis"/>
    <x v="3589"/>
    <s v="Guy"/>
    <s v="337 East 13th Street"/>
    <n v="10003"/>
    <x v="0"/>
    <s v="East Village"/>
    <n v="4073112"/>
    <n v="-7398364"/>
    <x v="1"/>
    <x v="43"/>
    <x v="13"/>
    <n v="6"/>
    <d v="2019-02-18T00:00:00"/>
    <n v="0.13"/>
    <n v="1"/>
    <n v="5.6"/>
    <x v="0"/>
    <s v="Ruidoso"/>
    <s v="No considerar"/>
    <x v="0"/>
  </r>
  <r>
    <n v="4165278"/>
    <s v="HUGE Room in an AMAZING Location!"/>
    <x v="3590"/>
    <s v="Adam"/>
    <s v="176 Rivington Street"/>
    <n v="10002"/>
    <x v="0"/>
    <s v="Lower East Side"/>
    <n v="4071906"/>
    <n v="-7398433"/>
    <x v="0"/>
    <x v="64"/>
    <x v="9"/>
    <n v="5"/>
    <d v="2016-08-15T00:00:00"/>
    <n v="0.09"/>
    <n v="1"/>
    <n v="5.6"/>
    <x v="0"/>
    <s v="Ruidoso"/>
    <s v="No considerar"/>
    <x v="0"/>
  </r>
  <r>
    <n v="3041280"/>
    <s v="Crown Heights Duplex Apt."/>
    <x v="3591"/>
    <s v="Juan Felipe"/>
    <s v="1127 Nostrand Avenue"/>
    <n v="11225"/>
    <x v="1"/>
    <s v="Prospect-Lefferts Gardens"/>
    <n v="406602"/>
    <n v="-7395043"/>
    <x v="0"/>
    <x v="116"/>
    <x v="1"/>
    <n v="1"/>
    <d v="2015-06-30T00:00:00"/>
    <n v="0.02"/>
    <n v="1"/>
    <n v="6.9"/>
    <x v="0"/>
    <s v="Ruidoso"/>
    <s v="No considerar"/>
    <x v="0"/>
  </r>
  <r>
    <n v="843036"/>
    <s v="Beautiful apt uptown Manhattan"/>
    <x v="3592"/>
    <s v="Roman"/>
    <s v="824 West 176th Street"/>
    <n v="10033"/>
    <x v="0"/>
    <s v="Washington Heights"/>
    <n v="4084714"/>
    <n v="-7394172"/>
    <x v="1"/>
    <x v="15"/>
    <x v="14"/>
    <n v="22"/>
    <d v="2019-04-17T00:00:00"/>
    <n v="0.28000000000000003"/>
    <n v="1"/>
    <n v="5.6"/>
    <x v="0"/>
    <s v="Ruidoso"/>
    <s v="No considerar"/>
    <x v="0"/>
  </r>
  <r>
    <n v="842973"/>
    <s v="Great 1 bedroom- awesome location"/>
    <x v="3593"/>
    <s v="Ashley"/>
    <s v="650 10th Avenue"/>
    <n v="10036"/>
    <x v="0"/>
    <s v="Hell's Kitchen"/>
    <n v="4076194"/>
    <n v="-7399346"/>
    <x v="1"/>
    <x v="91"/>
    <x v="1"/>
    <n v="33"/>
    <d v="2016-03-30T00:00:00"/>
    <n v="0.44"/>
    <n v="1"/>
    <n v="5.6"/>
    <x v="0"/>
    <s v="Ruidoso"/>
    <s v="No considerar"/>
    <x v="0"/>
  </r>
  <r>
    <n v="1928570"/>
    <s v="Studio Apt. in Williamsburg, Brooklyn, NY"/>
    <x v="3594"/>
    <s v="Jose C."/>
    <s v="133 Conselyea Street"/>
    <n v="11211"/>
    <x v="1"/>
    <s v="Williamsburg"/>
    <n v="4071532"/>
    <n v="-7394581"/>
    <x v="1"/>
    <x v="61"/>
    <x v="0"/>
    <n v="5"/>
    <d v="2018-11-04T00:00:00"/>
    <n v="0.26"/>
    <n v="1"/>
    <n v="6.9"/>
    <x v="0"/>
    <s v="Ruidoso"/>
    <s v="No considerar"/>
    <x v="0"/>
  </r>
  <r>
    <n v="1292428"/>
    <s v="Room in Great Loft - Fun/Convenient"/>
    <x v="3595"/>
    <s v="Aaron"/>
    <s v="240 West 21st Street"/>
    <n v="10011"/>
    <x v="0"/>
    <s v="Chelsea"/>
    <n v="407433"/>
    <n v="-7399832"/>
    <x v="0"/>
    <x v="90"/>
    <x v="3"/>
    <n v="106"/>
    <d v="2019-06-17T00:00:00"/>
    <n v="1.47"/>
    <n v="1"/>
    <n v="5.6"/>
    <x v="0"/>
    <s v="Ruidoso"/>
    <s v="No considerar"/>
    <x v="0"/>
  </r>
  <r>
    <n v="841075"/>
    <s v="Spacious and Clean Brooklyn Flat"/>
    <x v="3596"/>
    <s v="John"/>
    <s v="278 Jefferson Street"/>
    <n v="11237"/>
    <x v="1"/>
    <s v="Bushwick"/>
    <n v="4070366"/>
    <n v="-739269"/>
    <x v="1"/>
    <x v="92"/>
    <x v="5"/>
    <n v="22"/>
    <d v="2016-10-22T00:00:00"/>
    <n v="0.28000000000000003"/>
    <n v="1"/>
    <n v="6.9"/>
    <x v="0"/>
    <s v="Ruidoso"/>
    <s v="Dentro del presupuesto"/>
    <x v="0"/>
  </r>
  <r>
    <n v="840794"/>
    <s v="Big one bedroom located in Brooklyn"/>
    <x v="3597"/>
    <s v="Todd"/>
    <s v="377 Park Place"/>
    <n v="11238"/>
    <x v="1"/>
    <s v="Prospect Heights"/>
    <n v="406763"/>
    <n v="-7396528"/>
    <x v="1"/>
    <x v="92"/>
    <x v="12"/>
    <n v="13"/>
    <d v="2019-01-26T00:00:00"/>
    <n v="0.17"/>
    <n v="1"/>
    <n v="6.9"/>
    <x v="0"/>
    <s v="Ruidoso"/>
    <s v="Dentro del presupuesto"/>
    <x v="0"/>
  </r>
  <r>
    <n v="840594"/>
    <s v="Huge beautiful one bed West Village"/>
    <x v="3598"/>
    <s v="Fiona"/>
    <s v="73 Bedford Street"/>
    <n v="10014"/>
    <x v="0"/>
    <s v="West Village"/>
    <n v="4073126"/>
    <n v="-7400502"/>
    <x v="1"/>
    <x v="23"/>
    <x v="7"/>
    <n v="7"/>
    <d v="2018-10-13T00:00:00"/>
    <n v="0.1"/>
    <n v="1"/>
    <n v="5.7"/>
    <x v="0"/>
    <s v="Ruidoso"/>
    <s v="No considerar"/>
    <x v="0"/>
  </r>
  <r>
    <n v="839058"/>
    <s v="Midtown Lux Manhattan by 5th Ave"/>
    <x v="3599"/>
    <s v="David"/>
    <s v="432 Park Avenue 432"/>
    <n v="10022"/>
    <x v="0"/>
    <s v="Midtown"/>
    <n v="4076188"/>
    <n v="-7397193"/>
    <x v="1"/>
    <x v="314"/>
    <x v="2"/>
    <n v="15"/>
    <d v="2017-01-03T00:00:00"/>
    <n v="0.22"/>
    <n v="1"/>
    <n v="5.6"/>
    <x v="0"/>
    <s v="Ruidoso"/>
    <s v="No considerar"/>
    <x v="0"/>
  </r>
  <r>
    <n v="1870228"/>
    <s v="Long Island City Home 1.!"/>
    <x v="3600"/>
    <s v="Antonio"/>
    <s v="37-26 34th Street"/>
    <n v="11101"/>
    <x v="2"/>
    <s v="Long Island City"/>
    <n v="4075283"/>
    <n v="-7392915"/>
    <x v="0"/>
    <x v="72"/>
    <x v="6"/>
    <n v="97"/>
    <d v="2019-06-09T00:00:00"/>
    <n v="1.44"/>
    <n v="5"/>
    <n v="6.24"/>
    <x v="0"/>
    <s v="Ruidoso"/>
    <s v="No considerar"/>
    <x v="0"/>
  </r>
  <r>
    <n v="837958"/>
    <s v="Very cozy room with a tv.!"/>
    <x v="3600"/>
    <s v="Antonio"/>
    <s v="33-01 38th Avenue"/>
    <n v="11101"/>
    <x v="2"/>
    <s v="Long Island City"/>
    <n v="407529"/>
    <n v="-7392985"/>
    <x v="0"/>
    <x v="81"/>
    <x v="6"/>
    <n v="26"/>
    <d v="2014-07-13T00:00:00"/>
    <n v="0.33"/>
    <n v="5"/>
    <n v="6.24"/>
    <x v="0"/>
    <s v="Ruidoso"/>
    <s v="No considerar"/>
    <x v="0"/>
  </r>
  <r>
    <n v="1150514"/>
    <s v="Lovely Entire Apt in Prime Brooklyn"/>
    <x v="3601"/>
    <s v="Eliza"/>
    <s v="324 Carlton Avenue"/>
    <n v="11205"/>
    <x v="1"/>
    <s v="Fort Greene"/>
    <n v="4068798"/>
    <n v="-7397182"/>
    <x v="1"/>
    <x v="165"/>
    <x v="7"/>
    <n v="1"/>
    <d v="2013-05-24T00:00:00"/>
    <n v="0.01"/>
    <n v="1"/>
    <n v="6.9"/>
    <x v="0"/>
    <s v="Ruidoso"/>
    <s v="No considerar"/>
    <x v="0"/>
  </r>
  <r>
    <n v="848718"/>
    <s v="Spacious &amp; Comfy by Prospect Park"/>
    <x v="3602"/>
    <s v="Keturah"/>
    <s v="1884 Bedford Avenue"/>
    <n v="11225"/>
    <x v="1"/>
    <s v="Prospect-Lefferts Gardens"/>
    <n v="406593"/>
    <n v="-7395686"/>
    <x v="0"/>
    <x v="85"/>
    <x v="0"/>
    <n v="46"/>
    <d v="2019-06-06T00:00:00"/>
    <n v="0.82"/>
    <n v="1"/>
    <n v="6.9"/>
    <x v="0"/>
    <s v="Ruidoso"/>
    <s v="No considerar"/>
    <x v="0"/>
  </r>
  <r>
    <n v="837282"/>
    <s v="Spacious Loft in heart of Tribeca"/>
    <x v="3603"/>
    <s v="Jared"/>
    <s v="111 Hudson Street"/>
    <n v="10013"/>
    <x v="0"/>
    <s v="Tribeca"/>
    <n v="4071969"/>
    <n v="-7400876"/>
    <x v="1"/>
    <x v="187"/>
    <x v="0"/>
    <n v="5"/>
    <d v="2015-10-04T00:00:00"/>
    <n v="0.08"/>
    <n v="1"/>
    <n v="5.6"/>
    <x v="0"/>
    <s v="Ruidoso"/>
    <s v="No considerar"/>
    <x v="0"/>
  </r>
  <r>
    <n v="836720"/>
    <s v="Brand New Bay House "/>
    <x v="3604"/>
    <s v="Manuel Alberto"/>
    <s v="15-18 130th Street"/>
    <n v="11356"/>
    <x v="2"/>
    <s v="College Point"/>
    <n v="4078417"/>
    <n v="-7383875"/>
    <x v="1"/>
    <x v="113"/>
    <x v="6"/>
    <n v="47"/>
    <d v="2019-06-11T00:00:00"/>
    <n v="0.61"/>
    <n v="5"/>
    <n v="6.14"/>
    <x v="0"/>
    <s v="Ruidoso"/>
    <s v="No considerar"/>
    <x v="0"/>
  </r>
  <r>
    <n v="868548"/>
    <s v="Friendly &amp; fun w/ private terrace"/>
    <x v="3605"/>
    <s v="Seth"/>
    <s v="199 Scholes Street"/>
    <n v="11206"/>
    <x v="1"/>
    <s v="Williamsburg"/>
    <n v="4070933"/>
    <n v="-7394141"/>
    <x v="0"/>
    <x v="100"/>
    <x v="10"/>
    <n v="7"/>
    <d v="2018-05-02T00:00:00"/>
    <n v="0.1"/>
    <n v="1"/>
    <n v="6.9"/>
    <x v="0"/>
    <s v="Ruidoso"/>
    <s v="No considerar"/>
    <x v="0"/>
  </r>
  <r>
    <n v="3600518"/>
    <s v="Sunny Grammercy Park Getaway"/>
    <x v="3606"/>
    <s v="Anne"/>
    <s v="Consolidated Edison Company Building 4"/>
    <n v="10003"/>
    <x v="0"/>
    <s v="Gramercy"/>
    <n v="4073389"/>
    <n v="-7398724"/>
    <x v="1"/>
    <x v="21"/>
    <x v="20"/>
    <n v="0"/>
    <d v="2015-08-22T00:00:00"/>
    <n v="0.68"/>
    <n v="1"/>
    <n v="5.6"/>
    <x v="0"/>
    <s v="Ruidoso"/>
    <s v="No considerar"/>
    <x v="0"/>
  </r>
  <r>
    <n v="867020"/>
    <s v="Nice quiet room on a backyard"/>
    <x v="3607"/>
    <s v="O."/>
    <s v="107 Freeman Street"/>
    <n v="11222"/>
    <x v="1"/>
    <s v="Greenpoint"/>
    <n v="4073404"/>
    <n v="-7395737"/>
    <x v="0"/>
    <x v="19"/>
    <x v="20"/>
    <n v="10"/>
    <d v="2018-07-20T00:00:00"/>
    <n v="0.25"/>
    <n v="1"/>
    <n v="6.9"/>
    <x v="0"/>
    <s v="Ruidoso"/>
    <s v="No considerar"/>
    <x v="0"/>
  </r>
  <r>
    <n v="2028272"/>
    <s v="Luxurious Chelsea Apt with Terrace"/>
    <x v="3608"/>
    <s v="Yonathan"/>
    <s v="250 West 15th Street"/>
    <n v="10011"/>
    <x v="0"/>
    <s v="Chelsea"/>
    <n v="4073985"/>
    <n v="-7400138"/>
    <x v="1"/>
    <x v="182"/>
    <x v="11"/>
    <n v="24"/>
    <d v="2018-12-07T00:00:00"/>
    <n v="0.36"/>
    <n v="1"/>
    <n v="5.6"/>
    <x v="0"/>
    <s v="Ruidoso"/>
    <s v="No considerar"/>
    <x v="0"/>
  </r>
  <r>
    <n v="4576821"/>
    <s v="Charming apt. in Brooklyn, New York"/>
    <x v="3609"/>
    <s v="MarÃ­a"/>
    <s v="357 Greene Avenue"/>
    <n v="11216"/>
    <x v="1"/>
    <s v="Bedford-Stuyvesant"/>
    <n v="4068798"/>
    <n v="-7395678"/>
    <x v="1"/>
    <x v="48"/>
    <x v="0"/>
    <n v="11"/>
    <d v="2015-09-22T00:00:00"/>
    <n v="0.2"/>
    <n v="1"/>
    <n v="6.9"/>
    <x v="0"/>
    <s v="Ruidoso"/>
    <s v="No considerar"/>
    <x v="0"/>
  </r>
  <r>
    <n v="832772"/>
    <s v="NO PLACE LIKE YOUR NYC HOME! UPPER WEST SIDE 1BDRM"/>
    <x v="3610"/>
    <s v="Scott"/>
    <s v="132 West 73rd Street"/>
    <n v="10023"/>
    <x v="0"/>
    <s v="Upper West Side"/>
    <n v="4077837"/>
    <n v="-7397964"/>
    <x v="1"/>
    <x v="91"/>
    <x v="7"/>
    <n v="23"/>
    <d v="2019-03-02T00:00:00"/>
    <n v="0.28999999999999998"/>
    <n v="1"/>
    <n v="5.6"/>
    <x v="0"/>
    <s v="Ruidoso"/>
    <s v="No considerar"/>
    <x v="0"/>
  </r>
  <r>
    <n v="2539759"/>
    <s v="/"/>
    <x v="3611"/>
    <s v="Bram"/>
    <s v="500 West 141st Street"/>
    <n v="10031"/>
    <x v="0"/>
    <s v="Harlem"/>
    <n v="4082277"/>
    <n v="-7394981"/>
    <x v="0"/>
    <x v="17"/>
    <x v="1"/>
    <n v="0"/>
    <d v="2016-10-12T00:00:00"/>
    <n v="0.04"/>
    <n v="1"/>
    <n v="5.6"/>
    <x v="0"/>
    <s v="Ruidoso"/>
    <s v="No considerar"/>
    <x v="0"/>
  </r>
  <r>
    <n v="2249464"/>
    <s v="Full of Light Studio Apartment close to Subway"/>
    <x v="3612"/>
    <s v="Sole"/>
    <s v="532 Brooklyn Avenue"/>
    <n v="11225"/>
    <x v="1"/>
    <s v="Prospect-Lefferts Gardens"/>
    <n v="4066155"/>
    <n v="-7394579"/>
    <x v="1"/>
    <x v="65"/>
    <x v="35"/>
    <n v="109"/>
    <d v="2019-04-01T00:00:00"/>
    <n v="1.66"/>
    <n v="1"/>
    <n v="6.9"/>
    <x v="0"/>
    <s v="Ruidoso"/>
    <s v="Dentro del presupuesto"/>
    <x v="0"/>
  </r>
  <r>
    <n v="1906993"/>
    <s v="Lower East Side Penthouse Room w/ Epic Views"/>
    <x v="3613"/>
    <s v="Jonathan"/>
    <s v="174 Orchard Street"/>
    <n v="10002"/>
    <x v="0"/>
    <s v="Lower East Side"/>
    <n v="4072147"/>
    <n v="-7398806"/>
    <x v="0"/>
    <x v="315"/>
    <x v="1"/>
    <n v="2"/>
    <d v="2019-06-23T00:00:00"/>
    <n v="0.22"/>
    <n v="1"/>
    <n v="5.6"/>
    <x v="0"/>
    <s v="Ruidoso"/>
    <s v="No considerar"/>
    <x v="0"/>
  </r>
  <r>
    <n v="1515692"/>
    <s v="Beautiful Lower East Side Penthouse"/>
    <x v="3613"/>
    <s v="Jonathan"/>
    <s v="New York University Bond Street"/>
    <n v="10012"/>
    <x v="0"/>
    <s v="Greenwich Village"/>
    <n v="4073051"/>
    <n v="-7399518"/>
    <x v="1"/>
    <x v="316"/>
    <x v="6"/>
    <n v="17"/>
    <d v="2018-10-20T00:00:00"/>
    <n v="0.25"/>
    <n v="3"/>
    <n v="5.9"/>
    <x v="0"/>
    <s v="Ruidoso"/>
    <s v="No considerar"/>
    <x v="0"/>
  </r>
  <r>
    <n v="832157"/>
    <s v="Seeking tenant for January 2013"/>
    <x v="3614"/>
    <s v="Coire"/>
    <s v="427 Troutman Street"/>
    <n v="11237"/>
    <x v="1"/>
    <s v="Bushwick"/>
    <n v="4070738"/>
    <n v="-7392213"/>
    <x v="0"/>
    <x v="28"/>
    <x v="1"/>
    <n v="0"/>
    <d v="2018-05-31T00:00:00"/>
    <n v="0.27"/>
    <n v="1"/>
    <n v="6.9"/>
    <x v="0"/>
    <s v="Ruidoso"/>
    <s v="No considerar"/>
    <x v="0"/>
  </r>
  <r>
    <n v="831911"/>
    <s v="Entire apt close to Lincoln Center "/>
    <x v="3615"/>
    <s v="Ef"/>
    <s v="Lincoln Square Synagogue 180"/>
    <n v="10023"/>
    <x v="0"/>
    <s v="Upper West Side"/>
    <n v="4077627"/>
    <n v="-7398365"/>
    <x v="1"/>
    <x v="51"/>
    <x v="10"/>
    <n v="9"/>
    <d v="2017-06-09T00:00:00"/>
    <n v="0.19"/>
    <n v="1"/>
    <n v="5.6"/>
    <x v="0"/>
    <s v="Ruidoso"/>
    <s v="No considerar"/>
    <x v="0"/>
  </r>
  <r>
    <n v="830949"/>
    <s v="DESIGNER LOFT W PRIVATE ROOFTOP &amp; PANORAMIC VIEWS"/>
    <x v="3616"/>
    <s v="Rebecca"/>
    <s v="362 East 10th Street"/>
    <n v="10009"/>
    <x v="0"/>
    <s v="East Village"/>
    <n v="4072632"/>
    <n v="-7397907"/>
    <x v="0"/>
    <x v="64"/>
    <x v="1"/>
    <n v="137"/>
    <d v="2019-06-20T00:00:00"/>
    <n v="1.98"/>
    <n v="1"/>
    <n v="5.6"/>
    <x v="0"/>
    <s v="Ruidoso"/>
    <s v="No considerar"/>
    <x v="0"/>
  </r>
  <r>
    <n v="830840"/>
    <s v="Private Bedroom in a Studio"/>
    <x v="3617"/>
    <s v="Anna"/>
    <s v="894 East 18th Street"/>
    <n v="11230"/>
    <x v="1"/>
    <s v="Midwood"/>
    <n v="4062908"/>
    <n v="-7395965"/>
    <x v="0"/>
    <x v="30"/>
    <x v="7"/>
    <n v="1"/>
    <d v="2012-12-12T00:00:00"/>
    <n v="0.01"/>
    <n v="1"/>
    <n v="6.9"/>
    <x v="0"/>
    <s v="Ruidoso"/>
    <s v="No considerar"/>
    <x v="0"/>
  </r>
  <r>
    <n v="829935"/>
    <s v="Charming Backyard Apt in Townhouse"/>
    <x v="3618"/>
    <s v="Bob"/>
    <s v="486 West 165th Street"/>
    <n v="10032"/>
    <x v="0"/>
    <s v="Washington Heights"/>
    <n v="4083783"/>
    <n v="-7393832"/>
    <x v="1"/>
    <x v="58"/>
    <x v="2"/>
    <n v="47"/>
    <d v="2019-06-12T00:00:00"/>
    <n v="0.59"/>
    <n v="1"/>
    <n v="5.6"/>
    <x v="0"/>
    <s v="Ruidoso"/>
    <s v="No considerar"/>
    <x v="0"/>
  </r>
  <r>
    <n v="829083"/>
    <s v="Steps From Art, Shopping &amp; Eats"/>
    <x v="3619"/>
    <s v="Jennifer"/>
    <s v="406 Saint Johns Place"/>
    <n v="11238"/>
    <x v="1"/>
    <s v="Prospect Heights"/>
    <n v="4067378"/>
    <n v="-7396471"/>
    <x v="1"/>
    <x v="3"/>
    <x v="0"/>
    <n v="11"/>
    <d v="2014-12-26T00:00:00"/>
    <n v="0.14000000000000001"/>
    <n v="1"/>
    <n v="6.9"/>
    <x v="0"/>
    <s v="Ruidoso"/>
    <s v="No considerar"/>
    <x v="0"/>
  </r>
  <r>
    <n v="828796"/>
    <s v="Large 2BR Apt in Brownstone"/>
    <x v="3620"/>
    <s v="Gabe And Jane"/>
    <s v="324 Grand Avenue"/>
    <n v="11238"/>
    <x v="1"/>
    <s v="Clinton Hill"/>
    <n v="4068673"/>
    <n v="-7396252"/>
    <x v="1"/>
    <x v="6"/>
    <x v="6"/>
    <n v="267"/>
    <d v="2019-06-19T00:00:00"/>
    <n v="3.37"/>
    <n v="1"/>
    <n v="6.9"/>
    <x v="0"/>
    <s v="Ruidoso"/>
    <s v="No considerar"/>
    <x v="0"/>
  </r>
  <r>
    <n v="826764"/>
    <s v="Spacious Sunny Union Sq Room"/>
    <x v="3621"/>
    <s v="Marie"/>
    <s v="The Clinton School 10"/>
    <n v="10003"/>
    <x v="0"/>
    <s v="Chelsea"/>
    <n v="4073588"/>
    <n v="-7399224"/>
    <x v="0"/>
    <x v="70"/>
    <x v="51"/>
    <n v="2"/>
    <d v="2019-06-02T00:00:00"/>
    <n v="7.0000000000000007E-2"/>
    <n v="1"/>
    <n v="5.6"/>
    <x v="0"/>
    <s v="Ruidoso"/>
    <s v="No considerar"/>
    <x v="0"/>
  </r>
  <r>
    <n v="6247466"/>
    <s v="Comfy Room in E Williamsburg Loft"/>
    <x v="3622"/>
    <s v="Geoff"/>
    <s v="Brooklyn Steel 319"/>
    <n v="11222"/>
    <x v="1"/>
    <s v="Williamsburg"/>
    <n v="4071905"/>
    <n v="-7393905"/>
    <x v="0"/>
    <x v="59"/>
    <x v="0"/>
    <n v="4"/>
    <d v="2015-08-26T00:00:00"/>
    <n v="0.08"/>
    <n v="1"/>
    <n v="6.9"/>
    <x v="0"/>
    <s v="Ruidoso"/>
    <s v="No considerar"/>
    <x v="0"/>
  </r>
  <r>
    <n v="2457755"/>
    <s v="Ultimate Luxury Manhattan Apartment"/>
    <x v="3623"/>
    <s v="Tiffany"/>
    <s v="The Watson Hotel 440"/>
    <n v="10019"/>
    <x v="0"/>
    <s v="Hell's Kitchen"/>
    <n v="4076852"/>
    <n v="-7398735"/>
    <x v="1"/>
    <x v="5"/>
    <x v="1"/>
    <n v="94"/>
    <d v="2019-06-23T00:00:00"/>
    <n v="1.48"/>
    <n v="1"/>
    <n v="5.6"/>
    <x v="0"/>
    <s v="Ruidoso"/>
    <s v="No considerar"/>
    <x v="0"/>
  </r>
  <r>
    <n v="2684223"/>
    <s v="Cozy Clean Room in Bed Stuy"/>
    <x v="3624"/>
    <s v="Vashti"/>
    <s v="455 Chauncey Street"/>
    <n v="11233"/>
    <x v="1"/>
    <s v="Bedford-Stuyvesant"/>
    <n v="406821"/>
    <n v="-7391632"/>
    <x v="0"/>
    <x v="46"/>
    <x v="6"/>
    <n v="53"/>
    <d v="2019-07-01T00:00:00"/>
    <n v="0.83"/>
    <n v="1"/>
    <n v="6.9"/>
    <x v="0"/>
    <s v="Ruidoso"/>
    <s v="No considerar"/>
    <x v="0"/>
  </r>
  <r>
    <n v="825550"/>
    <s v="Luxury 1BD in Historic Carrol Gardens Brownstone"/>
    <x v="3625"/>
    <s v="Jeff"/>
    <s v="29 1st Street"/>
    <n v="11231"/>
    <x v="1"/>
    <s v="Gowanus"/>
    <n v="4067869"/>
    <n v="-7399197"/>
    <x v="1"/>
    <x v="39"/>
    <x v="21"/>
    <n v="7"/>
    <d v="2019-04-27T00:00:00"/>
    <n v="0.14000000000000001"/>
    <n v="1"/>
    <n v="6.9"/>
    <x v="0"/>
    <s v="Ruidoso"/>
    <s v="No considerar"/>
    <x v="0"/>
  </r>
  <r>
    <n v="825486"/>
    <s v="1 BEDROOM APARTMENT IN UPPER EAST"/>
    <x v="3626"/>
    <s v="Francesco"/>
    <s v="Trump Palace Condominiums East 69th Street"/>
    <n v="10021"/>
    <x v="0"/>
    <s v="Upper East Side"/>
    <n v="4076744"/>
    <n v="-7396118"/>
    <x v="1"/>
    <x v="39"/>
    <x v="1"/>
    <n v="225"/>
    <d v="2019-06-18T00:00:00"/>
    <n v="2.83"/>
    <n v="1"/>
    <n v="5.6"/>
    <x v="0"/>
    <s v="Ruidoso"/>
    <s v="No considerar"/>
    <x v="0"/>
  </r>
  <r>
    <n v="825193"/>
    <s v="Park Slope Apartment "/>
    <x v="3627"/>
    <s v="Jon"/>
    <s v="756 Union Street"/>
    <n v="11215"/>
    <x v="1"/>
    <s v="Park Slope"/>
    <n v="4067507"/>
    <n v="-7397792"/>
    <x v="1"/>
    <x v="2"/>
    <x v="2"/>
    <n v="22"/>
    <d v="2019-05-09T00:00:00"/>
    <n v="0.28000000000000003"/>
    <n v="1"/>
    <n v="6.9"/>
    <x v="0"/>
    <s v="Ruidoso"/>
    <s v="No considerar"/>
    <x v="0"/>
  </r>
  <r>
    <n v="1596314"/>
    <s v="Gorgeous charming Manhattan 1bdrm Alexa Smart Home"/>
    <x v="3628"/>
    <s v="Stephen"/>
    <s v="550 West 157th Street"/>
    <n v="10032"/>
    <x v="0"/>
    <s v="Washington Heights"/>
    <n v="4083399"/>
    <n v="-7394474"/>
    <x v="1"/>
    <x v="50"/>
    <x v="7"/>
    <n v="27"/>
    <d v="2019-05-25T00:00:00"/>
    <n v="0.46"/>
    <n v="1"/>
    <n v="5.6"/>
    <x v="0"/>
    <s v="Ruidoso"/>
    <s v="No considerar"/>
    <x v="0"/>
  </r>
  <r>
    <n v="1196791"/>
    <s v="Creative Hub in Upper Manhattan"/>
    <x v="3629"/>
    <s v="Caits &amp; Taf"/>
    <s v="157th Street Broadway"/>
    <n v="10032"/>
    <x v="0"/>
    <s v="Washington Heights"/>
    <n v="4083448"/>
    <n v="-7394476"/>
    <x v="0"/>
    <x v="11"/>
    <x v="1"/>
    <n v="33"/>
    <d v="2016-05-09T00:00:00"/>
    <n v="0.48"/>
    <n v="1"/>
    <n v="5.6"/>
    <x v="0"/>
    <s v="Ruidoso"/>
    <s v="No considerar"/>
    <x v="0"/>
  </r>
  <r>
    <n v="823618"/>
    <s v="Large,sunny private room in Harlem"/>
    <x v="3630"/>
    <s v="Ettice"/>
    <s v="34 West 130th Street"/>
    <n v="10027"/>
    <x v="0"/>
    <s v="Harlem"/>
    <n v="4081024"/>
    <n v="-7394154"/>
    <x v="0"/>
    <x v="123"/>
    <x v="3"/>
    <n v="41"/>
    <d v="2019-06-20T00:00:00"/>
    <n v="0.52"/>
    <n v="1"/>
    <n v="5.6"/>
    <x v="0"/>
    <s v="Ruidoso"/>
    <s v="Dentro del presupuesto"/>
    <x v="0"/>
  </r>
  <r>
    <n v="823520"/>
    <s v="ON HIGHLINE! Private room &amp; bath"/>
    <x v="3631"/>
    <s v="Arthur"/>
    <s v="10 Hudson Yards Coach Passage"/>
    <n v="10199"/>
    <x v="0"/>
    <s v="Chelsea"/>
    <n v="4075284"/>
    <n v="-7400138"/>
    <x v="0"/>
    <x v="206"/>
    <x v="6"/>
    <n v="251"/>
    <d v="2019-07-03T00:00:00"/>
    <n v="3.15"/>
    <n v="1"/>
    <n v="5.6"/>
    <x v="0"/>
    <s v="Ruidoso"/>
    <s v="No considerar"/>
    <x v="0"/>
  </r>
  <r>
    <n v="3354484"/>
    <s v="Sunny 1 bed home close to Manhattan"/>
    <x v="3632"/>
    <s v="Maria"/>
    <s v="Prospect Expressway Windsor Terrace"/>
    <n v="11218"/>
    <x v="1"/>
    <s v="Windsor Terrace"/>
    <n v="4065181"/>
    <n v="-7397648"/>
    <x v="1"/>
    <x v="3"/>
    <x v="2"/>
    <n v="9"/>
    <d v="2017-08-10T00:00:00"/>
    <n v="0.16"/>
    <n v="1"/>
    <n v="6.9"/>
    <x v="0"/>
    <s v="Ruidoso"/>
    <s v="No considerar"/>
    <x v="0"/>
  </r>
  <r>
    <n v="824163"/>
    <s v="Sunny Convienent Bushwick Room"/>
    <x v="3633"/>
    <s v="Kamollio"/>
    <s v="Citi Bike Willoughby Avenue"/>
    <n v="11221"/>
    <x v="1"/>
    <s v="Bushwick"/>
    <n v="4069763"/>
    <n v="-7393102"/>
    <x v="0"/>
    <x v="142"/>
    <x v="1"/>
    <n v="18"/>
    <d v="2016-10-03T00:00:00"/>
    <n v="0.35"/>
    <n v="1"/>
    <n v="6.9"/>
    <x v="0"/>
    <s v="Ruidoso"/>
    <s v="No considerar"/>
    <x v="0"/>
  </r>
  <r>
    <n v="6693612"/>
    <s v="Beautiful One Bedroom Apartment (Midtown) NYC"/>
    <x v="3634"/>
    <s v="Alberto"/>
    <s v="West Side Jewish Center 347"/>
    <n v="10001"/>
    <x v="0"/>
    <s v="Hell's Kitchen"/>
    <n v="4075335"/>
    <n v="-7399525"/>
    <x v="1"/>
    <x v="26"/>
    <x v="0"/>
    <n v="2"/>
    <d v="2019-05-19T00:00:00"/>
    <n v="0.76"/>
    <n v="1"/>
    <n v="5.6"/>
    <x v="0"/>
    <s v="Ruidoso"/>
    <s v="No considerar"/>
    <x v="0"/>
  </r>
  <r>
    <n v="1438369"/>
    <s v="True Two Bedroom Apartment in Lower Manhattan"/>
    <x v="3635"/>
    <s v="Arielle"/>
    <s v="Public School 134 293"/>
    <n v="10002"/>
    <x v="0"/>
    <s v="Lower East Side"/>
    <n v="4071444"/>
    <n v="-7398348"/>
    <x v="1"/>
    <x v="23"/>
    <x v="0"/>
    <n v="220"/>
    <d v="2019-06-28T00:00:00"/>
    <n v="3.19"/>
    <n v="1"/>
    <n v="5.6"/>
    <x v="0"/>
    <s v="Ruidoso"/>
    <s v="No considerar"/>
    <x v="0"/>
  </r>
  <r>
    <n v="4813259"/>
    <s v="Big &amp; Bright near Park &amp; Museum"/>
    <x v="3636"/>
    <s v="Joshua"/>
    <s v="958 Pacific Street"/>
    <n v="11238"/>
    <x v="1"/>
    <s v="Crown Heights"/>
    <n v="406794"/>
    <n v="-739616"/>
    <x v="0"/>
    <x v="46"/>
    <x v="3"/>
    <n v="1"/>
    <d v="2015-07-08T00:00:00"/>
    <n v="0.02"/>
    <n v="1"/>
    <n v="6.9"/>
    <x v="0"/>
    <s v="Ruidoso"/>
    <s v="Dentro del presupuesto"/>
    <x v="0"/>
  </r>
  <r>
    <n v="820946"/>
    <s v="Charm&amp;Quiet in Hip Greenpt Brooklyn"/>
    <x v="3637"/>
    <s v="Annie"/>
    <s v="131 Huron Street"/>
    <n v="11222"/>
    <x v="1"/>
    <s v="Greenpoint"/>
    <n v="4073319"/>
    <n v="-7395623"/>
    <x v="0"/>
    <x v="7"/>
    <x v="1"/>
    <n v="4"/>
    <d v="2017-12-28T00:00:00"/>
    <n v="0.18"/>
    <n v="1"/>
    <n v="6.9"/>
    <x v="0"/>
    <s v="Ruidoso"/>
    <s v="No considerar"/>
    <x v="0"/>
  </r>
  <r>
    <n v="883306"/>
    <s v="1  Bedroom in Clinton Hill Share"/>
    <x v="3638"/>
    <s v="Autumn"/>
    <s v="80 Steuben Street"/>
    <n v="11205"/>
    <x v="1"/>
    <s v="Clinton Hill"/>
    <n v="4069494"/>
    <n v="-7396372"/>
    <x v="0"/>
    <x v="64"/>
    <x v="6"/>
    <n v="102"/>
    <d v="2019-06-17T00:00:00"/>
    <n v="1.41"/>
    <n v="1"/>
    <n v="6.9"/>
    <x v="0"/>
    <s v="Ruidoso"/>
    <s v="No considerar"/>
    <x v="0"/>
  </r>
  <r>
    <n v="820710"/>
    <s v="1 large bedroom w/private bath"/>
    <x v="3638"/>
    <s v="Autumn"/>
    <s v="103 Grand Avenue"/>
    <n v="11205"/>
    <x v="1"/>
    <s v="Clinton Hill"/>
    <n v="4069413"/>
    <n v="-7396389"/>
    <x v="0"/>
    <x v="14"/>
    <x v="6"/>
    <n v="89"/>
    <d v="2019-01-01T00:00:00"/>
    <n v="1.1200000000000001"/>
    <n v="1"/>
    <n v="6.9"/>
    <x v="0"/>
    <s v="Ruidoso"/>
    <s v="No considerar"/>
    <x v="0"/>
  </r>
  <r>
    <n v="6311978"/>
    <s v="LES Private Room in 3BR Apt"/>
    <x v="3639"/>
    <s v="Sarah"/>
    <s v="124 Allen Street"/>
    <n v="10002"/>
    <x v="0"/>
    <s v="Lower East Side"/>
    <n v="4071959"/>
    <n v="-7398984"/>
    <x v="0"/>
    <x v="28"/>
    <x v="1"/>
    <n v="1"/>
    <d v="2016-01-05T00:00:00"/>
    <n v="0.02"/>
    <n v="1"/>
    <n v="5.6"/>
    <x v="0"/>
    <s v="Ruidoso"/>
    <s v="No considerar"/>
    <x v="0"/>
  </r>
  <r>
    <n v="4857075"/>
    <s v="Beautiful apartment in Bushwick"/>
    <x v="3640"/>
    <s v="Arikia"/>
    <s v="125 Troutman Street"/>
    <n v="11206"/>
    <x v="1"/>
    <s v="Bushwick"/>
    <n v="4069986"/>
    <n v="-739298"/>
    <x v="1"/>
    <x v="191"/>
    <x v="0"/>
    <n v="30"/>
    <d v="2018-01-01T00:00:00"/>
    <n v="0.54"/>
    <n v="1"/>
    <n v="6.9"/>
    <x v="0"/>
    <s v="Ruidoso"/>
    <s v="No considerar"/>
    <x v="0"/>
  </r>
  <r>
    <n v="819206"/>
    <s v="Cute shared studio apartment"/>
    <x v="3641"/>
    <s v="Christopher"/>
    <s v="55 East 102nd Street"/>
    <n v="10029"/>
    <x v="0"/>
    <s v="East Harlem"/>
    <n v="4079106"/>
    <n v="-7395058"/>
    <x v="2"/>
    <x v="46"/>
    <x v="6"/>
    <n v="107"/>
    <d v="2019-06-24T00:00:00"/>
    <n v="1.5"/>
    <n v="1"/>
    <n v="5.6"/>
    <x v="0"/>
    <s v="Ruidoso"/>
    <s v="No considerar"/>
    <x v="0"/>
  </r>
  <r>
    <n v="819419"/>
    <s v="Entire Private, Spacious 1-BR in Ft. Greene"/>
    <x v="3642"/>
    <s v="Tanjila"/>
    <s v="110 Gates Avenue"/>
    <n v="11238"/>
    <x v="1"/>
    <s v="Clinton Hill"/>
    <n v="4068443"/>
    <n v="-7396337"/>
    <x v="1"/>
    <x v="81"/>
    <x v="0"/>
    <n v="124"/>
    <d v="2019-05-27T00:00:00"/>
    <n v="1.56"/>
    <n v="1"/>
    <n v="6.9"/>
    <x v="0"/>
    <s v="Ruidoso"/>
    <s v="No considerar"/>
    <x v="0"/>
  </r>
  <r>
    <n v="3153603"/>
    <s v="Private 1 bd Apt 1 blk off the J"/>
    <x v="3643"/>
    <s v="Quinn"/>
    <s v="837 Bushwick Avenue"/>
    <n v="11221"/>
    <x v="1"/>
    <s v="Bushwick"/>
    <n v="4069465"/>
    <n v="-7392675"/>
    <x v="1"/>
    <x v="167"/>
    <x v="11"/>
    <n v="10"/>
    <d v="2019-05-23T00:00:00"/>
    <n v="0.16"/>
    <n v="1"/>
    <n v="6.9"/>
    <x v="0"/>
    <s v="Ruidoso"/>
    <s v="No considerar"/>
    <x v="0"/>
  </r>
  <r>
    <n v="818481"/>
    <s v="MANHATTAN BEAUTIFUL PIANO ROOM"/>
    <x v="3644"/>
    <s v="Ale"/>
    <s v="603 West 138th Street"/>
    <n v="10031"/>
    <x v="0"/>
    <s v="Harlem"/>
    <n v="4082258"/>
    <n v="-7395418"/>
    <x v="0"/>
    <x v="28"/>
    <x v="6"/>
    <n v="67"/>
    <d v="2019-06-28T00:00:00"/>
    <n v="0.88"/>
    <n v="1"/>
    <n v="5.6"/>
    <x v="0"/>
    <s v="Ruidoso"/>
    <s v="No considerar"/>
    <x v="0"/>
  </r>
  <r>
    <n v="818518"/>
    <s v="MANHATTAN BEAUTIFUL FIRESCAPE ROOM"/>
    <x v="3644"/>
    <s v="Ale"/>
    <s v="636 West 138th Street"/>
    <n v="10031"/>
    <x v="0"/>
    <s v="Harlem"/>
    <n v="4082238"/>
    <n v="-7395534"/>
    <x v="0"/>
    <x v="28"/>
    <x v="6"/>
    <n v="48"/>
    <d v="2019-06-23T00:00:00"/>
    <n v="0.61"/>
    <n v="1"/>
    <n v="5.6"/>
    <x v="0"/>
    <s v="Ruidoso"/>
    <s v="No considerar"/>
    <x v="0"/>
  </r>
  <r>
    <n v="819893"/>
    <s v="MANHATTAN CONVENIENT NICE ROOM IN NYC"/>
    <x v="3644"/>
    <s v="Ale"/>
    <s v="600 Riverside Drive"/>
    <n v="10031"/>
    <x v="0"/>
    <s v="Harlem"/>
    <n v="4082233"/>
    <n v="-7395568"/>
    <x v="0"/>
    <x v="28"/>
    <x v="6"/>
    <n v="36"/>
    <d v="2019-05-19T00:00:00"/>
    <n v="0.54"/>
    <n v="1"/>
    <n v="5.6"/>
    <x v="0"/>
    <s v="Ruidoso"/>
    <s v="No considerar"/>
    <x v="0"/>
  </r>
  <r>
    <n v="818451"/>
    <s v="Lovely studio upper east side !"/>
    <x v="3645"/>
    <s v="Nathalie"/>
    <s v="414 East 75th Street"/>
    <n v="10021"/>
    <x v="0"/>
    <s v="Upper East Side"/>
    <n v="4076883"/>
    <n v="-7395353"/>
    <x v="1"/>
    <x v="5"/>
    <x v="13"/>
    <n v="23"/>
    <d v="2018-01-07T00:00:00"/>
    <n v="0.31"/>
    <n v="1"/>
    <n v="5.6"/>
    <x v="0"/>
    <s v="Ruidoso"/>
    <s v="No considerar"/>
    <x v="0"/>
  </r>
  <r>
    <n v="818314"/>
    <s v="Cozy room in beautiful apartment !"/>
    <x v="3646"/>
    <s v="Melina"/>
    <s v="454 West 146th Street"/>
    <n v="10031"/>
    <x v="0"/>
    <s v="Harlem"/>
    <n v="4082513"/>
    <n v="-7394617"/>
    <x v="0"/>
    <x v="69"/>
    <x v="7"/>
    <n v="0"/>
    <d v="2016-04-05T00:00:00"/>
    <n v="0.02"/>
    <n v="1"/>
    <n v="5.6"/>
    <x v="0"/>
    <s v="Ruidoso"/>
    <s v="Dentro del presupuesto"/>
    <x v="0"/>
  </r>
  <r>
    <n v="2547198"/>
    <s v="Jewel Box Studio in Soho / Nolita"/>
    <x v="3647"/>
    <s v="Wilson"/>
    <s v="226A Mott Street"/>
    <n v="10012"/>
    <x v="0"/>
    <s v="Nolita"/>
    <n v="4072224"/>
    <n v="-7399491"/>
    <x v="1"/>
    <x v="5"/>
    <x v="1"/>
    <n v="156"/>
    <d v="2019-05-31T00:00:00"/>
    <n v="2.46"/>
    <n v="1"/>
    <n v="5.6"/>
    <x v="0"/>
    <s v="Ruidoso"/>
    <s v="No considerar"/>
    <x v="0"/>
  </r>
  <r>
    <n v="5885201"/>
    <s v="SUNNY ROOM A IN CHARMING AREA :)"/>
    <x v="3648"/>
    <s v="Graham And Ben"/>
    <s v="163 Taaffe Place"/>
    <n v="11205"/>
    <x v="1"/>
    <s v="Bedford-Stuyvesant"/>
    <n v="4069363"/>
    <n v="-739598"/>
    <x v="0"/>
    <x v="45"/>
    <x v="11"/>
    <n v="40"/>
    <d v="2019-06-01T00:00:00"/>
    <n v="0.8"/>
    <n v="1"/>
    <n v="6.9"/>
    <x v="0"/>
    <s v="Ruidoso"/>
    <s v="No considerar"/>
    <x v="0"/>
  </r>
  <r>
    <n v="5885402"/>
    <s v="CHARMING ROOM W/ ROOF DECK ACCESS 1 :)"/>
    <x v="3648"/>
    <s v="Graham And Ben"/>
    <s v="123 Taaffe Place"/>
    <n v="11205"/>
    <x v="1"/>
    <s v="Bedford-Stuyvesant"/>
    <n v="4069498"/>
    <n v="-7396002"/>
    <x v="0"/>
    <x v="45"/>
    <x v="11"/>
    <n v="35"/>
    <d v="2019-05-28T00:00:00"/>
    <n v="0.69"/>
    <n v="1"/>
    <n v="6.9"/>
    <x v="0"/>
    <s v="Ruidoso"/>
    <s v="No considerar"/>
    <x v="0"/>
  </r>
  <r>
    <n v="5885396"/>
    <s v="SUNNY ROOM 2 IN CHARMING AREA :)"/>
    <x v="3648"/>
    <s v="Graham And Ben"/>
    <s v="Pratt Institute 200"/>
    <n v="11205"/>
    <x v="1"/>
    <s v="Clinton Hill"/>
    <n v="4069344"/>
    <n v="-7396153"/>
    <x v="0"/>
    <x v="45"/>
    <x v="11"/>
    <n v="46"/>
    <d v="2019-05-22T00:00:00"/>
    <n v="0.9"/>
    <n v="1"/>
    <n v="6.9"/>
    <x v="0"/>
    <s v="Ruidoso"/>
    <s v="No considerar"/>
    <x v="0"/>
  </r>
  <r>
    <n v="5885280"/>
    <s v="CHARMING ROOM A - PRIVATE BALCONY!!"/>
    <x v="3648"/>
    <s v="Graham And Ben"/>
    <s v="143 Taaffe Place"/>
    <n v="11205"/>
    <x v="1"/>
    <s v="Bedford-Stuyvesant"/>
    <n v="4069442"/>
    <n v="-7396016"/>
    <x v="0"/>
    <x v="45"/>
    <x v="11"/>
    <n v="53"/>
    <d v="2019-03-16T00:00:00"/>
    <n v="1.05"/>
    <n v="1"/>
    <n v="6.9"/>
    <x v="0"/>
    <s v="Ruidoso"/>
    <s v="No considerar"/>
    <x v="0"/>
  </r>
  <r>
    <n v="5885542"/>
    <s v="SUNNY ROOM 1 IN CHARMING AREA :)"/>
    <x v="3648"/>
    <s v="Graham And Ben"/>
    <s v="224 REAR Classon Avenue"/>
    <n v="11205"/>
    <x v="1"/>
    <s v="Clinton Hill"/>
    <n v="4069292"/>
    <n v="-7396151"/>
    <x v="0"/>
    <x v="45"/>
    <x v="11"/>
    <n v="43"/>
    <d v="2019-02-23T00:00:00"/>
    <n v="0.84"/>
    <n v="1"/>
    <n v="6.9"/>
    <x v="0"/>
    <s v="Ruidoso"/>
    <s v="No considerar"/>
    <x v="0"/>
  </r>
  <r>
    <n v="826690"/>
    <s v="Sunny, Family-Friendly 2 Bedroom"/>
    <x v="3649"/>
    <s v="Lucy"/>
    <s v="USPS Saint Marks Avenue"/>
    <n v="11213"/>
    <x v="1"/>
    <s v="Prospect Heights"/>
    <n v="4067919"/>
    <n v="-7397191"/>
    <x v="1"/>
    <x v="317"/>
    <x v="3"/>
    <n v="0"/>
    <d v="2018-10-08T00:00:00"/>
    <n v="4.7"/>
    <n v="4"/>
    <n v="8"/>
    <x v="0"/>
    <s v="Ruidoso"/>
    <s v="No considerar"/>
    <x v="0"/>
  </r>
  <r>
    <n v="815465"/>
    <s v="Central Park North Guest House"/>
    <x v="3650"/>
    <s v="Jennifer"/>
    <s v="200 West 113th Street"/>
    <n v="10026"/>
    <x v="0"/>
    <s v="Harlem"/>
    <n v="4080139"/>
    <n v="-7395433"/>
    <x v="1"/>
    <x v="139"/>
    <x v="0"/>
    <n v="205"/>
    <d v="2019-06-11T00:00:00"/>
    <n v="3.19"/>
    <n v="1"/>
    <n v="5.6"/>
    <x v="0"/>
    <s v="Ruidoso"/>
    <s v="No considerar"/>
    <x v="0"/>
  </r>
  <r>
    <n v="2641730"/>
    <s v="Artistâ€™s Pad on Prospect Park"/>
    <x v="3651"/>
    <s v="Al"/>
    <s v="771 Flatbush Avenue"/>
    <n v="11226"/>
    <x v="1"/>
    <s v="Flatbush"/>
    <n v="4065403"/>
    <n v="-7395904"/>
    <x v="0"/>
    <x v="75"/>
    <x v="1"/>
    <n v="151"/>
    <d v="2019-06-23T00:00:00"/>
    <n v="2.37"/>
    <n v="1"/>
    <n v="6.9"/>
    <x v="0"/>
    <s v="Ruidoso"/>
    <s v="No considerar"/>
    <x v="0"/>
  </r>
  <r>
    <n v="2919578"/>
    <s v="Artistâ€™s Pad Prospect Park"/>
    <x v="3651"/>
    <s v="Al"/>
    <s v="776 Flatbush Avenue"/>
    <n v="11226"/>
    <x v="1"/>
    <s v="Flatbush"/>
    <n v="4065387"/>
    <n v="-7395973"/>
    <x v="0"/>
    <x v="99"/>
    <x v="1"/>
    <n v="91"/>
    <d v="2019-06-22T00:00:00"/>
    <n v="1.58"/>
    <n v="1"/>
    <n v="6.9"/>
    <x v="0"/>
    <s v="Ruidoso"/>
    <s v="No considerar"/>
    <x v="0"/>
  </r>
  <r>
    <n v="888583"/>
    <s v="Gorgeous Greenpoint Railroad"/>
    <x v="3652"/>
    <s v="Caroline"/>
    <s v="1026 Manhattan Avenue"/>
    <n v="11222"/>
    <x v="1"/>
    <s v="Greenpoint"/>
    <n v="40734"/>
    <n v="-7395474"/>
    <x v="1"/>
    <x v="61"/>
    <x v="6"/>
    <n v="27"/>
    <d v="2019-01-01T00:00:00"/>
    <n v="0.35"/>
    <n v="1"/>
    <n v="6.9"/>
    <x v="0"/>
    <s v="Ruidoso"/>
    <s v="No considerar"/>
    <x v="0"/>
  </r>
  <r>
    <n v="815045"/>
    <s v="Stylish West VILLAGE Water Views"/>
    <x v="3653"/>
    <s v="Marina"/>
    <s v="176 Christopher Street"/>
    <n v="10014"/>
    <x v="0"/>
    <s v="West Village"/>
    <n v="4073227"/>
    <n v="-7400949"/>
    <x v="1"/>
    <x v="130"/>
    <x v="7"/>
    <n v="38"/>
    <d v="2018-01-02T00:00:00"/>
    <n v="0.54"/>
    <n v="1"/>
    <n v="5.7"/>
    <x v="0"/>
    <s v="Ruidoso"/>
    <s v="No considerar"/>
    <x v="0"/>
  </r>
  <r>
    <n v="814911"/>
    <s v="TASTEFUL DESIGN + SPACE FOREVER"/>
    <x v="3654"/>
    <s v="Albert"/>
    <s v="984A Bushwick Avenue"/>
    <n v="11221"/>
    <x v="1"/>
    <s v="Bushwick"/>
    <n v="406916"/>
    <n v="-7392294"/>
    <x v="0"/>
    <x v="59"/>
    <x v="6"/>
    <n v="2"/>
    <d v="2019-05-12T00:00:00"/>
    <n v="0.03"/>
    <n v="1"/>
    <n v="6.9"/>
    <x v="0"/>
    <s v="Ruidoso"/>
    <s v="No considerar"/>
    <x v="0"/>
  </r>
  <r>
    <n v="3303165"/>
    <s v="Ocean Hill Oasis"/>
    <x v="3655"/>
    <s v="Louisa"/>
    <s v="1392 Herkimer Street"/>
    <n v="11233"/>
    <x v="1"/>
    <s v="Cypress Hills"/>
    <n v="4067731"/>
    <n v="-7390733"/>
    <x v="1"/>
    <x v="34"/>
    <x v="6"/>
    <n v="148"/>
    <d v="2019-06-26T00:00:00"/>
    <n v="2.46"/>
    <n v="1"/>
    <n v="6.9"/>
    <x v="0"/>
    <s v="Ruidoso"/>
    <s v="No considerar"/>
    <x v="0"/>
  </r>
  <r>
    <n v="814327"/>
    <s v="room in uper east side manhattan"/>
    <x v="3656"/>
    <s v="Jefry"/>
    <s v="1493 York Avenue"/>
    <n v="10075"/>
    <x v="0"/>
    <s v="Upper East Side"/>
    <n v="4077171"/>
    <n v="-7395042"/>
    <x v="0"/>
    <x v="188"/>
    <x v="10"/>
    <n v="64"/>
    <d v="2019-05-04T00:00:00"/>
    <n v="0.93"/>
    <n v="1"/>
    <n v="5.6"/>
    <x v="0"/>
    <s v="Ruidoso"/>
    <s v="No considerar"/>
    <x v="0"/>
  </r>
  <r>
    <n v="813793"/>
    <s v="Large, Private 2-BR Flat in the Lower East Side!"/>
    <x v="3657"/>
    <s v="Peter"/>
    <s v="Lower East Side Preparatory High School 145"/>
    <n v="10002"/>
    <x v="0"/>
    <s v="Lower East Side"/>
    <n v="4071988"/>
    <n v="-7398639"/>
    <x v="1"/>
    <x v="41"/>
    <x v="3"/>
    <n v="92"/>
    <d v="2019-06-24T00:00:00"/>
    <n v="1.47"/>
    <n v="1"/>
    <n v="5.6"/>
    <x v="0"/>
    <s v="Ruidoso"/>
    <s v="No considerar"/>
    <x v="0"/>
  </r>
  <r>
    <n v="813554"/>
    <s v="Historic Park Slope Gem - 1br"/>
    <x v="3658"/>
    <s v="Valeria"/>
    <s v="918 President Street"/>
    <n v="11215"/>
    <x v="1"/>
    <s v="Park Slope"/>
    <n v="4067228"/>
    <n v="-7397248"/>
    <x v="1"/>
    <x v="115"/>
    <x v="11"/>
    <n v="36"/>
    <d v="2019-05-28T00:00:00"/>
    <n v="0.57999999999999996"/>
    <n v="1"/>
    <n v="6.9"/>
    <x v="0"/>
    <s v="Ruidoso"/>
    <s v="No considerar"/>
    <x v="0"/>
  </r>
  <r>
    <n v="2636534"/>
    <s v="Cozy Room in Lower East Side- NYC"/>
    <x v="3659"/>
    <s v="Helena"/>
    <s v="Tinkersphere 152"/>
    <n v="10002"/>
    <x v="0"/>
    <s v="Lower East Side"/>
    <n v="4072073"/>
    <n v="-7398954"/>
    <x v="0"/>
    <x v="49"/>
    <x v="0"/>
    <n v="21"/>
    <d v="2019-07-02T00:00:00"/>
    <n v="0.33"/>
    <n v="1"/>
    <n v="5.6"/>
    <x v="0"/>
    <s v="Ruidoso"/>
    <s v="No considerar"/>
    <x v="0"/>
  </r>
  <r>
    <n v="2046007"/>
    <s v="1 BR in LES. Heart of New York City"/>
    <x v="3659"/>
    <s v="Helena"/>
    <s v="174 Orchard Street"/>
    <n v="10002"/>
    <x v="0"/>
    <s v="Lower East Side"/>
    <n v="4072148"/>
    <n v="-7398823"/>
    <x v="0"/>
    <x v="97"/>
    <x v="3"/>
    <n v="67"/>
    <d v="2019-07-02T00:00:00"/>
    <n v="1.0900000000000001"/>
    <n v="1"/>
    <n v="5.6"/>
    <x v="0"/>
    <s v="Ruidoso"/>
    <s v="No considerar"/>
    <x v="0"/>
  </r>
  <r>
    <n v="3431816"/>
    <s v="APT IN PROSPECT/CROWN HEIGHTS "/>
    <x v="3660"/>
    <s v="Konstantino"/>
    <s v="1504 Bedford Avenue"/>
    <n v="11216"/>
    <x v="1"/>
    <s v="Crown Heights"/>
    <n v="4067183"/>
    <n v="-7395491"/>
    <x v="1"/>
    <x v="7"/>
    <x v="3"/>
    <n v="3"/>
    <d v="2016-01-03T00:00:00"/>
    <n v="0.05"/>
    <n v="1"/>
    <n v="6.9"/>
    <x v="0"/>
    <s v="Ruidoso"/>
    <s v="No considerar"/>
    <x v="0"/>
  </r>
  <r>
    <n v="812938"/>
    <s v="Shabby Chic Modern Chelsea Studio"/>
    <x v="3661"/>
    <s v="Jason"/>
    <s v="130 West 19th Street"/>
    <n v="10011"/>
    <x v="0"/>
    <s v="Chelsea"/>
    <n v="4074082"/>
    <n v="-7399581"/>
    <x v="1"/>
    <x v="34"/>
    <x v="6"/>
    <n v="52"/>
    <d v="2018-04-07T00:00:00"/>
    <n v="0.65"/>
    <n v="1"/>
    <n v="5.6"/>
    <x v="0"/>
    <s v="Ruidoso"/>
    <s v="No considerar"/>
    <x v="0"/>
  </r>
  <r>
    <n v="812671"/>
    <s v="CSS (Central/Sunny/Spacious) 1 BR in Park Slope"/>
    <x v="3662"/>
    <s v="Angelina"/>
    <s v="179 7th Avenue"/>
    <n v="11215"/>
    <x v="1"/>
    <s v="Park Slope"/>
    <n v="4067138"/>
    <n v="-7397772"/>
    <x v="1"/>
    <x v="98"/>
    <x v="0"/>
    <n v="76"/>
    <d v="2019-06-13T00:00:00"/>
    <n v="0.95"/>
    <n v="1"/>
    <n v="6.9"/>
    <x v="0"/>
    <s v="Ruidoso"/>
    <s v="No considerar"/>
    <x v="0"/>
  </r>
  <r>
    <n v="5728806"/>
    <s v="Large private room in Nolita"/>
    <x v="3663"/>
    <s v="Nat"/>
    <s v="228 Mott Street"/>
    <n v="10012"/>
    <x v="0"/>
    <s v="Nolita"/>
    <n v="4072217"/>
    <n v="-7399481"/>
    <x v="0"/>
    <x v="61"/>
    <x v="7"/>
    <n v="3"/>
    <d v="2015-09-01T00:00:00"/>
    <n v="0.06"/>
    <n v="1"/>
    <n v="5.6"/>
    <x v="0"/>
    <s v="Ruidoso"/>
    <s v="No considerar"/>
    <x v="0"/>
  </r>
  <r>
    <n v="811450"/>
    <s v="Private Townhouse Guest Suite"/>
    <x v="3664"/>
    <s v="Jo"/>
    <s v="388A Decatur Street"/>
    <n v="11233"/>
    <x v="1"/>
    <s v="Bedford-Stuyvesant"/>
    <n v="4068194"/>
    <n v="-7392757"/>
    <x v="0"/>
    <x v="64"/>
    <x v="3"/>
    <n v="1"/>
    <d v="2015-01-02T00:00:00"/>
    <n v="0.02"/>
    <n v="1"/>
    <n v="6.9"/>
    <x v="0"/>
    <s v="Ruidoso"/>
    <s v="No considerar"/>
    <x v="0"/>
  </r>
  <r>
    <n v="5858757"/>
    <s v="Long term sublet Brooklyn"/>
    <x v="3665"/>
    <s v="Jen"/>
    <s v="439A Waverly Avenue"/>
    <n v="11238"/>
    <x v="1"/>
    <s v="Clinton Hill"/>
    <n v="4068498"/>
    <n v="-7396618"/>
    <x v="1"/>
    <x v="46"/>
    <x v="12"/>
    <n v="4"/>
    <d v="2017-03-01T00:00:00"/>
    <n v="0.11"/>
    <n v="1"/>
    <n v="6.9"/>
    <x v="0"/>
    <s v="Ruidoso"/>
    <s v="Dentro del presupuesto"/>
    <x v="0"/>
  </r>
  <r>
    <n v="6002382"/>
    <s v="Cozy room in Great Neighborhood"/>
    <x v="3666"/>
    <s v="Jackeline"/>
    <s v="31-58 36th Street"/>
    <n v="11106"/>
    <x v="2"/>
    <s v="Astoria"/>
    <n v="4076105"/>
    <n v="-7392068"/>
    <x v="0"/>
    <x v="28"/>
    <x v="6"/>
    <n v="0"/>
    <d v="2015-08-09T00:00:00"/>
    <n v="0.4"/>
    <n v="5"/>
    <n v="6.24"/>
    <x v="0"/>
    <s v="Ruidoso"/>
    <s v="No considerar"/>
    <x v="0"/>
  </r>
  <r>
    <n v="811238"/>
    <s v="Warm and Beautiful Harlem Apartment"/>
    <x v="3667"/>
    <s v="Connie &amp; Michael"/>
    <s v="242 Malcolm X Boulevard"/>
    <n v="10027"/>
    <x v="0"/>
    <s v="Harlem"/>
    <n v="4080586"/>
    <n v="-7394642"/>
    <x v="1"/>
    <x v="244"/>
    <x v="7"/>
    <n v="8"/>
    <d v="2016-08-15T00:00:00"/>
    <n v="0.1"/>
    <n v="1"/>
    <n v="5.6"/>
    <x v="0"/>
    <s v="Ruidoso"/>
    <s v="No considerar"/>
    <x v="0"/>
  </r>
  <r>
    <n v="2102571"/>
    <s v="Studio Midtown East"/>
    <x v="3668"/>
    <s v="Dai"/>
    <s v="300 East 49th Street"/>
    <n v="10017"/>
    <x v="0"/>
    <s v="Midtown"/>
    <n v="4075426"/>
    <n v="-7396886"/>
    <x v="1"/>
    <x v="48"/>
    <x v="0"/>
    <n v="2"/>
    <d v="2017-04-07T00:00:00"/>
    <n v="7.0000000000000007E-2"/>
    <n v="1"/>
    <n v="5.6"/>
    <x v="0"/>
    <s v="Ruidoso"/>
    <s v="No considerar"/>
    <x v="0"/>
  </r>
  <r>
    <n v="811198"/>
    <s v="Downtown Manhattan Luxury 1 Bedroom"/>
    <x v="3669"/>
    <s v="Justin"/>
    <s v="120 West 20th Street"/>
    <n v="10011"/>
    <x v="0"/>
    <s v="Chelsea"/>
    <n v="4074117"/>
    <n v="-7399517"/>
    <x v="1"/>
    <x v="307"/>
    <x v="0"/>
    <n v="3"/>
    <d v="2016-11-13T00:00:00"/>
    <n v="7.0000000000000007E-2"/>
    <n v="1"/>
    <n v="5.7"/>
    <x v="0"/>
    <s v="Ruidoso"/>
    <s v="No considerar"/>
    <x v="0"/>
  </r>
  <r>
    <n v="6619589"/>
    <s v="PRIVATE MODERN ENTIRE APT FOR YOU"/>
    <x v="3670"/>
    <s v="Nowme And Ra"/>
    <s v="2415 Tilden Avenue"/>
    <n v="11226"/>
    <x v="1"/>
    <s v="Flatbush"/>
    <n v="4064683"/>
    <n v="-7395429"/>
    <x v="1"/>
    <x v="59"/>
    <x v="0"/>
    <n v="58"/>
    <d v="2019-06-24T00:00:00"/>
    <n v="1.18"/>
    <n v="1"/>
    <n v="6.9"/>
    <x v="0"/>
    <s v="Ruidoso"/>
    <s v="No considerar"/>
    <x v="0"/>
  </r>
  <r>
    <n v="5106041"/>
    <s v="I LOVE BROOKLYN PRIVATE 1-BR APT"/>
    <x v="3670"/>
    <s v="Nowme And Ra"/>
    <s v="2207 Albemarle Road"/>
    <n v="11226"/>
    <x v="1"/>
    <s v="Flatbush"/>
    <n v="4064801"/>
    <n v="-7395623"/>
    <x v="1"/>
    <x v="65"/>
    <x v="3"/>
    <n v="51"/>
    <d v="2019-06-22T00:00:00"/>
    <n v="0.97"/>
    <n v="1"/>
    <n v="6.9"/>
    <x v="0"/>
    <s v="Ruidoso"/>
    <s v="Dentro del presupuesto"/>
    <x v="0"/>
  </r>
  <r>
    <n v="2251009"/>
    <s v="Bedroom in Huge Apt on St. Marks"/>
    <x v="3671"/>
    <s v="Jordan"/>
    <s v="41 Cooper Square 41"/>
    <n v="10003"/>
    <x v="0"/>
    <s v="East Village"/>
    <n v="4072847"/>
    <n v="-7399029"/>
    <x v="0"/>
    <x v="67"/>
    <x v="2"/>
    <n v="1"/>
    <d v="2016-02-24T00:00:00"/>
    <n v="0.02"/>
    <n v="1"/>
    <n v="5.6"/>
    <x v="0"/>
    <s v="Ruidoso"/>
    <s v="No considerar"/>
    <x v="0"/>
  </r>
  <r>
    <n v="4578471"/>
    <s v="CHARMING 1-BD w CITY VIEWS"/>
    <x v="3672"/>
    <s v="LeeAnne"/>
    <s v="535 West 51st Street"/>
    <n v="10019"/>
    <x v="0"/>
    <s v="Hell's Kitchen"/>
    <n v="4076612"/>
    <n v="-7399324"/>
    <x v="1"/>
    <x v="0"/>
    <x v="2"/>
    <n v="5"/>
    <d v="2015-08-24T00:00:00"/>
    <n v="0.09"/>
    <n v="1"/>
    <n v="5.6"/>
    <x v="0"/>
    <s v="Ruidoso"/>
    <s v="No considerar"/>
    <x v="0"/>
  </r>
  <r>
    <n v="926337"/>
    <s v="Charm w/amazing city view by PS1"/>
    <x v="3673"/>
    <s v="Harry"/>
    <s v="21-41 45th Road"/>
    <n v="11101"/>
    <x v="2"/>
    <s v="Long Island City"/>
    <n v="4074641"/>
    <n v="-7394611"/>
    <x v="0"/>
    <x v="307"/>
    <x v="1"/>
    <n v="30"/>
    <d v="2016-10-16T00:00:00"/>
    <n v="0.39"/>
    <n v="5"/>
    <n v="6.14"/>
    <x v="0"/>
    <s v="Ruidoso"/>
    <s v="No considerar"/>
    <x v="0"/>
  </r>
  <r>
    <n v="1952271"/>
    <s v="Super Clean 1 bedroom Upper West Side"/>
    <x v="3674"/>
    <s v="Christine"/>
    <s v="303 West 103rd Street"/>
    <n v="10025"/>
    <x v="0"/>
    <s v="Upper West Side"/>
    <n v="4080009"/>
    <n v="-7397009"/>
    <x v="1"/>
    <x v="55"/>
    <x v="1"/>
    <n v="87"/>
    <d v="2019-07-07T00:00:00"/>
    <n v="1.42"/>
    <n v="1"/>
    <n v="5.6"/>
    <x v="0"/>
    <s v="Ruidoso"/>
    <s v="No considerar"/>
    <x v="0"/>
  </r>
  <r>
    <n v="838974"/>
    <s v="comfy artsy cottage garden studio"/>
    <x v="3675"/>
    <s v="Laura"/>
    <s v="Mayflower Sales 614"/>
    <n v="11238"/>
    <x v="1"/>
    <s v="Prospect Heights"/>
    <n v="4067922"/>
    <n v="-7396907"/>
    <x v="1"/>
    <x v="46"/>
    <x v="7"/>
    <n v="6"/>
    <d v="2018-01-03T00:00:00"/>
    <n v="0.08"/>
    <n v="1"/>
    <n v="6.9"/>
    <x v="0"/>
    <s v="Ruidoso"/>
    <s v="Dentro del presupuesto"/>
    <x v="0"/>
  </r>
  <r>
    <n v="808774"/>
    <s v="Chic 1 bd apt in Prime Williamsburg"/>
    <x v="3676"/>
    <s v="Julia"/>
    <s v="Junior High School 50 South 3rd Street"/>
    <n v="11211"/>
    <x v="1"/>
    <s v="Williamsburg"/>
    <n v="407119"/>
    <n v="-7396031"/>
    <x v="1"/>
    <x v="23"/>
    <x v="11"/>
    <n v="19"/>
    <d v="2019-04-26T00:00:00"/>
    <n v="0.26"/>
    <n v="1"/>
    <n v="6.9"/>
    <x v="0"/>
    <s v="Ruidoso"/>
    <s v="No considerar"/>
    <x v="0"/>
  </r>
  <r>
    <n v="811347"/>
    <s v="West Village 1-BR Gem - Great Price"/>
    <x v="3677"/>
    <s v="Bryan"/>
    <s v="11 Bank Street"/>
    <n v="10014"/>
    <x v="0"/>
    <s v="West Village"/>
    <n v="4073713"/>
    <n v="-7400232"/>
    <x v="1"/>
    <x v="267"/>
    <x v="7"/>
    <n v="7"/>
    <d v="2018-07-24T00:00:00"/>
    <n v="0.1"/>
    <n v="1"/>
    <n v="5.6"/>
    <x v="0"/>
    <s v="Ruidoso"/>
    <s v="No considerar"/>
    <x v="0"/>
  </r>
  <r>
    <n v="808618"/>
    <s v="Spacious &amp; Sunny in Scenic Kw Gdns"/>
    <x v="3678"/>
    <s v="Renee"/>
    <s v="80-57 Lefferts Boulevard"/>
    <n v="11415"/>
    <x v="2"/>
    <s v="Kew Gardens"/>
    <n v="4070947"/>
    <n v="-7382922"/>
    <x v="0"/>
    <x v="28"/>
    <x v="0"/>
    <n v="12"/>
    <d v="2019-06-08T00:00:00"/>
    <n v="0.31"/>
    <n v="5"/>
    <n v="6.24"/>
    <x v="0"/>
    <s v="Ruidoso"/>
    <s v="No considerar"/>
    <x v="0"/>
  </r>
  <r>
    <n v="3526122"/>
    <s v="W Village Apt w/ Private Roof"/>
    <x v="3679"/>
    <s v="Sean"/>
    <s v="41 Bedford Street"/>
    <n v="10014"/>
    <x v="0"/>
    <s v="West Village"/>
    <n v="4073022"/>
    <n v="-7400421"/>
    <x v="1"/>
    <x v="6"/>
    <x v="0"/>
    <n v="44"/>
    <d v="2019-06-21T00:00:00"/>
    <n v="0.74"/>
    <n v="1"/>
    <n v="5.6"/>
    <x v="0"/>
    <s v="Ruidoso"/>
    <s v="No considerar"/>
    <x v="0"/>
  </r>
  <r>
    <n v="808313"/>
    <s v="Sunny East Village studio apartment"/>
    <x v="3680"/>
    <s v="Suzana"/>
    <s v="107 Saint Mark's Place"/>
    <n v="10009"/>
    <x v="0"/>
    <s v="East Village"/>
    <n v="4072721"/>
    <n v="-7398411"/>
    <x v="1"/>
    <x v="17"/>
    <x v="7"/>
    <n v="3"/>
    <d v="2015-11-13T00:00:00"/>
    <n v="0.04"/>
    <n v="1"/>
    <n v="5.6"/>
    <x v="0"/>
    <s v="Ruidoso"/>
    <s v="No considerar"/>
    <x v="0"/>
  </r>
  <r>
    <n v="810346"/>
    <s v="Beautiful Apartment, Great Location"/>
    <x v="3681"/>
    <s v="Luka"/>
    <s v="32 Varet Street"/>
    <n v="11206"/>
    <x v="1"/>
    <s v="Williamsburg"/>
    <n v="4070281"/>
    <n v="-7394328"/>
    <x v="0"/>
    <x v="15"/>
    <x v="10"/>
    <n v="15"/>
    <d v="2017-06-01T00:00:00"/>
    <n v="0.3"/>
    <n v="1"/>
    <n v="6.9"/>
    <x v="0"/>
    <s v="Ruidoso"/>
    <s v="No considerar"/>
    <x v="0"/>
  </r>
  <r>
    <n v="807882"/>
    <s v="Apt in Heart of Williamsburg"/>
    <x v="3682"/>
    <s v="Brandon"/>
    <s v="97 North 8th Street"/>
    <n v="11249"/>
    <x v="1"/>
    <s v="Williamsburg"/>
    <n v="4071986"/>
    <n v="-7395925"/>
    <x v="1"/>
    <x v="51"/>
    <x v="3"/>
    <n v="1"/>
    <d v="2013-06-30T00:00:00"/>
    <n v="0.01"/>
    <n v="1"/>
    <n v="6.9"/>
    <x v="0"/>
    <s v="Ruidoso"/>
    <s v="No considerar"/>
    <x v="0"/>
  </r>
  <r>
    <n v="807535"/>
    <s v="Spacious Private Bedroom Brooklyn - Williamsburg"/>
    <x v="3683"/>
    <s v="Martina"/>
    <s v="22 Stagg Street"/>
    <n v="11206"/>
    <x v="1"/>
    <s v="Williamsburg"/>
    <n v="4070876"/>
    <n v="-7394971"/>
    <x v="0"/>
    <x v="64"/>
    <x v="2"/>
    <n v="5"/>
    <d v="2019-01-02T00:00:00"/>
    <n v="0.21"/>
    <n v="1"/>
    <n v="6.9"/>
    <x v="0"/>
    <s v="Ruidoso"/>
    <s v="No considerar"/>
    <x v="0"/>
  </r>
  <r>
    <n v="6273469"/>
    <s v="Beautiful West Village Studio"/>
    <x v="3684"/>
    <s v="Nancy"/>
    <s v="Westbeth Artists Community Bank Street"/>
    <n v="10014"/>
    <x v="0"/>
    <s v="West Village"/>
    <n v="4073674"/>
    <n v="-7400832"/>
    <x v="1"/>
    <x v="15"/>
    <x v="1"/>
    <n v="0"/>
    <d v="2015-07-26T00:00:00"/>
    <n v="0.06"/>
    <n v="1"/>
    <n v="5.6"/>
    <x v="0"/>
    <s v="Ruidoso"/>
    <s v="No considerar"/>
    <x v="0"/>
  </r>
  <r>
    <n v="4840841"/>
    <s v="Quiet, Modern Gem in LES w balcony!"/>
    <x v="3685"/>
    <s v="Claire"/>
    <s v="Lower East Side Preparatory High School 145"/>
    <n v="10002"/>
    <x v="0"/>
    <s v="Lower East Side"/>
    <n v="4071942"/>
    <n v="-7398605"/>
    <x v="1"/>
    <x v="17"/>
    <x v="6"/>
    <n v="0"/>
    <d v="2017-06-06T00:00:00"/>
    <n v="0.11"/>
    <n v="1"/>
    <n v="5.6"/>
    <x v="0"/>
    <s v="Ruidoso"/>
    <s v="No considerar"/>
    <x v="0"/>
  </r>
  <r>
    <n v="1073635"/>
    <s v="Cozy Carroll Gardens Brownstone Apt"/>
    <x v="3686"/>
    <s v="Emma"/>
    <s v="230 Union Street"/>
    <n v="11231"/>
    <x v="1"/>
    <s v="Carroll Gardens"/>
    <n v="4068304"/>
    <n v="-7399819"/>
    <x v="1"/>
    <x v="91"/>
    <x v="6"/>
    <n v="279"/>
    <d v="2019-06-22T00:00:00"/>
    <n v="3.68"/>
    <n v="1"/>
    <n v="6.9"/>
    <x v="0"/>
    <s v="Ruidoso"/>
    <s v="No considerar"/>
    <x v="0"/>
  </r>
  <r>
    <n v="818337"/>
    <s v="Newly Reno Room with Private Bath^"/>
    <x v="3687"/>
    <s v="Celeste"/>
    <s v="42-45 155th Street"/>
    <n v="11355"/>
    <x v="2"/>
    <s v="Flushing"/>
    <n v="4075979"/>
    <n v="-7381016"/>
    <x v="0"/>
    <x v="107"/>
    <x v="6"/>
    <n v="17"/>
    <d v="2019-06-22T00:00:00"/>
    <n v="0.21"/>
    <n v="5"/>
    <n v="6.24"/>
    <x v="0"/>
    <s v="Ruidoso"/>
    <s v="No considerar"/>
    <x v="0"/>
  </r>
  <r>
    <n v="848722"/>
    <s v="Lovely BR In The â¤ Of Flushing! Free Metro Card"/>
    <x v="3687"/>
    <s v="Celeste"/>
    <s v="42-35 Murray Street"/>
    <n v="11355"/>
    <x v="2"/>
    <s v="Flushing"/>
    <n v="4076014"/>
    <n v="-7381146"/>
    <x v="0"/>
    <x v="46"/>
    <x v="6"/>
    <n v="39"/>
    <d v="2019-06-07T00:00:00"/>
    <n v="0.52"/>
    <n v="5"/>
    <n v="6.24"/>
    <x v="0"/>
    <s v="Ruidoso"/>
    <s v="No considerar"/>
    <x v="0"/>
  </r>
  <r>
    <n v="848707"/>
    <s v="Bright Room in Queens, Shared bath%"/>
    <x v="3687"/>
    <s v="Celeste"/>
    <s v="154-14 Ash Avenue"/>
    <n v="11355"/>
    <x v="2"/>
    <s v="Flushing"/>
    <s v="40.76"/>
    <n v="-7381117"/>
    <x v="0"/>
    <x v="28"/>
    <x v="6"/>
    <n v="17"/>
    <d v="2018-10-07T00:00:00"/>
    <n v="0.22"/>
    <n v="5"/>
    <n v="6.24"/>
    <x v="0"/>
    <s v="Ruidoso"/>
    <s v="No considerar"/>
    <x v="0"/>
  </r>
  <r>
    <n v="805793"/>
    <s v="Charming Astoria/NYC Studio Sublet"/>
    <x v="3688"/>
    <s v="Timothy"/>
    <s v="32-52 30th Street"/>
    <n v="11106"/>
    <x v="2"/>
    <s v="Long Island City"/>
    <n v="4076108"/>
    <n v="-739274"/>
    <x v="1"/>
    <x v="5"/>
    <x v="12"/>
    <n v="0"/>
    <d v="2019-05-27T00:00:00"/>
    <n v="1.07"/>
    <n v="5"/>
    <n v="6.24"/>
    <x v="0"/>
    <s v="Ruidoso"/>
    <s v="No considerar"/>
    <x v="0"/>
  </r>
  <r>
    <n v="805218"/>
    <s v="Private Room in Converted Loft"/>
    <x v="3689"/>
    <s v="Leah &amp; Reed"/>
    <s v="240 Java Street"/>
    <n v="11222"/>
    <x v="1"/>
    <s v="Greenpoint"/>
    <n v="4073159"/>
    <n v="-7395048"/>
    <x v="0"/>
    <x v="12"/>
    <x v="6"/>
    <n v="36"/>
    <d v="2019-06-14T00:00:00"/>
    <n v="0.45"/>
    <n v="1"/>
    <n v="6.9"/>
    <x v="0"/>
    <s v="Ruidoso"/>
    <s v="No considerar"/>
    <x v="0"/>
  </r>
  <r>
    <n v="2214323"/>
    <s v="Heart of downtown Manhattan"/>
    <x v="3690"/>
    <s v="Alex&amp;Ivy"/>
    <s v="Delancey Street Lower East Side"/>
    <n v="10002"/>
    <x v="0"/>
    <s v="Lower East Side"/>
    <n v="4071969"/>
    <n v="-7399287"/>
    <x v="1"/>
    <x v="21"/>
    <x v="0"/>
    <n v="107"/>
    <d v="2019-06-24T00:00:00"/>
    <n v="1.64"/>
    <n v="1"/>
    <n v="5.6"/>
    <x v="0"/>
    <s v="Ruidoso"/>
    <s v="No considerar"/>
    <x v="0"/>
  </r>
  <r>
    <n v="804388"/>
    <s v="Cute Studio Apt in a Mansion (1882)"/>
    <x v="3691"/>
    <s v="Karen"/>
    <s v="100 Greene Avenue"/>
    <n v="11238"/>
    <x v="1"/>
    <s v="Clinton Hill"/>
    <n v="4068631"/>
    <n v="-7396802"/>
    <x v="1"/>
    <x v="123"/>
    <x v="2"/>
    <n v="5"/>
    <d v="2015-11-14T00:00:00"/>
    <n v="0.06"/>
    <n v="1"/>
    <n v="6.9"/>
    <x v="0"/>
    <s v="Ruidoso"/>
    <s v="Dentro del presupuesto"/>
    <x v="0"/>
  </r>
  <r>
    <n v="6384560"/>
    <s v="Sublet in Furnished Master Bedroom"/>
    <x v="3692"/>
    <s v="Kim"/>
    <s v="80 Winthrop Street"/>
    <n v="11225"/>
    <x v="1"/>
    <s v="Prospect-Lefferts Gardens"/>
    <n v="4065628"/>
    <n v="-7395753"/>
    <x v="0"/>
    <x v="85"/>
    <x v="1"/>
    <n v="1"/>
    <d v="2015-07-10T00:00:00"/>
    <n v="0.02"/>
    <n v="1"/>
    <n v="6.9"/>
    <x v="0"/>
    <s v="Ruidoso"/>
    <s v="No considerar"/>
    <x v="0"/>
  </r>
  <r>
    <n v="804246"/>
    <s v="HUGE, PRIVATE, SUNLIT ROOM IN DOWNTOWN NYC LOFT!"/>
    <x v="3693"/>
    <s v="Michael"/>
    <s v="108 Bowery"/>
    <n v="10013"/>
    <x v="0"/>
    <s v="Chinatown"/>
    <n v="4071786"/>
    <n v="-7399518"/>
    <x v="0"/>
    <x v="4"/>
    <x v="0"/>
    <n v="61"/>
    <d v="2019-06-30T00:00:00"/>
    <n v="0.77"/>
    <n v="1"/>
    <n v="5.6"/>
    <x v="0"/>
    <s v="Ruidoso"/>
    <s v="No considerar"/>
    <x v="0"/>
  </r>
  <r>
    <n v="804194"/>
    <s v="Large but cosy Bushwick apartment"/>
    <x v="3694"/>
    <s v="Sigfus"/>
    <s v="42 Bushwick Place"/>
    <n v="11206"/>
    <x v="1"/>
    <s v="Williamsburg"/>
    <n v="4070747"/>
    <n v="-7393879"/>
    <x v="1"/>
    <x v="31"/>
    <x v="7"/>
    <n v="2"/>
    <d v="2016-01-07T00:00:00"/>
    <n v="0.03"/>
    <n v="1"/>
    <n v="6.9"/>
    <x v="0"/>
    <s v="Ruidoso"/>
    <s v="No considerar"/>
    <x v="0"/>
  </r>
  <r>
    <n v="811299"/>
    <s v="Radiant Cobble Hill - 1 bedroom"/>
    <x v="3695"/>
    <s v="Darren"/>
    <s v="333 Warren Street"/>
    <n v="11201"/>
    <x v="1"/>
    <s v="Boerum Hill"/>
    <n v="4068515"/>
    <n v="-7399055"/>
    <x v="1"/>
    <x v="90"/>
    <x v="2"/>
    <n v="42"/>
    <d v="2017-01-02T00:00:00"/>
    <n v="0.53"/>
    <n v="1"/>
    <n v="6.9"/>
    <x v="0"/>
    <s v="Ruidoso"/>
    <s v="No considerar"/>
    <x v="0"/>
  </r>
  <r>
    <n v="803778"/>
    <s v="Luxury Loft Noho New York City"/>
    <x v="3696"/>
    <s v="Jenny"/>
    <s v="Bleecker Street Manhattan Community Board 2"/>
    <n v="10012"/>
    <x v="0"/>
    <s v="NoHo"/>
    <n v="4072591"/>
    <n v="-7399452"/>
    <x v="1"/>
    <x v="291"/>
    <x v="11"/>
    <n v="47"/>
    <d v="2019-05-31T00:00:00"/>
    <n v="0.67"/>
    <n v="1"/>
    <n v="5.7"/>
    <x v="0"/>
    <s v="Ruidoso"/>
    <s v="No considerar"/>
    <x v="0"/>
  </r>
  <r>
    <n v="802677"/>
    <s v="Large &amp; Elegant Pre-War One Bedroom"/>
    <x v="3697"/>
    <s v="Adam"/>
    <s v="Children's Museum of Manhattan 212"/>
    <n v="10024"/>
    <x v="0"/>
    <s v="Upper West Side"/>
    <n v="4078592"/>
    <n v="-7397775"/>
    <x v="1"/>
    <x v="272"/>
    <x v="3"/>
    <n v="16"/>
    <d v="2018-11-10T00:00:00"/>
    <n v="0.2"/>
    <n v="1"/>
    <n v="5.6"/>
    <x v="0"/>
    <s v="Ruidoso"/>
    <s v="No considerar"/>
    <x v="0"/>
  </r>
  <r>
    <n v="4209106"/>
    <s v="Bright Private Apartment w/ Manhattan Views"/>
    <x v="3698"/>
    <s v="Jessica"/>
    <s v="Fort Greene Kings County"/>
    <n v="11201"/>
    <x v="1"/>
    <s v="Fort Greene"/>
    <n v="4068526"/>
    <n v="-7397154"/>
    <x v="1"/>
    <x v="152"/>
    <x v="7"/>
    <n v="11"/>
    <d v="2018-07-31T00:00:00"/>
    <n v="0.2"/>
    <n v="1"/>
    <n v="7"/>
    <x v="0"/>
    <s v="Ruidoso"/>
    <s v="No considerar"/>
    <x v="0"/>
  </r>
  <r>
    <n v="4694688"/>
    <s v="Happy Chic Convenient New Listing!"/>
    <x v="3699"/>
    <s v="Emily"/>
    <s v="157 West 19th Street"/>
    <n v="10011"/>
    <x v="0"/>
    <s v="Chelsea"/>
    <n v="407416"/>
    <n v="-7399681"/>
    <x v="1"/>
    <x v="21"/>
    <x v="0"/>
    <n v="2"/>
    <d v="2016-01-03T00:00:00"/>
    <n v="0.04"/>
    <n v="1"/>
    <n v="5.6"/>
    <x v="0"/>
    <s v="Ruidoso"/>
    <s v="No considerar"/>
    <x v="0"/>
  </r>
  <r>
    <n v="799900"/>
    <s v="Amazing apartment near museum, gardens &amp; park!"/>
    <x v="3700"/>
    <s v="Nora"/>
    <s v="365 Lincoln Place"/>
    <n v="11238"/>
    <x v="1"/>
    <s v="Prospect Heights"/>
    <n v="4067338"/>
    <n v="-7396415"/>
    <x v="1"/>
    <x v="3"/>
    <x v="22"/>
    <n v="3"/>
    <d v="2016-09-26T00:00:00"/>
    <n v="7.0000000000000007E-2"/>
    <n v="1"/>
    <n v="6.9"/>
    <x v="0"/>
    <s v="Ruidoso"/>
    <s v="No considerar"/>
    <x v="0"/>
  </r>
  <r>
    <n v="828130"/>
    <s v="Brooklyn Apt next to Prospect Park"/>
    <x v="3701"/>
    <s v="Monica"/>
    <s v="15 Ocean Avenue"/>
    <n v="11225"/>
    <x v="1"/>
    <s v="Prospect-Lefferts Gardens"/>
    <n v="4066229"/>
    <n v="-7396296"/>
    <x v="0"/>
    <x v="69"/>
    <x v="1"/>
    <n v="84"/>
    <d v="2016-10-08T00:00:00"/>
    <n v="1.06"/>
    <n v="1"/>
    <n v="6.9"/>
    <x v="0"/>
    <s v="Ruidoso"/>
    <s v="No considerar"/>
    <x v="0"/>
  </r>
  <r>
    <n v="798429"/>
    <s v="Modern 1-bedroom in Harlem Heights"/>
    <x v="3702"/>
    <s v="Martin"/>
    <s v="535 West 144th Street"/>
    <n v="10031"/>
    <x v="0"/>
    <s v="Harlem"/>
    <n v="4082536"/>
    <n v="-7394923"/>
    <x v="1"/>
    <x v="89"/>
    <x v="0"/>
    <n v="186"/>
    <d v="2019-06-17T00:00:00"/>
    <n v="2.3199999999999998"/>
    <n v="1"/>
    <n v="5.6"/>
    <x v="0"/>
    <s v="Ruidoso"/>
    <s v="No considerar"/>
    <x v="0"/>
  </r>
  <r>
    <n v="1335510"/>
    <s v="Bright &amp; cosy Williamsburg apt"/>
    <x v="3703"/>
    <s v="John"/>
    <s v="131 North 4th Street"/>
    <n v="11249"/>
    <x v="1"/>
    <s v="Williamsburg"/>
    <n v="4071657"/>
    <n v="-739597"/>
    <x v="1"/>
    <x v="89"/>
    <x v="7"/>
    <n v="3"/>
    <d v="2013-11-21T00:00:00"/>
    <n v="0.04"/>
    <n v="1"/>
    <n v="6.9"/>
    <x v="0"/>
    <s v="Ruidoso"/>
    <s v="No considerar"/>
    <x v="0"/>
  </r>
  <r>
    <n v="5998978"/>
    <s v="Small room in heart of Manhattan"/>
    <x v="3704"/>
    <s v="Chad"/>
    <s v="Essex Market 88"/>
    <n v="10002"/>
    <x v="0"/>
    <s v="Lower East Side"/>
    <n v="4071769"/>
    <n v="-7398801"/>
    <x v="0"/>
    <x v="0"/>
    <x v="1"/>
    <n v="1"/>
    <d v="2015-05-04T00:00:00"/>
    <n v="0.02"/>
    <n v="1"/>
    <n v="5.6"/>
    <x v="0"/>
    <s v="Ruidoso"/>
    <s v="No considerar"/>
    <x v="0"/>
  </r>
  <r>
    <n v="6749285"/>
    <s v="Sunny 2 Bedroom Brownstone Apt."/>
    <x v="3705"/>
    <s v="Doris"/>
    <s v="587 Franklin Avenue"/>
    <n v="11216"/>
    <x v="1"/>
    <s v="Crown Heights"/>
    <n v="4067837"/>
    <n v="-7395517"/>
    <x v="1"/>
    <x v="5"/>
    <x v="0"/>
    <n v="208"/>
    <d v="2019-07-01T00:00:00"/>
    <n v="4.3600000000000003"/>
    <n v="1"/>
    <n v="6.9"/>
    <x v="0"/>
    <s v="Ruidoso"/>
    <s v="No considerar"/>
    <x v="0"/>
  </r>
  <r>
    <n v="796523"/>
    <s v="Rustic Modern Duplex Brownstone"/>
    <x v="3705"/>
    <s v="Doris"/>
    <s v="1075 Dean Street"/>
    <n v="11216"/>
    <x v="1"/>
    <s v="Crown Heights"/>
    <n v="4067759"/>
    <n v="-7395432"/>
    <x v="1"/>
    <x v="5"/>
    <x v="3"/>
    <n v="13"/>
    <d v="2019-01-02T00:00:00"/>
    <n v="0.3"/>
    <n v="1"/>
    <n v="6.9"/>
    <x v="0"/>
    <s v="Ruidoso"/>
    <s v="No considerar"/>
    <x v="0"/>
  </r>
  <r>
    <n v="1361428"/>
    <s v="Private room w Patio in Nolita"/>
    <x v="3706"/>
    <s v="Esef"/>
    <s v="196 Bowery"/>
    <n v="10012"/>
    <x v="0"/>
    <s v="Nolita"/>
    <n v="4072122"/>
    <n v="-7399395"/>
    <x v="0"/>
    <x v="49"/>
    <x v="1"/>
    <n v="16"/>
    <d v="2019-06-19T00:00:00"/>
    <n v="0.23"/>
    <n v="1"/>
    <n v="5.6"/>
    <x v="0"/>
    <s v="Ruidoso"/>
    <s v="No considerar"/>
    <x v="0"/>
  </r>
  <r>
    <n v="5856685"/>
    <s v="Private Room in â€œHipster Times Squareâ€"/>
    <x v="3707"/>
    <s v="Stephanie"/>
    <s v="Borinquen Place Williamsburg"/>
    <n v="11211"/>
    <x v="1"/>
    <s v="Williamsburg"/>
    <n v="4071047"/>
    <n v="-7395732"/>
    <x v="0"/>
    <x v="28"/>
    <x v="1"/>
    <n v="13"/>
    <d v="2019-04-23T00:00:00"/>
    <n v="0.39"/>
    <n v="1"/>
    <n v="6.9"/>
    <x v="0"/>
    <s v="Ruidoso"/>
    <s v="No considerar"/>
    <x v="0"/>
  </r>
  <r>
    <n v="796232"/>
    <s v="Cozy Apt in Bushwick, Brooklyn!"/>
    <x v="3708"/>
    <s v="Alexandra"/>
    <s v="247 Jefferson Street"/>
    <n v="11237"/>
    <x v="1"/>
    <s v="Bushwick"/>
    <n v="4070308"/>
    <n v="-7392765"/>
    <x v="1"/>
    <x v="100"/>
    <x v="3"/>
    <n v="12"/>
    <d v="2018-09-21T00:00:00"/>
    <n v="0.18"/>
    <n v="1"/>
    <n v="6.9"/>
    <x v="0"/>
    <s v="Ruidoso"/>
    <s v="No considerar"/>
    <x v="0"/>
  </r>
  <r>
    <n v="826307"/>
    <s v="Near Manhatten, NEW Empire Outlets, park!"/>
    <x v="3709"/>
    <s v="Anna"/>
    <s v="451 Victory Boulevard"/>
    <n v="10301"/>
    <x v="4"/>
    <s v="Tompkinsville"/>
    <n v="4063132"/>
    <n v="-7408799"/>
    <x v="0"/>
    <x v="141"/>
    <x v="1"/>
    <n v="20"/>
    <d v="2016-11-06T00:00:00"/>
    <n v="0.26"/>
    <n v="1"/>
    <n v="5.19"/>
    <x v="1"/>
    <s v="Poco Ruidoso"/>
    <s v="No considerar"/>
    <x v="0"/>
  </r>
  <r>
    <n v="795680"/>
    <s v="Upper East side cozy 1 bdr apt"/>
    <x v="3710"/>
    <s v="Fran"/>
    <s v="309 East 69th Street"/>
    <n v="10021"/>
    <x v="0"/>
    <s v="Upper East Side"/>
    <n v="407666"/>
    <n v="-7395903"/>
    <x v="1"/>
    <x v="49"/>
    <x v="12"/>
    <n v="7"/>
    <d v="2019-01-06T00:00:00"/>
    <n v="0.16"/>
    <n v="1"/>
    <n v="5.6"/>
    <x v="0"/>
    <s v="Ruidoso"/>
    <s v="No considerar"/>
    <x v="0"/>
  </r>
  <r>
    <n v="959478"/>
    <s v="Chic, Cozy LES 1BR. Weekly clean included!"/>
    <x v="3711"/>
    <s v="Michelle"/>
    <s v="329 Grand Street"/>
    <n v="10002"/>
    <x v="0"/>
    <s v="Chinatown"/>
    <n v="4071687"/>
    <n v="-7399046"/>
    <x v="1"/>
    <x v="137"/>
    <x v="43"/>
    <n v="51"/>
    <d v="2019-02-01T00:00:00"/>
    <n v="0.66"/>
    <n v="1"/>
    <n v="5.6"/>
    <x v="0"/>
    <s v="Ruidoso"/>
    <s v="No considerar"/>
    <x v="0"/>
  </r>
  <r>
    <n v="2037951"/>
    <s v="Modern West Village Apartment"/>
    <x v="3712"/>
    <s v="Nick"/>
    <s v="108 Horatio Street"/>
    <n v="10014"/>
    <x v="0"/>
    <s v="West Village"/>
    <n v="4073858"/>
    <n v="-7400875"/>
    <x v="0"/>
    <x v="17"/>
    <x v="28"/>
    <n v="0"/>
    <d v="2017-12-30T00:00:00"/>
    <n v="0.13"/>
    <n v="1"/>
    <n v="5.7"/>
    <x v="0"/>
    <s v="Ruidoso"/>
    <s v="No considerar"/>
    <x v="0"/>
  </r>
  <r>
    <n v="794535"/>
    <s v="Live in real NY apt, Midtown west"/>
    <x v="3713"/>
    <s v="Raquel"/>
    <s v="430 West 34th Street"/>
    <n v="10001"/>
    <x v="0"/>
    <s v="Chelsea"/>
    <n v="4075351"/>
    <n v="-7399762"/>
    <x v="1"/>
    <x v="41"/>
    <x v="7"/>
    <n v="3"/>
    <d v="2015-09-26T00:00:00"/>
    <n v="0.06"/>
    <n v="1"/>
    <n v="5.6"/>
    <x v="0"/>
    <s v="Ruidoso"/>
    <s v="No considerar"/>
    <x v="0"/>
  </r>
  <r>
    <n v="794496"/>
    <s v="Bright Quiet Room in N. Manhattan"/>
    <x v="3714"/>
    <s v="Greer"/>
    <s v="60 Seaman Avenue"/>
    <n v="10034"/>
    <x v="0"/>
    <s v="Inwood"/>
    <n v="408678"/>
    <n v="-7392619"/>
    <x v="0"/>
    <x v="70"/>
    <x v="6"/>
    <n v="93"/>
    <d v="2018-08-03T00:00:00"/>
    <n v="1.1599999999999999"/>
    <n v="1"/>
    <n v="5.6"/>
    <x v="0"/>
    <s v="Ruidoso"/>
    <s v="No considerar"/>
    <x v="0"/>
  </r>
  <r>
    <n v="2108237"/>
    <s v="Large 2BR/2B next to Lincoln Center"/>
    <x v="3715"/>
    <s v="Itay"/>
    <s v="101 West End Avenue 101"/>
    <n v="10023"/>
    <x v="0"/>
    <s v="Upper West Side"/>
    <n v="4077517"/>
    <n v="-7398829"/>
    <x v="1"/>
    <x v="111"/>
    <x v="0"/>
    <n v="4"/>
    <d v="2015-04-21T00:00:00"/>
    <n v="0.06"/>
    <n v="1"/>
    <n v="5.6"/>
    <x v="0"/>
    <s v="Ruidoso"/>
    <s v="No considerar"/>
    <x v="0"/>
  </r>
  <r>
    <n v="1235078"/>
    <s v="Big Private Room w/ AC &amp; 5 Blocks to 1 Train"/>
    <x v="3716"/>
    <s v="Gia"/>
    <s v="3620 Broadway"/>
    <n v="10031"/>
    <x v="0"/>
    <s v="Harlem"/>
    <n v="408291"/>
    <n v="-7394816"/>
    <x v="0"/>
    <x v="50"/>
    <x v="11"/>
    <n v="3"/>
    <d v="2015-08-23T00:00:00"/>
    <n v="0.05"/>
    <n v="1"/>
    <n v="5.6"/>
    <x v="0"/>
    <s v="Ruidoso"/>
    <s v="No considerar"/>
    <x v="0"/>
  </r>
  <r>
    <n v="794425"/>
    <s v="Brooklyn two bedroom"/>
    <x v="3717"/>
    <s v="David"/>
    <s v="1516 10th Avenue"/>
    <n v="11215"/>
    <x v="1"/>
    <s v="Windsor Terrace"/>
    <n v="4065954"/>
    <n v="-7397805"/>
    <x v="1"/>
    <x v="27"/>
    <x v="58"/>
    <n v="20"/>
    <d v="2018-07-27T00:00:00"/>
    <n v="0.32"/>
    <n v="1"/>
    <n v="6.9"/>
    <x v="0"/>
    <s v="Ruidoso"/>
    <s v="No considerar"/>
    <x v="0"/>
  </r>
  <r>
    <n v="794427"/>
    <s v="Prospect Park Modern 3 Bedroom"/>
    <x v="3717"/>
    <s v="David"/>
    <s v="561 16th Street"/>
    <n v="11215"/>
    <x v="1"/>
    <s v="Windsor Terrace"/>
    <n v="4065875"/>
    <n v="-739766"/>
    <x v="1"/>
    <x v="41"/>
    <x v="32"/>
    <n v="13"/>
    <d v="2018-04-07T00:00:00"/>
    <n v="0.23"/>
    <n v="1"/>
    <n v="6.9"/>
    <x v="0"/>
    <s v="Ruidoso"/>
    <s v="No considerar"/>
    <x v="0"/>
  </r>
  <r>
    <n v="3386226"/>
    <s v="Lovely 2 Floor Home, Gem in Heart of Williamsburg!"/>
    <x v="3718"/>
    <s v="Paulina"/>
    <s v="106 North 3rd Street"/>
    <n v="11249"/>
    <x v="1"/>
    <s v="Williamsburg"/>
    <n v="4071649"/>
    <n v="-7396166"/>
    <x v="1"/>
    <x v="198"/>
    <x v="1"/>
    <n v="89"/>
    <d v="2019-06-23T00:00:00"/>
    <n v="1.47"/>
    <n v="1"/>
    <n v="6.9"/>
    <x v="0"/>
    <s v="Ruidoso"/>
    <s v="No considerar"/>
    <x v="0"/>
  </r>
  <r>
    <n v="1697047"/>
    <s v="Charming Private Room with a View"/>
    <x v="3719"/>
    <s v="Lynne"/>
    <s v="184 Ainslie Street"/>
    <n v="11211"/>
    <x v="1"/>
    <s v="Williamsburg"/>
    <n v="4071251"/>
    <n v="-73947"/>
    <x v="0"/>
    <x v="89"/>
    <x v="0"/>
    <n v="146"/>
    <d v="2019-06-09T00:00:00"/>
    <n v="2.08"/>
    <n v="1"/>
    <n v="6.9"/>
    <x v="0"/>
    <s v="Ruidoso"/>
    <s v="No considerar"/>
    <x v="0"/>
  </r>
  <r>
    <n v="2412916"/>
    <s v="Elegant Brooklyn Comfort, One Bedroom"/>
    <x v="3720"/>
    <s v="James"/>
    <s v="269 Carroll Street"/>
    <n v="11231"/>
    <x v="1"/>
    <s v="Carroll Gardens"/>
    <n v="4068008"/>
    <n v="-7399392"/>
    <x v="1"/>
    <x v="26"/>
    <x v="6"/>
    <n v="1"/>
    <d v="2014-06-10T00:00:00"/>
    <n v="0.02"/>
    <n v="1"/>
    <n v="6.9"/>
    <x v="0"/>
    <s v="Ruidoso"/>
    <s v="No considerar"/>
    <x v="0"/>
  </r>
  <r>
    <n v="6091208"/>
    <s v="BK Private Room&amp;Bath - comfortable!"/>
    <x v="3721"/>
    <s v="Brett"/>
    <s v="252 Jackson Street"/>
    <n v="11211"/>
    <x v="1"/>
    <s v="Williamsburg"/>
    <n v="407168"/>
    <n v="-7394073"/>
    <x v="0"/>
    <x v="267"/>
    <x v="0"/>
    <n v="28"/>
    <d v="2016-07-02T00:00:00"/>
    <n v="0.56000000000000005"/>
    <n v="1"/>
    <n v="6.9"/>
    <x v="0"/>
    <s v="Ruidoso"/>
    <s v="No considerar"/>
    <x v="0"/>
  </r>
  <r>
    <n v="793951"/>
    <s v="Beautiful Bedroom in Harlem"/>
    <x v="3722"/>
    <s v="Cruz"/>
    <s v="West 145th Street &amp; Adam Clayton Powell Jr Boulevard West 145th Street"/>
    <n v="10031"/>
    <x v="0"/>
    <s v="Harlem"/>
    <n v="4082169"/>
    <n v="-7393882"/>
    <x v="0"/>
    <x v="4"/>
    <x v="1"/>
    <n v="52"/>
    <d v="2017-08-14T00:00:00"/>
    <n v="0.66"/>
    <n v="1"/>
    <n v="5.6"/>
    <x v="0"/>
    <s v="Ruidoso"/>
    <s v="No considerar"/>
    <x v="0"/>
  </r>
  <r>
    <n v="2198970"/>
    <s v="BEAUTIFUL 1 BEDROOM"/>
    <x v="3723"/>
    <s v="Maryam"/>
    <s v="565 West 175th Street"/>
    <n v="10033"/>
    <x v="0"/>
    <s v="Washington Heights"/>
    <n v="4084531"/>
    <n v="-7393583"/>
    <x v="0"/>
    <x v="59"/>
    <x v="7"/>
    <n v="9"/>
    <d v="2017-09-22T00:00:00"/>
    <n v="0.14000000000000001"/>
    <n v="1"/>
    <n v="5.6"/>
    <x v="0"/>
    <s v="Ruidoso"/>
    <s v="No considerar"/>
    <x v="0"/>
  </r>
  <r>
    <n v="792142"/>
    <s v="Studio Available on Upper East Side"/>
    <x v="3724"/>
    <s v="Meredith"/>
    <s v="232 East 66th Street"/>
    <n v="10065"/>
    <x v="0"/>
    <s v="Upper East Side"/>
    <n v="4076553"/>
    <n v="-7396262"/>
    <x v="1"/>
    <x v="5"/>
    <x v="6"/>
    <n v="4"/>
    <d v="2015-06-09T00:00:00"/>
    <n v="0.06"/>
    <n v="1"/>
    <n v="5.6"/>
    <x v="0"/>
    <s v="Ruidoso"/>
    <s v="No considerar"/>
    <x v="0"/>
  </r>
  <r>
    <n v="236788"/>
    <s v="HUGE, modern 2-LEVEL Brooklyn apt"/>
    <x v="3725"/>
    <s v="Nick And NoÃ©mie"/>
    <s v="54 Bridge Street"/>
    <n v="11201"/>
    <x v="1"/>
    <s v="DUMBO"/>
    <n v="4070257"/>
    <n v="-739847"/>
    <x v="1"/>
    <x v="40"/>
    <x v="2"/>
    <n v="40"/>
    <d v="2019-04-14T00:00:00"/>
    <n v="0.5"/>
    <n v="1"/>
    <n v="7"/>
    <x v="0"/>
    <s v="Ruidoso"/>
    <s v="No considerar"/>
    <x v="0"/>
  </r>
  <r>
    <n v="1054201"/>
    <s v="One Bedroom Townhouse Apartment"/>
    <x v="3726"/>
    <s v="L.A."/>
    <s v="308 Pleasant Avenue"/>
    <n v="10035"/>
    <x v="0"/>
    <s v="East Harlem"/>
    <n v="4079535"/>
    <n v="-7393274"/>
    <x v="1"/>
    <x v="61"/>
    <x v="2"/>
    <n v="83"/>
    <d v="2019-06-10T00:00:00"/>
    <n v="1.1100000000000001"/>
    <n v="1"/>
    <n v="5.6"/>
    <x v="0"/>
    <s v="Ruidoso"/>
    <s v="No considerar"/>
    <x v="0"/>
  </r>
  <r>
    <n v="1410197"/>
    <s v="Your Furnished Private Apartment"/>
    <x v="3726"/>
    <s v="L.A."/>
    <s v="445 East 120th Street"/>
    <n v="10035"/>
    <x v="0"/>
    <s v="East Harlem"/>
    <n v="4079813"/>
    <n v="-7393132"/>
    <x v="1"/>
    <x v="61"/>
    <x v="7"/>
    <n v="64"/>
    <d v="2019-04-03T00:00:00"/>
    <n v="0.91"/>
    <n v="1"/>
    <n v="5.6"/>
    <x v="0"/>
    <s v="Ruidoso"/>
    <s v="No considerar"/>
    <x v="0"/>
  </r>
  <r>
    <n v="4031297"/>
    <s v="Clean Bedroom in Greenwich Village"/>
    <x v="3727"/>
    <s v="Mike"/>
    <s v="192 Bleecker Street"/>
    <n v="10012"/>
    <x v="0"/>
    <s v="Greenwich Village"/>
    <n v="4072924"/>
    <n v="-7400148"/>
    <x v="0"/>
    <x v="34"/>
    <x v="6"/>
    <n v="21"/>
    <d v="2017-11-02T00:00:00"/>
    <n v="0.36"/>
    <n v="1"/>
    <n v="5.6"/>
    <x v="0"/>
    <s v="Ruidoso"/>
    <s v="No considerar"/>
    <x v="0"/>
  </r>
  <r>
    <n v="4983691"/>
    <s v="Greenpoint is the place to be!"/>
    <x v="3728"/>
    <s v="Citlali"/>
    <s v="174 Newel Street"/>
    <n v="11222"/>
    <x v="1"/>
    <s v="Greenpoint"/>
    <n v="4072811"/>
    <n v="-7394925"/>
    <x v="0"/>
    <x v="45"/>
    <x v="3"/>
    <n v="1"/>
    <d v="2015-10-28T00:00:00"/>
    <n v="0.02"/>
    <n v="1"/>
    <n v="6.9"/>
    <x v="0"/>
    <s v="Ruidoso"/>
    <s v="No considerar"/>
    <x v="0"/>
  </r>
  <r>
    <n v="798128"/>
    <s v="Large one-bed apt Upper East Side"/>
    <x v="3729"/>
    <s v="Alex"/>
    <s v="522 East 85th Street"/>
    <n v="10028"/>
    <x v="0"/>
    <s v="Upper East Side"/>
    <n v="4077483"/>
    <n v="-7394674"/>
    <x v="1"/>
    <x v="91"/>
    <x v="0"/>
    <n v="1"/>
    <d v="2017-01-03T00:00:00"/>
    <n v="0.03"/>
    <n v="1"/>
    <n v="5.6"/>
    <x v="0"/>
    <s v="Ruidoso"/>
    <s v="No considerar"/>
    <x v="0"/>
  </r>
  <r>
    <n v="789559"/>
    <s v="Love NYC!  Luxury Apt Upper West "/>
    <x v="3730"/>
    <s v="Adam"/>
    <s v="Jubilee Market Place Freedom Place"/>
    <n v="10069"/>
    <x v="0"/>
    <s v="Upper West Side"/>
    <n v="4077775"/>
    <n v="-7398732"/>
    <x v="1"/>
    <x v="154"/>
    <x v="10"/>
    <n v="11"/>
    <d v="2017-06-24T00:00:00"/>
    <n v="0.14000000000000001"/>
    <n v="1"/>
    <n v="5.6"/>
    <x v="0"/>
    <s v="Ruidoso"/>
    <s v="No considerar"/>
    <x v="0"/>
  </r>
  <r>
    <n v="6324190"/>
    <s v="1 Bedroom in Giant Bushwick House"/>
    <x v="3731"/>
    <s v="Casey"/>
    <s v="866 Willoughby Avenue"/>
    <n v="11221"/>
    <x v="1"/>
    <s v="Bedford-Stuyvesant"/>
    <n v="4069564"/>
    <n v="-7393335"/>
    <x v="0"/>
    <x v="69"/>
    <x v="10"/>
    <n v="0"/>
    <d v="2016-01-03T00:00:00"/>
    <n v="0.1"/>
    <n v="1"/>
    <n v="6.9"/>
    <x v="0"/>
    <s v="Ruidoso"/>
    <s v="Dentro del presupuesto"/>
    <x v="0"/>
  </r>
  <r>
    <n v="931352"/>
    <s v="Lovely Private Room in Bushwick! :)"/>
    <x v="3732"/>
    <s v="Cassia"/>
    <s v="412 Knickerbocker Avenue"/>
    <n v="11237"/>
    <x v="1"/>
    <s v="Bushwick"/>
    <n v="4069958"/>
    <n v="-7392006"/>
    <x v="0"/>
    <x v="66"/>
    <x v="2"/>
    <n v="0"/>
    <d v="2019-06-23T00:00:00"/>
    <n v="0.82"/>
    <n v="1"/>
    <n v="6.9"/>
    <x v="0"/>
    <s v="Ruidoso"/>
    <s v="Dentro del presupuesto"/>
    <x v="0"/>
  </r>
  <r>
    <n v="788005"/>
    <s v="Spacious 1 Bedroom Apt, Prospect Hts/Park Slope"/>
    <x v="3733"/>
    <s v="Rita"/>
    <s v="306 Prospect Place"/>
    <n v="11238"/>
    <x v="1"/>
    <s v="Prospect Heights"/>
    <n v="4067708"/>
    <n v="-7396649"/>
    <x v="1"/>
    <x v="97"/>
    <x v="3"/>
    <n v="10"/>
    <d v="2019-03-16T00:00:00"/>
    <n v="0.13"/>
    <n v="1"/>
    <n v="6.9"/>
    <x v="0"/>
    <s v="Ruidoso"/>
    <s v="No considerar"/>
    <x v="0"/>
  </r>
  <r>
    <n v="799829"/>
    <s v="Small Town in the Big Apple!"/>
    <x v="3734"/>
    <s v="Ted"/>
    <s v="Bennett Park Hudson Heights"/>
    <n v="10033"/>
    <x v="0"/>
    <s v="Washington Heights"/>
    <n v="4085262"/>
    <n v="-7393821"/>
    <x v="1"/>
    <x v="202"/>
    <x v="6"/>
    <n v="41"/>
    <d v="2017-12-30T00:00:00"/>
    <n v="0.6"/>
    <n v="1"/>
    <n v="5.6"/>
    <x v="0"/>
    <s v="Ruidoso"/>
    <s v="No considerar"/>
    <x v="0"/>
  </r>
  <r>
    <n v="6262339"/>
    <s v="Cozy room with a view of the Hudson"/>
    <x v="3734"/>
    <s v="Ted"/>
    <s v="2148 Henry Hudson Parkway"/>
    <n v="10034"/>
    <x v="0"/>
    <s v="Washington Heights"/>
    <n v="4085457"/>
    <n v="-7394062"/>
    <x v="0"/>
    <x v="11"/>
    <x v="6"/>
    <n v="2"/>
    <d v="2017-10-15T00:00:00"/>
    <n v="0.08"/>
    <n v="1"/>
    <n v="5.6"/>
    <x v="0"/>
    <s v="Ruidoso"/>
    <s v="No considerar"/>
    <x v="0"/>
  </r>
  <r>
    <n v="4188807"/>
    <s v="Spacious Bedroom in a Brooklyn House"/>
    <x v="3735"/>
    <s v="Oates + Bill"/>
    <s v="14 Maple Street"/>
    <n v="11225"/>
    <x v="1"/>
    <s v="Prospect-Lefferts Gardens"/>
    <n v="4066018"/>
    <n v="-7396005"/>
    <x v="0"/>
    <x v="57"/>
    <x v="1"/>
    <n v="229"/>
    <d v="2019-06-24T00:00:00"/>
    <n v="3.94"/>
    <n v="1"/>
    <n v="6.9"/>
    <x v="0"/>
    <s v="Ruidoso"/>
    <s v="No considerar"/>
    <x v="0"/>
  </r>
  <r>
    <n v="2310594"/>
    <s v="Studio Apt. in East Williamsburg"/>
    <x v="3736"/>
    <s v="Guillermo"/>
    <s v="260 Stagg Street"/>
    <n v="11206"/>
    <x v="1"/>
    <s v="Williamsburg"/>
    <n v="4070972"/>
    <n v="-7393864"/>
    <x v="1"/>
    <x v="45"/>
    <x v="3"/>
    <n v="204"/>
    <d v="2019-06-16T00:00:00"/>
    <n v="3.1"/>
    <n v="1"/>
    <n v="6.9"/>
    <x v="0"/>
    <s v="Ruidoso"/>
    <s v="No considerar"/>
    <x v="0"/>
  </r>
  <r>
    <n v="4077427"/>
    <s v="Bright, Modern loft in Williamsburg"/>
    <x v="3737"/>
    <s v="Daniel"/>
    <s v="Verizon 55"/>
    <n v="11206"/>
    <x v="1"/>
    <s v="Williamsburg"/>
    <n v="4070808"/>
    <n v="-7394757"/>
    <x v="1"/>
    <x v="91"/>
    <x v="6"/>
    <n v="2"/>
    <d v="2014-10-12T00:00:00"/>
    <n v="0.03"/>
    <n v="1"/>
    <n v="6.9"/>
    <x v="0"/>
    <s v="Ruidoso"/>
    <s v="No considerar"/>
    <x v="0"/>
  </r>
  <r>
    <n v="786727"/>
    <s v="Xmas in NYC!!!"/>
    <x v="3738"/>
    <s v="Alison"/>
    <s v="148 West 142nd Street"/>
    <n v="10030"/>
    <x v="0"/>
    <s v="Harlem"/>
    <n v="4081915"/>
    <n v="-7393964"/>
    <x v="1"/>
    <x v="6"/>
    <x v="7"/>
    <n v="11"/>
    <d v="2015-09-07T00:00:00"/>
    <n v="0.18"/>
    <n v="1"/>
    <n v="5.6"/>
    <x v="0"/>
    <s v="Ruidoso"/>
    <s v="No considerar"/>
    <x v="0"/>
  </r>
  <r>
    <n v="786685"/>
    <s v="Big Brnstn Grdn Apt 2 stops to Midtown"/>
    <x v="3739"/>
    <s v="Lauren"/>
    <s v="502 West 141st Street"/>
    <n v="10031"/>
    <x v="0"/>
    <s v="Harlem"/>
    <n v="4082294"/>
    <n v="-7394999"/>
    <x v="1"/>
    <x v="41"/>
    <x v="1"/>
    <n v="50"/>
    <d v="2019-06-14T00:00:00"/>
    <n v="0.72"/>
    <n v="1"/>
    <n v="5.6"/>
    <x v="0"/>
    <s v="Ruidoso"/>
    <s v="No considerar"/>
    <x v="0"/>
  </r>
  <r>
    <n v="2496301"/>
    <s v="Comfy, Roomy Bushwick 1-BR ~ Steps from L/M Train"/>
    <x v="3740"/>
    <s v="Suzette"/>
    <s v="350 Cornelia Street"/>
    <n v="11237"/>
    <x v="1"/>
    <s v="Bushwick"/>
    <n v="4069587"/>
    <n v="-739096"/>
    <x v="1"/>
    <x v="139"/>
    <x v="0"/>
    <n v="232"/>
    <d v="2019-07-06T00:00:00"/>
    <n v="3.62"/>
    <n v="1"/>
    <n v="6.9"/>
    <x v="0"/>
    <s v="Ruidoso"/>
    <s v="No considerar"/>
    <x v="0"/>
  </r>
  <r>
    <n v="2460611"/>
    <s v="1890s North Williamsburg Townhouse"/>
    <x v="3741"/>
    <s v="Rachel"/>
    <s v="112 Norman Avenue"/>
    <n v="11222"/>
    <x v="1"/>
    <s v="Greenpoint"/>
    <n v="4072559"/>
    <n v="-7395033"/>
    <x v="0"/>
    <x v="8"/>
    <x v="6"/>
    <n v="21"/>
    <d v="2019-04-22T00:00:00"/>
    <n v="0.45"/>
    <n v="1"/>
    <n v="6.9"/>
    <x v="0"/>
    <s v="Ruidoso"/>
    <s v="No considerar"/>
    <x v="0"/>
  </r>
  <r>
    <n v="784169"/>
    <s v="Sunny, Gorgeous West Village Home"/>
    <x v="3742"/>
    <s v="Nathalie"/>
    <s v="283 Bleecker Street"/>
    <n v="10014"/>
    <x v="0"/>
    <s v="West Village"/>
    <n v="4073186"/>
    <n v="-7400329"/>
    <x v="0"/>
    <x v="132"/>
    <x v="1"/>
    <n v="148"/>
    <d v="2019-06-21T00:00:00"/>
    <n v="1.83"/>
    <n v="1"/>
    <n v="5.6"/>
    <x v="0"/>
    <s v="Ruidoso"/>
    <s v="No considerar"/>
    <x v="0"/>
  </r>
  <r>
    <n v="6717607"/>
    <s v="Spacious Private Room/Bath in Bushwick!"/>
    <x v="3743"/>
    <s v="Tanni"/>
    <s v="524 Central Avenue"/>
    <n v="11221"/>
    <x v="1"/>
    <s v="Bushwick"/>
    <n v="4069093"/>
    <n v="-7391291"/>
    <x v="0"/>
    <x v="46"/>
    <x v="11"/>
    <n v="1"/>
    <d v="2016-11-25T00:00:00"/>
    <n v="0.03"/>
    <n v="1"/>
    <n v="6.9"/>
    <x v="0"/>
    <s v="Ruidoso"/>
    <s v="Dentro del presupuesto"/>
    <x v="0"/>
  </r>
  <r>
    <n v="1470069"/>
    <s v="Sunny Apartment in Clinton Hill"/>
    <x v="3744"/>
    <s v="Keiko &amp; Ilya"/>
    <s v="491 DeKalb Avenue"/>
    <n v="11205"/>
    <x v="1"/>
    <s v="Bedford-Stuyvesant"/>
    <n v="4069077"/>
    <n v="-7395745"/>
    <x v="1"/>
    <x v="61"/>
    <x v="3"/>
    <n v="26"/>
    <d v="2019-07-05T00:00:00"/>
    <n v="0.53"/>
    <n v="1"/>
    <n v="6.9"/>
    <x v="0"/>
    <s v="Ruidoso"/>
    <s v="No considerar"/>
    <x v="0"/>
  </r>
  <r>
    <n v="783202"/>
    <s v="Charming Apt off Bleecker, First Fl"/>
    <x v="3745"/>
    <s v="Evelyn"/>
    <s v="278 Bleecker Street"/>
    <n v="10014"/>
    <x v="0"/>
    <s v="West Village"/>
    <n v="4073164"/>
    <n v="-7400327"/>
    <x v="1"/>
    <x v="190"/>
    <x v="6"/>
    <n v="185"/>
    <d v="2019-06-24T00:00:00"/>
    <n v="2.2999999999999998"/>
    <n v="1"/>
    <n v="5.6"/>
    <x v="0"/>
    <s v="Ruidoso"/>
    <s v="No considerar"/>
    <x v="0"/>
  </r>
  <r>
    <n v="1411811"/>
    <s v="Charming Parlor Apt off Bleecker"/>
    <x v="3745"/>
    <s v="Evelyn"/>
    <s v="Our Lady of Pompeii Church 25"/>
    <n v="10014"/>
    <x v="0"/>
    <s v="West Village"/>
    <n v="4073078"/>
    <n v="-7400282"/>
    <x v="1"/>
    <x v="78"/>
    <x v="6"/>
    <n v="140"/>
    <d v="2019-06-10T00:00:00"/>
    <n v="2.1"/>
    <n v="1"/>
    <n v="5.6"/>
    <x v="0"/>
    <s v="Ruidoso"/>
    <s v="No considerar"/>
    <x v="0"/>
  </r>
  <r>
    <n v="782063"/>
    <s v="Cozy apartment steps to subway"/>
    <x v="3746"/>
    <s v="Joseph"/>
    <s v="2 Spencer Place"/>
    <n v="11216"/>
    <x v="1"/>
    <s v="Bedford-Stuyvesant"/>
    <n v="4068191"/>
    <n v="-7395475"/>
    <x v="1"/>
    <x v="90"/>
    <x v="2"/>
    <n v="7"/>
    <d v="2016-04-23T00:00:00"/>
    <n v="0.09"/>
    <n v="1"/>
    <n v="6.9"/>
    <x v="0"/>
    <s v="Ruidoso"/>
    <s v="No considerar"/>
    <x v="0"/>
  </r>
  <r>
    <n v="6611592"/>
    <s v="Modern luxury apartment - easy subway to Manhattan"/>
    <x v="3747"/>
    <s v="Rafik"/>
    <s v="41-11 Ditmars Boulevard"/>
    <n v="11105"/>
    <x v="2"/>
    <s v="Ditmars Steinway"/>
    <n v="407724"/>
    <n v="-7390474"/>
    <x v="1"/>
    <x v="26"/>
    <x v="1"/>
    <n v="145"/>
    <d v="2019-07-04T00:00:00"/>
    <n v="3.55"/>
    <n v="5"/>
    <n v="6.24"/>
    <x v="0"/>
    <s v="Ruidoso"/>
    <s v="No considerar"/>
    <x v="0"/>
  </r>
  <r>
    <n v="2904330"/>
    <s v="Spectacular Prospect Heights Loft"/>
    <x v="3748"/>
    <s v="Julie"/>
    <s v="700 Pacific Street"/>
    <n v="11217"/>
    <x v="1"/>
    <s v="Prospect Heights"/>
    <n v="4068183"/>
    <n v="-7397195"/>
    <x v="1"/>
    <x v="20"/>
    <x v="11"/>
    <n v="0"/>
    <d v="2016-04-18T00:00:00"/>
    <n v="5.37"/>
    <n v="1"/>
    <n v="7"/>
    <x v="0"/>
    <s v="Ruidoso"/>
    <s v="No considerar"/>
    <x v="0"/>
  </r>
  <r>
    <n v="2887581"/>
    <s v="June sublet in Prospect Heights"/>
    <x v="3749"/>
    <s v="Shimrit"/>
    <s v="333 Lincoln Place"/>
    <n v="11238"/>
    <x v="1"/>
    <s v="Prospect Heights"/>
    <n v="4067353"/>
    <n v="-7396505"/>
    <x v="0"/>
    <x v="99"/>
    <x v="16"/>
    <n v="0"/>
    <d v="2015-12-06T00:00:00"/>
    <n v="2.86"/>
    <n v="1"/>
    <n v="6.9"/>
    <x v="0"/>
    <s v="Ruidoso"/>
    <s v="Dentro del presupuesto"/>
    <x v="0"/>
  </r>
  <r>
    <n v="3157420"/>
    <s v="Giant Private Room in Battery Park "/>
    <x v="3750"/>
    <s v="Zachary"/>
    <s v="328 Albany Street"/>
    <n v="10280"/>
    <x v="0"/>
    <s v="Battery Park City"/>
    <n v="4071029"/>
    <n v="-7401725"/>
    <x v="0"/>
    <x v="6"/>
    <x v="1"/>
    <n v="4"/>
    <d v="2016-07-26T00:00:00"/>
    <n v="0.08"/>
    <n v="1"/>
    <n v="5.6"/>
    <x v="0"/>
    <s v="Ruidoso"/>
    <s v="No considerar"/>
    <x v="0"/>
  </r>
  <r>
    <n v="2045097"/>
    <s v="Charming Lower East Side Studio!"/>
    <x v="3751"/>
    <s v="Ryan"/>
    <s v="P.S. 140 Nathan Straus 123"/>
    <n v="10002"/>
    <x v="0"/>
    <s v="Lower East Side"/>
    <n v="4071892"/>
    <n v="-7398383"/>
    <x v="1"/>
    <x v="6"/>
    <x v="7"/>
    <n v="0"/>
    <d v="2015-08-13T00:00:00"/>
    <n v="0.05"/>
    <n v="1"/>
    <n v="5.6"/>
    <x v="0"/>
    <s v="Ruidoso"/>
    <s v="No considerar"/>
    <x v="0"/>
  </r>
  <r>
    <n v="806040"/>
    <s v="Home Sweet Room-EMERALD-Queens NYC!"/>
    <x v="3752"/>
    <s v="Jacqueline &amp; Tyas"/>
    <s v="87-10 51st Avenue"/>
    <n v="11373"/>
    <x v="2"/>
    <s v="Elmhurst"/>
    <n v="4073842"/>
    <n v="-7387609"/>
    <x v="0"/>
    <x v="46"/>
    <x v="0"/>
    <n v="125"/>
    <d v="2019-06-23T00:00:00"/>
    <n v="1.57"/>
    <n v="5"/>
    <n v="6.24"/>
    <x v="0"/>
    <s v="Ruidoso"/>
    <s v="No considerar"/>
    <x v="0"/>
  </r>
  <r>
    <n v="1987584"/>
    <s v="Home Sweet Room-HOMEY-Queens NYC!!"/>
    <x v="3752"/>
    <s v="Jacqueline &amp; Tyas"/>
    <s v="88-25 51st Avenue"/>
    <n v="11373"/>
    <x v="2"/>
    <s v="Elmhurst"/>
    <n v="4073943"/>
    <n v="-7387475"/>
    <x v="0"/>
    <x v="46"/>
    <x v="0"/>
    <n v="49"/>
    <d v="2019-04-25T00:00:00"/>
    <n v="0.77"/>
    <n v="5"/>
    <n v="6.24"/>
    <x v="0"/>
    <s v="Ruidoso"/>
    <s v="No considerar"/>
    <x v="0"/>
  </r>
  <r>
    <n v="804815"/>
    <s v="Washington Heights homestay"/>
    <x v="3753"/>
    <s v="Tiffany"/>
    <s v="Harlem River Driveway Washington Heights"/>
    <n v="10032"/>
    <x v="0"/>
    <s v="Washington Heights"/>
    <n v="4083329"/>
    <n v="-7393834"/>
    <x v="0"/>
    <x v="57"/>
    <x v="1"/>
    <n v="33"/>
    <d v="2019-06-18T00:00:00"/>
    <n v="0.77"/>
    <n v="1"/>
    <n v="5.6"/>
    <x v="0"/>
    <s v="Ruidoso"/>
    <s v="No considerar"/>
    <x v="0"/>
  </r>
  <r>
    <n v="833519"/>
    <s v="Large Bedroom for 2 brickwall"/>
    <x v="3754"/>
    <s v="Vero"/>
    <s v="1484 Saint Nicholas Avenue"/>
    <n v="10033"/>
    <x v="0"/>
    <s v="Washington Heights"/>
    <n v="4085123"/>
    <n v="-7393223"/>
    <x v="0"/>
    <x v="65"/>
    <x v="5"/>
    <n v="4"/>
    <d v="2019-01-01T00:00:00"/>
    <n v="0.05"/>
    <n v="1"/>
    <n v="5.6"/>
    <x v="0"/>
    <s v="Ruidoso"/>
    <s v="Dentro del presupuesto"/>
    <x v="0"/>
  </r>
  <r>
    <n v="783341"/>
    <s v="Private Bedroom LOWER EAST SIDE"/>
    <x v="3755"/>
    <s v="Jennifer"/>
    <s v="Amalgamated Dwellings Columbia Street"/>
    <n v="10002"/>
    <x v="0"/>
    <s v="Lower East Side"/>
    <n v="4071502"/>
    <n v="-7398192"/>
    <x v="0"/>
    <x v="178"/>
    <x v="7"/>
    <n v="48"/>
    <d v="2019-06-21T00:00:00"/>
    <n v="0.61"/>
    <n v="1"/>
    <n v="5.6"/>
    <x v="0"/>
    <s v="Ruidoso"/>
    <s v="No considerar"/>
    <x v="0"/>
  </r>
  <r>
    <n v="779561"/>
    <s v="FULLY Furnished Studio â™¥ Manhattan"/>
    <x v="3756"/>
    <s v="Daniel"/>
    <s v="Westbeth Artists Community Bank Street"/>
    <n v="10014"/>
    <x v="0"/>
    <s v="West Village"/>
    <n v="4073652"/>
    <n v="-7400876"/>
    <x v="1"/>
    <x v="56"/>
    <x v="11"/>
    <n v="18"/>
    <d v="2019-06-22T00:00:00"/>
    <n v="0.28999999999999998"/>
    <n v="1"/>
    <n v="5.6"/>
    <x v="0"/>
    <s v="Ruidoso"/>
    <s v="No considerar"/>
    <x v="0"/>
  </r>
  <r>
    <n v="796490"/>
    <s v="Park Slope House -private room -1 block from metro"/>
    <x v="3757"/>
    <s v="Mike"/>
    <s v="281 11th Street"/>
    <n v="11215"/>
    <x v="1"/>
    <s v="South Slope"/>
    <n v="4066882"/>
    <n v="-7398841"/>
    <x v="0"/>
    <x v="70"/>
    <x v="2"/>
    <n v="5"/>
    <d v="2016-09-28T00:00:00"/>
    <n v="0.14000000000000001"/>
    <n v="1"/>
    <n v="6.9"/>
    <x v="0"/>
    <s v="Ruidoso"/>
    <s v="No considerar"/>
    <x v="0"/>
  </r>
  <r>
    <n v="820953"/>
    <s v="Entire Apt Yours! (5 Night Minimum)"/>
    <x v="3758"/>
    <s v="Amanda"/>
    <s v="6 Lombardy Street"/>
    <n v="11222"/>
    <x v="1"/>
    <s v="Greenpoint"/>
    <n v="4072166"/>
    <n v="-7394037"/>
    <x v="1"/>
    <x v="34"/>
    <x v="7"/>
    <n v="10"/>
    <d v="2019-01-01T00:00:00"/>
    <n v="0.13"/>
    <n v="1"/>
    <n v="6.9"/>
    <x v="0"/>
    <s v="Ruidoso"/>
    <s v="No considerar"/>
    <x v="0"/>
  </r>
  <r>
    <n v="788035"/>
    <s v="Room in 2 Bdr Apt in Nolita/Soho LES"/>
    <x v="3759"/>
    <s v="Luis"/>
    <s v="Feit 2"/>
    <n v="10012"/>
    <x v="0"/>
    <s v="Nolita"/>
    <n v="4072232"/>
    <n v="-7399343"/>
    <x v="0"/>
    <x v="45"/>
    <x v="7"/>
    <n v="46"/>
    <d v="2017-11-18T00:00:00"/>
    <n v="0.56999999999999995"/>
    <n v="1"/>
    <n v="5.6"/>
    <x v="0"/>
    <s v="Ruidoso"/>
    <s v="No considerar"/>
    <x v="0"/>
  </r>
  <r>
    <n v="912376"/>
    <s v="Room in cool Bushwick loft!"/>
    <x v="3760"/>
    <s v="Maria"/>
    <s v="885 Park Avenue"/>
    <n v="11206"/>
    <x v="1"/>
    <s v="Bedford-Stuyvesant"/>
    <n v="4069901"/>
    <n v="-7393967"/>
    <x v="0"/>
    <x v="266"/>
    <x v="0"/>
    <n v="4"/>
    <d v="2019-01-03T00:00:00"/>
    <n v="0.06"/>
    <n v="1"/>
    <n v="6.9"/>
    <x v="0"/>
    <s v="Ruidoso"/>
    <s v="No considerar"/>
    <x v="0"/>
  </r>
  <r>
    <n v="4663807"/>
    <s v="Entire 2 Bedroom Apartment - 20 min to Times Sqr"/>
    <x v="3761"/>
    <s v="Olga"/>
    <s v="527 West 148th Street"/>
    <n v="10031"/>
    <x v="0"/>
    <s v="Harlem"/>
    <n v="4082768"/>
    <n v="-7394737"/>
    <x v="1"/>
    <x v="59"/>
    <x v="12"/>
    <n v="2"/>
    <d v="2017-01-08T00:00:00"/>
    <n v="0.05"/>
    <n v="1"/>
    <n v="5.6"/>
    <x v="0"/>
    <s v="Ruidoso"/>
    <s v="No considerar"/>
    <x v="0"/>
  </r>
  <r>
    <n v="854033"/>
    <s v="1 BR in large full floor apartment"/>
    <x v="3762"/>
    <s v="Eddie"/>
    <s v="Pearl Street Lower Manhattan"/>
    <n v="10278"/>
    <x v="0"/>
    <s v="Civic Center"/>
    <n v="407123"/>
    <n v="-7399946"/>
    <x v="0"/>
    <x v="6"/>
    <x v="3"/>
    <n v="8"/>
    <d v="2019-04-21T00:00:00"/>
    <n v="0.11"/>
    <n v="1"/>
    <n v="5.6"/>
    <x v="0"/>
    <s v="Ruidoso"/>
    <s v="No considerar"/>
    <x v="0"/>
  </r>
  <r>
    <n v="3838056"/>
    <s v="Unique stylish garden apartment"/>
    <x v="3763"/>
    <s v="Ila"/>
    <s v="70 South 4th Street"/>
    <n v="11249"/>
    <x v="1"/>
    <s v="Williamsburg"/>
    <n v="4071241"/>
    <n v="-739653"/>
    <x v="1"/>
    <x v="20"/>
    <x v="3"/>
    <n v="0"/>
    <d v="2018-12-26T00:00:00"/>
    <n v="0.14000000000000001"/>
    <n v="1"/>
    <n v="7"/>
    <x v="0"/>
    <s v="Ruidoso"/>
    <s v="No considerar"/>
    <x v="0"/>
  </r>
  <r>
    <n v="6520350"/>
    <s v="The Kook House  - Rockaways BEST Summer House!!"/>
    <x v="3764"/>
    <s v="Michael"/>
    <s v="442 Beach 68th Street"/>
    <n v="11692"/>
    <x v="2"/>
    <s v="Arverne"/>
    <n v="4059399"/>
    <n v="-7379693"/>
    <x v="1"/>
    <x v="111"/>
    <x v="1"/>
    <n v="67"/>
    <d v="2019-07-07T00:00:00"/>
    <n v="1.34"/>
    <n v="5"/>
    <n v="6.24"/>
    <x v="0"/>
    <s v="Ruidoso"/>
    <s v="No considerar"/>
    <x v="0"/>
  </r>
  <r>
    <n v="775280"/>
    <s v="New-York Family Friendly 2bdr/2bath"/>
    <x v="3765"/>
    <s v="Marie"/>
    <s v="124 West 134th Street"/>
    <n v="10030"/>
    <x v="0"/>
    <s v="Harlem"/>
    <n v="4081381"/>
    <n v="-7394314"/>
    <x v="1"/>
    <x v="37"/>
    <x v="3"/>
    <n v="97"/>
    <d v="2019-06-28T00:00:00"/>
    <n v="1.25"/>
    <n v="1"/>
    <n v="5.6"/>
    <x v="0"/>
    <s v="Ruidoso"/>
    <s v="No considerar"/>
    <x v="0"/>
  </r>
  <r>
    <n v="777327"/>
    <s v="Cozy Quiet Sunny 1br Ditmas Park Close to Train"/>
    <x v="3766"/>
    <s v="Nataliya"/>
    <s v="397 Marlborough Road"/>
    <n v="11226"/>
    <x v="1"/>
    <s v="Flatbush"/>
    <n v="4064047"/>
    <n v="-7396388"/>
    <x v="1"/>
    <x v="3"/>
    <x v="2"/>
    <n v="52"/>
    <d v="2019-05-28T00:00:00"/>
    <n v="0.65"/>
    <n v="1"/>
    <n v="6.9"/>
    <x v="0"/>
    <s v="Ruidoso"/>
    <s v="No considerar"/>
    <x v="0"/>
  </r>
  <r>
    <n v="941179"/>
    <s v="Clean &amp; Cozy Brooklyn 1 BR Gem  - Great location!"/>
    <x v="3767"/>
    <s v="Michael"/>
    <s v="711 Nostrand Avenue"/>
    <n v="11216"/>
    <x v="1"/>
    <s v="Crown Heights"/>
    <n v="4067296"/>
    <n v="-739501"/>
    <x v="1"/>
    <x v="5"/>
    <x v="6"/>
    <n v="42"/>
    <d v="2019-05-20T00:00:00"/>
    <n v="0.72"/>
    <n v="1"/>
    <n v="6.9"/>
    <x v="0"/>
    <s v="Ruidoso"/>
    <s v="No considerar"/>
    <x v="0"/>
  </r>
  <r>
    <n v="3880588"/>
    <s v="Penthouse Apt with Roofdeck"/>
    <x v="3768"/>
    <s v="Taz And Nayyirah"/>
    <s v="Lumber Boys 699"/>
    <n v="10016"/>
    <x v="0"/>
    <s v="Murray Hill"/>
    <n v="4074712"/>
    <n v="-7397434"/>
    <x v="1"/>
    <x v="203"/>
    <x v="6"/>
    <n v="21"/>
    <d v="2018-12-31T00:00:00"/>
    <n v="0.36"/>
    <n v="1"/>
    <n v="5.6"/>
    <x v="0"/>
    <s v="Ruidoso"/>
    <s v="No considerar"/>
    <x v="0"/>
  </r>
  <r>
    <n v="773993"/>
    <s v="Upper East Side Oasis!"/>
    <x v="3769"/>
    <s v="Santina"/>
    <s v="Eleanor Roosevelt High School 411"/>
    <n v="10021"/>
    <x v="0"/>
    <s v="Upper East Side"/>
    <n v="4077032"/>
    <n v="-7395331"/>
    <x v="0"/>
    <x v="12"/>
    <x v="6"/>
    <n v="138"/>
    <d v="2019-07-07T00:00:00"/>
    <n v="2.06"/>
    <n v="1"/>
    <n v="5.6"/>
    <x v="0"/>
    <s v="Ruidoso"/>
    <s v="No considerar"/>
    <x v="0"/>
  </r>
  <r>
    <n v="773844"/>
    <s v="2 Beautiful Large Rooms/Fort Greene"/>
    <x v="3770"/>
    <s v="Hannah"/>
    <s v="130 Vanderbilt Avenue"/>
    <n v="11205"/>
    <x v="1"/>
    <s v="Fort Greene"/>
    <n v="4069377"/>
    <n v="-7397009"/>
    <x v="0"/>
    <x v="11"/>
    <x v="10"/>
    <n v="1"/>
    <d v="2018-09-30T00:00:00"/>
    <n v="0.11"/>
    <n v="1"/>
    <n v="6.9"/>
    <x v="0"/>
    <s v="Ruidoso"/>
    <s v="No considerar"/>
    <x v="0"/>
  </r>
  <r>
    <n v="773497"/>
    <s v="Great spot in Brooklyn"/>
    <x v="3771"/>
    <s v="Santiago"/>
    <s v="592 Willoughby Avenue"/>
    <n v="11206"/>
    <x v="1"/>
    <s v="Bedford-Stuyvesant"/>
    <n v="4069407"/>
    <n v="-7394551"/>
    <x v="2"/>
    <x v="17"/>
    <x v="1"/>
    <n v="0"/>
    <d v="2017-12-18T00:00:00"/>
    <n v="0.39"/>
    <n v="1"/>
    <n v="6.9"/>
    <x v="0"/>
    <s v="Ruidoso"/>
    <s v="No considerar"/>
    <x v="0"/>
  </r>
  <r>
    <n v="3272721"/>
    <s v="Beautiful Penthouse Apt - Brooklyn"/>
    <x v="3772"/>
    <s v="Arun"/>
    <s v="876 Pacific Street"/>
    <n v="11238"/>
    <x v="1"/>
    <s v="Prospect Heights"/>
    <n v="4068033"/>
    <n v="-7396528"/>
    <x v="1"/>
    <x v="81"/>
    <x v="2"/>
    <n v="5"/>
    <d v="2016-01-05T00:00:00"/>
    <n v="0.08"/>
    <n v="1"/>
    <n v="6.9"/>
    <x v="0"/>
    <s v="Ruidoso"/>
    <s v="No considerar"/>
    <x v="0"/>
  </r>
  <r>
    <n v="826603"/>
    <s v="No Longer Available Brooklyn Brownstone"/>
    <x v="3773"/>
    <s v="Kat"/>
    <s v="1092 Pacific Street"/>
    <n v="11238"/>
    <x v="1"/>
    <s v="Crown Heights"/>
    <n v="4067828"/>
    <n v="-7395646"/>
    <x v="0"/>
    <x v="19"/>
    <x v="6"/>
    <n v="37"/>
    <d v="2015-11-10T00:00:00"/>
    <n v="0.52"/>
    <n v="1"/>
    <n v="6.9"/>
    <x v="0"/>
    <s v="Ruidoso"/>
    <s v="No considerar"/>
    <x v="0"/>
  </r>
  <r>
    <n v="772679"/>
    <s v="Very large, clean 1 BR apartment"/>
    <x v="3774"/>
    <s v="Tauheed"/>
    <s v="216 East 125th Street"/>
    <n v="10035"/>
    <x v="0"/>
    <s v="East Harlem"/>
    <n v="4080343"/>
    <n v="-7393514"/>
    <x v="1"/>
    <x v="61"/>
    <x v="0"/>
    <n v="22"/>
    <d v="2019-07-02T00:00:00"/>
    <n v="0.31"/>
    <n v="1"/>
    <n v="5.6"/>
    <x v="0"/>
    <s v="Ruidoso"/>
    <s v="No considerar"/>
    <x v="0"/>
  </r>
  <r>
    <n v="1300097"/>
    <s v="Marcel the Shell with Shoes On or Off, Whatever"/>
    <x v="3775"/>
    <s v="Shannon"/>
    <s v="154 Montague Street"/>
    <n v="11201"/>
    <x v="1"/>
    <s v="Brooklyn Heights"/>
    <n v="4069424"/>
    <n v="-7399313"/>
    <x v="0"/>
    <x v="255"/>
    <x v="1"/>
    <n v="0"/>
    <d v="2015-09-14T00:00:00"/>
    <n v="0.04"/>
    <n v="2"/>
    <n v="7.3"/>
    <x v="0"/>
    <s v="Ruidoso"/>
    <s v="No considerar"/>
    <x v="0"/>
  </r>
  <r>
    <n v="770960"/>
    <s v="Cozy 1 BR in Prospect Heights"/>
    <x v="3776"/>
    <s v="Stephane &amp; Hana"/>
    <s v="295 Saint Johns Place"/>
    <n v="11238"/>
    <x v="1"/>
    <s v="Prospect Heights"/>
    <n v="4067453"/>
    <n v="-7396759"/>
    <x v="1"/>
    <x v="4"/>
    <x v="0"/>
    <n v="13"/>
    <d v="2016-04-21T00:00:00"/>
    <n v="0.16"/>
    <n v="1"/>
    <n v="6.9"/>
    <x v="0"/>
    <s v="Ruidoso"/>
    <s v="No considerar"/>
    <x v="0"/>
  </r>
  <r>
    <n v="4096470"/>
    <s v="THE THOMPSON SUITE"/>
    <x v="3777"/>
    <s v="Debbie"/>
    <s v="496A Monroe Street"/>
    <n v="11221"/>
    <x v="1"/>
    <s v="Bedford-Stuyvesant"/>
    <n v="4068663"/>
    <n v="-739379"/>
    <x v="1"/>
    <x v="2"/>
    <x v="0"/>
    <n v="1"/>
    <d v="2019-07-01T00:00:00"/>
    <n v="1"/>
    <n v="1"/>
    <n v="6.9"/>
    <x v="0"/>
    <s v="Ruidoso"/>
    <s v="No considerar"/>
    <x v="0"/>
  </r>
  <r>
    <n v="812057"/>
    <s v="DEBBIE'S COZY RETREAT"/>
    <x v="3777"/>
    <s v="Debbie"/>
    <s v="350 Marcus Garvey Boulevard"/>
    <n v="11221"/>
    <x v="1"/>
    <s v="Bedford-Stuyvesant"/>
    <n v="4068509"/>
    <n v="-7393854"/>
    <x v="1"/>
    <x v="73"/>
    <x v="0"/>
    <n v="1"/>
    <d v="2013-01-01T00:00:00"/>
    <n v="0.01"/>
    <n v="1"/>
    <n v="6.9"/>
    <x v="0"/>
    <s v="Ruidoso"/>
    <s v="No considerar"/>
    <x v="0"/>
  </r>
  <r>
    <n v="770514"/>
    <s v="Studio in FlatIron, NYC !! "/>
    <x v="3778"/>
    <s v="Niki"/>
    <s v="29 East 22nd Street"/>
    <n v="10010"/>
    <x v="0"/>
    <s v="Flatiron District"/>
    <n v="4073997"/>
    <n v="-7398789"/>
    <x v="1"/>
    <x v="63"/>
    <x v="1"/>
    <n v="1"/>
    <d v="2014-09-22T00:00:00"/>
    <n v="0.02"/>
    <n v="1"/>
    <n v="5.6"/>
    <x v="0"/>
    <s v="Ruidoso"/>
    <s v="No considerar"/>
    <x v="0"/>
  </r>
  <r>
    <n v="769175"/>
    <s v="Gorgeous apt. steps from subway"/>
    <x v="3779"/>
    <s v="Amy"/>
    <s v="621 West 158th Street"/>
    <n v="10032"/>
    <x v="0"/>
    <s v="Washington Heights"/>
    <n v="4083556"/>
    <n v="-7394609"/>
    <x v="0"/>
    <x v="70"/>
    <x v="11"/>
    <n v="1"/>
    <d v="2017-07-01T00:00:00"/>
    <n v="0.04"/>
    <n v="1"/>
    <n v="5.6"/>
    <x v="0"/>
    <s v="Ruidoso"/>
    <s v="No considerar"/>
    <x v="0"/>
  </r>
  <r>
    <n v="4054450"/>
    <s v="Comfortable &amp; Spacious Home in NYC"/>
    <x v="3780"/>
    <s v="Charles"/>
    <s v="Westfield Market Place West 48th Street"/>
    <n v="10036"/>
    <x v="0"/>
    <s v="Hell's Kitchen"/>
    <n v="4076331"/>
    <n v="-7399262"/>
    <x v="1"/>
    <x v="318"/>
    <x v="0"/>
    <n v="24"/>
    <d v="2019-06-28T00:00:00"/>
    <n v="0.41"/>
    <n v="1"/>
    <n v="5.7"/>
    <x v="0"/>
    <s v="Ruidoso"/>
    <s v="No considerar"/>
    <x v="0"/>
  </r>
  <r>
    <n v="767761"/>
    <s v="Beautiful 1 br in Williamsburg"/>
    <x v="3781"/>
    <s v="Nathaniel"/>
    <s v="106 Roebling Street"/>
    <n v="11211"/>
    <x v="1"/>
    <s v="Williamsburg"/>
    <n v="4071572"/>
    <n v="-7395574"/>
    <x v="1"/>
    <x v="47"/>
    <x v="1"/>
    <n v="41"/>
    <d v="2018-06-29T00:00:00"/>
    <n v="0.52"/>
    <n v="1"/>
    <n v="6.9"/>
    <x v="0"/>
    <s v="Ruidoso"/>
    <s v="No considerar"/>
    <x v="0"/>
  </r>
  <r>
    <n v="6029809"/>
    <s v="Charming Brownstone apartment in Brooklyn"/>
    <x v="3782"/>
    <s v="Poppy"/>
    <s v="429 Bainbridge Street"/>
    <n v="11233"/>
    <x v="1"/>
    <s v="Bedford-Stuyvesant"/>
    <n v="4068245"/>
    <n v="-7391951"/>
    <x v="1"/>
    <x v="6"/>
    <x v="0"/>
    <n v="106"/>
    <d v="2019-07-05T00:00:00"/>
    <n v="2.2799999999999998"/>
    <n v="1"/>
    <n v="6.9"/>
    <x v="0"/>
    <s v="Ruidoso"/>
    <s v="No considerar"/>
    <x v="0"/>
  </r>
  <r>
    <n v="767983"/>
    <s v="Gorgeous Williamsburg Apt + balcony"/>
    <x v="3783"/>
    <s v="Miki &amp; Yacine"/>
    <s v="545 Metropolitan Avenue"/>
    <n v="11211"/>
    <x v="1"/>
    <s v="Williamsburg"/>
    <n v="4071435"/>
    <n v="-7395073"/>
    <x v="1"/>
    <x v="17"/>
    <x v="0"/>
    <n v="4"/>
    <d v="2015-12-31T00:00:00"/>
    <n v="0.05"/>
    <n v="1"/>
    <n v="6.9"/>
    <x v="0"/>
    <s v="Ruidoso"/>
    <s v="No considerar"/>
    <x v="0"/>
  </r>
  <r>
    <n v="1530919"/>
    <s v="2bd in heart of Soho/Little Italy!"/>
    <x v="3784"/>
    <s v="Manuel"/>
    <s v="129 Lafayette Street"/>
    <n v="10013"/>
    <x v="0"/>
    <s v="SoHo"/>
    <n v="4071908"/>
    <n v="-7399976"/>
    <x v="1"/>
    <x v="28"/>
    <x v="1"/>
    <n v="2"/>
    <d v="2015-03-18T00:00:00"/>
    <n v="0.03"/>
    <n v="1"/>
    <n v="5.6"/>
    <x v="0"/>
    <s v="Ruidoso"/>
    <s v="No considerar"/>
    <x v="0"/>
  </r>
  <r>
    <n v="2627951"/>
    <s v="Cozy private space in a brand new apartment"/>
    <x v="3785"/>
    <s v="Guyen"/>
    <s v="590 Ocean Avenue"/>
    <n v="11226"/>
    <x v="1"/>
    <s v="Flatbush"/>
    <n v="4064851"/>
    <n v="-7396121"/>
    <x v="0"/>
    <x v="69"/>
    <x v="1"/>
    <n v="7"/>
    <d v="2019-07-01T00:00:00"/>
    <n v="2.21"/>
    <n v="1"/>
    <n v="6.9"/>
    <x v="0"/>
    <s v="Ruidoso"/>
    <s v="No considerar"/>
    <x v="0"/>
  </r>
  <r>
    <n v="766964"/>
    <s v="Sublet Lovely Room in Astoria, 3-4 months"/>
    <x v="3786"/>
    <s v="Jenna"/>
    <s v="25-15 Newtown Avenue"/>
    <n v="11102"/>
    <x v="2"/>
    <s v="Astoria"/>
    <n v="4077016"/>
    <n v="-7392316"/>
    <x v="0"/>
    <x v="59"/>
    <x v="59"/>
    <n v="3"/>
    <d v="2012-11-10T00:00:00"/>
    <n v="0.04"/>
    <n v="5"/>
    <n v="6.24"/>
    <x v="0"/>
    <s v="Ruidoso"/>
    <s v="No considerar"/>
    <x v="0"/>
  </r>
  <r>
    <n v="3368427"/>
    <s v="Happy big family"/>
    <x v="3787"/>
    <s v="Alexander"/>
    <s v="39 Saint Pauls Place"/>
    <n v="11226"/>
    <x v="1"/>
    <s v="Flatbush"/>
    <n v="4065287"/>
    <n v="-7396353"/>
    <x v="0"/>
    <x v="237"/>
    <x v="1"/>
    <n v="0"/>
    <d v="2015-08-19T00:00:00"/>
    <n v="0.13"/>
    <n v="1"/>
    <n v="6.9"/>
    <x v="0"/>
    <s v="Ruidoso"/>
    <s v="No considerar"/>
    <x v="0"/>
  </r>
  <r>
    <n v="3288625"/>
    <s v="Sunny and Spacious 1BR Loft in Williamsburg"/>
    <x v="3788"/>
    <s v="Alexandra"/>
    <s v="134 South 4th Street"/>
    <n v="11211"/>
    <x v="1"/>
    <s v="Williamsburg"/>
    <n v="4071189"/>
    <n v="-7396282"/>
    <x v="1"/>
    <x v="91"/>
    <x v="10"/>
    <n v="0"/>
    <d v="2016-08-07T00:00:00"/>
    <n v="3.9"/>
    <n v="1"/>
    <n v="6.9"/>
    <x v="0"/>
    <s v="Ruidoso"/>
    <s v="No considerar"/>
    <x v="0"/>
  </r>
  <r>
    <n v="766542"/>
    <s v="Designer apt. in Williamsburg, NYC"/>
    <x v="3789"/>
    <s v="Ana"/>
    <s v="139 North 10th Street"/>
    <n v="11249"/>
    <x v="1"/>
    <s v="Williamsburg"/>
    <n v="4071988"/>
    <n v="-7395616"/>
    <x v="1"/>
    <x v="6"/>
    <x v="15"/>
    <n v="4"/>
    <d v="2013-09-04T00:00:00"/>
    <n v="0.05"/>
    <n v="1"/>
    <n v="6.9"/>
    <x v="0"/>
    <s v="Ruidoso"/>
    <s v="No considerar"/>
    <x v="0"/>
  </r>
  <r>
    <n v="779838"/>
    <s v="rent whole apt. classy 1-bedroom upper west side"/>
    <x v="3790"/>
    <s v="Vance"/>
    <s v="309 West 100th Street"/>
    <n v="10025"/>
    <x v="0"/>
    <s v="Upper West Side"/>
    <n v="407982"/>
    <n v="-7397173"/>
    <x v="1"/>
    <x v="15"/>
    <x v="6"/>
    <n v="8"/>
    <d v="2019-06-02T00:00:00"/>
    <n v="0.53"/>
    <n v="1"/>
    <n v="5.6"/>
    <x v="0"/>
    <s v="Ruidoso"/>
    <s v="No considerar"/>
    <x v="0"/>
  </r>
  <r>
    <n v="765569"/>
    <s v="Brand New, Boutique Brooklyn Condo"/>
    <x v="3791"/>
    <s v="Anna"/>
    <s v="156 Tillary Street"/>
    <n v="11201"/>
    <x v="1"/>
    <s v="Downtown Brooklyn"/>
    <n v="4069594"/>
    <n v="-7398375"/>
    <x v="1"/>
    <x v="91"/>
    <x v="35"/>
    <n v="64"/>
    <d v="2019-03-31T00:00:00"/>
    <n v="0.8"/>
    <n v="1"/>
    <n v="6.9"/>
    <x v="0"/>
    <s v="Ruidoso"/>
    <s v="No considerar"/>
    <x v="0"/>
  </r>
  <r>
    <n v="765563"/>
    <s v="Big Comfy Beds &amp; Breakfast on the Deck"/>
    <x v="3792"/>
    <s v="Norman"/>
    <s v="217-08 47th Road"/>
    <n v="11361"/>
    <x v="2"/>
    <s v="Bayside"/>
    <n v="4075666"/>
    <n v="-7376314"/>
    <x v="1"/>
    <x v="110"/>
    <x v="6"/>
    <n v="67"/>
    <d v="2019-06-20T00:00:00"/>
    <n v="0.95"/>
    <n v="5"/>
    <n v="6.24"/>
    <x v="0"/>
    <s v="Ruidoso"/>
    <s v="No considerar"/>
    <x v="0"/>
  </r>
  <r>
    <n v="765315"/>
    <s v="Bed &amp; Bathroom in Williamsburg Loft"/>
    <x v="3793"/>
    <s v="Susan"/>
    <s v="Junior High School 50 South 3rd Street"/>
    <n v="11211"/>
    <x v="1"/>
    <s v="Williamsburg"/>
    <n v="4071203"/>
    <n v="-7395993"/>
    <x v="0"/>
    <x v="89"/>
    <x v="6"/>
    <n v="91"/>
    <d v="2017-04-30T00:00:00"/>
    <n v="1.18"/>
    <n v="1"/>
    <n v="6.9"/>
    <x v="0"/>
    <s v="Ruidoso"/>
    <s v="No considerar"/>
    <x v="0"/>
  </r>
  <r>
    <n v="4756551"/>
    <s v="Bedroom w/Private Bath"/>
    <x v="3794"/>
    <s v="Sheena"/>
    <s v="660 Flatbush Avenue"/>
    <n v="11225"/>
    <x v="1"/>
    <s v="Prospect-Lefferts Gardens"/>
    <n v="4065701"/>
    <n v="-7396055"/>
    <x v="0"/>
    <x v="46"/>
    <x v="6"/>
    <n v="139"/>
    <d v="2019-06-18T00:00:00"/>
    <n v="2.5299999999999998"/>
    <n v="1"/>
    <n v="6.9"/>
    <x v="0"/>
    <s v="Ruidoso"/>
    <s v="No considerar"/>
    <x v="0"/>
  </r>
  <r>
    <n v="2080709"/>
    <s v="Awesome Bedroom close to Manhattan!"/>
    <x v="3795"/>
    <s v="Rob"/>
    <s v="310 McGuinness Boulevard"/>
    <n v="11222"/>
    <x v="1"/>
    <s v="Greenpoint"/>
    <n v="4073303"/>
    <n v="-7395153"/>
    <x v="0"/>
    <x v="72"/>
    <x v="6"/>
    <n v="19"/>
    <d v="2016-01-05T00:00:00"/>
    <n v="0.28000000000000003"/>
    <n v="1"/>
    <n v="6.9"/>
    <x v="0"/>
    <s v="Ruidoso"/>
    <s v="No considerar"/>
    <x v="0"/>
  </r>
  <r>
    <n v="6684189"/>
    <s v="PRETTY CLINTON HILL BROWNSTONE!"/>
    <x v="3796"/>
    <s v="Nadine"/>
    <s v="10 Quincy Street"/>
    <n v="11238"/>
    <x v="1"/>
    <s v="Clinton Hill"/>
    <n v="4068542"/>
    <n v="-7396103"/>
    <x v="1"/>
    <x v="111"/>
    <x v="3"/>
    <n v="28"/>
    <d v="2019-06-23T00:00:00"/>
    <n v="0.57999999999999996"/>
    <n v="1"/>
    <n v="7"/>
    <x v="0"/>
    <s v="Ruidoso"/>
    <s v="No considerar"/>
    <x v="0"/>
  </r>
  <r>
    <n v="1455804"/>
    <s v="One Bedroom Apt Near Central Park"/>
    <x v="3797"/>
    <s v="Abigail"/>
    <s v="West 116th Street Morningside Heights"/>
    <n v="10026"/>
    <x v="0"/>
    <s v="Morningside Heights"/>
    <n v="408057"/>
    <n v="-7395826"/>
    <x v="1"/>
    <x v="9"/>
    <x v="6"/>
    <n v="1"/>
    <d v="2017-10-28T00:00:00"/>
    <n v="0.05"/>
    <n v="1"/>
    <n v="5.6"/>
    <x v="0"/>
    <s v="Ruidoso"/>
    <s v="No considerar"/>
    <x v="0"/>
  </r>
  <r>
    <n v="2224417"/>
    <s v="Spacious, bright, heart of Bushwick"/>
    <x v="3798"/>
    <s v="Assaf"/>
    <s v="259 Stanhope Street"/>
    <n v="11237"/>
    <x v="1"/>
    <s v="Bushwick"/>
    <n v="4070147"/>
    <n v="-7392005"/>
    <x v="1"/>
    <x v="28"/>
    <x v="2"/>
    <n v="11"/>
    <d v="2017-09-30T00:00:00"/>
    <n v="0.27"/>
    <n v="1"/>
    <n v="6.9"/>
    <x v="0"/>
    <s v="Ruidoso"/>
    <s v="No considerar"/>
    <x v="0"/>
  </r>
  <r>
    <n v="763965"/>
    <s v="East Harlem Studio"/>
    <x v="3799"/>
    <s v="Mariko"/>
    <s v="Harlem River Drive Manhattan Community Board 11"/>
    <n v="10035"/>
    <x v="0"/>
    <s v="East Harlem"/>
    <n v="4080826"/>
    <n v="-7393401"/>
    <x v="1"/>
    <x v="19"/>
    <x v="3"/>
    <n v="24"/>
    <d v="2015-03-02T00:00:00"/>
    <n v="0.3"/>
    <n v="1"/>
    <n v="5.6"/>
    <x v="0"/>
    <s v="Ruidoso"/>
    <s v="No considerar"/>
    <x v="0"/>
  </r>
  <r>
    <n v="3122636"/>
    <s v="East Village - Family friendly, specious and quiet"/>
    <x v="3800"/>
    <s v="Alon &amp; Adi"/>
    <s v="1381 Lexington Avenue"/>
    <n v="10128"/>
    <x v="0"/>
    <s v="Upper East Side"/>
    <n v="4078276"/>
    <n v="-7395299"/>
    <x v="1"/>
    <x v="21"/>
    <x v="2"/>
    <n v="22"/>
    <d v="2019-04-26T00:00:00"/>
    <n v="0.36"/>
    <n v="1"/>
    <n v="5.6"/>
    <x v="0"/>
    <s v="Ruidoso"/>
    <s v="No considerar"/>
    <x v="0"/>
  </r>
  <r>
    <n v="797696"/>
    <s v="Prime Williamsburg location with private deck"/>
    <x v="3801"/>
    <s v="Suzanne"/>
    <s v="284 South 9th Street"/>
    <n v="11211"/>
    <x v="1"/>
    <s v="Williamsburg"/>
    <n v="4070773"/>
    <n v="-739566"/>
    <x v="0"/>
    <x v="114"/>
    <x v="6"/>
    <n v="32"/>
    <d v="2017-08-19T00:00:00"/>
    <n v="0.4"/>
    <n v="1"/>
    <n v="6.9"/>
    <x v="0"/>
    <s v="Ruidoso"/>
    <s v="No considerar"/>
    <x v="0"/>
  </r>
  <r>
    <n v="766814"/>
    <s v="Adorable Midtown West Studio!"/>
    <x v="3802"/>
    <s v="Caitlin"/>
    <s v="One MiMA Tower 460"/>
    <n v="10036"/>
    <x v="0"/>
    <s v="Hell's Kitchen"/>
    <n v="40759"/>
    <n v="-739953"/>
    <x v="1"/>
    <x v="45"/>
    <x v="1"/>
    <n v="0"/>
    <d v="2019-07-03T00:00:00"/>
    <n v="0.02"/>
    <n v="1"/>
    <n v="5.6"/>
    <x v="0"/>
    <s v="Ruidoso"/>
    <s v="No considerar"/>
    <x v="0"/>
  </r>
  <r>
    <n v="987616"/>
    <s v="5 Bdrm Historic Brownstone Triplex"/>
    <x v="3803"/>
    <s v="Emily"/>
    <s v="32 Strong Place"/>
    <n v="11231"/>
    <x v="1"/>
    <s v="Cobble Hill"/>
    <n v="4068556"/>
    <n v="-7399779"/>
    <x v="1"/>
    <x v="40"/>
    <x v="2"/>
    <n v="12"/>
    <d v="2016-08-20T00:00:00"/>
    <n v="0.17"/>
    <n v="1"/>
    <n v="7"/>
    <x v="0"/>
    <s v="Ruidoso"/>
    <s v="No considerar"/>
    <x v="0"/>
  </r>
  <r>
    <n v="761835"/>
    <s v="Apto 2 bed $80 night per person"/>
    <x v="3804"/>
    <s v="Joao Lucas"/>
    <s v="21-33 31st Road"/>
    <n v="11106"/>
    <x v="2"/>
    <s v="Astoria"/>
    <n v="4076605"/>
    <n v="-7392922"/>
    <x v="0"/>
    <x v="15"/>
    <x v="6"/>
    <n v="72"/>
    <d v="2019-06-30T00:00:00"/>
    <n v="0.89"/>
    <n v="5"/>
    <n v="6.24"/>
    <x v="0"/>
    <s v="Ruidoso"/>
    <s v="No considerar"/>
    <x v="0"/>
  </r>
  <r>
    <n v="992977"/>
    <s v="Park Slope Pre-War Apartment"/>
    <x v="3805"/>
    <s v="Shahdiya"/>
    <s v="861 President Street"/>
    <n v="11215"/>
    <x v="1"/>
    <s v="Park Slope"/>
    <n v="4067359"/>
    <n v="-7397434"/>
    <x v="1"/>
    <x v="6"/>
    <x v="28"/>
    <n v="1"/>
    <d v="2013-08-01T00:00:00"/>
    <n v="0.01"/>
    <n v="1"/>
    <n v="6.9"/>
    <x v="0"/>
    <s v="Ruidoso"/>
    <s v="No considerar"/>
    <x v="0"/>
  </r>
  <r>
    <n v="3811757"/>
    <s v="Elegant Gramercy Park Studio"/>
    <x v="3806"/>
    <s v="Andre"/>
    <s v="115 East 22nd Street"/>
    <n v="10010"/>
    <x v="0"/>
    <s v="Flatiron District"/>
    <n v="4073923"/>
    <n v="-7398589"/>
    <x v="1"/>
    <x v="158"/>
    <x v="11"/>
    <n v="10"/>
    <d v="2016-08-13T00:00:00"/>
    <n v="0.17"/>
    <n v="1"/>
    <n v="5.6"/>
    <x v="0"/>
    <s v="Ruidoso"/>
    <s v="No considerar"/>
    <x v="0"/>
  </r>
  <r>
    <n v="876355"/>
    <s v="Large 1BR Columbia University"/>
    <x v="3807"/>
    <s v="Vivian"/>
    <s v="100 La Salle Street"/>
    <n v="10027"/>
    <x v="0"/>
    <s v="Morningside Heights"/>
    <n v="4081368"/>
    <n v="-7395942"/>
    <x v="1"/>
    <x v="29"/>
    <x v="11"/>
    <n v="5"/>
    <d v="2019-01-19T00:00:00"/>
    <n v="7.0000000000000007E-2"/>
    <n v="1"/>
    <n v="5.6"/>
    <x v="0"/>
    <s v="Ruidoso"/>
    <s v="Dentro del presupuesto"/>
    <x v="0"/>
  </r>
  <r>
    <n v="6545310"/>
    <s v="House of Music and Art, Small Happy ROom"/>
    <x v="3808"/>
    <s v="Clay"/>
    <s v="1009 Willoughby Avenue"/>
    <n v="11221"/>
    <x v="1"/>
    <s v="Bushwick"/>
    <n v="4069918"/>
    <n v="-7392886"/>
    <x v="0"/>
    <x v="132"/>
    <x v="6"/>
    <n v="32"/>
    <d v="2019-06-16T00:00:00"/>
    <n v="0.64"/>
    <n v="1"/>
    <n v="6.9"/>
    <x v="0"/>
    <s v="Ruidoso"/>
    <s v="No considerar"/>
    <x v="0"/>
  </r>
  <r>
    <n v="6071347"/>
    <s v="Cozy, Entire Apt, Close to L train"/>
    <x v="3809"/>
    <s v="Marcel"/>
    <s v="1597 Gates Avenue"/>
    <n v="11237"/>
    <x v="1"/>
    <s v="Bushwick"/>
    <n v="4070069"/>
    <n v="-7391114"/>
    <x v="1"/>
    <x v="65"/>
    <x v="2"/>
    <n v="8"/>
    <d v="2017-09-08T00:00:00"/>
    <n v="0.16"/>
    <n v="1"/>
    <n v="6.9"/>
    <x v="0"/>
    <s v="Ruidoso"/>
    <s v="Dentro del presupuesto"/>
    <x v="0"/>
  </r>
  <r>
    <n v="756655"/>
    <s v="Light-Filled Prospect Height Apt."/>
    <x v="3810"/>
    <s v="Randy"/>
    <s v="882 Atlantic Avenue"/>
    <n v="11238"/>
    <x v="1"/>
    <s v="Prospect Heights"/>
    <n v="4068116"/>
    <n v="-7396559"/>
    <x v="1"/>
    <x v="0"/>
    <x v="0"/>
    <n v="61"/>
    <d v="2017-05-22T00:00:00"/>
    <n v="0.76"/>
    <n v="1"/>
    <n v="6.9"/>
    <x v="0"/>
    <s v="Ruidoso"/>
    <s v="No considerar"/>
    <x v="0"/>
  </r>
  <r>
    <n v="1777007"/>
    <s v="Space For guest"/>
    <x v="3811"/>
    <s v="Aude"/>
    <s v="Gateway Plaza 100 345"/>
    <n v="10280"/>
    <x v="0"/>
    <s v="Battery Park City"/>
    <n v="4071078"/>
    <n v="-7401623"/>
    <x v="2"/>
    <x v="59"/>
    <x v="1"/>
    <n v="205"/>
    <d v="2019-06-15T00:00:00"/>
    <n v="3.04"/>
    <n v="1"/>
    <n v="5.6"/>
    <x v="0"/>
    <s v="Ruidoso"/>
    <s v="No considerar"/>
    <x v="0"/>
  </r>
  <r>
    <n v="755703"/>
    <s v="Room: King size bed + private bath"/>
    <x v="3812"/>
    <s v="Oliver"/>
    <s v="181 Troutman Street"/>
    <n v="11206"/>
    <x v="1"/>
    <s v="Bushwick"/>
    <n v="4070118"/>
    <n v="-7392826"/>
    <x v="0"/>
    <x v="59"/>
    <x v="0"/>
    <n v="10"/>
    <d v="2015-10-27T00:00:00"/>
    <n v="0.15"/>
    <n v="1"/>
    <n v="6.9"/>
    <x v="0"/>
    <s v="Ruidoso"/>
    <s v="No considerar"/>
    <x v="0"/>
  </r>
  <r>
    <n v="755684"/>
    <s v="Cozy Soho Studio Loft Apt Bleecker "/>
    <x v="3813"/>
    <s v="Sandra"/>
    <s v="New York University Bond Street"/>
    <n v="10012"/>
    <x v="0"/>
    <s v="Greenwich Village"/>
    <n v="4072714"/>
    <n v="-7399581"/>
    <x v="1"/>
    <x v="227"/>
    <x v="12"/>
    <n v="1"/>
    <d v="2013-01-04T00:00:00"/>
    <n v="0.01"/>
    <n v="1"/>
    <n v="5.6"/>
    <x v="0"/>
    <s v="Ruidoso"/>
    <s v="No considerar"/>
    <x v="0"/>
  </r>
  <r>
    <n v="5191617"/>
    <s v="Cozy Room in Clinton Hill, Bk"/>
    <x v="3814"/>
    <s v="Vaida"/>
    <s v="279 Skillman Street"/>
    <n v="11205"/>
    <x v="1"/>
    <s v="Bedford-Stuyvesant"/>
    <n v="4068977"/>
    <n v="-7395603"/>
    <x v="0"/>
    <x v="9"/>
    <x v="1"/>
    <n v="1"/>
    <d v="2015-08-31T00:00:00"/>
    <n v="0.02"/>
    <n v="1"/>
    <n v="6.9"/>
    <x v="0"/>
    <s v="Ruidoso"/>
    <s v="No considerar"/>
    <x v="0"/>
  </r>
  <r>
    <n v="2323502"/>
    <s v="Cute &amp; cozy room in Ridgewood"/>
    <x v="3815"/>
    <s v="Vanessa"/>
    <s v="1702 Gates Avenue"/>
    <n v="11385"/>
    <x v="2"/>
    <s v="Ridgewood"/>
    <n v="4070206"/>
    <n v="-7390936"/>
    <x v="0"/>
    <x v="36"/>
    <x v="0"/>
    <n v="106"/>
    <d v="2019-07-01T00:00:00"/>
    <n v="1.61"/>
    <n v="5"/>
    <n v="6.24"/>
    <x v="0"/>
    <s v="Ruidoso"/>
    <s v="No considerar"/>
    <x v="0"/>
  </r>
  <r>
    <n v="5805232"/>
    <s v="Comfortable room near everything"/>
    <x v="3816"/>
    <s v="Noah"/>
    <s v="22-22 26th Street"/>
    <n v="11105"/>
    <x v="2"/>
    <s v="Ditmars Steinway"/>
    <n v="407778"/>
    <n v="-739144"/>
    <x v="0"/>
    <x v="5"/>
    <x v="1"/>
    <n v="0"/>
    <d v="2015-07-19T00:00:00"/>
    <n v="0.02"/>
    <n v="5"/>
    <n v="6.24"/>
    <x v="0"/>
    <s v="Ruidoso"/>
    <s v="No considerar"/>
    <x v="0"/>
  </r>
  <r>
    <n v="1279234"/>
    <s v="Massive, sunny 1-br in Brooklyn"/>
    <x v="3817"/>
    <s v="Ezequiel"/>
    <s v="1579 Bedford Avenue"/>
    <n v="11225"/>
    <x v="1"/>
    <s v="Crown Heights"/>
    <n v="4066886"/>
    <n v="-7395412"/>
    <x v="1"/>
    <x v="3"/>
    <x v="37"/>
    <n v="4"/>
    <d v="2017-08-20T00:00:00"/>
    <n v="7.0000000000000007E-2"/>
    <n v="1"/>
    <n v="6.9"/>
    <x v="0"/>
    <s v="Ruidoso"/>
    <s v="No considerar"/>
    <x v="0"/>
  </r>
  <r>
    <n v="4053471"/>
    <s v="Apartment in Heart of Greenpoint"/>
    <x v="3818"/>
    <s v="Molly"/>
    <s v="626 Leonard Street"/>
    <n v="11222"/>
    <x v="1"/>
    <s v="Greenpoint"/>
    <n v="4072607"/>
    <n v="-7395103"/>
    <x v="0"/>
    <x v="70"/>
    <x v="6"/>
    <n v="26"/>
    <d v="2019-06-20T00:00:00"/>
    <n v="0.45"/>
    <n v="1"/>
    <n v="6.9"/>
    <x v="0"/>
    <s v="Ruidoso"/>
    <s v="No considerar"/>
    <x v="0"/>
  </r>
  <r>
    <n v="4053517"/>
    <s v="Two-Bedroom Greenpoint Apartment"/>
    <x v="3818"/>
    <s v="Molly"/>
    <s v="173 Eckford Street"/>
    <n v="11222"/>
    <x v="1"/>
    <s v="Greenpoint"/>
    <n v="4072527"/>
    <n v="-7395016"/>
    <x v="1"/>
    <x v="319"/>
    <x v="6"/>
    <n v="31"/>
    <d v="2019-06-02T00:00:00"/>
    <n v="0.54"/>
    <n v="1"/>
    <n v="6.9"/>
    <x v="0"/>
    <s v="Ruidoso"/>
    <s v="No considerar"/>
    <x v="0"/>
  </r>
  <r>
    <n v="753983"/>
    <s v="Super Cute Upper West Side Apt!!"/>
    <x v="3819"/>
    <s v="Shaina"/>
    <s v="243 West 107th Street"/>
    <n v="10025"/>
    <x v="0"/>
    <s v="Upper West Side"/>
    <n v="4080193"/>
    <n v="-7396703"/>
    <x v="0"/>
    <x v="123"/>
    <x v="3"/>
    <n v="75"/>
    <d v="2019-07-01T00:00:00"/>
    <n v="0.93"/>
    <n v="1"/>
    <n v="5.6"/>
    <x v="0"/>
    <s v="Ruidoso"/>
    <s v="Dentro del presupuesto"/>
    <x v="0"/>
  </r>
  <r>
    <n v="1132907"/>
    <s v="1 BDR in Greenwich Village Full APT"/>
    <x v="3820"/>
    <s v="Tim"/>
    <s v="MacDougal-Sullivan Gardens Historic District MacDougal Street"/>
    <n v="10012"/>
    <x v="0"/>
    <s v="Greenwich Village"/>
    <n v="4072855"/>
    <n v="-7400136"/>
    <x v="1"/>
    <x v="17"/>
    <x v="6"/>
    <n v="26"/>
    <d v="2017-05-21T00:00:00"/>
    <n v="0.35"/>
    <n v="1"/>
    <n v="5.6"/>
    <x v="0"/>
    <s v="Ruidoso"/>
    <s v="No considerar"/>
    <x v="0"/>
  </r>
  <r>
    <n v="753687"/>
    <s v="Mitchell Manor"/>
    <x v="3821"/>
    <s v="Nicole"/>
    <s v="1600 Fulton Street"/>
    <n v="11213"/>
    <x v="1"/>
    <s v="Bedford-Stuyvesant"/>
    <n v="4067958"/>
    <n v="-7393687"/>
    <x v="1"/>
    <x v="0"/>
    <x v="0"/>
    <n v="104"/>
    <d v="2019-06-24T00:00:00"/>
    <n v="1.36"/>
    <n v="1"/>
    <n v="6.9"/>
    <x v="0"/>
    <s v="Ruidoso"/>
    <s v="No considerar"/>
    <x v="0"/>
  </r>
  <r>
    <n v="2716009"/>
    <s v="Large Two Bedroom Brooklyn Loft"/>
    <x v="3822"/>
    <s v="Naz"/>
    <s v="20 Verona Street"/>
    <n v="11231"/>
    <x v="1"/>
    <s v="Red Hook"/>
    <n v="4067795"/>
    <n v="-7400747"/>
    <x v="1"/>
    <x v="17"/>
    <x v="6"/>
    <n v="17"/>
    <d v="2019-07-03T00:00:00"/>
    <n v="1.68"/>
    <n v="1"/>
    <n v="6.9"/>
    <x v="0"/>
    <s v="Ruidoso"/>
    <s v="No considerar"/>
    <x v="0"/>
  </r>
  <r>
    <n v="2966685"/>
    <s v="Charming West Village Studio - Amazing Location!"/>
    <x v="3823"/>
    <s v="Quyen"/>
    <s v="Christopher Street-Sheridan Square 7th Avenue South"/>
    <n v="10014"/>
    <x v="0"/>
    <s v="West Village"/>
    <n v="4073279"/>
    <n v="-7400322"/>
    <x v="1"/>
    <x v="132"/>
    <x v="6"/>
    <n v="13"/>
    <d v="2018-11-25T00:00:00"/>
    <n v="0.55000000000000004"/>
    <n v="1"/>
    <n v="5.6"/>
    <x v="0"/>
    <s v="Ruidoso"/>
    <s v="No considerar"/>
    <x v="0"/>
  </r>
  <r>
    <n v="753399"/>
    <s v="SoHo Loft - The One"/>
    <x v="3824"/>
    <s v="Philip"/>
    <s v="Little Singer Building 561"/>
    <n v="10003"/>
    <x v="0"/>
    <s v="SoHo"/>
    <n v="4072408"/>
    <n v="-7399823"/>
    <x v="1"/>
    <x v="152"/>
    <x v="10"/>
    <n v="10"/>
    <d v="2019-04-28T00:00:00"/>
    <n v="0.22"/>
    <n v="1"/>
    <n v="5.7"/>
    <x v="0"/>
    <s v="Ruidoso"/>
    <s v="No considerar"/>
    <x v="0"/>
  </r>
  <r>
    <n v="752783"/>
    <s v="LUXURY BROOKLYN LOFT STEPS TO PARK &amp; SUBWAY"/>
    <x v="3825"/>
    <s v="Eric And Aoife"/>
    <s v="Fort Hamilton Parkway (F G)"/>
    <n v="11218"/>
    <x v="1"/>
    <s v="Windsor Terrace"/>
    <n v="4065142"/>
    <n v="-7397601"/>
    <x v="1"/>
    <x v="51"/>
    <x v="18"/>
    <n v="52"/>
    <d v="2017-06-24T00:00:00"/>
    <n v="0.64"/>
    <n v="1"/>
    <n v="6.9"/>
    <x v="0"/>
    <s v="Ruidoso"/>
    <s v="No considerar"/>
    <x v="0"/>
  </r>
  <r>
    <n v="752366"/>
    <s v="Big, close to subway, 3 stops from the city"/>
    <x v="3826"/>
    <s v="Dana"/>
    <s v="42-15 34th Avenue"/>
    <n v="11103"/>
    <x v="2"/>
    <s v="Astoria"/>
    <n v="4075583"/>
    <n v="-7391839"/>
    <x v="1"/>
    <x v="14"/>
    <x v="0"/>
    <n v="17"/>
    <d v="2019-03-15T00:00:00"/>
    <n v="0.31"/>
    <n v="5"/>
    <n v="6.24"/>
    <x v="0"/>
    <s v="Ruidoso"/>
    <s v="No considerar"/>
    <x v="0"/>
  </r>
  <r>
    <n v="752202"/>
    <s v="Historic Mansion, Comfortable Room"/>
    <x v="3827"/>
    <s v="Emily"/>
    <s v="20 New York Avenue"/>
    <n v="11216"/>
    <x v="1"/>
    <s v="Bedford-Stuyvesant"/>
    <n v="4067968"/>
    <n v="-7394715"/>
    <x v="0"/>
    <x v="6"/>
    <x v="1"/>
    <n v="113"/>
    <d v="2018-08-27T00:00:00"/>
    <n v="1.43"/>
    <n v="1"/>
    <n v="6.9"/>
    <x v="0"/>
    <s v="Ruidoso"/>
    <s v="No considerar"/>
    <x v="0"/>
  </r>
  <r>
    <n v="1847096"/>
    <s v="Beautiful 1BR in East Village!"/>
    <x v="3828"/>
    <s v="Camille"/>
    <s v="444 East 13th Street"/>
    <n v="10009"/>
    <x v="0"/>
    <s v="East Village"/>
    <n v="4072969"/>
    <n v="-7398151"/>
    <x v="1"/>
    <x v="38"/>
    <x v="2"/>
    <n v="9"/>
    <d v="2016-06-05T00:00:00"/>
    <n v="0.13"/>
    <n v="1"/>
    <n v="5.6"/>
    <x v="0"/>
    <s v="Ruidoso"/>
    <s v="No considerar"/>
    <x v="0"/>
  </r>
  <r>
    <n v="767967"/>
    <s v="Studio in Chelsea"/>
    <x v="3829"/>
    <s v="Lior"/>
    <s v="The High Line West 23rd Street"/>
    <n v="10011"/>
    <x v="0"/>
    <s v="Chelsea"/>
    <n v="4075039"/>
    <n v="-7400287"/>
    <x v="1"/>
    <x v="49"/>
    <x v="7"/>
    <n v="2"/>
    <d v="2019-03-19T00:00:00"/>
    <n v="0.5"/>
    <n v="1"/>
    <n v="5.6"/>
    <x v="0"/>
    <s v="Ruidoso"/>
    <s v="No considerar"/>
    <x v="0"/>
  </r>
  <r>
    <n v="2440173"/>
    <s v="Theater District Studio (Sleeps 4)"/>
    <x v="3830"/>
    <s v="Redi"/>
    <s v="Manhattan Jeep Chrysler Dodge Ram 678"/>
    <n v="10019"/>
    <x v="0"/>
    <s v="Hell's Kitchen"/>
    <n v="4076453"/>
    <n v="-7399515"/>
    <x v="1"/>
    <x v="320"/>
    <x v="6"/>
    <n v="8"/>
    <d v="2017-03-13T00:00:00"/>
    <n v="0.13"/>
    <n v="1"/>
    <n v="5.6"/>
    <x v="0"/>
    <s v="Ruidoso"/>
    <s v="No considerar"/>
    <x v="0"/>
  </r>
  <r>
    <n v="6314794"/>
    <s v="Bright Room at the Hudson!"/>
    <x v="3831"/>
    <s v="Siobhan"/>
    <s v="684 Riverside Drive"/>
    <n v="10031"/>
    <x v="0"/>
    <s v="Harlem"/>
    <n v="4082782"/>
    <n v="-7395155"/>
    <x v="0"/>
    <x v="64"/>
    <x v="1"/>
    <n v="0"/>
    <d v="2019-05-01T00:00:00"/>
    <n v="0.03"/>
    <n v="1"/>
    <n v="5.6"/>
    <x v="0"/>
    <s v="Ruidoso"/>
    <s v="No considerar"/>
    <x v="0"/>
  </r>
  <r>
    <n v="749896"/>
    <s v="1 Bed Williamsburg Apt, Amazing Loc"/>
    <x v="3832"/>
    <s v="Phil"/>
    <s v="149 North 8th Street"/>
    <n v="11249"/>
    <x v="1"/>
    <s v="Williamsburg"/>
    <n v="407189"/>
    <n v="-7395725"/>
    <x v="1"/>
    <x v="91"/>
    <x v="0"/>
    <n v="3"/>
    <d v="2016-10-15T00:00:00"/>
    <n v="0.05"/>
    <n v="1"/>
    <n v="6.9"/>
    <x v="0"/>
    <s v="Ruidoso"/>
    <s v="No considerar"/>
    <x v="0"/>
  </r>
  <r>
    <n v="6131266"/>
    <s v="BIG SUNNY ROOM IN CROWN HEIGHTS"/>
    <x v="3833"/>
    <s v="Ali"/>
    <s v="602 Sterling Place"/>
    <n v="11238"/>
    <x v="1"/>
    <s v="Crown Heights"/>
    <n v="4067331"/>
    <n v="-7395863"/>
    <x v="0"/>
    <x v="75"/>
    <x v="1"/>
    <n v="1"/>
    <d v="2015-05-15T00:00:00"/>
    <n v="0.02"/>
    <n v="1"/>
    <n v="6.9"/>
    <x v="0"/>
    <s v="Ruidoso"/>
    <s v="No considerar"/>
    <x v="0"/>
  </r>
  <r>
    <n v="749108"/>
    <s v="Cozy 4 BR Brooklyn townhouse in Clinton Hill"/>
    <x v="3834"/>
    <s v="Molly"/>
    <s v="416 Grand Avenue"/>
    <n v="11238"/>
    <x v="1"/>
    <s v="Clinton Hill"/>
    <n v="4068391"/>
    <n v="-7396201"/>
    <x v="1"/>
    <x v="321"/>
    <x v="0"/>
    <n v="12"/>
    <d v="2019-07-01T00:00:00"/>
    <n v="0.15"/>
    <n v="1"/>
    <n v="7"/>
    <x v="0"/>
    <s v="Ruidoso"/>
    <s v="No considerar"/>
    <x v="0"/>
  </r>
  <r>
    <n v="2674267"/>
    <s v="Comfy UWS Room near Central Park &amp; Times Square"/>
    <x v="3835"/>
    <s v="Kevin"/>
    <s v="235 West 71st Street"/>
    <n v="10023"/>
    <x v="0"/>
    <s v="Upper West Side"/>
    <n v="4077848"/>
    <n v="-7398334"/>
    <x v="0"/>
    <x v="105"/>
    <x v="1"/>
    <n v="288"/>
    <d v="2019-07-02T00:00:00"/>
    <n v="4.58"/>
    <n v="1"/>
    <n v="5.6"/>
    <x v="0"/>
    <s v="Ruidoso"/>
    <s v="No considerar"/>
    <x v="0"/>
  </r>
  <r>
    <n v="6385364"/>
    <s v="Front bdrm in massive NoLita Loft"/>
    <x v="3836"/>
    <s v="Alex"/>
    <s v="137 Bowery"/>
    <n v="10002"/>
    <x v="0"/>
    <s v="Lower East Side"/>
    <n v="407188"/>
    <n v="-7399452"/>
    <x v="0"/>
    <x v="6"/>
    <x v="1"/>
    <n v="1"/>
    <d v="2015-08-10T00:00:00"/>
    <n v="0.02"/>
    <n v="1"/>
    <n v="5.6"/>
    <x v="0"/>
    <s v="Ruidoso"/>
    <s v="No considerar"/>
    <x v="0"/>
  </r>
  <r>
    <n v="747029"/>
    <s v="Private rooms in heart of Chelsea"/>
    <x v="3837"/>
    <s v="Erik"/>
    <s v="316 West 19th Street"/>
    <n v="10011"/>
    <x v="0"/>
    <s v="Chelsea"/>
    <n v="4074314"/>
    <n v="-7400119"/>
    <x v="0"/>
    <x v="2"/>
    <x v="2"/>
    <n v="18"/>
    <d v="2019-06-05T00:00:00"/>
    <n v="0.24"/>
    <n v="1"/>
    <n v="5.6"/>
    <x v="0"/>
    <s v="Ruidoso"/>
    <s v="No considerar"/>
    <x v="0"/>
  </r>
  <r>
    <n v="746996"/>
    <s v="Park Slope-Private Room/Bath/Entry"/>
    <x v="3838"/>
    <s v="Kedin"/>
    <s v="56 Garfield Place"/>
    <n v="11215"/>
    <x v="1"/>
    <s v="Park Slope"/>
    <n v="406747"/>
    <n v="-7398245"/>
    <x v="0"/>
    <x v="0"/>
    <x v="0"/>
    <n v="270"/>
    <d v="2019-07-02T00:00:00"/>
    <n v="3.34"/>
    <n v="1"/>
    <n v="6.9"/>
    <x v="0"/>
    <s v="Ruidoso"/>
    <s v="No considerar"/>
    <x v="0"/>
  </r>
  <r>
    <n v="746983"/>
    <s v="Enjoy All the Comforts of Home!"/>
    <x v="3839"/>
    <s v="Sophia"/>
    <s v="45 West 132nd Street"/>
    <n v="10037"/>
    <x v="0"/>
    <s v="Harlem"/>
    <n v="4081161"/>
    <n v="-7394046"/>
    <x v="0"/>
    <x v="15"/>
    <x v="0"/>
    <n v="0"/>
    <d v="2016-01-29T00:00:00"/>
    <n v="0.04"/>
    <n v="1"/>
    <n v="5.6"/>
    <x v="0"/>
    <s v="Ruidoso"/>
    <s v="No considerar"/>
    <x v="0"/>
  </r>
  <r>
    <n v="5977676"/>
    <s v="Bright, Clean, Spacious Upper West Zen w/Balcony"/>
    <x v="3840"/>
    <s v="Katie"/>
    <s v="2440 Broadway"/>
    <n v="10024"/>
    <x v="0"/>
    <s v="Upper West Side"/>
    <n v="4079092"/>
    <n v="-7397426"/>
    <x v="1"/>
    <x v="115"/>
    <x v="0"/>
    <n v="59"/>
    <d v="2019-06-19T00:00:00"/>
    <n v="1.17"/>
    <n v="1"/>
    <n v="5.6"/>
    <x v="0"/>
    <s v="Ruidoso"/>
    <s v="No considerar"/>
    <x v="0"/>
  </r>
  <r>
    <n v="3543227"/>
    <s v="Private Suite 15min to Times Square"/>
    <x v="3841"/>
    <s v="Brendan"/>
    <s v="153 Edgecombe Avenue"/>
    <n v="10030"/>
    <x v="0"/>
    <s v="Harlem"/>
    <n v="4082193"/>
    <n v="-7394499"/>
    <x v="0"/>
    <x v="45"/>
    <x v="0"/>
    <n v="160"/>
    <d v="2019-07-01T00:00:00"/>
    <n v="2.78"/>
    <n v="1"/>
    <n v="5.6"/>
    <x v="0"/>
    <s v="Ruidoso"/>
    <s v="No considerar"/>
    <x v="0"/>
  </r>
  <r>
    <n v="6391286"/>
    <s v="Private room in spacious house"/>
    <x v="3842"/>
    <s v="Ali"/>
    <s v="39-21 Crescent Street"/>
    <n v="11101"/>
    <x v="2"/>
    <s v="Long Island City"/>
    <n v="4075405"/>
    <n v="-7393717"/>
    <x v="0"/>
    <x v="28"/>
    <x v="7"/>
    <n v="1"/>
    <d v="2015-10-01T00:00:00"/>
    <n v="0.02"/>
    <n v="5"/>
    <n v="6.24"/>
    <x v="0"/>
    <s v="Ruidoso"/>
    <s v="No considerar"/>
    <x v="0"/>
  </r>
  <r>
    <n v="745037"/>
    <s v="Luxury Locale Sunny 1BR Suite"/>
    <x v="3843"/>
    <s v="Page"/>
    <s v="52 West 57th Street"/>
    <n v="10019"/>
    <x v="0"/>
    <s v="Midtown"/>
    <n v="4076412"/>
    <n v="-7397666"/>
    <x v="1"/>
    <x v="79"/>
    <x v="7"/>
    <n v="83"/>
    <d v="2019-06-23T00:00:00"/>
    <n v="1.04"/>
    <n v="1"/>
    <n v="5.6"/>
    <x v="0"/>
    <s v="Ruidoso"/>
    <s v="No considerar"/>
    <x v="0"/>
  </r>
  <r>
    <n v="749965"/>
    <s v="Charming Brooklyn Abode"/>
    <x v="3844"/>
    <s v="Amber"/>
    <s v="806 Ocean Avenue"/>
    <n v="11226"/>
    <x v="1"/>
    <s v="Flatbush"/>
    <n v="4064294"/>
    <n v="-7396016"/>
    <x v="1"/>
    <x v="59"/>
    <x v="1"/>
    <n v="3"/>
    <d v="2016-08-21T00:00:00"/>
    <n v="0.05"/>
    <n v="1"/>
    <n v="6.9"/>
    <x v="0"/>
    <s v="Ruidoso"/>
    <s v="No considerar"/>
    <x v="0"/>
  </r>
  <r>
    <n v="2508745"/>
    <s v="Historic Harlem 2"/>
    <x v="3845"/>
    <s v="Rose"/>
    <s v="Public School 92 West 133rd Street"/>
    <n v="10030"/>
    <x v="0"/>
    <s v="Harlem"/>
    <n v="4081456"/>
    <n v="-7394583"/>
    <x v="0"/>
    <x v="6"/>
    <x v="13"/>
    <n v="13"/>
    <d v="2019-05-31T00:00:00"/>
    <n v="0.22"/>
    <n v="1"/>
    <n v="5.6"/>
    <x v="0"/>
    <s v="Ruidoso"/>
    <s v="No considerar"/>
    <x v="0"/>
  </r>
  <r>
    <n v="4363228"/>
    <s v="Magnificent Loft in East Village"/>
    <x v="3846"/>
    <s v="Gillian"/>
    <s v="85 Pitt Street"/>
    <n v="10002"/>
    <x v="0"/>
    <s v="Lower East Side"/>
    <n v="4071847"/>
    <n v="-7398246"/>
    <x v="1"/>
    <x v="26"/>
    <x v="0"/>
    <n v="5"/>
    <d v="2018-10-09T00:00:00"/>
    <n v="0.13"/>
    <n v="1"/>
    <n v="5.6"/>
    <x v="0"/>
    <s v="Ruidoso"/>
    <s v="No considerar"/>
    <x v="0"/>
  </r>
  <r>
    <n v="3554599"/>
    <s v="Great Apartment, Great Location"/>
    <x v="3847"/>
    <s v="Elizabeth"/>
    <s v="47 India Street"/>
    <n v="11222"/>
    <x v="1"/>
    <s v="Greenpoint"/>
    <n v="407322"/>
    <n v="-7395882"/>
    <x v="0"/>
    <x v="15"/>
    <x v="0"/>
    <n v="0"/>
    <d v="2019-05-05T00:00:00"/>
    <n v="7.0000000000000007E-2"/>
    <n v="1"/>
    <n v="6.9"/>
    <x v="0"/>
    <s v="Ruidoso"/>
    <s v="No considerar"/>
    <x v="0"/>
  </r>
  <r>
    <n v="6748711"/>
    <s v="Awesomely Sunny 1 Bedroom w Balcony"/>
    <x v="3848"/>
    <s v="Damien"/>
    <s v="Williamsburg Bridge Williamsburg"/>
    <n v="11249"/>
    <x v="1"/>
    <s v="Williamsburg"/>
    <n v="4071054"/>
    <n v="-7395669"/>
    <x v="1"/>
    <x v="26"/>
    <x v="0"/>
    <n v="35"/>
    <d v="2017-01-28T00:00:00"/>
    <n v="0.71"/>
    <n v="1"/>
    <n v="6.9"/>
    <x v="0"/>
    <s v="Ruidoso"/>
    <s v="No considerar"/>
    <x v="0"/>
  </r>
  <r>
    <n v="1961937"/>
    <s v="Lovely 2 bedroom apartment"/>
    <x v="3849"/>
    <s v="Anna"/>
    <s v="Riverside Valley Community Garden Riverside Drive"/>
    <n v="10031"/>
    <x v="0"/>
    <s v="Harlem"/>
    <n v="408233"/>
    <n v="-7395591"/>
    <x v="1"/>
    <x v="61"/>
    <x v="2"/>
    <n v="8"/>
    <d v="2016-04-04T00:00:00"/>
    <n v="0.12"/>
    <n v="1"/>
    <n v="5.6"/>
    <x v="0"/>
    <s v="Ruidoso"/>
    <s v="No considerar"/>
    <x v="0"/>
  </r>
  <r>
    <n v="1010785"/>
    <s v="Astoria awesome balcony apartment PARKING AVAILABL"/>
    <x v="3850"/>
    <s v="Ahmed"/>
    <s v="31-75 29th Street"/>
    <n v="11106"/>
    <x v="2"/>
    <s v="Astoria"/>
    <n v="4076295"/>
    <n v="-7392652"/>
    <x v="1"/>
    <x v="58"/>
    <x v="1"/>
    <n v="58"/>
    <d v="2019-07-06T00:00:00"/>
    <n v="0.77"/>
    <n v="5"/>
    <n v="6.24"/>
    <x v="0"/>
    <s v="Ruidoso"/>
    <s v="No considerar"/>
    <x v="0"/>
  </r>
  <r>
    <n v="4871966"/>
    <s v="Williamsburg Brooklyn Apartment"/>
    <x v="3851"/>
    <s v="Andrew And Clara"/>
    <s v="241 Devoe Street"/>
    <n v="11211"/>
    <x v="1"/>
    <s v="Williamsburg"/>
    <n v="4071396"/>
    <n v="-7394021"/>
    <x v="1"/>
    <x v="41"/>
    <x v="3"/>
    <n v="9"/>
    <d v="2016-07-18T00:00:00"/>
    <n v="0.16"/>
    <n v="1"/>
    <n v="6.9"/>
    <x v="0"/>
    <s v="Ruidoso"/>
    <s v="No considerar"/>
    <x v="0"/>
  </r>
  <r>
    <n v="763600"/>
    <s v="Private 2BR / East Williamsburg, Bk"/>
    <x v="3852"/>
    <s v="Anthony"/>
    <s v="11 Bogart Street"/>
    <n v="11206"/>
    <x v="1"/>
    <s v="Williamsburg"/>
    <n v="4070369"/>
    <n v="-7393284"/>
    <x v="0"/>
    <x v="3"/>
    <x v="0"/>
    <n v="2"/>
    <d v="2014-11-03T00:00:00"/>
    <n v="0.03"/>
    <n v="1"/>
    <n v="6.9"/>
    <x v="0"/>
    <s v="Ruidoso"/>
    <s v="No considerar"/>
    <x v="0"/>
  </r>
  <r>
    <n v="742795"/>
    <s v="Spacious Heart of Ft. Greene Studio"/>
    <x v="3853"/>
    <s v="Elizabeth"/>
    <s v="85 Lafayette Avenue"/>
    <n v="11217"/>
    <x v="1"/>
    <s v="Fort Greene"/>
    <n v="4068736"/>
    <n v="-7397496"/>
    <x v="1"/>
    <x v="6"/>
    <x v="1"/>
    <n v="273"/>
    <d v="2019-06-20T00:00:00"/>
    <n v="3.35"/>
    <n v="1"/>
    <n v="6.9"/>
    <x v="0"/>
    <s v="Ruidoso"/>
    <s v="No considerar"/>
    <x v="0"/>
  </r>
  <r>
    <n v="742779"/>
    <s v="Upper West Side Stunner"/>
    <x v="3854"/>
    <s v="Stacey"/>
    <s v="535 West 112th Street"/>
    <n v="10025"/>
    <x v="0"/>
    <s v="Morningside Heights"/>
    <n v="4080529"/>
    <n v="-7396467"/>
    <x v="1"/>
    <x v="19"/>
    <x v="6"/>
    <n v="7"/>
    <d v="2017-12-15T00:00:00"/>
    <n v="0.09"/>
    <n v="1"/>
    <n v="5.6"/>
    <x v="0"/>
    <s v="Ruidoso"/>
    <s v="No considerar"/>
    <x v="0"/>
  </r>
  <r>
    <n v="1820931"/>
    <s v="Gorgeous large 1 bedroom apt for March- April."/>
    <x v="3855"/>
    <s v="Marek"/>
    <s v="630 Fort Washington Avenue"/>
    <n v="10040"/>
    <x v="0"/>
    <s v="Washington Heights"/>
    <n v="4085557"/>
    <n v="-7393641"/>
    <x v="1"/>
    <x v="34"/>
    <x v="7"/>
    <n v="3"/>
    <d v="2018-04-08T00:00:00"/>
    <n v="0.04"/>
    <n v="1"/>
    <n v="5.6"/>
    <x v="0"/>
    <s v="Ruidoso"/>
    <s v="No considerar"/>
    <x v="0"/>
  </r>
  <r>
    <n v="2044873"/>
    <s v="Bushwick Artist Loft - Awesome Room"/>
    <x v="3856"/>
    <s v="Tom &amp; Lily"/>
    <s v="2 Scott Avenue"/>
    <n v="11237"/>
    <x v="1"/>
    <s v="Bushwick"/>
    <n v="4070781"/>
    <n v="-7392184"/>
    <x v="0"/>
    <x v="65"/>
    <x v="1"/>
    <n v="89"/>
    <d v="2019-04-24T00:00:00"/>
    <n v="1.39"/>
    <n v="1"/>
    <n v="6.9"/>
    <x v="0"/>
    <s v="Ruidoso"/>
    <s v="No considerar"/>
    <x v="0"/>
  </r>
  <r>
    <n v="2773754"/>
    <s v="Lovely 1-bedroom on Prospect Park"/>
    <x v="3857"/>
    <s v="Jenn"/>
    <s v="475 16th Street"/>
    <n v="11215"/>
    <x v="1"/>
    <s v="Windsor Terrace"/>
    <n v="4066044"/>
    <n v="-7397977"/>
    <x v="1"/>
    <x v="33"/>
    <x v="11"/>
    <n v="5"/>
    <d v="2019-06-15T00:00:00"/>
    <n v="0.12"/>
    <n v="1"/>
    <n v="6.9"/>
    <x v="0"/>
    <s v="Ruidoso"/>
    <s v="No considerar"/>
    <x v="0"/>
  </r>
  <r>
    <n v="741806"/>
    <s v="Inwood-at the foot of the Cloisters"/>
    <x v="3858"/>
    <s v="Viva"/>
    <s v="4580 Broadway"/>
    <n v="10040"/>
    <x v="0"/>
    <s v="Inwood"/>
    <n v="4085963"/>
    <n v="-7393107"/>
    <x v="0"/>
    <x v="33"/>
    <x v="7"/>
    <n v="2"/>
    <d v="2018-09-05T00:00:00"/>
    <n v="0.06"/>
    <n v="1"/>
    <n v="5.6"/>
    <x v="0"/>
    <s v="Ruidoso"/>
    <s v="No considerar"/>
    <x v="0"/>
  </r>
  <r>
    <n v="828553"/>
    <s v="Location AND Space in the city!!"/>
    <x v="3859"/>
    <s v="Ms"/>
    <s v="200 East 17th Street"/>
    <n v="10003"/>
    <x v="0"/>
    <s v="Gramercy"/>
    <n v="407349"/>
    <n v="-7398549"/>
    <x v="1"/>
    <x v="58"/>
    <x v="0"/>
    <n v="26"/>
    <d v="2019-06-23T00:00:00"/>
    <n v="0.41"/>
    <n v="1"/>
    <n v="5.6"/>
    <x v="0"/>
    <s v="Ruidoso"/>
    <s v="No considerar"/>
    <x v="0"/>
  </r>
  <r>
    <n v="797972"/>
    <s v="Spacious 1 Bdrm in BEST location!!"/>
    <x v="3859"/>
    <s v="Ms"/>
    <s v="Washington Irving House 3rd Avenue"/>
    <n v="10035"/>
    <x v="0"/>
    <s v="Gramercy"/>
    <n v="4073493"/>
    <n v="-7398655"/>
    <x v="1"/>
    <x v="58"/>
    <x v="0"/>
    <n v="26"/>
    <d v="2019-06-28T00:00:00"/>
    <n v="0.32"/>
    <n v="1"/>
    <n v="5.6"/>
    <x v="0"/>
    <s v="Ruidoso"/>
    <s v="No considerar"/>
    <x v="0"/>
  </r>
  <r>
    <n v="2627737"/>
    <s v="Large Sunny Apt, Great Location!"/>
    <x v="3860"/>
    <s v="Conall"/>
    <s v="236 Underhill Avenue"/>
    <n v="11238"/>
    <x v="1"/>
    <s v="Prospect Heights"/>
    <n v="4067318"/>
    <n v="-7396738"/>
    <x v="1"/>
    <x v="19"/>
    <x v="2"/>
    <n v="10"/>
    <d v="2016-10-13T00:00:00"/>
    <n v="0.16"/>
    <n v="1"/>
    <n v="6.9"/>
    <x v="0"/>
    <s v="Ruidoso"/>
    <s v="No considerar"/>
    <x v="0"/>
  </r>
  <r>
    <n v="5298896"/>
    <s v="Unique NYC Loft - Guest Room"/>
    <x v="3861"/>
    <s v="Lucas"/>
    <s v="1 Hanover Square"/>
    <n v="10004"/>
    <x v="0"/>
    <s v="Financial District"/>
    <n v="4070457"/>
    <n v="-7400952"/>
    <x v="0"/>
    <x v="158"/>
    <x v="1"/>
    <n v="107"/>
    <d v="2019-07-07T00:00:00"/>
    <n v="3.21"/>
    <n v="1"/>
    <n v="5.6"/>
    <x v="0"/>
    <s v="Ruidoso"/>
    <s v="No considerar"/>
    <x v="0"/>
  </r>
  <r>
    <n v="5286096"/>
    <s v="Amazing Studio-EmpireStateBuilding"/>
    <x v="3862"/>
    <s v="Guillaume"/>
    <s v="286 5th Avenue"/>
    <n v="10001"/>
    <x v="0"/>
    <s v="Midtown"/>
    <n v="407461"/>
    <n v="-7398632"/>
    <x v="1"/>
    <x v="322"/>
    <x v="1"/>
    <n v="3"/>
    <d v="2016-04-22T00:00:00"/>
    <n v="7.0000000000000007E-2"/>
    <n v="1"/>
    <n v="5.6"/>
    <x v="0"/>
    <s v="Ruidoso"/>
    <s v="No considerar"/>
    <x v="0"/>
  </r>
  <r>
    <n v="5319150"/>
    <s v="Modern Williamsburg Apt. Comfort, style, ease!"/>
    <x v="3863"/>
    <s v="Roy"/>
    <s v="Clem's 264"/>
    <n v="11211"/>
    <x v="1"/>
    <s v="Williamsburg"/>
    <n v="4071323"/>
    <n v="-7395852"/>
    <x v="1"/>
    <x v="61"/>
    <x v="11"/>
    <n v="21"/>
    <d v="2019-03-30T00:00:00"/>
    <n v="0.4"/>
    <n v="1"/>
    <n v="6.9"/>
    <x v="0"/>
    <s v="Ruidoso"/>
    <s v="No considerar"/>
    <x v="0"/>
  </r>
  <r>
    <n v="1076324"/>
    <s v="2BR Sunny Apt - 15 min from MIDTOWN"/>
    <x v="3864"/>
    <s v="Sen"/>
    <s v="43-33 48th Street"/>
    <n v="11104"/>
    <x v="2"/>
    <s v="Sunnyside"/>
    <n v="4074361"/>
    <n v="-7391662"/>
    <x v="1"/>
    <x v="5"/>
    <x v="11"/>
    <n v="9"/>
    <d v="2016-08-20T00:00:00"/>
    <n v="0.12"/>
    <n v="5"/>
    <n v="6.24"/>
    <x v="0"/>
    <s v="Ruidoso"/>
    <s v="No considerar"/>
    <x v="0"/>
  </r>
  <r>
    <n v="3857180"/>
    <s v="Parkside Brooklyn Artist Apartment!"/>
    <x v="3865"/>
    <s v="Stefanie"/>
    <s v="3 Parkside Court"/>
    <n v="11226"/>
    <x v="1"/>
    <s v="Prospect-Lefferts Gardens"/>
    <n v="4065575"/>
    <n v="-739609"/>
    <x v="0"/>
    <x v="3"/>
    <x v="2"/>
    <n v="11"/>
    <d v="2016-10-31T00:00:00"/>
    <n v="0.23"/>
    <n v="1"/>
    <n v="6.9"/>
    <x v="0"/>
    <s v="Ruidoso"/>
    <s v="No considerar"/>
    <x v="0"/>
  </r>
  <r>
    <n v="6636906"/>
    <s v="Romain's home"/>
    <x v="3866"/>
    <s v="Romain"/>
    <s v="1299 Amsterdam Avenue"/>
    <n v="10027"/>
    <x v="0"/>
    <s v="Morningside Heights"/>
    <n v="4081165"/>
    <n v="-7395639"/>
    <x v="0"/>
    <x v="76"/>
    <x v="9"/>
    <n v="7"/>
    <d v="2017-08-15T00:00:00"/>
    <n v="0.15"/>
    <n v="1"/>
    <n v="5.6"/>
    <x v="0"/>
    <s v="Ruidoso"/>
    <s v="Dentro del presupuesto"/>
    <x v="0"/>
  </r>
  <r>
    <n v="5604005"/>
    <s v="Make Yourself At Home NYC"/>
    <x v="3867"/>
    <s v="Merylin &amp; David"/>
    <s v="Nudie Jeans Repair Shop 188"/>
    <n v="10012"/>
    <x v="0"/>
    <s v="Nolita"/>
    <n v="4072092"/>
    <n v="-7399386"/>
    <x v="1"/>
    <x v="113"/>
    <x v="6"/>
    <n v="101"/>
    <d v="2019-06-29T00:00:00"/>
    <n v="1.94"/>
    <n v="1"/>
    <n v="5.7"/>
    <x v="0"/>
    <s v="Ruidoso"/>
    <s v="No considerar"/>
    <x v="0"/>
  </r>
  <r>
    <n v="737126"/>
    <s v="Williamsburg Loft!! Bedford L 1blk!"/>
    <x v="3868"/>
    <s v="Eric"/>
    <s v="230 North 9th Street"/>
    <n v="11211"/>
    <x v="1"/>
    <s v="Williamsburg"/>
    <n v="4071714"/>
    <n v="-7395447"/>
    <x v="2"/>
    <x v="63"/>
    <x v="6"/>
    <n v="80"/>
    <d v="2017-05-26T00:00:00"/>
    <n v="0.98"/>
    <n v="1"/>
    <n v="6.9"/>
    <x v="0"/>
    <s v="Ruidoso"/>
    <s v="No considerar"/>
    <x v="0"/>
  </r>
  <r>
    <n v="2659732"/>
    <s v="Private room in Charming Greenpoint"/>
    <x v="3869"/>
    <s v="Dawn"/>
    <s v="92 Newel Street"/>
    <n v="11222"/>
    <x v="1"/>
    <s v="Greenpoint"/>
    <n v="4072561"/>
    <n v="-7394745"/>
    <x v="0"/>
    <x v="55"/>
    <x v="2"/>
    <n v="7"/>
    <d v="2019-06-20T00:00:00"/>
    <n v="0.18"/>
    <n v="1"/>
    <n v="6.9"/>
    <x v="0"/>
    <s v="Ruidoso"/>
    <s v="No considerar"/>
    <x v="0"/>
  </r>
  <r>
    <n v="3486103"/>
    <s v="Best of Brooklyn &amp; 5 min to Manhattan!"/>
    <x v="3870"/>
    <s v="Tony"/>
    <s v="Marcy Avenue Williamsburg"/>
    <n v="11211"/>
    <x v="1"/>
    <s v="Williamsburg"/>
    <n v="4071023"/>
    <n v="-7395688"/>
    <x v="1"/>
    <x v="105"/>
    <x v="6"/>
    <n v="214"/>
    <d v="2019-06-27T00:00:00"/>
    <n v="4.58"/>
    <n v="1"/>
    <n v="6.9"/>
    <x v="0"/>
    <s v="Ruidoso"/>
    <s v="No considerar"/>
    <x v="0"/>
  </r>
  <r>
    <n v="3331279"/>
    <s v="Spacious Brooklyn Townhouse"/>
    <x v="3871"/>
    <s v="Alicia And Jamie"/>
    <s v="398 Franklin Avenue"/>
    <n v="11238"/>
    <x v="1"/>
    <s v="Bedford-Stuyvesant"/>
    <n v="406851"/>
    <n v="-7395655"/>
    <x v="1"/>
    <x v="25"/>
    <x v="3"/>
    <n v="14"/>
    <d v="2018-04-05T00:00:00"/>
    <n v="0.23"/>
    <n v="1"/>
    <n v="6.9"/>
    <x v="0"/>
    <s v="Ruidoso"/>
    <s v="No considerar"/>
    <x v="0"/>
  </r>
  <r>
    <n v="735890"/>
    <s v="Homey, Clean studio- East Village"/>
    <x v="3872"/>
    <s v="Hallie"/>
    <s v="56 East 1st Street"/>
    <n v="10003"/>
    <x v="0"/>
    <s v="East Village"/>
    <n v="4072369"/>
    <n v="-739894"/>
    <x v="1"/>
    <x v="61"/>
    <x v="7"/>
    <n v="6"/>
    <d v="2018-01-02T00:00:00"/>
    <n v="0.08"/>
    <n v="1"/>
    <n v="5.6"/>
    <x v="0"/>
    <s v="Ruidoso"/>
    <s v="No considerar"/>
    <x v="0"/>
  </r>
  <r>
    <n v="4943742"/>
    <s v="Beautiful full-service UWS studio "/>
    <x v="3873"/>
    <s v="Jilly"/>
    <s v="210 Riverside Drive"/>
    <n v="10025"/>
    <x v="0"/>
    <s v="Upper West Side"/>
    <n v="4079432"/>
    <n v="-7397637"/>
    <x v="0"/>
    <x v="9"/>
    <x v="10"/>
    <n v="0"/>
    <d v="2019-03-19T00:00:00"/>
    <n v="0.04"/>
    <n v="1"/>
    <n v="5.6"/>
    <x v="0"/>
    <s v="Ruidoso"/>
    <s v="No considerar"/>
    <x v="0"/>
  </r>
  <r>
    <n v="4343011"/>
    <s v="City Studio in the Upper East Side"/>
    <x v="3874"/>
    <s v="Maria"/>
    <s v="Lenox Hill Station Post Office 217"/>
    <n v="10021"/>
    <x v="0"/>
    <s v="Upper East Side"/>
    <n v="407681"/>
    <n v="-7396018"/>
    <x v="0"/>
    <x v="6"/>
    <x v="3"/>
    <n v="14"/>
    <d v="2016-07-06T00:00:00"/>
    <n v="0.25"/>
    <n v="1"/>
    <n v="5.6"/>
    <x v="0"/>
    <s v="Ruidoso"/>
    <s v="No considerar"/>
    <x v="0"/>
  </r>
  <r>
    <n v="732700"/>
    <s v="Centrally located and spacious apt."/>
    <x v="3875"/>
    <s v="Reshma"/>
    <s v="837 2nd Avenue"/>
    <n v="10017"/>
    <x v="0"/>
    <s v="Midtown"/>
    <n v="4075154"/>
    <n v="-7397104"/>
    <x v="1"/>
    <x v="189"/>
    <x v="7"/>
    <n v="10"/>
    <d v="2019-07-06T00:00:00"/>
    <n v="10"/>
    <n v="1"/>
    <n v="5.6"/>
    <x v="0"/>
    <s v="Ruidoso"/>
    <s v="No considerar"/>
    <x v="0"/>
  </r>
  <r>
    <n v="4566571"/>
    <s v="Penthouse loft with private patio"/>
    <x v="3876"/>
    <s v="Ole"/>
    <s v="The Atlas 1010"/>
    <n v="10018"/>
    <x v="0"/>
    <s v="Midtown"/>
    <n v="4075186"/>
    <n v="-7398557"/>
    <x v="1"/>
    <x v="20"/>
    <x v="0"/>
    <n v="12"/>
    <d v="2016-04-10T00:00:00"/>
    <n v="0.23"/>
    <n v="1"/>
    <n v="5.7"/>
    <x v="0"/>
    <s v="Ruidoso"/>
    <s v="No considerar"/>
    <x v="0"/>
  </r>
  <r>
    <n v="3137906"/>
    <s v="Lovely room in Williamsburg"/>
    <x v="3877"/>
    <s v="Natalie"/>
    <s v="396 South 2nd Street"/>
    <n v="11211"/>
    <x v="1"/>
    <s v="Williamsburg"/>
    <n v="4070921"/>
    <n v="-7395178"/>
    <x v="0"/>
    <x v="132"/>
    <x v="0"/>
    <n v="47"/>
    <d v="2019-06-10T00:00:00"/>
    <n v="0.77"/>
    <n v="1"/>
    <n v="6.9"/>
    <x v="0"/>
    <s v="Ruidoso"/>
    <s v="No considerar"/>
    <x v="0"/>
  </r>
  <r>
    <n v="732624"/>
    <s v="1 Pvt. Room in Upper West Manhattan"/>
    <x v="3878"/>
    <s v="Cleveland"/>
    <s v="225 Saint Nicholas Terrace"/>
    <n v="10027"/>
    <x v="0"/>
    <s v="Harlem"/>
    <n v="4081908"/>
    <n v="-7394776"/>
    <x v="0"/>
    <x v="83"/>
    <x v="1"/>
    <n v="327"/>
    <d v="2019-06-29T00:00:00"/>
    <n v="4.01"/>
    <n v="1"/>
    <n v="5.6"/>
    <x v="0"/>
    <s v="Ruidoso"/>
    <s v="No considerar"/>
    <x v="0"/>
  </r>
  <r>
    <n v="5434655"/>
    <s v="New York City Dreaming - Upper West"/>
    <x v="3879"/>
    <s v="Michael"/>
    <s v="241 West 97th Street"/>
    <n v="10025"/>
    <x v="0"/>
    <s v="Upper West Side"/>
    <n v="4079584"/>
    <n v="-7397156"/>
    <x v="1"/>
    <x v="245"/>
    <x v="0"/>
    <n v="0"/>
    <d v="2019-07-02T00:00:00"/>
    <n v="0.06"/>
    <n v="1"/>
    <n v="5.6"/>
    <x v="0"/>
    <s v="Ruidoso"/>
    <s v="No considerar"/>
    <x v="0"/>
  </r>
  <r>
    <n v="731316"/>
    <s v="Sunny &amp; Clean Apt, Ideal Location"/>
    <x v="3880"/>
    <s v="Christa"/>
    <s v="245 West 16th Street"/>
    <n v="10011"/>
    <x v="0"/>
    <s v="Chelsea"/>
    <n v="4074092"/>
    <n v="-7400037"/>
    <x v="1"/>
    <x v="48"/>
    <x v="1"/>
    <n v="6"/>
    <d v="2016-05-25T00:00:00"/>
    <n v="7.0000000000000007E-2"/>
    <n v="1"/>
    <n v="5.6"/>
    <x v="0"/>
    <s v="Ruidoso"/>
    <s v="No considerar"/>
    <x v="0"/>
  </r>
  <r>
    <n v="731293"/>
    <s v="**YOUR HOME AWAY FROM HOME** : UES/66th LG 1 BDRM"/>
    <x v="3881"/>
    <s v="R And R"/>
    <s v="Aviation Trades High School 220"/>
    <n v="10065"/>
    <x v="0"/>
    <s v="Upper East Side"/>
    <n v="4076352"/>
    <n v="-7396394"/>
    <x v="1"/>
    <x v="17"/>
    <x v="0"/>
    <n v="203"/>
    <d v="2019-06-20T00:00:00"/>
    <n v="2.5299999999999998"/>
    <n v="1"/>
    <n v="5.6"/>
    <x v="0"/>
    <s v="Ruidoso"/>
    <s v="No considerar"/>
    <x v="0"/>
  </r>
  <r>
    <n v="4783614"/>
    <s v="Master bedroom w/ private bathroom and free gym"/>
    <x v="3882"/>
    <s v="Lika"/>
    <s v="142 Jefferson Street"/>
    <n v="11206"/>
    <x v="1"/>
    <s v="Bushwick"/>
    <n v="407001"/>
    <n v="-7393009"/>
    <x v="0"/>
    <x v="12"/>
    <x v="7"/>
    <n v="2"/>
    <d v="2018-02-12T00:00:00"/>
    <n v="0.09"/>
    <n v="1"/>
    <n v="6.9"/>
    <x v="0"/>
    <s v="Ruidoso"/>
    <s v="No considerar"/>
    <x v="0"/>
  </r>
  <r>
    <n v="747159"/>
    <s v="sunny private room in east village"/>
    <x v="3883"/>
    <s v="Jackson"/>
    <s v="347 East 14th Street"/>
    <n v="10003"/>
    <x v="0"/>
    <s v="Gramercy"/>
    <n v="4073158"/>
    <n v="-7398303"/>
    <x v="0"/>
    <x v="61"/>
    <x v="3"/>
    <n v="132"/>
    <d v="2019-07-02T00:00:00"/>
    <n v="1.62"/>
    <n v="1"/>
    <n v="5.6"/>
    <x v="0"/>
    <s v="Ruidoso"/>
    <s v="No considerar"/>
    <x v="0"/>
  </r>
  <r>
    <n v="4082357"/>
    <s v="Big bedroom in Brooklyn!"/>
    <x v="3884"/>
    <s v="Liz"/>
    <s v="261 Nassau Avenue"/>
    <n v="11222"/>
    <x v="1"/>
    <s v="Greenpoint"/>
    <n v="4072631"/>
    <n v="-7394127"/>
    <x v="0"/>
    <x v="57"/>
    <x v="12"/>
    <n v="18"/>
    <d v="2019-04-27T00:00:00"/>
    <n v="0.34"/>
    <n v="1"/>
    <n v="6.9"/>
    <x v="0"/>
    <s v="Ruidoso"/>
    <s v="Dentro del presupuesto"/>
    <x v="0"/>
  </r>
  <r>
    <n v="4825359"/>
    <s v="Bright &amp; Spacious GP/N Williamsburg"/>
    <x v="3885"/>
    <s v="Phoebe"/>
    <s v="173 Java Street"/>
    <n v="11222"/>
    <x v="1"/>
    <s v="Greenpoint"/>
    <n v="4073176"/>
    <n v="-7395371"/>
    <x v="0"/>
    <x v="9"/>
    <x v="3"/>
    <n v="6"/>
    <d v="2017-01-01T00:00:00"/>
    <n v="0.11"/>
    <n v="1"/>
    <n v="6.9"/>
    <x v="0"/>
    <s v="Ruidoso"/>
    <s v="No considerar"/>
    <x v="0"/>
  </r>
  <r>
    <n v="4342895"/>
    <s v="The Perfect 1brm Apartment - Sunny &amp; Spacious!"/>
    <x v="3886"/>
    <s v="Mei-Ling"/>
    <s v="73 Kingsland Avenue"/>
    <n v="11211"/>
    <x v="1"/>
    <s v="Williamsburg"/>
    <n v="4071874"/>
    <n v="-7394055"/>
    <x v="1"/>
    <x v="320"/>
    <x v="0"/>
    <n v="21"/>
    <d v="2017-11-22T00:00:00"/>
    <n v="0.61"/>
    <n v="1"/>
    <n v="6.9"/>
    <x v="0"/>
    <s v="Ruidoso"/>
    <s v="No considerar"/>
    <x v="0"/>
  </r>
  <r>
    <n v="730480"/>
    <s v="Private Bedroom in Sunny Brooklyn Apartment"/>
    <x v="3887"/>
    <s v="Jonathan"/>
    <s v="738 5th Avenue"/>
    <n v="11232"/>
    <x v="1"/>
    <s v="Sunset Park"/>
    <n v="4065989"/>
    <n v="-7399536"/>
    <x v="0"/>
    <x v="244"/>
    <x v="0"/>
    <n v="51"/>
    <d v="2019-05-30T00:00:00"/>
    <n v="0.64"/>
    <n v="1"/>
    <n v="6.9"/>
    <x v="0"/>
    <s v="Ruidoso"/>
    <s v="No considerar"/>
    <x v="0"/>
  </r>
  <r>
    <n v="2359340"/>
    <s v="ART COLLECTORS APARTMENT - TIMES SQUARE-10TH AV."/>
    <x v="3888"/>
    <s v="Andreas"/>
    <s v="High School of Graphic Communication Arts 439"/>
    <n v="10019"/>
    <x v="0"/>
    <s v="Hell's Kitchen"/>
    <n v="4076349"/>
    <n v="-7398985"/>
    <x v="1"/>
    <x v="21"/>
    <x v="2"/>
    <n v="176"/>
    <d v="2018-10-08T00:00:00"/>
    <n v="2.72"/>
    <n v="1"/>
    <n v="5.6"/>
    <x v="0"/>
    <s v="Ruidoso"/>
    <s v="No considerar"/>
    <x v="0"/>
  </r>
  <r>
    <n v="4040900"/>
    <s v="Couch in times square"/>
    <x v="3889"/>
    <s v="Lisa"/>
    <s v="The Hotel Edison NYC 228"/>
    <n v="10036"/>
    <x v="0"/>
    <s v="Theater District"/>
    <n v="4075974"/>
    <n v="-739866"/>
    <x v="2"/>
    <x v="36"/>
    <x v="6"/>
    <n v="58"/>
    <d v="2019-06-01T00:00:00"/>
    <n v="0.99"/>
    <n v="1"/>
    <n v="5.6"/>
    <x v="0"/>
    <s v="Ruidoso"/>
    <s v="No considerar"/>
    <x v="0"/>
  </r>
  <r>
    <n v="728498"/>
    <s v="WEST HARLEM  PRIVATE BEDROOM"/>
    <x v="3890"/>
    <s v="Lex And Derek"/>
    <s v="2170 Frederick Douglass Boulevard"/>
    <n v="10026"/>
    <x v="0"/>
    <s v="Harlem"/>
    <n v="4080517"/>
    <n v="-7395404"/>
    <x v="0"/>
    <x v="123"/>
    <x v="1"/>
    <n v="135"/>
    <d v="2019-06-22T00:00:00"/>
    <n v="1.67"/>
    <n v="1"/>
    <n v="5.6"/>
    <x v="0"/>
    <s v="Ruidoso"/>
    <s v="No considerar"/>
    <x v="0"/>
  </r>
  <r>
    <n v="728409"/>
    <s v="Huge Room in South Williamsburg"/>
    <x v="3891"/>
    <s v="AJ And Freddy"/>
    <s v="18 Middleton Street"/>
    <n v="11206"/>
    <x v="1"/>
    <s v="Williamsburg"/>
    <n v="4070061"/>
    <n v="-739552"/>
    <x v="0"/>
    <x v="70"/>
    <x v="6"/>
    <n v="164"/>
    <d v="2017-01-01T00:00:00"/>
    <n v="2.0699999999999998"/>
    <n v="1"/>
    <n v="6.9"/>
    <x v="0"/>
    <s v="Ruidoso"/>
    <s v="No considerar"/>
    <x v="0"/>
  </r>
  <r>
    <n v="808476"/>
    <s v="Great Space / Private Room"/>
    <x v="3892"/>
    <s v="Wendee"/>
    <s v="Henry Hudson Parkway Washington Heights"/>
    <n v="10032"/>
    <x v="0"/>
    <s v="Harlem"/>
    <n v="4083378"/>
    <n v="-7394966"/>
    <x v="0"/>
    <x v="12"/>
    <x v="1"/>
    <n v="1"/>
    <d v="2013-11-01T00:00:00"/>
    <n v="0.01"/>
    <n v="1"/>
    <n v="5.6"/>
    <x v="0"/>
    <s v="Ruidoso"/>
    <s v="No considerar"/>
    <x v="0"/>
  </r>
  <r>
    <n v="6272125"/>
    <s v="NY Executive Apartment"/>
    <x v="3893"/>
    <s v="Daniel"/>
    <s v="The Edge North Tower 34"/>
    <n v="11211"/>
    <x v="1"/>
    <s v="Williamsburg"/>
    <n v="407207"/>
    <n v="-7396217"/>
    <x v="0"/>
    <x v="170"/>
    <x v="1"/>
    <n v="1"/>
    <d v="2015-05-07T00:00:00"/>
    <n v="0.02"/>
    <n v="1"/>
    <n v="7"/>
    <x v="0"/>
    <s v="Ruidoso"/>
    <s v="No considerar"/>
    <x v="0"/>
  </r>
  <r>
    <n v="3191925"/>
    <s v="Art Room + Backyard in Williamsburg"/>
    <x v="3894"/>
    <s v="Glasshouse"/>
    <s v="21 Montrose Avenue"/>
    <n v="11206"/>
    <x v="1"/>
    <s v="Williamsburg"/>
    <n v="4070667"/>
    <n v="-7394921"/>
    <x v="0"/>
    <x v="34"/>
    <x v="0"/>
    <n v="22"/>
    <d v="2017-09-04T00:00:00"/>
    <n v="0.36"/>
    <n v="1"/>
    <n v="6.9"/>
    <x v="0"/>
    <s v="Ruidoso"/>
    <s v="No considerar"/>
    <x v="0"/>
  </r>
  <r>
    <n v="735677"/>
    <s v="CHIC Apt in TRENDY East Village"/>
    <x v="3895"/>
    <s v="Megan"/>
    <s v="520 East 12th Street"/>
    <n v="10009"/>
    <x v="0"/>
    <s v="East Village"/>
    <n v="4072849"/>
    <n v="-7398041"/>
    <x v="1"/>
    <x v="54"/>
    <x v="6"/>
    <n v="111"/>
    <d v="2019-07-06T00:00:00"/>
    <n v="4.4400000000000004"/>
    <n v="1"/>
    <n v="5.6"/>
    <x v="0"/>
    <s v="Ruidoso"/>
    <s v="No considerar"/>
    <x v="0"/>
  </r>
  <r>
    <n v="3582816"/>
    <s v="Brownstone Apt with Sunny Garden"/>
    <x v="3896"/>
    <s v="Smith O'Brien"/>
    <s v="415 Gates Avenue"/>
    <n v="11216"/>
    <x v="1"/>
    <s v="Bedford-Stuyvesant"/>
    <n v="4068652"/>
    <n v="-7395031"/>
    <x v="1"/>
    <x v="61"/>
    <x v="6"/>
    <n v="60"/>
    <d v="2019-06-30T00:00:00"/>
    <n v="1"/>
    <n v="1"/>
    <n v="6.9"/>
    <x v="0"/>
    <s v="Ruidoso"/>
    <s v="No considerar"/>
    <x v="0"/>
  </r>
  <r>
    <n v="3111416"/>
    <s v="Charming and Artsy LES 1-Bedroom "/>
    <x v="3897"/>
    <s v="Grant"/>
    <s v="Grand Street Settlement 80"/>
    <n v="10002"/>
    <x v="0"/>
    <s v="Lower East Side"/>
    <n v="4071848"/>
    <n v="-7398159"/>
    <x v="1"/>
    <x v="158"/>
    <x v="8"/>
    <n v="13"/>
    <d v="2018-01-12T00:00:00"/>
    <n v="0.21"/>
    <n v="1"/>
    <n v="5.6"/>
    <x v="0"/>
    <s v="Ruidoso"/>
    <s v="No considerar"/>
    <x v="0"/>
  </r>
  <r>
    <n v="6277476"/>
    <s v="Cozy in Upper East Manhattan"/>
    <x v="3898"/>
    <s v="Lori"/>
    <s v="219 East 89th Street"/>
    <n v="10128"/>
    <x v="0"/>
    <s v="Upper East Side"/>
    <n v="4078042"/>
    <n v="-7395128"/>
    <x v="1"/>
    <x v="5"/>
    <x v="12"/>
    <n v="2"/>
    <d v="2015-10-01T00:00:00"/>
    <n v="0.04"/>
    <n v="1"/>
    <n v="5.6"/>
    <x v="0"/>
    <s v="Ruidoso"/>
    <s v="No considerar"/>
    <x v="0"/>
  </r>
  <r>
    <n v="6428581"/>
    <s v="Nolita Room - Convenient &amp; Quaint"/>
    <x v="3899"/>
    <s v="Sharmilli"/>
    <s v="180 Mott Street"/>
    <n v="10012"/>
    <x v="0"/>
    <s v="Nolita"/>
    <n v="4072066"/>
    <n v="-7399566"/>
    <x v="0"/>
    <x v="45"/>
    <x v="3"/>
    <n v="1"/>
    <d v="2016-06-11T00:00:00"/>
    <n v="0.03"/>
    <n v="1"/>
    <n v="5.6"/>
    <x v="0"/>
    <s v="Ruidoso"/>
    <s v="No considerar"/>
    <x v="0"/>
  </r>
  <r>
    <n v="1221332"/>
    <s v="Furnished 1 Bedroom in East Harlem"/>
    <x v="3900"/>
    <s v="Jeremiah"/>
    <s v="2132 2nd Avenue"/>
    <n v="10029"/>
    <x v="0"/>
    <s v="East Harlem"/>
    <n v="4079293"/>
    <n v="-7394048"/>
    <x v="1"/>
    <x v="53"/>
    <x v="7"/>
    <n v="7"/>
    <d v="2019-02-19T00:00:00"/>
    <n v="0.33"/>
    <n v="1"/>
    <n v="5.6"/>
    <x v="0"/>
    <s v="Ruidoso"/>
    <s v="No considerar"/>
    <x v="0"/>
  </r>
  <r>
    <n v="725509"/>
    <s v="3 BR Apartment in Heart of Brooklyn"/>
    <x v="3901"/>
    <s v="Ari"/>
    <s v="763 Eastern Parkway"/>
    <n v="11213"/>
    <x v="1"/>
    <s v="Crown Heights"/>
    <n v="4066983"/>
    <n v="-7394322"/>
    <x v="1"/>
    <x v="125"/>
    <x v="6"/>
    <n v="158"/>
    <d v="2019-06-16T00:00:00"/>
    <n v="1.93"/>
    <n v="1"/>
    <n v="6.9"/>
    <x v="0"/>
    <s v="Ruidoso"/>
    <s v="No considerar"/>
    <x v="0"/>
  </r>
  <r>
    <n v="4288276"/>
    <s v="New Apt near Central Park, Broadway, Museums"/>
    <x v="3902"/>
    <s v="Angela"/>
    <s v="Bridge Tower Place East 60th Street"/>
    <n v="10022"/>
    <x v="0"/>
    <s v="Upper East Side"/>
    <n v="4076051"/>
    <n v="-7396083"/>
    <x v="1"/>
    <x v="8"/>
    <x v="0"/>
    <n v="62"/>
    <d v="2019-05-28T00:00:00"/>
    <n v="1.1000000000000001"/>
    <n v="1"/>
    <n v="5.6"/>
    <x v="0"/>
    <s v="Ruidoso"/>
    <s v="No considerar"/>
    <x v="0"/>
  </r>
  <r>
    <n v="725270"/>
    <s v="Very Large Loft in Chelsea for  Your Stay!!"/>
    <x v="3903"/>
    <s v="Alexander"/>
    <s v="27 West 20th Street"/>
    <n v="10010"/>
    <x v="0"/>
    <s v="Flatiron District"/>
    <n v="4074056"/>
    <n v="-7399262"/>
    <x v="1"/>
    <x v="184"/>
    <x v="6"/>
    <n v="33"/>
    <d v="2019-05-15T00:00:00"/>
    <n v="0.84"/>
    <n v="1"/>
    <n v="5.7"/>
    <x v="0"/>
    <s v="Ruidoso"/>
    <s v="No considerar"/>
    <x v="0"/>
  </r>
  <r>
    <n v="1040156"/>
    <s v="2 floor Luxury Loft in the best location!"/>
    <x v="3904"/>
    <s v="S"/>
    <s v="206 West 23rd Street"/>
    <n v="10011"/>
    <x v="0"/>
    <s v="Chelsea"/>
    <n v="4074398"/>
    <n v="-7399624"/>
    <x v="1"/>
    <x v="121"/>
    <x v="13"/>
    <n v="127"/>
    <d v="2019-06-14T00:00:00"/>
    <n v="1.68"/>
    <n v="1"/>
    <n v="5.7"/>
    <x v="0"/>
    <s v="Ruidoso"/>
    <s v="No considerar"/>
    <x v="0"/>
  </r>
  <r>
    <n v="4471513"/>
    <s v="The Ultimate Luxury!"/>
    <x v="3904"/>
    <s v="S"/>
    <s v="4 Times Square 4"/>
    <n v="10036"/>
    <x v="0"/>
    <s v="Theater District"/>
    <n v="4075607"/>
    <n v="-7398593"/>
    <x v="1"/>
    <x v="323"/>
    <x v="13"/>
    <n v="186"/>
    <d v="2019-07-05T00:00:00"/>
    <n v="3.27"/>
    <n v="2"/>
    <n v="5.8"/>
    <x v="0"/>
    <s v="Ruidoso"/>
    <s v="No considerar"/>
    <x v="0"/>
  </r>
  <r>
    <n v="723560"/>
    <s v="Modern and Cozy Home - LES"/>
    <x v="3905"/>
    <s v="Andrea"/>
    <s v="131 Broome Street"/>
    <n v="10002"/>
    <x v="0"/>
    <s v="Lower East Side"/>
    <n v="4071625"/>
    <n v="-739843"/>
    <x v="1"/>
    <x v="38"/>
    <x v="2"/>
    <n v="62"/>
    <d v="2019-07-01T00:00:00"/>
    <n v="0.75"/>
    <n v="1"/>
    <n v="5.6"/>
    <x v="0"/>
    <s v="Ruidoso"/>
    <s v="No considerar"/>
    <x v="0"/>
  </r>
  <r>
    <n v="723507"/>
    <s v="Space! Light! Charm! 1BR close to subways &amp; park"/>
    <x v="3906"/>
    <s v="Ellen"/>
    <s v="Screme Gelato Bar West 94th Street"/>
    <n v="10025"/>
    <x v="0"/>
    <s v="Upper West Side"/>
    <n v="4079241"/>
    <n v="-7397111"/>
    <x v="1"/>
    <x v="4"/>
    <x v="0"/>
    <n v="17"/>
    <d v="2018-09-18T00:00:00"/>
    <n v="0.43"/>
    <n v="1"/>
    <n v="5.6"/>
    <x v="0"/>
    <s v="Ruidoso"/>
    <s v="No considerar"/>
    <x v="0"/>
  </r>
  <r>
    <n v="4978214"/>
    <s v="The Golden Room"/>
    <x v="3907"/>
    <s v="Lawrence"/>
    <s v="538 East 81st Street"/>
    <n v="11236"/>
    <x v="1"/>
    <s v="Canarsie"/>
    <n v="4064027"/>
    <n v="-7391751"/>
    <x v="0"/>
    <x v="46"/>
    <x v="3"/>
    <n v="33"/>
    <d v="2019-06-11T00:00:00"/>
    <n v="0.66"/>
    <n v="1"/>
    <n v="6.9"/>
    <x v="0"/>
    <s v="Ruidoso"/>
    <s v="Dentro del presupuesto"/>
    <x v="0"/>
  </r>
  <r>
    <n v="756892"/>
    <s v="Clean Bright Midtown Studio by Park"/>
    <x v="3908"/>
    <s v="Sara"/>
    <s v="1095 2nd Avenue"/>
    <n v="10022"/>
    <x v="0"/>
    <s v="Midtown"/>
    <n v="4075982"/>
    <n v="-7396521"/>
    <x v="1"/>
    <x v="0"/>
    <x v="3"/>
    <n v="3"/>
    <d v="2015-04-28T00:00:00"/>
    <n v="0.04"/>
    <n v="1"/>
    <n v="5.6"/>
    <x v="0"/>
    <s v="Ruidoso"/>
    <s v="No considerar"/>
    <x v="0"/>
  </r>
  <r>
    <n v="722451"/>
    <s v="NYC Spacious 3b, new, river view"/>
    <x v="3909"/>
    <s v="Dustin"/>
    <s v="625 West 140th Street"/>
    <n v="10031"/>
    <x v="0"/>
    <s v="Harlem"/>
    <n v="4082398"/>
    <n v="-73954"/>
    <x v="1"/>
    <x v="40"/>
    <x v="1"/>
    <n v="1"/>
    <d v="2015-10-05T00:00:00"/>
    <n v="0.02"/>
    <n v="1"/>
    <n v="5.7"/>
    <x v="0"/>
    <s v="Ruidoso"/>
    <s v="No considerar"/>
    <x v="0"/>
  </r>
  <r>
    <n v="722264"/>
    <s v="Medium-sized furnished room"/>
    <x v="3910"/>
    <s v="Samir"/>
    <s v="505 Saint Marks Avenue"/>
    <n v="11238"/>
    <x v="1"/>
    <s v="Crown Heights"/>
    <n v="4067641"/>
    <n v="-7395729"/>
    <x v="0"/>
    <x v="86"/>
    <x v="7"/>
    <n v="0"/>
    <d v="2018-07-01T00:00:00"/>
    <n v="0.02"/>
    <n v="1"/>
    <n v="6.9"/>
    <x v="0"/>
    <s v="Ruidoso"/>
    <s v="Dentro del presupuesto"/>
    <x v="0"/>
  </r>
  <r>
    <n v="721762"/>
    <s v="Colorful New York East Village Apt"/>
    <x v="3911"/>
    <s v="Dk"/>
    <s v="410 East 6th Street"/>
    <n v="10009"/>
    <x v="0"/>
    <s v="East Village"/>
    <n v="4072576"/>
    <n v="-7398582"/>
    <x v="1"/>
    <x v="209"/>
    <x v="3"/>
    <n v="70"/>
    <d v="2019-06-19T00:00:00"/>
    <n v="0.86"/>
    <n v="1"/>
    <n v="5.6"/>
    <x v="0"/>
    <s v="Ruidoso"/>
    <s v="No considerar"/>
    <x v="0"/>
  </r>
  <r>
    <n v="721719"/>
    <s v="Heart of Harlem 1 BR Garden apt"/>
    <x v="3912"/>
    <s v="John"/>
    <s v="42 West 126th Street"/>
    <n v="10027"/>
    <x v="0"/>
    <s v="Harlem"/>
    <n v="4080745"/>
    <n v="-7394353"/>
    <x v="1"/>
    <x v="28"/>
    <x v="2"/>
    <n v="17"/>
    <d v="2018-06-25T00:00:00"/>
    <n v="0.26"/>
    <n v="1"/>
    <n v="5.6"/>
    <x v="0"/>
    <s v="Ruidoso"/>
    <s v="No considerar"/>
    <x v="0"/>
  </r>
  <r>
    <n v="720394"/>
    <s v="Large pleasant room nr Central Park"/>
    <x v="3913"/>
    <s v="Jo"/>
    <s v="203 West 107th Street"/>
    <n v="10025"/>
    <x v="0"/>
    <s v="Upper West Side"/>
    <n v="4080155"/>
    <n v="-7396569"/>
    <x v="0"/>
    <x v="116"/>
    <x v="1"/>
    <n v="5"/>
    <d v="2014-05-19T00:00:00"/>
    <n v="0.06"/>
    <n v="1"/>
    <n v="5.6"/>
    <x v="0"/>
    <s v="Ruidoso"/>
    <s v="No considerar"/>
    <x v="0"/>
  </r>
  <r>
    <n v="794472"/>
    <s v="Beautiful apartment nr Central Park"/>
    <x v="3913"/>
    <s v="Jo"/>
    <s v="2758 Broadway"/>
    <n v="10025"/>
    <x v="0"/>
    <s v="Upper West Side"/>
    <n v="4080118"/>
    <n v="-7396783"/>
    <x v="1"/>
    <x v="48"/>
    <x v="13"/>
    <n v="13"/>
    <d v="2015-06-15T00:00:00"/>
    <n v="0.16"/>
    <n v="1"/>
    <n v="5.7"/>
    <x v="0"/>
    <s v="Ruidoso"/>
    <s v="No considerar"/>
    <x v="0"/>
  </r>
  <r>
    <n v="720274"/>
    <s v="Nice studio apartment in Brooklyn!"/>
    <x v="3914"/>
    <s v="Adam"/>
    <s v="1413 Bedford Avenue"/>
    <n v="11216"/>
    <x v="1"/>
    <s v="Crown Heights"/>
    <n v="4067471"/>
    <n v="-7395324"/>
    <x v="1"/>
    <x v="6"/>
    <x v="2"/>
    <n v="9"/>
    <d v="2017-04-16T00:00:00"/>
    <n v="0.11"/>
    <n v="1"/>
    <n v="6.9"/>
    <x v="0"/>
    <s v="Ruidoso"/>
    <s v="No considerar"/>
    <x v="0"/>
  </r>
  <r>
    <n v="4440751"/>
    <s v="Entire Amazing Chic Studio @ Lower East"/>
    <x v="3915"/>
    <s v="Ofer"/>
    <s v="Hotel Indigo 180"/>
    <n v="10002"/>
    <x v="0"/>
    <s v="Lower East Side"/>
    <n v="4072169"/>
    <n v="-7398773"/>
    <x v="1"/>
    <x v="34"/>
    <x v="11"/>
    <n v="21"/>
    <d v="2019-03-11T00:00:00"/>
    <n v="0.38"/>
    <n v="1"/>
    <n v="5.6"/>
    <x v="0"/>
    <s v="Ruidoso"/>
    <s v="No considerar"/>
    <x v="0"/>
  </r>
  <r>
    <n v="3288496"/>
    <s v="Entire Cozy One Bed #Manhattan #LES"/>
    <x v="3915"/>
    <s v="Ofer"/>
    <s v="77 Ludlow Street"/>
    <n v="10002"/>
    <x v="0"/>
    <s v="Lower East Side"/>
    <n v="4071769"/>
    <n v="-7398953"/>
    <x v="1"/>
    <x v="34"/>
    <x v="11"/>
    <n v="8"/>
    <d v="2018-02-27T00:00:00"/>
    <n v="0.13"/>
    <n v="1"/>
    <n v="5.6"/>
    <x v="0"/>
    <s v="Ruidoso"/>
    <s v="No considerar"/>
    <x v="0"/>
  </r>
  <r>
    <n v="2862900"/>
    <s v="Charming &amp; Bright Studio @ W 50's"/>
    <x v="3915"/>
    <s v="Ofer"/>
    <s v="821 9th Avenue"/>
    <n v="10019"/>
    <x v="0"/>
    <s v="Hell's Kitchen"/>
    <n v="4076634"/>
    <n v="-7398719"/>
    <x v="1"/>
    <x v="34"/>
    <x v="11"/>
    <n v="8"/>
    <d v="2018-07-09T00:00:00"/>
    <n v="0.19"/>
    <n v="1"/>
    <n v="5.6"/>
    <x v="0"/>
    <s v="Ruidoso"/>
    <s v="No considerar"/>
    <x v="0"/>
  </r>
  <r>
    <n v="6362061"/>
    <s v="Entire Prime Upper West Side Large Studio"/>
    <x v="3915"/>
    <s v="Ofer"/>
    <s v="Public School 87 160"/>
    <n v="10024"/>
    <x v="0"/>
    <s v="Upper West Side"/>
    <n v="4078185"/>
    <n v="-7397844"/>
    <x v="1"/>
    <x v="34"/>
    <x v="11"/>
    <n v="13"/>
    <d v="2019-01-29T00:00:00"/>
    <n v="0.27"/>
    <n v="1"/>
    <n v="5.6"/>
    <x v="0"/>
    <s v="Ruidoso"/>
    <s v="No considerar"/>
    <x v="0"/>
  </r>
  <r>
    <n v="3783021"/>
    <s v="Entire Luxury Newly Renovated Studio"/>
    <x v="3915"/>
    <s v="Ofer"/>
    <s v="215 West 92nd Street"/>
    <n v="10025"/>
    <x v="0"/>
    <s v="Upper West Side"/>
    <n v="4079203"/>
    <n v="-7397299"/>
    <x v="1"/>
    <x v="65"/>
    <x v="11"/>
    <n v="14"/>
    <d v="2019-06-19T00:00:00"/>
    <n v="0.24"/>
    <n v="1"/>
    <n v="5.6"/>
    <x v="0"/>
    <s v="Ruidoso"/>
    <s v="Dentro del presupuesto"/>
    <x v="0"/>
  </r>
  <r>
    <n v="2863589"/>
    <s v="Entire Private Modern Studio UPW Manhattan"/>
    <x v="3915"/>
    <s v="Ofer"/>
    <s v="2465 Broadway"/>
    <n v="10025"/>
    <x v="0"/>
    <s v="Upper West Side"/>
    <n v="4079193"/>
    <n v="-7397443"/>
    <x v="1"/>
    <x v="29"/>
    <x v="11"/>
    <n v="20"/>
    <d v="2019-06-07T00:00:00"/>
    <n v="0.34"/>
    <n v="1"/>
    <n v="5.6"/>
    <x v="0"/>
    <s v="Ruidoso"/>
    <s v="Dentro del presupuesto"/>
    <x v="0"/>
  </r>
  <r>
    <n v="3783016"/>
    <s v="Luxury Studio on (Email hidden by Airbnb)"/>
    <x v="3915"/>
    <s v="Ofer"/>
    <s v="CVS Pharmacy 2495"/>
    <n v="10025"/>
    <x v="0"/>
    <s v="Upper West Side"/>
    <n v="4079253"/>
    <n v="-7397378"/>
    <x v="1"/>
    <x v="142"/>
    <x v="11"/>
    <n v="16"/>
    <d v="2018-12-23T00:00:00"/>
    <n v="0.28000000000000003"/>
    <n v="1"/>
    <n v="5.6"/>
    <x v="0"/>
    <s v="Ruidoso"/>
    <s v="Dentro del presupuesto"/>
    <x v="0"/>
  </r>
  <r>
    <n v="719914"/>
    <s v="Charming Harlem Getaway-Women Only"/>
    <x v="3916"/>
    <s v="Crystal"/>
    <s v="2898 Frederick Douglass Boulevard"/>
    <n v="10039"/>
    <x v="0"/>
    <s v="Harlem"/>
    <n v="4082655"/>
    <n v="-7393943"/>
    <x v="0"/>
    <x v="64"/>
    <x v="0"/>
    <n v="19"/>
    <d v="2018-10-26T00:00:00"/>
    <n v="0.3"/>
    <n v="1"/>
    <n v="5.6"/>
    <x v="0"/>
    <s v="Ruidoso"/>
    <s v="No considerar"/>
    <x v="0"/>
  </r>
  <r>
    <n v="1939106"/>
    <s v="Charming 1BR in the East Village"/>
    <x v="3917"/>
    <s v="Stephanie"/>
    <s v="P.S. 19 Asher Levy School 185"/>
    <n v="10003"/>
    <x v="0"/>
    <s v="East Village"/>
    <n v="4072997"/>
    <n v="-7398497"/>
    <x v="1"/>
    <x v="217"/>
    <x v="1"/>
    <n v="18"/>
    <d v="2018-07-16T00:00:00"/>
    <n v="0.27"/>
    <n v="1"/>
    <n v="5.6"/>
    <x v="0"/>
    <s v="Ruidoso"/>
    <s v="No considerar"/>
    <x v="0"/>
  </r>
  <r>
    <n v="4514042"/>
    <s v="Bushwick Duplex 1"/>
    <x v="3918"/>
    <s v="Deacon"/>
    <s v="956 Bushwick Avenue"/>
    <n v="11221"/>
    <x v="1"/>
    <s v="Bushwick"/>
    <n v="4069213"/>
    <n v="-7392371"/>
    <x v="0"/>
    <x v="15"/>
    <x v="1"/>
    <n v="4"/>
    <d v="2019-05-28T00:00:00"/>
    <n v="0.34"/>
    <n v="1"/>
    <n v="6.9"/>
    <x v="0"/>
    <s v="Ruidoso"/>
    <s v="No considerar"/>
    <x v="0"/>
  </r>
  <r>
    <n v="4753918"/>
    <s v="Bushwick Duplex 3 (suite)"/>
    <x v="3918"/>
    <s v="Deacon"/>
    <s v="608 Van Buren Street"/>
    <n v="11221"/>
    <x v="1"/>
    <s v="Bushwick"/>
    <n v="4069258"/>
    <n v="-7392528"/>
    <x v="0"/>
    <x v="0"/>
    <x v="6"/>
    <n v="0"/>
    <d v="2015-12-31T00:00:00"/>
    <n v="0.02"/>
    <n v="1"/>
    <n v="6.9"/>
    <x v="0"/>
    <s v="Ruidoso"/>
    <s v="No considerar"/>
    <x v="0"/>
  </r>
  <r>
    <n v="4436185"/>
    <s v="Charming Park Slope Studio Sublet"/>
    <x v="3919"/>
    <s v="Nicole"/>
    <s v="Middle School 88 19th Street"/>
    <n v="11218"/>
    <x v="1"/>
    <s v="Sunset Park"/>
    <n v="4066063"/>
    <n v="-7398894"/>
    <x v="1"/>
    <x v="28"/>
    <x v="1"/>
    <n v="0"/>
    <d v="2019-01-02T00:00:00"/>
    <n v="0.03"/>
    <n v="1"/>
    <n v="6.9"/>
    <x v="0"/>
    <s v="Ruidoso"/>
    <s v="No considerar"/>
    <x v="0"/>
  </r>
  <r>
    <n v="1157036"/>
    <s v="private spacious sunny bedroom"/>
    <x v="3920"/>
    <s v="Radium"/>
    <s v="601 Ocean Parkway"/>
    <n v="11218"/>
    <x v="1"/>
    <s v="Kensington"/>
    <n v="4063381"/>
    <n v="-739714"/>
    <x v="0"/>
    <x v="19"/>
    <x v="11"/>
    <n v="10"/>
    <d v="2016-11-30T00:00:00"/>
    <n v="0.13"/>
    <n v="1"/>
    <n v="6.9"/>
    <x v="0"/>
    <s v="Ruidoso"/>
    <s v="No considerar"/>
    <x v="0"/>
  </r>
  <r>
    <n v="4587905"/>
    <s v="New 2 br Apt Williamsburg"/>
    <x v="3921"/>
    <s v="Carolina"/>
    <s v="75 Eckford Street"/>
    <n v="11222"/>
    <x v="1"/>
    <s v="Greenpoint"/>
    <n v="4072214"/>
    <n v="-7394835"/>
    <x v="1"/>
    <x v="20"/>
    <x v="1"/>
    <n v="0"/>
    <d v="2015-12-13T00:00:00"/>
    <n v="0.4"/>
    <n v="1"/>
    <n v="7"/>
    <x v="0"/>
    <s v="Ruidoso"/>
    <s v="No considerar"/>
    <x v="0"/>
  </r>
  <r>
    <n v="3312417"/>
    <s v="Cozy bedroom in Brooklyn!"/>
    <x v="3922"/>
    <s v="Jessica"/>
    <s v="137 MacDonough Street"/>
    <n v="11216"/>
    <x v="1"/>
    <s v="Bedford-Stuyvesant"/>
    <n v="4068172"/>
    <n v="-7394095"/>
    <x v="0"/>
    <x v="4"/>
    <x v="0"/>
    <n v="86"/>
    <d v="2019-06-30T00:00:00"/>
    <n v="1.43"/>
    <n v="1"/>
    <n v="6.9"/>
    <x v="0"/>
    <s v="Ruidoso"/>
    <s v="No considerar"/>
    <x v="0"/>
  </r>
  <r>
    <n v="2310791"/>
    <s v="Old Brooklyn Charm"/>
    <x v="3923"/>
    <s v="Lee"/>
    <s v="Public School 11 Waverly Avenue"/>
    <n v="11238"/>
    <x v="1"/>
    <s v="Clinton Hill"/>
    <n v="4068583"/>
    <n v="-7396558"/>
    <x v="1"/>
    <x v="6"/>
    <x v="6"/>
    <n v="110"/>
    <d v="2019-06-24T00:00:00"/>
    <n v="1.73"/>
    <n v="1"/>
    <n v="6.9"/>
    <x v="0"/>
    <s v="Ruidoso"/>
    <s v="No considerar"/>
    <x v="0"/>
  </r>
  <r>
    <n v="755528"/>
    <s v="PRIVATE BATH/TONS OF SUNLIGHT/SAFE"/>
    <x v="3924"/>
    <s v="Enrique"/>
    <s v="2245 Barker Avenue"/>
    <n v="10467"/>
    <x v="3"/>
    <s v="Allerton"/>
    <n v="408584"/>
    <n v="-7386969"/>
    <x v="1"/>
    <x v="22"/>
    <x v="6"/>
    <n v="189"/>
    <d v="2019-06-23T00:00:00"/>
    <n v="2.3199999999999998"/>
    <n v="5"/>
    <n v="7.84"/>
    <x v="0"/>
    <s v="Ruidoso"/>
    <s v="No considerar"/>
    <x v="0"/>
  </r>
  <r>
    <n v="773041"/>
    <s v="Nice beautiful room In the Bronx"/>
    <x v="3924"/>
    <s v="Enrique"/>
    <s v="2255 Barker Avenue"/>
    <n v="10467"/>
    <x v="3"/>
    <s v="Allerton"/>
    <n v="4085914"/>
    <n v="-7386979"/>
    <x v="0"/>
    <x v="83"/>
    <x v="1"/>
    <n v="187"/>
    <d v="2019-06-23T00:00:00"/>
    <n v="2.34"/>
    <n v="5"/>
    <n v="7.84"/>
    <x v="0"/>
    <s v="Ruidoso"/>
    <s v="No considerar"/>
    <x v="0"/>
  </r>
  <r>
    <n v="5431845"/>
    <s v="Beautiful Fully Furnished 1 bed/bth"/>
    <x v="3925"/>
    <s v="Aliya"/>
    <s v="41-21 27th Street"/>
    <n v="11101"/>
    <x v="2"/>
    <s v="Long Island City"/>
    <n v="4075104"/>
    <n v="-7393863"/>
    <x v="1"/>
    <x v="211"/>
    <x v="39"/>
    <n v="30"/>
    <d v="2018-06-24T00:00:00"/>
    <n v="0.56999999999999995"/>
    <n v="5"/>
    <n v="6.24"/>
    <x v="0"/>
    <s v="Ruidoso"/>
    <s v="No considerar"/>
    <x v="0"/>
  </r>
  <r>
    <n v="4830799"/>
    <s v="bright and clean! vintage style!"/>
    <x v="3926"/>
    <s v="Alex"/>
    <s v="467 Columbia Street"/>
    <n v="11231"/>
    <x v="1"/>
    <s v="Red Hook"/>
    <n v="4067627"/>
    <n v="-7400625"/>
    <x v="0"/>
    <x v="34"/>
    <x v="1"/>
    <n v="58"/>
    <d v="2019-06-14T00:00:00"/>
    <n v="1.1499999999999999"/>
    <n v="1"/>
    <n v="6.9"/>
    <x v="0"/>
    <s v="Ruidoso"/>
    <s v="No considerar"/>
    <x v="0"/>
  </r>
  <r>
    <n v="713891"/>
    <s v="Amazing location! 10ft from L train"/>
    <x v="3927"/>
    <s v="Giorgia &amp; Benjamin"/>
    <s v="62 Skillman Avenue"/>
    <n v="11211"/>
    <x v="1"/>
    <s v="Williamsburg"/>
    <n v="4071534"/>
    <n v="-7394906"/>
    <x v="0"/>
    <x v="12"/>
    <x v="6"/>
    <n v="146"/>
    <d v="2019-06-23T00:00:00"/>
    <n v="1.78"/>
    <n v="1"/>
    <n v="6.9"/>
    <x v="0"/>
    <s v="Ruidoso"/>
    <s v="No considerar"/>
    <x v="0"/>
  </r>
  <r>
    <n v="5433967"/>
    <s v="Bedstuy Garden Half Block to Subway"/>
    <x v="3928"/>
    <s v="Jane"/>
    <s v="736 Decatur Street"/>
    <n v="11233"/>
    <x v="1"/>
    <s v="Bedford-Stuyvesant"/>
    <n v="4068369"/>
    <n v="-7391349"/>
    <x v="1"/>
    <x v="61"/>
    <x v="0"/>
    <n v="194"/>
    <d v="2019-06-20T00:00:00"/>
    <n v="3.72"/>
    <n v="1"/>
    <n v="6.9"/>
    <x v="0"/>
    <s v="Ruidoso"/>
    <s v="No considerar"/>
    <x v="0"/>
  </r>
  <r>
    <n v="882209"/>
    <s v="Gorgeous Williamsburg Apartment"/>
    <x v="3929"/>
    <s v="Nikki"/>
    <s v="59 Harrison Avenue"/>
    <n v="11211"/>
    <x v="1"/>
    <s v="Williamsburg"/>
    <n v="4070502"/>
    <n v="-7395262"/>
    <x v="0"/>
    <x v="15"/>
    <x v="6"/>
    <n v="37"/>
    <d v="2019-05-04T00:00:00"/>
    <n v="0.56000000000000005"/>
    <n v="1"/>
    <n v="6.9"/>
    <x v="0"/>
    <s v="Ruidoso"/>
    <s v="No considerar"/>
    <x v="0"/>
  </r>
  <r>
    <n v="2254582"/>
    <s v="Delightful 2BR Historic Brownstone Duplex"/>
    <x v="3930"/>
    <s v="Alison"/>
    <s v="16 Putnam Avenue"/>
    <n v="11238"/>
    <x v="1"/>
    <s v="Clinton Hill"/>
    <n v="4068255"/>
    <n v="-7396124"/>
    <x v="1"/>
    <x v="7"/>
    <x v="3"/>
    <n v="21"/>
    <d v="2019-02-15T00:00:00"/>
    <n v="0.33"/>
    <n v="1"/>
    <n v="6.9"/>
    <x v="0"/>
    <s v="Ruidoso"/>
    <s v="No considerar"/>
    <x v="0"/>
  </r>
  <r>
    <n v="712260"/>
    <s v="Private Two Bedroom with Garden in Cobble Hill"/>
    <x v="3931"/>
    <s v="Paul And Debra"/>
    <s v="46 Douglass Street"/>
    <n v="11231"/>
    <x v="1"/>
    <s v="Carroll Gardens"/>
    <n v="4068344"/>
    <n v="-739933"/>
    <x v="0"/>
    <x v="1"/>
    <x v="6"/>
    <n v="75"/>
    <d v="2019-06-19T00:00:00"/>
    <n v="0.92"/>
    <n v="1"/>
    <n v="6.9"/>
    <x v="0"/>
    <s v="Ruidoso"/>
    <s v="No considerar"/>
    <x v="0"/>
  </r>
  <r>
    <n v="747605"/>
    <s v="East Village Studio, Great Location"/>
    <x v="3932"/>
    <s v="Jack"/>
    <s v="163 Avenue B"/>
    <n v="10009"/>
    <x v="0"/>
    <s v="East Village"/>
    <n v="4072699"/>
    <n v="-7397969"/>
    <x v="1"/>
    <x v="206"/>
    <x v="3"/>
    <n v="213"/>
    <d v="2019-07-01T00:00:00"/>
    <n v="2.62"/>
    <n v="1"/>
    <n v="5.6"/>
    <x v="0"/>
    <s v="Ruidoso"/>
    <s v="No considerar"/>
    <x v="0"/>
  </r>
  <r>
    <n v="841211"/>
    <s v="Spacious Centrally Located Apt!!!"/>
    <x v="3933"/>
    <s v="Joseph"/>
    <s v="136 West 28th Street"/>
    <n v="10001"/>
    <x v="0"/>
    <s v="Chelsea"/>
    <n v="407466"/>
    <n v="-7399219"/>
    <x v="0"/>
    <x v="324"/>
    <x v="10"/>
    <n v="30"/>
    <d v="2016-10-12T00:00:00"/>
    <n v="0.4"/>
    <n v="2"/>
    <n v="5.8"/>
    <x v="0"/>
    <s v="Ruidoso"/>
    <s v="No considerar"/>
    <x v="0"/>
  </r>
  <r>
    <n v="711635"/>
    <s v="Charming East Village Apartment"/>
    <x v="3934"/>
    <s v="Barry"/>
    <s v="166 2nd Avenue"/>
    <n v="10003"/>
    <x v="0"/>
    <s v="East Village"/>
    <n v="4073016"/>
    <n v="-7398643"/>
    <x v="1"/>
    <x v="197"/>
    <x v="2"/>
    <n v="86"/>
    <d v="2019-06-30T00:00:00"/>
    <n v="1.1499999999999999"/>
    <n v="1"/>
    <n v="5.6"/>
    <x v="0"/>
    <s v="Ruidoso"/>
    <s v="No considerar"/>
    <x v="0"/>
  </r>
  <r>
    <n v="775238"/>
    <s v="Fantastic East Village Location!"/>
    <x v="3935"/>
    <s v="Michelle"/>
    <s v="439 East 6th Street"/>
    <n v="10009"/>
    <x v="0"/>
    <s v="East Village"/>
    <n v="4072578"/>
    <n v="-7398448"/>
    <x v="0"/>
    <x v="36"/>
    <x v="3"/>
    <n v="12"/>
    <d v="2019-06-23T00:00:00"/>
    <n v="0.16"/>
    <n v="1"/>
    <n v="5.6"/>
    <x v="0"/>
    <s v="Ruidoso"/>
    <s v="No considerar"/>
    <x v="0"/>
  </r>
  <r>
    <n v="3337808"/>
    <s v="Clean &amp; Comfy Modern Townhouse"/>
    <x v="3936"/>
    <s v="Alexis"/>
    <s v="Holiday Inn Brooklyn Downtown 300"/>
    <n v="11217"/>
    <x v="1"/>
    <s v="Boerum Hill"/>
    <n v="4068732"/>
    <n v="-7398254"/>
    <x v="1"/>
    <x v="148"/>
    <x v="3"/>
    <n v="0"/>
    <d v="2015-08-24T00:00:00"/>
    <n v="0.17"/>
    <n v="1"/>
    <n v="7.1"/>
    <x v="0"/>
    <s v="Ruidoso"/>
    <s v="No considerar"/>
    <x v="0"/>
  </r>
  <r>
    <n v="4236725"/>
    <s v="Spacious, elegant home in Brooklyn"/>
    <x v="3937"/>
    <s v="Rae"/>
    <s v="231 Washington Avenue"/>
    <n v="11205"/>
    <x v="1"/>
    <s v="Clinton Hill"/>
    <n v="4069191"/>
    <n v="-7396624"/>
    <x v="1"/>
    <x v="5"/>
    <x v="0"/>
    <n v="0"/>
    <d v="2016-08-09T00:00:00"/>
    <n v="0.02"/>
    <n v="1"/>
    <n v="6.9"/>
    <x v="0"/>
    <s v="Ruidoso"/>
    <s v="No considerar"/>
    <x v="0"/>
  </r>
  <r>
    <n v="5029204"/>
    <s v="Boho Williamsburg Room W/ Private Entrance"/>
    <x v="3938"/>
    <s v="Katherine"/>
    <s v="174 Withers Street"/>
    <n v="11211"/>
    <x v="1"/>
    <s v="Williamsburg"/>
    <n v="4071735"/>
    <n v="-7394465"/>
    <x v="0"/>
    <x v="6"/>
    <x v="6"/>
    <n v="49"/>
    <d v="2019-06-15T00:00:00"/>
    <n v="0.9"/>
    <n v="1"/>
    <n v="6.9"/>
    <x v="0"/>
    <s v="Ruidoso"/>
    <s v="No considerar"/>
    <x v="0"/>
  </r>
  <r>
    <n v="708637"/>
    <s v="Cozy bedroom near Manhattan &amp; airport"/>
    <x v="3939"/>
    <s v="Eugenia"/>
    <s v="37-41 83rd Street"/>
    <n v="11372"/>
    <x v="2"/>
    <s v="Jackson Heights"/>
    <n v="4074869"/>
    <n v="-7388293"/>
    <x v="0"/>
    <x v="30"/>
    <x v="8"/>
    <n v="55"/>
    <d v="2019-06-01T00:00:00"/>
    <n v="0.67"/>
    <n v="5"/>
    <n v="6.24"/>
    <x v="0"/>
    <s v="Ruidoso"/>
    <s v="No considerar"/>
    <x v="0"/>
  </r>
  <r>
    <n v="710284"/>
    <s v="**YOUR CHELSEA LOFT, WELCOME HOME"/>
    <x v="3940"/>
    <s v="Amy"/>
    <s v="131 West 21st Street"/>
    <n v="10011"/>
    <x v="0"/>
    <s v="Chelsea"/>
    <n v="4074225"/>
    <n v="-7399492"/>
    <x v="1"/>
    <x v="180"/>
    <x v="2"/>
    <n v="7"/>
    <d v="2015-04-11T00:00:00"/>
    <n v="0.09"/>
    <n v="1"/>
    <n v="5.7"/>
    <x v="0"/>
    <s v="Ruidoso"/>
    <s v="No considerar"/>
    <x v="0"/>
  </r>
  <r>
    <n v="803237"/>
    <s v="Duplex with two terraces and a view"/>
    <x v="3941"/>
    <s v="Arsenio"/>
    <s v="69 Rogers Avenue"/>
    <n v="11216"/>
    <x v="1"/>
    <s v="Crown Heights"/>
    <n v="4067504"/>
    <n v="-7395273"/>
    <x v="1"/>
    <x v="21"/>
    <x v="3"/>
    <n v="6"/>
    <d v="2019-01-02T00:00:00"/>
    <n v="0.08"/>
    <n v="1"/>
    <n v="6.9"/>
    <x v="0"/>
    <s v="Ruidoso"/>
    <s v="No considerar"/>
    <x v="0"/>
  </r>
  <r>
    <n v="4424511"/>
    <s v="Great location, cozy, near F, G, R!"/>
    <x v="3942"/>
    <s v="Deirdre"/>
    <s v="P.S. 118 The Maurice Sendak Community School 7th Street"/>
    <n v="11215"/>
    <x v="1"/>
    <s v="Park Slope"/>
    <n v="4067099"/>
    <n v="-7398791"/>
    <x v="1"/>
    <x v="23"/>
    <x v="1"/>
    <n v="323"/>
    <d v="2019-06-22T00:00:00"/>
    <n v="5.81"/>
    <n v="1"/>
    <n v="6.9"/>
    <x v="0"/>
    <s v="Ruidoso"/>
    <s v="No considerar"/>
    <x v="0"/>
  </r>
  <r>
    <n v="5389907"/>
    <s v="House 10 min from Manhattan w/ parking near subway"/>
    <x v="3943"/>
    <s v="Martha &amp;  Remo"/>
    <s v="31-49 29th Street"/>
    <n v="11106"/>
    <x v="2"/>
    <s v="Astoria"/>
    <n v="407636"/>
    <n v="-73926"/>
    <x v="1"/>
    <x v="111"/>
    <x v="7"/>
    <n v="1"/>
    <d v="2019-01-01T00:00:00"/>
    <n v="0.16"/>
    <n v="5"/>
    <n v="6.24"/>
    <x v="0"/>
    <s v="Ruidoso"/>
    <s v="No considerar"/>
    <x v="0"/>
  </r>
  <r>
    <n v="726692"/>
    <s v="House 10 min from Midtown Manhattan"/>
    <x v="3944"/>
    <s v="Remo"/>
    <s v="Parisi Bakery 30-17"/>
    <n v="11106"/>
    <x v="2"/>
    <s v="Astoria"/>
    <n v="4076216"/>
    <n v="-7392542"/>
    <x v="1"/>
    <x v="104"/>
    <x v="13"/>
    <n v="1"/>
    <d v="2015-08-29T00:00:00"/>
    <n v="0.02"/>
    <n v="5"/>
    <n v="6.24"/>
    <x v="0"/>
    <s v="Ruidoso"/>
    <s v="No considerar"/>
    <x v="0"/>
  </r>
  <r>
    <n v="3414607"/>
    <s v="Sweet 2 bed in Elevator Building"/>
    <x v="3945"/>
    <s v="Marta"/>
    <s v="McDonald's 840"/>
    <n v="11238"/>
    <x v="1"/>
    <s v="Prospect Heights"/>
    <n v="4068148"/>
    <n v="-7396674"/>
    <x v="1"/>
    <x v="3"/>
    <x v="0"/>
    <n v="25"/>
    <d v="2019-07-06T00:00:00"/>
    <n v="0.42"/>
    <n v="1"/>
    <n v="6.9"/>
    <x v="0"/>
    <s v="Ruidoso"/>
    <s v="No considerar"/>
    <x v="0"/>
  </r>
  <r>
    <n v="707396"/>
    <s v="2BR PENTHOUSE w Private Roofdeck"/>
    <x v="3946"/>
    <s v="Ari"/>
    <s v="626 East 9th Street"/>
    <n v="10009"/>
    <x v="0"/>
    <s v="East Village"/>
    <n v="4072558"/>
    <n v="-7397929"/>
    <x v="1"/>
    <x v="234"/>
    <x v="7"/>
    <n v="104"/>
    <d v="2019-07-02T00:00:00"/>
    <n v="1.28"/>
    <n v="1"/>
    <n v="5.7"/>
    <x v="0"/>
    <s v="Ruidoso"/>
    <s v="No considerar"/>
    <x v="0"/>
  </r>
  <r>
    <n v="1105845"/>
    <s v="Convenient Location! 1 BR on 1Floor"/>
    <x v="3947"/>
    <s v="Yuko"/>
    <s v="266 West 24th Street"/>
    <n v="10011"/>
    <x v="0"/>
    <s v="Chelsea"/>
    <n v="407457"/>
    <n v="-7399775"/>
    <x v="1"/>
    <x v="23"/>
    <x v="3"/>
    <n v="5"/>
    <d v="2019-01-01T00:00:00"/>
    <n v="7.0000000000000007E-2"/>
    <n v="1"/>
    <n v="5.6"/>
    <x v="0"/>
    <s v="Ruidoso"/>
    <s v="No considerar"/>
    <x v="0"/>
  </r>
  <r>
    <n v="1884398"/>
    <s v="Art-filled 1BR on best block in WV "/>
    <x v="3948"/>
    <s v="Brandon"/>
    <s v="690 Greenwich Street"/>
    <n v="10014"/>
    <x v="0"/>
    <s v="West Village"/>
    <n v="4073311"/>
    <n v="-7400761"/>
    <x v="1"/>
    <x v="6"/>
    <x v="14"/>
    <n v="0"/>
    <d v="2019-06-15T00:00:00"/>
    <n v="7.0000000000000007E-2"/>
    <n v="1"/>
    <n v="5.6"/>
    <x v="0"/>
    <s v="Ruidoso"/>
    <s v="No considerar"/>
    <x v="0"/>
  </r>
  <r>
    <n v="2331148"/>
    <s v="Charming Sunny 1 Bedroom LES Apt!"/>
    <x v="3949"/>
    <s v="Doria"/>
    <s v="53 Stanton Street"/>
    <n v="10002"/>
    <x v="0"/>
    <s v="Lower East Side"/>
    <n v="4072171"/>
    <n v="-7399053"/>
    <x v="1"/>
    <x v="26"/>
    <x v="2"/>
    <n v="13"/>
    <d v="2019-03-05T00:00:00"/>
    <n v="0.22"/>
    <n v="1"/>
    <n v="5.6"/>
    <x v="0"/>
    <s v="Ruidoso"/>
    <s v="No considerar"/>
    <x v="0"/>
  </r>
  <r>
    <n v="712136"/>
    <s v="Room Available-Close to Manhattan-B"/>
    <x v="3950"/>
    <s v="Marianne"/>
    <s v="61 Stanwich Street"/>
    <n v="10304"/>
    <x v="4"/>
    <s v="Concord"/>
    <n v="4060213"/>
    <n v="-740893"/>
    <x v="0"/>
    <x v="3"/>
    <x v="11"/>
    <n v="36"/>
    <d v="2017-08-29T00:00:00"/>
    <n v="0.44"/>
    <n v="1"/>
    <n v="5.19"/>
    <x v="1"/>
    <s v="Poco Ruidoso"/>
    <s v="No considerar"/>
    <x v="0"/>
  </r>
  <r>
    <n v="714028"/>
    <s v="An Oasis in the Big Apple 2"/>
    <x v="3951"/>
    <s v="Paul"/>
    <s v="68-06 37th Road"/>
    <n v="11377"/>
    <x v="2"/>
    <s v="Woodside"/>
    <n v="4074746"/>
    <n v="-7389712"/>
    <x v="1"/>
    <x v="61"/>
    <x v="0"/>
    <n v="51"/>
    <d v="2019-07-03T00:00:00"/>
    <n v="1.52"/>
    <n v="5"/>
    <n v="6.24"/>
    <x v="0"/>
    <s v="Ruidoso"/>
    <s v="No considerar"/>
    <x v="0"/>
  </r>
  <r>
    <n v="714049"/>
    <s v="An Oasis in the Big Apple 3"/>
    <x v="3951"/>
    <s v="Paul"/>
    <s v="38-02 65th Street"/>
    <n v="11377"/>
    <x v="2"/>
    <s v="Woodside"/>
    <n v="4074687"/>
    <n v="-7389892"/>
    <x v="1"/>
    <x v="61"/>
    <x v="0"/>
    <n v="55"/>
    <d v="2019-06-04T00:00:00"/>
    <n v="0.67"/>
    <n v="5"/>
    <n v="6.24"/>
    <x v="0"/>
    <s v="Ruidoso"/>
    <s v="No considerar"/>
    <x v="0"/>
  </r>
  <r>
    <n v="2268632"/>
    <s v="Big Queens NY Apt. Clean &amp; safe."/>
    <x v="3952"/>
    <s v="Ian"/>
    <s v="40-17 50th Avenue"/>
    <n v="11104"/>
    <x v="2"/>
    <s v="Sunnyside"/>
    <n v="4073817"/>
    <n v="-7392463"/>
    <x v="1"/>
    <x v="157"/>
    <x v="3"/>
    <n v="0"/>
    <d v="2015-07-26T00:00:00"/>
    <n v="0.81"/>
    <n v="5"/>
    <n v="6.14"/>
    <x v="0"/>
    <s v="Ruidoso"/>
    <s v="No considerar"/>
    <x v="0"/>
  </r>
  <r>
    <n v="1820858"/>
    <s v="Large Comfortable Studio in Chelsea"/>
    <x v="3953"/>
    <s v="Nayef"/>
    <s v="Made Man Barbershop 170"/>
    <n v="10011"/>
    <x v="0"/>
    <s v="Chelsea"/>
    <n v="4074386"/>
    <n v="-7399541"/>
    <x v="1"/>
    <x v="226"/>
    <x v="6"/>
    <n v="8"/>
    <d v="2016-07-29T00:00:00"/>
    <n v="0.18"/>
    <n v="1"/>
    <n v="5.6"/>
    <x v="0"/>
    <s v="Ruidoso"/>
    <s v="No considerar"/>
    <x v="0"/>
  </r>
  <r>
    <n v="2071446"/>
    <s v="Inspiring spacious loft space"/>
    <x v="3954"/>
    <s v="Katja"/>
    <s v="83 North 7th Street"/>
    <n v="11249"/>
    <x v="1"/>
    <s v="Williamsburg"/>
    <n v="4071955"/>
    <n v="-7396049"/>
    <x v="0"/>
    <x v="187"/>
    <x v="6"/>
    <n v="129"/>
    <d v="2019-02-23T00:00:00"/>
    <n v="2.2200000000000002"/>
    <n v="1"/>
    <n v="6.9"/>
    <x v="0"/>
    <s v="Ruidoso"/>
    <s v="No considerar"/>
    <x v="0"/>
  </r>
  <r>
    <n v="702551"/>
    <s v="UWS renovated 2bedroom 2bath near everything."/>
    <x v="3955"/>
    <s v="Mathew"/>
    <s v="336 West 95th Street"/>
    <n v="10025"/>
    <x v="0"/>
    <s v="Upper West Side"/>
    <n v="4079507"/>
    <n v="-7397568"/>
    <x v="1"/>
    <x v="325"/>
    <x v="1"/>
    <n v="7"/>
    <d v="2019-01-01T00:00:00"/>
    <n v="0.09"/>
    <n v="2"/>
    <n v="5.8"/>
    <x v="0"/>
    <s v="Ruidoso"/>
    <s v="No considerar"/>
    <x v="0"/>
  </r>
  <r>
    <n v="5258014"/>
    <s v="Williamsburg Gardens Flat, Large Room Private Bath"/>
    <x v="3956"/>
    <s v="Drew"/>
    <s v="428 South 5th Street"/>
    <n v="11211"/>
    <x v="1"/>
    <s v="Williamsburg"/>
    <n v="4070709"/>
    <n v="-7395191"/>
    <x v="0"/>
    <x v="6"/>
    <x v="0"/>
    <n v="19"/>
    <d v="2019-05-05T00:00:00"/>
    <n v="0.42"/>
    <n v="1"/>
    <n v="6.9"/>
    <x v="0"/>
    <s v="Ruidoso"/>
    <s v="No considerar"/>
    <x v="0"/>
  </r>
  <r>
    <n v="702440"/>
    <s v="Park Slope Brownstone with Garden"/>
    <x v="3957"/>
    <s v="Gisela"/>
    <s v="611 Carroll Street"/>
    <n v="11215"/>
    <x v="1"/>
    <s v="Park Slope"/>
    <n v="4067507"/>
    <n v="-7398093"/>
    <x v="1"/>
    <x v="5"/>
    <x v="0"/>
    <n v="76"/>
    <d v="2019-06-01T00:00:00"/>
    <n v="0.98"/>
    <n v="1"/>
    <n v="6.9"/>
    <x v="0"/>
    <s v="Ruidoso"/>
    <s v="No considerar"/>
    <x v="0"/>
  </r>
  <r>
    <n v="763527"/>
    <s v="Artist's Jungle Suite + Private Bathroom"/>
    <x v="3958"/>
    <s v="Jenny"/>
    <s v="538 East 21st Street"/>
    <n v="11226"/>
    <x v="1"/>
    <s v="Flatbush"/>
    <n v="4064073"/>
    <n v="-7395832"/>
    <x v="0"/>
    <x v="69"/>
    <x v="0"/>
    <n v="169"/>
    <d v="2019-07-01T00:00:00"/>
    <n v="3.07"/>
    <n v="1"/>
    <n v="6.9"/>
    <x v="0"/>
    <s v="Ruidoso"/>
    <s v="No considerar"/>
    <x v="0"/>
  </r>
  <r>
    <n v="1461814"/>
    <s v="Zen Supersized Master Suite"/>
    <x v="3958"/>
    <s v="Jenny"/>
    <s v="2015 Dorchester Road"/>
    <n v="11226"/>
    <x v="1"/>
    <s v="Flatbush"/>
    <n v="4064187"/>
    <n v="-739586"/>
    <x v="0"/>
    <x v="69"/>
    <x v="3"/>
    <n v="34"/>
    <d v="2019-01-01T00:00:00"/>
    <n v="0.72"/>
    <n v="1"/>
    <n v="6.9"/>
    <x v="0"/>
    <s v="Ruidoso"/>
    <s v="Dentro del presupuesto"/>
    <x v="0"/>
  </r>
  <r>
    <n v="6283028"/>
    <s v="A Gorgeous 1BR in a Luxury Building"/>
    <x v="3959"/>
    <s v="Shir"/>
    <s v="Liberty Lofts 43"/>
    <n v="10023"/>
    <x v="0"/>
    <s v="Upper West Side"/>
    <n v="407722"/>
    <n v="-7398119"/>
    <x v="1"/>
    <x v="326"/>
    <x v="3"/>
    <n v="46"/>
    <d v="2019-04-27T00:00:00"/>
    <n v="1.1499999999999999"/>
    <n v="1"/>
    <n v="5.6"/>
    <x v="0"/>
    <s v="Ruidoso"/>
    <s v="No considerar"/>
    <x v="0"/>
  </r>
  <r>
    <n v="1359438"/>
    <s v="Perfect in Park Slope: EZ 2 NYC"/>
    <x v="3960"/>
    <s v="Daniel"/>
    <s v="101 8th Avenue"/>
    <n v="11215"/>
    <x v="1"/>
    <s v="Park Slope"/>
    <n v="4067274"/>
    <n v="-7397339"/>
    <x v="1"/>
    <x v="91"/>
    <x v="11"/>
    <n v="58"/>
    <d v="2019-06-30T00:00:00"/>
    <n v="0.81"/>
    <n v="1"/>
    <n v="6.9"/>
    <x v="0"/>
    <s v="Ruidoso"/>
    <s v="No considerar"/>
    <x v="0"/>
  </r>
  <r>
    <n v="701227"/>
    <s v="Cozy Private room in Fort Greene"/>
    <x v="3961"/>
    <s v="Afaliah"/>
    <s v="101 Park Avenue"/>
    <n v="11205"/>
    <x v="1"/>
    <s v="Fort Greene"/>
    <n v="406967"/>
    <n v="-7397622"/>
    <x v="0"/>
    <x v="15"/>
    <x v="6"/>
    <n v="14"/>
    <d v="2017-10-06T00:00:00"/>
    <n v="0.17"/>
    <n v="1"/>
    <n v="6.9"/>
    <x v="0"/>
    <s v="Ruidoso"/>
    <s v="No considerar"/>
    <x v="0"/>
  </r>
  <r>
    <n v="6169172"/>
    <s v="Relaxing Brooklyn Getaway"/>
    <x v="3961"/>
    <s v="Afaliah"/>
    <s v="101 Park Avenue"/>
    <n v="11205"/>
    <x v="1"/>
    <s v="Fort Greene"/>
    <n v="4069677"/>
    <n v="-7397622"/>
    <x v="0"/>
    <x v="11"/>
    <x v="1"/>
    <n v="2"/>
    <d v="2016-12-16T00:00:00"/>
    <n v="0.06"/>
    <n v="1"/>
    <n v="6.9"/>
    <x v="0"/>
    <s v="Ruidoso"/>
    <s v="No considerar"/>
    <x v="0"/>
  </r>
  <r>
    <n v="4387491"/>
    <s v="Light Filled Spacious 1BR, with Cat"/>
    <x v="3962"/>
    <s v="Brittan"/>
    <s v="Mount Tabor Baptist Church 115"/>
    <n v="11238"/>
    <x v="1"/>
    <s v="Bedford-Stuyvesant"/>
    <n v="4068708"/>
    <n v="-739577"/>
    <x v="1"/>
    <x v="100"/>
    <x v="6"/>
    <n v="9"/>
    <d v="2015-09-06T00:00:00"/>
    <n v="0.16"/>
    <n v="1"/>
    <n v="6.9"/>
    <x v="0"/>
    <s v="Ruidoso"/>
    <s v="No considerar"/>
    <x v="0"/>
  </r>
  <r>
    <n v="703745"/>
    <s v="Great apt in the heart of E Village"/>
    <x v="3963"/>
    <s v="Ori"/>
    <s v="171 East 2nd Street"/>
    <n v="10009"/>
    <x v="0"/>
    <s v="East Village"/>
    <n v="4072225"/>
    <n v="-7398496"/>
    <x v="1"/>
    <x v="58"/>
    <x v="7"/>
    <n v="11"/>
    <d v="2016-10-02T00:00:00"/>
    <n v="0.14000000000000001"/>
    <n v="1"/>
    <n v="5.6"/>
    <x v="0"/>
    <s v="Ruidoso"/>
    <s v="No considerar"/>
    <x v="0"/>
  </r>
  <r>
    <n v="700916"/>
    <s v="Airy Bed Sty Restoration"/>
    <x v="3964"/>
    <s v="Gabriela"/>
    <s v="519 Lexington Avenue"/>
    <n v="11221"/>
    <x v="1"/>
    <s v="Bedford-Stuyvesant"/>
    <n v="4068906"/>
    <n v="-7394103"/>
    <x v="1"/>
    <x v="5"/>
    <x v="3"/>
    <n v="79"/>
    <d v="2019-05-20T00:00:00"/>
    <n v="0.97"/>
    <n v="1"/>
    <n v="6.9"/>
    <x v="0"/>
    <s v="Ruidoso"/>
    <s v="No considerar"/>
    <x v="0"/>
  </r>
  <r>
    <n v="873465"/>
    <s v="Cute &amp; Comfortable One Bedroom"/>
    <x v="3965"/>
    <s v="Maria"/>
    <s v="2173 Caton Avenue"/>
    <n v="11226"/>
    <x v="1"/>
    <s v="Flatbush"/>
    <n v="4065307"/>
    <n v="-7395781"/>
    <x v="1"/>
    <x v="100"/>
    <x v="6"/>
    <n v="20"/>
    <d v="2019-05-19T00:00:00"/>
    <n v="0.25"/>
    <n v="1"/>
    <n v="6.9"/>
    <x v="0"/>
    <s v="Ruidoso"/>
    <s v="No considerar"/>
    <x v="0"/>
  </r>
  <r>
    <n v="3585974"/>
    <s v="1BD in Lower East Side "/>
    <x v="3966"/>
    <s v="Elisa"/>
    <s v="216 Eldridge Street"/>
    <n v="10002"/>
    <x v="0"/>
    <s v="Lower East Side"/>
    <n v="4072158"/>
    <n v="-7398998"/>
    <x v="1"/>
    <x v="5"/>
    <x v="0"/>
    <n v="18"/>
    <d v="2018-05-16T00:00:00"/>
    <n v="0.3"/>
    <n v="1"/>
    <n v="5.6"/>
    <x v="0"/>
    <s v="Ruidoso"/>
    <s v="No considerar"/>
    <x v="0"/>
  </r>
  <r>
    <n v="699472"/>
    <s v="NYC 1st Shipping Container Home"/>
    <x v="3967"/>
    <s v="Janet-David"/>
    <s v="Public School 19 South 3rd Street"/>
    <n v="11249"/>
    <x v="1"/>
    <s v="Williamsburg"/>
    <n v="4070995"/>
    <n v="-7395536"/>
    <x v="1"/>
    <x v="122"/>
    <x v="1"/>
    <n v="404"/>
    <d v="2019-06-25T00:00:00"/>
    <n v="4.9000000000000004"/>
    <n v="1"/>
    <n v="6.9"/>
    <x v="0"/>
    <s v="Ruidoso"/>
    <s v="No considerar"/>
    <x v="0"/>
  </r>
  <r>
    <n v="698327"/>
    <s v="Clean Cute Private Room in CHELSEA"/>
    <x v="3968"/>
    <s v="Nina"/>
    <s v="The Thomas Eddy 8th Avenue"/>
    <n v="10011"/>
    <x v="0"/>
    <s v="Chelsea"/>
    <n v="4074034"/>
    <n v="-7400259"/>
    <x v="0"/>
    <x v="50"/>
    <x v="12"/>
    <n v="11"/>
    <d v="2017-12-08T00:00:00"/>
    <n v="0.16"/>
    <n v="1"/>
    <n v="5.6"/>
    <x v="0"/>
    <s v="Ruidoso"/>
    <s v="No considerar"/>
    <x v="0"/>
  </r>
  <r>
    <n v="2185668"/>
    <s v="Clean Private Room in Chelsea apt"/>
    <x v="3968"/>
    <s v="Nina"/>
    <s v="111 Eighth Avenue 9th Avenue"/>
    <n v="10019"/>
    <x v="0"/>
    <s v="Chelsea"/>
    <n v="4074106"/>
    <n v="-7400262"/>
    <x v="0"/>
    <x v="15"/>
    <x v="11"/>
    <n v="8"/>
    <d v="2017-01-31T00:00:00"/>
    <n v="0.12"/>
    <n v="1"/>
    <n v="5.6"/>
    <x v="0"/>
    <s v="Ruidoso"/>
    <s v="No considerar"/>
    <x v="0"/>
  </r>
  <r>
    <n v="6647114"/>
    <s v="COZY CORNER GREENWICH VILLAGE"/>
    <x v="3969"/>
    <s v="Kristin"/>
    <s v="303 Bleecker Street"/>
    <n v="10014"/>
    <x v="0"/>
    <s v="West Village"/>
    <n v="4073267"/>
    <n v="-7400379"/>
    <x v="0"/>
    <x v="56"/>
    <x v="0"/>
    <n v="64"/>
    <d v="2019-06-20T00:00:00"/>
    <n v="1.29"/>
    <n v="1"/>
    <n v="5.6"/>
    <x v="0"/>
    <s v="Ruidoso"/>
    <s v="No considerar"/>
    <x v="0"/>
  </r>
  <r>
    <n v="698514"/>
    <s v="SUNNY LOFT: Greenwich Village, NYC"/>
    <x v="3969"/>
    <s v="Kristin"/>
    <s v="253 Bleecker Street"/>
    <n v="10014"/>
    <x v="0"/>
    <s v="West Village"/>
    <n v="4073105"/>
    <n v="-7400285"/>
    <x v="1"/>
    <x v="6"/>
    <x v="59"/>
    <n v="5"/>
    <d v="2017-05-03T00:00:00"/>
    <n v="0.06"/>
    <n v="1"/>
    <n v="5.6"/>
    <x v="0"/>
    <s v="Ruidoso"/>
    <s v="No considerar"/>
    <x v="0"/>
  </r>
  <r>
    <n v="4303825"/>
    <s v="Cute apartment with 2 big bedrooms"/>
    <x v="3970"/>
    <s v="Walther"/>
    <s v="11232 44th Drive"/>
    <n v="11101"/>
    <x v="2"/>
    <s v="Long Island City"/>
    <n v="4074853"/>
    <n v="-7395068"/>
    <x v="1"/>
    <x v="98"/>
    <x v="1"/>
    <n v="34"/>
    <d v="2019-03-10T00:00:00"/>
    <n v="0.6"/>
    <n v="5"/>
    <n v="6.24"/>
    <x v="0"/>
    <s v="Ruidoso"/>
    <s v="No considerar"/>
    <x v="0"/>
  </r>
  <r>
    <n v="2445856"/>
    <s v="Guest rm, 2 stops from GrandCentral"/>
    <x v="3970"/>
    <s v="Walther"/>
    <s v="44936 44th Road"/>
    <n v="11101"/>
    <x v="2"/>
    <s v="Long Island City"/>
    <n v="4074955"/>
    <n v="-7395081"/>
    <x v="0"/>
    <x v="6"/>
    <x v="6"/>
    <n v="37"/>
    <d v="2018-10-06T00:00:00"/>
    <n v="0.57999999999999996"/>
    <n v="5"/>
    <n v="6.24"/>
    <x v="0"/>
    <s v="Ruidoso"/>
    <s v="No considerar"/>
    <x v="0"/>
  </r>
  <r>
    <n v="698162"/>
    <s v="Comfy apartment, adorable cat!"/>
    <x v="3971"/>
    <s v="Abby"/>
    <s v="173 Vermilyea Avenue"/>
    <n v="10034"/>
    <x v="0"/>
    <s v="Inwood"/>
    <n v="4086737"/>
    <n v="-7391877"/>
    <x v="1"/>
    <x v="59"/>
    <x v="6"/>
    <n v="79"/>
    <d v="2019-04-24T00:00:00"/>
    <n v="0.96"/>
    <n v="1"/>
    <n v="5.6"/>
    <x v="0"/>
    <s v="Ruidoso"/>
    <s v="No considerar"/>
    <x v="0"/>
  </r>
  <r>
    <n v="698132"/>
    <s v="LARGE PRIVATE FLOOR IN BROOKLYN, NY"/>
    <x v="3972"/>
    <s v="Eric"/>
    <s v="155 Lewis Avenue"/>
    <n v="11221"/>
    <x v="1"/>
    <s v="Bedford-Stuyvesant"/>
    <n v="4069128"/>
    <n v="-7393653"/>
    <x v="1"/>
    <x v="12"/>
    <x v="3"/>
    <n v="239"/>
    <d v="2019-06-26T00:00:00"/>
    <n v="2.89"/>
    <n v="1"/>
    <n v="6.9"/>
    <x v="0"/>
    <s v="Ruidoso"/>
    <s v="No considerar"/>
    <x v="0"/>
  </r>
  <r>
    <n v="697923"/>
    <s v="Cute &amp; Cozy NYC Room - Hell's Kitchen (dog in apt)"/>
    <x v="3973"/>
    <s v="Kevin"/>
    <s v="525 West 48th Street"/>
    <n v="10019"/>
    <x v="0"/>
    <s v="Hell's Kitchen"/>
    <n v="4076422"/>
    <n v="-7399382"/>
    <x v="0"/>
    <x v="3"/>
    <x v="6"/>
    <n v="176"/>
    <d v="2019-06-21T00:00:00"/>
    <n v="2.2200000000000002"/>
    <n v="1"/>
    <n v="5.6"/>
    <x v="0"/>
    <s v="Ruidoso"/>
    <s v="No considerar"/>
    <x v="0"/>
  </r>
  <r>
    <n v="1223755"/>
    <s v="Cozy, friendly, 3 min from subway."/>
    <x v="3974"/>
    <s v="Andy &amp; Friends"/>
    <s v="232 Skillman Street"/>
    <n v="11205"/>
    <x v="1"/>
    <s v="Bedford-Stuyvesant"/>
    <n v="4069122"/>
    <n v="-7395648"/>
    <x v="2"/>
    <x v="69"/>
    <x v="2"/>
    <n v="110"/>
    <d v="2018-01-03T00:00:00"/>
    <n v="1.49"/>
    <n v="1"/>
    <n v="6.9"/>
    <x v="0"/>
    <s v="Ruidoso"/>
    <s v="Dentro del presupuesto"/>
    <x v="0"/>
  </r>
  <r>
    <n v="4639179"/>
    <s v="Private room, minutes from subway!"/>
    <x v="3974"/>
    <s v="Andy &amp; Friends"/>
    <s v="459 Lafayette Avenue"/>
    <n v="11205"/>
    <x v="1"/>
    <s v="Bedford-Stuyvesant"/>
    <n v="4068951"/>
    <n v="-739565"/>
    <x v="0"/>
    <x v="29"/>
    <x v="2"/>
    <n v="86"/>
    <d v="2017-12-31T00:00:00"/>
    <n v="1.67"/>
    <n v="1"/>
    <n v="6.9"/>
    <x v="0"/>
    <s v="Ruidoso"/>
    <s v="Dentro del presupuesto"/>
    <x v="0"/>
  </r>
  <r>
    <n v="4735505"/>
    <s v="Greenwich Village w Private Garden"/>
    <x v="3975"/>
    <s v="John"/>
    <s v="174 Bleecker Street"/>
    <n v="10012"/>
    <x v="0"/>
    <s v="Greenwich Village"/>
    <n v="4072874"/>
    <n v="-7400088"/>
    <x v="0"/>
    <x v="45"/>
    <x v="6"/>
    <n v="4"/>
    <d v="2017-06-02T00:00:00"/>
    <n v="0.08"/>
    <n v="1"/>
    <n v="5.6"/>
    <x v="0"/>
    <s v="Ruidoso"/>
    <s v="No considerar"/>
    <x v="0"/>
  </r>
  <r>
    <n v="698094"/>
    <s v="5th Ave Apartment in Midtown! "/>
    <x v="3976"/>
    <s v="Kristen"/>
    <s v="MGM Building 1350"/>
    <n v="10019"/>
    <x v="0"/>
    <s v="Midtown"/>
    <n v="4076221"/>
    <n v="-7397787"/>
    <x v="0"/>
    <x v="61"/>
    <x v="3"/>
    <n v="31"/>
    <d v="2016-08-26T00:00:00"/>
    <n v="0.38"/>
    <n v="1"/>
    <n v="5.6"/>
    <x v="0"/>
    <s v="Ruidoso"/>
    <s v="No considerar"/>
    <x v="0"/>
  </r>
  <r>
    <n v="4880811"/>
    <s v="A writer's den in Nolita ..."/>
    <x v="3977"/>
    <s v="Brock"/>
    <s v="Spring Street Kenmare Street"/>
    <n v="10012"/>
    <x v="0"/>
    <s v="SoHo"/>
    <n v="4072219"/>
    <n v="-7399742"/>
    <x v="1"/>
    <x v="17"/>
    <x v="1"/>
    <n v="49"/>
    <d v="2016-07-29T00:00:00"/>
    <n v="0.94"/>
    <n v="1"/>
    <n v="5.6"/>
    <x v="0"/>
    <s v="Ruidoso"/>
    <s v="No considerar"/>
    <x v="0"/>
  </r>
  <r>
    <n v="3549478"/>
    <s v="Tasteful French 1BD Apt w/ Garden"/>
    <x v="3978"/>
    <s v="Fanny"/>
    <s v="256 Gates Avenue"/>
    <n v="11238"/>
    <x v="1"/>
    <s v="Bedford-Stuyvesant"/>
    <n v="4068537"/>
    <n v="-7395693"/>
    <x v="1"/>
    <x v="107"/>
    <x v="3"/>
    <n v="38"/>
    <d v="2019-07-07T00:00:00"/>
    <n v="0.63"/>
    <n v="1"/>
    <n v="6.9"/>
    <x v="0"/>
    <s v="Ruidoso"/>
    <s v="No considerar"/>
    <x v="0"/>
  </r>
  <r>
    <n v="3638852"/>
    <s v="Sunny room in Alphabet City"/>
    <x v="3979"/>
    <s v="Andra"/>
    <s v="282 East 3rd Street"/>
    <n v="10009"/>
    <x v="0"/>
    <s v="East Village"/>
    <n v="4072135"/>
    <s v="-73.98"/>
    <x v="0"/>
    <x v="12"/>
    <x v="2"/>
    <n v="12"/>
    <d v="2016-09-06T00:00:00"/>
    <n v="0.2"/>
    <n v="1"/>
    <n v="5.6"/>
    <x v="0"/>
    <s v="Ruidoso"/>
    <s v="No considerar"/>
    <x v="0"/>
  </r>
  <r>
    <n v="5504568"/>
    <s v="Spacious European Room for rent!"/>
    <x v="3980"/>
    <s v="Lord Daniel"/>
    <s v="355 Gates Avenue"/>
    <n v="11216"/>
    <x v="1"/>
    <s v="Bedford-Stuyvesant"/>
    <n v="4068609"/>
    <n v="-7395291"/>
    <x v="0"/>
    <x v="46"/>
    <x v="3"/>
    <n v="49"/>
    <d v="2019-07-04T00:00:00"/>
    <n v="0.93"/>
    <n v="1"/>
    <n v="6.9"/>
    <x v="0"/>
    <s v="Ruidoso"/>
    <s v="Dentro del presupuesto"/>
    <x v="0"/>
  </r>
  <r>
    <n v="3627589"/>
    <s v="Cozy Single private room."/>
    <x v="3980"/>
    <s v="Lord Daniel"/>
    <s v="368 Gates Avenue"/>
    <n v="11216"/>
    <x v="1"/>
    <s v="Bedford-Stuyvesant"/>
    <n v="4068599"/>
    <n v="-7395182"/>
    <x v="0"/>
    <x v="35"/>
    <x v="13"/>
    <n v="81"/>
    <d v="2019-07-04T00:00:00"/>
    <n v="1.35"/>
    <n v="1"/>
    <n v="6.9"/>
    <x v="0"/>
    <s v="Ruidoso"/>
    <s v="Dentro del presupuesto"/>
    <x v="0"/>
  </r>
  <r>
    <n v="1652236"/>
    <s v="Amazing Spacious Room"/>
    <x v="3980"/>
    <s v="Lord Daniel"/>
    <s v="360 Nostrand Avenue"/>
    <n v="11216"/>
    <x v="1"/>
    <s v="Bedford-Stuyvesant"/>
    <n v="4068708"/>
    <n v="-7395126"/>
    <x v="0"/>
    <x v="84"/>
    <x v="13"/>
    <n v="41"/>
    <d v="2019-07-03T00:00:00"/>
    <n v="0.57999999999999996"/>
    <n v="1"/>
    <n v="6.9"/>
    <x v="0"/>
    <s v="Ruidoso"/>
    <s v="Dentro del presupuesto"/>
    <x v="0"/>
  </r>
  <r>
    <n v="695465"/>
    <s v="The heart of the metropolis"/>
    <x v="3981"/>
    <s v="John"/>
    <s v="184 East 7th Street"/>
    <n v="10009"/>
    <x v="0"/>
    <s v="East Village"/>
    <n v="4072482"/>
    <n v="-7398097"/>
    <x v="1"/>
    <x v="72"/>
    <x v="11"/>
    <n v="100"/>
    <d v="2019-07-01T00:00:00"/>
    <n v="1.25"/>
    <n v="1"/>
    <n v="5.6"/>
    <x v="0"/>
    <s v="Ruidoso"/>
    <s v="No considerar"/>
    <x v="0"/>
  </r>
  <r>
    <n v="5028135"/>
    <s v="Modern Prime Williamsburg 1BR w/ Terrace &amp; Views"/>
    <x v="3982"/>
    <s v="Jay"/>
    <s v="43 Withers Street"/>
    <n v="11211"/>
    <x v="1"/>
    <s v="Williamsburg"/>
    <n v="407169"/>
    <n v="-7395087"/>
    <x v="1"/>
    <x v="68"/>
    <x v="6"/>
    <n v="59"/>
    <d v="2019-05-25T00:00:00"/>
    <n v="1.2"/>
    <n v="1"/>
    <n v="6.9"/>
    <x v="0"/>
    <s v="Ruidoso"/>
    <s v="No considerar"/>
    <x v="0"/>
  </r>
  <r>
    <n v="695216"/>
    <s v="Private Suite in Historic House"/>
    <x v="3983"/>
    <s v="Natalie"/>
    <s v="225 Carlton Avenue"/>
    <n v="11205"/>
    <x v="1"/>
    <s v="Fort Greene"/>
    <n v="4069096"/>
    <n v="-7397241"/>
    <x v="1"/>
    <x v="211"/>
    <x v="6"/>
    <n v="119"/>
    <d v="2018-01-25T00:00:00"/>
    <n v="1.46"/>
    <n v="1"/>
    <n v="6.9"/>
    <x v="0"/>
    <s v="Ruidoso"/>
    <s v="No considerar"/>
    <x v="0"/>
  </r>
  <r>
    <n v="3628553"/>
    <s v="1 Bedroom  Apartment close to Northwell &amp; JFK"/>
    <x v="3984"/>
    <s v="Louann"/>
    <s v="90-16 215th Street"/>
    <n v="11428"/>
    <x v="2"/>
    <s v="Queens Village"/>
    <n v="407229"/>
    <n v="-737462"/>
    <x v="1"/>
    <x v="0"/>
    <x v="1"/>
    <n v="30"/>
    <d v="2019-03-14T00:00:00"/>
    <n v="0.5"/>
    <n v="5"/>
    <n v="6.24"/>
    <x v="0"/>
    <s v="Ruidoso"/>
    <s v="No considerar"/>
    <x v="0"/>
  </r>
  <r>
    <n v="4456312"/>
    <s v="Large Cheerful Private Bronx Room for Med Students"/>
    <x v="3985"/>
    <s v="Veralisa"/>
    <s v="Goulden Avenue Bedford Park"/>
    <n v="10468"/>
    <x v="3"/>
    <s v="Kingsbridge"/>
    <n v="4087829"/>
    <n v="-7389337"/>
    <x v="0"/>
    <x v="107"/>
    <x v="0"/>
    <n v="20"/>
    <d v="2019-06-30T00:00:00"/>
    <n v="0.43"/>
    <n v="5"/>
    <n v="7.84"/>
    <x v="0"/>
    <s v="Ruidoso"/>
    <s v="No considerar"/>
    <x v="0"/>
  </r>
  <r>
    <n v="880424"/>
    <s v="â˜…Beautiful Home Away From Homeâ˜…"/>
    <x v="3986"/>
    <s v="Jeremy"/>
    <s v="733 Flatbush Avenue"/>
    <n v="11226"/>
    <x v="1"/>
    <s v="Prospect-Lefferts Gardens"/>
    <n v="4065514"/>
    <n v="-7395956"/>
    <x v="0"/>
    <x v="86"/>
    <x v="1"/>
    <n v="109"/>
    <d v="2019-06-04T00:00:00"/>
    <n v="1.52"/>
    <n v="1"/>
    <n v="6.9"/>
    <x v="0"/>
    <s v="Ruidoso"/>
    <s v="No considerar"/>
    <x v="0"/>
  </r>
  <r>
    <n v="1232212"/>
    <s v="Beautiful Huge Loft in Williamsburg, NY"/>
    <x v="3987"/>
    <s v="Tad"/>
    <s v="149A Broadway"/>
    <n v="11211"/>
    <x v="1"/>
    <s v="Williamsburg"/>
    <n v="4071038"/>
    <n v="-7396299"/>
    <x v="1"/>
    <x v="41"/>
    <x v="0"/>
    <n v="56"/>
    <d v="2019-06-26T00:00:00"/>
    <n v="0.79"/>
    <n v="1"/>
    <n v="6.9"/>
    <x v="0"/>
    <s v="Ruidoso"/>
    <s v="No considerar"/>
    <x v="0"/>
  </r>
  <r>
    <n v="898861"/>
    <s v="Private One Bedroom Suite, 45 min from City"/>
    <x v="3988"/>
    <s v="Jeanette &amp; Henry"/>
    <s v="84-69 150th Street"/>
    <n v="11432"/>
    <x v="2"/>
    <s v="Briarwood"/>
    <n v="4071156"/>
    <n v="-738091"/>
    <x v="1"/>
    <x v="81"/>
    <x v="0"/>
    <n v="104"/>
    <d v="2019-06-19T00:00:00"/>
    <n v="1.35"/>
    <n v="5"/>
    <n v="6.24"/>
    <x v="0"/>
    <s v="Ruidoso"/>
    <s v="No considerar"/>
    <x v="0"/>
  </r>
  <r>
    <n v="2865117"/>
    <s v="Huge and beautiful Park Slope Apt"/>
    <x v="3989"/>
    <s v="Glenn"/>
    <s v="404 6th Street"/>
    <n v="11215"/>
    <x v="1"/>
    <s v="Park Slope"/>
    <n v="4066977"/>
    <n v="-7398305"/>
    <x v="1"/>
    <x v="2"/>
    <x v="31"/>
    <n v="5"/>
    <d v="2017-08-31T00:00:00"/>
    <n v="0.08"/>
    <n v="1"/>
    <n v="6.9"/>
    <x v="0"/>
    <s v="Ruidoso"/>
    <s v="No considerar"/>
    <x v="0"/>
  </r>
  <r>
    <n v="690349"/>
    <s v="Full 1BR Apartment in Park Slope"/>
    <x v="3990"/>
    <s v="Peter"/>
    <s v="402 7th Avenue"/>
    <n v="11215"/>
    <x v="1"/>
    <s v="South Slope"/>
    <n v="4066481"/>
    <n v="-7398367"/>
    <x v="1"/>
    <x v="206"/>
    <x v="6"/>
    <n v="77"/>
    <d v="2019-06-24T00:00:00"/>
    <n v="0.97"/>
    <n v="1"/>
    <n v="6.9"/>
    <x v="0"/>
    <s v="Ruidoso"/>
    <s v="No considerar"/>
    <x v="0"/>
  </r>
  <r>
    <n v="692137"/>
    <s v="Stunning 3BR loft in Williamsburg!!!!"/>
    <x v="3991"/>
    <s v="Phillip"/>
    <s v="180 Grand Street"/>
    <n v="11211"/>
    <x v="1"/>
    <s v="Williamsburg"/>
    <n v="4071428"/>
    <n v="-73961"/>
    <x v="1"/>
    <x v="170"/>
    <x v="3"/>
    <n v="62"/>
    <d v="2019-01-02T00:00:00"/>
    <n v="0.75"/>
    <n v="1"/>
    <n v="7"/>
    <x v="0"/>
    <s v="Ruidoso"/>
    <s v="No considerar"/>
    <x v="0"/>
  </r>
  <r>
    <n v="6559985"/>
    <s v="big bright Bushwick loft 2 blocks from Jefferson L"/>
    <x v="3992"/>
    <s v="Eleanor &amp; Greg"/>
    <s v="444 Jefferson Street"/>
    <n v="11237"/>
    <x v="1"/>
    <s v="Bushwick"/>
    <n v="4070755"/>
    <n v="-7392277"/>
    <x v="1"/>
    <x v="3"/>
    <x v="0"/>
    <n v="16"/>
    <d v="2018-09-02T00:00:00"/>
    <n v="0.33"/>
    <n v="1"/>
    <n v="6.9"/>
    <x v="0"/>
    <s v="Ruidoso"/>
    <s v="No considerar"/>
    <x v="0"/>
  </r>
  <r>
    <n v="690960"/>
    <s v="Guestroom w/ 2 beds 20 mins to NYC "/>
    <x v="3993"/>
    <s v="Ingrid"/>
    <s v="Broadway &amp; Granite Street Broadway"/>
    <n v="11207"/>
    <x v="1"/>
    <s v="Bushwick"/>
    <n v="4068161"/>
    <n v="-7390796"/>
    <x v="0"/>
    <x v="28"/>
    <x v="6"/>
    <n v="295"/>
    <d v="2019-06-16T00:00:00"/>
    <n v="3.56"/>
    <n v="1"/>
    <n v="6.9"/>
    <x v="0"/>
    <s v="Ruidoso"/>
    <s v="No considerar"/>
    <x v="0"/>
  </r>
  <r>
    <n v="1102963"/>
    <s v="The Bushwick 3BR 2BA 20 mins to NYC"/>
    <x v="3993"/>
    <s v="Ingrid"/>
    <s v="29 Aberdeen Street"/>
    <n v="11207"/>
    <x v="1"/>
    <s v="Bushwick"/>
    <n v="4068185"/>
    <n v="-7390655"/>
    <x v="1"/>
    <x v="115"/>
    <x v="3"/>
    <n v="95"/>
    <d v="2019-06-13T00:00:00"/>
    <n v="1.33"/>
    <n v="1"/>
    <n v="6.9"/>
    <x v="0"/>
    <s v="Ruidoso"/>
    <s v="No considerar"/>
    <x v="0"/>
  </r>
  <r>
    <n v="690603"/>
    <s v="Brooklyn's top"/>
    <x v="3994"/>
    <s v="Maurice"/>
    <s v="1191 Dean Street"/>
    <n v="11216"/>
    <x v="1"/>
    <s v="Crown Heights"/>
    <n v="4067722"/>
    <n v="-7395005"/>
    <x v="1"/>
    <x v="2"/>
    <x v="0"/>
    <n v="66"/>
    <d v="2019-06-30T00:00:00"/>
    <n v="1.75"/>
    <n v="1"/>
    <n v="6.9"/>
    <x v="0"/>
    <s v="Ruidoso"/>
    <s v="No considerar"/>
    <x v="0"/>
  </r>
  <r>
    <n v="848087"/>
    <s v="Great light-filled 1BR in Brooklyn"/>
    <x v="3995"/>
    <s v="Luca"/>
    <s v="47 Halsey Street"/>
    <n v="11216"/>
    <x v="1"/>
    <s v="Bedford-Stuyvesant"/>
    <n v="4068196"/>
    <n v="-7395168"/>
    <x v="1"/>
    <x v="6"/>
    <x v="2"/>
    <n v="15"/>
    <d v="2019-06-04T00:00:00"/>
    <n v="0.25"/>
    <n v="1"/>
    <n v="6.9"/>
    <x v="0"/>
    <s v="Ruidoso"/>
    <s v="No considerar"/>
    <x v="0"/>
  </r>
  <r>
    <n v="4817208"/>
    <s v="Perfect private studio in NYC"/>
    <x v="3996"/>
    <s v="Kaori"/>
    <s v="2008 3rd Avenue"/>
    <n v="10029"/>
    <x v="0"/>
    <s v="East Harlem"/>
    <n v="407945"/>
    <n v="-7394298"/>
    <x v="1"/>
    <x v="11"/>
    <x v="2"/>
    <n v="2"/>
    <d v="2015-09-26T00:00:00"/>
    <n v="0.04"/>
    <n v="1"/>
    <n v="5.6"/>
    <x v="0"/>
    <s v="Ruidoso"/>
    <s v="No considerar"/>
    <x v="0"/>
  </r>
  <r>
    <n v="4137680"/>
    <s v="LUXURY entire apt, steps to Central Park"/>
    <x v="3997"/>
    <s v="Michael"/>
    <s v="114 West 70th Street"/>
    <n v="10023"/>
    <x v="0"/>
    <s v="Upper West Side"/>
    <n v="4077607"/>
    <n v="-7398035"/>
    <x v="1"/>
    <x v="327"/>
    <x v="6"/>
    <n v="10"/>
    <d v="2019-04-21T00:00:00"/>
    <n v="0.47"/>
    <n v="1"/>
    <n v="5.7"/>
    <x v="0"/>
    <s v="Ruidoso"/>
    <s v="No considerar"/>
    <x v="0"/>
  </r>
  <r>
    <n v="6484983"/>
    <s v="Master bedroom + private bathroom"/>
    <x v="3998"/>
    <s v="Costanza"/>
    <s v="American Red Cross Greater New York Chaper 520"/>
    <n v="10019"/>
    <x v="0"/>
    <s v="Hell's Kitchen"/>
    <n v="407644"/>
    <n v="-7399338"/>
    <x v="0"/>
    <x v="58"/>
    <x v="0"/>
    <n v="14"/>
    <d v="2019-05-28T00:00:00"/>
    <n v="0.63"/>
    <n v="1"/>
    <n v="5.6"/>
    <x v="0"/>
    <s v="Ruidoso"/>
    <s v="No considerar"/>
    <x v="0"/>
  </r>
  <r>
    <n v="1166339"/>
    <s v="Spring in Central Park-UWS"/>
    <x v="3999"/>
    <s v="Ali"/>
    <s v="38 West 86th Street"/>
    <n v="10024"/>
    <x v="0"/>
    <s v="Upper West Side"/>
    <n v="4078571"/>
    <n v="-7397149"/>
    <x v="1"/>
    <x v="163"/>
    <x v="3"/>
    <n v="3"/>
    <d v="2017-05-20T00:00:00"/>
    <n v="0.04"/>
    <n v="1"/>
    <n v="5.6"/>
    <x v="0"/>
    <s v="Ruidoso"/>
    <s v="No considerar"/>
    <x v="0"/>
  </r>
  <r>
    <n v="727964"/>
    <s v="Garden Pl Historical Artist studio"/>
    <x v="4000"/>
    <s v="Tari"/>
    <s v="118 State Street"/>
    <n v="11201"/>
    <x v="1"/>
    <s v="Brooklyn Heights"/>
    <n v="4069127"/>
    <n v="-7399552"/>
    <x v="1"/>
    <x v="23"/>
    <x v="1"/>
    <n v="17"/>
    <d v="2016-03-15T00:00:00"/>
    <n v="0.21"/>
    <n v="1"/>
    <n v="6.9"/>
    <x v="0"/>
    <s v="Ruidoso"/>
    <s v="No considerar"/>
    <x v="0"/>
  </r>
  <r>
    <n v="684808"/>
    <s v="Gorgeous NY Studio in Midtown East"/>
    <x v="4001"/>
    <s v="George Steven"/>
    <s v="310 Lexington Avenue"/>
    <n v="10016"/>
    <x v="0"/>
    <s v="Murray Hill"/>
    <n v="4074888"/>
    <n v="-7397828"/>
    <x v="1"/>
    <x v="67"/>
    <x v="11"/>
    <n v="43"/>
    <d v="2019-07-04T00:00:00"/>
    <n v="0.67"/>
    <n v="1"/>
    <n v="5.6"/>
    <x v="0"/>
    <s v="Ruidoso"/>
    <s v="No considerar"/>
    <x v="0"/>
  </r>
  <r>
    <n v="887129"/>
    <s v="Comfortable and Large Duplex with Private Terrace"/>
    <x v="4002"/>
    <s v="Jon"/>
    <s v="189 Grand Street"/>
    <n v="11211"/>
    <x v="1"/>
    <s v="Williamsburg"/>
    <n v="4071437"/>
    <n v="-7396054"/>
    <x v="1"/>
    <x v="228"/>
    <x v="0"/>
    <n v="156"/>
    <d v="2019-06-30T00:00:00"/>
    <n v="2.08"/>
    <n v="1"/>
    <n v="6.9"/>
    <x v="0"/>
    <s v="Ruidoso"/>
    <s v="No considerar"/>
    <x v="0"/>
  </r>
  <r>
    <n v="1022204"/>
    <s v="Glowing reviews, hip neighborhood"/>
    <x v="4003"/>
    <s v="Keith"/>
    <s v="189 Allen Street"/>
    <n v="10002"/>
    <x v="0"/>
    <s v="Lower East Side"/>
    <n v="4072198"/>
    <n v="-7398932"/>
    <x v="0"/>
    <x v="7"/>
    <x v="0"/>
    <n v="49"/>
    <d v="2018-09-05T00:00:00"/>
    <n v="0.69"/>
    <n v="1"/>
    <n v="5.6"/>
    <x v="0"/>
    <s v="Ruidoso"/>
    <s v="No considerar"/>
    <x v="0"/>
  </r>
  <r>
    <n v="3219401"/>
    <s v="Lovely room in Greenwich Village"/>
    <x v="4004"/>
    <s v="Pierre-Hubert"/>
    <s v="Manousheh Bleecker Street"/>
    <n v="10012"/>
    <x v="0"/>
    <s v="Greenwich Village"/>
    <n v="4072928"/>
    <n v="-7400135"/>
    <x v="0"/>
    <x v="11"/>
    <x v="3"/>
    <n v="3"/>
    <d v="2017-01-01T00:00:00"/>
    <n v="0.05"/>
    <n v="1"/>
    <n v="5.6"/>
    <x v="0"/>
    <s v="Ruidoso"/>
    <s v="No considerar"/>
    <x v="0"/>
  </r>
  <r>
    <n v="682122"/>
    <s v="Warm, Comfortable, Inviting Home"/>
    <x v="4005"/>
    <s v="Yolanda"/>
    <s v="1787 East 51st Street"/>
    <n v="11234"/>
    <x v="1"/>
    <s v="Flatlands"/>
    <n v="4061676"/>
    <n v="-7392552"/>
    <x v="1"/>
    <x v="14"/>
    <x v="6"/>
    <n v="219"/>
    <d v="2019-06-12T00:00:00"/>
    <n v="2.63"/>
    <n v="1"/>
    <n v="6.9"/>
    <x v="0"/>
    <s v="Ruidoso"/>
    <s v="No considerar"/>
    <x v="0"/>
  </r>
  <r>
    <n v="1222563"/>
    <s v="Renovated, Residential Space"/>
    <x v="4005"/>
    <s v="Yolanda"/>
    <s v="216-18 113th Avenue"/>
    <n v="11429"/>
    <x v="2"/>
    <s v="Queens Village"/>
    <n v="4070382"/>
    <n v="-7373955"/>
    <x v="1"/>
    <x v="78"/>
    <x v="6"/>
    <n v="172"/>
    <d v="2019-06-27T00:00:00"/>
    <n v="2.3199999999999998"/>
    <n v="5"/>
    <n v="6.24"/>
    <x v="0"/>
    <s v="Ruidoso"/>
    <s v="No considerar"/>
    <x v="0"/>
  </r>
  <r>
    <n v="4538238"/>
    <s v="Sunny studio apartment in the heart of Manhattan"/>
    <x v="4006"/>
    <s v="Shira"/>
    <s v="237 East 26th Street"/>
    <n v="10016"/>
    <x v="0"/>
    <s v="Kips Bay"/>
    <n v="407401"/>
    <n v="-7397994"/>
    <x v="1"/>
    <x v="5"/>
    <x v="6"/>
    <n v="23"/>
    <d v="2018-10-28T00:00:00"/>
    <n v="0.41"/>
    <n v="1"/>
    <n v="5.6"/>
    <x v="0"/>
    <s v="Ruidoso"/>
    <s v="No considerar"/>
    <x v="0"/>
  </r>
  <r>
    <n v="795641"/>
    <s v="Weekend NY getaway? Holiday stay?"/>
    <x v="4007"/>
    <s v="Brian"/>
    <s v="35-06 Ditmars Boulevard"/>
    <n v="11105"/>
    <x v="2"/>
    <s v="Ditmars Steinway"/>
    <n v="4077452"/>
    <n v="-7390889"/>
    <x v="0"/>
    <x v="28"/>
    <x v="1"/>
    <n v="0"/>
    <d v="2016-08-28T00:00:00"/>
    <n v="0.13"/>
    <n v="5"/>
    <n v="6.24"/>
    <x v="0"/>
    <s v="Ruidoso"/>
    <s v="No considerar"/>
    <x v="0"/>
  </r>
  <r>
    <n v="4792705"/>
    <s v="Elegant Quiet Spacious 2BD Brownstone Brooklyn NYC"/>
    <x v="4008"/>
    <s v="Kevin &amp; Yuan"/>
    <s v="Public School 309 794"/>
    <n v="11221"/>
    <x v="1"/>
    <s v="Bedford-Stuyvesant"/>
    <n v="4068811"/>
    <n v="-7392398"/>
    <x v="1"/>
    <x v="51"/>
    <x v="6"/>
    <n v="145"/>
    <d v="2019-07-02T00:00:00"/>
    <n v="2.62"/>
    <n v="1"/>
    <n v="6.9"/>
    <x v="0"/>
    <s v="Ruidoso"/>
    <s v="No considerar"/>
    <x v="0"/>
  </r>
  <r>
    <n v="6364086"/>
    <s v="Spacious Luxury Studio-96th and WEA"/>
    <x v="4009"/>
    <s v="Robin"/>
    <s v="255 West 98th Street"/>
    <n v="10025"/>
    <x v="0"/>
    <s v="Upper West Side"/>
    <n v="407966"/>
    <n v="-7397154"/>
    <x v="1"/>
    <x v="190"/>
    <x v="3"/>
    <n v="8"/>
    <d v="2016-11-27T00:00:00"/>
    <n v="0.16"/>
    <n v="1"/>
    <n v="5.6"/>
    <x v="0"/>
    <s v="Ruidoso"/>
    <s v="No considerar"/>
    <x v="0"/>
  </r>
  <r>
    <n v="680998"/>
    <s v="Trendy Harlem Apartment in New York"/>
    <x v="4010"/>
    <s v="Laila"/>
    <s v="33 West 127th Street"/>
    <n v="10027"/>
    <x v="0"/>
    <s v="Harlem"/>
    <n v="4080829"/>
    <n v="-739426"/>
    <x v="1"/>
    <x v="19"/>
    <x v="18"/>
    <n v="12"/>
    <d v="2018-12-20T00:00:00"/>
    <n v="0.15"/>
    <n v="1"/>
    <n v="5.6"/>
    <x v="0"/>
    <s v="Ruidoso"/>
    <s v="No considerar"/>
    <x v="0"/>
  </r>
  <r>
    <n v="3378404"/>
    <s v="WHOLE LARGE 1-BEDROOM APARTMENT"/>
    <x v="4011"/>
    <s v="David"/>
    <s v="90 Bennett Avenue"/>
    <n v="10033"/>
    <x v="0"/>
    <s v="Washington Heights"/>
    <n v="4085304"/>
    <n v="-7393555"/>
    <x v="1"/>
    <x v="32"/>
    <x v="6"/>
    <n v="0"/>
    <d v="2019-04-30T00:00:00"/>
    <n v="0.36"/>
    <n v="1"/>
    <n v="5.6"/>
    <x v="0"/>
    <s v="Ruidoso"/>
    <s v="No considerar"/>
    <x v="0"/>
  </r>
  <r>
    <n v="680104"/>
    <s v="Newly Renovated 1 BR"/>
    <x v="4012"/>
    <s v="Stephen"/>
    <s v="155 Bowery"/>
    <n v="10002"/>
    <x v="0"/>
    <s v="Lower East Side"/>
    <n v="407195"/>
    <n v="-7399416"/>
    <x v="0"/>
    <x v="68"/>
    <x v="2"/>
    <n v="32"/>
    <d v="2018-09-14T00:00:00"/>
    <n v="0.39"/>
    <n v="1"/>
    <n v="5.6"/>
    <x v="0"/>
    <s v="Ruidoso"/>
    <s v="No considerar"/>
    <x v="0"/>
  </r>
  <r>
    <n v="679633"/>
    <s v="Cozy 1 bedroom apartment in NYC"/>
    <x v="4013"/>
    <s v="Glauce"/>
    <s v="21-82 23rd Street"/>
    <n v="11105"/>
    <x v="2"/>
    <s v="Ditmars Steinway"/>
    <n v="4077987"/>
    <n v="-7391565"/>
    <x v="1"/>
    <x v="3"/>
    <x v="0"/>
    <n v="1"/>
    <d v="2012-09-18T00:00:00"/>
    <n v="0.01"/>
    <n v="5"/>
    <n v="6.24"/>
    <x v="0"/>
    <s v="Ruidoso"/>
    <s v="No considerar"/>
    <x v="0"/>
  </r>
  <r>
    <n v="925137"/>
    <s v="Cute Manhattan Chelsea Apartment"/>
    <x v="4014"/>
    <s v="Karla"/>
    <s v="312 West 21st Street"/>
    <n v="10011"/>
    <x v="0"/>
    <s v="Chelsea"/>
    <n v="4074435"/>
    <n v="-7400038"/>
    <x v="1"/>
    <x v="158"/>
    <x v="11"/>
    <n v="4"/>
    <d v="2016-06-10T00:00:00"/>
    <n v="7.0000000000000007E-2"/>
    <n v="1"/>
    <n v="5.6"/>
    <x v="0"/>
    <s v="Ruidoso"/>
    <s v="No considerar"/>
    <x v="0"/>
  </r>
  <r>
    <n v="6584448"/>
    <s v="Perfect with or w/out kids!"/>
    <x v="4015"/>
    <s v="Ahna"/>
    <s v="30 Seaman Avenue"/>
    <n v="10034"/>
    <x v="0"/>
    <s v="Inwood"/>
    <n v="4086719"/>
    <n v="-7392679"/>
    <x v="1"/>
    <x v="58"/>
    <x v="6"/>
    <n v="0"/>
    <d v="2016-04-05T00:00:00"/>
    <n v="0.06"/>
    <n v="1"/>
    <n v="5.6"/>
    <x v="0"/>
    <s v="Ruidoso"/>
    <s v="No considerar"/>
    <x v="0"/>
  </r>
  <r>
    <n v="4859716"/>
    <s v="Cozy Room - Best Manhattan Location"/>
    <x v="4016"/>
    <s v="Jeana Paola"/>
    <s v="329 East 62nd Street"/>
    <n v="10065"/>
    <x v="0"/>
    <s v="Upper East Side"/>
    <n v="4076203"/>
    <n v="-7396183"/>
    <x v="0"/>
    <x v="58"/>
    <x v="1"/>
    <n v="0"/>
    <d v="2018-12-23T00:00:00"/>
    <n v="0.24"/>
    <n v="1"/>
    <n v="5.6"/>
    <x v="0"/>
    <s v="Ruidoso"/>
    <s v="No considerar"/>
    <x v="0"/>
  </r>
  <r>
    <n v="2755909"/>
    <s v="Cozy sunny Apt in NYC"/>
    <x v="4017"/>
    <s v="Nick"/>
    <s v="George Washington Bridge Bus Station West 178th Street"/>
    <n v="10033"/>
    <x v="0"/>
    <s v="Washington Heights"/>
    <n v="4084915"/>
    <n v="-7393848"/>
    <x v="0"/>
    <x v="36"/>
    <x v="11"/>
    <n v="65"/>
    <d v="2019-06-06T00:00:00"/>
    <n v="1.33"/>
    <n v="1"/>
    <n v="5.6"/>
    <x v="0"/>
    <s v="Ruidoso"/>
    <s v="No considerar"/>
    <x v="0"/>
  </r>
  <r>
    <n v="4424261"/>
    <s v="Large 1 BR with backyard on UWS"/>
    <x v="4018"/>
    <s v="Sarah"/>
    <s v="Broadway Bloomingdale"/>
    <n v="10025"/>
    <x v="0"/>
    <s v="Upper West Side"/>
    <n v="4080188"/>
    <n v="-7396808"/>
    <x v="1"/>
    <x v="15"/>
    <x v="6"/>
    <n v="22"/>
    <d v="2019-05-21T00:00:00"/>
    <n v="0.5"/>
    <n v="1"/>
    <n v="5.6"/>
    <x v="0"/>
    <s v="Ruidoso"/>
    <s v="No considerar"/>
    <x v="0"/>
  </r>
  <r>
    <n v="683821"/>
    <s v="Spacious Private room in beautiful 1BR near Park"/>
    <x v="4019"/>
    <s v="Mie"/>
    <s v="315 West 113th Street"/>
    <n v="10026"/>
    <x v="0"/>
    <s v="Harlem"/>
    <n v="4080314"/>
    <n v="-7395768"/>
    <x v="0"/>
    <x v="310"/>
    <x v="0"/>
    <n v="66"/>
    <d v="2019-06-17T00:00:00"/>
    <n v="0.8"/>
    <n v="1"/>
    <n v="5.6"/>
    <x v="0"/>
    <s v="Ruidoso"/>
    <s v="No considerar"/>
    <x v="0"/>
  </r>
  <r>
    <n v="3390839"/>
    <s v="Beautiful 2BD in Brooklyn Heights"/>
    <x v="4020"/>
    <s v="Reno"/>
    <s v="138 State Street"/>
    <n v="11201"/>
    <x v="1"/>
    <s v="Brooklyn Heights"/>
    <n v="40691"/>
    <n v="-7399467"/>
    <x v="1"/>
    <x v="122"/>
    <x v="2"/>
    <n v="3"/>
    <d v="2018-11-04T00:00:00"/>
    <n v="0.13"/>
    <n v="1"/>
    <n v="6.9"/>
    <x v="0"/>
    <s v="Ruidoso"/>
    <s v="No considerar"/>
    <x v="0"/>
  </r>
  <r>
    <n v="675793"/>
    <s v="AMAZING LOCATION YOU WILL LOVE IT"/>
    <x v="4021"/>
    <s v="Callie"/>
    <s v="72 Charles Street"/>
    <n v="10014"/>
    <x v="0"/>
    <s v="West Village"/>
    <n v="4073456"/>
    <n v="-7400347"/>
    <x v="0"/>
    <x v="57"/>
    <x v="6"/>
    <n v="2"/>
    <d v="2019-07-04T00:00:00"/>
    <n v="0.05"/>
    <n v="1"/>
    <n v="5.6"/>
    <x v="0"/>
    <s v="Ruidoso"/>
    <s v="No considerar"/>
    <x v="0"/>
  </r>
  <r>
    <n v="674692"/>
    <s v="A LITTLE PARADISE NEXT TO SUBWAY!"/>
    <x v="4022"/>
    <s v="Francesca"/>
    <s v="61-24 Madison Street"/>
    <n v="11385"/>
    <x v="2"/>
    <s v="Ridgewood"/>
    <n v="4070719"/>
    <n v="-7389632"/>
    <x v="0"/>
    <x v="3"/>
    <x v="12"/>
    <n v="11"/>
    <d v="2018-08-31T00:00:00"/>
    <n v="0.15"/>
    <n v="5"/>
    <n v="6.24"/>
    <x v="0"/>
    <s v="Ruidoso"/>
    <s v="No considerar"/>
    <x v="0"/>
  </r>
  <r>
    <n v="5543210"/>
    <s v="Sunny Oasis in Carroll Gardens"/>
    <x v="4023"/>
    <s v="Demetria"/>
    <s v="Brooklyn-Queens Expressway Columbia Street Waterfront District"/>
    <n v="11231"/>
    <x v="1"/>
    <s v="Columbia St"/>
    <n v="4068255"/>
    <n v="-7400224"/>
    <x v="0"/>
    <x v="11"/>
    <x v="3"/>
    <n v="8"/>
    <d v="2019-05-13T00:00:00"/>
    <n v="0.16"/>
    <n v="1"/>
    <n v="6.9"/>
    <x v="0"/>
    <s v="Ruidoso"/>
    <s v="No considerar"/>
    <x v="0"/>
  </r>
  <r>
    <n v="3980487"/>
    <s v="Awesome Apartment near Times Sq."/>
    <x v="4024"/>
    <s v="Jd"/>
    <s v="155 West 15th Street"/>
    <n v="10011"/>
    <x v="0"/>
    <s v="Chelsea"/>
    <n v="4073923"/>
    <n v="-7399827"/>
    <x v="1"/>
    <x v="152"/>
    <x v="1"/>
    <n v="27"/>
    <d v="2016-09-17T00:00:00"/>
    <n v="0.46"/>
    <n v="1"/>
    <n v="5.7"/>
    <x v="0"/>
    <s v="Ruidoso"/>
    <s v="No considerar"/>
    <x v="0"/>
  </r>
  <r>
    <n v="3850967"/>
    <s v="A bright, beautiful treehouse"/>
    <x v="4025"/>
    <s v="Kristina"/>
    <s v="636 Eastern Parkway"/>
    <n v="11213"/>
    <x v="1"/>
    <s v="Crown Heights"/>
    <n v="406692"/>
    <n v="-7394739"/>
    <x v="1"/>
    <x v="6"/>
    <x v="6"/>
    <n v="11"/>
    <d v="2016-08-08T00:00:00"/>
    <n v="0.24"/>
    <n v="1"/>
    <n v="6.9"/>
    <x v="0"/>
    <s v="Ruidoso"/>
    <s v="No considerar"/>
    <x v="0"/>
  </r>
  <r>
    <n v="4807899"/>
    <s v="Complete 1 bedroom near Columbia U"/>
    <x v="4026"/>
    <s v="Martin"/>
    <s v="255 West 116th Street"/>
    <n v="10026"/>
    <x v="0"/>
    <s v="Harlem"/>
    <n v="4080434"/>
    <n v="-7395476"/>
    <x v="1"/>
    <x v="85"/>
    <x v="0"/>
    <n v="9"/>
    <d v="2016-07-16T00:00:00"/>
    <n v="0.16"/>
    <n v="1"/>
    <n v="5.6"/>
    <x v="0"/>
    <s v="Ruidoso"/>
    <s v="No considerar"/>
    <x v="0"/>
  </r>
  <r>
    <n v="777297"/>
    <s v="XL 2 Bedroom LOFT in the Heart of Williamsburg"/>
    <x v="4027"/>
    <s v="Jennifer"/>
    <s v="Harry Van Arsdale High School North 7th Street"/>
    <n v="11211"/>
    <x v="1"/>
    <s v="Williamsburg"/>
    <n v="4071606"/>
    <n v="-7395527"/>
    <x v="1"/>
    <x v="17"/>
    <x v="6"/>
    <n v="72"/>
    <d v="2019-06-23T00:00:00"/>
    <n v="0.95"/>
    <n v="1"/>
    <n v="6.9"/>
    <x v="0"/>
    <s v="Ruidoso"/>
    <s v="No considerar"/>
    <x v="0"/>
  </r>
  <r>
    <n v="4891441"/>
    <s v="166 Reviews, Single-Family House"/>
    <x v="4028"/>
    <s v="Jeremy"/>
    <s v="60 2nd Avenue"/>
    <n v="11215"/>
    <x v="1"/>
    <s v="Gowanus"/>
    <n v="4067308"/>
    <n v="-7399333"/>
    <x v="1"/>
    <x v="328"/>
    <x v="6"/>
    <n v="166"/>
    <d v="2017-09-29T00:00:00"/>
    <n v="3.06"/>
    <n v="1"/>
    <n v="6.9"/>
    <x v="0"/>
    <s v="Ruidoso"/>
    <s v="No considerar"/>
    <x v="0"/>
  </r>
  <r>
    <n v="2739884"/>
    <s v="Lovely Time Square/Theater District"/>
    <x v="4029"/>
    <s v="Cong"/>
    <s v="607 9th Avenue"/>
    <n v="10036"/>
    <x v="0"/>
    <s v="Hell's Kitchen"/>
    <n v="4075927"/>
    <n v="-7399223"/>
    <x v="1"/>
    <x v="87"/>
    <x v="2"/>
    <n v="14"/>
    <d v="2016-06-02T00:00:00"/>
    <n v="0.25"/>
    <n v="1"/>
    <n v="5.6"/>
    <x v="0"/>
    <s v="Ruidoso"/>
    <s v="No considerar"/>
    <x v="0"/>
  </r>
  <r>
    <n v="1080839"/>
    <s v="Spacious sunny bedroom - East Village (A)"/>
    <x v="4030"/>
    <s v="David"/>
    <s v="221 East 11th Street"/>
    <n v="10003"/>
    <x v="0"/>
    <s v="East Village"/>
    <n v="4073099"/>
    <n v="-7398762"/>
    <x v="0"/>
    <x v="5"/>
    <x v="10"/>
    <n v="36"/>
    <d v="2018-12-01T00:00:00"/>
    <n v="0.48"/>
    <n v="1"/>
    <n v="5.6"/>
    <x v="0"/>
    <s v="Ruidoso"/>
    <s v="No considerar"/>
    <x v="0"/>
  </r>
  <r>
    <n v="1892319"/>
    <s v="Private BR in Chelsea (women or couples only)"/>
    <x v="4031"/>
    <s v="Anya"/>
    <s v="548 West 22nd Street"/>
    <n v="10011"/>
    <x v="0"/>
    <s v="Chelsea"/>
    <n v="4074793"/>
    <n v="-7400691"/>
    <x v="0"/>
    <x v="78"/>
    <x v="6"/>
    <n v="143"/>
    <d v="2019-05-04T00:00:00"/>
    <n v="2.13"/>
    <n v="1"/>
    <n v="5.6"/>
    <x v="0"/>
    <s v="Ruidoso"/>
    <s v="No considerar"/>
    <x v="0"/>
  </r>
  <r>
    <n v="672724"/>
    <s v="Elegant 2 BDRM Brooklyn Brownstone"/>
    <x v="4032"/>
    <s v="Elizabeth"/>
    <s v="Citi Bike - Fulton Street &amp; Clermont Avenue Fulton Street"/>
    <n v="11207"/>
    <x v="1"/>
    <s v="Fort Greene"/>
    <n v="4068418"/>
    <n v="-7396926"/>
    <x v="1"/>
    <x v="329"/>
    <x v="2"/>
    <n v="19"/>
    <d v="2018-11-02T00:00:00"/>
    <n v="0.24"/>
    <n v="1"/>
    <n v="7"/>
    <x v="0"/>
    <s v="Ruidoso"/>
    <s v="No considerar"/>
    <x v="0"/>
  </r>
  <r>
    <n v="671496"/>
    <s v="Great private room in awesome area!"/>
    <x v="4033"/>
    <s v="Cory"/>
    <s v="23 Saint Charles Place"/>
    <n v="11216"/>
    <x v="1"/>
    <s v="Crown Heights"/>
    <n v="4067138"/>
    <n v="-7395577"/>
    <x v="0"/>
    <x v="9"/>
    <x v="0"/>
    <n v="0"/>
    <d v="2017-08-25T00:00:00"/>
    <n v="1.17"/>
    <n v="1"/>
    <n v="6.9"/>
    <x v="0"/>
    <s v="Ruidoso"/>
    <s v="No considerar"/>
    <x v="0"/>
  </r>
  <r>
    <n v="6781648"/>
    <s v="2BR Creative Oasis"/>
    <x v="4034"/>
    <s v="Cusi"/>
    <s v="287 West 4th Street"/>
    <n v="10014"/>
    <x v="0"/>
    <s v="West Village"/>
    <n v="4073643"/>
    <n v="-7400351"/>
    <x v="1"/>
    <x v="56"/>
    <x v="3"/>
    <n v="0"/>
    <d v="2019-05-27T00:00:00"/>
    <n v="0.13"/>
    <n v="1"/>
    <n v="5.6"/>
    <x v="0"/>
    <s v="Ruidoso"/>
    <s v="No considerar"/>
    <x v="0"/>
  </r>
  <r>
    <n v="731300"/>
    <s v="Private Room Williamsburg(Ariel) 4p"/>
    <x v="4035"/>
    <s v="Alessandra"/>
    <s v="327 REAR South 1st Street"/>
    <n v="11211"/>
    <x v="1"/>
    <s v="Williamsburg"/>
    <n v="4071141"/>
    <n v="-7395427"/>
    <x v="0"/>
    <x v="45"/>
    <x v="6"/>
    <n v="164"/>
    <d v="2019-06-23T00:00:00"/>
    <n v="2.0699999999999998"/>
    <n v="1"/>
    <n v="6.9"/>
    <x v="0"/>
    <s v="Ruidoso"/>
    <s v="No considerar"/>
    <x v="0"/>
  </r>
  <r>
    <n v="5502282"/>
    <s v="Great Room in Williamsburg (uriel)"/>
    <x v="4035"/>
    <s v="Alessandra"/>
    <s v="127 Borinquen Place"/>
    <n v="11211"/>
    <x v="1"/>
    <s v="Williamsburg"/>
    <n v="4071074"/>
    <n v="-7395429"/>
    <x v="0"/>
    <x v="45"/>
    <x v="6"/>
    <n v="186"/>
    <d v="2019-06-22T00:00:00"/>
    <n v="3.75"/>
    <n v="1"/>
    <n v="6.9"/>
    <x v="0"/>
    <s v="Ruidoso"/>
    <s v="No considerar"/>
    <x v="0"/>
  </r>
  <r>
    <n v="682155"/>
    <s v="Central Park Chic Single Room"/>
    <x v="4036"/>
    <s v="Roxanne"/>
    <s v="2 East 106th Street"/>
    <n v="10029"/>
    <x v="0"/>
    <s v="East Harlem"/>
    <n v="4079417"/>
    <n v="-7395101"/>
    <x v="0"/>
    <x v="181"/>
    <x v="0"/>
    <n v="218"/>
    <d v="2019-06-23T00:00:00"/>
    <n v="2.63"/>
    <n v="1"/>
    <n v="5.6"/>
    <x v="0"/>
    <s v="Ruidoso"/>
    <s v="No considerar"/>
    <x v="0"/>
  </r>
  <r>
    <n v="669831"/>
    <s v="Central Park Sunny Bedroom"/>
    <x v="4036"/>
    <s v="Roxanne"/>
    <s v="1642 Madison Avenue"/>
    <n v="10029"/>
    <x v="0"/>
    <s v="East Harlem"/>
    <n v="4079591"/>
    <n v="-7394801"/>
    <x v="0"/>
    <x v="25"/>
    <x v="0"/>
    <n v="161"/>
    <d v="2019-06-15T00:00:00"/>
    <n v="1.98"/>
    <n v="1"/>
    <n v="5.6"/>
    <x v="0"/>
    <s v="Ruidoso"/>
    <s v="No considerar"/>
    <x v="0"/>
  </r>
  <r>
    <n v="723523"/>
    <s v="MANHATTAN CHARMER WOW - ALL YOURS!!"/>
    <x v="4037"/>
    <s v="Neill"/>
    <s v="155 East 72nd Street"/>
    <n v="10021"/>
    <x v="0"/>
    <s v="Upper East Side"/>
    <n v="4077042"/>
    <n v="-7396145"/>
    <x v="1"/>
    <x v="17"/>
    <x v="6"/>
    <n v="59"/>
    <d v="2017-08-21T00:00:00"/>
    <n v="0.73"/>
    <n v="1"/>
    <n v="5.6"/>
    <x v="0"/>
    <s v="Ruidoso"/>
    <s v="No considerar"/>
    <x v="0"/>
  </r>
  <r>
    <n v="2079765"/>
    <s v="Charming, sunny oasis"/>
    <x v="4038"/>
    <s v="Nadine"/>
    <s v="339 Chauncey Street"/>
    <n v="11233"/>
    <x v="1"/>
    <s v="Bedford-Stuyvesant"/>
    <n v="4068171"/>
    <n v="-7392085"/>
    <x v="1"/>
    <x v="7"/>
    <x v="10"/>
    <n v="58"/>
    <d v="2019-06-03T00:00:00"/>
    <n v="0.92"/>
    <n v="1"/>
    <n v="6.9"/>
    <x v="0"/>
    <s v="Ruidoso"/>
    <s v="No considerar"/>
    <x v="0"/>
  </r>
  <r>
    <n v="4516766"/>
    <s v="Large, Luxury Bedroom nr JMZ subway"/>
    <x v="4039"/>
    <s v="Amaya"/>
    <s v="Building 9 50"/>
    <n v="11206"/>
    <x v="1"/>
    <s v="Bedford-Stuyvesant"/>
    <n v="4069414"/>
    <n v="-7393467"/>
    <x v="0"/>
    <x v="30"/>
    <x v="2"/>
    <n v="81"/>
    <d v="2019-06-07T00:00:00"/>
    <n v="1.47"/>
    <n v="1"/>
    <n v="6.9"/>
    <x v="0"/>
    <s v="Ruidoso"/>
    <s v="No considerar"/>
    <x v="0"/>
  </r>
  <r>
    <n v="4516939"/>
    <s v="Zen Oasis in Bushwick, near JMZ Subways"/>
    <x v="4039"/>
    <s v="Amaya"/>
    <s v="Building 9 50"/>
    <n v="11206"/>
    <x v="1"/>
    <s v="Bedford-Stuyvesant"/>
    <n v="4069454"/>
    <n v="-7393427"/>
    <x v="0"/>
    <x v="50"/>
    <x v="2"/>
    <n v="89"/>
    <d v="2019-05-22T00:00:00"/>
    <n v="1.65"/>
    <n v="1"/>
    <n v="6.9"/>
    <x v="0"/>
    <s v="Ruidoso"/>
    <s v="No considerar"/>
    <x v="0"/>
  </r>
  <r>
    <n v="1970697"/>
    <s v="Lovely &amp; Large Private Queen Bedroom"/>
    <x v="4039"/>
    <s v="Amaya"/>
    <s v="405 Hart Street"/>
    <n v="11221"/>
    <x v="1"/>
    <s v="Bedford-Stuyvesant"/>
    <n v="4069484"/>
    <n v="-739342"/>
    <x v="0"/>
    <x v="50"/>
    <x v="2"/>
    <n v="62"/>
    <d v="2019-07-01T00:00:00"/>
    <n v="1.05"/>
    <n v="1"/>
    <n v="6.9"/>
    <x v="0"/>
    <s v="Ruidoso"/>
    <s v="No considerar"/>
    <x v="0"/>
  </r>
  <r>
    <n v="668400"/>
    <s v="1BR in nice 2BR Apt lovely Area "/>
    <x v="4040"/>
    <s v="Martina"/>
    <s v="31 Arden Street"/>
    <n v="10040"/>
    <x v="0"/>
    <s v="Inwood"/>
    <n v="4086186"/>
    <n v="-7392701"/>
    <x v="0"/>
    <x v="19"/>
    <x v="7"/>
    <n v="1"/>
    <d v="2015-07-16T00:00:00"/>
    <n v="0.02"/>
    <n v="1"/>
    <n v="5.6"/>
    <x v="0"/>
    <s v="Ruidoso"/>
    <s v="No considerar"/>
    <x v="0"/>
  </r>
  <r>
    <n v="667549"/>
    <s v="My Brooklyn Studio in Ditmas Park"/>
    <x v="4041"/>
    <s v="Lina"/>
    <s v="15 Snyder Avenue"/>
    <n v="11226"/>
    <x v="1"/>
    <s v="Flatbush"/>
    <n v="4064895"/>
    <n v="-7395758"/>
    <x v="1"/>
    <x v="9"/>
    <x v="3"/>
    <n v="15"/>
    <d v="2017-08-03T00:00:00"/>
    <n v="0.18"/>
    <n v="1"/>
    <n v="6.9"/>
    <x v="0"/>
    <s v="Ruidoso"/>
    <s v="No considerar"/>
    <x v="0"/>
  </r>
  <r>
    <n v="667375"/>
    <s v="Light &amp; airy Chelsea NY 1bdrm apt"/>
    <x v="4042"/>
    <s v="Nic"/>
    <s v="351 West 17th Street"/>
    <n v="10011"/>
    <x v="0"/>
    <s v="Chelsea"/>
    <n v="4074272"/>
    <n v="-7400309"/>
    <x v="1"/>
    <x v="17"/>
    <x v="0"/>
    <n v="17"/>
    <d v="2018-06-24T00:00:00"/>
    <n v="0.21"/>
    <n v="1"/>
    <n v="5.6"/>
    <x v="0"/>
    <s v="Ruidoso"/>
    <s v="No considerar"/>
    <x v="0"/>
  </r>
  <r>
    <n v="681805"/>
    <s v="NEAR THE CITY THAT NEVER SLEEPS!"/>
    <x v="4043"/>
    <s v="Maria"/>
    <s v="314 Harbor Road"/>
    <n v="10303"/>
    <x v="4"/>
    <s v="Mariners Harbor"/>
    <n v="4062879"/>
    <n v="-7416062"/>
    <x v="0"/>
    <x v="139"/>
    <x v="6"/>
    <n v="48"/>
    <d v="2019-06-11T00:00:00"/>
    <n v="0.59"/>
    <n v="1"/>
    <n v="5.19"/>
    <x v="1"/>
    <s v="Poco Ruidoso"/>
    <s v="No considerar"/>
    <x v="0"/>
  </r>
  <r>
    <n v="6026166"/>
    <s v="Perfect 1BD in East Village"/>
    <x v="4044"/>
    <s v="Kate"/>
    <s v="104 East 4th Street"/>
    <n v="10003"/>
    <x v="0"/>
    <s v="East Village"/>
    <n v="407254"/>
    <n v="-7398854"/>
    <x v="0"/>
    <x v="0"/>
    <x v="0"/>
    <n v="2"/>
    <d v="2016-01-03T00:00:00"/>
    <n v="0.04"/>
    <n v="1"/>
    <n v="5.6"/>
    <x v="0"/>
    <s v="Ruidoso"/>
    <s v="No considerar"/>
    <x v="0"/>
  </r>
  <r>
    <n v="764753"/>
    <s v="Beautiful 3 bedroom apartment!!"/>
    <x v="4045"/>
    <s v="Jenny &amp; Jose"/>
    <s v="1552 Pacific Street"/>
    <n v="11213"/>
    <x v="1"/>
    <s v="Crown Heights"/>
    <n v="4067679"/>
    <n v="-7393776"/>
    <x v="1"/>
    <x v="145"/>
    <x v="21"/>
    <n v="108"/>
    <d v="2019-06-16T00:00:00"/>
    <n v="1.33"/>
    <n v="1"/>
    <n v="6.9"/>
    <x v="0"/>
    <s v="Ruidoso"/>
    <s v="No considerar"/>
    <x v="0"/>
  </r>
  <r>
    <n v="666613"/>
    <s v="Amazing Williamsburg entire Loft. Floor 2B"/>
    <x v="4046"/>
    <s v="Valentin"/>
    <s v="Williamsburg Bridge Bike Path Manhattan Community Board 3"/>
    <n v="11249"/>
    <x v="1"/>
    <s v="Williamsburg"/>
    <n v="4071112"/>
    <n v="-7396338"/>
    <x v="1"/>
    <x v="27"/>
    <x v="3"/>
    <n v="78"/>
    <d v="2019-06-07T00:00:00"/>
    <n v="1.26"/>
    <n v="1"/>
    <n v="6.9"/>
    <x v="0"/>
    <s v="Ruidoso"/>
    <s v="No considerar"/>
    <x v="0"/>
  </r>
  <r>
    <n v="3782925"/>
    <s v="Cute apartment with Backyard"/>
    <x v="4047"/>
    <s v="Andrew"/>
    <s v="29 Ten Eyck Street"/>
    <n v="11206"/>
    <x v="1"/>
    <s v="Williamsburg"/>
    <n v="4070967"/>
    <n v="-7394945"/>
    <x v="1"/>
    <x v="158"/>
    <x v="2"/>
    <n v="85"/>
    <d v="2019-06-23T00:00:00"/>
    <n v="1.45"/>
    <n v="1"/>
    <n v="6.9"/>
    <x v="0"/>
    <s v="Ruidoso"/>
    <s v="No considerar"/>
    <x v="0"/>
  </r>
  <r>
    <n v="1245479"/>
    <s v="Private Room In a Modern Loft"/>
    <x v="4048"/>
    <s v="Alex"/>
    <s v="210 Humboldt Street"/>
    <n v="11206"/>
    <x v="1"/>
    <s v="Williamsburg"/>
    <n v="407084"/>
    <n v="-7394153"/>
    <x v="0"/>
    <x v="34"/>
    <x v="13"/>
    <n v="148"/>
    <d v="2019-06-26T00:00:00"/>
    <n v="2.09"/>
    <n v="1"/>
    <n v="6.9"/>
    <x v="0"/>
    <s v="Ruidoso"/>
    <s v="No considerar"/>
    <x v="0"/>
  </r>
  <r>
    <n v="670767"/>
    <s v="Bookcase Room with Hidden Door!"/>
    <x v="4049"/>
    <s v="Kate"/>
    <s v="RGR Family Thrift Store 1457"/>
    <n v="11207"/>
    <x v="1"/>
    <s v="Bushwick"/>
    <n v="4068796"/>
    <n v="-7391906"/>
    <x v="0"/>
    <x v="142"/>
    <x v="2"/>
    <n v="70"/>
    <d v="2019-04-29T00:00:00"/>
    <n v="0.88"/>
    <n v="1"/>
    <n v="6.9"/>
    <x v="0"/>
    <s v="Ruidoso"/>
    <s v="Dentro del presupuesto"/>
    <x v="0"/>
  </r>
  <r>
    <n v="1001147"/>
    <s v="Big Room with Bath in Bushwick! "/>
    <x v="4049"/>
    <s v="Kate"/>
    <s v="26A Woodbine Street"/>
    <n v="11221"/>
    <x v="1"/>
    <s v="Bushwick"/>
    <n v="4068923"/>
    <n v="-7391946"/>
    <x v="0"/>
    <x v="19"/>
    <x v="0"/>
    <n v="92"/>
    <d v="2019-06-19T00:00:00"/>
    <n v="1.22"/>
    <n v="1"/>
    <n v="6.9"/>
    <x v="0"/>
    <s v="Ruidoso"/>
    <s v="No considerar"/>
    <x v="0"/>
  </r>
  <r>
    <n v="944183"/>
    <s v="your holiday-ready Harlem home away from home!"/>
    <x v="4050"/>
    <s v="Lindsay"/>
    <s v="332 Saint Nicholas Avenue"/>
    <n v="10027"/>
    <x v="0"/>
    <s v="Harlem"/>
    <n v="4081177"/>
    <n v="-7395139"/>
    <x v="1"/>
    <x v="15"/>
    <x v="0"/>
    <n v="1"/>
    <d v="2018-01-02T00:00:00"/>
    <n v="0.05"/>
    <n v="1"/>
    <n v="5.6"/>
    <x v="0"/>
    <s v="Ruidoso"/>
    <s v="No considerar"/>
    <x v="0"/>
  </r>
  <r>
    <n v="1598012"/>
    <s v="Close to the city, Astoria"/>
    <x v="4051"/>
    <s v="Rosemary"/>
    <s v="P.S. 17 - Henry David Thoreau School 29th Street"/>
    <n v="11102"/>
    <x v="2"/>
    <s v="Astoria"/>
    <n v="4076792"/>
    <n v="-7392228"/>
    <x v="0"/>
    <x v="46"/>
    <x v="3"/>
    <n v="68"/>
    <d v="2019-01-01T00:00:00"/>
    <n v="0.96"/>
    <n v="5"/>
    <n v="6.24"/>
    <x v="0"/>
    <s v="Ruidoso"/>
    <s v="Dentro del presupuesto"/>
    <x v="0"/>
  </r>
  <r>
    <n v="1437044"/>
    <s v="Gorgeous West Village Hidden Gem"/>
    <x v="4052"/>
    <s v="Roxanne"/>
    <s v="359 West 11th Street"/>
    <n v="10014"/>
    <x v="0"/>
    <s v="West Village"/>
    <n v="4073556"/>
    <n v="-7400903"/>
    <x v="1"/>
    <x v="25"/>
    <x v="1"/>
    <n v="4"/>
    <d v="2015-10-04T00:00:00"/>
    <n v="0.06"/>
    <n v="1"/>
    <n v="5.6"/>
    <x v="0"/>
    <s v="Ruidoso"/>
    <s v="No considerar"/>
    <x v="0"/>
  </r>
  <r>
    <n v="663608"/>
    <s v="Boho Chic Rhapsody in New York City"/>
    <x v="4053"/>
    <s v="Clara"/>
    <s v="223 East 26th Street"/>
    <n v="10016"/>
    <x v="0"/>
    <s v="Kips Bay"/>
    <n v="4074027"/>
    <n v="-7398061"/>
    <x v="1"/>
    <x v="154"/>
    <x v="3"/>
    <n v="72"/>
    <d v="2019-06-22T00:00:00"/>
    <n v="1.02"/>
    <n v="1"/>
    <n v="5.6"/>
    <x v="0"/>
    <s v="Ruidoso"/>
    <s v="No considerar"/>
    <x v="0"/>
  </r>
  <r>
    <n v="1863930"/>
    <s v="2nd@THROOP MANSION "/>
    <x v="4054"/>
    <s v="Kris"/>
    <s v="470 Lexington Avenue"/>
    <n v="11221"/>
    <x v="1"/>
    <s v="Bedford-Stuyvesant"/>
    <n v="4068864"/>
    <n v="-7394166"/>
    <x v="1"/>
    <x v="61"/>
    <x v="1"/>
    <n v="93"/>
    <d v="2018-04-29T00:00:00"/>
    <n v="1.51"/>
    <n v="1"/>
    <n v="6.9"/>
    <x v="0"/>
    <s v="Ruidoso"/>
    <s v="No considerar"/>
    <x v="0"/>
  </r>
  <r>
    <n v="1420559"/>
    <s v="Great 1BR apartment in a convenient location"/>
    <x v="4055"/>
    <s v="Tom"/>
    <s v="13424 47th Road"/>
    <n v="11101"/>
    <x v="2"/>
    <s v="Long Island City"/>
    <n v="4074449"/>
    <n v="-7395201"/>
    <x v="1"/>
    <x v="165"/>
    <x v="1"/>
    <n v="4"/>
    <d v="2016-07-05T00:00:00"/>
    <n v="0.06"/>
    <n v="5"/>
    <n v="6.24"/>
    <x v="0"/>
    <s v="Ruidoso"/>
    <s v="No considerar"/>
    <x v="0"/>
  </r>
  <r>
    <n v="3661168"/>
    <s v="Private Room in Williamsburg"/>
    <x v="4056"/>
    <s v="Caitlin"/>
    <s v="Williamsburg Bridge Broadway"/>
    <n v="11207"/>
    <x v="1"/>
    <s v="Williamsburg"/>
    <n v="4071202"/>
    <n v="-7396665"/>
    <x v="0"/>
    <x v="70"/>
    <x v="2"/>
    <n v="2"/>
    <d v="2015-01-04T00:00:00"/>
    <n v="0.03"/>
    <n v="1"/>
    <n v="6.9"/>
    <x v="0"/>
    <s v="Ruidoso"/>
    <s v="No considerar"/>
    <x v="0"/>
  </r>
  <r>
    <n v="661814"/>
    <s v="1 bedroom apt in heart of Chelsea"/>
    <x v="4057"/>
    <s v="Nika"/>
    <s v="228 West 17th Street"/>
    <n v="10011"/>
    <x v="0"/>
    <s v="Chelsea"/>
    <n v="40741"/>
    <n v="-7399957"/>
    <x v="1"/>
    <x v="21"/>
    <x v="6"/>
    <n v="10"/>
    <d v="2016-05-07T00:00:00"/>
    <n v="0.13"/>
    <n v="1"/>
    <n v="5.6"/>
    <x v="0"/>
    <s v="Ruidoso"/>
    <s v="No considerar"/>
    <x v="0"/>
  </r>
  <r>
    <n v="4887727"/>
    <s v="Spend the Fall in NoLita!"/>
    <x v="4058"/>
    <s v="Meghan"/>
    <s v="224 Elizabeth Street"/>
    <n v="10012"/>
    <x v="0"/>
    <s v="Nolita"/>
    <n v="4072285"/>
    <n v="-7399409"/>
    <x v="1"/>
    <x v="21"/>
    <x v="3"/>
    <n v="7"/>
    <d v="2015-10-21T00:00:00"/>
    <n v="0.14000000000000001"/>
    <n v="1"/>
    <n v="5.6"/>
    <x v="0"/>
    <s v="Ruidoso"/>
    <s v="No considerar"/>
    <x v="0"/>
  </r>
  <r>
    <n v="3835757"/>
    <s v="...New lower rates for low season!!"/>
    <x v="4059"/>
    <s v="Angelo"/>
    <s v="24-16 27th Street"/>
    <n v="11102"/>
    <x v="2"/>
    <s v="Ditmars Steinway"/>
    <n v="4077376"/>
    <n v="-7391855"/>
    <x v="0"/>
    <x v="19"/>
    <x v="1"/>
    <n v="207"/>
    <d v="2019-06-21T00:00:00"/>
    <n v="3.48"/>
    <n v="5"/>
    <n v="6.24"/>
    <x v="0"/>
    <s v="Ruidoso"/>
    <s v="No considerar"/>
    <x v="0"/>
  </r>
  <r>
    <n v="5232121"/>
    <s v=".Safe, cozy &amp; minutes to NYC"/>
    <x v="4059"/>
    <s v="Angelo"/>
    <s v="22-54 Crescent Street"/>
    <n v="11105"/>
    <x v="2"/>
    <s v="Ditmars Steinway"/>
    <n v="4077776"/>
    <n v="-7391612"/>
    <x v="0"/>
    <x v="59"/>
    <x v="1"/>
    <n v="90"/>
    <d v="2019-06-21T00:00:00"/>
    <n v="1.72"/>
    <n v="5"/>
    <n v="6.24"/>
    <x v="0"/>
    <s v="Ruidoso"/>
    <s v="No considerar"/>
    <x v="0"/>
  </r>
  <r>
    <n v="2896760"/>
    <s v="Safe, cozy &amp; minutes to NYC"/>
    <x v="4059"/>
    <s v="Angelo"/>
    <s v="45010 24th Avenue"/>
    <n v="11105"/>
    <x v="2"/>
    <s v="Ditmars Steinway"/>
    <n v="4077503"/>
    <n v="-7391882"/>
    <x v="0"/>
    <x v="28"/>
    <x v="1"/>
    <n v="135"/>
    <d v="2019-06-16T00:00:00"/>
    <n v="2.14"/>
    <n v="5"/>
    <n v="6.24"/>
    <x v="0"/>
    <s v="Ruidoso"/>
    <s v="No considerar"/>
    <x v="0"/>
  </r>
  <r>
    <n v="4868150"/>
    <s v="Gorgeous quiet &amp; central NYC apt!"/>
    <x v="4060"/>
    <s v="Tamara"/>
    <s v="315 West 57th Street"/>
    <n v="10019"/>
    <x v="0"/>
    <s v="Hell's Kitchen"/>
    <n v="4076736"/>
    <n v="-7398383"/>
    <x v="1"/>
    <x v="26"/>
    <x v="6"/>
    <n v="8"/>
    <d v="2017-09-24T00:00:00"/>
    <n v="0.15"/>
    <n v="1"/>
    <n v="5.6"/>
    <x v="0"/>
    <s v="Ruidoso"/>
    <s v="No considerar"/>
    <x v="0"/>
  </r>
  <r>
    <n v="1750527"/>
    <s v="Modern, Sunny Duplex PENTHOUSE  w/ BALCONY"/>
    <x v="4061"/>
    <s v="Dahlia"/>
    <s v="211 Taaffe Place"/>
    <n v="11205"/>
    <x v="1"/>
    <s v="Bedford-Stuyvesant"/>
    <n v="4069194"/>
    <n v="-7395952"/>
    <x v="1"/>
    <x v="63"/>
    <x v="0"/>
    <n v="78"/>
    <d v="2019-05-12T00:00:00"/>
    <n v="1.1299999999999999"/>
    <n v="1"/>
    <n v="6.9"/>
    <x v="0"/>
    <s v="Ruidoso"/>
    <s v="No considerar"/>
    <x v="0"/>
  </r>
  <r>
    <n v="842176"/>
    <s v="Cozy Room in Williamsburg Loft Apt"/>
    <x v="4062"/>
    <s v="Pierre  &amp; Amira"/>
    <s v="361 Graham Avenue"/>
    <n v="11211"/>
    <x v="1"/>
    <s v="Williamsburg"/>
    <n v="4071541"/>
    <n v="-7394464"/>
    <x v="0"/>
    <x v="15"/>
    <x v="3"/>
    <n v="80"/>
    <d v="2017-10-18T00:00:00"/>
    <n v="1.08"/>
    <n v="1"/>
    <n v="6.9"/>
    <x v="0"/>
    <s v="Ruidoso"/>
    <s v="No considerar"/>
    <x v="0"/>
  </r>
  <r>
    <n v="1066769"/>
    <s v="Clean Room, Central Location in Manhattan"/>
    <x v="4063"/>
    <s v="Tim"/>
    <s v="142 Ludlow Street"/>
    <n v="10002"/>
    <x v="0"/>
    <s v="Lower East Side"/>
    <n v="4072046"/>
    <n v="-7398773"/>
    <x v="0"/>
    <x v="61"/>
    <x v="1"/>
    <n v="360"/>
    <d v="2019-06-24T00:00:00"/>
    <n v="4.79"/>
    <n v="1"/>
    <n v="5.6"/>
    <x v="0"/>
    <s v="Ruidoso"/>
    <s v="No considerar"/>
    <x v="0"/>
  </r>
  <r>
    <n v="3632258"/>
    <s v="Awesome NYC/UWS  private bed/bath in private home"/>
    <x v="4064"/>
    <s v="Patricia"/>
    <s v="USPS Amsterdam Avenue"/>
    <n v="10025"/>
    <x v="0"/>
    <s v="Morningside Heights"/>
    <n v="4080309"/>
    <n v="-7396367"/>
    <x v="0"/>
    <x v="28"/>
    <x v="1"/>
    <n v="13"/>
    <d v="2019-04-15T00:00:00"/>
    <n v="1.27"/>
    <n v="1"/>
    <n v="5.6"/>
    <x v="0"/>
    <s v="Ruidoso"/>
    <s v="No considerar"/>
    <x v="0"/>
  </r>
  <r>
    <n v="4000571"/>
    <s v="Private Suite/Bath in Manhattan NYC"/>
    <x v="4064"/>
    <s v="Patricia"/>
    <s v="512 West 112th Street"/>
    <n v="10025"/>
    <x v="0"/>
    <s v="Morningside Heights"/>
    <n v="4080452"/>
    <n v="-7396393"/>
    <x v="0"/>
    <x v="15"/>
    <x v="1"/>
    <n v="30"/>
    <d v="2018-04-30T00:00:00"/>
    <n v="0.52"/>
    <n v="1"/>
    <n v="5.6"/>
    <x v="0"/>
    <s v="Ruidoso"/>
    <s v="No considerar"/>
    <x v="0"/>
  </r>
  <r>
    <n v="658932"/>
    <s v="Cozy room on a tree lined street "/>
    <x v="4065"/>
    <s v="Erika"/>
    <s v="1820 Stephen Street"/>
    <n v="11385"/>
    <x v="2"/>
    <s v="Ridgewood"/>
    <n v="4069922"/>
    <n v="-7390027"/>
    <x v="0"/>
    <x v="178"/>
    <x v="1"/>
    <n v="30"/>
    <d v="2019-06-22T00:00:00"/>
    <n v="0.4"/>
    <n v="5"/>
    <n v="6.24"/>
    <x v="0"/>
    <s v="Ruidoso"/>
    <s v="No considerar"/>
    <x v="0"/>
  </r>
  <r>
    <n v="3143596"/>
    <s v="Open Loft in Historic Townhome - Near Metro &amp; Food"/>
    <x v="4066"/>
    <s v="Tenisha &amp; Marty"/>
    <s v="99 Madison Street"/>
    <n v="11216"/>
    <x v="1"/>
    <s v="Bedford-Stuyvesant"/>
    <n v="4068452"/>
    <n v="-7395535"/>
    <x v="1"/>
    <x v="8"/>
    <x v="6"/>
    <n v="119"/>
    <d v="2019-05-15T00:00:00"/>
    <n v="1.96"/>
    <n v="1"/>
    <n v="6.9"/>
    <x v="0"/>
    <s v="Ruidoso"/>
    <s v="No considerar"/>
    <x v="0"/>
  </r>
  <r>
    <n v="3145484"/>
    <s v="Historic Townhome for Photo and Video Shoots"/>
    <x v="4066"/>
    <s v="Tenisha &amp; Marty"/>
    <s v="1077 Bedford Avenue"/>
    <n v="11216"/>
    <x v="1"/>
    <s v="Bedford-Stuyvesant"/>
    <n v="4068695"/>
    <n v="-7395427"/>
    <x v="1"/>
    <x v="152"/>
    <x v="1"/>
    <n v="28"/>
    <d v="2018-11-02T00:00:00"/>
    <n v="0.71"/>
    <n v="1"/>
    <n v="7"/>
    <x v="0"/>
    <s v="Ruidoso"/>
    <s v="No considerar"/>
    <x v="0"/>
  </r>
  <r>
    <n v="3218320"/>
    <s v="SOHO Studio Best Location"/>
    <x v="4067"/>
    <s v="Carl"/>
    <s v="53 Spring Street"/>
    <n v="10012"/>
    <x v="0"/>
    <s v="Nolita"/>
    <n v="4072243"/>
    <n v="-7399655"/>
    <x v="0"/>
    <x v="0"/>
    <x v="13"/>
    <n v="3"/>
    <d v="2015-07-11T00:00:00"/>
    <n v="0.05"/>
    <n v="1"/>
    <n v="5.6"/>
    <x v="0"/>
    <s v="Ruidoso"/>
    <s v="No considerar"/>
    <x v="0"/>
  </r>
  <r>
    <n v="673248"/>
    <s v="Secret Garden Big and Comfortable"/>
    <x v="4068"/>
    <s v="Claire"/>
    <s v="358 Greene Avenue"/>
    <n v="11216"/>
    <x v="1"/>
    <s v="Bedford-Stuyvesant"/>
    <n v="4068773"/>
    <n v="-7395631"/>
    <x v="1"/>
    <x v="15"/>
    <x v="0"/>
    <n v="162"/>
    <d v="2019-06-24T00:00:00"/>
    <n v="1.97"/>
    <n v="1"/>
    <n v="6.9"/>
    <x v="0"/>
    <s v="Ruidoso"/>
    <s v="No considerar"/>
    <x v="0"/>
  </r>
  <r>
    <n v="658008"/>
    <s v="Secret Garden"/>
    <x v="4068"/>
    <s v="Claire"/>
    <s v="429 Greene Avenue"/>
    <n v="11216"/>
    <x v="1"/>
    <s v="Bedford-Stuyvesant"/>
    <n v="406883"/>
    <n v="-7395375"/>
    <x v="1"/>
    <x v="3"/>
    <x v="0"/>
    <n v="163"/>
    <d v="2019-06-19T00:00:00"/>
    <n v="1.96"/>
    <n v="1"/>
    <n v="6.9"/>
    <x v="0"/>
    <s v="Ruidoso"/>
    <s v="No considerar"/>
    <x v="0"/>
  </r>
  <r>
    <n v="657727"/>
    <s v="Bright, Quiet 2 BR in Awesome Area!"/>
    <x v="4069"/>
    <s v="Mariko"/>
    <s v="330 West End Avenue"/>
    <n v="10023"/>
    <x v="0"/>
    <s v="Upper West Side"/>
    <n v="4078194"/>
    <n v="-7398248"/>
    <x v="1"/>
    <x v="330"/>
    <x v="1"/>
    <n v="108"/>
    <d v="2019-07-05T00:00:00"/>
    <n v="1.31"/>
    <n v="1"/>
    <n v="5.6"/>
    <x v="0"/>
    <s v="Ruidoso"/>
    <s v="No considerar"/>
    <x v="0"/>
  </r>
  <r>
    <n v="2257080"/>
    <s v="SUPERBOWLSUNDAY! 3BLOCK FROM TIMESQ"/>
    <x v="4070"/>
    <s v="Athena"/>
    <s v="440 9th ave 440"/>
    <n v="10001"/>
    <x v="0"/>
    <s v="Hell's Kitchen"/>
    <n v="4075361"/>
    <n v="-7399501"/>
    <x v="1"/>
    <x v="40"/>
    <x v="1"/>
    <n v="0"/>
    <d v="2019-06-22T00:00:00"/>
    <n v="0.11"/>
    <n v="1"/>
    <n v="5.7"/>
    <x v="0"/>
    <s v="Ruidoso"/>
    <s v="No considerar"/>
    <x v="0"/>
  </r>
  <r>
    <n v="657217"/>
    <s v="Prime location near Central Park !!"/>
    <x v="4071"/>
    <s v="Olga"/>
    <s v="Fairway Market 240"/>
    <n v="10028"/>
    <x v="0"/>
    <s v="Upper East Side"/>
    <n v="407779"/>
    <n v="-7395246"/>
    <x v="0"/>
    <x v="64"/>
    <x v="1"/>
    <n v="347"/>
    <d v="2019-07-04T00:00:00"/>
    <n v="4.24"/>
    <n v="1"/>
    <n v="5.6"/>
    <x v="0"/>
    <s v="Ruidoso"/>
    <s v="No considerar"/>
    <x v="0"/>
  </r>
  <r>
    <n v="6462549"/>
    <s v="Private room"/>
    <x v="4071"/>
    <s v="Olga"/>
    <s v="518 East 81st Street"/>
    <n v="10028"/>
    <x v="0"/>
    <s v="Upper East Side"/>
    <n v="4077224"/>
    <n v="-7394844"/>
    <x v="0"/>
    <x v="16"/>
    <x v="6"/>
    <n v="78"/>
    <d v="2018-04-16T00:00:00"/>
    <n v="1.66"/>
    <n v="1"/>
    <n v="5.6"/>
    <x v="0"/>
    <s v="Ruidoso"/>
    <s v="No considerar"/>
    <x v="0"/>
  </r>
  <r>
    <n v="5881858"/>
    <s v="Newly renovated 1 bedroom apartment"/>
    <x v="4072"/>
    <s v="Georgie"/>
    <s v="Webster Hall 125"/>
    <n v="10003"/>
    <x v="0"/>
    <s v="East Village"/>
    <n v="4073172"/>
    <n v="-7398874"/>
    <x v="1"/>
    <x v="122"/>
    <x v="6"/>
    <n v="0"/>
    <d v="2015-09-12T00:00:00"/>
    <n v="0.02"/>
    <n v="1"/>
    <n v="5.6"/>
    <x v="0"/>
    <s v="Ruidoso"/>
    <s v="No considerar"/>
    <x v="0"/>
  </r>
  <r>
    <n v="4777236"/>
    <s v="Private floor and entrance in townhouse"/>
    <x v="4073"/>
    <s v="Marc &amp; Farnoosh"/>
    <s v="65-29 Fitchett Street"/>
    <n v="11374"/>
    <x v="2"/>
    <s v="Rego Park"/>
    <n v="4072018"/>
    <n v="-7386322"/>
    <x v="0"/>
    <x v="9"/>
    <x v="1"/>
    <n v="28"/>
    <d v="2019-06-22T00:00:00"/>
    <n v="0.61"/>
    <n v="5"/>
    <n v="6.24"/>
    <x v="0"/>
    <s v="Ruidoso"/>
    <s v="No considerar"/>
    <x v="0"/>
  </r>
  <r>
    <n v="1937761"/>
    <s v="Modern &amp; Quiet 2bdr Astoria - 2 blocks from Subway"/>
    <x v="4074"/>
    <s v="Michelangelo"/>
    <s v="42-09 Broadway"/>
    <n v="11103"/>
    <x v="2"/>
    <s v="Astoria"/>
    <n v="407582"/>
    <n v="-7391687"/>
    <x v="1"/>
    <x v="26"/>
    <x v="0"/>
    <n v="77"/>
    <d v="2019-06-11T00:00:00"/>
    <n v="1.35"/>
    <n v="5"/>
    <n v="6.24"/>
    <x v="0"/>
    <s v="Ruidoso"/>
    <s v="No considerar"/>
    <x v="0"/>
  </r>
  <r>
    <n v="4265471"/>
    <s v="Ladies Shared Dorm Room (Top Bunk)"/>
    <x v="4075"/>
    <s v="Torell"/>
    <s v="100 Lexington Avenue"/>
    <n v="11238"/>
    <x v="1"/>
    <s v="Bedford-Stuyvesant"/>
    <n v="4068676"/>
    <n v="-7395801"/>
    <x v="2"/>
    <x v="237"/>
    <x v="6"/>
    <n v="13"/>
    <d v="2019-07-01T00:00:00"/>
    <n v="0.37"/>
    <n v="1"/>
    <n v="6.9"/>
    <x v="0"/>
    <s v="Ruidoso"/>
    <s v="No considerar"/>
    <x v="0"/>
  </r>
  <r>
    <n v="654612"/>
    <s v="THE HEART OF ART IN THE HEART OF NY"/>
    <x v="4076"/>
    <s v="Kathleen"/>
    <s v="The Watson Hotel 440"/>
    <n v="10019"/>
    <x v="0"/>
    <s v="Hell's Kitchen"/>
    <n v="4076803"/>
    <n v="-7398767"/>
    <x v="1"/>
    <x v="23"/>
    <x v="6"/>
    <n v="83"/>
    <d v="2019-05-23T00:00:00"/>
    <n v="1.01"/>
    <n v="1"/>
    <n v="5.6"/>
    <x v="0"/>
    <s v="Ruidoso"/>
    <s v="No considerar"/>
    <x v="0"/>
  </r>
  <r>
    <n v="654232"/>
    <s v="BIG East Village 1bd all the extras"/>
    <x v="4077"/>
    <s v="Noel"/>
    <s v="11 Avenue B"/>
    <n v="10009"/>
    <x v="0"/>
    <s v="East Village"/>
    <n v="4072171"/>
    <n v="-7398334"/>
    <x v="1"/>
    <x v="34"/>
    <x v="0"/>
    <n v="10"/>
    <d v="2015-10-24T00:00:00"/>
    <n v="0.14000000000000001"/>
    <n v="1"/>
    <n v="5.6"/>
    <x v="0"/>
    <s v="Ruidoso"/>
    <s v="No considerar"/>
    <x v="0"/>
  </r>
  <r>
    <n v="2833998"/>
    <s v="Clean apartment at Harlem 125/lenox."/>
    <x v="4078"/>
    <s v="Emilie"/>
    <s v="39 West 128th Street"/>
    <n v="10027"/>
    <x v="0"/>
    <s v="Harlem"/>
    <n v="4080925"/>
    <n v="-7394226"/>
    <x v="0"/>
    <x v="310"/>
    <x v="2"/>
    <n v="0"/>
    <d v="2015-10-25T00:00:00"/>
    <n v="0.04"/>
    <n v="1"/>
    <n v="5.6"/>
    <x v="0"/>
    <s v="Ruidoso"/>
    <s v="Dentro del presupuesto"/>
    <x v="0"/>
  </r>
  <r>
    <n v="2722693"/>
    <s v="Luxury High Rise Near Central Park"/>
    <x v="4079"/>
    <s v="Scott"/>
    <s v="August Wilson Theatre 245"/>
    <n v="10019"/>
    <x v="0"/>
    <s v="Theater District"/>
    <n v="4076351"/>
    <n v="-7398431"/>
    <x v="1"/>
    <x v="21"/>
    <x v="1"/>
    <n v="1"/>
    <d v="2014-05-05T00:00:00"/>
    <n v="0.02"/>
    <n v="1"/>
    <n v="5.6"/>
    <x v="0"/>
    <s v="Ruidoso"/>
    <s v="No considerar"/>
    <x v="0"/>
  </r>
  <r>
    <n v="6628193"/>
    <s v="Private Bedroom near Central Park"/>
    <x v="4080"/>
    <s v="Levi &amp; Kaz"/>
    <s v="Children's Museum of Manhattan 212"/>
    <n v="10024"/>
    <x v="0"/>
    <s v="Upper West Side"/>
    <n v="4078602"/>
    <n v="-7397729"/>
    <x v="0"/>
    <x v="14"/>
    <x v="6"/>
    <n v="133"/>
    <d v="2019-07-01T00:00:00"/>
    <n v="2.8"/>
    <n v="1"/>
    <n v="5.6"/>
    <x v="0"/>
    <s v="Ruidoso"/>
    <s v="No considerar"/>
    <x v="0"/>
  </r>
  <r>
    <n v="6388721"/>
    <s v="Amazing windows, large West Village one-bedroom"/>
    <x v="4081"/>
    <s v="Alison"/>
    <s v="707 Washington Street"/>
    <n v="10014"/>
    <x v="0"/>
    <s v="West Village"/>
    <n v="4073507"/>
    <n v="-7400826"/>
    <x v="1"/>
    <x v="267"/>
    <x v="6"/>
    <n v="6"/>
    <d v="2017-01-01T00:00:00"/>
    <n v="0.18"/>
    <n v="1"/>
    <n v="5.6"/>
    <x v="0"/>
    <s v="Ruidoso"/>
    <s v="No considerar"/>
    <x v="0"/>
  </r>
  <r>
    <n v="4182568"/>
    <s v="WilliamsburgBrooklynPrivateBedroom"/>
    <x v="4082"/>
    <s v="June"/>
    <s v="853 Driggs Avenue"/>
    <n v="11211"/>
    <x v="1"/>
    <s v="Williamsburg"/>
    <n v="4070969"/>
    <n v="-7396225"/>
    <x v="0"/>
    <x v="5"/>
    <x v="1"/>
    <n v="12"/>
    <d v="2019-06-02T00:00:00"/>
    <n v="0.21"/>
    <n v="1"/>
    <n v="6.9"/>
    <x v="0"/>
    <s v="Ruidoso"/>
    <s v="No considerar"/>
    <x v="0"/>
  </r>
  <r>
    <n v="1806651"/>
    <s v="Bright and Airy Brooklyn Loft"/>
    <x v="4083"/>
    <s v="Allison"/>
    <s v="1083 Flushing Avenue"/>
    <n v="11237"/>
    <x v="1"/>
    <s v="Williamsburg"/>
    <n v="4070498"/>
    <n v="-7392868"/>
    <x v="1"/>
    <x v="28"/>
    <x v="0"/>
    <n v="2"/>
    <d v="2015-01-02T00:00:00"/>
    <n v="0.03"/>
    <n v="1"/>
    <n v="6.9"/>
    <x v="0"/>
    <s v="Ruidoso"/>
    <s v="No considerar"/>
    <x v="0"/>
  </r>
  <r>
    <n v="649903"/>
    <s v="Studio With Old-World Character"/>
    <x v="4084"/>
    <s v="Christina"/>
    <s v="1315 Sterling Place"/>
    <n v="11213"/>
    <x v="1"/>
    <s v="Crown Heights"/>
    <n v="4067189"/>
    <n v="-7393499"/>
    <x v="1"/>
    <x v="11"/>
    <x v="7"/>
    <n v="2"/>
    <d v="2015-08-25T00:00:00"/>
    <n v="0.03"/>
    <n v="1"/>
    <n v="6.9"/>
    <x v="0"/>
    <s v="Ruidoso"/>
    <s v="No considerar"/>
    <x v="0"/>
  </r>
  <r>
    <n v="649561"/>
    <s v="Manhattan Sky Crib (1 year sublet)"/>
    <x v="4085"/>
    <s v="David"/>
    <s v="Pennsylvania Station 8th Avenue"/>
    <n v="10119"/>
    <x v="0"/>
    <s v="Chelsea"/>
    <n v="4075164"/>
    <n v="-7399425"/>
    <x v="1"/>
    <x v="39"/>
    <x v="28"/>
    <n v="0"/>
    <d v="2016-08-24T00:00:00"/>
    <n v="0.28999999999999998"/>
    <n v="1"/>
    <n v="5.6"/>
    <x v="0"/>
    <s v="Ruidoso"/>
    <s v="No considerar"/>
    <x v="0"/>
  </r>
  <r>
    <n v="852118"/>
    <s v="Spacious 3 Bedroom Prospect Brooklyn near subway"/>
    <x v="4086"/>
    <s v="Hannah"/>
    <s v="631 Park Place"/>
    <n v="11238"/>
    <x v="1"/>
    <s v="Crown Heights"/>
    <n v="4067434"/>
    <n v="-7395728"/>
    <x v="1"/>
    <x v="3"/>
    <x v="6"/>
    <n v="37"/>
    <d v="2019-05-19T00:00:00"/>
    <n v="0.57999999999999996"/>
    <n v="1"/>
    <n v="6.9"/>
    <x v="0"/>
    <s v="Ruidoso"/>
    <s v="No considerar"/>
    <x v="0"/>
  </r>
  <r>
    <n v="2976105"/>
    <s v="Crown (Prospect) Heights Brooklyn Room"/>
    <x v="4086"/>
    <s v="Hannah"/>
    <s v="596 Prospect Place"/>
    <n v="11238"/>
    <x v="1"/>
    <s v="Crown Heights"/>
    <n v="4067479"/>
    <n v="-7395722"/>
    <x v="0"/>
    <x v="86"/>
    <x v="6"/>
    <n v="2"/>
    <d v="2015-09-07T00:00:00"/>
    <n v="0.04"/>
    <n v="1"/>
    <n v="6.9"/>
    <x v="0"/>
    <s v="Ruidoso"/>
    <s v="No considerar"/>
    <x v="0"/>
  </r>
  <r>
    <n v="1814010"/>
    <s v="Large, Private 1BR in Noho/Nolita/Soho"/>
    <x v="4087"/>
    <s v="Drew"/>
    <s v="57 Great Jones Street"/>
    <n v="10012"/>
    <x v="0"/>
    <s v="NoHo"/>
    <n v="4072644"/>
    <n v="-739923"/>
    <x v="1"/>
    <x v="91"/>
    <x v="6"/>
    <n v="25"/>
    <d v="2018-12-29T00:00:00"/>
    <n v="0.36"/>
    <n v="1"/>
    <n v="5.6"/>
    <x v="0"/>
    <s v="Ruidoso"/>
    <s v="No considerar"/>
    <x v="0"/>
  </r>
  <r>
    <n v="4632795"/>
    <s v="Location Top Manhattan"/>
    <x v="4088"/>
    <s v="Petya"/>
    <s v="La Mirabelle 102"/>
    <n v="10024"/>
    <x v="0"/>
    <s v="Upper West Side"/>
    <n v="4078628"/>
    <n v="-7397264"/>
    <x v="0"/>
    <x v="6"/>
    <x v="11"/>
    <n v="12"/>
    <d v="2017-05-23T00:00:00"/>
    <n v="0.24"/>
    <n v="1"/>
    <n v="5.6"/>
    <x v="0"/>
    <s v="Ruidoso"/>
    <s v="No considerar"/>
    <x v="0"/>
  </r>
  <r>
    <n v="3489242"/>
    <s v="Location little Elio"/>
    <x v="4088"/>
    <s v="Petya"/>
    <s v="21-20 27th Road"/>
    <n v="11102"/>
    <x v="2"/>
    <s v="Astoria"/>
    <n v="40771"/>
    <n v="-7392563"/>
    <x v="0"/>
    <x v="85"/>
    <x v="11"/>
    <n v="8"/>
    <d v="2019-06-12T00:00:00"/>
    <n v="0.14000000000000001"/>
    <n v="5"/>
    <n v="6.24"/>
    <x v="0"/>
    <s v="Ruidoso"/>
    <s v="Dentro del presupuesto"/>
    <x v="0"/>
  </r>
  <r>
    <n v="4264127"/>
    <s v="Location Lucy ( only female )"/>
    <x v="4088"/>
    <s v="Petya"/>
    <s v="31-41 43rd Street"/>
    <n v="11103"/>
    <x v="2"/>
    <s v="Astoria"/>
    <n v="4075896"/>
    <n v="-739153"/>
    <x v="0"/>
    <x v="185"/>
    <x v="11"/>
    <n v="13"/>
    <d v="2018-09-09T00:00:00"/>
    <n v="0.26"/>
    <n v="5"/>
    <n v="6.24"/>
    <x v="0"/>
    <s v="Ruidoso"/>
    <s v="Dentro del presupuesto"/>
    <x v="0"/>
  </r>
  <r>
    <n v="3826037"/>
    <s v="Location Little Lapa ( only female )"/>
    <x v="4088"/>
    <s v="Petya"/>
    <s v="37-18 28th Avenue"/>
    <n v="11103"/>
    <x v="2"/>
    <s v="Astoria"/>
    <n v="4076577"/>
    <n v="-7391471"/>
    <x v="0"/>
    <x v="185"/>
    <x v="11"/>
    <n v="9"/>
    <d v="2018-07-26T00:00:00"/>
    <n v="0.19"/>
    <n v="5"/>
    <n v="6.24"/>
    <x v="0"/>
    <s v="Ruidoso"/>
    <s v="Dentro del presupuesto"/>
    <x v="0"/>
  </r>
  <r>
    <n v="4264049"/>
    <s v="Location Little Marcela"/>
    <x v="4088"/>
    <s v="Petya"/>
    <s v="25-87 42nd Street"/>
    <n v="11103"/>
    <x v="2"/>
    <s v="Astoria"/>
    <n v="4076496"/>
    <n v="-7391169"/>
    <x v="0"/>
    <x v="185"/>
    <x v="20"/>
    <n v="5"/>
    <d v="2018-01-26T00:00:00"/>
    <n v="0.1"/>
    <n v="5"/>
    <n v="6.24"/>
    <x v="0"/>
    <s v="Ruidoso"/>
    <s v="Dentro del presupuesto"/>
    <x v="0"/>
  </r>
  <r>
    <n v="4537500"/>
    <s v="Location Nancy"/>
    <x v="4088"/>
    <s v="Petya"/>
    <s v="23-39 31st Drive"/>
    <n v="11106"/>
    <x v="2"/>
    <s v="Astoria"/>
    <n v="4076496"/>
    <n v="-739282"/>
    <x v="0"/>
    <x v="185"/>
    <x v="20"/>
    <n v="2"/>
    <d v="2017-09-29T00:00:00"/>
    <n v="0.04"/>
    <n v="5"/>
    <n v="6.24"/>
    <x v="0"/>
    <s v="Ruidoso"/>
    <s v="Dentro del presupuesto"/>
    <x v="0"/>
  </r>
  <r>
    <n v="754353"/>
    <s v="Location Moreno"/>
    <x v="4088"/>
    <s v="Petya"/>
    <s v="35-35 30th Street"/>
    <n v="11106"/>
    <x v="2"/>
    <s v="Long Island City"/>
    <n v="4075754"/>
    <n v="-7393004"/>
    <x v="0"/>
    <x v="185"/>
    <x v="11"/>
    <n v="13"/>
    <d v="2015-12-13T00:00:00"/>
    <n v="0.16"/>
    <n v="5"/>
    <n v="6.24"/>
    <x v="0"/>
    <s v="Ruidoso"/>
    <s v="Dentro del presupuesto"/>
    <x v="0"/>
  </r>
  <r>
    <n v="6090186"/>
    <s v="Location Angel Marlie ( only female)"/>
    <x v="4088"/>
    <s v="Petya"/>
    <s v="34-44 76th Street"/>
    <n v="11372"/>
    <x v="2"/>
    <s v="Jackson Heights"/>
    <n v="4075181"/>
    <n v="-7389064"/>
    <x v="0"/>
    <x v="65"/>
    <x v="4"/>
    <n v="1"/>
    <d v="2018-09-04T00:00:00"/>
    <n v="0.1"/>
    <n v="5"/>
    <n v="6.24"/>
    <x v="0"/>
    <s v="Ruidoso"/>
    <s v="Dentro del presupuesto"/>
    <x v="0"/>
  </r>
  <r>
    <n v="2947668"/>
    <s v="Location  Queen Elena"/>
    <x v="4088"/>
    <s v="Petya"/>
    <s v="49-14 67th Street"/>
    <n v="11377"/>
    <x v="2"/>
    <s v="Maspeth"/>
    <n v="4073726"/>
    <n v="-7389792"/>
    <x v="0"/>
    <x v="69"/>
    <x v="11"/>
    <n v="1"/>
    <d v="2019-06-28T00:00:00"/>
    <n v="1"/>
    <n v="5"/>
    <n v="6.24"/>
    <x v="0"/>
    <s v="Ruidoso"/>
    <s v="Dentro del presupuesto"/>
    <x v="0"/>
  </r>
  <r>
    <n v="647580"/>
    <s v="East Village Hideaway"/>
    <x v="4089"/>
    <s v="Moira"/>
    <s v="310 East 12th Street"/>
    <n v="10003"/>
    <x v="0"/>
    <s v="East Village"/>
    <n v="4073045"/>
    <n v="-7398541"/>
    <x v="1"/>
    <x v="5"/>
    <x v="1"/>
    <n v="11"/>
    <d v="2013-12-25T00:00:00"/>
    <n v="0.13"/>
    <n v="1"/>
    <n v="5.6"/>
    <x v="0"/>
    <s v="Ruidoso"/>
    <s v="No considerar"/>
    <x v="0"/>
  </r>
  <r>
    <n v="647413"/>
    <s v="Charming 1 bedroom Apt in Brooklyn"/>
    <x v="4090"/>
    <s v="Ede"/>
    <s v="636 Bergen Street"/>
    <n v="11238"/>
    <x v="1"/>
    <s v="Prospect Heights"/>
    <n v="406795"/>
    <n v="-739685"/>
    <x v="1"/>
    <x v="3"/>
    <x v="0"/>
    <n v="18"/>
    <d v="2019-04-06T00:00:00"/>
    <n v="0.26"/>
    <n v="1"/>
    <n v="6.9"/>
    <x v="0"/>
    <s v="Ruidoso"/>
    <s v="No considerar"/>
    <x v="0"/>
  </r>
  <r>
    <n v="3800332"/>
    <s v="South Williamsburg large parlor apt."/>
    <x v="4091"/>
    <s v="Scottie"/>
    <s v="337 Kent Avenue"/>
    <n v="11249"/>
    <x v="1"/>
    <s v="Williamsburg"/>
    <n v="4071283"/>
    <n v="-7396714"/>
    <x v="1"/>
    <x v="91"/>
    <x v="4"/>
    <n v="4"/>
    <d v="2016-04-08T00:00:00"/>
    <n v="7.0000000000000007E-2"/>
    <n v="1"/>
    <n v="6.9"/>
    <x v="0"/>
    <s v="Ruidoso"/>
    <s v="No considerar"/>
    <x v="0"/>
  </r>
  <r>
    <n v="647520"/>
    <s v="Charming 1br in of NYC's best Neighborhood!"/>
    <x v="4092"/>
    <s v="Jon"/>
    <s v="304 Mulberry Street"/>
    <n v="10012"/>
    <x v="0"/>
    <s v="NoHo"/>
    <n v="407256"/>
    <n v="-7399445"/>
    <x v="1"/>
    <x v="284"/>
    <x v="16"/>
    <n v="29"/>
    <d v="2019-04-30T00:00:00"/>
    <n v="0.37"/>
    <n v="1"/>
    <n v="5.6"/>
    <x v="0"/>
    <s v="Ruidoso"/>
    <s v="No considerar"/>
    <x v="0"/>
  </r>
  <r>
    <n v="3067244"/>
    <s v="Bright Prospect Park Charmer"/>
    <x v="4093"/>
    <s v="Emilia"/>
    <s v="572 Flatbush Avenue"/>
    <n v="11225"/>
    <x v="1"/>
    <s v="Prospect-Lefferts Gardens"/>
    <n v="4065962"/>
    <n v="-7396063"/>
    <x v="1"/>
    <x v="19"/>
    <x v="3"/>
    <n v="43"/>
    <d v="2019-05-06T00:00:00"/>
    <n v="0.7"/>
    <n v="1"/>
    <n v="6.9"/>
    <x v="0"/>
    <s v="Ruidoso"/>
    <s v="No considerar"/>
    <x v="0"/>
  </r>
  <r>
    <n v="1343532"/>
    <s v="Room2 in a Good Vibe Apartment"/>
    <x v="4094"/>
    <s v="Olivia"/>
    <s v="803 Sterling Place"/>
    <n v="11216"/>
    <x v="1"/>
    <s v="Crown Heights"/>
    <n v="4067275"/>
    <n v="-7395144"/>
    <x v="0"/>
    <x v="65"/>
    <x v="7"/>
    <n v="14"/>
    <d v="2019-03-02T00:00:00"/>
    <n v="0.2"/>
    <n v="1"/>
    <n v="6.9"/>
    <x v="0"/>
    <s v="Ruidoso"/>
    <s v="Dentro del presupuesto"/>
    <x v="0"/>
  </r>
  <r>
    <n v="4717440"/>
    <s v="Bright, art-filled elevator apt, LES/Chinatown"/>
    <x v="4095"/>
    <s v="Eddie"/>
    <s v="27A Essex Street"/>
    <n v="10002"/>
    <x v="0"/>
    <s v="Chinatown"/>
    <n v="4071585"/>
    <n v="-7398982"/>
    <x v="1"/>
    <x v="79"/>
    <x v="0"/>
    <n v="94"/>
    <d v="2019-06-23T00:00:00"/>
    <n v="1.71"/>
    <n v="1"/>
    <n v="5.6"/>
    <x v="0"/>
    <s v="Ruidoso"/>
    <s v="No considerar"/>
    <x v="0"/>
  </r>
  <r>
    <n v="2530057"/>
    <s v="1BD in a Quiet Brownstone in Harlem"/>
    <x v="4096"/>
    <s v="Andre"/>
    <s v="80 Edgecombe Avenue"/>
    <n v="10030"/>
    <x v="0"/>
    <s v="Harlem"/>
    <n v="4081927"/>
    <n v="-7394631"/>
    <x v="0"/>
    <x v="34"/>
    <x v="1"/>
    <n v="0"/>
    <d v="2019-07-03T00:00:00"/>
    <n v="0.04"/>
    <n v="1"/>
    <n v="5.6"/>
    <x v="0"/>
    <s v="Ruidoso"/>
    <s v="No considerar"/>
    <x v="0"/>
  </r>
  <r>
    <n v="2835711"/>
    <s v="Sunny West Village apt, 2 beds"/>
    <x v="4097"/>
    <s v="Aspen"/>
    <s v="New York University Bond Street"/>
    <n v="10012"/>
    <x v="0"/>
    <s v="Greenwich Village"/>
    <n v="4073083"/>
    <n v="-740006"/>
    <x v="1"/>
    <x v="5"/>
    <x v="0"/>
    <n v="33"/>
    <d v="2019-05-31T00:00:00"/>
    <n v="0.52"/>
    <n v="1"/>
    <n v="5.6"/>
    <x v="0"/>
    <s v="Ruidoso"/>
    <s v="No considerar"/>
    <x v="0"/>
  </r>
  <r>
    <n v="645942"/>
    <s v="Amazing NY apartment in SoHo/Nolita"/>
    <x v="4098"/>
    <s v="Mathilde"/>
    <s v="228 Elizabeth Street"/>
    <n v="10012"/>
    <x v="0"/>
    <s v="Nolita"/>
    <n v="4072294"/>
    <n v="-7399388"/>
    <x v="1"/>
    <x v="21"/>
    <x v="3"/>
    <n v="43"/>
    <d v="2019-06-02T00:00:00"/>
    <n v="0.52"/>
    <n v="1"/>
    <n v="5.6"/>
    <x v="0"/>
    <s v="Ruidoso"/>
    <s v="No considerar"/>
    <x v="0"/>
  </r>
  <r>
    <n v="645693"/>
    <s v="â˜†â˜†New Discountâ˜†â˜† Beautiful Room / Next to Subway"/>
    <x v="4099"/>
    <s v="Daniel"/>
    <s v="32-24 44th Street"/>
    <n v="11103"/>
    <x v="2"/>
    <s v="Astoria"/>
    <n v="4075703"/>
    <n v="-7391666"/>
    <x v="0"/>
    <x v="280"/>
    <x v="3"/>
    <n v="107"/>
    <d v="2019-06-22T00:00:00"/>
    <n v="1.29"/>
    <n v="5"/>
    <n v="6.24"/>
    <x v="0"/>
    <s v="Ruidoso"/>
    <s v="No considerar"/>
    <x v="0"/>
  </r>
  <r>
    <n v="1036498"/>
    <s v="â˜†â˜†New Discountâ˜†â˜† 10min to Manhattan"/>
    <x v="4099"/>
    <s v="Daniel"/>
    <s v="32-72 45th Street"/>
    <n v="11103"/>
    <x v="2"/>
    <s v="Astoria"/>
    <n v="4075537"/>
    <n v="-7391648"/>
    <x v="0"/>
    <x v="42"/>
    <x v="3"/>
    <n v="70"/>
    <d v="2019-05-23T00:00:00"/>
    <n v="0.93"/>
    <n v="5"/>
    <n v="6.24"/>
    <x v="0"/>
    <s v="Ruidoso"/>
    <s v="Dentro del presupuesto"/>
    <x v="0"/>
  </r>
  <r>
    <n v="3767267"/>
    <s v="Lovely private room in Manhattan"/>
    <x v="4100"/>
    <s v="Trish"/>
    <s v="Milbank Hall Broadway"/>
    <n v="10115"/>
    <x v="0"/>
    <s v="Morningside Heights"/>
    <n v="4081065"/>
    <n v="-7396312"/>
    <x v="0"/>
    <x v="12"/>
    <x v="6"/>
    <n v="52"/>
    <d v="2019-06-05T00:00:00"/>
    <n v="0.91"/>
    <n v="1"/>
    <n v="5.6"/>
    <x v="0"/>
    <s v="Ruidoso"/>
    <s v="No considerar"/>
    <x v="0"/>
  </r>
  <r>
    <n v="947963"/>
    <s v="Sunny WILLIAMSBURG Room near SUBWAY"/>
    <x v="4101"/>
    <s v="Brian"/>
    <s v="167 Jackson Street"/>
    <n v="11211"/>
    <x v="1"/>
    <s v="Williamsburg"/>
    <n v="4071684"/>
    <n v="-739441"/>
    <x v="0"/>
    <x v="19"/>
    <x v="17"/>
    <n v="16"/>
    <d v="2019-06-09T00:00:00"/>
    <n v="0.21"/>
    <n v="1"/>
    <n v="6.9"/>
    <x v="0"/>
    <s v="Ruidoso"/>
    <s v="No considerar"/>
    <x v="0"/>
  </r>
  <r>
    <n v="696593"/>
    <s v="Park Slope One bedroom with Balcony"/>
    <x v="4102"/>
    <s v="Karin"/>
    <s v="792 President Street"/>
    <n v="11215"/>
    <x v="1"/>
    <s v="Park Slope"/>
    <n v="4067406"/>
    <n v="-7397697"/>
    <x v="1"/>
    <x v="5"/>
    <x v="2"/>
    <n v="1"/>
    <d v="2015-07-16T00:00:00"/>
    <n v="0.02"/>
    <n v="1"/>
    <n v="6.9"/>
    <x v="0"/>
    <s v="Ruidoso"/>
    <s v="No considerar"/>
    <x v="0"/>
  </r>
  <r>
    <n v="644464"/>
    <s v="Loft Room in Heart of Williamsburg"/>
    <x v="4103"/>
    <s v="Ryan"/>
    <s v="39 North 4th Street"/>
    <n v="11249"/>
    <x v="1"/>
    <s v="Williamsburg"/>
    <n v="4071827"/>
    <n v="-7396259"/>
    <x v="0"/>
    <x v="40"/>
    <x v="6"/>
    <n v="3"/>
    <d v="2012-09-23T00:00:00"/>
    <n v="0.04"/>
    <n v="1"/>
    <n v="7"/>
    <x v="0"/>
    <s v="Ruidoso"/>
    <s v="No considerar"/>
    <x v="0"/>
  </r>
  <r>
    <n v="1524895"/>
    <s v="NYC apartment! Bright and spacious!"/>
    <x v="4104"/>
    <s v="Victoria"/>
    <s v="Sidewalk Flowers Wadsworth Avenue"/>
    <n v="10040"/>
    <x v="0"/>
    <s v="Washington Heights"/>
    <n v="4085652"/>
    <n v="-7392975"/>
    <x v="1"/>
    <x v="165"/>
    <x v="7"/>
    <n v="14"/>
    <d v="2019-04-24T00:00:00"/>
    <n v="0.3"/>
    <n v="1"/>
    <n v="5.6"/>
    <x v="0"/>
    <s v="Ruidoso"/>
    <s v="No considerar"/>
    <x v="0"/>
  </r>
  <r>
    <n v="1112484"/>
    <s v="Beautiful duplex on Bowery"/>
    <x v="4105"/>
    <s v="Loli"/>
    <s v="Shanghai Heping Restaurant 104"/>
    <n v="10013"/>
    <x v="0"/>
    <s v="Chinatown"/>
    <n v="4071744"/>
    <n v="-7399718"/>
    <x v="0"/>
    <x v="35"/>
    <x v="0"/>
    <n v="37"/>
    <d v="2019-07-07T00:00:00"/>
    <n v="0.57999999999999996"/>
    <n v="1"/>
    <n v="5.6"/>
    <x v="0"/>
    <s v="Ruidoso"/>
    <s v="No considerar"/>
    <x v="0"/>
  </r>
  <r>
    <n v="6462454"/>
    <s v="Spacious, Bright, Brooklyn Beauty"/>
    <x v="4106"/>
    <s v="Matthew"/>
    <s v="153 Lincoln Place"/>
    <n v="11217"/>
    <x v="1"/>
    <s v="Park Slope"/>
    <n v="406761"/>
    <n v="-7397509"/>
    <x v="1"/>
    <x v="17"/>
    <x v="1"/>
    <n v="0"/>
    <d v="2019-01-28T00:00:00"/>
    <n v="0.15"/>
    <n v="1"/>
    <n v="6.9"/>
    <x v="0"/>
    <s v="Ruidoso"/>
    <s v="No considerar"/>
    <x v="0"/>
  </r>
  <r>
    <n v="1190223"/>
    <s v="Large 1 Bedroom in Astoria"/>
    <x v="4107"/>
    <s v="Joseph"/>
    <s v="21-14 30th Drive"/>
    <n v="11102"/>
    <x v="2"/>
    <s v="Astoria"/>
    <n v="4076797"/>
    <n v="-7392858"/>
    <x v="1"/>
    <x v="90"/>
    <x v="7"/>
    <n v="11"/>
    <d v="2019-04-30T00:00:00"/>
    <n v="0.63"/>
    <n v="5"/>
    <n v="6.24"/>
    <x v="0"/>
    <s v="Ruidoso"/>
    <s v="No considerar"/>
    <x v="0"/>
  </r>
  <r>
    <n v="5364134"/>
    <s v="Sunny Park Slope Bedroom"/>
    <x v="4108"/>
    <s v="Ashley"/>
    <s v="287 Prospect Avenue"/>
    <n v="11215"/>
    <x v="1"/>
    <s v="South Slope"/>
    <n v="4066305"/>
    <n v="-739886"/>
    <x v="0"/>
    <x v="72"/>
    <x v="1"/>
    <n v="199"/>
    <d v="2019-07-02T00:00:00"/>
    <n v="4.1500000000000004"/>
    <n v="1"/>
    <n v="6.9"/>
    <x v="0"/>
    <s v="Ruidoso"/>
    <s v="No considerar"/>
    <x v="0"/>
  </r>
  <r>
    <n v="4530154"/>
    <s v="Park Slope Sky Parlor"/>
    <x v="4108"/>
    <s v="Ashley"/>
    <s v="Empanada Loca Prospect Expressway"/>
    <n v="11215"/>
    <x v="1"/>
    <s v="South Slope"/>
    <n v="4066388"/>
    <n v="-739905"/>
    <x v="0"/>
    <x v="53"/>
    <x v="1"/>
    <n v="105"/>
    <d v="2019-06-21T00:00:00"/>
    <n v="2.11"/>
    <n v="1"/>
    <n v="6.9"/>
    <x v="0"/>
    <s v="Ruidoso"/>
    <s v="No considerar"/>
    <x v="0"/>
  </r>
  <r>
    <n v="640990"/>
    <s v="Cozy E. Harlem Brownstone PH"/>
    <x v="4109"/>
    <s v="Diego"/>
    <s v="East River Plaza Garage 520"/>
    <n v="10035"/>
    <x v="0"/>
    <s v="East Harlem"/>
    <n v="4079512"/>
    <n v="-7393182"/>
    <x v="0"/>
    <x v="70"/>
    <x v="6"/>
    <n v="129"/>
    <d v="2019-04-06T00:00:00"/>
    <n v="1.56"/>
    <n v="1"/>
    <n v="5.6"/>
    <x v="0"/>
    <s v="Ruidoso"/>
    <s v="No considerar"/>
    <x v="0"/>
  </r>
  <r>
    <n v="839539"/>
    <s v="Awesome, Unique EAST VILLAGE LOFT!!"/>
    <x v="4110"/>
    <s v="Matt"/>
    <s v="245 East 10th Street"/>
    <n v="10009"/>
    <x v="0"/>
    <s v="East Village"/>
    <n v="4072876"/>
    <n v="-7398413"/>
    <x v="0"/>
    <x v="15"/>
    <x v="7"/>
    <n v="0"/>
    <d v="2019-06-30T00:00:00"/>
    <n v="0.57999999999999996"/>
    <n v="1"/>
    <n v="5.6"/>
    <x v="0"/>
    <s v="Ruidoso"/>
    <s v="No considerar"/>
    <x v="0"/>
  </r>
  <r>
    <n v="640691"/>
    <s v="Homey Townhouse + PRIVATE Bathroom"/>
    <x v="4111"/>
    <s v="Chris &amp; Don"/>
    <s v="30 Wyckoff Street"/>
    <n v="11201"/>
    <x v="1"/>
    <s v="Cobble Hill"/>
    <n v="4068648"/>
    <n v="-7399257"/>
    <x v="0"/>
    <x v="61"/>
    <x v="0"/>
    <n v="254"/>
    <d v="2019-06-23T00:00:00"/>
    <n v="3.05"/>
    <n v="1"/>
    <n v="6.9"/>
    <x v="0"/>
    <s v="Ruidoso"/>
    <s v="No considerar"/>
    <x v="0"/>
  </r>
  <r>
    <n v="640589"/>
    <s v="Sweet Super Bowl Accomodations"/>
    <x v="4112"/>
    <s v="Gina"/>
    <s v="9 Bank Street"/>
    <n v="10014"/>
    <x v="0"/>
    <s v="West Village"/>
    <n v="4073727"/>
    <n v="-7400213"/>
    <x v="1"/>
    <x v="37"/>
    <x v="2"/>
    <n v="1"/>
    <d v="2012-09-18T00:00:00"/>
    <n v="0.01"/>
    <n v="2"/>
    <n v="5.8"/>
    <x v="0"/>
    <s v="Ruidoso"/>
    <s v="No considerar"/>
    <x v="0"/>
  </r>
  <r>
    <n v="1891798"/>
    <s v="The Spencer"/>
    <x v="4113"/>
    <s v="Stephanie"/>
    <s v="230 Walworth Street"/>
    <n v="11205"/>
    <x v="1"/>
    <s v="Bedford-Stuyvesant"/>
    <n v="4069181"/>
    <n v="-7395366"/>
    <x v="1"/>
    <x v="33"/>
    <x v="2"/>
    <n v="44"/>
    <d v="2018-12-31T00:00:00"/>
    <n v="1.5"/>
    <n v="1"/>
    <n v="6.9"/>
    <x v="0"/>
    <s v="Ruidoso"/>
    <s v="No considerar"/>
    <x v="0"/>
  </r>
  <r>
    <n v="5078828"/>
    <s v="Lovely Victorian Brooklyn 6BR Home"/>
    <x v="4114"/>
    <s v="Orli"/>
    <s v="618 East 21st Street"/>
    <n v="11226"/>
    <x v="1"/>
    <s v="Flatbush"/>
    <n v="4063854"/>
    <n v="-7395814"/>
    <x v="1"/>
    <x v="308"/>
    <x v="3"/>
    <n v="3"/>
    <d v="2015-07-03T00:00:00"/>
    <n v="0.06"/>
    <n v="1"/>
    <n v="7"/>
    <x v="0"/>
    <s v="Ruidoso"/>
    <s v="No considerar"/>
    <x v="0"/>
  </r>
  <r>
    <n v="639781"/>
    <s v="East Village 1 Bedroom Apartment"/>
    <x v="4115"/>
    <s v="Jack"/>
    <s v="56 East 1st Street"/>
    <n v="10003"/>
    <x v="0"/>
    <s v="East Village"/>
    <n v="4072389"/>
    <n v="-7398934"/>
    <x v="1"/>
    <x v="17"/>
    <x v="13"/>
    <n v="1"/>
    <d v="2019-01-05T00:00:00"/>
    <n v="0.16"/>
    <n v="1"/>
    <n v="5.6"/>
    <x v="0"/>
    <s v="Ruidoso"/>
    <s v="No considerar"/>
    <x v="0"/>
  </r>
  <r>
    <n v="5519207"/>
    <s v="Chez Jesse Vacation Spot - Garden"/>
    <x v="4116"/>
    <s v="Jesse"/>
    <s v="73 East 130th Street"/>
    <n v="10037"/>
    <x v="0"/>
    <s v="East Harlem"/>
    <n v="4080843"/>
    <n v="-7393722"/>
    <x v="0"/>
    <x v="15"/>
    <x v="1"/>
    <n v="134"/>
    <d v="2019-06-13T00:00:00"/>
    <n v="2.69"/>
    <n v="1"/>
    <n v="5.6"/>
    <x v="0"/>
    <s v="Ruidoso"/>
    <s v="No considerar"/>
    <x v="0"/>
  </r>
  <r>
    <n v="2783468"/>
    <s v="Nice 1 Bedroom in Lovely Building"/>
    <x v="4117"/>
    <s v="Ken"/>
    <s v="410 East 81st Street"/>
    <n v="10075"/>
    <x v="0"/>
    <s v="Upper East Side"/>
    <n v="4077349"/>
    <n v="-7395137"/>
    <x v="1"/>
    <x v="5"/>
    <x v="13"/>
    <n v="1"/>
    <d v="2014-04-28T00:00:00"/>
    <n v="0.02"/>
    <n v="1"/>
    <n v="5.6"/>
    <x v="0"/>
    <s v="Ruidoso"/>
    <s v="No considerar"/>
    <x v="0"/>
  </r>
  <r>
    <n v="1903249"/>
    <s v="The heart of Manhattan - NYC"/>
    <x v="4118"/>
    <s v="Michelle"/>
    <s v="420 West 23rd Street"/>
    <n v="10011"/>
    <x v="0"/>
    <s v="Chelsea"/>
    <n v="4074676"/>
    <n v="-7400234"/>
    <x v="0"/>
    <x v="3"/>
    <x v="1"/>
    <n v="202"/>
    <d v="2019-06-05T00:00:00"/>
    <n v="3.19"/>
    <n v="1"/>
    <n v="5.6"/>
    <x v="0"/>
    <s v="Ruidoso"/>
    <s v="No considerar"/>
    <x v="0"/>
  </r>
  <r>
    <n v="1989838"/>
    <s v="Luxury 4 BD NYC Times Sq Apartment"/>
    <x v="4119"/>
    <s v="Patrick"/>
    <s v="160 West 54th Street"/>
    <n v="10019"/>
    <x v="0"/>
    <s v="Midtown"/>
    <n v="4076316"/>
    <n v="-7398109"/>
    <x v="1"/>
    <x v="255"/>
    <x v="1"/>
    <n v="0"/>
    <d v="2015-12-14T00:00:00"/>
    <n v="0.06"/>
    <n v="3"/>
    <n v="6"/>
    <x v="0"/>
    <s v="Ruidoso"/>
    <s v="No considerar"/>
    <x v="0"/>
  </r>
  <r>
    <n v="4606385"/>
    <s v="Coziest 2BD Brownstone in Jefftown"/>
    <x v="4120"/>
    <s v="Maggie"/>
    <s v="1003 Hart Street"/>
    <n v="11237"/>
    <x v="1"/>
    <s v="Bushwick"/>
    <n v="4070545"/>
    <n v="-7391929"/>
    <x v="1"/>
    <x v="3"/>
    <x v="1"/>
    <n v="1"/>
    <d v="2015-03-17T00:00:00"/>
    <n v="0.02"/>
    <n v="1"/>
    <n v="6.9"/>
    <x v="0"/>
    <s v="Ruidoso"/>
    <s v="No considerar"/>
    <x v="0"/>
  </r>
  <r>
    <n v="6611774"/>
    <s v="Bright Bedroom in Park Slope"/>
    <x v="4121"/>
    <s v="Ale"/>
    <s v="691 Sackett Street"/>
    <n v="11217"/>
    <x v="1"/>
    <s v="Park Slope"/>
    <n v="406777"/>
    <n v="-7398106"/>
    <x v="0"/>
    <x v="3"/>
    <x v="6"/>
    <n v="0"/>
    <d v="2016-07-05T00:00:00"/>
    <n v="0.02"/>
    <n v="1"/>
    <n v="6.9"/>
    <x v="0"/>
    <s v="Ruidoso"/>
    <s v="No considerar"/>
    <x v="0"/>
  </r>
  <r>
    <n v="656281"/>
    <s v="QUIET, SPACIOUS, COMFORTABLE, &amp; GREAT LOCATION"/>
    <x v="4122"/>
    <s v="Manon"/>
    <s v="P.S. 230 Doris L. Cohen 1"/>
    <n v="11218"/>
    <x v="1"/>
    <s v="Kensington"/>
    <n v="4064573"/>
    <n v="-7398013"/>
    <x v="0"/>
    <x v="50"/>
    <x v="1"/>
    <n v="48"/>
    <d v="2019-02-28T00:00:00"/>
    <n v="0.59"/>
    <n v="1"/>
    <n v="6.9"/>
    <x v="0"/>
    <s v="Ruidoso"/>
    <s v="No considerar"/>
    <x v="0"/>
  </r>
  <r>
    <n v="637504"/>
    <s v="Private bedroom in a 2-fam house for solo traveler"/>
    <x v="4123"/>
    <s v="Tony"/>
    <s v="50-66 42nd Street"/>
    <n v="11104"/>
    <x v="2"/>
    <s v="Sunnyside"/>
    <n v="4073607"/>
    <n v="-7392439"/>
    <x v="0"/>
    <x v="55"/>
    <x v="0"/>
    <n v="1"/>
    <d v="2018-06-04T00:00:00"/>
    <n v="0.08"/>
    <n v="5"/>
    <n v="6.24"/>
    <x v="0"/>
    <s v="Ruidoso"/>
    <s v="No considerar"/>
    <x v="0"/>
  </r>
  <r>
    <n v="846871"/>
    <s v="Cozy 1 BR near Central Park, AMNH, The MET &amp; More"/>
    <x v="4124"/>
    <s v="Dee"/>
    <s v="205 West 80th Street"/>
    <n v="10024"/>
    <x v="0"/>
    <s v="Upper West Side"/>
    <n v="4078429"/>
    <n v="-7397815"/>
    <x v="0"/>
    <x v="292"/>
    <x v="6"/>
    <n v="220"/>
    <d v="2019-06-23T00:00:00"/>
    <n v="2.85"/>
    <n v="1"/>
    <n v="5.6"/>
    <x v="0"/>
    <s v="Ruidoso"/>
    <s v="No considerar"/>
    <x v="0"/>
  </r>
  <r>
    <n v="973535"/>
    <s v="Garden Apt, 5 mins from LaGuardia"/>
    <x v="4125"/>
    <s v="Gonzalo And Nora"/>
    <s v="24-49 80th Street"/>
    <n v="11370"/>
    <x v="2"/>
    <s v="East Elmhurst"/>
    <n v="4076356"/>
    <n v="-738885"/>
    <x v="1"/>
    <x v="34"/>
    <x v="0"/>
    <n v="158"/>
    <d v="2019-07-02T00:00:00"/>
    <n v="2.08"/>
    <n v="5"/>
    <n v="6.24"/>
    <x v="0"/>
    <s v="Ruidoso"/>
    <s v="No considerar"/>
    <x v="0"/>
  </r>
  <r>
    <n v="4661135"/>
    <s v="SUNNY GUEST BDRM in Fort Greene!"/>
    <x v="4126"/>
    <s v="Taya"/>
    <s v="Citi Bike Washington Park"/>
    <n v="11205"/>
    <x v="1"/>
    <s v="Fort Greene"/>
    <n v="4069207"/>
    <n v="-7397407"/>
    <x v="0"/>
    <x v="9"/>
    <x v="12"/>
    <n v="18"/>
    <d v="2019-06-30T00:00:00"/>
    <n v="0.35"/>
    <n v="1"/>
    <n v="6.9"/>
    <x v="0"/>
    <s v="Ruidoso"/>
    <s v="No considerar"/>
    <x v="0"/>
  </r>
  <r>
    <n v="6545519"/>
    <s v="Amazing Studio-Loft w/Outdoor Space"/>
    <x v="4127"/>
    <s v="Peter"/>
    <s v="28 East 12th Street"/>
    <n v="10003"/>
    <x v="0"/>
    <s v="Greenwich Village"/>
    <n v="4073399"/>
    <n v="-7399305"/>
    <x v="1"/>
    <x v="115"/>
    <x v="6"/>
    <n v="52"/>
    <d v="2019-01-01T00:00:00"/>
    <n v="1.04"/>
    <n v="1"/>
    <n v="5.6"/>
    <x v="0"/>
    <s v="Ruidoso"/>
    <s v="No considerar"/>
    <x v="0"/>
  </r>
  <r>
    <n v="6635179"/>
    <s v="Home in Lower East Side"/>
    <x v="4128"/>
    <s v="Andrea"/>
    <s v="127 Rivington Street"/>
    <n v="10002"/>
    <x v="0"/>
    <s v="Lower East Side"/>
    <n v="4071968"/>
    <n v="-7398708"/>
    <x v="1"/>
    <x v="21"/>
    <x v="0"/>
    <n v="68"/>
    <d v="2019-06-08T00:00:00"/>
    <n v="1.36"/>
    <n v="1"/>
    <n v="5.6"/>
    <x v="0"/>
    <s v="Ruidoso"/>
    <s v="No considerar"/>
    <x v="0"/>
  </r>
  <r>
    <n v="659952"/>
    <s v="GREAT Studio apartment in Midtown W"/>
    <x v="4129"/>
    <s v="Ben"/>
    <s v="536 West 46th Street"/>
    <n v="10036"/>
    <x v="0"/>
    <s v="Hell's Kitchen"/>
    <n v="4076287"/>
    <n v="-739957"/>
    <x v="1"/>
    <x v="34"/>
    <x v="0"/>
    <n v="46"/>
    <d v="2018-01-04T00:00:00"/>
    <n v="0.56000000000000005"/>
    <n v="1"/>
    <n v="5.6"/>
    <x v="0"/>
    <s v="Ruidoso"/>
    <s v="No considerar"/>
    <x v="0"/>
  </r>
  <r>
    <n v="1212319"/>
    <s v="Large room in Washington Heights"/>
    <x v="4130"/>
    <s v="Karen"/>
    <s v="15 Colonel Robert Magaw Place"/>
    <n v="10033"/>
    <x v="0"/>
    <s v="Washington Heights"/>
    <n v="4085121"/>
    <n v="-7393734"/>
    <x v="0"/>
    <x v="59"/>
    <x v="2"/>
    <n v="4"/>
    <d v="2016-08-19T00:00:00"/>
    <n v="7.0000000000000007E-2"/>
    <n v="1"/>
    <n v="5.6"/>
    <x v="0"/>
    <s v="Ruidoso"/>
    <s v="No considerar"/>
    <x v="0"/>
  </r>
  <r>
    <n v="3970755"/>
    <s v="Sunny Junior 1 Bedroom"/>
    <x v="4131"/>
    <s v="Robert"/>
    <s v="234 Congress Street"/>
    <n v="11201"/>
    <x v="1"/>
    <s v="Cobble Hill"/>
    <n v="4068781"/>
    <n v="-7399415"/>
    <x v="1"/>
    <x v="23"/>
    <x v="3"/>
    <n v="0"/>
    <d v="2016-08-25T00:00:00"/>
    <n v="0.02"/>
    <n v="1"/>
    <n v="6.9"/>
    <x v="0"/>
    <s v="Ruidoso"/>
    <s v="No considerar"/>
    <x v="0"/>
  </r>
  <r>
    <n v="635114"/>
    <s v="NYC - Heart of Greenwich Village"/>
    <x v="4132"/>
    <s v="Peter"/>
    <s v="Bar Veloce 146"/>
    <n v="10012"/>
    <x v="0"/>
    <s v="Greenwich Village"/>
    <n v="4072812"/>
    <n v="-7400191"/>
    <x v="1"/>
    <x v="41"/>
    <x v="3"/>
    <n v="51"/>
    <d v="2019-05-02T00:00:00"/>
    <n v="0.62"/>
    <n v="1"/>
    <n v="5.6"/>
    <x v="0"/>
    <s v="Ruidoso"/>
    <s v="No considerar"/>
    <x v="0"/>
  </r>
  <r>
    <n v="1903198"/>
    <s v="Time Square in 30 minutes. Front room."/>
    <x v="4133"/>
    <s v="Devika"/>
    <s v="50-45 40th Street"/>
    <n v="11104"/>
    <x v="2"/>
    <s v="Sunnyside"/>
    <n v="4073673"/>
    <n v="-7392526"/>
    <x v="0"/>
    <x v="46"/>
    <x v="2"/>
    <n v="70"/>
    <d v="2019-06-30T00:00:00"/>
    <n v="2.23"/>
    <n v="5"/>
    <n v="6.24"/>
    <x v="0"/>
    <s v="Ruidoso"/>
    <s v="Dentro del presupuesto"/>
    <x v="0"/>
  </r>
  <r>
    <n v="5692492"/>
    <s v="Cozy room in unique artsy apartment"/>
    <x v="4134"/>
    <s v="Maria"/>
    <s v="2153 Amsterdam Avenue"/>
    <n v="10032"/>
    <x v="0"/>
    <s v="Washington Heights"/>
    <n v="4083891"/>
    <n v="-7393758"/>
    <x v="0"/>
    <x v="46"/>
    <x v="1"/>
    <n v="10"/>
    <d v="2016-09-04T00:00:00"/>
    <n v="0.19"/>
    <n v="1"/>
    <n v="5.6"/>
    <x v="0"/>
    <s v="Ruidoso"/>
    <s v="No considerar"/>
    <x v="0"/>
  </r>
  <r>
    <n v="3701890"/>
    <s v="1 bedroom apartment on the UWS"/>
    <x v="4135"/>
    <s v="Alexandra"/>
    <s v="200 Riverside Boulevard 200"/>
    <n v="10069"/>
    <x v="0"/>
    <s v="Upper West Side"/>
    <n v="4077918"/>
    <n v="-739874"/>
    <x v="1"/>
    <x v="23"/>
    <x v="7"/>
    <n v="5"/>
    <d v="2016-07-05T00:00:00"/>
    <n v="0.09"/>
    <n v="1"/>
    <n v="5.6"/>
    <x v="0"/>
    <s v="Ruidoso"/>
    <s v="No considerar"/>
    <x v="0"/>
  </r>
  <r>
    <n v="4000579"/>
    <s v="Sunny 1 BR Brooklyn Loft Apartment "/>
    <x v="4136"/>
    <s v="Sara"/>
    <s v="90 Downing Street"/>
    <n v="11238"/>
    <x v="1"/>
    <s v="Clinton Hill"/>
    <n v="4068329"/>
    <n v="-739609"/>
    <x v="1"/>
    <x v="64"/>
    <x v="3"/>
    <n v="3"/>
    <d v="2014-10-22T00:00:00"/>
    <n v="0.05"/>
    <n v="1"/>
    <n v="6.9"/>
    <x v="0"/>
    <s v="Ruidoso"/>
    <s v="No considerar"/>
    <x v="0"/>
  </r>
  <r>
    <n v="4137756"/>
    <s v="Gorgeous Newly-Renovated Apt"/>
    <x v="4137"/>
    <s v="Emma"/>
    <s v="689 Seneca Avenue"/>
    <n v="11385"/>
    <x v="2"/>
    <s v="Ridgewood"/>
    <n v="4070293"/>
    <n v="-7390771"/>
    <x v="1"/>
    <x v="58"/>
    <x v="7"/>
    <n v="2"/>
    <d v="2016-01-07T00:00:00"/>
    <n v="0.03"/>
    <n v="5"/>
    <n v="6.24"/>
    <x v="0"/>
    <s v="Ruidoso"/>
    <s v="No considerar"/>
    <x v="0"/>
  </r>
  <r>
    <n v="710015"/>
    <s v="Large room, Outdoor Patio, Great Host, Safe Area!"/>
    <x v="4138"/>
    <s v="Gym Hoodie"/>
    <s v="5216 13th Avenue"/>
    <n v="11219"/>
    <x v="1"/>
    <s v="Borough Park"/>
    <n v="4063324"/>
    <n v="-7399461"/>
    <x v="0"/>
    <x v="194"/>
    <x v="0"/>
    <n v="0"/>
    <d v="2019-03-17T00:00:00"/>
    <n v="0.12"/>
    <n v="1"/>
    <n v="6.9"/>
    <x v="0"/>
    <s v="Ruidoso"/>
    <s v="No considerar"/>
    <x v="0"/>
  </r>
  <r>
    <n v="2931544"/>
    <s v="Bright 1BR in heart of Greenpoint"/>
    <x v="4139"/>
    <s v="Meg"/>
    <s v="116 Eagle Street"/>
    <n v="11222"/>
    <x v="1"/>
    <s v="Greenpoint"/>
    <n v="4073487"/>
    <n v="-7395627"/>
    <x v="1"/>
    <x v="115"/>
    <x v="0"/>
    <n v="9"/>
    <d v="2017-04-20T00:00:00"/>
    <n v="0.16"/>
    <n v="1"/>
    <n v="6.9"/>
    <x v="0"/>
    <s v="Ruidoso"/>
    <s v="No considerar"/>
    <x v="0"/>
  </r>
  <r>
    <n v="6690696"/>
    <s v="Sunny Prewar 2BR/2BA in Fort Greene"/>
    <x v="4140"/>
    <s v="Alissa"/>
    <s v="400 Clinton Avenue"/>
    <n v="11238"/>
    <x v="1"/>
    <s v="Clinton Hill"/>
    <n v="4068623"/>
    <n v="-7396755"/>
    <x v="1"/>
    <x v="7"/>
    <x v="11"/>
    <n v="1"/>
    <d v="2015-08-09T00:00:00"/>
    <n v="0.02"/>
    <n v="1"/>
    <n v="6.9"/>
    <x v="0"/>
    <s v="Ruidoso"/>
    <s v="No considerar"/>
    <x v="0"/>
  </r>
  <r>
    <n v="741797"/>
    <s v="Luxury Tribeca 1bdr in Doorman Bldg"/>
    <x v="4141"/>
    <s v="Oly"/>
    <s v="359 Broadway"/>
    <n v="10013"/>
    <x v="0"/>
    <s v="Tribeca"/>
    <n v="4071729"/>
    <n v="-7400424"/>
    <x v="1"/>
    <x v="82"/>
    <x v="6"/>
    <n v="20"/>
    <d v="2015-12-30T00:00:00"/>
    <n v="0.25"/>
    <n v="1"/>
    <n v="5.6"/>
    <x v="0"/>
    <s v="Ruidoso"/>
    <s v="No considerar"/>
    <x v="0"/>
  </r>
  <r>
    <n v="1606312"/>
    <s v="Williamsburg 2BR 2BA Hotel Condo"/>
    <x v="4142"/>
    <s v="Shana"/>
    <s v="119 North 11th Street"/>
    <n v="11249"/>
    <x v="1"/>
    <s v="Williamsburg"/>
    <n v="4072079"/>
    <n v="-7395641"/>
    <x v="1"/>
    <x v="17"/>
    <x v="46"/>
    <n v="12"/>
    <d v="2014-07-21T00:00:00"/>
    <n v="0.17"/>
    <n v="1"/>
    <n v="6.9"/>
    <x v="0"/>
    <s v="Ruidoso"/>
    <s v="No considerar"/>
    <x v="0"/>
  </r>
  <r>
    <n v="2739420"/>
    <s v="Cheerful 1 BD in Harlem, New York"/>
    <x v="4143"/>
    <s v="Sarah"/>
    <s v="169 West 126th Street"/>
    <n v="10027"/>
    <x v="0"/>
    <s v="Harlem"/>
    <n v="4080966"/>
    <n v="-7394711"/>
    <x v="1"/>
    <x v="65"/>
    <x v="6"/>
    <n v="23"/>
    <d v="2016-12-11T00:00:00"/>
    <n v="0.39"/>
    <n v="1"/>
    <n v="5.6"/>
    <x v="0"/>
    <s v="Ruidoso"/>
    <s v="No considerar"/>
    <x v="0"/>
  </r>
  <r>
    <n v="629949"/>
    <s v="1 BR - Garden - Broadway?"/>
    <x v="4144"/>
    <s v="Ken"/>
    <s v="303 East 89th Street"/>
    <n v="10128"/>
    <x v="0"/>
    <s v="Upper East Side"/>
    <n v="4077975"/>
    <n v="-7394977"/>
    <x v="0"/>
    <x v="15"/>
    <x v="1"/>
    <n v="160"/>
    <d v="2019-06-27T00:00:00"/>
    <n v="1.9"/>
    <n v="1"/>
    <n v="5.6"/>
    <x v="0"/>
    <s v="Ruidoso"/>
    <s v="No considerar"/>
    <x v="0"/>
  </r>
  <r>
    <n v="629770"/>
    <s v="Slick Studio with High Ceilings"/>
    <x v="4145"/>
    <s v="Ian"/>
    <s v="10 Nathan D. Perlman Place"/>
    <n v="10003"/>
    <x v="0"/>
    <s v="Gramercy"/>
    <n v="4073326"/>
    <n v="-7398245"/>
    <x v="1"/>
    <x v="34"/>
    <x v="21"/>
    <n v="6"/>
    <d v="2013-09-04T00:00:00"/>
    <n v="7.0000000000000007E-2"/>
    <n v="1"/>
    <n v="5.6"/>
    <x v="0"/>
    <s v="Ruidoso"/>
    <s v="No considerar"/>
    <x v="0"/>
  </r>
  <r>
    <n v="630034"/>
    <s v="Sal's bnb"/>
    <x v="4146"/>
    <s v="Lascell"/>
    <s v="83 Monroe Street"/>
    <n v="11216"/>
    <x v="1"/>
    <s v="Bedford-Stuyvesant"/>
    <n v="4068517"/>
    <n v="-7395563"/>
    <x v="1"/>
    <x v="90"/>
    <x v="6"/>
    <n v="85"/>
    <d v="2019-06-23T00:00:00"/>
    <n v="1.02"/>
    <n v="1"/>
    <n v="6.9"/>
    <x v="0"/>
    <s v="Ruidoso"/>
    <s v="No considerar"/>
    <x v="0"/>
  </r>
  <r>
    <n v="5638792"/>
    <s v="Incredible Location!"/>
    <x v="4147"/>
    <s v="Natalie"/>
    <s v="32-74 38th Street"/>
    <n v="11103"/>
    <x v="2"/>
    <s v="Astoria"/>
    <n v="407576"/>
    <n v="-7392134"/>
    <x v="0"/>
    <x v="28"/>
    <x v="1"/>
    <n v="0"/>
    <d v="2016-01-03T00:00:00"/>
    <n v="0.46"/>
    <n v="5"/>
    <n v="6.24"/>
    <x v="0"/>
    <s v="Ruidoso"/>
    <s v="No considerar"/>
    <x v="0"/>
  </r>
  <r>
    <n v="2046273"/>
    <s v="Private room in Park Slope"/>
    <x v="4148"/>
    <s v="Laszlo"/>
    <s v="Public School K295 19th Street"/>
    <n v="11218"/>
    <x v="1"/>
    <s v="Sunset Park"/>
    <n v="4066118"/>
    <n v="-7398901"/>
    <x v="0"/>
    <x v="65"/>
    <x v="4"/>
    <n v="0"/>
    <d v="2019-06-04T00:00:00"/>
    <n v="0.31"/>
    <n v="1"/>
    <n v="6.9"/>
    <x v="0"/>
    <s v="Ruidoso"/>
    <s v="Dentro del presupuesto"/>
    <x v="0"/>
  </r>
  <r>
    <n v="4007277"/>
    <s v="Convenient and Affordable in the Heart of Astoria"/>
    <x v="4149"/>
    <s v="Benham"/>
    <s v="31-33 Steinway Street"/>
    <n v="11103"/>
    <x v="2"/>
    <s v="Astoria"/>
    <n v="4076294"/>
    <n v="-7391545"/>
    <x v="0"/>
    <x v="70"/>
    <x v="6"/>
    <n v="5"/>
    <d v="2019-07-07T00:00:00"/>
    <n v="5"/>
    <n v="5"/>
    <n v="6.24"/>
    <x v="0"/>
    <s v="Ruidoso"/>
    <s v="No considerar"/>
    <x v="0"/>
  </r>
  <r>
    <n v="628227"/>
    <s v="Ti me Square Stylish 1 Bedroom"/>
    <x v="4150"/>
    <s v="Sag"/>
    <s v="McCaffrey Playground West 43rd Street"/>
    <n v="10036"/>
    <x v="0"/>
    <s v="Hell's Kitchen"/>
    <n v="407592"/>
    <n v="-7399133"/>
    <x v="1"/>
    <x v="120"/>
    <x v="3"/>
    <n v="57"/>
    <d v="2019-05-24T00:00:00"/>
    <n v="0.69"/>
    <n v="1"/>
    <n v="5.6"/>
    <x v="0"/>
    <s v="Ruidoso"/>
    <s v="No considerar"/>
    <x v="0"/>
  </r>
  <r>
    <n v="628078"/>
    <s v="NYC Whole Apt.  Dec 26th- Feb 3rd"/>
    <x v="4151"/>
    <s v="Dennis"/>
    <s v="281 West 114th Street"/>
    <n v="10026"/>
    <x v="0"/>
    <s v="Harlem"/>
    <n v="4080338"/>
    <n v="-7395594"/>
    <x v="1"/>
    <x v="142"/>
    <x v="12"/>
    <n v="6"/>
    <d v="2018-08-16T00:00:00"/>
    <n v="7.0000000000000007E-2"/>
    <n v="1"/>
    <n v="5.6"/>
    <x v="0"/>
    <s v="Ruidoso"/>
    <s v="Dentro del presupuesto"/>
    <x v="0"/>
  </r>
  <r>
    <n v="786843"/>
    <s v="PRIVATE ROOFTOP +BEST LOCATION+COZY"/>
    <x v="4152"/>
    <s v="Mariana"/>
    <s v="227 South 2nd Street"/>
    <n v="11211"/>
    <x v="1"/>
    <s v="Williamsburg"/>
    <n v="4071222"/>
    <n v="-7395827"/>
    <x v="1"/>
    <x v="8"/>
    <x v="0"/>
    <n v="121"/>
    <d v="2019-07-02T00:00:00"/>
    <n v="1.51"/>
    <n v="1"/>
    <n v="6.9"/>
    <x v="0"/>
    <s v="Ruidoso"/>
    <s v="No considerar"/>
    <x v="0"/>
  </r>
  <r>
    <n v="5028478"/>
    <s v="Spacious and welcoming 1 bedroom apt"/>
    <x v="4153"/>
    <s v="Kyala"/>
    <s v="201 Linden Boulevard"/>
    <n v="11226"/>
    <x v="1"/>
    <s v="East Flatbush"/>
    <n v="4065308"/>
    <n v="-7395109"/>
    <x v="1"/>
    <x v="19"/>
    <x v="6"/>
    <n v="67"/>
    <d v="2019-06-14T00:00:00"/>
    <n v="1.27"/>
    <n v="1"/>
    <n v="6.9"/>
    <x v="0"/>
    <s v="Ruidoso"/>
    <s v="No considerar"/>
    <x v="0"/>
  </r>
  <r>
    <n v="5251624"/>
    <s v="Sunny, Warm, Comfortable Room"/>
    <x v="4154"/>
    <s v="Jules"/>
    <s v="208 Himrod Street"/>
    <n v="11237"/>
    <x v="1"/>
    <s v="Bushwick"/>
    <n v="4069888"/>
    <n v="-7392081"/>
    <x v="0"/>
    <x v="66"/>
    <x v="12"/>
    <n v="0"/>
    <d v="2019-06-18T00:00:00"/>
    <n v="0.06"/>
    <n v="1"/>
    <n v="6.9"/>
    <x v="0"/>
    <s v="Ruidoso"/>
    <s v="Dentro del presupuesto"/>
    <x v="0"/>
  </r>
  <r>
    <n v="627432"/>
    <s v="In the Hub of Union Square, NYC"/>
    <x v="4155"/>
    <s v="Carlita"/>
    <s v="238 East 14th Street"/>
    <n v="10003"/>
    <x v="0"/>
    <s v="East Village"/>
    <n v="407324"/>
    <n v="-7398577"/>
    <x v="1"/>
    <x v="47"/>
    <x v="7"/>
    <n v="57"/>
    <d v="2019-05-06T00:00:00"/>
    <n v="0.68"/>
    <n v="1"/>
    <n v="5.6"/>
    <x v="0"/>
    <s v="Ruidoso"/>
    <s v="No considerar"/>
    <x v="0"/>
  </r>
  <r>
    <n v="4672452"/>
    <s v="Great bright 1BR,in true BK style"/>
    <x v="4156"/>
    <s v="Michelle"/>
    <s v="155 North 4th Street"/>
    <n v="11211"/>
    <x v="1"/>
    <s v="Williamsburg"/>
    <n v="4071596"/>
    <n v="-7395876"/>
    <x v="1"/>
    <x v="79"/>
    <x v="0"/>
    <n v="22"/>
    <d v="2017-09-26T00:00:00"/>
    <n v="0.4"/>
    <n v="1"/>
    <n v="6.9"/>
    <x v="0"/>
    <s v="Ruidoso"/>
    <s v="No considerar"/>
    <x v="0"/>
  </r>
  <r>
    <n v="788106"/>
    <s v="Cozy West Village Apartment"/>
    <x v="4157"/>
    <s v="Carl"/>
    <s v="14th Street West 13th Street"/>
    <n v="10011"/>
    <x v="0"/>
    <s v="West Village"/>
    <n v="4073761"/>
    <n v="-7400043"/>
    <x v="1"/>
    <x v="48"/>
    <x v="6"/>
    <n v="34"/>
    <d v="2018-08-31T00:00:00"/>
    <n v="0.43"/>
    <n v="1"/>
    <n v="5.6"/>
    <x v="0"/>
    <s v="Ruidoso"/>
    <s v="No considerar"/>
    <x v="0"/>
  </r>
  <r>
    <n v="625365"/>
    <s v="In the heart of Prospect Park, BK!"/>
    <x v="4158"/>
    <s v="Zhenia"/>
    <s v="81 Fenimore Street"/>
    <n v="11225"/>
    <x v="1"/>
    <s v="Prospect-Lefferts Gardens"/>
    <n v="4065826"/>
    <n v="-7395951"/>
    <x v="1"/>
    <x v="81"/>
    <x v="3"/>
    <n v="40"/>
    <d v="2019-01-01T00:00:00"/>
    <n v="0.56999999999999995"/>
    <n v="1"/>
    <n v="6.9"/>
    <x v="0"/>
    <s v="Ruidoso"/>
    <s v="No considerar"/>
    <x v="0"/>
  </r>
  <r>
    <n v="3905849"/>
    <s v="Stylish Gramercy Park Duplex LOFT"/>
    <x v="4159"/>
    <s v="Max"/>
    <s v="237 3rd Avenue"/>
    <n v="10003"/>
    <x v="0"/>
    <s v="Gramercy"/>
    <n v="407364"/>
    <n v="-7398436"/>
    <x v="1"/>
    <x v="61"/>
    <x v="10"/>
    <n v="51"/>
    <d v="2019-07-01T00:00:00"/>
    <n v="0.86"/>
    <n v="1"/>
    <n v="5.6"/>
    <x v="0"/>
    <s v="Ruidoso"/>
    <s v="No considerar"/>
    <x v="0"/>
  </r>
  <r>
    <n v="624222"/>
    <s v="Spacious apt in South Harlem, steps to subways !"/>
    <x v="4160"/>
    <s v="Aida"/>
    <s v="150 West 117th Street"/>
    <n v="10026"/>
    <x v="0"/>
    <s v="Harlem"/>
    <n v="4080352"/>
    <n v="-7395127"/>
    <x v="1"/>
    <x v="59"/>
    <x v="6"/>
    <n v="15"/>
    <d v="2019-04-27T00:00:00"/>
    <n v="0.18"/>
    <n v="1"/>
    <n v="5.6"/>
    <x v="0"/>
    <s v="Ruidoso"/>
    <s v="No considerar"/>
    <x v="0"/>
  </r>
  <r>
    <n v="3635348"/>
    <s v="BKLYN Brownstone- Glam Getaway!"/>
    <x v="4161"/>
    <s v="Kini"/>
    <s v="Boys and Girls High School Fulton Street"/>
    <n v="11207"/>
    <x v="1"/>
    <s v="Bedford-Stuyvesant"/>
    <n v="4067927"/>
    <n v="-7393208"/>
    <x v="1"/>
    <x v="5"/>
    <x v="0"/>
    <n v="117"/>
    <d v="2019-06-21T00:00:00"/>
    <n v="1.96"/>
    <n v="1"/>
    <n v="6.9"/>
    <x v="0"/>
    <s v="Ruidoso"/>
    <s v="No considerar"/>
    <x v="0"/>
  </r>
  <r>
    <n v="623423"/>
    <s v="ENTIRE LUXURY MADISON AVE STUDIO"/>
    <x v="4162"/>
    <s v="Angela"/>
    <s v="48 East 31st Street"/>
    <n v="10016"/>
    <x v="0"/>
    <s v="Midtown"/>
    <n v="4074519"/>
    <n v="-7398338"/>
    <x v="1"/>
    <x v="5"/>
    <x v="11"/>
    <n v="0"/>
    <d v="2019-07-02T00:00:00"/>
    <n v="1.17"/>
    <n v="1"/>
    <n v="5.6"/>
    <x v="0"/>
    <s v="Ruidoso"/>
    <s v="No considerar"/>
    <x v="0"/>
  </r>
  <r>
    <n v="107895"/>
    <s v="Riverside Charm with Fire Place"/>
    <x v="4163"/>
    <s v="Kai"/>
    <s v="313 West 71st Street"/>
    <n v="10023"/>
    <x v="0"/>
    <s v="Upper West Side"/>
    <n v="4077944"/>
    <n v="-7398567"/>
    <x v="1"/>
    <x v="61"/>
    <x v="2"/>
    <n v="49"/>
    <d v="2019-06-19T00:00:00"/>
    <n v="0.56000000000000005"/>
    <n v="1"/>
    <n v="5.6"/>
    <x v="0"/>
    <s v="Ruidoso"/>
    <s v="No considerar"/>
    <x v="0"/>
  </r>
  <r>
    <n v="6054864"/>
    <s v="Sunny, Spacious, Perfect Location!"/>
    <x v="4164"/>
    <s v="Pete"/>
    <s v="93 1st Place"/>
    <n v="11231"/>
    <x v="1"/>
    <s v="Carroll Gardens"/>
    <n v="4068051"/>
    <n v="-7399743"/>
    <x v="1"/>
    <x v="105"/>
    <x v="3"/>
    <n v="6"/>
    <d v="2017-03-05T00:00:00"/>
    <n v="0.12"/>
    <n v="1"/>
    <n v="6.9"/>
    <x v="0"/>
    <s v="Ruidoso"/>
    <s v="No considerar"/>
    <x v="0"/>
  </r>
  <r>
    <n v="3769052"/>
    <s v="Great Sunny Spacious Room"/>
    <x v="4165"/>
    <s v="Melody"/>
    <s v="Lewis Morris Walton Avenue"/>
    <n v="10468"/>
    <x v="3"/>
    <s v="Mount Hope"/>
    <n v="4084611"/>
    <n v="-7391036"/>
    <x v="0"/>
    <x v="65"/>
    <x v="0"/>
    <n v="59"/>
    <d v="2019-04-05T00:00:00"/>
    <n v="1"/>
    <n v="5"/>
    <n v="7.84"/>
    <x v="0"/>
    <s v="Ruidoso"/>
    <s v="No considerar"/>
    <x v="0"/>
  </r>
  <r>
    <n v="4365276"/>
    <s v="Entire 2BR APT (not a railroad)"/>
    <x v="4166"/>
    <s v="Amanda"/>
    <s v="302 Hooper Street"/>
    <n v="11211"/>
    <x v="1"/>
    <s v="Williamsburg"/>
    <n v="4070698"/>
    <n v="-7395406"/>
    <x v="1"/>
    <x v="79"/>
    <x v="1"/>
    <n v="141"/>
    <d v="2019-06-22T00:00:00"/>
    <n v="3.05"/>
    <n v="1"/>
    <n v="6.9"/>
    <x v="0"/>
    <s v="Ruidoso"/>
    <s v="No considerar"/>
    <x v="0"/>
  </r>
  <r>
    <n v="5058683"/>
    <s v="It's always sunny in Williamsburg!"/>
    <x v="4167"/>
    <s v="Lauren &amp; Chelsea"/>
    <s v="432 Rodney Street"/>
    <n v="11211"/>
    <x v="1"/>
    <s v="Williamsburg"/>
    <n v="4071301"/>
    <n v="-7395374"/>
    <x v="0"/>
    <x v="267"/>
    <x v="1"/>
    <n v="175"/>
    <d v="2019-06-16T00:00:00"/>
    <n v="3.27"/>
    <n v="1"/>
    <n v="6.9"/>
    <x v="0"/>
    <s v="Ruidoso"/>
    <s v="No considerar"/>
    <x v="0"/>
  </r>
  <r>
    <n v="4556760"/>
    <s v="Beautiful, Spacious Room in Loft"/>
    <x v="4168"/>
    <s v="Minka"/>
    <s v="183 Franklin Street"/>
    <n v="11222"/>
    <x v="1"/>
    <s v="Greenpoint"/>
    <n v="4073298"/>
    <n v="-7395813"/>
    <x v="0"/>
    <x v="15"/>
    <x v="1"/>
    <n v="0"/>
    <d v="2016-10-22T00:00:00"/>
    <n v="0.16"/>
    <n v="1"/>
    <n v="6.9"/>
    <x v="0"/>
    <s v="Ruidoso"/>
    <s v="No considerar"/>
    <x v="0"/>
  </r>
  <r>
    <n v="620214"/>
    <s v="NYC/Queens 1 Bedroom Apartment"/>
    <x v="4169"/>
    <s v="David"/>
    <s v="31-21 30th Street"/>
    <n v="11106"/>
    <x v="2"/>
    <s v="Astoria"/>
    <n v="4076408"/>
    <n v="-7392461"/>
    <x v="1"/>
    <x v="91"/>
    <x v="12"/>
    <n v="0"/>
    <d v="2019-06-16T00:00:00"/>
    <n v="0.21"/>
    <n v="5"/>
    <n v="6.24"/>
    <x v="0"/>
    <s v="Ruidoso"/>
    <s v="No considerar"/>
    <x v="0"/>
  </r>
  <r>
    <n v="618836"/>
    <s v="1 BR Apartment near Prospect Park!"/>
    <x v="4170"/>
    <s v="Sarah"/>
    <s v="1085 Union Street"/>
    <n v="11225"/>
    <x v="1"/>
    <s v="Crown Heights"/>
    <n v="4066959"/>
    <n v="-7395718"/>
    <x v="1"/>
    <x v="100"/>
    <x v="0"/>
    <n v="0"/>
    <d v="2015-07-14T00:00:00"/>
    <n v="0.23"/>
    <n v="1"/>
    <n v="6.9"/>
    <x v="0"/>
    <s v="Ruidoso"/>
    <s v="No considerar"/>
    <x v="0"/>
  </r>
  <r>
    <n v="6542603"/>
    <s v="PRIVATE one Bedroom in Williamsburg"/>
    <x v="4171"/>
    <s v="Jeffrey"/>
    <s v="474 Humboldt Street"/>
    <n v="11211"/>
    <x v="1"/>
    <s v="Williamsburg"/>
    <n v="4071839"/>
    <n v="-7394329"/>
    <x v="1"/>
    <x v="91"/>
    <x v="0"/>
    <n v="10"/>
    <d v="2019-01-05T00:00:00"/>
    <n v="0.2"/>
    <n v="1"/>
    <n v="6.9"/>
    <x v="0"/>
    <s v="Ruidoso"/>
    <s v="No considerar"/>
    <x v="0"/>
  </r>
  <r>
    <n v="789686"/>
    <s v="Cute &amp; Quirky Private Room"/>
    <x v="4172"/>
    <s v="Tessa"/>
    <s v="Fort Washington Collegiate Church 729"/>
    <n v="10033"/>
    <x v="0"/>
    <s v="Washington Heights"/>
    <n v="4085082"/>
    <n v="-739378"/>
    <x v="0"/>
    <x v="15"/>
    <x v="0"/>
    <n v="0"/>
    <d v="2015-07-15T00:00:00"/>
    <n v="1.18"/>
    <n v="1"/>
    <n v="5.6"/>
    <x v="0"/>
    <s v="Ruidoso"/>
    <s v="No considerar"/>
    <x v="0"/>
  </r>
  <r>
    <n v="2432545"/>
    <s v="Your own apartment in Bushwick"/>
    <x v="4173"/>
    <s v="Darwin And Nicole"/>
    <s v="1028 Bushwick Avenue"/>
    <n v="11221"/>
    <x v="1"/>
    <s v="Bushwick"/>
    <n v="406911"/>
    <n v="-7392125"/>
    <x v="1"/>
    <x v="64"/>
    <x v="0"/>
    <n v="43"/>
    <d v="2018-07-07T00:00:00"/>
    <n v="0.71"/>
    <n v="1"/>
    <n v="6.9"/>
    <x v="0"/>
    <s v="Ruidoso"/>
    <s v="No considerar"/>
    <x v="0"/>
  </r>
  <r>
    <n v="3072242"/>
    <s v="Sunny and Spacious apt in Bushwick"/>
    <x v="4173"/>
    <s v="Darwin And Nicole"/>
    <s v="50 Linden Street"/>
    <n v="11221"/>
    <x v="1"/>
    <s v="Bushwick"/>
    <n v="4069158"/>
    <n v="-7392115"/>
    <x v="1"/>
    <x v="4"/>
    <x v="0"/>
    <n v="10"/>
    <d v="2015-05-20T00:00:00"/>
    <n v="0.16"/>
    <n v="1"/>
    <n v="6.9"/>
    <x v="0"/>
    <s v="Ruidoso"/>
    <s v="No considerar"/>
    <x v="0"/>
  </r>
  <r>
    <n v="3325807"/>
    <s v="Large 1 BDR Apt on the UWS"/>
    <x v="4174"/>
    <s v="Natalie"/>
    <s v="206 West 104th Street"/>
    <n v="10025"/>
    <x v="0"/>
    <s v="Upper West Side"/>
    <n v="4079921"/>
    <n v="-7396704"/>
    <x v="1"/>
    <x v="100"/>
    <x v="7"/>
    <n v="6"/>
    <d v="2016-10-06T00:00:00"/>
    <n v="0.1"/>
    <n v="1"/>
    <n v="5.6"/>
    <x v="0"/>
    <s v="Ruidoso"/>
    <s v="No considerar"/>
    <x v="0"/>
  </r>
  <r>
    <n v="778381"/>
    <s v="Gorgeous Brooklyn Getaway"/>
    <x v="4175"/>
    <s v="Aziza"/>
    <s v="120 Franklin Avenue"/>
    <n v="11205"/>
    <x v="1"/>
    <s v="Bedford-Stuyvesant"/>
    <n v="406953"/>
    <n v="-7395832"/>
    <x v="0"/>
    <x v="3"/>
    <x v="1"/>
    <n v="28"/>
    <d v="2019-06-01T00:00:00"/>
    <n v="0.36"/>
    <n v="1"/>
    <n v="6.9"/>
    <x v="0"/>
    <s v="Ruidoso"/>
    <s v="No considerar"/>
    <x v="0"/>
  </r>
  <r>
    <n v="612936"/>
    <s v="1 FLOOR OF A BROWNSTONE WITH GARDEN"/>
    <x v="4176"/>
    <s v="Lori &amp; John"/>
    <s v="157 West 93rd Street"/>
    <n v="10025"/>
    <x v="0"/>
    <s v="Upper West Side"/>
    <n v="4079196"/>
    <n v="-7397065"/>
    <x v="0"/>
    <x v="19"/>
    <x v="0"/>
    <n v="93"/>
    <d v="2019-06-18T00:00:00"/>
    <n v="1.17"/>
    <n v="1"/>
    <n v="5.6"/>
    <x v="0"/>
    <s v="Ruidoso"/>
    <s v="No considerar"/>
    <x v="0"/>
  </r>
  <r>
    <n v="3626609"/>
    <s v="Entire Awesome One Bed-Lower East Side Manhattan"/>
    <x v="4177"/>
    <s v="Karen"/>
    <s v="72 Orchard Street"/>
    <n v="10002"/>
    <x v="0"/>
    <s v="Lower East Side"/>
    <n v="4071749"/>
    <n v="-7399016"/>
    <x v="1"/>
    <x v="82"/>
    <x v="11"/>
    <n v="11"/>
    <d v="2019-03-16T00:00:00"/>
    <n v="0.19"/>
    <n v="1"/>
    <n v="5.6"/>
    <x v="0"/>
    <s v="Ruidoso"/>
    <s v="No considerar"/>
    <x v="0"/>
  </r>
  <r>
    <n v="2695469"/>
    <s v="W50's Sunny Studio in a 24/7 DM BL"/>
    <x v="4177"/>
    <s v="Karen"/>
    <s v="Fifty Third and Eighth 301"/>
    <n v="10019"/>
    <x v="0"/>
    <s v="Hell's Kitchen"/>
    <n v="4076479"/>
    <n v="-7398455"/>
    <x v="1"/>
    <x v="34"/>
    <x v="11"/>
    <n v="8"/>
    <d v="2019-05-01T00:00:00"/>
    <n v="0.14000000000000001"/>
    <n v="1"/>
    <n v="5.6"/>
    <x v="0"/>
    <s v="Ruidoso"/>
    <s v="No considerar"/>
    <x v="0"/>
  </r>
  <r>
    <n v="808705"/>
    <s v="ONE BED/ LUXURY @ COLUMBUS CIRCLE!"/>
    <x v="4177"/>
    <s v="Karen"/>
    <s v="309 West 57th Street"/>
    <n v="10019"/>
    <x v="0"/>
    <s v="Hell's Kitchen"/>
    <n v="4076704"/>
    <n v="-7398345"/>
    <x v="1"/>
    <x v="96"/>
    <x v="41"/>
    <n v="16"/>
    <d v="2017-11-20T00:00:00"/>
    <n v="0.21"/>
    <n v="1"/>
    <n v="5.6"/>
    <x v="0"/>
    <s v="Ruidoso"/>
    <s v="No considerar"/>
    <x v="0"/>
  </r>
  <r>
    <n v="1560339"/>
    <s v="Entire Modern Studio Apartment/Prime Location"/>
    <x v="4177"/>
    <s v="Karen"/>
    <s v="2406 Broadway"/>
    <n v="10024"/>
    <x v="0"/>
    <s v="Upper West Side"/>
    <n v="4078981"/>
    <n v="-7397518"/>
    <x v="1"/>
    <x v="82"/>
    <x v="11"/>
    <n v="27"/>
    <d v="2019-05-31T00:00:00"/>
    <n v="0.38"/>
    <n v="1"/>
    <n v="5.6"/>
    <x v="0"/>
    <s v="Ruidoso"/>
    <s v="No considerar"/>
    <x v="0"/>
  </r>
  <r>
    <n v="1132409"/>
    <s v="Amazing Upper West Side Loft-Studio"/>
    <x v="4177"/>
    <s v="Karen"/>
    <s v="86th Street Broadway"/>
    <n v="10024"/>
    <x v="0"/>
    <s v="Upper West Side"/>
    <n v="4078898"/>
    <n v="-7397589"/>
    <x v="1"/>
    <x v="64"/>
    <x v="11"/>
    <n v="12"/>
    <d v="2016-04-01T00:00:00"/>
    <n v="0.16"/>
    <n v="1"/>
    <n v="5.6"/>
    <x v="0"/>
    <s v="Ruidoso"/>
    <s v="No considerar"/>
    <x v="0"/>
  </r>
  <r>
    <n v="995215"/>
    <s v="Upper West Side Amazing Large 2 Bedrooms"/>
    <x v="4177"/>
    <s v="Karen"/>
    <s v="138 West 90th Street"/>
    <n v="10024"/>
    <x v="0"/>
    <s v="Upper West Side"/>
    <n v="4078954"/>
    <n v="-7397222"/>
    <x v="1"/>
    <x v="34"/>
    <x v="11"/>
    <n v="1"/>
    <d v="2014-10-05T00:00:00"/>
    <n v="0.02"/>
    <n v="1"/>
    <n v="5.6"/>
    <x v="0"/>
    <s v="Ruidoso"/>
    <s v="No considerar"/>
    <x v="0"/>
  </r>
  <r>
    <n v="1669250"/>
    <s v="Large Studio w/ Entertainment Room!"/>
    <x v="4177"/>
    <s v="Karen"/>
    <s v="294 West 92nd Street"/>
    <n v="10025"/>
    <x v="0"/>
    <s v="Upper West Side"/>
    <n v="4079221"/>
    <n v="-7397476"/>
    <x v="1"/>
    <x v="142"/>
    <x v="11"/>
    <n v="24"/>
    <d v="2018-11-18T00:00:00"/>
    <n v="0.34"/>
    <n v="1"/>
    <n v="5.6"/>
    <x v="0"/>
    <s v="Ruidoso"/>
    <s v="Dentro del presupuesto"/>
    <x v="0"/>
  </r>
  <r>
    <n v="6124097"/>
    <s v="Amazing 2 Bedroom Chelsea"/>
    <x v="4178"/>
    <s v="Dimitri"/>
    <s v="14th Street 8th Avenue"/>
    <n v="10011"/>
    <x v="0"/>
    <s v="Chelsea"/>
    <n v="4074089"/>
    <n v="-7400181"/>
    <x v="1"/>
    <x v="21"/>
    <x v="6"/>
    <n v="28"/>
    <d v="2019-05-26T00:00:00"/>
    <n v="0.56000000000000005"/>
    <n v="1"/>
    <n v="5.6"/>
    <x v="0"/>
    <s v="Ruidoso"/>
    <s v="No considerar"/>
    <x v="0"/>
  </r>
  <r>
    <n v="2509093"/>
    <s v="Private Room in WILLIAMSBURG"/>
    <x v="4179"/>
    <s v="Heather"/>
    <s v="214 North 7th Street"/>
    <n v="11211"/>
    <x v="1"/>
    <s v="Williamsburg"/>
    <n v="4071683"/>
    <n v="-7395623"/>
    <x v="0"/>
    <x v="7"/>
    <x v="1"/>
    <n v="38"/>
    <d v="2018-04-22T00:00:00"/>
    <n v="0.63"/>
    <n v="1"/>
    <n v="6.9"/>
    <x v="0"/>
    <s v="Ruidoso"/>
    <s v="No considerar"/>
    <x v="0"/>
  </r>
  <r>
    <n v="635662"/>
    <s v="bedroom in front of prospect park  w/2 queens beds"/>
    <x v="4180"/>
    <s v="Jose"/>
    <s v="207 Prospect Park Southwest"/>
    <n v="11218"/>
    <x v="1"/>
    <s v="Windsor Terrace"/>
    <n v="4065193"/>
    <n v="-7397301"/>
    <x v="0"/>
    <x v="28"/>
    <x v="6"/>
    <n v="206"/>
    <d v="2019-06-15T00:00:00"/>
    <n v="2.4900000000000002"/>
    <n v="1"/>
    <n v="6.9"/>
    <x v="0"/>
    <s v="Ruidoso"/>
    <s v="No considerar"/>
    <x v="0"/>
  </r>
  <r>
    <n v="2501384"/>
    <s v="Private 1Bed/Bath in Sunny 3Bed Apt"/>
    <x v="4181"/>
    <s v="Elizabeth"/>
    <s v="Hoyt-Schermerhron Streets (A C"/>
    <n v="11217"/>
    <x v="1"/>
    <s v="Boerum Hill"/>
    <n v="4068844"/>
    <n v="-7398513"/>
    <x v="0"/>
    <x v="11"/>
    <x v="0"/>
    <n v="5"/>
    <d v="2016-09-12T00:00:00"/>
    <n v="0.08"/>
    <n v="1"/>
    <n v="6.9"/>
    <x v="0"/>
    <s v="Ruidoso"/>
    <s v="No considerar"/>
    <x v="0"/>
  </r>
  <r>
    <n v="3791325"/>
    <s v="1BR Clinton Hill Apt Beautiful Garden - Video"/>
    <x v="4182"/>
    <s v="Vernon"/>
    <s v="489 Myrtle Avenue"/>
    <n v="11205"/>
    <x v="1"/>
    <s v="Clinton Hill"/>
    <n v="4069352"/>
    <n v="-7396556"/>
    <x v="1"/>
    <x v="5"/>
    <x v="7"/>
    <n v="15"/>
    <d v="2019-05-25T00:00:00"/>
    <n v="0.27"/>
    <n v="1"/>
    <n v="6.9"/>
    <x v="0"/>
    <s v="Ruidoso"/>
    <s v="No considerar"/>
    <x v="0"/>
  </r>
  <r>
    <n v="1973889"/>
    <s v="Exposed Brick Wall Bedroom"/>
    <x v="4183"/>
    <s v="Eva"/>
    <s v="410A West Broadway"/>
    <n v="10012"/>
    <x v="0"/>
    <s v="SoHo"/>
    <n v="4072493"/>
    <n v="-7400193"/>
    <x v="0"/>
    <x v="189"/>
    <x v="6"/>
    <n v="191"/>
    <d v="2019-06-23T00:00:00"/>
    <n v="2.81"/>
    <n v="1"/>
    <n v="5.6"/>
    <x v="0"/>
    <s v="Ruidoso"/>
    <s v="No considerar"/>
    <x v="0"/>
  </r>
  <r>
    <n v="609213"/>
    <s v="Cozy 1BR apart. in Prospect Hts, BK"/>
    <x v="4184"/>
    <s v="Marta"/>
    <s v="364 Lincoln Place"/>
    <n v="11238"/>
    <x v="1"/>
    <s v="Prospect Heights"/>
    <n v="4067293"/>
    <n v="-7396399"/>
    <x v="1"/>
    <x v="81"/>
    <x v="2"/>
    <n v="7"/>
    <d v="2015-12-31T00:00:00"/>
    <n v="0.08"/>
    <n v="1"/>
    <n v="6.9"/>
    <x v="0"/>
    <s v="Ruidoso"/>
    <s v="No considerar"/>
    <x v="0"/>
  </r>
  <r>
    <n v="2687606"/>
    <s v="Spacious Gramercy 1bdrm.  Clean!"/>
    <x v="4185"/>
    <s v="Daniel"/>
    <s v="233 East 21st Street"/>
    <n v="10010"/>
    <x v="0"/>
    <s v="Gramercy"/>
    <n v="4073701"/>
    <n v="-7398242"/>
    <x v="1"/>
    <x v="26"/>
    <x v="0"/>
    <n v="7"/>
    <d v="2018-12-30T00:00:00"/>
    <n v="0.11"/>
    <n v="1"/>
    <n v="5.6"/>
    <x v="0"/>
    <s v="Ruidoso"/>
    <s v="No considerar"/>
    <x v="0"/>
  </r>
  <r>
    <n v="6421799"/>
    <s v="relaxed and simple in Williamsburg"/>
    <x v="4186"/>
    <s v="Matthew"/>
    <s v="124 Maujer Street"/>
    <n v="11206"/>
    <x v="1"/>
    <s v="Williamsburg"/>
    <n v="407105"/>
    <n v="-739451"/>
    <x v="0"/>
    <x v="34"/>
    <x v="3"/>
    <n v="58"/>
    <d v="2019-05-27T00:00:00"/>
    <n v="1.25"/>
    <n v="1"/>
    <n v="6.9"/>
    <x v="0"/>
    <s v="Ruidoso"/>
    <s v="No considerar"/>
    <x v="0"/>
  </r>
  <r>
    <n v="607735"/>
    <s v="Brownstone Home - BEST BKLYN BLOCK!"/>
    <x v="4187"/>
    <s v="Wendy"/>
    <s v="181 Hoyt Street"/>
    <n v="11217"/>
    <x v="1"/>
    <s v="Gowanus"/>
    <n v="4068466"/>
    <n v="-7398871"/>
    <x v="1"/>
    <x v="111"/>
    <x v="11"/>
    <n v="63"/>
    <d v="2019-04-18T00:00:00"/>
    <n v="0.77"/>
    <n v="1"/>
    <n v="6.9"/>
    <x v="0"/>
    <s v="Ruidoso"/>
    <s v="No considerar"/>
    <x v="0"/>
  </r>
  <r>
    <n v="2071464"/>
    <s v="Brooklyn garden 2 bedroom"/>
    <x v="4187"/>
    <s v="Wendy"/>
    <s v="378 Pacific Street"/>
    <n v="11217"/>
    <x v="1"/>
    <s v="Boerum Hill"/>
    <n v="406863"/>
    <n v="-7398572"/>
    <x v="1"/>
    <x v="113"/>
    <x v="2"/>
    <n v="34"/>
    <d v="2019-06-22T00:00:00"/>
    <n v="0.5"/>
    <n v="1"/>
    <n v="7"/>
    <x v="0"/>
    <s v="Ruidoso"/>
    <s v="No considerar"/>
    <x v="0"/>
  </r>
  <r>
    <n v="751851"/>
    <s v="Spacious 3 bedroom in Park Slope "/>
    <x v="4188"/>
    <s v="Philippa"/>
    <s v="NewYork-Presbyterian Brooklyn Center for Community Health 6th Street"/>
    <n v="11215"/>
    <x v="1"/>
    <s v="Park Slope"/>
    <n v="4066777"/>
    <n v="-7397781"/>
    <x v="1"/>
    <x v="21"/>
    <x v="10"/>
    <n v="4"/>
    <d v="2015-12-28T00:00:00"/>
    <n v="0.05"/>
    <n v="1"/>
    <n v="6.9"/>
    <x v="0"/>
    <s v="Ruidoso"/>
    <s v="No considerar"/>
    <x v="0"/>
  </r>
  <r>
    <n v="3116519"/>
    <s v="Large 900 sqft Artist's Apartment"/>
    <x v="4189"/>
    <s v="Alex"/>
    <s v="BMT Myrtle Avenue Line Madison Street"/>
    <n v="11385"/>
    <x v="2"/>
    <s v="Ridgewood"/>
    <n v="4070124"/>
    <n v="-7390941"/>
    <x v="1"/>
    <x v="9"/>
    <x v="10"/>
    <n v="0"/>
    <d v="2018-05-31T00:00:00"/>
    <n v="0.06"/>
    <n v="5"/>
    <n v="6.24"/>
    <x v="0"/>
    <s v="Ruidoso"/>
    <s v="No considerar"/>
    <x v="0"/>
  </r>
  <r>
    <n v="3711039"/>
    <s v="Summer Porch: Taking Manhattan? Sleep in Astoria!"/>
    <x v="4190"/>
    <s v="Alia"/>
    <s v="NYPD 114 PCT 34-16"/>
    <n v="11103"/>
    <x v="2"/>
    <s v="Astoria"/>
    <n v="4076977"/>
    <n v="-7391596"/>
    <x v="2"/>
    <x v="46"/>
    <x v="6"/>
    <n v="38"/>
    <d v="2019-07-04T00:00:00"/>
    <n v="1.6"/>
    <n v="5"/>
    <n v="6.24"/>
    <x v="0"/>
    <s v="Ruidoso"/>
    <s v="No considerar"/>
    <x v="0"/>
  </r>
  <r>
    <n v="1472002"/>
    <s v="SHARED STUDIO AT MANHATTAN'S HEART BY C. PARK"/>
    <x v="4191"/>
    <s v="Rocio"/>
    <s v="Rockefeller Center 45"/>
    <n v="10111"/>
    <x v="0"/>
    <s v="Theater District"/>
    <n v="4076035"/>
    <n v="-7398026"/>
    <x v="2"/>
    <x v="34"/>
    <x v="6"/>
    <n v="62"/>
    <d v="2019-05-23T00:00:00"/>
    <n v="2.2200000000000002"/>
    <n v="1"/>
    <n v="5.6"/>
    <x v="0"/>
    <s v="Ruidoso"/>
    <s v="No considerar"/>
    <x v="0"/>
  </r>
  <r>
    <n v="1302684"/>
    <s v="1 Bedroom, Near Subway, Wash Hts"/>
    <x v="4192"/>
    <s v="Jeff"/>
    <s v="Columbia University Irving Medical Center 630"/>
    <n v="10031"/>
    <x v="0"/>
    <s v="Washington Heights"/>
    <n v="4084346"/>
    <n v="-7394471"/>
    <x v="1"/>
    <x v="7"/>
    <x v="31"/>
    <n v="10"/>
    <d v="2018-08-20T00:00:00"/>
    <n v="0.14000000000000001"/>
    <n v="1"/>
    <n v="5.6"/>
    <x v="0"/>
    <s v="Ruidoso"/>
    <s v="No considerar"/>
    <x v="0"/>
  </r>
  <r>
    <n v="606269"/>
    <s v="Garden Oasis in the â™¥ï¸ of NYC | Steps to Times Sq!"/>
    <x v="4193"/>
    <s v="Heather"/>
    <s v="666 10th Avenue"/>
    <n v="10036"/>
    <x v="0"/>
    <s v="Hell's Kitchen"/>
    <n v="4076257"/>
    <n v="-7399303"/>
    <x v="1"/>
    <x v="54"/>
    <x v="0"/>
    <n v="35"/>
    <d v="2019-05-27T00:00:00"/>
    <n v="0.42"/>
    <n v="1"/>
    <n v="5.6"/>
    <x v="0"/>
    <s v="Ruidoso"/>
    <s v="No considerar"/>
    <x v="0"/>
  </r>
  <r>
    <n v="4325244"/>
    <s v="East Village Comfort &amp; Convenience"/>
    <x v="4194"/>
    <s v="Sindhu"/>
    <s v="1st Avenue East 14th Street"/>
    <n v="10009"/>
    <x v="0"/>
    <s v="East Village"/>
    <n v="4073073"/>
    <n v="-7398105"/>
    <x v="1"/>
    <x v="51"/>
    <x v="6"/>
    <n v="36"/>
    <d v="2018-06-30T00:00:00"/>
    <n v="0.79"/>
    <n v="1"/>
    <n v="5.6"/>
    <x v="0"/>
    <s v="Ruidoso"/>
    <s v="No considerar"/>
    <x v="0"/>
  </r>
  <r>
    <n v="698882"/>
    <s v="The Serenity Room in Historic BKLYN"/>
    <x v="4195"/>
    <s v="Devin  &amp; Justin"/>
    <s v="236 Clinton Street"/>
    <n v="11201"/>
    <x v="1"/>
    <s v="Cobble Hill"/>
    <n v="4068902"/>
    <n v="-7399517"/>
    <x v="0"/>
    <x v="178"/>
    <x v="6"/>
    <n v="13"/>
    <d v="2016-12-31T00:00:00"/>
    <n v="0.37"/>
    <n v="1"/>
    <n v="6.9"/>
    <x v="0"/>
    <s v="Ruidoso"/>
    <s v="No considerar"/>
    <x v="0"/>
  </r>
  <r>
    <n v="610596"/>
    <s v="Chateau Gowanus"/>
    <x v="4196"/>
    <s v="Christopher, Samantha And Mason"/>
    <s v="Smithâ€“9th Streets 9th Street"/>
    <n v="11215"/>
    <x v="1"/>
    <s v="Gowanus"/>
    <n v="4067376"/>
    <n v="-7399648"/>
    <x v="1"/>
    <x v="196"/>
    <x v="6"/>
    <n v="103"/>
    <d v="2019-06-08T00:00:00"/>
    <n v="1.62"/>
    <n v="1"/>
    <n v="6.9"/>
    <x v="0"/>
    <s v="Ruidoso"/>
    <s v="No considerar"/>
    <x v="0"/>
  </r>
  <r>
    <n v="5942962"/>
    <s v="Large BED in Amazing LIVING SPACE"/>
    <x v="4197"/>
    <s v="Kia"/>
    <s v="33-03 29th Street"/>
    <n v="11106"/>
    <x v="2"/>
    <s v="Long Island City"/>
    <n v="407618"/>
    <n v="-7392728"/>
    <x v="2"/>
    <x v="59"/>
    <x v="1"/>
    <n v="26"/>
    <d v="2018-12-02T00:00:00"/>
    <n v="0.55000000000000004"/>
    <n v="5"/>
    <n v="6.24"/>
    <x v="0"/>
    <s v="Ruidoso"/>
    <s v="No considerar"/>
    <x v="0"/>
  </r>
  <r>
    <n v="1074506"/>
    <s v="Amazing Queens Oasis Steps to Train"/>
    <x v="4197"/>
    <s v="Kia"/>
    <s v="31-44 30th Street"/>
    <n v="11106"/>
    <x v="2"/>
    <s v="Astoria"/>
    <n v="4076359"/>
    <n v="-7392531"/>
    <x v="1"/>
    <x v="23"/>
    <x v="6"/>
    <n v="13"/>
    <d v="2018-10-14T00:00:00"/>
    <n v="0.26"/>
    <n v="5"/>
    <n v="6.24"/>
    <x v="0"/>
    <s v="Ruidoso"/>
    <s v="No considerar"/>
    <x v="0"/>
  </r>
  <r>
    <n v="602250"/>
    <s v="College Students see New York !"/>
    <x v="4198"/>
    <s v="Miriam"/>
    <s v="117-18 228th Street"/>
    <n v="11411"/>
    <x v="2"/>
    <s v="Cambria Heights"/>
    <n v="4069249"/>
    <n v="-7373382"/>
    <x v="0"/>
    <x v="59"/>
    <x v="0"/>
    <n v="0"/>
    <d v="2018-10-08T00:00:00"/>
    <n v="0.04"/>
    <n v="5"/>
    <n v="6.24"/>
    <x v="0"/>
    <s v="Ruidoso"/>
    <s v="No considerar"/>
    <x v="0"/>
  </r>
  <r>
    <n v="2102542"/>
    <s v="Cozy 1BD-15min to NYC $150"/>
    <x v="4199"/>
    <s v="Andrea"/>
    <s v="Skytrack Boerum Place"/>
    <n v="11201"/>
    <x v="1"/>
    <s v="Cobble Hill"/>
    <n v="4068803"/>
    <n v="-7399182"/>
    <x v="1"/>
    <x v="5"/>
    <x v="1"/>
    <n v="19"/>
    <d v="2015-06-22T00:00:00"/>
    <n v="0.28000000000000003"/>
    <n v="1"/>
    <n v="6.9"/>
    <x v="0"/>
    <s v="Ruidoso"/>
    <s v="No considerar"/>
    <x v="0"/>
  </r>
  <r>
    <n v="600877"/>
    <s v="Rare Loft Apt in Heart of Brooklyn"/>
    <x v="4200"/>
    <s v="Kevin + Casey"/>
    <s v="Bethel Baptist Church 265"/>
    <n v="11217"/>
    <x v="1"/>
    <s v="Boerum Hill"/>
    <n v="4068379"/>
    <n v="-7398313"/>
    <x v="1"/>
    <x v="26"/>
    <x v="0"/>
    <n v="2"/>
    <d v="2015-12-29T00:00:00"/>
    <n v="0.05"/>
    <n v="1"/>
    <n v="6.9"/>
    <x v="0"/>
    <s v="Ruidoso"/>
    <s v="No considerar"/>
    <x v="0"/>
  </r>
  <r>
    <n v="4539483"/>
    <s v="Colorful Studio Near Columbia Univ."/>
    <x v="4201"/>
    <s v="Lauren"/>
    <s v="360 West 117th Street"/>
    <n v="10026"/>
    <x v="0"/>
    <s v="Harlem"/>
    <n v="4080583"/>
    <n v="-7395712"/>
    <x v="1"/>
    <x v="65"/>
    <x v="0"/>
    <n v="18"/>
    <d v="2017-08-26T00:00:00"/>
    <n v="0.33"/>
    <n v="1"/>
    <n v="5.6"/>
    <x v="0"/>
    <s v="Ruidoso"/>
    <s v="No considerar"/>
    <x v="0"/>
  </r>
  <r>
    <n v="599847"/>
    <s v="Beautiful Ft. Greene Apartment-NEW!"/>
    <x v="4202"/>
    <s v="Chris"/>
    <s v="420 Clinton Avenue"/>
    <n v="11238"/>
    <x v="1"/>
    <s v="Clinton Hill"/>
    <n v="4068533"/>
    <n v="-7396808"/>
    <x v="1"/>
    <x v="3"/>
    <x v="6"/>
    <n v="20"/>
    <d v="2018-12-30T00:00:00"/>
    <n v="0.24"/>
    <n v="1"/>
    <n v="6.9"/>
    <x v="0"/>
    <s v="Ruidoso"/>
    <s v="No considerar"/>
    <x v="0"/>
  </r>
  <r>
    <n v="599595"/>
    <s v="BIG UWS APT-BLOCK FROM CENTRAL PARK"/>
    <x v="4203"/>
    <s v="Amy"/>
    <s v="217 West 79th Street"/>
    <n v="10024"/>
    <x v="0"/>
    <s v="Upper West Side"/>
    <n v="407839"/>
    <n v="-7397897"/>
    <x v="1"/>
    <x v="206"/>
    <x v="3"/>
    <n v="12"/>
    <d v="2018-05-28T00:00:00"/>
    <n v="0.25"/>
    <n v="1"/>
    <n v="5.6"/>
    <x v="0"/>
    <s v="Ruidoso"/>
    <s v="No considerar"/>
    <x v="0"/>
  </r>
  <r>
    <n v="1802584"/>
    <s v="YOUR  PRIVATE COZY 1Br + 15min from Manhattan"/>
    <x v="4204"/>
    <s v="John"/>
    <s v="50-16 41st Street"/>
    <n v="11104"/>
    <x v="2"/>
    <s v="Sunnyside"/>
    <n v="4073747"/>
    <n v="-739248"/>
    <x v="1"/>
    <x v="7"/>
    <x v="1"/>
    <n v="92"/>
    <d v="2019-07-03T00:00:00"/>
    <n v="6.3"/>
    <n v="5"/>
    <n v="6.24"/>
    <x v="0"/>
    <s v="Ruidoso"/>
    <s v="No considerar"/>
    <x v="0"/>
  </r>
  <r>
    <n v="598612"/>
    <s v="Most breathtaking view of Manhattan"/>
    <x v="4205"/>
    <s v="Fabio"/>
    <s v="Automotive High School Banker Street"/>
    <n v="11222"/>
    <x v="1"/>
    <s v="Williamsburg"/>
    <n v="4072203"/>
    <n v="-7395376"/>
    <x v="1"/>
    <x v="152"/>
    <x v="6"/>
    <n v="250"/>
    <d v="2019-06-26T00:00:00"/>
    <n v="2.99"/>
    <n v="1"/>
    <n v="7"/>
    <x v="0"/>
    <s v="Ruidoso"/>
    <s v="No considerar"/>
    <x v="0"/>
  </r>
  <r>
    <n v="3684144"/>
    <s v="(Hidden by Airbnb) ! BrooklynCleanRoom!!"/>
    <x v="4206"/>
    <s v="Natsuko"/>
    <s v="Myrtle Avenue Broadway"/>
    <n v="11207"/>
    <x v="1"/>
    <s v="Bushwick"/>
    <n v="4069753"/>
    <n v="-7393619"/>
    <x v="0"/>
    <x v="59"/>
    <x v="6"/>
    <n v="20"/>
    <d v="2019-06-25T00:00:00"/>
    <n v="0.41"/>
    <n v="1"/>
    <n v="6.9"/>
    <x v="0"/>
    <s v="Ruidoso"/>
    <s v="No considerar"/>
    <x v="0"/>
  </r>
  <r>
    <n v="597624"/>
    <s v="Beautiful apartment in Park Slope"/>
    <x v="4207"/>
    <s v="Onur"/>
    <s v="651 Carroll Street"/>
    <n v="11215"/>
    <x v="1"/>
    <s v="Park Slope"/>
    <n v="4067465"/>
    <n v="-7397975"/>
    <x v="1"/>
    <x v="61"/>
    <x v="3"/>
    <n v="14"/>
    <d v="2019-05-20T00:00:00"/>
    <n v="0.16"/>
    <n v="1"/>
    <n v="6.9"/>
    <x v="0"/>
    <s v="Ruidoso"/>
    <s v="No considerar"/>
    <x v="0"/>
  </r>
  <r>
    <n v="595604"/>
    <s v="1 Bed Manhattan Apt. Minimum 7 DAYS"/>
    <x v="4208"/>
    <s v="Ana"/>
    <s v="765 Riverside Drive"/>
    <n v="10032"/>
    <x v="0"/>
    <s v="Washington Heights"/>
    <n v="408347"/>
    <n v="-7394857"/>
    <x v="0"/>
    <x v="28"/>
    <x v="11"/>
    <n v="36"/>
    <d v="2017-01-25T00:00:00"/>
    <n v="0.44"/>
    <n v="1"/>
    <n v="5.6"/>
    <x v="0"/>
    <s v="Ruidoso"/>
    <s v="No considerar"/>
    <x v="0"/>
  </r>
  <r>
    <n v="6493288"/>
    <s v="NY City for the 4th of July!"/>
    <x v="4209"/>
    <s v="Jon"/>
    <s v="Osborne Apartment House 205"/>
    <n v="10019"/>
    <x v="0"/>
    <s v="Midtown"/>
    <n v="4076571"/>
    <n v="-7398023"/>
    <x v="1"/>
    <x v="111"/>
    <x v="1"/>
    <n v="0"/>
    <d v="2018-05-08T00:00:00"/>
    <n v="0.02"/>
    <n v="1"/>
    <n v="5.6"/>
    <x v="0"/>
    <s v="Ruidoso"/>
    <s v="No considerar"/>
    <x v="0"/>
  </r>
  <r>
    <n v="594732"/>
    <s v="Greenwich Village Skylit 1BR +deck!"/>
    <x v="4210"/>
    <s v="Chris"/>
    <s v="12 West 12th Street"/>
    <n v="10011"/>
    <x v="0"/>
    <s v="Greenwich Village"/>
    <n v="4073474"/>
    <n v="-7399527"/>
    <x v="1"/>
    <x v="331"/>
    <x v="7"/>
    <n v="0"/>
    <d v="2019-06-16T00:00:00"/>
    <n v="0.02"/>
    <n v="1"/>
    <n v="5.6"/>
    <x v="0"/>
    <s v="Ruidoso"/>
    <s v="No considerar"/>
    <x v="0"/>
  </r>
  <r>
    <n v="5918053"/>
    <s v="1 Quiet Private Room in Heart of Soho!"/>
    <x v="4211"/>
    <s v="Veronica"/>
    <s v="154 Sullivan Street"/>
    <n v="10012"/>
    <x v="0"/>
    <s v="SoHo"/>
    <n v="4072741"/>
    <n v="-7400178"/>
    <x v="0"/>
    <x v="129"/>
    <x v="2"/>
    <n v="8"/>
    <d v="2017-12-21T00:00:00"/>
    <n v="0.16"/>
    <n v="1"/>
    <n v="5.6"/>
    <x v="0"/>
    <s v="Ruidoso"/>
    <s v="No considerar"/>
    <x v="0"/>
  </r>
  <r>
    <n v="594640"/>
    <s v="NYC Chelsea very spacious 1-bedroom apartment"/>
    <x v="4212"/>
    <s v="Markus"/>
    <s v="243 West 15th Street"/>
    <n v="10011"/>
    <x v="0"/>
    <s v="Chelsea"/>
    <n v="4074026"/>
    <n v="-7400079"/>
    <x v="1"/>
    <x v="31"/>
    <x v="13"/>
    <n v="61"/>
    <d v="2019-06-30T00:00:00"/>
    <n v="0.73"/>
    <n v="1"/>
    <n v="5.6"/>
    <x v="0"/>
    <s v="Ruidoso"/>
    <s v="No considerar"/>
    <x v="0"/>
  </r>
  <r>
    <n v="1630572"/>
    <s v="Private Room in Designer's NYC Apt"/>
    <x v="4213"/>
    <s v="Andrew"/>
    <s v="Singer Building Broadway"/>
    <n v="10003"/>
    <x v="0"/>
    <s v="SoHo"/>
    <n v="4072391"/>
    <n v="-7399879"/>
    <x v="0"/>
    <x v="296"/>
    <x v="6"/>
    <n v="141"/>
    <d v="2019-06-21T00:00:00"/>
    <n v="2"/>
    <n v="1"/>
    <n v="5.6"/>
    <x v="0"/>
    <s v="Ruidoso"/>
    <s v="No considerar"/>
    <x v="0"/>
  </r>
  <r>
    <n v="2478825"/>
    <s v="2 BR Designer's Apt in Heart of NYC"/>
    <x v="4213"/>
    <s v="Andrew"/>
    <s v="66 Wooster Street"/>
    <n v="10012"/>
    <x v="0"/>
    <s v="SoHo"/>
    <n v="4072337"/>
    <n v="-7400175"/>
    <x v="1"/>
    <x v="113"/>
    <x v="1"/>
    <n v="18"/>
    <d v="2019-01-02T00:00:00"/>
    <n v="0.28000000000000003"/>
    <n v="1"/>
    <n v="5.7"/>
    <x v="0"/>
    <s v="Ruidoso"/>
    <s v="No considerar"/>
    <x v="0"/>
  </r>
  <r>
    <n v="594036"/>
    <s v="Spacious Greenwich Village Loft"/>
    <x v="4214"/>
    <s v="Bill"/>
    <s v="Slightly Alabama 350"/>
    <n v="10014"/>
    <x v="0"/>
    <s v="West Village"/>
    <n v="4073413"/>
    <n v="-7400465"/>
    <x v="1"/>
    <x v="61"/>
    <x v="1"/>
    <n v="5"/>
    <d v="2015-10-11T00:00:00"/>
    <n v="0.06"/>
    <n v="1"/>
    <n v="5.6"/>
    <x v="0"/>
    <s v="Ruidoso"/>
    <s v="No considerar"/>
    <x v="0"/>
  </r>
  <r>
    <n v="2011692"/>
    <s v="STAYING IN MANHATTAN "/>
    <x v="4215"/>
    <s v="Anne"/>
    <s v="508 West 112th Street"/>
    <n v="10025"/>
    <x v="0"/>
    <s v="Morningside Heights"/>
    <n v="4080446"/>
    <n v="-7396366"/>
    <x v="0"/>
    <x v="85"/>
    <x v="3"/>
    <n v="9"/>
    <d v="2018-10-13T00:00:00"/>
    <n v="0.13"/>
    <n v="1"/>
    <n v="5.6"/>
    <x v="0"/>
    <s v="Ruidoso"/>
    <s v="Dentro del presupuesto"/>
    <x v="0"/>
  </r>
  <r>
    <n v="592785"/>
    <s v="Adorable 1 Bedroom"/>
    <x v="4216"/>
    <s v="Stephanie"/>
    <s v="Jane Bailey Memorial Garden 327"/>
    <n v="11238"/>
    <x v="1"/>
    <s v="Bedford-Stuyvesant"/>
    <n v="406877"/>
    <n v="-7395824"/>
    <x v="1"/>
    <x v="9"/>
    <x v="0"/>
    <n v="16"/>
    <d v="2017-04-17T00:00:00"/>
    <n v="0.27"/>
    <n v="1"/>
    <n v="6.9"/>
    <x v="0"/>
    <s v="Ruidoso"/>
    <s v="No considerar"/>
    <x v="0"/>
  </r>
  <r>
    <n v="593320"/>
    <s v="In Manhattan+1 Small Block to train"/>
    <x v="4217"/>
    <s v="Chris"/>
    <s v="256 Nagle Avenue"/>
    <n v="10034"/>
    <x v="0"/>
    <s v="Inwood"/>
    <n v="4086345"/>
    <n v="-7392039"/>
    <x v="0"/>
    <x v="59"/>
    <x v="3"/>
    <n v="160"/>
    <d v="2019-06-12T00:00:00"/>
    <n v="1.89"/>
    <n v="1"/>
    <n v="5.6"/>
    <x v="0"/>
    <s v="Ruidoso"/>
    <s v="No considerar"/>
    <x v="0"/>
  </r>
  <r>
    <n v="593292"/>
    <s v="Penthouse Studio East 50s Terrace"/>
    <x v="4218"/>
    <s v="Hillary"/>
    <s v="Chanin Building 122"/>
    <n v="10017"/>
    <x v="0"/>
    <s v="Murray Hill"/>
    <n v="4075128"/>
    <n v="-7397658"/>
    <x v="1"/>
    <x v="47"/>
    <x v="1"/>
    <n v="321"/>
    <d v="2019-06-15T00:00:00"/>
    <n v="3.93"/>
    <n v="1"/>
    <n v="5.6"/>
    <x v="0"/>
    <s v="Ruidoso"/>
    <s v="No considerar"/>
    <x v="0"/>
  </r>
  <r>
    <n v="593000"/>
    <s v="Cozy 1BD Manhattan close Central Pk"/>
    <x v="4219"/>
    <s v="Marie-Jeanne"/>
    <s v="60 East End Avenue"/>
    <n v="10028"/>
    <x v="0"/>
    <s v="Upper East Side"/>
    <n v="4077247"/>
    <n v="-7394665"/>
    <x v="1"/>
    <x v="7"/>
    <x v="7"/>
    <n v="12"/>
    <d v="2016-11-18T00:00:00"/>
    <n v="0.14000000000000001"/>
    <n v="1"/>
    <n v="5.6"/>
    <x v="0"/>
    <s v="Ruidoso"/>
    <s v="No considerar"/>
    <x v="0"/>
  </r>
  <r>
    <n v="592853"/>
    <s v="A GEM IN THE CITY"/>
    <x v="4220"/>
    <s v="Valerie"/>
    <s v="55-46 Myrtle Avenue"/>
    <n v="11385"/>
    <x v="2"/>
    <s v="Ridgewood"/>
    <n v="4070001"/>
    <n v="-7390698"/>
    <x v="1"/>
    <x v="3"/>
    <x v="6"/>
    <n v="17"/>
    <d v="2017-01-01T00:00:00"/>
    <n v="0.2"/>
    <n v="5"/>
    <n v="6.24"/>
    <x v="0"/>
    <s v="Ruidoso"/>
    <s v="No considerar"/>
    <x v="0"/>
  </r>
  <r>
    <n v="592831"/>
    <s v="Beautiful Bedroom in Brooklyn"/>
    <x v="4221"/>
    <s v="Chris"/>
    <s v="477 DeKalb Avenue"/>
    <n v="11205"/>
    <x v="1"/>
    <s v="Bedford-Stuyvesant"/>
    <n v="4069079"/>
    <n v="-7395809"/>
    <x v="0"/>
    <x v="139"/>
    <x v="6"/>
    <n v="19"/>
    <d v="2016-07-15T00:00:00"/>
    <n v="0.23"/>
    <n v="1"/>
    <n v="6.9"/>
    <x v="0"/>
    <s v="Ruidoso"/>
    <s v="No considerar"/>
    <x v="0"/>
  </r>
  <r>
    <n v="4823682"/>
    <s v="Cat-sit in our Awesome Apartment!"/>
    <x v="4222"/>
    <s v="Kelly"/>
    <s v="173 Halsey Street"/>
    <n v="11216"/>
    <x v="1"/>
    <s v="Bedford-Stuyvesant"/>
    <n v="4068235"/>
    <n v="-7394634"/>
    <x v="1"/>
    <x v="144"/>
    <x v="7"/>
    <n v="3"/>
    <d v="2015-12-30T00:00:00"/>
    <n v="0.05"/>
    <n v="2"/>
    <n v="7.4"/>
    <x v="0"/>
    <s v="Ruidoso"/>
    <s v="No considerar"/>
    <x v="0"/>
  </r>
  <r>
    <n v="2577467"/>
    <s v="1 BR with private bath new building"/>
    <x v="4223"/>
    <s v="Shay"/>
    <s v="134 West 132nd Street"/>
    <n v="10027"/>
    <x v="0"/>
    <s v="Harlem"/>
    <n v="408127"/>
    <n v="-7394367"/>
    <x v="0"/>
    <x v="28"/>
    <x v="0"/>
    <n v="23"/>
    <d v="2017-07-01T00:00:00"/>
    <n v="0.36"/>
    <n v="1"/>
    <n v="5.6"/>
    <x v="0"/>
    <s v="Ruidoso"/>
    <s v="No considerar"/>
    <x v="0"/>
  </r>
  <r>
    <n v="591710"/>
    <s v="Spacious one bedroom apartment in Brooklyn Heights"/>
    <x v="4224"/>
    <s v="Theodore"/>
    <s v="201 Furman Street"/>
    <n v="11201"/>
    <x v="1"/>
    <s v="Brooklyn Heights"/>
    <n v="4069464"/>
    <n v="-7399885"/>
    <x v="1"/>
    <x v="91"/>
    <x v="10"/>
    <n v="8"/>
    <d v="2018-08-24T00:00:00"/>
    <n v="0.17"/>
    <n v="1"/>
    <n v="6.9"/>
    <x v="0"/>
    <s v="Ruidoso"/>
    <s v="No considerar"/>
    <x v="0"/>
  </r>
  <r>
    <n v="591565"/>
    <s v="Everyone who stays leaves happy!"/>
    <x v="4225"/>
    <s v="Lisa"/>
    <s v="176 Church Street"/>
    <n v="10013"/>
    <x v="0"/>
    <s v="Tribeca"/>
    <n v="4071552"/>
    <n v="-7400749"/>
    <x v="0"/>
    <x v="181"/>
    <x v="1"/>
    <n v="62"/>
    <d v="2014-04-27T00:00:00"/>
    <n v="0.73"/>
    <n v="1"/>
    <n v="5.6"/>
    <x v="0"/>
    <s v="Ruidoso"/>
    <s v="No considerar"/>
    <x v="0"/>
  </r>
  <r>
    <n v="2804989"/>
    <s v="Sunny, colorful, 1BD close to city "/>
    <x v="4226"/>
    <s v="Neisha"/>
    <s v="43-12 50th Street"/>
    <n v="11377"/>
    <x v="2"/>
    <s v="Sunnyside"/>
    <n v="4074405"/>
    <n v="-7391502"/>
    <x v="1"/>
    <x v="6"/>
    <x v="1"/>
    <n v="1"/>
    <d v="2014-05-27T00:00:00"/>
    <n v="0.02"/>
    <n v="5"/>
    <n v="6.24"/>
    <x v="0"/>
    <s v="Ruidoso"/>
    <s v="No considerar"/>
    <x v="0"/>
  </r>
  <r>
    <n v="4089915"/>
    <s v="PRIVATE, Airy, 1 Bedroom Apt in Central Bushwick"/>
    <x v="4227"/>
    <s v="Emily"/>
    <s v="314 Troutman Street"/>
    <n v="11237"/>
    <x v="1"/>
    <s v="Bushwick"/>
    <n v="407041"/>
    <n v="-7392476"/>
    <x v="1"/>
    <x v="142"/>
    <x v="0"/>
    <n v="120"/>
    <d v="2019-06-19T00:00:00"/>
    <n v="2.29"/>
    <n v="1"/>
    <n v="6.9"/>
    <x v="0"/>
    <s v="Ruidoso"/>
    <s v="No considerar"/>
    <x v="0"/>
  </r>
  <r>
    <n v="1209887"/>
    <s v="East Village Bright &amp; Spacious Artist Loft"/>
    <x v="4228"/>
    <s v="Tamar"/>
    <s v="373-389 East 8th Street"/>
    <n v="10009"/>
    <x v="0"/>
    <s v="East Village"/>
    <n v="4072434"/>
    <n v="-7397715"/>
    <x v="1"/>
    <x v="61"/>
    <x v="31"/>
    <n v="10"/>
    <d v="2019-01-18T00:00:00"/>
    <n v="0.17"/>
    <n v="1"/>
    <n v="5.6"/>
    <x v="0"/>
    <s v="Ruidoso"/>
    <s v="No considerar"/>
    <x v="0"/>
  </r>
  <r>
    <n v="4782799"/>
    <s v="Spacious Studio- Midtown Manhattan!"/>
    <x v="4229"/>
    <s v="Megan"/>
    <s v="345 East 52nd Street"/>
    <n v="10022"/>
    <x v="0"/>
    <s v="Midtown"/>
    <n v="407555"/>
    <n v="-7396575"/>
    <x v="1"/>
    <x v="41"/>
    <x v="1"/>
    <n v="14"/>
    <d v="2016-04-26T00:00:00"/>
    <n v="0.25"/>
    <n v="1"/>
    <n v="5.6"/>
    <x v="0"/>
    <s v="Ruidoso"/>
    <s v="No considerar"/>
    <x v="0"/>
  </r>
  <r>
    <n v="4404818"/>
    <s v="Bountiful Space and Cozy Home"/>
    <x v="4230"/>
    <s v="Daniel"/>
    <s v="21 Bennett Avenue"/>
    <n v="10033"/>
    <x v="0"/>
    <s v="Washington Heights"/>
    <n v="4085104"/>
    <n v="-7393617"/>
    <x v="1"/>
    <x v="7"/>
    <x v="7"/>
    <n v="0"/>
    <d v="2016-09-11T00:00:00"/>
    <n v="0.12"/>
    <n v="1"/>
    <n v="5.6"/>
    <x v="0"/>
    <s v="Ruidoso"/>
    <s v="No considerar"/>
    <x v="0"/>
  </r>
  <r>
    <n v="875111"/>
    <s v="1-bedroom apt in Clinton Hill"/>
    <x v="4231"/>
    <s v="Michael"/>
    <s v="66 Quincy Street"/>
    <n v="11238"/>
    <x v="1"/>
    <s v="Bedford-Stuyvesant"/>
    <n v="4068586"/>
    <n v="-7395875"/>
    <x v="1"/>
    <x v="19"/>
    <x v="0"/>
    <n v="7"/>
    <d v="2019-01-27T00:00:00"/>
    <n v="0.11"/>
    <n v="1"/>
    <n v="6.9"/>
    <x v="0"/>
    <s v="Ruidoso"/>
    <s v="No considerar"/>
    <x v="0"/>
  </r>
  <r>
    <n v="5082455"/>
    <s v="15 mins to Times Square + Sleeps 4"/>
    <x v="4232"/>
    <s v="Mahesh"/>
    <s v="NYPD 30 PCT West 151st Street"/>
    <n v="10031"/>
    <x v="0"/>
    <s v="Harlem"/>
    <n v="4082846"/>
    <n v="-7394393"/>
    <x v="1"/>
    <x v="91"/>
    <x v="3"/>
    <n v="29"/>
    <d v="2018-11-05T00:00:00"/>
    <n v="0.55000000000000004"/>
    <n v="1"/>
    <n v="5.6"/>
    <x v="0"/>
    <s v="Ruidoso"/>
    <s v="No considerar"/>
    <x v="0"/>
  </r>
  <r>
    <n v="6784873"/>
    <s v="Spacious Greenpoint 3BR/2BA Apt w/ Organic Garden"/>
    <x v="4233"/>
    <s v="Sari"/>
    <s v="178 Driggs Avenue"/>
    <n v="11222"/>
    <x v="1"/>
    <s v="Greenpoint"/>
    <n v="4072298"/>
    <n v="-7394545"/>
    <x v="1"/>
    <x v="207"/>
    <x v="3"/>
    <n v="4"/>
    <d v="2019-03-24T00:00:00"/>
    <n v="0.09"/>
    <n v="1"/>
    <n v="6.9"/>
    <x v="0"/>
    <s v="Ruidoso"/>
    <s v="No considerar"/>
    <x v="0"/>
  </r>
  <r>
    <n v="932277"/>
    <s v="Fabulous Industrial Dumbo Loft"/>
    <x v="4234"/>
    <s v="Kate"/>
    <s v="19 Washington Street"/>
    <n v="11201"/>
    <x v="1"/>
    <s v="DUMBO"/>
    <n v="4070434"/>
    <n v="-7398989"/>
    <x v="0"/>
    <x v="0"/>
    <x v="16"/>
    <n v="35"/>
    <d v="2015-01-05T00:00:00"/>
    <n v="0.45"/>
    <n v="1"/>
    <n v="6.9"/>
    <x v="0"/>
    <s v="Ruidoso"/>
    <s v="No considerar"/>
    <x v="0"/>
  </r>
  <r>
    <n v="1646910"/>
    <s v="Bright, Cheerful Brooklyn Apartment"/>
    <x v="4235"/>
    <s v="Kali"/>
    <s v="188 Humboldt Street"/>
    <n v="11206"/>
    <x v="1"/>
    <s v="Williamsburg"/>
    <n v="4070773"/>
    <n v="-7394144"/>
    <x v="1"/>
    <x v="89"/>
    <x v="16"/>
    <n v="1"/>
    <d v="2014-08-10T00:00:00"/>
    <n v="0.02"/>
    <n v="1"/>
    <n v="6.9"/>
    <x v="0"/>
    <s v="Ruidoso"/>
    <s v="No considerar"/>
    <x v="0"/>
  </r>
  <r>
    <n v="587740"/>
    <s v="Designer open space in TriBeCa Soho 1000sq ft"/>
    <x v="4236"/>
    <s v="Tom &amp; Jennifer"/>
    <s v="380 West Broadway"/>
    <n v="10012"/>
    <x v="0"/>
    <s v="SoHo"/>
    <n v="4072372"/>
    <n v="-7400277"/>
    <x v="1"/>
    <x v="27"/>
    <x v="14"/>
    <n v="11"/>
    <d v="2019-06-21T00:00:00"/>
    <n v="0.13"/>
    <n v="1"/>
    <n v="5.6"/>
    <x v="0"/>
    <s v="Ruidoso"/>
    <s v="No considerar"/>
    <x v="0"/>
  </r>
  <r>
    <n v="587519"/>
    <s v="Huge Bdrm in New Wilibrg 3 Bed Loft"/>
    <x v="4237"/>
    <s v="Tim"/>
    <s v="471 Grand Street"/>
    <n v="11211"/>
    <x v="1"/>
    <s v="Williamsburg"/>
    <n v="4071099"/>
    <n v="-7395217"/>
    <x v="0"/>
    <x v="116"/>
    <x v="2"/>
    <n v="1"/>
    <d v="2015-03-31T00:00:00"/>
    <n v="0.02"/>
    <n v="1"/>
    <n v="6.9"/>
    <x v="0"/>
    <s v="Ruidoso"/>
    <s v="Dentro del presupuesto"/>
    <x v="0"/>
  </r>
  <r>
    <n v="587554"/>
    <s v="Warm&amp;Cozy Studio West Village"/>
    <x v="4238"/>
    <s v="Josefina"/>
    <s v="31,5 Carmine Street"/>
    <n v="10014"/>
    <x v="0"/>
    <s v="West Village"/>
    <n v="4073041"/>
    <n v="-7400326"/>
    <x v="1"/>
    <x v="15"/>
    <x v="7"/>
    <n v="34"/>
    <d v="2019-06-30T00:00:00"/>
    <n v="0.41"/>
    <n v="1"/>
    <n v="5.6"/>
    <x v="0"/>
    <s v="Ruidoso"/>
    <s v="No considerar"/>
    <x v="0"/>
  </r>
  <r>
    <n v="1225110"/>
    <s v="Lovely, Private Home in Greenpoint"/>
    <x v="4239"/>
    <s v="Alex"/>
    <s v="112 Greenpoint Avenue"/>
    <n v="11222"/>
    <x v="1"/>
    <s v="Greenpoint"/>
    <n v="4072992"/>
    <n v="-7395628"/>
    <x v="1"/>
    <x v="40"/>
    <x v="7"/>
    <n v="4"/>
    <d v="2015-07-01T00:00:00"/>
    <n v="0.06"/>
    <n v="1"/>
    <n v="7"/>
    <x v="0"/>
    <s v="Ruidoso"/>
    <s v="No considerar"/>
    <x v="0"/>
  </r>
  <r>
    <n v="585491"/>
    <s v="Beautiful Modern Apt in Brooklyn"/>
    <x v="4240"/>
    <s v="Kanan &amp; Tobias"/>
    <s v="940 Atlantic Avenue"/>
    <n v="11238"/>
    <x v="1"/>
    <s v="Crown Heights"/>
    <n v="406806"/>
    <n v="-7396317"/>
    <x v="1"/>
    <x v="97"/>
    <x v="6"/>
    <n v="160"/>
    <d v="2019-06-18T00:00:00"/>
    <n v="1.95"/>
    <n v="1"/>
    <n v="6.9"/>
    <x v="0"/>
    <s v="Ruidoso"/>
    <s v="No considerar"/>
    <x v="0"/>
  </r>
  <r>
    <n v="2145759"/>
    <s v="Cozy Room in Upper East Side"/>
    <x v="4241"/>
    <s v="Alberto"/>
    <s v="306 East 61st Street"/>
    <n v="10065"/>
    <x v="0"/>
    <s v="Upper East Side"/>
    <n v="4076141"/>
    <n v="-7396273"/>
    <x v="0"/>
    <x v="178"/>
    <x v="14"/>
    <n v="43"/>
    <d v="2016-05-29T00:00:00"/>
    <n v="0.65"/>
    <n v="1"/>
    <n v="5.6"/>
    <x v="0"/>
    <s v="Ruidoso"/>
    <s v="No considerar"/>
    <x v="0"/>
  </r>
  <r>
    <n v="3553679"/>
    <s v="Room in Upper East Side"/>
    <x v="4241"/>
    <s v="Alberto"/>
    <s v="The Clare 301"/>
    <n v="10065"/>
    <x v="0"/>
    <s v="Upper East Side"/>
    <n v="4076189"/>
    <n v="-7396298"/>
    <x v="0"/>
    <x v="178"/>
    <x v="14"/>
    <n v="9"/>
    <d v="2016-04-04T00:00:00"/>
    <n v="0.16"/>
    <n v="1"/>
    <n v="5.6"/>
    <x v="0"/>
    <s v="Ruidoso"/>
    <s v="No considerar"/>
    <x v="0"/>
  </r>
  <r>
    <n v="584122"/>
    <s v="PRIVATE ROOM in HELL'S KITCHEN, NYC"/>
    <x v="4242"/>
    <s v="Gio/Joey"/>
    <s v="Manhattan Community Boathouse 801"/>
    <n v="10019"/>
    <x v="0"/>
    <s v="Hell's Kitchen"/>
    <n v="4077032"/>
    <n v="-7399493"/>
    <x v="0"/>
    <x v="61"/>
    <x v="6"/>
    <n v="67"/>
    <d v="2019-06-25T00:00:00"/>
    <n v="0.8"/>
    <n v="1"/>
    <n v="5.6"/>
    <x v="0"/>
    <s v="Ruidoso"/>
    <s v="No considerar"/>
    <x v="0"/>
  </r>
  <r>
    <n v="583337"/>
    <s v="Lovely Condo Carroll Gardens/Gowanus"/>
    <x v="4243"/>
    <s v="Ibie"/>
    <s v="35 3rd Street"/>
    <n v="11231"/>
    <x v="1"/>
    <s v="Carroll Gardens"/>
    <n v="4067859"/>
    <n v="-7399444"/>
    <x v="1"/>
    <x v="89"/>
    <x v="3"/>
    <n v="61"/>
    <d v="2019-03-09T00:00:00"/>
    <n v="0.72"/>
    <n v="1"/>
    <n v="6.9"/>
    <x v="0"/>
    <s v="Ruidoso"/>
    <s v="No considerar"/>
    <x v="0"/>
  </r>
  <r>
    <n v="607781"/>
    <s v="Convenient, Central, Comfortable"/>
    <x v="4244"/>
    <s v="Eric"/>
    <s v="Public School 72 126"/>
    <n v="10029"/>
    <x v="0"/>
    <s v="East Harlem"/>
    <n v="4079183"/>
    <n v="-7394743"/>
    <x v="1"/>
    <x v="61"/>
    <x v="7"/>
    <n v="149"/>
    <d v="2019-06-29T00:00:00"/>
    <n v="1.78"/>
    <n v="1"/>
    <n v="5.6"/>
    <x v="0"/>
    <s v="Ruidoso"/>
    <s v="No considerar"/>
    <x v="0"/>
  </r>
  <r>
    <n v="1241905"/>
    <s v="Bedroom in big sunny loft (&amp; roof!)"/>
    <x v="4245"/>
    <s v="Aurora"/>
    <s v="38 Melrose Street"/>
    <n v="11206"/>
    <x v="1"/>
    <s v="Bushwick"/>
    <n v="4069822"/>
    <n v="-7393517"/>
    <x v="0"/>
    <x v="28"/>
    <x v="6"/>
    <n v="11"/>
    <d v="2019-06-04T00:00:00"/>
    <n v="0.15"/>
    <n v="1"/>
    <n v="6.9"/>
    <x v="0"/>
    <s v="Ruidoso"/>
    <s v="No considerar"/>
    <x v="0"/>
  </r>
  <r>
    <n v="1251889"/>
    <s v="Private Room in Williamsburg!"/>
    <x v="4246"/>
    <s v="Matt"/>
    <s v="12 Orient Avenue"/>
    <n v="11211"/>
    <x v="1"/>
    <s v="Williamsburg"/>
    <n v="407149"/>
    <n v="-7393983"/>
    <x v="0"/>
    <x v="39"/>
    <x v="3"/>
    <n v="12"/>
    <d v="2018-10-24T00:00:00"/>
    <n v="0.17"/>
    <n v="1"/>
    <n v="6.9"/>
    <x v="0"/>
    <s v="Ruidoso"/>
    <s v="No considerar"/>
    <x v="0"/>
  </r>
  <r>
    <n v="837256"/>
    <s v="UES APT- NEAR CENTRAL PARK, MUSEUMS"/>
    <x v="4247"/>
    <s v="Nia"/>
    <s v="1570 1st Avenue"/>
    <n v="10028"/>
    <x v="0"/>
    <s v="Upper East Side"/>
    <n v="4077389"/>
    <n v="-73951"/>
    <x v="1"/>
    <x v="37"/>
    <x v="6"/>
    <n v="0"/>
    <d v="2017-07-17T00:00:00"/>
    <n v="0.02"/>
    <n v="1"/>
    <n v="5.6"/>
    <x v="0"/>
    <s v="Ruidoso"/>
    <s v="No considerar"/>
    <x v="0"/>
  </r>
  <r>
    <n v="5940868"/>
    <s v="Sunlit Gem in Happening Greenpoint"/>
    <x v="4248"/>
    <s v="Auran"/>
    <s v="679 Leonard Street"/>
    <n v="11222"/>
    <x v="1"/>
    <s v="Greenpoint"/>
    <n v="4072777"/>
    <n v="-7395231"/>
    <x v="1"/>
    <x v="3"/>
    <x v="6"/>
    <n v="6"/>
    <d v="2017-01-04T00:00:00"/>
    <n v="0.14000000000000001"/>
    <n v="1"/>
    <n v="6.9"/>
    <x v="0"/>
    <s v="Ruidoso"/>
    <s v="No considerar"/>
    <x v="0"/>
  </r>
  <r>
    <n v="581421"/>
    <s v="Pvblic Bath Artist Loft"/>
    <x v="4249"/>
    <s v="Bekah"/>
    <s v="977 Manhattan Avenue"/>
    <n v="11222"/>
    <x v="1"/>
    <s v="Greenpoint"/>
    <n v="4073252"/>
    <n v="-7395496"/>
    <x v="0"/>
    <x v="5"/>
    <x v="6"/>
    <n v="28"/>
    <d v="2018-08-05T00:00:00"/>
    <n v="0.59"/>
    <n v="1"/>
    <n v="6.9"/>
    <x v="0"/>
    <s v="Ruidoso"/>
    <s v="No considerar"/>
    <x v="0"/>
  </r>
  <r>
    <n v="579716"/>
    <s v="Sweet n' Spectacular PARK SLOPE!"/>
    <x v="4250"/>
    <s v="Mark And Stoph"/>
    <s v="Car Park Systems 555"/>
    <n v="11215"/>
    <x v="1"/>
    <s v="South Slope"/>
    <n v="4066488"/>
    <n v="-7398079"/>
    <x v="0"/>
    <x v="19"/>
    <x v="6"/>
    <n v="201"/>
    <d v="2019-07-01T00:00:00"/>
    <n v="2.42"/>
    <n v="1"/>
    <n v="6.9"/>
    <x v="0"/>
    <s v="Ruidoso"/>
    <s v="No considerar"/>
    <x v="0"/>
  </r>
  <r>
    <n v="578941"/>
    <s v="Beautiful Park Slope 2 bedroom"/>
    <x v="4251"/>
    <s v="Gideon"/>
    <s v="421 9th Street"/>
    <n v="11215"/>
    <x v="1"/>
    <s v="Park Slope"/>
    <n v="4066732"/>
    <n v="-7398233"/>
    <x v="1"/>
    <x v="191"/>
    <x v="6"/>
    <n v="4"/>
    <d v="2015-09-21T00:00:00"/>
    <n v="0.08"/>
    <n v="1"/>
    <n v="6.9"/>
    <x v="0"/>
    <s v="Ruidoso"/>
    <s v="No considerar"/>
    <x v="0"/>
  </r>
  <r>
    <n v="850943"/>
    <s v="ARTIST TRENDY NYC LOFT"/>
    <x v="4252"/>
    <s v="Julie"/>
    <s v="NYC DOT Bridge Painting Williamsburg Bridge"/>
    <n v="11249"/>
    <x v="1"/>
    <s v="Williamsburg"/>
    <n v="4071171"/>
    <n v="-7396694"/>
    <x v="1"/>
    <x v="51"/>
    <x v="2"/>
    <n v="26"/>
    <d v="2019-04-22T00:00:00"/>
    <n v="0.41"/>
    <n v="1"/>
    <n v="6.9"/>
    <x v="0"/>
    <s v="Ruidoso"/>
    <s v="No considerar"/>
    <x v="0"/>
  </r>
  <r>
    <n v="1117706"/>
    <s v="Bright, Bohemian, Spacious Apt in Williamsburg"/>
    <x v="4253"/>
    <s v="Simona"/>
    <s v="Natural Look Salon and Spa 320"/>
    <n v="11211"/>
    <x v="1"/>
    <s v="Williamsburg"/>
    <n v="4071353"/>
    <n v="-7396216"/>
    <x v="1"/>
    <x v="0"/>
    <x v="6"/>
    <n v="16"/>
    <d v="2018-12-19T00:00:00"/>
    <n v="0.26"/>
    <n v="1"/>
    <n v="6.9"/>
    <x v="0"/>
    <s v="Ruidoso"/>
    <s v="No considerar"/>
    <x v="0"/>
  </r>
  <r>
    <n v="5850978"/>
    <s v="Huge, central &amp; artsy Park Ave apt!"/>
    <x v="4254"/>
    <s v="M&amp;J"/>
    <s v="Metropolitan Life North Building East 24th Street"/>
    <n v="10010"/>
    <x v="0"/>
    <s v="Flatiron District"/>
    <n v="4074121"/>
    <n v="-7398648"/>
    <x v="1"/>
    <x v="122"/>
    <x v="1"/>
    <n v="1"/>
    <d v="2015-06-17T00:00:00"/>
    <n v="0.02"/>
    <n v="1"/>
    <n v="5.6"/>
    <x v="0"/>
    <s v="Ruidoso"/>
    <s v="No considerar"/>
    <x v="0"/>
  </r>
  <r>
    <n v="577703"/>
    <s v="Romantic Creative Retreat: Feel the Glow"/>
    <x v="4255"/>
    <s v="Ina"/>
    <s v="Immaculate Conception School 419"/>
    <n v="10009"/>
    <x v="0"/>
    <s v="East Village"/>
    <n v="4073047"/>
    <n v="-7398229"/>
    <x v="1"/>
    <x v="6"/>
    <x v="2"/>
    <n v="6"/>
    <d v="2012-09-14T00:00:00"/>
    <n v="7.0000000000000007E-2"/>
    <n v="1"/>
    <n v="5.6"/>
    <x v="0"/>
    <s v="Ruidoso"/>
    <s v="No considerar"/>
    <x v="0"/>
  </r>
  <r>
    <n v="2424342"/>
    <s v="Amazing Roomâ€”Private Bath (100% LEGAL!)"/>
    <x v="4256"/>
    <s v="Matthew"/>
    <s v="137 Java Street"/>
    <n v="11222"/>
    <x v="1"/>
    <s v="Greenpoint"/>
    <n v="4073169"/>
    <n v="-739554"/>
    <x v="0"/>
    <x v="105"/>
    <x v="6"/>
    <n v="107"/>
    <d v="2019-06-24T00:00:00"/>
    <n v="1.64"/>
    <n v="1"/>
    <n v="6.9"/>
    <x v="0"/>
    <s v="Ruidoso"/>
    <s v="No considerar"/>
    <x v="0"/>
  </r>
  <r>
    <n v="785166"/>
    <s v="Comfy Cool Convenient Downtown Manhattan"/>
    <x v="4257"/>
    <s v="Mark"/>
    <s v="Rivington Street Masaryk Towers"/>
    <n v="10002"/>
    <x v="0"/>
    <s v="Lower East Side"/>
    <n v="4071818"/>
    <n v="-7398206"/>
    <x v="1"/>
    <x v="122"/>
    <x v="4"/>
    <n v="1"/>
    <d v="2013-10-17T00:00:00"/>
    <n v="0.01"/>
    <n v="1"/>
    <n v="5.6"/>
    <x v="0"/>
    <s v="Ruidoso"/>
    <s v="No considerar"/>
    <x v="0"/>
  </r>
  <r>
    <n v="577324"/>
    <s v="Stylish 1BR Apartment Quick to Midtown and LGA!"/>
    <x v="4258"/>
    <s v="Dustin"/>
    <s v="22-61 45th Street"/>
    <n v="11105"/>
    <x v="2"/>
    <s v="Ditmars Steinway"/>
    <n v="4076961"/>
    <n v="-7390451"/>
    <x v="1"/>
    <x v="139"/>
    <x v="41"/>
    <n v="198"/>
    <d v="2019-06-15T00:00:00"/>
    <n v="2.33"/>
    <n v="5"/>
    <n v="6.24"/>
    <x v="0"/>
    <s v="Ruidoso"/>
    <s v="No considerar"/>
    <x v="0"/>
  </r>
  <r>
    <n v="4500272"/>
    <s v="HUGE STUDIO-Cozy,Centrally Located!"/>
    <x v="4259"/>
    <s v="Rahul"/>
    <s v="The Parker Crescent 225"/>
    <n v="10016"/>
    <x v="0"/>
    <s v="Murray Hill"/>
    <n v="4074685"/>
    <n v="-7397598"/>
    <x v="1"/>
    <x v="51"/>
    <x v="6"/>
    <n v="1"/>
    <d v="2016-01-01T00:00:00"/>
    <n v="0.02"/>
    <n v="1"/>
    <n v="5.6"/>
    <x v="0"/>
    <s v="Ruidoso"/>
    <s v="No considerar"/>
    <x v="0"/>
  </r>
  <r>
    <n v="575061"/>
    <s v="Your own floor (private) in prime Williamsburg!!"/>
    <x v="4260"/>
    <s v="Katherine"/>
    <s v="216 North 6th Street"/>
    <n v="11211"/>
    <x v="1"/>
    <s v="Williamsburg"/>
    <n v="4071603"/>
    <n v="-7395665"/>
    <x v="0"/>
    <x v="61"/>
    <x v="6"/>
    <n v="143"/>
    <d v="2019-06-30T00:00:00"/>
    <n v="4.1399999999999997"/>
    <n v="1"/>
    <n v="6.9"/>
    <x v="0"/>
    <s v="Ruidoso"/>
    <s v="No considerar"/>
    <x v="0"/>
  </r>
  <r>
    <n v="6303845"/>
    <s v="Luminous Modern Apt Share for Young Professionals"/>
    <x v="4261"/>
    <s v="Ollie"/>
    <s v="403 Gates Avenue"/>
    <n v="11216"/>
    <x v="1"/>
    <s v="Bedford-Stuyvesant"/>
    <n v="4068634"/>
    <n v="-7395112"/>
    <x v="0"/>
    <x v="28"/>
    <x v="11"/>
    <n v="26"/>
    <d v="2019-06-06T00:00:00"/>
    <n v="0.52"/>
    <n v="1"/>
    <n v="6.9"/>
    <x v="0"/>
    <s v="Ruidoso"/>
    <s v="No considerar"/>
    <x v="0"/>
  </r>
  <r>
    <n v="4303600"/>
    <s v="Luminous Modern Apt Share for Young Professionals"/>
    <x v="4261"/>
    <s v="Ollie"/>
    <s v="184 Monroe Street"/>
    <n v="11216"/>
    <x v="1"/>
    <s v="Bedford-Stuyvesant"/>
    <n v="4068531"/>
    <n v="-7395185"/>
    <x v="0"/>
    <x v="28"/>
    <x v="11"/>
    <n v="44"/>
    <d v="2019-05-19T00:00:00"/>
    <n v="0.78"/>
    <n v="1"/>
    <n v="6.9"/>
    <x v="0"/>
    <s v="Ruidoso"/>
    <s v="No considerar"/>
    <x v="0"/>
  </r>
  <r>
    <n v="6304002"/>
    <s v="Luminous Modern Apt Share for Young Professionals"/>
    <x v="4261"/>
    <s v="Ollie"/>
    <s v="225 Monroe Street"/>
    <n v="11216"/>
    <x v="1"/>
    <s v="Bedford-Stuyvesant"/>
    <n v="4068563"/>
    <n v="-7394953"/>
    <x v="0"/>
    <x v="28"/>
    <x v="11"/>
    <n v="23"/>
    <d v="2019-03-29T00:00:00"/>
    <n v="0.48"/>
    <n v="1"/>
    <n v="6.9"/>
    <x v="0"/>
    <s v="Ruidoso"/>
    <s v="No considerar"/>
    <x v="0"/>
  </r>
  <r>
    <n v="573671"/>
    <s v="Luminous Modern Apt Share for Young Professionals"/>
    <x v="4261"/>
    <s v="Ollie"/>
    <s v="215 Monroe Street"/>
    <n v="11216"/>
    <x v="1"/>
    <s v="Bedford-Stuyvesant"/>
    <n v="4068586"/>
    <n v="-739501"/>
    <x v="0"/>
    <x v="28"/>
    <x v="11"/>
    <n v="41"/>
    <d v="2019-02-23T00:00:00"/>
    <n v="0.65"/>
    <n v="1"/>
    <n v="6.9"/>
    <x v="0"/>
    <s v="Ruidoso"/>
    <s v="No considerar"/>
    <x v="0"/>
  </r>
  <r>
    <n v="4365328"/>
    <s v="Clean, cozy bedroom in sunny East Village/LES apt"/>
    <x v="4262"/>
    <s v="Jasmine"/>
    <s v="230 East 4th Street"/>
    <n v="10009"/>
    <x v="0"/>
    <s v="East Village"/>
    <n v="4072325"/>
    <n v="-7398336"/>
    <x v="0"/>
    <x v="61"/>
    <x v="12"/>
    <n v="14"/>
    <d v="2015-10-25T00:00:00"/>
    <n v="0.24"/>
    <n v="1"/>
    <n v="5.6"/>
    <x v="0"/>
    <s v="Ruidoso"/>
    <s v="No considerar"/>
    <x v="0"/>
  </r>
  <r>
    <n v="4365491"/>
    <s v="Cozy room in East Village"/>
    <x v="4262"/>
    <s v="Jasmine"/>
    <s v="Kenkeleba Sculpture Garden East 3rd Street"/>
    <n v="10009"/>
    <x v="0"/>
    <s v="East Village"/>
    <n v="4072242"/>
    <n v="-7398262"/>
    <x v="0"/>
    <x v="49"/>
    <x v="6"/>
    <n v="9"/>
    <d v="2015-10-18T00:00:00"/>
    <n v="0.16"/>
    <n v="1"/>
    <n v="5.6"/>
    <x v="0"/>
    <s v="Ruidoso"/>
    <s v="No considerar"/>
    <x v="0"/>
  </r>
  <r>
    <n v="4227499"/>
    <s v="Cozy Home w/Private Garden&amp;Hot Tub!"/>
    <x v="4263"/>
    <s v="Brandon"/>
    <s v="454 West 23rd Street"/>
    <n v="10011"/>
    <x v="0"/>
    <s v="Chelsea"/>
    <n v="4074724"/>
    <n v="-7400355"/>
    <x v="1"/>
    <x v="140"/>
    <x v="3"/>
    <n v="73"/>
    <d v="2018-01-03T00:00:00"/>
    <n v="1.27"/>
    <n v="1"/>
    <n v="5.7"/>
    <x v="0"/>
    <s v="Ruidoso"/>
    <s v="No considerar"/>
    <x v="0"/>
  </r>
  <r>
    <n v="1871311"/>
    <s v="Times Square Modern Apartment"/>
    <x v="4264"/>
    <s v="Frederic"/>
    <s v="503 West 47th Street"/>
    <n v="10036"/>
    <x v="0"/>
    <s v="Hell's Kitchen"/>
    <n v="4076316"/>
    <n v="-7399358"/>
    <x v="1"/>
    <x v="17"/>
    <x v="6"/>
    <n v="6"/>
    <d v="2019-06-09T00:00:00"/>
    <n v="0.09"/>
    <n v="1"/>
    <n v="5.6"/>
    <x v="0"/>
    <s v="Ruidoso"/>
    <s v="No considerar"/>
    <x v="0"/>
  </r>
  <r>
    <n v="570750"/>
    <s v="Fabulous Urban Retreat 2bdr"/>
    <x v="4265"/>
    <s v="Noemie"/>
    <s v="1085 Prospect Place"/>
    <n v="11213"/>
    <x v="1"/>
    <s v="Crown Heights"/>
    <n v="4067391"/>
    <n v="-7394039"/>
    <x v="1"/>
    <x v="26"/>
    <x v="6"/>
    <n v="221"/>
    <d v="2019-06-23T00:00:00"/>
    <n v="2.6"/>
    <n v="1"/>
    <n v="6.9"/>
    <x v="0"/>
    <s v="Ruidoso"/>
    <s v="No considerar"/>
    <x v="0"/>
  </r>
  <r>
    <n v="570218"/>
    <s v="Duplex Loft in Fort Greene"/>
    <x v="4266"/>
    <s v="Christopher"/>
    <s v="Williamsburgh Savings Bank Tower 1"/>
    <n v="11217"/>
    <x v="1"/>
    <s v="Fort Greene"/>
    <n v="4068522"/>
    <n v="-7397771"/>
    <x v="1"/>
    <x v="58"/>
    <x v="6"/>
    <n v="11"/>
    <d v="2019-05-06T00:00:00"/>
    <n v="0.13"/>
    <n v="1"/>
    <n v="6.9"/>
    <x v="0"/>
    <s v="Ruidoso"/>
    <s v="No considerar"/>
    <x v="0"/>
  </r>
  <r>
    <n v="816888"/>
    <s v="Whole Manhattan Apartment"/>
    <x v="4267"/>
    <s v="Tristan"/>
    <s v="164 Bennett Avenue"/>
    <n v="10040"/>
    <x v="0"/>
    <s v="Washington Heights"/>
    <n v="4085604"/>
    <n v="-7393469"/>
    <x v="1"/>
    <x v="6"/>
    <x v="11"/>
    <n v="13"/>
    <d v="2018-11-28T00:00:00"/>
    <n v="0.18"/>
    <n v="1"/>
    <n v="5.6"/>
    <x v="0"/>
    <s v="Ruidoso"/>
    <s v="No considerar"/>
    <x v="0"/>
  </r>
  <r>
    <n v="4982969"/>
    <s v="Beautiful room in Brooklyn"/>
    <x v="4268"/>
    <s v="Helida"/>
    <s v="318 Fenimore Street"/>
    <n v="11225"/>
    <x v="1"/>
    <s v="Prospect-Lefferts Gardens"/>
    <n v="4065833"/>
    <n v="-7395196"/>
    <x v="0"/>
    <x v="99"/>
    <x v="1"/>
    <n v="0"/>
    <d v="2017-10-30T00:00:00"/>
    <n v="4.8499999999999996"/>
    <n v="1"/>
    <n v="6.9"/>
    <x v="0"/>
    <s v="Ruidoso"/>
    <s v="No considerar"/>
    <x v="0"/>
  </r>
  <r>
    <n v="6091224"/>
    <s v="Sunny 1 Bedroom in Harlem!"/>
    <x v="4269"/>
    <s v="Dana"/>
    <s v="225 West 116th Street"/>
    <n v="10026"/>
    <x v="0"/>
    <s v="Harlem"/>
    <n v="4080386"/>
    <n v="-7395369"/>
    <x v="1"/>
    <x v="142"/>
    <x v="3"/>
    <n v="9"/>
    <d v="2019-01-02T00:00:00"/>
    <n v="0.18"/>
    <n v="1"/>
    <n v="5.6"/>
    <x v="0"/>
    <s v="Ruidoso"/>
    <s v="Dentro del presupuesto"/>
    <x v="0"/>
  </r>
  <r>
    <n v="1777197"/>
    <s v="( Hostal ) 1 full size Mattress (Top Bunk)"/>
    <x v="4270"/>
    <s v="Fernando"/>
    <s v="The Girard Queens Boulevard"/>
    <n v="11415"/>
    <x v="2"/>
    <s v="Forest Hills"/>
    <n v="4071697"/>
    <n v="-7383396"/>
    <x v="2"/>
    <x v="3"/>
    <x v="2"/>
    <n v="63"/>
    <d v="2019-05-19T00:00:00"/>
    <n v="0.91"/>
    <n v="5"/>
    <n v="6.24"/>
    <x v="0"/>
    <s v="Ruidoso"/>
    <s v="No considerar"/>
    <x v="0"/>
  </r>
  <r>
    <n v="567195"/>
    <s v="Beautiful Garden Duplex in Brooklyn"/>
    <x v="4271"/>
    <s v="Erin"/>
    <s v="346 Halsey Street"/>
    <n v="11216"/>
    <x v="1"/>
    <s v="Bedford-Stuyvesant"/>
    <n v="4068269"/>
    <n v="-7394004"/>
    <x v="1"/>
    <x v="5"/>
    <x v="2"/>
    <n v="3"/>
    <d v="2015-08-17T00:00:00"/>
    <n v="0.04"/>
    <n v="1"/>
    <n v="6.9"/>
    <x v="0"/>
    <s v="Ruidoso"/>
    <s v="No considerar"/>
    <x v="0"/>
  </r>
  <r>
    <n v="566911"/>
    <s v="Entire 1 Bedroom Apartment Flat Historic Bedstuy"/>
    <x v="4272"/>
    <s v="Sajjad"/>
    <s v="433 Hancock Street"/>
    <n v="11221"/>
    <x v="1"/>
    <s v="Bedford-Stuyvesant"/>
    <n v="4068411"/>
    <n v="-7393875"/>
    <x v="1"/>
    <x v="15"/>
    <x v="3"/>
    <n v="42"/>
    <d v="2019-05-28T00:00:00"/>
    <n v="0.49"/>
    <n v="1"/>
    <n v="6.9"/>
    <x v="0"/>
    <s v="Ruidoso"/>
    <s v="No considerar"/>
    <x v="0"/>
  </r>
  <r>
    <n v="4059620"/>
    <s v="Heart of Soho/Nolita"/>
    <x v="4273"/>
    <s v="Stara"/>
    <s v="Broadway-Lafayette Street Broadway"/>
    <n v="10003"/>
    <x v="0"/>
    <s v="SoHo"/>
    <n v="4072525"/>
    <n v="-7399636"/>
    <x v="1"/>
    <x v="27"/>
    <x v="6"/>
    <n v="167"/>
    <d v="2019-06-23T00:00:00"/>
    <n v="3.17"/>
    <n v="1"/>
    <n v="5.6"/>
    <x v="0"/>
    <s v="Ruidoso"/>
    <s v="No considerar"/>
    <x v="0"/>
  </r>
  <r>
    <n v="6000868"/>
    <s v="Charming Brownstone Apartment"/>
    <x v="4274"/>
    <s v="Maggie"/>
    <s v="197 Herkimer Street"/>
    <n v="11216"/>
    <x v="1"/>
    <s v="Bedford-Stuyvesant"/>
    <n v="4067955"/>
    <n v="-7394662"/>
    <x v="1"/>
    <x v="91"/>
    <x v="6"/>
    <n v="42"/>
    <d v="2019-02-09T00:00:00"/>
    <n v="0.82"/>
    <n v="1"/>
    <n v="6.9"/>
    <x v="0"/>
    <s v="Ruidoso"/>
    <s v="No considerar"/>
    <x v="0"/>
  </r>
  <r>
    <n v="4003515"/>
    <s v="Charming New York town house"/>
    <x v="4275"/>
    <s v="Martyn"/>
    <s v="68-12 65th Street"/>
    <n v="11385"/>
    <x v="2"/>
    <s v="Glendale"/>
    <n v="4070591"/>
    <n v="-7389264"/>
    <x v="0"/>
    <x v="45"/>
    <x v="6"/>
    <n v="46"/>
    <d v="2017-06-23T00:00:00"/>
    <n v="1.1499999999999999"/>
    <n v="5"/>
    <n v="6.24"/>
    <x v="0"/>
    <s v="Ruidoso"/>
    <s v="No considerar"/>
    <x v="0"/>
  </r>
  <r>
    <n v="566712"/>
    <s v="GREAT EAST VILLAGE LOCATION, ELEVATOR &amp; ROOFTOP!!!"/>
    <x v="4276"/>
    <s v="Marianna"/>
    <s v="547 549"/>
    <n v="10009"/>
    <x v="0"/>
    <s v="East Village"/>
    <n v="4072819"/>
    <n v="-7397933"/>
    <x v="0"/>
    <x v="162"/>
    <x v="1"/>
    <n v="115"/>
    <d v="2019-06-07T00:00:00"/>
    <n v="1.4"/>
    <n v="1"/>
    <n v="5.6"/>
    <x v="0"/>
    <s v="Ruidoso"/>
    <s v="No considerar"/>
    <x v="0"/>
  </r>
  <r>
    <n v="4500897"/>
    <s v="Cozy Brooklyn Apartment!"/>
    <x v="4277"/>
    <s v="Julia"/>
    <s v="5 Micieli Place"/>
    <n v="11218"/>
    <x v="1"/>
    <s v="Kensington"/>
    <n v="4064687"/>
    <n v="-7398182"/>
    <x v="1"/>
    <x v="89"/>
    <x v="7"/>
    <n v="6"/>
    <d v="2018-08-19T00:00:00"/>
    <n v="0.11"/>
    <n v="1"/>
    <n v="6.9"/>
    <x v="0"/>
    <s v="Ruidoso"/>
    <s v="No considerar"/>
    <x v="0"/>
  </r>
  <r>
    <n v="1453049"/>
    <s v="Studio Apt in the heart of Bushwick"/>
    <x v="4278"/>
    <s v="Alonzo"/>
    <s v="398 Knickerbocker Avenue"/>
    <n v="11237"/>
    <x v="1"/>
    <s v="Bushwick"/>
    <n v="4069979"/>
    <n v="-7392078"/>
    <x v="1"/>
    <x v="116"/>
    <x v="3"/>
    <n v="21"/>
    <d v="2019-01-02T00:00:00"/>
    <n v="0.28999999999999998"/>
    <n v="1"/>
    <n v="6.9"/>
    <x v="0"/>
    <s v="Ruidoso"/>
    <s v="Dentro del presupuesto"/>
    <x v="0"/>
  </r>
  <r>
    <n v="1983466"/>
    <s v="A Cozy Creative Room for Nomads"/>
    <x v="4279"/>
    <s v="Kalae"/>
    <s v="116 West 109th Street"/>
    <n v="10025"/>
    <x v="0"/>
    <s v="Upper West Side"/>
    <n v="4080168"/>
    <n v="-7396253"/>
    <x v="0"/>
    <x v="69"/>
    <x v="6"/>
    <n v="272"/>
    <d v="2019-06-16T00:00:00"/>
    <n v="4.0199999999999996"/>
    <n v="1"/>
    <n v="5.6"/>
    <x v="0"/>
    <s v="Ruidoso"/>
    <s v="No considerar"/>
    <x v="0"/>
  </r>
  <r>
    <n v="564751"/>
    <s v="Artist space for creative nomads."/>
    <x v="4279"/>
    <s v="Kalae"/>
    <s v="124 West 109th Street"/>
    <n v="10025"/>
    <x v="0"/>
    <s v="Upper West Side"/>
    <n v="4080165"/>
    <n v="-7396287"/>
    <x v="2"/>
    <x v="84"/>
    <x v="6"/>
    <n v="158"/>
    <d v="2019-05-05T00:00:00"/>
    <n v="1.91"/>
    <n v="1"/>
    <n v="5.6"/>
    <x v="0"/>
    <s v="Ruidoso"/>
    <s v="No considerar"/>
    <x v="0"/>
  </r>
  <r>
    <n v="564447"/>
    <s v="GREAT DEAL IN TIMES SQ./HK"/>
    <x v="4280"/>
    <s v="Matt"/>
    <s v="W 42 St / 8 Av West 42nd Street"/>
    <n v="10036"/>
    <x v="0"/>
    <s v="Hell's Kitchen"/>
    <n v="4075767"/>
    <n v="-7399034"/>
    <x v="1"/>
    <x v="98"/>
    <x v="1"/>
    <n v="195"/>
    <d v="2019-06-25T00:00:00"/>
    <n v="2.83"/>
    <n v="1"/>
    <n v="5.6"/>
    <x v="0"/>
    <s v="Ruidoso"/>
    <s v="No considerar"/>
    <x v="0"/>
  </r>
  <r>
    <n v="581180"/>
    <s v="Beautiful Fresh Studio for Sublet"/>
    <x v="4281"/>
    <s v="Dana"/>
    <s v="Bedford Zion Church of the Nazarene 550"/>
    <n v="11238"/>
    <x v="1"/>
    <s v="Clinton Hill"/>
    <n v="4068232"/>
    <n v="-7396501"/>
    <x v="1"/>
    <x v="4"/>
    <x v="11"/>
    <n v="63"/>
    <d v="2019-05-26T00:00:00"/>
    <n v="0.75"/>
    <n v="1"/>
    <n v="6.9"/>
    <x v="0"/>
    <s v="Ruidoso"/>
    <s v="No considerar"/>
    <x v="0"/>
  </r>
  <r>
    <n v="564049"/>
    <s v="Lovely Manhattan Apartment"/>
    <x v="4282"/>
    <s v="Mathilde"/>
    <s v="206 West 106th Street"/>
    <n v="10025"/>
    <x v="0"/>
    <s v="Upper West Side"/>
    <n v="4080053"/>
    <n v="-7396651"/>
    <x v="1"/>
    <x v="57"/>
    <x v="11"/>
    <n v="23"/>
    <d v="2017-02-15T00:00:00"/>
    <n v="0.27"/>
    <n v="1"/>
    <n v="5.6"/>
    <x v="0"/>
    <s v="Ruidoso"/>
    <s v="Dentro del presupuesto"/>
    <x v="0"/>
  </r>
  <r>
    <n v="2108635"/>
    <s v="One room/full floor in a Duplex"/>
    <x v="4283"/>
    <s v="Emilio"/>
    <s v="415 Lefferts Avenue"/>
    <n v="11225"/>
    <x v="1"/>
    <s v="Prospect-Lefferts Gardens"/>
    <n v="4066261"/>
    <n v="-7394673"/>
    <x v="0"/>
    <x v="19"/>
    <x v="3"/>
    <n v="0"/>
    <d v="2019-05-30T00:00:00"/>
    <n v="0.2"/>
    <n v="1"/>
    <n v="6.9"/>
    <x v="0"/>
    <s v="Ruidoso"/>
    <s v="No considerar"/>
    <x v="0"/>
  </r>
  <r>
    <n v="4405874"/>
    <s v="Master room super clean in Prospect Park!!!! :)"/>
    <x v="4284"/>
    <s v="Michelle"/>
    <s v="216 Lefferts Avenue"/>
    <n v="11225"/>
    <x v="1"/>
    <s v="Prospect-Lefferts Gardens"/>
    <n v="4066201"/>
    <n v="-7395414"/>
    <x v="0"/>
    <x v="46"/>
    <x v="3"/>
    <n v="12"/>
    <d v="2019-06-10T00:00:00"/>
    <n v="0.37"/>
    <n v="1"/>
    <n v="6.9"/>
    <x v="0"/>
    <s v="Ruidoso"/>
    <s v="Dentro del presupuesto"/>
    <x v="0"/>
  </r>
  <r>
    <n v="2446430"/>
    <s v="Comfy Room in Park Slope"/>
    <x v="4285"/>
    <s v="Devi"/>
    <s v="266 15th Street"/>
    <n v="11215"/>
    <x v="1"/>
    <s v="South Slope"/>
    <n v="4066443"/>
    <n v="-7398792"/>
    <x v="0"/>
    <x v="178"/>
    <x v="1"/>
    <n v="143"/>
    <d v="2019-06-04T00:00:00"/>
    <n v="2.41"/>
    <n v="1"/>
    <n v="6.9"/>
    <x v="0"/>
    <s v="Ruidoso"/>
    <s v="No considerar"/>
    <x v="0"/>
  </r>
  <r>
    <n v="2362357"/>
    <s v="Cozy Room in Park Slope"/>
    <x v="4285"/>
    <s v="Devi"/>
    <s v="268 15th Street"/>
    <n v="11215"/>
    <x v="1"/>
    <s v="South Slope"/>
    <n v="4066468"/>
    <n v="-7398777"/>
    <x v="0"/>
    <x v="36"/>
    <x v="1"/>
    <n v="126"/>
    <d v="2019-06-01T00:00:00"/>
    <n v="2.15"/>
    <n v="1"/>
    <n v="6.9"/>
    <x v="0"/>
    <s v="Ruidoso"/>
    <s v="No considerar"/>
    <x v="0"/>
  </r>
  <r>
    <n v="3979628"/>
    <s v="BR/Private Bath 10Mins to TIME SQ"/>
    <x v="4286"/>
    <s v="Mara"/>
    <s v="549 Manhattan Avenue"/>
    <n v="10027"/>
    <x v="0"/>
    <s v="Harlem"/>
    <n v="408095"/>
    <n v="-7395395"/>
    <x v="0"/>
    <x v="57"/>
    <x v="6"/>
    <n v="171"/>
    <d v="2019-06-16T00:00:00"/>
    <n v="2.93"/>
    <n v="1"/>
    <n v="5.6"/>
    <x v="0"/>
    <s v="Ruidoso"/>
    <s v="No considerar"/>
    <x v="0"/>
  </r>
  <r>
    <n v="2560559"/>
    <s v="Sunny Private Room Near Prospect Pk"/>
    <x v="4287"/>
    <s v="Daisy"/>
    <s v="Little Mission Church of God 923"/>
    <n v="11238"/>
    <x v="1"/>
    <s v="Crown Heights"/>
    <n v="4068027"/>
    <n v="-7396379"/>
    <x v="0"/>
    <x v="24"/>
    <x v="7"/>
    <n v="1"/>
    <d v="2016-01-03T00:00:00"/>
    <n v="0.02"/>
    <n v="1"/>
    <n v="6.9"/>
    <x v="0"/>
    <s v="Ruidoso"/>
    <s v="Dentro del presupuesto"/>
    <x v="0"/>
  </r>
  <r>
    <n v="1925519"/>
    <s v="Sublet: $490/Wk"/>
    <x v="4288"/>
    <s v="Amarie2131"/>
    <s v="Luggage Travel And Winter Accessories"/>
    <n v="10002"/>
    <x v="0"/>
    <s v="Lower East Side"/>
    <n v="407193"/>
    <n v="-7398986"/>
    <x v="0"/>
    <x v="15"/>
    <x v="1"/>
    <n v="1"/>
    <d v="2015-11-01T00:00:00"/>
    <n v="0.02"/>
    <n v="1"/>
    <n v="5.6"/>
    <x v="0"/>
    <s v="Ruidoso"/>
    <s v="No considerar"/>
    <x v="0"/>
  </r>
  <r>
    <n v="998423"/>
    <s v="Great space minutes from Manhattan!"/>
    <x v="4289"/>
    <s v="Casey"/>
    <s v="30-92 44th Street"/>
    <n v="11103"/>
    <x v="2"/>
    <s v="Astoria"/>
    <n v="407603"/>
    <n v="-7391395"/>
    <x v="0"/>
    <x v="3"/>
    <x v="3"/>
    <n v="19"/>
    <d v="2019-04-25T00:00:00"/>
    <n v="0.52"/>
    <n v="5"/>
    <n v="6.24"/>
    <x v="0"/>
    <s v="Ruidoso"/>
    <s v="No considerar"/>
    <x v="0"/>
  </r>
  <r>
    <n v="1106284"/>
    <s v="Modern Loft Space on Gramercy Park"/>
    <x v="4290"/>
    <s v="James"/>
    <s v="Barfly 244"/>
    <n v="10010"/>
    <x v="0"/>
    <s v="Gramercy"/>
    <n v="4073708"/>
    <n v="-7398455"/>
    <x v="1"/>
    <x v="21"/>
    <x v="3"/>
    <n v="23"/>
    <d v="2019-06-30T00:00:00"/>
    <n v="0.31"/>
    <n v="1"/>
    <n v="5.6"/>
    <x v="0"/>
    <s v="Ruidoso"/>
    <s v="No considerar"/>
    <x v="0"/>
  </r>
  <r>
    <n v="560406"/>
    <s v="Charming old school 1BR in C. Gardens Brooklyn"/>
    <x v="4291"/>
    <s v="Annie"/>
    <s v="79 Douglass Street"/>
    <n v="11231"/>
    <x v="1"/>
    <s v="Carroll Gardens"/>
    <n v="4068343"/>
    <n v="-7399189"/>
    <x v="1"/>
    <x v="11"/>
    <x v="3"/>
    <n v="1"/>
    <d v="2012-07-11T00:00:00"/>
    <n v="0.01"/>
    <n v="1"/>
    <n v="6.9"/>
    <x v="0"/>
    <s v="Ruidoso"/>
    <s v="No considerar"/>
    <x v="0"/>
  </r>
  <r>
    <n v="560078"/>
    <s v="Gorgeous Unique Garden-Terrace-Apt."/>
    <x v="4292"/>
    <s v="Vana"/>
    <s v="709 East 5th Street"/>
    <n v="10009"/>
    <x v="0"/>
    <s v="East Village"/>
    <n v="4072274"/>
    <n v="-7397934"/>
    <x v="1"/>
    <x v="154"/>
    <x v="0"/>
    <n v="85"/>
    <d v="2019-06-23T00:00:00"/>
    <n v="1.02"/>
    <n v="1"/>
    <n v="5.6"/>
    <x v="0"/>
    <s v="Ruidoso"/>
    <s v="No considerar"/>
    <x v="0"/>
  </r>
  <r>
    <n v="559511"/>
    <s v="Huge &amp; sunny 1BR apt in Greenpoint"/>
    <x v="4293"/>
    <s v="Jessica"/>
    <s v="101 Hausman Street"/>
    <n v="11222"/>
    <x v="1"/>
    <s v="Greenpoint"/>
    <n v="4072697"/>
    <n v="-7393921"/>
    <x v="1"/>
    <x v="61"/>
    <x v="2"/>
    <n v="40"/>
    <d v="2016-04-22T00:00:00"/>
    <n v="0.54"/>
    <n v="1"/>
    <n v="6.9"/>
    <x v="0"/>
    <s v="Ruidoso"/>
    <s v="No considerar"/>
    <x v="0"/>
  </r>
  <r>
    <n v="4549627"/>
    <s v="Large Room with Private Bathroom"/>
    <x v="4294"/>
    <s v="Charlotte"/>
    <s v="414 West 36th Street"/>
    <n v="10018"/>
    <x v="0"/>
    <s v="Hell's Kitchen"/>
    <n v="4075506"/>
    <n v="-7399622"/>
    <x v="0"/>
    <x v="67"/>
    <x v="3"/>
    <n v="0"/>
    <d v="2016-05-07T00:00:00"/>
    <n v="0.41"/>
    <n v="1"/>
    <n v="5.6"/>
    <x v="0"/>
    <s v="Ruidoso"/>
    <s v="No considerar"/>
    <x v="0"/>
  </r>
  <r>
    <n v="2744185"/>
    <s v="PRIVATE, GIGANTIC full floor loft w/priv bath"/>
    <x v="4295"/>
    <s v="Sandy"/>
    <s v="210 West 137th Street"/>
    <n v="10030"/>
    <x v="0"/>
    <s v="Harlem"/>
    <n v="4081677"/>
    <n v="-7394371"/>
    <x v="0"/>
    <x v="91"/>
    <x v="0"/>
    <n v="89"/>
    <d v="2019-05-28T00:00:00"/>
    <n v="1.41"/>
    <n v="1"/>
    <n v="5.6"/>
    <x v="0"/>
    <s v="Ruidoso"/>
    <s v="No considerar"/>
    <x v="0"/>
  </r>
  <r>
    <n v="2816152"/>
    <s v="Bright/Sunny/1block from Bedfordsub"/>
    <x v="4296"/>
    <s v="Jerome"/>
    <s v="Driggs Avenue &amp; Union Avenue Driggs Avenue"/>
    <n v="11211"/>
    <x v="1"/>
    <s v="Greenpoint"/>
    <n v="407202"/>
    <n v="-7395191"/>
    <x v="0"/>
    <x v="5"/>
    <x v="7"/>
    <n v="25"/>
    <d v="2017-11-12T00:00:00"/>
    <n v="0.42"/>
    <n v="1"/>
    <n v="6.9"/>
    <x v="0"/>
    <s v="Ruidoso"/>
    <s v="No considerar"/>
    <x v="0"/>
  </r>
  <r>
    <n v="1264695"/>
    <s v="Classy Penthouse with Amazing View!"/>
    <x v="4297"/>
    <s v="Ray"/>
    <s v="406 8th Avenue"/>
    <n v="10001"/>
    <x v="0"/>
    <s v="Chelsea"/>
    <n v="4074984"/>
    <n v="-7399482"/>
    <x v="1"/>
    <x v="332"/>
    <x v="0"/>
    <n v="106"/>
    <d v="2019-06-18T00:00:00"/>
    <n v="1.51"/>
    <n v="2"/>
    <n v="5.7"/>
    <x v="0"/>
    <s v="Ruidoso"/>
    <s v="No considerar"/>
    <x v="0"/>
  </r>
  <r>
    <n v="1113125"/>
    <s v="Huge 1br - tons of light - williamsburg"/>
    <x v="4298"/>
    <s v="David"/>
    <s v="184 Mott Street"/>
    <n v="10012"/>
    <x v="0"/>
    <s v="Nolita"/>
    <n v="4072068"/>
    <n v="-7399576"/>
    <x v="1"/>
    <x v="109"/>
    <x v="1"/>
    <n v="23"/>
    <d v="2018-07-23T00:00:00"/>
    <n v="0.46"/>
    <n v="1"/>
    <n v="5.6"/>
    <x v="0"/>
    <s v="Ruidoso"/>
    <s v="No considerar"/>
    <x v="0"/>
  </r>
  <r>
    <n v="5298458"/>
    <s v="Upper West SIDE,Washington bridge,Time Square 30'"/>
    <x v="4299"/>
    <s v="Seb"/>
    <s v="619 West 187th Street"/>
    <n v="10040"/>
    <x v="0"/>
    <s v="Washington Heights"/>
    <n v="4085341"/>
    <n v="-7393181"/>
    <x v="1"/>
    <x v="71"/>
    <x v="11"/>
    <n v="3"/>
    <d v="2017-12-26T00:00:00"/>
    <n v="0.06"/>
    <n v="1"/>
    <n v="5.6"/>
    <x v="0"/>
    <s v="Ruidoso"/>
    <s v="Dentro del presupuesto"/>
    <x v="0"/>
  </r>
  <r>
    <n v="5569464"/>
    <s v="Sun-filled apartment in Greenpoint "/>
    <x v="4300"/>
    <s v="Alienor"/>
    <s v="653 Morgan Avenue"/>
    <n v="11222"/>
    <x v="1"/>
    <s v="Greenpoint"/>
    <n v="4072658"/>
    <n v="-7394031"/>
    <x v="1"/>
    <x v="0"/>
    <x v="1"/>
    <n v="0"/>
    <d v="2016-07-18T00:00:00"/>
    <n v="3.29"/>
    <n v="1"/>
    <n v="6.9"/>
    <x v="0"/>
    <s v="Ruidoso"/>
    <s v="No considerar"/>
    <x v="0"/>
  </r>
  <r>
    <n v="781486"/>
    <s v="Spacious room in historic house"/>
    <x v="4301"/>
    <s v="Libertad"/>
    <s v="Storage Post 211"/>
    <n v="10454"/>
    <x v="3"/>
    <s v="Port Morris"/>
    <n v="4080461"/>
    <n v="-7392276"/>
    <x v="0"/>
    <x v="28"/>
    <x v="0"/>
    <n v="86"/>
    <d v="2017-12-12T00:00:00"/>
    <n v="1.1299999999999999"/>
    <n v="5"/>
    <n v="7.84"/>
    <x v="0"/>
    <s v="Ruidoso"/>
    <s v="No considerar"/>
    <x v="0"/>
  </r>
  <r>
    <n v="1994398"/>
    <s v="Spring and Summer in New York - Near Central Park"/>
    <x v="4302"/>
    <s v="Nadia"/>
    <s v="Central Park Tower 225"/>
    <n v="10019"/>
    <x v="0"/>
    <s v="Midtown"/>
    <n v="4076663"/>
    <n v="-7398069"/>
    <x v="1"/>
    <x v="177"/>
    <x v="2"/>
    <n v="19"/>
    <d v="2019-06-12T00:00:00"/>
    <n v="0.33"/>
    <n v="1"/>
    <n v="5.7"/>
    <x v="0"/>
    <s v="Ruidoso"/>
    <s v="No considerar"/>
    <x v="0"/>
  </r>
  <r>
    <n v="3869398"/>
    <s v="private Greenpoint apt"/>
    <x v="4303"/>
    <s v="Kory"/>
    <s v="179 Green Street"/>
    <n v="11222"/>
    <x v="1"/>
    <s v="Greenpoint"/>
    <n v="4073385"/>
    <n v="-7395418"/>
    <x v="1"/>
    <x v="3"/>
    <x v="1"/>
    <n v="42"/>
    <d v="2019-06-18T00:00:00"/>
    <n v="0.72"/>
    <n v="1"/>
    <n v="6.9"/>
    <x v="0"/>
    <s v="Ruidoso"/>
    <s v="No considerar"/>
    <x v="0"/>
  </r>
  <r>
    <n v="4782243"/>
    <s v="Charming LES studio w/ BBQ patio"/>
    <x v="4304"/>
    <s v="Miriam"/>
    <s v="The Allen Hotel 88"/>
    <n v="10002"/>
    <x v="0"/>
    <s v="Lower East Side"/>
    <n v="4071801"/>
    <n v="-7399078"/>
    <x v="1"/>
    <x v="26"/>
    <x v="1"/>
    <n v="5"/>
    <d v="2016-05-22T00:00:00"/>
    <n v="0.09"/>
    <n v="1"/>
    <n v="5.6"/>
    <x v="0"/>
    <s v="Ruidoso"/>
    <s v="No considerar"/>
    <x v="0"/>
  </r>
  <r>
    <n v="2116940"/>
    <s v="Sunny, Modern Open 1BR "/>
    <x v="4305"/>
    <s v="Stephen"/>
    <s v="139 Chrystie Street"/>
    <n v="10002"/>
    <x v="0"/>
    <s v="Lower East Side"/>
    <n v="4071973"/>
    <n v="-7399338"/>
    <x v="1"/>
    <x v="8"/>
    <x v="6"/>
    <n v="4"/>
    <d v="2016-11-05T00:00:00"/>
    <n v="0.06"/>
    <n v="1"/>
    <n v="5.6"/>
    <x v="0"/>
    <s v="Ruidoso"/>
    <s v="No considerar"/>
    <x v="0"/>
  </r>
  <r>
    <n v="552519"/>
    <s v="Brooklyn Amazing 2bedrm Luxury Apt"/>
    <x v="4306"/>
    <s v="Maurice"/>
    <s v="George V. Brower Public School 289 900"/>
    <n v="11213"/>
    <x v="1"/>
    <s v="Crown Heights"/>
    <n v="4067356"/>
    <n v="-739425"/>
    <x v="1"/>
    <x v="115"/>
    <x v="1"/>
    <n v="215"/>
    <d v="2019-06-16T00:00:00"/>
    <n v="2.5499999999999998"/>
    <n v="1"/>
    <n v="6.9"/>
    <x v="0"/>
    <s v="Ruidoso"/>
    <s v="No considerar"/>
    <x v="0"/>
  </r>
  <r>
    <n v="1755844"/>
    <s v="Brooklyn Stunning Event Space."/>
    <x v="4306"/>
    <s v="Maurice"/>
    <s v="203 Troy Avenue"/>
    <n v="11213"/>
    <x v="1"/>
    <s v="Crown Heights"/>
    <n v="4067247"/>
    <n v="-7393616"/>
    <x v="1"/>
    <x v="20"/>
    <x v="1"/>
    <n v="9"/>
    <d v="2019-03-30T00:00:00"/>
    <n v="0.25"/>
    <n v="1"/>
    <n v="7"/>
    <x v="0"/>
    <s v="Ruidoso"/>
    <s v="No considerar"/>
    <x v="0"/>
  </r>
  <r>
    <n v="416557"/>
    <s v="All Charm: Lush Garden, Huge Kitchen + Quiet"/>
    <x v="4307"/>
    <s v="Jasmine"/>
    <s v="44 Russell Street"/>
    <n v="11222"/>
    <x v="1"/>
    <s v="Greenpoint"/>
    <n v="4072212"/>
    <n v="-7394389"/>
    <x v="1"/>
    <x v="137"/>
    <x v="13"/>
    <n v="39"/>
    <d v="2019-03-13T00:00:00"/>
    <n v="0.47"/>
    <n v="1"/>
    <n v="6.9"/>
    <x v="0"/>
    <s v="Ruidoso"/>
    <s v="No considerar"/>
    <x v="0"/>
  </r>
  <r>
    <n v="552141"/>
    <s v="Historic sundrenched apt of the Lower East Side"/>
    <x v="4308"/>
    <s v="Greg"/>
    <s v="245 Broome Street"/>
    <n v="10002"/>
    <x v="0"/>
    <s v="Lower East Side"/>
    <n v="4071788"/>
    <n v="-7398975"/>
    <x v="1"/>
    <x v="111"/>
    <x v="1"/>
    <n v="45"/>
    <d v="2019-06-08T00:00:00"/>
    <n v="0.62"/>
    <n v="1"/>
    <n v="5.6"/>
    <x v="0"/>
    <s v="Ruidoso"/>
    <s v="No considerar"/>
    <x v="0"/>
  </r>
  <r>
    <n v="1360791"/>
    <s v="Renovated Big Private Room # 3"/>
    <x v="4309"/>
    <s v="Masud"/>
    <s v="766 Jamaica Avenue"/>
    <n v="11208"/>
    <x v="1"/>
    <s v="Cypress Hills"/>
    <n v="4068822"/>
    <n v="-738759"/>
    <x v="0"/>
    <x v="65"/>
    <x v="8"/>
    <n v="91"/>
    <d v="2019-06-24T00:00:00"/>
    <n v="1.25"/>
    <n v="1"/>
    <n v="6.9"/>
    <x v="0"/>
    <s v="Ruidoso"/>
    <s v="Dentro del presupuesto"/>
    <x v="0"/>
  </r>
  <r>
    <n v="582272"/>
    <s v="Privet Room in Greenpoint +Backyard *location"/>
    <x v="4310"/>
    <s v="Raziel"/>
    <s v="126 Nassau Avenue"/>
    <n v="11222"/>
    <x v="1"/>
    <s v="Greenpoint"/>
    <n v="4072437"/>
    <n v="-7394847"/>
    <x v="0"/>
    <x v="3"/>
    <x v="2"/>
    <n v="1"/>
    <d v="2018-11-13T00:00:00"/>
    <n v="0.13"/>
    <n v="1"/>
    <n v="6.9"/>
    <x v="0"/>
    <s v="Ruidoso"/>
    <s v="No considerar"/>
    <x v="0"/>
  </r>
  <r>
    <n v="2081394"/>
    <s v="Apartment-NYC-LES-Lower East Side"/>
    <x v="4311"/>
    <s v="Adrien"/>
    <s v="97 Attorney Street"/>
    <n v="10002"/>
    <x v="0"/>
    <s v="Lower East Side"/>
    <n v="4071864"/>
    <n v="-7398496"/>
    <x v="1"/>
    <x v="98"/>
    <x v="1"/>
    <n v="2"/>
    <d v="2015-07-13T00:00:00"/>
    <n v="0.04"/>
    <n v="1"/>
    <n v="5.6"/>
    <x v="0"/>
    <s v="Ruidoso"/>
    <s v="No considerar"/>
    <x v="0"/>
  </r>
  <r>
    <n v="550777"/>
    <s v="Lrg1Bdrm, Terrace w/ Cent.Park View"/>
    <x v="4312"/>
    <s v="Kathleen"/>
    <s v="Frederick Douglas Playground Amsterdam Avenue"/>
    <n v="10025"/>
    <x v="0"/>
    <s v="Upper West Side"/>
    <n v="407964"/>
    <n v="-739675"/>
    <x v="1"/>
    <x v="78"/>
    <x v="0"/>
    <n v="25"/>
    <d v="2019-06-10T00:00:00"/>
    <n v="0.3"/>
    <n v="1"/>
    <n v="5.6"/>
    <x v="0"/>
    <s v="Ruidoso"/>
    <s v="No considerar"/>
    <x v="0"/>
  </r>
  <r>
    <n v="550653"/>
    <s v="Sun Fill Room in a Spacious Apt"/>
    <x v="4313"/>
    <s v="Huxley"/>
    <s v="Arrow Linen Supply 467"/>
    <n v="11215"/>
    <x v="1"/>
    <s v="Windsor Terrace"/>
    <n v="406599"/>
    <n v="-7398279"/>
    <x v="0"/>
    <x v="70"/>
    <x v="16"/>
    <n v="6"/>
    <d v="2018-09-30T00:00:00"/>
    <n v="0.32"/>
    <n v="1"/>
    <n v="6.9"/>
    <x v="0"/>
    <s v="Ruidoso"/>
    <s v="No considerar"/>
    <x v="0"/>
  </r>
  <r>
    <n v="4097279"/>
    <s v="A room with a window"/>
    <x v="4314"/>
    <s v="Alexa"/>
    <s v="344 East 14th Street"/>
    <n v="10003"/>
    <x v="0"/>
    <s v="East Village"/>
    <n v="4073131"/>
    <n v="-7398321"/>
    <x v="0"/>
    <x v="49"/>
    <x v="6"/>
    <n v="0"/>
    <d v="2019-06-22T00:00:00"/>
    <n v="4.0999999999999996"/>
    <n v="1"/>
    <n v="5.6"/>
    <x v="0"/>
    <s v="Ruidoso"/>
    <s v="No considerar"/>
    <x v="0"/>
  </r>
  <r>
    <n v="4756125"/>
    <s v="HabitaciÃ³n muy soleada en Bushwick!"/>
    <x v="4315"/>
    <s v="Vicky"/>
    <s v="281 Linden Street"/>
    <n v="11237"/>
    <x v="1"/>
    <s v="Bushwick"/>
    <n v="406984"/>
    <n v="-7391476"/>
    <x v="0"/>
    <x v="75"/>
    <x v="1"/>
    <n v="0"/>
    <d v="2015-07-02T00:00:00"/>
    <n v="4.07"/>
    <n v="1"/>
    <n v="6.9"/>
    <x v="0"/>
    <s v="Ruidoso"/>
    <s v="No considerar"/>
    <x v="0"/>
  </r>
  <r>
    <n v="549873"/>
    <s v="1 BR with garden--East Village"/>
    <x v="4316"/>
    <s v="James"/>
    <s v="150 East 7th Street"/>
    <n v="10009"/>
    <x v="0"/>
    <s v="East Village"/>
    <n v="4072564"/>
    <n v="-7398252"/>
    <x v="1"/>
    <x v="11"/>
    <x v="6"/>
    <n v="5"/>
    <d v="2015-05-25T00:00:00"/>
    <n v="0.09"/>
    <n v="1"/>
    <n v="5.6"/>
    <x v="0"/>
    <s v="Ruidoso"/>
    <s v="No considerar"/>
    <x v="0"/>
  </r>
  <r>
    <n v="3674757"/>
    <s v="Cozy Vintage Artist Flat(Williamsburg/Bushwick)"/>
    <x v="4317"/>
    <s v="Drew &amp; Kristen"/>
    <s v="722 DeKalb Avenue"/>
    <n v="11216"/>
    <x v="1"/>
    <s v="Bedford-Stuyvesant"/>
    <n v="406916"/>
    <n v="-7394714"/>
    <x v="0"/>
    <x v="143"/>
    <x v="6"/>
    <n v="145"/>
    <d v="2019-06-02T00:00:00"/>
    <n v="2.42"/>
    <n v="1"/>
    <n v="6.9"/>
    <x v="0"/>
    <s v="Ruidoso"/>
    <s v="No considerar"/>
    <x v="0"/>
  </r>
  <r>
    <n v="548184"/>
    <s v="Cozy Room in GREENPOINT Apt. YeY"/>
    <x v="4318"/>
    <s v="Yonatan"/>
    <s v="Nassau Avenue (G) Manhattan Avenue"/>
    <n v="11222"/>
    <x v="1"/>
    <s v="Greenpoint"/>
    <n v="4072515"/>
    <n v="-7395153"/>
    <x v="0"/>
    <x v="27"/>
    <x v="1"/>
    <n v="0"/>
    <d v="2015-11-18T00:00:00"/>
    <n v="0.24"/>
    <n v="1"/>
    <n v="6.9"/>
    <x v="0"/>
    <s v="Ruidoso"/>
    <s v="No considerar"/>
    <x v="0"/>
  </r>
  <r>
    <n v="547830"/>
    <s v="Brooklyn Summer Sublet-Ditmas Park"/>
    <x v="4319"/>
    <s v="Kristin"/>
    <s v="567 Ocean Avenue"/>
    <n v="11226"/>
    <x v="1"/>
    <s v="Flatbush"/>
    <n v="4064882"/>
    <n v="-739605"/>
    <x v="1"/>
    <x v="46"/>
    <x v="0"/>
    <n v="0"/>
    <d v="2018-08-18T00:00:00"/>
    <n v="4.13"/>
    <n v="1"/>
    <n v="6.9"/>
    <x v="0"/>
    <s v="Ruidoso"/>
    <s v="No considerar"/>
    <x v="0"/>
  </r>
  <r>
    <n v="1303850"/>
    <s v="Private spacious studio"/>
    <x v="4320"/>
    <s v="Ikk"/>
    <s v="Riverside Drive Morningside Heights"/>
    <n v="10115"/>
    <x v="0"/>
    <s v="Morningside Heights"/>
    <n v="4080777"/>
    <n v="-7396703"/>
    <x v="1"/>
    <x v="187"/>
    <x v="6"/>
    <n v="1"/>
    <d v="2018-10-27T00:00:00"/>
    <n v="0.12"/>
    <n v="1"/>
    <n v="5.6"/>
    <x v="0"/>
    <s v="Ruidoso"/>
    <s v="No considerar"/>
    <x v="0"/>
  </r>
  <r>
    <n v="550288"/>
    <s v="Cozy Upper East Side 1 Bedroom"/>
    <x v="4321"/>
    <s v="Brian"/>
    <s v="328 East 91st Street"/>
    <n v="10128"/>
    <x v="0"/>
    <s v="Upper East Side"/>
    <n v="4078024"/>
    <n v="-7394813"/>
    <x v="1"/>
    <x v="23"/>
    <x v="3"/>
    <n v="16"/>
    <d v="2019-02-12T00:00:00"/>
    <n v="0.2"/>
    <n v="1"/>
    <n v="5.6"/>
    <x v="0"/>
    <s v="Ruidoso"/>
    <s v="No considerar"/>
    <x v="0"/>
  </r>
  <r>
    <n v="6370773"/>
    <s v="Best Location - HUGE 2 bedroom by Times Square!"/>
    <x v="4322"/>
    <s v="Michael Shane"/>
    <s v="793 9th Avenue"/>
    <n v="10019"/>
    <x v="0"/>
    <s v="Hell's Kitchen"/>
    <n v="4076521"/>
    <n v="-7398776"/>
    <x v="1"/>
    <x v="6"/>
    <x v="0"/>
    <n v="63"/>
    <d v="2019-06-20T00:00:00"/>
    <n v="1.25"/>
    <n v="1"/>
    <n v="5.6"/>
    <x v="0"/>
    <s v="Ruidoso"/>
    <s v="No considerar"/>
    <x v="0"/>
  </r>
  <r>
    <n v="841484"/>
    <s v="cozy charming apt - Lower East Side"/>
    <x v="4323"/>
    <s v="Andrew"/>
    <s v="The Clemente Suffolk Street"/>
    <n v="10002"/>
    <x v="0"/>
    <s v="Lower East Side"/>
    <n v="4071892"/>
    <n v="-7398627"/>
    <x v="1"/>
    <x v="91"/>
    <x v="0"/>
    <n v="50"/>
    <d v="2019-06-30T00:00:00"/>
    <n v="0.63"/>
    <n v="1"/>
    <n v="5.6"/>
    <x v="0"/>
    <s v="Ruidoso"/>
    <s v="No considerar"/>
    <x v="0"/>
  </r>
  <r>
    <n v="2611869"/>
    <s v="LRG 1 Bdrm w/office and backyard"/>
    <x v="4324"/>
    <s v="Hedia"/>
    <s v="220A Saint Nicholas Avenue"/>
    <n v="11237"/>
    <x v="1"/>
    <s v="Bushwick"/>
    <n v="4070318"/>
    <n v="-7391462"/>
    <x v="1"/>
    <x v="100"/>
    <x v="12"/>
    <n v="0"/>
    <d v="2016-01-31T00:00:00"/>
    <n v="3.16"/>
    <n v="1"/>
    <n v="6.9"/>
    <x v="0"/>
    <s v="Ruidoso"/>
    <s v="No considerar"/>
    <x v="0"/>
  </r>
  <r>
    <n v="6422511"/>
    <s v="My Little Guest Apartment"/>
    <x v="4325"/>
    <s v="Linda"/>
    <s v="45-19 Bowne Street"/>
    <n v="11355"/>
    <x v="2"/>
    <s v="Flushing"/>
    <n v="4075348"/>
    <n v="-7381785"/>
    <x v="1"/>
    <x v="49"/>
    <x v="6"/>
    <n v="204"/>
    <d v="2019-06-24T00:00:00"/>
    <n v="4.05"/>
    <n v="5"/>
    <n v="6.24"/>
    <x v="0"/>
    <s v="Ruidoso"/>
    <s v="No considerar"/>
    <x v="0"/>
  </r>
  <r>
    <n v="546383"/>
    <s v="My Little Guest Room in Flushing"/>
    <x v="4325"/>
    <s v="Linda"/>
    <s v="43-06 Smart Street"/>
    <n v="11355"/>
    <x v="2"/>
    <s v="Flushing"/>
    <n v="4075578"/>
    <n v="-7381948"/>
    <x v="0"/>
    <x v="59"/>
    <x v="1"/>
    <n v="474"/>
    <d v="2019-05-25T00:00:00"/>
    <n v="5.53"/>
    <n v="5"/>
    <n v="6.24"/>
    <x v="0"/>
    <s v="Ruidoso"/>
    <s v="No considerar"/>
    <x v="0"/>
  </r>
  <r>
    <n v="544331"/>
    <s v="1 corner bedroom with lots of light"/>
    <x v="4326"/>
    <s v="Srdjan"/>
    <s v="1571 York Avenue"/>
    <n v="10028"/>
    <x v="0"/>
    <s v="Upper East Side"/>
    <n v="4077424"/>
    <n v="-7394839"/>
    <x v="1"/>
    <x v="7"/>
    <x v="10"/>
    <n v="16"/>
    <d v="2018-08-07T00:00:00"/>
    <n v="0.2"/>
    <n v="1"/>
    <n v="5.6"/>
    <x v="0"/>
    <s v="Ruidoso"/>
    <s v="No considerar"/>
    <x v="0"/>
  </r>
  <r>
    <n v="951365"/>
    <s v="Bushwick/Ridgewood aprtmt w parking"/>
    <x v="4327"/>
    <s v="Alice"/>
    <s v="1883 Hart Street"/>
    <n v="11385"/>
    <x v="2"/>
    <s v="Ridgewood"/>
    <n v="407099"/>
    <n v="-7391509"/>
    <x v="1"/>
    <x v="89"/>
    <x v="6"/>
    <n v="74"/>
    <d v="2019-05-19T00:00:00"/>
    <n v="0.96"/>
    <n v="5"/>
    <n v="6.24"/>
    <x v="0"/>
    <s v="Ruidoso"/>
    <s v="No considerar"/>
    <x v="0"/>
  </r>
  <r>
    <n v="680225"/>
    <s v="Large private bedroom in house, Bushwick/Ridgewood"/>
    <x v="4327"/>
    <s v="Alice"/>
    <s v="310 Onderdonk Avenue"/>
    <n v="11385"/>
    <x v="2"/>
    <s v="Ridgewood"/>
    <n v="4070866"/>
    <n v="-7391537"/>
    <x v="0"/>
    <x v="70"/>
    <x v="6"/>
    <n v="1"/>
    <d v="2018-01-03T00:00:00"/>
    <n v="0.05"/>
    <n v="5"/>
    <n v="6.24"/>
    <x v="0"/>
    <s v="Ruidoso"/>
    <s v="No considerar"/>
    <x v="0"/>
  </r>
  <r>
    <n v="2249928"/>
    <s v="Super Bowl Wknd! 3-Bedroom Apt UWS"/>
    <x v="4328"/>
    <s v="Sam"/>
    <s v="170 West 83rd Street"/>
    <n v="10024"/>
    <x v="0"/>
    <s v="Upper West Side"/>
    <n v="4078574"/>
    <n v="-739764"/>
    <x v="1"/>
    <x v="148"/>
    <x v="1"/>
    <n v="0"/>
    <d v="2015-09-01T00:00:00"/>
    <n v="3.86"/>
    <n v="2"/>
    <n v="5.8"/>
    <x v="0"/>
    <s v="Ruidoso"/>
    <s v="No considerar"/>
    <x v="0"/>
  </r>
  <r>
    <n v="544039"/>
    <s v="Luxury 2-bdrm w Piano &amp; Gym"/>
    <x v="4329"/>
    <s v="Greta"/>
    <s v="715 46th Street"/>
    <n v="11220"/>
    <x v="1"/>
    <s v="Sunset Park"/>
    <n v="4064437"/>
    <n v="-7400304"/>
    <x v="1"/>
    <x v="61"/>
    <x v="12"/>
    <n v="0"/>
    <d v="2019-02-02T00:00:00"/>
    <n v="0.37"/>
    <n v="1"/>
    <n v="6.9"/>
    <x v="0"/>
    <s v="Ruidoso"/>
    <s v="No considerar"/>
    <x v="0"/>
  </r>
  <r>
    <n v="1885714"/>
    <s v="Nice Bedroom in Central Bushwick!"/>
    <x v="4330"/>
    <s v="David"/>
    <s v="415 Bleecker Street"/>
    <n v="11237"/>
    <x v="1"/>
    <s v="Bushwick"/>
    <n v="4070343"/>
    <n v="-7391343"/>
    <x v="0"/>
    <x v="131"/>
    <x v="1"/>
    <n v="38"/>
    <d v="2019-05-25T00:00:00"/>
    <n v="0.55000000000000004"/>
    <n v="1"/>
    <n v="6.9"/>
    <x v="0"/>
    <s v="Ruidoso"/>
    <s v="No considerar"/>
    <x v="0"/>
  </r>
  <r>
    <n v="5679129"/>
    <s v="1 Bedroom Apt in Tree Line Block"/>
    <x v="4331"/>
    <s v="Iki"/>
    <s v="McDonald's 1531"/>
    <n v="11216"/>
    <x v="1"/>
    <s v="Bedford-Stuyvesant"/>
    <n v="4068024"/>
    <n v="-7393987"/>
    <x v="1"/>
    <x v="28"/>
    <x v="12"/>
    <n v="0"/>
    <d v="2015-09-15T00:00:00"/>
    <n v="2.12"/>
    <n v="1"/>
    <n v="6.9"/>
    <x v="0"/>
    <s v="Ruidoso"/>
    <s v="No considerar"/>
    <x v="0"/>
  </r>
  <r>
    <n v="1331960"/>
    <s v="ARTSY &amp; CONVENIENT in Williamsburg."/>
    <x v="4332"/>
    <s v="Savannah"/>
    <s v="29 Spencer Street"/>
    <n v="11205"/>
    <x v="1"/>
    <s v="Bedford-Stuyvesant"/>
    <n v="4069811"/>
    <n v="-7395557"/>
    <x v="1"/>
    <x v="155"/>
    <x v="0"/>
    <n v="38"/>
    <d v="2019-06-30T00:00:00"/>
    <n v="0.54"/>
    <n v="1"/>
    <n v="6.9"/>
    <x v="0"/>
    <s v="Ruidoso"/>
    <s v="No considerar"/>
    <x v="0"/>
  </r>
  <r>
    <n v="4745212"/>
    <s v="Bright &amp; Spacious  in Williamsburg"/>
    <x v="4333"/>
    <s v="Sila"/>
    <s v="Bedford Avenue North 7th Street"/>
    <n v="11211"/>
    <x v="1"/>
    <s v="Williamsburg"/>
    <n v="4071717"/>
    <n v="-7395688"/>
    <x v="1"/>
    <x v="5"/>
    <x v="0"/>
    <n v="1"/>
    <d v="2016-01-03T00:00:00"/>
    <n v="0.02"/>
    <n v="1"/>
    <n v="6.9"/>
    <x v="0"/>
    <s v="Ruidoso"/>
    <s v="No considerar"/>
    <x v="0"/>
  </r>
  <r>
    <n v="4329728"/>
    <s v="Spacious room with view in Chelsea"/>
    <x v="4334"/>
    <s v="Rahul"/>
    <s v="235 9th Avenue"/>
    <n v="10001"/>
    <x v="0"/>
    <s v="Chelsea"/>
    <n v="4074751"/>
    <n v="-7400086"/>
    <x v="0"/>
    <x v="7"/>
    <x v="13"/>
    <n v="20"/>
    <d v="2018-01-01T00:00:00"/>
    <n v="0.36"/>
    <n v="1"/>
    <n v="5.6"/>
    <x v="0"/>
    <s v="Ruidoso"/>
    <s v="No considerar"/>
    <x v="0"/>
  </r>
  <r>
    <n v="2084817"/>
    <s v="Huge Bedroom at Downtown Manhattan"/>
    <x v="4335"/>
    <s v="Luna"/>
    <s v="271 South Street"/>
    <n v="10002"/>
    <x v="0"/>
    <s v="Lower East Side"/>
    <n v="4071044"/>
    <n v="-7398756"/>
    <x v="0"/>
    <x v="186"/>
    <x v="1"/>
    <n v="16"/>
    <d v="2018-02-28T00:00:00"/>
    <n v="0.75"/>
    <n v="1"/>
    <n v="5.6"/>
    <x v="0"/>
    <s v="Ruidoso"/>
    <s v="No considerar"/>
    <x v="0"/>
  </r>
  <r>
    <n v="540489"/>
    <s v="Large + Bright private bedroom in NoLiTa"/>
    <x v="4336"/>
    <s v="Anton"/>
    <s v="369 Broome Street"/>
    <n v="10013"/>
    <x v="0"/>
    <s v="Little Italy"/>
    <n v="4072006"/>
    <n v="-7399579"/>
    <x v="0"/>
    <x v="76"/>
    <x v="13"/>
    <n v="18"/>
    <d v="2019-01-20T00:00:00"/>
    <n v="0.21"/>
    <n v="1"/>
    <n v="5.6"/>
    <x v="0"/>
    <s v="Ruidoso"/>
    <s v="Dentro del presupuesto"/>
    <x v="0"/>
  </r>
  <r>
    <n v="540057"/>
    <s v="Stylish Uptown Westside Apt."/>
    <x v="4337"/>
    <s v="Kareem"/>
    <s v="600 West 142nd Street"/>
    <n v="10031"/>
    <x v="0"/>
    <s v="Harlem"/>
    <n v="4082445"/>
    <n v="-7395243"/>
    <x v="1"/>
    <x v="115"/>
    <x v="1"/>
    <n v="102"/>
    <d v="2019-06-13T00:00:00"/>
    <n v="1.19"/>
    <n v="1"/>
    <n v="5.6"/>
    <x v="0"/>
    <s v="Ruidoso"/>
    <s v="No considerar"/>
    <x v="0"/>
  </r>
  <r>
    <n v="553862"/>
    <s v="Bedroom, kitchen and private garden"/>
    <x v="4338"/>
    <s v="Steve"/>
    <s v="652 Baltic Street"/>
    <n v="11217"/>
    <x v="1"/>
    <s v="Park Slope"/>
    <n v="4067981"/>
    <n v="-7397967"/>
    <x v="0"/>
    <x v="101"/>
    <x v="6"/>
    <n v="23"/>
    <d v="2018-10-08T00:00:00"/>
    <n v="0.27"/>
    <n v="1"/>
    <n v="6.9"/>
    <x v="0"/>
    <s v="Ruidoso"/>
    <s v="No considerar"/>
    <x v="0"/>
  </r>
  <r>
    <n v="538590"/>
    <s v="cozy 2bedroomAPART 10min to MIDTOWN"/>
    <x v="4339"/>
    <s v="De &amp; Claudia"/>
    <s v="Bank of America 31-81"/>
    <n v="11103"/>
    <x v="2"/>
    <s v="Astoria"/>
    <n v="4075919"/>
    <n v="-7391836"/>
    <x v="1"/>
    <x v="5"/>
    <x v="0"/>
    <n v="74"/>
    <d v="2019-05-15T00:00:00"/>
    <n v="0.87"/>
    <n v="5"/>
    <n v="6.24"/>
    <x v="0"/>
    <s v="Ruidoso"/>
    <s v="No considerar"/>
    <x v="0"/>
  </r>
  <r>
    <n v="538344"/>
    <s v="East Village Oasis!  1Bd Apt"/>
    <x v="4340"/>
    <s v="David"/>
    <s v="196 Avenue A"/>
    <n v="10009"/>
    <x v="0"/>
    <s v="East Village"/>
    <n v="4072924"/>
    <n v="-7398113"/>
    <x v="1"/>
    <x v="63"/>
    <x v="6"/>
    <n v="160"/>
    <d v="2019-06-11T00:00:00"/>
    <n v="2.31"/>
    <n v="1"/>
    <n v="5.6"/>
    <x v="0"/>
    <s v="Ruidoso"/>
    <s v="No considerar"/>
    <x v="0"/>
  </r>
  <r>
    <n v="3112872"/>
    <s v="Sunny Studio Near Central Park"/>
    <x v="4341"/>
    <s v="Meredith"/>
    <s v="The Dorchester 155"/>
    <n v="10023"/>
    <x v="0"/>
    <s v="Upper West Side"/>
    <n v="4077573"/>
    <n v="-7398264"/>
    <x v="1"/>
    <x v="73"/>
    <x v="6"/>
    <n v="8"/>
    <d v="2015-06-21T00:00:00"/>
    <n v="0.13"/>
    <n v="1"/>
    <n v="5.6"/>
    <x v="0"/>
    <s v="Ruidoso"/>
    <s v="No considerar"/>
    <x v="0"/>
  </r>
  <r>
    <n v="602070"/>
    <s v="Amazing Greenpoint/WBurg, BRKLN 1BR"/>
    <x v="4342"/>
    <s v="Zach"/>
    <s v="544 Manhattan Avenue"/>
    <n v="11222"/>
    <x v="1"/>
    <s v="Greenpoint"/>
    <n v="4072188"/>
    <n v="-7394963"/>
    <x v="1"/>
    <x v="186"/>
    <x v="2"/>
    <n v="38"/>
    <d v="2019-05-06T00:00:00"/>
    <n v="0.45"/>
    <n v="1"/>
    <n v="6.9"/>
    <x v="0"/>
    <s v="Ruidoso"/>
    <s v="No considerar"/>
    <x v="0"/>
  </r>
  <r>
    <n v="539350"/>
    <s v="Hell's Kitchen Musician's Hideaway"/>
    <x v="4343"/>
    <s v="Stefanie"/>
    <s v="650 10th Avenue"/>
    <n v="10036"/>
    <x v="0"/>
    <s v="Hell's Kitchen"/>
    <n v="4076184"/>
    <n v="-7399334"/>
    <x v="1"/>
    <x v="302"/>
    <x v="6"/>
    <n v="43"/>
    <d v="2018-09-14T00:00:00"/>
    <n v="0.51"/>
    <n v="1"/>
    <n v="5.6"/>
    <x v="0"/>
    <s v="Ruidoso"/>
    <s v="No considerar"/>
    <x v="0"/>
  </r>
  <r>
    <n v="5112761"/>
    <s v="Master bedroom in Williamsburg"/>
    <x v="4344"/>
    <s v="Renan"/>
    <s v="126 Skillman Avenue"/>
    <n v="11211"/>
    <x v="1"/>
    <s v="Williamsburg"/>
    <n v="4071577"/>
    <n v="-7394604"/>
    <x v="0"/>
    <x v="11"/>
    <x v="0"/>
    <n v="0"/>
    <d v="2016-04-25T00:00:00"/>
    <n v="0.13"/>
    <n v="1"/>
    <n v="6.9"/>
    <x v="0"/>
    <s v="Ruidoso"/>
    <s v="No considerar"/>
    <x v="0"/>
  </r>
  <r>
    <n v="1141120"/>
    <s v="Beautiful stylish one bedroom home with balcony."/>
    <x v="4345"/>
    <s v="Elon"/>
    <s v="139 Jackson Street"/>
    <n v="11211"/>
    <x v="1"/>
    <s v="Williamsburg"/>
    <n v="4071666"/>
    <n v="-7394552"/>
    <x v="1"/>
    <x v="48"/>
    <x v="0"/>
    <n v="60"/>
    <d v="2019-06-15T00:00:00"/>
    <n v="1.19"/>
    <n v="1"/>
    <n v="6.9"/>
    <x v="0"/>
    <s v="Ruidoso"/>
    <s v="No considerar"/>
    <x v="0"/>
  </r>
  <r>
    <n v="2791758"/>
    <s v="Bright Modern Room with Balcony and City Views"/>
    <x v="4346"/>
    <s v="Chris"/>
    <s v="42 Powers Street"/>
    <n v="11211"/>
    <x v="1"/>
    <s v="Williamsburg"/>
    <n v="4071173"/>
    <n v="-7394955"/>
    <x v="0"/>
    <x v="64"/>
    <x v="0"/>
    <n v="115"/>
    <d v="2019-07-01T00:00:00"/>
    <n v="2.83"/>
    <n v="1"/>
    <n v="6.9"/>
    <x v="0"/>
    <s v="Ruidoso"/>
    <s v="No considerar"/>
    <x v="0"/>
  </r>
  <r>
    <n v="536578"/>
    <s v="Nice and clean private space in Bklyn loft."/>
    <x v="4347"/>
    <s v="Fabrizio"/>
    <s v="356 Menahan Street"/>
    <n v="11237"/>
    <x v="1"/>
    <s v="Bushwick"/>
    <n v="407014"/>
    <n v="-7391333"/>
    <x v="0"/>
    <x v="86"/>
    <x v="10"/>
    <n v="19"/>
    <d v="2019-06-20T00:00:00"/>
    <n v="0.27"/>
    <n v="1"/>
    <n v="6.9"/>
    <x v="0"/>
    <s v="Ruidoso"/>
    <s v="Dentro del presupuesto"/>
    <x v="0"/>
  </r>
  <r>
    <n v="772362"/>
    <s v="TIMES SQ/THEATRE DIST STUDIO"/>
    <x v="4348"/>
    <s v="Frank"/>
    <s v="656 9th Avenue"/>
    <n v="10036"/>
    <x v="0"/>
    <s v="Hell's Kitchen"/>
    <n v="4076078"/>
    <n v="-7399076"/>
    <x v="1"/>
    <x v="47"/>
    <x v="0"/>
    <n v="276"/>
    <d v="2019-07-06T00:00:00"/>
    <n v="3.44"/>
    <n v="1"/>
    <n v="5.6"/>
    <x v="0"/>
    <s v="Ruidoso"/>
    <s v="No considerar"/>
    <x v="0"/>
  </r>
  <r>
    <n v="535352"/>
    <s v="Upper West Side 1-bedroom"/>
    <x v="4349"/>
    <s v="Dawn"/>
    <s v="PlantShed New York Flowers 723"/>
    <n v="10025"/>
    <x v="0"/>
    <s v="Upper West Side"/>
    <n v="4079358"/>
    <n v="-7397043"/>
    <x v="1"/>
    <x v="147"/>
    <x v="0"/>
    <n v="36"/>
    <d v="2019-07-02T00:00:00"/>
    <n v="0.5"/>
    <n v="1"/>
    <n v="5.6"/>
    <x v="0"/>
    <s v="Ruidoso"/>
    <s v="No considerar"/>
    <x v="0"/>
  </r>
  <r>
    <n v="4986843"/>
    <s v="Amazing Loft/ Bed-Stuy/ Full Cleaning Service."/>
    <x v="4350"/>
    <s v="Marc-Antoine"/>
    <s v="416 Halsey Street"/>
    <n v="11233"/>
    <x v="1"/>
    <s v="Bedford-Stuyvesant"/>
    <n v="4068301"/>
    <n v="-7393738"/>
    <x v="1"/>
    <x v="61"/>
    <x v="11"/>
    <n v="2"/>
    <d v="2018-12-21T00:00:00"/>
    <n v="0.18"/>
    <n v="1"/>
    <n v="6.9"/>
    <x v="0"/>
    <s v="Ruidoso"/>
    <s v="No considerar"/>
    <x v="0"/>
  </r>
  <r>
    <n v="533927"/>
    <s v="Large NYC Chelsea Studio - King Bed"/>
    <x v="4351"/>
    <s v="Michael"/>
    <s v="23rd Street 7th Avenue"/>
    <n v="10001"/>
    <x v="0"/>
    <s v="Chelsea"/>
    <n v="4074403"/>
    <n v="-7399581"/>
    <x v="1"/>
    <x v="41"/>
    <x v="3"/>
    <n v="153"/>
    <d v="2019-06-24T00:00:00"/>
    <n v="2.0299999999999998"/>
    <n v="1"/>
    <n v="5.6"/>
    <x v="0"/>
    <s v="Ruidoso"/>
    <s v="No considerar"/>
    <x v="0"/>
  </r>
  <r>
    <n v="1812111"/>
    <s v="Spacious Parkside View Bedroom"/>
    <x v="4352"/>
    <s v="Jennifer"/>
    <s v="418 Saint Nicholas Avenue"/>
    <n v="10027"/>
    <x v="0"/>
    <s v="Harlem"/>
    <n v="408145"/>
    <n v="-7394962"/>
    <x v="0"/>
    <x v="123"/>
    <x v="1"/>
    <n v="1"/>
    <d v="2015-11-16T00:00:00"/>
    <n v="0.02"/>
    <n v="1"/>
    <n v="5.6"/>
    <x v="0"/>
    <s v="Ruidoso"/>
    <s v="No considerar"/>
    <x v="0"/>
  </r>
  <r>
    <n v="533168"/>
    <s v="Spacious Nolita 2 Bd w/roof garden"/>
    <x v="4353"/>
    <s v="Olivia"/>
    <s v="198 Elizabeth Street"/>
    <n v="10012"/>
    <x v="0"/>
    <s v="Nolita"/>
    <n v="4072184"/>
    <n v="-739944"/>
    <x v="1"/>
    <x v="111"/>
    <x v="11"/>
    <n v="92"/>
    <d v="2019-06-08T00:00:00"/>
    <n v="1.0900000000000001"/>
    <n v="1"/>
    <n v="5.6"/>
    <x v="0"/>
    <s v="Ruidoso"/>
    <s v="No considerar"/>
    <x v="0"/>
  </r>
  <r>
    <n v="764052"/>
    <s v="1 Bedroom Apartment in quiet area."/>
    <x v="4354"/>
    <s v="Sabrina"/>
    <s v="44952 24th Avenue"/>
    <n v="11105"/>
    <x v="2"/>
    <s v="Ditmars Steinway"/>
    <n v="4077466"/>
    <n v="-7391807"/>
    <x v="1"/>
    <x v="271"/>
    <x v="0"/>
    <n v="1"/>
    <d v="2016-12-27T00:00:00"/>
    <n v="0.03"/>
    <n v="5"/>
    <n v="6.14"/>
    <x v="0"/>
    <s v="Ruidoso"/>
    <s v="No considerar"/>
    <x v="0"/>
  </r>
  <r>
    <n v="531258"/>
    <s v="1 BR Village - 30 day+ stay"/>
    <x v="4355"/>
    <s v="Alexandra"/>
    <s v="Washington Square Village Greenwich Village"/>
    <n v="10281"/>
    <x v="0"/>
    <s v="Greenwich Village"/>
    <n v="407311"/>
    <n v="-7399913"/>
    <x v="1"/>
    <x v="47"/>
    <x v="11"/>
    <n v="19"/>
    <d v="2018-10-15T00:00:00"/>
    <n v="0.23"/>
    <n v="1"/>
    <n v="5.6"/>
    <x v="0"/>
    <s v="Ruidoso"/>
    <s v="No considerar"/>
    <x v="0"/>
  </r>
  <r>
    <n v="530431"/>
    <s v="Bright, Renovated 1BR in Brownstone"/>
    <x v="4356"/>
    <s v="Larah"/>
    <s v="2026 Adam Clayton Powell Jr. Boulevard"/>
    <n v="10027"/>
    <x v="0"/>
    <s v="Harlem"/>
    <n v="4080654"/>
    <n v="-7395019"/>
    <x v="1"/>
    <x v="32"/>
    <x v="0"/>
    <n v="194"/>
    <d v="2019-07-04T00:00:00"/>
    <n v="2.42"/>
    <n v="1"/>
    <n v="5.6"/>
    <x v="0"/>
    <s v="Ruidoso"/>
    <s v="No considerar"/>
    <x v="0"/>
  </r>
  <r>
    <n v="2994478"/>
    <s v="â˜† Central Park - Home Away From Home"/>
    <x v="4357"/>
    <s v="Lane"/>
    <s v="2249 Broadway"/>
    <n v="10024"/>
    <x v="0"/>
    <s v="Upper West Side"/>
    <n v="4078504"/>
    <n v="-7397959"/>
    <x v="0"/>
    <x v="7"/>
    <x v="0"/>
    <n v="40"/>
    <d v="2019-05-16T00:00:00"/>
    <n v="1.48"/>
    <n v="1"/>
    <n v="5.6"/>
    <x v="0"/>
    <s v="Ruidoso"/>
    <s v="No considerar"/>
    <x v="0"/>
  </r>
  <r>
    <n v="530247"/>
    <s v="â˜† Home Away From Home &lt;3 of NYC! â˜† 2BR ENTIRE HOME"/>
    <x v="4357"/>
    <s v="Lane"/>
    <s v="2204 Broadway"/>
    <n v="10024"/>
    <x v="0"/>
    <s v="Upper West Side"/>
    <n v="4078339"/>
    <n v="-7398003"/>
    <x v="1"/>
    <x v="21"/>
    <x v="3"/>
    <n v="2"/>
    <d v="2014-06-28T00:00:00"/>
    <n v="0.03"/>
    <n v="1"/>
    <n v="5.6"/>
    <x v="0"/>
    <s v="Ruidoso"/>
    <s v="No considerar"/>
    <x v="0"/>
  </r>
  <r>
    <n v="878142"/>
    <s v="Serene 1BR+Garden+Goldfish Pond+Cook's Kitchen"/>
    <x v="4358"/>
    <s v="Alana"/>
    <s v="43 Devoe Street"/>
    <n v="11211"/>
    <x v="1"/>
    <s v="Williamsburg"/>
    <n v="4071335"/>
    <n v="-739496"/>
    <x v="1"/>
    <x v="17"/>
    <x v="3"/>
    <n v="4"/>
    <d v="2018-10-25T00:00:00"/>
    <n v="0.42"/>
    <n v="1"/>
    <n v="6.9"/>
    <x v="0"/>
    <s v="Ruidoso"/>
    <s v="No considerar"/>
    <x v="0"/>
  </r>
  <r>
    <n v="1408914"/>
    <s v="Modern, Art Deco Chelsea Studio"/>
    <x v="4359"/>
    <s v="Arsen"/>
    <s v="112 West 21st Street"/>
    <n v="10011"/>
    <x v="0"/>
    <s v="Chelsea"/>
    <n v="4074206"/>
    <n v="-7399499"/>
    <x v="1"/>
    <x v="17"/>
    <x v="0"/>
    <n v="0"/>
    <d v="2019-03-10T00:00:00"/>
    <n v="0.06"/>
    <n v="1"/>
    <n v="5.6"/>
    <x v="0"/>
    <s v="Ruidoso"/>
    <s v="No considerar"/>
    <x v="0"/>
  </r>
  <r>
    <n v="4622869"/>
    <s v="Huge LES 3 BD 3 BA Elevator + Patio"/>
    <x v="4360"/>
    <s v="Rose"/>
    <s v="56 Hester Street"/>
    <n v="10002"/>
    <x v="0"/>
    <s v="Chinatown"/>
    <n v="407157"/>
    <n v="-7399094"/>
    <x v="1"/>
    <x v="234"/>
    <x v="6"/>
    <n v="122"/>
    <d v="2019-06-15T00:00:00"/>
    <n v="2.2400000000000002"/>
    <n v="1"/>
    <n v="5.7"/>
    <x v="0"/>
    <s v="Ruidoso"/>
    <s v="No considerar"/>
    <x v="0"/>
  </r>
  <r>
    <n v="4649468"/>
    <s v="BRIGHT!-STEPS TO PARK!-SUBWAY OUTSIDE!-FITS 4!"/>
    <x v="4361"/>
    <s v="Lia"/>
    <s v="242 East 72nd Street"/>
    <n v="10021"/>
    <x v="0"/>
    <s v="Upper East Side"/>
    <n v="4076904"/>
    <n v="-7395902"/>
    <x v="1"/>
    <x v="23"/>
    <x v="12"/>
    <n v="20"/>
    <d v="2019-06-20T00:00:00"/>
    <n v="0.37"/>
    <n v="1"/>
    <n v="5.6"/>
    <x v="0"/>
    <s v="Ruidoso"/>
    <s v="No considerar"/>
    <x v="0"/>
  </r>
  <r>
    <n v="568661"/>
    <s v="Bright, Airy Loft Apt in Bushwick"/>
    <x v="4362"/>
    <s v="Jason"/>
    <s v="27 Saint Nicholas Avenue"/>
    <n v="11237"/>
    <x v="1"/>
    <s v="Bushwick"/>
    <n v="4070779"/>
    <n v="-7392129"/>
    <x v="1"/>
    <x v="59"/>
    <x v="15"/>
    <n v="32"/>
    <d v="2019-06-10T00:00:00"/>
    <n v="0.4"/>
    <n v="1"/>
    <n v="6.9"/>
    <x v="0"/>
    <s v="Ruidoso"/>
    <s v="No considerar"/>
    <x v="0"/>
  </r>
  <r>
    <n v="527076"/>
    <s v="Great 1BR, 1BaR in Lux Bldg w Pool"/>
    <x v="4363"/>
    <s v="Kyle"/>
    <s v="Concord East 64th Street"/>
    <n v="10021"/>
    <x v="0"/>
    <s v="Upper East Side"/>
    <n v="4076413"/>
    <n v="-7396227"/>
    <x v="1"/>
    <x v="91"/>
    <x v="6"/>
    <n v="0"/>
    <d v="2017-12-11T00:00:00"/>
    <n v="0.16"/>
    <n v="1"/>
    <n v="5.6"/>
    <x v="0"/>
    <s v="Ruidoso"/>
    <s v="No considerar"/>
    <x v="0"/>
  </r>
  <r>
    <n v="526923"/>
    <s v="Come stay in super comfy and cozy!"/>
    <x v="4364"/>
    <s v="Lisbeth"/>
    <s v="69th Regiment Armory 68"/>
    <n v="10010"/>
    <x v="0"/>
    <s v="Flatiron District"/>
    <n v="4074129"/>
    <n v="-7398374"/>
    <x v="1"/>
    <x v="219"/>
    <x v="0"/>
    <n v="26"/>
    <d v="2019-06-15T00:00:00"/>
    <n v="0.32"/>
    <n v="1"/>
    <n v="5.6"/>
    <x v="0"/>
    <s v="Ruidoso"/>
    <s v="No considerar"/>
    <x v="0"/>
  </r>
  <r>
    <n v="4484620"/>
    <s v="Large Sunny Private Room in 2BR steps from subway"/>
    <x v="4365"/>
    <s v="Sarah"/>
    <s v="220 North 6th Street"/>
    <n v="11211"/>
    <x v="1"/>
    <s v="Williamsburg"/>
    <n v="4071594"/>
    <n v="-7395649"/>
    <x v="0"/>
    <x v="9"/>
    <x v="6"/>
    <n v="15"/>
    <d v="2018-03-23T00:00:00"/>
    <n v="0.28999999999999998"/>
    <n v="1"/>
    <n v="6.9"/>
    <x v="0"/>
    <s v="Ruidoso"/>
    <s v="No considerar"/>
    <x v="0"/>
  </r>
  <r>
    <n v="5918356"/>
    <s v="Heart of times square Best location"/>
    <x v="4366"/>
    <s v="Arturo"/>
    <s v="Grace 48 Deli &amp; Grocery 791"/>
    <n v="10019"/>
    <x v="0"/>
    <s v="Hell's Kitchen"/>
    <n v="4076115"/>
    <n v="-7398707"/>
    <x v="1"/>
    <x v="0"/>
    <x v="7"/>
    <n v="4"/>
    <d v="2018-02-19T00:00:00"/>
    <n v="0.08"/>
    <n v="1"/>
    <n v="5.6"/>
    <x v="0"/>
    <s v="Ruidoso"/>
    <s v="No considerar"/>
    <x v="0"/>
  </r>
  <r>
    <n v="2371794"/>
    <s v="Master bedroom in historic house"/>
    <x v="4367"/>
    <s v="Rip"/>
    <s v="543 Canal Street"/>
    <n v="10013"/>
    <x v="0"/>
    <s v="SoHo"/>
    <n v="4072541"/>
    <n v="-7401015"/>
    <x v="0"/>
    <x v="28"/>
    <x v="0"/>
    <n v="30"/>
    <d v="2019-01-02T00:00:00"/>
    <n v="0.48"/>
    <n v="1"/>
    <n v="5.6"/>
    <x v="0"/>
    <s v="Ruidoso"/>
    <s v="No considerar"/>
    <x v="0"/>
  </r>
  <r>
    <n v="525523"/>
    <s v="Comfortable Private Room in Upper Manhattan 2BR"/>
    <x v="4368"/>
    <s v="Kim"/>
    <s v="21 East 127th Street"/>
    <n v="10035"/>
    <x v="0"/>
    <s v="East Harlem"/>
    <n v="4080762"/>
    <n v="-7394017"/>
    <x v="0"/>
    <x v="19"/>
    <x v="6"/>
    <n v="16"/>
    <d v="2018-07-04T00:00:00"/>
    <n v="0.62"/>
    <n v="1"/>
    <n v="5.6"/>
    <x v="0"/>
    <s v="Ruidoso"/>
    <s v="No considerar"/>
    <x v="0"/>
  </r>
  <r>
    <n v="741354"/>
    <s v="Simple and cozy place on the beach"/>
    <x v="4369"/>
    <s v="Ella"/>
    <s v="Corbin Place Brooklyn"/>
    <n v="11235"/>
    <x v="1"/>
    <s v="Brighton Beach"/>
    <n v="4057728"/>
    <n v="-7395362"/>
    <x v="1"/>
    <x v="72"/>
    <x v="11"/>
    <n v="21"/>
    <d v="2017-04-18T00:00:00"/>
    <n v="0.26"/>
    <n v="1"/>
    <n v="6.9"/>
    <x v="0"/>
    <s v="Ruidoso"/>
    <s v="No considerar"/>
    <x v="0"/>
  </r>
  <r>
    <n v="1281257"/>
    <s v="1BR LUXURY PENTHOUSE MODERN CONDO"/>
    <x v="4370"/>
    <s v="Elena"/>
    <s v="40 Wall Street 40"/>
    <n v="10005"/>
    <x v="0"/>
    <s v="Financial District"/>
    <n v="4070735"/>
    <n v="-7400971"/>
    <x v="1"/>
    <x v="314"/>
    <x v="2"/>
    <n v="18"/>
    <d v="2018-10-13T00:00:00"/>
    <n v="0.28999999999999998"/>
    <n v="1"/>
    <n v="5.6"/>
    <x v="0"/>
    <s v="Ruidoso"/>
    <s v="No considerar"/>
    <x v="0"/>
  </r>
  <r>
    <n v="526520"/>
    <s v="Large light-filled Apt in Brooklyn"/>
    <x v="4371"/>
    <s v="Eleanor"/>
    <s v="158 Prospect Place"/>
    <n v="11238"/>
    <x v="1"/>
    <s v="Prospect Heights"/>
    <n v="4067786"/>
    <n v="-7397166"/>
    <x v="0"/>
    <x v="86"/>
    <x v="6"/>
    <n v="0"/>
    <d v="2015-08-17T00:00:00"/>
    <n v="0.06"/>
    <n v="1"/>
    <n v="6.9"/>
    <x v="0"/>
    <s v="Ruidoso"/>
    <s v="No considerar"/>
    <x v="0"/>
  </r>
  <r>
    <n v="523123"/>
    <s v="Tranquility &amp; convenience in Bklyn"/>
    <x v="4372"/>
    <s v="Carl"/>
    <s v="402 Prospect Avenue"/>
    <n v="11215"/>
    <x v="1"/>
    <s v="South Slope"/>
    <n v="4066051"/>
    <n v="-7398495"/>
    <x v="1"/>
    <x v="184"/>
    <x v="2"/>
    <n v="19"/>
    <d v="2018-12-30T00:00:00"/>
    <n v="0.23"/>
    <n v="1"/>
    <n v="7"/>
    <x v="0"/>
    <s v="Ruidoso"/>
    <s v="No considerar"/>
    <x v="0"/>
  </r>
  <r>
    <n v="6054194"/>
    <s v="Bright, Clean 1 Bd 2 Blks to Trains"/>
    <x v="4373"/>
    <s v="Collin"/>
    <s v="United States Postal Service 35th Street"/>
    <n v="11101"/>
    <x v="2"/>
    <s v="Astoria"/>
    <n v="4075673"/>
    <n v="-739253"/>
    <x v="1"/>
    <x v="0"/>
    <x v="0"/>
    <n v="3"/>
    <d v="2015-06-11T00:00:00"/>
    <n v="0.06"/>
    <n v="5"/>
    <n v="6.24"/>
    <x v="0"/>
    <s v="Ruidoso"/>
    <s v="No considerar"/>
    <x v="0"/>
  </r>
  <r>
    <n v="6582467"/>
    <s v="Entire 1 Bedroom Apt"/>
    <x v="4374"/>
    <s v="Megan"/>
    <s v="356 1st Street"/>
    <n v="11215"/>
    <x v="1"/>
    <s v="Park Slope"/>
    <n v="4067326"/>
    <n v="-7398077"/>
    <x v="1"/>
    <x v="8"/>
    <x v="7"/>
    <n v="1"/>
    <d v="2015-07-01T00:00:00"/>
    <n v="0.02"/>
    <n v="1"/>
    <n v="6.9"/>
    <x v="0"/>
    <s v="Ruidoso"/>
    <s v="No considerar"/>
    <x v="0"/>
  </r>
  <r>
    <n v="4651486"/>
    <s v="Prospect Park 2BR Near MANHATTAN!!!"/>
    <x v="4375"/>
    <s v="Anthony"/>
    <s v="188 Parkside Avenue"/>
    <n v="11226"/>
    <x v="1"/>
    <s v="Prospect-Lefferts Gardens"/>
    <n v="40655"/>
    <n v="-7396109"/>
    <x v="1"/>
    <x v="81"/>
    <x v="0"/>
    <n v="56"/>
    <d v="2019-06-16T00:00:00"/>
    <n v="2.42"/>
    <n v="1"/>
    <n v="6.9"/>
    <x v="0"/>
    <s v="Ruidoso"/>
    <s v="No considerar"/>
    <x v="0"/>
  </r>
  <r>
    <n v="6292893"/>
    <s v="Great East Village Studio"/>
    <x v="4376"/>
    <s v="Jonas"/>
    <s v="Kenkeleba Sculpture Garden East 3rd Street"/>
    <n v="10009"/>
    <x v="0"/>
    <s v="East Village"/>
    <n v="4072232"/>
    <n v="-7398289"/>
    <x v="1"/>
    <x v="61"/>
    <x v="0"/>
    <n v="6"/>
    <d v="2016-11-06T00:00:00"/>
    <n v="0.12"/>
    <n v="1"/>
    <n v="5.6"/>
    <x v="0"/>
    <s v="Ruidoso"/>
    <s v="No considerar"/>
    <x v="0"/>
  </r>
  <r>
    <n v="521038"/>
    <s v="Cozy room in  2 bedrm apt in amazing Harlem!"/>
    <x v="4377"/>
    <s v="Ghislaine"/>
    <s v="2860 Frederick Douglass Boulevard"/>
    <n v="10039"/>
    <x v="0"/>
    <s v="Harlem"/>
    <n v="4082749"/>
    <n v="-739382"/>
    <x v="0"/>
    <x v="89"/>
    <x v="7"/>
    <n v="8"/>
    <d v="2012-12-25T00:00:00"/>
    <n v="0.09"/>
    <n v="1"/>
    <n v="5.6"/>
    <x v="0"/>
    <s v="Ruidoso"/>
    <s v="No considerar"/>
    <x v="0"/>
  </r>
  <r>
    <n v="521018"/>
    <s v="1BR Loft in Brooklyn"/>
    <x v="4378"/>
    <s v="Brendan"/>
    <s v="117 Ryerson Street"/>
    <n v="11205"/>
    <x v="1"/>
    <s v="Clinton Hill"/>
    <n v="4069432"/>
    <n v="-7396481"/>
    <x v="1"/>
    <x v="23"/>
    <x v="12"/>
    <n v="3"/>
    <d v="2016-04-28T00:00:00"/>
    <n v="0.04"/>
    <n v="1"/>
    <n v="6.9"/>
    <x v="0"/>
    <s v="Ruidoso"/>
    <s v="No considerar"/>
    <x v="0"/>
  </r>
  <r>
    <n v="857696"/>
    <s v="PRIVATE LARGE-MODERN-CLEAN master bedroom"/>
    <x v="4379"/>
    <s v="Sergio"/>
    <s v="152 East 122nd Street"/>
    <n v="10035"/>
    <x v="0"/>
    <s v="East Harlem"/>
    <n v="4080215"/>
    <n v="-7393889"/>
    <x v="0"/>
    <x v="266"/>
    <x v="1"/>
    <n v="4"/>
    <d v="2019-06-26T00:00:00"/>
    <n v="0.1"/>
    <n v="1"/>
    <n v="5.6"/>
    <x v="0"/>
    <s v="Ruidoso"/>
    <s v="No considerar"/>
    <x v="0"/>
  </r>
  <r>
    <n v="1941094"/>
    <s v="XLARGE-Modern-clean master bedroom"/>
    <x v="4379"/>
    <s v="Sergio"/>
    <s v="55 East 124th Street"/>
    <n v="10035"/>
    <x v="0"/>
    <s v="East Harlem"/>
    <n v="4080447"/>
    <n v="-7394034"/>
    <x v="0"/>
    <x v="19"/>
    <x v="11"/>
    <n v="0"/>
    <d v="2019-01-01T00:00:00"/>
    <n v="0.02"/>
    <n v="1"/>
    <n v="5.6"/>
    <x v="0"/>
    <s v="Ruidoso"/>
    <s v="No considerar"/>
    <x v="0"/>
  </r>
  <r>
    <n v="1221517"/>
    <s v="Private Room (Cozy &amp; Clean) Manhattan NYC"/>
    <x v="4379"/>
    <s v="Sergio"/>
    <s v="1754 Park Avenue"/>
    <n v="10035"/>
    <x v="0"/>
    <s v="East Harlem"/>
    <n v="408035"/>
    <n v="-7394041"/>
    <x v="0"/>
    <x v="147"/>
    <x v="11"/>
    <n v="4"/>
    <d v="2018-07-01T00:00:00"/>
    <n v="0.09"/>
    <n v="1"/>
    <n v="5.6"/>
    <x v="0"/>
    <s v="Ruidoso"/>
    <s v="Dentro del presupuesto"/>
    <x v="0"/>
  </r>
  <r>
    <n v="1180157"/>
    <s v="PRIVATE ROOM (BRIGHT &amp; CLEAN) Manhattan NYC"/>
    <x v="4379"/>
    <s v="Sergio"/>
    <s v="100 East 123rd Street"/>
    <n v="10035"/>
    <x v="0"/>
    <s v="East Harlem"/>
    <n v="4080393"/>
    <n v="-7394046"/>
    <x v="0"/>
    <x v="29"/>
    <x v="11"/>
    <n v="2"/>
    <d v="2017-08-12T00:00:00"/>
    <n v="0.03"/>
    <n v="1"/>
    <n v="5.6"/>
    <x v="0"/>
    <s v="Ruidoso"/>
    <s v="Dentro del presupuesto"/>
    <x v="0"/>
  </r>
  <r>
    <n v="4403928"/>
    <s v="Modern Apt Close to Manhattan"/>
    <x v="4380"/>
    <s v="Marina"/>
    <s v="1726 Woodbine Street"/>
    <n v="11385"/>
    <x v="2"/>
    <s v="Ridgewood"/>
    <n v="4070216"/>
    <n v="-7390716"/>
    <x v="0"/>
    <x v="56"/>
    <x v="0"/>
    <n v="45"/>
    <d v="2019-06-15T00:00:00"/>
    <n v="0.88"/>
    <n v="5"/>
    <n v="6.24"/>
    <x v="0"/>
    <s v="Ruidoso"/>
    <s v="No considerar"/>
    <x v="0"/>
  </r>
  <r>
    <n v="5811500"/>
    <s v="Cozy Nest 15 Minutes from Manhattan"/>
    <x v="4380"/>
    <s v="Marina"/>
    <s v="790 Seneca Avenue"/>
    <n v="11385"/>
    <x v="2"/>
    <s v="Ridgewood"/>
    <n v="4070152"/>
    <n v="-7390568"/>
    <x v="0"/>
    <x v="139"/>
    <x v="0"/>
    <n v="47"/>
    <d v="2019-05-20T00:00:00"/>
    <n v="0.93"/>
    <n v="5"/>
    <n v="6.24"/>
    <x v="0"/>
    <s v="Ruidoso"/>
    <s v="No considerar"/>
    <x v="0"/>
  </r>
  <r>
    <n v="791452"/>
    <s v="Jazzy condo in Riverdale -fresh grown veggies"/>
    <x v="4381"/>
    <s v="Claudia"/>
    <s v="3804 Greystone Avenue"/>
    <n v="10463"/>
    <x v="3"/>
    <s v="Fieldston"/>
    <n v="4088757"/>
    <n v="-7390522"/>
    <x v="1"/>
    <x v="28"/>
    <x v="1"/>
    <n v="25"/>
    <d v="2019-07-05T00:00:00"/>
    <n v="0.67"/>
    <n v="5"/>
    <n v="7.84"/>
    <x v="0"/>
    <s v="Ruidoso"/>
    <s v="No considerar"/>
    <x v="0"/>
  </r>
  <r>
    <n v="3942731"/>
    <s v="Top Floor Doorman Apt-Water Views"/>
    <x v="4382"/>
    <s v="Laura"/>
    <s v="2 South End Avenue"/>
    <n v="10280"/>
    <x v="0"/>
    <s v="Battery Park City"/>
    <n v="4070797"/>
    <n v="-7401693"/>
    <x v="1"/>
    <x v="41"/>
    <x v="2"/>
    <n v="7"/>
    <d v="2015-12-31T00:00:00"/>
    <n v="0.12"/>
    <n v="1"/>
    <n v="5.6"/>
    <x v="0"/>
    <s v="Ruidoso"/>
    <s v="No considerar"/>
    <x v="0"/>
  </r>
  <r>
    <n v="1210916"/>
    <s v="Stylish apt in the heart of NYC!"/>
    <x v="4383"/>
    <s v="Nim"/>
    <s v="304 East 45th Street"/>
    <n v="10017"/>
    <x v="0"/>
    <s v="Midtown"/>
    <n v="4075099"/>
    <n v="-7396994"/>
    <x v="1"/>
    <x v="17"/>
    <x v="1"/>
    <n v="7"/>
    <d v="2019-04-12T00:00:00"/>
    <n v="0.1"/>
    <n v="1"/>
    <n v="5.6"/>
    <x v="0"/>
    <s v="Ruidoso"/>
    <s v="No considerar"/>
    <x v="0"/>
  </r>
  <r>
    <n v="3487445"/>
    <s v="Sunny and Spacious 1 bedroom apt"/>
    <x v="4384"/>
    <s v="Esty"/>
    <s v="Asten House 515"/>
    <n v="10075"/>
    <x v="0"/>
    <s v="Upper East Side"/>
    <n v="4077097"/>
    <n v="-7394848"/>
    <x v="1"/>
    <x v="40"/>
    <x v="1"/>
    <n v="0"/>
    <d v="2015-08-21T00:00:00"/>
    <n v="0.08"/>
    <n v="1"/>
    <n v="5.7"/>
    <x v="0"/>
    <s v="Ruidoso"/>
    <s v="No considerar"/>
    <x v="0"/>
  </r>
  <r>
    <n v="1742610"/>
    <s v="Studio in the Upper East Side "/>
    <x v="4385"/>
    <s v="Melissa"/>
    <s v="1764 1st Avenue"/>
    <n v="10128"/>
    <x v="0"/>
    <s v="Upper East Side"/>
    <n v="4078031"/>
    <n v="-7394653"/>
    <x v="1"/>
    <x v="320"/>
    <x v="2"/>
    <n v="14"/>
    <d v="2019-05-30T00:00:00"/>
    <n v="0.2"/>
    <n v="1"/>
    <n v="5.6"/>
    <x v="0"/>
    <s v="Ruidoso"/>
    <s v="No considerar"/>
    <x v="0"/>
  </r>
  <r>
    <n v="516643"/>
    <s v="Williamsburg Apt, close to metro L"/>
    <x v="4386"/>
    <s v="Stephane"/>
    <s v="129 Bedford Avenue"/>
    <n v="11211"/>
    <x v="1"/>
    <s v="Williamsburg"/>
    <n v="4071915"/>
    <n v="-7395581"/>
    <x v="1"/>
    <x v="5"/>
    <x v="0"/>
    <n v="1"/>
    <d v="2013-01-04T00:00:00"/>
    <n v="0.01"/>
    <n v="1"/>
    <n v="6.9"/>
    <x v="0"/>
    <s v="Ruidoso"/>
    <s v="No considerar"/>
    <x v="0"/>
  </r>
  <r>
    <n v="516452"/>
    <s v="Big, Bright, and Beautiful"/>
    <x v="4387"/>
    <s v="Catrinel"/>
    <s v="90 South Oxford Street"/>
    <n v="11217"/>
    <x v="1"/>
    <s v="Fort Greene"/>
    <n v="4068679"/>
    <n v="-7397378"/>
    <x v="1"/>
    <x v="34"/>
    <x v="11"/>
    <n v="5"/>
    <d v="2019-05-12T00:00:00"/>
    <n v="0.06"/>
    <n v="1"/>
    <n v="6.9"/>
    <x v="0"/>
    <s v="Ruidoso"/>
    <s v="No considerar"/>
    <x v="0"/>
  </r>
  <r>
    <n v="3067670"/>
    <s v="sunny 3 Bedrrom great view, Chelsea"/>
    <x v="4388"/>
    <s v="Eran"/>
    <s v="160 7th Avenue"/>
    <n v="10011"/>
    <x v="0"/>
    <s v="Chelsea"/>
    <n v="4074221"/>
    <n v="-739974"/>
    <x v="1"/>
    <x v="122"/>
    <x v="21"/>
    <n v="5"/>
    <d v="2018-07-23T00:00:00"/>
    <n v="0.08"/>
    <n v="1"/>
    <n v="5.6"/>
    <x v="0"/>
    <s v="Ruidoso"/>
    <s v="No considerar"/>
    <x v="0"/>
  </r>
  <r>
    <n v="515392"/>
    <s v="Beautiful Brand New Chelsea Studio"/>
    <x v="4389"/>
    <s v="Michael"/>
    <s v="201 8th Avenue"/>
    <n v="10011"/>
    <x v="0"/>
    <s v="Chelsea"/>
    <n v="4074348"/>
    <n v="-739998"/>
    <x v="1"/>
    <x v="17"/>
    <x v="1"/>
    <n v="60"/>
    <d v="2019-06-02T00:00:00"/>
    <n v="0.78"/>
    <n v="1"/>
    <n v="5.6"/>
    <x v="0"/>
    <s v="Ruidoso"/>
    <s v="No considerar"/>
    <x v="0"/>
  </r>
  <r>
    <n v="5992438"/>
    <s v="Room in Historic Fort Greene Apt."/>
    <x v="4390"/>
    <s v="Anna"/>
    <s v="Kingdom Hall of Jehova's Witnesses 113"/>
    <n v="11205"/>
    <x v="1"/>
    <s v="Fort Greene"/>
    <n v="406942"/>
    <n v="-7397104"/>
    <x v="0"/>
    <x v="19"/>
    <x v="1"/>
    <n v="2"/>
    <d v="2016-09-23T00:00:00"/>
    <n v="0.06"/>
    <n v="1"/>
    <n v="6.9"/>
    <x v="0"/>
    <s v="Ruidoso"/>
    <s v="No considerar"/>
    <x v="0"/>
  </r>
  <r>
    <n v="6642187"/>
    <s v="Sunny &amp; Modern 1 Bedroom with Amazing view of NY"/>
    <x v="4391"/>
    <s v="Anna"/>
    <s v="1269 1st Avenue"/>
    <n v="10065"/>
    <x v="0"/>
    <s v="Upper East Side"/>
    <n v="4076555"/>
    <n v="-7395791"/>
    <x v="1"/>
    <x v="234"/>
    <x v="0"/>
    <n v="38"/>
    <d v="2019-07-01T00:00:00"/>
    <n v="0.77"/>
    <n v="1"/>
    <n v="5.7"/>
    <x v="0"/>
    <s v="Ruidoso"/>
    <s v="No considerar"/>
    <x v="0"/>
  </r>
  <r>
    <n v="3050544"/>
    <s v="Large 2 Full BR 15min to Manhattan!"/>
    <x v="4392"/>
    <s v="Helen"/>
    <s v="Rapid Park 906"/>
    <n v="11215"/>
    <x v="1"/>
    <s v="Park Slope"/>
    <n v="406728"/>
    <n v="-7397166"/>
    <x v="1"/>
    <x v="104"/>
    <x v="3"/>
    <n v="3"/>
    <d v="2014-08-17T00:00:00"/>
    <n v="0.05"/>
    <n v="1"/>
    <n v="6.9"/>
    <x v="0"/>
    <s v="Ruidoso"/>
    <s v="No considerar"/>
    <x v="0"/>
  </r>
  <r>
    <n v="514548"/>
    <s v="Loft Apt and Art Studio: 4-month rental"/>
    <x v="4393"/>
    <s v="Amanda"/>
    <s v="650 Hart Street"/>
    <n v="11221"/>
    <x v="1"/>
    <s v="Bushwick"/>
    <n v="4069849"/>
    <n v="-7392678"/>
    <x v="1"/>
    <x v="26"/>
    <x v="11"/>
    <n v="0"/>
    <d v="2015-08-25T00:00:00"/>
    <n v="0.09"/>
    <n v="1"/>
    <n v="6.9"/>
    <x v="0"/>
    <s v="Ruidoso"/>
    <s v="No considerar"/>
    <x v="0"/>
  </r>
  <r>
    <n v="3453488"/>
    <s v="Huge Loft in prime Williamsburg - monthly rental"/>
    <x v="4394"/>
    <s v="Omar"/>
    <s v="279 South 1st Street"/>
    <n v="11211"/>
    <x v="1"/>
    <s v="Williamsburg"/>
    <n v="4071204"/>
    <n v="-7395628"/>
    <x v="1"/>
    <x v="17"/>
    <x v="11"/>
    <n v="0"/>
    <d v="2019-06-21T00:00:00"/>
    <n v="1.87"/>
    <n v="1"/>
    <n v="6.9"/>
    <x v="0"/>
    <s v="Ruidoso"/>
    <s v="No considerar"/>
    <x v="0"/>
  </r>
  <r>
    <n v="513688"/>
    <s v="Boerum Hill Brownstone Garden Duplx"/>
    <x v="4395"/>
    <s v="Tiffany"/>
    <s v="503 Atlantic Avenue"/>
    <n v="11217"/>
    <x v="1"/>
    <s v="Boerum Hill"/>
    <n v="4068586"/>
    <n v="-739809"/>
    <x v="1"/>
    <x v="40"/>
    <x v="6"/>
    <n v="134"/>
    <d v="2019-07-07T00:00:00"/>
    <n v="1.56"/>
    <n v="1"/>
    <n v="7"/>
    <x v="0"/>
    <s v="Ruidoso"/>
    <s v="No considerar"/>
    <x v="0"/>
  </r>
  <r>
    <n v="3739712"/>
    <s v="Rest your head-West Side Manhattan"/>
    <x v="4396"/>
    <s v="Samuel"/>
    <s v="693 9th Avenue"/>
    <n v="10036"/>
    <x v="0"/>
    <s v="Hell's Kitchen"/>
    <n v="4076215"/>
    <n v="-7399036"/>
    <x v="0"/>
    <x v="0"/>
    <x v="0"/>
    <n v="133"/>
    <d v="2019-06-26T00:00:00"/>
    <n v="2.25"/>
    <n v="1"/>
    <n v="5.6"/>
    <x v="0"/>
    <s v="Ruidoso"/>
    <s v="No considerar"/>
    <x v="0"/>
  </r>
  <r>
    <n v="511960"/>
    <s v="Wonderful east village floor thru"/>
    <x v="4397"/>
    <s v="Gay"/>
    <s v="Saint Mark's in-the-Bowery 131"/>
    <n v="10003"/>
    <x v="0"/>
    <s v="East Village"/>
    <n v="4073044"/>
    <n v="-7398683"/>
    <x v="1"/>
    <x v="23"/>
    <x v="1"/>
    <n v="15"/>
    <d v="2016-05-09T00:00:00"/>
    <n v="0.18"/>
    <n v="1"/>
    <n v="5.6"/>
    <x v="0"/>
    <s v="Ruidoso"/>
    <s v="No considerar"/>
    <x v="0"/>
  </r>
  <r>
    <n v="511436"/>
    <s v="Wake up to the skyline of the city, prime location"/>
    <x v="4398"/>
    <s v="Darya"/>
    <s v="352 Wythe Avenue"/>
    <n v="11249"/>
    <x v="1"/>
    <s v="Williamsburg"/>
    <n v="407139"/>
    <n v="-7396553"/>
    <x v="1"/>
    <x v="267"/>
    <x v="0"/>
    <n v="1"/>
    <d v="2018-05-26T00:00:00"/>
    <n v="7.0000000000000007E-2"/>
    <n v="1"/>
    <n v="6.9"/>
    <x v="0"/>
    <s v="Ruidoso"/>
    <s v="No considerar"/>
    <x v="0"/>
  </r>
  <r>
    <n v="613528"/>
    <s v="Full-Service Studio Apt in Brownstone/Townhouse"/>
    <x v="4399"/>
    <s v="Historic Harlem"/>
    <s v="2552 Frederick Douglass Boulevard"/>
    <n v="10030"/>
    <x v="0"/>
    <s v="Harlem"/>
    <n v="4081726"/>
    <n v="-7394583"/>
    <x v="1"/>
    <x v="15"/>
    <x v="6"/>
    <n v="54"/>
    <d v="2019-07-01T00:00:00"/>
    <n v="0.74"/>
    <n v="1"/>
    <n v="5.6"/>
    <x v="0"/>
    <s v="Ruidoso"/>
    <s v="No considerar"/>
    <x v="0"/>
  </r>
  <r>
    <n v="510454"/>
    <s v="Gramercy Pk Area, w Rooftop Gdn!"/>
    <x v="4400"/>
    <s v="Jacqueline"/>
    <s v="214 East 25th Street"/>
    <n v="10010"/>
    <x v="0"/>
    <s v="Kips Bay"/>
    <n v="4073951"/>
    <n v="-7398146"/>
    <x v="1"/>
    <x v="8"/>
    <x v="0"/>
    <n v="2"/>
    <d v="2016-06-23T00:00:00"/>
    <n v="0.02"/>
    <n v="1"/>
    <n v="5.6"/>
    <x v="0"/>
    <s v="Ruidoso"/>
    <s v="No considerar"/>
    <x v="0"/>
  </r>
  <r>
    <n v="1727923"/>
    <s v="Large private 1BR with backyard - Williamsburg"/>
    <x v="4401"/>
    <s v="Isabelle"/>
    <s v="107 Havemeyer Street"/>
    <n v="11211"/>
    <x v="1"/>
    <s v="Williamsburg"/>
    <n v="4071316"/>
    <n v="-7395648"/>
    <x v="1"/>
    <x v="97"/>
    <x v="7"/>
    <n v="7"/>
    <d v="2017-01-07T00:00:00"/>
    <n v="0.1"/>
    <n v="1"/>
    <n v="6.9"/>
    <x v="0"/>
    <s v="Ruidoso"/>
    <s v="No considerar"/>
    <x v="0"/>
  </r>
  <r>
    <n v="4860876"/>
    <s v="Huge Classic Williamsburg 2BR loft"/>
    <x v="4402"/>
    <s v="Shuang"/>
    <s v="56 North 9th Street"/>
    <n v="11249"/>
    <x v="1"/>
    <s v="Williamsburg"/>
    <n v="4072104"/>
    <n v="-7396034"/>
    <x v="1"/>
    <x v="154"/>
    <x v="6"/>
    <n v="75"/>
    <d v="2019-06-17T00:00:00"/>
    <n v="1.5"/>
    <n v="1"/>
    <n v="6.9"/>
    <x v="0"/>
    <s v="Ruidoso"/>
    <s v="No considerar"/>
    <x v="0"/>
  </r>
  <r>
    <n v="2489615"/>
    <s v="Big Sunny Bushwick Apartment"/>
    <x v="4403"/>
    <s v="Josh"/>
    <s v="310 Jefferson Street"/>
    <n v="11237"/>
    <x v="1"/>
    <s v="Bushwick"/>
    <n v="4070451"/>
    <n v="-7392588"/>
    <x v="1"/>
    <x v="16"/>
    <x v="3"/>
    <n v="32"/>
    <d v="2019-05-15T00:00:00"/>
    <n v="0.5"/>
    <n v="1"/>
    <n v="6.9"/>
    <x v="0"/>
    <s v="Ruidoso"/>
    <s v="Dentro del presupuesto"/>
    <x v="0"/>
  </r>
  <r>
    <n v="2017397"/>
    <s v="â˜† DESIGN Spacious â˜† 1 BR Sleeps 4 Brooklyn Museum"/>
    <x v="4404"/>
    <s v="Monica"/>
    <s v="Medgar Evers Student Services Building 1637"/>
    <n v="11225"/>
    <x v="1"/>
    <s v="Crown Heights"/>
    <n v="4066687"/>
    <n v="-7395619"/>
    <x v="1"/>
    <x v="3"/>
    <x v="2"/>
    <n v="68"/>
    <d v="2019-07-01T00:00:00"/>
    <n v="1.07"/>
    <n v="1"/>
    <n v="6.9"/>
    <x v="0"/>
    <s v="Ruidoso"/>
    <s v="No considerar"/>
    <x v="0"/>
  </r>
  <r>
    <n v="531208"/>
    <s v="Industrial Loft in Williamsburg"/>
    <x v="4405"/>
    <s v="Sofia"/>
    <s v="15 South 11th Street"/>
    <n v="11249"/>
    <x v="1"/>
    <s v="Williamsburg"/>
    <n v="4070762"/>
    <n v="-7396764"/>
    <x v="1"/>
    <x v="20"/>
    <x v="6"/>
    <n v="11"/>
    <d v="2014-07-08T00:00:00"/>
    <n v="0.13"/>
    <n v="1"/>
    <n v="7"/>
    <x v="0"/>
    <s v="Ruidoso"/>
    <s v="No considerar"/>
    <x v="0"/>
  </r>
  <r>
    <n v="700530"/>
    <s v="Charming South Village w/ Private Terrace"/>
    <x v="4406"/>
    <s v="Christos"/>
    <s v="12 Chairs 56"/>
    <n v="10012"/>
    <x v="0"/>
    <s v="SoHo"/>
    <n v="4072756"/>
    <n v="-7400239"/>
    <x v="1"/>
    <x v="43"/>
    <x v="6"/>
    <n v="27"/>
    <d v="2019-07-06T00:00:00"/>
    <n v="1.4"/>
    <n v="1"/>
    <n v="5.6"/>
    <x v="0"/>
    <s v="Ruidoso"/>
    <s v="No considerar"/>
    <x v="0"/>
  </r>
  <r>
    <n v="4249342"/>
    <s v="Perfect Private Room in Luxury Bldg w/Gym/Rooftop"/>
    <x v="4407"/>
    <s v="Andy"/>
    <s v="Fulton Street (2 3)"/>
    <n v="10038"/>
    <x v="0"/>
    <s v="Financial District"/>
    <n v="4070948"/>
    <n v="-7400654"/>
    <x v="0"/>
    <x v="97"/>
    <x v="7"/>
    <n v="23"/>
    <d v="2019-06-01T00:00:00"/>
    <n v="0.55000000000000004"/>
    <n v="1"/>
    <n v="5.6"/>
    <x v="0"/>
    <s v="Ruidoso"/>
    <s v="No considerar"/>
    <x v="0"/>
  </r>
  <r>
    <n v="645075"/>
    <s v="Hell's Kitchen, Midtown west!"/>
    <x v="4408"/>
    <s v="Brian"/>
    <s v="454 West 49th Street"/>
    <n v="10019"/>
    <x v="0"/>
    <s v="Hell's Kitchen"/>
    <n v="4076376"/>
    <n v="-7399161"/>
    <x v="0"/>
    <x v="48"/>
    <x v="6"/>
    <n v="248"/>
    <d v="2019-06-24T00:00:00"/>
    <n v="2.99"/>
    <n v="1"/>
    <n v="5.6"/>
    <x v="0"/>
    <s v="Ruidoso"/>
    <s v="No considerar"/>
    <x v="0"/>
  </r>
  <r>
    <n v="526532"/>
    <s v="Beautiful Spacious Brownstone"/>
    <x v="4409"/>
    <s v="Reena"/>
    <s v="Bed Bath &amp; Beyond 5"/>
    <n v="10027"/>
    <x v="0"/>
    <s v="Harlem"/>
    <n v="4080719"/>
    <n v="-7394253"/>
    <x v="1"/>
    <x v="65"/>
    <x v="6"/>
    <n v="24"/>
    <d v="2018-09-10T00:00:00"/>
    <n v="0.28999999999999998"/>
    <n v="1"/>
    <n v="5.6"/>
    <x v="0"/>
    <s v="Ruidoso"/>
    <s v="No considerar"/>
    <x v="0"/>
  </r>
  <r>
    <n v="666220"/>
    <s v="Beautiful East Village apartment"/>
    <x v="4410"/>
    <s v="Matteo"/>
    <s v="301 East 10th Street"/>
    <n v="10009"/>
    <x v="0"/>
    <s v="East Village"/>
    <n v="4072771"/>
    <n v="-7398172"/>
    <x v="0"/>
    <x v="3"/>
    <x v="2"/>
    <n v="6"/>
    <d v="2013-07-11T00:00:00"/>
    <n v="7.0000000000000007E-2"/>
    <n v="1"/>
    <n v="5.6"/>
    <x v="0"/>
    <s v="Ruidoso"/>
    <s v="No considerar"/>
    <x v="0"/>
  </r>
  <r>
    <n v="505231"/>
    <s v="Enjoy a 1 Bedroom to share, NYC"/>
    <x v="4411"/>
    <s v="Catherine"/>
    <s v="Fairway Market 240"/>
    <n v="10028"/>
    <x v="0"/>
    <s v="Upper East Side"/>
    <n v="4077799"/>
    <n v="-7395223"/>
    <x v="0"/>
    <x v="15"/>
    <x v="1"/>
    <n v="1"/>
    <d v="2012-06-22T00:00:00"/>
    <n v="0.01"/>
    <n v="1"/>
    <n v="5.6"/>
    <x v="0"/>
    <s v="Ruidoso"/>
    <s v="No considerar"/>
    <x v="0"/>
  </r>
  <r>
    <n v="505029"/>
    <s v="SPACIOUS Fabulous Sunny Loft for 2 wks in Fall"/>
    <x v="4412"/>
    <s v="Ann"/>
    <s v="217 East 7th Street"/>
    <n v="10009"/>
    <x v="0"/>
    <s v="East Village"/>
    <n v="4072454"/>
    <n v="-7397944"/>
    <x v="1"/>
    <x v="91"/>
    <x v="3"/>
    <n v="13"/>
    <d v="2018-11-16T00:00:00"/>
    <n v="0.17"/>
    <n v="1"/>
    <n v="5.6"/>
    <x v="0"/>
    <s v="Ruidoso"/>
    <s v="No considerar"/>
    <x v="0"/>
  </r>
  <r>
    <n v="4830494"/>
    <s v="Charming &amp; sunny studio apartment"/>
    <x v="4413"/>
    <s v="Michael"/>
    <s v="Saint Nicholas Avenue &amp; West 145th Street Saint Nicholas Avenue"/>
    <n v="10040"/>
    <x v="0"/>
    <s v="Harlem"/>
    <n v="4082376"/>
    <n v="-7394492"/>
    <x v="1"/>
    <x v="34"/>
    <x v="4"/>
    <n v="16"/>
    <d v="2019-07-01T00:00:00"/>
    <n v="0.3"/>
    <n v="1"/>
    <n v="5.6"/>
    <x v="0"/>
    <s v="Ruidoso"/>
    <s v="No considerar"/>
    <x v="0"/>
  </r>
  <r>
    <n v="504394"/>
    <s v="Charming, Retro Apt on the UWS"/>
    <x v="4414"/>
    <s v="Erin"/>
    <s v="216A West 102nd Street"/>
    <n v="10025"/>
    <x v="0"/>
    <s v="Upper West Side"/>
    <n v="4079842"/>
    <n v="-7396903"/>
    <x v="1"/>
    <x v="28"/>
    <x v="3"/>
    <n v="2"/>
    <d v="2014-09-03T00:00:00"/>
    <n v="0.03"/>
    <n v="1"/>
    <n v="5.6"/>
    <x v="0"/>
    <s v="Ruidoso"/>
    <s v="No considerar"/>
    <x v="0"/>
  </r>
  <r>
    <n v="503790"/>
    <s v="SLEEK WEST VILLAGE ARTIST STUDIO LOFT"/>
    <x v="4415"/>
    <s v="Michele"/>
    <s v="6 Jones Street"/>
    <n v="10014"/>
    <x v="0"/>
    <s v="West Village"/>
    <n v="4073214"/>
    <n v="-7400188"/>
    <x v="1"/>
    <x v="55"/>
    <x v="3"/>
    <n v="22"/>
    <d v="2019-05-26T00:00:00"/>
    <n v="0.28000000000000003"/>
    <n v="1"/>
    <n v="5.6"/>
    <x v="0"/>
    <s v="Ruidoso"/>
    <s v="No considerar"/>
    <x v="0"/>
  </r>
  <r>
    <n v="503722"/>
    <s v="Hip Stylish WIlliamsburg Studio"/>
    <x v="4416"/>
    <s v="Theresa"/>
    <s v="30 Hope Street"/>
    <n v="11211"/>
    <x v="1"/>
    <s v="Williamsburg"/>
    <n v="4071345"/>
    <n v="-7395689"/>
    <x v="1"/>
    <x v="91"/>
    <x v="6"/>
    <n v="15"/>
    <d v="2019-06-03T00:00:00"/>
    <n v="0.28999999999999998"/>
    <n v="1"/>
    <n v="6.9"/>
    <x v="0"/>
    <s v="Ruidoso"/>
    <s v="No considerar"/>
    <x v="0"/>
  </r>
  <r>
    <n v="503585"/>
    <s v="Charming &amp; Spacious One Bedroom"/>
    <x v="4417"/>
    <s v="Rebecca (Marks)"/>
    <s v="72 Quincy Street"/>
    <n v="11238"/>
    <x v="1"/>
    <s v="Bedford-Stuyvesant"/>
    <n v="4068607"/>
    <n v="-7395839"/>
    <x v="1"/>
    <x v="19"/>
    <x v="2"/>
    <n v="4"/>
    <d v="2013-07-14T00:00:00"/>
    <n v="0.05"/>
    <n v="1"/>
    <n v="6.9"/>
    <x v="0"/>
    <s v="Ruidoso"/>
    <s v="No considerar"/>
    <x v="0"/>
  </r>
  <r>
    <n v="503460"/>
    <s v="Spacious Apartment w extra room"/>
    <x v="4418"/>
    <s v="Caitlin"/>
    <s v="701 Travis Avenue"/>
    <n v="10314"/>
    <x v="4"/>
    <s v="New Springville"/>
    <n v="4059274"/>
    <n v="-7416178"/>
    <x v="0"/>
    <x v="30"/>
    <x v="6"/>
    <n v="11"/>
    <d v="2018-10-22T00:00:00"/>
    <n v="0.24"/>
    <n v="1"/>
    <n v="5.19"/>
    <x v="1"/>
    <s v="Poco Ruidoso"/>
    <s v="No considerar"/>
    <x v="0"/>
  </r>
  <r>
    <n v="6543852"/>
    <s v="Sunny Apt. in Historic Harlem Bldg."/>
    <x v="4419"/>
    <s v="Jennifer"/>
    <s v="230 West 150th Street"/>
    <n v="10039"/>
    <x v="0"/>
    <s v="Harlem"/>
    <n v="4082553"/>
    <n v="-7393875"/>
    <x v="0"/>
    <x v="81"/>
    <x v="1"/>
    <n v="6"/>
    <d v="2016-05-18T00:00:00"/>
    <n v="0.13"/>
    <n v="1"/>
    <n v="5.6"/>
    <x v="0"/>
    <s v="Ruidoso"/>
    <s v="No considerar"/>
    <x v="0"/>
  </r>
  <r>
    <n v="4553721"/>
    <s v="Art Large bedroom  Brownstone for 1 or 2 persons"/>
    <x v="4420"/>
    <s v="Charles"/>
    <s v="129 Wythe Avenue"/>
    <n v="11249"/>
    <x v="1"/>
    <s v="Williamsburg"/>
    <n v="4071994"/>
    <n v="-739599"/>
    <x v="0"/>
    <x v="11"/>
    <x v="1"/>
    <n v="194"/>
    <d v="2019-07-05T00:00:00"/>
    <n v="3.81"/>
    <n v="1"/>
    <n v="6.9"/>
    <x v="0"/>
    <s v="Ruidoso"/>
    <s v="No considerar"/>
    <x v="0"/>
  </r>
  <r>
    <n v="1744216"/>
    <s v="Prime Williamsburg Large bedroom for 1or2 people"/>
    <x v="4420"/>
    <s v="Charles"/>
    <s v="77 North 7th Street"/>
    <n v="11249"/>
    <x v="1"/>
    <s v="Williamsburg"/>
    <n v="4071973"/>
    <n v="-7396071"/>
    <x v="0"/>
    <x v="12"/>
    <x v="1"/>
    <n v="221"/>
    <d v="2019-06-26T00:00:00"/>
    <n v="4.0999999999999996"/>
    <n v="1"/>
    <n v="6.9"/>
    <x v="0"/>
    <s v="Ruidoso"/>
    <s v="No considerar"/>
    <x v="0"/>
  </r>
  <r>
    <n v="786053"/>
    <s v="Sunny Rm #2, Air Conditioner, Park,Express Q train"/>
    <x v="4421"/>
    <s v="Gina"/>
    <s v="49 Clarkson Avenue"/>
    <n v="11226"/>
    <x v="1"/>
    <s v="Prospect-Lefferts Gardens"/>
    <n v="4065545"/>
    <n v="-7395781"/>
    <x v="0"/>
    <x v="99"/>
    <x v="1"/>
    <n v="168"/>
    <d v="2019-06-01T00:00:00"/>
    <n v="2.2999999999999998"/>
    <n v="1"/>
    <n v="6.9"/>
    <x v="0"/>
    <s v="Ruidoso"/>
    <s v="No considerar"/>
    <x v="0"/>
  </r>
  <r>
    <n v="3132960"/>
    <s v="Lovely Park Slope Pied a Terre"/>
    <x v="4422"/>
    <s v="Craig"/>
    <s v="180 6th Avenue"/>
    <n v="11217"/>
    <x v="1"/>
    <s v="Park Slope"/>
    <n v="4067668"/>
    <n v="-7397718"/>
    <x v="1"/>
    <x v="21"/>
    <x v="2"/>
    <n v="2"/>
    <d v="2018-12-31T00:00:00"/>
    <n v="0.21"/>
    <n v="1"/>
    <n v="6.9"/>
    <x v="0"/>
    <s v="Ruidoso"/>
    <s v="No considerar"/>
    <x v="0"/>
  </r>
  <r>
    <n v="501082"/>
    <s v="Private Bdrm &amp; Bath-30-night min-Weekly Maid Serv."/>
    <x v="4423"/>
    <s v="Joyce"/>
    <s v="84 Bradhurst Avenue"/>
    <n v="10039"/>
    <x v="0"/>
    <s v="Harlem"/>
    <n v="4082392"/>
    <n v="-7394205"/>
    <x v="0"/>
    <x v="64"/>
    <x v="11"/>
    <n v="185"/>
    <d v="2019-06-07T00:00:00"/>
    <n v="2.15"/>
    <n v="1"/>
    <n v="5.6"/>
    <x v="0"/>
    <s v="Ruidoso"/>
    <s v="No considerar"/>
    <x v="0"/>
  </r>
  <r>
    <n v="4886678"/>
    <s v="Big &amp; Sunny room w Private Entrance"/>
    <x v="4424"/>
    <s v="Ben"/>
    <s v="46 McGuinness Boulevard"/>
    <n v="11222"/>
    <x v="1"/>
    <s v="Greenpoint"/>
    <n v="4072418"/>
    <n v="-7394757"/>
    <x v="0"/>
    <x v="36"/>
    <x v="1"/>
    <n v="2"/>
    <d v="2015-06-02T00:00:00"/>
    <n v="0.04"/>
    <n v="1"/>
    <n v="6.9"/>
    <x v="0"/>
    <s v="Ruidoso"/>
    <s v="No considerar"/>
    <x v="0"/>
  </r>
  <r>
    <n v="3386923"/>
    <s v="cozy room, close to trains, explore brooklyn!"/>
    <x v="4425"/>
    <s v="Arika"/>
    <s v="546 Eastern Parkway"/>
    <n v="11225"/>
    <x v="1"/>
    <s v="Crown Heights"/>
    <n v="4066955"/>
    <n v="-7395027"/>
    <x v="0"/>
    <x v="69"/>
    <x v="6"/>
    <n v="10"/>
    <d v="2019-06-08T00:00:00"/>
    <n v="0.16"/>
    <n v="1"/>
    <n v="6.9"/>
    <x v="0"/>
    <s v="Ruidoso"/>
    <s v="No considerar"/>
    <x v="0"/>
  </r>
  <r>
    <n v="4716613"/>
    <s v="Private Room w/ Patio Near L Train!"/>
    <x v="4426"/>
    <s v="Ian"/>
    <s v="364 Harman Street"/>
    <n v="11237"/>
    <x v="1"/>
    <s v="Bushwick"/>
    <n v="4070131"/>
    <n v="-7391745"/>
    <x v="0"/>
    <x v="46"/>
    <x v="6"/>
    <n v="8"/>
    <d v="2018-05-21T00:00:00"/>
    <n v="0.16"/>
    <n v="1"/>
    <n v="6.9"/>
    <x v="0"/>
    <s v="Ruidoso"/>
    <s v="No considerar"/>
    <x v="0"/>
  </r>
  <r>
    <n v="6706494"/>
    <s v="2 BR Apt w/ patio close to the L"/>
    <x v="4426"/>
    <s v="Ian"/>
    <s v="148 Wyckoff Avenue"/>
    <n v="11237"/>
    <x v="1"/>
    <s v="Bushwick"/>
    <n v="4070264"/>
    <n v="-7391702"/>
    <x v="1"/>
    <x v="15"/>
    <x v="6"/>
    <n v="3"/>
    <d v="2015-11-13T00:00:00"/>
    <n v="0.06"/>
    <n v="1"/>
    <n v="6.9"/>
    <x v="0"/>
    <s v="Ruidoso"/>
    <s v="No considerar"/>
    <x v="0"/>
  </r>
  <r>
    <n v="2098817"/>
    <s v="Historic Townhouse 3bed 2bath * 1 block to subway"/>
    <x v="4427"/>
    <s v="Jenny And Mark"/>
    <s v="31 Linden Street"/>
    <n v="11221"/>
    <x v="1"/>
    <s v="Bushwick"/>
    <n v="4069067"/>
    <n v="-7392207"/>
    <x v="1"/>
    <x v="40"/>
    <x v="6"/>
    <n v="6"/>
    <d v="2019-05-01T00:00:00"/>
    <n v="0.95"/>
    <n v="1"/>
    <n v="7"/>
    <x v="0"/>
    <s v="Ruidoso"/>
    <s v="No considerar"/>
    <x v="0"/>
  </r>
  <r>
    <n v="498859"/>
    <s v="NYC 30 min by Subway, Brooklyn 2"/>
    <x v="4428"/>
    <s v="Dimitry"/>
    <s v="2 Brighton 4th Road"/>
    <n v="11235"/>
    <x v="1"/>
    <s v="Brighton Beach"/>
    <n v="405822"/>
    <n v="-7396392"/>
    <x v="1"/>
    <x v="38"/>
    <x v="3"/>
    <n v="63"/>
    <d v="2019-07-06T00:00:00"/>
    <n v="1.27"/>
    <n v="1"/>
    <n v="6.9"/>
    <x v="0"/>
    <s v="Ruidoso"/>
    <s v="No considerar"/>
    <x v="0"/>
  </r>
  <r>
    <n v="3688168"/>
    <s v="The Brooklyn Public House Apartment"/>
    <x v="4429"/>
    <s v="Andriana"/>
    <s v="240 DeKalb Avenue"/>
    <n v="11205"/>
    <x v="1"/>
    <s v="Fort Greene"/>
    <n v="4068927"/>
    <n v="-7396957"/>
    <x v="1"/>
    <x v="113"/>
    <x v="6"/>
    <n v="120"/>
    <d v="2019-06-23T00:00:00"/>
    <n v="2.0499999999999998"/>
    <n v="1"/>
    <n v="7"/>
    <x v="0"/>
    <s v="Ruidoso"/>
    <s v="No considerar"/>
    <x v="0"/>
  </r>
  <r>
    <n v="498120"/>
    <s v="Hi Traveler.. welcome"/>
    <x v="4430"/>
    <s v="Ellen"/>
    <s v="2936 Tenbroeck Avenue"/>
    <n v="10469"/>
    <x v="3"/>
    <s v="Allerton"/>
    <n v="408687"/>
    <n v="-738524"/>
    <x v="0"/>
    <x v="76"/>
    <x v="7"/>
    <n v="2"/>
    <d v="2018-07-23T00:00:00"/>
    <n v="0.17"/>
    <n v="5"/>
    <n v="7.84"/>
    <x v="0"/>
    <s v="Ruidoso"/>
    <s v="Dentro del presupuesto"/>
    <x v="0"/>
  </r>
  <r>
    <n v="497370"/>
    <s v="Carroll Gardens Carriage House"/>
    <x v="4431"/>
    <s v="Elizabeth (And Jeff Too)"/>
    <s v="50 1st Street"/>
    <n v="11231"/>
    <x v="1"/>
    <s v="Gowanus"/>
    <n v="4067828"/>
    <n v="-7399136"/>
    <x v="0"/>
    <x v="15"/>
    <x v="6"/>
    <n v="35"/>
    <d v="2017-05-30T00:00:00"/>
    <n v="0.41"/>
    <n v="1"/>
    <n v="6.9"/>
    <x v="0"/>
    <s v="Ruidoso"/>
    <s v="No considerar"/>
    <x v="0"/>
  </r>
  <r>
    <n v="496166"/>
    <s v="Beautiful, Spacious 4 BR Brooklyn Brownstone"/>
    <x v="4432"/>
    <s v="D"/>
    <s v="522 10th Street"/>
    <n v="11215"/>
    <x v="1"/>
    <s v="South Slope"/>
    <n v="4066641"/>
    <n v="-7398283"/>
    <x v="1"/>
    <x v="54"/>
    <x v="0"/>
    <n v="12"/>
    <d v="2019-07-01T00:00:00"/>
    <n v="0.27"/>
    <n v="1"/>
    <n v="6.9"/>
    <x v="0"/>
    <s v="Ruidoso"/>
    <s v="No considerar"/>
    <x v="0"/>
  </r>
  <r>
    <n v="3070876"/>
    <s v="Fantastic fully furnished room"/>
    <x v="4433"/>
    <s v="El Haj"/>
    <s v="62 West 120th Street"/>
    <n v="10026"/>
    <x v="0"/>
    <s v="Harlem"/>
    <n v="4080392"/>
    <n v="-7394685"/>
    <x v="0"/>
    <x v="86"/>
    <x v="0"/>
    <n v="5"/>
    <d v="2016-10-20T00:00:00"/>
    <n v="0.1"/>
    <n v="1"/>
    <n v="5.6"/>
    <x v="0"/>
    <s v="Ruidoso"/>
    <s v="No considerar"/>
    <x v="0"/>
  </r>
  <r>
    <n v="689329"/>
    <s v="Cozy 15 mins Manhattan&amp; 10 Mins LGA"/>
    <x v="4434"/>
    <s v="Biren"/>
    <s v="Monsignor McClancy Memorial High School 71st Street"/>
    <n v="11370"/>
    <x v="2"/>
    <s v="East Elmhurst"/>
    <n v="4075772"/>
    <n v="-738953"/>
    <x v="0"/>
    <x v="126"/>
    <x v="1"/>
    <n v="296"/>
    <d v="2019-06-29T00:00:00"/>
    <n v="3.92"/>
    <n v="5"/>
    <n v="6.24"/>
    <x v="0"/>
    <s v="Ruidoso"/>
    <s v="No considerar"/>
    <x v="0"/>
  </r>
  <r>
    <n v="495249"/>
    <s v="10min Walk &amp; 15mins to Tourist Spot"/>
    <x v="4434"/>
    <s v="Biren"/>
    <s v="74-15 Northern Boulevard"/>
    <n v="11370"/>
    <x v="2"/>
    <s v="East Elmhurst"/>
    <n v="4075541"/>
    <n v="-7389239"/>
    <x v="0"/>
    <x v="12"/>
    <x v="1"/>
    <n v="219"/>
    <d v="2019-06-14T00:00:00"/>
    <n v="2.63"/>
    <n v="5"/>
    <n v="6.24"/>
    <x v="0"/>
    <s v="Ruidoso"/>
    <s v="No considerar"/>
    <x v="0"/>
  </r>
  <r>
    <n v="3393999"/>
    <s v="Spacious 1 bd in Crown Heights"/>
    <x v="4435"/>
    <s v="Avraham"/>
    <s v="1368 Prospect Place"/>
    <n v="11213"/>
    <x v="1"/>
    <s v="Crown Heights"/>
    <n v="4067321"/>
    <n v="-7393093"/>
    <x v="1"/>
    <x v="11"/>
    <x v="7"/>
    <n v="0"/>
    <d v="2019-03-30T00:00:00"/>
    <n v="0.08"/>
    <n v="1"/>
    <n v="6.9"/>
    <x v="0"/>
    <s v="Ruidoso"/>
    <s v="No considerar"/>
    <x v="0"/>
  </r>
  <r>
    <n v="3122731"/>
    <s v="Park Slope 2 bedroom - Amazing Access to All!!!"/>
    <x v="4436"/>
    <s v="Zoe"/>
    <s v="Express Deli 331"/>
    <n v="11215"/>
    <x v="1"/>
    <s v="South Slope"/>
    <n v="406679"/>
    <n v="-739872"/>
    <x v="1"/>
    <x v="305"/>
    <x v="6"/>
    <n v="123"/>
    <d v="2019-06-28T00:00:00"/>
    <n v="3.47"/>
    <n v="1"/>
    <n v="6.9"/>
    <x v="0"/>
    <s v="Ruidoso"/>
    <s v="No considerar"/>
    <x v="0"/>
  </r>
  <r>
    <n v="494296"/>
    <s v="Brooklyn waterfront large sunny apt"/>
    <x v="4437"/>
    <s v="Maddy"/>
    <s v="131 Columbia Street"/>
    <n v="11231"/>
    <x v="1"/>
    <s v="Columbia St"/>
    <n v="4068721"/>
    <n v="-7400147"/>
    <x v="0"/>
    <x v="3"/>
    <x v="7"/>
    <n v="0"/>
    <d v="2017-07-12T00:00:00"/>
    <n v="0.83"/>
    <n v="1"/>
    <n v="6.9"/>
    <x v="0"/>
    <s v="Ruidoso"/>
    <s v="No considerar"/>
    <x v="0"/>
  </r>
  <r>
    <n v="521522"/>
    <s v="Beautiful 3 room studio in Brooklyn"/>
    <x v="4438"/>
    <s v="Amelia"/>
    <s v="9th Street &amp; 6th Avenue 9th Street"/>
    <n v="11215"/>
    <x v="1"/>
    <s v="South Slope"/>
    <n v="4066777"/>
    <n v="-7398367"/>
    <x v="0"/>
    <x v="5"/>
    <x v="3"/>
    <n v="5"/>
    <d v="2012-12-31T00:00:00"/>
    <n v="0.06"/>
    <n v="1"/>
    <n v="6.9"/>
    <x v="0"/>
    <s v="Ruidoso"/>
    <s v="No considerar"/>
    <x v="0"/>
  </r>
  <r>
    <n v="4936694"/>
    <s v="PenthousPrivate room &amp; bath w roof"/>
    <x v="4439"/>
    <s v="Gary"/>
    <s v="Public School 25 787"/>
    <n v="11221"/>
    <x v="1"/>
    <s v="Bedford-Stuyvesant"/>
    <n v="4069147"/>
    <n v="-7394113"/>
    <x v="0"/>
    <x v="70"/>
    <x v="3"/>
    <n v="180"/>
    <d v="2019-06-17T00:00:00"/>
    <n v="3.37"/>
    <n v="1"/>
    <n v="6.9"/>
    <x v="0"/>
    <s v="Ruidoso"/>
    <s v="No considerar"/>
    <x v="0"/>
  </r>
  <r>
    <n v="6543581"/>
    <s v="Dreamy Luxury Penthouse w/ Terrace"/>
    <x v="4440"/>
    <s v="Jerome"/>
    <s v="245 West 18th Street"/>
    <n v="10011"/>
    <x v="0"/>
    <s v="Chelsea"/>
    <n v="4074218"/>
    <n v="-7399963"/>
    <x v="1"/>
    <x v="40"/>
    <x v="12"/>
    <n v="0"/>
    <d v="2015-06-23T00:00:00"/>
    <n v="4.6500000000000004"/>
    <n v="1"/>
    <n v="5.7"/>
    <x v="0"/>
    <s v="Ruidoso"/>
    <s v="No considerar"/>
    <x v="0"/>
  </r>
  <r>
    <n v="4088506"/>
    <s v="Modern, central WBurg 2BR w/rooftop"/>
    <x v="4441"/>
    <s v="Krzysztof"/>
    <s v="167 South 1st Street"/>
    <n v="11211"/>
    <x v="1"/>
    <s v="Williamsburg"/>
    <n v="4071381"/>
    <n v="-7396065"/>
    <x v="1"/>
    <x v="23"/>
    <x v="11"/>
    <n v="44"/>
    <d v="2019-06-10T00:00:00"/>
    <n v="0.76"/>
    <n v="1"/>
    <n v="6.9"/>
    <x v="0"/>
    <s v="Ruidoso"/>
    <s v="No considerar"/>
    <x v="0"/>
  </r>
  <r>
    <n v="493177"/>
    <s v="Two Bridges District Chinatown NYC"/>
    <x v="4442"/>
    <s v="Gelya"/>
    <s v="58 Orchard Street"/>
    <n v="10002"/>
    <x v="0"/>
    <s v="Chinatown"/>
    <n v="4071668"/>
    <n v="-7399073"/>
    <x v="1"/>
    <x v="5"/>
    <x v="6"/>
    <n v="162"/>
    <d v="2019-06-16T00:00:00"/>
    <n v="1.92"/>
    <n v="1"/>
    <n v="5.6"/>
    <x v="0"/>
    <s v="Ruidoso"/>
    <s v="No considerar"/>
    <x v="0"/>
  </r>
  <r>
    <n v="491977"/>
    <s v="Stylish Large 1bd APT in Chinatown/Tribeca NYC"/>
    <x v="4443"/>
    <s v="Christine"/>
    <s v="32 Mulberry Street"/>
    <n v="10013"/>
    <x v="0"/>
    <s v="Chinatown"/>
    <n v="4071456"/>
    <n v="-7399978"/>
    <x v="1"/>
    <x v="244"/>
    <x v="2"/>
    <n v="22"/>
    <d v="2019-05-11T00:00:00"/>
    <n v="0.26"/>
    <n v="1"/>
    <n v="5.6"/>
    <x v="0"/>
    <s v="Ruidoso"/>
    <s v="No considerar"/>
    <x v="0"/>
  </r>
  <r>
    <n v="491123"/>
    <s v="Cozy Love Nest Prospect Heights"/>
    <x v="4444"/>
    <s v="Ada"/>
    <s v="311 Lincoln Place"/>
    <n v="11238"/>
    <x v="1"/>
    <s v="Prospect Heights"/>
    <n v="4067369"/>
    <n v="-7396589"/>
    <x v="0"/>
    <x v="266"/>
    <x v="6"/>
    <n v="121"/>
    <d v="2019-06-17T00:00:00"/>
    <n v="1.6"/>
    <n v="1"/>
    <n v="6.9"/>
    <x v="0"/>
    <s v="Ruidoso"/>
    <s v="No considerar"/>
    <x v="0"/>
  </r>
  <r>
    <n v="6345234"/>
    <s v="Brownstone in Clinton Hill"/>
    <x v="4445"/>
    <s v="Drew"/>
    <s v="99 Cambridge Place"/>
    <n v="11238"/>
    <x v="1"/>
    <s v="Clinton Hill"/>
    <n v="4068409"/>
    <n v="-7396264"/>
    <x v="0"/>
    <x v="85"/>
    <x v="1"/>
    <n v="0"/>
    <d v="2016-07-25T00:00:00"/>
    <n v="0.31"/>
    <n v="1"/>
    <n v="6.9"/>
    <x v="0"/>
    <s v="Ruidoso"/>
    <s v="No considerar"/>
    <x v="0"/>
  </r>
  <r>
    <n v="490989"/>
    <s v="Cat lovers: 3-story Park Slope Townhouse with cat!"/>
    <x v="4446"/>
    <s v="Andy"/>
    <s v="Public School 133 Butler Street"/>
    <n v="11217"/>
    <x v="1"/>
    <s v="Park Slope"/>
    <n v="4067996"/>
    <n v="-7398027"/>
    <x v="1"/>
    <x v="30"/>
    <x v="0"/>
    <n v="2"/>
    <d v="2017-03-29T00:00:00"/>
    <n v="0.05"/>
    <n v="1"/>
    <n v="6.9"/>
    <x v="0"/>
    <s v="Ruidoso"/>
    <s v="No considerar"/>
    <x v="0"/>
  </r>
  <r>
    <n v="534897"/>
    <s v="CHELSEA APT- SPACE, LIGHT, BEAUTY! "/>
    <x v="4447"/>
    <s v="Judith &amp; Reid"/>
    <s v="341 West 22nd Street"/>
    <n v="10011"/>
    <x v="0"/>
    <s v="Chelsea"/>
    <n v="4074552"/>
    <n v="-740006"/>
    <x v="1"/>
    <x v="43"/>
    <x v="13"/>
    <n v="6"/>
    <d v="2015-06-12T00:00:00"/>
    <n v="0.09"/>
    <n v="1"/>
    <n v="5.6"/>
    <x v="0"/>
    <s v="Ruidoso"/>
    <s v="No considerar"/>
    <x v="0"/>
  </r>
  <r>
    <n v="5672615"/>
    <s v="Room in Big Duplex and Backyard!"/>
    <x v="4448"/>
    <s v="Mark"/>
    <s v="701 Saint Marks Avenue"/>
    <n v="11216"/>
    <x v="1"/>
    <s v="Crown Heights"/>
    <n v="4067531"/>
    <n v="-7394967"/>
    <x v="0"/>
    <x v="19"/>
    <x v="3"/>
    <n v="15"/>
    <d v="2019-05-24T00:00:00"/>
    <n v="0.32"/>
    <n v="1"/>
    <n v="6.9"/>
    <x v="0"/>
    <s v="Ruidoso"/>
    <s v="No considerar"/>
    <x v="0"/>
  </r>
  <r>
    <n v="490011"/>
    <s v="Great for families!"/>
    <x v="4449"/>
    <s v="Peter"/>
    <s v="505 Henry Street"/>
    <n v="11231"/>
    <x v="1"/>
    <s v="Carroll Gardens"/>
    <n v="4068444"/>
    <n v="-7399904"/>
    <x v="0"/>
    <x v="17"/>
    <x v="2"/>
    <n v="0"/>
    <d v="2017-06-29T00:00:00"/>
    <n v="0.49"/>
    <n v="1"/>
    <n v="6.9"/>
    <x v="0"/>
    <s v="Ruidoso"/>
    <s v="No considerar"/>
    <x v="0"/>
  </r>
  <r>
    <n v="4206087"/>
    <s v="Spacious Artist's Studio"/>
    <x v="4450"/>
    <s v="Brad"/>
    <s v="86 Lincoln Road"/>
    <n v="11225"/>
    <x v="1"/>
    <s v="Prospect-Lefferts Gardens"/>
    <n v="4066066"/>
    <n v="-7395965"/>
    <x v="1"/>
    <x v="28"/>
    <x v="1"/>
    <n v="4"/>
    <d v="2015-05-03T00:00:00"/>
    <n v="7.0000000000000007E-2"/>
    <n v="1"/>
    <n v="6.9"/>
    <x v="0"/>
    <s v="Ruidoso"/>
    <s v="No considerar"/>
    <x v="0"/>
  </r>
  <r>
    <n v="5285553"/>
    <s v="Beautiful Views from a Warm Home"/>
    <x v="4451"/>
    <s v="Clara"/>
    <s v="FDR Drive Manhattan Community Board 11"/>
    <n v="10035"/>
    <x v="0"/>
    <s v="East Harlem"/>
    <n v="4079303"/>
    <n v="-7393368"/>
    <x v="1"/>
    <x v="91"/>
    <x v="6"/>
    <n v="24"/>
    <d v="2019-03-11T00:00:00"/>
    <n v="0.56000000000000005"/>
    <n v="1"/>
    <n v="5.6"/>
    <x v="0"/>
    <s v="Ruidoso"/>
    <s v="No considerar"/>
    <x v="0"/>
  </r>
  <r>
    <n v="489965"/>
    <s v="A Gem in Harlem - Modern Living"/>
    <x v="4451"/>
    <s v="Clara"/>
    <s v="East 112th Street East Harlem"/>
    <n v="10035"/>
    <x v="0"/>
    <s v="East Harlem"/>
    <n v="4079313"/>
    <n v="-7393493"/>
    <x v="0"/>
    <x v="15"/>
    <x v="0"/>
    <n v="47"/>
    <d v="2019-03-09T00:00:00"/>
    <n v="0.66"/>
    <n v="1"/>
    <n v="5.6"/>
    <x v="0"/>
    <s v="Ruidoso"/>
    <s v="No considerar"/>
    <x v="0"/>
  </r>
  <r>
    <n v="583352"/>
    <s v="Charming Loft in the East Village"/>
    <x v="4452"/>
    <s v="Nitin"/>
    <s v="80 Avenue C"/>
    <n v="10009"/>
    <x v="0"/>
    <s v="East Village"/>
    <n v="4072304"/>
    <n v="-7397923"/>
    <x v="1"/>
    <x v="61"/>
    <x v="14"/>
    <n v="5"/>
    <d v="2013-06-20T00:00:00"/>
    <n v="0.06"/>
    <n v="1"/>
    <n v="5.6"/>
    <x v="0"/>
    <s v="Ruidoso"/>
    <s v="No considerar"/>
    <x v="0"/>
  </r>
  <r>
    <n v="489365"/>
    <s v="PRIME LOCATION STYLISH COMFORT"/>
    <x v="4453"/>
    <s v="Carter"/>
    <s v="179 North 6th Street"/>
    <n v="11211"/>
    <x v="1"/>
    <s v="Williamsburg"/>
    <n v="4071689"/>
    <n v="-7395706"/>
    <x v="1"/>
    <x v="246"/>
    <x v="0"/>
    <n v="203"/>
    <d v="2019-06-27T00:00:00"/>
    <n v="2.85"/>
    <n v="1"/>
    <n v="6.9"/>
    <x v="0"/>
    <s v="Ruidoso"/>
    <s v="No considerar"/>
    <x v="0"/>
  </r>
  <r>
    <n v="929032"/>
    <s v="Dumbo | Spacious private room w/ private bathroom"/>
    <x v="4454"/>
    <s v="Lucas"/>
    <s v="Public School 307 209"/>
    <n v="11201"/>
    <x v="1"/>
    <s v="Vinegar Hill"/>
    <n v="4070163"/>
    <n v="-7398208"/>
    <x v="0"/>
    <x v="28"/>
    <x v="0"/>
    <n v="13"/>
    <d v="2019-06-18T00:00:00"/>
    <n v="0.66"/>
    <n v="1"/>
    <n v="6.9"/>
    <x v="0"/>
    <s v="Ruidoso"/>
    <s v="No considerar"/>
    <x v="0"/>
  </r>
  <r>
    <n v="3171234"/>
    <s v="~ PRIME location Williamsburg sunny 3BR loft ~"/>
    <x v="4455"/>
    <s v="Hadas"/>
    <s v="230 Wythe Avenue"/>
    <n v="11249"/>
    <x v="1"/>
    <s v="Williamsburg"/>
    <n v="4071765"/>
    <n v="-739624"/>
    <x v="1"/>
    <x v="180"/>
    <x v="2"/>
    <n v="0"/>
    <d v="2017-09-17T00:00:00"/>
    <n v="0.17"/>
    <n v="1"/>
    <n v="7"/>
    <x v="0"/>
    <s v="Ruidoso"/>
    <s v="No considerar"/>
    <x v="0"/>
  </r>
  <r>
    <n v="1056804"/>
    <s v="Spacious Modern &amp; Comfy 2BR in BK Brownstone"/>
    <x v="4456"/>
    <s v="Noreen"/>
    <s v="115 Wyckoff Street"/>
    <n v="11201"/>
    <x v="1"/>
    <s v="Boerum Hill"/>
    <n v="4068554"/>
    <n v="-7398924"/>
    <x v="1"/>
    <x v="41"/>
    <x v="3"/>
    <n v="95"/>
    <d v="2019-04-14T00:00:00"/>
    <n v="1.26"/>
    <n v="1"/>
    <n v="6.9"/>
    <x v="0"/>
    <s v="Ruidoso"/>
    <s v="No considerar"/>
    <x v="0"/>
  </r>
  <r>
    <n v="3561828"/>
    <s v="Converted Carriage House"/>
    <x v="4457"/>
    <s v="Erin"/>
    <s v="1 Cambridge Place"/>
    <n v="11238"/>
    <x v="1"/>
    <s v="Clinton Hill"/>
    <n v="4068695"/>
    <n v="-739631"/>
    <x v="1"/>
    <x v="3"/>
    <x v="0"/>
    <n v="0"/>
    <d v="2019-06-30T00:00:00"/>
    <n v="0.02"/>
    <n v="1"/>
    <n v="6.9"/>
    <x v="0"/>
    <s v="Ruidoso"/>
    <s v="No considerar"/>
    <x v="0"/>
  </r>
  <r>
    <n v="669633"/>
    <s v="Popular area in BK and Close to Manhattan"/>
    <x v="4458"/>
    <s v="Jackie'S Place"/>
    <s v="211 3rd Avenue"/>
    <n v="11217"/>
    <x v="1"/>
    <s v="Gowanus"/>
    <n v="4067947"/>
    <n v="-7398458"/>
    <x v="1"/>
    <x v="105"/>
    <x v="20"/>
    <n v="114"/>
    <d v="2019-06-10T00:00:00"/>
    <n v="1.38"/>
    <n v="1"/>
    <n v="6.9"/>
    <x v="0"/>
    <s v="Ruidoso"/>
    <s v="No considerar"/>
    <x v="0"/>
  </r>
  <r>
    <n v="485026"/>
    <s v="Sunny Apt in Brooklyn-Close to Manhattan"/>
    <x v="4458"/>
    <s v="Jackie'S Place"/>
    <s v="3rd Avenue Gowanus"/>
    <n v="11217"/>
    <x v="1"/>
    <s v="Gowanus"/>
    <n v="4067858"/>
    <n v="-7398537"/>
    <x v="0"/>
    <x v="0"/>
    <x v="20"/>
    <n v="17"/>
    <d v="2014-06-30T00:00:00"/>
    <n v="0.2"/>
    <n v="1"/>
    <n v="6.9"/>
    <x v="0"/>
    <s v="Ruidoso"/>
    <s v="No considerar"/>
    <x v="0"/>
  </r>
  <r>
    <n v="629315"/>
    <s v="1BD brownstone apt in Fort Greene!"/>
    <x v="4459"/>
    <s v="Lauren"/>
    <s v="242 DeKalb Avenue"/>
    <n v="11205"/>
    <x v="1"/>
    <s v="Fort Greene"/>
    <n v="4068935"/>
    <n v="-739695"/>
    <x v="1"/>
    <x v="61"/>
    <x v="0"/>
    <n v="22"/>
    <d v="2015-10-28T00:00:00"/>
    <n v="0.27"/>
    <n v="1"/>
    <n v="6.9"/>
    <x v="0"/>
    <s v="Ruidoso"/>
    <s v="No considerar"/>
    <x v="0"/>
  </r>
  <r>
    <n v="484297"/>
    <s v="Large home in most desirable Brooklyn hood!"/>
    <x v="4460"/>
    <s v="John"/>
    <s v="Hollenback Community Garden 460"/>
    <n v="11238"/>
    <x v="1"/>
    <s v="Clinton Hill"/>
    <n v="4068545"/>
    <n v="-7396534"/>
    <x v="1"/>
    <x v="91"/>
    <x v="3"/>
    <n v="10"/>
    <d v="2018-09-12T00:00:00"/>
    <n v="0.12"/>
    <n v="1"/>
    <n v="7"/>
    <x v="0"/>
    <s v="Ruidoso"/>
    <s v="No considerar"/>
    <x v="0"/>
  </r>
  <r>
    <n v="484728"/>
    <s v="Modern 1br by ocean in Brooklyn"/>
    <x v="4461"/>
    <s v="Alex"/>
    <s v="10002 4th Avenue"/>
    <n v="11209"/>
    <x v="1"/>
    <s v="Fort Hamilton"/>
    <n v="4061269"/>
    <n v="-7403381"/>
    <x v="1"/>
    <x v="49"/>
    <x v="11"/>
    <n v="3"/>
    <d v="2017-08-12T00:00:00"/>
    <n v="0.05"/>
    <n v="1"/>
    <n v="6.9"/>
    <x v="0"/>
    <s v="Ruidoso"/>
    <s v="No considerar"/>
    <x v="0"/>
  </r>
  <r>
    <n v="512775"/>
    <s v="The Cottage / 1500 sqft. of Privacy"/>
    <x v="4462"/>
    <s v="Richard"/>
    <s v="40-02 27th Street"/>
    <n v="11101"/>
    <x v="2"/>
    <s v="Long Island City"/>
    <n v="4075296"/>
    <n v="-7393716"/>
    <x v="1"/>
    <x v="40"/>
    <x v="6"/>
    <n v="182"/>
    <d v="2019-06-11T00:00:00"/>
    <n v="2.2000000000000002"/>
    <n v="5"/>
    <n v="6.14"/>
    <x v="0"/>
    <s v="Ruidoso"/>
    <s v="No considerar"/>
    <x v="0"/>
  </r>
  <r>
    <n v="483505"/>
    <s v="Perfect &amp; Stylish Williamsburg Apt"/>
    <x v="4463"/>
    <s v="Jodi"/>
    <s v="495 Wythe Avenue"/>
    <n v="11249"/>
    <x v="1"/>
    <s v="Williamsburg"/>
    <n v="4070743"/>
    <n v="-7396728"/>
    <x v="1"/>
    <x v="129"/>
    <x v="7"/>
    <n v="69"/>
    <d v="2019-06-20T00:00:00"/>
    <n v="0.85"/>
    <n v="1"/>
    <n v="6.9"/>
    <x v="0"/>
    <s v="Ruidoso"/>
    <s v="No considerar"/>
    <x v="0"/>
  </r>
  <r>
    <n v="495348"/>
    <s v="Classic Brooklyn Brownstone"/>
    <x v="4464"/>
    <s v="Megan"/>
    <s v="Brooklyn Hospital Center 121"/>
    <n v="11201"/>
    <x v="1"/>
    <s v="Fort Greene"/>
    <n v="4069011"/>
    <n v="-7397691"/>
    <x v="1"/>
    <x v="23"/>
    <x v="3"/>
    <n v="2"/>
    <d v="2013-03-31T00:00:00"/>
    <n v="0.03"/>
    <n v="1"/>
    <n v="6.9"/>
    <x v="0"/>
    <s v="Ruidoso"/>
    <s v="No considerar"/>
    <x v="0"/>
  </r>
  <r>
    <n v="521806"/>
    <s v="Airy 1BR nice area Queens nr subway"/>
    <x v="4465"/>
    <s v="Anya"/>
    <s v="94-01 64th Road"/>
    <n v="11374"/>
    <x v="2"/>
    <s v="Rego Park"/>
    <n v="4072719"/>
    <n v="-7386166"/>
    <x v="1"/>
    <x v="178"/>
    <x v="2"/>
    <n v="5"/>
    <d v="2019-05-17T00:00:00"/>
    <n v="0.1"/>
    <n v="5"/>
    <n v="6.24"/>
    <x v="0"/>
    <s v="Ruidoso"/>
    <s v="No considerar"/>
    <x v="0"/>
  </r>
  <r>
    <n v="6747106"/>
    <s v="New York apt in beautiful area for Summer"/>
    <x v="4466"/>
    <s v="Andrea"/>
    <s v="560 Riverside Dr 560"/>
    <n v="10027"/>
    <x v="0"/>
    <s v="Morningside Heights"/>
    <n v="4081666"/>
    <n v="-7396074"/>
    <x v="1"/>
    <x v="142"/>
    <x v="5"/>
    <n v="33"/>
    <d v="2019-01-02T00:00:00"/>
    <n v="0.69"/>
    <n v="1"/>
    <n v="5.6"/>
    <x v="0"/>
    <s v="Ruidoso"/>
    <s v="Dentro del presupuesto"/>
    <x v="0"/>
  </r>
  <r>
    <n v="3616173"/>
    <s v="PRIVATE BEDROOM YOU'LL LOVE"/>
    <x v="4467"/>
    <s v="Elma"/>
    <s v="378 Sackett Street"/>
    <n v="11231"/>
    <x v="1"/>
    <s v="Carroll Gardens"/>
    <n v="4068184"/>
    <n v="-7399308"/>
    <x v="0"/>
    <x v="15"/>
    <x v="18"/>
    <n v="88"/>
    <d v="2018-04-02T00:00:00"/>
    <n v="1.5"/>
    <n v="1"/>
    <n v="6.9"/>
    <x v="0"/>
    <s v="Ruidoso"/>
    <s v="No considerar"/>
    <x v="0"/>
  </r>
  <r>
    <n v="2135116"/>
    <s v="Downtown, close to every subway!"/>
    <x v="4468"/>
    <s v="Chris"/>
    <s v="200 Liberty Street 200"/>
    <n v="10281"/>
    <x v="0"/>
    <s v="Battery Park City"/>
    <s v="40.71"/>
    <n v="-740154"/>
    <x v="0"/>
    <x v="7"/>
    <x v="0"/>
    <n v="1"/>
    <d v="2017-05-25T00:00:00"/>
    <n v="0.04"/>
    <n v="1"/>
    <n v="5.6"/>
    <x v="0"/>
    <s v="Ruidoso"/>
    <s v="No considerar"/>
    <x v="0"/>
  </r>
  <r>
    <n v="481022"/>
    <s v="Super Cute Junior 1BR in LES!!"/>
    <x v="4469"/>
    <s v="Candice"/>
    <s v="Olympic Pool Stanton Street"/>
    <n v="10009"/>
    <x v="0"/>
    <s v="Lower East Side"/>
    <n v="407195"/>
    <n v="-7398022"/>
    <x v="1"/>
    <x v="0"/>
    <x v="1"/>
    <n v="261"/>
    <d v="2019-06-22T00:00:00"/>
    <n v="3.24"/>
    <n v="1"/>
    <n v="5.6"/>
    <x v="0"/>
    <s v="Ruidoso"/>
    <s v="No considerar"/>
    <x v="0"/>
  </r>
  <r>
    <n v="4479625"/>
    <s v="Charming 1 bedroom, great location!"/>
    <x v="4470"/>
    <s v="Helen"/>
    <s v="234 Powers Street"/>
    <n v="11211"/>
    <x v="1"/>
    <s v="Williamsburg"/>
    <n v="4071234"/>
    <n v="-7394158"/>
    <x v="1"/>
    <x v="39"/>
    <x v="6"/>
    <n v="0"/>
    <d v="2019-07-06T00:00:00"/>
    <n v="0.65"/>
    <n v="1"/>
    <n v="6.9"/>
    <x v="0"/>
    <s v="Ruidoso"/>
    <s v="No considerar"/>
    <x v="0"/>
  </r>
  <r>
    <n v="564184"/>
    <s v="CLEAN PRIVATE ROOM IN CHELSEA NYC"/>
    <x v="4471"/>
    <s v="David"/>
    <s v="8th Avenue Chelsea"/>
    <n v="10011"/>
    <x v="0"/>
    <s v="Chelsea"/>
    <n v="4073971"/>
    <n v="-7400221"/>
    <x v="0"/>
    <x v="0"/>
    <x v="6"/>
    <n v="42"/>
    <d v="2019-05-31T00:00:00"/>
    <n v="0.5"/>
    <n v="1"/>
    <n v="5.6"/>
    <x v="0"/>
    <s v="Ruidoso"/>
    <s v="No considerar"/>
    <x v="0"/>
  </r>
  <r>
    <n v="4623696"/>
    <s v="Great deal in Heart of Greenpoint"/>
    <x v="4472"/>
    <s v="Romy"/>
    <s v="928 Manhattan Avenue"/>
    <n v="11222"/>
    <x v="1"/>
    <s v="Greenpoint"/>
    <n v="4073108"/>
    <n v="-7395416"/>
    <x v="1"/>
    <x v="12"/>
    <x v="3"/>
    <n v="4"/>
    <d v="2015-12-29T00:00:00"/>
    <n v="7.0000000000000007E-2"/>
    <n v="1"/>
    <n v="6.9"/>
    <x v="0"/>
    <s v="Ruidoso"/>
    <s v="No considerar"/>
    <x v="0"/>
  </r>
  <r>
    <n v="479867"/>
    <s v="Williamsburg 2b apartment with deck"/>
    <x v="4473"/>
    <s v="Hannah"/>
    <s v="The Berkley 223"/>
    <n v="11211"/>
    <x v="1"/>
    <s v="Williamsburg"/>
    <n v="4071739"/>
    <n v="-7395472"/>
    <x v="1"/>
    <x v="41"/>
    <x v="6"/>
    <n v="338"/>
    <d v="2019-07-07T00:00:00"/>
    <n v="3.9"/>
    <n v="1"/>
    <n v="6.9"/>
    <x v="0"/>
    <s v="Ruidoso"/>
    <s v="No considerar"/>
    <x v="0"/>
  </r>
  <r>
    <n v="3375448"/>
    <s v="Williamsburg Garden Apartment"/>
    <x v="4473"/>
    <s v="Hannah"/>
    <s v="537 Grand Street"/>
    <n v="11211"/>
    <x v="1"/>
    <s v="Williamsburg"/>
    <n v="4071122"/>
    <n v="-7394985"/>
    <x v="1"/>
    <x v="41"/>
    <x v="6"/>
    <n v="257"/>
    <d v="2019-06-23T00:00:00"/>
    <n v="4.21"/>
    <n v="1"/>
    <n v="6.9"/>
    <x v="0"/>
    <s v="Ruidoso"/>
    <s v="No considerar"/>
    <x v="0"/>
  </r>
  <r>
    <n v="479285"/>
    <s v="Rent in beautiful Sunnyside Gardens for holidays"/>
    <x v="4474"/>
    <s v="Jazmin"/>
    <s v="45-07 Skillman Avenue"/>
    <n v="11104"/>
    <x v="2"/>
    <s v="Sunnyside"/>
    <n v="4074679"/>
    <n v="-7391853"/>
    <x v="0"/>
    <x v="15"/>
    <x v="0"/>
    <n v="1"/>
    <d v="2012-12-30T00:00:00"/>
    <n v="0.01"/>
    <n v="5"/>
    <n v="6.24"/>
    <x v="0"/>
    <s v="Ruidoso"/>
    <s v="No considerar"/>
    <x v="0"/>
  </r>
  <r>
    <n v="479263"/>
    <s v="Mini Loft Williamsburg Bkln-Bedford"/>
    <x v="4475"/>
    <s v="Jaime"/>
    <s v="An Nhau 172"/>
    <n v="11211"/>
    <x v="1"/>
    <s v="Williamsburg"/>
    <n v="407182"/>
    <n v="-7395763"/>
    <x v="1"/>
    <x v="8"/>
    <x v="11"/>
    <n v="36"/>
    <d v="2019-01-19T00:00:00"/>
    <n v="0.42"/>
    <n v="1"/>
    <n v="6.9"/>
    <x v="0"/>
    <s v="Ruidoso"/>
    <s v="No considerar"/>
    <x v="0"/>
  </r>
  <r>
    <n v="804911"/>
    <s v="Sunny apartment in Carroll Gardens"/>
    <x v="4476"/>
    <s v="Doug"/>
    <s v="321 Union Street"/>
    <n v="11231"/>
    <x v="1"/>
    <s v="Carroll Gardens"/>
    <n v="4068216"/>
    <n v="-7399504"/>
    <x v="1"/>
    <x v="58"/>
    <x v="2"/>
    <n v="2"/>
    <d v="2015-06-26T00:00:00"/>
    <n v="0.04"/>
    <n v="1"/>
    <n v="6.9"/>
    <x v="0"/>
    <s v="Ruidoso"/>
    <s v="No considerar"/>
    <x v="0"/>
  </r>
  <r>
    <n v="478832"/>
    <s v="Gorgeous 2 bdrm in Carroll Gardens"/>
    <x v="4477"/>
    <s v="Jennifer"/>
    <s v="168 Huntington Street"/>
    <n v="11231"/>
    <x v="1"/>
    <s v="Carroll Gardens"/>
    <n v="4067579"/>
    <n v="-7399968"/>
    <x v="1"/>
    <x v="5"/>
    <x v="13"/>
    <n v="2"/>
    <d v="2014-05-20T00:00:00"/>
    <n v="0.03"/>
    <n v="1"/>
    <n v="6.9"/>
    <x v="0"/>
    <s v="Ruidoso"/>
    <s v="No considerar"/>
    <x v="0"/>
  </r>
  <r>
    <n v="5046422"/>
    <s v="Big 2-story home in Brooklyn Hts."/>
    <x v="4478"/>
    <s v="Nick"/>
    <s v="121 State Street"/>
    <n v="11201"/>
    <x v="1"/>
    <s v="Brooklyn Heights"/>
    <n v="4069119"/>
    <n v="-7399438"/>
    <x v="1"/>
    <x v="111"/>
    <x v="6"/>
    <n v="8"/>
    <d v="2016-10-24T00:00:00"/>
    <n v="0.22"/>
    <n v="1"/>
    <n v="6.9"/>
    <x v="0"/>
    <s v="Ruidoso"/>
    <s v="No considerar"/>
    <x v="0"/>
  </r>
  <r>
    <n v="834190"/>
    <s v="Manhattan Lux Loft.Like.Love.Lots.Look !"/>
    <x v="4479"/>
    <s v="Carol"/>
    <s v="55 Delancey Street"/>
    <n v="10002"/>
    <x v="0"/>
    <s v="Lower East Side"/>
    <n v="4071921"/>
    <n v="-7399116"/>
    <x v="0"/>
    <x v="34"/>
    <x v="6"/>
    <n v="540"/>
    <d v="2019-07-06T00:00:00"/>
    <n v="6.95"/>
    <n v="1"/>
    <n v="5.6"/>
    <x v="0"/>
    <s v="Ruidoso"/>
    <s v="No considerar"/>
    <x v="0"/>
  </r>
  <r>
    <n v="478053"/>
    <s v="Great LES / Chinatown bedroom"/>
    <x v="4480"/>
    <s v="Kristine"/>
    <s v="Coleman Field Monroe Street"/>
    <n v="10002"/>
    <x v="0"/>
    <s v="Two Bridges"/>
    <n v="4071137"/>
    <n v="-7399403"/>
    <x v="0"/>
    <x v="15"/>
    <x v="3"/>
    <n v="48"/>
    <d v="2019-01-06T00:00:00"/>
    <n v="0.56000000000000005"/>
    <n v="1"/>
    <n v="5.6"/>
    <x v="0"/>
    <s v="Ruidoso"/>
    <s v="No considerar"/>
    <x v="0"/>
  </r>
  <r>
    <n v="4685448"/>
    <s v="Cozy 2BD, 20 mins to Times SQ"/>
    <x v="4481"/>
    <s v="Chelsey"/>
    <s v="36-09 Ditmars Boulevard"/>
    <n v="11105"/>
    <x v="2"/>
    <s v="Ditmars Steinway"/>
    <n v="4077443"/>
    <n v="-7390756"/>
    <x v="0"/>
    <x v="28"/>
    <x v="1"/>
    <n v="0"/>
    <d v="2016-01-03T00:00:00"/>
    <n v="0.63"/>
    <n v="5"/>
    <n v="6.24"/>
    <x v="0"/>
    <s v="Ruidoso"/>
    <s v="No considerar"/>
    <x v="0"/>
  </r>
  <r>
    <n v="478385"/>
    <s v="Sunny Midtown East Apt w/ a Loft!!!"/>
    <x v="4482"/>
    <s v="Jimmy"/>
    <s v="Public School 116 210"/>
    <n v="10016"/>
    <x v="0"/>
    <s v="Kips Bay"/>
    <n v="4074428"/>
    <n v="-7397809"/>
    <x v="1"/>
    <x v="39"/>
    <x v="0"/>
    <n v="134"/>
    <d v="2019-06-29T00:00:00"/>
    <n v="1.56"/>
    <n v="1"/>
    <n v="5.6"/>
    <x v="0"/>
    <s v="Ruidoso"/>
    <s v="No considerar"/>
    <x v="0"/>
  </r>
  <r>
    <n v="476899"/>
    <s v="NYC studio in ST MARKS PLACE &amp; 1AVE"/>
    <x v="4483"/>
    <s v="Teresa"/>
    <s v="95 East 7th Street"/>
    <n v="10009"/>
    <x v="0"/>
    <s v="East Village"/>
    <n v="4072693"/>
    <n v="-7398521"/>
    <x v="1"/>
    <x v="2"/>
    <x v="13"/>
    <n v="17"/>
    <d v="2018-10-11T00:00:00"/>
    <n v="0.2"/>
    <n v="1"/>
    <n v="5.6"/>
    <x v="0"/>
    <s v="Ruidoso"/>
    <s v="No considerar"/>
    <x v="0"/>
  </r>
  <r>
    <n v="2974433"/>
    <s v="Stylish Williamsburg Loft Apartment"/>
    <x v="4484"/>
    <s v="Mads"/>
    <s v="175 Montrose Avenue"/>
    <n v="11206"/>
    <x v="1"/>
    <s v="Williamsburg"/>
    <n v="4070775"/>
    <n v="-7394214"/>
    <x v="0"/>
    <x v="6"/>
    <x v="2"/>
    <n v="2"/>
    <d v="2018-01-03T00:00:00"/>
    <n v="7.0000000000000007E-2"/>
    <n v="1"/>
    <n v="6.9"/>
    <x v="0"/>
    <s v="Ruidoso"/>
    <s v="No considerar"/>
    <x v="0"/>
  </r>
  <r>
    <n v="1402084"/>
    <s v="Waterfront Red Hook, Brooklyn"/>
    <x v="4485"/>
    <s v="Louise"/>
    <s v="233 Conover Street"/>
    <n v="11231"/>
    <x v="1"/>
    <s v="Red Hook"/>
    <n v="4067611"/>
    <n v="-7401635"/>
    <x v="1"/>
    <x v="0"/>
    <x v="0"/>
    <n v="23"/>
    <d v="2019-06-03T00:00:00"/>
    <n v="0.64"/>
    <n v="1"/>
    <n v="6.9"/>
    <x v="0"/>
    <s v="Ruidoso"/>
    <s v="No considerar"/>
    <x v="0"/>
  </r>
  <r>
    <n v="480549"/>
    <s v="Studio 54, Cozy Room For 2"/>
    <x v="4486"/>
    <s v="Ron"/>
    <s v="New Building 524"/>
    <n v="10019"/>
    <x v="0"/>
    <s v="Upper West Side"/>
    <n v="4077099"/>
    <n v="-739898"/>
    <x v="0"/>
    <x v="34"/>
    <x v="0"/>
    <n v="117"/>
    <d v="2017-12-11T00:00:00"/>
    <n v="1.41"/>
    <n v="1"/>
    <n v="5.6"/>
    <x v="0"/>
    <s v="Ruidoso"/>
    <s v="No considerar"/>
    <x v="0"/>
  </r>
  <r>
    <n v="1197899"/>
    <s v="Sunny Bedroom in Clinton Hill"/>
    <x v="4487"/>
    <s v="Gillian"/>
    <s v="207 Washington Avenue"/>
    <n v="11205"/>
    <x v="1"/>
    <s v="Clinton Hill"/>
    <n v="4069258"/>
    <n v="-7396649"/>
    <x v="0"/>
    <x v="3"/>
    <x v="0"/>
    <n v="11"/>
    <d v="2018-10-22T00:00:00"/>
    <n v="0.16"/>
    <n v="1"/>
    <n v="6.9"/>
    <x v="0"/>
    <s v="Ruidoso"/>
    <s v="No considerar"/>
    <x v="0"/>
  </r>
  <r>
    <n v="4717237"/>
    <s v="Spacious Apt in Bushwick!"/>
    <x v="4488"/>
    <s v="Vanessa"/>
    <s v="1424 DeKalb Avenue"/>
    <n v="11237"/>
    <x v="1"/>
    <s v="Bushwick"/>
    <n v="4070027"/>
    <n v="-739231"/>
    <x v="1"/>
    <x v="69"/>
    <x v="3"/>
    <n v="8"/>
    <d v="2017-09-17T00:00:00"/>
    <n v="0.33"/>
    <n v="1"/>
    <n v="6.9"/>
    <x v="0"/>
    <s v="Ruidoso"/>
    <s v="Dentro del presupuesto"/>
    <x v="0"/>
  </r>
  <r>
    <n v="504437"/>
    <s v="The biggest small apt in Manhattan"/>
    <x v="4489"/>
    <s v="Mariana"/>
    <s v="East Houston Street Lower East Side"/>
    <n v="10002"/>
    <x v="0"/>
    <s v="Lower East Side"/>
    <n v="4072232"/>
    <n v="-7398686"/>
    <x v="1"/>
    <x v="82"/>
    <x v="0"/>
    <n v="57"/>
    <d v="2019-06-30T00:00:00"/>
    <n v="0.7"/>
    <n v="1"/>
    <n v="5.6"/>
    <x v="0"/>
    <s v="Ruidoso"/>
    <s v="No considerar"/>
    <x v="0"/>
  </r>
  <r>
    <n v="633950"/>
    <s v="1-Bd Apt in PRIME Soho - NYC- July"/>
    <x v="4490"/>
    <s v="Paul"/>
    <s v="177 Prince Street"/>
    <n v="10012"/>
    <x v="0"/>
    <s v="SoHo"/>
    <n v="4072625"/>
    <n v="-740018"/>
    <x v="2"/>
    <x v="63"/>
    <x v="6"/>
    <n v="13"/>
    <d v="2014-04-22T00:00:00"/>
    <n v="0.16"/>
    <n v="1"/>
    <n v="5.6"/>
    <x v="0"/>
    <s v="Ruidoso"/>
    <s v="No considerar"/>
    <x v="0"/>
  </r>
  <r>
    <n v="473777"/>
    <s v="Bright Modern Artist's Apartment"/>
    <x v="4491"/>
    <s v="Koren"/>
    <s v="304 Graham Avenue"/>
    <n v="11211"/>
    <x v="1"/>
    <s v="Williamsburg"/>
    <n v="4071285"/>
    <n v="-7394383"/>
    <x v="1"/>
    <x v="2"/>
    <x v="2"/>
    <n v="10"/>
    <d v="2017-02-19T00:00:00"/>
    <n v="0.12"/>
    <n v="1"/>
    <n v="6.9"/>
    <x v="0"/>
    <s v="Ruidoso"/>
    <s v="No considerar"/>
    <x v="0"/>
  </r>
  <r>
    <n v="473592"/>
    <s v="AMAZING Private 1stop away from NYC 1 block Subway"/>
    <x v="4492"/>
    <s v="Massi &amp; Ray"/>
    <s v="44950 42nd Road"/>
    <n v="11101"/>
    <x v="2"/>
    <s v="Long Island City"/>
    <n v="407502"/>
    <n v="-7394189"/>
    <x v="0"/>
    <x v="9"/>
    <x v="1"/>
    <n v="144"/>
    <d v="2019-06-17T00:00:00"/>
    <n v="1.68"/>
    <n v="5"/>
    <n v="6.24"/>
    <x v="0"/>
    <s v="Ruidoso"/>
    <s v="No considerar"/>
    <x v="0"/>
  </r>
  <r>
    <n v="783964"/>
    <s v="GREAT ROOM Fast 2 TIMES SQ 9min NYC"/>
    <x v="4492"/>
    <s v="Massi &amp; Ray"/>
    <s v="27-00 Queens Plaza South"/>
    <n v="11101"/>
    <x v="2"/>
    <s v="Long Island City"/>
    <n v="4074997"/>
    <n v="-739397"/>
    <x v="0"/>
    <x v="9"/>
    <x v="1"/>
    <n v="148"/>
    <d v="2019-06-01T00:00:00"/>
    <n v="1.9"/>
    <n v="5"/>
    <n v="6.24"/>
    <x v="0"/>
    <s v="Ruidoso"/>
    <s v="No considerar"/>
    <x v="0"/>
  </r>
  <r>
    <n v="4866426"/>
    <s v="Private Room in Prime Brooklyn Spot"/>
    <x v="4493"/>
    <s v="Donna And Joaquin"/>
    <s v="226 State Street"/>
    <n v="11201"/>
    <x v="1"/>
    <s v="Boerum Hill"/>
    <n v="4068983"/>
    <n v="-7399114"/>
    <x v="0"/>
    <x v="15"/>
    <x v="1"/>
    <n v="168"/>
    <d v="2019-06-30T00:00:00"/>
    <n v="3.11"/>
    <n v="1"/>
    <n v="6.9"/>
    <x v="0"/>
    <s v="Ruidoso"/>
    <s v="No considerar"/>
    <x v="0"/>
  </r>
  <r>
    <n v="472052"/>
    <s v="Luxury Doorman Bldg Nr Central Park"/>
    <x v="4494"/>
    <s v="George"/>
    <s v="The Element 555"/>
    <n v="10019"/>
    <x v="0"/>
    <s v="Upper West Side"/>
    <n v="4077137"/>
    <n v="-7398943"/>
    <x v="1"/>
    <x v="26"/>
    <x v="2"/>
    <n v="13"/>
    <d v="2014-08-22T00:00:00"/>
    <n v="0.15"/>
    <n v="1"/>
    <n v="5.6"/>
    <x v="0"/>
    <s v="Ruidoso"/>
    <s v="No considerar"/>
    <x v="0"/>
  </r>
  <r>
    <n v="1043046"/>
    <s v="Studio in Best Possible Location!"/>
    <x v="4495"/>
    <s v="Lindsay"/>
    <s v="111 Eighth Avenue 9th Avenue"/>
    <n v="10019"/>
    <x v="0"/>
    <s v="Chelsea"/>
    <n v="4074112"/>
    <n v="-7400177"/>
    <x v="1"/>
    <x v="23"/>
    <x v="2"/>
    <n v="70"/>
    <d v="2018-10-26T00:00:00"/>
    <n v="1.1599999999999999"/>
    <n v="1"/>
    <n v="5.6"/>
    <x v="0"/>
    <s v="Ruidoso"/>
    <s v="No considerar"/>
    <x v="0"/>
  </r>
  <r>
    <n v="470709"/>
    <s v="Spacious sunny LOFT - best location"/>
    <x v="4496"/>
    <s v="Diana"/>
    <s v="22 Bayard Street"/>
    <n v="11211"/>
    <x v="1"/>
    <s v="Williamsburg"/>
    <n v="4071856"/>
    <n v="-7395166"/>
    <x v="1"/>
    <x v="47"/>
    <x v="11"/>
    <n v="154"/>
    <d v="2018-12-12T00:00:00"/>
    <n v="1.87"/>
    <n v="1"/>
    <n v="6.9"/>
    <x v="0"/>
    <s v="Ruidoso"/>
    <s v="No considerar"/>
    <x v="0"/>
  </r>
  <r>
    <n v="2431784"/>
    <s v="Newly renovated 1BD on UWS"/>
    <x v="4497"/>
    <s v="Amber"/>
    <s v="233 West 74th Street"/>
    <n v="10023"/>
    <x v="0"/>
    <s v="Upper West Side"/>
    <n v="407809"/>
    <n v="-7398215"/>
    <x v="1"/>
    <x v="122"/>
    <x v="2"/>
    <n v="0"/>
    <d v="2019-07-02T00:00:00"/>
    <n v="0.02"/>
    <n v="1"/>
    <n v="5.6"/>
    <x v="0"/>
    <s v="Ruidoso"/>
    <s v="No considerar"/>
    <x v="0"/>
  </r>
  <r>
    <n v="470498"/>
    <s v="*Unique Master BR in Battery Park!*"/>
    <x v="4498"/>
    <s v="Filip"/>
    <s v="West Street Battery Park City"/>
    <n v="10006"/>
    <x v="0"/>
    <s v="Battery Park City"/>
    <n v="4071012"/>
    <n v="-7401504"/>
    <x v="0"/>
    <x v="70"/>
    <x v="6"/>
    <n v="8"/>
    <d v="2015-12-22T00:00:00"/>
    <n v="0.13"/>
    <n v="1"/>
    <n v="5.6"/>
    <x v="0"/>
    <s v="Ruidoso"/>
    <s v="No considerar"/>
    <x v="0"/>
  </r>
  <r>
    <n v="795198"/>
    <s v="Big City of Dreams, East Village!"/>
    <x v="4499"/>
    <s v="Stephanie"/>
    <s v="98 Avenue C"/>
    <n v="10009"/>
    <x v="0"/>
    <s v="East Village"/>
    <n v="4072381"/>
    <n v="-7397896"/>
    <x v="0"/>
    <x v="3"/>
    <x v="26"/>
    <n v="58"/>
    <d v="2019-06-07T00:00:00"/>
    <n v="0.73"/>
    <n v="1"/>
    <n v="5.6"/>
    <x v="0"/>
    <s v="Ruidoso"/>
    <s v="No considerar"/>
    <x v="0"/>
  </r>
  <r>
    <n v="737075"/>
    <s v="Bright Friendly Apt, East Village!"/>
    <x v="4499"/>
    <s v="Stephanie"/>
    <s v="84 Avenue C"/>
    <n v="10009"/>
    <x v="0"/>
    <s v="East Village"/>
    <n v="407232"/>
    <n v="-7397927"/>
    <x v="0"/>
    <x v="3"/>
    <x v="26"/>
    <n v="57"/>
    <d v="2019-05-20T00:00:00"/>
    <n v="0.7"/>
    <n v="1"/>
    <n v="5.6"/>
    <x v="0"/>
    <s v="Ruidoso"/>
    <s v="No considerar"/>
    <x v="0"/>
  </r>
  <r>
    <n v="2821079"/>
    <s v="Spacious 1 BR apt in the UWS"/>
    <x v="4500"/>
    <s v="Roger"/>
    <s v="2016 Broadway"/>
    <n v="10023"/>
    <x v="0"/>
    <s v="Upper West Side"/>
    <n v="4077589"/>
    <n v="-7398188"/>
    <x v="1"/>
    <x v="17"/>
    <x v="1"/>
    <n v="1"/>
    <d v="2014-07-15T00:00:00"/>
    <n v="0.02"/>
    <n v="1"/>
    <n v="5.6"/>
    <x v="0"/>
    <s v="Ruidoso"/>
    <s v="No considerar"/>
    <x v="0"/>
  </r>
  <r>
    <n v="2771126"/>
    <s v="Large Loft in Brooklyn  w/ Deck"/>
    <x v="4501"/>
    <s v="Max"/>
    <s v="NYPD 88th Precinct 298"/>
    <n v="11205"/>
    <x v="1"/>
    <s v="Clinton Hill"/>
    <n v="4068998"/>
    <n v="-7396072"/>
    <x v="1"/>
    <x v="129"/>
    <x v="10"/>
    <n v="8"/>
    <d v="2019-01-03T00:00:00"/>
    <n v="0.13"/>
    <n v="1"/>
    <n v="6.9"/>
    <x v="0"/>
    <s v="Ruidoso"/>
    <s v="No considerar"/>
    <x v="0"/>
  </r>
  <r>
    <n v="1905865"/>
    <s v="Zen &amp; Cozy 2Bedroom in Williamsburg"/>
    <x v="4502"/>
    <s v="Alison"/>
    <s v="385 Broadway"/>
    <n v="11211"/>
    <x v="1"/>
    <s v="Williamsburg"/>
    <n v="4070727"/>
    <n v="-7395459"/>
    <x v="1"/>
    <x v="191"/>
    <x v="1"/>
    <n v="15"/>
    <d v="2019-05-26T00:00:00"/>
    <n v="0.22"/>
    <n v="1"/>
    <n v="6.9"/>
    <x v="0"/>
    <s v="Ruidoso"/>
    <s v="No considerar"/>
    <x v="0"/>
  </r>
  <r>
    <n v="3793246"/>
    <s v="large 1 BR in heart of East Village"/>
    <x v="4503"/>
    <s v="Marina"/>
    <s v="111 1st Avenue"/>
    <n v="10003"/>
    <x v="0"/>
    <s v="East Village"/>
    <n v="4072695"/>
    <n v="-7398617"/>
    <x v="1"/>
    <x v="17"/>
    <x v="0"/>
    <n v="78"/>
    <d v="2019-05-12T00:00:00"/>
    <n v="1.33"/>
    <n v="1"/>
    <n v="5.6"/>
    <x v="0"/>
    <s v="Ruidoso"/>
    <s v="No considerar"/>
    <x v="0"/>
  </r>
  <r>
    <n v="6643716"/>
    <s v="Private room in Nolita PH"/>
    <x v="4504"/>
    <s v="Michael"/>
    <s v="250 Bowery"/>
    <n v="10012"/>
    <x v="0"/>
    <s v="Nolita"/>
    <n v="4072299"/>
    <n v="-7399344"/>
    <x v="0"/>
    <x v="6"/>
    <x v="7"/>
    <n v="11"/>
    <d v="2017-10-24T00:00:00"/>
    <n v="0.22"/>
    <n v="1"/>
    <n v="5.6"/>
    <x v="0"/>
    <s v="Ruidoso"/>
    <s v="No considerar"/>
    <x v="0"/>
  </r>
  <r>
    <n v="468613"/>
    <s v="$ (Phone number hidden by Airbnb) weeks - room f"/>
    <x v="4505"/>
    <s v="Cynthia"/>
    <s v="8 Rivington Street"/>
    <n v="10002"/>
    <x v="0"/>
    <s v="Lower East Side"/>
    <n v="4072152"/>
    <n v="-7399279"/>
    <x v="0"/>
    <x v="333"/>
    <x v="1"/>
    <n v="0"/>
    <d v="2015-07-18T00:00:00"/>
    <n v="3.02"/>
    <n v="3"/>
    <n v="5.9"/>
    <x v="0"/>
    <s v="Ruidoso"/>
    <s v="No considerar"/>
    <x v="0"/>
  </r>
  <r>
    <n v="3166540"/>
    <s v="Brownstone Duplex with Garden,Deck &amp; 8' pool table"/>
    <x v="4506"/>
    <s v="Mark"/>
    <s v="704 Degraw Street"/>
    <n v="11217"/>
    <x v="1"/>
    <s v="Park Slope"/>
    <n v="40678"/>
    <n v="-7398049"/>
    <x v="1"/>
    <x v="207"/>
    <x v="0"/>
    <n v="6"/>
    <d v="2019-01-01T00:00:00"/>
    <n v="0.16"/>
    <n v="1"/>
    <n v="6.9"/>
    <x v="0"/>
    <s v="Ruidoso"/>
    <s v="No considerar"/>
    <x v="0"/>
  </r>
  <r>
    <n v="467866"/>
    <s v="Our NY home, Greenwich Village apt"/>
    <x v="4507"/>
    <s v="David"/>
    <s v="55 Morton Street"/>
    <n v="10014"/>
    <x v="0"/>
    <s v="West Village"/>
    <n v="4073123"/>
    <n v="-7400591"/>
    <x v="0"/>
    <x v="65"/>
    <x v="6"/>
    <n v="199"/>
    <d v="2019-07-05T00:00:00"/>
    <n v="2.2999999999999998"/>
    <n v="1"/>
    <n v="5.6"/>
    <x v="0"/>
    <s v="Ruidoso"/>
    <s v="No considerar"/>
    <x v="0"/>
  </r>
  <r>
    <n v="2296024"/>
    <s v="Three bedroom upscale condo"/>
    <x v="4508"/>
    <s v="Donna"/>
    <s v="3241 Independence Avenue"/>
    <n v="10463"/>
    <x v="3"/>
    <s v="Riverdale"/>
    <n v="4088579"/>
    <n v="-7391599"/>
    <x v="1"/>
    <x v="21"/>
    <x v="7"/>
    <n v="2"/>
    <d v="2019-01-02T00:00:00"/>
    <n v="0.04"/>
    <n v="5"/>
    <n v="7.84"/>
    <x v="0"/>
    <s v="Ruidoso"/>
    <s v="No considerar"/>
    <x v="0"/>
  </r>
  <r>
    <n v="2659961"/>
    <s v="Lovely spacious studio in LES"/>
    <x v="4509"/>
    <s v="Alexandra"/>
    <s v="58 Orchard Street"/>
    <n v="10002"/>
    <x v="0"/>
    <s v="Chinatown"/>
    <n v="4071675"/>
    <n v="-7399092"/>
    <x v="1"/>
    <x v="17"/>
    <x v="6"/>
    <n v="9"/>
    <d v="2017-11-04T00:00:00"/>
    <n v="0.18"/>
    <n v="1"/>
    <n v="5.6"/>
    <x v="0"/>
    <s v="Ruidoso"/>
    <s v="No considerar"/>
    <x v="0"/>
  </r>
  <r>
    <n v="1934512"/>
    <s v="Penthouse studio w/ skylights and skyline views"/>
    <x v="4510"/>
    <s v="Bryan"/>
    <s v="244 Washington Avenue"/>
    <n v="11205"/>
    <x v="1"/>
    <s v="Clinton Hill"/>
    <n v="406912"/>
    <n v="-7396686"/>
    <x v="1"/>
    <x v="5"/>
    <x v="7"/>
    <n v="37"/>
    <d v="2019-06-09T00:00:00"/>
    <n v="0.6"/>
    <n v="1"/>
    <n v="6.9"/>
    <x v="0"/>
    <s v="Ruidoso"/>
    <s v="No considerar"/>
    <x v="0"/>
  </r>
  <r>
    <n v="602453"/>
    <s v="Cosy Large Bedroom Park Slope"/>
    <x v="4511"/>
    <s v="Nat"/>
    <s v="plugNYC 8th Street"/>
    <n v="11215"/>
    <x v="1"/>
    <s v="Park Slope"/>
    <n v="406686"/>
    <n v="-7398342"/>
    <x v="0"/>
    <x v="70"/>
    <x v="0"/>
    <n v="31"/>
    <d v="2018-08-10T00:00:00"/>
    <n v="0.5"/>
    <n v="1"/>
    <n v="6.9"/>
    <x v="0"/>
    <s v="Ruidoso"/>
    <s v="No considerar"/>
    <x v="0"/>
  </r>
  <r>
    <n v="4978607"/>
    <s v="Cute and Cozy UWS Studio"/>
    <x v="4512"/>
    <s v="Lam"/>
    <s v="300 West 74th Street"/>
    <n v="10023"/>
    <x v="0"/>
    <s v="Upper West Side"/>
    <n v="4078124"/>
    <n v="-7398475"/>
    <x v="1"/>
    <x v="5"/>
    <x v="7"/>
    <n v="10"/>
    <d v="2016-10-08T00:00:00"/>
    <n v="0.18"/>
    <n v="1"/>
    <n v="5.6"/>
    <x v="0"/>
    <s v="Ruidoso"/>
    <s v="No considerar"/>
    <x v="0"/>
  </r>
  <r>
    <n v="4667148"/>
    <s v="1 Bdrm in Greenwich Village"/>
    <x v="4513"/>
    <s v="Marie-Claire"/>
    <s v="152 Waverly Place"/>
    <n v="10014"/>
    <x v="0"/>
    <s v="West Village"/>
    <n v="4073317"/>
    <n v="-7400118"/>
    <x v="1"/>
    <x v="19"/>
    <x v="11"/>
    <n v="31"/>
    <d v="2019-05-12T00:00:00"/>
    <n v="0.83"/>
    <n v="1"/>
    <n v="5.6"/>
    <x v="0"/>
    <s v="Ruidoso"/>
    <s v="No considerar"/>
    <x v="0"/>
  </r>
  <r>
    <n v="580323"/>
    <s v="Upper East Side 1 LG BR Avail in my Cute 2BR Apt"/>
    <x v="4514"/>
    <s v="Melanie"/>
    <s v="210 East 102nd Street"/>
    <n v="10029"/>
    <x v="0"/>
    <s v="East Harlem"/>
    <n v="4078837"/>
    <n v="-7394628"/>
    <x v="0"/>
    <x v="3"/>
    <x v="6"/>
    <n v="51"/>
    <d v="2019-06-30T00:00:00"/>
    <n v="0.61"/>
    <n v="1"/>
    <n v="5.6"/>
    <x v="0"/>
    <s v="Ruidoso"/>
    <s v="No considerar"/>
    <x v="0"/>
  </r>
  <r>
    <n v="484312"/>
    <s v="Loft-Like Park Slope 3bdr Duplex"/>
    <x v="4515"/>
    <s v="Hana"/>
    <s v="471 18th Street"/>
    <n v="11215"/>
    <x v="1"/>
    <s v="Windsor Terrace"/>
    <n v="4065854"/>
    <n v="-7398384"/>
    <x v="1"/>
    <x v="111"/>
    <x v="6"/>
    <n v="24"/>
    <d v="2019-02-20T00:00:00"/>
    <n v="0.39"/>
    <n v="1"/>
    <n v="6.9"/>
    <x v="0"/>
    <s v="Ruidoso"/>
    <s v="No considerar"/>
    <x v="0"/>
  </r>
  <r>
    <n v="5567278"/>
    <s v="Spacious Bright West Village Apt!"/>
    <x v="4516"/>
    <s v="Sam"/>
    <s v="204 West 4th Street"/>
    <n v="10014"/>
    <x v="0"/>
    <s v="West Village"/>
    <n v="4073296"/>
    <n v="-7400235"/>
    <x v="1"/>
    <x v="32"/>
    <x v="0"/>
    <n v="118"/>
    <d v="2019-05-20T00:00:00"/>
    <n v="2.2599999999999998"/>
    <n v="1"/>
    <n v="5.6"/>
    <x v="0"/>
    <s v="Ruidoso"/>
    <s v="No considerar"/>
    <x v="0"/>
  </r>
  <r>
    <n v="1228561"/>
    <s v="Stylish Apt in Heart of Ft. Greene"/>
    <x v="4517"/>
    <s v="Amy"/>
    <s v="69 South Elliott Place"/>
    <n v="11217"/>
    <x v="1"/>
    <s v="Fort Greene"/>
    <n v="4068764"/>
    <n v="-7397545"/>
    <x v="1"/>
    <x v="129"/>
    <x v="7"/>
    <n v="6"/>
    <d v="2018-12-02T00:00:00"/>
    <n v="0.11"/>
    <n v="1"/>
    <n v="6.9"/>
    <x v="0"/>
    <s v="Ruidoso"/>
    <s v="No considerar"/>
    <x v="0"/>
  </r>
  <r>
    <n v="463107"/>
    <s v="Historic 3 Bedroom Eastern Parkway"/>
    <x v="4518"/>
    <s v="Miryam"/>
    <s v="Eastern Parkway North Mall Eastern Parkway"/>
    <n v="11213"/>
    <x v="1"/>
    <s v="Crown Heights"/>
    <n v="4066933"/>
    <n v="-7393798"/>
    <x v="1"/>
    <x v="21"/>
    <x v="15"/>
    <n v="19"/>
    <d v="2018-12-16T00:00:00"/>
    <n v="0.22"/>
    <n v="1"/>
    <n v="6.9"/>
    <x v="0"/>
    <s v="Ruidoso"/>
    <s v="No considerar"/>
    <x v="0"/>
  </r>
  <r>
    <n v="1956726"/>
    <s v="Colorful 1 Bedroom APT in the East Village"/>
    <x v="4519"/>
    <s v="Monica"/>
    <s v="Palladium Hall 140"/>
    <n v="10003"/>
    <x v="0"/>
    <s v="East Village"/>
    <n v="407334"/>
    <n v="-7398801"/>
    <x v="1"/>
    <x v="124"/>
    <x v="24"/>
    <n v="34"/>
    <d v="2018-06-01T00:00:00"/>
    <n v="0.5"/>
    <n v="1"/>
    <n v="5.6"/>
    <x v="0"/>
    <s v="Ruidoso"/>
    <s v="No considerar"/>
    <x v="0"/>
  </r>
  <r>
    <n v="462454"/>
    <s v="Beautiful Lower East Side Apt! Women only."/>
    <x v="4520"/>
    <s v="Sunserae"/>
    <s v="Zerza Norfolk Street"/>
    <n v="10002"/>
    <x v="0"/>
    <s v="Lower East Side"/>
    <n v="4071746"/>
    <n v="-7398782"/>
    <x v="0"/>
    <x v="14"/>
    <x v="2"/>
    <n v="4"/>
    <d v="2018-03-24T00:00:00"/>
    <n v="0.06"/>
    <n v="1"/>
    <n v="5.6"/>
    <x v="0"/>
    <s v="Ruidoso"/>
    <s v="No considerar"/>
    <x v="0"/>
  </r>
  <r>
    <n v="2400614"/>
    <s v="Your Very Own Williamsburg Apt!"/>
    <x v="4521"/>
    <s v="Julian"/>
    <s v="17 Monitor Street"/>
    <n v="11222"/>
    <x v="1"/>
    <s v="Williamsburg"/>
    <n v="4071919"/>
    <n v="-739418"/>
    <x v="1"/>
    <x v="206"/>
    <x v="2"/>
    <n v="22"/>
    <d v="2019-07-01T00:00:00"/>
    <n v="0.37"/>
    <n v="1"/>
    <n v="6.9"/>
    <x v="0"/>
    <s v="Ruidoso"/>
    <s v="No considerar"/>
    <x v="0"/>
  </r>
  <r>
    <n v="747538"/>
    <s v="HUGE mid-century modern, sunny flat w/ amazing cat"/>
    <x v="4522"/>
    <s v="Nick"/>
    <s v="447 Prospect Place"/>
    <n v="11238"/>
    <x v="1"/>
    <s v="Crown Heights"/>
    <n v="4067652"/>
    <n v="-739614"/>
    <x v="0"/>
    <x v="84"/>
    <x v="6"/>
    <n v="167"/>
    <d v="2019-07-03T00:00:00"/>
    <n v="4.16"/>
    <n v="1"/>
    <n v="6.9"/>
    <x v="0"/>
    <s v="Ruidoso"/>
    <s v="No considerar"/>
    <x v="0"/>
  </r>
  <r>
    <n v="799924"/>
    <s v="Big Loft in Bushwick: Unfurnished, longterm sublet"/>
    <x v="4523"/>
    <s v="Tommy"/>
    <s v="97 Knickerbocker Avenue"/>
    <n v="11237"/>
    <x v="1"/>
    <s v="Williamsburg"/>
    <n v="4070538"/>
    <n v="-7392946"/>
    <x v="1"/>
    <x v="145"/>
    <x v="1"/>
    <n v="3"/>
    <d v="2016-06-27T00:00:00"/>
    <n v="0.04"/>
    <n v="1"/>
    <n v="6.9"/>
    <x v="0"/>
    <s v="Ruidoso"/>
    <s v="No considerar"/>
    <x v="0"/>
  </r>
  <r>
    <n v="460036"/>
    <s v="Great DEAL Gramercy 1 BDROOM /2beds"/>
    <x v="4524"/>
    <s v="Jan"/>
    <s v="201 East 27th Street"/>
    <n v="10016"/>
    <x v="0"/>
    <s v="Kips Bay"/>
    <n v="4074134"/>
    <n v="-7398113"/>
    <x v="1"/>
    <x v="67"/>
    <x v="6"/>
    <n v="47"/>
    <d v="2019-06-08T00:00:00"/>
    <n v="0.55000000000000004"/>
    <n v="1"/>
    <n v="5.6"/>
    <x v="0"/>
    <s v="Ruidoso"/>
    <s v="No considerar"/>
    <x v="0"/>
  </r>
  <r>
    <n v="461050"/>
    <s v="Perfect Bedford L Williamsburg Location!"/>
    <x v="4525"/>
    <s v="Sarah"/>
    <s v="Ukrainian Catholic Church of the Holy Ghost 160"/>
    <n v="11211"/>
    <x v="1"/>
    <s v="Williamsburg"/>
    <n v="4071613"/>
    <n v="-7395837"/>
    <x v="1"/>
    <x v="17"/>
    <x v="0"/>
    <n v="17"/>
    <d v="2016-05-12T00:00:00"/>
    <n v="0.2"/>
    <n v="1"/>
    <n v="6.9"/>
    <x v="0"/>
    <s v="Ruidoso"/>
    <s v="No considerar"/>
    <x v="0"/>
  </r>
  <r>
    <n v="752289"/>
    <s v="Cozy Village apartment  near NYU"/>
    <x v="4526"/>
    <s v="Cristiana"/>
    <s v="88 MacDougal Street"/>
    <n v="10012"/>
    <x v="0"/>
    <s v="Greenwich Village"/>
    <n v="4072863"/>
    <n v="-7400137"/>
    <x v="1"/>
    <x v="17"/>
    <x v="3"/>
    <n v="11"/>
    <d v="2017-05-20T00:00:00"/>
    <n v="0.14000000000000001"/>
    <n v="1"/>
    <n v="5.6"/>
    <x v="0"/>
    <s v="Ruidoso"/>
    <s v="No considerar"/>
    <x v="0"/>
  </r>
  <r>
    <n v="4507262"/>
    <s v="Luxurious Village 1 bed!"/>
    <x v="4527"/>
    <s v="Philip"/>
    <s v="97 Perry Street"/>
    <n v="10014"/>
    <x v="0"/>
    <s v="West Village"/>
    <n v="4073553"/>
    <n v="-7400546"/>
    <x v="1"/>
    <x v="34"/>
    <x v="6"/>
    <n v="21"/>
    <d v="2018-05-02T00:00:00"/>
    <n v="0.41"/>
    <n v="1"/>
    <n v="5.6"/>
    <x v="0"/>
    <s v="Ruidoso"/>
    <s v="No considerar"/>
    <x v="0"/>
  </r>
  <r>
    <n v="459066"/>
    <s v="******AMAZING DEAL IN NYC*****"/>
    <x v="4528"/>
    <s v="Ivana"/>
    <s v="1366 York Avenue"/>
    <n v="10021"/>
    <x v="0"/>
    <s v="Upper East Side"/>
    <n v="4076719"/>
    <n v="-7395303"/>
    <x v="1"/>
    <x v="5"/>
    <x v="6"/>
    <n v="23"/>
    <d v="2019-01-01T00:00:00"/>
    <n v="0.27"/>
    <n v="1"/>
    <n v="5.6"/>
    <x v="0"/>
    <s v="Ruidoso"/>
    <s v="No considerar"/>
    <x v="0"/>
  </r>
  <r>
    <n v="550858"/>
    <s v="Gorgeous Chelsea loft in the heart of Manhattan"/>
    <x v="4529"/>
    <s v="Henrik"/>
    <s v="Shirley Goodman Resource Center 7th Avenue"/>
    <n v="10001"/>
    <x v="0"/>
    <s v="Chelsea"/>
    <n v="4074664"/>
    <n v="-7399441"/>
    <x v="1"/>
    <x v="234"/>
    <x v="0"/>
    <n v="15"/>
    <d v="2017-08-10T00:00:00"/>
    <n v="0.31"/>
    <n v="1"/>
    <n v="5.7"/>
    <x v="0"/>
    <s v="Ruidoso"/>
    <s v="No considerar"/>
    <x v="0"/>
  </r>
  <r>
    <n v="765203"/>
    <s v="Art Lover's Abode Brooklyn"/>
    <x v="4530"/>
    <s v="Debbie"/>
    <s v="168 Graham Avenue"/>
    <n v="11206"/>
    <x v="1"/>
    <s v="Williamsburg"/>
    <n v="4070745"/>
    <n v="-7394307"/>
    <x v="2"/>
    <x v="55"/>
    <x v="0"/>
    <n v="19"/>
    <d v="2019-06-30T00:00:00"/>
    <n v="0.44"/>
    <n v="1"/>
    <n v="6.9"/>
    <x v="0"/>
    <s v="Ruidoso"/>
    <s v="No considerar"/>
    <x v="0"/>
  </r>
  <r>
    <n v="457829"/>
    <s v="Beautiful apartment in the heart of The Village"/>
    <x v="4531"/>
    <s v="Lorena"/>
    <s v="31 Saint Mark's Place"/>
    <n v="10003"/>
    <x v="0"/>
    <s v="East Village"/>
    <n v="4072917"/>
    <n v="-7398811"/>
    <x v="1"/>
    <x v="1"/>
    <x v="1"/>
    <n v="178"/>
    <d v="2019-07-01T00:00:00"/>
    <n v="2.06"/>
    <n v="1"/>
    <n v="5.6"/>
    <x v="0"/>
    <s v="Ruidoso"/>
    <s v="No considerar"/>
    <x v="0"/>
  </r>
  <r>
    <n v="3775379"/>
    <s v="Peaceful Studio in Prospect Heights"/>
    <x v="4532"/>
    <s v="Liz"/>
    <s v="USPS Eastern Parkway Service Road"/>
    <n v="11238"/>
    <x v="1"/>
    <s v="Prospect Heights"/>
    <n v="4067262"/>
    <n v="-7396542"/>
    <x v="1"/>
    <x v="28"/>
    <x v="6"/>
    <n v="21"/>
    <d v="2019-05-19T00:00:00"/>
    <n v="0.51"/>
    <n v="1"/>
    <n v="6.9"/>
    <x v="0"/>
    <s v="Ruidoso"/>
    <s v="No considerar"/>
    <x v="0"/>
  </r>
  <r>
    <n v="1936772"/>
    <s v="Private Ground Floor Studio Apt PLUS Driveway"/>
    <x v="4533"/>
    <s v="Kerri &amp; Steve"/>
    <s v="Woodhaven Boulevard Rego Park"/>
    <n v="11417"/>
    <x v="2"/>
    <s v="Middle Village"/>
    <n v="4071576"/>
    <n v="-7386268"/>
    <x v="1"/>
    <x v="12"/>
    <x v="6"/>
    <n v="97"/>
    <d v="2019-07-01T00:00:00"/>
    <n v="1.43"/>
    <n v="5"/>
    <n v="6.24"/>
    <x v="0"/>
    <s v="Ruidoso"/>
    <s v="No considerar"/>
    <x v="0"/>
  </r>
  <r>
    <n v="1793411"/>
    <s v="Union Square/East Village Apartment"/>
    <x v="4534"/>
    <s v="Ki"/>
    <s v="Heavenly Market &amp; Deli East 11th Street"/>
    <n v="10009"/>
    <x v="0"/>
    <s v="East Village"/>
    <n v="407312"/>
    <n v="-7398857"/>
    <x v="1"/>
    <x v="27"/>
    <x v="2"/>
    <n v="4"/>
    <d v="2015-12-01T00:00:00"/>
    <n v="0.06"/>
    <n v="1"/>
    <n v="5.6"/>
    <x v="0"/>
    <s v="Ruidoso"/>
    <s v="No considerar"/>
    <x v="0"/>
  </r>
  <r>
    <n v="5916713"/>
    <s v="Williamsburg Sunny Large Loft"/>
    <x v="4535"/>
    <s v="Zack"/>
    <s v="Northside Catholic School at Mount Carmel 1"/>
    <n v="11211"/>
    <x v="1"/>
    <s v="Williamsburg"/>
    <n v="4071614"/>
    <n v="-7395282"/>
    <x v="0"/>
    <x v="178"/>
    <x v="11"/>
    <n v="16"/>
    <d v="2019-06-06T00:00:00"/>
    <n v="0.45"/>
    <n v="1"/>
    <n v="6.9"/>
    <x v="0"/>
    <s v="Ruidoso"/>
    <s v="No considerar"/>
    <x v="0"/>
  </r>
  <r>
    <n v="573612"/>
    <s v="Sunny Private Bedroom by Express Train, Colleges!"/>
    <x v="4536"/>
    <s v="Ny"/>
    <s v="BTL Harlem 311"/>
    <n v="10027"/>
    <x v="0"/>
    <s v="Harlem"/>
    <n v="4081199"/>
    <n v="-7395116"/>
    <x v="0"/>
    <x v="123"/>
    <x v="1"/>
    <n v="132"/>
    <d v="2019-06-16T00:00:00"/>
    <n v="1.56"/>
    <n v="1"/>
    <n v="5.6"/>
    <x v="0"/>
    <s v="Ruidoso"/>
    <s v="No considerar"/>
    <x v="0"/>
  </r>
  <r>
    <n v="456526"/>
    <s v="Central Harlem Comfy Bedroom with Private Bath"/>
    <x v="4537"/>
    <s v="Kaye"/>
    <s v="145 West 138th Street"/>
    <n v="10030"/>
    <x v="0"/>
    <s v="Harlem"/>
    <n v="4081713"/>
    <n v="-7394217"/>
    <x v="0"/>
    <x v="3"/>
    <x v="0"/>
    <n v="36"/>
    <d v="2019-06-23T00:00:00"/>
    <n v="1.76"/>
    <n v="1"/>
    <n v="5.6"/>
    <x v="0"/>
    <s v="Ruidoso"/>
    <s v="No considerar"/>
    <x v="0"/>
  </r>
  <r>
    <n v="2889387"/>
    <s v="New York City near Staten Is. Ferry"/>
    <x v="4538"/>
    <s v="Rob&amp;Elle"/>
    <s v="100 Belmont Place"/>
    <n v="10301"/>
    <x v="4"/>
    <s v="St. George"/>
    <n v="406427"/>
    <n v="-7408001"/>
    <x v="0"/>
    <x v="45"/>
    <x v="6"/>
    <n v="234"/>
    <d v="2019-06-30T00:00:00"/>
    <n v="3.74"/>
    <n v="1"/>
    <n v="5.19"/>
    <x v="1"/>
    <s v="Poco Ruidoso"/>
    <s v="No considerar"/>
    <x v="0"/>
  </r>
  <r>
    <n v="458154"/>
    <s v="Cozy private room, williamsburg NYC"/>
    <x v="4539"/>
    <s v="Javier &amp; Jorge"/>
    <s v="93 Manhattan Avenue"/>
    <n v="11206"/>
    <x v="1"/>
    <s v="Williamsburg"/>
    <n v="407061"/>
    <n v="-7394531"/>
    <x v="0"/>
    <x v="59"/>
    <x v="3"/>
    <n v="132"/>
    <d v="2019-06-10T00:00:00"/>
    <n v="1.51"/>
    <n v="1"/>
    <n v="6.9"/>
    <x v="0"/>
    <s v="Ruidoso"/>
    <s v="No considerar"/>
    <x v="0"/>
  </r>
  <r>
    <n v="3689140"/>
    <s v="West Village Loft, 2nd floor"/>
    <x v="4540"/>
    <s v="Gary"/>
    <s v="160 West 10th Street"/>
    <n v="10014"/>
    <x v="0"/>
    <s v="West Village"/>
    <n v="4073419"/>
    <n v="-7400213"/>
    <x v="1"/>
    <x v="64"/>
    <x v="6"/>
    <n v="207"/>
    <d v="2019-06-30T00:00:00"/>
    <n v="3.46"/>
    <n v="1"/>
    <n v="5.6"/>
    <x v="0"/>
    <s v="Ruidoso"/>
    <s v="No considerar"/>
    <x v="0"/>
  </r>
  <r>
    <n v="456190"/>
    <s v="West Village Loft, 1st floor"/>
    <x v="4540"/>
    <s v="Gary"/>
    <s v="260 West 10th Street"/>
    <n v="10014"/>
    <x v="0"/>
    <s v="West Village"/>
    <n v="4073357"/>
    <n v="-7400723"/>
    <x v="1"/>
    <x v="9"/>
    <x v="6"/>
    <n v="269"/>
    <d v="2019-06-29T00:00:00"/>
    <n v="3.15"/>
    <n v="1"/>
    <n v="5.6"/>
    <x v="0"/>
    <s v="Ruidoso"/>
    <s v="No considerar"/>
    <x v="0"/>
  </r>
  <r>
    <n v="456110"/>
    <s v="Beautiful One Bedroom in Chelsea"/>
    <x v="4541"/>
    <s v="Daniel"/>
    <s v="301 West 26th Street"/>
    <n v="10001"/>
    <x v="0"/>
    <s v="Chelsea"/>
    <n v="407476"/>
    <n v="-7399698"/>
    <x v="1"/>
    <x v="96"/>
    <x v="3"/>
    <n v="23"/>
    <d v="2015-10-04T00:00:00"/>
    <n v="0.27"/>
    <n v="1"/>
    <n v="5.6"/>
    <x v="0"/>
    <s v="Ruidoso"/>
    <s v="No considerar"/>
    <x v="0"/>
  </r>
  <r>
    <n v="506121"/>
    <s v="Cozy Room in Lively East Village"/>
    <x v="4542"/>
    <s v="John"/>
    <s v="428 East 9th Street"/>
    <n v="10009"/>
    <x v="0"/>
    <s v="East Village"/>
    <n v="407276"/>
    <n v="-7398347"/>
    <x v="0"/>
    <x v="50"/>
    <x v="2"/>
    <n v="451"/>
    <d v="2019-06-30T00:00:00"/>
    <n v="5.26"/>
    <n v="1"/>
    <n v="5.6"/>
    <x v="0"/>
    <s v="Ruidoso"/>
    <s v="No considerar"/>
    <x v="0"/>
  </r>
  <r>
    <n v="975965"/>
    <s v="Great Room in Lively East Village"/>
    <x v="4542"/>
    <s v="John"/>
    <s v="138 1st Avenue"/>
    <n v="10009"/>
    <x v="0"/>
    <s v="East Village"/>
    <n v="4072792"/>
    <n v="-7398507"/>
    <x v="0"/>
    <x v="204"/>
    <x v="2"/>
    <n v="395"/>
    <d v="2019-06-21T00:00:00"/>
    <n v="5.16"/>
    <n v="1"/>
    <n v="5.6"/>
    <x v="0"/>
    <s v="Ruidoso"/>
    <s v="No considerar"/>
    <x v="0"/>
  </r>
  <r>
    <n v="1954450"/>
    <s v="Spacious Sunny Designer 1 Bedroom in East Village"/>
    <x v="4543"/>
    <s v="Erika"/>
    <s v="Fresno II Gourmet Deli East 3rd Street"/>
    <n v="10009"/>
    <x v="0"/>
    <s v="East Village"/>
    <n v="4072187"/>
    <n v="-7398083"/>
    <x v="1"/>
    <x v="5"/>
    <x v="6"/>
    <n v="221"/>
    <d v="2019-06-18T00:00:00"/>
    <n v="3.3"/>
    <n v="1"/>
    <n v="5.6"/>
    <x v="0"/>
    <s v="Ruidoso"/>
    <s v="No considerar"/>
    <x v="0"/>
  </r>
  <r>
    <n v="5212133"/>
    <s v="Large 1 Bedroom Apartment w/ Office in Greenpoint!"/>
    <x v="4544"/>
    <s v="Sky"/>
    <s v="138 Noble Street"/>
    <n v="11222"/>
    <x v="1"/>
    <s v="Greenpoint"/>
    <n v="4072862"/>
    <n v="-7395495"/>
    <x v="1"/>
    <x v="112"/>
    <x v="1"/>
    <n v="0"/>
    <d v="2019-06-10T00:00:00"/>
    <n v="0.02"/>
    <n v="1"/>
    <n v="6.9"/>
    <x v="0"/>
    <s v="Ruidoso"/>
    <s v="No considerar"/>
    <x v="0"/>
  </r>
  <r>
    <n v="895386"/>
    <s v="NYC-THE BEST: Stay in Comfy Apt Manhattan-Harlem!"/>
    <x v="4545"/>
    <s v="Jeanine"/>
    <s v="302 West 120th Street"/>
    <n v="10026"/>
    <x v="0"/>
    <s v="Harlem"/>
    <n v="4080706"/>
    <n v="-7395403"/>
    <x v="1"/>
    <x v="30"/>
    <x v="2"/>
    <n v="86"/>
    <d v="2019-06-21T00:00:00"/>
    <n v="1.1299999999999999"/>
    <n v="1"/>
    <n v="5.6"/>
    <x v="0"/>
    <s v="Ruidoso"/>
    <s v="No considerar"/>
    <x v="0"/>
  </r>
  <r>
    <n v="455801"/>
    <s v="Hello! Cozy-Singles NYC- Upper Manhattan- Harlem!!"/>
    <x v="4545"/>
    <s v="Jeanine"/>
    <s v="206 West 119th Street"/>
    <n v="10026"/>
    <x v="0"/>
    <s v="Harlem"/>
    <n v="4080533"/>
    <n v="-7395204"/>
    <x v="0"/>
    <x v="83"/>
    <x v="3"/>
    <n v="109"/>
    <d v="2018-09-19T00:00:00"/>
    <n v="1.25"/>
    <n v="1"/>
    <n v="5.6"/>
    <x v="0"/>
    <s v="Ruidoso"/>
    <s v="Dentro del presupuesto"/>
    <x v="0"/>
  </r>
  <r>
    <n v="455734"/>
    <s v="Sunny, spacious 1-bedroom in Upper Manhattan"/>
    <x v="4546"/>
    <s v="Laura"/>
    <s v="175 Payson Avenue"/>
    <n v="10034"/>
    <x v="0"/>
    <s v="Inwood"/>
    <n v="4086929"/>
    <n v="-7392421"/>
    <x v="1"/>
    <x v="19"/>
    <x v="6"/>
    <n v="123"/>
    <d v="2019-07-02T00:00:00"/>
    <n v="1.47"/>
    <n v="1"/>
    <n v="5.6"/>
    <x v="0"/>
    <s v="Ruidoso"/>
    <s v="No considerar"/>
    <x v="0"/>
  </r>
  <r>
    <n v="5506438"/>
    <s v="Luxury High Rise Apartment"/>
    <x v="4547"/>
    <s v="Anna Meng"/>
    <s v="American Copper West East 36th Street"/>
    <n v="10016"/>
    <x v="0"/>
    <s v="Murray Hill"/>
    <n v="4074467"/>
    <n v="-7397202"/>
    <x v="0"/>
    <x v="6"/>
    <x v="1"/>
    <n v="1"/>
    <d v="2015-10-03T00:00:00"/>
    <n v="0.02"/>
    <n v="1"/>
    <n v="5.6"/>
    <x v="0"/>
    <s v="Ruidoso"/>
    <s v="No considerar"/>
    <x v="0"/>
  </r>
  <r>
    <n v="2237981"/>
    <s v="Cool UES 1 Bed Sleeps upto 4"/>
    <x v="4548"/>
    <s v="Ayesha"/>
    <s v="415 East 81st Street"/>
    <n v="10028"/>
    <x v="0"/>
    <s v="Upper East Side"/>
    <n v="4077331"/>
    <n v="-7395067"/>
    <x v="1"/>
    <x v="21"/>
    <x v="1"/>
    <n v="0"/>
    <d v="2019-05-25T00:00:00"/>
    <n v="0.02"/>
    <n v="1"/>
    <n v="5.6"/>
    <x v="0"/>
    <s v="Ruidoso"/>
    <s v="No considerar"/>
    <x v="0"/>
  </r>
  <r>
    <n v="553516"/>
    <s v="One Bdrm in Trendy Prospect Hts"/>
    <x v="4549"/>
    <s v="Jennie"/>
    <s v="533 Bergen Street"/>
    <n v="11217"/>
    <x v="1"/>
    <s v="Prospect Heights"/>
    <n v="4068052"/>
    <n v="-7397254"/>
    <x v="1"/>
    <x v="215"/>
    <x v="6"/>
    <n v="46"/>
    <d v="2017-01-02T00:00:00"/>
    <n v="0.54"/>
    <n v="1"/>
    <n v="6.9"/>
    <x v="0"/>
    <s v="Ruidoso"/>
    <s v="No considerar"/>
    <x v="0"/>
  </r>
  <r>
    <n v="1474752"/>
    <s v="Dope Williamsburg Apartment"/>
    <x v="4550"/>
    <s v="Ange"/>
    <s v="279 South 1st Street"/>
    <n v="11211"/>
    <x v="1"/>
    <s v="Williamsburg"/>
    <n v="4071215"/>
    <n v="-7395637"/>
    <x v="0"/>
    <x v="7"/>
    <x v="0"/>
    <n v="23"/>
    <d v="2019-05-06T00:00:00"/>
    <n v="0.32"/>
    <n v="1"/>
    <n v="6.9"/>
    <x v="0"/>
    <s v="Ruidoso"/>
    <s v="No considerar"/>
    <x v="0"/>
  </r>
  <r>
    <n v="454763"/>
    <s v="For Cat-Lovers ONLY"/>
    <x v="4551"/>
    <s v="Felo"/>
    <s v="161 Vermilyea Avenue"/>
    <n v="10034"/>
    <x v="0"/>
    <s v="Inwood"/>
    <n v="4086717"/>
    <n v="-739194"/>
    <x v="1"/>
    <x v="34"/>
    <x v="16"/>
    <n v="11"/>
    <d v="2018-08-16T00:00:00"/>
    <n v="0.18"/>
    <n v="1"/>
    <n v="5.6"/>
    <x v="0"/>
    <s v="Ruidoso"/>
    <s v="No considerar"/>
    <x v="0"/>
  </r>
  <r>
    <n v="453255"/>
    <s v="Exciting Lower East Side, Loft Life"/>
    <x v="4552"/>
    <s v="Stephanie"/>
    <s v="128 Rivington Street"/>
    <n v="10002"/>
    <x v="0"/>
    <s v="Lower East Side"/>
    <n v="4071986"/>
    <n v="-739869"/>
    <x v="1"/>
    <x v="41"/>
    <x v="3"/>
    <n v="13"/>
    <d v="2019-04-29T00:00:00"/>
    <n v="0.15"/>
    <n v="1"/>
    <n v="5.6"/>
    <x v="0"/>
    <s v="Ruidoso"/>
    <s v="No considerar"/>
    <x v="0"/>
  </r>
  <r>
    <n v="118061"/>
    <s v="Style in Stuyvesant Heights"/>
    <x v="4553"/>
    <s v="Roberta"/>
    <s v="625 Halsey Street"/>
    <n v="11233"/>
    <x v="1"/>
    <s v="Bedford-Stuyvesant"/>
    <n v="4068448"/>
    <n v="-7392747"/>
    <x v="1"/>
    <x v="7"/>
    <x v="3"/>
    <n v="70"/>
    <d v="2019-06-28T00:00:00"/>
    <n v="0.75"/>
    <n v="1"/>
    <n v="6.9"/>
    <x v="0"/>
    <s v="Ruidoso"/>
    <s v="No considerar"/>
    <x v="0"/>
  </r>
  <r>
    <n v="1273533"/>
    <s v="1 Bedroom avail in BK 3BD w/ porch"/>
    <x v="4554"/>
    <s v="Nerenda"/>
    <s v="932 Myrtle Avenue"/>
    <n v="11206"/>
    <x v="1"/>
    <s v="Bedford-Stuyvesant"/>
    <n v="4069585"/>
    <n v="-739446"/>
    <x v="0"/>
    <x v="3"/>
    <x v="1"/>
    <n v="2"/>
    <d v="2014-08-13T00:00:00"/>
    <n v="0.03"/>
    <n v="1"/>
    <n v="6.9"/>
    <x v="0"/>
    <s v="Ruidoso"/>
    <s v="No considerar"/>
    <x v="0"/>
  </r>
  <r>
    <n v="452068"/>
    <s v="Spacious 4 bedroom house, New York"/>
    <x v="4555"/>
    <s v="Tamara"/>
    <s v="326 East 8th Street"/>
    <n v="11218"/>
    <x v="1"/>
    <s v="Kensington"/>
    <n v="4064205"/>
    <n v="-7397173"/>
    <x v="1"/>
    <x v="17"/>
    <x v="1"/>
    <n v="3"/>
    <d v="2015-08-16T00:00:00"/>
    <n v="0.06"/>
    <n v="1"/>
    <n v="6.9"/>
    <x v="0"/>
    <s v="Ruidoso"/>
    <s v="No considerar"/>
    <x v="0"/>
  </r>
  <r>
    <n v="1617443"/>
    <s v="Great Artistic Studio in Historic Building"/>
    <x v="4556"/>
    <s v="Pavel"/>
    <s v="200 West 136th Street"/>
    <n v="10030"/>
    <x v="0"/>
    <s v="Harlem"/>
    <n v="4081606"/>
    <n v="-7394363"/>
    <x v="2"/>
    <x v="12"/>
    <x v="0"/>
    <n v="38"/>
    <d v="2019-05-27T00:00:00"/>
    <n v="0.56000000000000005"/>
    <n v="1"/>
    <n v="5.6"/>
    <x v="0"/>
    <s v="Ruidoso"/>
    <s v="No considerar"/>
    <x v="0"/>
  </r>
  <r>
    <n v="3831962"/>
    <s v="Lg Quiet Artist Home -Ditmas Park -"/>
    <x v="4557"/>
    <s v="Liz"/>
    <s v="Berkley Square 1701"/>
    <n v="11226"/>
    <x v="1"/>
    <s v="Flatbush"/>
    <n v="4064699"/>
    <n v="-7396307"/>
    <x v="1"/>
    <x v="24"/>
    <x v="29"/>
    <n v="0"/>
    <d v="2019-01-05T00:00:00"/>
    <n v="0.39"/>
    <n v="1"/>
    <n v="6.9"/>
    <x v="0"/>
    <s v="Ruidoso"/>
    <s v="Dentro del presupuesto"/>
    <x v="0"/>
  </r>
  <r>
    <n v="602142"/>
    <s v="2B+Office Perfect 4 Young Family!!"/>
    <x v="4558"/>
    <s v="Kyle"/>
    <s v="119 Saint Marks Avenue"/>
    <n v="11217"/>
    <x v="1"/>
    <s v="Prospect Heights"/>
    <n v="4067963"/>
    <n v="-7397237"/>
    <x v="1"/>
    <x v="168"/>
    <x v="12"/>
    <n v="5"/>
    <d v="2014-10-18T00:00:00"/>
    <n v="7.0000000000000007E-2"/>
    <n v="1"/>
    <n v="6.9"/>
    <x v="0"/>
    <s v="Ruidoso"/>
    <s v="No considerar"/>
    <x v="0"/>
  </r>
  <r>
    <n v="6544347"/>
    <s v="Spend Summer in Park Slope"/>
    <x v="4559"/>
    <s v="Zach"/>
    <s v="910 Union Street"/>
    <n v="11215"/>
    <x v="1"/>
    <s v="Park Slope"/>
    <n v="4067289"/>
    <n v="-7397129"/>
    <x v="1"/>
    <x v="5"/>
    <x v="7"/>
    <n v="4"/>
    <d v="2018-08-06T00:00:00"/>
    <n v="0.08"/>
    <n v="1"/>
    <n v="6.9"/>
    <x v="0"/>
    <s v="Ruidoso"/>
    <s v="No considerar"/>
    <x v="0"/>
  </r>
  <r>
    <n v="919978"/>
    <s v="2bdrm + Patio/BackYard/Time Square/1st Floor"/>
    <x v="4560"/>
    <s v="Time Square"/>
    <s v="346 West 52nd Street"/>
    <n v="10019"/>
    <x v="0"/>
    <s v="Hell's Kitchen"/>
    <n v="407642"/>
    <n v="-7398677"/>
    <x v="1"/>
    <x v="234"/>
    <x v="6"/>
    <n v="287"/>
    <d v="2019-06-10T00:00:00"/>
    <n v="3.69"/>
    <n v="1"/>
    <n v="5.7"/>
    <x v="0"/>
    <s v="Ruidoso"/>
    <s v="No considerar"/>
    <x v="0"/>
  </r>
  <r>
    <n v="450905"/>
    <s v="Master Bedroom / ParkSlope Brooklyn"/>
    <x v="4561"/>
    <s v="Martha"/>
    <s v="5th Avenue &amp; 3rd Street 5th Avenue"/>
    <n v="11209"/>
    <x v="1"/>
    <s v="Park Slope"/>
    <n v="4067267"/>
    <n v="-7398348"/>
    <x v="0"/>
    <x v="7"/>
    <x v="6"/>
    <n v="0"/>
    <d v="2015-12-29T00:00:00"/>
    <n v="0.1"/>
    <n v="1"/>
    <n v="6.9"/>
    <x v="0"/>
    <s v="Ruidoso"/>
    <s v="No considerar"/>
    <x v="0"/>
  </r>
  <r>
    <n v="3925426"/>
    <s v="Room in Gorgeous apartment"/>
    <x v="4562"/>
    <s v="Younes"/>
    <s v="39 Ainslie Street"/>
    <n v="11211"/>
    <x v="1"/>
    <s v="Williamsburg"/>
    <n v="4071293"/>
    <n v="-7395321"/>
    <x v="1"/>
    <x v="207"/>
    <x v="7"/>
    <n v="0"/>
    <d v="2019-06-22T00:00:00"/>
    <n v="0.39"/>
    <n v="1"/>
    <n v="6.9"/>
    <x v="0"/>
    <s v="Ruidoso"/>
    <s v="No considerar"/>
    <x v="0"/>
  </r>
  <r>
    <n v="6447332"/>
    <s v="Perfect Room, East Village Dream"/>
    <x v="4563"/>
    <s v="Michael"/>
    <s v="371 East 10th Street"/>
    <n v="10009"/>
    <x v="0"/>
    <s v="East Village"/>
    <n v="4072644"/>
    <n v="-7397866"/>
    <x v="0"/>
    <x v="89"/>
    <x v="6"/>
    <n v="246"/>
    <d v="2019-06-29T00:00:00"/>
    <n v="4.9400000000000004"/>
    <n v="1"/>
    <n v="5.6"/>
    <x v="0"/>
    <s v="Ruidoso"/>
    <s v="No considerar"/>
    <x v="0"/>
  </r>
  <r>
    <n v="3841113"/>
    <s v="Cozy private room in UES"/>
    <x v="4564"/>
    <s v="Valerie"/>
    <s v="306 East 90th Street"/>
    <n v="10128"/>
    <x v="0"/>
    <s v="Upper East Side"/>
    <n v="4077993"/>
    <n v="-7394939"/>
    <x v="0"/>
    <x v="15"/>
    <x v="2"/>
    <n v="18"/>
    <d v="2017-11-18T00:00:00"/>
    <n v="0.3"/>
    <n v="1"/>
    <n v="5.6"/>
    <x v="0"/>
    <s v="Ruidoso"/>
    <s v="No considerar"/>
    <x v="0"/>
  </r>
  <r>
    <n v="471845"/>
    <s v="Gorgeous Summer Duplex/Yard sublet"/>
    <x v="4565"/>
    <s v="Verena  And Dylan"/>
    <s v="272A Halsey Street"/>
    <n v="11216"/>
    <x v="1"/>
    <s v="Bedford-Stuyvesant"/>
    <n v="4068229"/>
    <n v="-7394287"/>
    <x v="1"/>
    <x v="8"/>
    <x v="12"/>
    <n v="3"/>
    <d v="2013-09-01T00:00:00"/>
    <n v="0.04"/>
    <n v="1"/>
    <n v="6.9"/>
    <x v="0"/>
    <s v="Ruidoso"/>
    <s v="No considerar"/>
    <x v="0"/>
  </r>
  <r>
    <n v="450009"/>
    <s v="Lavender Joy Room in Duplex!"/>
    <x v="4566"/>
    <s v="Natalie"/>
    <s v="1355 East 80th Street"/>
    <n v="11236"/>
    <x v="1"/>
    <s v="Canarsie"/>
    <n v="4062897"/>
    <n v="-7390334"/>
    <x v="0"/>
    <x v="185"/>
    <x v="2"/>
    <n v="105"/>
    <d v="2019-06-09T00:00:00"/>
    <n v="1.21"/>
    <n v="1"/>
    <n v="6.9"/>
    <x v="0"/>
    <s v="Ruidoso"/>
    <s v="Dentro del presupuesto"/>
    <x v="0"/>
  </r>
  <r>
    <n v="446367"/>
    <s v="Best Block, NYC!  July 25-Aug 18"/>
    <x v="4567"/>
    <s v="Joy"/>
    <s v="The Majestic 115"/>
    <n v="10023"/>
    <x v="0"/>
    <s v="Upper West Side"/>
    <n v="4077593"/>
    <n v="-7397699"/>
    <x v="1"/>
    <x v="11"/>
    <x v="3"/>
    <n v="22"/>
    <d v="2019-06-10T00:00:00"/>
    <n v="0.27"/>
    <n v="1"/>
    <n v="5.6"/>
    <x v="0"/>
    <s v="Ruidoso"/>
    <s v="No considerar"/>
    <x v="0"/>
  </r>
  <r>
    <n v="6420850"/>
    <s v="Great sunny room in a fun house"/>
    <x v="4568"/>
    <s v="Kat"/>
    <s v="437C Pulaski Street"/>
    <n v="11221"/>
    <x v="1"/>
    <s v="Bedford-Stuyvesant"/>
    <n v="4069435"/>
    <n v="-7393294"/>
    <x v="0"/>
    <x v="6"/>
    <x v="1"/>
    <n v="1"/>
    <d v="2015-06-09T00:00:00"/>
    <n v="0.02"/>
    <n v="1"/>
    <n v="6.9"/>
    <x v="0"/>
    <s v="Ruidoso"/>
    <s v="No considerar"/>
    <x v="0"/>
  </r>
  <r>
    <n v="1301321"/>
    <s v="West Village Penthouse-terrace/view"/>
    <x v="4569"/>
    <s v="Ben And Jess"/>
    <s v="318 Bleecker Street"/>
    <n v="10014"/>
    <x v="0"/>
    <s v="West Village"/>
    <n v="4073305"/>
    <n v="-7400412"/>
    <x v="1"/>
    <x v="334"/>
    <x v="7"/>
    <n v="18"/>
    <d v="2015-10-09T00:00:00"/>
    <n v="0.28000000000000003"/>
    <n v="4"/>
    <n v="6.1"/>
    <x v="0"/>
    <s v="Ruidoso"/>
    <s v="No considerar"/>
    <x v="0"/>
  </r>
  <r>
    <n v="3131756"/>
    <s v="Beautiful 3 Bedroom apt in Bed-Stuy"/>
    <x v="4570"/>
    <s v="Dean"/>
    <s v="299 Malcolm X Boulevard"/>
    <n v="11233"/>
    <x v="1"/>
    <s v="Bedford-Stuyvesant"/>
    <n v="4068176"/>
    <n v="-7392883"/>
    <x v="1"/>
    <x v="51"/>
    <x v="6"/>
    <n v="225"/>
    <d v="2019-06-30T00:00:00"/>
    <n v="3.7"/>
    <n v="1"/>
    <n v="6.9"/>
    <x v="0"/>
    <s v="Ruidoso"/>
    <s v="No considerar"/>
    <x v="0"/>
  </r>
  <r>
    <n v="2764516"/>
    <s v="East Village Manhattan NYC Bedroom!"/>
    <x v="4571"/>
    <s v="Chris"/>
    <s v="166 East 2nd Street"/>
    <n v="10009"/>
    <x v="0"/>
    <s v="East Village"/>
    <n v="4072278"/>
    <n v="-7398497"/>
    <x v="0"/>
    <x v="5"/>
    <x v="0"/>
    <n v="38"/>
    <d v="2019-06-17T00:00:00"/>
    <n v="0.6"/>
    <n v="1"/>
    <n v="5.6"/>
    <x v="0"/>
    <s v="Ruidoso"/>
    <s v="No considerar"/>
    <x v="0"/>
  </r>
  <r>
    <n v="500886"/>
    <s v="BEAUTIFUL ROOM IN BKLYN BROWNSTONE"/>
    <x v="4572"/>
    <s v="James"/>
    <s v="679 Monroe Street"/>
    <n v="11221"/>
    <x v="1"/>
    <s v="Bedford-Stuyvesant"/>
    <n v="4068825"/>
    <n v="-7392951"/>
    <x v="0"/>
    <x v="12"/>
    <x v="0"/>
    <n v="103"/>
    <d v="2019-06-15T00:00:00"/>
    <n v="1.25"/>
    <n v="1"/>
    <n v="6.9"/>
    <x v="0"/>
    <s v="Ruidoso"/>
    <s v="No considerar"/>
    <x v="0"/>
  </r>
  <r>
    <n v="444171"/>
    <s v="Upper Duplex in Brooklyn Brownstone"/>
    <x v="4572"/>
    <s v="James"/>
    <s v="719 Monroe Street"/>
    <n v="11221"/>
    <x v="1"/>
    <s v="Bedford-Stuyvesant"/>
    <n v="4068813"/>
    <n v="-7392817"/>
    <x v="1"/>
    <x v="87"/>
    <x v="7"/>
    <n v="7"/>
    <d v="2017-04-17T00:00:00"/>
    <n v="0.1"/>
    <n v="1"/>
    <n v="6.9"/>
    <x v="0"/>
    <s v="Ruidoso"/>
    <s v="No considerar"/>
    <x v="0"/>
  </r>
  <r>
    <n v="443646"/>
    <s v="Classy 2.5 BR Brownstone w/ Garden"/>
    <x v="4573"/>
    <s v="Michelle"/>
    <s v="Oxford Cleaners 580"/>
    <n v="10024"/>
    <x v="0"/>
    <s v="Upper West Side"/>
    <n v="4078911"/>
    <n v="-7397396"/>
    <x v="1"/>
    <x v="140"/>
    <x v="12"/>
    <n v="39"/>
    <d v="2019-05-16T00:00:00"/>
    <n v="0.45"/>
    <n v="1"/>
    <n v="5.7"/>
    <x v="0"/>
    <s v="Ruidoso"/>
    <s v="No considerar"/>
    <x v="0"/>
  </r>
  <r>
    <n v="992598"/>
    <s v="Village Life, 2-Bedroom, East Village"/>
    <x v="4574"/>
    <s v="Sascha"/>
    <s v="Public School 64 600"/>
    <n v="10009"/>
    <x v="0"/>
    <s v="East Village"/>
    <n v="4072399"/>
    <n v="-7398134"/>
    <x v="0"/>
    <x v="309"/>
    <x v="0"/>
    <n v="182"/>
    <d v="2019-05-29T00:00:00"/>
    <n v="2.39"/>
    <n v="1"/>
    <n v="5.7"/>
    <x v="0"/>
    <s v="Ruidoso"/>
    <s v="No considerar"/>
    <x v="0"/>
  </r>
  <r>
    <n v="3747240"/>
    <s v="Stunning 2BR Apartment in Top Location"/>
    <x v="4575"/>
    <s v="Debbie"/>
    <s v="929 President Street"/>
    <n v="11215"/>
    <x v="1"/>
    <s v="Park Slope"/>
    <n v="4067256"/>
    <n v="-7397212"/>
    <x v="1"/>
    <x v="5"/>
    <x v="2"/>
    <n v="10"/>
    <d v="2018-01-03T00:00:00"/>
    <n v="0.17"/>
    <n v="1"/>
    <n v="6.9"/>
    <x v="0"/>
    <s v="Ruidoso"/>
    <s v="No considerar"/>
    <x v="0"/>
  </r>
  <r>
    <n v="1155475"/>
    <s v="Big, glamorous, 4BR, 3-story house"/>
    <x v="4576"/>
    <s v="Jon"/>
    <s v="38 Lafayette Avenue"/>
    <n v="11217"/>
    <x v="1"/>
    <s v="Fort Greene"/>
    <n v="4068675"/>
    <n v="-7397713"/>
    <x v="1"/>
    <x v="121"/>
    <x v="6"/>
    <n v="126"/>
    <d v="2019-06-25T00:00:00"/>
    <n v="1.75"/>
    <n v="1"/>
    <n v="7"/>
    <x v="0"/>
    <s v="Ruidoso"/>
    <s v="No considerar"/>
    <x v="0"/>
  </r>
  <r>
    <n v="6672758"/>
    <s v="Cool Large 3 bedrooms in the heart of East village"/>
    <x v="4577"/>
    <s v="Sally"/>
    <s v="438E East 14th Street"/>
    <n v="10009"/>
    <x v="0"/>
    <s v="East Village"/>
    <n v="4073037"/>
    <n v="-7398158"/>
    <x v="1"/>
    <x v="330"/>
    <x v="11"/>
    <n v="1"/>
    <d v="2018-03-10T00:00:00"/>
    <n v="0.06"/>
    <n v="1"/>
    <n v="5.6"/>
    <x v="0"/>
    <s v="Ruidoso"/>
    <s v="No considerar"/>
    <x v="0"/>
  </r>
  <r>
    <n v="6660117"/>
    <s v="Cosi 2 Beds East Village- 2 months Minimum"/>
    <x v="4577"/>
    <s v="Sally"/>
    <s v="414 East 14th Street"/>
    <n v="10009"/>
    <x v="0"/>
    <s v="East Village"/>
    <n v="4073082"/>
    <n v="-7398182"/>
    <x v="1"/>
    <x v="61"/>
    <x v="11"/>
    <n v="0"/>
    <d v="2017-05-01T00:00:00"/>
    <n v="0.04"/>
    <n v="1"/>
    <n v="5.6"/>
    <x v="0"/>
    <s v="Ruidoso"/>
    <s v="No considerar"/>
    <x v="0"/>
  </r>
  <r>
    <n v="1620248"/>
    <s v="Large furnished 2 bedrooms- - 30 days Minimum"/>
    <x v="4577"/>
    <s v="Sally"/>
    <s v="428 East 14th Street"/>
    <n v="10009"/>
    <x v="0"/>
    <s v="East Village"/>
    <n v="4073051"/>
    <n v="-739814"/>
    <x v="1"/>
    <x v="335"/>
    <x v="11"/>
    <n v="0"/>
    <d v="2015-07-14T00:00:00"/>
    <n v="3.34"/>
    <n v="1"/>
    <n v="5.6"/>
    <x v="0"/>
    <s v="Ruidoso"/>
    <s v="Dentro del presupuesto"/>
    <x v="0"/>
  </r>
  <r>
    <n v="810681"/>
    <s v="City View From Brooklynâ€“ 2Bd+2Bth"/>
    <x v="4578"/>
    <s v="Said"/>
    <s v="Pratt Institute 200"/>
    <n v="11205"/>
    <x v="1"/>
    <s v="Clinton Hill"/>
    <n v="4069319"/>
    <n v="-7396351"/>
    <x v="1"/>
    <x v="21"/>
    <x v="2"/>
    <n v="2"/>
    <d v="2017-01-01T00:00:00"/>
    <n v="0.03"/>
    <n v="1"/>
    <n v="6.9"/>
    <x v="0"/>
    <s v="Ruidoso"/>
    <s v="No considerar"/>
    <x v="0"/>
  </r>
  <r>
    <n v="438513"/>
    <s v="Big Beautiful Brooklyn Apt @ Park!"/>
    <x v="4579"/>
    <s v="Marc"/>
    <s v="201 Ocean Avenue"/>
    <n v="11225"/>
    <x v="1"/>
    <s v="Prospect-Lefferts Gardens"/>
    <n v="4065814"/>
    <n v="-7396181"/>
    <x v="1"/>
    <x v="3"/>
    <x v="0"/>
    <n v="87"/>
    <d v="2019-06-16T00:00:00"/>
    <n v="1"/>
    <n v="1"/>
    <n v="6.9"/>
    <x v="0"/>
    <s v="Ruidoso"/>
    <s v="No considerar"/>
    <x v="0"/>
  </r>
  <r>
    <n v="437906"/>
    <s v="GREAT 1BR/2BA TERRACE &amp; W/D! in EV!"/>
    <x v="4580"/>
    <s v="Ralph"/>
    <s v="189 Avenue B"/>
    <n v="10009"/>
    <x v="0"/>
    <s v="East Village"/>
    <n v="40728"/>
    <n v="-7397903"/>
    <x v="1"/>
    <x v="40"/>
    <x v="2"/>
    <n v="4"/>
    <d v="2015-10-07T00:00:00"/>
    <n v="7.0000000000000007E-2"/>
    <n v="1"/>
    <n v="5.7"/>
    <x v="0"/>
    <s v="Ruidoso"/>
    <s v="No considerar"/>
    <x v="0"/>
  </r>
  <r>
    <n v="690675"/>
    <s v="Quirky Sunny Retreat Central Williamsburg"/>
    <x v="4581"/>
    <s v="Slava"/>
    <s v="Metropolitan Avenue Williamsburg"/>
    <n v="11211"/>
    <x v="1"/>
    <s v="Williamsburg"/>
    <n v="4071407"/>
    <n v="-7395336"/>
    <x v="1"/>
    <x v="27"/>
    <x v="7"/>
    <n v="4"/>
    <d v="2018-08-10T00:00:00"/>
    <n v="0.09"/>
    <n v="1"/>
    <n v="6.9"/>
    <x v="0"/>
    <s v="Ruidoso"/>
    <s v="No considerar"/>
    <x v="0"/>
  </r>
  <r>
    <n v="5857515"/>
    <s v="SUN-FILLED WILLIAMSBURG APT w/DECK!"/>
    <x v="4582"/>
    <s v="Shawnelle"/>
    <s v="161 South 3rd Street"/>
    <n v="11211"/>
    <x v="1"/>
    <s v="Williamsburg"/>
    <n v="4071228"/>
    <n v="-7396103"/>
    <x v="1"/>
    <x v="31"/>
    <x v="2"/>
    <n v="0"/>
    <d v="2017-01-01T00:00:00"/>
    <n v="0.12"/>
    <n v="1"/>
    <n v="6.9"/>
    <x v="0"/>
    <s v="Ruidoso"/>
    <s v="No considerar"/>
    <x v="0"/>
  </r>
  <r>
    <n v="436916"/>
    <s v="Room for the Summer"/>
    <x v="4583"/>
    <s v="Serge"/>
    <s v="45018 Saint Nicholas Place"/>
    <n v="10031"/>
    <x v="0"/>
    <s v="Harlem"/>
    <n v="4082669"/>
    <n v="-7394281"/>
    <x v="0"/>
    <x v="59"/>
    <x v="6"/>
    <n v="7"/>
    <d v="2016-10-11T00:00:00"/>
    <n v="0.08"/>
    <n v="1"/>
    <n v="5.6"/>
    <x v="0"/>
    <s v="Ruidoso"/>
    <s v="No considerar"/>
    <x v="0"/>
  </r>
  <r>
    <n v="436619"/>
    <s v="Tranquil, Artsy, Sunny Bedroom"/>
    <x v="4584"/>
    <s v="Cp"/>
    <s v="71 East 3rd Street"/>
    <n v="10003"/>
    <x v="0"/>
    <s v="East Village"/>
    <n v="4072507"/>
    <n v="-7398861"/>
    <x v="0"/>
    <x v="7"/>
    <x v="6"/>
    <n v="64"/>
    <d v="2019-06-09T00:00:00"/>
    <n v="0.76"/>
    <n v="1"/>
    <n v="5.6"/>
    <x v="0"/>
    <s v="Ruidoso"/>
    <s v="No considerar"/>
    <x v="0"/>
  </r>
  <r>
    <n v="436510"/>
    <s v="Beautiful corner prewar apartment in Williamsburg"/>
    <x v="4585"/>
    <s v="Jennifer"/>
    <s v="187 Broadway"/>
    <n v="11211"/>
    <x v="1"/>
    <s v="Williamsburg"/>
    <n v="407108"/>
    <n v="-7396226"/>
    <x v="1"/>
    <x v="17"/>
    <x v="0"/>
    <n v="16"/>
    <d v="2018-09-25T00:00:00"/>
    <n v="0.19"/>
    <n v="1"/>
    <n v="6.9"/>
    <x v="0"/>
    <s v="Ruidoso"/>
    <s v="No considerar"/>
    <x v="0"/>
  </r>
  <r>
    <n v="4453484"/>
    <s v="Prime Artist Loft &amp;  Exposed Brick"/>
    <x v="4586"/>
    <s v="Peter"/>
    <s v="104 Berry Street"/>
    <n v="11249"/>
    <x v="1"/>
    <s v="Williamsburg"/>
    <n v="4071909"/>
    <n v="-7395897"/>
    <x v="1"/>
    <x v="21"/>
    <x v="6"/>
    <n v="103"/>
    <d v="2019-06-20T00:00:00"/>
    <n v="1.87"/>
    <n v="1"/>
    <n v="6.9"/>
    <x v="0"/>
    <s v="Ruidoso"/>
    <s v="No considerar"/>
    <x v="0"/>
  </r>
  <r>
    <n v="435946"/>
    <s v="SUNNY ZEN  FULL SERVICE HUGE STUDIO"/>
    <x v="4587"/>
    <s v="Alda"/>
    <s v="New York Post Building West Street"/>
    <n v="10006"/>
    <x v="0"/>
    <s v="Financial District"/>
    <n v="4070917"/>
    <n v="-740146"/>
    <x v="1"/>
    <x v="308"/>
    <x v="13"/>
    <n v="100"/>
    <d v="2019-06-14T00:00:00"/>
    <n v="1.1399999999999999"/>
    <n v="1"/>
    <n v="5.6"/>
    <x v="0"/>
    <s v="Ruidoso"/>
    <s v="No considerar"/>
    <x v="0"/>
  </r>
  <r>
    <n v="435909"/>
    <s v="Sunny West Village Dream"/>
    <x v="4588"/>
    <s v="Andrew"/>
    <s v="273 West 12th Street"/>
    <n v="10014"/>
    <x v="0"/>
    <s v="West Village"/>
    <n v="4073775"/>
    <n v="-7400344"/>
    <x v="1"/>
    <x v="280"/>
    <x v="60"/>
    <n v="19"/>
    <d v="2016-12-24T00:00:00"/>
    <n v="0.22"/>
    <n v="1"/>
    <n v="5.6"/>
    <x v="0"/>
    <s v="Ruidoso"/>
    <s v="No considerar"/>
    <x v="0"/>
  </r>
  <r>
    <n v="435776"/>
    <s v="ROOM AVAILABLE IN NEW YORK CITY"/>
    <x v="4589"/>
    <s v="Robert"/>
    <s v="323 East 83rd Street"/>
    <n v="10028"/>
    <x v="0"/>
    <s v="Upper East Side"/>
    <n v="4077548"/>
    <n v="-7395183"/>
    <x v="0"/>
    <x v="8"/>
    <x v="2"/>
    <n v="2"/>
    <d v="2017-10-03T00:00:00"/>
    <n v="0.09"/>
    <n v="1"/>
    <n v="5.6"/>
    <x v="0"/>
    <s v="Ruidoso"/>
    <s v="No considerar"/>
    <x v="0"/>
  </r>
  <r>
    <n v="518576"/>
    <s v="3 bedroom duplex apt with backyard"/>
    <x v="4590"/>
    <s v="Stephanie"/>
    <s v="380 Lexington Avenue"/>
    <n v="11216"/>
    <x v="1"/>
    <s v="Bedford-Stuyvesant"/>
    <n v="4068812"/>
    <n v="-7394627"/>
    <x v="1"/>
    <x v="21"/>
    <x v="11"/>
    <n v="62"/>
    <d v="2019-07-02T00:00:00"/>
    <n v="0.73"/>
    <n v="1"/>
    <n v="6.9"/>
    <x v="0"/>
    <s v="Ruidoso"/>
    <s v="No considerar"/>
    <x v="0"/>
  </r>
  <r>
    <n v="4033300"/>
    <s v="Sunny and comfortable 2 bedroom apt"/>
    <x v="4590"/>
    <s v="Stephanie"/>
    <s v="125 Lexington Avenue"/>
    <n v="11238"/>
    <x v="1"/>
    <s v="Bedford-Stuyvesant"/>
    <n v="4068693"/>
    <n v="-7395725"/>
    <x v="1"/>
    <x v="3"/>
    <x v="2"/>
    <n v="18"/>
    <d v="2019-06-26T00:00:00"/>
    <n v="2.57"/>
    <n v="1"/>
    <n v="6.9"/>
    <x v="0"/>
    <s v="Ruidoso"/>
    <s v="No considerar"/>
    <x v="0"/>
  </r>
  <r>
    <n v="518960"/>
    <s v="Cozy and quiet with secret garden"/>
    <x v="4591"/>
    <s v="Federico"/>
    <s v="526 West 149th Street"/>
    <n v="10031"/>
    <x v="0"/>
    <s v="Harlem"/>
    <n v="4082823"/>
    <n v="-7394691"/>
    <x v="1"/>
    <x v="11"/>
    <x v="3"/>
    <n v="266"/>
    <d v="2019-07-04T00:00:00"/>
    <n v="3.17"/>
    <n v="1"/>
    <n v="5.6"/>
    <x v="0"/>
    <s v="Ruidoso"/>
    <s v="No considerar"/>
    <x v="0"/>
  </r>
  <r>
    <n v="2751311"/>
    <s v="Beautiful Large Williamsburg Studio"/>
    <x v="4592"/>
    <s v="Rachel"/>
    <s v="The UPS Store 144"/>
    <n v="11211"/>
    <x v="1"/>
    <s v="Williamsburg"/>
    <n v="4071813"/>
    <n v="-7395869"/>
    <x v="1"/>
    <x v="39"/>
    <x v="2"/>
    <n v="33"/>
    <d v="2019-07-06T00:00:00"/>
    <n v="0.53"/>
    <n v="1"/>
    <n v="6.9"/>
    <x v="0"/>
    <s v="Ruidoso"/>
    <s v="No considerar"/>
    <x v="0"/>
  </r>
  <r>
    <n v="432090"/>
    <s v="Only 5 Min. to Manhattan!"/>
    <x v="4593"/>
    <s v="Grace"/>
    <s v="21-21 44th Drive"/>
    <n v="11101"/>
    <x v="2"/>
    <s v="Long Island City"/>
    <n v="4074826"/>
    <n v="-7394633"/>
    <x v="0"/>
    <x v="19"/>
    <x v="51"/>
    <n v="69"/>
    <d v="2016-09-28T00:00:00"/>
    <n v="0.79"/>
    <n v="5"/>
    <n v="6.24"/>
    <x v="0"/>
    <s v="Ruidoso"/>
    <s v="No considerar"/>
    <x v="0"/>
  </r>
  <r>
    <n v="471914"/>
    <s v="Brooklyn one-bedroom right by Prospect Park!"/>
    <x v="4594"/>
    <s v="Stephen"/>
    <s v="580 Flatbush Avenue"/>
    <n v="11225"/>
    <x v="1"/>
    <s v="Prospect-Lefferts Gardens"/>
    <n v="4065955"/>
    <n v="-7396066"/>
    <x v="0"/>
    <x v="59"/>
    <x v="3"/>
    <n v="12"/>
    <d v="2019-04-26T00:00:00"/>
    <n v="0.16"/>
    <n v="1"/>
    <n v="6.9"/>
    <x v="0"/>
    <s v="Ruidoso"/>
    <s v="No considerar"/>
    <x v="0"/>
  </r>
  <r>
    <n v="430665"/>
    <s v="Lux One-bed Central Park View UWS"/>
    <x v="4595"/>
    <s v="Kishore"/>
    <s v="Crenshaw Christian Center East 1"/>
    <n v="10025"/>
    <x v="0"/>
    <s v="Upper West Side"/>
    <n v="4079234"/>
    <n v="-7396482"/>
    <x v="1"/>
    <x v="6"/>
    <x v="1"/>
    <n v="8"/>
    <d v="2014-08-22T00:00:00"/>
    <n v="0.09"/>
    <n v="1"/>
    <n v="5.6"/>
    <x v="0"/>
    <s v="Ruidoso"/>
    <s v="No considerar"/>
    <x v="0"/>
  </r>
  <r>
    <n v="1796722"/>
    <s v="Effortlessly Chic WILLIAMSBURG BK"/>
    <x v="4596"/>
    <s v="Cory"/>
    <s v="11 Olive Street"/>
    <n v="11211"/>
    <x v="1"/>
    <s v="Williamsburg"/>
    <n v="4071295"/>
    <n v="-7393874"/>
    <x v="1"/>
    <x v="98"/>
    <x v="6"/>
    <n v="11"/>
    <d v="2019-06-15T00:00:00"/>
    <n v="0.24"/>
    <n v="1"/>
    <n v="6.9"/>
    <x v="0"/>
    <s v="Ruidoso"/>
    <s v="No considerar"/>
    <x v="0"/>
  </r>
  <r>
    <n v="4524289"/>
    <s v="Private room in South Slope"/>
    <x v="4597"/>
    <s v="Asher"/>
    <s v="118 15th Street"/>
    <n v="11215"/>
    <x v="1"/>
    <s v="Gowanus"/>
    <n v="4066694"/>
    <n v="-7399299"/>
    <x v="0"/>
    <x v="11"/>
    <x v="1"/>
    <n v="0"/>
    <d v="2018-07-31T00:00:00"/>
    <n v="0.16"/>
    <n v="1"/>
    <n v="6.9"/>
    <x v="0"/>
    <s v="Ruidoso"/>
    <s v="No considerar"/>
    <x v="0"/>
  </r>
  <r>
    <n v="1300216"/>
    <s v="1 Bdrm Apt  2 blocks to subway 15 mins to Midtown"/>
    <x v="4598"/>
    <s v="Giovanni"/>
    <s v="P.S. 17 - Henry David Thoreau School 29th Street"/>
    <n v="11102"/>
    <x v="2"/>
    <s v="Astoria"/>
    <n v="4076788"/>
    <n v="-7392334"/>
    <x v="1"/>
    <x v="6"/>
    <x v="1"/>
    <n v="102"/>
    <d v="2019-07-03T00:00:00"/>
    <n v="1.73"/>
    <n v="5"/>
    <n v="6.24"/>
    <x v="0"/>
    <s v="Ruidoso"/>
    <s v="No considerar"/>
    <x v="0"/>
  </r>
  <r>
    <n v="6691625"/>
    <s v="Elegant private room in beautiful apartment"/>
    <x v="4599"/>
    <s v="Susan"/>
    <s v="1661 10th Avenue"/>
    <n v="11215"/>
    <x v="1"/>
    <s v="Windsor Terrace"/>
    <n v="4065766"/>
    <n v="-7397927"/>
    <x v="0"/>
    <x v="55"/>
    <x v="6"/>
    <n v="53"/>
    <d v="2019-07-07T00:00:00"/>
    <n v="2.87"/>
    <n v="1"/>
    <n v="6.9"/>
    <x v="0"/>
    <s v="Ruidoso"/>
    <s v="No considerar"/>
    <x v="0"/>
  </r>
  <r>
    <n v="2586794"/>
    <s v="Private Bedroom in Spacious Brooklyn Apartment"/>
    <x v="4600"/>
    <s v="Eva"/>
    <s v="481 Saint Marks Avenue"/>
    <n v="11238"/>
    <x v="1"/>
    <s v="Crown Heights"/>
    <n v="4067656"/>
    <n v="-7395825"/>
    <x v="0"/>
    <x v="92"/>
    <x v="1"/>
    <n v="4"/>
    <d v="2017-03-05T00:00:00"/>
    <n v="0.11"/>
    <n v="1"/>
    <n v="6.9"/>
    <x v="0"/>
    <s v="Ruidoso"/>
    <s v="No considerar"/>
    <x v="0"/>
  </r>
  <r>
    <n v="4359756"/>
    <s v="MANHATTANs BEST, 12minutes from TIMES SQUARE"/>
    <x v="4601"/>
    <s v="Aj"/>
    <s v="41-21 23rd Street"/>
    <n v="11101"/>
    <x v="2"/>
    <s v="Long Island City"/>
    <n v="4075259"/>
    <n v="-7394104"/>
    <x v="0"/>
    <x v="33"/>
    <x v="6"/>
    <n v="14"/>
    <d v="2019-04-20T00:00:00"/>
    <n v="0.55000000000000004"/>
    <n v="5"/>
    <n v="6.24"/>
    <x v="0"/>
    <s v="Ruidoso"/>
    <s v="No considerar"/>
    <x v="0"/>
  </r>
  <r>
    <n v="6620911"/>
    <s v="Gramercy Studio w/ Private Garden"/>
    <x v="4602"/>
    <s v="Lola"/>
    <s v="221 East 15th Street"/>
    <n v="10003"/>
    <x v="0"/>
    <s v="Gramercy"/>
    <n v="4073391"/>
    <n v="-7398552"/>
    <x v="1"/>
    <x v="5"/>
    <x v="0"/>
    <n v="12"/>
    <d v="2019-06-10T00:00:00"/>
    <n v="0.24"/>
    <n v="1"/>
    <n v="5.6"/>
    <x v="0"/>
    <s v="Ruidoso"/>
    <s v="No considerar"/>
    <x v="0"/>
  </r>
  <r>
    <n v="1068505"/>
    <s v="Relaxing and Roomy in Crown Heights"/>
    <x v="4603"/>
    <s v="Rachael"/>
    <s v="642 Park Place"/>
    <n v="11216"/>
    <x v="1"/>
    <s v="Crown Heights"/>
    <n v="4067414"/>
    <n v="-7395667"/>
    <x v="0"/>
    <x v="28"/>
    <x v="6"/>
    <n v="51"/>
    <d v="2019-06-30T00:00:00"/>
    <n v="0.68"/>
    <n v="1"/>
    <n v="6.9"/>
    <x v="0"/>
    <s v="Ruidoso"/>
    <s v="No considerar"/>
    <x v="0"/>
  </r>
  <r>
    <n v="1742471"/>
    <s v="View of Empire State Building!"/>
    <x v="4604"/>
    <s v="Tavia"/>
    <s v="50-06 Skillman Avenue"/>
    <n v="11377"/>
    <x v="2"/>
    <s v="Sunnyside"/>
    <n v="4074609"/>
    <n v="-7391406"/>
    <x v="1"/>
    <x v="48"/>
    <x v="6"/>
    <n v="40"/>
    <d v="2019-05-20T00:00:00"/>
    <n v="0.6"/>
    <n v="5"/>
    <n v="6.24"/>
    <x v="0"/>
    <s v="Ruidoso"/>
    <s v="No considerar"/>
    <x v="0"/>
  </r>
  <r>
    <n v="6523409"/>
    <s v="Large BR w/Private Ent &amp; Living Rm!"/>
    <x v="4605"/>
    <s v="Jules"/>
    <s v="448 6th Street"/>
    <n v="11215"/>
    <x v="1"/>
    <s v="Park Slope"/>
    <n v="4066923"/>
    <n v="-7398134"/>
    <x v="0"/>
    <x v="34"/>
    <x v="1"/>
    <n v="100"/>
    <d v="2017-09-18T00:00:00"/>
    <n v="2.11"/>
    <n v="1"/>
    <n v="6.9"/>
    <x v="0"/>
    <s v="Ruidoso"/>
    <s v="No considerar"/>
    <x v="0"/>
  </r>
  <r>
    <n v="757007"/>
    <s v="Zen Holiday Getaway"/>
    <x v="4606"/>
    <s v="Chanelle"/>
    <s v="60 Monroe Street"/>
    <n v="11238"/>
    <x v="1"/>
    <s v="Bedford-Stuyvesant"/>
    <n v="4068444"/>
    <n v="-7395692"/>
    <x v="1"/>
    <x v="32"/>
    <x v="7"/>
    <n v="1"/>
    <d v="2015-05-23T00:00:00"/>
    <n v="0.02"/>
    <n v="1"/>
    <n v="6.9"/>
    <x v="0"/>
    <s v="Ruidoso"/>
    <s v="No considerar"/>
    <x v="0"/>
  </r>
  <r>
    <n v="1024113"/>
    <s v="Lovely room in East Williamsburg, NY"/>
    <x v="4607"/>
    <s v="Megan"/>
    <s v="144 Waterbury Street"/>
    <n v="11206"/>
    <x v="1"/>
    <s v="Williamsburg"/>
    <n v="4071238"/>
    <n v="-739379"/>
    <x v="0"/>
    <x v="81"/>
    <x v="6"/>
    <n v="0"/>
    <d v="2019-06-23T00:00:00"/>
    <n v="0.12"/>
    <n v="1"/>
    <n v="6.9"/>
    <x v="0"/>
    <s v="Ruidoso"/>
    <s v="No considerar"/>
    <x v="0"/>
  </r>
  <r>
    <n v="3554285"/>
    <s v="Entire Room Brooklyn NYC!!!"/>
    <x v="4608"/>
    <s v="Sue"/>
    <s v="955 Nostrand Avenue"/>
    <n v="11225"/>
    <x v="1"/>
    <s v="Crown Heights"/>
    <n v="4066518"/>
    <n v="-7395109"/>
    <x v="0"/>
    <x v="99"/>
    <x v="3"/>
    <n v="37"/>
    <d v="2019-06-24T00:00:00"/>
    <n v="0.64"/>
    <n v="1"/>
    <n v="6.9"/>
    <x v="0"/>
    <s v="Ruidoso"/>
    <s v="Dentro del presupuesto"/>
    <x v="0"/>
  </r>
  <r>
    <n v="2433591"/>
    <s v="Private Room Brooklyn NY"/>
    <x v="4608"/>
    <s v="Sue"/>
    <s v="944 Nostrand Avenue"/>
    <n v="11225"/>
    <x v="1"/>
    <s v="Crown Heights"/>
    <n v="4066586"/>
    <n v="-7395128"/>
    <x v="0"/>
    <x v="75"/>
    <x v="3"/>
    <n v="21"/>
    <d v="2019-04-08T00:00:00"/>
    <n v="0.34"/>
    <n v="1"/>
    <n v="6.9"/>
    <x v="0"/>
    <s v="Ruidoso"/>
    <s v="Dentro del presupuesto"/>
    <x v="0"/>
  </r>
  <r>
    <n v="4428906"/>
    <s v="Family Friendly Park Slope House"/>
    <x v="4609"/>
    <s v="Rachael"/>
    <s v="561 6th Avenue"/>
    <n v="11215"/>
    <x v="1"/>
    <s v="South Slope"/>
    <n v="4066421"/>
    <n v="-7398706"/>
    <x v="1"/>
    <x v="170"/>
    <x v="3"/>
    <n v="7"/>
    <d v="2018-08-29T00:00:00"/>
    <n v="0.12"/>
    <n v="1"/>
    <n v="7"/>
    <x v="0"/>
    <s v="Ruidoso"/>
    <s v="No considerar"/>
    <x v="0"/>
  </r>
  <r>
    <n v="5396701"/>
    <s v="Union square~reno Studio~Terrace"/>
    <x v="4610"/>
    <s v="Host"/>
    <s v="227 1st Avenue"/>
    <n v="10003"/>
    <x v="0"/>
    <s v="East Village"/>
    <n v="4073117"/>
    <n v="-7398335"/>
    <x v="1"/>
    <x v="58"/>
    <x v="11"/>
    <n v="10"/>
    <d v="2019-05-31T00:00:00"/>
    <n v="0.2"/>
    <n v="1"/>
    <n v="5.6"/>
    <x v="0"/>
    <s v="Ruidoso"/>
    <s v="No considerar"/>
    <x v="0"/>
  </r>
  <r>
    <n v="3984168"/>
    <s v="Union Square~Reno 2BR~Great Value"/>
    <x v="4610"/>
    <s v="Host"/>
    <s v="3rd Avenue East 14th Street"/>
    <n v="10003"/>
    <x v="0"/>
    <s v="East Village"/>
    <n v="4073256"/>
    <n v="-7398558"/>
    <x v="1"/>
    <x v="79"/>
    <x v="11"/>
    <n v="11"/>
    <d v="2019-05-09T00:00:00"/>
    <n v="0.19"/>
    <n v="1"/>
    <n v="5.6"/>
    <x v="0"/>
    <s v="Ruidoso"/>
    <s v="No considerar"/>
    <x v="0"/>
  </r>
  <r>
    <n v="6051782"/>
    <s v="Oversized 1BR~Union square~Sleeps 4~Best Value"/>
    <x v="4610"/>
    <s v="Host"/>
    <s v="230 East 15th Street"/>
    <n v="10003"/>
    <x v="0"/>
    <s v="Gramercy"/>
    <n v="4073342"/>
    <n v="-7398545"/>
    <x v="1"/>
    <x v="5"/>
    <x v="11"/>
    <n v="10"/>
    <d v="2019-04-11T00:00:00"/>
    <n v="0.21"/>
    <n v="1"/>
    <n v="5.6"/>
    <x v="0"/>
    <s v="Ruidoso"/>
    <s v="No considerar"/>
    <x v="0"/>
  </r>
  <r>
    <n v="4621713"/>
    <s v="Prime Union Square! Large 1BR~Great value"/>
    <x v="4610"/>
    <s v="Host"/>
    <s v="221 East 15th Street"/>
    <n v="10003"/>
    <x v="0"/>
    <s v="Gramercy"/>
    <n v="407339"/>
    <n v="-7398548"/>
    <x v="1"/>
    <x v="115"/>
    <x v="11"/>
    <n v="5"/>
    <d v="2019-01-24T00:00:00"/>
    <n v="0.1"/>
    <n v="1"/>
    <n v="5.6"/>
    <x v="0"/>
    <s v="Ruidoso"/>
    <s v="No considerar"/>
    <x v="0"/>
  </r>
  <r>
    <n v="4621217"/>
    <s v="Gramercy~New 1BR~Sleeps4~Rono~"/>
    <x v="4610"/>
    <s v="Host"/>
    <s v="10 Nathan D. Perlman Place"/>
    <n v="10003"/>
    <x v="0"/>
    <s v="Gramercy"/>
    <n v="4073346"/>
    <n v="-7398216"/>
    <x v="1"/>
    <x v="48"/>
    <x v="11"/>
    <n v="7"/>
    <d v="2018-09-10T00:00:00"/>
    <n v="0.13"/>
    <n v="1"/>
    <n v="5.6"/>
    <x v="0"/>
    <s v="Ruidoso"/>
    <s v="No considerar"/>
    <x v="0"/>
  </r>
  <r>
    <n v="4509560"/>
    <s v="Reno Studio Gramercy~Sleeps3!"/>
    <x v="4610"/>
    <s v="Host"/>
    <s v="314 East 19th Street"/>
    <n v="10003"/>
    <x v="0"/>
    <s v="Gramercy"/>
    <n v="4073505"/>
    <n v="-7398212"/>
    <x v="1"/>
    <x v="48"/>
    <x v="11"/>
    <n v="9"/>
    <d v="2018-08-11T00:00:00"/>
    <n v="0.17"/>
    <n v="1"/>
    <n v="5.6"/>
    <x v="0"/>
    <s v="Ruidoso"/>
    <s v="No considerar"/>
    <x v="0"/>
  </r>
  <r>
    <n v="3703633"/>
    <s v="Reno 2BR~prime union squar~"/>
    <x v="4610"/>
    <s v="Host"/>
    <s v="210 East 14th Street"/>
    <n v="10003"/>
    <x v="0"/>
    <s v="East Village"/>
    <n v="4073268"/>
    <n v="-7398689"/>
    <x v="1"/>
    <x v="63"/>
    <x v="11"/>
    <n v="7"/>
    <d v="2017-10-22T00:00:00"/>
    <n v="0.14000000000000001"/>
    <n v="1"/>
    <n v="5.6"/>
    <x v="0"/>
    <s v="Ruidoso"/>
    <s v="No considerar"/>
    <x v="0"/>
  </r>
  <r>
    <n v="4509500"/>
    <s v="Prime Chelsea~XL1Br~Terrace~Sleeps4"/>
    <x v="4610"/>
    <s v="Host"/>
    <s v="230 West 15th Street"/>
    <n v="10011"/>
    <x v="0"/>
    <s v="Chelsea"/>
    <n v="4073984"/>
    <n v="-740006"/>
    <x v="1"/>
    <x v="5"/>
    <x v="11"/>
    <n v="7"/>
    <d v="2019-06-14T00:00:00"/>
    <n v="0.15"/>
    <n v="1"/>
    <n v="5.6"/>
    <x v="0"/>
    <s v="Ruidoso"/>
    <s v="No considerar"/>
    <x v="0"/>
  </r>
  <r>
    <n v="4338177"/>
    <s v="Sleeps 4! Prime Chelsea~large 1BR"/>
    <x v="4610"/>
    <s v="Host"/>
    <s v="239 West 14th Street"/>
    <n v="10011"/>
    <x v="0"/>
    <s v="Chelsea"/>
    <n v="4073947"/>
    <n v="-7400114"/>
    <x v="1"/>
    <x v="23"/>
    <x v="11"/>
    <n v="6"/>
    <d v="2018-10-04T00:00:00"/>
    <n v="0.12"/>
    <n v="1"/>
    <n v="5.6"/>
    <x v="0"/>
    <s v="Ruidoso"/>
    <s v="No considerar"/>
    <x v="0"/>
  </r>
  <r>
    <n v="3339399"/>
    <s v="west village 1BR!best value!"/>
    <x v="4610"/>
    <s v="Host"/>
    <s v="504 Hudson Street"/>
    <n v="10014"/>
    <x v="0"/>
    <s v="West Village"/>
    <n v="4073316"/>
    <n v="-7400632"/>
    <x v="1"/>
    <x v="61"/>
    <x v="11"/>
    <n v="13"/>
    <d v="2019-05-20T00:00:00"/>
    <n v="0.24"/>
    <n v="1"/>
    <n v="5.6"/>
    <x v="0"/>
    <s v="Ruidoso"/>
    <s v="No considerar"/>
    <x v="0"/>
  </r>
  <r>
    <n v="3791244"/>
    <s v="west village 1BR!best value!"/>
    <x v="4610"/>
    <s v="Host"/>
    <s v="Church of St. Luke in the Fields 487"/>
    <n v="10014"/>
    <x v="0"/>
    <s v="West Village"/>
    <n v="4073254"/>
    <n v="-7400698"/>
    <x v="1"/>
    <x v="30"/>
    <x v="11"/>
    <n v="12"/>
    <d v="2018-08-12T00:00:00"/>
    <n v="0.22"/>
    <n v="1"/>
    <n v="5.6"/>
    <x v="0"/>
    <s v="Ruidoso"/>
    <s v="No considerar"/>
    <x v="0"/>
  </r>
  <r>
    <n v="5259407"/>
    <s v="2BR Prime West village~Sleeps 5"/>
    <x v="4610"/>
    <s v="Host"/>
    <s v="Public School 3 490"/>
    <n v="10014"/>
    <x v="0"/>
    <s v="West Village"/>
    <n v="4073226"/>
    <n v="-7400644"/>
    <x v="1"/>
    <x v="6"/>
    <x v="11"/>
    <n v="3"/>
    <d v="2015-12-23T00:00:00"/>
    <n v="0.06"/>
    <n v="1"/>
    <n v="5.6"/>
    <x v="0"/>
    <s v="Ruidoso"/>
    <s v="No considerar"/>
    <x v="0"/>
  </r>
  <r>
    <n v="5443318"/>
    <s v="Prime Columbus C~New BLDG~1BR~W/D"/>
    <x v="4610"/>
    <s v="Host"/>
    <s v="404 West 54th Street"/>
    <n v="10019"/>
    <x v="0"/>
    <s v="Hell's Kitchen"/>
    <n v="4076615"/>
    <n v="-739879"/>
    <x v="1"/>
    <x v="8"/>
    <x v="11"/>
    <n v="11"/>
    <d v="2019-06-09T00:00:00"/>
    <n v="0.24"/>
    <n v="1"/>
    <n v="5.6"/>
    <x v="0"/>
    <s v="Ruidoso"/>
    <s v="No considerar"/>
    <x v="0"/>
  </r>
  <r>
    <n v="2134697"/>
    <s v="Gorgeous New 1BR_Heart of Midtown"/>
    <x v="4610"/>
    <s v="Host"/>
    <s v="817 9th Avenue"/>
    <n v="10019"/>
    <x v="0"/>
    <s v="Hell's Kitchen"/>
    <n v="4076613"/>
    <n v="-7398721"/>
    <x v="1"/>
    <x v="26"/>
    <x v="11"/>
    <n v="16"/>
    <d v="2019-04-22T00:00:00"/>
    <n v="0.25"/>
    <n v="1"/>
    <n v="5.6"/>
    <x v="0"/>
    <s v="Ruidoso"/>
    <s v="No considerar"/>
    <x v="0"/>
  </r>
  <r>
    <n v="1672977"/>
    <s v="NEW_2BR_PrivateRoof&amp;CityView_Beauty"/>
    <x v="4610"/>
    <s v="Host"/>
    <s v="439 West 54th Street"/>
    <n v="10019"/>
    <x v="0"/>
    <s v="Hell's Kitchen"/>
    <n v="4076703"/>
    <n v="-7398874"/>
    <x v="1"/>
    <x v="63"/>
    <x v="11"/>
    <n v="17"/>
    <d v="2019-04-12T00:00:00"/>
    <n v="0.35"/>
    <n v="1"/>
    <n v="5.6"/>
    <x v="0"/>
    <s v="Ruidoso"/>
    <s v="No considerar"/>
    <x v="0"/>
  </r>
  <r>
    <n v="3817666"/>
    <s v="ColumbusCircle~W/D~new BLDG~Balcony"/>
    <x v="4610"/>
    <s v="Host"/>
    <s v="836 9th Avenue"/>
    <n v="10019"/>
    <x v="0"/>
    <s v="Hell's Kitchen"/>
    <n v="407662"/>
    <n v="-7398612"/>
    <x v="1"/>
    <x v="5"/>
    <x v="11"/>
    <n v="11"/>
    <d v="2019-03-23T00:00:00"/>
    <n v="0.2"/>
    <n v="1"/>
    <n v="5.6"/>
    <x v="0"/>
    <s v="Ruidoso"/>
    <s v="No considerar"/>
    <x v="0"/>
  </r>
  <r>
    <n v="1655550"/>
    <s v="Gorgeous NewModern_BestLocation!NYC"/>
    <x v="4610"/>
    <s v="Host"/>
    <s v="410 West 53rd Street"/>
    <n v="10019"/>
    <x v="0"/>
    <s v="Hell's Kitchen"/>
    <n v="4076544"/>
    <n v="-739882"/>
    <x v="1"/>
    <x v="115"/>
    <x v="11"/>
    <n v="7"/>
    <d v="2018-12-26T00:00:00"/>
    <n v="0.13"/>
    <n v="1"/>
    <n v="5.6"/>
    <x v="0"/>
    <s v="Ruidoso"/>
    <s v="No considerar"/>
    <x v="0"/>
  </r>
  <r>
    <n v="5454050"/>
    <s v="Gorgeous 1BR New W/D Modern_BestLocation!NYC"/>
    <x v="4610"/>
    <s v="Host"/>
    <s v="783 9th Avenue"/>
    <n v="10019"/>
    <x v="0"/>
    <s v="Hell's Kitchen"/>
    <n v="4076494"/>
    <n v="-739881"/>
    <x v="1"/>
    <x v="115"/>
    <x v="11"/>
    <n v="15"/>
    <d v="2018-10-09T00:00:00"/>
    <n v="0.28999999999999998"/>
    <n v="1"/>
    <n v="5.6"/>
    <x v="0"/>
    <s v="Ruidoso"/>
    <s v="No considerar"/>
    <x v="0"/>
  </r>
  <r>
    <n v="5697237"/>
    <s v="New bldg~Junior 1~colombus circle~Terrace~WD"/>
    <x v="4610"/>
    <s v="Host"/>
    <s v="415 West 54th Street"/>
    <n v="10019"/>
    <x v="0"/>
    <s v="Hell's Kitchen"/>
    <n v="4076646"/>
    <n v="-7398805"/>
    <x v="1"/>
    <x v="115"/>
    <x v="11"/>
    <n v="6"/>
    <d v="2018-05-23T00:00:00"/>
    <n v="0.2"/>
    <n v="1"/>
    <n v="5.6"/>
    <x v="0"/>
    <s v="Ruidoso"/>
    <s v="No considerar"/>
    <x v="0"/>
  </r>
  <r>
    <n v="1673040"/>
    <s v="NEW_Duplex_BreathtakingViews_Beauty"/>
    <x v="4610"/>
    <s v="Host"/>
    <s v="842 9th Avenue"/>
    <n v="10019"/>
    <x v="0"/>
    <s v="Hell's Kitchen"/>
    <n v="4076671"/>
    <n v="-7398666"/>
    <x v="1"/>
    <x v="40"/>
    <x v="11"/>
    <n v="14"/>
    <d v="2019-06-17T00:00:00"/>
    <n v="0.22"/>
    <n v="1"/>
    <n v="5.7"/>
    <x v="0"/>
    <s v="Ruidoso"/>
    <s v="No considerar"/>
    <x v="0"/>
  </r>
  <r>
    <n v="3645284"/>
    <s v="Reno 2BR~Sleeps5~Prime Upper east~"/>
    <x v="4610"/>
    <s v="Host"/>
    <s v="Mount Vernon Hotel Museum 421"/>
    <n v="10065"/>
    <x v="0"/>
    <s v="Upper East Side"/>
    <n v="4076043"/>
    <n v="-7395992"/>
    <x v="1"/>
    <x v="23"/>
    <x v="11"/>
    <n v="15"/>
    <d v="2019-04-07T00:00:00"/>
    <n v="0.25"/>
    <n v="1"/>
    <n v="5.6"/>
    <x v="0"/>
    <s v="Ruidoso"/>
    <s v="No considerar"/>
    <x v="0"/>
  </r>
  <r>
    <n v="5231817"/>
    <s v="UES LRG 1BR SLEEPS 4~61ST~Gr8 value"/>
    <x v="4610"/>
    <s v="Host"/>
    <s v="340 East 63rd Street"/>
    <n v="10065"/>
    <x v="0"/>
    <s v="Upper East Side"/>
    <n v="4076201"/>
    <n v="-7396084"/>
    <x v="1"/>
    <x v="5"/>
    <x v="11"/>
    <n v="5"/>
    <d v="2018-03-28T00:00:00"/>
    <n v="0.11"/>
    <n v="1"/>
    <n v="5.6"/>
    <x v="0"/>
    <s v="Ruidoso"/>
    <s v="No considerar"/>
    <x v="0"/>
  </r>
  <r>
    <n v="434792"/>
    <s v="1 br. studio duplex,  Park Slope/Gowanus, Brooklyn"/>
    <x v="4611"/>
    <s v="Joe"/>
    <s v="U-Haul 394"/>
    <n v="11215"/>
    <x v="1"/>
    <s v="Gowanus"/>
    <n v="4067302"/>
    <n v="-7398756"/>
    <x v="1"/>
    <x v="165"/>
    <x v="0"/>
    <n v="106"/>
    <d v="2019-06-07T00:00:00"/>
    <n v="1.22"/>
    <n v="1"/>
    <n v="6.9"/>
    <x v="0"/>
    <s v="Ruidoso"/>
    <s v="No considerar"/>
    <x v="0"/>
  </r>
  <r>
    <n v="1664716"/>
    <s v="apartment in heart of East Village "/>
    <x v="4612"/>
    <s v="Julia"/>
    <s v="27 1st Avenue"/>
    <n v="10003"/>
    <x v="0"/>
    <s v="East Village"/>
    <n v="4072379"/>
    <n v="-7398826"/>
    <x v="1"/>
    <x v="8"/>
    <x v="31"/>
    <n v="3"/>
    <d v="2016-10-02T00:00:00"/>
    <n v="0.04"/>
    <n v="1"/>
    <n v="5.6"/>
    <x v="0"/>
    <s v="Ruidoso"/>
    <s v="No considerar"/>
    <x v="0"/>
  </r>
  <r>
    <n v="424192"/>
    <s v="luxury 1 BedRoom Apt Hells Kitchen"/>
    <x v="4613"/>
    <s v="Jasen"/>
    <s v="405 West 38th Street"/>
    <n v="10018"/>
    <x v="0"/>
    <s v="Hell's Kitchen"/>
    <n v="407559"/>
    <n v="-7399469"/>
    <x v="1"/>
    <x v="166"/>
    <x v="11"/>
    <n v="18"/>
    <d v="2016-05-21T00:00:00"/>
    <n v="0.21"/>
    <n v="1"/>
    <n v="5.6"/>
    <x v="0"/>
    <s v="Ruidoso"/>
    <s v="No considerar"/>
    <x v="0"/>
  </r>
  <r>
    <n v="453161"/>
    <s v="Family friendly, sunny new condo in McCarren Park"/>
    <x v="4614"/>
    <s v="Laura"/>
    <s v="524 Manhattan Avenue"/>
    <n v="11222"/>
    <x v="1"/>
    <s v="Greenpoint"/>
    <n v="4072183"/>
    <n v="-7394908"/>
    <x v="1"/>
    <x v="168"/>
    <x v="6"/>
    <n v="7"/>
    <d v="2018-06-23T00:00:00"/>
    <n v="0.09"/>
    <n v="1"/>
    <n v="6.9"/>
    <x v="0"/>
    <s v="Ruidoso"/>
    <s v="No considerar"/>
    <x v="0"/>
  </r>
  <r>
    <n v="424767"/>
    <s v="Chic, Spacious Loft + Backyard"/>
    <x v="4615"/>
    <s v="Akari"/>
    <s v="110 East 30th Street"/>
    <n v="10016"/>
    <x v="0"/>
    <s v="Midtown"/>
    <n v="4074406"/>
    <n v="-7398273"/>
    <x v="1"/>
    <x v="166"/>
    <x v="6"/>
    <n v="197"/>
    <d v="2019-06-20T00:00:00"/>
    <n v="2.25"/>
    <n v="1"/>
    <n v="5.6"/>
    <x v="0"/>
    <s v="Ruidoso"/>
    <s v="No considerar"/>
    <x v="0"/>
  </r>
  <r>
    <n v="2438181"/>
    <s v="Bedroom in sunny downtown apartment"/>
    <x v="4616"/>
    <s v="Arthur"/>
    <s v="60 Catherine Street"/>
    <n v="10038"/>
    <x v="0"/>
    <s v="Two Bridges"/>
    <n v="4071149"/>
    <n v="-7399721"/>
    <x v="0"/>
    <x v="70"/>
    <x v="0"/>
    <n v="8"/>
    <d v="2019-07-02T00:00:00"/>
    <n v="1.71"/>
    <n v="1"/>
    <n v="5.6"/>
    <x v="0"/>
    <s v="Ruidoso"/>
    <s v="No considerar"/>
    <x v="0"/>
  </r>
  <r>
    <n v="502429"/>
    <s v="Park Slope duplex with backyard"/>
    <x v="4617"/>
    <s v="Elodie"/>
    <s v="379 Prospect Avenue"/>
    <n v="11215"/>
    <x v="1"/>
    <s v="South Slope"/>
    <n v="4066153"/>
    <n v="-7398554"/>
    <x v="1"/>
    <x v="166"/>
    <x v="0"/>
    <n v="116"/>
    <d v="2019-07-07T00:00:00"/>
    <n v="1.37"/>
    <n v="1"/>
    <n v="6.9"/>
    <x v="0"/>
    <s v="Ruidoso"/>
    <s v="No considerar"/>
    <x v="0"/>
  </r>
  <r>
    <n v="514457"/>
    <s v="Brownstone Beauty with Deck"/>
    <x v="4618"/>
    <s v="Richard"/>
    <s v="573 Putnam Avenue"/>
    <n v="11221"/>
    <x v="1"/>
    <s v="Bedford-Stuyvesant"/>
    <n v="4068543"/>
    <n v="-7393838"/>
    <x v="1"/>
    <x v="5"/>
    <x v="10"/>
    <n v="10"/>
    <d v="2019-05-26T00:00:00"/>
    <n v="0.17"/>
    <n v="1"/>
    <n v="6.9"/>
    <x v="0"/>
    <s v="Ruidoso"/>
    <s v="No considerar"/>
    <x v="0"/>
  </r>
  <r>
    <n v="421554"/>
    <s v="Garden - Brownstone Experience"/>
    <x v="4618"/>
    <s v="Richard"/>
    <s v="563 Putnam Avenue"/>
    <n v="11221"/>
    <x v="1"/>
    <s v="Bedford-Stuyvesant"/>
    <n v="4068559"/>
    <n v="-7393896"/>
    <x v="1"/>
    <x v="21"/>
    <x v="5"/>
    <n v="37"/>
    <d v="2016-10-30T00:00:00"/>
    <n v="0.52"/>
    <n v="1"/>
    <n v="6.9"/>
    <x v="0"/>
    <s v="Ruidoso"/>
    <s v="No considerar"/>
    <x v="0"/>
  </r>
  <r>
    <n v="2164631"/>
    <s v="Exclusive Upper East Side Studio"/>
    <x v="4619"/>
    <s v="Ellen"/>
    <s v="334 East 82nd Street"/>
    <n v="10028"/>
    <x v="0"/>
    <s v="Upper East Side"/>
    <n v="4077464"/>
    <n v="-7395226"/>
    <x v="1"/>
    <x v="34"/>
    <x v="1"/>
    <n v="0"/>
    <d v="2019-06-29T00:00:00"/>
    <n v="1.9"/>
    <n v="1"/>
    <n v="5.6"/>
    <x v="0"/>
    <s v="Ruidoso"/>
    <s v="No considerar"/>
    <x v="0"/>
  </r>
  <r>
    <n v="4013339"/>
    <s v="Amazing Private Room in the Heart of Manhattan"/>
    <x v="4620"/>
    <s v="Matt"/>
    <s v="176 Mulberry Street"/>
    <n v="10013"/>
    <x v="0"/>
    <s v="Little Italy"/>
    <n v="4072023"/>
    <n v="-7399693"/>
    <x v="0"/>
    <x v="85"/>
    <x v="0"/>
    <n v="135"/>
    <d v="2019-06-16T00:00:00"/>
    <n v="2.31"/>
    <n v="1"/>
    <n v="5.6"/>
    <x v="0"/>
    <s v="Ruidoso"/>
    <s v="No considerar"/>
    <x v="0"/>
  </r>
  <r>
    <n v="419792"/>
    <s v="Great Apt IDEAL Location 900 SF"/>
    <x v="4621"/>
    <s v="Maddine"/>
    <s v="107 Clinton Street"/>
    <n v="10002"/>
    <x v="0"/>
    <s v="Lower East Side"/>
    <n v="4071804"/>
    <n v="-7398565"/>
    <x v="1"/>
    <x v="17"/>
    <x v="7"/>
    <n v="4"/>
    <d v="2019-05-04T00:00:00"/>
    <n v="0.22"/>
    <n v="1"/>
    <n v="5.6"/>
    <x v="0"/>
    <s v="Ruidoso"/>
    <s v="No considerar"/>
    <x v="0"/>
  </r>
  <r>
    <n v="419373"/>
    <s v="Stylish Loft w/Lovely Backyard"/>
    <x v="4622"/>
    <s v="Eada"/>
    <s v="423 Throop Avenue"/>
    <n v="11221"/>
    <x v="1"/>
    <s v="Bedford-Stuyvesant"/>
    <n v="4068838"/>
    <n v="-7394193"/>
    <x v="1"/>
    <x v="11"/>
    <x v="6"/>
    <n v="206"/>
    <d v="2019-06-30T00:00:00"/>
    <n v="2.4"/>
    <n v="1"/>
    <n v="6.9"/>
    <x v="0"/>
    <s v="Ruidoso"/>
    <s v="No considerar"/>
    <x v="0"/>
  </r>
  <r>
    <n v="3302932"/>
    <s v="Whole beautiful house with Backyard"/>
    <x v="4623"/>
    <s v="Rabah"/>
    <s v="95-16 89th Avenue"/>
    <n v="11421"/>
    <x v="2"/>
    <s v="Woodhaven"/>
    <n v="4069165"/>
    <n v="-7384841"/>
    <x v="1"/>
    <x v="21"/>
    <x v="2"/>
    <n v="0"/>
    <d v="2019-06-23T00:00:00"/>
    <n v="0.23"/>
    <n v="5"/>
    <n v="6.24"/>
    <x v="0"/>
    <s v="Ruidoso"/>
    <s v="No considerar"/>
    <x v="0"/>
  </r>
  <r>
    <n v="1291245"/>
    <s v="ENORMOUS Artsy 2BR in trendy LES!"/>
    <x v="4624"/>
    <s v="Andy"/>
    <s v="45 Ludlow Street"/>
    <n v="10002"/>
    <x v="0"/>
    <s v="Chinatown"/>
    <n v="4071634"/>
    <n v="-7399031"/>
    <x v="1"/>
    <x v="234"/>
    <x v="6"/>
    <n v="2"/>
    <d v="2016-09-19T00:00:00"/>
    <n v="0.05"/>
    <n v="1"/>
    <n v="5.7"/>
    <x v="0"/>
    <s v="Ruidoso"/>
    <s v="No considerar"/>
    <x v="0"/>
  </r>
  <r>
    <n v="6106142"/>
    <s v="Studio Apartment/ 3 blocks from Central park"/>
    <x v="4625"/>
    <s v="Tatiana"/>
    <s v="955 Park Avenue"/>
    <n v="10028"/>
    <x v="0"/>
    <s v="Upper East Side"/>
    <n v="4077724"/>
    <n v="-7395883"/>
    <x v="1"/>
    <x v="3"/>
    <x v="0"/>
    <n v="3"/>
    <d v="2016-06-14T00:00:00"/>
    <n v="0.06"/>
    <n v="1"/>
    <n v="5.6"/>
    <x v="0"/>
    <s v="Ruidoso"/>
    <s v="No considerar"/>
    <x v="0"/>
  </r>
  <r>
    <n v="424889"/>
    <s v="Sunny and Zen W. Village Studio of Your Own"/>
    <x v="4626"/>
    <s v="Shelley"/>
    <s v="51 Leroy Street"/>
    <n v="10014"/>
    <x v="0"/>
    <s v="West Village"/>
    <n v="4073041"/>
    <n v="-7400498"/>
    <x v="1"/>
    <x v="55"/>
    <x v="7"/>
    <n v="5"/>
    <d v="2015-05-21T00:00:00"/>
    <n v="0.09"/>
    <n v="1"/>
    <n v="5.6"/>
    <x v="0"/>
    <s v="Ruidoso"/>
    <s v="No considerar"/>
    <x v="0"/>
  </r>
  <r>
    <n v="3675957"/>
    <s v="Brooklyn Loft Studio, One Subway from Manhattan"/>
    <x v="4627"/>
    <s v="Douglas"/>
    <s v="Building 50 Perry Avenue"/>
    <n v="11251"/>
    <x v="1"/>
    <s v="Navy Yard"/>
    <n v="4069839"/>
    <n v="-7397666"/>
    <x v="1"/>
    <x v="0"/>
    <x v="12"/>
    <n v="15"/>
    <d v="2019-06-18T00:00:00"/>
    <n v="0.41"/>
    <n v="1"/>
    <n v="6.9"/>
    <x v="0"/>
    <s v="Ruidoso"/>
    <s v="No considerar"/>
    <x v="0"/>
  </r>
  <r>
    <n v="4057361"/>
    <s v="Large, Bright, Studio-Style Bedroom"/>
    <x v="4628"/>
    <s v="Melissa"/>
    <s v="34-19 29th Street"/>
    <n v="11106"/>
    <x v="2"/>
    <s v="Long Island City"/>
    <n v="4075977"/>
    <n v="-7392904"/>
    <x v="0"/>
    <x v="190"/>
    <x v="1"/>
    <n v="14"/>
    <d v="2019-04-11T00:00:00"/>
    <n v="0.41"/>
    <n v="5"/>
    <n v="6.24"/>
    <x v="0"/>
    <s v="Ruidoso"/>
    <s v="No considerar"/>
    <x v="0"/>
  </r>
  <r>
    <n v="1347847"/>
    <s v="3 bedroom duplex Brooklyn townhouse"/>
    <x v="4629"/>
    <s v="Lise"/>
    <s v="333 Pulaski Street"/>
    <n v="11206"/>
    <x v="1"/>
    <s v="Bedford-Stuyvesant"/>
    <n v="4069376"/>
    <n v="-7393776"/>
    <x v="1"/>
    <x v="41"/>
    <x v="0"/>
    <n v="230"/>
    <d v="2019-07-01T00:00:00"/>
    <n v="3.31"/>
    <n v="1"/>
    <n v="6.9"/>
    <x v="0"/>
    <s v="Ruidoso"/>
    <s v="No considerar"/>
    <x v="0"/>
  </r>
  <r>
    <n v="413876"/>
    <s v="Finest Gateway to historic Financial District"/>
    <x v="4630"/>
    <s v="Dan"/>
    <s v="20 Exchange Place 20"/>
    <n v="10004"/>
    <x v="0"/>
    <s v="Financial District"/>
    <n v="4070537"/>
    <n v="-7400992"/>
    <x v="1"/>
    <x v="23"/>
    <x v="1"/>
    <n v="36"/>
    <d v="2018-09-26T00:00:00"/>
    <n v="0.56999999999999995"/>
    <n v="1"/>
    <n v="5.6"/>
    <x v="0"/>
    <s v="Ruidoso"/>
    <s v="No considerar"/>
    <x v="0"/>
  </r>
  <r>
    <n v="716169"/>
    <s v="Feel the Brooklyn Love!"/>
    <x v="4631"/>
    <s v="Melissa"/>
    <s v="263 Cumberland Street"/>
    <n v="11205"/>
    <x v="1"/>
    <s v="Fort Greene"/>
    <n v="4068811"/>
    <n v="-7397236"/>
    <x v="1"/>
    <x v="164"/>
    <x v="3"/>
    <n v="1"/>
    <d v="2015-05-14T00:00:00"/>
    <n v="0.02"/>
    <n v="1"/>
    <n v="6.9"/>
    <x v="0"/>
    <s v="Ruidoso"/>
    <s v="No considerar"/>
    <x v="0"/>
  </r>
  <r>
    <n v="1970017"/>
    <s v="Chic &amp; Cheerful Home in Williamsburg, Brooklyn"/>
    <x v="4632"/>
    <s v="Melissa"/>
    <s v="29 Hope Street"/>
    <n v="11211"/>
    <x v="1"/>
    <s v="Williamsburg"/>
    <n v="4071367"/>
    <n v="-7395673"/>
    <x v="0"/>
    <x v="14"/>
    <x v="1"/>
    <n v="25"/>
    <d v="2019-06-16T00:00:00"/>
    <n v="0.43"/>
    <n v="1"/>
    <n v="6.9"/>
    <x v="0"/>
    <s v="Ruidoso"/>
    <s v="No considerar"/>
    <x v="0"/>
  </r>
  <r>
    <n v="412180"/>
    <s v="Morocco in Brooklyn with the flyest loft, Amazing!"/>
    <x v="4633"/>
    <s v="Kim"/>
    <s v="177 Pulaski Street"/>
    <n v="11206"/>
    <x v="1"/>
    <s v="Bedford-Stuyvesant"/>
    <n v="4069321"/>
    <n v="-739442"/>
    <x v="1"/>
    <x v="45"/>
    <x v="2"/>
    <n v="9"/>
    <d v="2018-09-03T00:00:00"/>
    <n v="0.1"/>
    <n v="1"/>
    <n v="6.9"/>
    <x v="0"/>
    <s v="Ruidoso"/>
    <s v="No considerar"/>
    <x v="0"/>
  </r>
  <r>
    <n v="412061"/>
    <s v="Brownstone Sunny &amp; Spacious top fl"/>
    <x v="4634"/>
    <s v="Linda"/>
    <s v="720 Sterling Place"/>
    <n v="11216"/>
    <x v="1"/>
    <s v="Crown Heights"/>
    <n v="4067259"/>
    <n v="-7395489"/>
    <x v="1"/>
    <x v="0"/>
    <x v="11"/>
    <n v="58"/>
    <d v="2019-06-01T00:00:00"/>
    <n v="0.67"/>
    <n v="1"/>
    <n v="6.9"/>
    <x v="0"/>
    <s v="Ruidoso"/>
    <s v="No considerar"/>
    <x v="0"/>
  </r>
  <r>
    <n v="411918"/>
    <s v="3 BR apartment Crown Heights, BKLYN"/>
    <x v="4635"/>
    <s v="Verena"/>
    <s v="Eastern Parkway Service Road Eastern Parkway"/>
    <n v="11213"/>
    <x v="1"/>
    <s v="Crown Heights"/>
    <n v="4066924"/>
    <n v="-7394406"/>
    <x v="1"/>
    <x v="23"/>
    <x v="2"/>
    <n v="125"/>
    <d v="2019-07-02T00:00:00"/>
    <n v="1.47"/>
    <n v="1"/>
    <n v="6.9"/>
    <x v="0"/>
    <s v="Ruidoso"/>
    <s v="No considerar"/>
    <x v="0"/>
  </r>
  <r>
    <n v="4452723"/>
    <s v="Cozy 2BR apartment"/>
    <x v="4635"/>
    <s v="Verena"/>
    <s v="87-15 121st Street"/>
    <n v="11418"/>
    <x v="2"/>
    <s v="Richmond Hill"/>
    <n v="4069947"/>
    <n v="-7382795"/>
    <x v="1"/>
    <x v="11"/>
    <x v="11"/>
    <n v="11"/>
    <d v="2019-03-04T00:00:00"/>
    <n v="0.2"/>
    <n v="5"/>
    <n v="6.24"/>
    <x v="0"/>
    <s v="Ruidoso"/>
    <s v="No considerar"/>
    <x v="0"/>
  </r>
  <r>
    <n v="415304"/>
    <s v="Cute east village apartment."/>
    <x v="4636"/>
    <s v="Martis"/>
    <s v="204 2nd Avenue"/>
    <n v="10035"/>
    <x v="0"/>
    <s v="East Village"/>
    <n v="4073111"/>
    <n v="-7398528"/>
    <x v="1"/>
    <x v="91"/>
    <x v="12"/>
    <n v="1"/>
    <d v="2016-05-31T00:00:00"/>
    <n v="0.03"/>
    <n v="1"/>
    <n v="5.6"/>
    <x v="0"/>
    <s v="Ruidoso"/>
    <s v="No considerar"/>
    <x v="0"/>
  </r>
  <r>
    <n v="411336"/>
    <s v="&quot;Simple Perfect Soho&quot;"/>
    <x v="4637"/>
    <s v="Jennifer"/>
    <s v="241 Lafayette Street"/>
    <n v="10012"/>
    <x v="0"/>
    <s v="Nolita"/>
    <n v="4072278"/>
    <n v="-739967"/>
    <x v="1"/>
    <x v="41"/>
    <x v="6"/>
    <n v="244"/>
    <d v="2019-07-01T00:00:00"/>
    <n v="2.81"/>
    <n v="1"/>
    <n v="5.6"/>
    <x v="0"/>
    <s v="Ruidoso"/>
    <s v="No considerar"/>
    <x v="0"/>
  </r>
  <r>
    <n v="3914773"/>
    <s v="Upper West Side Museum/Central Park"/>
    <x v="4638"/>
    <s v="Jonathan"/>
    <s v="American Museum of Natural History 180"/>
    <n v="10024"/>
    <x v="0"/>
    <s v="Upper West Side"/>
    <n v="4078099"/>
    <n v="-7397416"/>
    <x v="0"/>
    <x v="5"/>
    <x v="0"/>
    <n v="50"/>
    <d v="2019-01-01T00:00:00"/>
    <n v="0.85"/>
    <n v="1"/>
    <n v="5.6"/>
    <x v="0"/>
    <s v="Ruidoso"/>
    <s v="No considerar"/>
    <x v="0"/>
  </r>
  <r>
    <n v="4052514"/>
    <s v="Wow!  Two Bedroom Apartment in Safe Neighborhood!"/>
    <x v="4639"/>
    <s v="Steve &amp; Anna"/>
    <s v="78 East 2nd Street"/>
    <n v="11218"/>
    <x v="1"/>
    <s v="Windsor Terrace"/>
    <n v="406501"/>
    <n v="-7397985"/>
    <x v="1"/>
    <x v="51"/>
    <x v="3"/>
    <n v="143"/>
    <d v="2019-06-24T00:00:00"/>
    <n v="2.62"/>
    <n v="1"/>
    <n v="6.9"/>
    <x v="0"/>
    <s v="Ruidoso"/>
    <s v="No considerar"/>
    <x v="0"/>
  </r>
  <r>
    <n v="1350055"/>
    <s v="Cozy room in Beautiful Williamsburg Appartment"/>
    <x v="4640"/>
    <s v="Alessio"/>
    <s v="661 Driggs Avenue"/>
    <n v="11211"/>
    <x v="1"/>
    <s v="Williamsburg"/>
    <n v="4071449"/>
    <n v="-7395905"/>
    <x v="0"/>
    <x v="12"/>
    <x v="0"/>
    <n v="2"/>
    <d v="2019-02-03T00:00:00"/>
    <n v="0.32"/>
    <n v="1"/>
    <n v="6.9"/>
    <x v="0"/>
    <s v="Ruidoso"/>
    <s v="No considerar"/>
    <x v="0"/>
  </r>
  <r>
    <n v="408491"/>
    <s v="Charming West Village One Bedroom"/>
    <x v="4641"/>
    <s v="Marshall"/>
    <s v="60 West 10th Street"/>
    <n v="10011"/>
    <x v="0"/>
    <s v="Greenwich Village"/>
    <n v="4073448"/>
    <n v="-7399797"/>
    <x v="1"/>
    <x v="8"/>
    <x v="2"/>
    <n v="0"/>
    <d v="2019-05-05T00:00:00"/>
    <n v="0.02"/>
    <n v="1"/>
    <n v="5.6"/>
    <x v="0"/>
    <s v="Ruidoso"/>
    <s v="No considerar"/>
    <x v="0"/>
  </r>
  <r>
    <n v="3614113"/>
    <s v="Private Room in East Village Manhattan"/>
    <x v="4642"/>
    <s v="Darren"/>
    <s v="326 East 11th Street"/>
    <n v="10003"/>
    <x v="0"/>
    <s v="East Village"/>
    <n v="4072966"/>
    <n v="-7398515"/>
    <x v="0"/>
    <x v="70"/>
    <x v="6"/>
    <n v="13"/>
    <d v="2019-05-05T00:00:00"/>
    <n v="0.28000000000000003"/>
    <n v="1"/>
    <n v="5.6"/>
    <x v="0"/>
    <s v="Ruidoso"/>
    <s v="No considerar"/>
    <x v="0"/>
  </r>
  <r>
    <n v="3959369"/>
    <s v="Luxurious 1BR Best Views in NYC! "/>
    <x v="4643"/>
    <s v="Kimberly"/>
    <s v="Kowsky Plaza Battery Park City Greenway"/>
    <n v="10281"/>
    <x v="0"/>
    <s v="Battery Park City"/>
    <n v="4071185"/>
    <n v="-7401719"/>
    <x v="1"/>
    <x v="41"/>
    <x v="0"/>
    <n v="2"/>
    <d v="2015-11-03T00:00:00"/>
    <n v="0.04"/>
    <n v="1"/>
    <n v="5.6"/>
    <x v="0"/>
    <s v="Ruidoso"/>
    <s v="No considerar"/>
    <x v="0"/>
  </r>
  <r>
    <n v="406926"/>
    <s v="Nolita apt. with private garden"/>
    <x v="4644"/>
    <s v="Marie-Helene"/>
    <s v="252 Mott Street"/>
    <n v="10012"/>
    <x v="0"/>
    <s v="Nolita"/>
    <n v="407234"/>
    <n v="-7399439"/>
    <x v="1"/>
    <x v="314"/>
    <x v="8"/>
    <n v="81"/>
    <d v="2019-07-03T00:00:00"/>
    <n v="0.93"/>
    <n v="1"/>
    <n v="5.6"/>
    <x v="0"/>
    <s v="Ruidoso"/>
    <s v="No considerar"/>
    <x v="0"/>
  </r>
  <r>
    <n v="533506"/>
    <s v="2RW - CARRIAGE HOUSE STUDIO OFF CTYD"/>
    <x v="4645"/>
    <s v="Adam"/>
    <s v="500 East 11th Street"/>
    <n v="10009"/>
    <x v="0"/>
    <s v="East Village"/>
    <n v="4072829"/>
    <n v="-7398156"/>
    <x v="1"/>
    <x v="34"/>
    <x v="11"/>
    <n v="66"/>
    <d v="2019-07-03T00:00:00"/>
    <n v="0.77"/>
    <n v="1"/>
    <n v="5.6"/>
    <x v="0"/>
    <s v="Ruidoso"/>
    <s v="No considerar"/>
    <x v="0"/>
  </r>
  <r>
    <n v="542054"/>
    <s v="3RW - CARRIAGE HOUSE STUDIO OFF CTYD"/>
    <x v="4645"/>
    <s v="Adam"/>
    <s v="430 East 11th Street"/>
    <n v="10009"/>
    <x v="0"/>
    <s v="East Village"/>
    <n v="4072855"/>
    <n v="-7398265"/>
    <x v="1"/>
    <x v="32"/>
    <x v="11"/>
    <n v="60"/>
    <d v="2019-06-09T00:00:00"/>
    <n v="0.72"/>
    <n v="1"/>
    <n v="5.6"/>
    <x v="0"/>
    <s v="Ruidoso"/>
    <s v="No considerar"/>
    <x v="0"/>
  </r>
  <r>
    <n v="476527"/>
    <s v="1RW- CARRIAGE HOUSE STUDIO OFF CTYD"/>
    <x v="4645"/>
    <s v="Adam"/>
    <s v="East Side Community High School 420"/>
    <n v="10009"/>
    <x v="0"/>
    <s v="East Village"/>
    <n v="4072893"/>
    <n v="-7398278"/>
    <x v="1"/>
    <x v="14"/>
    <x v="11"/>
    <n v="57"/>
    <d v="2019-05-05T00:00:00"/>
    <n v="0.67"/>
    <n v="1"/>
    <n v="5.6"/>
    <x v="0"/>
    <s v="Ruidoso"/>
    <s v="No considerar"/>
    <x v="0"/>
  </r>
  <r>
    <n v="476570"/>
    <s v="3RE - CARRIAGE HOUSE STUDIO OFF CTYD"/>
    <x v="4645"/>
    <s v="Adam"/>
    <s v="407 East 12th Street"/>
    <n v="10009"/>
    <x v="0"/>
    <s v="East Village"/>
    <n v="4073009"/>
    <n v="-739827"/>
    <x v="1"/>
    <x v="14"/>
    <x v="11"/>
    <n v="70"/>
    <d v="2019-03-09T00:00:00"/>
    <n v="0.83"/>
    <n v="1"/>
    <n v="5.6"/>
    <x v="0"/>
    <s v="Ruidoso"/>
    <s v="No considerar"/>
    <x v="0"/>
  </r>
  <r>
    <n v="476571"/>
    <s v="2RE - CARRIAGE HOUSE STUDIO OFF CTYD"/>
    <x v="4645"/>
    <s v="Adam"/>
    <s v="East Side Outside Community Garden East 11th Street"/>
    <n v="10009"/>
    <x v="0"/>
    <s v="East Village"/>
    <n v="4072955"/>
    <n v="-7398298"/>
    <x v="1"/>
    <x v="34"/>
    <x v="11"/>
    <n v="62"/>
    <d v="2019-01-10T00:00:00"/>
    <n v="0.74"/>
    <n v="1"/>
    <n v="5.6"/>
    <x v="0"/>
    <s v="Ruidoso"/>
    <s v="No considerar"/>
    <x v="0"/>
  </r>
  <r>
    <n v="1503670"/>
    <s v="Best location in Brooklyn!"/>
    <x v="4646"/>
    <s v="Lisa"/>
    <s v="319 6th Avenue"/>
    <n v="11215"/>
    <x v="1"/>
    <s v="Park Slope"/>
    <n v="4067171"/>
    <n v="-7398079"/>
    <x v="0"/>
    <x v="70"/>
    <x v="7"/>
    <n v="58"/>
    <d v="2019-03-29T00:00:00"/>
    <n v="0.83"/>
    <n v="1"/>
    <n v="6.9"/>
    <x v="0"/>
    <s v="Ruidoso"/>
    <s v="No considerar"/>
    <x v="0"/>
  </r>
  <r>
    <n v="1843108"/>
    <s v="HappyCozy GuestSuite w/ Great Energy close to JFK"/>
    <x v="4647"/>
    <s v="Megan"/>
    <s v="51 Bradford Street"/>
    <n v="11207"/>
    <x v="1"/>
    <s v="Cypress Hills"/>
    <n v="406784"/>
    <n v="-7389362"/>
    <x v="1"/>
    <x v="0"/>
    <x v="1"/>
    <n v="319"/>
    <d v="2019-07-08T00:00:00"/>
    <n v="8.52"/>
    <n v="1"/>
    <n v="6.9"/>
    <x v="0"/>
    <s v="Ruidoso"/>
    <s v="No considerar"/>
    <x v="0"/>
  </r>
  <r>
    <n v="404923"/>
    <s v="Private Garden Entry"/>
    <x v="4648"/>
    <s v="Jeruschka"/>
    <s v="Bolla Market East 2nd Street"/>
    <n v="11218"/>
    <x v="1"/>
    <s v="Windsor Terrace"/>
    <n v="4064791"/>
    <n v="-7397904"/>
    <x v="1"/>
    <x v="32"/>
    <x v="0"/>
    <n v="243"/>
    <d v="2019-06-24T00:00:00"/>
    <n v="2.75"/>
    <n v="1"/>
    <n v="6.9"/>
    <x v="0"/>
    <s v="Ruidoso"/>
    <s v="No considerar"/>
    <x v="0"/>
  </r>
  <r>
    <n v="1693171"/>
    <s v="BLYN SPECIAL BUDGET PRICE IN  NYC"/>
    <x v="4649"/>
    <s v="Majar"/>
    <s v="908 Blake Avenue"/>
    <n v="11207"/>
    <x v="1"/>
    <s v="East New York"/>
    <n v="4066907"/>
    <n v="-7388493"/>
    <x v="0"/>
    <x v="126"/>
    <x v="0"/>
    <n v="48"/>
    <d v="2019-06-17T00:00:00"/>
    <n v="0.68"/>
    <n v="1"/>
    <n v="6.9"/>
    <x v="0"/>
    <s v="Ruidoso"/>
    <s v="No considerar"/>
    <x v="0"/>
  </r>
  <r>
    <n v="1692823"/>
    <s v="ON A BUDGET COZY IN BROOKLYN In NYC"/>
    <x v="4649"/>
    <s v="Majar"/>
    <s v="881 Dumont Avenue"/>
    <n v="11207"/>
    <x v="1"/>
    <s v="East New York"/>
    <n v="4066759"/>
    <n v="-7388584"/>
    <x v="0"/>
    <x v="126"/>
    <x v="0"/>
    <n v="52"/>
    <d v="2019-05-27T00:00:00"/>
    <n v="0.74"/>
    <n v="1"/>
    <n v="6.9"/>
    <x v="0"/>
    <s v="Ruidoso"/>
    <s v="No considerar"/>
    <x v="0"/>
  </r>
  <r>
    <n v="1699934"/>
    <s v="SAFE BUDGET IN  Brooklyn  NYC"/>
    <x v="4649"/>
    <s v="Majar"/>
    <s v="515 Jerome Street"/>
    <n v="11207"/>
    <x v="1"/>
    <s v="East New York"/>
    <n v="4066874"/>
    <n v="-7388548"/>
    <x v="0"/>
    <x v="3"/>
    <x v="0"/>
    <n v="34"/>
    <d v="2019-04-06T00:00:00"/>
    <n v="0.49"/>
    <n v="1"/>
    <n v="6.9"/>
    <x v="0"/>
    <s v="Ruidoso"/>
    <s v="No considerar"/>
    <x v="0"/>
  </r>
  <r>
    <n v="407469"/>
    <s v="BROWNSTONE TWO IN BROOKLYN in NYC"/>
    <x v="4649"/>
    <s v="Majar"/>
    <s v="1170 Putnam Avenue"/>
    <n v="11221"/>
    <x v="1"/>
    <s v="Bushwick"/>
    <n v="4068979"/>
    <n v="-7391661"/>
    <x v="0"/>
    <x v="3"/>
    <x v="0"/>
    <n v="112"/>
    <d v="2019-05-26T00:00:00"/>
    <n v="1.28"/>
    <n v="1"/>
    <n v="6.9"/>
    <x v="0"/>
    <s v="Ruidoso"/>
    <s v="No considerar"/>
    <x v="0"/>
  </r>
  <r>
    <n v="1475631"/>
    <s v="BLYN BROWNSTONE CORZY CORNER in NYC"/>
    <x v="4649"/>
    <s v="Majar"/>
    <s v="28 Cornelia Street"/>
    <n v="11221"/>
    <x v="1"/>
    <s v="Bushwick"/>
    <n v="4068786"/>
    <n v="-7391722"/>
    <x v="0"/>
    <x v="126"/>
    <x v="0"/>
    <n v="95"/>
    <d v="2019-02-11T00:00:00"/>
    <n v="1.32"/>
    <n v="1"/>
    <n v="6.9"/>
    <x v="0"/>
    <s v="Ruidoso"/>
    <s v="No considerar"/>
    <x v="0"/>
  </r>
  <r>
    <n v="1310672"/>
    <s v="BROWNSTONE BROOKLYN'S FINEST in NYC"/>
    <x v="4649"/>
    <s v="Majar"/>
    <s v="1061 Jefferson Avenue"/>
    <n v="11221"/>
    <x v="1"/>
    <s v="Bushwick"/>
    <n v="4068799"/>
    <n v="-7391677"/>
    <x v="0"/>
    <x v="3"/>
    <x v="0"/>
    <n v="73"/>
    <d v="2018-12-08T00:00:00"/>
    <n v="1"/>
    <n v="1"/>
    <n v="6.9"/>
    <x v="0"/>
    <s v="Ruidoso"/>
    <s v="No considerar"/>
    <x v="0"/>
  </r>
  <r>
    <n v="403668"/>
    <s v="Gorgeous Sunny, Spacious 1 bdrm in East Village"/>
    <x v="4650"/>
    <s v="Katya"/>
    <s v="The Father's Heart Ministry Center 545"/>
    <n v="10009"/>
    <x v="0"/>
    <s v="East Village"/>
    <n v="4072812"/>
    <n v="-7397966"/>
    <x v="1"/>
    <x v="18"/>
    <x v="6"/>
    <n v="16"/>
    <d v="2019-01-02T00:00:00"/>
    <n v="0.18"/>
    <n v="1"/>
    <n v="5.6"/>
    <x v="0"/>
    <s v="Ruidoso"/>
    <s v="No considerar"/>
    <x v="0"/>
  </r>
  <r>
    <n v="4135674"/>
    <s v="Warm &amp; lovely garden duplex in BK"/>
    <x v="4651"/>
    <s v="Rebecca"/>
    <s v="61 South Oxford Street"/>
    <n v="11217"/>
    <x v="1"/>
    <s v="Fort Greene"/>
    <n v="4068786"/>
    <n v="-7397339"/>
    <x v="1"/>
    <x v="111"/>
    <x v="1"/>
    <n v="5"/>
    <d v="2015-07-10T00:00:00"/>
    <n v="0.09"/>
    <n v="1"/>
    <n v="6.9"/>
    <x v="0"/>
    <s v="Ruidoso"/>
    <s v="No considerar"/>
    <x v="0"/>
  </r>
  <r>
    <n v="409293"/>
    <s v="Private Sunny Room Near Central Park &amp; Mount Sinai"/>
    <x v="4652"/>
    <s v="K. Naomi"/>
    <s v="4 East 107th Street"/>
    <n v="10029"/>
    <x v="0"/>
    <s v="East Harlem"/>
    <n v="4079477"/>
    <n v="-7395046"/>
    <x v="0"/>
    <x v="6"/>
    <x v="0"/>
    <n v="67"/>
    <d v="2019-05-28T00:00:00"/>
    <n v="0.76"/>
    <n v="1"/>
    <n v="5.6"/>
    <x v="0"/>
    <s v="Ruidoso"/>
    <s v="No considerar"/>
    <x v="0"/>
  </r>
  <r>
    <n v="403056"/>
    <s v="Large Private Room Near Central Park &amp; Mount Sinai"/>
    <x v="4652"/>
    <s v="K. Naomi"/>
    <s v="60 East 106th Street"/>
    <n v="10029"/>
    <x v="0"/>
    <s v="East Harlem"/>
    <n v="4079314"/>
    <n v="-7394853"/>
    <x v="0"/>
    <x v="0"/>
    <x v="0"/>
    <n v="74"/>
    <d v="2019-05-28T00:00:00"/>
    <n v="0.84"/>
    <n v="1"/>
    <n v="5.6"/>
    <x v="0"/>
    <s v="Ruidoso"/>
    <s v="No considerar"/>
    <x v="0"/>
  </r>
  <r>
    <n v="1159142"/>
    <s v="Private Master Bedroom@Central Park"/>
    <x v="4652"/>
    <s v="K. Naomi"/>
    <s v="50 East 108th Street"/>
    <n v="10029"/>
    <x v="0"/>
    <s v="East Harlem"/>
    <n v="407948"/>
    <n v="-7394835"/>
    <x v="0"/>
    <x v="25"/>
    <x v="12"/>
    <n v="4"/>
    <d v="2015-09-22T00:00:00"/>
    <n v="0.06"/>
    <n v="1"/>
    <n v="5.6"/>
    <x v="0"/>
    <s v="Ruidoso"/>
    <s v="No considerar"/>
    <x v="0"/>
  </r>
  <r>
    <n v="3271052"/>
    <s v="Gorgeous Apt 1 block from Subway"/>
    <x v="4653"/>
    <s v="Cecile"/>
    <s v="Skytrack Boerum Place"/>
    <n v="11201"/>
    <x v="1"/>
    <s v="Cobble Hill"/>
    <n v="4068785"/>
    <n v="-7399181"/>
    <x v="1"/>
    <x v="8"/>
    <x v="0"/>
    <n v="13"/>
    <d v="2016-08-14T00:00:00"/>
    <n v="0.22"/>
    <n v="1"/>
    <n v="6.9"/>
    <x v="0"/>
    <s v="Ruidoso"/>
    <s v="No considerar"/>
    <x v="0"/>
  </r>
  <r>
    <n v="4401013"/>
    <s v="3BR/2BA Duplex - 1min to subway!"/>
    <x v="4654"/>
    <s v="Erin"/>
    <s v="Fulton Street &amp; Saratoga Avenue Fulton Street"/>
    <n v="11207"/>
    <x v="1"/>
    <s v="Bedford-Stuyvesant"/>
    <n v="4067849"/>
    <n v="-7391672"/>
    <x v="1"/>
    <x v="203"/>
    <x v="6"/>
    <n v="195"/>
    <d v="2019-06-24T00:00:00"/>
    <n v="3.41"/>
    <n v="1"/>
    <n v="6.9"/>
    <x v="0"/>
    <s v="Ruidoso"/>
    <s v="No considerar"/>
    <x v="0"/>
  </r>
  <r>
    <n v="4967004"/>
    <s v="Funky Union Square Apartment"/>
    <x v="4655"/>
    <s v="Chris"/>
    <s v="48 East 18th Street"/>
    <n v="10003"/>
    <x v="0"/>
    <s v="Gramercy"/>
    <n v="4073721"/>
    <n v="-7398887"/>
    <x v="1"/>
    <x v="285"/>
    <x v="0"/>
    <n v="4"/>
    <d v="2017-01-03T00:00:00"/>
    <n v="0.08"/>
    <n v="1"/>
    <n v="5.6"/>
    <x v="0"/>
    <s v="Ruidoso"/>
    <s v="No considerar"/>
    <x v="0"/>
  </r>
  <r>
    <n v="401836"/>
    <s v="Sunny UES 1.5 Bedroom, Sleeps 6"/>
    <x v="4656"/>
    <s v="Maya"/>
    <s v="1st Avenue &amp; East 67th Street 1st Avenue"/>
    <n v="10021"/>
    <x v="0"/>
    <s v="Upper East Side"/>
    <n v="4076494"/>
    <n v="-7395804"/>
    <x v="1"/>
    <x v="111"/>
    <x v="3"/>
    <n v="19"/>
    <d v="2019-05-21T00:00:00"/>
    <n v="0.22"/>
    <n v="1"/>
    <n v="5.6"/>
    <x v="0"/>
    <s v="Ruidoso"/>
    <s v="No considerar"/>
    <x v="0"/>
  </r>
  <r>
    <n v="506575"/>
    <s v="Bronx Room Near Yankees + Harlem"/>
    <x v="4657"/>
    <s v="Jose And Ysaira"/>
    <s v="1740 Grand Avenue"/>
    <n v="10453"/>
    <x v="3"/>
    <s v="Morris Heights"/>
    <n v="4084937"/>
    <n v="-7391328"/>
    <x v="0"/>
    <x v="46"/>
    <x v="0"/>
    <n v="190"/>
    <d v="2019-06-06T00:00:00"/>
    <n v="2.21"/>
    <n v="5"/>
    <n v="7.84"/>
    <x v="0"/>
    <s v="Ruidoso"/>
    <s v="No considerar"/>
    <x v="0"/>
  </r>
  <r>
    <n v="399946"/>
    <s v="Light Superhosted Chill LES Apt"/>
    <x v="4658"/>
    <s v="David"/>
    <s v="163 Allen Street"/>
    <n v="10002"/>
    <x v="0"/>
    <s v="Lower East Side"/>
    <n v="4072123"/>
    <n v="-7398996"/>
    <x v="0"/>
    <x v="11"/>
    <x v="10"/>
    <n v="67"/>
    <d v="2019-05-16T00:00:00"/>
    <n v="0.77"/>
    <n v="1"/>
    <n v="5.6"/>
    <x v="0"/>
    <s v="Ruidoso"/>
    <s v="No considerar"/>
    <x v="0"/>
  </r>
  <r>
    <n v="491942"/>
    <s v="Renovated Spacious 1BR Upper West"/>
    <x v="4659"/>
    <s v="Carly"/>
    <s v="X93 Fitness 673"/>
    <n v="10025"/>
    <x v="0"/>
    <s v="Upper West Side"/>
    <n v="4079183"/>
    <n v="-7397172"/>
    <x v="1"/>
    <x v="15"/>
    <x v="0"/>
    <n v="24"/>
    <d v="2016-10-09T00:00:00"/>
    <n v="0.3"/>
    <n v="1"/>
    <n v="5.6"/>
    <x v="0"/>
    <s v="Ruidoso"/>
    <s v="No considerar"/>
    <x v="0"/>
  </r>
  <r>
    <n v="4288361"/>
    <s v="Cozy 1BD on historic Stuyvesant St."/>
    <x v="4660"/>
    <s v="Anna"/>
    <s v="115 East 10th Street"/>
    <n v="10003"/>
    <x v="0"/>
    <s v="East Village"/>
    <n v="4073046"/>
    <n v="-7398808"/>
    <x v="1"/>
    <x v="5"/>
    <x v="0"/>
    <n v="1"/>
    <d v="2014-11-14T00:00:00"/>
    <n v="0.02"/>
    <n v="1"/>
    <n v="5.6"/>
    <x v="0"/>
    <s v="Ruidoso"/>
    <s v="No considerar"/>
    <x v="0"/>
  </r>
  <r>
    <n v="6377384"/>
    <s v="Spacius and quiet loft in Greenwich village"/>
    <x v="4661"/>
    <s v="Sylvie"/>
    <s v="325 West 14th Street"/>
    <n v="10011"/>
    <x v="0"/>
    <s v="Chelsea"/>
    <n v="4074068"/>
    <n v="-7400346"/>
    <x v="1"/>
    <x v="200"/>
    <x v="2"/>
    <n v="8"/>
    <d v="2016-11-23T00:00:00"/>
    <n v="0.16"/>
    <n v="1"/>
    <n v="5.7"/>
    <x v="0"/>
    <s v="Ruidoso"/>
    <s v="No considerar"/>
    <x v="0"/>
  </r>
  <r>
    <n v="4280118"/>
    <s v="Lovely, light-filled Bushwick flat"/>
    <x v="4662"/>
    <s v="Jessica"/>
    <s v="The Rookery 425"/>
    <n v="11237"/>
    <x v="1"/>
    <s v="Bushwick"/>
    <n v="4070741"/>
    <n v="-7392239"/>
    <x v="0"/>
    <x v="86"/>
    <x v="0"/>
    <n v="2"/>
    <d v="2016-06-22T00:00:00"/>
    <n v="0.04"/>
    <n v="1"/>
    <n v="6.9"/>
    <x v="0"/>
    <s v="Ruidoso"/>
    <s v="No considerar"/>
    <x v="0"/>
  </r>
  <r>
    <n v="397420"/>
    <s v="New York Host who knows The Most"/>
    <x v="4663"/>
    <s v="Darktalia"/>
    <s v="789 Saint Nicholas Avenue"/>
    <n v="10031"/>
    <x v="0"/>
    <s v="Harlem"/>
    <n v="4082703"/>
    <n v="-7394311"/>
    <x v="0"/>
    <x v="12"/>
    <x v="0"/>
    <n v="6"/>
    <d v="2017-09-05T00:00:00"/>
    <n v="7.0000000000000007E-2"/>
    <n v="1"/>
    <n v="5.6"/>
    <x v="0"/>
    <s v="Ruidoso"/>
    <s v="No considerar"/>
    <x v="0"/>
  </r>
  <r>
    <n v="5550788"/>
    <s v="Cozy 3 and 1/2 bedroom apt ,near Times Square"/>
    <x v="4664"/>
    <s v="Nya"/>
    <s v="411 West 39th Street"/>
    <n v="10018"/>
    <x v="0"/>
    <s v="Hell's Kitchen"/>
    <n v="4075702"/>
    <n v="-7399458"/>
    <x v="0"/>
    <x v="45"/>
    <x v="7"/>
    <n v="2"/>
    <d v="2019-05-15T00:00:00"/>
    <n v="0.14000000000000001"/>
    <n v="1"/>
    <n v="5.6"/>
    <x v="0"/>
    <s v="Ruidoso"/>
    <s v="No considerar"/>
    <x v="0"/>
  </r>
  <r>
    <n v="6492190"/>
    <s v="Live like a real New Yorker right by Central Park"/>
    <x v="4665"/>
    <s v="Chloe"/>
    <s v="The Sagamore West 90th Street"/>
    <n v="10024"/>
    <x v="0"/>
    <s v="Upper West Side"/>
    <s v="40.79"/>
    <n v="-7397318"/>
    <x v="1"/>
    <x v="122"/>
    <x v="6"/>
    <n v="13"/>
    <d v="2018-08-25T00:00:00"/>
    <n v="0.26"/>
    <n v="1"/>
    <n v="5.6"/>
    <x v="0"/>
    <s v="Ruidoso"/>
    <s v="No considerar"/>
    <x v="0"/>
  </r>
  <r>
    <n v="397297"/>
    <s v="STUNNING E Vill Penthouse"/>
    <x v="4666"/>
    <s v="Wendy"/>
    <s v="Milan R. Stefanik Avenue A"/>
    <n v="10009"/>
    <x v="0"/>
    <s v="East Village"/>
    <n v="4072634"/>
    <n v="-7398267"/>
    <x v="1"/>
    <x v="41"/>
    <x v="0"/>
    <n v="93"/>
    <d v="2015-11-17T00:00:00"/>
    <n v="1.05"/>
    <n v="1"/>
    <n v="5.6"/>
    <x v="0"/>
    <s v="Ruidoso"/>
    <s v="No considerar"/>
    <x v="0"/>
  </r>
  <r>
    <n v="396636"/>
    <s v="Stylish Designer Studio with Piano"/>
    <x v="4667"/>
    <s v="Daniel"/>
    <s v="Prince Hall Plaza 460"/>
    <n v="10032"/>
    <x v="0"/>
    <s v="Harlem"/>
    <n v="4083091"/>
    <n v="-7394223"/>
    <x v="1"/>
    <x v="39"/>
    <x v="2"/>
    <n v="38"/>
    <d v="2019-05-16T00:00:00"/>
    <n v="0.44"/>
    <n v="1"/>
    <n v="5.6"/>
    <x v="0"/>
    <s v="Ruidoso"/>
    <s v="No considerar"/>
    <x v="0"/>
  </r>
  <r>
    <n v="6138423"/>
    <s v="Manhattan Multi-Million $ Luxury Central Park View"/>
    <x v="4668"/>
    <s v="Diane"/>
    <s v="96th Street Central Park West"/>
    <n v="10025"/>
    <x v="0"/>
    <s v="Upper West Side"/>
    <n v="4079233"/>
    <n v="-739643"/>
    <x v="1"/>
    <x v="170"/>
    <x v="3"/>
    <n v="6"/>
    <d v="2019-06-06T00:00:00"/>
    <n v="0.13"/>
    <n v="2"/>
    <n v="5.8"/>
    <x v="0"/>
    <s v="Ruidoso"/>
    <s v="No considerar"/>
    <x v="0"/>
  </r>
  <r>
    <n v="4785563"/>
    <s v="Holiday Sublet in Carroll Gardens"/>
    <x v="4669"/>
    <s v="Stephanie"/>
    <s v="144 Luquer Street"/>
    <n v="11231"/>
    <x v="1"/>
    <s v="Carroll Gardens"/>
    <n v="4067725"/>
    <n v="-7399968"/>
    <x v="0"/>
    <x v="6"/>
    <x v="1"/>
    <n v="0"/>
    <d v="2019-07-05T00:00:00"/>
    <n v="0.38"/>
    <n v="1"/>
    <n v="6.9"/>
    <x v="0"/>
    <s v="Ruidoso"/>
    <s v="No considerar"/>
    <x v="0"/>
  </r>
  <r>
    <n v="2995000"/>
    <s v="Bright Brooklyn garden apartment!"/>
    <x v="4670"/>
    <s v="David"/>
    <s v="251 Halsey Street"/>
    <n v="11216"/>
    <x v="1"/>
    <s v="Bedford-Stuyvesant"/>
    <n v="4068271"/>
    <n v="-7394295"/>
    <x v="1"/>
    <x v="48"/>
    <x v="6"/>
    <n v="205"/>
    <d v="2019-07-07T00:00:00"/>
    <n v="3.26"/>
    <n v="1"/>
    <n v="6.9"/>
    <x v="0"/>
    <s v="Ruidoso"/>
    <s v="No considerar"/>
    <x v="0"/>
  </r>
  <r>
    <n v="394235"/>
    <s v="Flatiron-Designer's loft"/>
    <x v="4671"/>
    <s v="Javier"/>
    <s v="East 23rd Street &amp; Broadway East 23rd Street"/>
    <n v="10010"/>
    <x v="0"/>
    <s v="Flatiron District"/>
    <n v="4074125"/>
    <n v="-7398862"/>
    <x v="1"/>
    <x v="40"/>
    <x v="7"/>
    <n v="0"/>
    <d v="2018-08-13T00:00:00"/>
    <n v="0.05"/>
    <n v="1"/>
    <n v="5.7"/>
    <x v="0"/>
    <s v="Ruidoso"/>
    <s v="No considerar"/>
    <x v="0"/>
  </r>
  <r>
    <n v="393682"/>
    <s v="Private cozy bedroom in Nolita"/>
    <x v="4672"/>
    <s v="Paola"/>
    <s v="54 Spring Street"/>
    <n v="10012"/>
    <x v="0"/>
    <s v="Nolita"/>
    <n v="4072172"/>
    <n v="-7399689"/>
    <x v="0"/>
    <x v="6"/>
    <x v="2"/>
    <n v="61"/>
    <d v="2018-01-02T00:00:00"/>
    <n v="0.7"/>
    <n v="1"/>
    <n v="5.6"/>
    <x v="0"/>
    <s v="Ruidoso"/>
    <s v="No considerar"/>
    <x v="0"/>
  </r>
  <r>
    <n v="4867016"/>
    <s v="Charming Brooklyn Getaway"/>
    <x v="4673"/>
    <s v="Azza"/>
    <s v="909 Bedford Avenue"/>
    <n v="11205"/>
    <x v="1"/>
    <s v="Bedford-Stuyvesant"/>
    <n v="4069268"/>
    <n v="-7395575"/>
    <x v="0"/>
    <x v="9"/>
    <x v="6"/>
    <n v="6"/>
    <d v="2019-05-20T00:00:00"/>
    <n v="0.12"/>
    <n v="1"/>
    <n v="6.9"/>
    <x v="0"/>
    <s v="Ruidoso"/>
    <s v="No considerar"/>
    <x v="0"/>
  </r>
  <r>
    <n v="1645915"/>
    <s v="Cozy 1.5BD in Parkslope Brooklyn"/>
    <x v="4674"/>
    <s v="Lisa"/>
    <s v="352 7th Avenue"/>
    <n v="11215"/>
    <x v="1"/>
    <s v="South Slope"/>
    <n v="4066623"/>
    <n v="-7398217"/>
    <x v="1"/>
    <x v="89"/>
    <x v="0"/>
    <n v="185"/>
    <d v="2019-06-05T00:00:00"/>
    <n v="2.62"/>
    <n v="1"/>
    <n v="6.9"/>
    <x v="0"/>
    <s v="Ruidoso"/>
    <s v="No considerar"/>
    <x v="0"/>
  </r>
  <r>
    <n v="5110541"/>
    <s v="Upper East Side Beautiful Studio"/>
    <x v="4675"/>
    <s v="Cranford"/>
    <s v="225 East 73rd Street"/>
    <n v="10021"/>
    <x v="0"/>
    <s v="Upper East Side"/>
    <n v="4076996"/>
    <n v="-7395875"/>
    <x v="1"/>
    <x v="104"/>
    <x v="1"/>
    <n v="3"/>
    <d v="2015-05-24T00:00:00"/>
    <n v="0.06"/>
    <n v="1"/>
    <n v="5.6"/>
    <x v="0"/>
    <s v="Ruidoso"/>
    <s v="No considerar"/>
    <x v="0"/>
  </r>
  <r>
    <n v="3412633"/>
    <s v="Sunny top floor loft with skylight in downtown NY"/>
    <x v="4676"/>
    <s v="Stina"/>
    <s v="170 Eldridge Street"/>
    <n v="10002"/>
    <x v="0"/>
    <s v="Lower East Side"/>
    <n v="4072012"/>
    <n v="-7399092"/>
    <x v="1"/>
    <x v="124"/>
    <x v="23"/>
    <n v="50"/>
    <d v="2019-06-04T00:00:00"/>
    <n v="0.82"/>
    <n v="1"/>
    <n v="5.6"/>
    <x v="0"/>
    <s v="Ruidoso"/>
    <s v="No considerar"/>
    <x v="0"/>
  </r>
  <r>
    <n v="391955"/>
    <s v="Charming brownstone apartment"/>
    <x v="4677"/>
    <s v="Rebecka"/>
    <s v="43 Degraw Street"/>
    <n v="11231"/>
    <x v="1"/>
    <s v="Columbia St"/>
    <n v="4068636"/>
    <n v="-7400345"/>
    <x v="1"/>
    <x v="191"/>
    <x v="6"/>
    <n v="106"/>
    <d v="2019-06-24T00:00:00"/>
    <n v="1.22"/>
    <n v="1"/>
    <n v="6.9"/>
    <x v="0"/>
    <s v="Ruidoso"/>
    <s v="No considerar"/>
    <x v="0"/>
  </r>
  <r>
    <n v="391948"/>
    <s v="Single Room"/>
    <x v="4678"/>
    <s v="Luana"/>
    <s v="97-09 Woodhaven Boulevard"/>
    <n v="11416"/>
    <x v="2"/>
    <s v="Ozone Park"/>
    <n v="4068581"/>
    <n v="-7384642"/>
    <x v="2"/>
    <x v="46"/>
    <x v="1"/>
    <n v="8"/>
    <d v="2015-09-30T00:00:00"/>
    <n v="0.11"/>
    <n v="5"/>
    <n v="6.24"/>
    <x v="0"/>
    <s v="Ruidoso"/>
    <s v="No considerar"/>
    <x v="0"/>
  </r>
  <r>
    <n v="4053987"/>
    <s v="Small Private Room for 1 person"/>
    <x v="4678"/>
    <s v="Luana"/>
    <s v="Middle School 210 93rd Street"/>
    <n v="11417"/>
    <x v="2"/>
    <s v="Ozone Park"/>
    <n v="406844"/>
    <n v="-738472"/>
    <x v="0"/>
    <x v="100"/>
    <x v="1"/>
    <n v="2"/>
    <d v="2015-08-16T00:00:00"/>
    <n v="0.04"/>
    <n v="5"/>
    <n v="6.24"/>
    <x v="0"/>
    <s v="Ruidoso"/>
    <s v="No considerar"/>
    <x v="0"/>
  </r>
  <r>
    <n v="1030254"/>
    <s v="Large room in Beautiful communal house"/>
    <x v="4679"/>
    <s v="Kyla"/>
    <s v="285 Cornelia Street"/>
    <n v="11221"/>
    <x v="1"/>
    <s v="Bushwick"/>
    <n v="4069449"/>
    <n v="-7391156"/>
    <x v="0"/>
    <x v="59"/>
    <x v="6"/>
    <n v="65"/>
    <d v="2019-06-05T00:00:00"/>
    <n v="0.86"/>
    <n v="1"/>
    <n v="6.9"/>
    <x v="0"/>
    <s v="Ruidoso"/>
    <s v="No considerar"/>
    <x v="0"/>
  </r>
  <r>
    <n v="767562"/>
    <s v="Beautiful communal house Bushwick"/>
    <x v="4679"/>
    <s v="Kyla"/>
    <s v="1243 Hancock Street"/>
    <n v="11221"/>
    <x v="1"/>
    <s v="Bushwick"/>
    <n v="4069254"/>
    <n v="-7391092"/>
    <x v="0"/>
    <x v="46"/>
    <x v="6"/>
    <n v="77"/>
    <d v="2019-06-02T00:00:00"/>
    <n v="0.95"/>
    <n v="1"/>
    <n v="6.9"/>
    <x v="0"/>
    <s v="Ruidoso"/>
    <s v="No considerar"/>
    <x v="0"/>
  </r>
  <r>
    <n v="389482"/>
    <s v="Quaint &amp; Quiet in Queens"/>
    <x v="4680"/>
    <s v="Constance F."/>
    <s v="140-89 Burden Crescent"/>
    <n v="11435"/>
    <x v="2"/>
    <s v="Briarwood"/>
    <n v="4071151"/>
    <n v="-7381561"/>
    <x v="0"/>
    <x v="3"/>
    <x v="1"/>
    <n v="59"/>
    <d v="2018-11-09T00:00:00"/>
    <n v="0.69"/>
    <n v="5"/>
    <n v="6.24"/>
    <x v="0"/>
    <s v="Ruidoso"/>
    <s v="No considerar"/>
    <x v="0"/>
  </r>
  <r>
    <n v="394111"/>
    <s v="Beautiful Bedrooms in Briarwood, NY"/>
    <x v="4680"/>
    <s v="Constance F."/>
    <s v="141-29 84th Drive"/>
    <n v="11435"/>
    <x v="2"/>
    <s v="Briarwood"/>
    <n v="4071068"/>
    <n v="-7381577"/>
    <x v="0"/>
    <x v="3"/>
    <x v="1"/>
    <n v="16"/>
    <d v="2017-01-01T00:00:00"/>
    <n v="0.18"/>
    <n v="5"/>
    <n v="6.24"/>
    <x v="0"/>
    <s v="Ruidoso"/>
    <s v="No considerar"/>
    <x v="0"/>
  </r>
  <r>
    <n v="5127131"/>
    <s v="Cozy one-bedroom in E Village"/>
    <x v="4681"/>
    <s v="Nick"/>
    <s v="402 East 12th Street"/>
    <n v="10009"/>
    <x v="0"/>
    <s v="East Village"/>
    <n v="4072982"/>
    <n v="-7398316"/>
    <x v="1"/>
    <x v="115"/>
    <x v="7"/>
    <n v="21"/>
    <d v="2019-06-04T00:00:00"/>
    <n v="0.4"/>
    <n v="1"/>
    <n v="5.6"/>
    <x v="0"/>
    <s v="Ruidoso"/>
    <s v="No considerar"/>
    <x v="0"/>
  </r>
  <r>
    <n v="6146081"/>
    <s v="Wow Historical Brooklyn New York!@!"/>
    <x v="4682"/>
    <s v="Al"/>
    <s v="497 East 46th Street"/>
    <n v="11203"/>
    <x v="1"/>
    <s v="East Flatbush"/>
    <n v="4064944"/>
    <n v="-7393376"/>
    <x v="1"/>
    <x v="33"/>
    <x v="0"/>
    <n v="62"/>
    <d v="2019-06-23T00:00:00"/>
    <n v="1.23"/>
    <n v="1"/>
    <n v="6.9"/>
    <x v="0"/>
    <s v="Ruidoso"/>
    <s v="No considerar"/>
    <x v="0"/>
  </r>
  <r>
    <n v="387666"/>
    <s v="Cozy home in vibrant Manhattan"/>
    <x v="4683"/>
    <s v="Michael &amp; Aleksandra"/>
    <s v="2011 Amsterdam Avenue"/>
    <n v="10032"/>
    <x v="0"/>
    <s v="Washington Heights"/>
    <n v="4083434"/>
    <n v="-7394027"/>
    <x v="0"/>
    <x v="34"/>
    <x v="0"/>
    <n v="4"/>
    <d v="2019-03-04T00:00:00"/>
    <n v="0.41"/>
    <n v="1"/>
    <n v="5.6"/>
    <x v="0"/>
    <s v="Ruidoso"/>
    <s v="No considerar"/>
    <x v="0"/>
  </r>
  <r>
    <n v="386799"/>
    <s v="Midtown NYC - 1 Bedroom Apartment"/>
    <x v="4684"/>
    <s v="Jon"/>
    <s v="681 5th Avenue"/>
    <n v="10022"/>
    <x v="0"/>
    <s v="Midtown"/>
    <n v="4076082"/>
    <n v="-7397548"/>
    <x v="1"/>
    <x v="21"/>
    <x v="0"/>
    <n v="116"/>
    <d v="2016-01-03T00:00:00"/>
    <n v="1.32"/>
    <n v="1"/>
    <n v="5.6"/>
    <x v="0"/>
    <s v="Ruidoso"/>
    <s v="No considerar"/>
    <x v="0"/>
  </r>
  <r>
    <n v="386744"/>
    <s v="Great room priv/bathrm Eastside location 70's ST"/>
    <x v="4685"/>
    <s v="Cristina"/>
    <s v="202 East 71st Street"/>
    <n v="10021"/>
    <x v="0"/>
    <s v="Upper East Side"/>
    <n v="407685"/>
    <n v="-7396034"/>
    <x v="0"/>
    <x v="49"/>
    <x v="7"/>
    <n v="93"/>
    <d v="2019-06-07T00:00:00"/>
    <n v="1.06"/>
    <n v="1"/>
    <n v="5.6"/>
    <x v="0"/>
    <s v="Ruidoso"/>
    <s v="No considerar"/>
    <x v="0"/>
  </r>
  <r>
    <n v="385824"/>
    <s v="New York City- Riverdale Modern two bedrooms unit"/>
    <x v="4686"/>
    <s v="Orit"/>
    <s v="629 Kappock Street"/>
    <n v="10463"/>
    <x v="3"/>
    <s v="Spuyten Duyvil"/>
    <n v="4087991"/>
    <n v="-7391673"/>
    <x v="1"/>
    <x v="61"/>
    <x v="6"/>
    <n v="47"/>
    <d v="2019-07-03T00:00:00"/>
    <n v="1.22"/>
    <n v="5"/>
    <n v="7.84"/>
    <x v="0"/>
    <s v="Ruidoso"/>
    <s v="No considerar"/>
    <x v="0"/>
  </r>
  <r>
    <n v="1806378"/>
    <s v="Mayor's Mansion - Fort Greene"/>
    <x v="4687"/>
    <s v="Claudia And Leo"/>
    <s v="58 Greene Avenue"/>
    <n v="11238"/>
    <x v="1"/>
    <s v="Fort Greene"/>
    <n v="4068585"/>
    <n v="-7397016"/>
    <x v="1"/>
    <x v="0"/>
    <x v="3"/>
    <n v="134"/>
    <d v="2019-07-02T00:00:00"/>
    <n v="1.95"/>
    <n v="1"/>
    <n v="6.9"/>
    <x v="0"/>
    <s v="Ruidoso"/>
    <s v="No considerar"/>
    <x v="0"/>
  </r>
  <r>
    <n v="385190"/>
    <s v="Beautiful 1 bdrm, Inwood Manhattan"/>
    <x v="4688"/>
    <s v="Brace"/>
    <s v="70 Park Terrace East"/>
    <n v="10034"/>
    <x v="0"/>
    <s v="Inwood"/>
    <n v="4087039"/>
    <n v="-7391611"/>
    <x v="0"/>
    <x v="6"/>
    <x v="1"/>
    <n v="20"/>
    <d v="2019-06-06T00:00:00"/>
    <n v="0.28000000000000003"/>
    <n v="1"/>
    <n v="5.6"/>
    <x v="0"/>
    <s v="Ruidoso"/>
    <s v="No considerar"/>
    <x v="0"/>
  </r>
  <r>
    <n v="555206"/>
    <s v="Spacious Room/Hip East Village Apt!"/>
    <x v="4689"/>
    <s v="Evan"/>
    <s v="317 East 10th Street"/>
    <n v="10009"/>
    <x v="0"/>
    <s v="East Village"/>
    <n v="4072718"/>
    <n v="-739812"/>
    <x v="0"/>
    <x v="34"/>
    <x v="13"/>
    <n v="80"/>
    <d v="2019-05-26T00:00:00"/>
    <n v="1.01"/>
    <n v="1"/>
    <n v="5.6"/>
    <x v="0"/>
    <s v="Ruidoso"/>
    <s v="No considerar"/>
    <x v="0"/>
  </r>
  <r>
    <n v="4121110"/>
    <s v="Upper West Side studio with private terrace"/>
    <x v="4690"/>
    <s v="Andrew"/>
    <s v="317 West 89th Street"/>
    <n v="10024"/>
    <x v="0"/>
    <s v="Upper West Side"/>
    <n v="4079145"/>
    <n v="-7397709"/>
    <x v="1"/>
    <x v="79"/>
    <x v="2"/>
    <n v="1"/>
    <d v="2014-10-19T00:00:00"/>
    <n v="0.02"/>
    <n v="1"/>
    <n v="5.6"/>
    <x v="0"/>
    <s v="Ruidoso"/>
    <s v="No considerar"/>
    <x v="0"/>
  </r>
  <r>
    <n v="3605896"/>
    <s v="Clean Private Room in Renovated Apartment"/>
    <x v="4691"/>
    <s v="Pedro Pablo"/>
    <s v="192 Audubon Avenue"/>
    <n v="10033"/>
    <x v="0"/>
    <s v="Washington Heights"/>
    <n v="4084464"/>
    <n v="-739355"/>
    <x v="0"/>
    <x v="36"/>
    <x v="9"/>
    <n v="26"/>
    <d v="2019-05-25T00:00:00"/>
    <n v="0.44"/>
    <n v="1"/>
    <n v="5.6"/>
    <x v="0"/>
    <s v="Ruidoso"/>
    <s v="No considerar"/>
    <x v="0"/>
  </r>
  <r>
    <n v="4309757"/>
    <s v="Beautiful Studio apartment in Prime Park Slope"/>
    <x v="4692"/>
    <s v="Roni"/>
    <s v="468 8th Street"/>
    <n v="11215"/>
    <x v="1"/>
    <s v="Park Slope"/>
    <n v="4066651"/>
    <n v="-7397922"/>
    <x v="1"/>
    <x v="23"/>
    <x v="20"/>
    <n v="8"/>
    <d v="2018-10-29T00:00:00"/>
    <n v="0.17"/>
    <n v="1"/>
    <n v="6.9"/>
    <x v="0"/>
    <s v="Ruidoso"/>
    <s v="No considerar"/>
    <x v="0"/>
  </r>
  <r>
    <n v="6184827"/>
    <s v="Large and Beautiful 1 Bedroom in Bushwick"/>
    <x v="4693"/>
    <s v="Clayton"/>
    <s v="1098 Gates Avenue"/>
    <n v="11221"/>
    <x v="1"/>
    <s v="Bushwick"/>
    <n v="4068994"/>
    <n v="-7392125"/>
    <x v="1"/>
    <x v="6"/>
    <x v="6"/>
    <n v="3"/>
    <d v="2015-08-19T00:00:00"/>
    <n v="0.06"/>
    <n v="1"/>
    <n v="6.9"/>
    <x v="0"/>
    <s v="Ruidoso"/>
    <s v="No considerar"/>
    <x v="0"/>
  </r>
  <r>
    <n v="3369929"/>
    <s v="Couch in E. Williamsburg Luxury Apt"/>
    <x v="4694"/>
    <s v="Thuy"/>
    <s v="NYCHA Borinquen Plaza Community Center 125"/>
    <n v="11206"/>
    <x v="1"/>
    <s v="Williamsburg"/>
    <n v="4070586"/>
    <n v="-7394135"/>
    <x v="2"/>
    <x v="28"/>
    <x v="1"/>
    <n v="0"/>
    <d v="2015-06-27T00:00:00"/>
    <n v="2.29"/>
    <n v="1"/>
    <n v="6.9"/>
    <x v="0"/>
    <s v="Ruidoso"/>
    <s v="No considerar"/>
    <x v="0"/>
  </r>
  <r>
    <n v="1156440"/>
    <s v="Trendy East Village 1 Bedroom - NYC"/>
    <x v="4695"/>
    <s v="Derek"/>
    <s v="336 East 9th Street"/>
    <n v="10003"/>
    <x v="0"/>
    <s v="East Village"/>
    <n v="4072845"/>
    <n v="-7398598"/>
    <x v="1"/>
    <x v="17"/>
    <x v="3"/>
    <n v="26"/>
    <d v="2019-06-10T00:00:00"/>
    <n v="1.34"/>
    <n v="1"/>
    <n v="5.6"/>
    <x v="0"/>
    <s v="Ruidoso"/>
    <s v="No considerar"/>
    <x v="0"/>
  </r>
  <r>
    <n v="3860762"/>
    <s v="Amazing Big Sunny Room with Porch"/>
    <x v="4696"/>
    <s v="Suleman"/>
    <s v="24 Kosciuszko Street"/>
    <n v="11205"/>
    <x v="1"/>
    <s v="Bedford-Stuyvesant"/>
    <n v="4068989"/>
    <n v="-7395428"/>
    <x v="0"/>
    <x v="50"/>
    <x v="2"/>
    <n v="0"/>
    <d v="2019-05-28T00:00:00"/>
    <n v="3.01"/>
    <n v="1"/>
    <n v="6.9"/>
    <x v="0"/>
    <s v="Ruidoso"/>
    <s v="No considerar"/>
    <x v="0"/>
  </r>
  <r>
    <n v="433914"/>
    <s v="1 Bedroom Apt - Close to JFK &amp; City"/>
    <x v="4697"/>
    <s v="Terrance"/>
    <s v="Vandalia Avenue Brooklyn"/>
    <n v="11239"/>
    <x v="1"/>
    <s v="East New York"/>
    <n v="4065408"/>
    <n v="-7387883"/>
    <x v="1"/>
    <x v="9"/>
    <x v="3"/>
    <n v="40"/>
    <d v="2019-06-17T00:00:00"/>
    <n v="0.46"/>
    <n v="1"/>
    <n v="6.9"/>
    <x v="0"/>
    <s v="Ruidoso"/>
    <s v="No considerar"/>
    <x v="0"/>
  </r>
  <r>
    <n v="3100156"/>
    <s v="Your own studio apt in Upper East"/>
    <x v="4698"/>
    <s v="Susana"/>
    <s v="John Finley Walk Yorkville"/>
    <n v="10162"/>
    <x v="0"/>
    <s v="Upper East Side"/>
    <n v="407759"/>
    <n v="-7394227"/>
    <x v="1"/>
    <x v="61"/>
    <x v="7"/>
    <n v="100"/>
    <d v="2019-06-18T00:00:00"/>
    <n v="1.61"/>
    <n v="1"/>
    <n v="5.6"/>
    <x v="0"/>
    <s v="Ruidoso"/>
    <s v="No considerar"/>
    <x v="0"/>
  </r>
  <r>
    <n v="6433445"/>
    <s v="Sunny Studio in Clinton Hill"/>
    <x v="4699"/>
    <s v="Gillian"/>
    <s v="476 Clinton Avenue"/>
    <n v="11238"/>
    <x v="1"/>
    <s v="Clinton Hill"/>
    <n v="4068404"/>
    <n v="-7396714"/>
    <x v="1"/>
    <x v="72"/>
    <x v="13"/>
    <n v="17"/>
    <d v="2019-05-30T00:00:00"/>
    <n v="0.34"/>
    <n v="1"/>
    <n v="6.9"/>
    <x v="0"/>
    <s v="Ruidoso"/>
    <s v="No considerar"/>
    <x v="0"/>
  </r>
  <r>
    <n v="439870"/>
    <s v="Gorgeous Park Slope, BK triplex 4BD"/>
    <x v="4700"/>
    <s v="Andrij"/>
    <s v="414 7th Street"/>
    <n v="11215"/>
    <x v="1"/>
    <s v="Park Slope"/>
    <n v="4066859"/>
    <n v="-7398235"/>
    <x v="1"/>
    <x v="110"/>
    <x v="16"/>
    <n v="0"/>
    <d v="2015-10-11T00:00:00"/>
    <n v="0.05"/>
    <n v="1"/>
    <n v="6.9"/>
    <x v="0"/>
    <s v="Ruidoso"/>
    <s v="No considerar"/>
    <x v="0"/>
  </r>
  <r>
    <n v="4671712"/>
    <s v="Spacious luxury loft Downtown NYC"/>
    <x v="4701"/>
    <s v="Andre"/>
    <s v="161 Henry Street"/>
    <n v="10002"/>
    <x v="0"/>
    <s v="Lower East Side"/>
    <n v="407136"/>
    <n v="-7398936"/>
    <x v="1"/>
    <x v="89"/>
    <x v="0"/>
    <n v="8"/>
    <d v="2016-07-19T00:00:00"/>
    <n v="0.16"/>
    <n v="1"/>
    <n v="5.6"/>
    <x v="0"/>
    <s v="Ruidoso"/>
    <s v="No considerar"/>
    <x v="0"/>
  </r>
  <r>
    <n v="378460"/>
    <s v="Cozy 2 BD in Midtown West"/>
    <x v="4702"/>
    <s v="Geny"/>
    <s v="Times Squareâ€“42nd Street/Port Authority Bus Terminal West 39th Street"/>
    <n v="10036"/>
    <x v="0"/>
    <s v="Hell's Kitchen"/>
    <n v="4075643"/>
    <n v="-7399046"/>
    <x v="1"/>
    <x v="17"/>
    <x v="7"/>
    <n v="13"/>
    <d v="2019-06-17T00:00:00"/>
    <n v="0.15"/>
    <n v="1"/>
    <n v="5.6"/>
    <x v="0"/>
    <s v="Ruidoso"/>
    <s v="No considerar"/>
    <x v="0"/>
  </r>
  <r>
    <n v="834968"/>
    <s v="3br w/ Private Roof Steps to Subway"/>
    <x v="4703"/>
    <s v="Jay"/>
    <s v="168 North 6th Street"/>
    <n v="11211"/>
    <x v="1"/>
    <s v="Williamsburg"/>
    <n v="4071699"/>
    <n v="-7395817"/>
    <x v="1"/>
    <x v="152"/>
    <x v="2"/>
    <n v="0"/>
    <d v="2019-07-01T00:00:00"/>
    <n v="0.04"/>
    <n v="1"/>
    <n v="7"/>
    <x v="0"/>
    <s v="Ruidoso"/>
    <s v="No considerar"/>
    <x v="0"/>
  </r>
  <r>
    <n v="919830"/>
    <s v="1br in a 2br apartment in Chelsea (23/7)"/>
    <x v="4704"/>
    <s v="Eduardo"/>
    <s v="Penn South Housing West 24th Street"/>
    <n v="10011"/>
    <x v="0"/>
    <s v="Chelsea"/>
    <n v="4074605"/>
    <n v="-7399906"/>
    <x v="0"/>
    <x v="0"/>
    <x v="6"/>
    <n v="153"/>
    <d v="2019-06-28T00:00:00"/>
    <n v="2.17"/>
    <n v="1"/>
    <n v="5.6"/>
    <x v="0"/>
    <s v="Ruidoso"/>
    <s v="No considerar"/>
    <x v="0"/>
  </r>
  <r>
    <n v="375249"/>
    <s v="Enjoy Staten IslandHospitality"/>
    <x v="4705"/>
    <s v="Rimma &amp; Jim"/>
    <s v="91 Regal Walk"/>
    <n v="10303"/>
    <x v="4"/>
    <s v="Graniteville"/>
    <n v="4062109"/>
    <n v="-7416534"/>
    <x v="0"/>
    <x v="66"/>
    <x v="0"/>
    <n v="80"/>
    <d v="2019-05-26T00:00:00"/>
    <n v="0.92"/>
    <n v="1"/>
    <n v="5.19"/>
    <x v="1"/>
    <s v="Poco Ruidoso"/>
    <s v="No considerar"/>
    <x v="0"/>
  </r>
  <r>
    <n v="4720460"/>
    <s v="Charming Upper West Side Studio"/>
    <x v="4706"/>
    <s v="Anna"/>
    <s v="57 West 86th Street"/>
    <n v="10024"/>
    <x v="0"/>
    <s v="Upper West Side"/>
    <n v="4078657"/>
    <n v="-7397161"/>
    <x v="1"/>
    <x v="5"/>
    <x v="11"/>
    <n v="31"/>
    <d v="2019-05-21T00:00:00"/>
    <n v="0.59"/>
    <n v="1"/>
    <n v="5.6"/>
    <x v="0"/>
    <s v="Ruidoso"/>
    <s v="No considerar"/>
    <x v="0"/>
  </r>
  <r>
    <n v="5241757"/>
    <s v="Eclectic Loft 20 min-&gt; Union Sq! "/>
    <x v="4707"/>
    <s v="Brett"/>
    <s v="1274 Flushing Avenue"/>
    <n v="11237"/>
    <x v="1"/>
    <s v="Bushwick"/>
    <n v="4070827"/>
    <n v="-7392264"/>
    <x v="1"/>
    <x v="16"/>
    <x v="6"/>
    <n v="47"/>
    <d v="2019-06-09T00:00:00"/>
    <n v="0.88"/>
    <n v="1"/>
    <n v="6.9"/>
    <x v="0"/>
    <s v="Ruidoso"/>
    <s v="No considerar"/>
    <x v="0"/>
  </r>
  <r>
    <n v="5326138"/>
    <s v="Eclectic Loft Room 20 min-Union Sq!"/>
    <x v="4707"/>
    <s v="Brett"/>
    <s v="The Rookery 425"/>
    <n v="11237"/>
    <x v="1"/>
    <s v="Bushwick"/>
    <n v="4070745"/>
    <n v="-7392255"/>
    <x v="0"/>
    <x v="86"/>
    <x v="1"/>
    <n v="12"/>
    <d v="2019-03-16T00:00:00"/>
    <n v="0.23"/>
    <n v="1"/>
    <n v="6.9"/>
    <x v="0"/>
    <s v="Ruidoso"/>
    <s v="No considerar"/>
    <x v="0"/>
  </r>
  <r>
    <n v="753991"/>
    <s v="Elegant Stuyvesant Heights Retreat"/>
    <x v="4708"/>
    <s v="Mark"/>
    <s v="314 Lewis Avenue"/>
    <n v="11221"/>
    <x v="1"/>
    <s v="Bedford-Stuyvesant"/>
    <n v="4068522"/>
    <n v="-7393557"/>
    <x v="1"/>
    <x v="49"/>
    <x v="2"/>
    <n v="227"/>
    <d v="2019-07-03T00:00:00"/>
    <n v="2.79"/>
    <n v="1"/>
    <n v="6.9"/>
    <x v="0"/>
    <s v="Ruidoso"/>
    <s v="No considerar"/>
    <x v="0"/>
  </r>
  <r>
    <n v="374548"/>
    <s v="Sunny Retreat with Roof Garden"/>
    <x v="4708"/>
    <s v="Mark"/>
    <s v="595 Jefferson Avenue"/>
    <n v="11221"/>
    <x v="1"/>
    <s v="Bedford-Stuyvesant"/>
    <n v="4068534"/>
    <n v="-7393433"/>
    <x v="1"/>
    <x v="12"/>
    <x v="2"/>
    <n v="268"/>
    <d v="2019-07-02T00:00:00"/>
    <n v="3.04"/>
    <n v="1"/>
    <n v="6.9"/>
    <x v="0"/>
    <s v="Ruidoso"/>
    <s v="No considerar"/>
    <x v="0"/>
  </r>
  <r>
    <n v="373618"/>
    <s v="Authentic designer loft/roof deck best Williamsbrg"/>
    <x v="4709"/>
    <s v="Christina"/>
    <s v="The William Vale 94"/>
    <n v="11249"/>
    <x v="1"/>
    <s v="Williamsburg"/>
    <n v="4072212"/>
    <n v="-7395696"/>
    <x v="0"/>
    <x v="67"/>
    <x v="0"/>
    <n v="63"/>
    <d v="2019-06-30T00:00:00"/>
    <n v="0.71"/>
    <n v="1"/>
    <n v="6.9"/>
    <x v="0"/>
    <s v="Ruidoso"/>
    <s v="No considerar"/>
    <x v="0"/>
  </r>
  <r>
    <n v="541725"/>
    <s v="Entire loft, best Williamsburg"/>
    <x v="4709"/>
    <s v="Christina"/>
    <s v="89 North 6th Street"/>
    <n v="11249"/>
    <x v="1"/>
    <s v="Williamsburg"/>
    <n v="4071872"/>
    <n v="-7396042"/>
    <x v="1"/>
    <x v="87"/>
    <x v="3"/>
    <n v="33"/>
    <d v="2019-04-07T00:00:00"/>
    <n v="0.44"/>
    <n v="1"/>
    <n v="6.9"/>
    <x v="0"/>
    <s v="Ruidoso"/>
    <s v="No considerar"/>
    <x v="0"/>
  </r>
  <r>
    <n v="3207986"/>
    <s v="Modern loft in Cobble Hill, BK"/>
    <x v="4710"/>
    <s v="Lisa"/>
    <s v="92 Wyckoff Street"/>
    <n v="11201"/>
    <x v="1"/>
    <s v="Boerum Hill"/>
    <n v="4068558"/>
    <n v="-739903"/>
    <x v="0"/>
    <x v="34"/>
    <x v="1"/>
    <n v="75"/>
    <d v="2019-05-31T00:00:00"/>
    <n v="1.28"/>
    <n v="1"/>
    <n v="6.9"/>
    <x v="0"/>
    <s v="Ruidoso"/>
    <s v="No considerar"/>
    <x v="0"/>
  </r>
  <r>
    <n v="1392144"/>
    <s v="3-Bed Brownstone on Beautiful Block"/>
    <x v="4711"/>
    <s v="Jill"/>
    <s v="385 Lincoln Place"/>
    <n v="11213"/>
    <x v="1"/>
    <s v="Crown Heights"/>
    <n v="4067071"/>
    <n v="-7394752"/>
    <x v="1"/>
    <x v="21"/>
    <x v="2"/>
    <n v="25"/>
    <d v="2019-01-02T00:00:00"/>
    <n v="0.35"/>
    <n v="1"/>
    <n v="6.9"/>
    <x v="0"/>
    <s v="Ruidoso"/>
    <s v="No considerar"/>
    <x v="0"/>
  </r>
  <r>
    <n v="4807492"/>
    <s v="quiet, sunny, floor-through brownstone"/>
    <x v="4712"/>
    <s v="David"/>
    <s v="601 Bergen Street"/>
    <n v="11238"/>
    <x v="1"/>
    <s v="Prospect Heights"/>
    <n v="4067995"/>
    <n v="-7397021"/>
    <x v="1"/>
    <x v="70"/>
    <x v="0"/>
    <n v="5"/>
    <d v="2018-05-08T00:00:00"/>
    <n v="0.11"/>
    <n v="1"/>
    <n v="6.9"/>
    <x v="0"/>
    <s v="Ruidoso"/>
    <s v="No considerar"/>
    <x v="0"/>
  </r>
  <r>
    <n v="371138"/>
    <s v="Comfy Brooklyn 2BD, W/ Backyard"/>
    <x v="4713"/>
    <s v="Max"/>
    <s v="54 Sutton Street"/>
    <n v="11222"/>
    <x v="1"/>
    <s v="Greenpoint"/>
    <n v="4072488"/>
    <n v="-7394013"/>
    <x v="1"/>
    <x v="98"/>
    <x v="6"/>
    <n v="5"/>
    <d v="2015-10-12T00:00:00"/>
    <n v="0.1"/>
    <n v="1"/>
    <n v="6.9"/>
    <x v="0"/>
    <s v="Ruidoso"/>
    <s v="No considerar"/>
    <x v="0"/>
  </r>
  <r>
    <n v="4493658"/>
    <s v="Cute &amp; Modern 1 Bedroom Apt"/>
    <x v="4714"/>
    <s v="David"/>
    <s v="226 Powers Street"/>
    <n v="11211"/>
    <x v="1"/>
    <s v="Williamsburg"/>
    <n v="4071256"/>
    <n v="-7394188"/>
    <x v="1"/>
    <x v="6"/>
    <x v="21"/>
    <n v="14"/>
    <d v="2016-03-24T00:00:00"/>
    <n v="0.25"/>
    <n v="1"/>
    <n v="6.9"/>
    <x v="0"/>
    <s v="Ruidoso"/>
    <s v="No considerar"/>
    <x v="0"/>
  </r>
  <r>
    <n v="5149368"/>
    <s v="Luxury penthouse in FiDi"/>
    <x v="4715"/>
    <s v="Lisa"/>
    <s v="20 Broad Street 20"/>
    <n v="10004"/>
    <x v="0"/>
    <s v="Financial District"/>
    <n v="4070663"/>
    <n v="-740117"/>
    <x v="0"/>
    <x v="79"/>
    <x v="1"/>
    <n v="0"/>
    <d v="2019-06-16T00:00:00"/>
    <n v="0.02"/>
    <n v="1"/>
    <n v="5.6"/>
    <x v="0"/>
    <s v="Ruidoso"/>
    <s v="No considerar"/>
    <x v="0"/>
  </r>
  <r>
    <n v="938022"/>
    <s v="Private Bedroom in Williamsburg"/>
    <x v="4716"/>
    <s v="Gregory"/>
    <s v="Lorimer Street &amp; Meserole Street Lorimer Street"/>
    <n v="11222"/>
    <x v="1"/>
    <s v="Williamsburg"/>
    <n v="407078"/>
    <n v="-7394827"/>
    <x v="0"/>
    <x v="34"/>
    <x v="1"/>
    <n v="94"/>
    <d v="2019-06-16T00:00:00"/>
    <n v="1.22"/>
    <n v="1"/>
    <n v="6.9"/>
    <x v="0"/>
    <s v="Ruidoso"/>
    <s v="No considerar"/>
    <x v="0"/>
  </r>
  <r>
    <n v="2774934"/>
    <s v="Females only for midtown apt share"/>
    <x v="4717"/>
    <s v="Jeani"/>
    <s v="Mount Sinai West 1000"/>
    <n v="10019"/>
    <x v="0"/>
    <s v="Upper West Side"/>
    <n v="4077024"/>
    <n v="-7398746"/>
    <x v="2"/>
    <x v="9"/>
    <x v="1"/>
    <n v="225"/>
    <d v="2019-07-07T00:00:00"/>
    <n v="3.53"/>
    <n v="1"/>
    <n v="5.6"/>
    <x v="0"/>
    <s v="Ruidoso"/>
    <s v="No considerar"/>
    <x v="0"/>
  </r>
  <r>
    <n v="3241858"/>
    <s v="Right in the center of Manhattan"/>
    <x v="4718"/>
    <s v="Chen"/>
    <s v="130 East 65th Street"/>
    <n v="10065"/>
    <x v="0"/>
    <s v="Upper East Side"/>
    <n v="407659"/>
    <n v="-7396611"/>
    <x v="1"/>
    <x v="17"/>
    <x v="3"/>
    <n v="102"/>
    <d v="2019-06-26T00:00:00"/>
    <n v="1.7"/>
    <n v="1"/>
    <n v="5.6"/>
    <x v="0"/>
    <s v="Ruidoso"/>
    <s v="No considerar"/>
    <x v="0"/>
  </r>
  <r>
    <n v="828685"/>
    <s v="Cute Room in Artist/Designers' Flat"/>
    <x v="4719"/>
    <s v="Kayla"/>
    <s v="558 Willoughby Avenue"/>
    <n v="11206"/>
    <x v="1"/>
    <s v="Bedford-Stuyvesant"/>
    <n v="406938"/>
    <n v="-7394698"/>
    <x v="0"/>
    <x v="9"/>
    <x v="1"/>
    <n v="37"/>
    <d v="2019-06-10T00:00:00"/>
    <n v="0.48"/>
    <n v="1"/>
    <n v="6.9"/>
    <x v="0"/>
    <s v="Ruidoso"/>
    <s v="No considerar"/>
    <x v="0"/>
  </r>
  <r>
    <n v="939724"/>
    <s v="Stylish Room-Artist/Designers' Flat"/>
    <x v="4719"/>
    <s v="Kayla"/>
    <s v="596 Willoughby Avenue"/>
    <n v="11206"/>
    <x v="1"/>
    <s v="Bedford-Stuyvesant"/>
    <n v="406943"/>
    <n v="-7394538"/>
    <x v="0"/>
    <x v="12"/>
    <x v="1"/>
    <n v="32"/>
    <d v="2019-05-19T00:00:00"/>
    <n v="0.43"/>
    <n v="1"/>
    <n v="6.9"/>
    <x v="0"/>
    <s v="Ruidoso"/>
    <s v="No considerar"/>
    <x v="0"/>
  </r>
  <r>
    <n v="960210"/>
    <s v="Brooklyn Fashionista 1Bdr Loft"/>
    <x v="4719"/>
    <s v="Kayla"/>
    <s v="607 Willoughby Avenue"/>
    <n v="11206"/>
    <x v="1"/>
    <s v="Bedford-Stuyvesant"/>
    <n v="4069437"/>
    <n v="-7394519"/>
    <x v="0"/>
    <x v="14"/>
    <x v="1"/>
    <n v="21"/>
    <d v="2018-10-14T00:00:00"/>
    <n v="0.3"/>
    <n v="1"/>
    <n v="6.9"/>
    <x v="0"/>
    <s v="Ruidoso"/>
    <s v="No considerar"/>
    <x v="0"/>
  </r>
  <r>
    <n v="369567"/>
    <s v="Private MasterBR w/ View of Museum"/>
    <x v="4720"/>
    <s v="Luke"/>
    <s v="391 Saint Johns Place"/>
    <n v="11238"/>
    <x v="1"/>
    <s v="Prospect Heights"/>
    <n v="4067425"/>
    <n v="-7396514"/>
    <x v="0"/>
    <x v="75"/>
    <x v="0"/>
    <n v="63"/>
    <d v="2019-01-01T00:00:00"/>
    <n v="0.82"/>
    <n v="1"/>
    <n v="6.9"/>
    <x v="0"/>
    <s v="Ruidoso"/>
    <s v="No considerar"/>
    <x v="0"/>
  </r>
  <r>
    <n v="1425801"/>
    <s v="Perfectly situated williamsburg apt"/>
    <x v="4721"/>
    <s v="Ben"/>
    <s v="Metropolitan Avenueâ€“Lorimer Street Union Avenue"/>
    <n v="11211"/>
    <x v="1"/>
    <s v="Williamsburg"/>
    <n v="4071406"/>
    <n v="-7394965"/>
    <x v="0"/>
    <x v="9"/>
    <x v="10"/>
    <n v="0"/>
    <d v="2015-07-20T00:00:00"/>
    <n v="1.39"/>
    <n v="1"/>
    <n v="6.9"/>
    <x v="0"/>
    <s v="Ruidoso"/>
    <s v="No considerar"/>
    <x v="0"/>
  </r>
  <r>
    <n v="2010787"/>
    <s v="Amazing Williamsburg/Greenpoint Apt w/ 2 Terraces!"/>
    <x v="4722"/>
    <s v="Beto"/>
    <s v="469 Humboldt Street"/>
    <n v="11211"/>
    <x v="1"/>
    <s v="Williamsburg"/>
    <n v="4071861"/>
    <n v="-7394362"/>
    <x v="2"/>
    <x v="91"/>
    <x v="1"/>
    <n v="7"/>
    <d v="2016-11-26T00:00:00"/>
    <n v="0.1"/>
    <n v="1"/>
    <n v="6.9"/>
    <x v="0"/>
    <s v="Ruidoso"/>
    <s v="No considerar"/>
    <x v="0"/>
  </r>
  <r>
    <n v="6257715"/>
    <s v="Sunny top floor of a brownstone"/>
    <x v="4723"/>
    <s v="Annie"/>
    <s v="397 Clermont Avenue"/>
    <n v="11238"/>
    <x v="1"/>
    <s v="Fort Greene"/>
    <n v="4068559"/>
    <n v="-7396932"/>
    <x v="1"/>
    <x v="19"/>
    <x v="6"/>
    <n v="1"/>
    <d v="2015-05-10T00:00:00"/>
    <n v="0.02"/>
    <n v="1"/>
    <n v="6.9"/>
    <x v="0"/>
    <s v="Ruidoso"/>
    <s v="No considerar"/>
    <x v="0"/>
  </r>
  <r>
    <n v="5525206"/>
    <s v="Gorgeous Studio UWS Lincoln Center!"/>
    <x v="4724"/>
    <s v="Amanda"/>
    <s v="The Central Park Studios 15"/>
    <n v="10023"/>
    <x v="0"/>
    <s v="Upper West Side"/>
    <n v="4077361"/>
    <n v="-7397908"/>
    <x v="1"/>
    <x v="26"/>
    <x v="0"/>
    <n v="7"/>
    <d v="2016-01-02T00:00:00"/>
    <n v="0.15"/>
    <n v="1"/>
    <n v="5.6"/>
    <x v="0"/>
    <s v="Ruidoso"/>
    <s v="No considerar"/>
    <x v="0"/>
  </r>
  <r>
    <n v="542203"/>
    <s v="QUITE LOVELY STUDIO IN HEART OF HELLS KITCHEN**"/>
    <x v="4725"/>
    <s v="Kj"/>
    <s v="Worldwide Plaza 9th Avenue"/>
    <n v="10019"/>
    <x v="0"/>
    <s v="Hell's Kitchen"/>
    <n v="4076304"/>
    <n v="-739888"/>
    <x v="1"/>
    <x v="63"/>
    <x v="0"/>
    <n v="22"/>
    <d v="2019-06-23T00:00:00"/>
    <n v="1.61"/>
    <n v="1"/>
    <n v="5.6"/>
    <x v="0"/>
    <s v="Ruidoso"/>
    <s v="No considerar"/>
    <x v="0"/>
  </r>
  <r>
    <n v="1741745"/>
    <s v="Private room in East Harlem"/>
    <x v="4726"/>
    <s v="Annabel"/>
    <s v="310 East 119th Street"/>
    <n v="10035"/>
    <x v="0"/>
    <s v="East Harlem"/>
    <n v="4079858"/>
    <n v="-7393585"/>
    <x v="0"/>
    <x v="45"/>
    <x v="1"/>
    <n v="0"/>
    <d v="2019-07-01T00:00:00"/>
    <n v="0.16"/>
    <n v="1"/>
    <n v="5.6"/>
    <x v="0"/>
    <s v="Ruidoso"/>
    <s v="No considerar"/>
    <x v="0"/>
  </r>
  <r>
    <n v="364785"/>
    <s v="Sunny large private room in Park Slope"/>
    <x v="4727"/>
    <s v="Susan"/>
    <s v="Iglesia Adventista Del Septimo Dia 42"/>
    <n v="11217"/>
    <x v="1"/>
    <s v="Park Slope"/>
    <n v="4067962"/>
    <n v="-7397655"/>
    <x v="0"/>
    <x v="15"/>
    <x v="6"/>
    <n v="30"/>
    <d v="2018-12-29T00:00:00"/>
    <n v="0.74"/>
    <n v="1"/>
    <n v="6.9"/>
    <x v="0"/>
    <s v="Ruidoso"/>
    <s v="No considerar"/>
    <x v="0"/>
  </r>
  <r>
    <n v="1087215"/>
    <s v="Stunning Designer Loft in the heart of Chelsea"/>
    <x v="4728"/>
    <s v="George"/>
    <s v="270 9th Avenue"/>
    <n v="10001"/>
    <x v="0"/>
    <s v="Chelsea"/>
    <n v="4074877"/>
    <n v="-739994"/>
    <x v="1"/>
    <x v="111"/>
    <x v="2"/>
    <n v="44"/>
    <d v="2019-07-03T00:00:00"/>
    <n v="0.62"/>
    <n v="1"/>
    <n v="5.6"/>
    <x v="0"/>
    <s v="Ruidoso"/>
    <s v="No considerar"/>
    <x v="0"/>
  </r>
  <r>
    <n v="3971526"/>
    <s v="Sunny, Spacious Room in Brooklyn!"/>
    <x v="4729"/>
    <s v="Angelica"/>
    <s v="537 East 17th Street"/>
    <n v="11226"/>
    <x v="1"/>
    <s v="Flatbush"/>
    <n v="4063762"/>
    <n v="-7396155"/>
    <x v="0"/>
    <x v="22"/>
    <x v="1"/>
    <n v="0"/>
    <d v="2017-09-04T00:00:00"/>
    <n v="0.1"/>
    <n v="1"/>
    <n v="6.9"/>
    <x v="0"/>
    <s v="Ruidoso"/>
    <s v="No considerar"/>
    <x v="0"/>
  </r>
  <r>
    <n v="364275"/>
    <s v="Den of Zen at The Denizen Bushwick"/>
    <x v="4730"/>
    <s v="Rico"/>
    <s v="41 White Street"/>
    <n v="11206"/>
    <x v="1"/>
    <s v="Williamsburg"/>
    <n v="4070507"/>
    <n v="-739353"/>
    <x v="0"/>
    <x v="50"/>
    <x v="0"/>
    <n v="156"/>
    <d v="2019-07-04T00:00:00"/>
    <n v="1.8"/>
    <n v="1"/>
    <n v="6.9"/>
    <x v="0"/>
    <s v="Ruidoso"/>
    <s v="No considerar"/>
    <x v="0"/>
  </r>
  <r>
    <n v="1478315"/>
    <s v="1 bedroom in heart of Fort Greene"/>
    <x v="4731"/>
    <s v="Tessa"/>
    <s v="490 Myrtle Avenue"/>
    <n v="11205"/>
    <x v="1"/>
    <s v="Clinton Hill"/>
    <n v="4069332"/>
    <n v="-7396543"/>
    <x v="1"/>
    <x v="82"/>
    <x v="27"/>
    <n v="11"/>
    <d v="2017-07-30T00:00:00"/>
    <n v="0.15"/>
    <n v="1"/>
    <n v="6.9"/>
    <x v="0"/>
    <s v="Ruidoso"/>
    <s v="No considerar"/>
    <x v="0"/>
  </r>
  <r>
    <n v="2110493"/>
    <s v="PRIVATE studio/not shared/ SAFE/ CLEAN/Affordable"/>
    <x v="4732"/>
    <s v="Debbie"/>
    <s v="Long Island Expressway Maspeth"/>
    <n v="11378"/>
    <x v="2"/>
    <s v="Maspeth"/>
    <n v="4072675"/>
    <n v="-7390522"/>
    <x v="1"/>
    <x v="132"/>
    <x v="0"/>
    <n v="7"/>
    <d v="2019-06-22T00:00:00"/>
    <n v="0.69"/>
    <n v="5"/>
    <n v="6.24"/>
    <x v="0"/>
    <s v="Ruidoso"/>
    <s v="No considerar"/>
    <x v="0"/>
  </r>
  <r>
    <n v="3205292"/>
    <s v="Large  Sunny Open Brooklyn Apartment"/>
    <x v="4733"/>
    <s v="Chris"/>
    <s v="321,5 State Street"/>
    <n v="11217"/>
    <x v="1"/>
    <s v="Boerum Hill"/>
    <n v="4068823"/>
    <n v="-7398604"/>
    <x v="1"/>
    <x v="229"/>
    <x v="8"/>
    <n v="12"/>
    <d v="2016-10-24T00:00:00"/>
    <n v="0.3"/>
    <n v="1"/>
    <n v="6.9"/>
    <x v="0"/>
    <s v="Ruidoso"/>
    <s v="No considerar"/>
    <x v="0"/>
  </r>
  <r>
    <n v="4756856"/>
    <s v="Lovely 3 Story Cottage in Park Slope"/>
    <x v="4734"/>
    <s v="Carolina"/>
    <s v="35 Starr Street"/>
    <n v="11221"/>
    <x v="1"/>
    <s v="Bushwick"/>
    <n v="4070046"/>
    <n v="-7392825"/>
    <x v="0"/>
    <x v="9"/>
    <x v="1"/>
    <n v="0"/>
    <d v="2015-08-22T00:00:00"/>
    <n v="0.05"/>
    <n v="1"/>
    <n v="6.9"/>
    <x v="0"/>
    <s v="Ruidoso"/>
    <s v="No considerar"/>
    <x v="0"/>
  </r>
  <r>
    <n v="782554"/>
    <s v="Great West Village 1 bdr apartment!"/>
    <x v="4735"/>
    <s v="Adela"/>
    <s v="234 West 10th Street"/>
    <n v="10014"/>
    <x v="0"/>
    <s v="West Village"/>
    <n v="4073364"/>
    <n v="-7400539"/>
    <x v="1"/>
    <x v="190"/>
    <x v="6"/>
    <n v="68"/>
    <d v="2019-07-01T00:00:00"/>
    <n v="0.92"/>
    <n v="1"/>
    <n v="5.6"/>
    <x v="0"/>
    <s v="Ruidoso"/>
    <s v="No considerar"/>
    <x v="0"/>
  </r>
  <r>
    <n v="387324"/>
    <s v="Cozy Room in Sunny Apartment (Long/Short Term)"/>
    <x v="4736"/>
    <s v="Yogi"/>
    <s v="398 3rd Avenue"/>
    <n v="10016"/>
    <x v="0"/>
    <s v="Kips Bay"/>
    <n v="4074238"/>
    <n v="-7398122"/>
    <x v="0"/>
    <x v="245"/>
    <x v="61"/>
    <n v="15"/>
    <d v="2018-09-04T00:00:00"/>
    <n v="0.17"/>
    <n v="1"/>
    <n v="5.6"/>
    <x v="0"/>
    <s v="Ruidoso"/>
    <s v="No considerar"/>
    <x v="0"/>
  </r>
  <r>
    <n v="959871"/>
    <s v="Bask in the light! Studio bedroom in Williamsburg"/>
    <x v="4737"/>
    <s v="Derek"/>
    <s v="Holy Trinity Ukrainian Orthodox Church 185"/>
    <n v="11211"/>
    <x v="1"/>
    <s v="Williamsburg"/>
    <n v="4071081"/>
    <n v="-7396121"/>
    <x v="0"/>
    <x v="61"/>
    <x v="13"/>
    <n v="15"/>
    <d v="2019-01-01T00:00:00"/>
    <n v="0.21"/>
    <n v="1"/>
    <n v="6.9"/>
    <x v="0"/>
    <s v="Ruidoso"/>
    <s v="No considerar"/>
    <x v="0"/>
  </r>
  <r>
    <n v="2635078"/>
    <s v="GREAT 2bed/2bath/patio, FORT GREENE"/>
    <x v="4738"/>
    <s v="Daria"/>
    <s v="17 Saint Felix Street"/>
    <n v="11217"/>
    <x v="1"/>
    <s v="Fort Greene"/>
    <n v="4068914"/>
    <n v="-739776"/>
    <x v="1"/>
    <x v="161"/>
    <x v="3"/>
    <n v="23"/>
    <d v="2019-06-21T00:00:00"/>
    <n v="0.36"/>
    <n v="1"/>
    <n v="6.9"/>
    <x v="0"/>
    <s v="Ruidoso"/>
    <s v="No considerar"/>
    <x v="0"/>
  </r>
  <r>
    <n v="6078788"/>
    <s v="LES  3 BR Apt, CENTRALLY LOCATED!"/>
    <x v="4739"/>
    <s v="Eric"/>
    <s v="87 Rivington Street"/>
    <n v="10002"/>
    <x v="0"/>
    <s v="Lower East Side"/>
    <n v="4072004"/>
    <n v="-7398896"/>
    <x v="1"/>
    <x v="336"/>
    <x v="0"/>
    <n v="11"/>
    <d v="2017-08-02T00:00:00"/>
    <n v="0.22"/>
    <n v="1"/>
    <n v="5.6"/>
    <x v="0"/>
    <s v="Ruidoso"/>
    <s v="No considerar"/>
    <x v="0"/>
  </r>
  <r>
    <n v="1732498"/>
    <s v="Hip Two Story BK Apt w/Private Yard"/>
    <x v="4740"/>
    <s v="Clarissa &amp; Rich"/>
    <s v="139 McGuinness Boulevard"/>
    <n v="11222"/>
    <x v="1"/>
    <s v="Greenpoint"/>
    <n v="4072716"/>
    <n v="-7394971"/>
    <x v="1"/>
    <x v="27"/>
    <x v="6"/>
    <n v="25"/>
    <d v="2016-10-18T00:00:00"/>
    <n v="0.44"/>
    <n v="1"/>
    <n v="6.9"/>
    <x v="0"/>
    <s v="Ruidoso"/>
    <s v="No considerar"/>
    <x v="0"/>
  </r>
  <r>
    <n v="4481427"/>
    <s v="1BR w/ Large Patio on Ridgewood/Bushwick border."/>
    <x v="4741"/>
    <s v="Raoul"/>
    <s v="1669 Cornelia Street"/>
    <n v="11385"/>
    <x v="2"/>
    <s v="Ridgewood"/>
    <n v="4069945"/>
    <n v="-7390651"/>
    <x v="1"/>
    <x v="45"/>
    <x v="3"/>
    <n v="44"/>
    <d v="2019-07-01T00:00:00"/>
    <n v="0.81"/>
    <n v="5"/>
    <n v="6.24"/>
    <x v="0"/>
    <s v="Ruidoso"/>
    <s v="No considerar"/>
    <x v="0"/>
  </r>
  <r>
    <n v="530632"/>
    <s v="Sunny + Charming 2 BR in Brooklyn Brownstone"/>
    <x v="4742"/>
    <s v="Justine"/>
    <s v="858 Saint Johns Place"/>
    <n v="11216"/>
    <x v="1"/>
    <s v="Crown Heights"/>
    <n v="4067147"/>
    <n v="-7394979"/>
    <x v="1"/>
    <x v="31"/>
    <x v="2"/>
    <n v="2"/>
    <d v="2018-10-18T00:00:00"/>
    <n v="0.1"/>
    <n v="1"/>
    <n v="6.9"/>
    <x v="0"/>
    <s v="Ruidoso"/>
    <s v="No considerar"/>
    <x v="0"/>
  </r>
  <r>
    <n v="449680"/>
    <s v="Artfully Decorated 2 Bedroom Apt"/>
    <x v="4743"/>
    <s v="Karen"/>
    <s v="749 Beck Street"/>
    <n v="10455"/>
    <x v="3"/>
    <s v="Longwood"/>
    <n v="4081611"/>
    <n v="-7389909"/>
    <x v="1"/>
    <x v="6"/>
    <x v="2"/>
    <n v="82"/>
    <d v="2018-12-15T00:00:00"/>
    <n v="0.96"/>
    <n v="5"/>
    <n v="7.84"/>
    <x v="0"/>
    <s v="Ruidoso"/>
    <s v="No considerar"/>
    <x v="0"/>
  </r>
  <r>
    <n v="3860464"/>
    <s v="BedStuy Fly, a relaxing retreat."/>
    <x v="4744"/>
    <s v="Samita"/>
    <s v="712 Madison Street"/>
    <n v="11221"/>
    <x v="1"/>
    <s v="Bedford-Stuyvesant"/>
    <n v="4068695"/>
    <n v="-7392947"/>
    <x v="1"/>
    <x v="39"/>
    <x v="0"/>
    <n v="8"/>
    <d v="2015-09-10T00:00:00"/>
    <n v="0.14000000000000001"/>
    <n v="1"/>
    <n v="6.9"/>
    <x v="0"/>
    <s v="Ruidoso"/>
    <s v="No considerar"/>
    <x v="0"/>
  </r>
  <r>
    <n v="6188022"/>
    <s v="Handsome historic Greenpoint 2BR"/>
    <x v="4745"/>
    <s v="Jennifer"/>
    <s v="161 Java Street"/>
    <n v="11222"/>
    <x v="1"/>
    <s v="Greenpoint"/>
    <n v="4073163"/>
    <n v="-7395434"/>
    <x v="1"/>
    <x v="41"/>
    <x v="0"/>
    <n v="1"/>
    <d v="2015-08-01T00:00:00"/>
    <n v="0.02"/>
    <n v="1"/>
    <n v="6.9"/>
    <x v="0"/>
    <s v="Ruidoso"/>
    <s v="No considerar"/>
    <x v="0"/>
  </r>
  <r>
    <n v="6572344"/>
    <s v="WoodyAllen FilmSet-Like Digs (Room)"/>
    <x v="4746"/>
    <s v="Maria"/>
    <s v="9 Harrison Avenue"/>
    <n v="11211"/>
    <x v="1"/>
    <s v="Williamsburg"/>
    <n v="4070664"/>
    <n v="-7395399"/>
    <x v="0"/>
    <x v="16"/>
    <x v="0"/>
    <n v="13"/>
    <d v="2017-07-24T00:00:00"/>
    <n v="0.26"/>
    <n v="1"/>
    <n v="6.9"/>
    <x v="0"/>
    <s v="Ruidoso"/>
    <s v="No considerar"/>
    <x v="0"/>
  </r>
  <r>
    <n v="894063"/>
    <s v="Penthouse patio,city view,BIG bed"/>
    <x v="4747"/>
    <s v="Lacey"/>
    <s v="117 South 4th Street"/>
    <n v="11249"/>
    <x v="1"/>
    <s v="Williamsburg"/>
    <n v="4071216"/>
    <n v="-7396326"/>
    <x v="0"/>
    <x v="97"/>
    <x v="0"/>
    <n v="78"/>
    <d v="2019-05-27T00:00:00"/>
    <n v="1.01"/>
    <n v="1"/>
    <n v="6.9"/>
    <x v="0"/>
    <s v="Ruidoso"/>
    <s v="No considerar"/>
    <x v="0"/>
  </r>
  <r>
    <n v="355106"/>
    <s v="Big room near Prospect Park! NY!"/>
    <x v="4748"/>
    <s v="Camila"/>
    <s v="39 Maple Street"/>
    <n v="11225"/>
    <x v="1"/>
    <s v="Prospect-Lefferts Gardens"/>
    <n v="4066039"/>
    <n v="-7395937"/>
    <x v="0"/>
    <x v="42"/>
    <x v="7"/>
    <n v="34"/>
    <d v="2019-04-07T00:00:00"/>
    <n v="0.39"/>
    <n v="1"/>
    <n v="6.9"/>
    <x v="0"/>
    <s v="Ruidoso"/>
    <s v="Dentro del presupuesto"/>
    <x v="0"/>
  </r>
  <r>
    <n v="959349"/>
    <s v="Modern New Duplex with Private Yard"/>
    <x v="4749"/>
    <s v="Daniel"/>
    <s v="60 Kingsland Avenue"/>
    <n v="11211"/>
    <x v="1"/>
    <s v="Williamsburg"/>
    <n v="4071765"/>
    <n v="-7393999"/>
    <x v="1"/>
    <x v="47"/>
    <x v="7"/>
    <n v="5"/>
    <d v="2016-01-03T00:00:00"/>
    <n v="0.09"/>
    <n v="1"/>
    <n v="6.9"/>
    <x v="0"/>
    <s v="Ruidoso"/>
    <s v="No considerar"/>
    <x v="0"/>
  </r>
  <r>
    <n v="6612664"/>
    <s v="Great BedRoom in Hell's Kitchen"/>
    <x v="4750"/>
    <s v="Marg"/>
    <s v="445 West 46th Street"/>
    <n v="10036"/>
    <x v="0"/>
    <s v="Hell's Kitchen"/>
    <n v="407617"/>
    <n v="-7399244"/>
    <x v="0"/>
    <x v="3"/>
    <x v="2"/>
    <n v="53"/>
    <d v="2019-06-26T00:00:00"/>
    <n v="1.34"/>
    <n v="1"/>
    <n v="5.6"/>
    <x v="0"/>
    <s v="Ruidoso"/>
    <s v="No considerar"/>
    <x v="0"/>
  </r>
  <r>
    <n v="546573"/>
    <s v="Stunning apt with downtown views!"/>
    <x v="4751"/>
    <s v="Mickey"/>
    <s v="One Western Union International Plaza 2"/>
    <n v="10004"/>
    <x v="0"/>
    <s v="Financial District"/>
    <n v="4070587"/>
    <n v="-7401534"/>
    <x v="1"/>
    <x v="152"/>
    <x v="6"/>
    <n v="63"/>
    <d v="2019-05-19T00:00:00"/>
    <n v="0.75"/>
    <n v="1"/>
    <n v="5.7"/>
    <x v="0"/>
    <s v="Ruidoso"/>
    <s v="No considerar"/>
    <x v="0"/>
  </r>
  <r>
    <n v="3710162"/>
    <s v="CENTRAL Clean, Peaceful Private Room NoLita"/>
    <x v="4752"/>
    <s v="Nathalie"/>
    <s v="205 Mott Street"/>
    <n v="10012"/>
    <x v="0"/>
    <s v="Nolita"/>
    <n v="407216"/>
    <n v="-7399558"/>
    <x v="0"/>
    <x v="6"/>
    <x v="6"/>
    <n v="6"/>
    <d v="2018-01-01T00:00:00"/>
    <n v="0.16"/>
    <n v="1"/>
    <n v="5.6"/>
    <x v="0"/>
    <s v="Ruidoso"/>
    <s v="No considerar"/>
    <x v="0"/>
  </r>
  <r>
    <n v="4785941"/>
    <s v="Beautiful Greenwich Village Loft"/>
    <x v="4753"/>
    <s v="Nikolaos"/>
    <s v="98 MacDougal Street"/>
    <n v="10012"/>
    <x v="0"/>
    <s v="Greenwich Village"/>
    <n v="4072904"/>
    <n v="-7400129"/>
    <x v="1"/>
    <x v="17"/>
    <x v="3"/>
    <n v="2"/>
    <d v="2016-04-13T00:00:00"/>
    <n v="0.04"/>
    <n v="1"/>
    <n v="5.6"/>
    <x v="0"/>
    <s v="Ruidoso"/>
    <s v="No considerar"/>
    <x v="0"/>
  </r>
  <r>
    <n v="352864"/>
    <s v="Cute Private room in Upper East Side #14"/>
    <x v="4754"/>
    <s v="Shai"/>
    <s v="326 East 93rd Street"/>
    <n v="10128"/>
    <x v="0"/>
    <s v="Upper East Side"/>
    <n v="4078164"/>
    <n v="-7394717"/>
    <x v="0"/>
    <x v="28"/>
    <x v="0"/>
    <n v="5"/>
    <d v="2019-06-29T00:00:00"/>
    <n v="1.47"/>
    <n v="1"/>
    <n v="5.6"/>
    <x v="0"/>
    <s v="Ruidoso"/>
    <s v="No considerar"/>
    <x v="0"/>
  </r>
  <r>
    <n v="352651"/>
    <s v="COMFORTABLE LARGE ROOM"/>
    <x v="4755"/>
    <s v="Marvet"/>
    <s v="1188 Nostrand Avenue"/>
    <n v="11225"/>
    <x v="1"/>
    <s v="Prospect-Lefferts Gardens"/>
    <n v="4065846"/>
    <n v="-7395057"/>
    <x v="0"/>
    <x v="185"/>
    <x v="2"/>
    <n v="11"/>
    <d v="2019-06-23T00:00:00"/>
    <n v="0.13"/>
    <n v="1"/>
    <n v="6.9"/>
    <x v="0"/>
    <s v="Ruidoso"/>
    <s v="Dentro del presupuesto"/>
    <x v="0"/>
  </r>
  <r>
    <n v="545651"/>
    <s v="COMFORTABLE PRIVATE ROOM FOR RENT"/>
    <x v="4755"/>
    <s v="Marvet"/>
    <s v="Revival Center 1187"/>
    <n v="11225"/>
    <x v="1"/>
    <s v="Prospect-Lefferts Gardens"/>
    <n v="4065841"/>
    <n v="-7395016"/>
    <x v="0"/>
    <x v="69"/>
    <x v="3"/>
    <n v="19"/>
    <d v="2019-05-20T00:00:00"/>
    <n v="0.24"/>
    <n v="1"/>
    <n v="6.9"/>
    <x v="0"/>
    <s v="Ruidoso"/>
    <s v="Dentro del presupuesto"/>
    <x v="0"/>
  </r>
  <r>
    <n v="1309148"/>
    <s v="PROSPECT HEIGHTS LARGE PRIVATE ROOM"/>
    <x v="4756"/>
    <s v="Martin"/>
    <s v="Frank R. Bell Funeral Home 526"/>
    <n v="11238"/>
    <x v="1"/>
    <s v="Crown Heights"/>
    <n v="4067396"/>
    <n v="-7396083"/>
    <x v="0"/>
    <x v="76"/>
    <x v="4"/>
    <n v="4"/>
    <d v="2015-04-03T00:00:00"/>
    <n v="0.06"/>
    <n v="1"/>
    <n v="6.9"/>
    <x v="0"/>
    <s v="Ruidoso"/>
    <s v="Dentro del presupuesto"/>
    <x v="0"/>
  </r>
  <r>
    <n v="4917217"/>
    <s v="Labor Day Special: Brooklyn Base Camp"/>
    <x v="4757"/>
    <s v="Ashleigh"/>
    <s v="505 Saint Marks Avenue"/>
    <n v="11238"/>
    <x v="1"/>
    <s v="Crown Heights"/>
    <n v="406763"/>
    <n v="-7395764"/>
    <x v="0"/>
    <x v="75"/>
    <x v="0"/>
    <n v="0"/>
    <d v="2016-10-12T00:00:00"/>
    <n v="0.36"/>
    <n v="1"/>
    <n v="6.9"/>
    <x v="0"/>
    <s v="Ruidoso"/>
    <s v="No considerar"/>
    <x v="0"/>
  </r>
  <r>
    <n v="6286307"/>
    <s v="Terrific Location in Prospect Heights"/>
    <x v="4758"/>
    <s v="Alex &amp; Laura"/>
    <s v="636 Classon Avenue"/>
    <n v="11238"/>
    <x v="1"/>
    <s v="Crown Heights"/>
    <n v="4067809"/>
    <n v="-7395903"/>
    <x v="0"/>
    <x v="84"/>
    <x v="3"/>
    <n v="12"/>
    <d v="2016-09-02T00:00:00"/>
    <n v="0.24"/>
    <n v="1"/>
    <n v="6.9"/>
    <x v="0"/>
    <s v="Ruidoso"/>
    <s v="Dentro del presupuesto"/>
    <x v="0"/>
  </r>
  <r>
    <n v="5301003"/>
    <s v="Newly renovated 1BR+ in Park Slope"/>
    <x v="4759"/>
    <s v="Jing"/>
    <s v="Telephone Building 335"/>
    <n v="11215"/>
    <x v="1"/>
    <s v="South Slope"/>
    <n v="4066485"/>
    <n v="-7398543"/>
    <x v="1"/>
    <x v="23"/>
    <x v="1"/>
    <n v="111"/>
    <d v="2019-06-22T00:00:00"/>
    <n v="2.23"/>
    <n v="1"/>
    <n v="6.9"/>
    <x v="0"/>
    <s v="Ruidoso"/>
    <s v="No considerar"/>
    <x v="0"/>
  </r>
  <r>
    <n v="2087226"/>
    <s v="Penthouse With Private Roof Deck"/>
    <x v="4760"/>
    <s v="Patrick"/>
    <s v="Organic Lounge 438"/>
    <n v="10009"/>
    <x v="0"/>
    <s v="East Village"/>
    <n v="4072864"/>
    <n v="-7398216"/>
    <x v="0"/>
    <x v="105"/>
    <x v="7"/>
    <n v="130"/>
    <d v="2019-07-03T00:00:00"/>
    <n v="3.38"/>
    <n v="1"/>
    <n v="5.6"/>
    <x v="0"/>
    <s v="Ruidoso"/>
    <s v="No considerar"/>
    <x v="0"/>
  </r>
  <r>
    <n v="5183502"/>
    <s v="Airy, Modern, Large Room W'burg two blocks subway"/>
    <x v="4761"/>
    <s v="Arti"/>
    <s v="Public School 132 Conselyea Street"/>
    <n v="11211"/>
    <x v="1"/>
    <s v="Williamsburg"/>
    <n v="4071508"/>
    <n v="-7394586"/>
    <x v="0"/>
    <x v="6"/>
    <x v="3"/>
    <n v="38"/>
    <d v="2019-06-12T00:00:00"/>
    <n v="1.06"/>
    <n v="1"/>
    <n v="6.9"/>
    <x v="0"/>
    <s v="Ruidoso"/>
    <s v="No considerar"/>
    <x v="0"/>
  </r>
  <r>
    <n v="6660046"/>
    <s v="Bespoke Williamsburg Row House"/>
    <x v="4762"/>
    <s v="Marc"/>
    <s v="426 Rodney Street"/>
    <n v="11211"/>
    <x v="1"/>
    <s v="Williamsburg"/>
    <n v="407123"/>
    <n v="-7395401"/>
    <x v="1"/>
    <x v="337"/>
    <x v="0"/>
    <n v="78"/>
    <d v="2019-06-03T00:00:00"/>
    <n v="1.68"/>
    <n v="1"/>
    <n v="6.9"/>
    <x v="0"/>
    <s v="Ruidoso"/>
    <s v="No considerar"/>
    <x v="0"/>
  </r>
  <r>
    <n v="4786139"/>
    <s v="Designer 1BD w/ backyard space"/>
    <x v="4763"/>
    <s v="Matt + Allie"/>
    <s v="Brisas del Caribe 237"/>
    <n v="10009"/>
    <x v="0"/>
    <s v="East Village"/>
    <n v="407223"/>
    <n v="-7398128"/>
    <x v="1"/>
    <x v="338"/>
    <x v="1"/>
    <n v="2"/>
    <d v="2015-08-31T00:00:00"/>
    <n v="0.04"/>
    <n v="1"/>
    <n v="5.6"/>
    <x v="0"/>
    <s v="Ruidoso"/>
    <s v="No considerar"/>
    <x v="0"/>
  </r>
  <r>
    <n v="892463"/>
    <s v="Ideal Location + Shower In Kitchen!"/>
    <x v="4764"/>
    <s v="Wil"/>
    <s v="29 7th Avenue South"/>
    <n v="10014"/>
    <x v="0"/>
    <s v="West Village"/>
    <n v="4073084"/>
    <n v="-7400431"/>
    <x v="1"/>
    <x v="28"/>
    <x v="0"/>
    <n v="9"/>
    <d v="2015-03-30T00:00:00"/>
    <n v="0.12"/>
    <n v="1"/>
    <n v="5.6"/>
    <x v="0"/>
    <s v="Ruidoso"/>
    <s v="No considerar"/>
    <x v="0"/>
  </r>
  <r>
    <n v="4144519"/>
    <s v="1 Bedroom &amp; Semi- Private Living Area"/>
    <x v="4765"/>
    <s v="Samer"/>
    <s v="47-19 45th Street"/>
    <n v="11377"/>
    <x v="2"/>
    <s v="Sunnyside"/>
    <n v="4074059"/>
    <n v="-7391985"/>
    <x v="0"/>
    <x v="64"/>
    <x v="0"/>
    <n v="23"/>
    <d v="2018-08-31T00:00:00"/>
    <n v="0.4"/>
    <n v="5"/>
    <n v="6.24"/>
    <x v="0"/>
    <s v="Ruidoso"/>
    <s v="No considerar"/>
    <x v="0"/>
  </r>
  <r>
    <n v="1735804"/>
    <s v="Lovely Suite in Historic Brownstone near Subway"/>
    <x v="4766"/>
    <s v="Jay"/>
    <s v="112 Malcolm X Boulevard"/>
    <n v="11221"/>
    <x v="1"/>
    <s v="Bedford-Stuyvesant"/>
    <n v="4068972"/>
    <n v="-7393073"/>
    <x v="1"/>
    <x v="89"/>
    <x v="6"/>
    <n v="210"/>
    <d v="2019-06-14T00:00:00"/>
    <n v="3.58"/>
    <n v="1"/>
    <n v="6.9"/>
    <x v="0"/>
    <s v="Ruidoso"/>
    <s v="No considerar"/>
    <x v="0"/>
  </r>
  <r>
    <n v="1865884"/>
    <s v="Harlem 1BR - 3 blocks to subway!"/>
    <x v="4767"/>
    <s v="Abby"/>
    <s v="208 Malcolm X Boulevard"/>
    <n v="10027"/>
    <x v="0"/>
    <s v="Harlem"/>
    <n v="4080491"/>
    <n v="-7394752"/>
    <x v="1"/>
    <x v="56"/>
    <x v="2"/>
    <n v="0"/>
    <d v="2015-11-25T00:00:00"/>
    <n v="1.38"/>
    <n v="1"/>
    <n v="5.6"/>
    <x v="0"/>
    <s v="Ruidoso"/>
    <s v="No considerar"/>
    <x v="0"/>
  </r>
  <r>
    <n v="351530"/>
    <s v="Gorgeous brownstone next to park!"/>
    <x v="4768"/>
    <s v="Sascha"/>
    <s v="24 Fiske Place"/>
    <n v="11215"/>
    <x v="1"/>
    <s v="Park Slope"/>
    <n v="4067188"/>
    <n v="-7397533"/>
    <x v="1"/>
    <x v="0"/>
    <x v="2"/>
    <n v="6"/>
    <d v="2018-11-04T00:00:00"/>
    <n v="0.08"/>
    <n v="1"/>
    <n v="6.9"/>
    <x v="0"/>
    <s v="Ruidoso"/>
    <s v="No considerar"/>
    <x v="0"/>
  </r>
  <r>
    <n v="3269281"/>
    <s v="Stylish 2BR in heart of Park Slope"/>
    <x v="4769"/>
    <s v="Jon"/>
    <s v="700 Sackett Street"/>
    <n v="11217"/>
    <x v="1"/>
    <s v="Park Slope"/>
    <n v="4067751"/>
    <n v="-7398143"/>
    <x v="1"/>
    <x v="6"/>
    <x v="6"/>
    <n v="52"/>
    <d v="2019-06-30T00:00:00"/>
    <n v="1.08"/>
    <n v="1"/>
    <n v="6.9"/>
    <x v="0"/>
    <s v="Ruidoso"/>
    <s v="No considerar"/>
    <x v="0"/>
  </r>
  <r>
    <n v="344019"/>
    <s v="Best West Village/Meatpacking Space"/>
    <x v="4770"/>
    <s v="R."/>
    <s v="95 Morton Street"/>
    <n v="10014"/>
    <x v="0"/>
    <s v="West Village"/>
    <n v="4073104"/>
    <n v="-7400879"/>
    <x v="0"/>
    <x v="4"/>
    <x v="1"/>
    <n v="7"/>
    <d v="2012-06-07T00:00:00"/>
    <n v="0.08"/>
    <n v="1"/>
    <n v="5.6"/>
    <x v="0"/>
    <s v="Ruidoso"/>
    <s v="No considerar"/>
    <x v="0"/>
  </r>
  <r>
    <n v="344092"/>
    <s v="Heavy Sun, Quiet, Arty 1 Bedroom"/>
    <x v="4771"/>
    <s v="Tony"/>
    <s v="240 58th Street"/>
    <n v="11220"/>
    <x v="1"/>
    <s v="Sunset Park"/>
    <n v="4064372"/>
    <n v="-7402066"/>
    <x v="1"/>
    <x v="9"/>
    <x v="24"/>
    <n v="19"/>
    <d v="2016-07-13T00:00:00"/>
    <n v="0.22"/>
    <n v="1"/>
    <n v="6.9"/>
    <x v="0"/>
    <s v="Ruidoso"/>
    <s v="No considerar"/>
    <x v="0"/>
  </r>
  <r>
    <n v="344068"/>
    <s v="21 day Chelsea Apartment rental"/>
    <x v="4772"/>
    <s v="Steven"/>
    <s v="53 West 23rd Street"/>
    <n v="10010"/>
    <x v="0"/>
    <s v="Flatiron District"/>
    <n v="4074253"/>
    <n v="-739916"/>
    <x v="0"/>
    <x v="23"/>
    <x v="18"/>
    <n v="0"/>
    <d v="2019-06-15T00:00:00"/>
    <n v="0.45"/>
    <n v="1"/>
    <n v="5.6"/>
    <x v="0"/>
    <s v="Ruidoso"/>
    <s v="No considerar"/>
    <x v="0"/>
  </r>
  <r>
    <n v="645922"/>
    <s v="Gorgeous Modern Manhattan Apt"/>
    <x v="4773"/>
    <s v="Gal"/>
    <s v="16 East 32nd Street"/>
    <n v="10016"/>
    <x v="0"/>
    <s v="Midtown"/>
    <n v="4074648"/>
    <n v="-7398459"/>
    <x v="0"/>
    <x v="6"/>
    <x v="0"/>
    <n v="41"/>
    <d v="2015-09-25T00:00:00"/>
    <n v="0.52"/>
    <n v="1"/>
    <n v="5.6"/>
    <x v="0"/>
    <s v="Ruidoso"/>
    <s v="No considerar"/>
    <x v="0"/>
  </r>
  <r>
    <n v="1049224"/>
    <s v="Beautiful duplex in a brownstone"/>
    <x v="4774"/>
    <s v="Laura"/>
    <s v="132 West 132nd Street"/>
    <n v="10027"/>
    <x v="0"/>
    <s v="Harlem"/>
    <n v="4081241"/>
    <n v="-7394371"/>
    <x v="1"/>
    <x v="190"/>
    <x v="11"/>
    <n v="31"/>
    <d v="2018-01-04T00:00:00"/>
    <n v="0.43"/>
    <n v="1"/>
    <n v="5.6"/>
    <x v="0"/>
    <s v="Ruidoso"/>
    <s v="No considerar"/>
    <x v="0"/>
  </r>
  <r>
    <n v="341525"/>
    <s v="TIMES SQUARE MASTER BEDROOM!"/>
    <x v="4775"/>
    <s v="J"/>
    <s v="West 40th Street Hell's Kitchen"/>
    <n v="10018"/>
    <x v="0"/>
    <s v="Hell's Kitchen"/>
    <n v="4075763"/>
    <n v="-7399482"/>
    <x v="0"/>
    <x v="45"/>
    <x v="13"/>
    <n v="62"/>
    <d v="2019-06-01T00:00:00"/>
    <n v="0.76"/>
    <n v="1"/>
    <n v="5.6"/>
    <x v="0"/>
    <s v="Ruidoso"/>
    <s v="No considerar"/>
    <x v="0"/>
  </r>
  <r>
    <n v="343276"/>
    <s v="TIMES SQUARE HOUSE!"/>
    <x v="4775"/>
    <s v="J"/>
    <s v="PABT Ramp Hell's Kitchen"/>
    <n v="10036"/>
    <x v="0"/>
    <s v="Hell's Kitchen"/>
    <n v="4075782"/>
    <n v="-7399349"/>
    <x v="0"/>
    <x v="45"/>
    <x v="2"/>
    <n v="110"/>
    <d v="2019-05-26T00:00:00"/>
    <n v="1.27"/>
    <n v="1"/>
    <n v="5.6"/>
    <x v="0"/>
    <s v="Ruidoso"/>
    <s v="No considerar"/>
    <x v="0"/>
  </r>
  <r>
    <n v="846275"/>
    <s v="BEST LOWER EAST SIDE APT, SLEEPS 4 COMFORTABLY."/>
    <x v="4776"/>
    <s v="Ren"/>
    <s v="135 Norfolk Street"/>
    <n v="10002"/>
    <x v="0"/>
    <s v="Lower East Side"/>
    <n v="4072003"/>
    <n v="-7398693"/>
    <x v="1"/>
    <x v="8"/>
    <x v="6"/>
    <n v="220"/>
    <d v="2019-06-21T00:00:00"/>
    <n v="2.97"/>
    <n v="1"/>
    <n v="5.6"/>
    <x v="0"/>
    <s v="Ruidoso"/>
    <s v="No considerar"/>
    <x v="0"/>
  </r>
  <r>
    <n v="4429337"/>
    <s v="Large, stylish &amp; sun-filled 1BDRM loft"/>
    <x v="4777"/>
    <s v="Tanya"/>
    <s v="Verizon 55"/>
    <n v="11206"/>
    <x v="1"/>
    <s v="Williamsburg"/>
    <n v="4070789"/>
    <n v="-7394811"/>
    <x v="1"/>
    <x v="61"/>
    <x v="6"/>
    <n v="19"/>
    <d v="2019-07-06T00:00:00"/>
    <n v="1.82"/>
    <n v="1"/>
    <n v="6.9"/>
    <x v="0"/>
    <s v="Ruidoso"/>
    <s v="No considerar"/>
    <x v="0"/>
  </r>
  <r>
    <n v="367810"/>
    <s v="1400sf Manhattan View Artistic Loft"/>
    <x v="4778"/>
    <s v="Veronika And John"/>
    <s v="Waterview at Greenpoint 77"/>
    <n v="11222"/>
    <x v="1"/>
    <s v="Greenpoint"/>
    <n v="407376"/>
    <n v="-7395678"/>
    <x v="0"/>
    <x v="61"/>
    <x v="2"/>
    <n v="3"/>
    <d v="2019-04-24T00:00:00"/>
    <n v="0.09"/>
    <n v="1"/>
    <n v="6.9"/>
    <x v="0"/>
    <s v="Ruidoso"/>
    <s v="No considerar"/>
    <x v="0"/>
  </r>
  <r>
    <n v="2232697"/>
    <s v="Kate's Place"/>
    <x v="4779"/>
    <s v="Katarina"/>
    <s v="1600 Park Place"/>
    <n v="11233"/>
    <x v="1"/>
    <s v="Crown Heights"/>
    <n v="4067167"/>
    <n v="-7392434"/>
    <x v="2"/>
    <x v="116"/>
    <x v="1"/>
    <n v="146"/>
    <d v="2019-07-06T00:00:00"/>
    <n v="2.21"/>
    <n v="1"/>
    <n v="6.9"/>
    <x v="0"/>
    <s v="Ruidoso"/>
    <s v="No considerar"/>
    <x v="0"/>
  </r>
  <r>
    <n v="4791964"/>
    <s v="Bohemian Retreat in Williamsburg"/>
    <x v="4780"/>
    <s v="Elani"/>
    <s v="Williamsburg Bridge Plaza Williamsburg"/>
    <n v="11249"/>
    <x v="1"/>
    <s v="Williamsburg"/>
    <n v="4070973"/>
    <n v="-7396056"/>
    <x v="0"/>
    <x v="6"/>
    <x v="1"/>
    <n v="0"/>
    <d v="2016-04-05T00:00:00"/>
    <n v="0.66"/>
    <n v="1"/>
    <n v="6.9"/>
    <x v="0"/>
    <s v="Ruidoso"/>
    <s v="No considerar"/>
    <x v="0"/>
  </r>
  <r>
    <n v="339456"/>
    <s v="Bright, new luxury apartment in doorman building"/>
    <x v="4781"/>
    <s v="Mary"/>
    <s v="805 Columbus Avenue"/>
    <n v="10025"/>
    <x v="0"/>
    <s v="Upper West Side"/>
    <n v="4079526"/>
    <n v="-739655"/>
    <x v="1"/>
    <x v="2"/>
    <x v="1"/>
    <n v="23"/>
    <d v="2018-12-31T00:00:00"/>
    <n v="0.63"/>
    <n v="1"/>
    <n v="5.7"/>
    <x v="0"/>
    <s v="Ruidoso"/>
    <s v="No considerar"/>
    <x v="0"/>
  </r>
  <r>
    <n v="832596"/>
    <s v="Spacious 1 BR Near the Water UES"/>
    <x v="4782"/>
    <s v="Nick"/>
    <s v="415 East 85th Street"/>
    <n v="10028"/>
    <x v="0"/>
    <s v="Upper East Side"/>
    <n v="4077613"/>
    <n v="-7394872"/>
    <x v="1"/>
    <x v="21"/>
    <x v="3"/>
    <n v="1"/>
    <d v="2016-05-24T00:00:00"/>
    <n v="0.03"/>
    <n v="1"/>
    <n v="5.6"/>
    <x v="0"/>
    <s v="Ruidoso"/>
    <s v="No considerar"/>
    <x v="0"/>
  </r>
  <r>
    <n v="521672"/>
    <s v="Luxury Loft in Creative &amp; Fun Apt"/>
    <x v="4783"/>
    <s v="Glace"/>
    <s v="Meeker Avenue Williamsburg"/>
    <n v="11211"/>
    <x v="1"/>
    <s v="Williamsburg"/>
    <n v="4071423"/>
    <n v="-7395305"/>
    <x v="0"/>
    <x v="14"/>
    <x v="3"/>
    <n v="160"/>
    <d v="2019-06-21T00:00:00"/>
    <n v="1.92"/>
    <n v="1"/>
    <n v="6.9"/>
    <x v="0"/>
    <s v="Ruidoso"/>
    <s v="No considerar"/>
    <x v="0"/>
  </r>
  <r>
    <n v="4350406"/>
    <s v="Studio apartment in heart East Village"/>
    <x v="4784"/>
    <s v="Andrew"/>
    <s v="223 East 4th Street"/>
    <n v="10009"/>
    <x v="0"/>
    <s v="East Village"/>
    <n v="407239"/>
    <n v="-7398312"/>
    <x v="1"/>
    <x v="5"/>
    <x v="2"/>
    <n v="0"/>
    <d v="2016-02-21T00:00:00"/>
    <n v="0.17"/>
    <n v="1"/>
    <n v="5.6"/>
    <x v="0"/>
    <s v="Ruidoso"/>
    <s v="No considerar"/>
    <x v="0"/>
  </r>
  <r>
    <n v="336220"/>
    <s v="Stylish &amp; Quiet NYC Retreat!"/>
    <x v="4785"/>
    <s v="Jason"/>
    <s v="1912 Adam Clayton Powell Jr. Boulevard"/>
    <n v="10026"/>
    <x v="0"/>
    <s v="Harlem"/>
    <n v="40803"/>
    <n v="-7395278"/>
    <x v="0"/>
    <x v="19"/>
    <x v="0"/>
    <n v="202"/>
    <d v="2019-06-19T00:00:00"/>
    <n v="2.29"/>
    <n v="1"/>
    <n v="5.6"/>
    <x v="0"/>
    <s v="Ruidoso"/>
    <s v="No considerar"/>
    <x v="0"/>
  </r>
  <r>
    <n v="671633"/>
    <s v="REDUCED! Private Apt~Fun NYC area!"/>
    <x v="4786"/>
    <s v="Camille"/>
    <s v="1574 1st Avenue"/>
    <n v="10028"/>
    <x v="0"/>
    <s v="Upper East Side"/>
    <n v="4077382"/>
    <n v="-7395088"/>
    <x v="1"/>
    <x v="241"/>
    <x v="6"/>
    <n v="46"/>
    <d v="2019-06-14T00:00:00"/>
    <n v="0.56999999999999995"/>
    <n v="1"/>
    <n v="5.6"/>
    <x v="0"/>
    <s v="Ruidoso"/>
    <s v="No considerar"/>
    <x v="0"/>
  </r>
  <r>
    <n v="335797"/>
    <s v="Bklyn 6 Beds 1 Bathroom Rental 2"/>
    <x v="4787"/>
    <s v="Steve And Heather"/>
    <s v="615 East 32nd Street"/>
    <n v="11210"/>
    <x v="1"/>
    <s v="East Flatbush"/>
    <n v="4063602"/>
    <n v="-7394607"/>
    <x v="1"/>
    <x v="89"/>
    <x v="0"/>
    <n v="64"/>
    <d v="2019-05-11T00:00:00"/>
    <n v="0.72"/>
    <n v="1"/>
    <n v="6.9"/>
    <x v="0"/>
    <s v="Ruidoso"/>
    <s v="No considerar"/>
    <x v="0"/>
  </r>
  <r>
    <n v="335820"/>
    <s v="4 Beds 2 Bathrooms Rental 1"/>
    <x v="4787"/>
    <s v="Steve And Heather"/>
    <s v="3120 Farragut Road"/>
    <n v="11210"/>
    <x v="1"/>
    <s v="East Flatbush"/>
    <n v="4063611"/>
    <n v="-7394637"/>
    <x v="1"/>
    <x v="61"/>
    <x v="0"/>
    <n v="79"/>
    <d v="2019-04-29T00:00:00"/>
    <n v="0.88"/>
    <n v="1"/>
    <n v="6.9"/>
    <x v="0"/>
    <s v="Ruidoso"/>
    <s v="No considerar"/>
    <x v="0"/>
  </r>
  <r>
    <n v="479002"/>
    <s v="Brooklyn Brownstone w/ Beautiful Garden"/>
    <x v="4788"/>
    <s v="Josh"/>
    <s v="Bishop Loughlin Memorial High School Greene Avenue"/>
    <n v="11221"/>
    <x v="1"/>
    <s v="Fort Greene"/>
    <n v="4068723"/>
    <n v="-7396897"/>
    <x v="1"/>
    <x v="20"/>
    <x v="6"/>
    <n v="31"/>
    <d v="2019-07-03T00:00:00"/>
    <n v="1.1399999999999999"/>
    <n v="1"/>
    <n v="7"/>
    <x v="0"/>
    <s v="Ruidoso"/>
    <s v="No considerar"/>
    <x v="0"/>
  </r>
  <r>
    <n v="1398326"/>
    <s v="Charming, light-filled 1-bedroom"/>
    <x v="4789"/>
    <s v="David"/>
    <s v="130 87th Street"/>
    <n v="11209"/>
    <x v="1"/>
    <s v="Fort Hamilton"/>
    <n v="4062347"/>
    <n v="-740359"/>
    <x v="1"/>
    <x v="11"/>
    <x v="7"/>
    <n v="0"/>
    <d v="2015-07-26T00:00:00"/>
    <n v="0.36"/>
    <n v="1"/>
    <n v="6.9"/>
    <x v="0"/>
    <s v="Ruidoso"/>
    <s v="No considerar"/>
    <x v="0"/>
  </r>
  <r>
    <n v="3249078"/>
    <s v="Brooklyn Heights 1.5BR and Cat Sit"/>
    <x v="4790"/>
    <s v="Ebonie"/>
    <s v="166 State Street"/>
    <n v="11201"/>
    <x v="1"/>
    <s v="Brooklyn Heights"/>
    <n v="406906"/>
    <n v="-7399339"/>
    <x v="1"/>
    <x v="89"/>
    <x v="2"/>
    <n v="0"/>
    <d v="2017-06-06T00:00:00"/>
    <n v="1.93"/>
    <n v="1"/>
    <n v="6.9"/>
    <x v="0"/>
    <s v="Ruidoso"/>
    <s v="No considerar"/>
    <x v="0"/>
  </r>
  <r>
    <n v="5084095"/>
    <s v="Great 2 bedroom on The Upper East Side"/>
    <x v="4791"/>
    <s v="Vered"/>
    <s v="310 East 81st Street"/>
    <n v="10075"/>
    <x v="0"/>
    <s v="Upper East Side"/>
    <n v="4077421"/>
    <n v="-7395361"/>
    <x v="1"/>
    <x v="21"/>
    <x v="3"/>
    <n v="0"/>
    <d v="2016-10-10T00:00:00"/>
    <n v="0.02"/>
    <n v="1"/>
    <n v="5.6"/>
    <x v="0"/>
    <s v="Ruidoso"/>
    <s v="No considerar"/>
    <x v="0"/>
  </r>
  <r>
    <n v="333323"/>
    <s v="Cozy bedroom near Times Square"/>
    <x v="4792"/>
    <s v="Pat"/>
    <s v="426 West 47th Street"/>
    <n v="10036"/>
    <x v="0"/>
    <s v="Hell's Kitchen"/>
    <n v="4076186"/>
    <n v="-7399165"/>
    <x v="0"/>
    <x v="3"/>
    <x v="6"/>
    <n v="118"/>
    <d v="2019-07-01T00:00:00"/>
    <n v="2.11"/>
    <n v="1"/>
    <n v="5.6"/>
    <x v="0"/>
    <s v="Ruidoso"/>
    <s v="No considerar"/>
    <x v="0"/>
  </r>
  <r>
    <n v="2145599"/>
    <s v="Large Private BR in Hell's Kitchen"/>
    <x v="4792"/>
    <s v="Pat"/>
    <s v="459 West 46th Street"/>
    <n v="10036"/>
    <x v="0"/>
    <s v="Hell's Kitchen"/>
    <n v="4076197"/>
    <n v="-7399308"/>
    <x v="0"/>
    <x v="39"/>
    <x v="6"/>
    <n v="150"/>
    <d v="2019-06-28T00:00:00"/>
    <n v="2.42"/>
    <n v="1"/>
    <n v="5.6"/>
    <x v="0"/>
    <s v="Ruidoso"/>
    <s v="No considerar"/>
    <x v="0"/>
  </r>
  <r>
    <n v="333189"/>
    <s v="Charming private room in New-York"/>
    <x v="4793"/>
    <s v="Jonathan"/>
    <s v="95 South 5th Street"/>
    <n v="11249"/>
    <x v="1"/>
    <s v="Williamsburg"/>
    <n v="4071179"/>
    <n v="-7396449"/>
    <x v="0"/>
    <x v="64"/>
    <x v="3"/>
    <n v="42"/>
    <d v="2019-06-24T00:00:00"/>
    <n v="0.47"/>
    <n v="1"/>
    <n v="6.9"/>
    <x v="0"/>
    <s v="Ruidoso"/>
    <s v="No considerar"/>
    <x v="0"/>
  </r>
  <r>
    <n v="411525"/>
    <s v="Beautiful Room + Private Balcony"/>
    <x v="4793"/>
    <s v="Jonathan"/>
    <s v="142 Grand Street"/>
    <n v="11249"/>
    <x v="1"/>
    <s v="Williamsburg"/>
    <n v="4071472"/>
    <n v="-7396225"/>
    <x v="0"/>
    <x v="61"/>
    <x v="13"/>
    <n v="62"/>
    <d v="2019-05-17T00:00:00"/>
    <n v="0.7"/>
    <n v="1"/>
    <n v="6.9"/>
    <x v="0"/>
    <s v="Ruidoso"/>
    <s v="No considerar"/>
    <x v="0"/>
  </r>
  <r>
    <n v="5562420"/>
    <s v="Gorgeous 6 BED Family Home / Williamsburg"/>
    <x v="4794"/>
    <s v="Jason"/>
    <s v="326 Leonard Street"/>
    <n v="11211"/>
    <x v="1"/>
    <s v="Williamsburg"/>
    <n v="4071544"/>
    <n v="-7394771"/>
    <x v="1"/>
    <x v="20"/>
    <x v="2"/>
    <n v="137"/>
    <d v="2019-06-21T00:00:00"/>
    <n v="2.63"/>
    <n v="1"/>
    <n v="7"/>
    <x v="0"/>
    <s v="Ruidoso"/>
    <s v="No considerar"/>
    <x v="0"/>
  </r>
  <r>
    <n v="472376"/>
    <s v="Great Brooklyn Studio/1BR!"/>
    <x v="4795"/>
    <s v="Rich"/>
    <s v="313 Saint Marks Avenue"/>
    <n v="11238"/>
    <x v="1"/>
    <s v="Prospect Heights"/>
    <n v="4067796"/>
    <n v="-7396458"/>
    <x v="1"/>
    <x v="100"/>
    <x v="6"/>
    <n v="10"/>
    <d v="2016-05-23T00:00:00"/>
    <n v="0.17"/>
    <n v="1"/>
    <n v="6.9"/>
    <x v="0"/>
    <s v="Ruidoso"/>
    <s v="No considerar"/>
    <x v="0"/>
  </r>
  <r>
    <n v="748656"/>
    <s v="Cozy Vintage Studio in Flushing (Close to LGA/JFK)"/>
    <x v="4796"/>
    <s v="AimÃ©e"/>
    <s v="35-25A 190th Street"/>
    <n v="11358"/>
    <x v="2"/>
    <s v="Flushing"/>
    <n v="4076372"/>
    <n v="-7379201"/>
    <x v="2"/>
    <x v="25"/>
    <x v="2"/>
    <n v="2"/>
    <d v="2017-08-01T00:00:00"/>
    <n v="0.08"/>
    <n v="5"/>
    <n v="6.24"/>
    <x v="0"/>
    <s v="Ruidoso"/>
    <s v="No considerar"/>
    <x v="0"/>
  </r>
  <r>
    <n v="329310"/>
    <s v="Creative Director's Chinatown Loft"/>
    <x v="4797"/>
    <s v="Todd"/>
    <s v="Allen Street Chinatown"/>
    <n v="10002"/>
    <x v="0"/>
    <s v="Chinatown"/>
    <n v="4071638"/>
    <n v="-7399167"/>
    <x v="1"/>
    <x v="21"/>
    <x v="5"/>
    <n v="9"/>
    <d v="2016-05-14T00:00:00"/>
    <n v="0.1"/>
    <n v="1"/>
    <n v="5.6"/>
    <x v="0"/>
    <s v="Ruidoso"/>
    <s v="No considerar"/>
    <x v="0"/>
  </r>
  <r>
    <n v="329064"/>
    <s v="Your Historic House in Brooklyn"/>
    <x v="4798"/>
    <s v="Marc"/>
    <s v="616 East 18th Street"/>
    <n v="11226"/>
    <x v="1"/>
    <s v="Flatbush"/>
    <n v="4063593"/>
    <n v="-7396076"/>
    <x v="1"/>
    <x v="21"/>
    <x v="3"/>
    <n v="9"/>
    <d v="2017-01-02T00:00:00"/>
    <n v="0.11"/>
    <n v="1"/>
    <n v="7"/>
    <x v="0"/>
    <s v="Ruidoso"/>
    <s v="No considerar"/>
    <x v="0"/>
  </r>
  <r>
    <n v="5941888"/>
    <s v="Full Floor Loft Style Apt/Noho/Bond"/>
    <x v="4799"/>
    <s v="Kristy"/>
    <s v="30 Bond Street"/>
    <n v="10012"/>
    <x v="0"/>
    <s v="NoHo"/>
    <n v="4072634"/>
    <n v="-739932"/>
    <x v="1"/>
    <x v="220"/>
    <x v="6"/>
    <n v="4"/>
    <d v="2015-10-14T00:00:00"/>
    <n v="0.08"/>
    <n v="1"/>
    <n v="5.6"/>
    <x v="0"/>
    <s v="Ruidoso"/>
    <s v="No considerar"/>
    <x v="0"/>
  </r>
  <r>
    <n v="2570561"/>
    <s v="Charming apartment river view"/>
    <x v="4800"/>
    <s v="Angie"/>
    <s v="656 West 170th Street"/>
    <n v="10032"/>
    <x v="0"/>
    <s v="Washington Heights"/>
    <n v="4084309"/>
    <n v="-7394127"/>
    <x v="0"/>
    <x v="11"/>
    <x v="0"/>
    <n v="2"/>
    <d v="2016-07-16T00:00:00"/>
    <n v="0.03"/>
    <n v="1"/>
    <n v="5.6"/>
    <x v="0"/>
    <s v="Ruidoso"/>
    <s v="No considerar"/>
    <x v="0"/>
  </r>
  <r>
    <n v="5779471"/>
    <s v="New Sunny East Village Apartment"/>
    <x v="4801"/>
    <s v="Jules"/>
    <s v="141 Avenue D"/>
    <n v="10009"/>
    <x v="0"/>
    <s v="East Village"/>
    <n v="4072478"/>
    <n v="-739755"/>
    <x v="1"/>
    <x v="23"/>
    <x v="7"/>
    <n v="9"/>
    <d v="2016-11-13T00:00:00"/>
    <n v="0.24"/>
    <n v="1"/>
    <n v="5.6"/>
    <x v="0"/>
    <s v="Ruidoso"/>
    <s v="No considerar"/>
    <x v="0"/>
  </r>
  <r>
    <n v="1989731"/>
    <s v="1br Near Everything in East Village"/>
    <x v="4802"/>
    <s v="Heidi"/>
    <s v="517 East 12th Street"/>
    <n v="10009"/>
    <x v="0"/>
    <s v="East Village"/>
    <n v="4072886"/>
    <n v="-7398036"/>
    <x v="1"/>
    <x v="195"/>
    <x v="7"/>
    <n v="6"/>
    <d v="2016-03-25T00:00:00"/>
    <n v="0.11"/>
    <n v="1"/>
    <n v="5.6"/>
    <x v="0"/>
    <s v="Ruidoso"/>
    <s v="No considerar"/>
    <x v="0"/>
  </r>
  <r>
    <n v="3569374"/>
    <s v="Lovely 1BR Park Slope, near trains!"/>
    <x v="4803"/>
    <s v="Valerie"/>
    <s v="114 Prospect Park West"/>
    <n v="11215"/>
    <x v="1"/>
    <s v="Park Slope"/>
    <n v="4066617"/>
    <n v="-7397593"/>
    <x v="1"/>
    <x v="43"/>
    <x v="6"/>
    <n v="7"/>
    <d v="2016-01-02T00:00:00"/>
    <n v="0.15"/>
    <n v="1"/>
    <n v="6.9"/>
    <x v="0"/>
    <s v="Ruidoso"/>
    <s v="No considerar"/>
    <x v="0"/>
  </r>
  <r>
    <n v="1336390"/>
    <s v="Charming, Quiet, &amp; Clean 1BR APT"/>
    <x v="4804"/>
    <s v="Erin"/>
    <s v="255 West 14th Street"/>
    <n v="10011"/>
    <x v="0"/>
    <s v="Chelsea"/>
    <n v="4073981"/>
    <n v="-740016"/>
    <x v="1"/>
    <x v="27"/>
    <x v="0"/>
    <n v="35"/>
    <d v="2019-06-28T00:00:00"/>
    <n v="0.49"/>
    <n v="1"/>
    <n v="5.6"/>
    <x v="0"/>
    <s v="Ruidoso"/>
    <s v="No considerar"/>
    <x v="0"/>
  </r>
  <r>
    <n v="2870840"/>
    <s v="Cozy private room in beautiful apt"/>
    <x v="4805"/>
    <s v="Julio"/>
    <s v="Hudson Heights Manhattan"/>
    <n v="10033"/>
    <x v="0"/>
    <s v="Washington Heights"/>
    <n v="4085084"/>
    <n v="-7394125"/>
    <x v="0"/>
    <x v="50"/>
    <x v="6"/>
    <n v="65"/>
    <d v="2019-06-03T00:00:00"/>
    <n v="1.05"/>
    <n v="1"/>
    <n v="5.6"/>
    <x v="0"/>
    <s v="Ruidoso"/>
    <s v="No considerar"/>
    <x v="0"/>
  </r>
  <r>
    <n v="4798794"/>
    <s v="Roomy West Village Studio"/>
    <x v="4806"/>
    <s v="Victoria"/>
    <s v="19 Barrow Street"/>
    <n v="10014"/>
    <x v="0"/>
    <s v="West Village"/>
    <n v="4073245"/>
    <n v="-7400275"/>
    <x v="1"/>
    <x v="6"/>
    <x v="6"/>
    <n v="3"/>
    <d v="2015-10-19T00:00:00"/>
    <n v="0.06"/>
    <n v="1"/>
    <n v="5.6"/>
    <x v="0"/>
    <s v="Ruidoso"/>
    <s v="No considerar"/>
    <x v="0"/>
  </r>
  <r>
    <n v="324517"/>
    <s v="Central Park Fifth Av MET Museum"/>
    <x v="4807"/>
    <s v="S"/>
    <s v="USPS Madison Avenue"/>
    <n v="10037"/>
    <x v="0"/>
    <s v="Upper East Side"/>
    <n v="4077688"/>
    <n v="-7396177"/>
    <x v="0"/>
    <x v="105"/>
    <x v="1"/>
    <n v="66"/>
    <d v="2017-12-10T00:00:00"/>
    <n v="0.94"/>
    <n v="1"/>
    <n v="5.6"/>
    <x v="0"/>
    <s v="Ruidoso"/>
    <s v="No considerar"/>
    <x v="0"/>
  </r>
  <r>
    <n v="4645824"/>
    <s v="Room in front of Prospect Park, 1 block to subway"/>
    <x v="4808"/>
    <s v="Andres Mekos"/>
    <s v="163 Ocean Avenue"/>
    <n v="11225"/>
    <x v="1"/>
    <s v="Prospect-Lefferts Gardens"/>
    <n v="4065859"/>
    <n v="-7396196"/>
    <x v="0"/>
    <x v="66"/>
    <x v="13"/>
    <n v="10"/>
    <d v="2019-04-15T00:00:00"/>
    <n v="0.21"/>
    <n v="1"/>
    <n v="6.9"/>
    <x v="0"/>
    <s v="Ruidoso"/>
    <s v="Dentro del presupuesto"/>
    <x v="0"/>
  </r>
  <r>
    <n v="6346662"/>
    <s v="Perfect West Village Studio!"/>
    <x v="4809"/>
    <s v="Laurie"/>
    <s v="227 West 13th Street"/>
    <n v="10011"/>
    <x v="0"/>
    <s v="West Village"/>
    <n v="4073854"/>
    <n v="-7400147"/>
    <x v="1"/>
    <x v="154"/>
    <x v="2"/>
    <n v="6"/>
    <d v="2017-05-28T00:00:00"/>
    <n v="0.12"/>
    <n v="1"/>
    <n v="5.6"/>
    <x v="0"/>
    <s v="Ruidoso"/>
    <s v="No considerar"/>
    <x v="0"/>
  </r>
  <r>
    <n v="2081850"/>
    <s v="Huge, gorgeous apt in Harlem, NYC"/>
    <x v="4810"/>
    <s v="Aktina"/>
    <s v="143 West 132nd Street"/>
    <n v="10027"/>
    <x v="0"/>
    <s v="Harlem"/>
    <n v="4081286"/>
    <n v="-7394385"/>
    <x v="1"/>
    <x v="28"/>
    <x v="12"/>
    <n v="1"/>
    <d v="2014-01-13T00:00:00"/>
    <n v="0.01"/>
    <n v="1"/>
    <n v="5.6"/>
    <x v="0"/>
    <s v="Ruidoso"/>
    <s v="No considerar"/>
    <x v="0"/>
  </r>
  <r>
    <n v="442636"/>
    <s v="Private,Affordable, 20 min to NYC!"/>
    <x v="4811"/>
    <s v="Joris"/>
    <s v="57-29 Myrtle Avenue"/>
    <n v="11385"/>
    <x v="2"/>
    <s v="Ridgewood"/>
    <n v="4070054"/>
    <n v="-7390255"/>
    <x v="1"/>
    <x v="143"/>
    <x v="0"/>
    <n v="289"/>
    <d v="2019-06-24T00:00:00"/>
    <n v="3.3"/>
    <n v="5"/>
    <n v="6.24"/>
    <x v="0"/>
    <s v="Ruidoso"/>
    <s v="No considerar"/>
    <x v="0"/>
  </r>
  <r>
    <n v="322604"/>
    <s v="Artist Loft-McCarren Park-Williamsburg-BrooklynNYC"/>
    <x v="4812"/>
    <s v="Todd"/>
    <s v="The Driggs North 220"/>
    <n v="11211"/>
    <x v="1"/>
    <s v="Williamsburg"/>
    <n v="4071819"/>
    <n v="-7395414"/>
    <x v="0"/>
    <x v="45"/>
    <x v="6"/>
    <n v="160"/>
    <d v="2019-07-02T00:00:00"/>
    <n v="1.8"/>
    <n v="1"/>
    <n v="6.9"/>
    <x v="0"/>
    <s v="Ruidoso"/>
    <s v="No considerar"/>
    <x v="0"/>
  </r>
  <r>
    <n v="394026"/>
    <s v="ArtistLoft-MccarenPark-Williamsburg"/>
    <x v="4812"/>
    <s v="Todd"/>
    <s v="Driggs Avenue &amp; Union Avenue Driggs Avenue"/>
    <n v="11211"/>
    <x v="1"/>
    <s v="Greenpoint"/>
    <n v="4072049"/>
    <n v="-7395221"/>
    <x v="0"/>
    <x v="11"/>
    <x v="6"/>
    <n v="2"/>
    <d v="2018-10-08T00:00:00"/>
    <n v="0.02"/>
    <n v="1"/>
    <n v="6.9"/>
    <x v="0"/>
    <s v="Ruidoso"/>
    <s v="No considerar"/>
    <x v="0"/>
  </r>
  <r>
    <n v="6599950"/>
    <s v="studio : chelsea/west villlage"/>
    <x v="4813"/>
    <s v="Lauren"/>
    <s v="National Maritime Union Building 7th Avenue"/>
    <n v="10001"/>
    <x v="0"/>
    <s v="West Village"/>
    <n v="4073752"/>
    <n v="-7400113"/>
    <x v="1"/>
    <x v="268"/>
    <x v="1"/>
    <n v="0"/>
    <d v="2015-08-14T00:00:00"/>
    <n v="0.41"/>
    <n v="2"/>
    <n v="5.8"/>
    <x v="0"/>
    <s v="Ruidoso"/>
    <s v="No considerar"/>
    <x v="0"/>
  </r>
  <r>
    <n v="940116"/>
    <s v="Bright Room in Historic Brownstone"/>
    <x v="4814"/>
    <s v="Chandle"/>
    <s v="444 43rd Street"/>
    <n v="11232"/>
    <x v="1"/>
    <s v="Sunset Park"/>
    <n v="4064942"/>
    <n v="-7400749"/>
    <x v="0"/>
    <x v="53"/>
    <x v="2"/>
    <n v="39"/>
    <d v="2019-04-28T00:00:00"/>
    <n v="0.52"/>
    <n v="1"/>
    <n v="6.9"/>
    <x v="0"/>
    <s v="Ruidoso"/>
    <s v="No considerar"/>
    <x v="0"/>
  </r>
  <r>
    <n v="4961949"/>
    <s v="Huge Bright 1BR+Office in Downtown Manhattan NYC!"/>
    <x v="4815"/>
    <s v="Sameer"/>
    <s v="Stuffolk Street Community Garden 174"/>
    <n v="10002"/>
    <x v="0"/>
    <s v="Lower East Side"/>
    <n v="4072091"/>
    <n v="-7398475"/>
    <x v="1"/>
    <x v="111"/>
    <x v="0"/>
    <n v="57"/>
    <d v="2019-06-23T00:00:00"/>
    <n v="1.1200000000000001"/>
    <n v="1"/>
    <n v="5.6"/>
    <x v="0"/>
    <s v="Ruidoso"/>
    <s v="No considerar"/>
    <x v="0"/>
  </r>
  <r>
    <n v="322037"/>
    <s v="Luxury Williamsburg, Brooklyn LOFT"/>
    <x v="4816"/>
    <s v="James"/>
    <s v="97 North 10th Street"/>
    <n v="11249"/>
    <x v="1"/>
    <s v="Williamsburg"/>
    <n v="4072091"/>
    <n v="-7395814"/>
    <x v="1"/>
    <x v="166"/>
    <x v="6"/>
    <n v="320"/>
    <d v="2019-07-07T00:00:00"/>
    <n v="3.6"/>
    <n v="1"/>
    <n v="6.9"/>
    <x v="0"/>
    <s v="Ruidoso"/>
    <s v="No considerar"/>
    <x v="0"/>
  </r>
  <r>
    <n v="3411815"/>
    <s v="Lovely, Sunny Bedroom in Huge DUMBO Apartment"/>
    <x v="4817"/>
    <s v="Allie"/>
    <s v="171 John Street"/>
    <n v="11201"/>
    <x v="1"/>
    <s v="Vinegar Hill"/>
    <n v="407044"/>
    <n v="-7398153"/>
    <x v="0"/>
    <x v="12"/>
    <x v="1"/>
    <n v="83"/>
    <d v="2019-05-31T00:00:00"/>
    <n v="1.51"/>
    <n v="1"/>
    <n v="6.9"/>
    <x v="0"/>
    <s v="Ruidoso"/>
    <s v="No considerar"/>
    <x v="0"/>
  </r>
  <r>
    <n v="659880"/>
    <s v="1 bedroom in a super cute 2 bed"/>
    <x v="4818"/>
    <s v="Ruth"/>
    <s v="140 Johnson Avenue"/>
    <n v="11206"/>
    <x v="1"/>
    <s v="Williamsburg"/>
    <n v="4070653"/>
    <n v="-7394421"/>
    <x v="0"/>
    <x v="6"/>
    <x v="14"/>
    <n v="3"/>
    <d v="2015-05-15T00:00:00"/>
    <n v="0.04"/>
    <n v="1"/>
    <n v="6.9"/>
    <x v="0"/>
    <s v="Ruidoso"/>
    <s v="No considerar"/>
    <x v="0"/>
  </r>
  <r>
    <n v="2918225"/>
    <s v="Central Penthouse Room, Terrace &amp; Private Bath"/>
    <x v="4819"/>
    <s v="Dave"/>
    <s v="237 South 1st Street"/>
    <n v="11211"/>
    <x v="1"/>
    <s v="Williamsburg"/>
    <n v="4071288"/>
    <n v="-7395822"/>
    <x v="0"/>
    <x v="2"/>
    <x v="6"/>
    <n v="42"/>
    <d v="2016-12-11T00:00:00"/>
    <n v="0.67"/>
    <n v="1"/>
    <n v="6.9"/>
    <x v="0"/>
    <s v="Ruidoso"/>
    <s v="No considerar"/>
    <x v="0"/>
  </r>
  <r>
    <n v="321136"/>
    <s v="Private Manhattan Studio on Harlem/Heights Border"/>
    <x v="4820"/>
    <s v="Candice"/>
    <s v="The Grinnell 800"/>
    <n v="10032"/>
    <x v="0"/>
    <s v="Washington Heights"/>
    <n v="4083456"/>
    <n v="-739457"/>
    <x v="1"/>
    <x v="89"/>
    <x v="0"/>
    <n v="18"/>
    <d v="2018-12-31T00:00:00"/>
    <n v="0.21"/>
    <n v="1"/>
    <n v="5.6"/>
    <x v="0"/>
    <s v="Ruidoso"/>
    <s v="No considerar"/>
    <x v="0"/>
  </r>
  <r>
    <n v="4777063"/>
    <s v="Big Sunny Room 10secs from L train"/>
    <x v="4821"/>
    <s v="Lauren"/>
    <s v="850 Grand Street"/>
    <n v="11206"/>
    <x v="1"/>
    <s v="Williamsburg"/>
    <n v="4071172"/>
    <n v="-7393973"/>
    <x v="0"/>
    <x v="28"/>
    <x v="6"/>
    <n v="0"/>
    <d v="2017-12-30T00:00:00"/>
    <n v="0.38"/>
    <n v="1"/>
    <n v="6.9"/>
    <x v="0"/>
    <s v="Ruidoso"/>
    <s v="No considerar"/>
    <x v="0"/>
  </r>
  <r>
    <n v="2320581"/>
    <s v="Your own room in NY's best area"/>
    <x v="4822"/>
    <s v="Eyal"/>
    <s v="Waverly Place West Village"/>
    <n v="10014"/>
    <x v="0"/>
    <s v="West Village"/>
    <n v="4073374"/>
    <n v="-7400121"/>
    <x v="0"/>
    <x v="139"/>
    <x v="6"/>
    <n v="80"/>
    <d v="2019-07-03T00:00:00"/>
    <n v="1.22"/>
    <n v="1"/>
    <n v="5.6"/>
    <x v="0"/>
    <s v="Ruidoso"/>
    <s v="No considerar"/>
    <x v="0"/>
  </r>
  <r>
    <n v="324115"/>
    <s v="Large Master Bedroom - Williamsburg"/>
    <x v="4823"/>
    <s v="Jason"/>
    <s v="309 Bedford Avenue"/>
    <n v="11211"/>
    <x v="1"/>
    <s v="Williamsburg"/>
    <n v="4071336"/>
    <n v="-7396192"/>
    <x v="0"/>
    <x v="3"/>
    <x v="6"/>
    <n v="219"/>
    <d v="2019-06-19T00:00:00"/>
    <n v="2.44"/>
    <n v="1"/>
    <n v="6.9"/>
    <x v="0"/>
    <s v="Ruidoso"/>
    <s v="No considerar"/>
    <x v="0"/>
  </r>
  <r>
    <n v="319724"/>
    <s v="Cozy Nook in Heart of Williamsburg"/>
    <x v="4823"/>
    <s v="Jason"/>
    <s v="120 South 1st Street"/>
    <n v="11249"/>
    <x v="1"/>
    <s v="Williamsburg"/>
    <n v="4071394"/>
    <n v="-7396267"/>
    <x v="0"/>
    <x v="36"/>
    <x v="0"/>
    <n v="207"/>
    <d v="2019-06-16T00:00:00"/>
    <n v="2.29"/>
    <n v="1"/>
    <n v="6.9"/>
    <x v="0"/>
    <s v="Ruidoso"/>
    <s v="No considerar"/>
    <x v="0"/>
  </r>
  <r>
    <n v="4103970"/>
    <s v="Private room in hip east Williamsburg/Greenpoint"/>
    <x v="4824"/>
    <s v="Mandy"/>
    <s v="137 Kingsland Avenue"/>
    <n v="11222"/>
    <x v="1"/>
    <s v="Greenpoint"/>
    <n v="4072122"/>
    <n v="-7394121"/>
    <x v="0"/>
    <x v="6"/>
    <x v="1"/>
    <n v="36"/>
    <d v="2019-06-21T00:00:00"/>
    <n v="2.69"/>
    <n v="1"/>
    <n v="6.9"/>
    <x v="0"/>
    <s v="Ruidoso"/>
    <s v="No considerar"/>
    <x v="0"/>
  </r>
  <r>
    <n v="4918117"/>
    <s v="Lovely room!- 15 min to Manhattan!!"/>
    <x v="4825"/>
    <s v="Natasha"/>
    <s v="95 Ralph Avenue"/>
    <n v="11221"/>
    <x v="1"/>
    <s v="Bedford-Stuyvesant"/>
    <n v="4068679"/>
    <n v="-7392327"/>
    <x v="0"/>
    <x v="70"/>
    <x v="6"/>
    <n v="9"/>
    <d v="2015-05-20T00:00:00"/>
    <n v="0.17"/>
    <n v="1"/>
    <n v="6.9"/>
    <x v="0"/>
    <s v="Ruidoso"/>
    <s v="No considerar"/>
    <x v="0"/>
  </r>
  <r>
    <n v="4483517"/>
    <s v="Stunning room. 15mins to Manhattan!"/>
    <x v="4825"/>
    <s v="Natasha"/>
    <s v="833 Jefferson Avenue"/>
    <n v="11221"/>
    <x v="1"/>
    <s v="Bedford-Stuyvesant"/>
    <n v="4068622"/>
    <n v="-7392508"/>
    <x v="0"/>
    <x v="6"/>
    <x v="11"/>
    <n v="2"/>
    <d v="2015-04-28T00:00:00"/>
    <n v="0.04"/>
    <n v="1"/>
    <n v="6.9"/>
    <x v="0"/>
    <s v="Ruidoso"/>
    <s v="No considerar"/>
    <x v="0"/>
  </r>
  <r>
    <n v="318187"/>
    <s v="Huge, Sunny, Open Loft in Brooklyn"/>
    <x v="4826"/>
    <s v="Ana"/>
    <s v="1245 Willoughby Avenue"/>
    <n v="11237"/>
    <x v="1"/>
    <s v="Bushwick"/>
    <n v="4070462"/>
    <n v="-739228"/>
    <x v="1"/>
    <x v="28"/>
    <x v="6"/>
    <n v="42"/>
    <d v="2019-06-20T00:00:00"/>
    <n v="0.48"/>
    <n v="1"/>
    <n v="6.9"/>
    <x v="0"/>
    <s v="Ruidoso"/>
    <s v="No considerar"/>
    <x v="0"/>
  </r>
  <r>
    <n v="3924820"/>
    <s v="Manhattan - Next to Subway!"/>
    <x v="4827"/>
    <s v="Matias &amp; Marlana"/>
    <s v="601 West 135th Street"/>
    <n v="10031"/>
    <x v="0"/>
    <s v="Harlem"/>
    <n v="4082035"/>
    <n v="-7395529"/>
    <x v="0"/>
    <x v="34"/>
    <x v="1"/>
    <n v="75"/>
    <d v="2018-06-27T00:00:00"/>
    <n v="1.31"/>
    <n v="1"/>
    <n v="5.6"/>
    <x v="0"/>
    <s v="Ruidoso"/>
    <s v="No considerar"/>
    <x v="0"/>
  </r>
  <r>
    <n v="5757333"/>
    <s v="Manhattan Full Apt Next to Subway!"/>
    <x v="4827"/>
    <s v="Matias &amp; Marlana"/>
    <s v="3333 Broadway 3333"/>
    <n v="10031"/>
    <x v="0"/>
    <s v="Harlem"/>
    <n v="4082003"/>
    <n v="-7395745"/>
    <x v="1"/>
    <x v="40"/>
    <x v="1"/>
    <n v="4"/>
    <d v="2019-04-20T00:00:00"/>
    <n v="0.08"/>
    <n v="1"/>
    <n v="5.7"/>
    <x v="0"/>
    <s v="Ruidoso"/>
    <s v="No considerar"/>
    <x v="0"/>
  </r>
  <r>
    <n v="318021"/>
    <s v="Room in Huge 1200sf W Harlem Suite"/>
    <x v="4828"/>
    <s v="Michael"/>
    <s v="West 116th Street &amp; Adam Clayton Powell Jr. Boulevard West 116th Street"/>
    <n v="10026"/>
    <x v="0"/>
    <s v="Harlem"/>
    <n v="4080343"/>
    <n v="-739531"/>
    <x v="0"/>
    <x v="29"/>
    <x v="0"/>
    <n v="47"/>
    <d v="2019-06-30T00:00:00"/>
    <n v="0.56999999999999995"/>
    <n v="1"/>
    <n v="5.6"/>
    <x v="0"/>
    <s v="Ruidoso"/>
    <s v="No considerar"/>
    <x v="0"/>
  </r>
  <r>
    <n v="4829779"/>
    <s v="Sunlit Room in Brooklyn Brownstone"/>
    <x v="4829"/>
    <s v="Jillian"/>
    <s v="169 Greene Avenue"/>
    <n v="11238"/>
    <x v="1"/>
    <s v="Clinton Hill"/>
    <n v="406868"/>
    <n v="-7396517"/>
    <x v="0"/>
    <x v="65"/>
    <x v="2"/>
    <n v="1"/>
    <d v="2016-07-07T00:00:00"/>
    <n v="0.03"/>
    <n v="1"/>
    <n v="6.9"/>
    <x v="0"/>
    <s v="Ruidoso"/>
    <s v="Dentro del presupuesto"/>
    <x v="0"/>
  </r>
  <r>
    <n v="317905"/>
    <s v="Come and go as  you please in BKLN!"/>
    <x v="4830"/>
    <s v="Jane"/>
    <s v="217 Church Avenue"/>
    <n v="11218"/>
    <x v="1"/>
    <s v="Kensington"/>
    <n v="4064354"/>
    <n v="-7397777"/>
    <x v="1"/>
    <x v="14"/>
    <x v="0"/>
    <n v="62"/>
    <d v="2019-01-02T00:00:00"/>
    <n v="0.71"/>
    <n v="1"/>
    <n v="6.9"/>
    <x v="0"/>
    <s v="Ruidoso"/>
    <s v="No considerar"/>
    <x v="0"/>
  </r>
  <r>
    <n v="317838"/>
    <s v="APT W/ OUTDOOR SPACE!! LONG TERM RENTAL PREFERRED!"/>
    <x v="4831"/>
    <s v="Sean And Kiana"/>
    <s v="2,5 Grove Street"/>
    <n v="10014"/>
    <x v="0"/>
    <s v="West Village"/>
    <n v="4073237"/>
    <n v="-7400608"/>
    <x v="1"/>
    <x v="15"/>
    <x v="12"/>
    <n v="65"/>
    <d v="2019-07-01T00:00:00"/>
    <n v="0.73"/>
    <n v="1"/>
    <n v="5.6"/>
    <x v="0"/>
    <s v="Ruidoso"/>
    <s v="No considerar"/>
    <x v="0"/>
  </r>
  <r>
    <n v="1354250"/>
    <s v="Beautiful Authentic 1BR Apt with skylight near all"/>
    <x v="4832"/>
    <s v="Irina"/>
    <s v="54 Saint Felix Street"/>
    <n v="11217"/>
    <x v="1"/>
    <s v="Fort Greene"/>
    <n v="4068842"/>
    <n v="-7397781"/>
    <x v="1"/>
    <x v="9"/>
    <x v="5"/>
    <n v="2"/>
    <d v="2016-01-30T00:00:00"/>
    <n v="0.03"/>
    <n v="1"/>
    <n v="6.9"/>
    <x v="0"/>
    <s v="Ruidoso"/>
    <s v="No considerar"/>
    <x v="0"/>
  </r>
  <r>
    <n v="359982"/>
    <s v="Sunny private room right off L train"/>
    <x v="4833"/>
    <s v="Kay"/>
    <s v="258 Bushwick Avenue"/>
    <n v="11206"/>
    <x v="1"/>
    <s v="Williamsburg"/>
    <n v="4070712"/>
    <n v="-7394013"/>
    <x v="0"/>
    <x v="70"/>
    <x v="3"/>
    <n v="30"/>
    <d v="2019-04-13T00:00:00"/>
    <n v="0.34"/>
    <n v="1"/>
    <n v="6.9"/>
    <x v="0"/>
    <s v="Ruidoso"/>
    <s v="No considerar"/>
    <x v="0"/>
  </r>
  <r>
    <n v="5760510"/>
    <s v="Lower East Side Studio !"/>
    <x v="4834"/>
    <s v="Ariel"/>
    <s v="10 Stanton Street"/>
    <n v="10002"/>
    <x v="0"/>
    <s v="Lower East Side"/>
    <n v="4072292"/>
    <n v="-7399242"/>
    <x v="1"/>
    <x v="7"/>
    <x v="11"/>
    <n v="17"/>
    <d v="2019-05-25T00:00:00"/>
    <n v="0.34"/>
    <n v="1"/>
    <n v="5.6"/>
    <x v="0"/>
    <s v="Ruidoso"/>
    <s v="No considerar"/>
    <x v="0"/>
  </r>
  <r>
    <n v="6197915"/>
    <s v="LES SUNNY STUDIO on Chrystie Street"/>
    <x v="4834"/>
    <s v="Ariel"/>
    <s v="225 Bowery"/>
    <n v="10002"/>
    <x v="0"/>
    <s v="Lower East Side"/>
    <n v="4072182"/>
    <n v="-7399263"/>
    <x v="1"/>
    <x v="34"/>
    <x v="11"/>
    <n v="8"/>
    <d v="2019-05-10T00:00:00"/>
    <n v="0.17"/>
    <n v="1"/>
    <n v="5.6"/>
    <x v="0"/>
    <s v="Ruidoso"/>
    <s v="No considerar"/>
    <x v="0"/>
  </r>
  <r>
    <n v="313890"/>
    <s v="2ND AVENUE OFF HOUSTON/LOFTLIKE STU"/>
    <x v="4834"/>
    <s v="Ariel"/>
    <s v="229 Bowery"/>
    <n v="10002"/>
    <x v="0"/>
    <s v="Lower East Side"/>
    <n v="4072209"/>
    <n v="-7399274"/>
    <x v="1"/>
    <x v="34"/>
    <x v="11"/>
    <n v="13"/>
    <d v="2019-04-23T00:00:00"/>
    <n v="0.34"/>
    <n v="1"/>
    <n v="5.6"/>
    <x v="0"/>
    <s v="Ruidoso"/>
    <s v="No considerar"/>
    <x v="0"/>
  </r>
  <r>
    <n v="322974"/>
    <s v="Chelsea/Meat Packing  Artist Space!"/>
    <x v="4835"/>
    <s v="Amanda"/>
    <s v="Mobil 8th Avenue"/>
    <n v="10011"/>
    <x v="0"/>
    <s v="West Village"/>
    <n v="4073887"/>
    <n v="-7400342"/>
    <x v="0"/>
    <x v="61"/>
    <x v="6"/>
    <n v="78"/>
    <d v="2019-02-08T00:00:00"/>
    <n v="1.22"/>
    <n v="1"/>
    <n v="5.6"/>
    <x v="0"/>
    <s v="Ruidoso"/>
    <s v="No considerar"/>
    <x v="0"/>
  </r>
  <r>
    <n v="5684147"/>
    <s v="Sun Drenched Amazing large 1 br"/>
    <x v="4836"/>
    <s v="Andrew"/>
    <s v="23 Rutland Road"/>
    <n v="11225"/>
    <x v="1"/>
    <s v="Prospect-Lefferts Gardens"/>
    <n v="406589"/>
    <n v="-7395969"/>
    <x v="1"/>
    <x v="36"/>
    <x v="2"/>
    <n v="1"/>
    <d v="2015-05-26T00:00:00"/>
    <n v="0.02"/>
    <n v="1"/>
    <n v="6.9"/>
    <x v="0"/>
    <s v="Ruidoso"/>
    <s v="No considerar"/>
    <x v="0"/>
  </r>
  <r>
    <n v="312429"/>
    <s v="Comfortable, well-appointed room"/>
    <x v="4837"/>
    <s v="P"/>
    <s v="329 Lincoln Place"/>
    <n v="11238"/>
    <x v="1"/>
    <s v="Prospect Heights"/>
    <n v="4067339"/>
    <n v="-7396519"/>
    <x v="0"/>
    <x v="19"/>
    <x v="6"/>
    <n v="61"/>
    <d v="2019-06-02T00:00:00"/>
    <n v="0.86"/>
    <n v="1"/>
    <n v="6.9"/>
    <x v="0"/>
    <s v="Ruidoso"/>
    <s v="No considerar"/>
    <x v="0"/>
  </r>
  <r>
    <n v="2685701"/>
    <s v="Spectacular Williamsburg 2 BR Loft"/>
    <x v="4838"/>
    <s v="Thomas"/>
    <s v="164 South 8th Street"/>
    <n v="11211"/>
    <x v="1"/>
    <s v="Williamsburg"/>
    <n v="4070934"/>
    <n v="-739627"/>
    <x v="1"/>
    <x v="220"/>
    <x v="10"/>
    <n v="1"/>
    <d v="2014-08-07T00:00:00"/>
    <n v="0.02"/>
    <n v="1"/>
    <n v="6.9"/>
    <x v="0"/>
    <s v="Ruidoso"/>
    <s v="No considerar"/>
    <x v="0"/>
  </r>
  <r>
    <n v="311343"/>
    <s v="COMFORTABLE ROOM"/>
    <x v="4839"/>
    <s v="Junior"/>
    <s v="220 East 106th Street"/>
    <n v="10029"/>
    <x v="0"/>
    <s v="East Harlem"/>
    <n v="4079107"/>
    <n v="-7394381"/>
    <x v="0"/>
    <x v="10"/>
    <x v="0"/>
    <n v="216"/>
    <d v="2019-05-14T00:00:00"/>
    <n v="2.44"/>
    <n v="1"/>
    <n v="5.6"/>
    <x v="0"/>
    <s v="Ruidoso"/>
    <s v="No considerar"/>
    <x v="0"/>
  </r>
  <r>
    <n v="1499635"/>
    <s v="Gorgeous apartment by Grand Central"/>
    <x v="4840"/>
    <s v="Tilia"/>
    <s v="Duane Reade East 39th Street"/>
    <n v="10016"/>
    <x v="0"/>
    <s v="Murray Hill"/>
    <n v="4074776"/>
    <n v="-7397335"/>
    <x v="1"/>
    <x v="157"/>
    <x v="3"/>
    <n v="7"/>
    <d v="2015-09-04T00:00:00"/>
    <n v="0.1"/>
    <n v="2"/>
    <n v="5.7"/>
    <x v="0"/>
    <s v="Ruidoso"/>
    <s v="No considerar"/>
    <x v="0"/>
  </r>
  <r>
    <n v="728493"/>
    <s v="Feel at HOME away from HOME"/>
    <x v="4841"/>
    <s v="Clement &amp; Natalia"/>
    <s v="381 Malcolm X Boulevard"/>
    <n v="10027"/>
    <x v="0"/>
    <s v="Harlem"/>
    <n v="4081073"/>
    <n v="-739437"/>
    <x v="0"/>
    <x v="75"/>
    <x v="7"/>
    <n v="67"/>
    <d v="2019-01-01T00:00:00"/>
    <n v="0.87"/>
    <n v="1"/>
    <n v="5.6"/>
    <x v="0"/>
    <s v="Ruidoso"/>
    <s v="Dentro del presupuesto"/>
    <x v="0"/>
  </r>
  <r>
    <n v="472546"/>
    <s v="Cozy place"/>
    <x v="4842"/>
    <s v="Sweet Home"/>
    <s v="763 Knickerbocker Avenue"/>
    <n v="11237"/>
    <x v="1"/>
    <s v="Bushwick"/>
    <n v="406933"/>
    <n v="-7390823"/>
    <x v="1"/>
    <x v="147"/>
    <x v="5"/>
    <n v="5"/>
    <d v="2019-01-04T00:00:00"/>
    <n v="0.06"/>
    <n v="1"/>
    <n v="6.9"/>
    <x v="0"/>
    <s v="Ruidoso"/>
    <s v="Dentro del presupuesto"/>
    <x v="0"/>
  </r>
  <r>
    <n v="4620262"/>
    <s v="Cozy bedroom in heart of Manhattan"/>
    <x v="4843"/>
    <s v="Lakshmi"/>
    <s v="182 Grand Street"/>
    <n v="10013"/>
    <x v="0"/>
    <s v="Little Italy"/>
    <n v="4071954"/>
    <n v="-739975"/>
    <x v="0"/>
    <x v="76"/>
    <x v="7"/>
    <n v="5"/>
    <d v="2016-04-26T00:00:00"/>
    <n v="0.09"/>
    <n v="1"/>
    <n v="5.6"/>
    <x v="0"/>
    <s v="Ruidoso"/>
    <s v="Dentro del presupuesto"/>
    <x v="0"/>
  </r>
  <r>
    <n v="310524"/>
    <s v="Clinton Hill Duplex near Pratt w/Balcony!"/>
    <x v="4844"/>
    <s v="Mary"/>
    <s v="904 Kent Avenue"/>
    <n v="11205"/>
    <x v="1"/>
    <s v="Bedford-Stuyvesant"/>
    <n v="4069348"/>
    <n v="-7395927"/>
    <x v="0"/>
    <x v="3"/>
    <x v="0"/>
    <n v="13"/>
    <d v="2019-01-31T00:00:00"/>
    <n v="0.15"/>
    <n v="1"/>
    <n v="6.9"/>
    <x v="0"/>
    <s v="Ruidoso"/>
    <s v="No considerar"/>
    <x v="0"/>
  </r>
  <r>
    <n v="456457"/>
    <s v="West Village Gem - 2BR"/>
    <x v="4845"/>
    <s v="David"/>
    <s v="6 Jones Street"/>
    <n v="10014"/>
    <x v="0"/>
    <s v="West Village"/>
    <n v="4073204"/>
    <n v="-7400189"/>
    <x v="1"/>
    <x v="149"/>
    <x v="0"/>
    <n v="7"/>
    <d v="2016-08-29T00:00:00"/>
    <n v="0.08"/>
    <n v="1"/>
    <n v="5.6"/>
    <x v="0"/>
    <s v="Ruidoso"/>
    <s v="No considerar"/>
    <x v="0"/>
  </r>
  <r>
    <n v="310220"/>
    <s v="Prime location! Backyard &amp; outdoor shower! Unique!"/>
    <x v="4846"/>
    <s v="Magdalena"/>
    <s v="43 Franklin Street"/>
    <n v="11222"/>
    <x v="1"/>
    <s v="Greenpoint"/>
    <n v="4072668"/>
    <n v="-7395762"/>
    <x v="0"/>
    <x v="51"/>
    <x v="12"/>
    <n v="65"/>
    <d v="2018-12-30T00:00:00"/>
    <n v="0.73"/>
    <n v="1"/>
    <n v="6.9"/>
    <x v="0"/>
    <s v="Ruidoso"/>
    <s v="No considerar"/>
    <x v="0"/>
  </r>
  <r>
    <n v="2237032"/>
    <s v="Cozy Room in LIC, 7 min to Times Sq"/>
    <x v="4847"/>
    <s v="Alosha"/>
    <s v="17807 47th Avenue"/>
    <n v="11101"/>
    <x v="2"/>
    <s v="Long Island City"/>
    <n v="4074495"/>
    <n v="-7395146"/>
    <x v="0"/>
    <x v="64"/>
    <x v="5"/>
    <n v="15"/>
    <d v="2019-05-23T00:00:00"/>
    <n v="0.28999999999999998"/>
    <n v="5"/>
    <n v="6.24"/>
    <x v="0"/>
    <s v="Ruidoso"/>
    <s v="No considerar"/>
    <x v="0"/>
  </r>
  <r>
    <n v="3248010"/>
    <s v="Chic Aptmnt close to Barclay Center"/>
    <x v="4848"/>
    <s v="Rebekah"/>
    <s v="136 Park Place"/>
    <n v="11217"/>
    <x v="1"/>
    <s v="Park Slope"/>
    <n v="4067794"/>
    <n v="-7397398"/>
    <x v="1"/>
    <x v="0"/>
    <x v="1"/>
    <n v="154"/>
    <d v="2019-06-25T00:00:00"/>
    <n v="3.05"/>
    <n v="1"/>
    <n v="6.9"/>
    <x v="0"/>
    <s v="Ruidoso"/>
    <s v="No considerar"/>
    <x v="0"/>
  </r>
  <r>
    <n v="2193902"/>
    <s v="East Village~Organic Living"/>
    <x v="4849"/>
    <s v="Marie"/>
    <s v="Sixth Street and Avenue B Community Garden 78"/>
    <n v="10009"/>
    <x v="0"/>
    <s v="East Village"/>
    <n v="4072422"/>
    <n v="-7398211"/>
    <x v="1"/>
    <x v="41"/>
    <x v="6"/>
    <n v="46"/>
    <d v="2019-04-30T00:00:00"/>
    <n v="0.8"/>
    <n v="1"/>
    <n v="5.6"/>
    <x v="0"/>
    <s v="Ruidoso"/>
    <s v="No considerar"/>
    <x v="1"/>
  </r>
  <r>
    <n v="309342"/>
    <s v="Giant Sunny Bedroom &amp; Private Bath in my Apartment"/>
    <x v="4850"/>
    <s v="Ben"/>
    <s v="Ollie's To Go 2425"/>
    <n v="10024"/>
    <x v="0"/>
    <s v="Upper West Side"/>
    <n v="4079044"/>
    <n v="-7397513"/>
    <x v="0"/>
    <x v="34"/>
    <x v="0"/>
    <n v="14"/>
    <d v="2015-08-19T00:00:00"/>
    <n v="0.22"/>
    <n v="1"/>
    <n v="5.6"/>
    <x v="0"/>
    <s v="Ruidoso"/>
    <s v="No considerar"/>
    <x v="0"/>
  </r>
  <r>
    <n v="2056307"/>
    <s v="1 room in HUGE 2Bedroom/1.5 Bath"/>
    <x v="4851"/>
    <s v="Adrienne"/>
    <s v="95 Malcolm X Boulevard"/>
    <n v="10026"/>
    <x v="0"/>
    <s v="Harlem"/>
    <n v="4080121"/>
    <n v="-7395063"/>
    <x v="0"/>
    <x v="42"/>
    <x v="7"/>
    <n v="1"/>
    <d v="2015-09-27T00:00:00"/>
    <n v="0.02"/>
    <n v="1"/>
    <n v="5.6"/>
    <x v="0"/>
    <s v="Ruidoso"/>
    <s v="Dentro del presupuesto"/>
    <x v="0"/>
  </r>
  <r>
    <n v="4777903"/>
    <s v="SOHO GALLERY"/>
    <x v="4852"/>
    <s v="Indi"/>
    <s v="49 Walker Street"/>
    <n v="10013"/>
    <x v="0"/>
    <s v="Tribeca"/>
    <n v="4071883"/>
    <n v="-7400357"/>
    <x v="1"/>
    <x v="339"/>
    <x v="1"/>
    <n v="2"/>
    <d v="2016-10-19T00:00:00"/>
    <n v="0.05"/>
    <n v="5"/>
    <n v="6.3"/>
    <x v="0"/>
    <s v="Ruidoso"/>
    <s v="No considerar"/>
    <x v="0"/>
  </r>
  <r>
    <n v="2141975"/>
    <s v="Charming and Large UES ROOM for travellers"/>
    <x v="4853"/>
    <s v="Jenn"/>
    <s v="1581 1st Avenue"/>
    <n v="10028"/>
    <x v="0"/>
    <s v="Upper East Side"/>
    <n v="4077459"/>
    <n v="-7395149"/>
    <x v="0"/>
    <x v="12"/>
    <x v="2"/>
    <n v="44"/>
    <d v="2019-06-28T00:00:00"/>
    <n v="0.77"/>
    <n v="1"/>
    <n v="5.6"/>
    <x v="0"/>
    <s v="Ruidoso"/>
    <s v="No considerar"/>
    <x v="0"/>
  </r>
  <r>
    <n v="306702"/>
    <s v="Spacious + Sunny Studio in Ft. Greene Brooklyn!"/>
    <x v="4854"/>
    <s v="Tina"/>
    <s v="60 South Oxford Street"/>
    <n v="11217"/>
    <x v="1"/>
    <s v="Fort Greene"/>
    <n v="4068786"/>
    <n v="-7397421"/>
    <x v="0"/>
    <x v="39"/>
    <x v="0"/>
    <n v="16"/>
    <d v="2018-09-01T00:00:00"/>
    <n v="0.18"/>
    <n v="1"/>
    <n v="6.9"/>
    <x v="0"/>
    <s v="Ruidoso"/>
    <s v="No considerar"/>
    <x v="0"/>
  </r>
  <r>
    <n v="1815211"/>
    <s v=":: Spacious 1bedroom, great loca ::"/>
    <x v="4855"/>
    <s v="Ilana"/>
    <s v="243 3rd Avenue"/>
    <n v="10003"/>
    <x v="0"/>
    <s v="Gramercy"/>
    <n v="4073689"/>
    <n v="-7398451"/>
    <x v="1"/>
    <x v="115"/>
    <x v="1"/>
    <n v="80"/>
    <d v="2018-01-02T00:00:00"/>
    <n v="1.1599999999999999"/>
    <n v="1"/>
    <n v="5.6"/>
    <x v="0"/>
    <s v="Ruidoso"/>
    <s v="No considerar"/>
    <x v="0"/>
  </r>
  <r>
    <n v="2640467"/>
    <s v="Private Room with a View in Brownstone Brooklyn"/>
    <x v="4856"/>
    <s v="Clare"/>
    <s v="907 Sterling Place"/>
    <n v="11216"/>
    <x v="1"/>
    <s v="Crown Heights"/>
    <n v="4067265"/>
    <n v="-739485"/>
    <x v="0"/>
    <x v="70"/>
    <x v="6"/>
    <n v="51"/>
    <d v="2019-06-20T00:00:00"/>
    <n v="0.81"/>
    <n v="1"/>
    <n v="6.9"/>
    <x v="0"/>
    <s v="Ruidoso"/>
    <s v="No considerar"/>
    <x v="0"/>
  </r>
  <r>
    <n v="305211"/>
    <s v="Your Own 2 Br Apt Bedford and Grand"/>
    <x v="4857"/>
    <s v="Kristina"/>
    <s v="194 Metropolitan Avenue"/>
    <n v="11249"/>
    <x v="1"/>
    <s v="Williamsburg"/>
    <n v="4071532"/>
    <n v="-7396064"/>
    <x v="1"/>
    <x v="26"/>
    <x v="0"/>
    <n v="236"/>
    <d v="2019-06-18T00:00:00"/>
    <n v="2.74"/>
    <n v="1"/>
    <n v="6.9"/>
    <x v="0"/>
    <s v="Ruidoso"/>
    <s v="No considerar"/>
    <x v="0"/>
  </r>
  <r>
    <n v="3272628"/>
    <s v="cozy harlem getaway"/>
    <x v="4858"/>
    <s v="Laura"/>
    <s v="Citi Bike - Mt Morris Park West &amp; West 120th Street Mount Morris Park West"/>
    <n v="10027"/>
    <x v="0"/>
    <s v="Harlem"/>
    <n v="4080407"/>
    <n v="-7394603"/>
    <x v="1"/>
    <x v="123"/>
    <x v="0"/>
    <n v="12"/>
    <d v="2019-04-07T00:00:00"/>
    <n v="0.25"/>
    <n v="1"/>
    <n v="5.6"/>
    <x v="0"/>
    <s v="Ruidoso"/>
    <s v="No considerar"/>
    <x v="0"/>
  </r>
  <r>
    <n v="633276"/>
    <s v="Jacuzzi Suite, Minutes to Times Sq."/>
    <x v="4859"/>
    <s v="Karl &amp; Catherine"/>
    <s v="21-31 46th Avenue"/>
    <n v="11101"/>
    <x v="2"/>
    <s v="Long Island City"/>
    <n v="4074609"/>
    <n v="-7394691"/>
    <x v="0"/>
    <x v="14"/>
    <x v="1"/>
    <n v="165"/>
    <d v="2019-06-22T00:00:00"/>
    <n v="1.99"/>
    <n v="5"/>
    <n v="6.24"/>
    <x v="0"/>
    <s v="Ruidoso"/>
    <s v="No considerar"/>
    <x v="0"/>
  </r>
  <r>
    <n v="775326"/>
    <s v="Cozy Room in Artistic Brownstone"/>
    <x v="4859"/>
    <s v="Karl &amp; Catherine"/>
    <s v="5 Pointz Jackson Avenue"/>
    <n v="11101"/>
    <x v="2"/>
    <s v="Long Island City"/>
    <n v="4074527"/>
    <n v="-7394629"/>
    <x v="0"/>
    <x v="178"/>
    <x v="1"/>
    <n v="153"/>
    <d v="2019-01-18T00:00:00"/>
    <n v="1.89"/>
    <n v="5"/>
    <n v="6.24"/>
    <x v="0"/>
    <s v="Ruidoso"/>
    <s v="No considerar"/>
    <x v="0"/>
  </r>
  <r>
    <n v="3930842"/>
    <s v="1BR+BA IN LXRY CONDO W POOL+PARKING"/>
    <x v="4860"/>
    <s v="Joshua"/>
    <s v="30 Orient Avenue"/>
    <n v="11211"/>
    <x v="1"/>
    <s v="Williamsburg"/>
    <n v="4071494"/>
    <n v="-7393906"/>
    <x v="0"/>
    <x v="3"/>
    <x v="11"/>
    <n v="1"/>
    <d v="2019-04-28T00:00:00"/>
    <n v="0.42"/>
    <n v="1"/>
    <n v="6.9"/>
    <x v="0"/>
    <s v="Ruidoso"/>
    <s v="No considerar"/>
    <x v="0"/>
  </r>
  <r>
    <n v="5965198"/>
    <s v="Private Vintage L Shaped Studio"/>
    <x v="4861"/>
    <s v="Beth"/>
    <s v="658 East 7th Street"/>
    <n v="11218"/>
    <x v="1"/>
    <s v="Kensington"/>
    <n v="4063555"/>
    <n v="-7397151"/>
    <x v="1"/>
    <x v="16"/>
    <x v="2"/>
    <n v="21"/>
    <d v="2019-03-20T00:00:00"/>
    <n v="0.42"/>
    <n v="1"/>
    <n v="6.9"/>
    <x v="0"/>
    <s v="Ruidoso"/>
    <s v="Dentro del presupuesto"/>
    <x v="0"/>
  </r>
  <r>
    <n v="439750"/>
    <s v="Perfect apt. above L train Graham stop"/>
    <x v="4862"/>
    <s v="Haley"/>
    <s v="385 Humboldt Street"/>
    <n v="11211"/>
    <x v="1"/>
    <s v="Williamsburg"/>
    <n v="4071517"/>
    <n v="-7394292"/>
    <x v="0"/>
    <x v="59"/>
    <x v="34"/>
    <n v="10"/>
    <d v="2018-05-19T00:00:00"/>
    <n v="0.14000000000000001"/>
    <n v="1"/>
    <n v="6.9"/>
    <x v="0"/>
    <s v="Ruidoso"/>
    <s v="No considerar"/>
    <x v="0"/>
  </r>
  <r>
    <n v="5384643"/>
    <s v="Adorable Studio in Heart of BKLYN"/>
    <x v="4863"/>
    <s v="Madeline"/>
    <s v="187 Washington Park"/>
    <n v="11205"/>
    <x v="1"/>
    <s v="Fort Greene"/>
    <n v="4069105"/>
    <n v="-7397356"/>
    <x v="1"/>
    <x v="0"/>
    <x v="6"/>
    <n v="73"/>
    <d v="2019-06-08T00:00:00"/>
    <n v="1.39"/>
    <n v="1"/>
    <n v="6.9"/>
    <x v="0"/>
    <s v="Ruidoso"/>
    <s v="No considerar"/>
    <x v="0"/>
  </r>
  <r>
    <n v="1698334"/>
    <s v="Williamsburg off Bedford/no extra $ for 2ppl!"/>
    <x v="4864"/>
    <s v="Molly"/>
    <s v="123 South 2nd Street"/>
    <n v="11249"/>
    <x v="1"/>
    <s v="Williamsburg"/>
    <n v="407138"/>
    <n v="-7396251"/>
    <x v="0"/>
    <x v="145"/>
    <x v="6"/>
    <n v="144"/>
    <d v="2019-04-02T00:00:00"/>
    <n v="3.37"/>
    <n v="1"/>
    <n v="6.9"/>
    <x v="0"/>
    <s v="Ruidoso"/>
    <s v="No considerar"/>
    <x v="0"/>
  </r>
  <r>
    <n v="303462"/>
    <s v="Fully Furnished 1B/1BTH UWS GEM  1 YR Sublease"/>
    <x v="4865"/>
    <s v="Antonio"/>
    <s v="263 West End Avenue"/>
    <n v="10023"/>
    <x v="0"/>
    <s v="Upper West Side"/>
    <n v="4078012"/>
    <n v="-7398439"/>
    <x v="1"/>
    <x v="154"/>
    <x v="1"/>
    <n v="0"/>
    <d v="2018-12-22T00:00:00"/>
    <n v="0.02"/>
    <n v="1"/>
    <n v="5.6"/>
    <x v="0"/>
    <s v="Ruidoso"/>
    <s v="No considerar"/>
    <x v="0"/>
  </r>
  <r>
    <n v="303345"/>
    <s v="The best studio in town"/>
    <x v="4866"/>
    <s v="Ibrahima"/>
    <s v="Public School 101 141"/>
    <n v="10029"/>
    <x v="0"/>
    <s v="East Harlem"/>
    <n v="4079596"/>
    <n v="-7394463"/>
    <x v="1"/>
    <x v="11"/>
    <x v="0"/>
    <n v="51"/>
    <d v="2019-05-04T00:00:00"/>
    <n v="0.56999999999999995"/>
    <n v="1"/>
    <n v="5.6"/>
    <x v="0"/>
    <s v="Ruidoso"/>
    <s v="No considerar"/>
    <x v="0"/>
  </r>
  <r>
    <n v="4800921"/>
    <s v="Comfy 4br, 2 full baths, 3 fls, 2 living rooms"/>
    <x v="4867"/>
    <s v="Hill"/>
    <s v="105 Ainslie Street"/>
    <n v="11211"/>
    <x v="1"/>
    <s v="Williamsburg"/>
    <n v="4071262"/>
    <n v="-7395026"/>
    <x v="1"/>
    <x v="157"/>
    <x v="6"/>
    <n v="20"/>
    <d v="2019-06-23T00:00:00"/>
    <n v="3.3"/>
    <n v="1"/>
    <n v="7"/>
    <x v="0"/>
    <s v="Ruidoso"/>
    <s v="No considerar"/>
    <x v="0"/>
  </r>
  <r>
    <n v="299699"/>
    <s v="Sunny apartment  in Greenpoint"/>
    <x v="4868"/>
    <s v="Eliza"/>
    <s v="MTA - Quay Street Facility 76"/>
    <n v="11222"/>
    <x v="1"/>
    <s v="Greenpoint"/>
    <n v="4072582"/>
    <n v="-7395843"/>
    <x v="1"/>
    <x v="58"/>
    <x v="3"/>
    <n v="9"/>
    <d v="2018-04-02T00:00:00"/>
    <n v="0.1"/>
    <n v="1"/>
    <n v="6.9"/>
    <x v="0"/>
    <s v="Ruidoso"/>
    <s v="No considerar"/>
    <x v="0"/>
  </r>
  <r>
    <n v="1061337"/>
    <s v="Sunny Private BR Crown Hts Brooklyn"/>
    <x v="4869"/>
    <s v="Candace"/>
    <s v="910 Prospect Place"/>
    <n v="11213"/>
    <x v="1"/>
    <s v="Crown Heights"/>
    <n v="4067418"/>
    <n v="-7394661"/>
    <x v="0"/>
    <x v="9"/>
    <x v="1"/>
    <n v="4"/>
    <d v="2017-08-01T00:00:00"/>
    <n v="0.06"/>
    <n v="1"/>
    <n v="6.9"/>
    <x v="0"/>
    <s v="Ruidoso"/>
    <s v="No considerar"/>
    <x v="0"/>
  </r>
  <r>
    <n v="1974700"/>
    <s v="AMAZING ONE BEDROOM IN MANHATTAN"/>
    <x v="4870"/>
    <s v="Tammy"/>
    <s v="101 West 134th Street"/>
    <n v="10030"/>
    <x v="0"/>
    <s v="Harlem"/>
    <n v="4081381"/>
    <n v="-7394166"/>
    <x v="1"/>
    <x v="21"/>
    <x v="11"/>
    <n v="19"/>
    <d v="2019-07-05T00:00:00"/>
    <n v="0.3"/>
    <n v="1"/>
    <n v="5.6"/>
    <x v="0"/>
    <s v="Ruidoso"/>
    <s v="No considerar"/>
    <x v="0"/>
  </r>
  <r>
    <n v="4947515"/>
    <s v="Your Home with View in Greenpoint!"/>
    <x v="4871"/>
    <s v="Margrethe"/>
    <s v="96 India Street"/>
    <n v="11222"/>
    <x v="1"/>
    <s v="Greenpoint"/>
    <n v="4073208"/>
    <n v="-7395653"/>
    <x v="1"/>
    <x v="98"/>
    <x v="0"/>
    <n v="32"/>
    <d v="2019-06-04T00:00:00"/>
    <n v="0.6"/>
    <n v="1"/>
    <n v="6.9"/>
    <x v="0"/>
    <s v="Ruidoso"/>
    <s v="No considerar"/>
    <x v="0"/>
  </r>
  <r>
    <n v="302057"/>
    <s v="Sunny private room featured in film"/>
    <x v="4872"/>
    <s v="Alice"/>
    <s v="1104 Beverley Road"/>
    <n v="11218"/>
    <x v="1"/>
    <s v="Flatbush"/>
    <n v="4064387"/>
    <n v="-7396855"/>
    <x v="0"/>
    <x v="3"/>
    <x v="6"/>
    <n v="158"/>
    <d v="2019-01-02T00:00:00"/>
    <n v="1.77"/>
    <n v="1"/>
    <n v="6.9"/>
    <x v="0"/>
    <s v="Ruidoso"/>
    <s v="No considerar"/>
    <x v="0"/>
  </r>
  <r>
    <n v="301034"/>
    <s v="Furnished Bedroom with private half bath"/>
    <x v="4873"/>
    <s v="Ron"/>
    <s v="Chase 2195"/>
    <n v="10026"/>
    <x v="0"/>
    <s v="Harlem"/>
    <n v="4080637"/>
    <n v="-7395433"/>
    <x v="0"/>
    <x v="56"/>
    <x v="6"/>
    <n v="44"/>
    <d v="2019-06-26T00:00:00"/>
    <n v="0.49"/>
    <n v="1"/>
    <n v="5.6"/>
    <x v="0"/>
    <s v="Ruidoso"/>
    <s v="No considerar"/>
    <x v="0"/>
  </r>
  <r>
    <n v="6672812"/>
    <s v="Cozy room in light-filled apartment"/>
    <x v="4874"/>
    <s v="Ilene"/>
    <s v="895 Fulton Street"/>
    <n v="11238"/>
    <x v="1"/>
    <s v="Clinton Hill"/>
    <n v="4068385"/>
    <n v="-7396748"/>
    <x v="0"/>
    <x v="35"/>
    <x v="7"/>
    <n v="0"/>
    <d v="2015-08-13T00:00:00"/>
    <n v="0.35"/>
    <n v="1"/>
    <n v="6.9"/>
    <x v="0"/>
    <s v="Ruidoso"/>
    <s v="Dentro del presupuesto"/>
    <x v="0"/>
  </r>
  <r>
    <n v="6761717"/>
    <s v="Brooklyn Heights Brownstone Duplex"/>
    <x v="4875"/>
    <s v="Alison"/>
    <s v="185 Atlantic Avenue"/>
    <n v="11201"/>
    <x v="1"/>
    <s v="Brooklyn Heights"/>
    <n v="4069009"/>
    <n v="-7399355"/>
    <x v="1"/>
    <x v="63"/>
    <x v="0"/>
    <n v="1"/>
    <d v="2015-06-28T00:00:00"/>
    <n v="0.02"/>
    <n v="1"/>
    <n v="6.9"/>
    <x v="0"/>
    <s v="Ruidoso"/>
    <s v="No considerar"/>
    <x v="0"/>
  </r>
  <r>
    <n v="6660816"/>
    <s v="Light Filled Apartment on Tree-Lined Street"/>
    <x v="4876"/>
    <s v="Alison"/>
    <s v="Public School 44 432"/>
    <n v="11221"/>
    <x v="1"/>
    <s v="Bedford-Stuyvesant"/>
    <n v="4068657"/>
    <n v="-7394072"/>
    <x v="1"/>
    <x v="6"/>
    <x v="0"/>
    <n v="1"/>
    <d v="2016-10-06T00:00:00"/>
    <n v="0.03"/>
    <n v="1"/>
    <n v="6.9"/>
    <x v="0"/>
    <s v="Ruidoso"/>
    <s v="No considerar"/>
    <x v="0"/>
  </r>
  <r>
    <n v="2217342"/>
    <s v="1BR West Village! Landmark Building"/>
    <x v="4877"/>
    <s v="Laura And Jake"/>
    <s v="Scotch &amp; Soda 317"/>
    <n v="10014"/>
    <x v="0"/>
    <s v="West Village"/>
    <n v="4073311"/>
    <n v="-7400401"/>
    <x v="1"/>
    <x v="245"/>
    <x v="7"/>
    <n v="19"/>
    <d v="2016-07-31T00:00:00"/>
    <n v="0.31"/>
    <n v="1"/>
    <n v="5.6"/>
    <x v="0"/>
    <s v="Ruidoso"/>
    <s v="No considerar"/>
    <x v="0"/>
  </r>
  <r>
    <n v="4821786"/>
    <s v="Sunny &amp; Cozy 1 Bedroom Apartment"/>
    <x v="4878"/>
    <s v="Sophia"/>
    <s v="506 Monroe Street"/>
    <n v="11221"/>
    <x v="1"/>
    <s v="Bedford-Stuyvesant"/>
    <n v="4068675"/>
    <n v="-7393749"/>
    <x v="1"/>
    <x v="6"/>
    <x v="6"/>
    <n v="3"/>
    <d v="2015-09-18T00:00:00"/>
    <n v="0.06"/>
    <n v="1"/>
    <n v="6.9"/>
    <x v="0"/>
    <s v="Ruidoso"/>
    <s v="No considerar"/>
    <x v="0"/>
  </r>
  <r>
    <n v="4256091"/>
    <s v="Charming West Village Apartment "/>
    <x v="4879"/>
    <s v="Brandon"/>
    <s v="715 Washington Street"/>
    <n v="10014"/>
    <x v="0"/>
    <s v="West Village"/>
    <n v="4073539"/>
    <n v="-7400818"/>
    <x v="1"/>
    <x v="9"/>
    <x v="6"/>
    <n v="105"/>
    <d v="2019-05-04T00:00:00"/>
    <n v="1.88"/>
    <n v="1"/>
    <n v="5.6"/>
    <x v="0"/>
    <s v="Ruidoso"/>
    <s v="No considerar"/>
    <x v="0"/>
  </r>
  <r>
    <n v="5534962"/>
    <s v="Cozy Getaway in The â¤ of SoHo"/>
    <x v="4880"/>
    <s v="Edythe"/>
    <s v="28 Crosby Street"/>
    <n v="10013"/>
    <x v="0"/>
    <s v="SoHo"/>
    <n v="4072092"/>
    <n v="-7399966"/>
    <x v="1"/>
    <x v="28"/>
    <x v="0"/>
    <n v="58"/>
    <d v="2019-07-01T00:00:00"/>
    <n v="2.78"/>
    <n v="1"/>
    <n v="5.6"/>
    <x v="0"/>
    <s v="Ruidoso"/>
    <s v="No considerar"/>
    <x v="0"/>
  </r>
  <r>
    <n v="298759"/>
    <s v="Large Double Room  Queenbed Wifi"/>
    <x v="4881"/>
    <s v="Edward"/>
    <s v="289A Monroe Street"/>
    <n v="11216"/>
    <x v="1"/>
    <s v="Bedford-Stuyvesant"/>
    <n v="4068622"/>
    <n v="-7394675"/>
    <x v="0"/>
    <x v="55"/>
    <x v="6"/>
    <n v="93"/>
    <d v="2019-07-07T00:00:00"/>
    <n v="1.1200000000000001"/>
    <n v="1"/>
    <n v="6.9"/>
    <x v="0"/>
    <s v="Ruidoso"/>
    <s v="No considerar"/>
    <x v="0"/>
  </r>
  <r>
    <n v="507393"/>
    <s v="Ready private furnished room w/Wifi"/>
    <x v="4881"/>
    <s v="Edward"/>
    <s v="820 Marcy Avenue"/>
    <n v="11216"/>
    <x v="1"/>
    <s v="Bedford-Stuyvesant"/>
    <n v="4068549"/>
    <n v="-7394724"/>
    <x v="0"/>
    <x v="16"/>
    <x v="6"/>
    <n v="46"/>
    <d v="2019-05-27T00:00:00"/>
    <n v="0.54"/>
    <n v="1"/>
    <n v="6.9"/>
    <x v="0"/>
    <s v="Ruidoso"/>
    <s v="No considerar"/>
    <x v="0"/>
  </r>
  <r>
    <n v="483414"/>
    <s v="Best double Room all included wifi"/>
    <x v="4881"/>
    <s v="Edward"/>
    <s v="255 Monroe Street"/>
    <n v="11216"/>
    <x v="1"/>
    <s v="Bedford-Stuyvesant"/>
    <n v="4068586"/>
    <n v="-7394837"/>
    <x v="0"/>
    <x v="59"/>
    <x v="6"/>
    <n v="22"/>
    <d v="2019-05-20T00:00:00"/>
    <n v="0.26"/>
    <n v="1"/>
    <n v="6.9"/>
    <x v="0"/>
    <s v="Ruidoso"/>
    <s v="No considerar"/>
    <x v="0"/>
  </r>
  <r>
    <n v="4098814"/>
    <s v="Private Single Room"/>
    <x v="4881"/>
    <s v="Edward"/>
    <s v="468 Gates Avenue"/>
    <n v="11216"/>
    <x v="1"/>
    <s v="Bedford-Stuyvesant"/>
    <n v="4068641"/>
    <n v="-7394735"/>
    <x v="0"/>
    <x v="55"/>
    <x v="6"/>
    <n v="29"/>
    <d v="2019-05-05T00:00:00"/>
    <n v="0.5"/>
    <n v="1"/>
    <n v="6.9"/>
    <x v="0"/>
    <s v="Ruidoso"/>
    <s v="No considerar"/>
    <x v="0"/>
  </r>
  <r>
    <n v="4325329"/>
    <s v="Charming Brownstone Apt Steps from Central Park!"/>
    <x v="4882"/>
    <s v="Madeline"/>
    <s v="14 West 88th Street"/>
    <n v="10024"/>
    <x v="0"/>
    <s v="Upper West Side"/>
    <n v="4078667"/>
    <n v="-7396924"/>
    <x v="1"/>
    <x v="17"/>
    <x v="6"/>
    <n v="56"/>
    <d v="2019-06-28T00:00:00"/>
    <n v="0.98"/>
    <n v="1"/>
    <n v="5.6"/>
    <x v="0"/>
    <s v="Ruidoso"/>
    <s v="No considerar"/>
    <x v="0"/>
  </r>
  <r>
    <n v="1256768"/>
    <s v="Beautiful Park Slope apt w garden"/>
    <x v="4883"/>
    <s v="Lenny"/>
    <s v="315 6th Street"/>
    <n v="11215"/>
    <x v="1"/>
    <s v="Park Slope"/>
    <n v="4067157"/>
    <n v="-739852"/>
    <x v="1"/>
    <x v="18"/>
    <x v="7"/>
    <n v="42"/>
    <d v="2019-07-01T00:00:00"/>
    <n v="0.61"/>
    <n v="1"/>
    <n v="6.9"/>
    <x v="0"/>
    <s v="Ruidoso"/>
    <s v="No considerar"/>
    <x v="0"/>
  </r>
  <r>
    <n v="298073"/>
    <s v="Bright, Airy Williamsburg Apt"/>
    <x v="4884"/>
    <s v="Irina"/>
    <s v="173 North 5th Street"/>
    <n v="11211"/>
    <x v="1"/>
    <s v="Williamsburg"/>
    <n v="4071629"/>
    <n v="-7395786"/>
    <x v="1"/>
    <x v="58"/>
    <x v="12"/>
    <n v="23"/>
    <d v="2016-11-08T00:00:00"/>
    <n v="0.25"/>
    <n v="1"/>
    <n v="6.9"/>
    <x v="0"/>
    <s v="Ruidoso"/>
    <s v="No considerar"/>
    <x v="0"/>
  </r>
  <r>
    <n v="859023"/>
    <s v="Charming Artist's Home in Brooklyn"/>
    <x v="4885"/>
    <s v="Erica"/>
    <s v="231 11th Street"/>
    <n v="11215"/>
    <x v="1"/>
    <s v="Gowanus"/>
    <n v="4066958"/>
    <n v="-7398998"/>
    <x v="1"/>
    <x v="197"/>
    <x v="6"/>
    <n v="22"/>
    <d v="2018-10-27T00:00:00"/>
    <n v="0.28999999999999998"/>
    <n v="1"/>
    <n v="6.9"/>
    <x v="0"/>
    <s v="Ruidoso"/>
    <s v="No considerar"/>
    <x v="0"/>
  </r>
  <r>
    <n v="2106706"/>
    <s v="Large Bright Room, East Village Apt"/>
    <x v="4886"/>
    <s v="Seth"/>
    <s v="St. George's Church 30"/>
    <n v="10003"/>
    <x v="0"/>
    <s v="East Village"/>
    <n v="4072859"/>
    <n v="-7398957"/>
    <x v="0"/>
    <x v="61"/>
    <x v="1"/>
    <n v="0"/>
    <d v="2019-01-03T00:00:00"/>
    <n v="0.27"/>
    <n v="1"/>
    <n v="5.6"/>
    <x v="0"/>
    <s v="Ruidoso"/>
    <s v="No considerar"/>
    <x v="0"/>
  </r>
  <r>
    <n v="2268845"/>
    <s v="Super Apt for Superbowl"/>
    <x v="4887"/>
    <s v="Jim"/>
    <s v="210 East 33rd Street"/>
    <n v="10016"/>
    <x v="0"/>
    <s v="Kips Bay"/>
    <n v="4074438"/>
    <n v="-7397744"/>
    <x v="1"/>
    <x v="113"/>
    <x v="1"/>
    <n v="0"/>
    <d v="2017-07-01T00:00:00"/>
    <n v="0.02"/>
    <n v="1"/>
    <n v="5.7"/>
    <x v="0"/>
    <s v="Ruidoso"/>
    <s v="No considerar"/>
    <x v="0"/>
  </r>
  <r>
    <n v="464231"/>
    <s v="Large Room w/ Private Entrance"/>
    <x v="4888"/>
    <s v="Jacques"/>
    <s v="237A Clifton Place"/>
    <n v="11205"/>
    <x v="1"/>
    <s v="Bedford-Stuyvesant"/>
    <n v="4068905"/>
    <n v="-739541"/>
    <x v="0"/>
    <x v="70"/>
    <x v="7"/>
    <n v="2"/>
    <d v="2012-05-29T00:00:00"/>
    <n v="0.02"/>
    <n v="1"/>
    <n v="6.9"/>
    <x v="0"/>
    <s v="Ruidoso"/>
    <s v="No considerar"/>
    <x v="0"/>
  </r>
  <r>
    <n v="296717"/>
    <s v="Cozy Corner, Bedford Ave  Brooklyn!"/>
    <x v="4888"/>
    <s v="Jacques"/>
    <s v="254 Clifton Place"/>
    <n v="11216"/>
    <x v="1"/>
    <s v="Bedford-Stuyvesant"/>
    <n v="4068855"/>
    <n v="-7395405"/>
    <x v="0"/>
    <x v="59"/>
    <x v="2"/>
    <n v="18"/>
    <d v="2018-10-10T00:00:00"/>
    <n v="0.2"/>
    <n v="1"/>
    <n v="6.9"/>
    <x v="0"/>
    <s v="Ruidoso"/>
    <s v="No considerar"/>
    <x v="0"/>
  </r>
  <r>
    <n v="453317"/>
    <s v="Large Room w/ Private Entrance"/>
    <x v="4888"/>
    <s v="Jacques"/>
    <s v="256 Clifton Place"/>
    <n v="11216"/>
    <x v="1"/>
    <s v="Bedford-Stuyvesant"/>
    <n v="4068881"/>
    <n v="-7395405"/>
    <x v="0"/>
    <x v="36"/>
    <x v="18"/>
    <n v="6"/>
    <d v="2013-11-01T00:00:00"/>
    <n v="7.0000000000000007E-2"/>
    <n v="1"/>
    <n v="6.9"/>
    <x v="0"/>
    <s v="Ruidoso"/>
    <s v="No considerar"/>
    <x v="0"/>
  </r>
  <r>
    <n v="296658"/>
    <s v="Sublet in Brooklyn/Lefferts Gardens"/>
    <x v="4889"/>
    <s v="Glenn"/>
    <s v="1015 Washington Avenue"/>
    <n v="11225"/>
    <x v="1"/>
    <s v="Crown Heights"/>
    <n v="4066469"/>
    <n v="-7396091"/>
    <x v="0"/>
    <x v="310"/>
    <x v="2"/>
    <n v="2"/>
    <d v="2017-09-21T00:00:00"/>
    <n v="0.09"/>
    <n v="1"/>
    <n v="6.9"/>
    <x v="0"/>
    <s v="Ruidoso"/>
    <s v="Dentro del presupuesto"/>
    <x v="0"/>
  </r>
  <r>
    <n v="3812133"/>
    <s v="Sunny, Central, Quiet, UWS, 72&amp;Bway"/>
    <x v="4890"/>
    <s v="Gs"/>
    <s v="Manhattan Community Board 7 Manhattan"/>
    <n v="10281"/>
    <x v="0"/>
    <s v="Upper West Side"/>
    <n v="4077885"/>
    <n v="-7398178"/>
    <x v="1"/>
    <x v="38"/>
    <x v="7"/>
    <n v="0"/>
    <d v="2015-11-11T00:00:00"/>
    <n v="0.17"/>
    <n v="1"/>
    <n v="5.6"/>
    <x v="0"/>
    <s v="Ruidoso"/>
    <s v="No considerar"/>
    <x v="0"/>
  </r>
  <r>
    <n v="774791"/>
    <s v="Very clean bed room in queens NYC"/>
    <x v="4891"/>
    <s v="Weiwei"/>
    <s v="Newport Apartments 42-65"/>
    <n v="11355"/>
    <x v="2"/>
    <s v="Flushing"/>
    <n v="4075612"/>
    <n v="-7382517"/>
    <x v="0"/>
    <x v="59"/>
    <x v="6"/>
    <n v="31"/>
    <d v="2018-06-28T00:00:00"/>
    <n v="0.53"/>
    <n v="5"/>
    <n v="6.24"/>
    <x v="0"/>
    <s v="Ruidoso"/>
    <s v="No considerar"/>
    <x v="0"/>
  </r>
  <r>
    <n v="6304803"/>
    <s v="Bright and airy Brooklyn townhouse"/>
    <x v="4892"/>
    <s v="Jon"/>
    <s v="Honey Nail Salon 490"/>
    <n v="11205"/>
    <x v="1"/>
    <s v="Clinton Hill"/>
    <n v="4069322"/>
    <n v="-7396554"/>
    <x v="1"/>
    <x v="111"/>
    <x v="6"/>
    <n v="1"/>
    <d v="2016-05-07T00:00:00"/>
    <n v="0.03"/>
    <n v="1"/>
    <n v="6.9"/>
    <x v="0"/>
    <s v="Ruidoso"/>
    <s v="No considerar"/>
    <x v="0"/>
  </r>
  <r>
    <n v="494937"/>
    <s v="The SoHo Loft - Huge Penthouse - 1,200 sqft"/>
    <x v="4893"/>
    <s v="Jean-Marie"/>
    <s v="Soho Mews 311"/>
    <n v="10013"/>
    <x v="0"/>
    <s v="SoHo"/>
    <n v="4072162"/>
    <n v="-7400414"/>
    <x v="1"/>
    <x v="17"/>
    <x v="6"/>
    <n v="63"/>
    <d v="2019-07-07T00:00:00"/>
    <n v="0.76"/>
    <n v="1"/>
    <n v="5.7"/>
    <x v="0"/>
    <s v="Ruidoso"/>
    <s v="No considerar"/>
    <x v="0"/>
  </r>
  <r>
    <n v="295379"/>
    <s v="Have Whole Apt! Prime Williamsburg!"/>
    <x v="4894"/>
    <s v="Ric"/>
    <s v="235 Kent Avenue"/>
    <n v="11249"/>
    <x v="1"/>
    <s v="Williamsburg"/>
    <n v="4071685"/>
    <n v="-7396573"/>
    <x v="1"/>
    <x v="12"/>
    <x v="1"/>
    <n v="73"/>
    <d v="2019-06-19T00:00:00"/>
    <n v="0.89"/>
    <n v="1"/>
    <n v="6.9"/>
    <x v="0"/>
    <s v="Ruidoso"/>
    <s v="No considerar"/>
    <x v="0"/>
  </r>
  <r>
    <n v="1987371"/>
    <s v="Williamsburg, prime loction, Brooklyn private room"/>
    <x v="4895"/>
    <s v="Christina"/>
    <s v="Cafe Mogador 133"/>
    <n v="11249"/>
    <x v="1"/>
    <s v="Williamsburg"/>
    <n v="4071971"/>
    <n v="-7395998"/>
    <x v="0"/>
    <x v="64"/>
    <x v="0"/>
    <n v="176"/>
    <d v="2019-06-21T00:00:00"/>
    <n v="2.63"/>
    <n v="1"/>
    <n v="6.9"/>
    <x v="0"/>
    <s v="Ruidoso"/>
    <s v="No considerar"/>
    <x v="0"/>
  </r>
  <r>
    <n v="294717"/>
    <s v="Modern apartment w/ gorgeous view"/>
    <x v="4896"/>
    <s v="Marissa"/>
    <s v="175 Borinquen Place"/>
    <n v="11211"/>
    <x v="1"/>
    <s v="Williamsburg"/>
    <n v="4071095"/>
    <n v="-7395239"/>
    <x v="0"/>
    <x v="0"/>
    <x v="0"/>
    <n v="17"/>
    <d v="2015-05-20T00:00:00"/>
    <n v="0.19"/>
    <n v="1"/>
    <n v="6.9"/>
    <x v="0"/>
    <s v="Ruidoso"/>
    <s v="No considerar"/>
    <x v="0"/>
  </r>
  <r>
    <n v="591135"/>
    <s v="Awesome Place! Amazing Location!!!"/>
    <x v="4897"/>
    <s v="T"/>
    <s v="130 Crosby Street"/>
    <n v="10012"/>
    <x v="0"/>
    <s v="SoHo"/>
    <n v="4072466"/>
    <n v="-7399632"/>
    <x v="0"/>
    <x v="0"/>
    <x v="1"/>
    <n v="132"/>
    <d v="2019-06-05T00:00:00"/>
    <n v="1.75"/>
    <n v="1"/>
    <n v="5.6"/>
    <x v="0"/>
    <s v="Ruidoso"/>
    <s v="No considerar"/>
    <x v="0"/>
  </r>
  <r>
    <n v="2410819"/>
    <s v="In the heart of the East Village"/>
    <x v="4898"/>
    <s v="Anoop"/>
    <s v="516 East 13th Street"/>
    <n v="10009"/>
    <x v="0"/>
    <s v="East Village"/>
    <n v="4072916"/>
    <n v="-7398022"/>
    <x v="0"/>
    <x v="0"/>
    <x v="0"/>
    <n v="13"/>
    <d v="2017-06-26T00:00:00"/>
    <n v="0.34"/>
    <n v="1"/>
    <n v="5.6"/>
    <x v="0"/>
    <s v="Ruidoso"/>
    <s v="No considerar"/>
    <x v="0"/>
  </r>
  <r>
    <n v="1983188"/>
    <s v="1BR near Columbia / Central Park"/>
    <x v="4899"/>
    <s v="Jose"/>
    <s v="17 West 106th Street"/>
    <n v="10025"/>
    <x v="0"/>
    <s v="Upper West Side"/>
    <n v="4079859"/>
    <n v="-7396078"/>
    <x v="0"/>
    <x v="123"/>
    <x v="0"/>
    <n v="38"/>
    <d v="2019-06-26T00:00:00"/>
    <n v="0.59"/>
    <n v="1"/>
    <n v="5.6"/>
    <x v="0"/>
    <s v="Ruidoso"/>
    <s v="No considerar"/>
    <x v="0"/>
  </r>
  <r>
    <n v="294239"/>
    <s v="NYC Summer Getaway | Full Home 2BR"/>
    <x v="4900"/>
    <s v="Carmen"/>
    <s v="31-28 29th Street"/>
    <n v="11106"/>
    <x v="2"/>
    <s v="Astoria"/>
    <n v="4076444"/>
    <n v="-7392607"/>
    <x v="1"/>
    <x v="202"/>
    <x v="0"/>
    <n v="7"/>
    <d v="2017-04-18T00:00:00"/>
    <n v="0.08"/>
    <n v="5"/>
    <n v="6.24"/>
    <x v="0"/>
    <s v="Ruidoso"/>
    <s v="No considerar"/>
    <x v="0"/>
  </r>
  <r>
    <n v="292266"/>
    <s v="Sunny and spacious bedroom"/>
    <x v="4901"/>
    <s v="Urszula"/>
    <s v="360 Irving Avenue"/>
    <n v="11237"/>
    <x v="1"/>
    <s v="Bushwick"/>
    <n v="4069755"/>
    <n v="-7391187"/>
    <x v="0"/>
    <x v="24"/>
    <x v="14"/>
    <n v="17"/>
    <d v="2019-04-01T00:00:00"/>
    <n v="0.19"/>
    <n v="1"/>
    <n v="6.9"/>
    <x v="0"/>
    <s v="Ruidoso"/>
    <s v="Dentro del presupuesto"/>
    <x v="0"/>
  </r>
  <r>
    <n v="1844088"/>
    <s v="Renovated Studio Midtown East"/>
    <x v="4902"/>
    <s v="Evan &amp; Maria"/>
    <s v="General Douglas MacArthur Plaza Turtle Bay"/>
    <n v="10158"/>
    <x v="0"/>
    <s v="Midtown"/>
    <n v="407525"/>
    <n v="-7396492"/>
    <x v="1"/>
    <x v="73"/>
    <x v="3"/>
    <n v="130"/>
    <d v="2019-05-31T00:00:00"/>
    <n v="1.92"/>
    <n v="1"/>
    <n v="5.6"/>
    <x v="0"/>
    <s v="Ruidoso"/>
    <s v="No considerar"/>
    <x v="0"/>
  </r>
  <r>
    <n v="4537297"/>
    <s v="Rosa B Private Apartment! Quiet and Safe Area."/>
    <x v="4903"/>
    <s v="Eddie"/>
    <s v="62-52 Wetherole Street"/>
    <n v="11374"/>
    <x v="2"/>
    <s v="Rego Park"/>
    <n v="4072937"/>
    <n v="-7386804"/>
    <x v="1"/>
    <x v="65"/>
    <x v="7"/>
    <n v="53"/>
    <d v="2019-06-25T00:00:00"/>
    <n v="0.94"/>
    <n v="5"/>
    <n v="6.24"/>
    <x v="0"/>
    <s v="Ruidoso"/>
    <s v="Dentro del presupuesto"/>
    <x v="0"/>
  </r>
  <r>
    <n v="5392517"/>
    <s v="A Spacious Private Peaceful Studio"/>
    <x v="4904"/>
    <s v="Sayam"/>
    <s v="585 Park Place"/>
    <n v="11238"/>
    <x v="1"/>
    <s v="Crown Heights"/>
    <n v="4067494"/>
    <n v="-7395841"/>
    <x v="1"/>
    <x v="65"/>
    <x v="5"/>
    <n v="2"/>
    <d v="2015-10-31T00:00:00"/>
    <n v="0.04"/>
    <n v="1"/>
    <n v="6.9"/>
    <x v="0"/>
    <s v="Ruidoso"/>
    <s v="Dentro del presupuesto"/>
    <x v="0"/>
  </r>
  <r>
    <n v="4869988"/>
    <s v="Private Room - 2 blocks from Central Park"/>
    <x v="4905"/>
    <s v="Leandro"/>
    <s v="East 109th Street East Harlem"/>
    <n v="10029"/>
    <x v="0"/>
    <s v="East Harlem"/>
    <n v="407951"/>
    <n v="-7394716"/>
    <x v="0"/>
    <x v="49"/>
    <x v="6"/>
    <n v="88"/>
    <d v="2019-05-27T00:00:00"/>
    <n v="2.0299999999999998"/>
    <n v="1"/>
    <n v="5.6"/>
    <x v="0"/>
    <s v="Ruidoso"/>
    <s v="No considerar"/>
    <x v="0"/>
  </r>
  <r>
    <n v="707736"/>
    <s v="Brand New 2-Level 2-Bedroom Condo"/>
    <x v="4906"/>
    <s v="Jeff"/>
    <s v="155 West 123rd Street"/>
    <n v="10027"/>
    <x v="0"/>
    <s v="Harlem"/>
    <n v="4080748"/>
    <n v="-7394869"/>
    <x v="1"/>
    <x v="61"/>
    <x v="0"/>
    <n v="6"/>
    <d v="2019-05-24T00:00:00"/>
    <n v="0.09"/>
    <n v="1"/>
    <n v="5.6"/>
    <x v="0"/>
    <s v="Ruidoso"/>
    <s v="No considerar"/>
    <x v="0"/>
  </r>
  <r>
    <n v="5477876"/>
    <s v="Stylish Greenpoint Gem"/>
    <x v="4907"/>
    <s v="Vanessa &amp; Christian"/>
    <s v="153 Green Street"/>
    <n v="11222"/>
    <x v="1"/>
    <s v="Greenpoint"/>
    <n v="4073406"/>
    <n v="-7395551"/>
    <x v="1"/>
    <x v="39"/>
    <x v="0"/>
    <n v="17"/>
    <d v="2019-06-08T00:00:00"/>
    <n v="0.32"/>
    <n v="1"/>
    <n v="6.9"/>
    <x v="0"/>
    <s v="Ruidoso"/>
    <s v="No considerar"/>
    <x v="0"/>
  </r>
  <r>
    <n v="289995"/>
    <s v="Zen Minimalist w/Garden- Bedford L Stop"/>
    <x v="4908"/>
    <s v="Pia"/>
    <s v="Greenpoint / McCarren Park Greenmarket Union Avenue"/>
    <n v="11211"/>
    <x v="1"/>
    <s v="Greenpoint"/>
    <n v="4071947"/>
    <n v="-7395252"/>
    <x v="1"/>
    <x v="21"/>
    <x v="3"/>
    <n v="46"/>
    <d v="2019-06-23T00:00:00"/>
    <n v="0.52"/>
    <n v="1"/>
    <n v="6.9"/>
    <x v="0"/>
    <s v="Ruidoso"/>
    <s v="No considerar"/>
    <x v="0"/>
  </r>
  <r>
    <n v="3012871"/>
    <s v="Williamsburg Luxury Apton Bedford"/>
    <x v="4909"/>
    <s v="Neomi"/>
    <s v="197 North 8th Street"/>
    <n v="11211"/>
    <x v="1"/>
    <s v="Williamsburg"/>
    <n v="4071756"/>
    <n v="-7395579"/>
    <x v="1"/>
    <x v="47"/>
    <x v="21"/>
    <n v="23"/>
    <d v="2019-04-21T00:00:00"/>
    <n v="0.38"/>
    <n v="1"/>
    <n v="6.9"/>
    <x v="0"/>
    <s v="Ruidoso"/>
    <s v="No considerar"/>
    <x v="0"/>
  </r>
  <r>
    <n v="6410924"/>
    <s v="Quiet Bedroom in Large Charming Apt"/>
    <x v="4910"/>
    <s v="Phi Lee"/>
    <s v="593 Flatbush Avenue"/>
    <n v="11225"/>
    <x v="1"/>
    <s v="Prospect-Lefferts Gardens"/>
    <n v="4065901"/>
    <n v="-7396045"/>
    <x v="0"/>
    <x v="75"/>
    <x v="0"/>
    <n v="0"/>
    <d v="2019-07-03T00:00:00"/>
    <n v="0.02"/>
    <n v="1"/>
    <n v="6.9"/>
    <x v="0"/>
    <s v="Ruidoso"/>
    <s v="No considerar"/>
    <x v="0"/>
  </r>
  <r>
    <n v="4588273"/>
    <s v="UWS Penthouse, Amazing Deck"/>
    <x v="4911"/>
    <s v="Adrienne"/>
    <s v="117 West 74th Street"/>
    <n v="10023"/>
    <x v="0"/>
    <s v="Upper West Side"/>
    <n v="4077926"/>
    <n v="-7397877"/>
    <x v="1"/>
    <x v="41"/>
    <x v="11"/>
    <n v="7"/>
    <d v="2015-06-18T00:00:00"/>
    <n v="0.13"/>
    <n v="1"/>
    <n v="5.6"/>
    <x v="0"/>
    <s v="Ruidoso"/>
    <s v="No considerar"/>
    <x v="0"/>
  </r>
  <r>
    <n v="3469171"/>
    <s v="Red Hook Prime 1 BR Priv. Garden 3 blks NYC Ferry"/>
    <x v="4912"/>
    <s v="Tom"/>
    <s v="179 Dikeman Street"/>
    <n v="11231"/>
    <x v="1"/>
    <s v="Red Hook"/>
    <n v="4067851"/>
    <n v="-7401591"/>
    <x v="1"/>
    <x v="129"/>
    <x v="1"/>
    <n v="169"/>
    <d v="2019-06-24T00:00:00"/>
    <n v="2.8"/>
    <n v="1"/>
    <n v="6.9"/>
    <x v="0"/>
    <s v="Ruidoso"/>
    <s v="No considerar"/>
    <x v="0"/>
  </r>
  <r>
    <n v="2043060"/>
    <s v="Clean, spacious entire 1br in NYC!"/>
    <x v="4913"/>
    <s v="Andrey"/>
    <s v="Rayâ€™s Pizza 7th Avenue"/>
    <n v="10019"/>
    <x v="0"/>
    <s v="Midtown"/>
    <n v="4076326"/>
    <n v="-7398165"/>
    <x v="1"/>
    <x v="140"/>
    <x v="2"/>
    <n v="37"/>
    <d v="2019-06-09T00:00:00"/>
    <n v="0.55000000000000004"/>
    <n v="1"/>
    <n v="5.7"/>
    <x v="0"/>
    <s v="Ruidoso"/>
    <s v="No considerar"/>
    <x v="0"/>
  </r>
  <r>
    <n v="287839"/>
    <s v="Cozy, beautiful doormen studio-"/>
    <x v="4914"/>
    <s v="Hibo"/>
    <s v="Tristram W. Metcalf Hall University Plaza"/>
    <n v="11227"/>
    <x v="1"/>
    <s v="Fort Greene"/>
    <n v="4069018"/>
    <n v="-7398107"/>
    <x v="1"/>
    <x v="91"/>
    <x v="0"/>
    <n v="35"/>
    <d v="2019-06-27T00:00:00"/>
    <n v="0.4"/>
    <n v="1"/>
    <n v="6.9"/>
    <x v="0"/>
    <s v="Ruidoso"/>
    <s v="No considerar"/>
    <x v="0"/>
  </r>
  <r>
    <n v="518566"/>
    <s v="Gorgeous, charming Upper East private room"/>
    <x v="4915"/>
    <s v="Andrea"/>
    <s v="Green Cart East 74th Street"/>
    <n v="10021"/>
    <x v="0"/>
    <s v="Upper East Side"/>
    <n v="4077108"/>
    <n v="-7395967"/>
    <x v="0"/>
    <x v="145"/>
    <x v="0"/>
    <n v="10"/>
    <d v="2019-05-15T00:00:00"/>
    <n v="0.13"/>
    <n v="1"/>
    <n v="5.6"/>
    <x v="0"/>
    <s v="Ruidoso"/>
    <s v="No considerar"/>
    <x v="0"/>
  </r>
  <r>
    <n v="287845"/>
    <s v="Carroll Gardens Gem-2BD with Garden"/>
    <x v="4916"/>
    <s v="Paul &amp; Ewa"/>
    <s v="285 President Street"/>
    <n v="11231"/>
    <x v="1"/>
    <s v="Carroll Gardens"/>
    <n v="4068128"/>
    <n v="-7399522"/>
    <x v="1"/>
    <x v="31"/>
    <x v="20"/>
    <n v="121"/>
    <d v="2019-07-01T00:00:00"/>
    <n v="1.33"/>
    <n v="1"/>
    <n v="6.9"/>
    <x v="0"/>
    <s v="Ruidoso"/>
    <s v="No considerar"/>
    <x v="0"/>
  </r>
  <r>
    <n v="2941297"/>
    <s v="Full 1 bedroom Apt in GREAT Locale"/>
    <x v="4917"/>
    <s v="Zuben"/>
    <s v="206 West 15th Street"/>
    <n v="10011"/>
    <x v="0"/>
    <s v="Chelsea"/>
    <n v="4073936"/>
    <n v="-7399965"/>
    <x v="1"/>
    <x v="41"/>
    <x v="0"/>
    <n v="6"/>
    <d v="2016-05-06T00:00:00"/>
    <n v="0.1"/>
    <n v="1"/>
    <n v="5.6"/>
    <x v="0"/>
    <s v="Ruidoso"/>
    <s v="No considerar"/>
    <x v="0"/>
  </r>
  <r>
    <n v="293837"/>
    <s v="Big Apt for Funky Art /Music Lovers, Outdoor Patio"/>
    <x v="4918"/>
    <s v="Olly"/>
    <s v="145 Montrose Avenue"/>
    <n v="11206"/>
    <x v="1"/>
    <s v="Williamsburg"/>
    <n v="4070736"/>
    <n v="-7394331"/>
    <x v="1"/>
    <x v="193"/>
    <x v="3"/>
    <n v="54"/>
    <d v="2019-06-11T00:00:00"/>
    <n v="0.66"/>
    <n v="1"/>
    <n v="6.9"/>
    <x v="0"/>
    <s v="Ruidoso"/>
    <s v="No considerar"/>
    <x v="0"/>
  </r>
  <r>
    <n v="287481"/>
    <s v="Bright Loft Apt w Skylight in Wburg"/>
    <x v="4918"/>
    <s v="Olly"/>
    <s v="159 Meserole Street"/>
    <n v="11206"/>
    <x v="1"/>
    <s v="Williamsburg"/>
    <n v="4070839"/>
    <n v="-7394289"/>
    <x v="1"/>
    <x v="61"/>
    <x v="13"/>
    <n v="66"/>
    <d v="2019-05-01T00:00:00"/>
    <n v="0.72"/>
    <n v="1"/>
    <n v="6.9"/>
    <x v="0"/>
    <s v="Ruidoso"/>
    <s v="No considerar"/>
    <x v="0"/>
  </r>
  <r>
    <n v="287417"/>
    <s v="HOT SPOT FOR 20 AND 30 SOMETHING'S"/>
    <x v="4919"/>
    <s v="Yvette"/>
    <s v="377 Chauncey Street"/>
    <n v="11233"/>
    <x v="1"/>
    <s v="Bedford-Stuyvesant"/>
    <n v="4068174"/>
    <n v="-7391921"/>
    <x v="1"/>
    <x v="111"/>
    <x v="6"/>
    <n v="40"/>
    <d v="2019-06-23T00:00:00"/>
    <n v="0.68"/>
    <n v="1"/>
    <n v="6.9"/>
    <x v="0"/>
    <s v="Ruidoso"/>
    <s v="No considerar"/>
    <x v="0"/>
  </r>
  <r>
    <n v="287408"/>
    <s v="Lovely Hell's Kitchen Studio..."/>
    <x v="4920"/>
    <s v="Carey"/>
    <s v="417 West 46th Street"/>
    <n v="10036"/>
    <x v="0"/>
    <s v="Hell's Kitchen"/>
    <n v="4076147"/>
    <n v="-7399152"/>
    <x v="1"/>
    <x v="47"/>
    <x v="6"/>
    <n v="72"/>
    <d v="2018-07-31T00:00:00"/>
    <n v="0.82"/>
    <n v="1"/>
    <n v="5.6"/>
    <x v="0"/>
    <s v="Ruidoso"/>
    <s v="No considerar"/>
    <x v="0"/>
  </r>
  <r>
    <n v="483485"/>
    <s v="Downtown Full Floor Loft"/>
    <x v="4921"/>
    <s v="Wallace"/>
    <s v="Millenium Park Park Row"/>
    <n v="10007"/>
    <x v="0"/>
    <s v="Civic Center"/>
    <n v="4071164"/>
    <n v="-7400774"/>
    <x v="1"/>
    <x v="340"/>
    <x v="6"/>
    <n v="319"/>
    <d v="2019-07-02T00:00:00"/>
    <n v="3.78"/>
    <n v="1"/>
    <n v="5.6"/>
    <x v="0"/>
    <s v="Ruidoso"/>
    <s v="No considerar"/>
    <x v="0"/>
  </r>
  <r>
    <n v="286838"/>
    <s v="Private Room in Brownstone"/>
    <x v="4922"/>
    <s v="Karin"/>
    <s v="370 West 120th Street"/>
    <n v="10026"/>
    <x v="0"/>
    <s v="Harlem"/>
    <n v="4080748"/>
    <n v="-7395589"/>
    <x v="0"/>
    <x v="86"/>
    <x v="6"/>
    <n v="101"/>
    <d v="2015-10-31T00:00:00"/>
    <n v="1.1000000000000001"/>
    <n v="1"/>
    <n v="5.6"/>
    <x v="0"/>
    <s v="Ruidoso"/>
    <s v="No considerar"/>
    <x v="0"/>
  </r>
  <r>
    <n v="286662"/>
    <s v="Charming Brooklyn Studio"/>
    <x v="4923"/>
    <s v="Erika"/>
    <s v="671 Lincoln Place"/>
    <n v="11216"/>
    <x v="1"/>
    <s v="Crown Heights"/>
    <n v="4067106"/>
    <n v="-7395463"/>
    <x v="1"/>
    <x v="7"/>
    <x v="0"/>
    <n v="238"/>
    <d v="2019-07-02T00:00:00"/>
    <n v="2.6"/>
    <n v="1"/>
    <n v="6.9"/>
    <x v="0"/>
    <s v="Ruidoso"/>
    <s v="No considerar"/>
    <x v="0"/>
  </r>
  <r>
    <n v="501693"/>
    <s v="Room w/pvt bathroom on Central Park"/>
    <x v="4924"/>
    <s v="Patrick"/>
    <s v="Central Park View 415"/>
    <n v="10025"/>
    <x v="0"/>
    <s v="Upper West Side"/>
    <n v="407952"/>
    <n v="-739624"/>
    <x v="0"/>
    <x v="65"/>
    <x v="1"/>
    <n v="280"/>
    <d v="2019-06-23T00:00:00"/>
    <n v="3.51"/>
    <n v="1"/>
    <n v="5.6"/>
    <x v="0"/>
    <s v="Ruidoso"/>
    <s v="No considerar"/>
    <x v="0"/>
  </r>
  <r>
    <n v="6748933"/>
    <s v="Cozy 1 BR in ideal location"/>
    <x v="4925"/>
    <s v="Amanda"/>
    <s v="Grand Chelsea West 17th Street"/>
    <n v="10011"/>
    <x v="0"/>
    <s v="Chelsea"/>
    <n v="4074121"/>
    <n v="-7400122"/>
    <x v="1"/>
    <x v="8"/>
    <x v="13"/>
    <n v="2"/>
    <d v="2017-06-26T00:00:00"/>
    <n v="0.04"/>
    <n v="1"/>
    <n v="5.6"/>
    <x v="0"/>
    <s v="Ruidoso"/>
    <s v="No considerar"/>
    <x v="0"/>
  </r>
  <r>
    <n v="292047"/>
    <s v="Gorgeous pvt room in West Village"/>
    <x v="4926"/>
    <s v="Alejandra"/>
    <s v="347 West 4th Street"/>
    <n v="10014"/>
    <x v="0"/>
    <s v="West Village"/>
    <n v="4073908"/>
    <n v="-7400378"/>
    <x v="0"/>
    <x v="57"/>
    <x v="0"/>
    <n v="209"/>
    <d v="2019-07-04T00:00:00"/>
    <n v="2.38"/>
    <n v="1"/>
    <n v="5.6"/>
    <x v="0"/>
    <s v="Ruidoso"/>
    <s v="No considerar"/>
    <x v="0"/>
  </r>
  <r>
    <n v="285716"/>
    <s v="Great spacious room by the L train!"/>
    <x v="4927"/>
    <s v="Anamaria"/>
    <s v="305 Woodbine Street"/>
    <n v="11237"/>
    <x v="1"/>
    <s v="Bushwick"/>
    <n v="4069657"/>
    <n v="-739129"/>
    <x v="0"/>
    <x v="76"/>
    <x v="5"/>
    <n v="5"/>
    <d v="2013-09-11T00:00:00"/>
    <n v="0.06"/>
    <n v="1"/>
    <n v="6.9"/>
    <x v="0"/>
    <s v="Ruidoso"/>
    <s v="Dentro del presupuesto"/>
    <x v="0"/>
  </r>
  <r>
    <n v="739815"/>
    <s v="Cozy Private Room in LIC"/>
    <x v="4928"/>
    <s v="Sol"/>
    <s v="Marriott Courtyard Queens Plaza North"/>
    <n v="11101"/>
    <x v="2"/>
    <s v="Long Island City"/>
    <n v="4074975"/>
    <n v="-7393688"/>
    <x v="0"/>
    <x v="59"/>
    <x v="7"/>
    <n v="39"/>
    <d v="2019-06-25T00:00:00"/>
    <n v="0.48"/>
    <n v="5"/>
    <n v="6.24"/>
    <x v="0"/>
    <s v="Ruidoso"/>
    <s v="No considerar"/>
    <x v="0"/>
  </r>
  <r>
    <n v="666315"/>
    <s v="BEDFORD AVE STUDIO APT WITH GARDEN"/>
    <x v="4929"/>
    <s v="Carlo"/>
    <s v="376 Bedford Avenue"/>
    <n v="11249"/>
    <x v="1"/>
    <s v="Williamsburg"/>
    <n v="4071157"/>
    <n v="-739636"/>
    <x v="1"/>
    <x v="6"/>
    <x v="20"/>
    <n v="15"/>
    <d v="2015-10-12T00:00:00"/>
    <n v="0.18"/>
    <n v="1"/>
    <n v="6.9"/>
    <x v="0"/>
    <s v="Ruidoso"/>
    <s v="No considerar"/>
    <x v="0"/>
  </r>
  <r>
    <n v="285492"/>
    <s v="Amazing 1 bedroom apt with NYC View"/>
    <x v="4930"/>
    <s v="Eric"/>
    <s v="316 West 22nd Street"/>
    <n v="10011"/>
    <x v="0"/>
    <s v="Chelsea"/>
    <n v="4074494"/>
    <n v="-739998"/>
    <x v="1"/>
    <x v="341"/>
    <x v="1"/>
    <n v="63"/>
    <d v="2018-08-03T00:00:00"/>
    <n v="0.71"/>
    <n v="1"/>
    <n v="5.7"/>
    <x v="0"/>
    <s v="Ruidoso"/>
    <s v="No considerar"/>
    <x v="0"/>
  </r>
  <r>
    <n v="3827442"/>
    <s v="Large, Luxurious 1 bdrm  W. Village"/>
    <x v="4931"/>
    <s v="Matthew"/>
    <s v="Trattoria Spaghetto 232"/>
    <n v="10014"/>
    <x v="0"/>
    <s v="West Village"/>
    <n v="4073016"/>
    <n v="-7400259"/>
    <x v="1"/>
    <x v="48"/>
    <x v="3"/>
    <n v="10"/>
    <d v="2016-09-05T00:00:00"/>
    <n v="0.17"/>
    <n v="1"/>
    <n v="5.7"/>
    <x v="0"/>
    <s v="Ruidoso"/>
    <s v="No considerar"/>
    <x v="0"/>
  </r>
  <r>
    <n v="2243699"/>
    <s v="SuperBowl Penthouse Loft 3,000 sqft"/>
    <x v="4932"/>
    <s v="Omri"/>
    <s v="143 Mulberry Street"/>
    <n v="10013"/>
    <x v="0"/>
    <s v="Little Italy"/>
    <n v="4071895"/>
    <n v="-7399793"/>
    <x v="1"/>
    <x v="342"/>
    <x v="1"/>
    <n v="0"/>
    <d v="2019-06-14T00:00:00"/>
    <n v="0.68"/>
    <n v="11"/>
    <n v="7.1"/>
    <x v="0"/>
    <s v="Ruidoso"/>
    <s v="No considerar"/>
    <x v="0"/>
  </r>
  <r>
    <n v="639199"/>
    <s v="Beautiful 4BR/4BA Home, Staten Island, NY City."/>
    <x v="4933"/>
    <s v="Marina"/>
    <s v="108 Sprague Avenue"/>
    <n v="10307"/>
    <x v="4"/>
    <s v="Tottenville"/>
    <n v="4050868"/>
    <n v="-7423986"/>
    <x v="1"/>
    <x v="110"/>
    <x v="0"/>
    <n v="59"/>
    <d v="2019-07-08T00:00:00"/>
    <n v="0.82"/>
    <n v="1"/>
    <n v="5.09"/>
    <x v="1"/>
    <s v="Poco Ruidoso"/>
    <s v="No considerar"/>
    <x v="0"/>
  </r>
  <r>
    <n v="1781697"/>
    <s v="Beautiful 1 bdrm in 2 bdrm apt"/>
    <x v="4934"/>
    <s v="Allison"/>
    <s v="280 Powers Street"/>
    <n v="11211"/>
    <x v="1"/>
    <s v="Williamsburg"/>
    <n v="4071284"/>
    <n v="-7393965"/>
    <x v="0"/>
    <x v="34"/>
    <x v="0"/>
    <n v="19"/>
    <d v="2018-06-28T00:00:00"/>
    <n v="0.41"/>
    <n v="1"/>
    <n v="6.9"/>
    <x v="0"/>
    <s v="Ruidoso"/>
    <s v="No considerar"/>
    <x v="0"/>
  </r>
  <r>
    <n v="1446009"/>
    <s v="Room in Colourful Williamsburg Apartment"/>
    <x v="4935"/>
    <s v="Elena"/>
    <s v="137 Meserole Street"/>
    <n v="11206"/>
    <x v="1"/>
    <s v="Williamsburg"/>
    <n v="4070823"/>
    <n v="-7394405"/>
    <x v="0"/>
    <x v="165"/>
    <x v="1"/>
    <n v="0"/>
    <d v="2019-05-01T00:00:00"/>
    <n v="0.04"/>
    <n v="1"/>
    <n v="6.9"/>
    <x v="0"/>
    <s v="Ruidoso"/>
    <s v="No considerar"/>
    <x v="0"/>
  </r>
  <r>
    <n v="6492864"/>
    <s v="Private Artisitic Room East Village"/>
    <x v="4936"/>
    <s v="Goldwyn"/>
    <s v="East Houston Street &amp; Avenue B East Houston Street"/>
    <n v="10002"/>
    <x v="0"/>
    <s v="East Village"/>
    <n v="4072174"/>
    <n v="-7398418"/>
    <x v="0"/>
    <x v="145"/>
    <x v="0"/>
    <n v="11"/>
    <d v="2015-09-26T00:00:00"/>
    <n v="0.23"/>
    <n v="1"/>
    <n v="5.6"/>
    <x v="0"/>
    <s v="Ruidoso"/>
    <s v="No considerar"/>
    <x v="0"/>
  </r>
  <r>
    <n v="1942935"/>
    <s v="Family house in South Park Slope"/>
    <x v="4937"/>
    <s v="Maria"/>
    <s v="205 15th Street"/>
    <n v="11215"/>
    <x v="1"/>
    <s v="South Slope"/>
    <n v="4066583"/>
    <n v="-7398956"/>
    <x v="1"/>
    <x v="5"/>
    <x v="12"/>
    <n v="10"/>
    <d v="2016-08-06T00:00:00"/>
    <n v="0.21"/>
    <n v="1"/>
    <n v="6.9"/>
    <x v="0"/>
    <s v="Ruidoso"/>
    <s v="No considerar"/>
    <x v="0"/>
  </r>
  <r>
    <n v="5260942"/>
    <s v="Spacious Luxury Condo-1 bedroom, NYC"/>
    <x v="4938"/>
    <s v="Anne"/>
    <s v="297 West 112th Street"/>
    <n v="10026"/>
    <x v="0"/>
    <s v="Harlem"/>
    <n v="4080177"/>
    <n v="-739571"/>
    <x v="1"/>
    <x v="42"/>
    <x v="21"/>
    <n v="9"/>
    <d v="2018-10-15T00:00:00"/>
    <n v="0.18"/>
    <n v="1"/>
    <n v="5.6"/>
    <x v="0"/>
    <s v="Ruidoso"/>
    <s v="Dentro del presupuesto"/>
    <x v="0"/>
  </r>
  <r>
    <n v="285442"/>
    <s v="Huge room with private balcony"/>
    <x v="4939"/>
    <s v="Jesper"/>
    <s v="200 East 11th Street"/>
    <n v="10003"/>
    <x v="0"/>
    <s v="East Village"/>
    <n v="4073119"/>
    <n v="-7398819"/>
    <x v="0"/>
    <x v="111"/>
    <x v="13"/>
    <n v="1"/>
    <d v="2013-05-06T00:00:00"/>
    <n v="0.01"/>
    <n v="1"/>
    <n v="5.6"/>
    <x v="0"/>
    <s v="Ruidoso"/>
    <s v="No considerar"/>
    <x v="0"/>
  </r>
  <r>
    <n v="613556"/>
    <s v="2 BED TriBeCa, Beautiful-Renovated!"/>
    <x v="4940"/>
    <s v="Mike"/>
    <s v="Public School 234 292"/>
    <n v="10007"/>
    <x v="0"/>
    <s v="Tribeca"/>
    <n v="4071655"/>
    <n v="-7401171"/>
    <x v="1"/>
    <x v="58"/>
    <x v="11"/>
    <n v="2"/>
    <d v="2015-10-31T00:00:00"/>
    <n v="0.03"/>
    <n v="1"/>
    <n v="5.6"/>
    <x v="0"/>
    <s v="Ruidoso"/>
    <s v="No considerar"/>
    <x v="0"/>
  </r>
  <r>
    <n v="3983643"/>
    <s v="Gorgeous 1BD Best Gramercy Park  "/>
    <x v="4940"/>
    <s v="Mike"/>
    <s v="207 East 21st Street"/>
    <n v="10010"/>
    <x v="0"/>
    <s v="Gramercy"/>
    <n v="4073731"/>
    <n v="-7398338"/>
    <x v="1"/>
    <x v="58"/>
    <x v="11"/>
    <n v="2"/>
    <d v="2015-10-30T00:00:00"/>
    <n v="0.04"/>
    <n v="1"/>
    <n v="5.6"/>
    <x v="0"/>
    <s v="Ruidoso"/>
    <s v="No considerar"/>
    <x v="0"/>
  </r>
  <r>
    <n v="3970936"/>
    <s v="Prime Gramercy, Luxury 1BD DOORMAN "/>
    <x v="4940"/>
    <s v="Mike"/>
    <s v="East 23rd Street &amp; 2nd Avenue East 23rd Street"/>
    <n v="10010"/>
    <x v="0"/>
    <s v="Gramercy"/>
    <n v="4073771"/>
    <n v="-7398058"/>
    <x v="1"/>
    <x v="5"/>
    <x v="11"/>
    <n v="1"/>
    <d v="2014-10-08T00:00:00"/>
    <n v="0.02"/>
    <n v="1"/>
    <n v="5.6"/>
    <x v="0"/>
    <s v="Ruidoso"/>
    <s v="No considerar"/>
    <x v="0"/>
  </r>
  <r>
    <n v="3003228"/>
    <s v="Prime Tribeca! Breathtaking View"/>
    <x v="4940"/>
    <s v="Mike"/>
    <s v="108 Leonard Street"/>
    <n v="10013"/>
    <x v="0"/>
    <s v="Civic Center"/>
    <n v="4071662"/>
    <n v="-7400352"/>
    <x v="1"/>
    <x v="55"/>
    <x v="11"/>
    <n v="2"/>
    <d v="2015-02-21T00:00:00"/>
    <n v="0.03"/>
    <n v="1"/>
    <n v="5.6"/>
    <x v="0"/>
    <s v="Ruidoso"/>
    <s v="No considerar"/>
    <x v="0"/>
  </r>
  <r>
    <n v="3517621"/>
    <s v="Amazing Renovated studio MurrayHill"/>
    <x v="4940"/>
    <s v="Mike"/>
    <s v="227 East 30th Street"/>
    <n v="10016"/>
    <x v="0"/>
    <s v="Kips Bay"/>
    <n v="4074318"/>
    <n v="-7397858"/>
    <x v="1"/>
    <x v="137"/>
    <x v="11"/>
    <n v="4"/>
    <d v="2019-06-30T00:00:00"/>
    <n v="7.0000000000000007E-2"/>
    <n v="1"/>
    <n v="5.6"/>
    <x v="0"/>
    <s v="Ruidoso"/>
    <s v="No considerar"/>
    <x v="0"/>
  </r>
  <r>
    <n v="799484"/>
    <s v="E'33-EMPIRE STATE -PERFECT SPAC"/>
    <x v="4940"/>
    <s v="Mike"/>
    <s v="The Anthem 214"/>
    <n v="10016"/>
    <x v="0"/>
    <s v="Kips Bay"/>
    <n v="407449"/>
    <n v="-7397656"/>
    <x v="1"/>
    <x v="112"/>
    <x v="11"/>
    <n v="5"/>
    <d v="2019-03-11T00:00:00"/>
    <n v="0.09"/>
    <n v="1"/>
    <n v="5.6"/>
    <x v="0"/>
    <s v="Ruidoso"/>
    <s v="No considerar"/>
    <x v="0"/>
  </r>
  <r>
    <n v="3091202"/>
    <s v="Great 1bd!Murray Hill NYC~renovated"/>
    <x v="4940"/>
    <s v="Mike"/>
    <s v="Churchill School and Center 301"/>
    <n v="10016"/>
    <x v="0"/>
    <s v="Kips Bay"/>
    <n v="4074175"/>
    <n v="-7397741"/>
    <x v="1"/>
    <x v="78"/>
    <x v="11"/>
    <n v="7"/>
    <d v="2018-10-04T00:00:00"/>
    <n v="0.12"/>
    <n v="1"/>
    <n v="5.6"/>
    <x v="0"/>
    <s v="Ruidoso"/>
    <s v="No considerar"/>
    <x v="0"/>
  </r>
  <r>
    <n v="3046941"/>
    <s v="Awesome 2 bedroom~murray hill~deal "/>
    <x v="4940"/>
    <s v="Mike"/>
    <s v="NYU Langone Transplant Institute 317"/>
    <n v="10016"/>
    <x v="0"/>
    <s v="Murray Hill"/>
    <n v="4074462"/>
    <n v="-7397488"/>
    <x v="1"/>
    <x v="6"/>
    <x v="11"/>
    <n v="6"/>
    <d v="2017-06-30T00:00:00"/>
    <n v="0.11"/>
    <n v="1"/>
    <n v="5.6"/>
    <x v="0"/>
    <s v="Ruidoso"/>
    <s v="No considerar"/>
    <x v="0"/>
  </r>
  <r>
    <n v="3026848"/>
    <s v="NYC Finest location!~amazing view!!"/>
    <x v="4940"/>
    <s v="Mike"/>
    <s v="East River Esplanade Manhattan Community Board 6"/>
    <n v="10016"/>
    <x v="0"/>
    <s v="Murray Hill"/>
    <n v="4074318"/>
    <n v="-7397193"/>
    <x v="1"/>
    <x v="5"/>
    <x v="11"/>
    <n v="2"/>
    <d v="2016-11-29T00:00:00"/>
    <n v="0.03"/>
    <n v="1"/>
    <n v="5.6"/>
    <x v="0"/>
    <s v="Ruidoso"/>
    <s v="No considerar"/>
    <x v="0"/>
  </r>
  <r>
    <n v="740947"/>
    <s v="BEST KIPS BAY LOCATION. HUGE 1BD"/>
    <x v="4940"/>
    <s v="Mike"/>
    <s v="244 East 30th Street"/>
    <n v="10016"/>
    <x v="0"/>
    <s v="Kips Bay"/>
    <n v="4074231"/>
    <n v="-7397839"/>
    <x v="1"/>
    <x v="61"/>
    <x v="11"/>
    <n v="3"/>
    <d v="2015-08-02T00:00:00"/>
    <n v="0.05"/>
    <n v="1"/>
    <n v="5.6"/>
    <x v="0"/>
    <s v="Ruidoso"/>
    <s v="No considerar"/>
    <x v="0"/>
  </r>
  <r>
    <n v="3817216"/>
    <s v="Doorman nice 1bd/ United Nations!!"/>
    <x v="4940"/>
    <s v="Mike"/>
    <s v="Westgate New York Grand Central Hotel 304"/>
    <n v="10017"/>
    <x v="0"/>
    <s v="Murray Hill"/>
    <n v="4074915"/>
    <n v="-7397196"/>
    <x v="1"/>
    <x v="137"/>
    <x v="11"/>
    <n v="7"/>
    <d v="2019-05-31T00:00:00"/>
    <n v="0.12"/>
    <n v="1"/>
    <n v="5.6"/>
    <x v="0"/>
    <s v="Ruidoso"/>
    <s v="No considerar"/>
    <x v="0"/>
  </r>
  <r>
    <n v="3808620"/>
    <s v="Great Renovations. Columbus Circle"/>
    <x v="4940"/>
    <s v="Mike"/>
    <s v="CVS Pharmacy 1"/>
    <n v="10019"/>
    <x v="0"/>
    <s v="Hell's Kitchen"/>
    <n v="4076867"/>
    <n v="-7398541"/>
    <x v="1"/>
    <x v="137"/>
    <x v="11"/>
    <n v="6"/>
    <d v="2019-04-21T00:00:00"/>
    <n v="0.11"/>
    <n v="1"/>
    <n v="5.6"/>
    <x v="0"/>
    <s v="Ruidoso"/>
    <s v="No considerar"/>
    <x v="0"/>
  </r>
  <r>
    <n v="3866843"/>
    <s v="Renovated, Nice 1BD Central Park"/>
    <x v="4940"/>
    <s v="Mike"/>
    <s v="9th Avenue &amp; West 59th Street 9th Avenue"/>
    <n v="10019"/>
    <x v="0"/>
    <s v="Upper West Side"/>
    <n v="4076908"/>
    <n v="-7398483"/>
    <x v="1"/>
    <x v="137"/>
    <x v="11"/>
    <n v="5"/>
    <d v="2019-03-16T00:00:00"/>
    <n v="0.1"/>
    <n v="1"/>
    <n v="5.6"/>
    <x v="0"/>
    <s v="Ruidoso"/>
    <s v="No considerar"/>
    <x v="0"/>
  </r>
  <r>
    <n v="3653996"/>
    <s v="BRAND NEW 1BD, Columbus Circle!!"/>
    <x v="4940"/>
    <s v="Mike"/>
    <s v="South Park Apartments 435"/>
    <n v="10019"/>
    <x v="0"/>
    <s v="Hell's Kitchen"/>
    <n v="4076882"/>
    <n v="-7398699"/>
    <x v="1"/>
    <x v="7"/>
    <x v="11"/>
    <n v="10"/>
    <d v="2019-03-15T00:00:00"/>
    <n v="0.18"/>
    <n v="1"/>
    <n v="5.6"/>
    <x v="0"/>
    <s v="Ruidoso"/>
    <s v="No considerar"/>
    <x v="0"/>
  </r>
  <r>
    <n v="728764"/>
    <s v="AMAZING COLUMBUS CIRCLE LOCATION :)"/>
    <x v="4940"/>
    <s v="Mike"/>
    <s v="The Windermere 400"/>
    <n v="10019"/>
    <x v="0"/>
    <s v="Hell's Kitchen"/>
    <n v="4076761"/>
    <n v="-7398619"/>
    <x v="1"/>
    <x v="6"/>
    <x v="11"/>
    <n v="3"/>
    <d v="2018-11-01T00:00:00"/>
    <n v="0.12"/>
    <n v="1"/>
    <n v="5.6"/>
    <x v="0"/>
    <s v="Ruidoso"/>
    <s v="No considerar"/>
    <x v="0"/>
  </r>
  <r>
    <n v="3048234"/>
    <s v="Best Deal/Columbus Circle/Renovated"/>
    <x v="4940"/>
    <s v="Mike"/>
    <s v="420 West 58th Street"/>
    <n v="10019"/>
    <x v="0"/>
    <s v="Hell's Kitchen"/>
    <n v="4076866"/>
    <n v="-7398616"/>
    <x v="1"/>
    <x v="137"/>
    <x v="11"/>
    <n v="6"/>
    <d v="2018-10-04T00:00:00"/>
    <n v="0.1"/>
    <n v="1"/>
    <n v="5.6"/>
    <x v="0"/>
    <s v="Ruidoso"/>
    <s v="No considerar"/>
    <x v="0"/>
  </r>
  <r>
    <n v="3915796"/>
    <s v="Central Park Life! Beautiful 1 Bed."/>
    <x v="4940"/>
    <s v="Mike"/>
    <s v="9th Avenue &amp; West 59th Street 9th Avenue"/>
    <n v="10019"/>
    <x v="0"/>
    <s v="Upper West Side"/>
    <n v="4076904"/>
    <n v="-7398494"/>
    <x v="1"/>
    <x v="77"/>
    <x v="11"/>
    <n v="8"/>
    <d v="2018-07-01T00:00:00"/>
    <n v="0.13"/>
    <n v="1"/>
    <n v="5.6"/>
    <x v="0"/>
    <s v="Ruidoso"/>
    <s v="No considerar"/>
    <x v="0"/>
  </r>
  <r>
    <n v="6180762"/>
    <s v="BRAND NEW 1BD / STEPS CENTRAL PARK!"/>
    <x v="4940"/>
    <s v="Mike"/>
    <s v="Coliseum Park Apartments South 345"/>
    <n v="10019"/>
    <x v="0"/>
    <s v="Upper West Side"/>
    <n v="4076877"/>
    <n v="-739846"/>
    <x v="1"/>
    <x v="137"/>
    <x v="11"/>
    <n v="3"/>
    <d v="2017-11-30T00:00:00"/>
    <n v="0.1"/>
    <n v="1"/>
    <n v="5.6"/>
    <x v="0"/>
    <s v="Ruidoso"/>
    <s v="No considerar"/>
    <x v="0"/>
  </r>
  <r>
    <n v="4848528"/>
    <s v="STUNNING 1BD BRIGHT UNIT, RENOVATED"/>
    <x v="4940"/>
    <s v="Mike"/>
    <s v="353 West 56th Street"/>
    <n v="10019"/>
    <x v="0"/>
    <s v="Hell's Kitchen"/>
    <n v="4076719"/>
    <n v="-7398533"/>
    <x v="1"/>
    <x v="33"/>
    <x v="11"/>
    <n v="6"/>
    <d v="2017-08-09T00:00:00"/>
    <n v="0.12"/>
    <n v="1"/>
    <n v="5.6"/>
    <x v="0"/>
    <s v="Ruidoso"/>
    <s v="No considerar"/>
    <x v="0"/>
  </r>
  <r>
    <n v="652515"/>
    <s v="COLUMBUS CIRCLE~FULLY FURNISHED!!!"/>
    <x v="4940"/>
    <s v="Mike"/>
    <s v="416 West 56th Street"/>
    <n v="10019"/>
    <x v="0"/>
    <s v="Hell's Kitchen"/>
    <n v="4076758"/>
    <n v="-7398722"/>
    <x v="1"/>
    <x v="12"/>
    <x v="11"/>
    <n v="2"/>
    <d v="2016-08-15T00:00:00"/>
    <n v="0.04"/>
    <n v="1"/>
    <n v="5.6"/>
    <x v="0"/>
    <s v="Ruidoso"/>
    <s v="No considerar"/>
    <x v="0"/>
  </r>
  <r>
    <n v="3751048"/>
    <s v="GREAT ONE BED! ELEVATOR/LAUNDRY "/>
    <x v="4940"/>
    <s v="Mike"/>
    <s v="225 East 76th Street"/>
    <n v="10021"/>
    <x v="0"/>
    <s v="Upper East Side"/>
    <n v="4077175"/>
    <n v="-7395742"/>
    <x v="1"/>
    <x v="45"/>
    <x v="11"/>
    <n v="10"/>
    <d v="2018-11-10T00:00:00"/>
    <n v="0.22"/>
    <n v="1"/>
    <n v="5.6"/>
    <x v="0"/>
    <s v="Ruidoso"/>
    <s v="No considerar"/>
    <x v="0"/>
  </r>
  <r>
    <n v="3040585"/>
    <s v="Awesome Studio East 58&amp;3rd avenue! "/>
    <x v="4940"/>
    <s v="Mike"/>
    <s v="200 East 59th Street"/>
    <n v="10022"/>
    <x v="0"/>
    <s v="Midtown"/>
    <n v="4076132"/>
    <n v="-7396612"/>
    <x v="1"/>
    <x v="89"/>
    <x v="11"/>
    <n v="0"/>
    <d v="2019-06-23T00:00:00"/>
    <n v="0.27"/>
    <n v="1"/>
    <n v="5.6"/>
    <x v="0"/>
    <s v="Ruidoso"/>
    <s v="No considerar"/>
    <x v="0"/>
  </r>
  <r>
    <n v="6106544"/>
    <s v="Beautiful HUGE Studio.. 52ST 3AVE."/>
    <x v="4940"/>
    <s v="Mike"/>
    <s v="250 East 52nd Street"/>
    <n v="10022"/>
    <x v="0"/>
    <s v="Midtown"/>
    <n v="4075621"/>
    <n v="-7396802"/>
    <x v="1"/>
    <x v="12"/>
    <x v="11"/>
    <n v="4"/>
    <d v="2018-12-03T00:00:00"/>
    <n v="0.12"/>
    <n v="1"/>
    <n v="5.6"/>
    <x v="0"/>
    <s v="Ruidoso"/>
    <s v="No considerar"/>
    <x v="0"/>
  </r>
  <r>
    <n v="5123033"/>
    <s v="BEAUTIFUL 2 BED/ BRICK WALLS/ 52ST"/>
    <x v="4940"/>
    <s v="Mike"/>
    <s v="241 East 51st Street"/>
    <n v="10022"/>
    <x v="0"/>
    <s v="Midtown"/>
    <n v="4075587"/>
    <n v="-7396856"/>
    <x v="1"/>
    <x v="89"/>
    <x v="11"/>
    <n v="0"/>
    <d v="2016-07-24T00:00:00"/>
    <n v="0.02"/>
    <n v="1"/>
    <n v="5.6"/>
    <x v="0"/>
    <s v="Ruidoso"/>
    <s v="No considerar"/>
    <x v="0"/>
  </r>
  <r>
    <n v="3849347"/>
    <s v="Beautiful 1b Bloomingdales location"/>
    <x v="4940"/>
    <s v="Mike"/>
    <s v="Lexington Avenue-59th Street Lexington Avenue"/>
    <n v="10037"/>
    <x v="0"/>
    <s v="Upper East Side"/>
    <n v="4076236"/>
    <n v="-7396642"/>
    <x v="1"/>
    <x v="58"/>
    <x v="11"/>
    <n v="2"/>
    <d v="2016-07-16T00:00:00"/>
    <n v="0.04"/>
    <n v="1"/>
    <n v="5.6"/>
    <x v="0"/>
    <s v="Ruidoso"/>
    <s v="No considerar"/>
    <x v="0"/>
  </r>
  <r>
    <n v="354095"/>
    <s v="Large Beautiful East Village 1-Bdrm"/>
    <x v="4941"/>
    <s v="Jared"/>
    <s v="East 14th Street Alphabet City"/>
    <n v="10009"/>
    <x v="0"/>
    <s v="East Village"/>
    <n v="4072986"/>
    <n v="-7397913"/>
    <x v="1"/>
    <x v="27"/>
    <x v="13"/>
    <n v="41"/>
    <d v="2019-06-07T00:00:00"/>
    <n v="0.47"/>
    <n v="1"/>
    <n v="5.6"/>
    <x v="0"/>
    <s v="Ruidoso"/>
    <s v="No considerar"/>
    <x v="0"/>
  </r>
  <r>
    <n v="283072"/>
    <s v="One bedroom sharing Bathroom"/>
    <x v="4942"/>
    <s v="Eliza"/>
    <s v="1220 Liberty Avenue"/>
    <n v="11208"/>
    <x v="1"/>
    <s v="Cypress Hills"/>
    <n v="4067889"/>
    <n v="-7386404"/>
    <x v="0"/>
    <x v="3"/>
    <x v="7"/>
    <n v="0"/>
    <d v="2016-01-29T00:00:00"/>
    <n v="4.7"/>
    <n v="1"/>
    <n v="6.9"/>
    <x v="0"/>
    <s v="Ruidoso"/>
    <s v="No considerar"/>
    <x v="0"/>
  </r>
  <r>
    <n v="1142034"/>
    <s v="Large Flatiron 2 bedroom"/>
    <x v="4943"/>
    <s v="Samuel"/>
    <s v="1212 Broadway"/>
    <n v="10001"/>
    <x v="0"/>
    <s v="Midtown"/>
    <n v="4074658"/>
    <n v="-7398847"/>
    <x v="1"/>
    <x v="89"/>
    <x v="6"/>
    <n v="70"/>
    <d v="2019-06-03T00:00:00"/>
    <n v="0.95"/>
    <n v="1"/>
    <n v="5.6"/>
    <x v="0"/>
    <s v="Ruidoso"/>
    <s v="No considerar"/>
    <x v="0"/>
  </r>
  <r>
    <n v="282977"/>
    <s v="Park Slope Brooklyn!  Sunny Bedroom."/>
    <x v="4944"/>
    <s v="Diana"/>
    <s v="412 2nd Street"/>
    <n v="11215"/>
    <x v="1"/>
    <s v="Park Slope"/>
    <n v="4067264"/>
    <n v="-7398136"/>
    <x v="0"/>
    <x v="0"/>
    <x v="0"/>
    <n v="232"/>
    <d v="2019-07-06T00:00:00"/>
    <n v="2.52"/>
    <n v="1"/>
    <n v="6.9"/>
    <x v="0"/>
    <s v="Ruidoso"/>
    <s v="No considerar"/>
    <x v="0"/>
  </r>
  <r>
    <n v="2416191"/>
    <s v="Cute Apartment in Williamsburg"/>
    <x v="4945"/>
    <s v="Moema"/>
    <s v="Graham Avenue &amp; Richardson Street Graham Avenue"/>
    <n v="11211"/>
    <x v="1"/>
    <s v="Williamsburg"/>
    <n v="407186"/>
    <n v="-739451"/>
    <x v="0"/>
    <x v="9"/>
    <x v="1"/>
    <n v="0"/>
    <d v="2019-03-19T00:00:00"/>
    <n v="0.4"/>
    <n v="1"/>
    <n v="6.9"/>
    <x v="0"/>
    <s v="Ruidoso"/>
    <s v="No considerar"/>
    <x v="0"/>
  </r>
  <r>
    <n v="1979127"/>
    <s v="East Village Duplex Penthouse"/>
    <x v="4946"/>
    <s v="Rachel"/>
    <s v="63 Saint Mark's Place"/>
    <n v="10003"/>
    <x v="0"/>
    <s v="East Village"/>
    <n v="407282"/>
    <n v="-7398615"/>
    <x v="1"/>
    <x v="343"/>
    <x v="10"/>
    <n v="59"/>
    <d v="2019-05-21T00:00:00"/>
    <n v="0.87"/>
    <n v="1"/>
    <n v="5.7"/>
    <x v="0"/>
    <s v="Ruidoso"/>
    <s v="No considerar"/>
    <x v="0"/>
  </r>
  <r>
    <n v="6452027"/>
    <s v="Spacious South Williamsburg Apartment"/>
    <x v="4947"/>
    <s v="Ryan"/>
    <s v="259 Union Avenue"/>
    <n v="11211"/>
    <x v="1"/>
    <s v="Williamsburg"/>
    <n v="4070798"/>
    <n v="-7395095"/>
    <x v="0"/>
    <x v="89"/>
    <x v="0"/>
    <n v="0"/>
    <d v="2019-07-02T00:00:00"/>
    <n v="0.06"/>
    <n v="1"/>
    <n v="6.9"/>
    <x v="0"/>
    <s v="Ruidoso"/>
    <s v="No considerar"/>
    <x v="0"/>
  </r>
  <r>
    <n v="282341"/>
    <s v="Kensington/Ditmas Park pied-a-terre"/>
    <x v="4948"/>
    <s v="Dan"/>
    <s v="Beverley Road Kensington"/>
    <n v="11218"/>
    <x v="1"/>
    <s v="Kensington"/>
    <n v="406433"/>
    <n v="-7397386"/>
    <x v="1"/>
    <x v="11"/>
    <x v="11"/>
    <n v="3"/>
    <d v="2017-07-30T00:00:00"/>
    <n v="0.05"/>
    <n v="1"/>
    <n v="6.9"/>
    <x v="0"/>
    <s v="Ruidoso"/>
    <s v="No considerar"/>
    <x v="0"/>
  </r>
  <r>
    <n v="291524"/>
    <s v="BIG LUXURY LINCOLN CENTER AREA STUDIO + !!"/>
    <x v="4949"/>
    <s v="Philip"/>
    <s v="12 West End Avenue"/>
    <n v="10069"/>
    <x v="0"/>
    <s v="Upper West Side"/>
    <n v="4077338"/>
    <n v="-7398887"/>
    <x v="1"/>
    <x v="109"/>
    <x v="7"/>
    <n v="14"/>
    <d v="2019-06-25T00:00:00"/>
    <n v="0.16"/>
    <n v="1"/>
    <n v="5.6"/>
    <x v="0"/>
    <s v="Ruidoso"/>
    <s v="No considerar"/>
    <x v="0"/>
  </r>
  <r>
    <n v="2164135"/>
    <s v="BIG, BRIGHT, STYLISH + CONVENIENT"/>
    <x v="4950"/>
    <s v="Kerstin"/>
    <s v="USPS DeKalb Avenue"/>
    <n v="11221"/>
    <x v="1"/>
    <s v="Bedford-Stuyvesant"/>
    <n v="4069112"/>
    <n v="-7395203"/>
    <x v="0"/>
    <x v="15"/>
    <x v="0"/>
    <n v="90"/>
    <d v="2019-06-17T00:00:00"/>
    <n v="1.39"/>
    <n v="1"/>
    <n v="6.9"/>
    <x v="0"/>
    <s v="Ruidoso"/>
    <s v="No considerar"/>
    <x v="0"/>
  </r>
  <r>
    <n v="281851"/>
    <s v="Beautiful Private Bedroom - Downstairs"/>
    <x v="4951"/>
    <s v="Tw"/>
    <s v="207 West 121st Street"/>
    <n v="10027"/>
    <x v="0"/>
    <s v="Harlem"/>
    <n v="4080671"/>
    <n v="-7395082"/>
    <x v="0"/>
    <x v="55"/>
    <x v="1"/>
    <n v="107"/>
    <d v="2019-06-25T00:00:00"/>
    <n v="2.38"/>
    <n v="1"/>
    <n v="5.6"/>
    <x v="0"/>
    <s v="Ruidoso"/>
    <s v="No considerar"/>
    <x v="0"/>
  </r>
  <r>
    <n v="848174"/>
    <s v="1BR East Village Apt - Entire Apt."/>
    <x v="4952"/>
    <s v="Darragh"/>
    <s v="339 East 12th Street"/>
    <n v="10009"/>
    <x v="0"/>
    <s v="East Village"/>
    <n v="4073031"/>
    <n v="-7398426"/>
    <x v="1"/>
    <x v="98"/>
    <x v="1"/>
    <n v="0"/>
    <d v="2019-06-15T00:00:00"/>
    <n v="0.11"/>
    <n v="1"/>
    <n v="5.6"/>
    <x v="0"/>
    <s v="Ruidoso"/>
    <s v="No considerar"/>
    <x v="0"/>
  </r>
  <r>
    <n v="281756"/>
    <s v="Authentic NY Charming Artist Loft"/>
    <x v="4953"/>
    <s v="Barbara"/>
    <s v="139 Huron Street"/>
    <n v="11222"/>
    <x v="1"/>
    <s v="Greenpoint"/>
    <n v="4073321"/>
    <n v="-7395587"/>
    <x v="1"/>
    <x v="48"/>
    <x v="2"/>
    <n v="14"/>
    <d v="2019-06-19T00:00:00"/>
    <n v="0.16"/>
    <n v="1"/>
    <n v="6.9"/>
    <x v="0"/>
    <s v="Ruidoso"/>
    <s v="No considerar"/>
    <x v="0"/>
  </r>
  <r>
    <n v="2071941"/>
    <s v="Huge Sunny Family Friendly Loft in Greenpoint"/>
    <x v="4954"/>
    <s v="Jessie"/>
    <s v="532 Leonard Street"/>
    <n v="11222"/>
    <x v="1"/>
    <s v="Greenpoint"/>
    <n v="4072323"/>
    <n v="-7394915"/>
    <x v="1"/>
    <x v="17"/>
    <x v="2"/>
    <n v="0"/>
    <d v="2019-06-15T00:00:00"/>
    <n v="1.07"/>
    <n v="1"/>
    <n v="6.9"/>
    <x v="0"/>
    <s v="Ruidoso"/>
    <s v="No considerar"/>
    <x v="0"/>
  </r>
  <r>
    <n v="2074653"/>
    <s v="Cozy East Village Bedroom"/>
    <x v="4955"/>
    <s v="Kris"/>
    <s v="129 East 10th Street"/>
    <n v="10003"/>
    <x v="0"/>
    <s v="East Village"/>
    <n v="4073033"/>
    <n v="-7398742"/>
    <x v="0"/>
    <x v="6"/>
    <x v="2"/>
    <n v="2"/>
    <d v="2016-10-22T00:00:00"/>
    <n v="0.06"/>
    <n v="1"/>
    <n v="5.6"/>
    <x v="0"/>
    <s v="Ruidoso"/>
    <s v="No considerar"/>
    <x v="0"/>
  </r>
  <r>
    <n v="676257"/>
    <s v="small private bedroom female only"/>
    <x v="4956"/>
    <s v="Ouii"/>
    <s v="East 29th Street &amp; 2nd Avenue East 29th Street"/>
    <n v="10016"/>
    <x v="0"/>
    <s v="Kips Bay"/>
    <n v="4074166"/>
    <n v="-7397811"/>
    <x v="0"/>
    <x v="70"/>
    <x v="2"/>
    <n v="39"/>
    <d v="2019-01-18T00:00:00"/>
    <n v="0.55000000000000004"/>
    <n v="1"/>
    <n v="5.6"/>
    <x v="0"/>
    <s v="Ruidoso"/>
    <s v="No considerar"/>
    <x v="0"/>
  </r>
  <r>
    <n v="3208609"/>
    <s v="W'burg Brooklyn, Sunny, Spacious, Private"/>
    <x v="4957"/>
    <s v="Gautam"/>
    <s v="Citi Bike - Leonard St / Maujer St Leonard Street"/>
    <n v="11222"/>
    <x v="1"/>
    <s v="Williamsburg"/>
    <n v="4071042"/>
    <n v="-7394702"/>
    <x v="0"/>
    <x v="9"/>
    <x v="2"/>
    <n v="0"/>
    <d v="2019-04-30T00:00:00"/>
    <n v="0.13"/>
    <n v="1"/>
    <n v="6.9"/>
    <x v="0"/>
    <s v="Ruidoso"/>
    <s v="No considerar"/>
    <x v="0"/>
  </r>
  <r>
    <n v="282514"/>
    <s v="Own Room &amp; Bath, Sunny Town House, 18&quot; to Wall St"/>
    <x v="4958"/>
    <s v="Dian"/>
    <s v="186 Bainbridge Street"/>
    <n v="11233"/>
    <x v="1"/>
    <s v="Bedford-Stuyvesant"/>
    <n v="4068106"/>
    <n v="-739292"/>
    <x v="0"/>
    <x v="33"/>
    <x v="0"/>
    <n v="29"/>
    <d v="2019-06-25T00:00:00"/>
    <n v="1.57"/>
    <n v="1"/>
    <n v="6.9"/>
    <x v="0"/>
    <s v="Ruidoso"/>
    <s v="No considerar"/>
    <x v="0"/>
  </r>
  <r>
    <n v="3840127"/>
    <s v="Cozy yet spacious apt in Brooklyn"/>
    <x v="4959"/>
    <s v="Geeta"/>
    <s v="253 Sumpter Street"/>
    <n v="11233"/>
    <x v="1"/>
    <s v="Bedford-Stuyvesant"/>
    <n v="4068056"/>
    <n v="-739151"/>
    <x v="1"/>
    <x v="114"/>
    <x v="10"/>
    <n v="16"/>
    <d v="2018-05-27T00:00:00"/>
    <n v="0.28999999999999998"/>
    <n v="1"/>
    <n v="6.9"/>
    <x v="0"/>
    <s v="Ruidoso"/>
    <s v="No considerar"/>
    <x v="0"/>
  </r>
  <r>
    <n v="3531190"/>
    <s v="Cozy/Hip LES 2 bedroom, sleeps 2-4"/>
    <x v="4960"/>
    <s v="Michael"/>
    <s v="170 Eldridge Street"/>
    <n v="10002"/>
    <x v="0"/>
    <s v="Lower East Side"/>
    <n v="4072007"/>
    <n v="-7399078"/>
    <x v="1"/>
    <x v="344"/>
    <x v="3"/>
    <n v="85"/>
    <d v="2019-07-05T00:00:00"/>
    <n v="1.41"/>
    <n v="1"/>
    <n v="5.6"/>
    <x v="0"/>
    <s v="Ruidoso"/>
    <s v="No considerar"/>
    <x v="0"/>
  </r>
  <r>
    <n v="279093"/>
    <s v="Huge Apartment!  Amazing View!"/>
    <x v="4961"/>
    <s v="Erica"/>
    <s v="83 Saint Nicholas Place"/>
    <n v="10032"/>
    <x v="0"/>
    <s v="Harlem"/>
    <n v="4082977"/>
    <n v="-7394071"/>
    <x v="1"/>
    <x v="111"/>
    <x v="0"/>
    <n v="2"/>
    <d v="2018-04-10T00:00:00"/>
    <n v="0.06"/>
    <n v="1"/>
    <n v="5.6"/>
    <x v="0"/>
    <s v="Ruidoso"/>
    <s v="No considerar"/>
    <x v="0"/>
  </r>
  <r>
    <n v="278090"/>
    <s v="Furnished room for rent - Manhattan"/>
    <x v="4962"/>
    <s v="Bia"/>
    <s v="320 East 110th Street"/>
    <n v="10029"/>
    <x v="0"/>
    <s v="East Harlem"/>
    <n v="407928"/>
    <n v="-7393967"/>
    <x v="0"/>
    <x v="19"/>
    <x v="0"/>
    <n v="208"/>
    <d v="2019-06-11T00:00:00"/>
    <n v="2.3199999999999998"/>
    <n v="1"/>
    <n v="5.6"/>
    <x v="0"/>
    <s v="Ruidoso"/>
    <s v="No considerar"/>
    <x v="0"/>
  </r>
  <r>
    <n v="2203926"/>
    <s v="Bright, Modern Two Bedroom With Stunning Rooftop"/>
    <x v="4963"/>
    <s v="H"/>
    <s v="227 South 1st Street"/>
    <n v="11211"/>
    <x v="1"/>
    <s v="Williamsburg"/>
    <n v="4071292"/>
    <n v="-7395876"/>
    <x v="1"/>
    <x v="166"/>
    <x v="0"/>
    <n v="169"/>
    <d v="2019-07-01T00:00:00"/>
    <n v="3.33"/>
    <n v="1"/>
    <n v="6.9"/>
    <x v="0"/>
    <s v="Ruidoso"/>
    <s v="No considerar"/>
    <x v="0"/>
  </r>
  <r>
    <n v="578267"/>
    <s v="*Lovely Bedroom! Big Sunny Apt*Manhattan*"/>
    <x v="4964"/>
    <s v="Edel"/>
    <s v="91 Henry Street"/>
    <n v="10002"/>
    <x v="0"/>
    <s v="Chinatown"/>
    <n v="4071328"/>
    <n v="-7399315"/>
    <x v="0"/>
    <x v="267"/>
    <x v="62"/>
    <n v="30"/>
    <d v="2019-04-08T00:00:00"/>
    <n v="0.36"/>
    <n v="1"/>
    <n v="5.6"/>
    <x v="0"/>
    <s v="Ruidoso"/>
    <s v="No considerar"/>
    <x v="0"/>
  </r>
  <r>
    <n v="277370"/>
    <s v="Location wins for East Village Apt"/>
    <x v="4965"/>
    <s v="Jim"/>
    <s v="225 East 12th Street"/>
    <n v="10003"/>
    <x v="0"/>
    <s v="East Village"/>
    <n v="4073168"/>
    <n v="-7398662"/>
    <x v="1"/>
    <x v="96"/>
    <x v="11"/>
    <n v="52"/>
    <d v="2019-05-13T00:00:00"/>
    <n v="0.6"/>
    <n v="1"/>
    <n v="5.6"/>
    <x v="0"/>
    <s v="Ruidoso"/>
    <s v="No considerar"/>
    <x v="0"/>
  </r>
  <r>
    <n v="969463"/>
    <s v="Artsy Fashion Pad in the Heart of Williamsburg"/>
    <x v="4966"/>
    <s v="Patrick And Erin"/>
    <s v="154 North 9th Street"/>
    <n v="11249"/>
    <x v="1"/>
    <s v="Williamsburg"/>
    <n v="4071916"/>
    <n v="-7395696"/>
    <x v="1"/>
    <x v="5"/>
    <x v="6"/>
    <n v="11"/>
    <d v="2018-10-15T00:00:00"/>
    <n v="0.14000000000000001"/>
    <n v="1"/>
    <n v="6.9"/>
    <x v="0"/>
    <s v="Ruidoso"/>
    <s v="No considerar"/>
    <x v="0"/>
  </r>
  <r>
    <n v="4428854"/>
    <s v="Charming Furnished Private Room"/>
    <x v="4967"/>
    <s v="Rosa"/>
    <s v="147 Milton Street"/>
    <n v="11222"/>
    <x v="1"/>
    <s v="Greenpoint"/>
    <n v="4072951"/>
    <n v="-7395525"/>
    <x v="0"/>
    <x v="59"/>
    <x v="1"/>
    <n v="75"/>
    <d v="2019-06-19T00:00:00"/>
    <n v="1.52"/>
    <n v="1"/>
    <n v="6.9"/>
    <x v="0"/>
    <s v="Ruidoso"/>
    <s v="No considerar"/>
    <x v="0"/>
  </r>
  <r>
    <n v="277207"/>
    <s v="Beautiful lrg 1800's syle apt share"/>
    <x v="4967"/>
    <s v="Rosa"/>
    <s v="60 West Street"/>
    <n v="11222"/>
    <x v="1"/>
    <s v="Greenpoint"/>
    <n v="4072868"/>
    <n v="-7395835"/>
    <x v="0"/>
    <x v="3"/>
    <x v="7"/>
    <n v="15"/>
    <d v="2019-06-08T00:00:00"/>
    <n v="0.25"/>
    <n v="1"/>
    <n v="6.9"/>
    <x v="0"/>
    <s v="Ruidoso"/>
    <s v="No considerar"/>
    <x v="0"/>
  </r>
  <r>
    <n v="2223082"/>
    <s v="Beautiful 1 BR with Private Garden"/>
    <x v="4968"/>
    <s v="Allison"/>
    <s v="430 West 20th Street"/>
    <n v="10011"/>
    <x v="0"/>
    <s v="Chelsea"/>
    <n v="4074502"/>
    <n v="-7400429"/>
    <x v="1"/>
    <x v="198"/>
    <x v="6"/>
    <n v="47"/>
    <d v="2019-07-01T00:00:00"/>
    <n v="0.74"/>
    <n v="1"/>
    <n v="5.6"/>
    <x v="0"/>
    <s v="Ruidoso"/>
    <s v="No considerar"/>
    <x v="0"/>
  </r>
  <r>
    <n v="5066813"/>
    <s v="Reduced$ EastVillage Entire 1BD APT"/>
    <x v="4969"/>
    <s v="Gregory"/>
    <s v="337 East 13th Street"/>
    <n v="10003"/>
    <x v="0"/>
    <s v="East Village"/>
    <n v="4073096"/>
    <n v="-7398376"/>
    <x v="1"/>
    <x v="96"/>
    <x v="1"/>
    <n v="62"/>
    <d v="2019-06-30T00:00:00"/>
    <n v="1.1499999999999999"/>
    <n v="1"/>
    <n v="5.6"/>
    <x v="0"/>
    <s v="Ruidoso"/>
    <s v="No considerar"/>
    <x v="0"/>
  </r>
  <r>
    <n v="531455"/>
    <s v="Nice one bedroom apartment by the Prospect park"/>
    <x v="4970"/>
    <s v="Gita"/>
    <s v="39 Ocean Avenue"/>
    <n v="11225"/>
    <x v="1"/>
    <s v="Prospect-Lefferts Gardens"/>
    <n v="4066199"/>
    <n v="-7396294"/>
    <x v="1"/>
    <x v="65"/>
    <x v="7"/>
    <n v="23"/>
    <d v="2019-06-05T00:00:00"/>
    <n v="0.27"/>
    <n v="1"/>
    <n v="6.9"/>
    <x v="0"/>
    <s v="Ruidoso"/>
    <s v="Dentro del presupuesto"/>
    <x v="0"/>
  </r>
  <r>
    <n v="4824361"/>
    <s v="Modern Living"/>
    <x v="4971"/>
    <s v="Chi"/>
    <s v="Verizon 55"/>
    <n v="11206"/>
    <x v="1"/>
    <s v="Williamsburg"/>
    <n v="4070777"/>
    <n v="-7394816"/>
    <x v="0"/>
    <x v="5"/>
    <x v="3"/>
    <n v="3"/>
    <d v="2018-11-09T00:00:00"/>
    <n v="0.21"/>
    <n v="1"/>
    <n v="6.9"/>
    <x v="0"/>
    <s v="Ruidoso"/>
    <s v="No considerar"/>
    <x v="0"/>
  </r>
  <r>
    <n v="2046789"/>
    <s v="Huge, Arty, Earthy + BEST Location!"/>
    <x v="4972"/>
    <s v="Meredith"/>
    <s v="Baruch College Newman Vertical Campus 55"/>
    <n v="10010"/>
    <x v="0"/>
    <s v="Kips Bay"/>
    <n v="4073987"/>
    <n v="-7398317"/>
    <x v="1"/>
    <x v="177"/>
    <x v="1"/>
    <n v="56"/>
    <d v="2016-06-13T00:00:00"/>
    <n v="0.83"/>
    <n v="1"/>
    <n v="5.7"/>
    <x v="0"/>
    <s v="Ruidoso"/>
    <s v="No considerar"/>
    <x v="0"/>
  </r>
  <r>
    <n v="276216"/>
    <s v="Nights in White Satin in the Slope"/>
    <x v="4973"/>
    <s v="Dena"/>
    <s v="317A 21st Street"/>
    <n v="11215"/>
    <x v="1"/>
    <s v="Sunset Park"/>
    <n v="4065992"/>
    <n v="-7399042"/>
    <x v="1"/>
    <x v="176"/>
    <x v="51"/>
    <n v="1"/>
    <d v="2016-09-01T00:00:00"/>
    <n v="0.03"/>
    <n v="1"/>
    <n v="6.9"/>
    <x v="0"/>
    <s v="Ruidoso"/>
    <s v="No considerar"/>
    <x v="0"/>
  </r>
  <r>
    <n v="3551778"/>
    <s v="Faboules 1 br, in trendy Park Slope"/>
    <x v="4974"/>
    <s v="Ilona"/>
    <s v="Park Slope Armory 14th Street"/>
    <n v="11215"/>
    <x v="1"/>
    <s v="South Slope"/>
    <n v="4066308"/>
    <n v="-7398309"/>
    <x v="1"/>
    <x v="7"/>
    <x v="11"/>
    <n v="4"/>
    <d v="2016-05-19T00:00:00"/>
    <n v="7.0000000000000007E-2"/>
    <n v="1"/>
    <n v="6.9"/>
    <x v="0"/>
    <s v="Ruidoso"/>
    <s v="No considerar"/>
    <x v="0"/>
  </r>
  <r>
    <n v="274743"/>
    <s v="Charming furnished Studio-Loft"/>
    <x v="4975"/>
    <s v="Catherine"/>
    <s v="345 East 81st Street"/>
    <n v="10028"/>
    <x v="0"/>
    <s v="Upper East Side"/>
    <n v="4077368"/>
    <n v="-7395198"/>
    <x v="1"/>
    <x v="7"/>
    <x v="5"/>
    <n v="1"/>
    <d v="2014-08-31T00:00:00"/>
    <n v="0.02"/>
    <n v="1"/>
    <n v="5.6"/>
    <x v="0"/>
    <s v="Ruidoso"/>
    <s v="No considerar"/>
    <x v="0"/>
  </r>
  <r>
    <n v="274376"/>
    <s v="Private Clinton Hill, Brooklyn Apt"/>
    <x v="4976"/>
    <s v="Aaron"/>
    <s v="555 Waverly Avenue"/>
    <n v="11238"/>
    <x v="1"/>
    <s v="Clinton Hill"/>
    <n v="4068156"/>
    <n v="-7396537"/>
    <x v="1"/>
    <x v="30"/>
    <x v="2"/>
    <n v="6"/>
    <d v="2019-06-24T00:00:00"/>
    <n v="0.13"/>
    <n v="1"/>
    <n v="6.9"/>
    <x v="0"/>
    <s v="Ruidoso"/>
    <s v="No considerar"/>
    <x v="0"/>
  </r>
  <r>
    <n v="274329"/>
    <s v="Fantastic 1-bedroom basement apt."/>
    <x v="4977"/>
    <s v="Andrew"/>
    <s v="1732 DeKalb Avenue"/>
    <n v="11385"/>
    <x v="1"/>
    <s v="Bushwick"/>
    <n v="4070642"/>
    <n v="-7391665"/>
    <x v="1"/>
    <x v="7"/>
    <x v="0"/>
    <n v="115"/>
    <d v="2019-06-25T00:00:00"/>
    <n v="1.75"/>
    <n v="1"/>
    <n v="6.9"/>
    <x v="0"/>
    <s v="Ruidoso"/>
    <s v="No considerar"/>
    <x v="0"/>
  </r>
  <r>
    <n v="5671922"/>
    <s v="Perfect Holiday House in NYC"/>
    <x v="4977"/>
    <s v="Andrew"/>
    <s v="1707 Hart Street"/>
    <n v="11385"/>
    <x v="2"/>
    <s v="Ridgewood"/>
    <n v="407073"/>
    <n v="-7391775"/>
    <x v="1"/>
    <x v="23"/>
    <x v="7"/>
    <n v="3"/>
    <d v="2016-08-13T00:00:00"/>
    <n v="0.06"/>
    <n v="5"/>
    <n v="6.24"/>
    <x v="0"/>
    <s v="Ruidoso"/>
    <s v="No considerar"/>
    <x v="0"/>
  </r>
  <r>
    <n v="1941495"/>
    <s v="Huge Garden Duplex, 20 min Manhattan!"/>
    <x v="4978"/>
    <s v="Julia, Anthony, Apollo &amp; Atlas"/>
    <s v="48 Eldert Street"/>
    <n v="11207"/>
    <x v="1"/>
    <s v="Bushwick"/>
    <n v="4068626"/>
    <n v="-7391324"/>
    <x v="1"/>
    <x v="54"/>
    <x v="0"/>
    <n v="76"/>
    <d v="2019-07-05T00:00:00"/>
    <n v="1.1299999999999999"/>
    <n v="1"/>
    <n v="6.9"/>
    <x v="0"/>
    <s v="Ruidoso"/>
    <s v="No considerar"/>
    <x v="0"/>
  </r>
  <r>
    <n v="1517917"/>
    <s v="Elegant modern 1-bedroom in Bed-Stuy"/>
    <x v="4979"/>
    <s v="Jenn"/>
    <s v="American Hart Community Garden Hart Street"/>
    <n v="11221"/>
    <x v="1"/>
    <s v="Bedford-Stuyvesant"/>
    <n v="4069336"/>
    <n v="-7394678"/>
    <x v="1"/>
    <x v="167"/>
    <x v="13"/>
    <n v="10"/>
    <d v="2018-05-30T00:00:00"/>
    <n v="0.39"/>
    <n v="1"/>
    <n v="6.9"/>
    <x v="0"/>
    <s v="Ruidoso"/>
    <s v="No considerar"/>
    <x v="0"/>
  </r>
  <r>
    <n v="273256"/>
    <s v="Beautiful bed and bath - Manhattan"/>
    <x v="4980"/>
    <s v="Delia"/>
    <s v="Diamante Garden 306"/>
    <n v="10035"/>
    <x v="0"/>
    <s v="East Harlem"/>
    <n v="4079793"/>
    <n v="-7393612"/>
    <x v="0"/>
    <x v="17"/>
    <x v="13"/>
    <n v="0"/>
    <d v="2019-06-13T00:00:00"/>
    <n v="0.1"/>
    <n v="1"/>
    <n v="5.6"/>
    <x v="0"/>
    <s v="Ruidoso"/>
    <s v="No considerar"/>
    <x v="0"/>
  </r>
  <r>
    <n v="272738"/>
    <s v="Guest Room in Authentic Williamsburg Factory Loft"/>
    <x v="4981"/>
    <s v="Elizabeth"/>
    <s v="248 Hewes Street"/>
    <n v="11211"/>
    <x v="1"/>
    <s v="Williamsburg"/>
    <n v="4070513"/>
    <n v="-7395505"/>
    <x v="0"/>
    <x v="28"/>
    <x v="6"/>
    <n v="35"/>
    <d v="2019-06-30T00:00:00"/>
    <n v="0.38"/>
    <n v="1"/>
    <n v="6.9"/>
    <x v="0"/>
    <s v="Ruidoso"/>
    <s v="No considerar"/>
    <x v="0"/>
  </r>
  <r>
    <n v="283184"/>
    <s v="Huge Williamsburg Loft..Perfect for Big Groups!"/>
    <x v="4981"/>
    <s v="Elizabeth"/>
    <s v="365 Hewes Street"/>
    <n v="11211"/>
    <x v="1"/>
    <s v="Williamsburg"/>
    <n v="4070766"/>
    <n v="-7395191"/>
    <x v="1"/>
    <x v="111"/>
    <x v="7"/>
    <n v="0"/>
    <d v="2016-04-05T00:00:00"/>
    <n v="0.82"/>
    <n v="1"/>
    <n v="6.9"/>
    <x v="0"/>
    <s v="Ruidoso"/>
    <s v="No considerar"/>
    <x v="0"/>
  </r>
  <r>
    <n v="2281142"/>
    <s v="Prime NYC Location for Super Bowl "/>
    <x v="4982"/>
    <s v="Jordana"/>
    <s v="Palladium Hall 140"/>
    <n v="10003"/>
    <x v="0"/>
    <s v="East Village"/>
    <n v="4073323"/>
    <n v="-7398859"/>
    <x v="1"/>
    <x v="345"/>
    <x v="1"/>
    <n v="0"/>
    <d v="2018-06-18T00:00:00"/>
    <n v="5.37"/>
    <n v="8"/>
    <n v="6.7"/>
    <x v="0"/>
    <s v="Ruidoso"/>
    <s v="No considerar"/>
    <x v="0"/>
  </r>
  <r>
    <n v="271954"/>
    <s v="Beautiful brownstone apartment"/>
    <x v="4983"/>
    <s v="Aj"/>
    <s v="15 East 11th Street"/>
    <n v="10003"/>
    <x v="0"/>
    <s v="Greenwich Village"/>
    <n v="4073388"/>
    <n v="-7399452"/>
    <x v="1"/>
    <x v="5"/>
    <x v="6"/>
    <n v="203"/>
    <d v="2019-06-20T00:00:00"/>
    <n v="2.2200000000000002"/>
    <n v="1"/>
    <n v="5.6"/>
    <x v="0"/>
    <s v="Ruidoso"/>
    <s v="No considerar"/>
    <x v="0"/>
  </r>
  <r>
    <n v="272026"/>
    <s v="1 Bd. MANHATTAN NY Entire Apt. 1 yr-6 months min."/>
    <x v="4984"/>
    <s v="Arthur"/>
    <s v="45 Fairview Avenue"/>
    <n v="10040"/>
    <x v="0"/>
    <s v="Washington Heights"/>
    <n v="4085774"/>
    <n v="-7392901"/>
    <x v="1"/>
    <x v="56"/>
    <x v="63"/>
    <n v="20"/>
    <d v="2018-01-02T00:00:00"/>
    <n v="0.41"/>
    <n v="1"/>
    <n v="5.6"/>
    <x v="0"/>
    <s v="Ruidoso"/>
    <s v="No considerar"/>
    <x v="0"/>
  </r>
  <r>
    <n v="279857"/>
    <s v="#1 Yellow Block BnB/see at Net Flix Show Stay Here"/>
    <x v="4985"/>
    <s v="Gordy"/>
    <s v="110 Monroe Street"/>
    <n v="11216"/>
    <x v="1"/>
    <s v="Bedford-Stuyvesant"/>
    <n v="4068492"/>
    <n v="-7395489"/>
    <x v="1"/>
    <x v="250"/>
    <x v="3"/>
    <n v="122"/>
    <d v="2019-07-02T00:00:00"/>
    <n v="1.37"/>
    <n v="1"/>
    <n v="7.1"/>
    <x v="0"/>
    <s v="Ruidoso"/>
    <s v="No considerar"/>
    <x v="0"/>
  </r>
  <r>
    <n v="6656441"/>
    <s v="Beautiful Room in Clinton Hill"/>
    <x v="4986"/>
    <s v="Meryl"/>
    <s v="481 Clinton Avenue"/>
    <n v="11238"/>
    <x v="1"/>
    <s v="Clinton Hill"/>
    <n v="4068402"/>
    <n v="-7396637"/>
    <x v="0"/>
    <x v="46"/>
    <x v="3"/>
    <n v="0"/>
    <d v="2018-12-23T00:00:00"/>
    <n v="2.86"/>
    <n v="1"/>
    <n v="6.9"/>
    <x v="0"/>
    <s v="Ruidoso"/>
    <s v="Dentro del presupuesto"/>
    <x v="0"/>
  </r>
  <r>
    <n v="275976"/>
    <s v="Lovely 2 bedroom apartment with backyard access"/>
    <x v="4987"/>
    <s v="Kwab"/>
    <s v="513 Madison Street"/>
    <n v="11221"/>
    <x v="1"/>
    <s v="Bedford-Stuyvesant"/>
    <n v="4068631"/>
    <n v="-7393702"/>
    <x v="1"/>
    <x v="47"/>
    <x v="0"/>
    <n v="204"/>
    <d v="2019-06-30T00:00:00"/>
    <n v="2.31"/>
    <n v="1"/>
    <n v="6.9"/>
    <x v="0"/>
    <s v="Ruidoso"/>
    <s v="No considerar"/>
    <x v="0"/>
  </r>
  <r>
    <n v="985338"/>
    <s v="Monthly rental of guest room,limited kitchen use"/>
    <x v="4988"/>
    <s v="Lorna"/>
    <s v="Hillside Park Brooklyn-Queens Expressway"/>
    <n v="11201"/>
    <x v="1"/>
    <s v="Brooklyn Heights"/>
    <n v="4070162"/>
    <n v="-7399465"/>
    <x v="1"/>
    <x v="6"/>
    <x v="51"/>
    <n v="0"/>
    <d v="2019-05-27T00:00:00"/>
    <n v="0.05"/>
    <n v="1"/>
    <n v="6.9"/>
    <x v="0"/>
    <s v="Ruidoso"/>
    <s v="No considerar"/>
    <x v="0"/>
  </r>
  <r>
    <n v="271128"/>
    <s v="Tranquil in the heart of Brooklyn 2"/>
    <x v="4989"/>
    <s v="Lex"/>
    <s v="340 Clifton Place"/>
    <n v="11216"/>
    <x v="1"/>
    <s v="Bedford-Stuyvesant"/>
    <n v="4068884"/>
    <n v="-7395059"/>
    <x v="0"/>
    <x v="28"/>
    <x v="2"/>
    <n v="9"/>
    <d v="2019-06-25T00:00:00"/>
    <n v="0.19"/>
    <n v="1"/>
    <n v="6.9"/>
    <x v="0"/>
    <s v="Ruidoso"/>
    <s v="No considerar"/>
    <x v="0"/>
  </r>
  <r>
    <n v="271130"/>
    <s v="Tranquil in the heart of Brooklyn 1"/>
    <x v="4989"/>
    <s v="Lex"/>
    <s v="180 Quincy Street"/>
    <n v="11216"/>
    <x v="1"/>
    <s v="Bedford-Stuyvesant"/>
    <n v="406865"/>
    <n v="-7395372"/>
    <x v="0"/>
    <x v="70"/>
    <x v="2"/>
    <n v="45"/>
    <d v="2019-05-26T00:00:00"/>
    <n v="0.52"/>
    <n v="1"/>
    <n v="6.9"/>
    <x v="0"/>
    <s v="Ruidoso"/>
    <s v="No considerar"/>
    <x v="0"/>
  </r>
  <r>
    <n v="2037632"/>
    <s v="Cute East Village 1 Bedroom Apt"/>
    <x v="4990"/>
    <s v="Angelita"/>
    <s v="520 East 11th Street"/>
    <n v="10009"/>
    <x v="0"/>
    <s v="East Village"/>
    <n v="4072782"/>
    <n v="-7398095"/>
    <x v="1"/>
    <x v="48"/>
    <x v="2"/>
    <n v="25"/>
    <d v="2019-06-13T00:00:00"/>
    <n v="0.37"/>
    <n v="1"/>
    <n v="5.6"/>
    <x v="0"/>
    <s v="Ruidoso"/>
    <s v="No considerar"/>
    <x v="0"/>
  </r>
  <r>
    <n v="269889"/>
    <s v="One stop from Midtown Manhattan!"/>
    <x v="4991"/>
    <s v="M"/>
    <s v="42309 46th Road"/>
    <n v="11101"/>
    <x v="2"/>
    <s v="Long Island City"/>
    <n v="4074579"/>
    <n v="-7395012"/>
    <x v="0"/>
    <x v="267"/>
    <x v="6"/>
    <n v="244"/>
    <d v="2019-06-25T00:00:00"/>
    <n v="2.74"/>
    <n v="5"/>
    <n v="6.24"/>
    <x v="0"/>
    <s v="Ruidoso"/>
    <s v="No considerar"/>
    <x v="0"/>
  </r>
  <r>
    <n v="298854"/>
    <s v="Low$pacious in Williamsburg, Bklyn"/>
    <x v="4992"/>
    <s v="Jason"/>
    <s v="130 Jackson Street"/>
    <n v="11211"/>
    <x v="1"/>
    <s v="Williamsburg"/>
    <n v="4071635"/>
    <n v="-7394609"/>
    <x v="0"/>
    <x v="3"/>
    <x v="0"/>
    <n v="0"/>
    <d v="2019-06-22T00:00:00"/>
    <n v="0.14000000000000001"/>
    <n v="1"/>
    <n v="6.9"/>
    <x v="0"/>
    <s v="Ruidoso"/>
    <s v="No considerar"/>
    <x v="0"/>
  </r>
  <r>
    <n v="1748189"/>
    <s v="UPPER EAST SIDE 1BR APT - CENTRAL"/>
    <x v="4993"/>
    <s v="Carlos"/>
    <s v="430 East 80th Street"/>
    <n v="10075"/>
    <x v="0"/>
    <s v="Upper East Side"/>
    <n v="4077219"/>
    <n v="-7395073"/>
    <x v="1"/>
    <x v="27"/>
    <x v="1"/>
    <n v="29"/>
    <d v="2019-05-29T00:00:00"/>
    <n v="0.42"/>
    <n v="1"/>
    <n v="5.6"/>
    <x v="0"/>
    <s v="Ruidoso"/>
    <s v="No considerar"/>
    <x v="0"/>
  </r>
  <r>
    <n v="269283"/>
    <s v="Brooklyn: A Huge Bedroom + Good Vibes"/>
    <x v="4994"/>
    <s v="Antoinette"/>
    <s v="990 Montgomery Street"/>
    <n v="11213"/>
    <x v="1"/>
    <s v="Crown Heights"/>
    <n v="4066431"/>
    <n v="-7393216"/>
    <x v="0"/>
    <x v="19"/>
    <x v="0"/>
    <n v="26"/>
    <d v="2019-02-16T00:00:00"/>
    <n v="0.33"/>
    <n v="1"/>
    <n v="6.9"/>
    <x v="0"/>
    <s v="Ruidoso"/>
    <s v="No considerar"/>
    <x v="0"/>
  </r>
  <r>
    <n v="5831012"/>
    <s v="Spacious bedroom in Oversized Apt."/>
    <x v="4995"/>
    <s v="Didi"/>
    <s v="30 East End Avenue"/>
    <n v="10028"/>
    <x v="0"/>
    <s v="Upper East Side"/>
    <n v="4077155"/>
    <n v="-7394763"/>
    <x v="0"/>
    <x v="5"/>
    <x v="4"/>
    <n v="2"/>
    <d v="2018-04-24T00:00:00"/>
    <n v="0.04"/>
    <n v="1"/>
    <n v="5.6"/>
    <x v="0"/>
    <s v="Ruidoso"/>
    <s v="No considerar"/>
    <x v="0"/>
  </r>
  <r>
    <n v="951944"/>
    <s v="Quiet Studio in Prime SoHo"/>
    <x v="4996"/>
    <s v="Dom"/>
    <s v="190 Spring Street"/>
    <n v="10012"/>
    <x v="0"/>
    <s v="SoHo"/>
    <n v="4072493"/>
    <n v="-7400307"/>
    <x v="1"/>
    <x v="161"/>
    <x v="0"/>
    <n v="73"/>
    <d v="2019-07-05T00:00:00"/>
    <n v="0.94"/>
    <n v="1"/>
    <n v="5.6"/>
    <x v="0"/>
    <s v="Ruidoso"/>
    <s v="No considerar"/>
    <x v="0"/>
  </r>
  <r>
    <n v="5934255"/>
    <s v="Artist loft in prime WILLIAMSBURG, art everywhere!"/>
    <x v="4997"/>
    <s v="Jessica"/>
    <s v="147 North 4th Street"/>
    <n v="11211"/>
    <x v="1"/>
    <s v="Williamsburg"/>
    <n v="4071604"/>
    <n v="-739589"/>
    <x v="0"/>
    <x v="276"/>
    <x v="1"/>
    <n v="143"/>
    <d v="2019-06-26T00:00:00"/>
    <n v="2.99"/>
    <n v="1"/>
    <n v="6.9"/>
    <x v="0"/>
    <s v="Ruidoso"/>
    <s v="No considerar"/>
    <x v="0"/>
  </r>
  <r>
    <n v="5602369"/>
    <s v="3 bedroom brownstone duplex"/>
    <x v="4998"/>
    <s v="Przemek"/>
    <s v="112 Saint Marks Avenue"/>
    <n v="11217"/>
    <x v="1"/>
    <s v="Prospect Heights"/>
    <n v="4067909"/>
    <n v="-7397315"/>
    <x v="1"/>
    <x v="21"/>
    <x v="2"/>
    <n v="17"/>
    <d v="2018-12-31T00:00:00"/>
    <n v="0.33"/>
    <n v="1"/>
    <n v="6.9"/>
    <x v="0"/>
    <s v="Ruidoso"/>
    <s v="No considerar"/>
    <x v="0"/>
  </r>
  <r>
    <n v="493611"/>
    <s v="Huge sunny artist loft +roof garden"/>
    <x v="4999"/>
    <s v="Ute"/>
    <s v="554 Union Street"/>
    <n v="11215"/>
    <x v="1"/>
    <s v="Gowanus"/>
    <n v="4067862"/>
    <n v="-7398561"/>
    <x v="1"/>
    <x v="341"/>
    <x v="1"/>
    <n v="66"/>
    <d v="2019-05-19T00:00:00"/>
    <n v="0.76"/>
    <n v="1"/>
    <n v="7"/>
    <x v="0"/>
    <s v="Ruidoso"/>
    <s v="No considerar"/>
    <x v="0"/>
  </r>
  <r>
    <n v="268392"/>
    <s v="SUNNY 2-bdrm CHILD-friendly Uptwn by Centrl Park!"/>
    <x v="5000"/>
    <s v="Eyal And Amy"/>
    <s v="11 Saint Nicholas Avenue"/>
    <n v="10026"/>
    <x v="0"/>
    <s v="Harlem"/>
    <n v="4079951"/>
    <n v="-7395257"/>
    <x v="1"/>
    <x v="55"/>
    <x v="6"/>
    <n v="35"/>
    <d v="2019-05-27T00:00:00"/>
    <n v="0.42"/>
    <n v="1"/>
    <n v="5.6"/>
    <x v="0"/>
    <s v="Ruidoso"/>
    <s v="No considerar"/>
    <x v="0"/>
  </r>
  <r>
    <n v="3936970"/>
    <s v="XL Fort Greene Garden Apt"/>
    <x v="5001"/>
    <s v="Patric"/>
    <s v="163 Washington Park"/>
    <n v="11205"/>
    <x v="1"/>
    <s v="Fort Greene"/>
    <n v="406926"/>
    <n v="-7397337"/>
    <x v="0"/>
    <x v="194"/>
    <x v="0"/>
    <n v="169"/>
    <d v="2018-12-30T00:00:00"/>
    <n v="2.88"/>
    <n v="1"/>
    <n v="6.9"/>
    <x v="0"/>
    <s v="Ruidoso"/>
    <s v="No considerar"/>
    <x v="0"/>
  </r>
  <r>
    <n v="4438931"/>
    <s v="FURNISHED CHARMING ROOM IN MANHATTA"/>
    <x v="5002"/>
    <s v="Jane"/>
    <s v="4801 Broadway"/>
    <n v="10034"/>
    <x v="0"/>
    <s v="Inwood"/>
    <n v="4086626"/>
    <n v="-7392543"/>
    <x v="0"/>
    <x v="107"/>
    <x v="3"/>
    <n v="0"/>
    <d v="2019-06-16T00:00:00"/>
    <n v="0.39"/>
    <n v="1"/>
    <n v="5.6"/>
    <x v="0"/>
    <s v="Ruidoso"/>
    <s v="No considerar"/>
    <x v="0"/>
  </r>
  <r>
    <n v="4276618"/>
    <s v="Great location, great value"/>
    <x v="5003"/>
    <s v="James"/>
    <s v="The Olivia West 34th Street"/>
    <n v="10122"/>
    <x v="0"/>
    <s v="Chelsea"/>
    <n v="4075238"/>
    <n v="-739945"/>
    <x v="1"/>
    <x v="61"/>
    <x v="0"/>
    <n v="18"/>
    <d v="2018-01-03T00:00:00"/>
    <n v="0.31"/>
    <n v="1"/>
    <n v="5.6"/>
    <x v="0"/>
    <s v="Ruidoso"/>
    <s v="No considerar"/>
    <x v="0"/>
  </r>
  <r>
    <n v="1423175"/>
    <s v="Bright open space in Sunset Park"/>
    <x v="5004"/>
    <s v="Anastasia"/>
    <s v="442 48th Street"/>
    <n v="11220"/>
    <x v="1"/>
    <s v="Sunset Park"/>
    <n v="4064674"/>
    <n v="-7401043"/>
    <x v="1"/>
    <x v="15"/>
    <x v="11"/>
    <n v="18"/>
    <d v="2017-09-30T00:00:00"/>
    <n v="0.31"/>
    <n v="1"/>
    <n v="6.9"/>
    <x v="0"/>
    <s v="Ruidoso"/>
    <s v="No considerar"/>
    <x v="0"/>
  </r>
  <r>
    <n v="4616700"/>
    <s v="Cozy sun drenched 2br Fort Greene"/>
    <x v="5005"/>
    <s v="Simone"/>
    <s v="401 Clermont Avenue"/>
    <n v="11238"/>
    <x v="1"/>
    <s v="Fort Greene"/>
    <n v="4068547"/>
    <n v="-7396886"/>
    <x v="1"/>
    <x v="11"/>
    <x v="3"/>
    <n v="20"/>
    <d v="2018-09-05T00:00:00"/>
    <n v="0.39"/>
    <n v="1"/>
    <n v="6.9"/>
    <x v="0"/>
    <s v="Ruidoso"/>
    <s v="No considerar"/>
    <x v="0"/>
  </r>
  <r>
    <n v="267535"/>
    <s v="Home Away From Home-Room in Bronx"/>
    <x v="5006"/>
    <s v="Clara"/>
    <s v="4201 Baychester Avenue"/>
    <n v="10466"/>
    <x v="3"/>
    <s v="Wakefield"/>
    <n v="4089557"/>
    <n v="-738447"/>
    <x v="0"/>
    <x v="19"/>
    <x v="6"/>
    <n v="15"/>
    <d v="2019-06-09T00:00:00"/>
    <n v="0.17"/>
    <n v="5"/>
    <n v="7.84"/>
    <x v="0"/>
    <s v="Ruidoso"/>
    <s v="No considerar"/>
    <x v="0"/>
  </r>
  <r>
    <n v="272706"/>
    <s v="SUNNY, SPACIOUS APT. in  FT. GREENE"/>
    <x v="5007"/>
    <s v="Valerie"/>
    <s v="183 Washington Park"/>
    <n v="11205"/>
    <x v="1"/>
    <s v="Fort Greene"/>
    <n v="4069135"/>
    <n v="-7397321"/>
    <x v="1"/>
    <x v="32"/>
    <x v="2"/>
    <n v="7"/>
    <d v="2017-06-18T00:00:00"/>
    <n v="0.08"/>
    <n v="1"/>
    <n v="6.9"/>
    <x v="0"/>
    <s v="Ruidoso"/>
    <s v="No considerar"/>
    <x v="0"/>
  </r>
  <r>
    <n v="267435"/>
    <s v="Large Sunny Bedroom in QNS NYC"/>
    <x v="5008"/>
    <s v="Jocelin"/>
    <s v="61-55 98th Street"/>
    <n v="11374"/>
    <x v="2"/>
    <s v="Rego Park"/>
    <n v="4073349"/>
    <n v="-7386009"/>
    <x v="0"/>
    <x v="59"/>
    <x v="1"/>
    <n v="38"/>
    <d v="2019-07-01T00:00:00"/>
    <n v="0.85"/>
    <n v="5"/>
    <n v="6.24"/>
    <x v="0"/>
    <s v="Ruidoso"/>
    <s v="No considerar"/>
    <x v="0"/>
  </r>
  <r>
    <n v="6713521"/>
    <s v="Your Garden Oasis in Brooklyn!"/>
    <x v="5009"/>
    <s v="Mike"/>
    <s v="Community Worship Center 117"/>
    <n v="11216"/>
    <x v="1"/>
    <s v="Bedford-Stuyvesant"/>
    <n v="4068447"/>
    <n v="-739543"/>
    <x v="1"/>
    <x v="31"/>
    <x v="0"/>
    <n v="21"/>
    <d v="2018-11-24T00:00:00"/>
    <n v="0.44"/>
    <n v="1"/>
    <n v="6.9"/>
    <x v="0"/>
    <s v="Ruidoso"/>
    <s v="No considerar"/>
    <x v="0"/>
  </r>
  <r>
    <n v="4163781"/>
    <s v="Sun Soaked &amp; Cozy PR Williamsburg"/>
    <x v="5010"/>
    <s v="Danielle"/>
    <s v="Brooklyn-Queens Expressway Williamsburg"/>
    <n v="11249"/>
    <x v="1"/>
    <s v="Williamsburg"/>
    <n v="4071007"/>
    <n v="-7395653"/>
    <x v="0"/>
    <x v="34"/>
    <x v="0"/>
    <n v="19"/>
    <d v="2019-07-06T00:00:00"/>
    <n v="0.33"/>
    <n v="1"/>
    <n v="6.9"/>
    <x v="0"/>
    <s v="Ruidoso"/>
    <s v="No considerar"/>
    <x v="0"/>
  </r>
  <r>
    <n v="3973944"/>
    <s v="Ground &amp; Rejuvenate PR Williamsburg"/>
    <x v="5010"/>
    <s v="Danielle"/>
    <s v="Brooklyn-Queens Expressway Williamsburg"/>
    <n v="11249"/>
    <x v="1"/>
    <s v="Williamsburg"/>
    <n v="4070974"/>
    <n v="-7395612"/>
    <x v="0"/>
    <x v="14"/>
    <x v="6"/>
    <n v="30"/>
    <d v="2019-05-26T00:00:00"/>
    <n v="0.52"/>
    <n v="1"/>
    <n v="6.9"/>
    <x v="0"/>
    <s v="Ruidoso"/>
    <s v="No considerar"/>
    <x v="0"/>
  </r>
  <r>
    <n v="1588221"/>
    <s v="Large 2 BR Loft Downtown NY"/>
    <x v="5011"/>
    <s v="Ernesto"/>
    <s v="84 Bowery"/>
    <n v="10013"/>
    <x v="0"/>
    <s v="Chinatown"/>
    <n v="4071702"/>
    <n v="-7399566"/>
    <x v="1"/>
    <x v="61"/>
    <x v="2"/>
    <n v="31"/>
    <d v="2019-06-23T00:00:00"/>
    <n v="0.45"/>
    <n v="1"/>
    <n v="5.6"/>
    <x v="0"/>
    <s v="Ruidoso"/>
    <s v="No considerar"/>
    <x v="0"/>
  </r>
  <r>
    <n v="266756"/>
    <s v="REAL 2BR-HEART OF SOHO-LITTLE ITALY"/>
    <x v="5012"/>
    <s v="Roberto  Mike"/>
    <s v="Toto Hair 201"/>
    <n v="10013"/>
    <x v="0"/>
    <s v="Little Italy"/>
    <n v="4071905"/>
    <n v="-7399677"/>
    <x v="1"/>
    <x v="15"/>
    <x v="8"/>
    <n v="89"/>
    <d v="2018-06-30T00:00:00"/>
    <n v="0.99"/>
    <n v="1"/>
    <n v="5.6"/>
    <x v="0"/>
    <s v="Ruidoso"/>
    <s v="No considerar"/>
    <x v="0"/>
  </r>
  <r>
    <n v="683681"/>
    <s v="Beautiful West Village 1 BR apartment"/>
    <x v="5013"/>
    <s v="Jeff"/>
    <s v="58 Charles Street"/>
    <n v="10014"/>
    <x v="0"/>
    <s v="West Village"/>
    <n v="4073477"/>
    <n v="-7400275"/>
    <x v="1"/>
    <x v="50"/>
    <x v="12"/>
    <n v="37"/>
    <d v="2019-06-08T00:00:00"/>
    <n v="0.46"/>
    <n v="1"/>
    <n v="5.6"/>
    <x v="0"/>
    <s v="Ruidoso"/>
    <s v="No considerar"/>
    <x v="0"/>
  </r>
  <r>
    <n v="266437"/>
    <s v="West Village cozy 2 bedroom  NYC "/>
    <x v="5014"/>
    <s v="Asia Joanna"/>
    <s v="252 West 17th Street"/>
    <n v="10011"/>
    <x v="0"/>
    <s v="Chelsea"/>
    <n v="4074139"/>
    <n v="-740005"/>
    <x v="1"/>
    <x v="122"/>
    <x v="3"/>
    <n v="0"/>
    <d v="2019-06-28T00:00:00"/>
    <n v="0.04"/>
    <n v="1"/>
    <n v="5.6"/>
    <x v="0"/>
    <s v="Ruidoso"/>
    <s v="No considerar"/>
    <x v="0"/>
  </r>
  <r>
    <n v="266351"/>
    <s v="SUNNY 1 Bedroom APT in Fort Greene - BROOKLYN"/>
    <x v="5015"/>
    <s v="Elena"/>
    <s v="146 Lafayette Avenue"/>
    <n v="11238"/>
    <x v="1"/>
    <s v="Fort Greene"/>
    <n v="4068737"/>
    <n v="-7397125"/>
    <x v="1"/>
    <x v="245"/>
    <x v="5"/>
    <n v="5"/>
    <d v="2018-07-12T00:00:00"/>
    <n v="0.12"/>
    <n v="1"/>
    <n v="6.9"/>
    <x v="0"/>
    <s v="Ruidoso"/>
    <s v="No considerar"/>
    <x v="0"/>
  </r>
  <r>
    <n v="1515026"/>
    <s v="Garden Apartment, Ft. Greene"/>
    <x v="5016"/>
    <s v="Lee"/>
    <s v="195 Carlton Avenue"/>
    <n v="11205"/>
    <x v="1"/>
    <s v="Fort Greene"/>
    <n v="4069197"/>
    <n v="-7397218"/>
    <x v="1"/>
    <x v="89"/>
    <x v="3"/>
    <n v="12"/>
    <d v="2019-02-22T00:00:00"/>
    <n v="0.17"/>
    <n v="1"/>
    <n v="6.9"/>
    <x v="0"/>
    <s v="Ruidoso"/>
    <s v="No considerar"/>
    <x v="0"/>
  </r>
  <r>
    <n v="265912"/>
    <s v="Spacious  2 bed Loft apartment Bedford L"/>
    <x v="5017"/>
    <s v="Jill"/>
    <s v="530 Driggs Avenue"/>
    <n v="11211"/>
    <x v="1"/>
    <s v="Williamsburg"/>
    <n v="407177"/>
    <n v="-7395576"/>
    <x v="1"/>
    <x v="7"/>
    <x v="3"/>
    <n v="0"/>
    <d v="2015-09-12T00:00:00"/>
    <n v="0.13"/>
    <n v="1"/>
    <n v="6.9"/>
    <x v="0"/>
    <s v="Ruidoso"/>
    <s v="No considerar"/>
    <x v="0"/>
  </r>
  <r>
    <n v="2071873"/>
    <s v="Cozy Studio in Murray Hill"/>
    <x v="5018"/>
    <s v="Lala"/>
    <s v="101 Park Avenue 101"/>
    <n v="10016"/>
    <x v="0"/>
    <s v="Murray Hill"/>
    <n v="4075053"/>
    <n v="-7397747"/>
    <x v="1"/>
    <x v="91"/>
    <x v="6"/>
    <n v="31"/>
    <d v="2019-05-26T00:00:00"/>
    <n v="0.46"/>
    <n v="1"/>
    <n v="5.6"/>
    <x v="0"/>
    <s v="Ruidoso"/>
    <s v="No considerar"/>
    <x v="0"/>
  </r>
  <r>
    <n v="5659180"/>
    <s v="Brooklyn's Finest!  Huge apt next to train &amp; park!"/>
    <x v="5019"/>
    <s v="Jennifer"/>
    <s v="20 East 18th Street"/>
    <n v="11226"/>
    <x v="1"/>
    <s v="Flatbush"/>
    <n v="4065044"/>
    <n v="-7396327"/>
    <x v="1"/>
    <x v="19"/>
    <x v="6"/>
    <n v="35"/>
    <d v="2019-04-28T00:00:00"/>
    <n v="0.76"/>
    <n v="1"/>
    <n v="6.9"/>
    <x v="0"/>
    <s v="Ruidoso"/>
    <s v="No considerar"/>
    <x v="0"/>
  </r>
  <r>
    <n v="265831"/>
    <s v="Bright unique designer loft in Soho"/>
    <x v="5020"/>
    <s v="Jen"/>
    <s v="23 Prince Street"/>
    <n v="10012"/>
    <x v="0"/>
    <s v="Nolita"/>
    <n v="4072313"/>
    <n v="-7399438"/>
    <x v="1"/>
    <x v="282"/>
    <x v="2"/>
    <n v="5"/>
    <d v="2018-07-05T00:00:00"/>
    <n v="0.09"/>
    <n v="1"/>
    <n v="5.6"/>
    <x v="0"/>
    <s v="Ruidoso"/>
    <s v="No considerar"/>
    <x v="0"/>
  </r>
  <r>
    <n v="310272"/>
    <s v="Private Room in Artist's Home, Stapleton, SI"/>
    <x v="5021"/>
    <s v="Jonathan"/>
    <s v="Bayley-Seton 75"/>
    <n v="10304"/>
    <x v="4"/>
    <s v="Clifton"/>
    <n v="4062318"/>
    <n v="-7407848"/>
    <x v="0"/>
    <x v="36"/>
    <x v="1"/>
    <n v="50"/>
    <d v="2019-06-03T00:00:00"/>
    <n v="0.56000000000000005"/>
    <n v="1"/>
    <n v="5.19"/>
    <x v="1"/>
    <s v="Poco Ruidoso"/>
    <s v="No considerar"/>
    <x v="0"/>
  </r>
  <r>
    <n v="4454122"/>
    <s v="Cozy Harlem Hideaway **"/>
    <x v="5022"/>
    <s v="Loryn"/>
    <s v="117 West 129th Street"/>
    <n v="10027"/>
    <x v="0"/>
    <s v="Harlem"/>
    <n v="4081071"/>
    <n v="-7394433"/>
    <x v="1"/>
    <x v="42"/>
    <x v="6"/>
    <n v="84"/>
    <d v="2019-06-18T00:00:00"/>
    <n v="1.51"/>
    <n v="1"/>
    <n v="5.6"/>
    <x v="0"/>
    <s v="Ruidoso"/>
    <s v="No considerar"/>
    <x v="0"/>
  </r>
  <r>
    <n v="5562962"/>
    <s v="Lovely upper east side studio"/>
    <x v="5023"/>
    <s v="Lina"/>
    <s v="1574 1st Avenue"/>
    <n v="10028"/>
    <x v="0"/>
    <s v="Upper East Side"/>
    <n v="4077399"/>
    <n v="-7395101"/>
    <x v="1"/>
    <x v="51"/>
    <x v="6"/>
    <n v="15"/>
    <d v="2017-06-22T00:00:00"/>
    <n v="0.28999999999999998"/>
    <n v="1"/>
    <n v="5.6"/>
    <x v="0"/>
    <s v="Ruidoso"/>
    <s v="No considerar"/>
    <x v="0"/>
  </r>
  <r>
    <n v="295231"/>
    <s v="Sunny, clean br available"/>
    <x v="5024"/>
    <s v="Felicia"/>
    <s v="47 Stagg Street"/>
    <n v="11206"/>
    <x v="1"/>
    <s v="Williamsburg"/>
    <n v="4070918"/>
    <n v="-7394881"/>
    <x v="0"/>
    <x v="28"/>
    <x v="7"/>
    <n v="1"/>
    <d v="2014-03-24T00:00:00"/>
    <n v="0.02"/>
    <n v="1"/>
    <n v="6.9"/>
    <x v="0"/>
    <s v="Ruidoso"/>
    <s v="No considerar"/>
    <x v="0"/>
  </r>
  <r>
    <n v="5013556"/>
    <s v="Sunny, modern 1BR in Crown Heights"/>
    <x v="5025"/>
    <s v="David"/>
    <s v="540 Saint Johns Place"/>
    <n v="11238"/>
    <x v="1"/>
    <s v="Crown Heights"/>
    <n v="4067279"/>
    <n v="-7396033"/>
    <x v="1"/>
    <x v="245"/>
    <x v="7"/>
    <n v="56"/>
    <d v="2019-06-14T00:00:00"/>
    <n v="1.05"/>
    <n v="1"/>
    <n v="6.9"/>
    <x v="0"/>
    <s v="Ruidoso"/>
    <s v="No considerar"/>
    <x v="0"/>
  </r>
  <r>
    <n v="403264"/>
    <s v="Luxury room in Manhattan Duplex Apt"/>
    <x v="5026"/>
    <s v="Candice"/>
    <s v="The Aston 800"/>
    <n v="10001"/>
    <x v="0"/>
    <s v="Midtown"/>
    <n v="407453"/>
    <n v="-7399056"/>
    <x v="0"/>
    <x v="8"/>
    <x v="0"/>
    <n v="165"/>
    <d v="2019-07-03T00:00:00"/>
    <n v="1.88"/>
    <n v="1"/>
    <n v="5.6"/>
    <x v="0"/>
    <s v="Ruidoso"/>
    <s v="No considerar"/>
    <x v="0"/>
  </r>
  <r>
    <n v="360400"/>
    <s v="Beautiful Room in Manhattan Loft"/>
    <x v="5026"/>
    <s v="Candice"/>
    <s v="34 West 28th Street"/>
    <n v="10001"/>
    <x v="0"/>
    <s v="Midtown"/>
    <n v="4074553"/>
    <n v="-7398943"/>
    <x v="0"/>
    <x v="39"/>
    <x v="0"/>
    <n v="214"/>
    <d v="2019-06-02T00:00:00"/>
    <n v="2.4500000000000002"/>
    <n v="1"/>
    <n v="5.6"/>
    <x v="0"/>
    <s v="Ruidoso"/>
    <s v="No considerar"/>
    <x v="0"/>
  </r>
  <r>
    <n v="501041"/>
    <s v="UPWS sunny DUPLEX +PATIO"/>
    <x v="5027"/>
    <s v="Aleksandra"/>
    <s v="219 West 80th Street"/>
    <n v="10024"/>
    <x v="0"/>
    <s v="Upper West Side"/>
    <n v="4078451"/>
    <n v="-7397882"/>
    <x v="1"/>
    <x v="111"/>
    <x v="7"/>
    <n v="0"/>
    <d v="2019-06-30T00:00:00"/>
    <n v="3.9"/>
    <n v="1"/>
    <n v="5.6"/>
    <x v="0"/>
    <s v="Ruidoso"/>
    <s v="No considerar"/>
    <x v="0"/>
  </r>
  <r>
    <n v="454929"/>
    <s v="UNION SQUAREâ¤ï¸PENTHOUSE 2FL+TERRACEâ¤ï¸EAST VIllAGE"/>
    <x v="5028"/>
    <s v="Alex"/>
    <s v="402 East 12th Street"/>
    <n v="10009"/>
    <x v="0"/>
    <s v="East Village"/>
    <n v="4072981"/>
    <n v="-7398318"/>
    <x v="1"/>
    <x v="163"/>
    <x v="6"/>
    <n v="67"/>
    <d v="2019-07-02T00:00:00"/>
    <n v="1.33"/>
    <n v="1"/>
    <n v="5.6"/>
    <x v="0"/>
    <s v="Ruidoso"/>
    <s v="No considerar"/>
    <x v="0"/>
  </r>
  <r>
    <n v="310796"/>
    <s v="Sunny 1 BR, West 80s &amp; Central Park"/>
    <x v="5029"/>
    <s v="Brian"/>
    <s v="472 Columbus Avenue"/>
    <n v="10024"/>
    <x v="0"/>
    <s v="Upper West Side"/>
    <n v="4078443"/>
    <n v="-7397399"/>
    <x v="1"/>
    <x v="105"/>
    <x v="11"/>
    <n v="18"/>
    <d v="2019-06-07T00:00:00"/>
    <n v="0.2"/>
    <n v="1"/>
    <n v="5.6"/>
    <x v="0"/>
    <s v="Ruidoso"/>
    <s v="No considerar"/>
    <x v="0"/>
  </r>
  <r>
    <n v="573870"/>
    <s v="Central Park West/ 80s One bedroom!"/>
    <x v="5029"/>
    <s v="Brian"/>
    <s v="West 81st Street &amp; Columbus Avenue West 81st Street"/>
    <n v="10024"/>
    <x v="0"/>
    <s v="Upper West Side"/>
    <n v="4078292"/>
    <n v="-7397438"/>
    <x v="1"/>
    <x v="61"/>
    <x v="11"/>
    <n v="18"/>
    <d v="2019-05-27T00:00:00"/>
    <n v="0.22"/>
    <n v="1"/>
    <n v="5.6"/>
    <x v="0"/>
    <s v="Ruidoso"/>
    <s v="No considerar"/>
    <x v="0"/>
  </r>
  <r>
    <n v="266155"/>
    <s v="One bed suite with private garden"/>
    <x v="5029"/>
    <s v="Brian"/>
    <s v="West 81st Street &amp; Columbus Avenue West 81st Street"/>
    <n v="10024"/>
    <x v="0"/>
    <s v="Upper West Side"/>
    <n v="4078304"/>
    <n v="-7397447"/>
    <x v="1"/>
    <x v="68"/>
    <x v="11"/>
    <n v="16"/>
    <d v="2019-03-31T00:00:00"/>
    <n v="0.17"/>
    <n v="1"/>
    <n v="5.6"/>
    <x v="0"/>
    <s v="Ruidoso"/>
    <s v="No considerar"/>
    <x v="0"/>
  </r>
  <r>
    <n v="266146"/>
    <s v="Beautiful studio by Central Park"/>
    <x v="5029"/>
    <s v="Brian"/>
    <s v="69 West 83rd Street"/>
    <n v="10024"/>
    <x v="0"/>
    <s v="Upper West Side"/>
    <n v="4078448"/>
    <n v="-7397289"/>
    <x v="1"/>
    <x v="105"/>
    <x v="11"/>
    <n v="36"/>
    <d v="2019-03-19T00:00:00"/>
    <n v="0.39"/>
    <n v="1"/>
    <n v="5.6"/>
    <x v="0"/>
    <s v="Ruidoso"/>
    <s v="No considerar"/>
    <x v="0"/>
  </r>
  <r>
    <n v="263888"/>
    <s v="Contemporary &amp; Classic Sanctuary on the Hudson"/>
    <x v="5030"/>
    <s v="C"/>
    <s v="Joan of Arc Memorial Riverside Drive"/>
    <n v="10024"/>
    <x v="0"/>
    <s v="Upper West Side"/>
    <n v="4079433"/>
    <n v="-739765"/>
    <x v="1"/>
    <x v="41"/>
    <x v="6"/>
    <n v="129"/>
    <d v="2019-04-28T00:00:00"/>
    <n v="1.41"/>
    <n v="1"/>
    <n v="5.6"/>
    <x v="0"/>
    <s v="Ruidoso"/>
    <s v="No considerar"/>
    <x v="0"/>
  </r>
  <r>
    <n v="3463475"/>
    <s v="â˜† PERFECT MANHATTAN LOCATION NEAR SUBWAY &amp; CAFES!â˜†"/>
    <x v="5031"/>
    <s v="Jenny"/>
    <s v="Holiday Inn 150"/>
    <n v="10002"/>
    <x v="0"/>
    <s v="Lower East Side"/>
    <n v="4071812"/>
    <n v="-7398619"/>
    <x v="1"/>
    <x v="330"/>
    <x v="1"/>
    <n v="285"/>
    <d v="2019-06-30T00:00:00"/>
    <n v="4.83"/>
    <n v="1"/>
    <n v="5.6"/>
    <x v="0"/>
    <s v="Ruidoso"/>
    <s v="No considerar"/>
    <x v="0"/>
  </r>
  <r>
    <n v="263776"/>
    <s v="City Skyline Views from every room!"/>
    <x v="5032"/>
    <s v="Joanne"/>
    <s v="Public School 150 40-01"/>
    <n v="11104"/>
    <x v="2"/>
    <s v="Sunnyside"/>
    <n v="4074558"/>
    <n v="-7392324"/>
    <x v="0"/>
    <x v="72"/>
    <x v="6"/>
    <n v="95"/>
    <d v="2019-01-02T00:00:00"/>
    <n v="1.02"/>
    <n v="5"/>
    <n v="6.24"/>
    <x v="0"/>
    <s v="Ruidoso"/>
    <s v="No considerar"/>
    <x v="0"/>
  </r>
  <r>
    <n v="263502"/>
    <s v="Prime Williamsburg 1/BD New Condo"/>
    <x v="5033"/>
    <s v="Shaun"/>
    <s v="55 Berry Street"/>
    <n v="11249"/>
    <x v="1"/>
    <s v="Williamsburg"/>
    <n v="4072059"/>
    <n v="-739567"/>
    <x v="1"/>
    <x v="115"/>
    <x v="51"/>
    <n v="24"/>
    <d v="2015-08-19T00:00:00"/>
    <n v="0.26"/>
    <n v="1"/>
    <n v="6.9"/>
    <x v="0"/>
    <s v="Ruidoso"/>
    <s v="No considerar"/>
    <x v="0"/>
  </r>
  <r>
    <n v="263232"/>
    <s v="Cozy&amp;Clean in a great neighborhood"/>
    <x v="5034"/>
    <s v="Nicole"/>
    <s v="137 Edgecombe Avenue"/>
    <n v="10030"/>
    <x v="0"/>
    <s v="Harlem"/>
    <n v="4082151"/>
    <n v="-7394516"/>
    <x v="1"/>
    <x v="2"/>
    <x v="1"/>
    <n v="1"/>
    <d v="2019-01-27T00:00:00"/>
    <n v="0.18"/>
    <n v="1"/>
    <n v="5.6"/>
    <x v="0"/>
    <s v="Ruidoso"/>
    <s v="No considerar"/>
    <x v="0"/>
  </r>
  <r>
    <n v="268481"/>
    <s v="Resort-like living in Williamsburg"/>
    <x v="5035"/>
    <s v="Vishal"/>
    <s v="Greenpoint Hospital 269"/>
    <n v="11211"/>
    <x v="1"/>
    <s v="Williamsburg"/>
    <n v="4071647"/>
    <n v="-7393974"/>
    <x v="1"/>
    <x v="179"/>
    <x v="11"/>
    <n v="1"/>
    <d v="2013-09-24T00:00:00"/>
    <n v="0.01"/>
    <n v="1"/>
    <n v="6.9"/>
    <x v="0"/>
    <s v="Ruidoso"/>
    <s v="No considerar"/>
    <x v="0"/>
  </r>
  <r>
    <n v="263005"/>
    <s v="2 bedroom apt in charming brick townhouse"/>
    <x v="5036"/>
    <s v="Marisa And Colin"/>
    <s v="10 North Portland Avenue"/>
    <n v="11205"/>
    <x v="1"/>
    <s v="Fort Greene"/>
    <n v="4069778"/>
    <n v="-7397676"/>
    <x v="1"/>
    <x v="8"/>
    <x v="0"/>
    <n v="110"/>
    <d v="2019-06-02T00:00:00"/>
    <n v="1.2"/>
    <n v="1"/>
    <n v="6.9"/>
    <x v="0"/>
    <s v="Ruidoso"/>
    <s v="No considerar"/>
    <x v="0"/>
  </r>
  <r>
    <n v="262405"/>
    <s v="Spacious Townhome Apt in Brooklyn"/>
    <x v="5037"/>
    <s v="Wade"/>
    <s v="3624 Cortelyou Road"/>
    <n v="11203"/>
    <x v="1"/>
    <s v="East Flatbush"/>
    <n v="4064468"/>
    <n v="-7394219"/>
    <x v="1"/>
    <x v="181"/>
    <x v="3"/>
    <n v="54"/>
    <d v="2019-06-24T00:00:00"/>
    <n v="0.62"/>
    <n v="1"/>
    <n v="6.9"/>
    <x v="0"/>
    <s v="Ruidoso"/>
    <s v="No considerar"/>
    <x v="0"/>
  </r>
  <r>
    <n v="262343"/>
    <s v="Cozy &amp; Clean Lower East Side Apt."/>
    <x v="5038"/>
    <s v="Lauren"/>
    <s v="56 Rivington Street"/>
    <n v="10002"/>
    <x v="0"/>
    <s v="Lower East Side"/>
    <n v="4072087"/>
    <n v="-7399022"/>
    <x v="1"/>
    <x v="93"/>
    <x v="20"/>
    <n v="59"/>
    <d v="2019-06-06T00:00:00"/>
    <n v="0.63"/>
    <n v="1"/>
    <n v="5.6"/>
    <x v="0"/>
    <s v="Ruidoso"/>
    <s v="No considerar"/>
    <x v="0"/>
  </r>
  <r>
    <n v="261674"/>
    <s v="Chelsea/West Village - 2bdrm apt"/>
    <x v="5039"/>
    <s v="Lindsey"/>
    <s v="260 West 15th Street"/>
    <n v="10011"/>
    <x v="0"/>
    <s v="Chelsea"/>
    <n v="4074025"/>
    <n v="-7400161"/>
    <x v="0"/>
    <x v="45"/>
    <x v="2"/>
    <n v="20"/>
    <d v="2017-04-01T00:00:00"/>
    <n v="0.33"/>
    <n v="1"/>
    <n v="5.6"/>
    <x v="0"/>
    <s v="Ruidoso"/>
    <s v="No considerar"/>
    <x v="0"/>
  </r>
  <r>
    <n v="697499"/>
    <s v="Lovely, large studio near Central Park"/>
    <x v="5040"/>
    <s v="Charlie"/>
    <s v="14 West 68th Street"/>
    <n v="10023"/>
    <x v="0"/>
    <s v="Upper West Side"/>
    <n v="4077392"/>
    <n v="-7397852"/>
    <x v="1"/>
    <x v="6"/>
    <x v="0"/>
    <n v="89"/>
    <d v="2019-06-27T00:00:00"/>
    <n v="1.1200000000000001"/>
    <n v="1"/>
    <n v="5.6"/>
    <x v="0"/>
    <s v="Ruidoso"/>
    <s v="No considerar"/>
    <x v="0"/>
  </r>
  <r>
    <n v="3079125"/>
    <s v="Cute and cozy in Manhattan"/>
    <x v="5041"/>
    <s v="Edmi"/>
    <s v="NYC Water Pollution Control Plant West Street"/>
    <n v="11251"/>
    <x v="1"/>
    <s v="Navy Yard"/>
    <n v="4070481"/>
    <n v="-7397755"/>
    <x v="1"/>
    <x v="101"/>
    <x v="6"/>
    <n v="3"/>
    <d v="2017-04-22T00:00:00"/>
    <n v="0.1"/>
    <n v="1"/>
    <n v="6.9"/>
    <x v="0"/>
    <s v="Ruidoso"/>
    <s v="No considerar"/>
    <x v="0"/>
  </r>
  <r>
    <n v="261259"/>
    <s v="Apartment in Best location in NYC"/>
    <x v="5042"/>
    <s v="Keiko"/>
    <s v="72 Carmine Street"/>
    <n v="10014"/>
    <x v="0"/>
    <s v="West Village"/>
    <n v="4072953"/>
    <n v="-7400462"/>
    <x v="1"/>
    <x v="100"/>
    <x v="7"/>
    <n v="11"/>
    <d v="2015-05-27T00:00:00"/>
    <n v="0.12"/>
    <n v="1"/>
    <n v="5.6"/>
    <x v="0"/>
    <s v="Ruidoso"/>
    <s v="No considerar"/>
    <x v="0"/>
  </r>
  <r>
    <n v="3200522"/>
    <s v="Brooklyn 3BR Near Subways"/>
    <x v="5043"/>
    <s v="Thomas &amp; Gaby"/>
    <s v="1737 Bergen Street"/>
    <n v="11233"/>
    <x v="1"/>
    <s v="Crown Heights"/>
    <n v="4067499"/>
    <n v="-7392427"/>
    <x v="1"/>
    <x v="61"/>
    <x v="2"/>
    <n v="175"/>
    <d v="2019-06-19T00:00:00"/>
    <n v="2.86"/>
    <n v="1"/>
    <n v="6.9"/>
    <x v="0"/>
    <s v="Ruidoso"/>
    <s v="No considerar"/>
    <x v="0"/>
  </r>
  <r>
    <n v="519310"/>
    <s v="YOU ROOM IN NYC"/>
    <x v="5044"/>
    <s v="Janina"/>
    <s v="43-09 52nd Street"/>
    <n v="11377"/>
    <x v="2"/>
    <s v="Woodside"/>
    <n v="4074377"/>
    <n v="-7391225"/>
    <x v="0"/>
    <x v="3"/>
    <x v="6"/>
    <n v="251"/>
    <d v="2019-07-07T00:00:00"/>
    <n v="2.92"/>
    <n v="5"/>
    <n v="6.24"/>
    <x v="0"/>
    <s v="Ruidoso"/>
    <s v="No considerar"/>
    <x v="0"/>
  </r>
  <r>
    <n v="284208"/>
    <s v="Pre War Park Slope on Prospect Park"/>
    <x v="5045"/>
    <s v="Louisa"/>
    <s v="583 11th Street"/>
    <n v="11215"/>
    <x v="1"/>
    <s v="South Slope"/>
    <n v="4066441"/>
    <n v="-7397974"/>
    <x v="0"/>
    <x v="70"/>
    <x v="3"/>
    <n v="36"/>
    <d v="2018-11-12T00:00:00"/>
    <n v="0.47"/>
    <n v="1"/>
    <n v="6.9"/>
    <x v="0"/>
    <s v="Ruidoso"/>
    <s v="No considerar"/>
    <x v="0"/>
  </r>
  <r>
    <n v="320877"/>
    <s v="Entire 2 Bedroom Apartment in Williamsburg"/>
    <x v="5046"/>
    <s v="Fabiana"/>
    <s v="233 South 1st Street"/>
    <n v="11211"/>
    <x v="1"/>
    <s v="Williamsburg"/>
    <n v="4071279"/>
    <n v="-7395852"/>
    <x v="1"/>
    <x v="41"/>
    <x v="3"/>
    <n v="26"/>
    <d v="2017-06-24T00:00:00"/>
    <n v="0.73"/>
    <n v="1"/>
    <n v="6.9"/>
    <x v="0"/>
    <s v="Ruidoso"/>
    <s v="No considerar"/>
    <x v="0"/>
  </r>
  <r>
    <n v="2013807"/>
    <s v="Magic Manhattan with Rooftop"/>
    <x v="5047"/>
    <s v="Jake"/>
    <s v="139 Eldridge Street"/>
    <n v="10002"/>
    <x v="0"/>
    <s v="Lower East Side"/>
    <n v="4071914"/>
    <n v="-7399174"/>
    <x v="1"/>
    <x v="87"/>
    <x v="2"/>
    <n v="220"/>
    <d v="2019-06-23T00:00:00"/>
    <n v="3.25"/>
    <n v="1"/>
    <n v="5.6"/>
    <x v="0"/>
    <s v="Ruidoso"/>
    <s v="No considerar"/>
    <x v="0"/>
  </r>
  <r>
    <n v="2012368"/>
    <s v="Amazing Downtown With Rooftop"/>
    <x v="5047"/>
    <s v="Jake"/>
    <s v="57 Allen Street"/>
    <n v="10002"/>
    <x v="0"/>
    <s v="Chinatown"/>
    <n v="4071695"/>
    <n v="-7399178"/>
    <x v="1"/>
    <x v="201"/>
    <x v="2"/>
    <n v="221"/>
    <d v="2019-06-13T00:00:00"/>
    <n v="3.27"/>
    <n v="1"/>
    <n v="5.6"/>
    <x v="0"/>
    <s v="Ruidoso"/>
    <s v="No considerar"/>
    <x v="0"/>
  </r>
  <r>
    <n v="637228"/>
    <s v="Beautiful, bright room w/priv bath"/>
    <x v="5048"/>
    <s v="Daniel"/>
    <s v="1441 DeKalb Avenue"/>
    <n v="11237"/>
    <x v="1"/>
    <s v="Bushwick"/>
    <n v="4070074"/>
    <n v="-7392333"/>
    <x v="0"/>
    <x v="65"/>
    <x v="12"/>
    <n v="2"/>
    <d v="2019-06-23T00:00:00"/>
    <n v="0.11"/>
    <n v="1"/>
    <n v="6.9"/>
    <x v="0"/>
    <s v="Ruidoso"/>
    <s v="Dentro del presupuesto"/>
    <x v="0"/>
  </r>
  <r>
    <n v="271950"/>
    <s v="Huge luxury 1BR apt near Central Park South(4 ppl)"/>
    <x v="5049"/>
    <s v="Max"/>
    <s v="521 Park Avenue"/>
    <n v="10065"/>
    <x v="0"/>
    <s v="Upper East Side"/>
    <n v="4076373"/>
    <n v="-7396897"/>
    <x v="1"/>
    <x v="111"/>
    <x v="0"/>
    <n v="5"/>
    <d v="2018-12-31T00:00:00"/>
    <n v="0.08"/>
    <n v="1"/>
    <n v="5.6"/>
    <x v="0"/>
    <s v="Ruidoso"/>
    <s v="No considerar"/>
    <x v="0"/>
  </r>
  <r>
    <n v="4216435"/>
    <s v="Cozy hideaway"/>
    <x v="5050"/>
    <s v="Daniel"/>
    <s v="3883 Cannon Place"/>
    <n v="10463"/>
    <x v="3"/>
    <s v="Kingsbridge"/>
    <n v="4088399"/>
    <n v="-7389502"/>
    <x v="1"/>
    <x v="7"/>
    <x v="6"/>
    <n v="0"/>
    <d v="2018-06-18T00:00:00"/>
    <n v="0.02"/>
    <n v="5"/>
    <n v="7.84"/>
    <x v="0"/>
    <s v="Ruidoso"/>
    <s v="No considerar"/>
    <x v="0"/>
  </r>
  <r>
    <n v="685435"/>
    <s v="Cozy Private Bedroom $800 Month"/>
    <x v="5051"/>
    <s v="Maria Daniela"/>
    <s v="168A Van Siclen Avenue"/>
    <n v="11207"/>
    <x v="1"/>
    <s v="East New York"/>
    <n v="4067635"/>
    <n v="-7389124"/>
    <x v="0"/>
    <x v="69"/>
    <x v="0"/>
    <n v="13"/>
    <d v="2019-05-29T00:00:00"/>
    <n v="0.16"/>
    <n v="1"/>
    <n v="6.9"/>
    <x v="0"/>
    <s v="Ruidoso"/>
    <s v="No considerar"/>
    <x v="0"/>
  </r>
  <r>
    <n v="738588"/>
    <s v="Wedding guests accommodations, 3-7 bedrooms"/>
    <x v="5052"/>
    <s v="Marina"/>
    <s v="191 Father Capodanno Boulevard"/>
    <n v="10305"/>
    <x v="4"/>
    <s v="Arrochar"/>
    <n v="4059193"/>
    <n v="-7406476"/>
    <x v="1"/>
    <x v="346"/>
    <x v="3"/>
    <n v="1"/>
    <d v="2015-11-01T00:00:00"/>
    <n v="0.02"/>
    <n v="1"/>
    <n v="4.8899999999999997"/>
    <x v="1"/>
    <s v="Poco Ruidoso"/>
    <s v="No considerar"/>
    <x v="0"/>
  </r>
  <r>
    <n v="258838"/>
    <s v="Oceanview,close to Manhattan"/>
    <x v="5052"/>
    <s v="Marina"/>
    <s v="23 Alex Circle"/>
    <n v="10305"/>
    <x v="4"/>
    <s v="Arrochar"/>
    <n v="4059251"/>
    <n v="-7406479"/>
    <x v="1"/>
    <x v="21"/>
    <x v="6"/>
    <n v="21"/>
    <d v="2019-05-22T00:00:00"/>
    <n v="0.26"/>
    <n v="1"/>
    <n v="5.09"/>
    <x v="1"/>
    <s v="Poco Ruidoso"/>
    <s v="No considerar"/>
    <x v="0"/>
  </r>
  <r>
    <n v="259946"/>
    <s v="Budget stay, near transportation"/>
    <x v="5052"/>
    <s v="Marina"/>
    <s v="29 Oceanside Avenue"/>
    <n v="10305"/>
    <x v="4"/>
    <s v="Arrochar"/>
    <n v="4059262"/>
    <n v="-7406659"/>
    <x v="1"/>
    <x v="0"/>
    <x v="6"/>
    <n v="8"/>
    <d v="2019-05-19T00:00:00"/>
    <n v="0.09"/>
    <n v="1"/>
    <n v="5.19"/>
    <x v="1"/>
    <s v="Poco Ruidoso"/>
    <s v="No considerar"/>
    <x v="0"/>
  </r>
  <r>
    <n v="258876"/>
    <s v="Affordable rooms,all transportation"/>
    <x v="5052"/>
    <s v="Marina"/>
    <s v="375 Sand Lane"/>
    <n v="10305"/>
    <x v="4"/>
    <s v="Arrochar"/>
    <n v="4059101"/>
    <n v="-7406685"/>
    <x v="0"/>
    <x v="19"/>
    <x v="7"/>
    <n v="0"/>
    <d v="2015-07-15T00:00:00"/>
    <n v="0.02"/>
    <n v="1"/>
    <n v="5.19"/>
    <x v="1"/>
    <s v="Poco Ruidoso"/>
    <s v="No considerar"/>
    <x v="0"/>
  </r>
  <r>
    <n v="258740"/>
    <s v="Spacious room in beautiful apt! "/>
    <x v="5053"/>
    <s v="Adrienne"/>
    <s v="309 West 138th Street"/>
    <n v="10030"/>
    <x v="0"/>
    <s v="Harlem"/>
    <n v="4081872"/>
    <n v="-7394567"/>
    <x v="0"/>
    <x v="100"/>
    <x v="1"/>
    <n v="143"/>
    <d v="2018-06-30T00:00:00"/>
    <n v="2.83"/>
    <n v="1"/>
    <n v="5.6"/>
    <x v="0"/>
    <s v="Ruidoso"/>
    <s v="No considerar"/>
    <x v="0"/>
  </r>
  <r>
    <n v="258690"/>
    <s v="CHELSEA 1 Bdrm Plus Sleeping Loft!!"/>
    <x v="5054"/>
    <s v="Andrea"/>
    <s v="445 West 21st Street"/>
    <n v="10011"/>
    <x v="0"/>
    <s v="Chelsea"/>
    <n v="4074618"/>
    <n v="-7400392"/>
    <x v="1"/>
    <x v="63"/>
    <x v="28"/>
    <n v="10"/>
    <d v="2014-10-26T00:00:00"/>
    <n v="0.12"/>
    <n v="1"/>
    <n v="5.6"/>
    <x v="0"/>
    <s v="Ruidoso"/>
    <s v="No considerar"/>
    <x v="0"/>
  </r>
  <r>
    <n v="261781"/>
    <s v="1500+ sq ft 2BR West Village Loft"/>
    <x v="5055"/>
    <s v="Nadya"/>
    <s v="343 Bleecker Street"/>
    <n v="10014"/>
    <x v="0"/>
    <s v="West Village"/>
    <n v="4073378"/>
    <n v="-7400429"/>
    <x v="1"/>
    <x v="5"/>
    <x v="7"/>
    <n v="8"/>
    <d v="2017-12-30T00:00:00"/>
    <n v="0.12"/>
    <n v="1"/>
    <n v="5.7"/>
    <x v="0"/>
    <s v="Ruidoso"/>
    <s v="No considerar"/>
    <x v="0"/>
  </r>
  <r>
    <n v="258284"/>
    <s v="Fresh, Clean Brooklyn Garden Apt."/>
    <x v="5056"/>
    <s v="S"/>
    <s v="10 Lexington Avenue"/>
    <n v="11238"/>
    <x v="1"/>
    <s v="Clinton Hill"/>
    <n v="4068618"/>
    <n v="-7396144"/>
    <x v="1"/>
    <x v="143"/>
    <x v="0"/>
    <n v="233"/>
    <d v="2019-04-10T00:00:00"/>
    <n v="2.5"/>
    <n v="1"/>
    <n v="6.9"/>
    <x v="0"/>
    <s v="Ruidoso"/>
    <s v="No considerar"/>
    <x v="0"/>
  </r>
  <r>
    <n v="756928"/>
    <s v="Your OWN Private Garden Apartment"/>
    <x v="5057"/>
    <s v="Tania"/>
    <s v="355 Clinton Avenue"/>
    <n v="11238"/>
    <x v="1"/>
    <s v="Clinton Hill"/>
    <n v="4068785"/>
    <n v="-7396708"/>
    <x v="1"/>
    <x v="19"/>
    <x v="6"/>
    <n v="27"/>
    <d v="2018-09-15T00:00:00"/>
    <n v="0.33"/>
    <n v="1"/>
    <n v="6.9"/>
    <x v="0"/>
    <s v="Ruidoso"/>
    <s v="No considerar"/>
    <x v="0"/>
  </r>
  <r>
    <n v="1045491"/>
    <s v="Prime Williamsburg. Brand new"/>
    <x v="5058"/>
    <s v="Daniel"/>
    <s v="22 Conselyea Street"/>
    <n v="11211"/>
    <x v="1"/>
    <s v="Williamsburg"/>
    <n v="4071454"/>
    <n v="-739507"/>
    <x v="0"/>
    <x v="3"/>
    <x v="0"/>
    <n v="179"/>
    <d v="2019-06-09T00:00:00"/>
    <n v="2.39"/>
    <n v="1"/>
    <n v="6.9"/>
    <x v="0"/>
    <s v="Ruidoso"/>
    <s v="No considerar"/>
    <x v="0"/>
  </r>
  <r>
    <n v="1511303"/>
    <s v="Private fits 3 ppl. Prospect Park "/>
    <x v="5059"/>
    <s v="Natasha"/>
    <s v="281 Rutland Road"/>
    <n v="11225"/>
    <x v="1"/>
    <s v="Prospect-Lefferts Gardens"/>
    <n v="4065936"/>
    <n v="-7395139"/>
    <x v="0"/>
    <x v="24"/>
    <x v="2"/>
    <n v="84"/>
    <d v="2019-06-16T00:00:00"/>
    <n v="1.17"/>
    <n v="1"/>
    <n v="6.9"/>
    <x v="0"/>
    <s v="Ruidoso"/>
    <s v="Dentro del presupuesto"/>
    <x v="0"/>
  </r>
  <r>
    <n v="957642"/>
    <s v="Large bedroom/Heart of Brooklyn"/>
    <x v="5059"/>
    <s v="Natasha"/>
    <s v="361 Lincoln Road"/>
    <n v="11225"/>
    <x v="1"/>
    <s v="Prospect-Lefferts Gardens"/>
    <n v="4066167"/>
    <n v="-7395098"/>
    <x v="0"/>
    <x v="24"/>
    <x v="2"/>
    <n v="114"/>
    <d v="2019-06-09T00:00:00"/>
    <n v="1.49"/>
    <n v="1"/>
    <n v="6.9"/>
    <x v="0"/>
    <s v="Ruidoso"/>
    <s v="Dentro del presupuesto"/>
    <x v="0"/>
  </r>
  <r>
    <n v="258397"/>
    <s v="Guest Apartment in Owner Occupied Home"/>
    <x v="5060"/>
    <s v="Annie"/>
    <s v="317 3rd Street"/>
    <n v="11215"/>
    <x v="1"/>
    <s v="Park Slope"/>
    <n v="4067379"/>
    <n v="-7398454"/>
    <x v="1"/>
    <x v="96"/>
    <x v="0"/>
    <n v="135"/>
    <d v="2019-06-24T00:00:00"/>
    <n v="1.45"/>
    <n v="1"/>
    <n v="6.9"/>
    <x v="0"/>
    <s v="Ruidoso"/>
    <s v="No considerar"/>
    <x v="0"/>
  </r>
  <r>
    <n v="1975168"/>
    <s v="Fantastic Williamsburg Waterfront!"/>
    <x v="5061"/>
    <s v="Katie"/>
    <s v="421 Kent Avenue"/>
    <n v="11249"/>
    <x v="1"/>
    <s v="Williamsburg"/>
    <n v="4070978"/>
    <n v="-7396854"/>
    <x v="0"/>
    <x v="6"/>
    <x v="0"/>
    <n v="15"/>
    <d v="2019-06-04T00:00:00"/>
    <n v="0.24"/>
    <n v="1"/>
    <n v="6.9"/>
    <x v="0"/>
    <s v="Ruidoso"/>
    <s v="No considerar"/>
    <x v="0"/>
  </r>
  <r>
    <n v="256369"/>
    <s v="Alchemy BnB - room in artist loft"/>
    <x v="5062"/>
    <s v="Pamela"/>
    <s v="173 Pacific Street"/>
    <n v="11201"/>
    <x v="1"/>
    <s v="Cobble Hill"/>
    <n v="4068946"/>
    <n v="-7399385"/>
    <x v="0"/>
    <x v="97"/>
    <x v="3"/>
    <n v="216"/>
    <d v="2019-07-01T00:00:00"/>
    <n v="2.31"/>
    <n v="1"/>
    <n v="6.9"/>
    <x v="0"/>
    <s v="Ruidoso"/>
    <s v="No considerar"/>
    <x v="0"/>
  </r>
  <r>
    <n v="256328"/>
    <s v="Luxury Chelsea Townhouse at the High Line"/>
    <x v="5063"/>
    <s v="Janine"/>
    <s v="414 West 22nd Street"/>
    <n v="10011"/>
    <x v="0"/>
    <s v="Chelsea"/>
    <n v="4074599"/>
    <n v="-7400253"/>
    <x v="1"/>
    <x v="334"/>
    <x v="6"/>
    <n v="7"/>
    <d v="2019-06-22T00:00:00"/>
    <n v="0.08"/>
    <n v="2"/>
    <n v="5.8"/>
    <x v="0"/>
    <s v="Ruidoso"/>
    <s v="No considerar"/>
    <x v="0"/>
  </r>
  <r>
    <n v="256078"/>
    <s v="Entire apt NYC, Queens. 15 min from Times Square."/>
    <x v="5064"/>
    <s v="Cristina"/>
    <s v="43-09 40th Street"/>
    <n v="11104"/>
    <x v="2"/>
    <s v="Sunnyside"/>
    <n v="4074511"/>
    <n v="-7392398"/>
    <x v="1"/>
    <x v="15"/>
    <x v="10"/>
    <n v="81"/>
    <d v="2019-05-31T00:00:00"/>
    <n v="0.98"/>
    <n v="5"/>
    <n v="6.24"/>
    <x v="0"/>
    <s v="Ruidoso"/>
    <s v="No considerar"/>
    <x v="0"/>
  </r>
  <r>
    <n v="1621235"/>
    <s v="An artist place in Bedstuy"/>
    <x v="5065"/>
    <s v="Bahiyyah"/>
    <s v="182 Nostrand Avenue"/>
    <n v="11205"/>
    <x v="1"/>
    <s v="Bedford-Stuyvesant"/>
    <n v="4069385"/>
    <n v="-7395223"/>
    <x v="0"/>
    <x v="137"/>
    <x v="1"/>
    <n v="4"/>
    <d v="2019-06-30T00:00:00"/>
    <n v="2.2599999999999998"/>
    <n v="1"/>
    <n v="6.9"/>
    <x v="0"/>
    <s v="Ruidoso"/>
    <s v="No considerar"/>
    <x v="0"/>
  </r>
  <r>
    <n v="255601"/>
    <s v="Cozy 2 Bedroom 20 Min from City"/>
    <x v="5066"/>
    <s v="Antonio"/>
    <s v="66 Pulaski Street"/>
    <n v="11206"/>
    <x v="1"/>
    <s v="Bedford-Stuyvesant"/>
    <n v="4069241"/>
    <n v="-7394885"/>
    <x v="1"/>
    <x v="79"/>
    <x v="6"/>
    <n v="190"/>
    <d v="2019-06-23T00:00:00"/>
    <n v="2.04"/>
    <n v="1"/>
    <n v="6.9"/>
    <x v="0"/>
    <s v="Ruidoso"/>
    <s v="No considerar"/>
    <x v="0"/>
  </r>
  <r>
    <n v="5594865"/>
    <s v="Large Bedroom in Two Bedroom Apartment"/>
    <x v="5067"/>
    <s v="Christian"/>
    <s v="179 Henry Street"/>
    <n v="10002"/>
    <x v="0"/>
    <s v="Lower East Side"/>
    <n v="4071369"/>
    <n v="-7398828"/>
    <x v="0"/>
    <x v="188"/>
    <x v="1"/>
    <n v="3"/>
    <d v="2019-04-24T00:00:00"/>
    <n v="0.68"/>
    <n v="1"/>
    <n v="5.6"/>
    <x v="0"/>
    <s v="Ruidoso"/>
    <s v="No considerar"/>
    <x v="0"/>
  </r>
  <r>
    <n v="5470350"/>
    <s v="Spacious rm 15 mins from downtown!"/>
    <x v="5068"/>
    <s v="Deena"/>
    <s v="454 Saint Nicholas Avenue"/>
    <n v="10027"/>
    <x v="0"/>
    <s v="Harlem"/>
    <n v="4081574"/>
    <n v="-7394877"/>
    <x v="0"/>
    <x v="123"/>
    <x v="6"/>
    <n v="5"/>
    <d v="2016-09-19T00:00:00"/>
    <n v="0.1"/>
    <n v="1"/>
    <n v="5.6"/>
    <x v="0"/>
    <s v="Ruidoso"/>
    <s v="No considerar"/>
    <x v="0"/>
  </r>
  <r>
    <n v="1844847"/>
    <s v="Serene, Authentic Artist's Loft"/>
    <x v="5069"/>
    <s v="Kali"/>
    <s v="32 Saint Nicholas Avenue"/>
    <n v="11237"/>
    <x v="1"/>
    <s v="Bushwick"/>
    <n v="4070714"/>
    <n v="-739216"/>
    <x v="1"/>
    <x v="114"/>
    <x v="6"/>
    <n v="8"/>
    <d v="2019-06-24T00:00:00"/>
    <n v="0.12"/>
    <n v="1"/>
    <n v="6.9"/>
    <x v="0"/>
    <s v="Ruidoso"/>
    <s v="No considerar"/>
    <x v="0"/>
  </r>
  <r>
    <n v="255024"/>
    <s v="3BR, 2 bathroom condo in Bushwick"/>
    <x v="5070"/>
    <s v="Roger"/>
    <s v="438 Harman Street"/>
    <n v="11237"/>
    <x v="1"/>
    <s v="Bushwick"/>
    <n v="4070271"/>
    <n v="-7391566"/>
    <x v="1"/>
    <x v="7"/>
    <x v="6"/>
    <n v="178"/>
    <d v="2019-06-24T00:00:00"/>
    <n v="2.69"/>
    <n v="1"/>
    <n v="6.9"/>
    <x v="0"/>
    <s v="Ruidoso"/>
    <s v="No considerar"/>
    <x v="0"/>
  </r>
  <r>
    <n v="1644146"/>
    <s v="Quaint, beautiful studio Brooklyn"/>
    <x v="5071"/>
    <s v="Rachel"/>
    <s v="346 Baltic Street"/>
    <n v="11201"/>
    <x v="1"/>
    <s v="Carroll Gardens"/>
    <n v="4068468"/>
    <n v="-7399145"/>
    <x v="1"/>
    <x v="5"/>
    <x v="0"/>
    <n v="94"/>
    <d v="2019-07-01T00:00:00"/>
    <n v="1.33"/>
    <n v="1"/>
    <n v="6.9"/>
    <x v="0"/>
    <s v="Ruidoso"/>
    <s v="No considerar"/>
    <x v="0"/>
  </r>
  <r>
    <n v="254409"/>
    <s v="Husband &amp; Wife Art-Filled Apartment"/>
    <x v="5072"/>
    <s v="Stephanie"/>
    <s v="555 Waverly Avenue"/>
    <n v="11238"/>
    <x v="1"/>
    <s v="Clinton Hill"/>
    <n v="4068197"/>
    <n v="-7396549"/>
    <x v="1"/>
    <x v="59"/>
    <x v="1"/>
    <n v="2"/>
    <d v="2014-01-13T00:00:00"/>
    <n v="0.03"/>
    <n v="1"/>
    <n v="6.9"/>
    <x v="0"/>
    <s v="Ruidoso"/>
    <s v="No considerar"/>
    <x v="0"/>
  </r>
  <r>
    <n v="500845"/>
    <s v="Trendy Nest in the East Village"/>
    <x v="5073"/>
    <s v="Bojan+Margaret"/>
    <s v="347 East 10th Street"/>
    <n v="10009"/>
    <x v="0"/>
    <s v="East Village"/>
    <n v="4072686"/>
    <n v="-739797"/>
    <x v="1"/>
    <x v="122"/>
    <x v="3"/>
    <n v="162"/>
    <d v="2019-06-21T00:00:00"/>
    <n v="1.88"/>
    <n v="1"/>
    <n v="5.6"/>
    <x v="0"/>
    <s v="Ruidoso"/>
    <s v="No considerar"/>
    <x v="0"/>
  </r>
  <r>
    <n v="4083049"/>
    <s v="Modern Brooklyn Brownstone"/>
    <x v="5074"/>
    <s v="Ozlem"/>
    <s v="833 Jefferson Avenue"/>
    <n v="11221"/>
    <x v="1"/>
    <s v="Bedford-Stuyvesant"/>
    <n v="4068634"/>
    <n v="-7392516"/>
    <x v="1"/>
    <x v="110"/>
    <x v="3"/>
    <n v="8"/>
    <d v="2017-08-02T00:00:00"/>
    <n v="0.15"/>
    <n v="1"/>
    <n v="6.9"/>
    <x v="0"/>
    <s v="Ruidoso"/>
    <s v="No considerar"/>
    <x v="0"/>
  </r>
  <r>
    <n v="2350883"/>
    <s v="Large 1BR - PRIME Williamsburg"/>
    <x v="5075"/>
    <s v="Kristina"/>
    <s v="14 Hope Street"/>
    <n v="11211"/>
    <x v="1"/>
    <s v="Williamsburg"/>
    <n v="4071338"/>
    <n v="-7395738"/>
    <x v="0"/>
    <x v="56"/>
    <x v="27"/>
    <n v="0"/>
    <d v="2015-10-25T00:00:00"/>
    <n v="0.03"/>
    <n v="1"/>
    <n v="6.9"/>
    <x v="0"/>
    <s v="Ruidoso"/>
    <s v="No considerar"/>
    <x v="0"/>
  </r>
  <r>
    <n v="253623"/>
    <s v="Chez Carine - Privacy in Manhattan"/>
    <x v="5076"/>
    <s v="Cici"/>
    <s v="Public School 92 West 133rd Street"/>
    <n v="10030"/>
    <x v="0"/>
    <s v="Harlem"/>
    <n v="4081512"/>
    <n v="-7394692"/>
    <x v="0"/>
    <x v="188"/>
    <x v="6"/>
    <n v="72"/>
    <d v="2018-11-26T00:00:00"/>
    <n v="0.77"/>
    <n v="1"/>
    <n v="5.6"/>
    <x v="0"/>
    <s v="Ruidoso"/>
    <s v="No considerar"/>
    <x v="0"/>
  </r>
  <r>
    <n v="253590"/>
    <s v="Large 1 Bedroom furnished on UWS"/>
    <x v="5077"/>
    <s v="G"/>
    <s v="65 West 104th Street"/>
    <n v="10025"/>
    <x v="0"/>
    <s v="Upper West Side"/>
    <n v="4079771"/>
    <n v="-7396323"/>
    <x v="1"/>
    <x v="245"/>
    <x v="6"/>
    <n v="16"/>
    <d v="2019-06-28T00:00:00"/>
    <n v="0.23"/>
    <n v="1"/>
    <n v="5.6"/>
    <x v="0"/>
    <s v="Ruidoso"/>
    <s v="No considerar"/>
    <x v="0"/>
  </r>
  <r>
    <n v="253548"/>
    <s v="Well Kept  Private Room around  Brighton  Beach"/>
    <x v="5078"/>
    <s v="Olia"/>
    <s v="Ocean Parkway Brighton Beach"/>
    <n v="11224"/>
    <x v="1"/>
    <s v="Brighton Beach"/>
    <n v="4058147"/>
    <n v="-7396726"/>
    <x v="0"/>
    <x v="69"/>
    <x v="1"/>
    <n v="2"/>
    <d v="2015-06-25T00:00:00"/>
    <n v="0.04"/>
    <n v="1"/>
    <n v="6.9"/>
    <x v="0"/>
    <s v="Ruidoso"/>
    <s v="No considerar"/>
    <x v="0"/>
  </r>
  <r>
    <n v="3928833"/>
    <s v="Brooklyn townhouse for filming"/>
    <x v="5079"/>
    <s v="Matt -N- Jenny"/>
    <s v="977 Decatur Street"/>
    <n v="11207"/>
    <x v="1"/>
    <s v="Bushwick"/>
    <n v="406845"/>
    <n v="-7391193"/>
    <x v="1"/>
    <x v="148"/>
    <x v="6"/>
    <n v="0"/>
    <d v="2016-08-24T00:00:00"/>
    <n v="0.04"/>
    <n v="1"/>
    <n v="7.1"/>
    <x v="0"/>
    <s v="Ruidoso"/>
    <s v="No considerar"/>
    <x v="0"/>
  </r>
  <r>
    <n v="1349187"/>
    <s v="Light filled Brooklyn apartment with skyline view"/>
    <x v="5080"/>
    <s v="Dayna"/>
    <s v="794 Prospect Place"/>
    <n v="11216"/>
    <x v="1"/>
    <s v="Crown Heights"/>
    <n v="4067421"/>
    <n v="-739504"/>
    <x v="0"/>
    <x v="6"/>
    <x v="6"/>
    <n v="8"/>
    <d v="2018-11-26T00:00:00"/>
    <n v="0.11"/>
    <n v="1"/>
    <n v="6.9"/>
    <x v="0"/>
    <s v="Ruidoso"/>
    <s v="No considerar"/>
    <x v="0"/>
  </r>
  <r>
    <n v="291714"/>
    <s v="Brooklyn Beauty - Large 2 bedroom Apartment"/>
    <x v="5081"/>
    <s v="Rohan"/>
    <s v="Brooklyn Children's Museum 145"/>
    <n v="11213"/>
    <x v="1"/>
    <s v="Crown Heights"/>
    <n v="4067385"/>
    <n v="-7394405"/>
    <x v="1"/>
    <x v="61"/>
    <x v="2"/>
    <n v="37"/>
    <d v="2018-04-15T00:00:00"/>
    <n v="0.45"/>
    <n v="1"/>
    <n v="6.9"/>
    <x v="0"/>
    <s v="Ruidoso"/>
    <s v="No considerar"/>
    <x v="0"/>
  </r>
  <r>
    <n v="1935109"/>
    <s v="Unique sunny loft in Manhattan!"/>
    <x v="5082"/>
    <s v="Zi Ying"/>
    <s v="141 Chrystie Street"/>
    <n v="10002"/>
    <x v="0"/>
    <s v="Lower East Side"/>
    <n v="4071972"/>
    <n v="-7399299"/>
    <x v="1"/>
    <x v="54"/>
    <x v="6"/>
    <n v="230"/>
    <d v="2019-06-28T00:00:00"/>
    <n v="3.39"/>
    <n v="1"/>
    <n v="5.6"/>
    <x v="0"/>
    <s v="Ruidoso"/>
    <s v="No considerar"/>
    <x v="0"/>
  </r>
  <r>
    <n v="2106241"/>
    <s v="Private Room with Plush Queen Bed"/>
    <x v="5083"/>
    <s v="Adriano"/>
    <s v="1156 DeKalb Avenue"/>
    <n v="11221"/>
    <x v="1"/>
    <s v="Bushwick"/>
    <n v="4069472"/>
    <n v="-7392874"/>
    <x v="0"/>
    <x v="70"/>
    <x v="0"/>
    <n v="87"/>
    <d v="2019-06-11T00:00:00"/>
    <n v="1.37"/>
    <n v="1"/>
    <n v="6.9"/>
    <x v="0"/>
    <s v="Ruidoso"/>
    <s v="No considerar"/>
    <x v="0"/>
  </r>
  <r>
    <n v="2107939"/>
    <s v="Private Single Room Steps to Subway"/>
    <x v="5083"/>
    <s v="Adriano"/>
    <s v="539 Van Buren Street"/>
    <n v="11221"/>
    <x v="1"/>
    <s v="Bedford-Stuyvesant"/>
    <n v="4069193"/>
    <n v="-739274"/>
    <x v="0"/>
    <x v="59"/>
    <x v="0"/>
    <n v="70"/>
    <d v="2019-05-27T00:00:00"/>
    <n v="1.1100000000000001"/>
    <n v="1"/>
    <n v="6.9"/>
    <x v="0"/>
    <s v="Ruidoso"/>
    <s v="No considerar"/>
    <x v="0"/>
  </r>
  <r>
    <n v="380730"/>
    <s v="Luxury L-Shape Studio + 3 cats"/>
    <x v="5084"/>
    <s v="Alexander"/>
    <s v="Soille Bais Yaakov High School Avenue V"/>
    <n v="11229"/>
    <x v="1"/>
    <s v="Sheepshead Bay"/>
    <n v="4059721"/>
    <n v="-7395149"/>
    <x v="1"/>
    <x v="19"/>
    <x v="11"/>
    <n v="3"/>
    <d v="2018-12-04T00:00:00"/>
    <n v="0.08"/>
    <n v="1"/>
    <n v="6.9"/>
    <x v="0"/>
    <s v="Ruidoso"/>
    <s v="No considerar"/>
    <x v="0"/>
  </r>
  <r>
    <n v="3790746"/>
    <s v="Tidy Sweet Room in Sugar Hill/Hamilton Heights"/>
    <x v="5085"/>
    <s v="Tamara"/>
    <s v="460 West 147th Street"/>
    <n v="10031"/>
    <x v="0"/>
    <s v="Harlem"/>
    <n v="4082621"/>
    <n v="-7394596"/>
    <x v="0"/>
    <x v="50"/>
    <x v="0"/>
    <n v="154"/>
    <d v="2019-06-22T00:00:00"/>
    <n v="2.72"/>
    <n v="1"/>
    <n v="5.6"/>
    <x v="0"/>
    <s v="Ruidoso"/>
    <s v="No considerar"/>
    <x v="0"/>
  </r>
  <r>
    <n v="251277"/>
    <s v="Private Bdrm /Bath 1 block Ctrl Prk"/>
    <x v="5086"/>
    <s v="Carol"/>
    <s v="Jackson Hole 517"/>
    <n v="10024"/>
    <x v="0"/>
    <s v="Upper West Side"/>
    <n v="4078558"/>
    <n v="-739726"/>
    <x v="0"/>
    <x v="48"/>
    <x v="1"/>
    <n v="176"/>
    <d v="2019-06-29T00:00:00"/>
    <n v="1.89"/>
    <n v="1"/>
    <n v="5.6"/>
    <x v="0"/>
    <s v="Ruidoso"/>
    <s v="No considerar"/>
    <x v="0"/>
  </r>
  <r>
    <n v="270680"/>
    <s v="GREAP STUDIO / 4PPL IN MIDTOWN"/>
    <x v="5087"/>
    <s v="Javier Pedraza"/>
    <s v="187 Broadway"/>
    <n v="11211"/>
    <x v="1"/>
    <s v="Williamsburg"/>
    <n v="4071073"/>
    <n v="-7396207"/>
    <x v="0"/>
    <x v="98"/>
    <x v="1"/>
    <n v="30"/>
    <d v="2019-06-28T00:00:00"/>
    <n v="0.33"/>
    <n v="1"/>
    <n v="6.9"/>
    <x v="0"/>
    <s v="Ruidoso"/>
    <s v="No considerar"/>
    <x v="0"/>
  </r>
  <r>
    <n v="270681"/>
    <s v="BEDFORD AV.  ROOM IN WILLIAMSBURG.."/>
    <x v="5087"/>
    <s v="Javier Pedraza"/>
    <s v="193 Broadway"/>
    <n v="11211"/>
    <x v="1"/>
    <s v="Williamsburg"/>
    <n v="4071028"/>
    <n v="-7396128"/>
    <x v="0"/>
    <x v="3"/>
    <x v="6"/>
    <n v="5"/>
    <d v="2015-09-07T00:00:00"/>
    <n v="0.06"/>
    <n v="1"/>
    <n v="6.9"/>
    <x v="0"/>
    <s v="Ruidoso"/>
    <s v="No considerar"/>
    <x v="0"/>
  </r>
  <r>
    <n v="250801"/>
    <s v=" Heart &amp; Soul of Greenwich Village "/>
    <x v="5088"/>
    <s v="Rhona"/>
    <s v="New York University Bond Street"/>
    <n v="10012"/>
    <x v="0"/>
    <s v="Greenwich Village"/>
    <n v="4073129"/>
    <n v="-7399944"/>
    <x v="1"/>
    <x v="263"/>
    <x v="0"/>
    <n v="107"/>
    <d v="2019-05-23T00:00:00"/>
    <n v="1.1499999999999999"/>
    <n v="2"/>
    <n v="5.8"/>
    <x v="0"/>
    <s v="Ruidoso"/>
    <s v="No considerar"/>
    <x v="0"/>
  </r>
  <r>
    <n v="250537"/>
    <s v="The Lenox in Harlem"/>
    <x v="5089"/>
    <s v="Yvette"/>
    <s v="412 Malcolm X Boulevard"/>
    <n v="10037"/>
    <x v="0"/>
    <s v="Harlem"/>
    <n v="4081122"/>
    <n v="-7394279"/>
    <x v="1"/>
    <x v="113"/>
    <x v="2"/>
    <n v="0"/>
    <d v="2017-04-26T00:00:00"/>
    <n v="7.0000000000000007E-2"/>
    <n v="1"/>
    <n v="5.7"/>
    <x v="0"/>
    <s v="Ruidoso"/>
    <s v="No considerar"/>
    <x v="0"/>
  </r>
  <r>
    <n v="250323"/>
    <s v="SPACIOUS PRIVATE LITTLE ITALY FLAT"/>
    <x v="5090"/>
    <s v="Christy"/>
    <s v="87 Bayard Street"/>
    <n v="10013"/>
    <x v="0"/>
    <s v="Chinatown"/>
    <n v="4071582"/>
    <n v="-7399902"/>
    <x v="1"/>
    <x v="116"/>
    <x v="1"/>
    <n v="49"/>
    <d v="2014-12-03T00:00:00"/>
    <n v="0.57999999999999996"/>
    <n v="1"/>
    <n v="5.6"/>
    <x v="0"/>
    <s v="Ruidoso"/>
    <s v="No considerar"/>
    <x v="0"/>
  </r>
  <r>
    <n v="250259"/>
    <s v="Pre-War Williamsburg Loft"/>
    <x v="5091"/>
    <s v="Ben"/>
    <s v="108 North 6th Street"/>
    <n v="11249"/>
    <x v="1"/>
    <s v="Williamsburg"/>
    <n v="407184"/>
    <n v="-7396019"/>
    <x v="1"/>
    <x v="154"/>
    <x v="2"/>
    <n v="125"/>
    <d v="2019-07-07T00:00:00"/>
    <n v="3.04"/>
    <n v="1"/>
    <n v="6.9"/>
    <x v="0"/>
    <s v="Ruidoso"/>
    <s v="No considerar"/>
    <x v="0"/>
  </r>
  <r>
    <n v="1955844"/>
    <s v="Charming 1BD Apt in Classy Brownstone by Union Sq"/>
    <x v="5092"/>
    <s v="Otilia"/>
    <s v="32 West 18th Street"/>
    <n v="10011"/>
    <x v="0"/>
    <s v="Chelsea"/>
    <n v="4073925"/>
    <n v="-7399359"/>
    <x v="1"/>
    <x v="347"/>
    <x v="2"/>
    <n v="26"/>
    <d v="2018-11-23T00:00:00"/>
    <n v="0.43"/>
    <n v="1"/>
    <n v="5.6"/>
    <x v="0"/>
    <s v="Ruidoso"/>
    <s v="No considerar"/>
    <x v="0"/>
  </r>
  <r>
    <n v="1487222"/>
    <s v="2BR Sunlight &amp; Secret Garden Apartment"/>
    <x v="5093"/>
    <s v="Sam"/>
    <s v="1120 Pacific Street"/>
    <n v="11238"/>
    <x v="1"/>
    <s v="Crown Heights"/>
    <n v="4067838"/>
    <n v="-7395549"/>
    <x v="1"/>
    <x v="72"/>
    <x v="3"/>
    <n v="18"/>
    <d v="2018-11-25T00:00:00"/>
    <n v="0.25"/>
    <n v="1"/>
    <n v="6.9"/>
    <x v="0"/>
    <s v="Ruidoso"/>
    <s v="No considerar"/>
    <x v="0"/>
  </r>
  <r>
    <n v="249618"/>
    <s v="At a very nice area in the WestSide"/>
    <x v="5094"/>
    <s v="Karina"/>
    <s v="Yeshiva University - Wilf Campus West 184th Street"/>
    <n v="10033"/>
    <x v="0"/>
    <s v="Washington Heights"/>
    <n v="4085099"/>
    <n v="-7392822"/>
    <x v="0"/>
    <x v="0"/>
    <x v="14"/>
    <n v="4"/>
    <d v="2015-07-03T00:00:00"/>
    <n v="0.06"/>
    <n v="1"/>
    <n v="5.6"/>
    <x v="0"/>
    <s v="Ruidoso"/>
    <s v="No considerar"/>
    <x v="0"/>
  </r>
  <r>
    <n v="249414"/>
    <s v="Large &amp; bright 900ftÂ² 1br in WV"/>
    <x v="5095"/>
    <s v="Andy"/>
    <s v="371 6th Avenue"/>
    <n v="10014"/>
    <x v="0"/>
    <s v="West Village"/>
    <n v="4073291"/>
    <n v="-7400059"/>
    <x v="1"/>
    <x v="34"/>
    <x v="3"/>
    <n v="6"/>
    <d v="2017-06-28T00:00:00"/>
    <n v="0.16"/>
    <n v="1"/>
    <n v="5.6"/>
    <x v="0"/>
    <s v="Ruidoso"/>
    <s v="No considerar"/>
    <x v="0"/>
  </r>
  <r>
    <n v="6501996"/>
    <s v="Private Terrace in the East Village"/>
    <x v="5096"/>
    <s v="Ashley"/>
    <s v="157 East 2nd Street"/>
    <n v="10009"/>
    <x v="0"/>
    <s v="East Village"/>
    <n v="4072275"/>
    <n v="-7398525"/>
    <x v="1"/>
    <x v="348"/>
    <x v="7"/>
    <n v="45"/>
    <d v="2019-06-29T00:00:00"/>
    <n v="0.91"/>
    <n v="1"/>
    <n v="5.7"/>
    <x v="0"/>
    <s v="Ruidoso"/>
    <s v="No considerar"/>
    <x v="0"/>
  </r>
  <r>
    <n v="4838271"/>
    <s v="Modern fully furnished bedroom"/>
    <x v="5097"/>
    <s v="Barry"/>
    <s v="35 Starr Street"/>
    <n v="11221"/>
    <x v="1"/>
    <s v="Bushwick"/>
    <n v="4070037"/>
    <n v="-7392821"/>
    <x v="0"/>
    <x v="12"/>
    <x v="3"/>
    <n v="2"/>
    <d v="2018-07-02T00:00:00"/>
    <n v="7.0000000000000007E-2"/>
    <n v="1"/>
    <n v="6.9"/>
    <x v="0"/>
    <s v="Ruidoso"/>
    <s v="No considerar"/>
    <x v="0"/>
  </r>
  <r>
    <n v="1763736"/>
    <s v="Charming Upper West Side 1 Bedroom"/>
    <x v="5098"/>
    <s v="Edon"/>
    <s v="474 Columbus Avenue"/>
    <n v="10024"/>
    <x v="0"/>
    <s v="Upper West Side"/>
    <n v="4078448"/>
    <n v="-7397386"/>
    <x v="0"/>
    <x v="112"/>
    <x v="1"/>
    <n v="43"/>
    <d v="2018-08-01T00:00:00"/>
    <n v="0.63"/>
    <n v="1"/>
    <n v="5.6"/>
    <x v="0"/>
    <s v="Ruidoso"/>
    <s v="No considerar"/>
    <x v="0"/>
  </r>
  <r>
    <n v="393016"/>
    <s v="Your Times Square Sanctuary"/>
    <x v="5099"/>
    <s v="Kristina"/>
    <s v="341 West 45th Street"/>
    <n v="10036"/>
    <x v="0"/>
    <s v="Hell's Kitchen"/>
    <n v="4076013"/>
    <n v="-7399007"/>
    <x v="0"/>
    <x v="82"/>
    <x v="6"/>
    <n v="133"/>
    <d v="2019-05-05T00:00:00"/>
    <n v="1.51"/>
    <n v="1"/>
    <n v="5.6"/>
    <x v="0"/>
    <s v="Ruidoso"/>
    <s v="No considerar"/>
    <x v="0"/>
  </r>
  <r>
    <n v="2435669"/>
    <s v="Charming Mid-Century Studio"/>
    <x v="5100"/>
    <s v="Janet"/>
    <s v="Prospect Park South East 17th Street"/>
    <n v="11230"/>
    <x v="1"/>
    <s v="Flatbush"/>
    <n v="4064815"/>
    <n v="-7396486"/>
    <x v="1"/>
    <x v="64"/>
    <x v="6"/>
    <n v="8"/>
    <d v="2017-09-05T00:00:00"/>
    <n v="0.13"/>
    <n v="1"/>
    <n v="6.9"/>
    <x v="0"/>
    <s v="Ruidoso"/>
    <s v="No considerar"/>
    <x v="0"/>
  </r>
  <r>
    <n v="5237422"/>
    <s v="Private modern BR &amp; Bath in BK"/>
    <x v="5101"/>
    <s v="Helena"/>
    <s v="556 Dean Street"/>
    <n v="11217"/>
    <x v="1"/>
    <s v="Prospect Heights"/>
    <n v="4068093"/>
    <n v="-7397182"/>
    <x v="0"/>
    <x v="39"/>
    <x v="6"/>
    <n v="79"/>
    <d v="2019-06-19T00:00:00"/>
    <n v="1.49"/>
    <n v="1"/>
    <n v="6.9"/>
    <x v="0"/>
    <s v="Ruidoso"/>
    <s v="No considerar"/>
    <x v="0"/>
  </r>
  <r>
    <n v="1893225"/>
    <s v="Modern, spacious 2 BR, 2 Bath - BK"/>
    <x v="5101"/>
    <s v="Helena"/>
    <s v="Radix Media 522"/>
    <n v="11217"/>
    <x v="1"/>
    <s v="Prospect Heights"/>
    <n v="4068049"/>
    <n v="-7397302"/>
    <x v="1"/>
    <x v="31"/>
    <x v="3"/>
    <n v="19"/>
    <d v="2018-08-07T00:00:00"/>
    <n v="0.28000000000000003"/>
    <n v="1"/>
    <n v="6.9"/>
    <x v="0"/>
    <s v="Ruidoso"/>
    <s v="No considerar"/>
    <x v="0"/>
  </r>
  <r>
    <n v="5371463"/>
    <s v="Charming sun drenched sanctuary"/>
    <x v="5102"/>
    <s v="Johnny"/>
    <s v="550 DeKalb Avenue"/>
    <n v="11205"/>
    <x v="1"/>
    <s v="Bedford-Stuyvesant"/>
    <n v="4069076"/>
    <n v="-7395481"/>
    <x v="1"/>
    <x v="34"/>
    <x v="1"/>
    <n v="100"/>
    <d v="2019-01-01T00:00:00"/>
    <n v="1.97"/>
    <n v="1"/>
    <n v="6.9"/>
    <x v="0"/>
    <s v="Ruidoso"/>
    <s v="No considerar"/>
    <x v="0"/>
  </r>
  <r>
    <n v="949713"/>
    <s v="Luxury Duplex Loft w. Private Roof &amp; Amazing Views"/>
    <x v="5103"/>
    <s v="Tal"/>
    <s v="37A 9th Street"/>
    <n v="11215"/>
    <x v="1"/>
    <s v="Gowanus"/>
    <n v="406745"/>
    <n v="-7399582"/>
    <x v="1"/>
    <x v="113"/>
    <x v="11"/>
    <n v="30"/>
    <d v="2019-06-01T00:00:00"/>
    <n v="0.39"/>
    <n v="1"/>
    <n v="7"/>
    <x v="0"/>
    <s v="Ruidoso"/>
    <s v="No considerar"/>
    <x v="0"/>
  </r>
  <r>
    <n v="1953636"/>
    <s v="large private bedroom in shared ap"/>
    <x v="5104"/>
    <s v="Alex"/>
    <s v="Hanson Place Seventh Day Adventist Church 82"/>
    <n v="11217"/>
    <x v="1"/>
    <s v="Fort Greene"/>
    <n v="4068508"/>
    <n v="-7397393"/>
    <x v="0"/>
    <x v="178"/>
    <x v="6"/>
    <n v="12"/>
    <d v="2019-06-24T00:00:00"/>
    <n v="0.18"/>
    <n v="1"/>
    <n v="6.9"/>
    <x v="0"/>
    <s v="Ruidoso"/>
    <s v="No considerar"/>
    <x v="0"/>
  </r>
  <r>
    <n v="761606"/>
    <s v="Great location, cozy and quiet."/>
    <x v="5105"/>
    <s v="Pasha"/>
    <s v="30-50 37th Street"/>
    <n v="11103"/>
    <x v="2"/>
    <s v="Astoria"/>
    <n v="4076361"/>
    <n v="-7391793"/>
    <x v="1"/>
    <x v="48"/>
    <x v="2"/>
    <n v="15"/>
    <d v="2019-05-31T00:00:00"/>
    <n v="0.19"/>
    <n v="5"/>
    <n v="6.24"/>
    <x v="0"/>
    <s v="Ruidoso"/>
    <s v="No considerar"/>
    <x v="0"/>
  </r>
  <r>
    <n v="5361824"/>
    <s v="1BR bright studio w/ priv bathroom, own entrance!"/>
    <x v="5106"/>
    <s v="Kelvin"/>
    <s v="257 North 6th Street"/>
    <n v="11211"/>
    <x v="1"/>
    <s v="Williamsburg"/>
    <n v="4071539"/>
    <n v="-7395426"/>
    <x v="0"/>
    <x v="70"/>
    <x v="3"/>
    <n v="2"/>
    <d v="2018-11-20T00:00:00"/>
    <n v="0.04"/>
    <n v="1"/>
    <n v="6.9"/>
    <x v="0"/>
    <s v="Ruidoso"/>
    <s v="No considerar"/>
    <x v="0"/>
  </r>
  <r>
    <n v="3344509"/>
    <s v="Beautiful Chelsea Loft 700 Sq ft"/>
    <x v="5107"/>
    <s v="Robert"/>
    <s v="261 West 25th Street"/>
    <n v="10001"/>
    <x v="0"/>
    <s v="Chelsea"/>
    <n v="4074646"/>
    <n v="-7399678"/>
    <x v="1"/>
    <x v="206"/>
    <x v="10"/>
    <n v="1"/>
    <d v="2017-01-03T00:00:00"/>
    <n v="0.03"/>
    <n v="1"/>
    <n v="5.6"/>
    <x v="0"/>
    <s v="Ruidoso"/>
    <s v="No considerar"/>
    <x v="0"/>
  </r>
  <r>
    <n v="808851"/>
    <s v="Comfortable Room in UES - NYC "/>
    <x v="5108"/>
    <s v="Jhon"/>
    <s v="1955 2nd Avenue"/>
    <n v="10029"/>
    <x v="0"/>
    <s v="East Harlem"/>
    <n v="4078728"/>
    <n v="-7394579"/>
    <x v="0"/>
    <x v="45"/>
    <x v="3"/>
    <n v="150"/>
    <d v="2019-06-23T00:00:00"/>
    <n v="1.88"/>
    <n v="1"/>
    <n v="5.6"/>
    <x v="0"/>
    <s v="Ruidoso"/>
    <s v="No considerar"/>
    <x v="0"/>
  </r>
  <r>
    <n v="245574"/>
    <s v="Brooklyn Brownstone apartment"/>
    <x v="5109"/>
    <s v="Al-"/>
    <s v="243 Clifton Place"/>
    <n v="11205"/>
    <x v="1"/>
    <s v="Bedford-Stuyvesant"/>
    <n v="406889"/>
    <n v="-7395383"/>
    <x v="1"/>
    <x v="26"/>
    <x v="6"/>
    <n v="181"/>
    <d v="2019-06-05T00:00:00"/>
    <n v="1.92"/>
    <n v="1"/>
    <n v="6.9"/>
    <x v="0"/>
    <s v="Ruidoso"/>
    <s v="No considerar"/>
    <x v="0"/>
  </r>
  <r>
    <n v="1373456"/>
    <s v="Warm &amp; Welcoming Private Room"/>
    <x v="5110"/>
    <s v="Kerry"/>
    <s v="173 Starr Street"/>
    <n v="11237"/>
    <x v="1"/>
    <s v="Bushwick"/>
    <n v="407041"/>
    <n v="-7392418"/>
    <x v="0"/>
    <x v="22"/>
    <x v="2"/>
    <n v="39"/>
    <d v="2017-05-28T00:00:00"/>
    <n v="0.56000000000000005"/>
    <n v="1"/>
    <n v="6.9"/>
    <x v="0"/>
    <s v="Ruidoso"/>
    <s v="Dentro del presupuesto"/>
    <x v="0"/>
  </r>
  <r>
    <n v="3372642"/>
    <s v="Upper West Side Apt, One Block to Central Park"/>
    <x v="5111"/>
    <s v="Loubna"/>
    <s v="Bella Luna 584"/>
    <n v="10024"/>
    <x v="0"/>
    <s v="Upper West Side"/>
    <n v="4078818"/>
    <n v="-7397133"/>
    <x v="1"/>
    <x v="41"/>
    <x v="0"/>
    <n v="0"/>
    <d v="2019-01-09T00:00:00"/>
    <n v="0.04"/>
    <n v="1"/>
    <n v="5.6"/>
    <x v="0"/>
    <s v="Ruidoso"/>
    <s v="No considerar"/>
    <x v="0"/>
  </r>
  <r>
    <n v="4734069"/>
    <s v="BEAUTIFUL WILLIAMSBURG BROWNSTONE"/>
    <x v="5112"/>
    <s v="Jena"/>
    <s v="Natural Look Salon and Spa 320"/>
    <n v="11211"/>
    <x v="1"/>
    <s v="Williamsburg"/>
    <n v="4071334"/>
    <n v="-7396207"/>
    <x v="1"/>
    <x v="17"/>
    <x v="11"/>
    <n v="0"/>
    <d v="2019-07-03T00:00:00"/>
    <n v="0.06"/>
    <n v="1"/>
    <n v="6.9"/>
    <x v="0"/>
    <s v="Ruidoso"/>
    <s v="No considerar"/>
    <x v="0"/>
  </r>
  <r>
    <n v="3628328"/>
    <s v="2BR Apartment in Doorman Building"/>
    <x v="5113"/>
    <s v="Aldo"/>
    <s v="Grand Concourse &amp; East 159th Street Grand Concourse"/>
    <n v="10451"/>
    <x v="3"/>
    <s v="Concourse Village"/>
    <n v="4082603"/>
    <n v="-7392312"/>
    <x v="1"/>
    <x v="137"/>
    <x v="13"/>
    <n v="11"/>
    <d v="2019-06-04T00:00:00"/>
    <n v="0.28000000000000003"/>
    <n v="5"/>
    <n v="7.84"/>
    <x v="0"/>
    <s v="Ruidoso"/>
    <s v="No considerar"/>
    <x v="0"/>
  </r>
  <r>
    <n v="251262"/>
    <s v="Prime Williamsburg Loft off Bedford"/>
    <x v="5114"/>
    <s v="Anne"/>
    <s v="Unity Preparatory Charter School Of Brooklyn 584"/>
    <n v="11211"/>
    <x v="1"/>
    <s v="Williamsburg"/>
    <n v="4071628"/>
    <n v="-7395737"/>
    <x v="0"/>
    <x v="67"/>
    <x v="6"/>
    <n v="241"/>
    <d v="2019-06-29T00:00:00"/>
    <n v="2.6"/>
    <n v="1"/>
    <n v="6.9"/>
    <x v="0"/>
    <s v="Ruidoso"/>
    <s v="No considerar"/>
    <x v="0"/>
  </r>
  <r>
    <n v="3842694"/>
    <s v="Spacious Home by the Bay"/>
    <x v="5115"/>
    <s v="Sanda"/>
    <s v="Belt Parkway Sheepshead Bay"/>
    <n v="11235"/>
    <x v="1"/>
    <s v="Sheepshead Bay"/>
    <n v="4058581"/>
    <n v="-739383"/>
    <x v="1"/>
    <x v="87"/>
    <x v="6"/>
    <n v="13"/>
    <d v="2016-10-25T00:00:00"/>
    <n v="0.27"/>
    <n v="1"/>
    <n v="6.9"/>
    <x v="0"/>
    <s v="Ruidoso"/>
    <s v="No considerar"/>
    <x v="0"/>
  </r>
  <r>
    <n v="4567765"/>
    <s v="â˜…3BR/2BA Amazing East Village Penthouse+Pvt Terrâ˜…"/>
    <x v="5116"/>
    <s v="T."/>
    <s v="162 Avenue A"/>
    <n v="10009"/>
    <x v="0"/>
    <s v="East Village"/>
    <n v="4072809"/>
    <n v="-7398188"/>
    <x v="1"/>
    <x v="110"/>
    <x v="6"/>
    <n v="63"/>
    <d v="2019-06-01T00:00:00"/>
    <n v="1.1499999999999999"/>
    <n v="1"/>
    <n v="5.6"/>
    <x v="0"/>
    <s v="Ruidoso"/>
    <s v="No considerar"/>
    <x v="0"/>
  </r>
  <r>
    <n v="243229"/>
    <s v="2BR  Apt - 20min to Soho"/>
    <x v="5117"/>
    <s v="Alon"/>
    <s v="1298 Fulton Street"/>
    <n v="11216"/>
    <x v="1"/>
    <s v="Bedford-Stuyvesant"/>
    <n v="4068016"/>
    <n v="-7394878"/>
    <x v="1"/>
    <x v="37"/>
    <x v="0"/>
    <n v="5"/>
    <d v="2017-07-09T00:00:00"/>
    <n v="0.05"/>
    <n v="1"/>
    <n v="6.9"/>
    <x v="0"/>
    <s v="Ruidoso"/>
    <s v="No considerar"/>
    <x v="0"/>
  </r>
  <r>
    <n v="471712"/>
    <s v="Beautiful Sunny Apartment in South Harlem"/>
    <x v="5118"/>
    <s v="Aram"/>
    <s v="33 Morningside Avenue"/>
    <n v="10026"/>
    <x v="0"/>
    <s v="Morningside Heights"/>
    <n v="4080661"/>
    <n v="-739576"/>
    <x v="0"/>
    <x v="57"/>
    <x v="8"/>
    <n v="69"/>
    <d v="2019-05-26T00:00:00"/>
    <n v="0.81"/>
    <n v="1"/>
    <n v="5.6"/>
    <x v="0"/>
    <s v="Ruidoso"/>
    <s v="Dentro del presupuesto"/>
    <x v="0"/>
  </r>
  <r>
    <n v="242643"/>
    <s v="BIG 1br, SLEEPS 4, dishwashr, TV"/>
    <x v="5119"/>
    <s v="Lauryn"/>
    <s v="183 Meserole Street"/>
    <n v="11206"/>
    <x v="1"/>
    <s v="Williamsburg"/>
    <n v="4070832"/>
    <n v="-7394157"/>
    <x v="1"/>
    <x v="195"/>
    <x v="1"/>
    <n v="24"/>
    <d v="2019-01-01T00:00:00"/>
    <n v="0.28999999999999998"/>
    <n v="1"/>
    <n v="6.9"/>
    <x v="0"/>
    <s v="Ruidoso"/>
    <s v="No considerar"/>
    <x v="0"/>
  </r>
  <r>
    <n v="2683455"/>
    <s v="4BR Family apt 15 min to Manhattan"/>
    <x v="5120"/>
    <s v="Cecile"/>
    <s v="39-34 43rd Street"/>
    <n v="11104"/>
    <x v="2"/>
    <s v="Long Island City"/>
    <n v="4074749"/>
    <n v="-7392089"/>
    <x v="1"/>
    <x v="2"/>
    <x v="0"/>
    <n v="4"/>
    <d v="2015-10-13T00:00:00"/>
    <n v="7.0000000000000007E-2"/>
    <n v="5"/>
    <n v="6.24"/>
    <x v="0"/>
    <s v="Ruidoso"/>
    <s v="No considerar"/>
    <x v="0"/>
  </r>
  <r>
    <n v="3989564"/>
    <s v="Brooklyn Garden Apartment "/>
    <x v="5121"/>
    <s v="Arielle"/>
    <s v="588 Throop Avenue"/>
    <n v="11216"/>
    <x v="1"/>
    <s v="Bedford-Stuyvesant"/>
    <n v="4068313"/>
    <n v="-739413"/>
    <x v="1"/>
    <x v="90"/>
    <x v="6"/>
    <n v="209"/>
    <d v="2019-06-19T00:00:00"/>
    <n v="3.62"/>
    <n v="1"/>
    <n v="6.9"/>
    <x v="0"/>
    <s v="Ruidoso"/>
    <s v="No considerar"/>
    <x v="0"/>
  </r>
  <r>
    <n v="241862"/>
    <s v="Great Studio in W. Village - NYC!"/>
    <x v="5122"/>
    <s v="Mike"/>
    <s v="16 Clarkson Street"/>
    <n v="10014"/>
    <x v="0"/>
    <s v="West Village"/>
    <n v="4072969"/>
    <n v="-7400635"/>
    <x v="1"/>
    <x v="15"/>
    <x v="6"/>
    <n v="37"/>
    <d v="2019-01-02T00:00:00"/>
    <n v="0.39"/>
    <n v="1"/>
    <n v="5.6"/>
    <x v="0"/>
    <s v="Ruidoso"/>
    <s v="No considerar"/>
    <x v="0"/>
  </r>
  <r>
    <n v="836578"/>
    <s v="Airy+Sunny 1bdrm- Steps to HighLine"/>
    <x v="5123"/>
    <s v="Jh"/>
    <s v="303 West 20th Street"/>
    <n v="10011"/>
    <x v="0"/>
    <s v="Chelsea"/>
    <n v="4074372"/>
    <n v="-7400021"/>
    <x v="1"/>
    <x v="197"/>
    <x v="7"/>
    <n v="26"/>
    <d v="2019-05-13T00:00:00"/>
    <n v="0.37"/>
    <n v="1"/>
    <n v="5.6"/>
    <x v="0"/>
    <s v="Ruidoso"/>
    <s v="No considerar"/>
    <x v="0"/>
  </r>
  <r>
    <n v="554165"/>
    <s v="View of skyline w roof deck, perfect for families!"/>
    <x v="5124"/>
    <s v="Maayan"/>
    <s v="191 Nevins Street"/>
    <n v="11217"/>
    <x v="1"/>
    <s v="Gowanus"/>
    <n v="4068251"/>
    <n v="-7398486"/>
    <x v="1"/>
    <x v="21"/>
    <x v="6"/>
    <n v="57"/>
    <d v="2019-07-02T00:00:00"/>
    <n v="0.67"/>
    <n v="1"/>
    <n v="6.9"/>
    <x v="0"/>
    <s v="Ruidoso"/>
    <s v="No considerar"/>
    <x v="0"/>
  </r>
  <r>
    <n v="448048"/>
    <s v="1 BR, Book it 1st then write me"/>
    <x v="5125"/>
    <s v="Sharma"/>
    <s v="35-11 88th Street"/>
    <n v="11372"/>
    <x v="2"/>
    <s v="Jackson Heights"/>
    <n v="4075193"/>
    <n v="-7387873"/>
    <x v="0"/>
    <x v="3"/>
    <x v="2"/>
    <n v="30"/>
    <d v="2019-05-24T00:00:00"/>
    <n v="0.37"/>
    <n v="5"/>
    <n v="6.24"/>
    <x v="0"/>
    <s v="Ruidoso"/>
    <s v="No considerar"/>
    <x v="0"/>
  </r>
  <r>
    <n v="448049"/>
    <s v="No Inq,Read it, 1 BR, Rt of Subway,"/>
    <x v="5125"/>
    <s v="Sharma"/>
    <s v="Plymouth Mansion 71-15"/>
    <n v="11372"/>
    <x v="2"/>
    <s v="Jackson Heights"/>
    <n v="4074906"/>
    <n v="-7389377"/>
    <x v="0"/>
    <x v="178"/>
    <x v="7"/>
    <n v="55"/>
    <d v="2018-09-30T00:00:00"/>
    <n v="0.64"/>
    <n v="5"/>
    <n v="6.24"/>
    <x v="0"/>
    <s v="Ruidoso"/>
    <s v="No considerar"/>
    <x v="0"/>
  </r>
  <r>
    <n v="241159"/>
    <s v="Clinton Hill 1 Bed Bright Loft Apartment"/>
    <x v="5126"/>
    <s v="Ruari"/>
    <s v="Intermediate School 117 Willoughby Avenue"/>
    <n v="11205"/>
    <x v="1"/>
    <s v="Bedford-Stuyvesant"/>
    <n v="4069221"/>
    <n v="-7395866"/>
    <x v="1"/>
    <x v="7"/>
    <x v="13"/>
    <n v="8"/>
    <d v="2019-01-03T00:00:00"/>
    <n v="0.33"/>
    <n v="1"/>
    <n v="6.9"/>
    <x v="0"/>
    <s v="Ruidoso"/>
    <s v="No considerar"/>
    <x v="0"/>
  </r>
  <r>
    <n v="240800"/>
    <s v="Private Room Near Brooklyn Museum "/>
    <x v="5127"/>
    <s v="Joseph"/>
    <s v="119 REAR-A Underhill Avenue"/>
    <n v="11238"/>
    <x v="1"/>
    <s v="Prospect Heights"/>
    <n v="4067722"/>
    <n v="-7396542"/>
    <x v="0"/>
    <x v="75"/>
    <x v="1"/>
    <n v="147"/>
    <d v="2019-06-30T00:00:00"/>
    <n v="1.57"/>
    <n v="1"/>
    <n v="6.9"/>
    <x v="0"/>
    <s v="Ruidoso"/>
    <s v="No considerar"/>
    <x v="0"/>
  </r>
  <r>
    <n v="2464673"/>
    <s v="Beautiful Bright &amp; Airy Guest Room "/>
    <x v="5128"/>
    <s v="Mike And Lucy"/>
    <s v="305 Boerum Street"/>
    <n v="11206"/>
    <x v="1"/>
    <s v="Williamsburg"/>
    <n v="4070669"/>
    <n v="-7393578"/>
    <x v="0"/>
    <x v="6"/>
    <x v="6"/>
    <n v="16"/>
    <d v="2016-07-28T00:00:00"/>
    <n v="0.25"/>
    <n v="1"/>
    <n v="6.9"/>
    <x v="0"/>
    <s v="Ruidoso"/>
    <s v="No considerar"/>
    <x v="0"/>
  </r>
  <r>
    <n v="4296710"/>
    <s v="NICE SPACE IN NYC "/>
    <x v="5129"/>
    <s v="Victor"/>
    <s v="100 REAR West Kingsbridge Road"/>
    <n v="10468"/>
    <x v="3"/>
    <s v="Kingsbridge"/>
    <n v="4086809"/>
    <n v="-7390201"/>
    <x v="0"/>
    <x v="71"/>
    <x v="6"/>
    <n v="63"/>
    <d v="2019-06-24T00:00:00"/>
    <n v="1.1499999999999999"/>
    <n v="5"/>
    <n v="7.84"/>
    <x v="0"/>
    <s v="Ruidoso"/>
    <s v="No considerar"/>
    <x v="0"/>
  </r>
  <r>
    <n v="245544"/>
    <s v="NY/ Big Room for 2 near Manhattan"/>
    <x v="5129"/>
    <s v="Victor"/>
    <s v="2595 Aqueduct Avenue"/>
    <n v="10468"/>
    <x v="3"/>
    <s v="Kingsbridge"/>
    <n v="408679"/>
    <n v="-7390023"/>
    <x v="0"/>
    <x v="142"/>
    <x v="6"/>
    <n v="108"/>
    <d v="2019-06-19T00:00:00"/>
    <n v="1.36"/>
    <n v="5"/>
    <n v="7.84"/>
    <x v="0"/>
    <s v="Ruidoso"/>
    <s v="No considerar"/>
    <x v="0"/>
  </r>
  <r>
    <n v="239826"/>
    <s v="Amazing 1 bed, live like a Newyorkr"/>
    <x v="5130"/>
    <s v="Jay"/>
    <s v="New York City Police Department 235"/>
    <n v="10010"/>
    <x v="0"/>
    <s v="Gramercy"/>
    <n v="4073685"/>
    <n v="-7398359"/>
    <x v="1"/>
    <x v="234"/>
    <x v="1"/>
    <n v="0"/>
    <d v="2019-07-01T00:00:00"/>
    <n v="0.02"/>
    <n v="1"/>
    <n v="5.7"/>
    <x v="0"/>
    <s v="Ruidoso"/>
    <s v="No considerar"/>
    <x v="0"/>
  </r>
  <r>
    <n v="6029332"/>
    <s v="Very private &amp; large room Wburg BK"/>
    <x v="5131"/>
    <s v="Arthur"/>
    <s v="787 Grand Street"/>
    <n v="11211"/>
    <x v="1"/>
    <s v="Williamsburg"/>
    <n v="4071192"/>
    <n v="-7394161"/>
    <x v="0"/>
    <x v="7"/>
    <x v="6"/>
    <n v="4"/>
    <d v="2015-08-29T00:00:00"/>
    <n v="0.08"/>
    <n v="1"/>
    <n v="6.9"/>
    <x v="0"/>
    <s v="Ruidoso"/>
    <s v="No considerar"/>
    <x v="0"/>
  </r>
  <r>
    <n v="239766"/>
    <s v="Lower East Side/Chinatown 1 Bedroom"/>
    <x v="5132"/>
    <s v="Austin"/>
    <s v="350 Grand Street"/>
    <n v="10002"/>
    <x v="0"/>
    <s v="Lower East Side"/>
    <n v="4071693"/>
    <n v="-7398948"/>
    <x v="1"/>
    <x v="6"/>
    <x v="2"/>
    <n v="8"/>
    <d v="2018-05-18T00:00:00"/>
    <n v="0.11"/>
    <n v="1"/>
    <n v="5.6"/>
    <x v="0"/>
    <s v="Ruidoso"/>
    <s v="No considerar"/>
    <x v="0"/>
  </r>
  <r>
    <n v="239733"/>
    <s v="Astoria Garden Suite"/>
    <x v="5133"/>
    <s v="Nancy"/>
    <s v="45039 Crescent Street"/>
    <n v="11105"/>
    <x v="2"/>
    <s v="Ditmars Steinway"/>
    <n v="4077679"/>
    <n v="-7391687"/>
    <x v="1"/>
    <x v="3"/>
    <x v="8"/>
    <n v="49"/>
    <d v="2019-06-26T00:00:00"/>
    <n v="0.53"/>
    <n v="5"/>
    <n v="6.24"/>
    <x v="0"/>
    <s v="Ruidoso"/>
    <s v="No considerar"/>
    <x v="0"/>
  </r>
  <r>
    <n v="1614869"/>
    <s v="Cute, quirky Park Slope Jr 1 bdroom"/>
    <x v="5134"/>
    <s v="Randy"/>
    <s v="199 Berkeley Place"/>
    <n v="11217"/>
    <x v="1"/>
    <s v="Park Slope"/>
    <n v="4067477"/>
    <n v="-7397404"/>
    <x v="1"/>
    <x v="129"/>
    <x v="3"/>
    <n v="41"/>
    <d v="2019-06-18T00:00:00"/>
    <n v="0.57999999999999996"/>
    <n v="1"/>
    <n v="6.9"/>
    <x v="0"/>
    <s v="Ruidoso"/>
    <s v="No considerar"/>
    <x v="0"/>
  </r>
  <r>
    <n v="2774381"/>
    <s v="Brooklyn Studio"/>
    <x v="5135"/>
    <s v="Ariana"/>
    <s v="2025 Regent Place"/>
    <n v="11226"/>
    <x v="1"/>
    <s v="Flatbush"/>
    <n v="4064602"/>
    <n v="-7395964"/>
    <x v="1"/>
    <x v="69"/>
    <x v="16"/>
    <n v="11"/>
    <d v="2018-12-30T00:00:00"/>
    <n v="0.21"/>
    <n v="1"/>
    <n v="6.9"/>
    <x v="0"/>
    <s v="Ruidoso"/>
    <s v="Dentro del presupuesto"/>
    <x v="0"/>
  </r>
  <r>
    <n v="1664209"/>
    <s v="2000 SQ FT Spacious Artist Loft in SOHO"/>
    <x v="5136"/>
    <s v="Tanya"/>
    <s v="456 Broadway"/>
    <n v="10013"/>
    <x v="0"/>
    <s v="SoHo"/>
    <n v="4072047"/>
    <n v="-7400049"/>
    <x v="1"/>
    <x v="7"/>
    <x v="6"/>
    <n v="6"/>
    <d v="2019-04-28T00:00:00"/>
    <n v="0.51"/>
    <n v="1"/>
    <n v="5.6"/>
    <x v="0"/>
    <s v="Ruidoso"/>
    <s v="No considerar"/>
    <x v="0"/>
  </r>
  <r>
    <n v="356230"/>
    <s v="It's so easy to get to EVERYthing!"/>
    <x v="5137"/>
    <s v="Molly"/>
    <s v="1025 President Street"/>
    <n v="11225"/>
    <x v="1"/>
    <s v="Crown Heights"/>
    <n v="4066898"/>
    <n v="-739571"/>
    <x v="1"/>
    <x v="164"/>
    <x v="0"/>
    <n v="34"/>
    <d v="2014-06-09T00:00:00"/>
    <n v="0.39"/>
    <n v="1"/>
    <n v="6.9"/>
    <x v="0"/>
    <s v="Ruidoso"/>
    <s v="No considerar"/>
    <x v="0"/>
  </r>
  <r>
    <n v="6384383"/>
    <s v="Penthouse Triplex/ Union Sq / Roof"/>
    <x v="5138"/>
    <s v="Chris"/>
    <s v="125 East 12th Street"/>
    <n v="10003"/>
    <x v="0"/>
    <s v="East Village"/>
    <n v="4073249"/>
    <n v="-739887"/>
    <x v="0"/>
    <x v="17"/>
    <x v="11"/>
    <n v="8"/>
    <d v="2016-10-22T00:00:00"/>
    <n v="0.16"/>
    <n v="1"/>
    <n v="5.6"/>
    <x v="0"/>
    <s v="Ruidoso"/>
    <s v="No considerar"/>
    <x v="0"/>
  </r>
  <r>
    <n v="5205171"/>
    <s v="Comfy 1BD + Private Bath in Williamsburg"/>
    <x v="5139"/>
    <s v="Erin &amp; Brad"/>
    <s v="8 Orient Avenue"/>
    <n v="11211"/>
    <x v="1"/>
    <s v="Williamsburg"/>
    <n v="4071495"/>
    <n v="-7393997"/>
    <x v="0"/>
    <x v="267"/>
    <x v="0"/>
    <n v="82"/>
    <d v="2019-06-16T00:00:00"/>
    <n v="1.58"/>
    <n v="1"/>
    <n v="6.9"/>
    <x v="0"/>
    <s v="Ruidoso"/>
    <s v="No considerar"/>
    <x v="0"/>
  </r>
  <r>
    <n v="236671"/>
    <s v="Williamsburg Garden Home, 5 minutes from Manhattan"/>
    <x v="5140"/>
    <s v="Triny"/>
    <s v="215 North 8th Street"/>
    <n v="11211"/>
    <x v="1"/>
    <s v="Williamsburg"/>
    <n v="4071746"/>
    <n v="-7395497"/>
    <x v="1"/>
    <x v="26"/>
    <x v="6"/>
    <n v="125"/>
    <d v="2019-07-06T00:00:00"/>
    <n v="1.36"/>
    <n v="1"/>
    <n v="6.9"/>
    <x v="0"/>
    <s v="Ruidoso"/>
    <s v="No considerar"/>
    <x v="0"/>
  </r>
  <r>
    <n v="5204458"/>
    <s v="Vintage Jewel in Crown Heights"/>
    <x v="5141"/>
    <s v="Kristen"/>
    <s v="1426 Park Place"/>
    <n v="11213"/>
    <x v="1"/>
    <s v="Crown Heights"/>
    <n v="4067198"/>
    <n v="-7393011"/>
    <x v="1"/>
    <x v="45"/>
    <x v="0"/>
    <n v="2"/>
    <d v="2015-08-27T00:00:00"/>
    <n v="0.04"/>
    <n v="1"/>
    <n v="6.9"/>
    <x v="0"/>
    <s v="Ruidoso"/>
    <s v="No considerar"/>
    <x v="0"/>
  </r>
  <r>
    <n v="235960"/>
    <s v="LES private apt, 1 bedroom &amp; more"/>
    <x v="5142"/>
    <s v="Blue"/>
    <s v="166 Suffolk Street"/>
    <n v="10002"/>
    <x v="0"/>
    <s v="Lower East Side"/>
    <n v="4072066"/>
    <n v="-7398506"/>
    <x v="1"/>
    <x v="17"/>
    <x v="0"/>
    <n v="100"/>
    <d v="2018-05-28T00:00:00"/>
    <n v="1.06"/>
    <n v="1"/>
    <n v="5.6"/>
    <x v="0"/>
    <s v="Ruidoso"/>
    <s v="No considerar"/>
    <x v="0"/>
  </r>
  <r>
    <n v="235951"/>
    <s v="Stylish Studio with exclusive Terrace"/>
    <x v="5143"/>
    <s v="Dan"/>
    <s v="Citi bike - East 47th Street &amp; 2nd Avenue East 47th Street"/>
    <n v="10017"/>
    <x v="0"/>
    <s v="Midtown"/>
    <n v="4075348"/>
    <n v="-7397065"/>
    <x v="1"/>
    <x v="98"/>
    <x v="11"/>
    <n v="136"/>
    <d v="2019-06-19T00:00:00"/>
    <n v="1.45"/>
    <n v="1"/>
    <n v="5.6"/>
    <x v="0"/>
    <s v="Ruidoso"/>
    <s v="No considerar"/>
    <x v="0"/>
  </r>
  <r>
    <n v="4737930"/>
    <s v="Spanish Harlem Apt"/>
    <x v="5144"/>
    <s v="Olson"/>
    <s v="336 East 110th Street"/>
    <n v="10029"/>
    <x v="0"/>
    <s v="East Harlem"/>
    <n v="4079264"/>
    <n v="-7393898"/>
    <x v="1"/>
    <x v="349"/>
    <x v="2"/>
    <n v="1"/>
    <d v="2015-01-02T00:00:00"/>
    <n v="0.02"/>
    <n v="20"/>
    <n v="8.5"/>
    <x v="0"/>
    <s v="Ruidoso"/>
    <s v="No considerar"/>
    <x v="0"/>
  </r>
  <r>
    <n v="235552"/>
    <s v="HUGE Sunny Duplex Loft with Garden"/>
    <x v="5145"/>
    <s v="Bertie"/>
    <s v="309 15th Street"/>
    <n v="11215"/>
    <x v="1"/>
    <s v="South Slope"/>
    <n v="4066414"/>
    <n v="-7398574"/>
    <x v="1"/>
    <x v="111"/>
    <x v="1"/>
    <n v="40"/>
    <d v="2019-06-16T00:00:00"/>
    <n v="0.44"/>
    <n v="1"/>
    <n v="6.9"/>
    <x v="0"/>
    <s v="Ruidoso"/>
    <s v="No considerar"/>
    <x v="0"/>
  </r>
  <r>
    <n v="258686"/>
    <s v="My Home Is Your Home"/>
    <x v="5146"/>
    <s v="Kim"/>
    <s v="190-18 105th Avenue"/>
    <n v="11412"/>
    <x v="2"/>
    <s v="St. Albans"/>
    <n v="4070554"/>
    <n v="-7376637"/>
    <x v="0"/>
    <x v="3"/>
    <x v="3"/>
    <n v="20"/>
    <d v="2015-12-30T00:00:00"/>
    <n v="0.23"/>
    <n v="5"/>
    <n v="6.24"/>
    <x v="0"/>
    <s v="Ruidoso"/>
    <s v="No considerar"/>
    <x v="0"/>
  </r>
  <r>
    <n v="1631845"/>
    <s v="1 bedroom apartment in NYC"/>
    <x v="5147"/>
    <s v="Matthew"/>
    <s v="The Pit Broome Street"/>
    <n v="10002"/>
    <x v="0"/>
    <s v="Lower East Side"/>
    <n v="4071915"/>
    <n v="-7399309"/>
    <x v="1"/>
    <x v="5"/>
    <x v="0"/>
    <n v="19"/>
    <d v="2019-06-16T00:00:00"/>
    <n v="0.27"/>
    <n v="1"/>
    <n v="5.6"/>
    <x v="0"/>
    <s v="Ruidoso"/>
    <s v="No considerar"/>
    <x v="0"/>
  </r>
  <r>
    <n v="6316666"/>
    <s v="Sunny private room in Park Slope"/>
    <x v="5148"/>
    <s v="Alejandra"/>
    <s v="457 1st Street"/>
    <n v="11215"/>
    <x v="1"/>
    <s v="Park Slope"/>
    <n v="4067173"/>
    <n v="-7397724"/>
    <x v="0"/>
    <x v="9"/>
    <x v="1"/>
    <n v="1"/>
    <d v="2015-07-01T00:00:00"/>
    <n v="0.02"/>
    <n v="1"/>
    <n v="6.9"/>
    <x v="0"/>
    <s v="Ruidoso"/>
    <s v="No considerar"/>
    <x v="0"/>
  </r>
  <r>
    <n v="234870"/>
    <s v="Private Room With GREAT Location"/>
    <x v="5149"/>
    <s v="John"/>
    <s v="46-37 Vernon Boulevard"/>
    <n v="11101"/>
    <x v="2"/>
    <s v="Long Island City"/>
    <n v="4074581"/>
    <n v="-7395295"/>
    <x v="0"/>
    <x v="3"/>
    <x v="11"/>
    <n v="65"/>
    <d v="2017-07-31T00:00:00"/>
    <n v="0.74"/>
    <n v="5"/>
    <n v="6.24"/>
    <x v="0"/>
    <s v="Ruidoso"/>
    <s v="No considerar"/>
    <x v="0"/>
  </r>
  <r>
    <n v="1920085"/>
    <s v="Small Room With Private Loft Bed"/>
    <x v="5149"/>
    <s v="John"/>
    <s v="11597 48th Avenue"/>
    <n v="11101"/>
    <x v="2"/>
    <s v="Long Island City"/>
    <n v="4074404"/>
    <n v="-7395233"/>
    <x v="0"/>
    <x v="65"/>
    <x v="4"/>
    <n v="8"/>
    <d v="2017-06-11T00:00:00"/>
    <n v="0.12"/>
    <n v="5"/>
    <n v="6.24"/>
    <x v="0"/>
    <s v="Ruidoso"/>
    <s v="Dentro del presupuesto"/>
    <x v="0"/>
  </r>
  <r>
    <n v="683743"/>
    <s v="Low Cost Room With GREAT Location"/>
    <x v="5149"/>
    <s v="John"/>
    <s v="47-07 Vernon Boulevard"/>
    <n v="11101"/>
    <x v="2"/>
    <s v="Long Island City"/>
    <n v="407453"/>
    <n v="-7395294"/>
    <x v="0"/>
    <x v="70"/>
    <x v="16"/>
    <n v="28"/>
    <d v="2017-05-20T00:00:00"/>
    <n v="0.34"/>
    <n v="5"/>
    <n v="6.24"/>
    <x v="0"/>
    <s v="Ruidoso"/>
    <s v="No considerar"/>
    <x v="0"/>
  </r>
  <r>
    <n v="959948"/>
    <s v="Designer Triplex Loft Soho/Greenwich Village"/>
    <x v="5150"/>
    <s v="Lauren"/>
    <s v="206 Spring Street"/>
    <n v="10012"/>
    <x v="0"/>
    <s v="SoHo"/>
    <n v="4072538"/>
    <n v="-7400375"/>
    <x v="1"/>
    <x v="63"/>
    <x v="10"/>
    <n v="10"/>
    <d v="2018-06-26T00:00:00"/>
    <n v="0.13"/>
    <n v="1"/>
    <n v="5.6"/>
    <x v="0"/>
    <s v="Ruidoso"/>
    <s v="No considerar"/>
    <x v="0"/>
  </r>
  <r>
    <n v="769279"/>
    <s v="Room for rent in East Village"/>
    <x v="5151"/>
    <s v="Sasha"/>
    <s v="366 East 8th Street"/>
    <n v="10009"/>
    <x v="0"/>
    <s v="East Village"/>
    <n v="4072439"/>
    <n v="-7397767"/>
    <x v="0"/>
    <x v="6"/>
    <x v="7"/>
    <n v="1"/>
    <d v="2016-05-01T00:00:00"/>
    <n v="0.03"/>
    <n v="1"/>
    <n v="5.6"/>
    <x v="0"/>
    <s v="Ruidoso"/>
    <s v="No considerar"/>
    <x v="0"/>
  </r>
  <r>
    <n v="2380403"/>
    <s v="Artsy and Comfy Bedroom, Living Room, Terrace"/>
    <x v="5152"/>
    <s v="Marysia"/>
    <s v="1156 Dean Street"/>
    <n v="11216"/>
    <x v="1"/>
    <s v="Crown Heights"/>
    <n v="406769"/>
    <n v="-739513"/>
    <x v="0"/>
    <x v="3"/>
    <x v="6"/>
    <n v="0"/>
    <d v="2019-06-30T00:00:00"/>
    <n v="0.02"/>
    <n v="1"/>
    <n v="6.9"/>
    <x v="0"/>
    <s v="Ruidoso"/>
    <s v="No considerar"/>
    <x v="0"/>
  </r>
  <r>
    <n v="5229212"/>
    <s v="BRIGHT MODERN CLEAN townhouse 4 Bedroom 6 guests"/>
    <x v="5153"/>
    <s v="Johnny"/>
    <s v="110 Cambridge Place"/>
    <n v="11238"/>
    <x v="1"/>
    <s v="Clinton Hill"/>
    <n v="4068383"/>
    <n v="-7396319"/>
    <x v="1"/>
    <x v="232"/>
    <x v="6"/>
    <n v="62"/>
    <d v="2019-06-24T00:00:00"/>
    <n v="2.0099999999999998"/>
    <n v="1"/>
    <n v="6.9"/>
    <x v="0"/>
    <s v="Ruidoso"/>
    <s v="No considerar"/>
    <x v="0"/>
  </r>
  <r>
    <n v="1971239"/>
    <s v="BRIGHT AND SPACIOUS 3 BEDROOM WITH GARDEN"/>
    <x v="5154"/>
    <s v="Andres &amp; Mapa"/>
    <s v="1040 Saint Johns Place"/>
    <n v="11213"/>
    <x v="1"/>
    <s v="Crown Heights"/>
    <n v="406713"/>
    <n v="-7394329"/>
    <x v="1"/>
    <x v="0"/>
    <x v="11"/>
    <n v="26"/>
    <d v="2019-06-25T00:00:00"/>
    <n v="0.38"/>
    <n v="1"/>
    <n v="6.9"/>
    <x v="0"/>
    <s v="Ruidoso"/>
    <s v="No considerar"/>
    <x v="0"/>
  </r>
  <r>
    <n v="233662"/>
    <s v="Large Sunny Luxe Prvt Room/Midtown"/>
    <x v="5155"/>
    <s v="Tiffany"/>
    <s v="Andrew M. Lutzker D.M.D."/>
    <n v="10022"/>
    <x v="0"/>
    <s v="Midtown"/>
    <n v="4075575"/>
    <n v="-7396842"/>
    <x v="0"/>
    <x v="7"/>
    <x v="6"/>
    <n v="61"/>
    <d v="2019-05-18T00:00:00"/>
    <n v="0.65"/>
    <n v="1"/>
    <n v="5.6"/>
    <x v="0"/>
    <s v="Ruidoso"/>
    <s v="No considerar"/>
    <x v="0"/>
  </r>
  <r>
    <n v="644869"/>
    <s v="Luxury Doorman Building! w/Pvt Bath"/>
    <x v="5156"/>
    <s v="Steven"/>
    <s v="30 Bradhurst Avenue"/>
    <n v="10030"/>
    <x v="0"/>
    <s v="Harlem"/>
    <n v="408224"/>
    <n v="-7394358"/>
    <x v="0"/>
    <x v="64"/>
    <x v="0"/>
    <n v="9"/>
    <d v="2019-06-30T00:00:00"/>
    <n v="0.11"/>
    <n v="1"/>
    <n v="5.6"/>
    <x v="0"/>
    <s v="Ruidoso"/>
    <s v="No considerar"/>
    <x v="0"/>
  </r>
  <r>
    <n v="5372526"/>
    <s v="Great share - central location downtown"/>
    <x v="5157"/>
    <s v="Jeff"/>
    <s v="135 Chrystie Street"/>
    <n v="10002"/>
    <x v="0"/>
    <s v="Lower East Side"/>
    <n v="4071952"/>
    <n v="-7399313"/>
    <x v="0"/>
    <x v="273"/>
    <x v="10"/>
    <n v="56"/>
    <d v="2019-05-14T00:00:00"/>
    <n v="1.08"/>
    <n v="1"/>
    <n v="5.6"/>
    <x v="0"/>
    <s v="Ruidoso"/>
    <s v="No considerar"/>
    <x v="0"/>
  </r>
  <r>
    <n v="233189"/>
    <s v="NYC Studio in Heart of Times Square"/>
    <x v="5158"/>
    <s v="Michael"/>
    <s v="548 West 44th Street"/>
    <n v="10036"/>
    <x v="0"/>
    <s v="Hell's Kitchen"/>
    <n v="4076166"/>
    <n v="-7399675"/>
    <x v="1"/>
    <x v="206"/>
    <x v="11"/>
    <n v="83"/>
    <d v="2019-05-31T00:00:00"/>
    <n v="0.88"/>
    <n v="1"/>
    <n v="5.6"/>
    <x v="0"/>
    <s v="Ruidoso"/>
    <s v="No considerar"/>
    <x v="0"/>
  </r>
  <r>
    <n v="271083"/>
    <s v="Sleep &amp; Wake near Botanical Gardens"/>
    <x v="5159"/>
    <s v="Kevin"/>
    <s v="31 Chester Court"/>
    <n v="11225"/>
    <x v="1"/>
    <s v="Prospect-Lefferts Gardens"/>
    <n v="4065772"/>
    <n v="-7396131"/>
    <x v="1"/>
    <x v="141"/>
    <x v="3"/>
    <n v="115"/>
    <d v="2019-06-12T00:00:00"/>
    <n v="1.25"/>
    <n v="1"/>
    <n v="6.9"/>
    <x v="0"/>
    <s v="Ruidoso"/>
    <s v="Dentro del presupuesto"/>
    <x v="0"/>
  </r>
  <r>
    <n v="232612"/>
    <s v="Lovely pied-Ã -terre, in an historic building"/>
    <x v="5160"/>
    <s v="Dee"/>
    <s v="275 Halsey Street"/>
    <n v="11216"/>
    <x v="1"/>
    <s v="Bedford-Stuyvesant"/>
    <n v="4068309"/>
    <n v="-7394219"/>
    <x v="1"/>
    <x v="7"/>
    <x v="0"/>
    <n v="305"/>
    <d v="2019-06-27T00:00:00"/>
    <n v="3.24"/>
    <n v="1"/>
    <n v="6.9"/>
    <x v="0"/>
    <s v="Ruidoso"/>
    <s v="No considerar"/>
    <x v="0"/>
  </r>
  <r>
    <n v="3924619"/>
    <s v="Gorgeous Room Near Prospect Park"/>
    <x v="5161"/>
    <s v="Camila"/>
    <s v="2023 Caton Avenue"/>
    <n v="11226"/>
    <x v="1"/>
    <s v="Flatbush"/>
    <n v="4065271"/>
    <n v="-7396074"/>
    <x v="0"/>
    <x v="86"/>
    <x v="6"/>
    <n v="12"/>
    <d v="2017-02-10T00:00:00"/>
    <n v="0.2"/>
    <n v="1"/>
    <n v="6.9"/>
    <x v="0"/>
    <s v="Ruidoso"/>
    <s v="No considerar"/>
    <x v="0"/>
  </r>
  <r>
    <n v="635282"/>
    <s v="Huge factory loft, prime location"/>
    <x v="5162"/>
    <s v="Misty"/>
    <s v="125 Metropolitan Avenue"/>
    <n v="11249"/>
    <x v="1"/>
    <s v="Williamsburg"/>
    <n v="4071657"/>
    <n v="-7396264"/>
    <x v="1"/>
    <x v="47"/>
    <x v="6"/>
    <n v="179"/>
    <d v="2019-06-17T00:00:00"/>
    <n v="2.2000000000000002"/>
    <n v="1"/>
    <n v="6.9"/>
    <x v="0"/>
    <s v="Ruidoso"/>
    <s v="No considerar"/>
    <x v="0"/>
  </r>
  <r>
    <n v="790767"/>
    <s v="East Village, Modern Apartment @ Astor Place"/>
    <x v="5163"/>
    <s v="Michelle"/>
    <s v="Taiji Body Work 35"/>
    <n v="10003"/>
    <x v="0"/>
    <s v="East Village"/>
    <n v="4072877"/>
    <n v="-7398794"/>
    <x v="1"/>
    <x v="21"/>
    <x v="9"/>
    <n v="2"/>
    <d v="2019-04-26T00:00:00"/>
    <n v="0.2"/>
    <n v="1"/>
    <n v="5.6"/>
    <x v="0"/>
    <s v="Ruidoso"/>
    <s v="No considerar"/>
    <x v="0"/>
  </r>
  <r>
    <n v="6085932"/>
    <s v="Historic, Sunny Prospect Park Apt!"/>
    <x v="5164"/>
    <s v="Kim"/>
    <s v="16 Chester Court"/>
    <n v="11225"/>
    <x v="1"/>
    <s v="Prospect-Lefferts Gardens"/>
    <n v="406586"/>
    <n v="-7396104"/>
    <x v="0"/>
    <x v="65"/>
    <x v="0"/>
    <n v="4"/>
    <d v="2019-01-01T00:00:00"/>
    <n v="0.22"/>
    <n v="1"/>
    <n v="6.9"/>
    <x v="0"/>
    <s v="Ruidoso"/>
    <s v="No considerar"/>
    <x v="0"/>
  </r>
  <r>
    <n v="5771366"/>
    <s v="Authentic New York Vintage Home"/>
    <x v="5165"/>
    <s v="Hans, Sandra &amp; Son"/>
    <s v="84 Park Lane"/>
    <n v="10304"/>
    <x v="4"/>
    <s v="Tompkinsville"/>
    <n v="4062105"/>
    <n v="-7408723"/>
    <x v="0"/>
    <x v="16"/>
    <x v="6"/>
    <n v="151"/>
    <d v="2019-06-30T00:00:00"/>
    <n v="3.06"/>
    <n v="1"/>
    <n v="5.19"/>
    <x v="1"/>
    <s v="Poco Ruidoso"/>
    <s v="No considerar"/>
    <x v="0"/>
  </r>
  <r>
    <n v="6746003"/>
    <s v="Retro Style Living In New York City"/>
    <x v="5165"/>
    <s v="Hans, Sandra &amp; Son"/>
    <s v="84 Park Lane"/>
    <n v="10304"/>
    <x v="4"/>
    <s v="Tompkinsville"/>
    <n v="4062154"/>
    <n v="-7408701"/>
    <x v="0"/>
    <x v="16"/>
    <x v="6"/>
    <n v="100"/>
    <d v="2019-06-29T00:00:00"/>
    <n v="2.12"/>
    <n v="1"/>
    <n v="5.19"/>
    <x v="1"/>
    <s v="Poco Ruidoso"/>
    <s v="No considerar"/>
    <x v="0"/>
  </r>
  <r>
    <n v="893853"/>
    <s v="Best Location btwn Un Sq/ Chelsea"/>
    <x v="5166"/>
    <s v="Kristen"/>
    <s v="28 West 23rd Street"/>
    <n v="10010"/>
    <x v="0"/>
    <s v="Flatiron District"/>
    <n v="4074207"/>
    <n v="-7399094"/>
    <x v="1"/>
    <x v="91"/>
    <x v="4"/>
    <n v="49"/>
    <d v="2016-10-17T00:00:00"/>
    <n v="0.63"/>
    <n v="1"/>
    <n v="5.6"/>
    <x v="0"/>
    <s v="Ruidoso"/>
    <s v="No considerar"/>
    <x v="0"/>
  </r>
  <r>
    <n v="230321"/>
    <s v="Apt with EmpireState view-Subway around the corner"/>
    <x v="5167"/>
    <s v="Civan"/>
    <s v="Lotus Threading Salon &amp; Spa 276"/>
    <n v="11205"/>
    <x v="1"/>
    <s v="Bedford-Stuyvesant"/>
    <n v="4069046"/>
    <n v="-7395167"/>
    <x v="1"/>
    <x v="15"/>
    <x v="6"/>
    <n v="35"/>
    <d v="2019-06-09T00:00:00"/>
    <n v="0.4"/>
    <n v="1"/>
    <n v="6.9"/>
    <x v="0"/>
    <s v="Ruidoso"/>
    <s v="No considerar"/>
    <x v="0"/>
  </r>
  <r>
    <n v="6261696"/>
    <s v="Private Room in E. Williamsburg"/>
    <x v="5168"/>
    <s v="Elliott"/>
    <s v="159 Manhattan Avenue"/>
    <n v="11206"/>
    <x v="1"/>
    <s v="Williamsburg"/>
    <n v="4070839"/>
    <n v="-7394538"/>
    <x v="0"/>
    <x v="90"/>
    <x v="0"/>
    <n v="126"/>
    <d v="2018-01-27T00:00:00"/>
    <n v="2.4900000000000002"/>
    <n v="1"/>
    <n v="6.9"/>
    <x v="0"/>
    <s v="Ruidoso"/>
    <s v="No considerar"/>
    <x v="0"/>
  </r>
  <r>
    <n v="228925"/>
    <s v="Beautiful Brownstone"/>
    <x v="5169"/>
    <s v="Marceline"/>
    <s v="1534A Fulton Street"/>
    <n v="11213"/>
    <x v="1"/>
    <s v="Bedford-Stuyvesant"/>
    <n v="4067964"/>
    <n v="-7393946"/>
    <x v="1"/>
    <x v="6"/>
    <x v="7"/>
    <n v="63"/>
    <d v="2019-06-26T00:00:00"/>
    <n v="1.87"/>
    <n v="1"/>
    <n v="6.9"/>
    <x v="0"/>
    <s v="Ruidoso"/>
    <s v="No considerar"/>
    <x v="0"/>
  </r>
  <r>
    <n v="228517"/>
    <s v="Great Bedroom in Downtown Manhattan"/>
    <x v="5170"/>
    <s v="Raven"/>
    <s v="65 Mott Street"/>
    <n v="10013"/>
    <x v="0"/>
    <s v="Chinatown"/>
    <n v="4071611"/>
    <n v="-7399828"/>
    <x v="0"/>
    <x v="29"/>
    <x v="11"/>
    <n v="59"/>
    <d v="2019-06-24T00:00:00"/>
    <n v="0.64"/>
    <n v="1"/>
    <n v="5.6"/>
    <x v="0"/>
    <s v="Ruidoso"/>
    <s v="Dentro del presupuesto"/>
    <x v="0"/>
  </r>
  <r>
    <n v="228496"/>
    <s v="Spacious, Kid-Friendly 2 BR in West Village"/>
    <x v="5171"/>
    <s v="Gordon"/>
    <s v="35,5 Greenwich Avenue"/>
    <n v="10014"/>
    <x v="0"/>
    <s v="West Village"/>
    <n v="4073507"/>
    <n v="-7400048"/>
    <x v="1"/>
    <x v="11"/>
    <x v="0"/>
    <n v="13"/>
    <d v="2019-05-26T00:00:00"/>
    <n v="0.15"/>
    <n v="1"/>
    <n v="5.6"/>
    <x v="0"/>
    <s v="Ruidoso"/>
    <s v="No considerar"/>
    <x v="0"/>
  </r>
  <r>
    <n v="2416016"/>
    <s v="Modern Lower East Side Apartment"/>
    <x v="5172"/>
    <s v="Ross"/>
    <s v="Schiff Mall Chrystie Street"/>
    <n v="10002"/>
    <x v="0"/>
    <s v="Lower East Side"/>
    <n v="4071962"/>
    <n v="-7399178"/>
    <x v="0"/>
    <x v="89"/>
    <x v="6"/>
    <n v="130"/>
    <d v="2019-03-24T00:00:00"/>
    <n v="2.2999999999999998"/>
    <n v="1"/>
    <n v="5.6"/>
    <x v="0"/>
    <s v="Ruidoso"/>
    <s v="No considerar"/>
    <x v="0"/>
  </r>
  <r>
    <n v="228317"/>
    <s v="Your Haven Awaits At &quot;Emma's Place&quot;"/>
    <x v="5173"/>
    <s v="Lady Jay"/>
    <s v="752 Hancock Street"/>
    <n v="11233"/>
    <x v="1"/>
    <s v="Bedford-Stuyvesant"/>
    <n v="4068516"/>
    <n v="-7392521"/>
    <x v="1"/>
    <x v="39"/>
    <x v="3"/>
    <n v="82"/>
    <d v="2019-05-18T00:00:00"/>
    <n v="0.87"/>
    <n v="1"/>
    <n v="6.9"/>
    <x v="0"/>
    <s v="Ruidoso"/>
    <s v="No considerar"/>
    <x v="0"/>
  </r>
  <r>
    <n v="6262821"/>
    <s v="Manhattan, near subway, quiet street in LES!"/>
    <x v="5174"/>
    <s v="Tanner"/>
    <s v="Public School 142 Delancey Street"/>
    <n v="10002"/>
    <x v="0"/>
    <s v="Lower East Side"/>
    <n v="407175"/>
    <n v="-7398435"/>
    <x v="0"/>
    <x v="45"/>
    <x v="6"/>
    <n v="247"/>
    <d v="2019-06-27T00:00:00"/>
    <n v="4.87"/>
    <n v="1"/>
    <n v="5.6"/>
    <x v="0"/>
    <s v="Ruidoso"/>
    <s v="No considerar"/>
    <x v="0"/>
  </r>
  <r>
    <n v="228979"/>
    <s v="1BDR - Hell's Kitchen Hideaway"/>
    <x v="5175"/>
    <s v="Tim"/>
    <s v="690 9th Avenue"/>
    <n v="10036"/>
    <x v="0"/>
    <s v="Hell's Kitchen"/>
    <n v="4076189"/>
    <s v="-73.99"/>
    <x v="0"/>
    <x v="58"/>
    <x v="6"/>
    <n v="52"/>
    <d v="2018-08-14T00:00:00"/>
    <n v="0.55000000000000004"/>
    <n v="1"/>
    <n v="5.6"/>
    <x v="0"/>
    <s v="Ruidoso"/>
    <s v="No considerar"/>
    <x v="0"/>
  </r>
  <r>
    <n v="5288942"/>
    <s v="Quaint and cozy sun-filled room"/>
    <x v="5176"/>
    <s v="Janira"/>
    <s v="1622 Jefferson Avenue"/>
    <n v="11385"/>
    <x v="2"/>
    <s v="Ridgewood"/>
    <n v="4069804"/>
    <n v="-7390683"/>
    <x v="0"/>
    <x v="65"/>
    <x v="3"/>
    <n v="15"/>
    <d v="2016-11-14T00:00:00"/>
    <n v="0.3"/>
    <n v="5"/>
    <n v="6.24"/>
    <x v="0"/>
    <s v="Ruidoso"/>
    <s v="Dentro del presupuesto"/>
    <x v="0"/>
  </r>
  <r>
    <n v="227735"/>
    <s v="Alpha-Bet City entire floor large cool 2br -L.E.S"/>
    <x v="5177"/>
    <s v="Daniel"/>
    <s v="Ageloff Towers East 3rd Street"/>
    <n v="10009"/>
    <x v="0"/>
    <s v="East Village"/>
    <n v="4072416"/>
    <n v="-739853"/>
    <x v="1"/>
    <x v="321"/>
    <x v="6"/>
    <n v="120"/>
    <d v="2019-06-24T00:00:00"/>
    <n v="1.27"/>
    <n v="1"/>
    <n v="5.6"/>
    <x v="0"/>
    <s v="Ruidoso"/>
    <s v="No considerar"/>
    <x v="0"/>
  </r>
  <r>
    <n v="231414"/>
    <s v="TURQUOISE: One-Bedroom Apt. in Soho"/>
    <x v="5178"/>
    <s v="Roberto"/>
    <s v="120 Thompson Street"/>
    <n v="10012"/>
    <x v="0"/>
    <s v="SoHo"/>
    <n v="4072599"/>
    <n v="-7400168"/>
    <x v="0"/>
    <x v="207"/>
    <x v="2"/>
    <n v="1"/>
    <d v="2013-07-09T00:00:00"/>
    <n v="0.01"/>
    <n v="1"/>
    <n v="5.6"/>
    <x v="0"/>
    <s v="Ruidoso"/>
    <s v="No considerar"/>
    <x v="0"/>
  </r>
  <r>
    <n v="638894"/>
    <s v="1-BDRM, Good Light, Fire-Escape, AC"/>
    <x v="5179"/>
    <s v="Jonny"/>
    <s v="694 Classon Avenue"/>
    <n v="11238"/>
    <x v="1"/>
    <s v="Crown Heights"/>
    <n v="4067639"/>
    <n v="-7396003"/>
    <x v="1"/>
    <x v="59"/>
    <x v="2"/>
    <n v="3"/>
    <d v="2016-01-11T00:00:00"/>
    <n v="0.04"/>
    <n v="1"/>
    <n v="6.9"/>
    <x v="0"/>
    <s v="Ruidoso"/>
    <s v="No considerar"/>
    <x v="0"/>
  </r>
  <r>
    <n v="225976"/>
    <s v="Sunny cozy multileveled apartment!"/>
    <x v="5180"/>
    <s v="Marina"/>
    <s v="109 Saint Johns Avenue"/>
    <n v="10305"/>
    <x v="4"/>
    <s v="Shore Acres"/>
    <n v="4061077"/>
    <n v="-7406824"/>
    <x v="1"/>
    <x v="3"/>
    <x v="13"/>
    <n v="76"/>
    <d v="2019-06-13T00:00:00"/>
    <n v="0.8"/>
    <n v="1"/>
    <n v="5.19"/>
    <x v="1"/>
    <s v="Poco Ruidoso"/>
    <s v="No considerar"/>
    <x v="0"/>
  </r>
  <r>
    <n v="5925343"/>
    <s v="The Notorious B.N.B. { The William Henry }"/>
    <x v="5181"/>
    <s v="Jessica"/>
    <s v="276 Waverly Avenue"/>
    <n v="11205"/>
    <x v="1"/>
    <s v="Clinton Hill"/>
    <n v="4068963"/>
    <n v="-7396713"/>
    <x v="0"/>
    <x v="156"/>
    <x v="1"/>
    <n v="94"/>
    <d v="2019-06-26T00:00:00"/>
    <n v="1.85"/>
    <n v="1"/>
    <n v="6.9"/>
    <x v="0"/>
    <s v="Ruidoso"/>
    <s v="No considerar"/>
    <x v="0"/>
  </r>
  <r>
    <n v="242532"/>
    <s v="The Notorious B.N.B. { The Swoon }"/>
    <x v="5181"/>
    <s v="Jessica"/>
    <s v="317 Washington Avenue"/>
    <n v="11205"/>
    <x v="1"/>
    <s v="Clinton Hill"/>
    <n v="406893"/>
    <n v="-7396602"/>
    <x v="0"/>
    <x v="242"/>
    <x v="1"/>
    <n v="120"/>
    <d v="2019-06-19T00:00:00"/>
    <n v="1.28"/>
    <n v="1"/>
    <n v="6.9"/>
    <x v="0"/>
    <s v="Ruidoso"/>
    <s v="No considerar"/>
    <x v="0"/>
  </r>
  <r>
    <n v="2874932"/>
    <s v="The Notorious B.N.B. { The Erhart II }"/>
    <x v="5181"/>
    <s v="Jessica"/>
    <s v="243 Waverly Avenue"/>
    <n v="11205"/>
    <x v="1"/>
    <s v="Clinton Hill"/>
    <n v="406907"/>
    <n v="-7396732"/>
    <x v="0"/>
    <x v="27"/>
    <x v="1"/>
    <n v="72"/>
    <d v="2019-06-08T00:00:00"/>
    <n v="1.1399999999999999"/>
    <n v="1"/>
    <n v="6.9"/>
    <x v="0"/>
    <s v="Ruidoso"/>
    <s v="No considerar"/>
    <x v="0"/>
  </r>
  <r>
    <n v="2400010"/>
    <s v="The Notorious B.N.B. { The Pfizer }"/>
    <x v="5181"/>
    <s v="Jessica"/>
    <s v="Tuohy Hall 245"/>
    <n v="11205"/>
    <x v="1"/>
    <s v="Clinton Hill"/>
    <n v="4069045"/>
    <n v="-7396762"/>
    <x v="0"/>
    <x v="163"/>
    <x v="1"/>
    <n v="16"/>
    <d v="2019-05-19T00:00:00"/>
    <n v="0.28000000000000003"/>
    <n v="1"/>
    <n v="6.9"/>
    <x v="0"/>
    <s v="Ruidoso"/>
    <s v="No considerar"/>
    <x v="0"/>
  </r>
  <r>
    <n v="241140"/>
    <s v="The Notorious B.N.B. { The Wallace }"/>
    <x v="5181"/>
    <s v="Jessica"/>
    <s v="283 Waverly Avenue"/>
    <n v="11205"/>
    <x v="1"/>
    <s v="Clinton Hill"/>
    <n v="4068975"/>
    <n v="-7396703"/>
    <x v="0"/>
    <x v="350"/>
    <x v="1"/>
    <n v="43"/>
    <d v="2019-04-14T00:00:00"/>
    <n v="0.46"/>
    <n v="1"/>
    <n v="7"/>
    <x v="0"/>
    <s v="Ruidoso"/>
    <s v="No considerar"/>
    <x v="0"/>
  </r>
  <r>
    <n v="2952861"/>
    <s v="Photography Location"/>
    <x v="5181"/>
    <s v="Jessica"/>
    <s v="224 Hall Street"/>
    <n v="11205"/>
    <x v="1"/>
    <s v="Clinton Hill"/>
    <n v="4069127"/>
    <n v="-7396563"/>
    <x v="1"/>
    <x v="351"/>
    <x v="1"/>
    <n v="5"/>
    <d v="2018-12-29T00:00:00"/>
    <n v="0.09"/>
    <n v="5"/>
    <n v="8.1999999999999993"/>
    <x v="0"/>
    <s v="Ruidoso"/>
    <s v="No considerar"/>
    <x v="0"/>
  </r>
  <r>
    <n v="225926"/>
    <s v="The Notorious B.N.B. { The Erhart }"/>
    <x v="5181"/>
    <s v="Jessica"/>
    <s v="St. Joseph's University Washington Avenue"/>
    <n v="11238"/>
    <x v="1"/>
    <s v="Clinton Hill"/>
    <n v="4068999"/>
    <n v="-7396711"/>
    <x v="0"/>
    <x v="61"/>
    <x v="1"/>
    <n v="164"/>
    <d v="2019-07-01T00:00:00"/>
    <n v="1.73"/>
    <n v="1"/>
    <n v="6.9"/>
    <x v="0"/>
    <s v="Ruidoso"/>
    <s v="No considerar"/>
    <x v="0"/>
  </r>
  <r>
    <n v="3695776"/>
    <s v="Sunny, Spacious Carroll Gardens 1BR"/>
    <x v="5182"/>
    <s v="Corey"/>
    <s v="238 Degraw Street"/>
    <n v="11231"/>
    <x v="1"/>
    <s v="Carroll Gardens"/>
    <n v="4068431"/>
    <n v="-7399782"/>
    <x v="1"/>
    <x v="8"/>
    <x v="2"/>
    <n v="4"/>
    <d v="2015-11-07T00:00:00"/>
    <n v="7.0000000000000007E-2"/>
    <n v="1"/>
    <n v="6.9"/>
    <x v="0"/>
    <s v="Ruidoso"/>
    <s v="No considerar"/>
    <x v="0"/>
  </r>
  <r>
    <n v="3282550"/>
    <s v="Quintessential Brooklyn...!!"/>
    <x v="5183"/>
    <s v="Aaron"/>
    <s v="227 Bergen Street"/>
    <n v="11217"/>
    <x v="1"/>
    <s v="Boerum Hill"/>
    <n v="406846"/>
    <n v="-7398454"/>
    <x v="1"/>
    <x v="60"/>
    <x v="0"/>
    <n v="12"/>
    <d v="2015-06-08T00:00:00"/>
    <n v="0.19"/>
    <n v="1"/>
    <n v="6.9"/>
    <x v="0"/>
    <s v="Ruidoso"/>
    <s v="No considerar"/>
    <x v="0"/>
  </r>
  <r>
    <n v="225297"/>
    <s v="Quiet sunny studio Midtown"/>
    <x v="5184"/>
    <s v="Gaya"/>
    <s v="New York Life Building Park Avenue South"/>
    <n v="10016"/>
    <x v="0"/>
    <s v="Midtown"/>
    <n v="4074267"/>
    <n v="-7398569"/>
    <x v="1"/>
    <x v="0"/>
    <x v="3"/>
    <n v="3"/>
    <d v="2018-12-26T00:00:00"/>
    <n v="0.03"/>
    <n v="1"/>
    <n v="5.6"/>
    <x v="0"/>
    <s v="Ruidoso"/>
    <s v="No considerar"/>
    <x v="0"/>
  </r>
  <r>
    <n v="2745620"/>
    <s v="Small Room Astoria20minToManhattan"/>
    <x v="5185"/>
    <s v="Funda"/>
    <s v="38-02 23rd Avenue"/>
    <n v="11105"/>
    <x v="2"/>
    <s v="Ditmars Steinway"/>
    <n v="4077138"/>
    <n v="-7390895"/>
    <x v="0"/>
    <x v="59"/>
    <x v="1"/>
    <n v="115"/>
    <d v="2019-06-23T00:00:00"/>
    <n v="1.82"/>
    <n v="5"/>
    <n v="6.24"/>
    <x v="0"/>
    <s v="Ruidoso"/>
    <s v="No considerar"/>
    <x v="0"/>
  </r>
  <r>
    <n v="4211510"/>
    <s v="Simple Astoria Room 20minToManhattan"/>
    <x v="5185"/>
    <s v="Funda"/>
    <s v="45222 42nd Street"/>
    <n v="11105"/>
    <x v="2"/>
    <s v="Ditmars Steinway"/>
    <n v="4076989"/>
    <n v="-7390735"/>
    <x v="0"/>
    <x v="19"/>
    <x v="1"/>
    <n v="127"/>
    <d v="2019-06-20T00:00:00"/>
    <n v="2.25"/>
    <n v="5"/>
    <n v="6.24"/>
    <x v="0"/>
    <s v="Ruidoso"/>
    <s v="No considerar"/>
    <x v="0"/>
  </r>
  <r>
    <n v="4456004"/>
    <s v="Spacious Bedroom in Bushwick w/AC"/>
    <x v="5186"/>
    <s v="Gabriel"/>
    <s v="409 Linden Street"/>
    <n v="11237"/>
    <x v="1"/>
    <s v="Bushwick"/>
    <n v="4070112"/>
    <n v="-7391201"/>
    <x v="0"/>
    <x v="86"/>
    <x v="0"/>
    <n v="4"/>
    <d v="2016-06-12T00:00:00"/>
    <n v="0.09"/>
    <n v="1"/>
    <n v="6.9"/>
    <x v="0"/>
    <s v="Ruidoso"/>
    <s v="No considerar"/>
    <x v="0"/>
  </r>
  <r>
    <n v="224004"/>
    <s v="Artsy Loft-like Harlem Apartment"/>
    <x v="5187"/>
    <s v="Deirdre"/>
    <s v="Harlem Hebrew West 118th Street"/>
    <n v="10026"/>
    <x v="0"/>
    <s v="Harlem"/>
    <n v="4080486"/>
    <n v="-7395298"/>
    <x v="0"/>
    <x v="75"/>
    <x v="1"/>
    <n v="59"/>
    <d v="2018-10-26T00:00:00"/>
    <n v="0.63"/>
    <n v="1"/>
    <n v="5.6"/>
    <x v="0"/>
    <s v="Ruidoso"/>
    <s v="No considerar"/>
    <x v="0"/>
  </r>
  <r>
    <n v="224006"/>
    <s v="Harlem/Manhattan Classic Apartment"/>
    <x v="5187"/>
    <s v="Deirdre"/>
    <s v="128 West 117th Street"/>
    <n v="10026"/>
    <x v="0"/>
    <s v="Harlem"/>
    <n v="4080307"/>
    <n v="-7395048"/>
    <x v="0"/>
    <x v="61"/>
    <x v="64"/>
    <n v="6"/>
    <d v="2015-01-02T00:00:00"/>
    <n v="0.08"/>
    <n v="1"/>
    <n v="5.6"/>
    <x v="0"/>
    <s v="Ruidoso"/>
    <s v="No considerar"/>
    <x v="0"/>
  </r>
  <r>
    <n v="223930"/>
    <s v="Lovely Apartment"/>
    <x v="5188"/>
    <s v="Rosalynn"/>
    <s v="The Park View 326"/>
    <n v="11238"/>
    <x v="1"/>
    <s v="Prospect Heights"/>
    <n v="4067424"/>
    <n v="-7396665"/>
    <x v="1"/>
    <x v="3"/>
    <x v="2"/>
    <n v="24"/>
    <d v="2019-06-23T00:00:00"/>
    <n v="0.25"/>
    <n v="1"/>
    <n v="6.9"/>
    <x v="0"/>
    <s v="Ruidoso"/>
    <s v="No considerar"/>
    <x v="0"/>
  </r>
  <r>
    <n v="2563611"/>
    <s v="Apartment 6"/>
    <x v="5189"/>
    <s v="Craig"/>
    <s v="2101 Frederick Douglass Boulevard"/>
    <n v="10026"/>
    <x v="0"/>
    <s v="Harlem"/>
    <n v="408029"/>
    <n v="-7395694"/>
    <x v="0"/>
    <x v="142"/>
    <x v="0"/>
    <n v="298"/>
    <d v="2019-06-27T00:00:00"/>
    <n v="4.67"/>
    <n v="1"/>
    <n v="5.6"/>
    <x v="0"/>
    <s v="Ruidoso"/>
    <s v="No considerar"/>
    <x v="0"/>
  </r>
  <r>
    <n v="4204988"/>
    <s v="Charming Soho One Bedroom + Loft"/>
    <x v="5190"/>
    <s v="Emily"/>
    <s v="25 Bleecker Street"/>
    <n v="10012"/>
    <x v="0"/>
    <s v="NoHo"/>
    <n v="4072577"/>
    <n v="-7399337"/>
    <x v="1"/>
    <x v="40"/>
    <x v="6"/>
    <n v="0"/>
    <d v="2015-08-09T00:00:00"/>
    <n v="0.03"/>
    <n v="1"/>
    <n v="5.7"/>
    <x v="0"/>
    <s v="Ruidoso"/>
    <s v="No considerar"/>
    <x v="0"/>
  </r>
  <r>
    <n v="1073780"/>
    <s v="Sunny Clinton Hill Apt w/Patio"/>
    <x v="5191"/>
    <s v="Alex"/>
    <s v="Sammy's Restaurant Equipment 1006"/>
    <n v="11238"/>
    <x v="1"/>
    <s v="Crown Heights"/>
    <n v="406803"/>
    <n v="-7396059"/>
    <x v="1"/>
    <x v="3"/>
    <x v="8"/>
    <n v="18"/>
    <d v="2019-04-29T00:00:00"/>
    <n v="0.36"/>
    <n v="1"/>
    <n v="6.9"/>
    <x v="0"/>
    <s v="Ruidoso"/>
    <s v="No considerar"/>
    <x v="0"/>
  </r>
  <r>
    <n v="1656585"/>
    <s v="Sunny 1bd - Near SOHO Washington SQ"/>
    <x v="5192"/>
    <s v="Molly"/>
    <s v="MacDougal-Sullivan Gardens Historic District MacDougal Street"/>
    <n v="10012"/>
    <x v="0"/>
    <s v="Greenwich Village"/>
    <n v="4072866"/>
    <n v="-7400095"/>
    <x v="1"/>
    <x v="246"/>
    <x v="0"/>
    <n v="25"/>
    <d v="2019-01-02T00:00:00"/>
    <n v="0.36"/>
    <n v="1"/>
    <n v="5.6"/>
    <x v="0"/>
    <s v="Ruidoso"/>
    <s v="No considerar"/>
    <x v="0"/>
  </r>
  <r>
    <n v="387735"/>
    <s v="LOCATION LOCATION LOCATION Sara's"/>
    <x v="5193"/>
    <s v="Liz"/>
    <s v="Gramercy Medical Arts Building East 22nd Street"/>
    <n v="10010"/>
    <x v="0"/>
    <s v="Gramercy"/>
    <n v="4073677"/>
    <n v="-7398084"/>
    <x v="1"/>
    <x v="0"/>
    <x v="11"/>
    <n v="128"/>
    <d v="2019-06-11T00:00:00"/>
    <n v="1.46"/>
    <n v="1"/>
    <n v="5.6"/>
    <x v="0"/>
    <s v="Ruidoso"/>
    <s v="No considerar"/>
    <x v="0"/>
  </r>
  <r>
    <n v="1824808"/>
    <s v="LOCATION LOCATION LOCATION Abigail"/>
    <x v="5193"/>
    <s v="Liz"/>
    <s v="Theraphysical Care 371"/>
    <n v="10010"/>
    <x v="0"/>
    <s v="Gramercy"/>
    <n v="4073679"/>
    <n v="-7398177"/>
    <x v="1"/>
    <x v="63"/>
    <x v="11"/>
    <n v="104"/>
    <d v="2019-04-06T00:00:00"/>
    <n v="1.51"/>
    <n v="1"/>
    <n v="5.6"/>
    <x v="0"/>
    <s v="Ruidoso"/>
    <s v="No considerar"/>
    <x v="0"/>
  </r>
  <r>
    <n v="221097"/>
    <s v="Large Artist Floorthru- Greenpoint"/>
    <x v="5194"/>
    <s v="Deborah"/>
    <s v="1012 Lorimer Street"/>
    <n v="11222"/>
    <x v="1"/>
    <s v="Greenpoint"/>
    <n v="4072595"/>
    <n v="-7395298"/>
    <x v="1"/>
    <x v="112"/>
    <x v="31"/>
    <n v="22"/>
    <d v="2019-03-15T00:00:00"/>
    <n v="0.23"/>
    <n v="1"/>
    <n v="6.9"/>
    <x v="0"/>
    <s v="Ruidoso"/>
    <s v="No considerar"/>
    <x v="0"/>
  </r>
  <r>
    <n v="610118"/>
    <s v="Hip Brooklyn Photo Studio Loft!"/>
    <x v="5195"/>
    <s v="Andrew And Kat"/>
    <s v="Union Pizza Works 423"/>
    <n v="11237"/>
    <x v="1"/>
    <s v="Bushwick"/>
    <n v="407072"/>
    <n v="-7392245"/>
    <x v="1"/>
    <x v="165"/>
    <x v="20"/>
    <n v="17"/>
    <d v="2015-10-18T00:00:00"/>
    <n v="0.2"/>
    <n v="1"/>
    <n v="6.9"/>
    <x v="0"/>
    <s v="Ruidoso"/>
    <s v="No considerar"/>
    <x v="0"/>
  </r>
  <r>
    <n v="220946"/>
    <s v="Newly Renoâ€™d Chic Quiet Exec 1BR"/>
    <x v="5196"/>
    <s v="Lisa"/>
    <s v="El Jardin del Paraiso East 4th Street"/>
    <n v="10009"/>
    <x v="0"/>
    <s v="East Village"/>
    <n v="4072229"/>
    <n v="-7397901"/>
    <x v="1"/>
    <x v="124"/>
    <x v="0"/>
    <n v="142"/>
    <d v="2019-06-16T00:00:00"/>
    <n v="1.5"/>
    <n v="1"/>
    <n v="5.6"/>
    <x v="0"/>
    <s v="Ruidoso"/>
    <s v="No considerar"/>
    <x v="0"/>
  </r>
  <r>
    <n v="4278568"/>
    <s v="The Lower East Side Experience"/>
    <x v="5197"/>
    <s v="Mila"/>
    <s v="175 Ludlow Street"/>
    <n v="10002"/>
    <x v="0"/>
    <s v="Lower East Side"/>
    <n v="4072184"/>
    <n v="-7398755"/>
    <x v="1"/>
    <x v="47"/>
    <x v="0"/>
    <n v="23"/>
    <d v="2019-05-27T00:00:00"/>
    <n v="0.41"/>
    <n v="1"/>
    <n v="5.6"/>
    <x v="0"/>
    <s v="Ruidoso"/>
    <s v="No considerar"/>
    <x v="0"/>
  </r>
  <r>
    <n v="4293935"/>
    <s v="Beautiful  brownstone room"/>
    <x v="5198"/>
    <s v="Ana"/>
    <s v="Trinity Baptist Church 179"/>
    <n v="11213"/>
    <x v="1"/>
    <s v="Crown Heights"/>
    <n v="4067391"/>
    <n v="-739472"/>
    <x v="0"/>
    <x v="34"/>
    <x v="1"/>
    <n v="74"/>
    <d v="2019-06-09T00:00:00"/>
    <n v="1.34"/>
    <n v="1"/>
    <n v="6.9"/>
    <x v="0"/>
    <s v="Ruidoso"/>
    <s v="No considerar"/>
    <x v="0"/>
  </r>
  <r>
    <n v="817113"/>
    <s v="large spaciousbrownstone house"/>
    <x v="5198"/>
    <s v="Ana"/>
    <s v="894 Park Place"/>
    <n v="11216"/>
    <x v="1"/>
    <s v="Crown Heights"/>
    <n v="4067309"/>
    <n v="-7394799"/>
    <x v="0"/>
    <x v="105"/>
    <x v="1"/>
    <n v="73"/>
    <d v="2019-06-23T00:00:00"/>
    <n v="0.92"/>
    <n v="1"/>
    <n v="6.9"/>
    <x v="0"/>
    <s v="Ruidoso"/>
    <s v="No considerar"/>
    <x v="0"/>
  </r>
  <r>
    <n v="571564"/>
    <s v="large spacious room"/>
    <x v="5198"/>
    <s v="Ana"/>
    <s v="855 Prospect Place"/>
    <n v="11216"/>
    <x v="1"/>
    <s v="Crown Heights"/>
    <n v="4067436"/>
    <n v="-7394807"/>
    <x v="0"/>
    <x v="45"/>
    <x v="1"/>
    <n v="123"/>
    <d v="2019-06-02T00:00:00"/>
    <n v="1.47"/>
    <n v="1"/>
    <n v="6.9"/>
    <x v="0"/>
    <s v="Ruidoso"/>
    <s v="No considerar"/>
    <x v="0"/>
  </r>
  <r>
    <n v="219922"/>
    <s v="Lovely Bdr in Harlem, Manhattan"/>
    <x v="5199"/>
    <s v="Carmel"/>
    <s v="509 West 129th Street"/>
    <n v="10027"/>
    <x v="0"/>
    <s v="Harlem"/>
    <n v="40816"/>
    <n v="-7395545"/>
    <x v="0"/>
    <x v="65"/>
    <x v="1"/>
    <n v="33"/>
    <d v="2019-05-25T00:00:00"/>
    <n v="0.38"/>
    <n v="1"/>
    <n v="5.6"/>
    <x v="0"/>
    <s v="Ruidoso"/>
    <s v="No considerar"/>
    <x v="0"/>
  </r>
  <r>
    <n v="219818"/>
    <s v="âœ¿âœ¿âœ¿ COUNTRY COTTAGE IN THE CITYâœ¿âœ¿âœ¿"/>
    <x v="5200"/>
    <s v="Keera (Jena)"/>
    <s v="P.S. 140 Nathan Straus 123"/>
    <n v="10002"/>
    <x v="0"/>
    <s v="Lower East Side"/>
    <n v="4071892"/>
    <n v="-7398401"/>
    <x v="1"/>
    <x v="27"/>
    <x v="1"/>
    <n v="14"/>
    <d v="2015-07-20T00:00:00"/>
    <n v="0.15"/>
    <n v="1"/>
    <n v="5.6"/>
    <x v="0"/>
    <s v="Ruidoso"/>
    <s v="No considerar"/>
    <x v="0"/>
  </r>
  <r>
    <n v="219793"/>
    <s v="âœ¿âœ¿âœ¿ COUNTRY COTTAGE IN THE CITYâœ¿âœ¿âœ¿"/>
    <x v="5200"/>
    <s v="Keera (Jena)"/>
    <s v="Public School 142 Delancey Street"/>
    <n v="10002"/>
    <x v="0"/>
    <s v="Lower East Side"/>
    <n v="4071813"/>
    <n v="-7398416"/>
    <x v="1"/>
    <x v="27"/>
    <x v="1"/>
    <n v="29"/>
    <d v="2015-06-03T00:00:00"/>
    <n v="0.31"/>
    <n v="1"/>
    <n v="5.6"/>
    <x v="0"/>
    <s v="Ruidoso"/>
    <s v="No considerar"/>
    <x v="0"/>
  </r>
  <r>
    <n v="4623635"/>
    <s v="Historic Brownstone Duplex"/>
    <x v="5201"/>
    <s v="Amanda"/>
    <s v="171 Clermont Avenue"/>
    <n v="11205"/>
    <x v="1"/>
    <s v="Fort Greene"/>
    <n v="4069249"/>
    <n v="-7397068"/>
    <x v="1"/>
    <x v="41"/>
    <x v="7"/>
    <n v="3"/>
    <d v="2019-01-01T00:00:00"/>
    <n v="0.05"/>
    <n v="1"/>
    <n v="6.9"/>
    <x v="0"/>
    <s v="Ruidoso"/>
    <s v="No considerar"/>
    <x v="0"/>
  </r>
  <r>
    <n v="278631"/>
    <s v="West Village NYC Sun-filled Studio!"/>
    <x v="5202"/>
    <s v="Cathryne"/>
    <s v="763 Washington Street"/>
    <n v="10014"/>
    <x v="0"/>
    <s v="West Village"/>
    <n v="4073729"/>
    <n v="-7400807"/>
    <x v="1"/>
    <x v="6"/>
    <x v="11"/>
    <n v="7"/>
    <d v="2013-04-21T00:00:00"/>
    <n v="0.08"/>
    <n v="1"/>
    <n v="5.6"/>
    <x v="0"/>
    <s v="Ruidoso"/>
    <s v="No considerar"/>
    <x v="0"/>
  </r>
  <r>
    <n v="6657134"/>
    <s v="Spacious 2BR/2BA, Great Location!"/>
    <x v="5203"/>
    <s v="Jeremy"/>
    <s v="1578 3rd Avenue"/>
    <n v="10128"/>
    <x v="0"/>
    <s v="Upper East Side"/>
    <n v="4078071"/>
    <n v="-7395309"/>
    <x v="1"/>
    <x v="197"/>
    <x v="2"/>
    <n v="4"/>
    <d v="2019-02-23T00:00:00"/>
    <n v="0.09"/>
    <n v="1"/>
    <n v="5.6"/>
    <x v="0"/>
    <s v="Ruidoso"/>
    <s v="No considerar"/>
    <x v="0"/>
  </r>
  <r>
    <n v="805028"/>
    <s v="BOERUM HILL, Entire Home / Loft"/>
    <x v="5204"/>
    <s v="Patrick"/>
    <s v="Sarah J Hale High School 345"/>
    <n v="11217"/>
    <x v="1"/>
    <s v="Boerum Hill"/>
    <n v="4068418"/>
    <n v="-7398039"/>
    <x v="1"/>
    <x v="17"/>
    <x v="3"/>
    <n v="13"/>
    <d v="2019-01-04T00:00:00"/>
    <n v="0.22"/>
    <n v="1"/>
    <n v="6.9"/>
    <x v="0"/>
    <s v="Ruidoso"/>
    <s v="No considerar"/>
    <x v="0"/>
  </r>
  <r>
    <n v="478949"/>
    <s v="Spectacular Lux 1 Bed Apt, Best Location, Terrace!"/>
    <x v="5205"/>
    <s v="Samir"/>
    <s v="111 Eighth Avenue 9th Avenue"/>
    <n v="10019"/>
    <x v="0"/>
    <s v="Chelsea"/>
    <n v="4074087"/>
    <n v="-7400226"/>
    <x v="1"/>
    <x v="170"/>
    <x v="0"/>
    <n v="16"/>
    <d v="2017-11-04T00:00:00"/>
    <n v="0.19"/>
    <n v="1"/>
    <n v="5.7"/>
    <x v="0"/>
    <s v="Ruidoso"/>
    <s v="No considerar"/>
    <x v="0"/>
  </r>
  <r>
    <n v="218358"/>
    <s v="Your Haven in the Upper West Side"/>
    <x v="5206"/>
    <s v="Orlando"/>
    <s v="260 West 122nd Street"/>
    <n v="10027"/>
    <x v="0"/>
    <s v="Harlem"/>
    <n v="408078"/>
    <n v="-7395208"/>
    <x v="0"/>
    <x v="123"/>
    <x v="7"/>
    <n v="19"/>
    <d v="2019-06-03T00:00:00"/>
    <n v="0.35"/>
    <n v="1"/>
    <n v="5.6"/>
    <x v="0"/>
    <s v="Ruidoso"/>
    <s v="Dentro del presupuesto"/>
    <x v="0"/>
  </r>
  <r>
    <n v="1130138"/>
    <s v="West Harlem Clean Park 1 Bedroom"/>
    <x v="5207"/>
    <s v="Marianna"/>
    <s v="620 Saint Nicholas Avenue"/>
    <n v="10030"/>
    <x v="0"/>
    <s v="Harlem"/>
    <n v="4082101"/>
    <n v="-7394582"/>
    <x v="1"/>
    <x v="7"/>
    <x v="0"/>
    <n v="82"/>
    <d v="2019-06-30T00:00:00"/>
    <n v="1.0900000000000001"/>
    <n v="1"/>
    <n v="5.6"/>
    <x v="0"/>
    <s v="Ruidoso"/>
    <s v="No considerar"/>
    <x v="0"/>
  </r>
  <r>
    <n v="257568"/>
    <s v="Zen Den (Airport Pickup: JFK &amp; LGA)"/>
    <x v="5208"/>
    <s v="Adolfo"/>
    <s v="2843 Fulton Street"/>
    <n v="11207"/>
    <x v="1"/>
    <s v="Cypress Hills"/>
    <n v="4067855"/>
    <n v="-738896"/>
    <x v="0"/>
    <x v="116"/>
    <x v="15"/>
    <n v="53"/>
    <d v="2017-08-12T00:00:00"/>
    <n v="0.56999999999999995"/>
    <n v="1"/>
    <n v="6.9"/>
    <x v="0"/>
    <s v="Ruidoso"/>
    <s v="Dentro del presupuesto"/>
    <x v="0"/>
  </r>
  <r>
    <n v="265064"/>
    <s v="Zen Eyrie â€“Airport Pick-Up: JFK/LGA"/>
    <x v="5208"/>
    <s v="Adolfo"/>
    <s v="142 Barbey Street"/>
    <n v="11207"/>
    <x v="1"/>
    <s v="Cypress Hills"/>
    <n v="4067962"/>
    <n v="-7388928"/>
    <x v="0"/>
    <x v="116"/>
    <x v="15"/>
    <n v="17"/>
    <d v="2017-05-03T00:00:00"/>
    <n v="0.27"/>
    <n v="1"/>
    <n v="6.9"/>
    <x v="0"/>
    <s v="Ruidoso"/>
    <s v="Dentro del presupuesto"/>
    <x v="0"/>
  </r>
  <r>
    <n v="217580"/>
    <s v="Luxury Furnished 1 bedro, Bay Ridge"/>
    <x v="5209"/>
    <s v="Samuel"/>
    <s v="354 91st Street"/>
    <n v="11209"/>
    <x v="1"/>
    <s v="Fort Hamilton"/>
    <n v="4061927"/>
    <n v="-740307"/>
    <x v="1"/>
    <x v="6"/>
    <x v="11"/>
    <n v="7"/>
    <d v="2018-11-14T00:00:00"/>
    <n v="0.08"/>
    <n v="1"/>
    <n v="6.9"/>
    <x v="0"/>
    <s v="Ruidoso"/>
    <s v="No considerar"/>
    <x v="0"/>
  </r>
  <r>
    <n v="1701981"/>
    <s v="Modern, Light-Filled Apt in Chelsea/Meatpacking"/>
    <x v="5210"/>
    <s v="Clay"/>
    <s v="343 West 14th Street"/>
    <n v="10011"/>
    <x v="0"/>
    <s v="Chelsea"/>
    <n v="4074072"/>
    <n v="-7400438"/>
    <x v="1"/>
    <x v="17"/>
    <x v="7"/>
    <n v="11"/>
    <d v="2019-06-22T00:00:00"/>
    <n v="1.17"/>
    <n v="1"/>
    <n v="5.6"/>
    <x v="0"/>
    <s v="Ruidoso"/>
    <s v="No considerar"/>
    <x v="0"/>
  </r>
  <r>
    <n v="6271152"/>
    <s v="Luxury 2bdr 2bath in Tribeca"/>
    <x v="5211"/>
    <s v="Moran"/>
    <s v="100 Church Street 100"/>
    <n v="10013"/>
    <x v="0"/>
    <s v="Tribeca"/>
    <n v="4071296"/>
    <n v="-7400982"/>
    <x v="1"/>
    <x v="61"/>
    <x v="1"/>
    <n v="0"/>
    <d v="2019-05-27T00:00:00"/>
    <n v="0.4"/>
    <n v="1"/>
    <n v="5.6"/>
    <x v="0"/>
    <s v="Ruidoso"/>
    <s v="No considerar"/>
    <x v="0"/>
  </r>
  <r>
    <n v="778495"/>
    <s v="Family Friendly Room &amp; Bathroom on Central Park W"/>
    <x v="5212"/>
    <s v="Keenan &amp; Emily"/>
    <s v="4 West 105th Street"/>
    <n v="10025"/>
    <x v="0"/>
    <s v="Upper West Side"/>
    <n v="4079767"/>
    <n v="-7396114"/>
    <x v="0"/>
    <x v="116"/>
    <x v="0"/>
    <n v="2"/>
    <d v="2018-08-03T00:00:00"/>
    <n v="0.02"/>
    <n v="1"/>
    <n v="5.6"/>
    <x v="0"/>
    <s v="Ruidoso"/>
    <s v="No considerar"/>
    <x v="0"/>
  </r>
  <r>
    <n v="4607923"/>
    <s v="LOVELY  LARGE SUNNY ROOM    Sunset Park"/>
    <x v="5213"/>
    <s v="Audrey"/>
    <s v="580 44th Street"/>
    <n v="11220"/>
    <x v="1"/>
    <s v="Sunset Park"/>
    <n v="4064722"/>
    <n v="-7400475"/>
    <x v="0"/>
    <x v="59"/>
    <x v="7"/>
    <n v="98"/>
    <d v="2019-05-22T00:00:00"/>
    <n v="1.75"/>
    <n v="1"/>
    <n v="6.9"/>
    <x v="0"/>
    <s v="Ruidoso"/>
    <s v="No considerar"/>
    <x v="0"/>
  </r>
  <r>
    <n v="215560"/>
    <s v="Sunny, calm room in Victorian home"/>
    <x v="5214"/>
    <s v="Mary"/>
    <s v="338 Greene Avenue"/>
    <n v="11238"/>
    <x v="1"/>
    <s v="Bedford-Stuyvesant"/>
    <n v="4068741"/>
    <n v="-7395741"/>
    <x v="0"/>
    <x v="65"/>
    <x v="0"/>
    <n v="152"/>
    <d v="2019-06-25T00:00:00"/>
    <n v="1.6"/>
    <n v="1"/>
    <n v="6.9"/>
    <x v="0"/>
    <s v="Ruidoso"/>
    <s v="No considerar"/>
    <x v="0"/>
  </r>
  <r>
    <n v="447766"/>
    <s v="Great 1 BR Apt in Kips Bay, NY"/>
    <x v="5215"/>
    <s v="Mark"/>
    <s v="CitiBike Station East 25th Street"/>
    <n v="10010"/>
    <x v="0"/>
    <s v="Kips Bay"/>
    <n v="4073903"/>
    <n v="-7397975"/>
    <x v="0"/>
    <x v="6"/>
    <x v="1"/>
    <n v="1"/>
    <d v="2014-08-21T00:00:00"/>
    <n v="0.02"/>
    <n v="1"/>
    <n v="5.6"/>
    <x v="0"/>
    <s v="Ruidoso"/>
    <s v="No considerar"/>
    <x v="0"/>
  </r>
  <r>
    <n v="525412"/>
    <s v="Beautiful sunny Nolita/Soho Apt"/>
    <x v="5216"/>
    <s v="Robert"/>
    <s v="225 Mott Street"/>
    <n v="10012"/>
    <x v="0"/>
    <s v="Nolita"/>
    <n v="4072246"/>
    <n v="-7399552"/>
    <x v="1"/>
    <x v="5"/>
    <x v="2"/>
    <n v="5"/>
    <d v="2015-06-28T00:00:00"/>
    <n v="0.06"/>
    <n v="1"/>
    <n v="5.6"/>
    <x v="0"/>
    <s v="Ruidoso"/>
    <s v="No considerar"/>
    <x v="0"/>
  </r>
  <r>
    <n v="2089492"/>
    <s v="Sunny 1 Bedroom Apt in Williamsburg"/>
    <x v="5217"/>
    <s v="Kimberly"/>
    <s v="131 South 2nd Street"/>
    <n v="11249"/>
    <x v="1"/>
    <s v="Williamsburg"/>
    <n v="4071371"/>
    <n v="-7396236"/>
    <x v="1"/>
    <x v="41"/>
    <x v="6"/>
    <n v="28"/>
    <d v="2018-10-31T00:00:00"/>
    <n v="0.55000000000000004"/>
    <n v="1"/>
    <n v="6.9"/>
    <x v="0"/>
    <s v="Ruidoso"/>
    <s v="No considerar"/>
    <x v="0"/>
  </r>
  <r>
    <n v="3968434"/>
    <s v="SUNNY HUDSON RIVER VIEW   2BATHRM APT NEAR SUBWAY"/>
    <x v="5218"/>
    <s v="Mike&amp;Mavi"/>
    <s v="604 Riverside Drive"/>
    <n v="10031"/>
    <x v="0"/>
    <s v="Harlem"/>
    <n v="4082257"/>
    <n v="-7395565"/>
    <x v="0"/>
    <x v="19"/>
    <x v="11"/>
    <n v="46"/>
    <d v="2017-08-24T00:00:00"/>
    <n v="0.79"/>
    <n v="1"/>
    <n v="5.6"/>
    <x v="0"/>
    <s v="Ruidoso"/>
    <s v="No considerar"/>
    <x v="0"/>
  </r>
  <r>
    <n v="816637"/>
    <s v="Big apartment with top view! 1 block from subway."/>
    <x v="5219"/>
    <s v="Alvaro"/>
    <s v="45-36 40th Street"/>
    <n v="11104"/>
    <x v="2"/>
    <s v="Sunnyside"/>
    <n v="4074263"/>
    <n v="-7392476"/>
    <x v="1"/>
    <x v="12"/>
    <x v="6"/>
    <n v="108"/>
    <d v="2019-06-23T00:00:00"/>
    <n v="1.35"/>
    <n v="5"/>
    <n v="6.24"/>
    <x v="0"/>
    <s v="Ruidoso"/>
    <s v="No considerar"/>
    <x v="0"/>
  </r>
  <r>
    <n v="5509771"/>
    <s v="Modern, renovated garden apartment"/>
    <x v="5220"/>
    <s v="Amy"/>
    <s v="435 5th Street"/>
    <n v="11215"/>
    <x v="1"/>
    <s v="Park Slope"/>
    <n v="4066999"/>
    <n v="-7398079"/>
    <x v="1"/>
    <x v="44"/>
    <x v="0"/>
    <n v="123"/>
    <d v="2019-07-07T00:00:00"/>
    <n v="2.35"/>
    <n v="1"/>
    <n v="6.9"/>
    <x v="0"/>
    <s v="Ruidoso"/>
    <s v="No considerar"/>
    <x v="0"/>
  </r>
  <r>
    <n v="6059556"/>
    <s v="Beautifully renovated brownstone"/>
    <x v="5220"/>
    <s v="Amy"/>
    <s v="419 6th Street"/>
    <n v="11215"/>
    <x v="1"/>
    <s v="Park Slope"/>
    <n v="4066955"/>
    <n v="-7398174"/>
    <x v="1"/>
    <x v="343"/>
    <x v="0"/>
    <n v="0"/>
    <d v="2015-12-14T00:00:00"/>
    <n v="0.17"/>
    <n v="1"/>
    <n v="7"/>
    <x v="0"/>
    <s v="Ruidoso"/>
    <s v="No considerar"/>
    <x v="0"/>
  </r>
  <r>
    <n v="229367"/>
    <s v="COMFY ROOM/COFFEE AND BAGEL/WEEKLY DISCOUNT"/>
    <x v="5221"/>
    <s v="Carol"/>
    <s v="East 9th Street Alphabet City"/>
    <n v="10009"/>
    <x v="0"/>
    <s v="East Village"/>
    <n v="4072645"/>
    <n v="-7398035"/>
    <x v="0"/>
    <x v="14"/>
    <x v="1"/>
    <n v="278"/>
    <d v="2019-07-03T00:00:00"/>
    <n v="2.95"/>
    <n v="1"/>
    <n v="5.6"/>
    <x v="0"/>
    <s v="Ruidoso"/>
    <s v="No considerar"/>
    <x v="0"/>
  </r>
  <r>
    <n v="212178"/>
    <s v="1 Bedroom Pre War apt"/>
    <x v="5222"/>
    <s v="Jeremy"/>
    <s v="42nd Streetâ€“Port Authority Bus Terminal 8th Avenue"/>
    <n v="10036"/>
    <x v="0"/>
    <s v="Theater District"/>
    <n v="4075877"/>
    <n v="-7398863"/>
    <x v="1"/>
    <x v="43"/>
    <x v="6"/>
    <n v="179"/>
    <d v="2019-06-19T00:00:00"/>
    <n v="1.88"/>
    <n v="1"/>
    <n v="5.6"/>
    <x v="0"/>
    <s v="Ruidoso"/>
    <s v="No considerar"/>
    <x v="0"/>
  </r>
  <r>
    <n v="270139"/>
    <s v="Private Room Very Near L train, Bushwick"/>
    <x v="5223"/>
    <s v="Chavisa"/>
    <s v="241 Troutman Street"/>
    <n v="11237"/>
    <x v="1"/>
    <s v="Bushwick"/>
    <n v="4070278"/>
    <n v="-7392673"/>
    <x v="0"/>
    <x v="99"/>
    <x v="5"/>
    <n v="21"/>
    <d v="2019-01-15T00:00:00"/>
    <n v="0.28999999999999998"/>
    <n v="1"/>
    <n v="6.9"/>
    <x v="0"/>
    <s v="Ruidoso"/>
    <s v="Dentro del presupuesto"/>
    <x v="0"/>
  </r>
  <r>
    <n v="2524658"/>
    <s v="Unique loft in Bushwick - Offices, yoga &amp; roof!"/>
    <x v="5224"/>
    <s v="Julie"/>
    <s v="1202 Myrtle Avenue"/>
    <n v="11221"/>
    <x v="1"/>
    <s v="Bushwick"/>
    <n v="4069728"/>
    <n v="-7393066"/>
    <x v="1"/>
    <x v="61"/>
    <x v="6"/>
    <n v="15"/>
    <d v="2019-03-10T00:00:00"/>
    <n v="0.24"/>
    <n v="1"/>
    <n v="6.9"/>
    <x v="0"/>
    <s v="Ruidoso"/>
    <s v="No considerar"/>
    <x v="0"/>
  </r>
  <r>
    <n v="422040"/>
    <s v="Gorgeous ! Best Location in NYC !"/>
    <x v="5225"/>
    <s v="Lynda"/>
    <s v="264 West 73rd Street"/>
    <n v="10023"/>
    <x v="0"/>
    <s v="Upper West Side"/>
    <n v="4077995"/>
    <n v="-7398342"/>
    <x v="0"/>
    <x v="34"/>
    <x v="11"/>
    <n v="27"/>
    <d v="2017-08-11T00:00:00"/>
    <n v="0.31"/>
    <n v="1"/>
    <n v="5.6"/>
    <x v="0"/>
    <s v="Ruidoso"/>
    <s v="No considerar"/>
    <x v="0"/>
  </r>
  <r>
    <n v="600286"/>
    <s v="lovely, spacious wmsbrg apt w deck"/>
    <x v="5226"/>
    <s v="George"/>
    <s v="218 Penn Street"/>
    <n v="11211"/>
    <x v="1"/>
    <s v="Williamsburg"/>
    <n v="4070397"/>
    <n v="-7395536"/>
    <x v="1"/>
    <x v="26"/>
    <x v="12"/>
    <n v="27"/>
    <d v="2019-05-13T00:00:00"/>
    <n v="0.36"/>
    <n v="1"/>
    <n v="6.9"/>
    <x v="0"/>
    <s v="Ruidoso"/>
    <s v="No considerar"/>
    <x v="0"/>
  </r>
  <r>
    <n v="209310"/>
    <s v="Sunnyside NYC/ AC room/ city views/ near Midtown"/>
    <x v="5227"/>
    <s v="Iulia"/>
    <s v="40-17 50th Avenue"/>
    <n v="11104"/>
    <x v="2"/>
    <s v="Sunnyside"/>
    <n v="4073826"/>
    <n v="-7392458"/>
    <x v="0"/>
    <x v="19"/>
    <x v="8"/>
    <n v="258"/>
    <d v="2019-05-28T00:00:00"/>
    <n v="2.9"/>
    <n v="5"/>
    <n v="6.24"/>
    <x v="0"/>
    <s v="Ruidoso"/>
    <s v="No considerar"/>
    <x v="0"/>
  </r>
  <r>
    <n v="287397"/>
    <s v="Bed Stuy Pride! Welcome to Brooklyn"/>
    <x v="5228"/>
    <s v="Jameelah"/>
    <s v="731 Lexington Avenue"/>
    <n v="11221"/>
    <x v="1"/>
    <s v="Bedford-Stuyvesant"/>
    <n v="4068991"/>
    <n v="-7393179"/>
    <x v="1"/>
    <x v="6"/>
    <x v="0"/>
    <n v="21"/>
    <d v="2019-06-24T00:00:00"/>
    <n v="0.23"/>
    <n v="1"/>
    <n v="6.9"/>
    <x v="0"/>
    <s v="Ruidoso"/>
    <s v="No considerar"/>
    <x v="0"/>
  </r>
  <r>
    <n v="208889"/>
    <s v="Welcome to Brooklyn! Bed-Stuy"/>
    <x v="5228"/>
    <s v="Jameelah"/>
    <s v="143 Stuyvesant Avenue"/>
    <n v="11221"/>
    <x v="1"/>
    <s v="Bedford-Stuyvesant"/>
    <n v="4069025"/>
    <n v="-7393323"/>
    <x v="1"/>
    <x v="8"/>
    <x v="0"/>
    <n v="30"/>
    <d v="2019-06-24T00:00:00"/>
    <n v="0.32"/>
    <n v="1"/>
    <n v="6.9"/>
    <x v="0"/>
    <s v="Ruidoso"/>
    <s v="No considerar"/>
    <x v="0"/>
  </r>
  <r>
    <n v="5161173"/>
    <s v="3BDR architect's garden home"/>
    <x v="5229"/>
    <s v="Julien"/>
    <s v="337 1st Street"/>
    <n v="11215"/>
    <x v="1"/>
    <s v="Park Slope"/>
    <n v="4067365"/>
    <n v="-739814"/>
    <x v="1"/>
    <x v="40"/>
    <x v="0"/>
    <n v="5"/>
    <d v="2019-02-19T00:00:00"/>
    <n v="0.12"/>
    <n v="1"/>
    <n v="7"/>
    <x v="0"/>
    <s v="Ruidoso"/>
    <s v="No considerar"/>
    <x v="0"/>
  </r>
  <r>
    <n v="489924"/>
    <s v="South Slope Private Bedroom"/>
    <x v="5230"/>
    <s v="Kelly"/>
    <s v="161 23rd Street"/>
    <n v="11232"/>
    <x v="1"/>
    <s v="Sunset Park"/>
    <n v="4066221"/>
    <n v="-7399743"/>
    <x v="0"/>
    <x v="19"/>
    <x v="6"/>
    <n v="33"/>
    <d v="2019-06-30T00:00:00"/>
    <n v="0.39"/>
    <n v="1"/>
    <n v="6.9"/>
    <x v="0"/>
    <s v="Ruidoso"/>
    <s v="No considerar"/>
    <x v="0"/>
  </r>
  <r>
    <n v="208148"/>
    <s v="Central Bedford Avenue Apartment"/>
    <x v="5231"/>
    <s v="Martina"/>
    <s v="120 Bedford Avenue"/>
    <n v="11249"/>
    <x v="1"/>
    <s v="Williamsburg"/>
    <n v="4071973"/>
    <n v="-7395582"/>
    <x v="1"/>
    <x v="115"/>
    <x v="0"/>
    <n v="14"/>
    <d v="2015-08-31T00:00:00"/>
    <n v="0.15"/>
    <n v="1"/>
    <n v="6.9"/>
    <x v="0"/>
    <s v="Ruidoso"/>
    <s v="No considerar"/>
    <x v="0"/>
  </r>
  <r>
    <n v="292637"/>
    <s v="Beautiful Spacious One Bedroom"/>
    <x v="5232"/>
    <s v="Svetlana"/>
    <s v="541 Saint Johns Place"/>
    <n v="11238"/>
    <x v="1"/>
    <s v="Crown Heights"/>
    <n v="4067335"/>
    <s v="-73.96"/>
    <x v="1"/>
    <x v="19"/>
    <x v="2"/>
    <n v="0"/>
    <d v="2019-07-02T00:00:00"/>
    <n v="0.02"/>
    <n v="1"/>
    <n v="6.9"/>
    <x v="0"/>
    <s v="Ruidoso"/>
    <s v="No considerar"/>
    <x v="0"/>
  </r>
  <r>
    <n v="6601284"/>
    <s v="Gorgeous Garden Apartment in Park Slope"/>
    <x v="5233"/>
    <s v="Marc"/>
    <s v="366 12th Street"/>
    <n v="11215"/>
    <x v="1"/>
    <s v="South Slope"/>
    <n v="4066564"/>
    <n v="-7398465"/>
    <x v="1"/>
    <x v="8"/>
    <x v="0"/>
    <n v="133"/>
    <d v="2019-07-07T00:00:00"/>
    <n v="3.69"/>
    <n v="1"/>
    <n v="6.9"/>
    <x v="0"/>
    <s v="Ruidoso"/>
    <s v="No considerar"/>
    <x v="0"/>
  </r>
  <r>
    <n v="5419405"/>
    <s v="Cozy 1BR with Backyard"/>
    <x v="5234"/>
    <s v="Michael &amp; Andrea"/>
    <s v="421 Smith Street"/>
    <n v="11231"/>
    <x v="1"/>
    <s v="Carroll Gardens"/>
    <n v="4067757"/>
    <n v="-7399617"/>
    <x v="1"/>
    <x v="5"/>
    <x v="7"/>
    <n v="1"/>
    <d v="2015-08-03T00:00:00"/>
    <n v="0.02"/>
    <n v="1"/>
    <n v="6.9"/>
    <x v="0"/>
    <s v="Ruidoso"/>
    <s v="No considerar"/>
    <x v="0"/>
  </r>
  <r>
    <n v="206957"/>
    <s v="Bright Modern Charming Housebarge"/>
    <x v="5235"/>
    <s v="Angus"/>
    <s v="2832 East 28th Street"/>
    <n v="11235"/>
    <x v="1"/>
    <s v="Sheepshead Bay"/>
    <n v="4058422"/>
    <n v="-7394079"/>
    <x v="1"/>
    <x v="9"/>
    <x v="3"/>
    <n v="128"/>
    <d v="2016-11-15T00:00:00"/>
    <n v="1.34"/>
    <n v="1"/>
    <n v="6.9"/>
    <x v="0"/>
    <s v="Ruidoso"/>
    <s v="No considerar"/>
    <x v="0"/>
  </r>
  <r>
    <n v="1108309"/>
    <s v="Charming Housebarge w/ outside deck"/>
    <x v="5235"/>
    <s v="Angus"/>
    <s v="2831 East 27th Street"/>
    <n v="11235"/>
    <x v="1"/>
    <s v="Sheepshead Bay"/>
    <n v="4058408"/>
    <n v="-7394122"/>
    <x v="1"/>
    <x v="12"/>
    <x v="3"/>
    <n v="72"/>
    <d v="2016-05-28T00:00:00"/>
    <n v="0.97"/>
    <n v="1"/>
    <n v="6.9"/>
    <x v="0"/>
    <s v="Ruidoso"/>
    <s v="No considerar"/>
    <x v="0"/>
  </r>
  <r>
    <n v="206772"/>
    <s v="Williamsburg Exposed Brick Loft"/>
    <x v="5236"/>
    <s v="Evan"/>
    <s v="54 South 2nd Street"/>
    <n v="11249"/>
    <x v="1"/>
    <s v="Williamsburg"/>
    <n v="4071413"/>
    <n v="-7396596"/>
    <x v="1"/>
    <x v="63"/>
    <x v="12"/>
    <n v="31"/>
    <d v="2019-05-26T00:00:00"/>
    <n v="0.33"/>
    <n v="1"/>
    <n v="6.9"/>
    <x v="0"/>
    <s v="Ruidoso"/>
    <s v="No considerar"/>
    <x v="0"/>
  </r>
  <r>
    <n v="3213712"/>
    <s v="LUXURY 1 BR MIDTOWN w POOL &amp; GYM"/>
    <x v="5237"/>
    <s v="Petek"/>
    <s v="The Churchill 300"/>
    <n v="10016"/>
    <x v="0"/>
    <s v="Murray Hill"/>
    <n v="4074814"/>
    <n v="-7397277"/>
    <x v="1"/>
    <x v="87"/>
    <x v="1"/>
    <n v="3"/>
    <d v="2016-01-05T00:00:00"/>
    <n v="0.05"/>
    <n v="1"/>
    <n v="5.6"/>
    <x v="0"/>
    <s v="Ruidoso"/>
    <s v="No considerar"/>
    <x v="0"/>
  </r>
  <r>
    <n v="328693"/>
    <s v="Spacious Manhattan Apartment near Central Park"/>
    <x v="5238"/>
    <s v="Joseph"/>
    <s v="26 West 91st Street"/>
    <n v="10024"/>
    <x v="0"/>
    <s v="Upper West Side"/>
    <n v="4078867"/>
    <n v="-7396809"/>
    <x v="1"/>
    <x v="206"/>
    <x v="0"/>
    <n v="297"/>
    <d v="2019-06-24T00:00:00"/>
    <n v="3.37"/>
    <n v="1"/>
    <n v="5.6"/>
    <x v="0"/>
    <s v="Ruidoso"/>
    <s v="No considerar"/>
    <x v="0"/>
  </r>
  <r>
    <n v="233638"/>
    <s v="rooms for rent in Queens with piano"/>
    <x v="5239"/>
    <s v="Melody"/>
    <s v="Cypress Avenue &amp; Palmetto Street Cypress Avenue"/>
    <n v="11237"/>
    <x v="2"/>
    <s v="Ridgewood"/>
    <n v="4070163"/>
    <n v="-7390867"/>
    <x v="0"/>
    <x v="59"/>
    <x v="1"/>
    <n v="19"/>
    <d v="2018-07-31T00:00:00"/>
    <n v="0.25"/>
    <n v="5"/>
    <n v="6.24"/>
    <x v="0"/>
    <s v="Ruidoso"/>
    <s v="No considerar"/>
    <x v="0"/>
  </r>
  <r>
    <n v="205867"/>
    <s v="Private Entrance - Private Parking"/>
    <x v="5240"/>
    <s v="Tiffaney"/>
    <s v="212 Richardson Street"/>
    <n v="11211"/>
    <x v="1"/>
    <s v="Williamsburg"/>
    <n v="4071893"/>
    <n v="-739428"/>
    <x v="1"/>
    <x v="61"/>
    <x v="3"/>
    <n v="87"/>
    <d v="2019-07-03T00:00:00"/>
    <n v="0.99"/>
    <n v="1"/>
    <n v="6.9"/>
    <x v="0"/>
    <s v="Ruidoso"/>
    <s v="No considerar"/>
    <x v="0"/>
  </r>
  <r>
    <n v="2969489"/>
    <s v="Great Room, Bedford L Train!! (10min to Manhattan)"/>
    <x v="5241"/>
    <s v="Mariano"/>
    <s v="233 Bedford Avenue"/>
    <n v="11211"/>
    <x v="1"/>
    <s v="Williamsburg"/>
    <n v="4071587"/>
    <n v="-7395934"/>
    <x v="0"/>
    <x v="245"/>
    <x v="3"/>
    <n v="106"/>
    <d v="2019-05-25T00:00:00"/>
    <n v="1.71"/>
    <n v="1"/>
    <n v="6.9"/>
    <x v="0"/>
    <s v="Ruidoso"/>
    <s v="No considerar"/>
    <x v="0"/>
  </r>
  <r>
    <n v="6741023"/>
    <s v="Big Room @ the Heart of Brooklyn!!"/>
    <x v="5241"/>
    <s v="Mariano"/>
    <s v="158 Grand Street"/>
    <n v="11249"/>
    <x v="1"/>
    <s v="Williamsburg"/>
    <n v="4071458"/>
    <n v="-7396181"/>
    <x v="0"/>
    <x v="28"/>
    <x v="7"/>
    <n v="6"/>
    <d v="2017-11-13T00:00:00"/>
    <n v="0.13"/>
    <n v="1"/>
    <n v="6.9"/>
    <x v="0"/>
    <s v="Ruidoso"/>
    <s v="No considerar"/>
    <x v="0"/>
  </r>
  <r>
    <n v="205735"/>
    <s v="A Cozy Oasis in Bushwick, NY"/>
    <x v="5242"/>
    <s v="Danielle"/>
    <s v="11 Moffat Street"/>
    <n v="11207"/>
    <x v="1"/>
    <s v="Bushwick"/>
    <n v="4068364"/>
    <n v="-7391076"/>
    <x v="0"/>
    <x v="147"/>
    <x v="6"/>
    <n v="55"/>
    <d v="2019-04-30T00:00:00"/>
    <n v="0.59"/>
    <n v="1"/>
    <n v="6.9"/>
    <x v="0"/>
    <s v="Ruidoso"/>
    <s v="No considerar"/>
    <x v="0"/>
  </r>
  <r>
    <n v="1856914"/>
    <s v="Luxury Apartment a walk to the park"/>
    <x v="5243"/>
    <s v="Amber"/>
    <s v="1420 York Avenue"/>
    <n v="10021"/>
    <x v="0"/>
    <s v="Upper East Side"/>
    <n v="4076906"/>
    <n v="-739517"/>
    <x v="1"/>
    <x v="197"/>
    <x v="2"/>
    <n v="6"/>
    <d v="2015-07-13T00:00:00"/>
    <n v="0.1"/>
    <n v="1"/>
    <n v="5.6"/>
    <x v="0"/>
    <s v="Ruidoso"/>
    <s v="No considerar"/>
    <x v="0"/>
  </r>
  <r>
    <n v="3694441"/>
    <s v="Beautiful Greenpoint Apartment"/>
    <x v="5244"/>
    <s v="Ian &amp; Sady"/>
    <s v="307A Gates Avenue"/>
    <n v="11216"/>
    <x v="1"/>
    <s v="Bedford-Stuyvesant"/>
    <n v="4068592"/>
    <n v="-7395502"/>
    <x v="1"/>
    <x v="17"/>
    <x v="0"/>
    <n v="6"/>
    <d v="2016-01-01T00:00:00"/>
    <n v="0.1"/>
    <n v="1"/>
    <n v="6.9"/>
    <x v="0"/>
    <s v="Ruidoso"/>
    <s v="No considerar"/>
    <x v="0"/>
  </r>
  <r>
    <n v="801281"/>
    <s v="Cozy Modern LES Apt-Prime Location"/>
    <x v="5245"/>
    <s v="Stefan"/>
    <s v="150 Rivington Street"/>
    <n v="10002"/>
    <x v="0"/>
    <s v="Lower East Side"/>
    <n v="4071956"/>
    <n v="-7398574"/>
    <x v="1"/>
    <x v="60"/>
    <x v="2"/>
    <n v="39"/>
    <d v="2019-01-04T00:00:00"/>
    <n v="0.55000000000000004"/>
    <n v="1"/>
    <n v="5.6"/>
    <x v="0"/>
    <s v="Ruidoso"/>
    <s v="No considerar"/>
    <x v="0"/>
  </r>
  <r>
    <n v="205485"/>
    <s v="Ideal Brooklyn Brownstone Apartment"/>
    <x v="5246"/>
    <s v="Zora &amp; Chris"/>
    <s v="240 Macon Street"/>
    <n v="11216"/>
    <x v="1"/>
    <s v="Bedford-Stuyvesant"/>
    <n v="4068186"/>
    <n v="-7394113"/>
    <x v="1"/>
    <x v="8"/>
    <x v="0"/>
    <n v="123"/>
    <d v="2019-06-11T00:00:00"/>
    <n v="1.29"/>
    <n v="1"/>
    <n v="6.9"/>
    <x v="0"/>
    <s v="Ruidoso"/>
    <s v="No considerar"/>
    <x v="0"/>
  </r>
  <r>
    <n v="205043"/>
    <s v="Modern Condo in Midtown"/>
    <x v="5247"/>
    <s v="Welcome To My Place"/>
    <s v="The Row Hotel 700"/>
    <n v="10036"/>
    <x v="0"/>
    <s v="Theater District"/>
    <n v="4075895"/>
    <n v="-739883"/>
    <x v="0"/>
    <x v="5"/>
    <x v="1"/>
    <n v="330"/>
    <d v="2019-06-20T00:00:00"/>
    <n v="7.14"/>
    <n v="1"/>
    <n v="5.6"/>
    <x v="0"/>
    <s v="Ruidoso"/>
    <s v="No considerar"/>
    <x v="0"/>
  </r>
  <r>
    <n v="715102"/>
    <s v="WILLIAMSBURG 1 private room in loft"/>
    <x v="5248"/>
    <s v="Florencia"/>
    <s v="453 Lorimer Street"/>
    <n v="11206"/>
    <x v="1"/>
    <s v="Williamsburg"/>
    <n v="4071055"/>
    <n v="-7394915"/>
    <x v="0"/>
    <x v="70"/>
    <x v="12"/>
    <n v="30"/>
    <d v="2018-09-02T00:00:00"/>
    <n v="0.76"/>
    <n v="1"/>
    <n v="6.9"/>
    <x v="0"/>
    <s v="Ruidoso"/>
    <s v="No considerar"/>
    <x v="0"/>
  </r>
  <r>
    <n v="203901"/>
    <s v="Beautiful UES apartment"/>
    <x v="5249"/>
    <s v="Elizabeth"/>
    <s v="311 East 73rd Street"/>
    <n v="10021"/>
    <x v="0"/>
    <s v="Upper East Side"/>
    <n v="407694"/>
    <n v="-739572"/>
    <x v="1"/>
    <x v="98"/>
    <x v="1"/>
    <n v="8"/>
    <d v="2016-09-18T00:00:00"/>
    <n v="0.08"/>
    <n v="1"/>
    <n v="5.6"/>
    <x v="0"/>
    <s v="Ruidoso"/>
    <s v="No considerar"/>
    <x v="0"/>
  </r>
  <r>
    <n v="2465962"/>
    <s v="1 BEDROOM ENTIRE HOME/APTâ¤ ASTORIA"/>
    <x v="5250"/>
    <s v="Amy"/>
    <s v="30-30 45th Street"/>
    <n v="11103"/>
    <x v="2"/>
    <s v="Astoria"/>
    <n v="4076122"/>
    <n v="-7391163"/>
    <x v="1"/>
    <x v="0"/>
    <x v="1"/>
    <n v="13"/>
    <d v="2015-09-28T00:00:00"/>
    <n v="0.22"/>
    <n v="5"/>
    <n v="6.24"/>
    <x v="0"/>
    <s v="Ruidoso"/>
    <s v="No considerar"/>
    <x v="0"/>
  </r>
  <r>
    <n v="1578721"/>
    <s v="Huge, Sunny Greenpoint Flat"/>
    <x v="5251"/>
    <s v="Eric"/>
    <s v="280 Eckford Street"/>
    <n v="11222"/>
    <x v="1"/>
    <s v="Greenpoint"/>
    <n v="4072887"/>
    <n v="-7395163"/>
    <x v="0"/>
    <x v="69"/>
    <x v="11"/>
    <n v="5"/>
    <d v="2014-04-23T00:00:00"/>
    <n v="7.0000000000000007E-2"/>
    <n v="1"/>
    <n v="6.9"/>
    <x v="0"/>
    <s v="Ruidoso"/>
    <s v="Dentro del presupuesto"/>
    <x v="0"/>
  </r>
  <r>
    <n v="224510"/>
    <s v="BEAUTIFUL APARTMENT, GREAT LOCATION"/>
    <x v="5252"/>
    <s v="Stefania"/>
    <s v="381 Pacific Street"/>
    <n v="11217"/>
    <x v="1"/>
    <s v="Boerum Hill"/>
    <n v="4068653"/>
    <n v="-7398562"/>
    <x v="1"/>
    <x v="43"/>
    <x v="3"/>
    <n v="18"/>
    <d v="2018-07-05T00:00:00"/>
    <n v="0.21"/>
    <n v="1"/>
    <n v="6.9"/>
    <x v="0"/>
    <s v="Ruidoso"/>
    <s v="No considerar"/>
    <x v="0"/>
  </r>
  <r>
    <n v="201992"/>
    <s v="Serene Park Slope Garden Apartment"/>
    <x v="5253"/>
    <s v="Andrea"/>
    <s v="742 Union Street"/>
    <n v="11215"/>
    <x v="1"/>
    <s v="Park Slope"/>
    <n v="406755"/>
    <n v="-7397859"/>
    <x v="1"/>
    <x v="98"/>
    <x v="3"/>
    <n v="105"/>
    <d v="2019-05-11T00:00:00"/>
    <n v="1.62"/>
    <n v="1"/>
    <n v="6.9"/>
    <x v="0"/>
    <s v="Ruidoso"/>
    <s v="No considerar"/>
    <x v="0"/>
  </r>
  <r>
    <n v="4839323"/>
    <s v="Perfect 2-bedroom in the best part of Williamsburg"/>
    <x v="5254"/>
    <s v="Angelina"/>
    <s v="One North Fourth 1"/>
    <n v="11249"/>
    <x v="1"/>
    <s v="Williamsburg"/>
    <n v="4071983"/>
    <n v="-7396465"/>
    <x v="1"/>
    <x v="54"/>
    <x v="11"/>
    <n v="0"/>
    <d v="2015-07-15T00:00:00"/>
    <n v="7.0000000000000007E-2"/>
    <n v="1"/>
    <n v="6.9"/>
    <x v="0"/>
    <s v="Ruidoso"/>
    <s v="No considerar"/>
    <x v="0"/>
  </r>
  <r>
    <n v="3963345"/>
    <s v="Large Duplex Apt. with Balcony near Union Square"/>
    <x v="5255"/>
    <s v="Shivani"/>
    <s v="225 East 12th Street"/>
    <n v="10003"/>
    <x v="0"/>
    <s v="East Village"/>
    <n v="4073152"/>
    <n v="-7398676"/>
    <x v="1"/>
    <x v="21"/>
    <x v="0"/>
    <n v="12"/>
    <d v="2018-02-11T00:00:00"/>
    <n v="0.25"/>
    <n v="1"/>
    <n v="5.6"/>
    <x v="0"/>
    <s v="Ruidoso"/>
    <s v="No considerar"/>
    <x v="0"/>
  </r>
  <r>
    <n v="4438029"/>
    <s v="Chelsea High End Apartment"/>
    <x v="5256"/>
    <s v="Jackie"/>
    <s v="236 West 26th Street"/>
    <n v="10001"/>
    <x v="0"/>
    <s v="Chelsea"/>
    <n v="4074635"/>
    <n v="-7399604"/>
    <x v="1"/>
    <x v="325"/>
    <x v="0"/>
    <n v="28"/>
    <d v="2019-04-22T00:00:00"/>
    <n v="0.5"/>
    <n v="1"/>
    <n v="5.7"/>
    <x v="0"/>
    <s v="Ruidoso"/>
    <s v="No considerar"/>
    <x v="0"/>
  </r>
  <r>
    <n v="199312"/>
    <s v="Sunny Space in Williamsburg"/>
    <x v="5257"/>
    <s v="Susanne"/>
    <s v="Chase 726"/>
    <n v="11206"/>
    <x v="1"/>
    <s v="Williamsburg"/>
    <n v="4071137"/>
    <n v="-7394362"/>
    <x v="0"/>
    <x v="6"/>
    <x v="6"/>
    <n v="273"/>
    <d v="2019-06-24T00:00:00"/>
    <n v="2.85"/>
    <n v="1"/>
    <n v="6.9"/>
    <x v="0"/>
    <s v="Ruidoso"/>
    <s v="No considerar"/>
    <x v="0"/>
  </r>
  <r>
    <n v="199195"/>
    <s v="Modern Bedroom in Hamilton Heights"/>
    <x v="5258"/>
    <s v="Jabari"/>
    <s v="854 Saint Nicholas Avenue"/>
    <n v="10031"/>
    <x v="0"/>
    <s v="Harlem"/>
    <n v="4082922"/>
    <n v="-7394174"/>
    <x v="0"/>
    <x v="3"/>
    <x v="0"/>
    <n v="50"/>
    <d v="2019-03-30T00:00:00"/>
    <n v="0.65"/>
    <n v="1"/>
    <n v="5.6"/>
    <x v="0"/>
    <s v="Ruidoso"/>
    <s v="No considerar"/>
    <x v="0"/>
  </r>
  <r>
    <n v="1391024"/>
    <s v="Bright Brooklyn Room in Shared Apt!"/>
    <x v="5259"/>
    <s v="Travis"/>
    <s v="234 Central Avenue"/>
    <n v="11221"/>
    <x v="1"/>
    <s v="Bushwick"/>
    <n v="4069731"/>
    <n v="-7392417"/>
    <x v="0"/>
    <x v="178"/>
    <x v="6"/>
    <n v="98"/>
    <d v="2019-06-16T00:00:00"/>
    <n v="1.36"/>
    <n v="1"/>
    <n v="6.9"/>
    <x v="0"/>
    <s v="Ruidoso"/>
    <s v="No considerar"/>
    <x v="0"/>
  </r>
  <r>
    <n v="4672445"/>
    <s v="West Village upscale apartment"/>
    <x v="5260"/>
    <s v="Jon"/>
    <s v="Church of the Village 201"/>
    <n v="10011"/>
    <x v="0"/>
    <s v="West Village"/>
    <n v="4073814"/>
    <n v="-7400047"/>
    <x v="1"/>
    <x v="27"/>
    <x v="3"/>
    <n v="108"/>
    <d v="2019-06-08T00:00:00"/>
    <n v="1.93"/>
    <n v="1"/>
    <n v="5.6"/>
    <x v="0"/>
    <s v="Ruidoso"/>
    <s v="No considerar"/>
    <x v="0"/>
  </r>
  <r>
    <n v="1041996"/>
    <s v="Small room with private bath in New York"/>
    <x v="5261"/>
    <s v="Colin"/>
    <s v="557 West 150th Street"/>
    <n v="10031"/>
    <x v="0"/>
    <s v="Harlem"/>
    <n v="4082943"/>
    <n v="-7394728"/>
    <x v="0"/>
    <x v="46"/>
    <x v="6"/>
    <n v="18"/>
    <d v="2019-06-16T00:00:00"/>
    <n v="3.05"/>
    <n v="1"/>
    <n v="5.6"/>
    <x v="0"/>
    <s v="Ruidoso"/>
    <s v="No considerar"/>
    <x v="0"/>
  </r>
  <r>
    <n v="197753"/>
    <s v="Large room in elevator drman bldg"/>
    <x v="5261"/>
    <s v="Colin"/>
    <s v="3681 Broadway"/>
    <n v="10031"/>
    <x v="0"/>
    <s v="Harlem"/>
    <n v="4083127"/>
    <n v="-7394718"/>
    <x v="0"/>
    <x v="30"/>
    <x v="6"/>
    <n v="295"/>
    <d v="2019-06-12T00:00:00"/>
    <n v="3.9"/>
    <n v="1"/>
    <n v="5.6"/>
    <x v="0"/>
    <s v="Ruidoso"/>
    <s v="No considerar"/>
    <x v="0"/>
  </r>
  <r>
    <n v="20724"/>
    <s v="Sunny room+Pvte office in huge loft"/>
    <x v="5262"/>
    <s v="Augustin"/>
    <s v="31 Beaver Street"/>
    <n v="11206"/>
    <x v="1"/>
    <s v="Bushwick"/>
    <n v="4070032"/>
    <n v="-739383"/>
    <x v="0"/>
    <x v="70"/>
    <x v="3"/>
    <n v="24"/>
    <d v="2019-05-26T00:00:00"/>
    <n v="0.28000000000000003"/>
    <n v="1"/>
    <n v="6.9"/>
    <x v="0"/>
    <s v="Ruidoso"/>
    <s v="No considerar"/>
    <x v="0"/>
  </r>
  <r>
    <n v="197155"/>
    <s v="Quiet Jr Alcove Near Times Square!"/>
    <x v="5263"/>
    <s v="Vlad"/>
    <s v="High School of Graphic Communication Arts 439"/>
    <n v="10019"/>
    <x v="0"/>
    <s v="Hell's Kitchen"/>
    <n v="4076415"/>
    <n v="-7399067"/>
    <x v="1"/>
    <x v="51"/>
    <x v="1"/>
    <n v="122"/>
    <d v="2019-06-23T00:00:00"/>
    <n v="1.29"/>
    <n v="1"/>
    <n v="5.6"/>
    <x v="0"/>
    <s v="Ruidoso"/>
    <s v="No considerar"/>
    <x v="0"/>
  </r>
  <r>
    <n v="5242156"/>
    <s v="Park Slope townhouse apartment"/>
    <x v="5264"/>
    <s v="David"/>
    <s v="452 7th Avenue"/>
    <n v="11215"/>
    <x v="1"/>
    <s v="South Slope"/>
    <n v="4066309"/>
    <n v="-7398497"/>
    <x v="1"/>
    <x v="26"/>
    <x v="11"/>
    <n v="84"/>
    <d v="2019-05-31T00:00:00"/>
    <n v="1.7"/>
    <n v="1"/>
    <n v="6.9"/>
    <x v="0"/>
    <s v="Ruidoso"/>
    <s v="No considerar"/>
    <x v="0"/>
  </r>
  <r>
    <n v="1616540"/>
    <s v="Modern Clean 1 Bedroom apt  in Clinton Hill"/>
    <x v="5265"/>
    <s v="Sara"/>
    <s v="125 Saint James Place"/>
    <n v="11238"/>
    <x v="1"/>
    <s v="Clinton Hill"/>
    <n v="4068572"/>
    <n v="-739641"/>
    <x v="1"/>
    <x v="70"/>
    <x v="7"/>
    <n v="26"/>
    <d v="2018-03-07T00:00:00"/>
    <n v="0.41"/>
    <n v="1"/>
    <n v="6.9"/>
    <x v="0"/>
    <s v="Ruidoso"/>
    <s v="No considerar"/>
    <x v="0"/>
  </r>
  <r>
    <n v="196010"/>
    <s v="Huge Bklyn Loft w Private Roofdeck"/>
    <x v="5266"/>
    <s v="Vanessa"/>
    <s v="219 5th Avenue"/>
    <n v="11215"/>
    <x v="1"/>
    <s v="Park Slope"/>
    <n v="4067595"/>
    <n v="-7398053"/>
    <x v="1"/>
    <x v="219"/>
    <x v="2"/>
    <n v="15"/>
    <d v="2015-06-14T00:00:00"/>
    <n v="0.16"/>
    <n v="1"/>
    <n v="6.9"/>
    <x v="0"/>
    <s v="Ruidoso"/>
    <s v="No considerar"/>
    <x v="0"/>
  </r>
  <r>
    <n v="785978"/>
    <s v="For cat lovers - East Village 1 bdr"/>
    <x v="5267"/>
    <s v="Wiebke"/>
    <s v="Avenue A &amp; Saint Marks Place Avenue A"/>
    <n v="10009"/>
    <x v="0"/>
    <s v="East Village"/>
    <n v="4072762"/>
    <n v="-7398218"/>
    <x v="1"/>
    <x v="39"/>
    <x v="2"/>
    <n v="18"/>
    <d v="2016-11-13T00:00:00"/>
    <n v="0.24"/>
    <n v="1"/>
    <n v="5.6"/>
    <x v="0"/>
    <s v="Ruidoso"/>
    <s v="No considerar"/>
    <x v="0"/>
  </r>
  <r>
    <n v="277883"/>
    <s v="Sunny Entire Apt with Romantic Bedroom"/>
    <x v="5268"/>
    <s v="Michelle"/>
    <s v="207 Winthrop Street"/>
    <n v="11225"/>
    <x v="1"/>
    <s v="Prospect-Lefferts Gardens"/>
    <n v="4065689"/>
    <n v="-739533"/>
    <x v="1"/>
    <x v="69"/>
    <x v="13"/>
    <n v="58"/>
    <d v="2017-12-29T00:00:00"/>
    <n v="0.63"/>
    <n v="1"/>
    <n v="6.9"/>
    <x v="0"/>
    <s v="Ruidoso"/>
    <s v="Dentro del presupuesto"/>
    <x v="0"/>
  </r>
  <r>
    <n v="474283"/>
    <s v="Studio apartment by Columbus Circle"/>
    <x v="5269"/>
    <s v="Deborah"/>
    <s v="Fifty Third and Eighth 301"/>
    <n v="10019"/>
    <x v="0"/>
    <s v="Hell's Kitchen"/>
    <n v="4076487"/>
    <n v="-7398471"/>
    <x v="1"/>
    <x v="201"/>
    <x v="7"/>
    <n v="0"/>
    <d v="2015-07-19T00:00:00"/>
    <n v="0.81"/>
    <n v="1"/>
    <n v="5.6"/>
    <x v="0"/>
    <s v="Ruidoso"/>
    <s v="No considerar"/>
    <x v="0"/>
  </r>
  <r>
    <n v="195233"/>
    <s v="Hospitality on Propsect Pk-12 yrs Hosting Legally!"/>
    <x v="5270"/>
    <s v="Dennis"/>
    <s v="Prestige Deli &amp; Grill 2034"/>
    <n v="11226"/>
    <x v="1"/>
    <s v="Prospect-Lefferts Gardens"/>
    <n v="4065513"/>
    <n v="-7395641"/>
    <x v="0"/>
    <x v="310"/>
    <x v="1"/>
    <n v="401"/>
    <d v="2019-07-04T00:00:00"/>
    <n v="6.62"/>
    <n v="1"/>
    <n v="6.9"/>
    <x v="0"/>
    <s v="Ruidoso"/>
    <s v="No considerar"/>
    <x v="0"/>
  </r>
  <r>
    <n v="195240"/>
    <s v="Prospect Pk*NYC in 5 stops* Cozy,Clean &amp; Legal!"/>
    <x v="5270"/>
    <s v="Dennis"/>
    <s v="530 Parkside Avenue"/>
    <n v="11226"/>
    <x v="1"/>
    <s v="Prospect-Lefferts Gardens"/>
    <n v="4065589"/>
    <n v="-7395539"/>
    <x v="0"/>
    <x v="297"/>
    <x v="1"/>
    <n v="72"/>
    <d v="2019-06-17T00:00:00"/>
    <n v="0.84"/>
    <n v="1"/>
    <n v="6.9"/>
    <x v="0"/>
    <s v="Ruidoso"/>
    <s v="No considerar"/>
    <x v="0"/>
  </r>
  <r>
    <n v="5697556"/>
    <s v="Magical rowhouse and garden in Williamsburg"/>
    <x v="5271"/>
    <s v="Annie"/>
    <s v="41 Powers Street"/>
    <n v="11211"/>
    <x v="1"/>
    <s v="Williamsburg"/>
    <n v="4071212"/>
    <n v="-7394965"/>
    <x v="1"/>
    <x v="2"/>
    <x v="3"/>
    <n v="58"/>
    <d v="2019-06-28T00:00:00"/>
    <n v="1.21"/>
    <n v="1"/>
    <n v="6.9"/>
    <x v="0"/>
    <s v="Ruidoso"/>
    <s v="No considerar"/>
    <x v="0"/>
  </r>
  <r>
    <n v="3645866"/>
    <s v="Welcome to Kensington"/>
    <x v="5272"/>
    <s v="Josh"/>
    <s v="741 East 3rd Street"/>
    <n v="11218"/>
    <x v="1"/>
    <s v="Kensington"/>
    <n v="4063402"/>
    <n v="-7397556"/>
    <x v="0"/>
    <x v="16"/>
    <x v="6"/>
    <n v="6"/>
    <d v="2016-09-05T00:00:00"/>
    <n v="0.1"/>
    <n v="1"/>
    <n v="6.9"/>
    <x v="0"/>
    <s v="Ruidoso"/>
    <s v="No considerar"/>
    <x v="0"/>
  </r>
  <r>
    <n v="4446178"/>
    <s v="Bright &amp; big apt 3 blks from subway"/>
    <x v="5273"/>
    <s v="Ran"/>
    <s v="785 Coney Island Avenue"/>
    <n v="11218"/>
    <x v="1"/>
    <s v="Flatbush"/>
    <n v="4063826"/>
    <n v="-7396815"/>
    <x v="1"/>
    <x v="0"/>
    <x v="0"/>
    <n v="6"/>
    <d v="2016-07-08T00:00:00"/>
    <n v="0.11"/>
    <n v="1"/>
    <n v="6.9"/>
    <x v="0"/>
    <s v="Ruidoso"/>
    <s v="No considerar"/>
    <x v="0"/>
  </r>
  <r>
    <n v="6105140"/>
    <s v="Bright Room w/ Private Bathroom and Roof Deck"/>
    <x v="5274"/>
    <s v="Zachary"/>
    <s v="401 Madison Street"/>
    <n v="11221"/>
    <x v="1"/>
    <s v="Bedford-Stuyvesant"/>
    <n v="4068582"/>
    <n v="-7394231"/>
    <x v="0"/>
    <x v="190"/>
    <x v="1"/>
    <n v="19"/>
    <d v="2019-05-26T00:00:00"/>
    <n v="0.7"/>
    <n v="1"/>
    <n v="6.9"/>
    <x v="0"/>
    <s v="Ruidoso"/>
    <s v="No considerar"/>
    <x v="0"/>
  </r>
  <r>
    <n v="250311"/>
    <s v="1 Bedroom Available In My Two Bedroom Flat"/>
    <x v="5275"/>
    <s v="Kyle"/>
    <s v="631 Prospect Place"/>
    <n v="11216"/>
    <x v="1"/>
    <s v="Crown Heights"/>
    <n v="4067495"/>
    <n v="-7395563"/>
    <x v="0"/>
    <x v="5"/>
    <x v="0"/>
    <n v="0"/>
    <d v="2018-05-08T00:00:00"/>
    <n v="0.13"/>
    <n v="1"/>
    <n v="6.9"/>
    <x v="0"/>
    <s v="Ruidoso"/>
    <s v="No considerar"/>
    <x v="0"/>
  </r>
  <r>
    <n v="846457"/>
    <s v="Beatiful Studio in williamsburg"/>
    <x v="5276"/>
    <s v="Clara"/>
    <s v="76 South 2nd Street"/>
    <n v="11249"/>
    <x v="1"/>
    <s v="Williamsburg"/>
    <n v="407141"/>
    <n v="-7396477"/>
    <x v="1"/>
    <x v="61"/>
    <x v="0"/>
    <n v="8"/>
    <d v="2017-09-25T00:00:00"/>
    <n v="0.13"/>
    <n v="1"/>
    <n v="6.9"/>
    <x v="0"/>
    <s v="Ruidoso"/>
    <s v="No considerar"/>
    <x v="0"/>
  </r>
  <r>
    <n v="4006264"/>
    <s v="Cozy Parkside 1 Bedroom Apartment"/>
    <x v="5277"/>
    <s v="David"/>
    <s v="357 West 115th Street"/>
    <n v="10026"/>
    <x v="0"/>
    <s v="Harlem"/>
    <n v="4080489"/>
    <n v="-7395759"/>
    <x v="1"/>
    <x v="42"/>
    <x v="1"/>
    <n v="1"/>
    <d v="2014-09-25T00:00:00"/>
    <n v="0.02"/>
    <n v="1"/>
    <n v="5.6"/>
    <x v="0"/>
    <s v="Ruidoso"/>
    <s v="No considerar"/>
    <x v="0"/>
  </r>
  <r>
    <n v="195123"/>
    <s v="Cheerful, comfortable room"/>
    <x v="5278"/>
    <s v="Susan"/>
    <s v="600 West 157th Street"/>
    <n v="10032"/>
    <x v="0"/>
    <s v="Washington Heights"/>
    <n v="4083403"/>
    <n v="-7394553"/>
    <x v="0"/>
    <x v="19"/>
    <x v="1"/>
    <n v="225"/>
    <d v="2019-06-12T00:00:00"/>
    <n v="2.35"/>
    <n v="1"/>
    <n v="5.6"/>
    <x v="0"/>
    <s v="Ruidoso"/>
    <s v="No considerar"/>
    <x v="0"/>
  </r>
  <r>
    <n v="193393"/>
    <s v="Spacious, Kid-Friendly, and 15-20 Mins. to Midtown"/>
    <x v="5279"/>
    <s v="Mike"/>
    <s v="45-42 40th Street"/>
    <n v="11104"/>
    <x v="2"/>
    <s v="Sunnyside"/>
    <n v="4074249"/>
    <n v="-7392466"/>
    <x v="0"/>
    <x v="3"/>
    <x v="6"/>
    <n v="160"/>
    <d v="2019-06-25T00:00:00"/>
    <n v="1.68"/>
    <n v="5"/>
    <n v="6.24"/>
    <x v="0"/>
    <s v="Ruidoso"/>
    <s v="No considerar"/>
    <x v="0"/>
  </r>
  <r>
    <n v="194154"/>
    <s v="Large Room Overlooking Central Park"/>
    <x v="5280"/>
    <s v="Elina"/>
    <s v="1 West 104th Street"/>
    <n v="10025"/>
    <x v="0"/>
    <s v="Upper West Side"/>
    <n v="407969"/>
    <n v="-7396128"/>
    <x v="0"/>
    <x v="57"/>
    <x v="13"/>
    <n v="35"/>
    <d v="2017-06-18T00:00:00"/>
    <n v="0.37"/>
    <n v="1"/>
    <n v="5.6"/>
    <x v="0"/>
    <s v="Ruidoso"/>
    <s v="Dentro del presupuesto"/>
    <x v="0"/>
  </r>
  <r>
    <n v="193105"/>
    <s v="Columbus Circle Luxury Bldg - Private Room&amp;Bath"/>
    <x v="5281"/>
    <s v="Marcela"/>
    <s v="The Helena 601"/>
    <n v="10019"/>
    <x v="0"/>
    <s v="Hell's Kitchen"/>
    <n v="407709"/>
    <n v="-7399181"/>
    <x v="0"/>
    <x v="5"/>
    <x v="8"/>
    <n v="43"/>
    <d v="2019-06-29T00:00:00"/>
    <n v="0.45"/>
    <n v="1"/>
    <n v="5.6"/>
    <x v="0"/>
    <s v="Ruidoso"/>
    <s v="No considerar"/>
    <x v="0"/>
  </r>
  <r>
    <n v="200645"/>
    <s v="Best Manhattan Studio Deal!   "/>
    <x v="5282"/>
    <s v="Edo"/>
    <s v="402 East 72nd Street"/>
    <n v="10021"/>
    <x v="0"/>
    <s v="Upper East Side"/>
    <n v="4076739"/>
    <n v="-739557"/>
    <x v="2"/>
    <x v="11"/>
    <x v="1"/>
    <n v="0"/>
    <d v="2015-07-26T00:00:00"/>
    <n v="0.36"/>
    <n v="1"/>
    <n v="5.6"/>
    <x v="0"/>
    <s v="Ruidoso"/>
    <s v="No considerar"/>
    <x v="0"/>
  </r>
  <r>
    <n v="2754006"/>
    <s v="Cool apt in the BEST location in NYC!"/>
    <x v="5283"/>
    <s v="Michelle"/>
    <s v="St. Mary's Church 440"/>
    <n v="10002"/>
    <x v="0"/>
    <s v="Lower East Side"/>
    <n v="4071542"/>
    <n v="-7398511"/>
    <x v="0"/>
    <x v="45"/>
    <x v="6"/>
    <n v="267"/>
    <d v="2019-06-23T00:00:00"/>
    <n v="4.2"/>
    <n v="1"/>
    <n v="5.6"/>
    <x v="0"/>
    <s v="Ruidoso"/>
    <s v="No considerar"/>
    <x v="0"/>
  </r>
  <r>
    <n v="4803750"/>
    <s v="Sugarhill  Studio"/>
    <x v="5284"/>
    <s v="Angelina"/>
    <s v="413 West 150th Street"/>
    <n v="10031"/>
    <x v="0"/>
    <s v="Harlem"/>
    <n v="4082775"/>
    <n v="-7394313"/>
    <x v="1"/>
    <x v="15"/>
    <x v="6"/>
    <n v="22"/>
    <d v="2019-05-27T00:00:00"/>
    <n v="0.48"/>
    <n v="1"/>
    <n v="5.6"/>
    <x v="0"/>
    <s v="Ruidoso"/>
    <s v="No considerar"/>
    <x v="0"/>
  </r>
  <r>
    <n v="6292309"/>
    <s v="Cozy studio apartment"/>
    <x v="5285"/>
    <s v="Rebekah &amp; Jason"/>
    <s v="Ditmas Educational Complex - I.S. 62 700"/>
    <n v="11218"/>
    <x v="1"/>
    <s v="Kensington"/>
    <n v="4063822"/>
    <n v="-7397123"/>
    <x v="1"/>
    <x v="3"/>
    <x v="1"/>
    <n v="0"/>
    <d v="2019-06-16T00:00:00"/>
    <n v="0.06"/>
    <n v="1"/>
    <n v="6.9"/>
    <x v="0"/>
    <s v="Ruidoso"/>
    <s v="No considerar"/>
    <x v="0"/>
  </r>
  <r>
    <n v="1444924"/>
    <s v="New Law in New York | NO  rentals under 30 days.."/>
    <x v="5286"/>
    <s v="Lancelot"/>
    <s v="103 2nd Place"/>
    <n v="11231"/>
    <x v="1"/>
    <s v="Carroll Gardens"/>
    <n v="4067947"/>
    <n v="-7399709"/>
    <x v="1"/>
    <x v="6"/>
    <x v="11"/>
    <n v="4"/>
    <d v="2019-01-28T00:00:00"/>
    <n v="0.06"/>
    <n v="1"/>
    <n v="6.9"/>
    <x v="0"/>
    <s v="Ruidoso"/>
    <s v="No considerar"/>
    <x v="0"/>
  </r>
  <r>
    <n v="191075"/>
    <s v="Sun-drenched East Village Penthouse"/>
    <x v="5287"/>
    <s v="Matthew"/>
    <s v="Ninth Street Community Garden Avenue C"/>
    <n v="10009"/>
    <x v="0"/>
    <s v="East Village"/>
    <n v="4072566"/>
    <n v="-7397748"/>
    <x v="0"/>
    <x v="7"/>
    <x v="0"/>
    <n v="81"/>
    <d v="2019-03-28T00:00:00"/>
    <n v="0.85"/>
    <n v="1"/>
    <n v="5.6"/>
    <x v="0"/>
    <s v="Ruidoso"/>
    <s v="No considerar"/>
    <x v="0"/>
  </r>
  <r>
    <n v="2127767"/>
    <s v="Sun-drenched 2 Bedroom Penthouse"/>
    <x v="5287"/>
    <s v="Matthew"/>
    <s v="735 East 9th Street"/>
    <n v="10009"/>
    <x v="0"/>
    <s v="East Village"/>
    <n v="4072476"/>
    <n v="-7397643"/>
    <x v="1"/>
    <x v="21"/>
    <x v="3"/>
    <n v="34"/>
    <d v="2016-11-21T00:00:00"/>
    <n v="0.52"/>
    <n v="1"/>
    <n v="5.6"/>
    <x v="0"/>
    <s v="Ruidoso"/>
    <s v="No considerar"/>
    <x v="0"/>
  </r>
  <r>
    <n v="190968"/>
    <s v="Lovely Brooklyn Brownstone 1BR!"/>
    <x v="5288"/>
    <s v="Karen"/>
    <s v="Underhill 760"/>
    <n v="11238"/>
    <x v="1"/>
    <s v="Prospect Heights"/>
    <n v="4067946"/>
    <n v="-7396501"/>
    <x v="1"/>
    <x v="25"/>
    <x v="0"/>
    <n v="33"/>
    <d v="2019-05-08T00:00:00"/>
    <n v="0.35"/>
    <n v="1"/>
    <n v="6.9"/>
    <x v="0"/>
    <s v="Ruidoso"/>
    <s v="No considerar"/>
    <x v="0"/>
  </r>
  <r>
    <n v="3522244"/>
    <s v="Charming Brooklyn Room"/>
    <x v="5289"/>
    <s v="Brad"/>
    <s v="516 Classon Avenue"/>
    <n v="11238"/>
    <x v="1"/>
    <s v="Clinton Hill"/>
    <n v="406825"/>
    <n v="-7395888"/>
    <x v="0"/>
    <x v="22"/>
    <x v="1"/>
    <n v="52"/>
    <d v="2019-06-09T00:00:00"/>
    <n v="0.87"/>
    <n v="1"/>
    <n v="6.9"/>
    <x v="0"/>
    <s v="Ruidoso"/>
    <s v="No considerar"/>
    <x v="0"/>
  </r>
  <r>
    <n v="6726361"/>
    <s v="South Facing Brownstone, 2nd Floor"/>
    <x v="5290"/>
    <s v="Victoria"/>
    <s v="Bais Rachel School for Girls 225"/>
    <n v="11233"/>
    <x v="1"/>
    <s v="Bedford-Stuyvesant"/>
    <n v="4068354"/>
    <n v="-7392612"/>
    <x v="0"/>
    <x v="19"/>
    <x v="7"/>
    <n v="3"/>
    <d v="2016-12-29T00:00:00"/>
    <n v="0.06"/>
    <n v="1"/>
    <n v="6.9"/>
    <x v="0"/>
    <s v="Ruidoso"/>
    <s v="No considerar"/>
    <x v="0"/>
  </r>
  <r>
    <n v="220351"/>
    <s v="THE BEST DEAL ON THE HUDSON RIVER!!"/>
    <x v="5291"/>
    <s v="Boubacar And Pattee"/>
    <s v="684 Riverside Drive"/>
    <n v="10031"/>
    <x v="0"/>
    <s v="Harlem"/>
    <n v="4082748"/>
    <n v="-7395153"/>
    <x v="0"/>
    <x v="59"/>
    <x v="3"/>
    <n v="99"/>
    <d v="2019-02-28T00:00:00"/>
    <n v="1.04"/>
    <n v="1"/>
    <n v="5.6"/>
    <x v="0"/>
    <s v="Ruidoso"/>
    <s v="No considerar"/>
    <x v="0"/>
  </r>
  <r>
    <n v="190542"/>
    <s v="Chateau Style Brooklyn Loft for Singles or Couples"/>
    <x v="5292"/>
    <s v="Farrah"/>
    <s v="503 Lafayette Avenue"/>
    <n v="11205"/>
    <x v="1"/>
    <s v="Bedford-Stuyvesant"/>
    <n v="4068967"/>
    <n v="-7395445"/>
    <x v="1"/>
    <x v="23"/>
    <x v="0"/>
    <n v="42"/>
    <d v="2019-05-18T00:00:00"/>
    <n v="0.44"/>
    <n v="1"/>
    <n v="6.9"/>
    <x v="0"/>
    <s v="Ruidoso"/>
    <s v="No considerar"/>
    <x v="0"/>
  </r>
  <r>
    <n v="4183989"/>
    <s v="SPRING in the City!! Zen-Style Tranquil Bedroom"/>
    <x v="5293"/>
    <s v="Pam"/>
    <s v="2010 Adam Clayton Powell Jr. Boulevard"/>
    <n v="10027"/>
    <x v="0"/>
    <s v="Harlem"/>
    <n v="4080606"/>
    <n v="-7395061"/>
    <x v="0"/>
    <x v="69"/>
    <x v="0"/>
    <n v="34"/>
    <d v="2019-05-23T00:00:00"/>
    <n v="1"/>
    <n v="1"/>
    <n v="5.6"/>
    <x v="0"/>
    <s v="Ruidoso"/>
    <s v="No considerar"/>
    <x v="0"/>
  </r>
  <r>
    <n v="190267"/>
    <s v="Large Luxury Upper East Side Studio"/>
    <x v="5294"/>
    <s v="Marina"/>
    <s v="301 East 69th Street"/>
    <n v="10021"/>
    <x v="0"/>
    <s v="Upper East Side"/>
    <n v="4076684"/>
    <n v="-7395944"/>
    <x v="1"/>
    <x v="38"/>
    <x v="7"/>
    <n v="39"/>
    <d v="2019-07-07T00:00:00"/>
    <n v="0.41"/>
    <n v="1"/>
    <n v="5.6"/>
    <x v="0"/>
    <s v="Ruidoso"/>
    <s v="No considerar"/>
    <x v="0"/>
  </r>
  <r>
    <n v="2524058"/>
    <s v="Huge 1 bedroom in the East Village"/>
    <x v="5295"/>
    <s v="Simona"/>
    <s v="160 East 3rd Street"/>
    <n v="10009"/>
    <x v="0"/>
    <s v="East Village"/>
    <n v="4072314"/>
    <n v="-7398491"/>
    <x v="1"/>
    <x v="23"/>
    <x v="2"/>
    <n v="0"/>
    <d v="2016-08-28T00:00:00"/>
    <n v="0.24"/>
    <n v="1"/>
    <n v="5.6"/>
    <x v="0"/>
    <s v="Ruidoso"/>
    <s v="No considerar"/>
    <x v="0"/>
  </r>
  <r>
    <n v="220563"/>
    <s v="Lovely HUGE Master Bed + Study"/>
    <x v="5296"/>
    <s v="Kestrel"/>
    <s v="388 Nostrand Avenue"/>
    <n v="11216"/>
    <x v="1"/>
    <s v="Bedford-Stuyvesant"/>
    <n v="4068634"/>
    <n v="-7395088"/>
    <x v="0"/>
    <x v="3"/>
    <x v="0"/>
    <n v="59"/>
    <d v="2017-01-05T00:00:00"/>
    <n v="0.62"/>
    <n v="1"/>
    <n v="6.9"/>
    <x v="0"/>
    <s v="Ruidoso"/>
    <s v="No considerar"/>
    <x v="0"/>
  </r>
  <r>
    <n v="202273"/>
    <s v="Cozy and spacious - rare for NYC!"/>
    <x v="5296"/>
    <s v="Kestrel"/>
    <s v="329 Lexington Avenue"/>
    <n v="11216"/>
    <x v="1"/>
    <s v="Bedford-Stuyvesant"/>
    <n v="4068812"/>
    <n v="-7394934"/>
    <x v="0"/>
    <x v="167"/>
    <x v="3"/>
    <n v="72"/>
    <d v="2016-12-26T00:00:00"/>
    <n v="0.76"/>
    <n v="1"/>
    <n v="6.9"/>
    <x v="0"/>
    <s v="Ruidoso"/>
    <s v="No considerar"/>
    <x v="0"/>
  </r>
  <r>
    <n v="1922863"/>
    <s v="Bi-level Loft with a Private Garden"/>
    <x v="5297"/>
    <s v="Donald P."/>
    <s v="214 North 8th Street"/>
    <n v="11211"/>
    <x v="1"/>
    <s v="Williamsburg"/>
    <n v="4071715"/>
    <n v="-7395527"/>
    <x v="1"/>
    <x v="352"/>
    <x v="0"/>
    <n v="57"/>
    <d v="2019-06-06T00:00:00"/>
    <n v="0.9"/>
    <n v="1"/>
    <n v="6.9"/>
    <x v="0"/>
    <s v="Ruidoso"/>
    <s v="No considerar"/>
    <x v="0"/>
  </r>
  <r>
    <n v="482365"/>
    <s v="GREAT BRAND NEW 1 BED APT*TIMES SQ"/>
    <x v="5298"/>
    <s v="Lior"/>
    <s v="Snack EOS 522"/>
    <n v="10018"/>
    <x v="0"/>
    <s v="Hell's Kitchen"/>
    <n v="4075636"/>
    <n v="-739939"/>
    <x v="1"/>
    <x v="15"/>
    <x v="11"/>
    <n v="32"/>
    <d v="2017-01-31T00:00:00"/>
    <n v="0.37"/>
    <n v="1"/>
    <n v="5.6"/>
    <x v="0"/>
    <s v="Ruidoso"/>
    <s v="No considerar"/>
    <x v="0"/>
  </r>
  <r>
    <n v="4948928"/>
    <s v="HUGE 1 BED@TIMES SQUARE@BRAND NEW!!"/>
    <x v="5298"/>
    <s v="Lior"/>
    <s v="554 West 50th Street"/>
    <n v="10019"/>
    <x v="0"/>
    <s v="Hell's Kitchen"/>
    <n v="4076537"/>
    <n v="-7399438"/>
    <x v="1"/>
    <x v="15"/>
    <x v="16"/>
    <n v="5"/>
    <d v="2017-01-17T00:00:00"/>
    <n v="0.15"/>
    <n v="1"/>
    <n v="5.6"/>
    <x v="0"/>
    <s v="Ruidoso"/>
    <s v="No considerar"/>
    <x v="0"/>
  </r>
  <r>
    <n v="1654738"/>
    <s v="GREAT BRAND NEW 1 BED! TIMES SQ!!!!"/>
    <x v="5298"/>
    <s v="Lior"/>
    <s v="533 West 47th Street"/>
    <n v="10036"/>
    <x v="0"/>
    <s v="Hell's Kitchen"/>
    <n v="4076364"/>
    <n v="-7399465"/>
    <x v="1"/>
    <x v="15"/>
    <x v="11"/>
    <n v="12"/>
    <d v="2019-06-16T00:00:00"/>
    <n v="0.18"/>
    <n v="1"/>
    <n v="5.6"/>
    <x v="0"/>
    <s v="Ruidoso"/>
    <s v="No considerar"/>
    <x v="0"/>
  </r>
  <r>
    <n v="189181"/>
    <s v="Room in Chic Modern High Line Luxury- New!"/>
    <x v="5299"/>
    <s v="David"/>
    <s v="Citi Bike - W 22 St &amp; 10 Ave West 22nd Street"/>
    <n v="10011"/>
    <x v="0"/>
    <s v="Chelsea"/>
    <n v="4074695"/>
    <n v="-7400454"/>
    <x v="0"/>
    <x v="224"/>
    <x v="3"/>
    <n v="1"/>
    <d v="2014-04-20T00:00:00"/>
    <n v="0.02"/>
    <n v="1"/>
    <n v="5.6"/>
    <x v="0"/>
    <s v="Ruidoso"/>
    <s v="No considerar"/>
    <x v="0"/>
  </r>
  <r>
    <n v="293004"/>
    <s v="Room next to Columbia Uni."/>
    <x v="5300"/>
    <s v="Sena"/>
    <s v="1970 Adam Clayton Powell Jr. Boulevard"/>
    <n v="10026"/>
    <x v="0"/>
    <s v="Harlem"/>
    <n v="4080497"/>
    <n v="-7395146"/>
    <x v="1"/>
    <x v="29"/>
    <x v="1"/>
    <n v="0"/>
    <d v="2016-01-03T00:00:00"/>
    <n v="1.17"/>
    <n v="1"/>
    <n v="5.6"/>
    <x v="0"/>
    <s v="Ruidoso"/>
    <s v="No considerar"/>
    <x v="0"/>
  </r>
  <r>
    <n v="4338548"/>
    <s v="Gorgeous Sunny Bohemian Duplex with Garden"/>
    <x v="5301"/>
    <s v="Angie And Matthew"/>
    <s v="457 Jefferson Avenue"/>
    <n v="11221"/>
    <x v="1"/>
    <s v="Bedford-Stuyvesant"/>
    <n v="406845"/>
    <n v="-7393968"/>
    <x v="1"/>
    <x v="236"/>
    <x v="1"/>
    <n v="10"/>
    <d v="2019-01-26T00:00:00"/>
    <n v="0.18"/>
    <n v="1"/>
    <n v="6.9"/>
    <x v="0"/>
    <s v="Ruidoso"/>
    <s v="No considerar"/>
    <x v="0"/>
  </r>
  <r>
    <n v="6225974"/>
    <s v="Central Williamsburg Room"/>
    <x v="5302"/>
    <s v="Jaclyn"/>
    <s v="122 South 1st Street"/>
    <n v="11249"/>
    <x v="1"/>
    <s v="Williamsburg"/>
    <n v="40714"/>
    <n v="-7396253"/>
    <x v="0"/>
    <x v="273"/>
    <x v="6"/>
    <n v="162"/>
    <d v="2019-07-03T00:00:00"/>
    <n v="3.18"/>
    <n v="1"/>
    <n v="6.9"/>
    <x v="0"/>
    <s v="Ruidoso"/>
    <s v="No considerar"/>
    <x v="0"/>
  </r>
  <r>
    <n v="188674"/>
    <s v="UNION SQUARE/ E. VILL 1BR BEAUTIFUL"/>
    <x v="5303"/>
    <s v="Leslie"/>
    <s v="92 3rd Avenue"/>
    <n v="10003"/>
    <x v="0"/>
    <s v="East Village"/>
    <n v="4073217"/>
    <n v="-7398801"/>
    <x v="1"/>
    <x v="47"/>
    <x v="1"/>
    <n v="63"/>
    <d v="2018-01-12T00:00:00"/>
    <n v="0.68"/>
    <n v="1"/>
    <n v="5.6"/>
    <x v="0"/>
    <s v="Ruidoso"/>
    <s v="No considerar"/>
    <x v="0"/>
  </r>
  <r>
    <n v="188661"/>
    <s v="Large, sunny garden apartment."/>
    <x v="5304"/>
    <s v="Mj"/>
    <s v="Atlantic Avenue &amp; 6th Avenue Atlantic Avenue"/>
    <n v="11227"/>
    <x v="1"/>
    <s v="Prospect Heights"/>
    <n v="4068262"/>
    <n v="-7397299"/>
    <x v="1"/>
    <x v="79"/>
    <x v="0"/>
    <n v="67"/>
    <d v="2018-10-20T00:00:00"/>
    <n v="0.7"/>
    <n v="1"/>
    <n v="6.9"/>
    <x v="0"/>
    <s v="Ruidoso"/>
    <s v="No considerar"/>
    <x v="0"/>
  </r>
  <r>
    <n v="3383382"/>
    <s v="Modern 1 BR + terrace in Gramercy"/>
    <x v="5305"/>
    <s v="David"/>
    <s v="236 East 24th Street"/>
    <n v="10010"/>
    <x v="0"/>
    <s v="Kips Bay"/>
    <n v="4073873"/>
    <n v="-73981"/>
    <x v="1"/>
    <x v="47"/>
    <x v="6"/>
    <n v="25"/>
    <d v="2019-05-27T00:00:00"/>
    <n v="0.41"/>
    <n v="1"/>
    <n v="5.6"/>
    <x v="0"/>
    <s v="Ruidoso"/>
    <s v="No considerar"/>
    <x v="0"/>
  </r>
  <r>
    <n v="188146"/>
    <s v="Chic 1 BR in East Village"/>
    <x v="5306"/>
    <s v="Mariana"/>
    <s v="604 Driggs Avenue"/>
    <n v="11211"/>
    <x v="1"/>
    <s v="Williamsburg"/>
    <n v="407158"/>
    <n v="-7395803"/>
    <x v="1"/>
    <x v="40"/>
    <x v="13"/>
    <n v="1"/>
    <d v="2016-01-01T00:00:00"/>
    <n v="0.02"/>
    <n v="1"/>
    <n v="7"/>
    <x v="0"/>
    <s v="Ruidoso"/>
    <s v="No considerar"/>
    <x v="0"/>
  </r>
  <r>
    <n v="5048535"/>
    <s v="Great Gramercy Share Apt"/>
    <x v="5307"/>
    <s v="Courtney"/>
    <s v="202 East 21st Street"/>
    <n v="10010"/>
    <x v="0"/>
    <s v="Gramercy"/>
    <n v="4073718"/>
    <n v="-7398373"/>
    <x v="0"/>
    <x v="3"/>
    <x v="2"/>
    <n v="0"/>
    <d v="2019-06-16T00:00:00"/>
    <n v="0.13"/>
    <n v="1"/>
    <n v="5.6"/>
    <x v="0"/>
    <s v="Ruidoso"/>
    <s v="No considerar"/>
    <x v="0"/>
  </r>
  <r>
    <n v="424930"/>
    <s v="2BR Lux Prospect Heights"/>
    <x v="5308"/>
    <s v="Supriya"/>
    <s v="425 Prospect Place"/>
    <n v="11238"/>
    <x v="1"/>
    <s v="Crown Heights"/>
    <n v="406764"/>
    <n v="-7396218"/>
    <x v="1"/>
    <x v="70"/>
    <x v="8"/>
    <n v="5"/>
    <d v="2015-10-06T00:00:00"/>
    <n v="0.06"/>
    <n v="1"/>
    <n v="6.9"/>
    <x v="0"/>
    <s v="Ruidoso"/>
    <s v="No considerar"/>
    <x v="0"/>
  </r>
  <r>
    <n v="187986"/>
    <s v="Comfort at Crossroads of Downtown"/>
    <x v="5309"/>
    <s v="Daniel"/>
    <s v="129 West 15th Street"/>
    <n v="10011"/>
    <x v="0"/>
    <s v="Chelsea"/>
    <n v="4073862"/>
    <n v="-7399758"/>
    <x v="1"/>
    <x v="21"/>
    <x v="1"/>
    <n v="2"/>
    <d v="2015-08-28T00:00:00"/>
    <n v="0.02"/>
    <n v="1"/>
    <n v="5.6"/>
    <x v="0"/>
    <s v="Ruidoso"/>
    <s v="No considerar"/>
    <x v="0"/>
  </r>
  <r>
    <n v="204833"/>
    <s v="Great, spacious apt in Williamsburg"/>
    <x v="5310"/>
    <s v="Melanie"/>
    <s v="16 Ten Eyck Street"/>
    <n v="11206"/>
    <x v="1"/>
    <s v="Williamsburg"/>
    <n v="407093"/>
    <n v="-739497"/>
    <x v="0"/>
    <x v="6"/>
    <x v="13"/>
    <n v="8"/>
    <d v="2015-09-17T00:00:00"/>
    <n v="0.09"/>
    <n v="1"/>
    <n v="6.9"/>
    <x v="0"/>
    <s v="Ruidoso"/>
    <s v="No considerar"/>
    <x v="0"/>
  </r>
  <r>
    <n v="234184"/>
    <s v="Spacious Stunning Harlem Townhouse"/>
    <x v="5311"/>
    <s v="William"/>
    <s v="31 West 128th Street"/>
    <n v="10027"/>
    <x v="0"/>
    <s v="Harlem"/>
    <n v="4080903"/>
    <n v="-7394197"/>
    <x v="1"/>
    <x v="58"/>
    <x v="2"/>
    <n v="89"/>
    <d v="2019-06-30T00:00:00"/>
    <n v="0.94"/>
    <n v="1"/>
    <n v="5.6"/>
    <x v="0"/>
    <s v="Ruidoso"/>
    <s v="No considerar"/>
    <x v="0"/>
  </r>
  <r>
    <n v="1240586"/>
    <s v="Spacious and clean 1 bed apt in West Harlem"/>
    <x v="5312"/>
    <s v="Joel"/>
    <s v="309 West 117th Street"/>
    <n v="10026"/>
    <x v="0"/>
    <s v="Harlem"/>
    <n v="4080545"/>
    <n v="-7395563"/>
    <x v="1"/>
    <x v="65"/>
    <x v="11"/>
    <n v="4"/>
    <d v="2018-08-03T00:00:00"/>
    <n v="0.09"/>
    <n v="1"/>
    <n v="5.6"/>
    <x v="0"/>
    <s v="Ruidoso"/>
    <s v="Dentro del presupuesto"/>
    <x v="0"/>
  </r>
  <r>
    <n v="595321"/>
    <s v="Williamsburg Peace for the Solo Traveler"/>
    <x v="5313"/>
    <s v="Kelly"/>
    <s v="219 Ainslie Street"/>
    <n v="11211"/>
    <x v="1"/>
    <s v="Williamsburg"/>
    <n v="4071316"/>
    <n v="-7394532"/>
    <x v="0"/>
    <x v="143"/>
    <x v="0"/>
    <n v="5"/>
    <d v="2018-10-21T00:00:00"/>
    <n v="0.08"/>
    <n v="1"/>
    <n v="6.9"/>
    <x v="0"/>
    <s v="Ruidoso"/>
    <s v="No considerar"/>
    <x v="0"/>
  </r>
  <r>
    <n v="944040"/>
    <s v="Entire 1.5 Br Apt- Crown Heights - Franklin Ave"/>
    <x v="5314"/>
    <s v="Rusty"/>
    <s v="988 Bergen Street"/>
    <n v="11216"/>
    <x v="1"/>
    <s v="Crown Heights"/>
    <n v="4067607"/>
    <n v="-7395408"/>
    <x v="1"/>
    <x v="39"/>
    <x v="1"/>
    <n v="67"/>
    <d v="2019-06-23T00:00:00"/>
    <n v="0.87"/>
    <n v="1"/>
    <n v="6.9"/>
    <x v="0"/>
    <s v="Ruidoso"/>
    <s v="No considerar"/>
    <x v="0"/>
  </r>
  <r>
    <n v="4743840"/>
    <s v="My home in West Village--Huge, Modern"/>
    <x v="5315"/>
    <s v="Jeffrey"/>
    <s v="271 West 4th Street"/>
    <n v="10014"/>
    <x v="0"/>
    <s v="West Village"/>
    <n v="4073571"/>
    <n v="-7400341"/>
    <x v="1"/>
    <x v="82"/>
    <x v="0"/>
    <n v="57"/>
    <d v="2019-06-23T00:00:00"/>
    <n v="1.1000000000000001"/>
    <n v="1"/>
    <n v="5.6"/>
    <x v="0"/>
    <s v="Ruidoso"/>
    <s v="No considerar"/>
    <x v="0"/>
  </r>
  <r>
    <n v="607891"/>
    <s v="Charming triplex in NYC brownstone!"/>
    <x v="5316"/>
    <s v="Silvia"/>
    <s v="Pottery Barn West 67th Street"/>
    <n v="10023"/>
    <x v="0"/>
    <s v="Upper West Side"/>
    <n v="4077471"/>
    <n v="-7398261"/>
    <x v="0"/>
    <x v="61"/>
    <x v="16"/>
    <n v="107"/>
    <d v="2018-06-05T00:00:00"/>
    <n v="1.29"/>
    <n v="1"/>
    <n v="5.6"/>
    <x v="0"/>
    <s v="Ruidoso"/>
    <s v="No considerar"/>
    <x v="0"/>
  </r>
  <r>
    <n v="328744"/>
    <s v="Entire Apt: Sunny 2bd! 15min to NYC"/>
    <x v="5317"/>
    <s v="Duane"/>
    <s v="Montgomery Street Brooklyn"/>
    <n v="11213"/>
    <x v="1"/>
    <s v="Crown Heights"/>
    <n v="4066604"/>
    <n v="-7395914"/>
    <x v="1"/>
    <x v="47"/>
    <x v="0"/>
    <n v="12"/>
    <d v="2019-07-07T00:00:00"/>
    <n v="0.13"/>
    <n v="1"/>
    <n v="6.9"/>
    <x v="0"/>
    <s v="Ruidoso"/>
    <s v="No considerar"/>
    <x v="0"/>
  </r>
  <r>
    <n v="185266"/>
    <s v="Clean and bright with a comfortable atmosphere"/>
    <x v="5318"/>
    <s v="Lisa"/>
    <s v="266 Ainslie Street"/>
    <n v="11211"/>
    <x v="1"/>
    <s v="Williamsburg"/>
    <n v="4071297"/>
    <n v="-7394336"/>
    <x v="0"/>
    <x v="3"/>
    <x v="3"/>
    <n v="80"/>
    <d v="2019-07-06T00:00:00"/>
    <n v="1.55"/>
    <n v="1"/>
    <n v="6.9"/>
    <x v="0"/>
    <s v="Ruidoso"/>
    <s v="No considerar"/>
    <x v="0"/>
  </r>
  <r>
    <n v="6304928"/>
    <s v="Huge Backyard  - Williamsburg Loft"/>
    <x v="5319"/>
    <s v="Nicholas"/>
    <s v="88 River Street"/>
    <n v="11211"/>
    <x v="1"/>
    <s v="Williamsburg"/>
    <n v="4071749"/>
    <n v="-7396525"/>
    <x v="1"/>
    <x v="54"/>
    <x v="6"/>
    <n v="4"/>
    <d v="2015-06-22T00:00:00"/>
    <n v="0.08"/>
    <n v="1"/>
    <n v="6.9"/>
    <x v="0"/>
    <s v="Ruidoso"/>
    <s v="No considerar"/>
    <x v="0"/>
  </r>
  <r>
    <n v="6164719"/>
    <s v="Spacious Sunny Studio in LES"/>
    <x v="5320"/>
    <s v="Tzveta"/>
    <s v="172 Forsyth Street"/>
    <n v="10002"/>
    <x v="0"/>
    <s v="Lower East Side"/>
    <n v="4072134"/>
    <n v="-7399104"/>
    <x v="1"/>
    <x v="26"/>
    <x v="6"/>
    <n v="25"/>
    <d v="2018-08-06T00:00:00"/>
    <n v="0.51"/>
    <n v="1"/>
    <n v="5.6"/>
    <x v="0"/>
    <s v="Ruidoso"/>
    <s v="No considerar"/>
    <x v="0"/>
  </r>
  <r>
    <n v="3939086"/>
    <s v="Call this Home (for a spell, at least....)"/>
    <x v="5321"/>
    <s v="Mysia"/>
    <s v="455 East 138th Street"/>
    <n v="10454"/>
    <x v="3"/>
    <s v="Mott Haven"/>
    <n v="4080866"/>
    <n v="-7392069"/>
    <x v="0"/>
    <x v="46"/>
    <x v="2"/>
    <n v="14"/>
    <d v="2017-08-26T00:00:00"/>
    <n v="0.28000000000000003"/>
    <n v="5"/>
    <n v="7.84"/>
    <x v="0"/>
    <s v="Ruidoso"/>
    <s v="Dentro del presupuesto"/>
    <x v="0"/>
  </r>
  <r>
    <n v="190974"/>
    <s v="Beautiful Grdn. Apt. in Park Slope"/>
    <x v="5322"/>
    <s v="Alan"/>
    <s v="443 6th Street"/>
    <n v="11215"/>
    <x v="1"/>
    <s v="Park Slope"/>
    <n v="4066944"/>
    <n v="-7398083"/>
    <x v="1"/>
    <x v="58"/>
    <x v="0"/>
    <n v="179"/>
    <d v="2019-05-29T00:00:00"/>
    <n v="2.02"/>
    <n v="1"/>
    <n v="6.9"/>
    <x v="0"/>
    <s v="Ruidoso"/>
    <s v="No considerar"/>
    <x v="0"/>
  </r>
  <r>
    <n v="785508"/>
    <s v="Experience New York - A Locals Way"/>
    <x v="5323"/>
    <s v="Christian &amp; Carla"/>
    <s v="643 West 172nd Street"/>
    <n v="10032"/>
    <x v="0"/>
    <s v="Washington Heights"/>
    <n v="4084448"/>
    <n v="-7393978"/>
    <x v="0"/>
    <x v="12"/>
    <x v="6"/>
    <n v="211"/>
    <d v="2019-07-02T00:00:00"/>
    <n v="2.63"/>
    <n v="1"/>
    <n v="5.6"/>
    <x v="0"/>
    <s v="Ruidoso"/>
    <s v="No considerar"/>
    <x v="1"/>
  </r>
  <r>
    <n v="182177"/>
    <s v="A PRIVATE FLAT / APARTMENT- $SPECIAL$"/>
    <x v="5323"/>
    <s v="Christian &amp; Carla"/>
    <s v="2577 Lurting Avenue"/>
    <n v="10469"/>
    <x v="3"/>
    <s v="Allerton"/>
    <n v="4086466"/>
    <n v="-7385709"/>
    <x v="1"/>
    <x v="78"/>
    <x v="6"/>
    <n v="271"/>
    <d v="2019-06-20T00:00:00"/>
    <n v="2.84"/>
    <n v="5"/>
    <n v="7.84"/>
    <x v="0"/>
    <s v="Ruidoso"/>
    <s v="No considerar"/>
    <x v="1"/>
  </r>
  <r>
    <n v="182095"/>
    <s v="Historic classic central cozy Village clean NYU"/>
    <x v="5324"/>
    <s v="Mike"/>
    <s v="131 West 11th Street"/>
    <n v="10011"/>
    <x v="0"/>
    <s v="West Village"/>
    <n v="4073631"/>
    <n v="-7399977"/>
    <x v="1"/>
    <x v="27"/>
    <x v="5"/>
    <n v="66"/>
    <d v="2019-04-29T00:00:00"/>
    <n v="0.69"/>
    <n v="1"/>
    <n v="5.6"/>
    <x v="0"/>
    <s v="Ruidoso"/>
    <s v="No considerar"/>
    <x v="0"/>
  </r>
  <r>
    <n v="181972"/>
    <s v="Gorgeous Entire Manhattan Townhouse"/>
    <x v="5325"/>
    <s v="Rosario"/>
    <s v="524 West 151st Street"/>
    <n v="10031"/>
    <x v="0"/>
    <s v="Harlem"/>
    <n v="408296"/>
    <n v="-7394651"/>
    <x v="1"/>
    <x v="27"/>
    <x v="6"/>
    <n v="111"/>
    <d v="2019-06-02T00:00:00"/>
    <n v="1.17"/>
    <n v="1"/>
    <n v="5.6"/>
    <x v="0"/>
    <s v="Ruidoso"/>
    <s v="No considerar"/>
    <x v="0"/>
  </r>
  <r>
    <n v="187488"/>
    <s v="WEST VILLAGE LRG CLEAN SUNNY PRIVATE BDRM"/>
    <x v="5326"/>
    <s v="Village"/>
    <s v="2 Bank Street"/>
    <n v="10014"/>
    <x v="0"/>
    <s v="West Village"/>
    <n v="4073712"/>
    <n v="-7400166"/>
    <x v="0"/>
    <x v="65"/>
    <x v="11"/>
    <n v="5"/>
    <d v="2018-12-03T00:00:00"/>
    <n v="7.0000000000000007E-2"/>
    <n v="1"/>
    <n v="5.6"/>
    <x v="0"/>
    <s v="Ruidoso"/>
    <s v="Dentro del presupuesto"/>
    <x v="0"/>
  </r>
  <r>
    <n v="1189378"/>
    <s v="Authentic Soho Loft (1200 sq ft)"/>
    <x v="5327"/>
    <s v="Norwin"/>
    <s v="245 West Broadway"/>
    <n v="10013"/>
    <x v="0"/>
    <s v="Tribeca"/>
    <n v="4071976"/>
    <n v="-7400571"/>
    <x v="1"/>
    <x v="313"/>
    <x v="6"/>
    <n v="124"/>
    <d v="2019-06-22T00:00:00"/>
    <n v="1.7"/>
    <n v="1"/>
    <n v="5.6"/>
    <x v="0"/>
    <s v="Ruidoso"/>
    <s v="No considerar"/>
    <x v="0"/>
  </r>
  <r>
    <n v="165461"/>
    <s v="Couldn't Be Closer To Columbia Uni2"/>
    <x v="5328"/>
    <s v="Rahul"/>
    <s v="Morningside Dog Run Giraffe Path"/>
    <n v="10026"/>
    <x v="0"/>
    <s v="Morningside Heights"/>
    <n v="4080525"/>
    <n v="-7395916"/>
    <x v="0"/>
    <x v="86"/>
    <x v="2"/>
    <n v="57"/>
    <d v="2019-01-01T00:00:00"/>
    <n v="0.59"/>
    <n v="1"/>
    <n v="5.6"/>
    <x v="0"/>
    <s v="Ruidoso"/>
    <s v="Dentro del presupuesto"/>
    <x v="0"/>
  </r>
  <r>
    <n v="45936"/>
    <s v="Couldn't Be Closer To Columbia Uni"/>
    <x v="5328"/>
    <s v="Rahul"/>
    <s v="guard house Morningside Drive"/>
    <n v="10027"/>
    <x v="0"/>
    <s v="Morningside Heights"/>
    <n v="4080549"/>
    <n v="-7395924"/>
    <x v="0"/>
    <x v="65"/>
    <x v="3"/>
    <n v="122"/>
    <d v="2019-05-14T00:00:00"/>
    <n v="1.18"/>
    <n v="1"/>
    <n v="5.6"/>
    <x v="0"/>
    <s v="Ruidoso"/>
    <s v="Dentro del presupuesto"/>
    <x v="0"/>
  </r>
  <r>
    <n v="543792"/>
    <s v="Studio Apartment Bushwick/Ridgewood"/>
    <x v="5329"/>
    <s v="Sharon And Tom"/>
    <s v="Grover Cleveland Athletic Field Seneca Avenue"/>
    <n v="11237"/>
    <x v="2"/>
    <s v="Ridgewood"/>
    <n v="4070878"/>
    <n v="-7391727"/>
    <x v="1"/>
    <x v="7"/>
    <x v="2"/>
    <n v="107"/>
    <d v="2019-06-21T00:00:00"/>
    <n v="1.25"/>
    <n v="5"/>
    <n v="6.24"/>
    <x v="0"/>
    <s v="Ruidoso"/>
    <s v="No considerar"/>
    <x v="0"/>
  </r>
  <r>
    <n v="843003"/>
    <s v="Modern Two-Bedroom Balcony Apartment"/>
    <x v="5330"/>
    <s v="Jason"/>
    <s v="Entenmann's Bakery Outlet 40-11"/>
    <n v="11101"/>
    <x v="2"/>
    <s v="Astoria"/>
    <n v="4075665"/>
    <n v="-7392015"/>
    <x v="1"/>
    <x v="162"/>
    <x v="11"/>
    <n v="15"/>
    <d v="2019-04-30T00:00:00"/>
    <n v="0.19"/>
    <n v="5"/>
    <n v="6.24"/>
    <x v="0"/>
    <s v="Ruidoso"/>
    <s v="No considerar"/>
    <x v="0"/>
  </r>
  <r>
    <n v="506527"/>
    <s v="Modern Sunny 2 Bedroom Apartment"/>
    <x v="5330"/>
    <s v="Jason"/>
    <s v="32-64 38th Street"/>
    <n v="11103"/>
    <x v="2"/>
    <s v="Astoria"/>
    <n v="4075782"/>
    <n v="-7392129"/>
    <x v="1"/>
    <x v="162"/>
    <x v="11"/>
    <n v="24"/>
    <d v="2019-04-30T00:00:00"/>
    <n v="0.28999999999999998"/>
    <n v="5"/>
    <n v="6.24"/>
    <x v="0"/>
    <s v="Ruidoso"/>
    <s v="No considerar"/>
    <x v="0"/>
  </r>
  <r>
    <n v="180792"/>
    <s v="Modern Garden Apartment in NYC"/>
    <x v="5330"/>
    <s v="Jason"/>
    <s v="Allan Kardec Spiritist Center 32-75"/>
    <n v="11103"/>
    <x v="2"/>
    <s v="Astoria"/>
    <n v="4075695"/>
    <n v="-739202"/>
    <x v="1"/>
    <x v="45"/>
    <x v="11"/>
    <n v="24"/>
    <d v="2019-04-04T00:00:00"/>
    <n v="0.26"/>
    <n v="5"/>
    <n v="6.24"/>
    <x v="0"/>
    <s v="Ruidoso"/>
    <s v="No considerar"/>
    <x v="0"/>
  </r>
  <r>
    <n v="180507"/>
    <s v="Ultra Modern NYC Garden Apartment"/>
    <x v="5330"/>
    <s v="Jason"/>
    <s v="32-82 38th Street"/>
    <n v="11103"/>
    <x v="2"/>
    <s v="Astoria"/>
    <n v="4075744"/>
    <n v="-7392163"/>
    <x v="1"/>
    <x v="162"/>
    <x v="11"/>
    <n v="21"/>
    <d v="2018-12-01T00:00:00"/>
    <n v="0.22"/>
    <n v="5"/>
    <n v="6.24"/>
    <x v="0"/>
    <s v="Ruidoso"/>
    <s v="No considerar"/>
    <x v="0"/>
  </r>
  <r>
    <n v="489018"/>
    <s v="Lovely Central East Village 2 Person Entire Apt"/>
    <x v="5331"/>
    <s v="Mick &amp; Heidi"/>
    <s v="66 Avenue A"/>
    <n v="10009"/>
    <x v="0"/>
    <s v="East Village"/>
    <n v="4072457"/>
    <n v="-7398453"/>
    <x v="1"/>
    <x v="115"/>
    <x v="6"/>
    <n v="62"/>
    <d v="2019-06-23T00:00:00"/>
    <n v="0.74"/>
    <n v="1"/>
    <n v="5.6"/>
    <x v="0"/>
    <s v="Ruidoso"/>
    <s v="No considerar"/>
    <x v="0"/>
  </r>
  <r>
    <n v="1944891"/>
    <s v="Spacious one bedroom apartment"/>
    <x v="5332"/>
    <s v="Joseph"/>
    <s v="95 Throop Avenue"/>
    <n v="11206"/>
    <x v="1"/>
    <s v="Williamsburg"/>
    <n v="4070139"/>
    <n v="-7394499"/>
    <x v="1"/>
    <x v="16"/>
    <x v="7"/>
    <n v="0"/>
    <d v="2016-09-11T00:00:00"/>
    <n v="0.11"/>
    <n v="1"/>
    <n v="6.9"/>
    <x v="0"/>
    <s v="Ruidoso"/>
    <s v="Dentro del presupuesto"/>
    <x v="0"/>
  </r>
  <r>
    <n v="5749147"/>
    <s v="Quiet Attic Room for Single Female Traveler"/>
    <x v="5333"/>
    <s v="Shawn(Ta)"/>
    <s v="1825 Mohegan Avenue"/>
    <n v="10460"/>
    <x v="3"/>
    <s v="Tremont"/>
    <n v="4084061"/>
    <n v="-7388858"/>
    <x v="0"/>
    <x v="86"/>
    <x v="0"/>
    <n v="11"/>
    <d v="2018-10-02T00:00:00"/>
    <n v="0.45"/>
    <n v="5"/>
    <n v="7.84"/>
    <x v="0"/>
    <s v="Ruidoso"/>
    <s v="No considerar"/>
    <x v="1"/>
  </r>
  <r>
    <n v="5288228"/>
    <s v="Sunny Room across CrotonaPark for Women Only Space"/>
    <x v="5333"/>
    <s v="Shawn(Ta)"/>
    <s v="1785 Southern Boulevard"/>
    <n v="10460"/>
    <x v="3"/>
    <s v="Tremont"/>
    <n v="4083875"/>
    <n v="-7388728"/>
    <x v="0"/>
    <x v="85"/>
    <x v="0"/>
    <n v="15"/>
    <d v="2018-10-01T00:00:00"/>
    <n v="0.28000000000000003"/>
    <n v="5"/>
    <n v="7.84"/>
    <x v="0"/>
    <s v="Ruidoso"/>
    <s v="No considerar"/>
    <x v="1"/>
  </r>
  <r>
    <n v="5495927"/>
    <s v="Crotona Park Sunny Room at SUMMIT!"/>
    <x v="5333"/>
    <s v="Shawn(Ta)"/>
    <s v="Crotona Park Greenway Charlotte Gardens"/>
    <n v="10460"/>
    <x v="3"/>
    <s v="Tremont"/>
    <n v="4083887"/>
    <n v="-7388805"/>
    <x v="0"/>
    <x v="142"/>
    <x v="6"/>
    <n v="25"/>
    <d v="2018-09-30T00:00:00"/>
    <n v="0.47"/>
    <n v="5"/>
    <n v="7.84"/>
    <x v="0"/>
    <s v="Ruidoso"/>
    <s v="No considerar"/>
    <x v="1"/>
  </r>
  <r>
    <n v="4720789"/>
    <s v="Spacious, sun filled village haven"/>
    <x v="5334"/>
    <s v="Jennifer"/>
    <s v="797 Greenwich Street"/>
    <n v="10014"/>
    <x v="0"/>
    <s v="West Village"/>
    <n v="4073767"/>
    <n v="-740065"/>
    <x v="1"/>
    <x v="6"/>
    <x v="2"/>
    <n v="1"/>
    <d v="2017-10-17T00:00:00"/>
    <n v="0.05"/>
    <n v="1"/>
    <n v="5.6"/>
    <x v="0"/>
    <s v="Ruidoso"/>
    <s v="No considerar"/>
    <x v="0"/>
  </r>
  <r>
    <n v="4839357"/>
    <s v="1 Bedroom apartment with Backyard "/>
    <x v="5335"/>
    <s v="Oketo"/>
    <s v="1199 Bushwick Avenue"/>
    <n v="11221"/>
    <x v="1"/>
    <s v="Bushwick"/>
    <n v="4068843"/>
    <n v="-7391577"/>
    <x v="0"/>
    <x v="65"/>
    <x v="1"/>
    <n v="0"/>
    <d v="2017-07-17T00:00:00"/>
    <n v="0.02"/>
    <n v="1"/>
    <n v="6.9"/>
    <x v="0"/>
    <s v="Ruidoso"/>
    <s v="No considerar"/>
    <x v="0"/>
  </r>
  <r>
    <n v="177606"/>
    <s v="SPACIOUS ALCOVE STUDIO/ JUNIOR ONE"/>
    <x v="5336"/>
    <s v="Kathrine"/>
    <s v="323 East 29th Street"/>
    <n v="10016"/>
    <x v="0"/>
    <s v="Kips Bay"/>
    <n v="4074112"/>
    <n v="-7397686"/>
    <x v="1"/>
    <x v="87"/>
    <x v="13"/>
    <n v="90"/>
    <d v="2019-06-23T00:00:00"/>
    <n v="0.95"/>
    <n v="1"/>
    <n v="5.6"/>
    <x v="0"/>
    <s v="Ruidoso"/>
    <s v="No considerar"/>
    <x v="0"/>
  </r>
  <r>
    <n v="2931595"/>
    <s v="Light filled SoHo walk-up"/>
    <x v="5337"/>
    <s v="James"/>
    <s v="57 Sullivan Street"/>
    <n v="10012"/>
    <x v="0"/>
    <s v="SoHo"/>
    <n v="407241"/>
    <n v="-740042"/>
    <x v="1"/>
    <x v="21"/>
    <x v="6"/>
    <n v="18"/>
    <d v="2019-06-30T00:00:00"/>
    <n v="1.83"/>
    <n v="1"/>
    <n v="5.6"/>
    <x v="0"/>
    <s v="Ruidoso"/>
    <s v="No considerar"/>
    <x v="0"/>
  </r>
  <r>
    <n v="221043"/>
    <s v="1 Bedroom in prime Flatiron"/>
    <x v="5338"/>
    <s v="Eziah"/>
    <s v="736 Broadway"/>
    <n v="10003"/>
    <x v="0"/>
    <s v="NoHo"/>
    <n v="4072956"/>
    <n v="-7399287"/>
    <x v="0"/>
    <x v="21"/>
    <x v="6"/>
    <n v="0"/>
    <d v="2018-05-31T00:00:00"/>
    <n v="0.04"/>
    <n v="1"/>
    <n v="5.6"/>
    <x v="0"/>
    <s v="Ruidoso"/>
    <s v="No considerar"/>
    <x v="0"/>
  </r>
  <r>
    <n v="4392996"/>
    <s v="Heart of Upper West Side 1BR"/>
    <x v="5339"/>
    <s v="Joe"/>
    <s v="206 West 83rd Street"/>
    <n v="10024"/>
    <x v="0"/>
    <s v="Upper West Side"/>
    <n v="4078568"/>
    <n v="-7397698"/>
    <x v="1"/>
    <x v="58"/>
    <x v="1"/>
    <n v="10"/>
    <d v="2016-09-23T00:00:00"/>
    <n v="0.19"/>
    <n v="1"/>
    <n v="5.6"/>
    <x v="0"/>
    <s v="Ruidoso"/>
    <s v="No considerar"/>
    <x v="0"/>
  </r>
  <r>
    <n v="176135"/>
    <s v="Cosy Sunny 1brm in Prospect Heights"/>
    <x v="5340"/>
    <s v="Jennifer"/>
    <s v="Downtown Brooklyn Nursing and Rehabilitation Center 520"/>
    <n v="11238"/>
    <x v="1"/>
    <s v="Crown Heights"/>
    <n v="4067505"/>
    <n v="-7395969"/>
    <x v="1"/>
    <x v="16"/>
    <x v="0"/>
    <n v="31"/>
    <d v="2018-10-23T00:00:00"/>
    <n v="0.32"/>
    <n v="1"/>
    <n v="6.9"/>
    <x v="0"/>
    <s v="Ruidoso"/>
    <s v="No considerar"/>
    <x v="0"/>
  </r>
  <r>
    <n v="4359718"/>
    <s v="Charming 2BD flt in Trendy Bushwick"/>
    <x v="5341"/>
    <s v="Treasure"/>
    <s v="1401 Hancock Street"/>
    <n v="11237"/>
    <x v="1"/>
    <s v="Bushwick"/>
    <n v="4069584"/>
    <n v="-7390794"/>
    <x v="1"/>
    <x v="9"/>
    <x v="0"/>
    <n v="122"/>
    <d v="2019-06-19T00:00:00"/>
    <n v="2.21"/>
    <n v="1"/>
    <n v="6.9"/>
    <x v="0"/>
    <s v="Ruidoso"/>
    <s v="No considerar"/>
    <x v="0"/>
  </r>
  <r>
    <n v="4756297"/>
    <s v="Perfect 1BD in Gramercy/Union Sq"/>
    <x v="5342"/>
    <s v="Ben"/>
    <s v="220 East 15th Street"/>
    <n v="10003"/>
    <x v="0"/>
    <s v="Gramercy"/>
    <n v="4073348"/>
    <n v="-7398562"/>
    <x v="1"/>
    <x v="27"/>
    <x v="6"/>
    <n v="3"/>
    <d v="2019-06-30T00:00:00"/>
    <n v="7.0000000000000007E-2"/>
    <n v="1"/>
    <n v="5.6"/>
    <x v="0"/>
    <s v="Ruidoso"/>
    <s v="No considerar"/>
    <x v="0"/>
  </r>
  <r>
    <n v="296844"/>
    <s v="HISTORIC WILLIAMSBURG, BKLYN #1"/>
    <x v="5343"/>
    <s v="Brady"/>
    <s v="221 North 7th Street"/>
    <n v="11211"/>
    <x v="1"/>
    <s v="Williamsburg"/>
    <n v="4071653"/>
    <n v="-7395554"/>
    <x v="0"/>
    <x v="86"/>
    <x v="0"/>
    <n v="24"/>
    <d v="2013-12-04T00:00:00"/>
    <n v="0.28000000000000003"/>
    <n v="1"/>
    <n v="6.9"/>
    <x v="0"/>
    <s v="Ruidoso"/>
    <s v="No considerar"/>
    <x v="0"/>
  </r>
  <r>
    <n v="706347"/>
    <s v="HISTORIC WILLIAMSBURG, BKLYN #2"/>
    <x v="5343"/>
    <s v="Brady"/>
    <s v="The Driggs 205"/>
    <n v="11211"/>
    <x v="1"/>
    <s v="Williamsburg"/>
    <n v="4071796"/>
    <n v="-7395439"/>
    <x v="0"/>
    <x v="178"/>
    <x v="0"/>
    <n v="2"/>
    <d v="2013-05-06T00:00:00"/>
    <n v="0.03"/>
    <n v="1"/>
    <n v="6.9"/>
    <x v="0"/>
    <s v="Ruidoso"/>
    <s v="No considerar"/>
    <x v="0"/>
  </r>
  <r>
    <n v="799319"/>
    <s v="Peaceful Garden Sanctuary best part of Brooklyn!"/>
    <x v="5344"/>
    <s v="Sarah"/>
    <s v="232 Adelphi Street"/>
    <n v="11205"/>
    <x v="1"/>
    <s v="Fort Greene"/>
    <n v="4069075"/>
    <n v="-7397192"/>
    <x v="1"/>
    <x v="186"/>
    <x v="2"/>
    <n v="154"/>
    <d v="2019-05-13T00:00:00"/>
    <n v="1.93"/>
    <n v="1"/>
    <n v="6.9"/>
    <x v="0"/>
    <s v="Ruidoso"/>
    <s v="No considerar"/>
    <x v="0"/>
  </r>
  <r>
    <n v="1456352"/>
    <s v="Monthly Rental or more than 30 days for 6 people"/>
    <x v="5345"/>
    <s v="Thomas"/>
    <s v="973 Columbus Avenue"/>
    <n v="10025"/>
    <x v="0"/>
    <s v="Upper West Side"/>
    <n v="4080028"/>
    <n v="-739618"/>
    <x v="1"/>
    <x v="50"/>
    <x v="65"/>
    <n v="132"/>
    <d v="2018-05-01T00:00:00"/>
    <n v="1.84"/>
    <n v="1"/>
    <n v="5.6"/>
    <x v="0"/>
    <s v="Ruidoso"/>
    <s v="No considerar"/>
    <x v="0"/>
  </r>
  <r>
    <n v="634353"/>
    <s v="Luxury 1Bed with Central Park Views"/>
    <x v="5346"/>
    <s v="Henry"/>
    <s v="Fiorello H. LaGuardia High School 100"/>
    <n v="10023"/>
    <x v="0"/>
    <s v="Upper West Side"/>
    <n v="4077428"/>
    <n v="-7398594"/>
    <x v="1"/>
    <x v="148"/>
    <x v="11"/>
    <n v="44"/>
    <d v="2015-09-28T00:00:00"/>
    <n v="0.53"/>
    <n v="2"/>
    <n v="5.8"/>
    <x v="0"/>
    <s v="Ruidoso"/>
    <s v="No considerar"/>
    <x v="0"/>
  </r>
  <r>
    <n v="5616298"/>
    <s v="Lux 2Bed/2.5Bath Central Park View!"/>
    <x v="5346"/>
    <s v="Henry"/>
    <s v="250 West 65th Street"/>
    <n v="10023"/>
    <x v="0"/>
    <s v="Upper West Side"/>
    <n v="407747"/>
    <n v="-7398708"/>
    <x v="1"/>
    <x v="144"/>
    <x v="11"/>
    <n v="9"/>
    <d v="2016-01-28T00:00:00"/>
    <n v="0.18"/>
    <n v="4"/>
    <n v="6.1"/>
    <x v="0"/>
    <s v="Ruidoso"/>
    <s v="No considerar"/>
    <x v="0"/>
  </r>
  <r>
    <n v="664047"/>
    <s v="Lux 2Bed/2.5Bath Central Park Views"/>
    <x v="5346"/>
    <s v="Henry"/>
    <s v="122 Amsterdam Avenue"/>
    <n v="10023"/>
    <x v="0"/>
    <s v="Upper West Side"/>
    <n v="4077516"/>
    <n v="-7398573"/>
    <x v="1"/>
    <x v="144"/>
    <x v="11"/>
    <n v="59"/>
    <d v="2016-01-28T00:00:00"/>
    <n v="0.71"/>
    <n v="4"/>
    <n v="6.1"/>
    <x v="0"/>
    <s v="Ruidoso"/>
    <s v="No considerar"/>
    <x v="0"/>
  </r>
  <r>
    <n v="6560257"/>
    <s v="Luxury 1-Bedroom King Suite with Central Park View"/>
    <x v="5346"/>
    <s v="Henry"/>
    <s v="96th Street Central Park West"/>
    <n v="10025"/>
    <x v="0"/>
    <s v="Upper West Side"/>
    <n v="4079222"/>
    <n v="-7396445"/>
    <x v="1"/>
    <x v="113"/>
    <x v="11"/>
    <n v="27"/>
    <d v="2017-05-04T00:00:00"/>
    <n v="0.56999999999999995"/>
    <n v="2"/>
    <n v="5.8"/>
    <x v="0"/>
    <s v="Ruidoso"/>
    <s v="No considerar"/>
    <x v="0"/>
  </r>
  <r>
    <n v="1146653"/>
    <s v="Luxury 1 Bedroom Central Park Views"/>
    <x v="5346"/>
    <s v="Henry"/>
    <s v="Crenshaw Christian Center East 1"/>
    <n v="10025"/>
    <x v="0"/>
    <s v="Upper West Side"/>
    <n v="4079208"/>
    <n v="-7396482"/>
    <x v="1"/>
    <x v="113"/>
    <x v="11"/>
    <n v="24"/>
    <d v="2016-01-27T00:00:00"/>
    <n v="0.33"/>
    <n v="2"/>
    <n v="5.8"/>
    <x v="0"/>
    <s v="Ruidoso"/>
    <s v="No considerar"/>
    <x v="0"/>
  </r>
  <r>
    <n v="174966"/>
    <s v="Luxury 2Bed/2.5Bath Central Park View"/>
    <x v="5346"/>
    <s v="Henry"/>
    <s v="6 West 63rd Street"/>
    <n v="10069"/>
    <x v="0"/>
    <s v="Upper West Side"/>
    <n v="407735"/>
    <n v="-7398697"/>
    <x v="1"/>
    <x v="144"/>
    <x v="11"/>
    <n v="30"/>
    <d v="2018-05-05T00:00:00"/>
    <n v="0.33"/>
    <n v="4"/>
    <n v="6.1"/>
    <x v="0"/>
    <s v="Ruidoso"/>
    <s v="No considerar"/>
    <x v="0"/>
  </r>
  <r>
    <n v="5649623"/>
    <s v="Lux 2Bed/2Bath Central Park Views!"/>
    <x v="5346"/>
    <s v="Henry"/>
    <s v="5 West 63rd Street"/>
    <n v="10069"/>
    <x v="0"/>
    <s v="Upper West Side"/>
    <n v="4077306"/>
    <n v="-7398637"/>
    <x v="1"/>
    <x v="144"/>
    <x v="11"/>
    <n v="9"/>
    <d v="2015-10-19T00:00:00"/>
    <n v="0.17"/>
    <n v="4"/>
    <n v="6.1"/>
    <x v="0"/>
    <s v="Ruidoso"/>
    <s v="No considerar"/>
    <x v="0"/>
  </r>
  <r>
    <n v="1127040"/>
    <s v="spacious PARK SLOPE room available "/>
    <x v="5347"/>
    <s v="Leah"/>
    <s v="374 10th Street"/>
    <n v="11215"/>
    <x v="1"/>
    <s v="South Slope"/>
    <n v="4066842"/>
    <n v="-7398659"/>
    <x v="0"/>
    <x v="65"/>
    <x v="15"/>
    <n v="0"/>
    <d v="2016-05-07T00:00:00"/>
    <n v="0.28999999999999998"/>
    <n v="1"/>
    <n v="6.9"/>
    <x v="0"/>
    <s v="Ruidoso"/>
    <s v="Dentro del presupuesto"/>
    <x v="0"/>
  </r>
  <r>
    <n v="6385547"/>
    <s v="3 Bedroom Greenpoint Townhouse"/>
    <x v="5348"/>
    <s v="Dorothy"/>
    <s v="121 Jewel Street"/>
    <n v="11222"/>
    <x v="1"/>
    <s v="Greenpoint"/>
    <n v="4072833"/>
    <n v="-7394781"/>
    <x v="1"/>
    <x v="40"/>
    <x v="0"/>
    <n v="15"/>
    <d v="2015-09-14T00:00:00"/>
    <n v="0.3"/>
    <n v="1"/>
    <n v="7"/>
    <x v="0"/>
    <s v="Ruidoso"/>
    <s v="No considerar"/>
    <x v="0"/>
  </r>
  <r>
    <n v="629774"/>
    <s v="East Village perch!"/>
    <x v="5349"/>
    <s v="Zachary"/>
    <s v="315 East 12th Street"/>
    <n v="10003"/>
    <x v="0"/>
    <s v="East Village"/>
    <n v="4073082"/>
    <n v="-7398502"/>
    <x v="1"/>
    <x v="91"/>
    <x v="1"/>
    <n v="17"/>
    <d v="2015-10-13T00:00:00"/>
    <n v="0.2"/>
    <n v="1"/>
    <n v="5.6"/>
    <x v="0"/>
    <s v="Ruidoso"/>
    <s v="No considerar"/>
    <x v="0"/>
  </r>
  <r>
    <n v="174527"/>
    <s v="Cozy private family home in Bushwick"/>
    <x v="5350"/>
    <s v="Kris"/>
    <s v="Citi Bike Grove Street"/>
    <n v="11221"/>
    <x v="1"/>
    <s v="Bushwick"/>
    <n v="4069055"/>
    <n v="-7392357"/>
    <x v="1"/>
    <x v="5"/>
    <x v="6"/>
    <n v="11"/>
    <d v="2018-10-28T00:00:00"/>
    <n v="0.46"/>
    <n v="1"/>
    <n v="6.9"/>
    <x v="0"/>
    <s v="Ruidoso"/>
    <s v="No considerar"/>
    <x v="0"/>
  </r>
  <r>
    <n v="1048190"/>
    <s v="Huge Sunny Loft w Patio + Charm"/>
    <x v="5351"/>
    <s v="Elise"/>
    <s v="310 Greene Avenue"/>
    <n v="11238"/>
    <x v="1"/>
    <s v="Bedford-Stuyvesant"/>
    <n v="4068753"/>
    <n v="-7395851"/>
    <x v="1"/>
    <x v="9"/>
    <x v="11"/>
    <n v="26"/>
    <d v="2019-05-20T00:00:00"/>
    <n v="0.38"/>
    <n v="1"/>
    <n v="6.9"/>
    <x v="0"/>
    <s v="Ruidoso"/>
    <s v="No considerar"/>
    <x v="0"/>
  </r>
  <r>
    <n v="6519873"/>
    <s v="Houseboat in the Rockaways"/>
    <x v="5352"/>
    <s v="Ambrose And Florence"/>
    <s v="58-14 Beach Channel Drive"/>
    <n v="11692"/>
    <x v="2"/>
    <s v="Arverne"/>
    <n v="4059428"/>
    <n v="-7378855"/>
    <x v="1"/>
    <x v="61"/>
    <x v="1"/>
    <n v="26"/>
    <d v="2019-06-28T00:00:00"/>
    <n v="0.53"/>
    <n v="5"/>
    <n v="6.24"/>
    <x v="0"/>
    <s v="Ruidoso"/>
    <s v="No considerar"/>
    <x v="0"/>
  </r>
  <r>
    <n v="173742"/>
    <s v="Elegant 2-BR duplex, Union Square"/>
    <x v="5353"/>
    <s v="Donna"/>
    <s v="231 East 17th Street"/>
    <n v="10003"/>
    <x v="0"/>
    <s v="Gramercy"/>
    <n v="4073476"/>
    <n v="-7398452"/>
    <x v="1"/>
    <x v="113"/>
    <x v="6"/>
    <n v="105"/>
    <d v="2019-06-23T00:00:00"/>
    <n v="1.1299999999999999"/>
    <n v="1"/>
    <n v="5.7"/>
    <x v="0"/>
    <s v="Ruidoso"/>
    <s v="No considerar"/>
    <x v="0"/>
  </r>
  <r>
    <n v="4127524"/>
    <s v="Entire 1BD Apt in Long Island City!"/>
    <x v="5354"/>
    <s v="Leora"/>
    <s v="11th Street Long Island City"/>
    <n v="11101"/>
    <x v="2"/>
    <s v="Long Island City"/>
    <n v="4074264"/>
    <n v="-7395122"/>
    <x v="1"/>
    <x v="17"/>
    <x v="1"/>
    <n v="2"/>
    <d v="2015-12-01T00:00:00"/>
    <n v="0.04"/>
    <n v="5"/>
    <n v="6.24"/>
    <x v="0"/>
    <s v="Ruidoso"/>
    <s v="No considerar"/>
    <x v="0"/>
  </r>
  <r>
    <n v="173151"/>
    <s v="spacious studio"/>
    <x v="5355"/>
    <s v="Jane"/>
    <s v="61 Milton Street"/>
    <n v="11222"/>
    <x v="1"/>
    <s v="Greenpoint"/>
    <n v="4072901"/>
    <n v="-7395812"/>
    <x v="0"/>
    <x v="204"/>
    <x v="0"/>
    <n v="241"/>
    <d v="2019-06-24T00:00:00"/>
    <n v="2.4900000000000002"/>
    <n v="1"/>
    <n v="6.9"/>
    <x v="0"/>
    <s v="Ruidoso"/>
    <s v="No considerar"/>
    <x v="0"/>
  </r>
  <r>
    <n v="173072"/>
    <s v="Cozy Pre-War Harlem Apartment"/>
    <x v="5356"/>
    <s v="Lewis"/>
    <s v="235 Saint Nicholas Avenue"/>
    <n v="10027"/>
    <x v="0"/>
    <s v="Harlem"/>
    <n v="4080827"/>
    <n v="-7395329"/>
    <x v="2"/>
    <x v="66"/>
    <x v="0"/>
    <n v="168"/>
    <d v="2019-07-06T00:00:00"/>
    <n v="4.5999999999999996"/>
    <n v="1"/>
    <n v="5.6"/>
    <x v="0"/>
    <s v="Ruidoso"/>
    <s v="No considerar"/>
    <x v="0"/>
  </r>
  <r>
    <n v="1026565"/>
    <s v="Peaceful Park Slope near subways"/>
    <x v="5357"/>
    <s v="Meredith"/>
    <s v="201 5th Avenue"/>
    <n v="11217"/>
    <x v="1"/>
    <s v="Park Slope"/>
    <n v="4067651"/>
    <n v="-7398007"/>
    <x v="1"/>
    <x v="0"/>
    <x v="6"/>
    <n v="45"/>
    <d v="2017-06-19T00:00:00"/>
    <n v="0.66"/>
    <n v="1"/>
    <n v="6.9"/>
    <x v="0"/>
    <s v="Ruidoso"/>
    <s v="No considerar"/>
    <x v="0"/>
  </r>
  <r>
    <n v="2181941"/>
    <s v="Beautiful Apartment On Stivers Row"/>
    <x v="5358"/>
    <s v="Phyllis"/>
    <s v="205 West 135th Street"/>
    <n v="10030"/>
    <x v="0"/>
    <s v="Harlem"/>
    <n v="4081562"/>
    <n v="-7394426"/>
    <x v="1"/>
    <x v="135"/>
    <x v="0"/>
    <n v="22"/>
    <d v="2019-06-04T00:00:00"/>
    <n v="0.34"/>
    <n v="1"/>
    <n v="5.6"/>
    <x v="0"/>
    <s v="Ruidoso"/>
    <s v="No considerar"/>
    <x v="0"/>
  </r>
  <r>
    <n v="1474980"/>
    <s v="Be my Guest! Cozy East Village apt!"/>
    <x v="5359"/>
    <s v="Karen"/>
    <s v="El Jardin del Paraiso East 4th Street"/>
    <n v="10009"/>
    <x v="0"/>
    <s v="East Village"/>
    <n v="4072247"/>
    <n v="-7397947"/>
    <x v="0"/>
    <x v="72"/>
    <x v="27"/>
    <n v="11"/>
    <d v="2019-06-29T00:00:00"/>
    <n v="0.16"/>
    <n v="1"/>
    <n v="5.6"/>
    <x v="0"/>
    <s v="Ruidoso"/>
    <s v="No considerar"/>
    <x v="0"/>
  </r>
  <r>
    <n v="430427"/>
    <s v="Very clean, quiet bedroom available"/>
    <x v="5360"/>
    <s v="Elaine"/>
    <s v="2036 Amsterdam Avenue"/>
    <n v="10032"/>
    <x v="0"/>
    <s v="Washington Heights"/>
    <n v="4083559"/>
    <n v="-7394095"/>
    <x v="0"/>
    <x v="28"/>
    <x v="6"/>
    <n v="13"/>
    <d v="2017-01-31T00:00:00"/>
    <n v="0.15"/>
    <n v="1"/>
    <n v="5.6"/>
    <x v="0"/>
    <s v="Ruidoso"/>
    <s v="No considerar"/>
    <x v="0"/>
  </r>
  <r>
    <n v="6014926"/>
    <s v="Charming Stylish E. Village Studio"/>
    <x v="5361"/>
    <s v="Ike"/>
    <s v="340 East 6th Street"/>
    <n v="10003"/>
    <x v="0"/>
    <s v="East Village"/>
    <n v="4072646"/>
    <n v="-7398685"/>
    <x v="1"/>
    <x v="48"/>
    <x v="7"/>
    <n v="59"/>
    <d v="2019-06-23T00:00:00"/>
    <n v="1.17"/>
    <n v="1"/>
    <n v="5.6"/>
    <x v="0"/>
    <s v="Ruidoso"/>
    <s v="No considerar"/>
    <x v="0"/>
  </r>
  <r>
    <n v="4430645"/>
    <s v="Brooklyn Townhouse Duplex"/>
    <x v="5362"/>
    <s v="Nina"/>
    <s v="473 Greene Avenue"/>
    <n v="11216"/>
    <x v="1"/>
    <s v="Bedford-Stuyvesant"/>
    <n v="4068858"/>
    <n v="-7395225"/>
    <x v="1"/>
    <x v="17"/>
    <x v="7"/>
    <n v="0"/>
    <d v="2019-06-22T00:00:00"/>
    <n v="0.04"/>
    <n v="1"/>
    <n v="6.9"/>
    <x v="0"/>
    <s v="Ruidoso"/>
    <s v="No considerar"/>
    <x v="0"/>
  </r>
  <r>
    <n v="6491278"/>
    <s v="Cozy home in Williamsburg!"/>
    <x v="5363"/>
    <s v="Souheil"/>
    <s v="321 Leonard Street"/>
    <n v="11211"/>
    <x v="1"/>
    <s v="Williamsburg"/>
    <n v="4071515"/>
    <n v="-7394798"/>
    <x v="1"/>
    <x v="6"/>
    <x v="7"/>
    <n v="15"/>
    <d v="2018-12-16T00:00:00"/>
    <n v="0.3"/>
    <n v="1"/>
    <n v="6.9"/>
    <x v="0"/>
    <s v="Ruidoso"/>
    <s v="No considerar"/>
    <x v="0"/>
  </r>
  <r>
    <n v="466277"/>
    <s v="W'burg 2 bedroom w/ yard &amp; laundry, 5 mins to L"/>
    <x v="5364"/>
    <s v="Ryan"/>
    <s v="646 Grand Street"/>
    <n v="11206"/>
    <x v="1"/>
    <s v="Williamsburg"/>
    <n v="407111"/>
    <n v="-7394643"/>
    <x v="1"/>
    <x v="161"/>
    <x v="0"/>
    <n v="108"/>
    <d v="2019-07-02T00:00:00"/>
    <n v="1.25"/>
    <n v="1"/>
    <n v="6.9"/>
    <x v="0"/>
    <s v="Ruidoso"/>
    <s v="No considerar"/>
    <x v="0"/>
  </r>
  <r>
    <n v="226021"/>
    <s v="Sunny 2 bedroom Williamsburg Duplex w/ 3 beds"/>
    <x v="5364"/>
    <s v="Ryan"/>
    <s v="666 Grand Street"/>
    <n v="11206"/>
    <x v="1"/>
    <s v="Williamsburg"/>
    <n v="4071126"/>
    <n v="-7394576"/>
    <x v="1"/>
    <x v="122"/>
    <x v="0"/>
    <n v="116"/>
    <d v="2019-06-30T00:00:00"/>
    <n v="1.23"/>
    <n v="1"/>
    <n v="6.9"/>
    <x v="0"/>
    <s v="Ruidoso"/>
    <s v="No considerar"/>
    <x v="0"/>
  </r>
  <r>
    <n v="289703"/>
    <s v="Beautiful SoHo Luxury Apartment"/>
    <x v="5365"/>
    <s v="Geoff"/>
    <s v="109 Prince Street"/>
    <n v="10012"/>
    <x v="0"/>
    <s v="SoHo"/>
    <n v="407253"/>
    <n v="-7399916"/>
    <x v="1"/>
    <x v="54"/>
    <x v="2"/>
    <n v="8"/>
    <d v="2016-11-26T00:00:00"/>
    <n v="0.11"/>
    <n v="1"/>
    <n v="5.6"/>
    <x v="0"/>
    <s v="Ruidoso"/>
    <s v="No considerar"/>
    <x v="0"/>
  </r>
  <r>
    <n v="6104951"/>
    <s v="2 Bed/2 Bath - Driveway &amp; Backyard!"/>
    <x v="5366"/>
    <s v="Rajesh"/>
    <s v="2901 Tilden Avenue"/>
    <n v="11226"/>
    <x v="1"/>
    <s v="East Flatbush"/>
    <n v="4064685"/>
    <s v="-73.95"/>
    <x v="1"/>
    <x v="36"/>
    <x v="11"/>
    <n v="1"/>
    <d v="2015-08-25T00:00:00"/>
    <n v="0.02"/>
    <n v="1"/>
    <n v="6.9"/>
    <x v="0"/>
    <s v="Ruidoso"/>
    <s v="No considerar"/>
    <x v="0"/>
  </r>
  <r>
    <n v="170420"/>
    <s v="The Happy home!"/>
    <x v="5367"/>
    <s v="Lena"/>
    <s v="2148 2nd Avenue"/>
    <n v="10029"/>
    <x v="0"/>
    <s v="East Harlem"/>
    <n v="407932"/>
    <n v="-7394007"/>
    <x v="1"/>
    <x v="64"/>
    <x v="6"/>
    <n v="15"/>
    <d v="2016-02-15T00:00:00"/>
    <n v="0.16"/>
    <n v="1"/>
    <n v="5.6"/>
    <x v="0"/>
    <s v="Ruidoso"/>
    <s v="No considerar"/>
    <x v="0"/>
  </r>
  <r>
    <n v="4796255"/>
    <s v="Pvt room in 2br/1bath, Crown Hghts"/>
    <x v="5368"/>
    <s v="Farai"/>
    <s v="293 Montgomery Street"/>
    <n v="11225"/>
    <x v="1"/>
    <s v="Crown Heights"/>
    <n v="4066596"/>
    <n v="-739549"/>
    <x v="0"/>
    <x v="19"/>
    <x v="0"/>
    <n v="3"/>
    <d v="2018-10-08T00:00:00"/>
    <n v="0.08"/>
    <n v="1"/>
    <n v="6.9"/>
    <x v="0"/>
    <s v="Ruidoso"/>
    <s v="No considerar"/>
    <x v="0"/>
  </r>
  <r>
    <n v="3800549"/>
    <s v="Williamsburg Studio"/>
    <x v="5369"/>
    <s v="Jonathan"/>
    <s v="117 North 4th Street"/>
    <n v="11249"/>
    <x v="1"/>
    <s v="Williamsburg"/>
    <n v="4071694"/>
    <n v="-7396017"/>
    <x v="1"/>
    <x v="0"/>
    <x v="18"/>
    <n v="1"/>
    <d v="2015-04-30T00:00:00"/>
    <n v="0.02"/>
    <n v="1"/>
    <n v="6.9"/>
    <x v="0"/>
    <s v="Ruidoso"/>
    <s v="No considerar"/>
    <x v="0"/>
  </r>
  <r>
    <n v="1264663"/>
    <s v="Prospect Park Apt With Terrace"/>
    <x v="5370"/>
    <s v="Adero"/>
    <s v="53 Midwood Street"/>
    <n v="11225"/>
    <x v="1"/>
    <s v="Prospect-Lefferts Gardens"/>
    <n v="4065994"/>
    <n v="-7395892"/>
    <x v="1"/>
    <x v="91"/>
    <x v="2"/>
    <n v="0"/>
    <d v="2015-09-01T00:00:00"/>
    <n v="0.15"/>
    <n v="1"/>
    <n v="7"/>
    <x v="0"/>
    <s v="Ruidoso"/>
    <s v="No considerar"/>
    <x v="0"/>
  </r>
  <r>
    <n v="2519255"/>
    <s v="Beautiful Brooklyn Room"/>
    <x v="5371"/>
    <s v="Brenna"/>
    <s v="192 Knickerbocker Avenue"/>
    <n v="11237"/>
    <x v="1"/>
    <s v="Bushwick"/>
    <n v="4070365"/>
    <n v="-7392711"/>
    <x v="0"/>
    <x v="24"/>
    <x v="1"/>
    <n v="1"/>
    <d v="2014-04-11T00:00:00"/>
    <n v="0.02"/>
    <n v="1"/>
    <n v="6.9"/>
    <x v="0"/>
    <s v="Ruidoso"/>
    <s v="No considerar"/>
    <x v="0"/>
  </r>
  <r>
    <n v="587698"/>
    <s v="Very close to Downtown Awesome Room"/>
    <x v="5372"/>
    <s v="Jeffrey"/>
    <s v="1868 East 2nd Street"/>
    <n v="11223"/>
    <x v="1"/>
    <s v="Gravesend"/>
    <n v="4060399"/>
    <n v="-7397092"/>
    <x v="0"/>
    <x v="50"/>
    <x v="1"/>
    <n v="61"/>
    <d v="2019-07-06T00:00:00"/>
    <n v="0.81"/>
    <n v="1"/>
    <n v="6.9"/>
    <x v="0"/>
    <s v="Ruidoso"/>
    <s v="No considerar"/>
    <x v="0"/>
  </r>
  <r>
    <n v="169483"/>
    <s v="Very close to Downtown Awesome Private Apartment"/>
    <x v="5372"/>
    <s v="Jeffrey"/>
    <s v="1852 East 2nd Street"/>
    <n v="11223"/>
    <x v="1"/>
    <s v="Gravesend"/>
    <n v="4060452"/>
    <n v="-7397103"/>
    <x v="1"/>
    <x v="189"/>
    <x v="7"/>
    <n v="0"/>
    <d v="2019-03-10T00:00:00"/>
    <n v="0.57999999999999996"/>
    <n v="1"/>
    <n v="6.9"/>
    <x v="0"/>
    <s v="Ruidoso"/>
    <s v="No considerar"/>
    <x v="0"/>
  </r>
  <r>
    <n v="3696043"/>
    <s v="Weeklong Discounted Bklyn Apt by Train &amp; Near Dwtn"/>
    <x v="5373"/>
    <s v="Kevin"/>
    <s v="Eastern Parkway Service Road Brooklyn"/>
    <n v="11212"/>
    <x v="1"/>
    <s v="Brownsville"/>
    <n v="4066827"/>
    <n v="-7392509"/>
    <x v="1"/>
    <x v="3"/>
    <x v="1"/>
    <n v="135"/>
    <d v="2019-07-01T00:00:00"/>
    <n v="2.27"/>
    <n v="1"/>
    <n v="6.9"/>
    <x v="0"/>
    <s v="Ruidoso"/>
    <s v="No considerar"/>
    <x v="0"/>
  </r>
  <r>
    <n v="169306"/>
    <s v=" Affordable &amp; Cozy "/>
    <x v="5374"/>
    <s v="Vanessa"/>
    <s v="57 West 182nd Street"/>
    <n v="10453"/>
    <x v="3"/>
    <s v="University Heights"/>
    <n v="4085811"/>
    <n v="-7390675"/>
    <x v="0"/>
    <x v="71"/>
    <x v="3"/>
    <n v="117"/>
    <d v="2019-05-21T00:00:00"/>
    <n v="1.21"/>
    <n v="5"/>
    <n v="7.84"/>
    <x v="0"/>
    <s v="Ruidoso"/>
    <s v="Dentro del presupuesto"/>
    <x v="1"/>
  </r>
  <r>
    <n v="169152"/>
    <s v="Warehouse Loft with Garden view"/>
    <x v="5375"/>
    <s v="Julia"/>
    <s v="1225 Bedford Avenue"/>
    <n v="11216"/>
    <x v="1"/>
    <s v="Bedford-Stuyvesant"/>
    <n v="4068131"/>
    <n v="-7395332"/>
    <x v="1"/>
    <x v="3"/>
    <x v="6"/>
    <n v="87"/>
    <d v="2017-04-18T00:00:00"/>
    <n v="1.0900000000000001"/>
    <n v="1"/>
    <n v="6.9"/>
    <x v="0"/>
    <s v="Ruidoso"/>
    <s v="No considerar"/>
    <x v="0"/>
  </r>
  <r>
    <n v="169002"/>
    <s v="Modern Space in Charming Pre-war"/>
    <x v="5376"/>
    <s v="Alec"/>
    <s v="500 West 143rd Street"/>
    <n v="10031"/>
    <x v="0"/>
    <s v="Harlem"/>
    <n v="4082411"/>
    <n v="-7394934"/>
    <x v="0"/>
    <x v="70"/>
    <x v="6"/>
    <n v="41"/>
    <d v="2019-06-16T00:00:00"/>
    <n v="0.43"/>
    <n v="1"/>
    <n v="5.6"/>
    <x v="0"/>
    <s v="Ruidoso"/>
    <s v="No considerar"/>
    <x v="0"/>
  </r>
  <r>
    <n v="171776"/>
    <s v="Gorgeous 1 bdrm in huge duplex!"/>
    <x v="5377"/>
    <s v="Benton"/>
    <s v="1 West 118th Street"/>
    <n v="10026"/>
    <x v="0"/>
    <s v="Harlem"/>
    <n v="4080224"/>
    <n v="-7394558"/>
    <x v="0"/>
    <x v="30"/>
    <x v="6"/>
    <n v="17"/>
    <d v="2015-10-01T00:00:00"/>
    <n v="0.18"/>
    <n v="1"/>
    <n v="5.6"/>
    <x v="0"/>
    <s v="Ruidoso"/>
    <s v="No considerar"/>
    <x v="0"/>
  </r>
  <r>
    <n v="168546"/>
    <s v="Spacious Duplex in Brownstone!"/>
    <x v="5377"/>
    <s v="Benton"/>
    <s v="11 East 117th Street"/>
    <n v="10035"/>
    <x v="0"/>
    <s v="East Harlem"/>
    <n v="4080113"/>
    <n v="-7394503"/>
    <x v="1"/>
    <x v="21"/>
    <x v="6"/>
    <n v="11"/>
    <d v="2016-01-02T00:00:00"/>
    <n v="0.12"/>
    <n v="1"/>
    <n v="5.6"/>
    <x v="0"/>
    <s v="Ruidoso"/>
    <s v="No considerar"/>
    <x v="0"/>
  </r>
  <r>
    <n v="168084"/>
    <s v="Light-filled East Village Delight"/>
    <x v="5378"/>
    <s v="Chris"/>
    <s v="631 East 9th Street"/>
    <n v="10009"/>
    <x v="0"/>
    <s v="East Village"/>
    <n v="4072578"/>
    <n v="-7397879"/>
    <x v="1"/>
    <x v="98"/>
    <x v="0"/>
    <n v="147"/>
    <d v="2019-06-30T00:00:00"/>
    <n v="1.6"/>
    <n v="1"/>
    <n v="5.6"/>
    <x v="0"/>
    <s v="Ruidoso"/>
    <s v="No considerar"/>
    <x v="0"/>
  </r>
  <r>
    <n v="2054899"/>
    <s v="Sunny Apartment in West Village"/>
    <x v="5379"/>
    <s v="Seb"/>
    <s v="110 Barrow Street"/>
    <n v="10014"/>
    <x v="0"/>
    <s v="West Village"/>
    <n v="4073187"/>
    <n v="-7400865"/>
    <x v="1"/>
    <x v="113"/>
    <x v="0"/>
    <n v="0"/>
    <d v="2018-10-08T00:00:00"/>
    <n v="0.06"/>
    <n v="2"/>
    <n v="5.8"/>
    <x v="0"/>
    <s v="Ruidoso"/>
    <s v="No considerar"/>
    <x v="0"/>
  </r>
  <r>
    <n v="213330"/>
    <s v="RARE Penthouse Oasis featured on DesignSponge"/>
    <x v="5380"/>
    <s v="Nader"/>
    <s v="Essex Street &amp; Grand Street Essex Street"/>
    <n v="10002"/>
    <x v="0"/>
    <s v="Lower East Side"/>
    <n v="4071712"/>
    <n v="-7398898"/>
    <x v="0"/>
    <x v="17"/>
    <x v="11"/>
    <n v="25"/>
    <d v="2018-08-29T00:00:00"/>
    <n v="0.49"/>
    <n v="1"/>
    <n v="5.6"/>
    <x v="0"/>
    <s v="Ruidoso"/>
    <s v="No considerar"/>
    <x v="0"/>
  </r>
  <r>
    <n v="167017"/>
    <s v="Gorgeous Duplex + Garden"/>
    <x v="5381"/>
    <s v="Adam"/>
    <s v="665 Degraw Street"/>
    <n v="11217"/>
    <x v="1"/>
    <s v="Park Slope"/>
    <n v="4067853"/>
    <n v="-7398089"/>
    <x v="1"/>
    <x v="169"/>
    <x v="2"/>
    <n v="2"/>
    <d v="2014-08-31T00:00:00"/>
    <n v="0.03"/>
    <n v="1"/>
    <n v="6.9"/>
    <x v="0"/>
    <s v="Ruidoso"/>
    <s v="No considerar"/>
    <x v="0"/>
  </r>
  <r>
    <n v="166983"/>
    <s v="3 BR, Beautiful Brooklyn Duplex"/>
    <x v="5382"/>
    <s v="Jilly"/>
    <s v="291 Union Street"/>
    <n v="11231"/>
    <x v="1"/>
    <s v="Carroll Gardens"/>
    <n v="4068252"/>
    <n v="-7399619"/>
    <x v="1"/>
    <x v="40"/>
    <x v="2"/>
    <n v="6"/>
    <d v="2015-08-08T00:00:00"/>
    <n v="0.06"/>
    <n v="1"/>
    <n v="7"/>
    <x v="0"/>
    <s v="Ruidoso"/>
    <s v="No considerar"/>
    <x v="0"/>
  </r>
  <r>
    <n v="166541"/>
    <s v="Spacious Quiet rm - 20mins to Midtown"/>
    <x v="5383"/>
    <s v="Yvette"/>
    <s v="88 Haven Avenue"/>
    <n v="10032"/>
    <x v="0"/>
    <s v="Washington Heights"/>
    <n v="4084468"/>
    <n v="-7394303"/>
    <x v="0"/>
    <x v="3"/>
    <x v="6"/>
    <n v="34"/>
    <d v="2019-06-15T00:00:00"/>
    <n v="0.35"/>
    <n v="1"/>
    <n v="5.6"/>
    <x v="0"/>
    <s v="Ruidoso"/>
    <s v="No considerar"/>
    <x v="0"/>
  </r>
  <r>
    <n v="442649"/>
    <s v="Lovely Chelsea 1 Bedroom"/>
    <x v="5384"/>
    <s v="Rachel"/>
    <s v="330 West 23rd Street"/>
    <n v="10011"/>
    <x v="0"/>
    <s v="Chelsea"/>
    <n v="4074572"/>
    <n v="-7399965"/>
    <x v="1"/>
    <x v="0"/>
    <x v="9"/>
    <n v="10"/>
    <d v="2018-08-22T00:00:00"/>
    <n v="0.11"/>
    <n v="1"/>
    <n v="5.6"/>
    <x v="0"/>
    <s v="Ruidoso"/>
    <s v="No considerar"/>
    <x v="0"/>
  </r>
  <r>
    <n v="166172"/>
    <s v="LG Private Room/Family Friendly"/>
    <x v="5385"/>
    <s v="Wanda"/>
    <s v="134 Irving Avenue"/>
    <n v="11237"/>
    <x v="1"/>
    <s v="Bushwick"/>
    <n v="4070283"/>
    <n v="-7392131"/>
    <x v="0"/>
    <x v="86"/>
    <x v="0"/>
    <n v="480"/>
    <d v="2019-07-07T00:00:00"/>
    <n v="6.7"/>
    <n v="1"/>
    <n v="6.9"/>
    <x v="0"/>
    <s v="Ruidoso"/>
    <s v="No considerar"/>
    <x v="0"/>
  </r>
  <r>
    <n v="166006"/>
    <s v="Nice Manhattan Apt Near Central Park and Subway"/>
    <x v="5386"/>
    <s v="Giancarlo"/>
    <s v="Telephone Building 193"/>
    <n v="10025"/>
    <x v="0"/>
    <s v="Upper West Side"/>
    <n v="4080006"/>
    <n v="-7396049"/>
    <x v="1"/>
    <x v="6"/>
    <x v="20"/>
    <n v="188"/>
    <d v="2018-08-23T00:00:00"/>
    <n v="1.94"/>
    <n v="1"/>
    <n v="5.6"/>
    <x v="0"/>
    <s v="Ruidoso"/>
    <s v="No considerar"/>
    <x v="0"/>
  </r>
  <r>
    <n v="167482"/>
    <s v="Charming upper west side apartment"/>
    <x v="5387"/>
    <s v="Barbara"/>
    <s v="Sherman Square Studios 160"/>
    <n v="10023"/>
    <x v="0"/>
    <s v="Upper West Side"/>
    <n v="4077886"/>
    <n v="-7398042"/>
    <x v="1"/>
    <x v="115"/>
    <x v="6"/>
    <n v="129"/>
    <d v="2019-06-07T00:00:00"/>
    <n v="1.33"/>
    <n v="1"/>
    <n v="5.6"/>
    <x v="0"/>
    <s v="Ruidoso"/>
    <s v="No considerar"/>
    <x v="0"/>
  </r>
  <r>
    <n v="165080"/>
    <s v="Amazing Brownstone in Best Brooklyn"/>
    <x v="5388"/>
    <s v="Smadar"/>
    <s v="376 Union Street"/>
    <n v="11231"/>
    <x v="1"/>
    <s v="Carroll Gardens"/>
    <n v="406809"/>
    <n v="-7399233"/>
    <x v="1"/>
    <x v="152"/>
    <x v="7"/>
    <n v="7"/>
    <d v="2018-08-29T00:00:00"/>
    <n v="7.0000000000000007E-2"/>
    <n v="1"/>
    <n v="7"/>
    <x v="0"/>
    <s v="Ruidoso"/>
    <s v="No considerar"/>
    <x v="0"/>
  </r>
  <r>
    <n v="299078"/>
    <s v="Charming 1BD in SoHo"/>
    <x v="5389"/>
    <s v="L"/>
    <s v="191 Spring Street"/>
    <n v="10012"/>
    <x v="0"/>
    <s v="SoHo"/>
    <n v="4072509"/>
    <n v="-7400304"/>
    <x v="1"/>
    <x v="21"/>
    <x v="2"/>
    <n v="152"/>
    <d v="2019-06-23T00:00:00"/>
    <n v="1.69"/>
    <n v="1"/>
    <n v="5.6"/>
    <x v="0"/>
    <s v="Ruidoso"/>
    <s v="No considerar"/>
    <x v="0"/>
  </r>
  <r>
    <n v="525388"/>
    <s v="Greenpoint gypset retreat"/>
    <x v="5390"/>
    <s v="Jenna"/>
    <s v="150 Kent Street"/>
    <n v="11222"/>
    <x v="1"/>
    <s v="Greenpoint"/>
    <n v="4073067"/>
    <n v="-73955"/>
    <x v="1"/>
    <x v="17"/>
    <x v="7"/>
    <n v="20"/>
    <d v="2019-06-23T00:00:00"/>
    <n v="0.24"/>
    <n v="1"/>
    <n v="6.9"/>
    <x v="0"/>
    <s v="Ruidoso"/>
    <s v="No considerar"/>
    <x v="0"/>
  </r>
  <r>
    <n v="2467879"/>
    <s v="Great, cozy room in Williamsburg!"/>
    <x v="5391"/>
    <s v="Cristina"/>
    <s v="107 North 6th Street"/>
    <n v="11249"/>
    <x v="1"/>
    <s v="Williamsburg"/>
    <n v="4071841"/>
    <n v="-7395992"/>
    <x v="0"/>
    <x v="11"/>
    <x v="1"/>
    <n v="2"/>
    <d v="2015-04-30T00:00:00"/>
    <n v="0.03"/>
    <n v="1"/>
    <n v="6.9"/>
    <x v="0"/>
    <s v="Ruidoso"/>
    <s v="No considerar"/>
    <x v="0"/>
  </r>
  <r>
    <n v="4244476"/>
    <s v="Sunny and Funky Greenpoint Room"/>
    <x v="5392"/>
    <s v="Lori"/>
    <s v="184 Kent Street"/>
    <n v="11222"/>
    <x v="1"/>
    <s v="Greenpoint"/>
    <n v="4073093"/>
    <n v="-7395332"/>
    <x v="0"/>
    <x v="3"/>
    <x v="1"/>
    <n v="1"/>
    <d v="2015-07-10T00:00:00"/>
    <n v="0.02"/>
    <n v="1"/>
    <n v="6.9"/>
    <x v="0"/>
    <s v="Ruidoso"/>
    <s v="No considerar"/>
    <x v="0"/>
  </r>
  <r>
    <n v="163809"/>
    <s v="Cool &amp; Spacious Harlem Artist Flat"/>
    <x v="5393"/>
    <s v="Jorin"/>
    <s v="200 West 119th Street"/>
    <n v="10026"/>
    <x v="0"/>
    <s v="Harlem"/>
    <n v="4080523"/>
    <n v="-7395139"/>
    <x v="1"/>
    <x v="15"/>
    <x v="2"/>
    <n v="42"/>
    <d v="2019-06-03T00:00:00"/>
    <n v="0.44"/>
    <n v="1"/>
    <n v="5.6"/>
    <x v="0"/>
    <s v="Ruidoso"/>
    <s v="No considerar"/>
    <x v="0"/>
  </r>
  <r>
    <n v="172870"/>
    <s v="Large Quiet Bedroom Near Columbia U"/>
    <x v="5393"/>
    <s v="Jorin"/>
    <s v="264 West 118th Street"/>
    <n v="10026"/>
    <x v="0"/>
    <s v="Harlem"/>
    <n v="4080518"/>
    <n v="-7395359"/>
    <x v="0"/>
    <x v="57"/>
    <x v="2"/>
    <n v="43"/>
    <d v="2018-01-03T00:00:00"/>
    <n v="0.47"/>
    <n v="1"/>
    <n v="5.6"/>
    <x v="0"/>
    <s v="Ruidoso"/>
    <s v="Dentro del presupuesto"/>
    <x v="0"/>
  </r>
  <r>
    <n v="162508"/>
    <s v="Beautiful Brooklyn Oasis "/>
    <x v="5394"/>
    <s v="Placid"/>
    <s v="776 Nostrand Avenue"/>
    <n v="11216"/>
    <x v="1"/>
    <s v="Crown Heights"/>
    <n v="4067212"/>
    <n v="-739506"/>
    <x v="1"/>
    <x v="58"/>
    <x v="6"/>
    <n v="29"/>
    <d v="2019-06-28T00:00:00"/>
    <n v="0.35"/>
    <n v="1"/>
    <n v="6.9"/>
    <x v="0"/>
    <s v="Ruidoso"/>
    <s v="No considerar"/>
    <x v="0"/>
  </r>
  <r>
    <n v="162493"/>
    <s v="Prime Williamsburg 3 BR with Deck"/>
    <x v="5395"/>
    <s v="Andres"/>
    <s v="Caracas Arepa Bar 291"/>
    <n v="11211"/>
    <x v="1"/>
    <s v="Williamsburg"/>
    <n v="4071323"/>
    <n v="-7395745"/>
    <x v="1"/>
    <x v="20"/>
    <x v="2"/>
    <n v="37"/>
    <d v="2018-12-27T00:00:00"/>
    <n v="0.79"/>
    <n v="1"/>
    <n v="7"/>
    <x v="0"/>
    <s v="Ruidoso"/>
    <s v="No considerar"/>
    <x v="0"/>
  </r>
  <r>
    <n v="367042"/>
    <s v="Eastern Parkway Brooklyn 1BR Flat"/>
    <x v="5396"/>
    <s v="Andre"/>
    <s v="1270 Union Street"/>
    <n v="11225"/>
    <x v="1"/>
    <s v="Crown Heights"/>
    <n v="4066847"/>
    <n v="-7394875"/>
    <x v="1"/>
    <x v="81"/>
    <x v="2"/>
    <n v="1"/>
    <d v="2014-09-04T00:00:00"/>
    <n v="0.02"/>
    <n v="1"/>
    <n v="6.9"/>
    <x v="0"/>
    <s v="Ruidoso"/>
    <s v="No considerar"/>
    <x v="0"/>
  </r>
  <r>
    <n v="386555"/>
    <s v="A PLACE TO STAY CLOSE TO MANHATTAN"/>
    <x v="5397"/>
    <s v="Nen"/>
    <s v="110 Wright Street"/>
    <n v="10304"/>
    <x v="4"/>
    <s v="Stapleton"/>
    <n v="4062766"/>
    <n v="-7407988"/>
    <x v="0"/>
    <x v="7"/>
    <x v="6"/>
    <n v="6"/>
    <d v="2019-01-01T00:00:00"/>
    <n v="0.19"/>
    <n v="1"/>
    <n v="5.19"/>
    <x v="1"/>
    <s v="Poco Ruidoso"/>
    <s v="No considerar"/>
    <x v="0"/>
  </r>
  <r>
    <n v="1316961"/>
    <s v="Huge Sunny Apt Hip/Family Area"/>
    <x v="5398"/>
    <s v="Jesse"/>
    <s v="Citi Bike - Washington Avenue &amp; Greene Avenue Washington Avenue"/>
    <n v="11238"/>
    <x v="1"/>
    <s v="Clinton Hill"/>
    <n v="4068645"/>
    <n v="-7396587"/>
    <x v="1"/>
    <x v="15"/>
    <x v="0"/>
    <n v="24"/>
    <d v="2019-05-18T00:00:00"/>
    <n v="0.33"/>
    <n v="1"/>
    <n v="6.9"/>
    <x v="0"/>
    <s v="Ruidoso"/>
    <s v="No considerar"/>
    <x v="0"/>
  </r>
  <r>
    <n v="161394"/>
    <s v="Surfer room 15mins to downtown NYC!"/>
    <x v="5399"/>
    <s v="Alain"/>
    <s v="56 Bushwick Avenue"/>
    <n v="11211"/>
    <x v="1"/>
    <s v="Williamsburg"/>
    <n v="4071309"/>
    <n v="-7394128"/>
    <x v="0"/>
    <x v="11"/>
    <x v="13"/>
    <n v="3"/>
    <d v="2014-08-31T00:00:00"/>
    <n v="0.03"/>
    <n v="1"/>
    <n v="6.9"/>
    <x v="0"/>
    <s v="Ruidoso"/>
    <s v="No considerar"/>
    <x v="0"/>
  </r>
  <r>
    <n v="160994"/>
    <s v="In the heart of East Village"/>
    <x v="5400"/>
    <s v="James"/>
    <s v="513 East 13th Street"/>
    <n v="10009"/>
    <x v="0"/>
    <s v="East Village"/>
    <n v="4072972"/>
    <n v="-7397995"/>
    <x v="1"/>
    <x v="17"/>
    <x v="6"/>
    <n v="103"/>
    <d v="2019-06-24T00:00:00"/>
    <n v="1.08"/>
    <n v="1"/>
    <n v="5.6"/>
    <x v="0"/>
    <s v="Ruidoso"/>
    <s v="No considerar"/>
    <x v="0"/>
  </r>
  <r>
    <n v="6220699"/>
    <s v="Amazing Airy Hs w Old World Details"/>
    <x v="5401"/>
    <s v="Milyoung"/>
    <s v="121 Cambridge Place"/>
    <n v="11238"/>
    <x v="1"/>
    <s v="Clinton Hill"/>
    <n v="4068346"/>
    <n v="-7396264"/>
    <x v="1"/>
    <x v="91"/>
    <x v="1"/>
    <n v="2"/>
    <d v="2015-08-17T00:00:00"/>
    <n v="0.04"/>
    <n v="1"/>
    <n v="7"/>
    <x v="0"/>
    <s v="Ruidoso"/>
    <s v="No considerar"/>
    <x v="0"/>
  </r>
  <r>
    <n v="5904098"/>
    <s v="La BohÃ¨me/ Authentic NYC Experience"/>
    <x v="5402"/>
    <s v="Michael And Kimberly"/>
    <s v="156 East 102nd Street"/>
    <n v="10029"/>
    <x v="0"/>
    <s v="East Harlem"/>
    <n v="4078935"/>
    <n v="-7394788"/>
    <x v="1"/>
    <x v="206"/>
    <x v="6"/>
    <n v="55"/>
    <d v="2016-07-08T00:00:00"/>
    <n v="1.06"/>
    <n v="1"/>
    <n v="5.6"/>
    <x v="0"/>
    <s v="Ruidoso"/>
    <s v="No considerar"/>
    <x v="0"/>
  </r>
  <r>
    <n v="2048796"/>
    <s v="Sunnyside Gardens Oasis!"/>
    <x v="5403"/>
    <s v="Joel"/>
    <s v="39-46 45th Street"/>
    <n v="11104"/>
    <x v="2"/>
    <s v="Sunnyside"/>
    <n v="4074817"/>
    <n v="-7391886"/>
    <x v="0"/>
    <x v="19"/>
    <x v="1"/>
    <n v="1"/>
    <d v="2017-08-12T00:00:00"/>
    <n v="0.04"/>
    <n v="5"/>
    <n v="6.24"/>
    <x v="0"/>
    <s v="Ruidoso"/>
    <s v="No considerar"/>
    <x v="0"/>
  </r>
  <r>
    <n v="232618"/>
    <s v="Spacious, well furnished, high fl. beautiful views"/>
    <x v="5404"/>
    <s v="Selma"/>
    <s v="Pleasant Hill Garden East 115th Street"/>
    <n v="10029"/>
    <x v="0"/>
    <s v="East Harlem"/>
    <n v="4079442"/>
    <n v="-7393433"/>
    <x v="1"/>
    <x v="8"/>
    <x v="1"/>
    <n v="102"/>
    <d v="2019-06-18T00:00:00"/>
    <n v="1.52"/>
    <n v="1"/>
    <n v="5.6"/>
    <x v="0"/>
    <s v="Ruidoso"/>
    <s v="No considerar"/>
    <x v="0"/>
  </r>
  <r>
    <n v="1684053"/>
    <s v="Arverne By The Bay Private Room &amp; Bathroom"/>
    <x v="5405"/>
    <s v="Christopher"/>
    <s v="564 Beach 65th Street"/>
    <n v="11692"/>
    <x v="2"/>
    <s v="Arverne"/>
    <n v="4059684"/>
    <n v="-7379449"/>
    <x v="0"/>
    <x v="69"/>
    <x v="6"/>
    <n v="201"/>
    <d v="2019-06-18T00:00:00"/>
    <n v="3.28"/>
    <n v="5"/>
    <n v="6.24"/>
    <x v="0"/>
    <s v="Ruidoso"/>
    <s v="No considerar"/>
    <x v="0"/>
  </r>
  <r>
    <n v="158290"/>
    <s v="Clinton Hill + Free Coffee = #smile"/>
    <x v="5406"/>
    <s v="Pepe"/>
    <s v="49 Putnam Avenue"/>
    <n v="11238"/>
    <x v="1"/>
    <s v="Clinton Hill"/>
    <n v="4068288"/>
    <n v="-7396024"/>
    <x v="0"/>
    <x v="85"/>
    <x v="0"/>
    <n v="43"/>
    <d v="2019-05-20T00:00:00"/>
    <n v="0.44"/>
    <n v="1"/>
    <n v="6.9"/>
    <x v="0"/>
    <s v="Ruidoso"/>
    <s v="No considerar"/>
    <x v="0"/>
  </r>
  <r>
    <n v="219482"/>
    <s v="A Cozy Brooklyn Hideaway"/>
    <x v="5406"/>
    <s v="Pepe"/>
    <s v="10 Putnam Avenue"/>
    <n v="11238"/>
    <x v="1"/>
    <s v="Clinton Hill"/>
    <n v="4068275"/>
    <n v="-7396148"/>
    <x v="1"/>
    <x v="10"/>
    <x v="3"/>
    <n v="8"/>
    <d v="2017-10-14T00:00:00"/>
    <n v="0.09"/>
    <n v="1"/>
    <n v="6.9"/>
    <x v="0"/>
    <s v="Ruidoso"/>
    <s v="No considerar"/>
    <x v="0"/>
  </r>
  <r>
    <n v="249867"/>
    <s v="HANCOCK VERY SMALL ROOM"/>
    <x v="5407"/>
    <s v="Fred"/>
    <s v="987 Jefferson Avenue"/>
    <n v="11221"/>
    <x v="1"/>
    <s v="Bedford-Stuyvesant"/>
    <n v="4068707"/>
    <n v="-7391918"/>
    <x v="0"/>
    <x v="6"/>
    <x v="1"/>
    <n v="7"/>
    <d v="2018-10-07T00:00:00"/>
    <n v="0.08"/>
    <n v="1"/>
    <n v="6.9"/>
    <x v="0"/>
    <s v="Ruidoso"/>
    <s v="No considerar"/>
    <x v="0"/>
  </r>
  <r>
    <n v="158061"/>
    <s v="Hancock Town House!-Stuyvesant Mews"/>
    <x v="5407"/>
    <s v="Fred"/>
    <s v="940 Jefferson Avenue"/>
    <n v="11221"/>
    <x v="1"/>
    <s v="Bedford-Stuyvesant"/>
    <n v="4068669"/>
    <n v="-7391989"/>
    <x v="0"/>
    <x v="47"/>
    <x v="1"/>
    <n v="27"/>
    <d v="2017-10-08T00:00:00"/>
    <n v="0.28000000000000003"/>
    <n v="1"/>
    <n v="6.9"/>
    <x v="0"/>
    <s v="Ruidoso"/>
    <s v="No considerar"/>
    <x v="0"/>
  </r>
  <r>
    <n v="798008"/>
    <s v="Hancock Town House!-Stuyvesant Mews"/>
    <x v="5407"/>
    <s v="Fred"/>
    <s v="87 Howard Avenue"/>
    <n v="11233"/>
    <x v="1"/>
    <s v="Bedford-Stuyvesant"/>
    <n v="4068561"/>
    <n v="-7392029"/>
    <x v="0"/>
    <x v="47"/>
    <x v="1"/>
    <n v="0"/>
    <d v="2017-12-11T00:00:00"/>
    <n v="0.02"/>
    <n v="1"/>
    <n v="6.9"/>
    <x v="0"/>
    <s v="Ruidoso"/>
    <s v="No considerar"/>
    <x v="0"/>
  </r>
  <r>
    <n v="157673"/>
    <s v="Large  Loft Style  Studio  Space"/>
    <x v="5408"/>
    <s v="Tokunbo"/>
    <s v="634 Throop Avenue"/>
    <n v="11216"/>
    <x v="1"/>
    <s v="Bedford-Stuyvesant"/>
    <n v="4068101"/>
    <n v="-7394081"/>
    <x v="1"/>
    <x v="50"/>
    <x v="20"/>
    <n v="88"/>
    <d v="2019-06-16T00:00:00"/>
    <n v="0.91"/>
    <n v="1"/>
    <n v="6.9"/>
    <x v="0"/>
    <s v="Ruidoso"/>
    <s v="No considerar"/>
    <x v="0"/>
  </r>
  <r>
    <n v="927987"/>
    <s v="Bright Doorman One Bedroom on Upper East Side"/>
    <x v="5409"/>
    <s v="Meg"/>
    <s v="227 East 81st Street"/>
    <n v="10028"/>
    <x v="0"/>
    <s v="Upper East Side"/>
    <n v="4077543"/>
    <n v="-7395499"/>
    <x v="1"/>
    <x v="43"/>
    <x v="0"/>
    <n v="20"/>
    <d v="2019-06-10T00:00:00"/>
    <n v="0.26"/>
    <n v="1"/>
    <n v="5.6"/>
    <x v="0"/>
    <s v="Ruidoso"/>
    <s v="No considerar"/>
    <x v="0"/>
  </r>
  <r>
    <n v="1403635"/>
    <s v="Sunny &amp; large W. Harlem private 1 bedroom."/>
    <x v="5410"/>
    <s v="Lucy"/>
    <s v="604 West 135th Street"/>
    <n v="10031"/>
    <x v="0"/>
    <s v="Harlem"/>
    <n v="4082036"/>
    <n v="-7395589"/>
    <x v="0"/>
    <x v="3"/>
    <x v="2"/>
    <n v="3"/>
    <d v="2018-12-31T00:00:00"/>
    <n v="0.16"/>
    <n v="1"/>
    <n v="5.6"/>
    <x v="0"/>
    <s v="Ruidoso"/>
    <s v="No considerar"/>
    <x v="0"/>
  </r>
  <r>
    <n v="4430747"/>
    <s v="Adorable 1Bd Next to Subway in Bushwick - Brooklyn"/>
    <x v="5411"/>
    <s v="Lia"/>
    <s v="510 Van Buren Street"/>
    <n v="11221"/>
    <x v="1"/>
    <s v="Bedford-Stuyvesant"/>
    <n v="4069175"/>
    <n v="-7392834"/>
    <x v="1"/>
    <x v="194"/>
    <x v="6"/>
    <n v="5"/>
    <d v="2019-01-03T00:00:00"/>
    <n v="0.09"/>
    <n v="1"/>
    <n v="6.9"/>
    <x v="0"/>
    <s v="Ruidoso"/>
    <s v="No considerar"/>
    <x v="0"/>
  </r>
  <r>
    <n v="168810"/>
    <s v="Lovely Vintage Havenâ€”Heart of UWS"/>
    <x v="5412"/>
    <s v="Linda &amp; Chris"/>
    <s v="173 West 83rd Street"/>
    <n v="10024"/>
    <x v="0"/>
    <s v="Upper West Side"/>
    <n v="4078569"/>
    <n v="-7397581"/>
    <x v="1"/>
    <x v="91"/>
    <x v="66"/>
    <n v="11"/>
    <d v="2013-10-15T00:00:00"/>
    <n v="0.12"/>
    <n v="1"/>
    <n v="5.6"/>
    <x v="0"/>
    <s v="Ruidoso"/>
    <s v="No considerar"/>
    <x v="0"/>
  </r>
  <r>
    <n v="4456555"/>
    <s v="Entire flr-thru 2bdrm apartment near ProspectPark!"/>
    <x v="5413"/>
    <s v="Sarah Jazmine"/>
    <s v="7th Avenue &amp; 15th Street 7th Avenue"/>
    <n v="11215"/>
    <x v="1"/>
    <s v="South Slope"/>
    <n v="4066347"/>
    <n v="-7398438"/>
    <x v="1"/>
    <x v="26"/>
    <x v="1"/>
    <n v="7"/>
    <d v="2017-01-01T00:00:00"/>
    <n v="0.12"/>
    <n v="1"/>
    <n v="6.9"/>
    <x v="0"/>
    <s v="Ruidoso"/>
    <s v="No considerar"/>
    <x v="0"/>
  </r>
  <r>
    <n v="3542523"/>
    <s v="HEART of Williamsburg  w/ Rooftop!"/>
    <x v="5414"/>
    <s v="Jack"/>
    <s v="74 South 1st Street"/>
    <n v="11249"/>
    <x v="1"/>
    <s v="Williamsburg"/>
    <n v="4071466"/>
    <n v="-7396429"/>
    <x v="1"/>
    <x v="152"/>
    <x v="1"/>
    <n v="138"/>
    <d v="2017-12-20T00:00:00"/>
    <n v="2.34"/>
    <n v="1"/>
    <n v="7"/>
    <x v="0"/>
    <s v="Ruidoso"/>
    <s v="No considerar"/>
    <x v="0"/>
  </r>
  <r>
    <n v="545261"/>
    <s v="Clinton Hill Lux Apt Grill &amp; Lawn"/>
    <x v="5415"/>
    <s v="Tom"/>
    <s v="355 Clinton Avenue"/>
    <n v="11238"/>
    <x v="1"/>
    <s v="Clinton Hill"/>
    <n v="4068752"/>
    <n v="-7396688"/>
    <x v="0"/>
    <x v="6"/>
    <x v="0"/>
    <n v="2"/>
    <d v="2015-08-07T00:00:00"/>
    <n v="0.02"/>
    <n v="1"/>
    <n v="6.9"/>
    <x v="0"/>
    <s v="Ruidoso"/>
    <s v="No considerar"/>
    <x v="0"/>
  </r>
  <r>
    <n v="867749"/>
    <s v="Sunny 2 bedroom in Prospect heights + terrace"/>
    <x v="5416"/>
    <s v="Chiara"/>
    <s v="645 Washington Avenue"/>
    <n v="11238"/>
    <x v="1"/>
    <s v="Crown Heights"/>
    <n v="4067813"/>
    <n v="-7396355"/>
    <x v="1"/>
    <x v="6"/>
    <x v="11"/>
    <n v="1"/>
    <d v="2015-07-19T00:00:00"/>
    <n v="0.02"/>
    <n v="1"/>
    <n v="6.9"/>
    <x v="0"/>
    <s v="Ruidoso"/>
    <s v="No considerar"/>
    <x v="0"/>
  </r>
  <r>
    <n v="310325"/>
    <s v="Large Sunny Bedroom with Bay Window"/>
    <x v="5417"/>
    <s v="Kimberly"/>
    <s v="51 Hamilton Terrace"/>
    <n v="10031"/>
    <x v="0"/>
    <s v="Harlem"/>
    <n v="4082286"/>
    <n v="-7394596"/>
    <x v="0"/>
    <x v="3"/>
    <x v="0"/>
    <n v="33"/>
    <d v="2019-06-10T00:00:00"/>
    <n v="0.39"/>
    <n v="1"/>
    <n v="5.6"/>
    <x v="0"/>
    <s v="Ruidoso"/>
    <s v="No considerar"/>
    <x v="0"/>
  </r>
  <r>
    <n v="154934"/>
    <s v="Harlem/Hamilton Heights Cozy Room"/>
    <x v="5417"/>
    <s v="Kimberly"/>
    <s v="349 Convent Avenue"/>
    <n v="10031"/>
    <x v="0"/>
    <s v="Harlem"/>
    <n v="4082426"/>
    <n v="-739463"/>
    <x v="0"/>
    <x v="3"/>
    <x v="0"/>
    <n v="38"/>
    <d v="2018-05-08T00:00:00"/>
    <n v="0.42"/>
    <n v="1"/>
    <n v="5.6"/>
    <x v="0"/>
    <s v="Ruidoso"/>
    <s v="No considerar"/>
    <x v="0"/>
  </r>
  <r>
    <n v="310338"/>
    <s v="Harlem/Hamilton Heights Sunny Room"/>
    <x v="5417"/>
    <s v="Kimberly"/>
    <s v="145th Street Saint Nicholas Avenue"/>
    <n v="10040"/>
    <x v="0"/>
    <s v="Harlem"/>
    <n v="4082451"/>
    <n v="-7394457"/>
    <x v="0"/>
    <x v="3"/>
    <x v="0"/>
    <n v="30"/>
    <d v="2019-01-01T00:00:00"/>
    <n v="0.35"/>
    <n v="1"/>
    <n v="5.6"/>
    <x v="0"/>
    <s v="Ruidoso"/>
    <s v="No considerar"/>
    <x v="0"/>
  </r>
  <r>
    <n v="690553"/>
    <s v="Modern Lofted Williamsburg 3bd"/>
    <x v="5418"/>
    <s v="Ethan And Wray"/>
    <s v="160 Boerum Street"/>
    <n v="11206"/>
    <x v="1"/>
    <s v="Williamsburg"/>
    <n v="407056"/>
    <n v="-7394202"/>
    <x v="1"/>
    <x v="196"/>
    <x v="1"/>
    <n v="294"/>
    <d v="2019-07-04T00:00:00"/>
    <n v="3.59"/>
    <n v="1"/>
    <n v="6.9"/>
    <x v="0"/>
    <s v="Ruidoso"/>
    <s v="No considerar"/>
    <x v="0"/>
  </r>
  <r>
    <n v="4492821"/>
    <s v="Great location, spacious apt."/>
    <x v="5419"/>
    <s v="Santiago"/>
    <s v="328 Dean Street"/>
    <n v="11217"/>
    <x v="1"/>
    <s v="Boerum Hill"/>
    <n v="4068348"/>
    <n v="-7398087"/>
    <x v="1"/>
    <x v="61"/>
    <x v="0"/>
    <n v="3"/>
    <d v="2016-01-05T00:00:00"/>
    <n v="0.05"/>
    <n v="1"/>
    <n v="6.9"/>
    <x v="0"/>
    <s v="Ruidoso"/>
    <s v="No considerar"/>
    <x v="0"/>
  </r>
  <r>
    <n v="6743935"/>
    <s v="Whole West Village Studio"/>
    <x v="5420"/>
    <s v="Lydia"/>
    <s v="95 Greenwich Avenue"/>
    <n v="10014"/>
    <x v="0"/>
    <s v="West Village"/>
    <n v="4073742"/>
    <n v="-7400171"/>
    <x v="1"/>
    <x v="15"/>
    <x v="6"/>
    <n v="14"/>
    <d v="2016-05-08T00:00:00"/>
    <n v="0.28999999999999998"/>
    <n v="1"/>
    <n v="5.6"/>
    <x v="0"/>
    <s v="Ruidoso"/>
    <s v="No considerar"/>
    <x v="0"/>
  </r>
  <r>
    <n v="3079567"/>
    <s v="Nolita / Soho  A cozy 2 bedroom apartment."/>
    <x v="5421"/>
    <s v="Einar"/>
    <s v="229 Elizabeth Street"/>
    <n v="10012"/>
    <x v="0"/>
    <s v="Nolita"/>
    <n v="4072293"/>
    <n v="-7399413"/>
    <x v="1"/>
    <x v="182"/>
    <x v="0"/>
    <n v="168"/>
    <d v="2019-06-30T00:00:00"/>
    <n v="2.7"/>
    <n v="1"/>
    <n v="5.6"/>
    <x v="0"/>
    <s v="Ruidoso"/>
    <s v="No considerar"/>
    <x v="0"/>
  </r>
  <r>
    <n v="3198018"/>
    <s v="Park slope 2BR duplex with garden"/>
    <x v="5422"/>
    <s v="Birgitta"/>
    <s v="Flamingo Baby Kitchen 787"/>
    <n v="11215"/>
    <x v="1"/>
    <s v="Park Slope"/>
    <n v="4067561"/>
    <n v="-7397823"/>
    <x v="1"/>
    <x v="111"/>
    <x v="6"/>
    <n v="85"/>
    <d v="2019-06-16T00:00:00"/>
    <n v="1.81"/>
    <n v="1"/>
    <n v="6.9"/>
    <x v="0"/>
    <s v="Ruidoso"/>
    <s v="No considerar"/>
    <x v="0"/>
  </r>
  <r>
    <n v="153405"/>
    <s v="Greenpoint Spacious Loft"/>
    <x v="5423"/>
    <s v="Pat"/>
    <s v="101 Milton Street"/>
    <n v="11222"/>
    <x v="1"/>
    <s v="Greenpoint"/>
    <n v="4072937"/>
    <n v="-7395671"/>
    <x v="1"/>
    <x v="0"/>
    <x v="6"/>
    <n v="104"/>
    <d v="2019-06-16T00:00:00"/>
    <n v="1.0900000000000001"/>
    <n v="1"/>
    <n v="6.9"/>
    <x v="0"/>
    <s v="Ruidoso"/>
    <s v="No considerar"/>
    <x v="0"/>
  </r>
  <r>
    <n v="2255549"/>
    <s v="New Studio in Heart of Chelsea"/>
    <x v="5424"/>
    <s v="Charles"/>
    <s v="Gristedes 225"/>
    <n v="10011"/>
    <x v="0"/>
    <s v="Chelsea"/>
    <n v="407444"/>
    <n v="-739994"/>
    <x v="1"/>
    <x v="286"/>
    <x v="6"/>
    <n v="252"/>
    <d v="2019-07-06T00:00:00"/>
    <n v="4.91"/>
    <n v="1"/>
    <n v="5.6"/>
    <x v="0"/>
    <s v="Ruidoso"/>
    <s v="No considerar"/>
    <x v="0"/>
  </r>
  <r>
    <n v="165824"/>
    <s v="Lady only Curtain-divided room"/>
    <x v="5425"/>
    <s v="Lucy"/>
    <s v="I.S. 125 Thomas J. McCann Woodside Intermediate School 47-02"/>
    <n v="11377"/>
    <x v="2"/>
    <s v="Sunnyside"/>
    <s v="40.74"/>
    <n v="-7391901"/>
    <x v="0"/>
    <x v="22"/>
    <x v="67"/>
    <n v="31"/>
    <d v="2019-05-01T00:00:00"/>
    <n v="0.32"/>
    <n v="5"/>
    <n v="6.24"/>
    <x v="0"/>
    <s v="Ruidoso"/>
    <s v="Dentro del presupuesto"/>
    <x v="0"/>
  </r>
  <r>
    <n v="152520"/>
    <s v="Female Only Clean15min to Manhattan"/>
    <x v="5425"/>
    <s v="Lucy"/>
    <s v="48-20 48th Street"/>
    <n v="11377"/>
    <x v="2"/>
    <s v="Sunnyside"/>
    <n v="407385"/>
    <n v="-7391806"/>
    <x v="0"/>
    <x v="142"/>
    <x v="17"/>
    <n v="53"/>
    <d v="2018-11-16T00:00:00"/>
    <n v="0.55000000000000004"/>
    <n v="5"/>
    <n v="6.24"/>
    <x v="0"/>
    <s v="Ruidoso"/>
    <s v="Dentro del presupuesto"/>
    <x v="0"/>
  </r>
  <r>
    <n v="4170796"/>
    <s v="MODERN AND COZY FLAT w/ BACKYARD"/>
    <x v="5426"/>
    <s v="Monica"/>
    <s v="326 Malcolm X Boulevard"/>
    <n v="10027"/>
    <x v="0"/>
    <s v="Harlem"/>
    <n v="4080849"/>
    <n v="-739446"/>
    <x v="1"/>
    <x v="53"/>
    <x v="0"/>
    <n v="10"/>
    <d v="2019-07-01T00:00:00"/>
    <n v="0.27"/>
    <n v="1"/>
    <n v="5.6"/>
    <x v="0"/>
    <s v="Ruidoso"/>
    <s v="No considerar"/>
    <x v="0"/>
  </r>
  <r>
    <n v="582372"/>
    <s v="Comfy New York City Launching Pad!!"/>
    <x v="5427"/>
    <s v="Tim"/>
    <s v="44952 Crescent Street"/>
    <n v="11102"/>
    <x v="2"/>
    <s v="Astoria"/>
    <n v="4077115"/>
    <n v="-7392275"/>
    <x v="0"/>
    <x v="178"/>
    <x v="17"/>
    <n v="23"/>
    <d v="2016-07-01T00:00:00"/>
    <n v="0.27"/>
    <n v="5"/>
    <n v="6.24"/>
    <x v="0"/>
    <s v="Ruidoso"/>
    <s v="No considerar"/>
    <x v="0"/>
  </r>
  <r>
    <n v="152263"/>
    <s v="Cozy apartment in a brownstone"/>
    <x v="5428"/>
    <s v="William"/>
    <s v="149 West 119th Street"/>
    <n v="10026"/>
    <x v="0"/>
    <s v="Harlem"/>
    <n v="4080497"/>
    <n v="-7395016"/>
    <x v="1"/>
    <x v="61"/>
    <x v="6"/>
    <n v="203"/>
    <d v="2019-07-06T00:00:00"/>
    <n v="2.14"/>
    <n v="1"/>
    <n v="5.6"/>
    <x v="0"/>
    <s v="Ruidoso"/>
    <s v="No considerar"/>
    <x v="0"/>
  </r>
  <r>
    <n v="382524"/>
    <s v="Cozy room with private bathroom &amp; outside garden"/>
    <x v="5428"/>
    <s v="William"/>
    <s v="83 West 118th Street"/>
    <n v="10026"/>
    <x v="0"/>
    <s v="Harlem"/>
    <n v="4080334"/>
    <n v="-7394805"/>
    <x v="0"/>
    <x v="50"/>
    <x v="0"/>
    <n v="14"/>
    <d v="2019-04-04T00:00:00"/>
    <n v="0.16"/>
    <n v="1"/>
    <n v="5.6"/>
    <x v="0"/>
    <s v="Ruidoso"/>
    <s v="No considerar"/>
    <x v="0"/>
  </r>
  <r>
    <n v="152071"/>
    <s v="Park Slope Apartment"/>
    <x v="5429"/>
    <s v="Wendy"/>
    <s v="261 6th Avenue"/>
    <n v="11215"/>
    <x v="1"/>
    <s v="Park Slope"/>
    <n v="4067359"/>
    <n v="-7397904"/>
    <x v="1"/>
    <x v="5"/>
    <x v="6"/>
    <n v="0"/>
    <d v="2019-01-01T00:00:00"/>
    <n v="0.02"/>
    <n v="1"/>
    <n v="6.9"/>
    <x v="0"/>
    <s v="Ruidoso"/>
    <s v="No considerar"/>
    <x v="0"/>
  </r>
  <r>
    <n v="2590590"/>
    <s v="Washer&amp;Dryer - 6 Subway stops to NYC / 15 min ride"/>
    <x v="5430"/>
    <s v="Frances"/>
    <s v="200 Clifton Place"/>
    <n v="11216"/>
    <x v="1"/>
    <s v="Bedford-Stuyvesant"/>
    <n v="406883"/>
    <n v="-7395644"/>
    <x v="1"/>
    <x v="181"/>
    <x v="0"/>
    <n v="227"/>
    <d v="2019-07-01T00:00:00"/>
    <n v="3.61"/>
    <n v="1"/>
    <n v="6.9"/>
    <x v="0"/>
    <s v="Ruidoso"/>
    <s v="No considerar"/>
    <x v="0"/>
  </r>
  <r>
    <n v="150804"/>
    <s v="Lower East Side 2 Bed Apt."/>
    <x v="5431"/>
    <s v="Peter"/>
    <s v="179 Stanton Street"/>
    <n v="10002"/>
    <x v="0"/>
    <s v="Lower East Side"/>
    <n v="4072008"/>
    <n v="-7398404"/>
    <x v="1"/>
    <x v="21"/>
    <x v="3"/>
    <n v="19"/>
    <d v="2019-07-06T00:00:00"/>
    <n v="0.2"/>
    <n v="1"/>
    <n v="5.6"/>
    <x v="0"/>
    <s v="Ruidoso"/>
    <s v="No considerar"/>
    <x v="0"/>
  </r>
  <r>
    <n v="4726941"/>
    <s v="Stylish 3,000 sq ft loft in TriBeCa"/>
    <x v="5432"/>
    <s v="Yaroslav"/>
    <s v="450 Greenwich Street"/>
    <n v="10013"/>
    <x v="0"/>
    <s v="Tribeca"/>
    <n v="4072325"/>
    <n v="-7400991"/>
    <x v="1"/>
    <x v="113"/>
    <x v="6"/>
    <n v="6"/>
    <d v="2018-03-14T00:00:00"/>
    <n v="0.25"/>
    <n v="2"/>
    <n v="5.8"/>
    <x v="0"/>
    <s v="Ruidoso"/>
    <s v="No considerar"/>
    <x v="0"/>
  </r>
  <r>
    <n v="151199"/>
    <s v="Astoria-Private Home NYC-"/>
    <x v="5433"/>
    <s v="Gladys &amp; Bob"/>
    <s v="William C Bryant High School 48-10"/>
    <n v="11377"/>
    <x v="2"/>
    <s v="Astoria"/>
    <n v="4075725"/>
    <n v="-7391098"/>
    <x v="1"/>
    <x v="67"/>
    <x v="1"/>
    <n v="414"/>
    <d v="2019-07-03T00:00:00"/>
    <n v="4.34"/>
    <n v="5"/>
    <n v="6.24"/>
    <x v="0"/>
    <s v="Ruidoso"/>
    <s v="No considerar"/>
    <x v="0"/>
  </r>
  <r>
    <n v="168123"/>
    <s v="Sunny, quiet, legal homelike suite-Pk Slope South"/>
    <x v="5434"/>
    <s v="Sara"/>
    <s v="388 Prospect Avenue"/>
    <n v="11215"/>
    <x v="1"/>
    <s v="South Slope"/>
    <n v="4066085"/>
    <n v="-7398537"/>
    <x v="1"/>
    <x v="49"/>
    <x v="8"/>
    <n v="101"/>
    <d v="2019-07-01T00:00:00"/>
    <n v="1.06"/>
    <n v="1"/>
    <n v="6.9"/>
    <x v="0"/>
    <s v="Ruidoso"/>
    <s v="No considerar"/>
    <x v="0"/>
  </r>
  <r>
    <n v="149287"/>
    <s v="Your own apartment off Park Avenue"/>
    <x v="5435"/>
    <s v="Nancy"/>
    <s v="101 East 94th Street"/>
    <n v="10128"/>
    <x v="0"/>
    <s v="Upper East Side"/>
    <n v="4078508"/>
    <n v="-7395332"/>
    <x v="1"/>
    <x v="21"/>
    <x v="3"/>
    <n v="0"/>
    <d v="2016-01-03T00:00:00"/>
    <n v="0.12"/>
    <n v="1"/>
    <n v="5.6"/>
    <x v="0"/>
    <s v="Ruidoso"/>
    <s v="No considerar"/>
    <x v="0"/>
  </r>
  <r>
    <n v="148825"/>
    <s v="Best City Area Columbia U Upper West Side C Park"/>
    <x v="5436"/>
    <s v="B."/>
    <s v="107 Manhattan Avenue"/>
    <n v="10025"/>
    <x v="0"/>
    <s v="Upper West Side"/>
    <n v="4079765"/>
    <n v="-7396245"/>
    <x v="1"/>
    <x v="244"/>
    <x v="6"/>
    <n v="191"/>
    <d v="2019-06-29T00:00:00"/>
    <n v="2.1800000000000002"/>
    <n v="1"/>
    <n v="5.6"/>
    <x v="0"/>
    <s v="Ruidoso"/>
    <s v="No considerar"/>
    <x v="0"/>
  </r>
  <r>
    <n v="148259"/>
    <s v="Garage Designer Loft"/>
    <x v="5437"/>
    <s v="Mihalis"/>
    <s v="34 Maspeth Avenue"/>
    <n v="11211"/>
    <x v="1"/>
    <s v="Williamsburg"/>
    <n v="4071541"/>
    <n v="-7394144"/>
    <x v="1"/>
    <x v="353"/>
    <x v="6"/>
    <n v="72"/>
    <d v="2019-05-11T00:00:00"/>
    <n v="0.86"/>
    <n v="1"/>
    <n v="7"/>
    <x v="0"/>
    <s v="Ruidoso"/>
    <s v="No considerar"/>
    <x v="0"/>
  </r>
  <r>
    <n v="148201"/>
    <s v="NYC - Sunny Greenwich Village 1br"/>
    <x v="5438"/>
    <s v="John"/>
    <s v="MacDougal-Sullivan Gardens Historic District MacDougal Street"/>
    <n v="10012"/>
    <x v="0"/>
    <s v="Greenwich Village"/>
    <n v="4072831"/>
    <n v="-7400177"/>
    <x v="1"/>
    <x v="91"/>
    <x v="0"/>
    <n v="18"/>
    <d v="2013-05-31T00:00:00"/>
    <n v="0.19"/>
    <n v="1"/>
    <n v="5.6"/>
    <x v="0"/>
    <s v="Ruidoso"/>
    <s v="No considerar"/>
    <x v="0"/>
  </r>
  <r>
    <n v="245504"/>
    <s v="One Fabulous Private Room"/>
    <x v="5439"/>
    <s v="Baron"/>
    <s v="34 Hillside Avenue"/>
    <n v="10040"/>
    <x v="0"/>
    <s v="Inwood"/>
    <n v="4085888"/>
    <n v="-7392886"/>
    <x v="0"/>
    <x v="273"/>
    <x v="3"/>
    <n v="229"/>
    <d v="2019-06-21T00:00:00"/>
    <n v="2.4500000000000002"/>
    <n v="1"/>
    <n v="5.6"/>
    <x v="0"/>
    <s v="Ruidoso"/>
    <s v="No considerar"/>
    <x v="0"/>
  </r>
  <r>
    <n v="1132201"/>
    <s v="Cozy North Park Slope Apartment"/>
    <x v="5440"/>
    <s v="Erin"/>
    <s v="520 Bergen Street"/>
    <n v="11217"/>
    <x v="1"/>
    <s v="Prospect Heights"/>
    <n v="4068034"/>
    <n v="-7397321"/>
    <x v="0"/>
    <x v="58"/>
    <x v="6"/>
    <n v="8"/>
    <d v="2018-06-24T00:00:00"/>
    <n v="0.11"/>
    <n v="1"/>
    <n v="6.9"/>
    <x v="0"/>
    <s v="Ruidoso"/>
    <s v="No considerar"/>
    <x v="0"/>
  </r>
  <r>
    <n v="3663178"/>
    <s v="Landmark Cottage, Brownstone block"/>
    <x v="5441"/>
    <s v="Adam"/>
    <s v="Saint Louis Senior Citizens Center Brooklyn Avenue"/>
    <n v="11203"/>
    <x v="1"/>
    <s v="Crown Heights"/>
    <n v="4067541"/>
    <n v="-7394408"/>
    <x v="1"/>
    <x v="354"/>
    <x v="1"/>
    <n v="233"/>
    <d v="2019-07-02T00:00:00"/>
    <n v="3.89"/>
    <n v="1"/>
    <n v="6.9"/>
    <x v="0"/>
    <s v="Ruidoso"/>
    <s v="No considerar"/>
    <x v="1"/>
  </r>
  <r>
    <n v="146754"/>
    <s v="Three-bedroom house in a quiet neighborhood"/>
    <x v="5442"/>
    <s v="Meighan"/>
    <s v="250 Windsor Place"/>
    <n v="11215"/>
    <x v="1"/>
    <s v="Windsor Terrace"/>
    <n v="4065749"/>
    <n v="-7397675"/>
    <x v="1"/>
    <x v="21"/>
    <x v="3"/>
    <n v="52"/>
    <d v="2019-04-27T00:00:00"/>
    <n v="0.72"/>
    <n v="1"/>
    <n v="6.9"/>
    <x v="0"/>
    <s v="Ruidoso"/>
    <s v="No considerar"/>
    <x v="0"/>
  </r>
  <r>
    <n v="147586"/>
    <s v="Beautiful Duplex w/Private Garden"/>
    <x v="5443"/>
    <s v="Julie"/>
    <s v="20 West 121st Street"/>
    <n v="10027"/>
    <x v="0"/>
    <s v="Harlem"/>
    <n v="4080474"/>
    <n v="-7394688"/>
    <x v="1"/>
    <x v="235"/>
    <x v="6"/>
    <n v="74"/>
    <d v="2019-06-16T00:00:00"/>
    <n v="0.76"/>
    <n v="1"/>
    <n v="5.6"/>
    <x v="0"/>
    <s v="Ruidoso"/>
    <s v="No considerar"/>
    <x v="0"/>
  </r>
  <r>
    <n v="1703506"/>
    <s v="Gorgeous, Family-Friendly, NYC Apt!"/>
    <x v="5444"/>
    <s v="Emilia"/>
    <s v="290 Weirfield Street"/>
    <n v="11237"/>
    <x v="1"/>
    <s v="Bushwick"/>
    <n v="4069383"/>
    <n v="-7390837"/>
    <x v="1"/>
    <x v="15"/>
    <x v="0"/>
    <n v="11"/>
    <d v="2019-04-27T00:00:00"/>
    <n v="0.2"/>
    <n v="1"/>
    <n v="6.9"/>
    <x v="0"/>
    <s v="Ruidoso"/>
    <s v="No considerar"/>
    <x v="0"/>
  </r>
  <r>
    <n v="145994"/>
    <s v="Cozy 2 Bedroom with Private Garden"/>
    <x v="5445"/>
    <s v="Carolyn"/>
    <s v="220 West 93rd Street"/>
    <n v="10025"/>
    <x v="0"/>
    <s v="Upper West Side"/>
    <n v="4079264"/>
    <n v="-7397294"/>
    <x v="1"/>
    <x v="85"/>
    <x v="2"/>
    <n v="2"/>
    <d v="2018-07-06T00:00:00"/>
    <n v="0.08"/>
    <n v="1"/>
    <n v="5.6"/>
    <x v="0"/>
    <s v="Ruidoso"/>
    <s v="Dentro del presupuesto"/>
    <x v="0"/>
  </r>
  <r>
    <n v="145188"/>
    <s v="Parisian apartment in Chelsea"/>
    <x v="5446"/>
    <s v="Kristin"/>
    <s v="Dream Downtown 355"/>
    <n v="10011"/>
    <x v="0"/>
    <s v="Chelsea"/>
    <n v="4074249"/>
    <n v="-7400329"/>
    <x v="1"/>
    <x v="17"/>
    <x v="3"/>
    <n v="0"/>
    <d v="2019-06-23T00:00:00"/>
    <n v="0.46"/>
    <n v="1"/>
    <n v="5.6"/>
    <x v="0"/>
    <s v="Ruidoso"/>
    <s v="No considerar"/>
    <x v="0"/>
  </r>
  <r>
    <n v="3793542"/>
    <s v="Vintage Williamsburg 1BR near park!"/>
    <x v="5447"/>
    <s v="Gage"/>
    <s v="20 Havemeyer Street"/>
    <n v="11211"/>
    <x v="1"/>
    <s v="Williamsburg"/>
    <n v="4071601"/>
    <n v="-7395359"/>
    <x v="1"/>
    <x v="115"/>
    <x v="11"/>
    <n v="12"/>
    <d v="2018-08-13T00:00:00"/>
    <n v="0.2"/>
    <n v="1"/>
    <n v="6.9"/>
    <x v="0"/>
    <s v="Ruidoso"/>
    <s v="No considerar"/>
    <x v="0"/>
  </r>
  <r>
    <n v="873701"/>
    <s v="Chic, quiet 1BR with patio (steps from the subway)"/>
    <x v="5448"/>
    <s v="Becky"/>
    <s v="1528 Bedford Avenue"/>
    <n v="11216"/>
    <x v="1"/>
    <s v="Crown Heights"/>
    <n v="4067121"/>
    <n v="-7395534"/>
    <x v="1"/>
    <x v="48"/>
    <x v="3"/>
    <n v="125"/>
    <d v="2019-06-11T00:00:00"/>
    <n v="1.6"/>
    <n v="1"/>
    <n v="6.9"/>
    <x v="0"/>
    <s v="Ruidoso"/>
    <s v="No considerar"/>
    <x v="0"/>
  </r>
  <r>
    <n v="1370405"/>
    <s v="Fresh, Simple Sleep in Brooklyn!"/>
    <x v="5449"/>
    <s v="Chris And Zach"/>
    <s v="76 East 31st Street"/>
    <n v="11226"/>
    <x v="1"/>
    <s v="East Flatbush"/>
    <n v="4064895"/>
    <n v="-7394838"/>
    <x v="0"/>
    <x v="131"/>
    <x v="1"/>
    <n v="245"/>
    <d v="2019-07-06T00:00:00"/>
    <n v="3.41"/>
    <n v="1"/>
    <n v="6.9"/>
    <x v="0"/>
    <s v="Ruidoso"/>
    <s v="No considerar"/>
    <x v="0"/>
  </r>
  <r>
    <n v="1056185"/>
    <s v="Sunny+Cozy Double bedroom in BKLYN!"/>
    <x v="5449"/>
    <s v="Chris And Zach"/>
    <s v="1014 New York Avenue"/>
    <n v="11226"/>
    <x v="1"/>
    <s v="East Flatbush"/>
    <n v="4064851"/>
    <n v="-7394667"/>
    <x v="0"/>
    <x v="86"/>
    <x v="1"/>
    <n v="356"/>
    <d v="2019-07-05T00:00:00"/>
    <n v="4.72"/>
    <n v="1"/>
    <n v="6.9"/>
    <x v="0"/>
    <s v="Ruidoso"/>
    <s v="No considerar"/>
    <x v="0"/>
  </r>
  <r>
    <n v="6509750"/>
    <s v="Art Deco NYC Upper West 2br Apt"/>
    <x v="5450"/>
    <s v="Ted"/>
    <s v="410 Amsterdam Avenue"/>
    <n v="10024"/>
    <x v="0"/>
    <s v="Upper West Side"/>
    <n v="407837"/>
    <n v="-7397851"/>
    <x v="1"/>
    <x v="341"/>
    <x v="11"/>
    <n v="0"/>
    <d v="2016-04-18T00:00:00"/>
    <n v="0.31"/>
    <n v="1"/>
    <n v="5.7"/>
    <x v="0"/>
    <s v="Ruidoso"/>
    <s v="No considerar"/>
    <x v="0"/>
  </r>
  <r>
    <n v="261194"/>
    <s v="Cozy Artist Duplex **Bedstuy Charm**"/>
    <x v="5451"/>
    <s v="Christine"/>
    <s v="210 Putnam Avenue"/>
    <n v="11216"/>
    <x v="1"/>
    <s v="Bedford-Stuyvesant"/>
    <n v="4068338"/>
    <n v="-7395289"/>
    <x v="1"/>
    <x v="58"/>
    <x v="0"/>
    <n v="18"/>
    <d v="2019-06-18T00:00:00"/>
    <n v="0.25"/>
    <n v="1"/>
    <n v="6.9"/>
    <x v="0"/>
    <s v="Ruidoso"/>
    <s v="No considerar"/>
    <x v="0"/>
  </r>
  <r>
    <n v="516791"/>
    <s v="Lovely Brooklyn Apt"/>
    <x v="5452"/>
    <s v="Bethany"/>
    <s v="216 East 2nd Street"/>
    <n v="11218"/>
    <x v="1"/>
    <s v="Kensington"/>
    <n v="4064625"/>
    <n v="-7397932"/>
    <x v="1"/>
    <x v="11"/>
    <x v="10"/>
    <n v="33"/>
    <d v="2019-05-22T00:00:00"/>
    <n v="0.39"/>
    <n v="1"/>
    <n v="6.9"/>
    <x v="0"/>
    <s v="Ruidoso"/>
    <s v="No considerar"/>
    <x v="0"/>
  </r>
  <r>
    <n v="1019360"/>
    <s v="Hip charming Williamsburg apartment"/>
    <x v="5453"/>
    <s v="Heather"/>
    <s v="168 Meserole Street"/>
    <n v="11206"/>
    <x v="1"/>
    <s v="Williamsburg"/>
    <n v="4070798"/>
    <n v="-7394263"/>
    <x v="1"/>
    <x v="61"/>
    <x v="2"/>
    <n v="7"/>
    <d v="2016-10-26T00:00:00"/>
    <n v="0.1"/>
    <n v="1"/>
    <n v="6.9"/>
    <x v="0"/>
    <s v="Ruidoso"/>
    <s v="No considerar"/>
    <x v="0"/>
  </r>
  <r>
    <n v="4973452"/>
    <s v="Canal Street bedroom "/>
    <x v="5454"/>
    <s v="Jimmy"/>
    <s v="81 Mott Street"/>
    <n v="10013"/>
    <x v="0"/>
    <s v="Chinatown"/>
    <n v="4071652"/>
    <n v="-7399801"/>
    <x v="0"/>
    <x v="86"/>
    <x v="1"/>
    <n v="0"/>
    <d v="2015-12-06T00:00:00"/>
    <n v="0.06"/>
    <n v="1"/>
    <n v="5.6"/>
    <x v="0"/>
    <s v="Ruidoso"/>
    <s v="No considerar"/>
    <x v="0"/>
  </r>
  <r>
    <n v="141890"/>
    <s v="LUXURY SOHO 2 Bedroom Apt "/>
    <x v="5455"/>
    <s v="Allison"/>
    <s v="234 Bowery"/>
    <n v="10012"/>
    <x v="0"/>
    <s v="Nolita"/>
    <n v="4072255"/>
    <n v="-7399346"/>
    <x v="1"/>
    <x v="184"/>
    <x v="0"/>
    <n v="18"/>
    <d v="2013-10-01T00:00:00"/>
    <n v="0.21"/>
    <n v="1"/>
    <n v="5.7"/>
    <x v="0"/>
    <s v="Ruidoso"/>
    <s v="No considerar"/>
    <x v="0"/>
  </r>
  <r>
    <n v="141335"/>
    <s v="Architect's Brownstone"/>
    <x v="5456"/>
    <s v="Orna"/>
    <s v="128 Berkeley Place"/>
    <n v="11217"/>
    <x v="1"/>
    <s v="Park Slope"/>
    <n v="4067535"/>
    <n v="-7397654"/>
    <x v="1"/>
    <x v="200"/>
    <x v="1"/>
    <n v="35"/>
    <d v="2018-01-13T00:00:00"/>
    <n v="0.41"/>
    <n v="1"/>
    <n v="7"/>
    <x v="0"/>
    <s v="Ruidoso"/>
    <s v="No considerar"/>
    <x v="0"/>
  </r>
  <r>
    <n v="141154"/>
    <s v="Affordable Furnished Apartment"/>
    <x v="5457"/>
    <s v="Mark"/>
    <s v="89 Nevins Street"/>
    <n v="11217"/>
    <x v="1"/>
    <s v="Boerum Hill"/>
    <n v="406858"/>
    <n v="-739828"/>
    <x v="1"/>
    <x v="61"/>
    <x v="0"/>
    <n v="232"/>
    <d v="2019-06-22T00:00:00"/>
    <n v="2.41"/>
    <n v="1"/>
    <n v="6.9"/>
    <x v="0"/>
    <s v="Ruidoso"/>
    <s v="No considerar"/>
    <x v="0"/>
  </r>
  <r>
    <n v="2936517"/>
    <s v="Boerum Hill 2BR Garden Apartment"/>
    <x v="5458"/>
    <s v="Molly"/>
    <s v="231 Hoyt Street"/>
    <n v="11217"/>
    <x v="1"/>
    <s v="Gowanus"/>
    <n v="4068322"/>
    <n v="-7398968"/>
    <x v="1"/>
    <x v="26"/>
    <x v="1"/>
    <n v="183"/>
    <d v="2019-06-23T00:00:00"/>
    <n v="2.9"/>
    <n v="1"/>
    <n v="6.9"/>
    <x v="0"/>
    <s v="Ruidoso"/>
    <s v="No considerar"/>
    <x v="0"/>
  </r>
  <r>
    <n v="140973"/>
    <s v="East Village, King-Sized, Charmer"/>
    <x v="5459"/>
    <s v="Dave"/>
    <s v="90 Avenue D"/>
    <n v="10009"/>
    <x v="0"/>
    <s v="East Village"/>
    <n v="4072274"/>
    <n v="-7397581"/>
    <x v="1"/>
    <x v="115"/>
    <x v="6"/>
    <n v="69"/>
    <d v="2019-05-26T00:00:00"/>
    <n v="0.71"/>
    <n v="1"/>
    <n v="5.6"/>
    <x v="0"/>
    <s v="Ruidoso"/>
    <s v="No considerar"/>
    <x v="0"/>
  </r>
  <r>
    <n v="1908852"/>
    <s v="Oversized Studio By Columbus Circle"/>
    <x v="5460"/>
    <s v="Alana"/>
    <s v="John Jay College of Criminal Justice Amsterdam Avenue"/>
    <n v="10040"/>
    <x v="0"/>
    <s v="Upper West Side"/>
    <n v="407706"/>
    <n v="-7398919"/>
    <x v="1"/>
    <x v="87"/>
    <x v="1"/>
    <n v="7"/>
    <d v="2016-05-06T00:00:00"/>
    <n v="0.13"/>
    <n v="1"/>
    <n v="5.6"/>
    <x v="0"/>
    <s v="Ruidoso"/>
    <s v="No considerar"/>
    <x v="0"/>
  </r>
  <r>
    <n v="357509"/>
    <s v="Manhattan -  Best Location in Midtown"/>
    <x v="5461"/>
    <s v="Ellie"/>
    <s v="342 East 50th Street"/>
    <n v="10022"/>
    <x v="0"/>
    <s v="Midtown"/>
    <n v="4075407"/>
    <n v="-7396713"/>
    <x v="1"/>
    <x v="7"/>
    <x v="7"/>
    <n v="27"/>
    <d v="2019-03-01T00:00:00"/>
    <n v="0.31"/>
    <n v="1"/>
    <n v="5.6"/>
    <x v="0"/>
    <s v="Ruidoso"/>
    <s v="No considerar"/>
    <x v="0"/>
  </r>
  <r>
    <n v="532288"/>
    <s v="A Little West Village Charm"/>
    <x v="5462"/>
    <s v="Thomas"/>
    <s v="New York University Bond Street"/>
    <n v="10012"/>
    <x v="0"/>
    <s v="Greenwich Village"/>
    <n v="4073176"/>
    <n v="-7399895"/>
    <x v="0"/>
    <x v="154"/>
    <x v="2"/>
    <n v="103"/>
    <d v="2019-06-30T00:00:00"/>
    <n v="1.25"/>
    <n v="1"/>
    <n v="5.6"/>
    <x v="0"/>
    <s v="Ruidoso"/>
    <s v="No considerar"/>
    <x v="0"/>
  </r>
  <r>
    <n v="844319"/>
    <s v="XL 90m2 2BR Victorian area,sleeps 7"/>
    <x v="5463"/>
    <s v="Camille"/>
    <s v="Ocean Avenue Brooklyn"/>
    <n v="11235"/>
    <x v="1"/>
    <s v="Flatbush"/>
    <n v="4062961"/>
    <n v="-739572"/>
    <x v="1"/>
    <x v="58"/>
    <x v="1"/>
    <n v="219"/>
    <d v="2019-06-13T00:00:00"/>
    <n v="2.91"/>
    <n v="1"/>
    <n v="6.9"/>
    <x v="0"/>
    <s v="Ruidoso"/>
    <s v="No considerar"/>
    <x v="0"/>
  </r>
  <r>
    <n v="3652230"/>
    <s v="Bay Beauty - Room On The Water!"/>
    <x v="5464"/>
    <s v="Haya"/>
    <s v="Community Boathouse Beach Channel Drive"/>
    <n v="11693"/>
    <x v="2"/>
    <s v="Rockaway Beach"/>
    <n v="405903"/>
    <n v="-738143"/>
    <x v="0"/>
    <x v="77"/>
    <x v="6"/>
    <n v="36"/>
    <d v="2019-07-07T00:00:00"/>
    <n v="0.74"/>
    <n v="5"/>
    <n v="6.24"/>
    <x v="0"/>
    <s v="Ruidoso"/>
    <s v="No considerar"/>
    <x v="0"/>
  </r>
  <r>
    <n v="139624"/>
    <s v="Spacious,Sunny, private one bedroom"/>
    <x v="5465"/>
    <s v="Jessica"/>
    <s v="Mount Calvary Pentecostal Church of God 755"/>
    <n v="11216"/>
    <x v="1"/>
    <s v="Crown Heights"/>
    <n v="4067456"/>
    <n v="-7395151"/>
    <x v="1"/>
    <x v="132"/>
    <x v="16"/>
    <n v="70"/>
    <d v="2019-01-31T00:00:00"/>
    <n v="0.73"/>
    <n v="1"/>
    <n v="6.9"/>
    <x v="0"/>
    <s v="Ruidoso"/>
    <s v="No considerar"/>
    <x v="0"/>
  </r>
  <r>
    <n v="5238491"/>
    <s v="Cozy Greenpoint Private Room"/>
    <x v="5466"/>
    <s v="Elvira"/>
    <s v="1134 Manhattan Avenue"/>
    <n v="11222"/>
    <x v="1"/>
    <s v="Greenpoint"/>
    <n v="4073712"/>
    <n v="-7395521"/>
    <x v="0"/>
    <x v="46"/>
    <x v="22"/>
    <n v="0"/>
    <d v="2015-08-21T00:00:00"/>
    <n v="1.17"/>
    <n v="1"/>
    <n v="6.9"/>
    <x v="0"/>
    <s v="Ruidoso"/>
    <s v="Dentro del presupuesto"/>
    <x v="0"/>
  </r>
  <r>
    <n v="138216"/>
    <s v="Sunny and Spacious Designer's Home"/>
    <x v="5467"/>
    <s v="Michael"/>
    <s v="187 Engert Avenue"/>
    <n v="11222"/>
    <x v="1"/>
    <s v="Greenpoint"/>
    <n v="4072212"/>
    <n v="-7394254"/>
    <x v="1"/>
    <x v="241"/>
    <x v="2"/>
    <n v="8"/>
    <d v="2018-07-08T00:00:00"/>
    <n v="0.21"/>
    <n v="1"/>
    <n v="6.9"/>
    <x v="0"/>
    <s v="Ruidoso"/>
    <s v="No considerar"/>
    <x v="0"/>
  </r>
  <r>
    <n v="843524"/>
    <s v="A Little Palace in Brooklyn for Shoots and Events"/>
    <x v="5468"/>
    <s v="Alex &amp; Britta"/>
    <s v="276 Knickerbocker Avenue"/>
    <n v="11237"/>
    <x v="1"/>
    <s v="Bushwick"/>
    <n v="4070234"/>
    <n v="-7392424"/>
    <x v="1"/>
    <x v="113"/>
    <x v="1"/>
    <n v="34"/>
    <d v="2019-07-01T00:00:00"/>
    <n v="0.45"/>
    <n v="1"/>
    <n v="7.1"/>
    <x v="0"/>
    <s v="Ruidoso"/>
    <s v="No considerar"/>
    <x v="0"/>
  </r>
  <r>
    <n v="648047"/>
    <s v="Cute, comfortable room in Gramercy"/>
    <x v="5469"/>
    <s v="Jernee"/>
    <s v="Church of the Epiphany 239"/>
    <n v="10010"/>
    <x v="0"/>
    <s v="Gramercy"/>
    <n v="40737"/>
    <n v="-7398199"/>
    <x v="0"/>
    <x v="70"/>
    <x v="3"/>
    <n v="161"/>
    <d v="2019-07-01T00:00:00"/>
    <n v="1.92"/>
    <n v="1"/>
    <n v="5.6"/>
    <x v="0"/>
    <s v="Ruidoso"/>
    <s v="No considerar"/>
    <x v="0"/>
  </r>
  <r>
    <n v="1334793"/>
    <s v="Prime brownstone with lush backyard"/>
    <x v="5470"/>
    <s v="Karen"/>
    <s v="236 Sackett Street"/>
    <n v="11231"/>
    <x v="1"/>
    <s v="Carroll Gardens"/>
    <n v="406838"/>
    <n v="-7399849"/>
    <x v="1"/>
    <x v="200"/>
    <x v="7"/>
    <n v="4"/>
    <d v="2018-12-29T00:00:00"/>
    <n v="0.08"/>
    <n v="1"/>
    <n v="7"/>
    <x v="0"/>
    <s v="Ruidoso"/>
    <s v="No considerar"/>
    <x v="0"/>
  </r>
  <r>
    <n v="2033846"/>
    <s v="Boutique Hip Hotel Feel, WiFi, NetFlix, Private"/>
    <x v="5471"/>
    <s v="Marvin"/>
    <s v="2552 Frederick Douglass Boulevard"/>
    <n v="10030"/>
    <x v="0"/>
    <s v="Harlem"/>
    <n v="4081728"/>
    <n v="-7394583"/>
    <x v="1"/>
    <x v="45"/>
    <x v="3"/>
    <n v="72"/>
    <d v="2019-05-19T00:00:00"/>
    <n v="1.1000000000000001"/>
    <n v="1"/>
    <n v="5.6"/>
    <x v="0"/>
    <s v="Ruidoso"/>
    <s v="No considerar"/>
    <x v="0"/>
  </r>
  <r>
    <n v="3452835"/>
    <s v="Artsy, Garden Getaway in Central Brooklyn"/>
    <x v="5472"/>
    <s v="Amy"/>
    <s v="Church of Saint Luke and Saint Matthew 520"/>
    <n v="11238"/>
    <x v="1"/>
    <s v="Clinton Hill"/>
    <n v="4068266"/>
    <n v="-7396743"/>
    <x v="1"/>
    <x v="19"/>
    <x v="6"/>
    <n v="45"/>
    <d v="2016-11-27T00:00:00"/>
    <n v="0.98"/>
    <n v="1"/>
    <n v="6.9"/>
    <x v="0"/>
    <s v="Ruidoso"/>
    <s v="No considerar"/>
    <x v="0"/>
  </r>
  <r>
    <n v="212109"/>
    <s v="2-bedroom share in heart of Greenwich Village!"/>
    <x v="5473"/>
    <s v="Susan"/>
    <s v="785 Washington Street"/>
    <n v="10014"/>
    <x v="0"/>
    <s v="West Village"/>
    <n v="4073854"/>
    <n v="-7400821"/>
    <x v="0"/>
    <x v="123"/>
    <x v="15"/>
    <n v="9"/>
    <d v="2019-06-30T00:00:00"/>
    <n v="0.2"/>
    <n v="1"/>
    <n v="5.6"/>
    <x v="0"/>
    <s v="Ruidoso"/>
    <s v="Dentro del presupuesto"/>
    <x v="0"/>
  </r>
  <r>
    <n v="135706"/>
    <s v="The Ground Studio - West Side"/>
    <x v="5474"/>
    <s v="Jeff"/>
    <s v="335 West 21st Street"/>
    <n v="10011"/>
    <x v="0"/>
    <s v="Chelsea"/>
    <n v="4074488"/>
    <n v="-74001"/>
    <x v="1"/>
    <x v="276"/>
    <x v="3"/>
    <n v="10"/>
    <d v="2017-01-01T00:00:00"/>
    <n v="0.1"/>
    <n v="1"/>
    <n v="5.6"/>
    <x v="0"/>
    <s v="Ruidoso"/>
    <s v="No considerar"/>
    <x v="0"/>
  </r>
  <r>
    <n v="135465"/>
    <s v="Garden apartment close to Manhattan"/>
    <x v="5475"/>
    <s v="Christopher"/>
    <s v="121 Fort Greene Place"/>
    <n v="11217"/>
    <x v="1"/>
    <s v="Fort Greene"/>
    <n v="4068626"/>
    <n v="-7397598"/>
    <x v="1"/>
    <x v="79"/>
    <x v="0"/>
    <n v="86"/>
    <d v="2019-06-20T00:00:00"/>
    <n v="0.91"/>
    <n v="1"/>
    <n v="6.9"/>
    <x v="0"/>
    <s v="Ruidoso"/>
    <s v="No considerar"/>
    <x v="0"/>
  </r>
  <r>
    <n v="225887"/>
    <s v="Brooklyn B &amp; B close to Manhattan"/>
    <x v="5475"/>
    <s v="Christopher"/>
    <s v="99 South Elliott Place"/>
    <n v="11217"/>
    <x v="1"/>
    <s v="Fort Greene"/>
    <n v="4068645"/>
    <n v="-7397538"/>
    <x v="0"/>
    <x v="58"/>
    <x v="0"/>
    <n v="154"/>
    <d v="2019-06-19T00:00:00"/>
    <n v="1.63"/>
    <n v="1"/>
    <n v="6.9"/>
    <x v="0"/>
    <s v="Ruidoso"/>
    <s v="No considerar"/>
    <x v="0"/>
  </r>
  <r>
    <n v="1089542"/>
    <s v="Private Cozy Bedroom in Brooklyn"/>
    <x v="5476"/>
    <s v="Karen"/>
    <s v="310 Lenox Road"/>
    <n v="11226"/>
    <x v="1"/>
    <s v="East Flatbush"/>
    <n v="406536"/>
    <n v="-7394883"/>
    <x v="0"/>
    <x v="76"/>
    <x v="6"/>
    <n v="248"/>
    <d v="2019-05-05T00:00:00"/>
    <n v="3.27"/>
    <n v="1"/>
    <n v="6.9"/>
    <x v="0"/>
    <s v="Ruidoso"/>
    <s v="No considerar"/>
    <x v="0"/>
  </r>
  <r>
    <n v="136493"/>
    <s v="Stunning arty 3200sf 3FLR+3BR townhome w/terrace"/>
    <x v="5477"/>
    <s v="Irena"/>
    <s v="116 Lincoln Place"/>
    <n v="11217"/>
    <x v="1"/>
    <s v="Park Slope"/>
    <n v="4067632"/>
    <n v="-7397616"/>
    <x v="1"/>
    <x v="21"/>
    <x v="7"/>
    <n v="18"/>
    <d v="2019-05-27T00:00:00"/>
    <n v="0.21"/>
    <n v="1"/>
    <n v="6.9"/>
    <x v="0"/>
    <s v="Ruidoso"/>
    <s v="No considerar"/>
    <x v="0"/>
  </r>
  <r>
    <n v="6301965"/>
    <s v="Beautiful SoHo Loft"/>
    <x v="5478"/>
    <s v="Silvia"/>
    <s v="101 Mercer Street"/>
    <n v="10012"/>
    <x v="0"/>
    <s v="SoHo"/>
    <n v="407234"/>
    <n v="-7399967"/>
    <x v="1"/>
    <x v="74"/>
    <x v="0"/>
    <n v="3"/>
    <d v="2018-01-08T00:00:00"/>
    <n v="0.16"/>
    <n v="1"/>
    <n v="5.6"/>
    <x v="0"/>
    <s v="Ruidoso"/>
    <s v="No considerar"/>
    <x v="0"/>
  </r>
  <r>
    <n v="134934"/>
    <s v="Prime Williamsburg Apartment"/>
    <x v="5479"/>
    <s v="Giovanni"/>
    <s v="146 North 7th Street"/>
    <n v="11249"/>
    <x v="1"/>
    <s v="Williamsburg"/>
    <n v="4071823"/>
    <n v="-7395849"/>
    <x v="1"/>
    <x v="41"/>
    <x v="10"/>
    <n v="22"/>
    <d v="2019-05-30T00:00:00"/>
    <n v="0.38"/>
    <n v="1"/>
    <n v="6.9"/>
    <x v="0"/>
    <s v="Ruidoso"/>
    <s v="No considerar"/>
    <x v="0"/>
  </r>
  <r>
    <n v="1741622"/>
    <s v="Cozy NY-style 1BDRM Apartment UES."/>
    <x v="5480"/>
    <s v="Art"/>
    <s v="Gristedes 1208"/>
    <n v="10021"/>
    <x v="0"/>
    <s v="Upper East Side"/>
    <n v="4076358"/>
    <n v="-7395895"/>
    <x v="1"/>
    <x v="11"/>
    <x v="59"/>
    <n v="20"/>
    <d v="2016-10-31T00:00:00"/>
    <n v="0.28999999999999998"/>
    <n v="1"/>
    <n v="5.6"/>
    <x v="0"/>
    <s v="Ruidoso"/>
    <s v="No considerar"/>
    <x v="0"/>
  </r>
  <r>
    <n v="4145124"/>
    <s v="Studio Apt"/>
    <x v="5481"/>
    <s v="Lucio"/>
    <s v="325 West 38th Street"/>
    <n v="10018"/>
    <x v="0"/>
    <s v="Hell's Kitchen"/>
    <n v="407555"/>
    <n v="-739926"/>
    <x v="0"/>
    <x v="6"/>
    <x v="68"/>
    <n v="12"/>
    <d v="2018-08-04T00:00:00"/>
    <n v="0.22"/>
    <n v="1"/>
    <n v="5.6"/>
    <x v="0"/>
    <s v="Ruidoso"/>
    <s v="No considerar"/>
    <x v="0"/>
  </r>
  <r>
    <n v="4233025"/>
    <s v="Huge Loft in Brooklyn 15 mins from Manhattan"/>
    <x v="5482"/>
    <s v="Cristina"/>
    <s v="268 Johnson Avenue"/>
    <n v="11206"/>
    <x v="1"/>
    <s v="Williamsburg"/>
    <n v="407068"/>
    <n v="-7393772"/>
    <x v="1"/>
    <x v="5"/>
    <x v="3"/>
    <n v="17"/>
    <d v="2019-06-08T00:00:00"/>
    <n v="0.3"/>
    <n v="1"/>
    <n v="6.9"/>
    <x v="0"/>
    <s v="Ruidoso"/>
    <s v="No considerar"/>
    <x v="0"/>
  </r>
  <r>
    <n v="4422602"/>
    <s v="East Village Walkup Jam"/>
    <x v="5483"/>
    <s v="Mark"/>
    <s v="276 East 10th Street"/>
    <n v="10009"/>
    <x v="0"/>
    <s v="East Village"/>
    <n v="4072801"/>
    <n v="-7398336"/>
    <x v="1"/>
    <x v="21"/>
    <x v="0"/>
    <n v="0"/>
    <d v="2018-12-26T00:00:00"/>
    <n v="0.16"/>
    <n v="1"/>
    <n v="5.6"/>
    <x v="0"/>
    <s v="Ruidoso"/>
    <s v="No considerar"/>
    <x v="0"/>
  </r>
  <r>
    <n v="132570"/>
    <s v="Spacious West Village 1 b/room King"/>
    <x v="5484"/>
    <s v="Catherine"/>
    <s v="130 Barrow Street"/>
    <n v="10014"/>
    <x v="0"/>
    <s v="West Village"/>
    <n v="4073215"/>
    <n v="-7400922"/>
    <x v="1"/>
    <x v="30"/>
    <x v="3"/>
    <n v="24"/>
    <d v="2017-12-26T00:00:00"/>
    <n v="0.25"/>
    <n v="1"/>
    <n v="5.6"/>
    <x v="0"/>
    <s v="Ruidoso"/>
    <s v="No considerar"/>
    <x v="0"/>
  </r>
  <r>
    <n v="6467744"/>
    <s v="Cozy Williamsburg Brooklyn Space"/>
    <x v="5485"/>
    <s v="Dave &amp; Theresa"/>
    <s v="106 Devoe Street"/>
    <n v="11211"/>
    <x v="1"/>
    <s v="Williamsburg"/>
    <n v="4071323"/>
    <n v="-7394699"/>
    <x v="1"/>
    <x v="7"/>
    <x v="0"/>
    <n v="137"/>
    <d v="2019-07-03T00:00:00"/>
    <n v="3.51"/>
    <n v="1"/>
    <n v="6.9"/>
    <x v="0"/>
    <s v="Ruidoso"/>
    <s v="No considerar"/>
    <x v="0"/>
  </r>
  <r>
    <n v="433218"/>
    <s v="Lovely 1 bdrm in Prospect Heights!"/>
    <x v="5486"/>
    <s v="Miya"/>
    <s v="171 Park Place"/>
    <n v="11238"/>
    <x v="1"/>
    <s v="Prospect Heights"/>
    <n v="4067763"/>
    <n v="-7397185"/>
    <x v="1"/>
    <x v="81"/>
    <x v="3"/>
    <n v="41"/>
    <d v="2019-05-20T00:00:00"/>
    <n v="0.47"/>
    <n v="1"/>
    <n v="6.9"/>
    <x v="0"/>
    <s v="Ruidoso"/>
    <s v="No considerar"/>
    <x v="0"/>
  </r>
  <r>
    <n v="5649163"/>
    <s v="Sun drenched 1 bed - few mins walk from subway"/>
    <x v="5487"/>
    <s v="Kizzy"/>
    <s v="407 Nostrand Avenue"/>
    <n v="11216"/>
    <x v="1"/>
    <s v="Bedford-Stuyvesant"/>
    <n v="4068373"/>
    <n v="-7395016"/>
    <x v="1"/>
    <x v="114"/>
    <x v="7"/>
    <n v="4"/>
    <d v="2019-05-26T00:00:00"/>
    <n v="0.11"/>
    <n v="1"/>
    <n v="6.9"/>
    <x v="0"/>
    <s v="Ruidoso"/>
    <s v="No considerar"/>
    <x v="0"/>
  </r>
  <r>
    <n v="6450408"/>
    <s v="3 Bedroom Apt in Williamsburg w Private Rooftop"/>
    <x v="5488"/>
    <s v="Simon"/>
    <s v="Emergency Medical Service Station 35 332"/>
    <n v="11211"/>
    <x v="1"/>
    <s v="Williamsburg"/>
    <n v="4071408"/>
    <n v="-7395708"/>
    <x v="1"/>
    <x v="182"/>
    <x v="3"/>
    <n v="56"/>
    <d v="2019-06-23T00:00:00"/>
    <n v="1.1299999999999999"/>
    <n v="1"/>
    <n v="6.9"/>
    <x v="0"/>
    <s v="Ruidoso"/>
    <s v="No considerar"/>
    <x v="0"/>
  </r>
  <r>
    <n v="6450252"/>
    <s v="Large Sunny Room in Williamsburg"/>
    <x v="5488"/>
    <s v="Simon"/>
    <s v="65 Hope Street"/>
    <n v="11211"/>
    <x v="1"/>
    <s v="Williamsburg"/>
    <n v="4071339"/>
    <n v="-7395546"/>
    <x v="0"/>
    <x v="32"/>
    <x v="3"/>
    <n v="7"/>
    <d v="2015-11-14T00:00:00"/>
    <n v="0.14000000000000001"/>
    <n v="1"/>
    <n v="6.9"/>
    <x v="0"/>
    <s v="Ruidoso"/>
    <s v="No considerar"/>
    <x v="0"/>
  </r>
  <r>
    <n v="4989295"/>
    <s v="Huge, Beautiful Artist's 2 bedroom"/>
    <x v="5489"/>
    <s v="Dan"/>
    <s v="319 Lincoln Place"/>
    <n v="11238"/>
    <x v="1"/>
    <s v="Prospect Heights"/>
    <n v="4067347"/>
    <n v="-7396544"/>
    <x v="1"/>
    <x v="89"/>
    <x v="7"/>
    <n v="12"/>
    <d v="2018-12-26T00:00:00"/>
    <n v="0.24"/>
    <n v="1"/>
    <n v="6.9"/>
    <x v="0"/>
    <s v="Ruidoso"/>
    <s v="No considerar"/>
    <x v="0"/>
  </r>
  <r>
    <n v="3556241"/>
    <s v="Private Bamboo Garden Studio"/>
    <x v="5490"/>
    <s v="Roger"/>
    <s v="355 16th Street"/>
    <n v="11215"/>
    <x v="1"/>
    <s v="South Slope"/>
    <n v="4066252"/>
    <n v="-7398433"/>
    <x v="1"/>
    <x v="5"/>
    <x v="6"/>
    <n v="0"/>
    <d v="2015-06-23T00:00:00"/>
    <n v="0.21"/>
    <n v="1"/>
    <n v="6.9"/>
    <x v="0"/>
    <s v="Ruidoso"/>
    <s v="No considerar"/>
    <x v="0"/>
  </r>
  <r>
    <n v="3448037"/>
    <s v="Modern Pad in Prime Williamsburg!"/>
    <x v="5491"/>
    <s v="Naomi"/>
    <s v="144 North 5th Street"/>
    <n v="11211"/>
    <x v="1"/>
    <s v="Williamsburg"/>
    <n v="4071644"/>
    <n v="-7395876"/>
    <x v="1"/>
    <x v="21"/>
    <x v="1"/>
    <n v="0"/>
    <d v="2019-07-02T00:00:00"/>
    <n v="0.23"/>
    <n v="1"/>
    <n v="6.9"/>
    <x v="0"/>
    <s v="Ruidoso"/>
    <s v="No considerar"/>
    <x v="0"/>
  </r>
  <r>
    <n v="4706957"/>
    <s v="Amazing location! Cozy apartment!"/>
    <x v="5492"/>
    <s v="Sara"/>
    <s v="1871 Park Avenue"/>
    <n v="10035"/>
    <x v="0"/>
    <s v="East Harlem"/>
    <n v="4080651"/>
    <n v="-7393776"/>
    <x v="2"/>
    <x v="28"/>
    <x v="1"/>
    <n v="4"/>
    <d v="2015-08-31T00:00:00"/>
    <n v="0.08"/>
    <n v="1"/>
    <n v="5.6"/>
    <x v="0"/>
    <s v="Ruidoso"/>
    <s v="No considerar"/>
    <x v="0"/>
  </r>
  <r>
    <n v="5025771"/>
    <s v="Full Prospect Heights Brownstone!"/>
    <x v="5493"/>
    <s v="Alex"/>
    <s v="300 Prospect Place"/>
    <n v="11238"/>
    <x v="1"/>
    <s v="Prospect Heights"/>
    <n v="4067676"/>
    <n v="-7396683"/>
    <x v="1"/>
    <x v="209"/>
    <x v="1"/>
    <n v="2"/>
    <d v="2016-01-03T00:00:00"/>
    <n v="0.05"/>
    <n v="1"/>
    <n v="6.9"/>
    <x v="0"/>
    <s v="Ruidoso"/>
    <s v="No considerar"/>
    <x v="0"/>
  </r>
  <r>
    <n v="141984"/>
    <s v="Charming Nolita Apartment!!"/>
    <x v="5494"/>
    <s v="Vanessa"/>
    <s v="396 Broome Street"/>
    <n v="10012"/>
    <x v="0"/>
    <s v="Nolita"/>
    <n v="4072094"/>
    <n v="-7399706"/>
    <x v="1"/>
    <x v="91"/>
    <x v="0"/>
    <n v="68"/>
    <d v="2019-06-10T00:00:00"/>
    <n v="0.69"/>
    <n v="1"/>
    <n v="5.6"/>
    <x v="0"/>
    <s v="Ruidoso"/>
    <s v="No considerar"/>
    <x v="0"/>
  </r>
  <r>
    <n v="3199681"/>
    <s v="Bright &amp; Sunny FULLY FURNISHED Room"/>
    <x v="5495"/>
    <s v="Nathan"/>
    <s v="102-38 63rd Avenue"/>
    <n v="11375"/>
    <x v="2"/>
    <s v="Forest Hills"/>
    <n v="4073381"/>
    <n v="-7385366"/>
    <x v="0"/>
    <x v="19"/>
    <x v="7"/>
    <n v="2"/>
    <d v="2018-08-20T00:00:00"/>
    <n v="0.15"/>
    <n v="5"/>
    <n v="6.24"/>
    <x v="0"/>
    <s v="Ruidoso"/>
    <s v="No considerar"/>
    <x v="0"/>
  </r>
  <r>
    <n v="126443"/>
    <s v="â˜†Massive DUPLEXâ˜† 2BR &amp; 2BTH East Village 9+ Guests"/>
    <x v="5496"/>
    <s v="Seith"/>
    <s v="220 East 9th Street"/>
    <n v="10003"/>
    <x v="0"/>
    <s v="East Village"/>
    <n v="4072939"/>
    <n v="-7398857"/>
    <x v="1"/>
    <x v="87"/>
    <x v="6"/>
    <n v="403"/>
    <d v="2019-07-07T00:00:00"/>
    <n v="4.0999999999999996"/>
    <n v="1"/>
    <n v="5.6"/>
    <x v="0"/>
    <s v="Ruidoso"/>
    <s v="No considerar"/>
    <x v="0"/>
  </r>
  <r>
    <n v="568743"/>
    <s v="â˜† 2BR East Village â˜† Sleeps 5 | BEST LOCATION â˜†"/>
    <x v="5496"/>
    <s v="Seith"/>
    <s v="334 East 5th Street"/>
    <n v="10003"/>
    <x v="0"/>
    <s v="East Village"/>
    <n v="4072603"/>
    <n v="-7398751"/>
    <x v="1"/>
    <x v="229"/>
    <x v="6"/>
    <n v="214"/>
    <d v="2019-07-06T00:00:00"/>
    <n v="2.5299999999999998"/>
    <n v="1"/>
    <n v="5.6"/>
    <x v="0"/>
    <s v="Ruidoso"/>
    <s v="No considerar"/>
    <x v="0"/>
  </r>
  <r>
    <n v="163814"/>
    <s v="â˜† STUDIO East Village â˜† Own bath! â˜† Sleeps 4 â˜†"/>
    <x v="5496"/>
    <s v="Seith"/>
    <s v="76 2nd Avenue"/>
    <n v="10003"/>
    <x v="0"/>
    <s v="East Village"/>
    <n v="4072636"/>
    <n v="-7398917"/>
    <x v="1"/>
    <x v="34"/>
    <x v="6"/>
    <n v="280"/>
    <d v="2019-07-05T00:00:00"/>
    <n v="2.92"/>
    <n v="1"/>
    <n v="5.6"/>
    <x v="0"/>
    <s v="Ruidoso"/>
    <s v="No considerar"/>
    <x v="0"/>
  </r>
  <r>
    <n v="4611004"/>
    <s v="Christmas Harlem! Duplex"/>
    <x v="5497"/>
    <s v="Kimberly"/>
    <s v="581 West 161st Street"/>
    <n v="10032"/>
    <x v="0"/>
    <s v="Washington Heights"/>
    <n v="4083653"/>
    <n v="-7394277"/>
    <x v="1"/>
    <x v="40"/>
    <x v="0"/>
    <n v="0"/>
    <d v="2015-08-19T00:00:00"/>
    <n v="1.18"/>
    <n v="1"/>
    <n v="5.7"/>
    <x v="0"/>
    <s v="Ruidoso"/>
    <s v="No considerar"/>
    <x v="0"/>
  </r>
  <r>
    <n v="4611295"/>
    <s v="Upper East Side Manhattan #2"/>
    <x v="5497"/>
    <s v="Kimberly"/>
    <s v="327 East 89th Street"/>
    <n v="10128"/>
    <x v="0"/>
    <s v="Upper East Side"/>
    <n v="4077941"/>
    <n v="-7394862"/>
    <x v="0"/>
    <x v="21"/>
    <x v="1"/>
    <n v="0"/>
    <d v="2017-12-18T00:00:00"/>
    <n v="0.04"/>
    <n v="1"/>
    <n v="5.6"/>
    <x v="0"/>
    <s v="Ruidoso"/>
    <s v="No considerar"/>
    <x v="0"/>
  </r>
  <r>
    <n v="4611256"/>
    <s v="Upper East Side Manhattan"/>
    <x v="5497"/>
    <s v="Kimberly"/>
    <s v="324 East 90th Street"/>
    <n v="10128"/>
    <x v="0"/>
    <s v="Upper East Side"/>
    <n v="4077963"/>
    <n v="-7394864"/>
    <x v="0"/>
    <x v="21"/>
    <x v="1"/>
    <n v="0"/>
    <d v="2015-09-14T00:00:00"/>
    <n v="0.06"/>
    <n v="1"/>
    <n v="5.6"/>
    <x v="0"/>
    <s v="Ruidoso"/>
    <s v="No considerar"/>
    <x v="0"/>
  </r>
  <r>
    <n v="418291"/>
    <s v="Cozy, bright 1BR avail. in East Village apartment"/>
    <x v="5498"/>
    <s v="Marshall"/>
    <s v="520 East 14th Street"/>
    <n v="10009"/>
    <x v="0"/>
    <s v="East Village"/>
    <n v="4072978"/>
    <n v="-739793"/>
    <x v="0"/>
    <x v="0"/>
    <x v="0"/>
    <n v="28"/>
    <d v="2019-06-25T00:00:00"/>
    <n v="0.33"/>
    <n v="1"/>
    <n v="5.6"/>
    <x v="0"/>
    <s v="Ruidoso"/>
    <s v="No considerar"/>
    <x v="0"/>
  </r>
  <r>
    <n v="140133"/>
    <s v="Truly Amazing Oasis In The City"/>
    <x v="5499"/>
    <s v="Daniel"/>
    <s v="214 Grand Street"/>
    <n v="11211"/>
    <x v="1"/>
    <s v="Williamsburg"/>
    <n v="4071363"/>
    <n v="-7396019"/>
    <x v="1"/>
    <x v="54"/>
    <x v="0"/>
    <n v="150"/>
    <d v="2019-07-05T00:00:00"/>
    <n v="1.55"/>
    <n v="1"/>
    <n v="6.9"/>
    <x v="0"/>
    <s v="Ruidoso"/>
    <s v="No considerar"/>
    <x v="0"/>
  </r>
  <r>
    <n v="125163"/>
    <s v="Authentic New York City Living "/>
    <x v="5500"/>
    <s v="Rodney"/>
    <s v="697 Jefferson Avenue"/>
    <n v="11221"/>
    <x v="1"/>
    <s v="Bedford-Stuyvesant"/>
    <n v="4068569"/>
    <n v="-7393038"/>
    <x v="0"/>
    <x v="34"/>
    <x v="6"/>
    <n v="38"/>
    <d v="2019-06-03T00:00:00"/>
    <n v="0.54"/>
    <n v="1"/>
    <n v="6.9"/>
    <x v="0"/>
    <s v="Ruidoso"/>
    <s v="No considerar"/>
    <x v="0"/>
  </r>
  <r>
    <n v="1209921"/>
    <s v="Authentic NYC Living 2"/>
    <x v="5500"/>
    <s v="Rodney"/>
    <s v="Sergio's Pizza MacDonough Street"/>
    <n v="11233"/>
    <x v="1"/>
    <s v="Bedford-Stuyvesant"/>
    <n v="4068272"/>
    <n v="-7392885"/>
    <x v="1"/>
    <x v="34"/>
    <x v="0"/>
    <n v="68"/>
    <d v="2019-06-26T00:00:00"/>
    <n v="0.97"/>
    <n v="1"/>
    <n v="6.9"/>
    <x v="0"/>
    <s v="Ruidoso"/>
    <s v="No considerar"/>
    <x v="0"/>
  </r>
  <r>
    <n v="4108799"/>
    <s v="Gorgeous Big &amp; Bright Greenpoint Apt"/>
    <x v="5501"/>
    <s v="Kat"/>
    <s v="580 Morgan Avenue"/>
    <n v="11222"/>
    <x v="1"/>
    <s v="Greenpoint"/>
    <n v="4072452"/>
    <n v="-7393916"/>
    <x v="1"/>
    <x v="111"/>
    <x v="1"/>
    <n v="12"/>
    <d v="2018-03-30T00:00:00"/>
    <n v="0.32"/>
    <n v="1"/>
    <n v="6.9"/>
    <x v="0"/>
    <s v="Ruidoso"/>
    <s v="No considerar"/>
    <x v="0"/>
  </r>
  <r>
    <n v="3929669"/>
    <s v="Sunny 1 br in Greenpoint"/>
    <x v="5502"/>
    <s v="Shawn"/>
    <s v="726 Leonard Street"/>
    <n v="11222"/>
    <x v="1"/>
    <s v="Greenpoint"/>
    <n v="4072942"/>
    <n v="-7395291"/>
    <x v="1"/>
    <x v="61"/>
    <x v="8"/>
    <n v="12"/>
    <d v="2016-12-22T00:00:00"/>
    <n v="0.22"/>
    <n v="1"/>
    <n v="6.9"/>
    <x v="0"/>
    <s v="Ruidoso"/>
    <s v="No considerar"/>
    <x v="0"/>
  </r>
  <r>
    <n v="125053"/>
    <s v="âš¡Quiet Gem w/roof deck on NY's Hottest Streetâš¡"/>
    <x v="5503"/>
    <s v="Justin"/>
    <s v="10 East 2nd Street"/>
    <n v="10003"/>
    <x v="0"/>
    <s v="East Village"/>
    <n v="4072533"/>
    <n v="-7399143"/>
    <x v="1"/>
    <x v="140"/>
    <x v="6"/>
    <n v="70"/>
    <d v="2019-07-01T00:00:00"/>
    <n v="0.73"/>
    <n v="1"/>
    <n v="5.7"/>
    <x v="0"/>
    <s v="Ruidoso"/>
    <s v="No considerar"/>
    <x v="0"/>
  </r>
  <r>
    <n v="126816"/>
    <s v="Gorgeous Upper West Side Apartment"/>
    <x v="5504"/>
    <s v="Eric"/>
    <s v="907 Amsterdam Avenue"/>
    <n v="10025"/>
    <x v="0"/>
    <s v="Upper West Side"/>
    <n v="4079918"/>
    <n v="-7396607"/>
    <x v="0"/>
    <x v="35"/>
    <x v="1"/>
    <n v="3"/>
    <d v="2014-11-06T00:00:00"/>
    <n v="0.03"/>
    <n v="1"/>
    <n v="5.6"/>
    <x v="0"/>
    <s v="Ruidoso"/>
    <s v="No considerar"/>
    <x v="0"/>
  </r>
  <r>
    <n v="2044392"/>
    <s v="The heart of Williamsburg 2 bedroom"/>
    <x v="5505"/>
    <s v="Sarah"/>
    <s v="160 South 2nd Street"/>
    <n v="11211"/>
    <x v="1"/>
    <s v="Williamsburg"/>
    <n v="4071257"/>
    <n v="-7396149"/>
    <x v="1"/>
    <x v="21"/>
    <x v="3"/>
    <n v="0"/>
    <d v="2015-07-18T00:00:00"/>
    <n v="0.02"/>
    <n v="1"/>
    <n v="6.9"/>
    <x v="0"/>
    <s v="Ruidoso"/>
    <s v="No considerar"/>
    <x v="0"/>
  </r>
  <r>
    <n v="4564695"/>
    <s v="Sunny, Quiet Queen Bedroom, Best Block in LES"/>
    <x v="5506"/>
    <s v="David"/>
    <s v="Krause Gallery 149"/>
    <n v="10002"/>
    <x v="0"/>
    <s v="Lower East Side"/>
    <n v="4072082"/>
    <n v="-7398952"/>
    <x v="0"/>
    <x v="14"/>
    <x v="3"/>
    <n v="91"/>
    <d v="2019-06-01T00:00:00"/>
    <n v="1.86"/>
    <n v="1"/>
    <n v="5.6"/>
    <x v="0"/>
    <s v="Ruidoso"/>
    <s v="No considerar"/>
    <x v="0"/>
  </r>
  <r>
    <n v="123784"/>
    <s v="NYC Studio for Rent in Townhouse"/>
    <x v="5507"/>
    <s v="Christopher"/>
    <s v="Mount Olivet Baptist Church 201"/>
    <n v="10027"/>
    <x v="0"/>
    <s v="Harlem"/>
    <n v="4080481"/>
    <n v="-7394794"/>
    <x v="1"/>
    <x v="29"/>
    <x v="6"/>
    <n v="142"/>
    <d v="2019-06-16T00:00:00"/>
    <n v="1.44"/>
    <n v="1"/>
    <n v="5.6"/>
    <x v="0"/>
    <s v="Ruidoso"/>
    <s v="No considerar"/>
    <x v="0"/>
  </r>
  <r>
    <n v="2065538"/>
    <s v="Sunny Place in Cool Hood"/>
    <x v="5508"/>
    <s v="Jason"/>
    <s v="634 Franklin Avenue"/>
    <n v="11238"/>
    <x v="1"/>
    <s v="Crown Heights"/>
    <n v="4067659"/>
    <n v="-7395608"/>
    <x v="1"/>
    <x v="29"/>
    <x v="6"/>
    <n v="14"/>
    <d v="2018-07-13T00:00:00"/>
    <n v="0.21"/>
    <n v="1"/>
    <n v="6.9"/>
    <x v="0"/>
    <s v="Ruidoso"/>
    <s v="No considerar"/>
    <x v="0"/>
  </r>
  <r>
    <n v="3512620"/>
    <s v="Garden Floor Duplex with patio"/>
    <x v="5509"/>
    <s v="Amy"/>
    <s v="1249 Bergen Street"/>
    <n v="11216"/>
    <x v="1"/>
    <s v="Crown Heights"/>
    <n v="4067619"/>
    <n v="-7394389"/>
    <x v="1"/>
    <x v="39"/>
    <x v="2"/>
    <n v="53"/>
    <d v="2019-06-24T00:00:00"/>
    <n v="0.9"/>
    <n v="1"/>
    <n v="6.9"/>
    <x v="0"/>
    <s v="Ruidoso"/>
    <s v="No considerar"/>
    <x v="0"/>
  </r>
  <r>
    <n v="144087"/>
    <s v="LUXURY OF THE HORIZON"/>
    <x v="5510"/>
    <s v="Rinaldo"/>
    <s v="Harlem Hebrew West 118th Street"/>
    <n v="10026"/>
    <x v="0"/>
    <s v="Harlem"/>
    <n v="4080473"/>
    <n v="-739532"/>
    <x v="1"/>
    <x v="82"/>
    <x v="21"/>
    <n v="17"/>
    <d v="2019-05-18T00:00:00"/>
    <n v="0.17"/>
    <n v="1"/>
    <n v="5.6"/>
    <x v="0"/>
    <s v="Ruidoso"/>
    <s v="No considerar"/>
    <x v="0"/>
  </r>
  <r>
    <n v="6290988"/>
    <s v="The Heart of Fort Greene"/>
    <x v="5511"/>
    <s v="Yvette"/>
    <s v="Douglas Elliman 664"/>
    <n v="11217"/>
    <x v="1"/>
    <s v="Fort Greene"/>
    <n v="4068648"/>
    <n v="-7397525"/>
    <x v="1"/>
    <x v="61"/>
    <x v="1"/>
    <n v="7"/>
    <d v="2016-05-22T00:00:00"/>
    <n v="0.17"/>
    <n v="1"/>
    <n v="6.9"/>
    <x v="0"/>
    <s v="Ruidoso"/>
    <s v="No considerar"/>
    <x v="0"/>
  </r>
  <r>
    <n v="195989"/>
    <s v="Sunny, Large, Park Slope Bedroom"/>
    <x v="5512"/>
    <s v="Elizabeth"/>
    <s v="The Presidential Suites 641"/>
    <n v="11215"/>
    <x v="1"/>
    <s v="Park Slope"/>
    <n v="4067617"/>
    <n v="-7398136"/>
    <x v="0"/>
    <x v="49"/>
    <x v="1"/>
    <n v="211"/>
    <d v="2019-06-15T00:00:00"/>
    <n v="2.21"/>
    <n v="1"/>
    <n v="6.9"/>
    <x v="0"/>
    <s v="Ruidoso"/>
    <s v="No considerar"/>
    <x v="0"/>
  </r>
  <r>
    <n v="121861"/>
    <s v="Park Slope Apt:, Spacious 2 bedroom"/>
    <x v="5512"/>
    <s v="Elizabeth"/>
    <s v="688 Union Street"/>
    <n v="11215"/>
    <x v="1"/>
    <s v="Park Slope"/>
    <n v="4067644"/>
    <n v="-7398082"/>
    <x v="1"/>
    <x v="47"/>
    <x v="6"/>
    <n v="23"/>
    <d v="2016-05-02T00:00:00"/>
    <n v="0.23"/>
    <n v="1"/>
    <n v="6.9"/>
    <x v="0"/>
    <s v="Ruidoso"/>
    <s v="No considerar"/>
    <x v="0"/>
  </r>
  <r>
    <n v="827719"/>
    <s v="Experience Brooklyn like a True Brooklynite"/>
    <x v="5513"/>
    <s v="Shahar"/>
    <s v="Recycle a Bicycle 858"/>
    <n v="11238"/>
    <x v="1"/>
    <s v="Clinton Hill"/>
    <n v="4068334"/>
    <n v="-7396704"/>
    <x v="0"/>
    <x v="86"/>
    <x v="0"/>
    <n v="126"/>
    <d v="2019-06-27T00:00:00"/>
    <n v="3.59"/>
    <n v="1"/>
    <n v="6.9"/>
    <x v="0"/>
    <s v="Ruidoso"/>
    <s v="No considerar"/>
    <x v="0"/>
  </r>
  <r>
    <n v="4188351"/>
    <s v="Cozy, charming private apt in Brooklyn"/>
    <x v="5514"/>
    <s v="Brian"/>
    <s v="1115 DeKalb Avenue"/>
    <n v="11221"/>
    <x v="1"/>
    <s v="Bedford-Stuyvesant"/>
    <n v="4069389"/>
    <n v="-7393058"/>
    <x v="1"/>
    <x v="112"/>
    <x v="6"/>
    <n v="148"/>
    <d v="2019-06-16T00:00:00"/>
    <n v="2.56"/>
    <n v="1"/>
    <n v="6.9"/>
    <x v="0"/>
    <s v="Ruidoso"/>
    <s v="No considerar"/>
    <x v="0"/>
  </r>
  <r>
    <n v="5736059"/>
    <s v="Single room in townhouse with yard!"/>
    <x v="5515"/>
    <s v="Julien"/>
    <s v="260 MacDougal Street"/>
    <n v="11233"/>
    <x v="1"/>
    <s v="Bedford-Stuyvesant"/>
    <n v="406801"/>
    <n v="-7390976"/>
    <x v="0"/>
    <x v="70"/>
    <x v="1"/>
    <n v="24"/>
    <d v="2019-07-01T00:00:00"/>
    <n v="0.47"/>
    <n v="1"/>
    <n v="6.9"/>
    <x v="0"/>
    <s v="Ruidoso"/>
    <s v="No considerar"/>
    <x v="0"/>
  </r>
  <r>
    <n v="5191965"/>
    <s v="Bright room in townhouse with yard!"/>
    <x v="5515"/>
    <s v="Julien"/>
    <s v="83 Rockaway Avenue"/>
    <n v="11233"/>
    <x v="1"/>
    <s v="Bedford-Stuyvesant"/>
    <n v="4068006"/>
    <n v="-7391113"/>
    <x v="0"/>
    <x v="3"/>
    <x v="1"/>
    <n v="35"/>
    <d v="2019-06-26T00:00:00"/>
    <n v="0.69"/>
    <n v="1"/>
    <n v="6.9"/>
    <x v="0"/>
    <s v="Ruidoso"/>
    <s v="No considerar"/>
    <x v="0"/>
  </r>
  <r>
    <n v="4037522"/>
    <s v="Cozy, Safe &amp; Clean room in Astoria"/>
    <x v="5516"/>
    <s v="Kiara"/>
    <s v="47-02 28th Avenue"/>
    <n v="11103"/>
    <x v="2"/>
    <s v="Astoria"/>
    <n v="4076269"/>
    <n v="-7390816"/>
    <x v="0"/>
    <x v="34"/>
    <x v="1"/>
    <n v="15"/>
    <d v="2019-02-16T00:00:00"/>
    <n v="0.26"/>
    <n v="5"/>
    <n v="6.24"/>
    <x v="0"/>
    <s v="Ruidoso"/>
    <s v="No considerar"/>
    <x v="0"/>
  </r>
  <r>
    <n v="6150778"/>
    <s v="Guest Suite in Prime Williamsburg"/>
    <x v="5517"/>
    <s v="Adam"/>
    <s v="518 Grand Street"/>
    <n v="11206"/>
    <x v="1"/>
    <s v="Williamsburg"/>
    <n v="4071059"/>
    <n v="-739506"/>
    <x v="0"/>
    <x v="15"/>
    <x v="3"/>
    <n v="1"/>
    <d v="2015-05-20T00:00:00"/>
    <n v="0.02"/>
    <n v="1"/>
    <n v="6.9"/>
    <x v="0"/>
    <s v="Ruidoso"/>
    <s v="No considerar"/>
    <x v="0"/>
  </r>
  <r>
    <n v="262583"/>
    <s v="Landmark 2 Bedroom West Village NYC"/>
    <x v="5518"/>
    <s v="West Village"/>
    <s v="322 Bleecker Street"/>
    <n v="10014"/>
    <x v="0"/>
    <s v="West Village"/>
    <n v="4073312"/>
    <n v="-740042"/>
    <x v="1"/>
    <x v="61"/>
    <x v="3"/>
    <n v="153"/>
    <d v="2019-06-25T00:00:00"/>
    <n v="1.66"/>
    <n v="1"/>
    <n v="5.6"/>
    <x v="0"/>
    <s v="Ruidoso"/>
    <s v="No considerar"/>
    <x v="0"/>
  </r>
  <r>
    <n v="248871"/>
    <s v="4 BEDROOM -2BATHRM WEST VILLAGE DUPLEX  TOWNHOUSE"/>
    <x v="5518"/>
    <s v="West Village"/>
    <s v="Our Lady of Pompeii Church 25"/>
    <n v="10014"/>
    <x v="0"/>
    <s v="West Village"/>
    <n v="4073066"/>
    <n v="-7400287"/>
    <x v="1"/>
    <x v="37"/>
    <x v="0"/>
    <n v="131"/>
    <d v="2019-06-24T00:00:00"/>
    <n v="1.4"/>
    <n v="2"/>
    <n v="5.8"/>
    <x v="0"/>
    <s v="Ruidoso"/>
    <s v="No considerar"/>
    <x v="0"/>
  </r>
  <r>
    <n v="273190"/>
    <s v="6 Bedroom Landmark West Village Townhouse"/>
    <x v="5518"/>
    <s v="West Village"/>
    <s v="72 REAR-B Grove Street"/>
    <n v="10014"/>
    <x v="0"/>
    <s v="West Village"/>
    <n v="4073301"/>
    <n v="-7400268"/>
    <x v="1"/>
    <x v="355"/>
    <x v="2"/>
    <n v="28"/>
    <d v="2018-09-25T00:00:00"/>
    <n v="0.31"/>
    <n v="3"/>
    <n v="5.9"/>
    <x v="0"/>
    <s v="Ruidoso"/>
    <s v="No considerar"/>
    <x v="0"/>
  </r>
  <r>
    <n v="118680"/>
    <s v="Spacious East Village apt near it all"/>
    <x v="5519"/>
    <s v="Bobby"/>
    <s v="Third Street Music School 235"/>
    <n v="10009"/>
    <x v="0"/>
    <s v="East Village"/>
    <n v="4073067"/>
    <n v="-7398702"/>
    <x v="0"/>
    <x v="137"/>
    <x v="6"/>
    <n v="0"/>
    <d v="2016-08-07T00:00:00"/>
    <n v="0.02"/>
    <n v="1"/>
    <n v="5.6"/>
    <x v="0"/>
    <s v="Ruidoso"/>
    <s v="No considerar"/>
    <x v="0"/>
  </r>
  <r>
    <n v="535095"/>
    <s v="Beautiful bedroom in Prospect Heights"/>
    <x v="5520"/>
    <s v="Maite &amp; Javi"/>
    <s v="365 Saint Johns Place"/>
    <n v="11238"/>
    <x v="1"/>
    <s v="Prospect Heights"/>
    <n v="406744"/>
    <n v="-7396558"/>
    <x v="0"/>
    <x v="46"/>
    <x v="7"/>
    <n v="43"/>
    <d v="2019-06-29T00:00:00"/>
    <n v="0.52"/>
    <n v="1"/>
    <n v="6.9"/>
    <x v="0"/>
    <s v="Ruidoso"/>
    <s v="Dentro del presupuesto"/>
    <x v="0"/>
  </r>
  <r>
    <n v="2493039"/>
    <s v="Private Room in Large Two-floor Apt w/ Backyard"/>
    <x v="5521"/>
    <s v="Michael"/>
    <s v="349 West 30th Street"/>
    <n v="10001"/>
    <x v="0"/>
    <s v="Chelsea"/>
    <n v="4075066"/>
    <n v="-739972"/>
    <x v="0"/>
    <x v="90"/>
    <x v="6"/>
    <n v="32"/>
    <d v="2017-10-30T00:00:00"/>
    <n v="1.0900000000000001"/>
    <n v="1"/>
    <n v="5.6"/>
    <x v="0"/>
    <s v="Ruidoso"/>
    <s v="No considerar"/>
    <x v="0"/>
  </r>
  <r>
    <n v="2974957"/>
    <s v="Open/Sunny 2 BR in Prospect Heights"/>
    <x v="5522"/>
    <s v="Lily"/>
    <s v="630 Bergen Street"/>
    <n v="11238"/>
    <x v="1"/>
    <s v="Prospect Heights"/>
    <n v="4067925"/>
    <n v="-739688"/>
    <x v="1"/>
    <x v="6"/>
    <x v="12"/>
    <n v="2"/>
    <d v="2015-06-18T00:00:00"/>
    <n v="0.04"/>
    <n v="1"/>
    <n v="6.9"/>
    <x v="0"/>
    <s v="Ruidoso"/>
    <s v="No considerar"/>
    <x v="0"/>
  </r>
  <r>
    <n v="956412"/>
    <s v="Charming Bright 2BR apt- sleeps 6"/>
    <x v="5523"/>
    <s v="Dikla"/>
    <s v="DUMBO Historic District Plymouth Street"/>
    <n v="11201"/>
    <x v="1"/>
    <s v="DUMBO"/>
    <n v="4070424"/>
    <n v="-7398597"/>
    <x v="1"/>
    <x v="87"/>
    <x v="6"/>
    <n v="236"/>
    <d v="2019-06-21T00:00:00"/>
    <n v="3.08"/>
    <n v="1"/>
    <n v="6.9"/>
    <x v="0"/>
    <s v="Ruidoso"/>
    <s v="No considerar"/>
    <x v="0"/>
  </r>
  <r>
    <n v="5320983"/>
    <s v="Beautiful bright renovated 2BR w Balcony-sleeps 5!"/>
    <x v="5523"/>
    <s v="Dikla"/>
    <s v="DUMBO Historic District Plymouth Street"/>
    <n v="11201"/>
    <x v="1"/>
    <s v="DUMBO"/>
    <n v="407043"/>
    <n v="-7398667"/>
    <x v="1"/>
    <x v="87"/>
    <x v="6"/>
    <n v="177"/>
    <d v="2019-06-09T00:00:00"/>
    <n v="3.33"/>
    <n v="1"/>
    <n v="6.9"/>
    <x v="0"/>
    <s v="Ruidoso"/>
    <s v="No considerar"/>
    <x v="0"/>
  </r>
  <r>
    <n v="1881846"/>
    <s v="Cozy sunny room in the heart of the city"/>
    <x v="5524"/>
    <s v="Ahmed"/>
    <s v="413 East 50th Street"/>
    <n v="10022"/>
    <x v="0"/>
    <s v="Midtown"/>
    <n v="4075375"/>
    <n v="-7396556"/>
    <x v="0"/>
    <x v="58"/>
    <x v="6"/>
    <n v="128"/>
    <d v="2019-05-28T00:00:00"/>
    <n v="1.88"/>
    <n v="1"/>
    <n v="5.6"/>
    <x v="0"/>
    <s v="Ruidoso"/>
    <s v="No considerar"/>
    <x v="0"/>
  </r>
  <r>
    <n v="627949"/>
    <s v="COMFY-CUTE-N-CLEAN APT in WBURG"/>
    <x v="5525"/>
    <s v="Armando"/>
    <s v="247 Devoe Street"/>
    <n v="11211"/>
    <x v="1"/>
    <s v="Williamsburg"/>
    <n v="4071402"/>
    <n v="-7393989"/>
    <x v="1"/>
    <x v="26"/>
    <x v="0"/>
    <n v="0"/>
    <d v="2019-05-25T00:00:00"/>
    <n v="0.12"/>
    <n v="1"/>
    <n v="6.9"/>
    <x v="0"/>
    <s v="Ruidoso"/>
    <s v="No considerar"/>
    <x v="0"/>
  </r>
  <r>
    <n v="118430"/>
    <s v="Heart of Meatpacking &amp; Chelsea"/>
    <x v="5526"/>
    <s v="Paul"/>
    <s v="348 West 20th Street"/>
    <n v="10011"/>
    <x v="0"/>
    <s v="Chelsea"/>
    <n v="4074412"/>
    <n v="-7400208"/>
    <x v="0"/>
    <x v="179"/>
    <x v="6"/>
    <n v="35"/>
    <d v="2019-01-03T00:00:00"/>
    <n v="0.36"/>
    <n v="1"/>
    <n v="5.6"/>
    <x v="0"/>
    <s v="Ruidoso"/>
    <s v="No considerar"/>
    <x v="0"/>
  </r>
  <r>
    <n v="1145134"/>
    <s v="Lovely garden bedroom in Greenpoint"/>
    <x v="5527"/>
    <s v="Summer"/>
    <s v="McGlorick Park Shelter Pavilion Monitor Street"/>
    <n v="11222"/>
    <x v="1"/>
    <s v="Greenpoint"/>
    <n v="4072448"/>
    <n v="-7394328"/>
    <x v="0"/>
    <x v="34"/>
    <x v="2"/>
    <n v="179"/>
    <d v="2019-05-28T00:00:00"/>
    <n v="2.61"/>
    <n v="1"/>
    <n v="6.9"/>
    <x v="0"/>
    <s v="Ruidoso"/>
    <s v="No considerar"/>
    <x v="0"/>
  </r>
  <r>
    <n v="115748"/>
    <s v="1 BDRM Apt-Weekend Sublease"/>
    <x v="5528"/>
    <s v="Lilly"/>
    <s v="30-76 33rd Street"/>
    <n v="11102"/>
    <x v="2"/>
    <s v="Astoria"/>
    <n v="4076434"/>
    <n v="-7392132"/>
    <x v="1"/>
    <x v="7"/>
    <x v="3"/>
    <n v="30"/>
    <d v="2019-06-16T00:00:00"/>
    <n v="0.32"/>
    <n v="5"/>
    <n v="6.24"/>
    <x v="0"/>
    <s v="Ruidoso"/>
    <s v="No considerar"/>
    <x v="0"/>
  </r>
  <r>
    <n v="114969"/>
    <s v="Manhattan Studio, Perfect Location"/>
    <x v="5529"/>
    <s v="Andrey"/>
    <s v="310 East 52nd Street"/>
    <n v="10022"/>
    <x v="0"/>
    <s v="Midtown"/>
    <n v="4075579"/>
    <n v="-7396699"/>
    <x v="1"/>
    <x v="8"/>
    <x v="13"/>
    <n v="39"/>
    <d v="2018-09-24T00:00:00"/>
    <n v="0.4"/>
    <n v="1"/>
    <n v="5.6"/>
    <x v="0"/>
    <s v="Ruidoso"/>
    <s v="No considerar"/>
    <x v="0"/>
  </r>
  <r>
    <n v="1970574"/>
    <s v="Park Slope Townhouse TOP FLOOR"/>
    <x v="5530"/>
    <s v="Susi"/>
    <s v="200A 15th Street"/>
    <n v="11215"/>
    <x v="1"/>
    <s v="South Slope"/>
    <n v="4066579"/>
    <n v="-7398991"/>
    <x v="1"/>
    <x v="27"/>
    <x v="6"/>
    <n v="31"/>
    <d v="2019-06-17T00:00:00"/>
    <n v="0.52"/>
    <n v="1"/>
    <n v="6.9"/>
    <x v="0"/>
    <s v="Ruidoso"/>
    <s v="No considerar"/>
    <x v="0"/>
  </r>
  <r>
    <n v="114123"/>
    <s v="Large Park Slope Townhouse Duplex"/>
    <x v="5530"/>
    <s v="Susi"/>
    <s v="231 15th Street"/>
    <n v="11215"/>
    <x v="1"/>
    <s v="South Slope"/>
    <n v="4066527"/>
    <n v="-739886"/>
    <x v="1"/>
    <x v="27"/>
    <x v="12"/>
    <n v="27"/>
    <d v="2019-05-19T00:00:00"/>
    <n v="0.28000000000000003"/>
    <n v="1"/>
    <n v="6.9"/>
    <x v="0"/>
    <s v="Ruidoso"/>
    <s v="No considerar"/>
    <x v="0"/>
  </r>
  <r>
    <n v="642682"/>
    <s v="Up Among the Trees 2"/>
    <x v="5531"/>
    <s v="Mateo And Anna"/>
    <s v="491 Willoughby Avenue"/>
    <n v="11206"/>
    <x v="1"/>
    <s v="Bedford-Stuyvesant"/>
    <n v="4069382"/>
    <n v="-7395002"/>
    <x v="1"/>
    <x v="61"/>
    <x v="16"/>
    <n v="32"/>
    <d v="2019-04-21T00:00:00"/>
    <n v="0.68"/>
    <n v="1"/>
    <n v="6.9"/>
    <x v="0"/>
    <s v="Ruidoso"/>
    <s v="No considerar"/>
    <x v="0"/>
  </r>
  <r>
    <n v="812467"/>
    <s v="Vintage Chic Haven in Kensington, Brooklyn"/>
    <x v="5532"/>
    <s v="Jesse"/>
    <s v="682 East 5th Street"/>
    <n v="11218"/>
    <x v="1"/>
    <s v="Kensington"/>
    <n v="4063547"/>
    <n v="-7397417"/>
    <x v="0"/>
    <x v="16"/>
    <x v="1"/>
    <n v="61"/>
    <d v="2019-06-23T00:00:00"/>
    <n v="0.95"/>
    <n v="1"/>
    <n v="6.9"/>
    <x v="0"/>
    <s v="Ruidoso"/>
    <s v="No considerar"/>
    <x v="0"/>
  </r>
  <r>
    <n v="112304"/>
    <s v="Cozy Private Room in West Harlem!"/>
    <x v="5533"/>
    <s v="Kelli"/>
    <s v="204 West 119th Street"/>
    <n v="10026"/>
    <x v="0"/>
    <s v="Harlem"/>
    <n v="408054"/>
    <n v="-7395189"/>
    <x v="0"/>
    <x v="57"/>
    <x v="1"/>
    <n v="1"/>
    <d v="2016-01-02T00:00:00"/>
    <n v="0.02"/>
    <n v="1"/>
    <n v="5.6"/>
    <x v="0"/>
    <s v="Ruidoso"/>
    <s v="No considerar"/>
    <x v="0"/>
  </r>
  <r>
    <n v="158176"/>
    <s v="Entire Apt in Heart of Williamsburg"/>
    <x v="5534"/>
    <s v="Laura"/>
    <s v="The Pod 247"/>
    <n v="11211"/>
    <x v="1"/>
    <s v="Williamsburg"/>
    <n v="4071534"/>
    <n v="-7395914"/>
    <x v="1"/>
    <x v="47"/>
    <x v="2"/>
    <n v="117"/>
    <d v="2019-06-29T00:00:00"/>
    <n v="1.28"/>
    <n v="1"/>
    <n v="6.9"/>
    <x v="0"/>
    <s v="Ruidoso"/>
    <s v="No considerar"/>
    <x v="0"/>
  </r>
  <r>
    <n v="112359"/>
    <s v="UES Quiet &amp; Spacious 1 bdrm for 4"/>
    <x v="5535"/>
    <s v="Olivia"/>
    <s v="166 East 95th Street"/>
    <n v="10128"/>
    <x v="0"/>
    <s v="Upper East Side"/>
    <n v="4078491"/>
    <n v="-739508"/>
    <x v="1"/>
    <x v="41"/>
    <x v="6"/>
    <n v="56"/>
    <d v="2018-12-28T00:00:00"/>
    <n v="0.56999999999999995"/>
    <n v="1"/>
    <n v="5.6"/>
    <x v="0"/>
    <s v="Ruidoso"/>
    <s v="No considerar"/>
    <x v="0"/>
  </r>
  <r>
    <n v="2419438"/>
    <s v="1 Bedroom Bushwick apartment"/>
    <x v="5536"/>
    <s v="Michael"/>
    <s v="112 Central Avenue"/>
    <n v="11221"/>
    <x v="1"/>
    <s v="Bushwick"/>
    <n v="406998"/>
    <n v="-7392913"/>
    <x v="1"/>
    <x v="105"/>
    <x v="1"/>
    <n v="12"/>
    <d v="2018-09-03T00:00:00"/>
    <n v="0.19"/>
    <n v="1"/>
    <n v="6.9"/>
    <x v="0"/>
    <s v="Ruidoso"/>
    <s v="No considerar"/>
    <x v="0"/>
  </r>
  <r>
    <n v="740823"/>
    <s v="Beautiful private Apt-15m Manhattan (3rd Room)"/>
    <x v="5537"/>
    <s v="Eldad &amp; Paulina"/>
    <s v="71 Wilson Avenue"/>
    <n v="11237"/>
    <x v="1"/>
    <s v="Bushwick"/>
    <n v="4070226"/>
    <n v="-7392797"/>
    <x v="0"/>
    <x v="24"/>
    <x v="6"/>
    <n v="27"/>
    <d v="2019-06-12T00:00:00"/>
    <n v="0.35"/>
    <n v="1"/>
    <n v="6.9"/>
    <x v="0"/>
    <s v="Ruidoso"/>
    <s v="No considerar"/>
    <x v="0"/>
  </r>
  <r>
    <n v="6607833"/>
    <s v="Amazing &amp; Safe Brooklyn Location"/>
    <x v="5538"/>
    <s v="Yovel"/>
    <s v="1338 East 5th Street"/>
    <n v="11230"/>
    <x v="1"/>
    <s v="Midwood"/>
    <n v="4061814"/>
    <n v="-7397078"/>
    <x v="1"/>
    <x v="16"/>
    <x v="3"/>
    <n v="5"/>
    <d v="2019-07-04T00:00:00"/>
    <n v="0.2"/>
    <n v="1"/>
    <n v="6.9"/>
    <x v="0"/>
    <s v="Ruidoso"/>
    <s v="Dentro del presupuesto"/>
    <x v="0"/>
  </r>
  <r>
    <n v="5366126"/>
    <s v="Great Private Bedroom"/>
    <x v="5539"/>
    <s v="John"/>
    <s v="75 Ocean Avenue"/>
    <n v="11225"/>
    <x v="1"/>
    <s v="Prospect-Lefferts Gardens"/>
    <n v="4066126"/>
    <n v="-7396257"/>
    <x v="0"/>
    <x v="85"/>
    <x v="1"/>
    <n v="0"/>
    <d v="2017-05-01T00:00:00"/>
    <n v="0.02"/>
    <n v="1"/>
    <n v="6.9"/>
    <x v="0"/>
    <s v="Ruidoso"/>
    <s v="No considerar"/>
    <x v="0"/>
  </r>
  <r>
    <n v="295998"/>
    <s v="Panoramic View Central Park &amp; NYC"/>
    <x v="5540"/>
    <s v="Alan"/>
    <s v="66 West 94th Street"/>
    <n v="10025"/>
    <x v="0"/>
    <s v="Upper West Side"/>
    <n v="407909"/>
    <n v="-7396762"/>
    <x v="1"/>
    <x v="61"/>
    <x v="0"/>
    <n v="36"/>
    <d v="2019-05-01T00:00:00"/>
    <n v="0.47"/>
    <n v="1"/>
    <n v="5.6"/>
    <x v="0"/>
    <s v="Ruidoso"/>
    <s v="No considerar"/>
    <x v="0"/>
  </r>
  <r>
    <n v="200955"/>
    <s v="STYLISH EAST VILLAGE FLAT"/>
    <x v="5541"/>
    <s v="Simone"/>
    <s v="414 East 14th Street"/>
    <n v="10009"/>
    <x v="0"/>
    <s v="East Village"/>
    <n v="4073089"/>
    <n v="-7398195"/>
    <x v="1"/>
    <x v="23"/>
    <x v="11"/>
    <n v="25"/>
    <d v="2018-04-30T00:00:00"/>
    <n v="0.26"/>
    <n v="1"/>
    <n v="5.6"/>
    <x v="0"/>
    <s v="Ruidoso"/>
    <s v="No considerar"/>
    <x v="0"/>
  </r>
  <r>
    <n v="4481694"/>
    <s v="*NEW*  Modern Sunny Loft in Bushwick/Brooklyn"/>
    <x v="5542"/>
    <s v="Melanie"/>
    <s v="16 Arion Place"/>
    <n v="11206"/>
    <x v="1"/>
    <s v="Bushwick"/>
    <n v="4069815"/>
    <n v="-7393616"/>
    <x v="1"/>
    <x v="61"/>
    <x v="0"/>
    <n v="4"/>
    <d v="2017-01-06T00:00:00"/>
    <n v="0.08"/>
    <n v="1"/>
    <n v="6.9"/>
    <x v="0"/>
    <s v="Ruidoso"/>
    <s v="No considerar"/>
    <x v="0"/>
  </r>
  <r>
    <n v="553565"/>
    <s v="Feels like home with park view"/>
    <x v="5543"/>
    <s v="Yah"/>
    <s v="60 Cooper Street"/>
    <n v="10034"/>
    <x v="0"/>
    <s v="Inwood"/>
    <n v="4086821"/>
    <n v="-7392252"/>
    <x v="1"/>
    <x v="61"/>
    <x v="10"/>
    <n v="25"/>
    <d v="2019-06-01T00:00:00"/>
    <n v="0.3"/>
    <n v="1"/>
    <n v="5.6"/>
    <x v="0"/>
    <s v="Ruidoso"/>
    <s v="No considerar"/>
    <x v="0"/>
  </r>
  <r>
    <n v="115535"/>
    <s v="Sun-Drenched Hamilton Hts Jewel   "/>
    <x v="5544"/>
    <s v="Jane"/>
    <s v="610 West 141st Street"/>
    <n v="10031"/>
    <x v="0"/>
    <s v="Harlem"/>
    <n v="4082399"/>
    <n v="-7395328"/>
    <x v="0"/>
    <x v="70"/>
    <x v="12"/>
    <n v="35"/>
    <d v="2019-06-01T00:00:00"/>
    <n v="0.35"/>
    <n v="1"/>
    <n v="5.6"/>
    <x v="0"/>
    <s v="Ruidoso"/>
    <s v="No considerar"/>
    <x v="0"/>
  </r>
  <r>
    <n v="346805"/>
    <s v="Spacious Lower East Side Apt in NYC"/>
    <x v="5545"/>
    <s v="Beth"/>
    <s v="101 Orchard Street"/>
    <n v="10002"/>
    <x v="0"/>
    <s v="Lower East Side"/>
    <n v="4071868"/>
    <n v="-7399017"/>
    <x v="1"/>
    <x v="48"/>
    <x v="1"/>
    <n v="53"/>
    <d v="2014-10-28T00:00:00"/>
    <n v="0.6"/>
    <n v="1"/>
    <n v="5.6"/>
    <x v="0"/>
    <s v="Ruidoso"/>
    <s v="No considerar"/>
    <x v="0"/>
  </r>
  <r>
    <n v="6638539"/>
    <s v="Spacious family House in Old Neighborhood"/>
    <x v="5546"/>
    <s v="Sveva"/>
    <s v="230 73rd Street"/>
    <n v="11209"/>
    <x v="1"/>
    <s v="Bay Ridge"/>
    <n v="4063314"/>
    <n v="-7402896"/>
    <x v="1"/>
    <x v="154"/>
    <x v="2"/>
    <n v="4"/>
    <d v="2019-04-27T00:00:00"/>
    <n v="0.13"/>
    <n v="1"/>
    <n v="6.9"/>
    <x v="0"/>
    <s v="Ruidoso"/>
    <s v="No considerar"/>
    <x v="0"/>
  </r>
  <r>
    <n v="4902143"/>
    <s v="Large One Bedroom Apartment, 15 mins to Manhattan"/>
    <x v="5547"/>
    <s v="Bill &amp; Regina"/>
    <s v="41-15 44th Street"/>
    <n v="11104"/>
    <x v="2"/>
    <s v="Sunnyside"/>
    <n v="4074628"/>
    <n v="-739196"/>
    <x v="1"/>
    <x v="90"/>
    <x v="13"/>
    <n v="15"/>
    <d v="2019-03-09T00:00:00"/>
    <n v="0.46"/>
    <n v="5"/>
    <n v="6.24"/>
    <x v="0"/>
    <s v="Ruidoso"/>
    <s v="No considerar"/>
    <x v="0"/>
  </r>
  <r>
    <n v="3979714"/>
    <s v="Central Park North 1BD"/>
    <x v="5548"/>
    <s v="James"/>
    <s v="1862 Adam Clayton Powell Jr. Boulevard"/>
    <n v="10026"/>
    <x v="0"/>
    <s v="Harlem"/>
    <n v="408012"/>
    <n v="-7395424"/>
    <x v="2"/>
    <x v="86"/>
    <x v="1"/>
    <n v="6"/>
    <d v="2019-06-13T00:00:00"/>
    <n v="0.1"/>
    <n v="1"/>
    <n v="5.6"/>
    <x v="0"/>
    <s v="Ruidoso"/>
    <s v="No considerar"/>
    <x v="0"/>
  </r>
  <r>
    <n v="984721"/>
    <s v="QUIET GARDEN APT FACING NY BAY!"/>
    <x v="5549"/>
    <s v="Rosana"/>
    <s v="7223 72nd Court"/>
    <n v="11209"/>
    <x v="1"/>
    <s v="Bay Ridge"/>
    <n v="4063508"/>
    <n v="-7403628"/>
    <x v="1"/>
    <x v="70"/>
    <x v="11"/>
    <n v="25"/>
    <d v="2018-12-22T00:00:00"/>
    <n v="0.36"/>
    <n v="1"/>
    <n v="6.9"/>
    <x v="0"/>
    <s v="Ruidoso"/>
    <s v="No considerar"/>
    <x v="0"/>
  </r>
  <r>
    <n v="106647"/>
    <s v="Tree lined block modern apartment"/>
    <x v="5550"/>
    <s v="Olivia"/>
    <s v="398 Franklin Avenue"/>
    <n v="11238"/>
    <x v="1"/>
    <s v="Bedford-Stuyvesant"/>
    <n v="4068505"/>
    <n v="-7395684"/>
    <x v="1"/>
    <x v="30"/>
    <x v="6"/>
    <n v="86"/>
    <d v="2019-06-16T00:00:00"/>
    <n v="0.87"/>
    <n v="1"/>
    <n v="6.9"/>
    <x v="0"/>
    <s v="Ruidoso"/>
    <s v="No considerar"/>
    <x v="0"/>
  </r>
  <r>
    <n v="924719"/>
    <s v="Beautiful East Village Apartment"/>
    <x v="5551"/>
    <s v="Christian"/>
    <s v="Manhattan School for Career Development 113"/>
    <n v="10003"/>
    <x v="0"/>
    <s v="East Village"/>
    <n v="4072615"/>
    <n v="-7398781"/>
    <x v="1"/>
    <x v="27"/>
    <x v="31"/>
    <n v="12"/>
    <d v="2017-08-22T00:00:00"/>
    <n v="0.17"/>
    <n v="1"/>
    <n v="5.6"/>
    <x v="0"/>
    <s v="Ruidoso"/>
    <s v="No considerar"/>
    <x v="0"/>
  </r>
  <r>
    <n v="253332"/>
    <s v="Spacious, modern loft in awesome neighborhood"/>
    <x v="5552"/>
    <s v="Cynthia"/>
    <s v="274 18th Street"/>
    <n v="11215"/>
    <x v="1"/>
    <s v="Sunset Park"/>
    <n v="406623"/>
    <n v="-7399049"/>
    <x v="1"/>
    <x v="267"/>
    <x v="46"/>
    <n v="13"/>
    <d v="2018-09-01T00:00:00"/>
    <n v="0.14000000000000001"/>
    <n v="1"/>
    <n v="6.9"/>
    <x v="0"/>
    <s v="Ruidoso"/>
    <s v="No considerar"/>
    <x v="0"/>
  </r>
  <r>
    <n v="4906961"/>
    <s v="Gorgeous Waterfront Studio: Williamsburg"/>
    <x v="5553"/>
    <s v="Owen"/>
    <s v="71 Morton Street"/>
    <n v="11249"/>
    <x v="1"/>
    <s v="Williamsburg"/>
    <n v="4070666"/>
    <n v="-7396526"/>
    <x v="1"/>
    <x v="1"/>
    <x v="0"/>
    <n v="31"/>
    <d v="2019-05-13T00:00:00"/>
    <n v="0.56999999999999995"/>
    <n v="1"/>
    <n v="6.9"/>
    <x v="0"/>
    <s v="Ruidoso"/>
    <s v="No considerar"/>
    <x v="0"/>
  </r>
  <r>
    <n v="3010577"/>
    <s v="Old World Garden Apartment"/>
    <x v="5554"/>
    <s v="Kendall"/>
    <s v="280 Linden Boulevard"/>
    <n v="11226"/>
    <x v="1"/>
    <s v="East Flatbush"/>
    <n v="4065262"/>
    <n v="-7394867"/>
    <x v="1"/>
    <x v="100"/>
    <x v="11"/>
    <n v="43"/>
    <d v="2019-07-01T00:00:00"/>
    <n v="0.7"/>
    <n v="1"/>
    <n v="6.9"/>
    <x v="0"/>
    <s v="Ruidoso"/>
    <s v="No considerar"/>
    <x v="0"/>
  </r>
  <r>
    <n v="105469"/>
    <s v="Oceanfront Apartment in Rockaway"/>
    <x v="5555"/>
    <s v="Michelle"/>
    <s v="8800 Shore Front Parkway"/>
    <n v="11693"/>
    <x v="2"/>
    <s v="Rockaway Beach"/>
    <n v="4058615"/>
    <n v="-7381245"/>
    <x v="0"/>
    <x v="9"/>
    <x v="40"/>
    <n v="13"/>
    <d v="2015-09-21T00:00:00"/>
    <n v="0.13"/>
    <n v="5"/>
    <n v="6.24"/>
    <x v="0"/>
    <s v="Ruidoso"/>
    <s v="No considerar"/>
    <x v="0"/>
  </r>
  <r>
    <n v="334781"/>
    <s v="Queen size sofa bed in Harlem"/>
    <x v="5556"/>
    <s v="Chryslaine"/>
    <s v="300 West 153rd Street"/>
    <n v="10039"/>
    <x v="0"/>
    <s v="Harlem"/>
    <n v="4082772"/>
    <n v="-7393877"/>
    <x v="0"/>
    <x v="15"/>
    <x v="1"/>
    <n v="15"/>
    <d v="2019-06-24T00:00:00"/>
    <n v="0.21"/>
    <n v="1"/>
    <n v="5.6"/>
    <x v="0"/>
    <s v="Ruidoso"/>
    <s v="No considerar"/>
    <x v="0"/>
  </r>
  <r>
    <n v="814616"/>
    <s v="BIG STYLISH SUNNY EAST VILLAGE 1BR"/>
    <x v="5557"/>
    <s v="Alta"/>
    <s v="610 East 11th Street"/>
    <n v="10009"/>
    <x v="0"/>
    <s v="East Village"/>
    <n v="4072699"/>
    <n v="-7397894"/>
    <x v="1"/>
    <x v="27"/>
    <x v="2"/>
    <n v="23"/>
    <d v="2019-05-24T00:00:00"/>
    <n v="0.38"/>
    <n v="1"/>
    <n v="5.6"/>
    <x v="0"/>
    <s v="Ruidoso"/>
    <s v="No considerar"/>
    <x v="0"/>
  </r>
  <r>
    <n v="2081177"/>
    <s v="Lovely Studio in New York City"/>
    <x v="5558"/>
    <s v="Robyn"/>
    <s v="43-30 46th Street"/>
    <n v="11104"/>
    <x v="2"/>
    <s v="Sunnyside"/>
    <n v="4074409"/>
    <n v="-7391868"/>
    <x v="1"/>
    <x v="11"/>
    <x v="12"/>
    <n v="6"/>
    <d v="2016-09-11T00:00:00"/>
    <n v="0.09"/>
    <n v="5"/>
    <n v="6.24"/>
    <x v="0"/>
    <s v="Ruidoso"/>
    <s v="No considerar"/>
    <x v="0"/>
  </r>
  <r>
    <n v="262478"/>
    <s v="Chic + Stylish room in heart of LowerEastSide NYC!"/>
    <x v="5559"/>
    <s v="Juliana"/>
    <s v="Okiboru 117"/>
    <n v="10002"/>
    <x v="0"/>
    <s v="Lower East Side"/>
    <n v="407193"/>
    <n v="-7398966"/>
    <x v="0"/>
    <x v="15"/>
    <x v="2"/>
    <n v="10"/>
    <d v="2018-12-31T00:00:00"/>
    <n v="0.46"/>
    <n v="1"/>
    <n v="5.6"/>
    <x v="0"/>
    <s v="Ruidoso"/>
    <s v="No considerar"/>
    <x v="0"/>
  </r>
  <r>
    <n v="544131"/>
    <s v="Heart of Greenwich Village near Bleecker St"/>
    <x v="5560"/>
    <s v="F"/>
    <s v="107 MacDougal Street"/>
    <n v="10012"/>
    <x v="0"/>
    <s v="Greenwich Village"/>
    <n v="4072987"/>
    <n v="-7400082"/>
    <x v="0"/>
    <x v="64"/>
    <x v="3"/>
    <n v="87"/>
    <d v="2019-07-04T00:00:00"/>
    <n v="1.02"/>
    <n v="1"/>
    <n v="5.6"/>
    <x v="0"/>
    <s v="Ruidoso"/>
    <s v="No considerar"/>
    <x v="0"/>
  </r>
  <r>
    <n v="101053"/>
    <s v="Colorful Artistic Williamsburg Apt"/>
    <x v="5561"/>
    <s v="Lee And Tara"/>
    <s v="88 Marcy Avenue"/>
    <n v="11211"/>
    <x v="1"/>
    <s v="Williamsburg"/>
    <n v="4071125"/>
    <n v="-7395613"/>
    <x v="0"/>
    <x v="6"/>
    <x v="0"/>
    <n v="31"/>
    <d v="2019-03-01T00:00:00"/>
    <n v="0.31"/>
    <n v="1"/>
    <n v="6.9"/>
    <x v="0"/>
    <s v="Ruidoso"/>
    <s v="No considerar"/>
    <x v="0"/>
  </r>
  <r>
    <n v="4687730"/>
    <s v="PRICE REDUCED! Clean, safe, &amp; roomy"/>
    <x v="5562"/>
    <s v="Aditi"/>
    <s v="425 West 57th Street"/>
    <n v="10019"/>
    <x v="0"/>
    <s v="Hell's Kitchen"/>
    <n v="4076865"/>
    <n v="-7398672"/>
    <x v="0"/>
    <x v="8"/>
    <x v="0"/>
    <n v="0"/>
    <d v="2019-05-05T00:00:00"/>
    <n v="4.8499999999999996"/>
    <n v="1"/>
    <n v="5.6"/>
    <x v="0"/>
    <s v="Ruidoso"/>
    <s v="No considerar"/>
    <x v="0"/>
  </r>
  <r>
    <n v="4707159"/>
    <s v="NEAR TIMES SQUARE &amp; CENTRAL PARK!"/>
    <x v="5562"/>
    <s v="Aditi"/>
    <s v="858 9th Avenue"/>
    <n v="10019"/>
    <x v="0"/>
    <s v="Hell's Kitchen"/>
    <n v="4076689"/>
    <n v="-7398612"/>
    <x v="0"/>
    <x v="0"/>
    <x v="1"/>
    <n v="1"/>
    <d v="2014-12-27T00:00:00"/>
    <n v="0.02"/>
    <n v="1"/>
    <n v="5.6"/>
    <x v="0"/>
    <s v="Ruidoso"/>
    <s v="No considerar"/>
    <x v="0"/>
  </r>
  <r>
    <n v="100186"/>
    <s v="Large Brand New Park Slope 1BR"/>
    <x v="5563"/>
    <s v="Mi"/>
    <s v="168 12th Street"/>
    <n v="11215"/>
    <x v="1"/>
    <s v="Gowanus"/>
    <n v="4066918"/>
    <n v="-7399187"/>
    <x v="1"/>
    <x v="58"/>
    <x v="7"/>
    <n v="98"/>
    <d v="2019-06-28T00:00:00"/>
    <n v="0.99"/>
    <n v="1"/>
    <n v="6.9"/>
    <x v="0"/>
    <s v="Ruidoso"/>
    <s v="No considerar"/>
    <x v="0"/>
  </r>
  <r>
    <n v="100184"/>
    <s v="Bienvenue"/>
    <x v="5564"/>
    <s v="Mikael"/>
    <s v="86-35 208th Street"/>
    <n v="11427"/>
    <x v="2"/>
    <s v="Queens Village"/>
    <n v="4072413"/>
    <n v="-7376133"/>
    <x v="0"/>
    <x v="19"/>
    <x v="1"/>
    <n v="43"/>
    <d v="2019-07-08T00:00:00"/>
    <n v="0.45"/>
    <n v="5"/>
    <n v="6.24"/>
    <x v="0"/>
    <s v="Ruidoso"/>
    <s v="No considerar"/>
    <x v="0"/>
  </r>
  <r>
    <n v="2615065"/>
    <s v="Beautiful &amp; Tranquil Oasis in a Great Location"/>
    <x v="5565"/>
    <s v="Oz"/>
    <s v="355 Leonard Street"/>
    <n v="11211"/>
    <x v="1"/>
    <s v="Williamsburg"/>
    <n v="407165"/>
    <n v="-7394842"/>
    <x v="1"/>
    <x v="6"/>
    <x v="11"/>
    <n v="99"/>
    <d v="2019-01-09T00:00:00"/>
    <n v="1.57"/>
    <n v="1"/>
    <n v="6.9"/>
    <x v="0"/>
    <s v="Ruidoso"/>
    <s v="No considerar"/>
    <x v="0"/>
  </r>
  <r>
    <n v="283272"/>
    <s v="Stylish Garden House - Trendy area"/>
    <x v="5565"/>
    <s v="Oz"/>
    <s v="609 Metropolitan Avenue"/>
    <n v="11211"/>
    <x v="1"/>
    <s v="Williamsburg"/>
    <n v="4071422"/>
    <n v="-739484"/>
    <x v="1"/>
    <x v="6"/>
    <x v="62"/>
    <n v="5"/>
    <d v="2016-08-03T00:00:00"/>
    <n v="0.06"/>
    <n v="1"/>
    <n v="6.9"/>
    <x v="0"/>
    <s v="Ruidoso"/>
    <s v="No considerar"/>
    <x v="0"/>
  </r>
  <r>
    <n v="856304"/>
    <s v="Clean,spacious,comfy Brooklyn room"/>
    <x v="5566"/>
    <s v="Alicia"/>
    <s v="Prospect Park South East 17th Street"/>
    <n v="11230"/>
    <x v="1"/>
    <s v="Flatbush"/>
    <n v="406483"/>
    <n v="-739644"/>
    <x v="0"/>
    <x v="245"/>
    <x v="1"/>
    <n v="8"/>
    <d v="2015-10-19T00:00:00"/>
    <n v="0.1"/>
    <n v="1"/>
    <n v="6.9"/>
    <x v="0"/>
    <s v="Ruidoso"/>
    <s v="No considerar"/>
    <x v="0"/>
  </r>
  <r>
    <n v="100002"/>
    <s v="MANHATTAN Neat, Nice, Bright ROOM"/>
    <x v="5567"/>
    <s v="Giorgio"/>
    <s v="252 Wadsworth Avenue"/>
    <n v="10033"/>
    <x v="0"/>
    <s v="Washington Heights"/>
    <n v="4085295"/>
    <n v="-7393361"/>
    <x v="0"/>
    <x v="167"/>
    <x v="6"/>
    <n v="136"/>
    <d v="2019-06-17T00:00:00"/>
    <n v="1.37"/>
    <n v="1"/>
    <n v="5.6"/>
    <x v="0"/>
    <s v="Ruidoso"/>
    <s v="No considerar"/>
    <x v="0"/>
  </r>
  <r>
    <n v="99070"/>
    <s v="Comfortable Cozy Space in El Barrio"/>
    <x v="5568"/>
    <s v="Liz And Melissa"/>
    <s v="232 East 111th Street"/>
    <n v="10029"/>
    <x v="0"/>
    <s v="East Harlem"/>
    <n v="4079406"/>
    <n v="-7394102"/>
    <x v="2"/>
    <x v="70"/>
    <x v="7"/>
    <n v="131"/>
    <d v="2019-05-26T00:00:00"/>
    <n v="1.31"/>
    <n v="1"/>
    <n v="5.6"/>
    <x v="0"/>
    <s v="Ruidoso"/>
    <s v="No considerar"/>
    <x v="0"/>
  </r>
  <r>
    <n v="3747567"/>
    <s v="Sunny Bedroom in El Barrio"/>
    <x v="5568"/>
    <s v="Liz And Melissa"/>
    <s v="2170 2nd Avenue"/>
    <n v="10029"/>
    <x v="0"/>
    <s v="East Harlem"/>
    <n v="4079416"/>
    <n v="-7393984"/>
    <x v="0"/>
    <x v="15"/>
    <x v="7"/>
    <n v="47"/>
    <d v="2019-05-23T00:00:00"/>
    <n v="0.8"/>
    <n v="1"/>
    <n v="5.6"/>
    <x v="0"/>
    <s v="Ruidoso"/>
    <s v="No considerar"/>
    <x v="0"/>
  </r>
  <r>
    <n v="98663"/>
    <s v="Groovy NYC Chelsea Pad"/>
    <x v="5569"/>
    <s v="Peter Michael"/>
    <s v="261 West 29th Street"/>
    <n v="10001"/>
    <x v="0"/>
    <s v="Chelsea"/>
    <n v="4074893"/>
    <n v="-7399544"/>
    <x v="1"/>
    <x v="58"/>
    <x v="11"/>
    <n v="19"/>
    <d v="2018-06-11T00:00:00"/>
    <n v="0.19"/>
    <n v="1"/>
    <n v="5.6"/>
    <x v="0"/>
    <s v="Ruidoso"/>
    <s v="No considerar"/>
    <x v="0"/>
  </r>
  <r>
    <n v="408983"/>
    <s v="Brooklyn Brownstone full floor/garden ProspectPark"/>
    <x v="5570"/>
    <s v="Andre"/>
    <s v="48 Midwood Street"/>
    <n v="11225"/>
    <x v="1"/>
    <s v="Prospect-Lefferts Gardens"/>
    <n v="4065937"/>
    <n v="-7395906"/>
    <x v="1"/>
    <x v="89"/>
    <x v="6"/>
    <n v="92"/>
    <d v="2019-06-09T00:00:00"/>
    <n v="1.05"/>
    <n v="1"/>
    <n v="6.9"/>
    <x v="0"/>
    <s v="Ruidoso"/>
    <s v="No considerar"/>
    <x v="0"/>
  </r>
  <r>
    <n v="4976848"/>
    <s v="a cozy room in manhattan!"/>
    <x v="5571"/>
    <s v="Umut&amp;Deniz"/>
    <s v="88 Delancey Street"/>
    <n v="10002"/>
    <x v="0"/>
    <s v="Lower East Side"/>
    <n v="4071904"/>
    <n v="-7398962"/>
    <x v="0"/>
    <x v="178"/>
    <x v="6"/>
    <n v="80"/>
    <d v="2019-06-24T00:00:00"/>
    <n v="1.49"/>
    <n v="1"/>
    <n v="5.6"/>
    <x v="0"/>
    <s v="Ruidoso"/>
    <s v="No considerar"/>
    <x v="0"/>
  </r>
  <r>
    <n v="4942200"/>
    <s v="A lovely room in heart of NY"/>
    <x v="5571"/>
    <s v="Umut&amp;Deniz"/>
    <s v="110 Rivington Street"/>
    <n v="10002"/>
    <x v="0"/>
    <s v="Lower East Side"/>
    <n v="4072007"/>
    <n v="-7398775"/>
    <x v="0"/>
    <x v="36"/>
    <x v="0"/>
    <n v="36"/>
    <d v="2019-06-18T00:00:00"/>
    <n v="0.8"/>
    <n v="1"/>
    <n v="5.6"/>
    <x v="0"/>
    <s v="Ruidoso"/>
    <s v="No considerar"/>
    <x v="0"/>
  </r>
  <r>
    <n v="6246559"/>
    <s v="Quiet, Sunny Studio in Downtown NYC"/>
    <x v="5572"/>
    <s v="Ashley"/>
    <s v="150 East 7th Street"/>
    <n v="10009"/>
    <x v="0"/>
    <s v="East Village"/>
    <n v="4072587"/>
    <n v="-7398244"/>
    <x v="1"/>
    <x v="0"/>
    <x v="6"/>
    <n v="3"/>
    <d v="2015-10-30T00:00:00"/>
    <n v="0.06"/>
    <n v="1"/>
    <n v="5.6"/>
    <x v="0"/>
    <s v="Ruidoso"/>
    <s v="No considerar"/>
    <x v="0"/>
  </r>
  <r>
    <n v="6449238"/>
    <s v="Astoria next to Beer Garden!"/>
    <x v="5573"/>
    <s v="Faye"/>
    <s v="45070 27th Street"/>
    <n v="11102"/>
    <x v="2"/>
    <s v="Ditmars Steinway"/>
    <n v="4077387"/>
    <n v="-7391778"/>
    <x v="1"/>
    <x v="9"/>
    <x v="3"/>
    <n v="2"/>
    <d v="2015-09-17T00:00:00"/>
    <n v="0.04"/>
    <n v="5"/>
    <n v="6.24"/>
    <x v="0"/>
    <s v="Ruidoso"/>
    <s v="No considerar"/>
    <x v="0"/>
  </r>
  <r>
    <n v="4874735"/>
    <s v="Beautiful Apt in Prime NY Location"/>
    <x v="5574"/>
    <s v="Julie"/>
    <s v="311 West 51st Street"/>
    <n v="10019"/>
    <x v="0"/>
    <s v="Hell's Kitchen"/>
    <n v="4076332"/>
    <n v="-739863"/>
    <x v="1"/>
    <x v="31"/>
    <x v="6"/>
    <n v="0"/>
    <d v="2018-07-01T00:00:00"/>
    <n v="0.2"/>
    <n v="1"/>
    <n v="5.6"/>
    <x v="0"/>
    <s v="Ruidoso"/>
    <s v="No considerar"/>
    <x v="0"/>
  </r>
  <r>
    <n v="320876"/>
    <s v="Amazing Park Slope Duplex with Deck"/>
    <x v="5575"/>
    <s v="Lillian"/>
    <s v="398 7th Avenue"/>
    <n v="11215"/>
    <x v="1"/>
    <s v="South Slope"/>
    <n v="4066485"/>
    <n v="-7398343"/>
    <x v="1"/>
    <x v="115"/>
    <x v="6"/>
    <n v="215"/>
    <d v="2019-06-30T00:00:00"/>
    <n v="2.42"/>
    <n v="1"/>
    <n v="6.9"/>
    <x v="0"/>
    <s v="Ruidoso"/>
    <s v="No considerar"/>
    <x v="0"/>
  </r>
  <r>
    <n v="3522539"/>
    <s v="Musician's Loft 1BR w/ Outdoor Space, WiFi, Parks"/>
    <x v="5576"/>
    <s v="Jonathan"/>
    <s v="32 3rd Avenue"/>
    <n v="10003"/>
    <x v="0"/>
    <s v="East Village"/>
    <n v="4073041"/>
    <n v="-739896"/>
    <x v="1"/>
    <x v="191"/>
    <x v="3"/>
    <n v="45"/>
    <d v="2019-06-12T00:00:00"/>
    <n v="0.75"/>
    <n v="1"/>
    <n v="5.6"/>
    <x v="0"/>
    <s v="Ruidoso"/>
    <s v="No considerar"/>
    <x v="0"/>
  </r>
  <r>
    <n v="1326566"/>
    <s v="Peaceful Park Slope 2BR in 4BR dplx w/outdoor spce"/>
    <x v="5577"/>
    <s v="Vanessa"/>
    <s v="300 12th Street"/>
    <n v="11215"/>
    <x v="1"/>
    <s v="South Slope"/>
    <n v="4066701"/>
    <n v="-7398703"/>
    <x v="0"/>
    <x v="4"/>
    <x v="0"/>
    <n v="24"/>
    <d v="2019-05-27T00:00:00"/>
    <n v="0.33"/>
    <n v="1"/>
    <n v="6.9"/>
    <x v="0"/>
    <s v="Ruidoso"/>
    <s v="No considerar"/>
    <x v="0"/>
  </r>
  <r>
    <n v="2115773"/>
    <s v="Spacious 1BR Haven in Duplex w/Deck"/>
    <x v="5577"/>
    <s v="Vanessa"/>
    <s v="299 13th Street"/>
    <n v="11215"/>
    <x v="1"/>
    <s v="South Slope"/>
    <n v="4066639"/>
    <n v="-7398706"/>
    <x v="0"/>
    <x v="61"/>
    <x v="7"/>
    <n v="0"/>
    <d v="2015-07-14T00:00:00"/>
    <n v="0.41"/>
    <n v="1"/>
    <n v="6.9"/>
    <x v="0"/>
    <s v="Ruidoso"/>
    <s v="No considerar"/>
    <x v="0"/>
  </r>
  <r>
    <n v="802498"/>
    <s v="Manhattan *SuperHost* Luxury Master Bedrm PRIVATE"/>
    <x v="5578"/>
    <s v="Michelle"/>
    <s v="Harris Garden West 153rd Street"/>
    <n v="10031"/>
    <x v="0"/>
    <s v="Harlem"/>
    <n v="4082974"/>
    <n v="-7394193"/>
    <x v="0"/>
    <x v="12"/>
    <x v="1"/>
    <n v="190"/>
    <d v="2019-06-30T00:00:00"/>
    <n v="3.7"/>
    <n v="1"/>
    <n v="5.6"/>
    <x v="0"/>
    <s v="Ruidoso"/>
    <s v="No considerar"/>
    <x v="0"/>
  </r>
  <r>
    <n v="539160"/>
    <s v="Manhattan *SuperHost* Luxury 2 Bdrm Apt Sleeps 6+"/>
    <x v="5578"/>
    <s v="Michelle"/>
    <s v="West 155th Street &amp; Edgecomb Avenue West 155th Street"/>
    <n v="10032"/>
    <x v="0"/>
    <s v="Washington Heights"/>
    <n v="4083064"/>
    <n v="-7394076"/>
    <x v="1"/>
    <x v="79"/>
    <x v="1"/>
    <n v="47"/>
    <d v="2019-04-28T00:00:00"/>
    <n v="0.57999999999999996"/>
    <n v="1"/>
    <n v="5.6"/>
    <x v="0"/>
    <s v="Ruidoso"/>
    <s v="No considerar"/>
    <x v="0"/>
  </r>
  <r>
    <n v="283090"/>
    <s v="Spacious East Village Apartment"/>
    <x v="5579"/>
    <s v="Luis"/>
    <s v="Wholesome Foods East 7th Street"/>
    <n v="10009"/>
    <x v="0"/>
    <s v="East Village"/>
    <n v="407241"/>
    <n v="-7397899"/>
    <x v="1"/>
    <x v="26"/>
    <x v="7"/>
    <n v="24"/>
    <d v="2018-08-10T00:00:00"/>
    <n v="0.26"/>
    <n v="1"/>
    <n v="5.6"/>
    <x v="0"/>
    <s v="Ruidoso"/>
    <s v="No considerar"/>
    <x v="0"/>
  </r>
  <r>
    <n v="916311"/>
    <s v="Rooms in Spacious East Village Apt."/>
    <x v="5579"/>
    <s v="Luis"/>
    <s v="96 Avenue C"/>
    <n v="10009"/>
    <x v="0"/>
    <s v="East Village"/>
    <n v="4072361"/>
    <n v="-7397877"/>
    <x v="0"/>
    <x v="26"/>
    <x v="0"/>
    <n v="5"/>
    <d v="2017-02-19T00:00:00"/>
    <n v="0.08"/>
    <n v="1"/>
    <n v="5.6"/>
    <x v="0"/>
    <s v="Ruidoso"/>
    <s v="No considerar"/>
    <x v="0"/>
  </r>
  <r>
    <n v="4378951"/>
    <s v="Child-friendly 2BR w/ Yard access and Free Parking"/>
    <x v="5580"/>
    <s v="Benjamin"/>
    <s v="460 Madison Street"/>
    <n v="11221"/>
    <x v="1"/>
    <s v="Bedford-Stuyvesant"/>
    <n v="4068578"/>
    <n v="-7393965"/>
    <x v="1"/>
    <x v="79"/>
    <x v="0"/>
    <n v="207"/>
    <d v="2019-06-22T00:00:00"/>
    <n v="3.76"/>
    <n v="1"/>
    <n v="6.9"/>
    <x v="0"/>
    <s v="Ruidoso"/>
    <s v="No considerar"/>
    <x v="0"/>
  </r>
  <r>
    <n v="95883"/>
    <s v="Spacious Loft in Clinton Hill"/>
    <x v="5581"/>
    <s v="Eduardo"/>
    <s v="Clothesout 718"/>
    <n v="11205"/>
    <x v="1"/>
    <s v="Bedford-Stuyvesant"/>
    <n v="4069465"/>
    <n v="-7395458"/>
    <x v="1"/>
    <x v="17"/>
    <x v="2"/>
    <n v="4"/>
    <d v="2018-12-26T00:00:00"/>
    <n v="7.0000000000000007E-2"/>
    <n v="1"/>
    <n v="6.9"/>
    <x v="0"/>
    <s v="Ruidoso"/>
    <s v="No considerar"/>
    <x v="0"/>
  </r>
  <r>
    <n v="95747"/>
    <s v="Lovely 1BR in Tree-lined WBurg"/>
    <x v="5582"/>
    <s v="Tessa"/>
    <s v="330 Union Avenue"/>
    <n v="11206"/>
    <x v="1"/>
    <s v="Williamsburg"/>
    <n v="4071055"/>
    <n v="-7395098"/>
    <x v="1"/>
    <x v="48"/>
    <x v="7"/>
    <n v="13"/>
    <d v="2016-07-18T00:00:00"/>
    <n v="0.13"/>
    <n v="1"/>
    <n v="6.9"/>
    <x v="0"/>
    <s v="Ruidoso"/>
    <s v="No considerar"/>
    <x v="0"/>
  </r>
  <r>
    <n v="229874"/>
    <s v="Oversized Studio in Park Slope"/>
    <x v="5583"/>
    <s v="Derrick"/>
    <s v="703 3rd Avenue"/>
    <n v="11232"/>
    <x v="1"/>
    <s v="Sunset Park"/>
    <n v="4066293"/>
    <n v="-7399833"/>
    <x v="1"/>
    <x v="17"/>
    <x v="2"/>
    <n v="1"/>
    <d v="2012-01-02T00:00:00"/>
    <n v="0.01"/>
    <n v="1"/>
    <n v="6.9"/>
    <x v="0"/>
    <s v="Ruidoso"/>
    <s v="No considerar"/>
    <x v="0"/>
  </r>
  <r>
    <n v="132695"/>
    <s v="Perfect Williamsburg Summer Haven"/>
    <x v="5584"/>
    <s v="Holly"/>
    <s v="177 Maujer Street"/>
    <n v="11206"/>
    <x v="1"/>
    <s v="Williamsburg"/>
    <n v="4071109"/>
    <n v="-7394332"/>
    <x v="1"/>
    <x v="0"/>
    <x v="6"/>
    <n v="15"/>
    <d v="2016-06-06T00:00:00"/>
    <n v="0.15"/>
    <n v="1"/>
    <n v="6.9"/>
    <x v="0"/>
    <s v="Ruidoso"/>
    <s v="No considerar"/>
    <x v="0"/>
  </r>
  <r>
    <n v="3539618"/>
    <s v="Large modern studio in Gramercy"/>
    <x v="5585"/>
    <s v="Nevena"/>
    <s v="Morton Williams Cafe 311"/>
    <n v="10010"/>
    <x v="0"/>
    <s v="Kips Bay"/>
    <n v="4073788"/>
    <n v="-7398048"/>
    <x v="1"/>
    <x v="79"/>
    <x v="1"/>
    <n v="9"/>
    <d v="2015-05-21T00:00:00"/>
    <n v="0.15"/>
    <n v="1"/>
    <n v="5.6"/>
    <x v="0"/>
    <s v="Ruidoso"/>
    <s v="No considerar"/>
    <x v="0"/>
  </r>
  <r>
    <n v="94209"/>
    <s v="LARGE 1BR (CONV 2BR) CROWN HEIGHTS"/>
    <x v="5586"/>
    <s v="Sadatu"/>
    <s v="148 Brooklyn Avenue"/>
    <n v="11213"/>
    <x v="1"/>
    <s v="Crown Heights"/>
    <n v="4067473"/>
    <n v="-7394494"/>
    <x v="1"/>
    <x v="6"/>
    <x v="15"/>
    <n v="0"/>
    <d v="2019-06-29T00:00:00"/>
    <n v="3.29"/>
    <n v="1"/>
    <n v="6.9"/>
    <x v="0"/>
    <s v="Ruidoso"/>
    <s v="No considerar"/>
    <x v="0"/>
  </r>
  <r>
    <n v="3215722"/>
    <s v="Airy Duplex Room with Private Bath"/>
    <x v="5587"/>
    <s v="Daniel"/>
    <s v="2 Kingsland Avenue"/>
    <n v="11211"/>
    <x v="1"/>
    <s v="Williamsburg"/>
    <n v="4071622"/>
    <n v="-7393942"/>
    <x v="0"/>
    <x v="5"/>
    <x v="18"/>
    <n v="0"/>
    <d v="2019-05-05T00:00:00"/>
    <n v="4.0999999999999996"/>
    <n v="1"/>
    <n v="6.9"/>
    <x v="0"/>
    <s v="Ruidoso"/>
    <s v="No considerar"/>
    <x v="0"/>
  </r>
  <r>
    <n v="1121497"/>
    <s v="Spacious E Williamsburg with Yard!!"/>
    <x v="5588"/>
    <s v="Todd"/>
    <s v="240 Stagg Street"/>
    <n v="11206"/>
    <x v="1"/>
    <s v="Williamsburg"/>
    <n v="4070974"/>
    <n v="-7393962"/>
    <x v="0"/>
    <x v="3"/>
    <x v="2"/>
    <n v="73"/>
    <d v="2019-06-07T00:00:00"/>
    <n v="0.99"/>
    <n v="1"/>
    <n v="6.9"/>
    <x v="0"/>
    <s v="Ruidoso"/>
    <s v="No considerar"/>
    <x v="0"/>
  </r>
  <r>
    <n v="296345"/>
    <s v="E Williamsburg Apartment with Yard"/>
    <x v="5588"/>
    <s v="Todd"/>
    <s v="780 Grand Street"/>
    <n v="11206"/>
    <x v="1"/>
    <s v="Williamsburg"/>
    <n v="4071143"/>
    <n v="-7394159"/>
    <x v="0"/>
    <x v="3"/>
    <x v="6"/>
    <n v="98"/>
    <d v="2019-05-31T00:00:00"/>
    <n v="1.07"/>
    <n v="1"/>
    <n v="6.9"/>
    <x v="0"/>
    <s v="Ruidoso"/>
    <s v="No considerar"/>
    <x v="0"/>
  </r>
  <r>
    <n v="189732"/>
    <s v="Family &amp; Friends in New York City"/>
    <x v="5589"/>
    <s v="O'Dell"/>
    <s v="2678 Pitkin Avenue"/>
    <n v="11208"/>
    <x v="1"/>
    <s v="East New York"/>
    <n v="4067497"/>
    <n v="-7387305"/>
    <x v="1"/>
    <x v="38"/>
    <x v="0"/>
    <n v="177"/>
    <d v="2019-06-29T00:00:00"/>
    <n v="1.86"/>
    <n v="1"/>
    <n v="6.9"/>
    <x v="0"/>
    <s v="Ruidoso"/>
    <s v="No considerar"/>
    <x v="0"/>
  </r>
  <r>
    <n v="1856803"/>
    <s v="1BR Priv. East Village Apt Sleeps 4"/>
    <x v="5590"/>
    <s v="Ross"/>
    <s v="Avenue A &amp; East 3rd Street Avenue A"/>
    <n v="10009"/>
    <x v="0"/>
    <s v="East Village"/>
    <n v="4072335"/>
    <n v="-7398549"/>
    <x v="1"/>
    <x v="41"/>
    <x v="0"/>
    <n v="10"/>
    <d v="2016-09-07T00:00:00"/>
    <n v="0.15"/>
    <n v="1"/>
    <n v="5.6"/>
    <x v="0"/>
    <s v="Ruidoso"/>
    <s v="No considerar"/>
    <x v="0"/>
  </r>
  <r>
    <n v="341982"/>
    <s v="Lincoln Center Studio, Clean&amp;Sunny!"/>
    <x v="5591"/>
    <s v="Yj"/>
    <s v="The Dorchester 155"/>
    <n v="10023"/>
    <x v="0"/>
    <s v="Upper West Side"/>
    <n v="4077577"/>
    <n v="-7398258"/>
    <x v="1"/>
    <x v="34"/>
    <x v="6"/>
    <n v="36"/>
    <d v="2015-08-23T00:00:00"/>
    <n v="0.45"/>
    <n v="1"/>
    <n v="5.6"/>
    <x v="0"/>
    <s v="Ruidoso"/>
    <s v="No considerar"/>
    <x v="0"/>
  </r>
  <r>
    <n v="4781069"/>
    <s v="Cool Room In Cool Harlem "/>
    <x v="5592"/>
    <s v="Roy"/>
    <s v="2330 Adam Clayton Powell Jr. Boulevard"/>
    <n v="10030"/>
    <x v="0"/>
    <s v="Harlem"/>
    <n v="4081651"/>
    <n v="-7394319"/>
    <x v="0"/>
    <x v="36"/>
    <x v="1"/>
    <n v="0"/>
    <d v="2015-12-31T00:00:00"/>
    <n v="4.07"/>
    <n v="1"/>
    <n v="5.6"/>
    <x v="0"/>
    <s v="Ruidoso"/>
    <s v="No considerar"/>
    <x v="0"/>
  </r>
  <r>
    <n v="2690370"/>
    <s v="Spectacular Views of Mid-Town"/>
    <x v="5593"/>
    <s v="Diane"/>
    <s v="East Coast Tower I 47-20"/>
    <n v="11109"/>
    <x v="2"/>
    <s v="Long Island City"/>
    <n v="4074606"/>
    <n v="-7395765"/>
    <x v="1"/>
    <x v="58"/>
    <x v="11"/>
    <n v="1"/>
    <d v="2014-08-04T00:00:00"/>
    <n v="0.02"/>
    <n v="5"/>
    <n v="6.24"/>
    <x v="0"/>
    <s v="Ruidoso"/>
    <s v="No considerar"/>
    <x v="0"/>
  </r>
  <r>
    <n v="1728938"/>
    <s v="Sunny Room/private bath/ Brownstone"/>
    <x v="5594"/>
    <s v="Deborah"/>
    <s v="106 Lincoln Place"/>
    <n v="11217"/>
    <x v="1"/>
    <s v="Park Slope"/>
    <n v="4067629"/>
    <n v="-7397654"/>
    <x v="0"/>
    <x v="89"/>
    <x v="0"/>
    <n v="200"/>
    <d v="2019-05-28T00:00:00"/>
    <n v="3.16"/>
    <n v="1"/>
    <n v="6.9"/>
    <x v="0"/>
    <s v="Ruidoso"/>
    <s v="No considerar"/>
    <x v="0"/>
  </r>
  <r>
    <n v="1483688"/>
    <s v="Peaceful Studio in Fort Greene"/>
    <x v="5595"/>
    <s v="Mark"/>
    <s v="Bishop Francis J. Mugavero Senior Citizen Apartments 29"/>
    <n v="11238"/>
    <x v="1"/>
    <s v="Fort Greene"/>
    <n v="406862"/>
    <n v="-7397184"/>
    <x v="1"/>
    <x v="3"/>
    <x v="0"/>
    <n v="17"/>
    <d v="2016-09-24T00:00:00"/>
    <n v="0.43"/>
    <n v="1"/>
    <n v="6.9"/>
    <x v="0"/>
    <s v="Ruidoso"/>
    <s v="No considerar"/>
    <x v="0"/>
  </r>
  <r>
    <n v="689900"/>
    <s v="Large Room / Light / Columbia University - UWS"/>
    <x v="5596"/>
    <s v="Katherine"/>
    <s v="304 West 109th Street"/>
    <n v="10025"/>
    <x v="0"/>
    <s v="Upper West Side"/>
    <n v="4080373"/>
    <n v="-739679"/>
    <x v="0"/>
    <x v="116"/>
    <x v="1"/>
    <n v="96"/>
    <d v="2017-05-18T00:00:00"/>
    <n v="1.1599999999999999"/>
    <n v="1"/>
    <n v="5.6"/>
    <x v="0"/>
    <s v="Ruidoso"/>
    <s v="No considerar"/>
    <x v="0"/>
  </r>
  <r>
    <n v="94783"/>
    <s v="Beautiful, Brightâ€™s, Warm &amp; Spacious 1.5BR Apt"/>
    <x v="5597"/>
    <s v="Keishera"/>
    <s v="15 Saint Francis Place"/>
    <n v="11216"/>
    <x v="1"/>
    <s v="Crown Heights"/>
    <n v="4067174"/>
    <n v="-7395663"/>
    <x v="1"/>
    <x v="61"/>
    <x v="2"/>
    <n v="104"/>
    <d v="2019-06-21T00:00:00"/>
    <n v="1.04"/>
    <n v="1"/>
    <n v="6.9"/>
    <x v="0"/>
    <s v="Ruidoso"/>
    <s v="No considerar"/>
    <x v="0"/>
  </r>
  <r>
    <n v="504322"/>
    <s v="Sunny 1BD in Greenwich Village"/>
    <x v="5598"/>
    <s v="Mahalia"/>
    <s v="Senza Gluten 206"/>
    <n v="10012"/>
    <x v="0"/>
    <s v="Greenwich Village"/>
    <n v="4072903"/>
    <n v="-7400028"/>
    <x v="1"/>
    <x v="26"/>
    <x v="0"/>
    <n v="18"/>
    <d v="2017-07-01T00:00:00"/>
    <n v="0.21"/>
    <n v="1"/>
    <n v="5.6"/>
    <x v="0"/>
    <s v="Ruidoso"/>
    <s v="No considerar"/>
    <x v="0"/>
  </r>
  <r>
    <n v="2249878"/>
    <s v="Great UWS Apt./Central Park "/>
    <x v="5599"/>
    <s v="Ruben"/>
    <s v="Orwell House West 86th Street"/>
    <n v="10024"/>
    <x v="0"/>
    <s v="Upper West Side"/>
    <n v="4078531"/>
    <n v="-7396988"/>
    <x v="1"/>
    <x v="184"/>
    <x v="1"/>
    <n v="0"/>
    <d v="2019-01-02T00:00:00"/>
    <n v="0.24"/>
    <n v="1"/>
    <n v="5.7"/>
    <x v="0"/>
    <s v="Ruidoso"/>
    <s v="No considerar"/>
    <x v="0"/>
  </r>
  <r>
    <n v="5684940"/>
    <s v="Sunny apt. in Renovated brownstone"/>
    <x v="5600"/>
    <s v="Edna Luise"/>
    <s v="46 Avenue B"/>
    <n v="10009"/>
    <x v="0"/>
    <s v="East Village"/>
    <n v="4072322"/>
    <n v="-7398283"/>
    <x v="1"/>
    <x v="63"/>
    <x v="27"/>
    <n v="10"/>
    <d v="2017-06-25T00:00:00"/>
    <n v="0.2"/>
    <n v="1"/>
    <n v="5.6"/>
    <x v="0"/>
    <s v="Ruidoso"/>
    <s v="No considerar"/>
    <x v="0"/>
  </r>
  <r>
    <n v="651475"/>
    <s v="Comfortable, clean &amp; quiet in EV"/>
    <x v="5601"/>
    <s v="Casper"/>
    <s v="2nd Avenue Gramercy"/>
    <n v="10035"/>
    <x v="0"/>
    <s v="Gramercy"/>
    <n v="4073337"/>
    <n v="-73984"/>
    <x v="0"/>
    <x v="105"/>
    <x v="1"/>
    <n v="323"/>
    <d v="2019-06-20T00:00:00"/>
    <n v="3.89"/>
    <n v="1"/>
    <n v="5.6"/>
    <x v="0"/>
    <s v="Ruidoso"/>
    <s v="No considerar"/>
    <x v="0"/>
  </r>
  <r>
    <n v="103161"/>
    <s v="Artsy TopFloor Apt in PRIME BEDFORD Williamsburg"/>
    <x v="5602"/>
    <s v="Ade"/>
    <s v="142 North 3rd Street"/>
    <n v="11249"/>
    <x v="1"/>
    <s v="Williamsburg"/>
    <n v="4071577"/>
    <n v="-7396053"/>
    <x v="1"/>
    <x v="98"/>
    <x v="0"/>
    <n v="124"/>
    <d v="2019-06-26T00:00:00"/>
    <n v="1.76"/>
    <n v="1"/>
    <n v="6.9"/>
    <x v="0"/>
    <s v="Ruidoso"/>
    <s v="No considerar"/>
    <x v="0"/>
  </r>
  <r>
    <n v="204959"/>
    <s v="Comfortable. Spacious. Private Room."/>
    <x v="5603"/>
    <s v="Ange"/>
    <s v="Mariners Temple 3"/>
    <n v="10038"/>
    <x v="0"/>
    <s v="Chinatown"/>
    <n v="40713"/>
    <n v="-7399752"/>
    <x v="0"/>
    <x v="45"/>
    <x v="0"/>
    <n v="172"/>
    <d v="2019-07-02T00:00:00"/>
    <n v="1.84"/>
    <n v="1"/>
    <n v="5.6"/>
    <x v="0"/>
    <s v="Ruidoso"/>
    <s v="No considerar"/>
    <x v="0"/>
  </r>
  <r>
    <n v="84905"/>
    <s v="Huge.Bright.Clean.Safe. Private Room"/>
    <x v="5603"/>
    <s v="Ange"/>
    <s v="Public School 1 8"/>
    <n v="10038"/>
    <x v="0"/>
    <s v="Two Bridges"/>
    <n v="4071271"/>
    <n v="-7399776"/>
    <x v="0"/>
    <x v="45"/>
    <x v="0"/>
    <n v="223"/>
    <d v="2019-06-23T00:00:00"/>
    <n v="2.2200000000000002"/>
    <n v="1"/>
    <n v="5.6"/>
    <x v="0"/>
    <s v="Ruidoso"/>
    <s v="No considerar"/>
    <x v="0"/>
  </r>
  <r>
    <n v="401579"/>
    <s v="ECO-APT, free YOGA, 2 new bedrooms. Best location!"/>
    <x v="5604"/>
    <s v="Loretta"/>
    <s v="280 Carroll Street"/>
    <n v="11231"/>
    <x v="1"/>
    <s v="Carroll Gardens"/>
    <n v="4067939"/>
    <n v="-7399398"/>
    <x v="1"/>
    <x v="238"/>
    <x v="11"/>
    <n v="131"/>
    <d v="2019-06-23T00:00:00"/>
    <n v="1.84"/>
    <n v="1"/>
    <n v="6.9"/>
    <x v="0"/>
    <s v="Ruidoso"/>
    <s v="No considerar"/>
    <x v="0"/>
  </r>
  <r>
    <n v="1056256"/>
    <s v="Beautiful eco triplex w/green roof. Free yoga/spa."/>
    <x v="5604"/>
    <s v="Loretta"/>
    <s v="39 2nd Street"/>
    <n v="11231"/>
    <x v="1"/>
    <s v="Carroll Gardens"/>
    <n v="4067881"/>
    <n v="-7399379"/>
    <x v="1"/>
    <x v="356"/>
    <x v="1"/>
    <n v="55"/>
    <d v="2019-06-02T00:00:00"/>
    <n v="0.73"/>
    <n v="2"/>
    <n v="7.3"/>
    <x v="0"/>
    <s v="Ruidoso"/>
    <s v="No considerar"/>
    <x v="0"/>
  </r>
  <r>
    <n v="3614159"/>
    <s v="Bright, Spacious, and Well Designed"/>
    <x v="5605"/>
    <s v="Anna"/>
    <s v="355 Saint Johns Place"/>
    <n v="11238"/>
    <x v="1"/>
    <s v="Prospect Heights"/>
    <n v="4067426"/>
    <n v="-7396586"/>
    <x v="0"/>
    <x v="3"/>
    <x v="6"/>
    <n v="13"/>
    <d v="2016-05-01T00:00:00"/>
    <n v="0.26"/>
    <n v="1"/>
    <n v="6.9"/>
    <x v="0"/>
    <s v="Ruidoso"/>
    <s v="No considerar"/>
    <x v="0"/>
  </r>
  <r>
    <n v="84059"/>
    <s v="So Much Room in Brooklyn"/>
    <x v="5606"/>
    <s v="Famous"/>
    <s v="New York Avenue &amp; Bergen Street New York Avenue"/>
    <n v="11210"/>
    <x v="1"/>
    <s v="Crown Heights"/>
    <n v="4067591"/>
    <n v="-7394715"/>
    <x v="1"/>
    <x v="5"/>
    <x v="2"/>
    <n v="5"/>
    <d v="2018-07-22T00:00:00"/>
    <n v="0.05"/>
    <n v="1"/>
    <n v="6.9"/>
    <x v="0"/>
    <s v="Ruidoso"/>
    <s v="No considerar"/>
    <x v="0"/>
  </r>
  <r>
    <n v="4384181"/>
    <s v="Livin' La Vida Brooklyn!!!"/>
    <x v="5607"/>
    <s v="Bellamy"/>
    <s v="226 Marcus Garvey Boulevard"/>
    <n v="11221"/>
    <x v="1"/>
    <s v="Bedford-Stuyvesant"/>
    <n v="4069017"/>
    <n v="-7393951"/>
    <x v="1"/>
    <x v="95"/>
    <x v="6"/>
    <n v="88"/>
    <d v="2019-06-30T00:00:00"/>
    <n v="4.66"/>
    <n v="1"/>
    <n v="6.9"/>
    <x v="0"/>
    <s v="Ruidoso"/>
    <s v="No considerar"/>
    <x v="0"/>
  </r>
  <r>
    <n v="83722"/>
    <s v="Williamsburg penthouse with private roof cabana"/>
    <x v="5608"/>
    <s v="Sophie"/>
    <s v="67 North 8th Street"/>
    <n v="11249"/>
    <x v="1"/>
    <s v="Williamsburg"/>
    <n v="407205"/>
    <n v="-7396015"/>
    <x v="1"/>
    <x v="27"/>
    <x v="11"/>
    <n v="8"/>
    <d v="2018-08-26T00:00:00"/>
    <n v="0.11"/>
    <n v="1"/>
    <n v="6.9"/>
    <x v="0"/>
    <s v="Ruidoso"/>
    <s v="No considerar"/>
    <x v="0"/>
  </r>
  <r>
    <n v="3351584"/>
    <s v="Amazing Oasis in NYC!"/>
    <x v="5609"/>
    <s v="Lauren"/>
    <s v="Harlem River Drive Greenway Manhattan Community Board 10"/>
    <n v="10032"/>
    <x v="0"/>
    <s v="Washington Heights"/>
    <n v="4083473"/>
    <n v="-7393706"/>
    <x v="0"/>
    <x v="15"/>
    <x v="1"/>
    <n v="1"/>
    <d v="2019-05-25T00:00:00"/>
    <n v="0.67"/>
    <n v="1"/>
    <n v="5.6"/>
    <x v="0"/>
    <s v="Ruidoso"/>
    <s v="No considerar"/>
    <x v="0"/>
  </r>
  <r>
    <n v="83446"/>
    <s v="Ft. Greene garden gem, large and convenient"/>
    <x v="5610"/>
    <s v="Leslie"/>
    <s v="257 Cumberland Street"/>
    <n v="11205"/>
    <x v="1"/>
    <s v="Fort Greene"/>
    <n v="4068819"/>
    <n v="-7397258"/>
    <x v="1"/>
    <x v="58"/>
    <x v="69"/>
    <n v="5"/>
    <d v="2018-09-03T00:00:00"/>
    <n v="0.05"/>
    <n v="1"/>
    <n v="6.9"/>
    <x v="0"/>
    <s v="Ruidoso"/>
    <s v="No considerar"/>
    <x v="0"/>
  </r>
  <r>
    <n v="1003530"/>
    <s v="New York City - Upper West Side Apt"/>
    <x v="5611"/>
    <s v="Greta"/>
    <s v="Saint Gerasimos Greek Orthodox Church 153"/>
    <n v="10025"/>
    <x v="0"/>
    <s v="Upper West Side"/>
    <n v="4079962"/>
    <n v="-7396523"/>
    <x v="0"/>
    <x v="139"/>
    <x v="7"/>
    <n v="70"/>
    <d v="2018-08-12T00:00:00"/>
    <n v="0.93"/>
    <n v="1"/>
    <n v="5.6"/>
    <x v="0"/>
    <s v="Ruidoso"/>
    <s v="No considerar"/>
    <x v="0"/>
  </r>
  <r>
    <n v="4454400"/>
    <s v="NYC UES charming 1 bedroom"/>
    <x v="5612"/>
    <s v="Nicholas"/>
    <s v="223 East 80th Street"/>
    <n v="10028"/>
    <x v="0"/>
    <s v="Upper East Side"/>
    <n v="4077481"/>
    <n v="-7395562"/>
    <x v="1"/>
    <x v="21"/>
    <x v="6"/>
    <n v="0"/>
    <d v="2015-12-13T00:00:00"/>
    <n v="4.13"/>
    <n v="1"/>
    <n v="5.6"/>
    <x v="0"/>
    <s v="Ruidoso"/>
    <s v="No considerar"/>
    <x v="0"/>
  </r>
  <r>
    <n v="83243"/>
    <s v="Brooklyn Cove Studio Apt w/ Garden!!"/>
    <x v="5613"/>
    <s v="Julian"/>
    <s v="1150 Putnam Avenue"/>
    <n v="11221"/>
    <x v="1"/>
    <s v="Bushwick"/>
    <n v="4068949"/>
    <n v="-7391708"/>
    <x v="1"/>
    <x v="70"/>
    <x v="6"/>
    <n v="228"/>
    <d v="2019-06-10T00:00:00"/>
    <n v="2.27"/>
    <n v="1"/>
    <n v="6.9"/>
    <x v="0"/>
    <s v="Ruidoso"/>
    <s v="No considerar"/>
    <x v="0"/>
  </r>
  <r>
    <n v="3924506"/>
    <s v="Room in sunny &amp; plant filled apt!"/>
    <x v="5614"/>
    <s v="Lian"/>
    <s v="717 Sterling Place"/>
    <n v="11216"/>
    <x v="1"/>
    <s v="Crown Heights"/>
    <n v="4067297"/>
    <n v="-7395489"/>
    <x v="0"/>
    <x v="3"/>
    <x v="1"/>
    <n v="3"/>
    <d v="2015-10-11T00:00:00"/>
    <n v="0.05"/>
    <n v="1"/>
    <n v="6.9"/>
    <x v="0"/>
    <s v="Ruidoso"/>
    <s v="No considerar"/>
    <x v="0"/>
  </r>
  <r>
    <n v="82928"/>
    <s v="BEAUTIFUL 2 BEDROOM APARTMENT"/>
    <x v="5615"/>
    <s v="Ruthven"/>
    <s v="179 Halsey Street"/>
    <n v="11216"/>
    <x v="1"/>
    <s v="Bedford-Stuyvesant"/>
    <n v="406824"/>
    <n v="-7394615"/>
    <x v="1"/>
    <x v="115"/>
    <x v="0"/>
    <n v="46"/>
    <d v="2019-07-02T00:00:00"/>
    <n v="1.07"/>
    <n v="1"/>
    <n v="6.9"/>
    <x v="0"/>
    <s v="Ruidoso"/>
    <s v="No considerar"/>
    <x v="0"/>
  </r>
  <r>
    <n v="1005763"/>
    <s v="â˜…Private Room Overlooking the Parkâ˜…"/>
    <x v="5616"/>
    <s v="Yakov &amp; Cynthia"/>
    <s v="418 West 128th Street"/>
    <n v="10027"/>
    <x v="0"/>
    <s v="Harlem"/>
    <n v="4081309"/>
    <n v="-7395267"/>
    <x v="0"/>
    <x v="65"/>
    <x v="10"/>
    <n v="45"/>
    <d v="2015-08-05T00:00:00"/>
    <n v="0.6"/>
    <n v="1"/>
    <n v="5.6"/>
    <x v="0"/>
    <s v="Ruidoso"/>
    <s v="Dentro del presupuesto"/>
    <x v="0"/>
  </r>
  <r>
    <n v="82638"/>
    <s v="Charming Artist's Flat, East Village"/>
    <x v="5617"/>
    <s v="Sarah"/>
    <s v="205 East 4th Street"/>
    <n v="10009"/>
    <x v="0"/>
    <s v="East Village"/>
    <n v="4072399"/>
    <n v="-7398374"/>
    <x v="1"/>
    <x v="38"/>
    <x v="3"/>
    <n v="240"/>
    <d v="2019-06-06T00:00:00"/>
    <n v="2.4"/>
    <n v="1"/>
    <n v="5.6"/>
    <x v="0"/>
    <s v="Ruidoso"/>
    <s v="No considerar"/>
    <x v="0"/>
  </r>
  <r>
    <n v="82549"/>
    <s v="Columbia Castle in Brooklyn Heights"/>
    <x v="5618"/>
    <s v="Christopher"/>
    <s v="36 Willow Place"/>
    <n v="11201"/>
    <x v="1"/>
    <s v="Brooklyn Heights"/>
    <n v="406926"/>
    <n v="-7399832"/>
    <x v="0"/>
    <x v="6"/>
    <x v="0"/>
    <n v="66"/>
    <d v="2016-09-16T00:00:00"/>
    <n v="0.68"/>
    <n v="1"/>
    <n v="6.9"/>
    <x v="0"/>
    <s v="Ruidoso"/>
    <s v="No considerar"/>
    <x v="0"/>
  </r>
  <r>
    <n v="219066"/>
    <s v="Wonderful Studio In Brooklyn, NY!!!"/>
    <x v="5619"/>
    <s v="Yana"/>
    <s v="1693 67th Street"/>
    <n v="11204"/>
    <x v="1"/>
    <s v="Bensonhurst"/>
    <n v="4061922"/>
    <n v="-7399399"/>
    <x v="1"/>
    <x v="7"/>
    <x v="1"/>
    <n v="24"/>
    <d v="2019-01-19T00:00:00"/>
    <n v="0.26"/>
    <n v="1"/>
    <n v="6.9"/>
    <x v="0"/>
    <s v="Ruidoso"/>
    <s v="No considerar"/>
    <x v="0"/>
  </r>
  <r>
    <n v="2292366"/>
    <s v="cozy upper east side 1 br abode"/>
    <x v="5620"/>
    <s v="Mary"/>
    <s v="Ruppert Tower East 90th Street"/>
    <n v="10128"/>
    <x v="0"/>
    <s v="Upper East Side"/>
    <n v="4078103"/>
    <n v="-7395069"/>
    <x v="1"/>
    <x v="3"/>
    <x v="6"/>
    <n v="14"/>
    <d v="2019-06-01T00:00:00"/>
    <n v="0.33"/>
    <n v="1"/>
    <n v="5.6"/>
    <x v="0"/>
    <s v="Ruidoso"/>
    <s v="No considerar"/>
    <x v="0"/>
  </r>
  <r>
    <n v="380416"/>
    <s v="Park Slope Sunny Studio"/>
    <x v="5621"/>
    <s v="Ellis"/>
    <s v="90 Garfield Place"/>
    <n v="11215"/>
    <x v="1"/>
    <s v="Park Slope"/>
    <n v="4067407"/>
    <n v="-7398111"/>
    <x v="1"/>
    <x v="0"/>
    <x v="3"/>
    <n v="23"/>
    <d v="2019-04-30T00:00:00"/>
    <n v="0.67"/>
    <n v="1"/>
    <n v="6.9"/>
    <x v="0"/>
    <s v="Ruidoso"/>
    <s v="No considerar"/>
    <x v="0"/>
  </r>
  <r>
    <n v="80924"/>
    <s v="Spacious 3 Bedroom Duplex in Park Slope"/>
    <x v="5621"/>
    <s v="Ellis"/>
    <s v="244 5th Avenue"/>
    <n v="11215"/>
    <x v="1"/>
    <s v="Park Slope"/>
    <n v="4067542"/>
    <n v="-7398142"/>
    <x v="1"/>
    <x v="47"/>
    <x v="11"/>
    <n v="34"/>
    <d v="2018-09-25T00:00:00"/>
    <n v="0.51"/>
    <n v="1"/>
    <n v="6.9"/>
    <x v="0"/>
    <s v="Ruidoso"/>
    <s v="No considerar"/>
    <x v="0"/>
  </r>
  <r>
    <n v="258688"/>
    <s v="Spacious &amp; Stylish Chelsea One Bedroom Apartment"/>
    <x v="5622"/>
    <s v="Chad"/>
    <s v="675 Hudson Street"/>
    <n v="10014"/>
    <x v="0"/>
    <s v="West Village"/>
    <n v="4074031"/>
    <n v="-7400532"/>
    <x v="1"/>
    <x v="58"/>
    <x v="3"/>
    <n v="46"/>
    <d v="2019-06-02T00:00:00"/>
    <n v="0.5"/>
    <n v="1"/>
    <n v="5.6"/>
    <x v="0"/>
    <s v="Ruidoso"/>
    <s v="No considerar"/>
    <x v="0"/>
  </r>
  <r>
    <n v="5883159"/>
    <s v="Beautiful One-Bedroom Apartment  Near Central Park"/>
    <x v="5623"/>
    <s v="Jessica M."/>
    <s v="The Stratford East 73rd Street"/>
    <n v="10021"/>
    <x v="0"/>
    <s v="Upper East Side"/>
    <n v="4076813"/>
    <n v="-7395354"/>
    <x v="1"/>
    <x v="209"/>
    <x v="7"/>
    <n v="17"/>
    <d v="2018-05-24T00:00:00"/>
    <n v="0.35"/>
    <n v="1"/>
    <n v="5.6"/>
    <x v="0"/>
    <s v="Ruidoso"/>
    <s v="No considerar"/>
    <x v="0"/>
  </r>
  <r>
    <n v="80493"/>
    <s v="Cozy room in East Village with AC"/>
    <x v="5624"/>
    <s v="Jennifer"/>
    <s v="160 East 3rd Street"/>
    <n v="10009"/>
    <x v="0"/>
    <s v="East Village"/>
    <n v="4072329"/>
    <n v="-7398486"/>
    <x v="0"/>
    <x v="273"/>
    <x v="6"/>
    <n v="182"/>
    <d v="2019-07-04T00:00:00"/>
    <n v="1.81"/>
    <n v="1"/>
    <n v="5.6"/>
    <x v="0"/>
    <s v="Ruidoso"/>
    <s v="No considerar"/>
    <x v="0"/>
  </r>
  <r>
    <n v="973128"/>
    <s v="Pretty One Bed in Brooklyn Heights"/>
    <x v="5625"/>
    <s v="Patricia"/>
    <s v="35 Garden Place"/>
    <n v="11201"/>
    <x v="1"/>
    <s v="Brooklyn Heights"/>
    <n v="4069224"/>
    <n v="-7399638"/>
    <x v="1"/>
    <x v="5"/>
    <x v="11"/>
    <n v="48"/>
    <d v="2016-11-11T00:00:00"/>
    <n v="0.63"/>
    <n v="1"/>
    <n v="6.9"/>
    <x v="0"/>
    <s v="Ruidoso"/>
    <s v="No considerar"/>
    <x v="0"/>
  </r>
  <r>
    <n v="1303515"/>
    <s v="Greenwich Village 1BR Fantastic Apt"/>
    <x v="5626"/>
    <s v="Dee"/>
    <s v="342 Bleecker Street"/>
    <n v="10014"/>
    <x v="0"/>
    <s v="West Village"/>
    <n v="4073384"/>
    <n v="-7400462"/>
    <x v="1"/>
    <x v="56"/>
    <x v="12"/>
    <n v="51"/>
    <d v="2018-01-31T00:00:00"/>
    <n v="0.7"/>
    <n v="1"/>
    <n v="5.6"/>
    <x v="0"/>
    <s v="Ruidoso"/>
    <s v="No considerar"/>
    <x v="0"/>
  </r>
  <r>
    <n v="3311821"/>
    <s v="Williamsburg COZY SUNNY next2train!"/>
    <x v="5627"/>
    <s v="Pam"/>
    <s v="290 Hooper Street"/>
    <n v="11211"/>
    <x v="1"/>
    <s v="Williamsburg"/>
    <n v="4070648"/>
    <n v="-7395444"/>
    <x v="0"/>
    <x v="6"/>
    <x v="16"/>
    <n v="62"/>
    <d v="2019-05-26T00:00:00"/>
    <n v="1.01"/>
    <n v="1"/>
    <n v="6.9"/>
    <x v="0"/>
    <s v="Ruidoso"/>
    <s v="No considerar"/>
    <x v="0"/>
  </r>
  <r>
    <n v="846470"/>
    <s v="COZY SUNNY ROOM, BLOCK 4RM TRAIN :)"/>
    <x v="5627"/>
    <s v="Pam"/>
    <s v="429 Broadway"/>
    <n v="11211"/>
    <x v="1"/>
    <s v="Williamsburg"/>
    <n v="4070694"/>
    <n v="-7395307"/>
    <x v="0"/>
    <x v="3"/>
    <x v="24"/>
    <n v="5"/>
    <d v="2019-05-11T00:00:00"/>
    <n v="0.06"/>
    <n v="1"/>
    <n v="6.9"/>
    <x v="0"/>
    <s v="Ruidoso"/>
    <s v="No considerar"/>
    <x v="0"/>
  </r>
  <r>
    <n v="79782"/>
    <s v="Williamsburg HUGE, PRIVATE BATH - Next to Train!"/>
    <x v="5627"/>
    <s v="Pam"/>
    <s v="260 Hewes Street"/>
    <n v="11211"/>
    <x v="1"/>
    <s v="Williamsburg"/>
    <n v="4070516"/>
    <n v="-7395455"/>
    <x v="0"/>
    <x v="61"/>
    <x v="12"/>
    <n v="76"/>
    <d v="2019-03-31T00:00:00"/>
    <n v="0.76"/>
    <n v="1"/>
    <n v="6.9"/>
    <x v="0"/>
    <s v="Ruidoso"/>
    <s v="No considerar"/>
    <x v="0"/>
  </r>
  <r>
    <n v="294353"/>
    <s v="Williamsburg HUGE SUNNY next2train!"/>
    <x v="5627"/>
    <s v="Pam"/>
    <s v="414 Broadway"/>
    <n v="11211"/>
    <x v="1"/>
    <s v="Williamsburg"/>
    <n v="4070686"/>
    <n v="-7395365"/>
    <x v="0"/>
    <x v="39"/>
    <x v="8"/>
    <n v="84"/>
    <d v="2019-02-16T00:00:00"/>
    <n v="1.1200000000000001"/>
    <n v="1"/>
    <n v="6.9"/>
    <x v="0"/>
    <s v="Ruidoso"/>
    <s v="No considerar"/>
    <x v="0"/>
  </r>
  <r>
    <n v="4039020"/>
    <s v="HUGE, PRIVATE BATH, STEPS FRM TRAIN"/>
    <x v="5627"/>
    <s v="Pam"/>
    <s v="301B Hewes Street"/>
    <n v="11211"/>
    <x v="1"/>
    <s v="Williamsburg"/>
    <n v="4070588"/>
    <n v="-7395422"/>
    <x v="0"/>
    <x v="48"/>
    <x v="2"/>
    <n v="1"/>
    <d v="2014-09-14T00:00:00"/>
    <n v="0.02"/>
    <n v="1"/>
    <n v="6.9"/>
    <x v="0"/>
    <s v="Ruidoso"/>
    <s v="No considerar"/>
    <x v="0"/>
  </r>
  <r>
    <n v="5991641"/>
    <s v="Charming Pre-War Apt in NYC"/>
    <x v="5628"/>
    <s v="Becca"/>
    <s v="2033 Bleecker Street"/>
    <n v="11385"/>
    <x v="2"/>
    <s v="Ridgewood"/>
    <n v="4070914"/>
    <n v="-7390737"/>
    <x v="1"/>
    <x v="46"/>
    <x v="3"/>
    <n v="0"/>
    <d v="2016-04-18T00:00:00"/>
    <n v="3.16"/>
    <n v="5"/>
    <n v="6.24"/>
    <x v="0"/>
    <s v="Ruidoso"/>
    <s v="Dentro del presupuesto"/>
    <x v="0"/>
  </r>
  <r>
    <n v="79067"/>
    <s v="Lovely 3 bedroom in Italianate Brownstone w/garden"/>
    <x v="5629"/>
    <s v="Bliss"/>
    <s v="134 Gates Avenue"/>
    <n v="11238"/>
    <x v="1"/>
    <s v="Clinton Hill"/>
    <n v="406848"/>
    <n v="-7396219"/>
    <x v="1"/>
    <x v="91"/>
    <x v="13"/>
    <n v="14"/>
    <d v="2019-04-20T00:00:00"/>
    <n v="0.3"/>
    <n v="1"/>
    <n v="7"/>
    <x v="0"/>
    <s v="Ruidoso"/>
    <s v="No considerar"/>
    <x v="0"/>
  </r>
  <r>
    <n v="78919"/>
    <s v="Historic House Boerum Hill, BK, NYC"/>
    <x v="5630"/>
    <s v="Nancy"/>
    <s v="112 Dean Street"/>
    <n v="11201"/>
    <x v="1"/>
    <s v="Boerum Hill"/>
    <n v="4068674"/>
    <n v="-7398876"/>
    <x v="1"/>
    <x v="39"/>
    <x v="3"/>
    <n v="6"/>
    <d v="2016-02-05T00:00:00"/>
    <n v="0.1"/>
    <n v="1"/>
    <n v="6.9"/>
    <x v="0"/>
    <s v="Ruidoso"/>
    <s v="No considerar"/>
    <x v="0"/>
  </r>
  <r>
    <n v="4766284"/>
    <s v="Large queen size bedroom in huge loft apt"/>
    <x v="5631"/>
    <s v="Angie"/>
    <s v="228 East 117th Street"/>
    <n v="10035"/>
    <x v="0"/>
    <s v="East Harlem"/>
    <n v="4079796"/>
    <n v="-7393856"/>
    <x v="0"/>
    <x v="72"/>
    <x v="6"/>
    <n v="15"/>
    <d v="2019-06-29T00:00:00"/>
    <n v="0.33"/>
    <n v="1"/>
    <n v="5.6"/>
    <x v="0"/>
    <s v="Ruidoso"/>
    <s v="No considerar"/>
    <x v="0"/>
  </r>
  <r>
    <n v="5252343"/>
    <s v="Close to LGA/JFK &amp; 15min to Midtown"/>
    <x v="5632"/>
    <s v="Nicky"/>
    <s v="44-07 74th Street"/>
    <n v="11373"/>
    <x v="2"/>
    <s v="Elmhurst"/>
    <n v="4074125"/>
    <n v="-7389035"/>
    <x v="0"/>
    <x v="141"/>
    <x v="6"/>
    <n v="2"/>
    <d v="2015-02-23T00:00:00"/>
    <n v="0.04"/>
    <n v="5"/>
    <n v="6.24"/>
    <x v="0"/>
    <s v="Ruidoso"/>
    <s v="No considerar"/>
    <x v="0"/>
  </r>
  <r>
    <n v="351859"/>
    <s v="Exquisite Spacious Studio in Midtown"/>
    <x v="5633"/>
    <s v="Ron"/>
    <s v="Pennsylvania Station 8th Avenue"/>
    <n v="10119"/>
    <x v="0"/>
    <s v="Chelsea"/>
    <n v="4074964"/>
    <n v="-7399158"/>
    <x v="1"/>
    <x v="219"/>
    <x v="3"/>
    <n v="75"/>
    <d v="2019-07-01T00:00:00"/>
    <n v="0.86"/>
    <n v="1"/>
    <n v="5.6"/>
    <x v="0"/>
    <s v="Ruidoso"/>
    <s v="No considerar"/>
    <x v="0"/>
  </r>
  <r>
    <n v="253811"/>
    <s v="Loft Suite @ The Box House Hotel"/>
    <x v="5634"/>
    <s v="The Box House Hotel"/>
    <s v="McGuinness Boulevard Brooklyn"/>
    <n v="11109"/>
    <x v="1"/>
    <s v="Greenpoint"/>
    <n v="4073693"/>
    <n v="-7395316"/>
    <x v="1"/>
    <x v="27"/>
    <x v="0"/>
    <n v="30"/>
    <d v="2019-07-03T00:00:00"/>
    <n v="0.32"/>
    <n v="1"/>
    <n v="6.9"/>
    <x v="0"/>
    <s v="Ruidoso"/>
    <s v="No considerar"/>
    <x v="0"/>
  </r>
  <r>
    <n v="253815"/>
    <s v="Loft Suite @ The Box House Hotel"/>
    <x v="5634"/>
    <s v="The Box House Hotel"/>
    <s v="McGuinness Boulevard Brooklyn"/>
    <n v="11109"/>
    <x v="1"/>
    <s v="Greenpoint"/>
    <n v="4073784"/>
    <n v="-7395324"/>
    <x v="1"/>
    <x v="27"/>
    <x v="0"/>
    <n v="39"/>
    <d v="2019-06-29T00:00:00"/>
    <n v="0.44"/>
    <n v="1"/>
    <n v="6.9"/>
    <x v="0"/>
    <s v="Ruidoso"/>
    <s v="No considerar"/>
    <x v="0"/>
  </r>
  <r>
    <n v="80684"/>
    <s v="Duplex w/ Terrace @ Box House Hotel"/>
    <x v="5634"/>
    <s v="The Box House Hotel"/>
    <s v="McGuinness Boulevard Brooklyn"/>
    <n v="11109"/>
    <x v="1"/>
    <s v="Greenpoint"/>
    <n v="4073776"/>
    <n v="-7395327"/>
    <x v="0"/>
    <x v="307"/>
    <x v="0"/>
    <n v="8"/>
    <d v="2016-03-27T00:00:00"/>
    <n v="0.09"/>
    <n v="1"/>
    <n v="7"/>
    <x v="0"/>
    <s v="Ruidoso"/>
    <s v="No considerar"/>
    <x v="0"/>
  </r>
  <r>
    <n v="253806"/>
    <s v="Loft Suite @ The Box House Hotel"/>
    <x v="5634"/>
    <s v="The Box House Hotel"/>
    <s v="394 McGuinness Boulevard"/>
    <n v="11222"/>
    <x v="1"/>
    <s v="Greenpoint"/>
    <n v="4073652"/>
    <n v="-7395236"/>
    <x v="1"/>
    <x v="27"/>
    <x v="0"/>
    <n v="43"/>
    <d v="2019-07-02T00:00:00"/>
    <n v="0.47"/>
    <n v="1"/>
    <n v="6.9"/>
    <x v="0"/>
    <s v="Ruidoso"/>
    <s v="No considerar"/>
    <x v="0"/>
  </r>
  <r>
    <n v="77765"/>
    <s v="Superior @ Box House"/>
    <x v="5634"/>
    <s v="The Box House Hotel"/>
    <s v="Pulaski Bridge McGuinness Boulevard"/>
    <n v="11222"/>
    <x v="1"/>
    <s v="Greenpoint"/>
    <n v="4073749"/>
    <n v="-7395292"/>
    <x v="0"/>
    <x v="206"/>
    <x v="0"/>
    <n v="36"/>
    <d v="2019-07-01T00:00:00"/>
    <n v="0.36"/>
    <n v="1"/>
    <n v="6.9"/>
    <x v="0"/>
    <s v="Ruidoso"/>
    <s v="No considerar"/>
    <x v="0"/>
  </r>
  <r>
    <n v="294263"/>
    <s v="Loft Suite @ The Box House Hotel"/>
    <x v="5634"/>
    <s v="The Box House Hotel"/>
    <s v="88 Clay Street"/>
    <n v="11222"/>
    <x v="1"/>
    <s v="Greenpoint"/>
    <n v="4073661"/>
    <n v="-7395479"/>
    <x v="1"/>
    <x v="27"/>
    <x v="0"/>
    <n v="89"/>
    <d v="2019-07-01T00:00:00"/>
    <n v="1.06"/>
    <n v="1"/>
    <n v="6.9"/>
    <x v="0"/>
    <s v="Ruidoso"/>
    <s v="No considerar"/>
    <x v="0"/>
  </r>
  <r>
    <n v="294259"/>
    <s v="Loft Suite @ Box House Hotel"/>
    <x v="5634"/>
    <s v="The Box House Hotel"/>
    <s v="16 Ash Street"/>
    <n v="11222"/>
    <x v="1"/>
    <s v="Greenpoint"/>
    <n v="4073806"/>
    <n v="-7395462"/>
    <x v="1"/>
    <x v="27"/>
    <x v="0"/>
    <n v="73"/>
    <d v="2019-06-30T00:00:00"/>
    <n v="0.84"/>
    <n v="1"/>
    <n v="6.9"/>
    <x v="0"/>
    <s v="Ruidoso"/>
    <s v="No considerar"/>
    <x v="0"/>
  </r>
  <r>
    <n v="727547"/>
    <s v="Duplex w/ Patio @ Box House Hotel"/>
    <x v="5634"/>
    <s v="The Box House Hotel"/>
    <s v="23 Ash Street"/>
    <n v="11222"/>
    <x v="1"/>
    <s v="Greenpoint"/>
    <n v="4073844"/>
    <n v="-7395456"/>
    <x v="1"/>
    <x v="27"/>
    <x v="0"/>
    <n v="116"/>
    <d v="2019-06-28T00:00:00"/>
    <n v="1.56"/>
    <n v="1"/>
    <n v="6.9"/>
    <x v="0"/>
    <s v="Ruidoso"/>
    <s v="No considerar"/>
    <x v="0"/>
  </r>
  <r>
    <n v="253466"/>
    <s v="Loft Suite @ The Box House Hotel"/>
    <x v="5634"/>
    <s v="The Box House Hotel"/>
    <s v="Pulaski Bridge McGuinness Boulevard"/>
    <n v="11222"/>
    <x v="1"/>
    <s v="Greenpoint"/>
    <n v="4073693"/>
    <n v="-7395284"/>
    <x v="1"/>
    <x v="27"/>
    <x v="0"/>
    <n v="33"/>
    <d v="2019-06-24T00:00:00"/>
    <n v="0.47"/>
    <n v="1"/>
    <n v="6.9"/>
    <x v="0"/>
    <s v="Ruidoso"/>
    <s v="No considerar"/>
    <x v="0"/>
  </r>
  <r>
    <n v="294227"/>
    <s v="Loft Suite @ The Box House Hotel"/>
    <x v="5634"/>
    <s v="The Box House Hotel"/>
    <s v="89 Clay Street"/>
    <n v="11222"/>
    <x v="1"/>
    <s v="Greenpoint"/>
    <n v="4073683"/>
    <n v="-739543"/>
    <x v="1"/>
    <x v="27"/>
    <x v="0"/>
    <n v="43"/>
    <d v="2019-06-22T00:00:00"/>
    <n v="0.49"/>
    <n v="1"/>
    <n v="6.9"/>
    <x v="0"/>
    <s v="Ruidoso"/>
    <s v="No considerar"/>
    <x v="0"/>
  </r>
  <r>
    <n v="294490"/>
    <s v="Loft Suite @ Box House Hotel"/>
    <x v="5634"/>
    <s v="The Box House Hotel"/>
    <s v="Pulaski Bridge McGuinness Boulevard"/>
    <n v="11222"/>
    <x v="1"/>
    <s v="Greenpoint"/>
    <n v="4073857"/>
    <n v="-7395299"/>
    <x v="1"/>
    <x v="27"/>
    <x v="0"/>
    <n v="54"/>
    <d v="2019-06-10T00:00:00"/>
    <n v="0.61"/>
    <n v="1"/>
    <n v="6.9"/>
    <x v="0"/>
    <s v="Ruidoso"/>
    <s v="No considerar"/>
    <x v="0"/>
  </r>
  <r>
    <n v="294242"/>
    <s v="Loft Suite @ The Box House Hotel"/>
    <x v="5634"/>
    <s v="The Box House Hotel"/>
    <s v="49 Ash Street"/>
    <n v="11222"/>
    <x v="1"/>
    <s v="Greenpoint"/>
    <n v="407389"/>
    <n v="-7395395"/>
    <x v="1"/>
    <x v="27"/>
    <x v="0"/>
    <n v="75"/>
    <d v="2019-06-05T00:00:00"/>
    <n v="0.93"/>
    <n v="1"/>
    <n v="6.9"/>
    <x v="0"/>
    <s v="Ruidoso"/>
    <s v="No considerar"/>
    <x v="0"/>
  </r>
  <r>
    <n v="294280"/>
    <s v="Loft Suite @ The Box House Hotel"/>
    <x v="5634"/>
    <s v="The Box House Hotel"/>
    <s v="23 Ash Street"/>
    <n v="11222"/>
    <x v="1"/>
    <s v="Greenpoint"/>
    <n v="4073857"/>
    <n v="-7395435"/>
    <x v="1"/>
    <x v="27"/>
    <x v="0"/>
    <n v="23"/>
    <d v="2019-04-23T00:00:00"/>
    <n v="0.26"/>
    <n v="1"/>
    <n v="6.9"/>
    <x v="0"/>
    <s v="Ruidoso"/>
    <s v="No considerar"/>
    <x v="0"/>
  </r>
  <r>
    <n v="248865"/>
    <s v="Loft Suite @ Box House Hotel"/>
    <x v="5634"/>
    <s v="The Box House Hotel"/>
    <s v="Box House Hotel 77"/>
    <n v="11222"/>
    <x v="1"/>
    <s v="Greenpoint"/>
    <n v="4073787"/>
    <n v="-7395385"/>
    <x v="1"/>
    <x v="27"/>
    <x v="0"/>
    <n v="34"/>
    <d v="2019-04-22T00:00:00"/>
    <n v="0.37"/>
    <n v="1"/>
    <n v="6.9"/>
    <x v="0"/>
    <s v="Ruidoso"/>
    <s v="No considerar"/>
    <x v="0"/>
  </r>
  <r>
    <n v="253471"/>
    <s v="Loft Suite @ The Box House Hotel"/>
    <x v="5634"/>
    <s v="The Box House Hotel"/>
    <s v="120 Clay Street"/>
    <n v="11222"/>
    <x v="1"/>
    <s v="Greenpoint"/>
    <n v="4073641"/>
    <n v="-739533"/>
    <x v="1"/>
    <x v="27"/>
    <x v="0"/>
    <n v="24"/>
    <d v="2018-11-06T00:00:00"/>
    <n v="0.32"/>
    <n v="1"/>
    <n v="6.9"/>
    <x v="0"/>
    <s v="Ruidoso"/>
    <s v="No considerar"/>
    <x v="0"/>
  </r>
  <r>
    <n v="253842"/>
    <s v="1 BR w/ Terrace @ Box House Hotel"/>
    <x v="5634"/>
    <s v="The Box House Hotel"/>
    <s v="Pulaski Bridge McGuinness Boulevard"/>
    <n v="11222"/>
    <x v="1"/>
    <s v="Greenpoint"/>
    <n v="4073714"/>
    <n v="-7395296"/>
    <x v="0"/>
    <x v="110"/>
    <x v="0"/>
    <n v="6"/>
    <d v="2018-04-19T00:00:00"/>
    <n v="0.1"/>
    <n v="1"/>
    <n v="6.9"/>
    <x v="0"/>
    <s v="Ruidoso"/>
    <s v="No considerar"/>
    <x v="0"/>
  </r>
  <r>
    <n v="253846"/>
    <s v="Superior @ Box House"/>
    <x v="5634"/>
    <s v="The Box House Hotel"/>
    <s v="52 Box Street"/>
    <n v="11222"/>
    <x v="1"/>
    <s v="Greenpoint"/>
    <n v="4073731"/>
    <n v="-739545"/>
    <x v="0"/>
    <x v="206"/>
    <x v="0"/>
    <n v="4"/>
    <d v="2015-12-04T00:00:00"/>
    <n v="0.05"/>
    <n v="1"/>
    <n v="6.9"/>
    <x v="0"/>
    <s v="Ruidoso"/>
    <s v="No considerar"/>
    <x v="0"/>
  </r>
  <r>
    <n v="81739"/>
    <s v="Loft w/ Terrace @ Box House Hotel"/>
    <x v="5634"/>
    <s v="The Box House Hotel"/>
    <s v="North Brooklyn Boat Club 51"/>
    <n v="11222"/>
    <x v="1"/>
    <s v="Greenpoint"/>
    <n v="4073842"/>
    <n v="-7395312"/>
    <x v="0"/>
    <x v="54"/>
    <x v="0"/>
    <n v="2"/>
    <d v="2011-05-12T00:00:00"/>
    <n v="0.02"/>
    <n v="1"/>
    <n v="6.9"/>
    <x v="0"/>
    <s v="Ruidoso"/>
    <s v="No considerar"/>
    <x v="0"/>
  </r>
  <r>
    <n v="254168"/>
    <s v="2 BR Duplex @ Box House Hotel"/>
    <x v="5634"/>
    <s v="The Box House Hotel"/>
    <s v="Pulaski Bridge McGuinness Boulevard"/>
    <n v="11222"/>
    <x v="1"/>
    <s v="Greenpoint"/>
    <n v="4073793"/>
    <n v="-7395316"/>
    <x v="0"/>
    <x v="261"/>
    <x v="0"/>
    <n v="7"/>
    <d v="2018-11-16T00:00:00"/>
    <n v="0.08"/>
    <n v="1"/>
    <n v="7"/>
    <x v="0"/>
    <s v="Ruidoso"/>
    <s v="No considerar"/>
    <x v="0"/>
  </r>
  <r>
    <n v="3257345"/>
    <s v="Beautiful LES Apartment"/>
    <x v="5635"/>
    <s v="Tara"/>
    <s v="19 Pike Street"/>
    <n v="10002"/>
    <x v="0"/>
    <s v="Chinatown"/>
    <n v="4071338"/>
    <n v="-7399226"/>
    <x v="1"/>
    <x v="39"/>
    <x v="1"/>
    <n v="18"/>
    <d v="2016-12-16T00:00:00"/>
    <n v="0.35"/>
    <n v="1"/>
    <n v="5.6"/>
    <x v="0"/>
    <s v="Ruidoso"/>
    <s v="No considerar"/>
    <x v="0"/>
  </r>
  <r>
    <n v="646458"/>
    <s v="Room in Williamsburg Loft - Long Stays"/>
    <x v="5636"/>
    <s v="Carmen"/>
    <s v="396 Wythe Avenue"/>
    <n v="11249"/>
    <x v="1"/>
    <s v="Williamsburg"/>
    <n v="4071256"/>
    <n v="-7396626"/>
    <x v="0"/>
    <x v="72"/>
    <x v="13"/>
    <n v="6"/>
    <d v="2019-05-13T00:00:00"/>
    <n v="7.0000000000000007E-2"/>
    <n v="1"/>
    <n v="6.9"/>
    <x v="0"/>
    <s v="Ruidoso"/>
    <s v="No considerar"/>
    <x v="0"/>
  </r>
  <r>
    <n v="657198"/>
    <s v="2BR gem in Cobble Hill, Brooklyn"/>
    <x v="5637"/>
    <s v="Charlotte"/>
    <s v="New York Marine Terminals Port Authority Administration Building Columbia Street Greenway"/>
    <n v="11231"/>
    <x v="1"/>
    <s v="Columbia St"/>
    <n v="4068863"/>
    <n v="-7400181"/>
    <x v="1"/>
    <x v="17"/>
    <x v="0"/>
    <n v="15"/>
    <d v="2018-07-09T00:00:00"/>
    <n v="0.18"/>
    <n v="1"/>
    <n v="6.9"/>
    <x v="0"/>
    <s v="Ruidoso"/>
    <s v="No considerar"/>
    <x v="0"/>
  </r>
  <r>
    <n v="5919646"/>
    <s v="*** Gorgeous 2BD apt with Terrace ***"/>
    <x v="5638"/>
    <s v="Mike"/>
    <s v="350 West 57th Street"/>
    <n v="10019"/>
    <x v="0"/>
    <s v="Hell's Kitchen"/>
    <n v="4076738"/>
    <n v="-7398466"/>
    <x v="1"/>
    <x v="17"/>
    <x v="0"/>
    <n v="14"/>
    <d v="2019-07-07T00:00:00"/>
    <n v="0.32"/>
    <n v="1"/>
    <n v="5.6"/>
    <x v="0"/>
    <s v="Ruidoso"/>
    <s v="No considerar"/>
    <x v="0"/>
  </r>
  <r>
    <n v="83847"/>
    <s v="East Village Designer's 1-BR APT"/>
    <x v="5639"/>
    <s v="Yvette"/>
    <s v="607 East 6th Street"/>
    <n v="10009"/>
    <x v="0"/>
    <s v="East Village"/>
    <n v="4072451"/>
    <n v="-7398094"/>
    <x v="1"/>
    <x v="41"/>
    <x v="6"/>
    <n v="33"/>
    <d v="2019-01-02T00:00:00"/>
    <n v="0.33"/>
    <n v="1"/>
    <n v="5.6"/>
    <x v="0"/>
    <s v="Ruidoso"/>
    <s v="No considerar"/>
    <x v="0"/>
  </r>
  <r>
    <n v="2128761"/>
    <s v="Studio 1 block from subway, 10min to Manhattan!"/>
    <x v="5640"/>
    <s v="Mary"/>
    <s v="Saint Frances of Paola Elementary School 201"/>
    <n v="11211"/>
    <x v="1"/>
    <s v="Williamsburg"/>
    <n v="4071558"/>
    <n v="-7394355"/>
    <x v="1"/>
    <x v="51"/>
    <x v="6"/>
    <n v="49"/>
    <d v="2019-07-07T00:00:00"/>
    <n v="0.73"/>
    <n v="1"/>
    <n v="6.9"/>
    <x v="0"/>
    <s v="Ruidoso"/>
    <s v="No considerar"/>
    <x v="0"/>
  </r>
  <r>
    <n v="6262536"/>
    <s v="Centrally Located Studio - Times Sq"/>
    <x v="5641"/>
    <s v="Prerna"/>
    <s v="Neil Simon Theater 250"/>
    <n v="10019"/>
    <x v="0"/>
    <s v="Theater District"/>
    <n v="4076295"/>
    <n v="-7398435"/>
    <x v="1"/>
    <x v="43"/>
    <x v="1"/>
    <n v="1"/>
    <d v="2015-06-05T00:00:00"/>
    <n v="0.02"/>
    <n v="1"/>
    <n v="5.6"/>
    <x v="0"/>
    <s v="Ruidoso"/>
    <s v="No considerar"/>
    <x v="0"/>
  </r>
  <r>
    <n v="409666"/>
    <s v="1 bdr apt, sunny &amp; artsy, 4 min walk to the beach"/>
    <x v="5642"/>
    <s v="Olga"/>
    <s v="150 Corbin Place"/>
    <n v="11235"/>
    <x v="1"/>
    <s v="Brighton Beach"/>
    <n v="405781"/>
    <n v="-7395455"/>
    <x v="1"/>
    <x v="3"/>
    <x v="6"/>
    <n v="8"/>
    <d v="2016-09-18T00:00:00"/>
    <n v="0.1"/>
    <n v="1"/>
    <n v="6.9"/>
    <x v="0"/>
    <s v="Ruidoso"/>
    <s v="No considerar"/>
    <x v="0"/>
  </r>
  <r>
    <n v="4725852"/>
    <s v="Cozy home in south Williamsburg"/>
    <x v="5643"/>
    <s v="Sacha"/>
    <s v="100 South 4th Street"/>
    <n v="11249"/>
    <x v="1"/>
    <s v="Williamsburg"/>
    <n v="407119"/>
    <n v="-7396377"/>
    <x v="1"/>
    <x v="6"/>
    <x v="7"/>
    <n v="6"/>
    <d v="2019-01-09T00:00:00"/>
    <n v="0.15"/>
    <n v="1"/>
    <n v="6.9"/>
    <x v="0"/>
    <s v="Ruidoso"/>
    <s v="No considerar"/>
    <x v="0"/>
  </r>
  <r>
    <n v="145064"/>
    <s v="The Heart of Prime Williamsburg"/>
    <x v="5644"/>
    <s v="Oliver"/>
    <s v="132 Bedford Avenue"/>
    <n v="11249"/>
    <x v="1"/>
    <s v="Williamsburg"/>
    <n v="4071943"/>
    <n v="-739565"/>
    <x v="1"/>
    <x v="8"/>
    <x v="7"/>
    <n v="8"/>
    <d v="2014-06-06T00:00:00"/>
    <n v="0.08"/>
    <n v="1"/>
    <n v="6.9"/>
    <x v="0"/>
    <s v="Ruidoso"/>
    <s v="No considerar"/>
    <x v="0"/>
  </r>
  <r>
    <n v="643948"/>
    <s v="Luxe Queen Size Bed*Cozy Elegance*Inwood Manhattan"/>
    <x v="5645"/>
    <s v="Grace"/>
    <s v="57 Park Terrace West"/>
    <n v="10034"/>
    <x v="0"/>
    <s v="Inwood"/>
    <n v="4087114"/>
    <n v="-7391791"/>
    <x v="0"/>
    <x v="28"/>
    <x v="6"/>
    <n v="261"/>
    <d v="2019-07-03T00:00:00"/>
    <n v="3.16"/>
    <n v="1"/>
    <n v="5.6"/>
    <x v="0"/>
    <s v="Ruidoso"/>
    <s v="No considerar"/>
    <x v="0"/>
  </r>
  <r>
    <n v="5406187"/>
    <s v="Sunny Room by Prospect Park"/>
    <x v="5646"/>
    <s v="Murat"/>
    <s v="97 Crooke Avenue"/>
    <n v="11226"/>
    <x v="1"/>
    <s v="Flatbush"/>
    <n v="4065323"/>
    <n v="-7396223"/>
    <x v="0"/>
    <x v="76"/>
    <x v="6"/>
    <n v="91"/>
    <d v="2019-07-07T00:00:00"/>
    <n v="1.73"/>
    <n v="1"/>
    <n v="6.9"/>
    <x v="0"/>
    <s v="Ruidoso"/>
    <s v="No considerar"/>
    <x v="0"/>
  </r>
  <r>
    <n v="2196271"/>
    <s v="Bright Dble Bedroom. Private Bath. Close to Subway"/>
    <x v="5647"/>
    <s v="Thomas"/>
    <s v="178 Stockholm Street"/>
    <n v="11221"/>
    <x v="1"/>
    <s v="Bushwick"/>
    <n v="4069972"/>
    <n v="-7392244"/>
    <x v="0"/>
    <x v="59"/>
    <x v="6"/>
    <n v="1"/>
    <d v="2018-12-28T00:00:00"/>
    <n v="0.16"/>
    <n v="1"/>
    <n v="6.9"/>
    <x v="0"/>
    <s v="Ruidoso"/>
    <s v="No considerar"/>
    <x v="0"/>
  </r>
  <r>
    <n v="1209492"/>
    <s v="Beautiful East Village Apt"/>
    <x v="5648"/>
    <s v="Kevin"/>
    <s v="105 Avenue B"/>
    <n v="10009"/>
    <x v="0"/>
    <s v="East Village"/>
    <n v="4072499"/>
    <n v="-7398127"/>
    <x v="0"/>
    <x v="120"/>
    <x v="0"/>
    <n v="14"/>
    <d v="2019-05-17T00:00:00"/>
    <n v="0.24"/>
    <n v="1"/>
    <n v="5.6"/>
    <x v="0"/>
    <s v="Ruidoso"/>
    <s v="No considerar"/>
    <x v="0"/>
  </r>
  <r>
    <n v="846829"/>
    <s v="Private room in the lower east side"/>
    <x v="5649"/>
    <s v="Jb"/>
    <s v="230 Clinton Street"/>
    <n v="10002"/>
    <x v="0"/>
    <s v="Lower East Side"/>
    <n v="4071275"/>
    <n v="-7398682"/>
    <x v="0"/>
    <x v="45"/>
    <x v="1"/>
    <n v="7"/>
    <d v="2015-08-15T00:00:00"/>
    <n v="0.12"/>
    <n v="1"/>
    <n v="5.6"/>
    <x v="0"/>
    <s v="Ruidoso"/>
    <s v="No considerar"/>
    <x v="0"/>
  </r>
  <r>
    <n v="74860"/>
    <s v="Sunlit and Cozy Williamsburg/Greenpoint, Brooklyn"/>
    <x v="5650"/>
    <s v="Allison"/>
    <s v="586 Leonard Street"/>
    <n v="11222"/>
    <x v="1"/>
    <s v="Greenpoint"/>
    <n v="4072488"/>
    <n v="-7395018"/>
    <x v="0"/>
    <x v="59"/>
    <x v="6"/>
    <n v="1"/>
    <d v="2011-03-28T00:00:00"/>
    <n v="0.01"/>
    <n v="1"/>
    <n v="6.9"/>
    <x v="0"/>
    <s v="Ruidoso"/>
    <s v="No considerar"/>
    <x v="0"/>
  </r>
  <r>
    <n v="74404"/>
    <s v="Luxury 3 bed/ 2 bath apt in Harlem w/ terrace"/>
    <x v="5651"/>
    <s v="G &amp; S"/>
    <s v="2101 Frederick Douglass Boulevard"/>
    <n v="10026"/>
    <x v="0"/>
    <s v="Harlem"/>
    <n v="4080276"/>
    <n v="-739567"/>
    <x v="1"/>
    <x v="6"/>
    <x v="12"/>
    <n v="31"/>
    <d v="2012-08-22T00:00:00"/>
    <n v="0.31"/>
    <n v="1"/>
    <n v="5.6"/>
    <x v="0"/>
    <s v="Ruidoso"/>
    <s v="No considerar"/>
    <x v="0"/>
  </r>
  <r>
    <n v="363320"/>
    <s v="HOME AWAY FROM HOME"/>
    <x v="5652"/>
    <s v="Lilly"/>
    <s v="Central Park Northâ€“110th Street Malcolm X Boulevard"/>
    <n v="10037"/>
    <x v="0"/>
    <s v="Harlem"/>
    <n v="4079967"/>
    <n v="-7395156"/>
    <x v="0"/>
    <x v="91"/>
    <x v="6"/>
    <n v="6"/>
    <d v="2018-07-30T00:00:00"/>
    <n v="0.09"/>
    <n v="1"/>
    <n v="5.6"/>
    <x v="0"/>
    <s v="Ruidoso"/>
    <s v="No considerar"/>
    <x v="0"/>
  </r>
  <r>
    <n v="74240"/>
    <s v="French Garden cottage off Bedford"/>
    <x v="5653"/>
    <s v="Patty"/>
    <s v="110 North 7th Street"/>
    <n v="11249"/>
    <x v="1"/>
    <s v="Williamsburg"/>
    <n v="4071903"/>
    <n v="-739597"/>
    <x v="1"/>
    <x v="38"/>
    <x v="1"/>
    <n v="68"/>
    <d v="2019-06-07T00:00:00"/>
    <n v="0.67"/>
    <n v="1"/>
    <n v="6.9"/>
    <x v="0"/>
    <s v="Ruidoso"/>
    <s v="No considerar"/>
    <x v="0"/>
  </r>
  <r>
    <n v="3499326"/>
    <s v="Sunny, Tall Artsy Loft @ Williamsburg"/>
    <x v="5654"/>
    <s v="Ligeia"/>
    <s v="18 Dunham Place"/>
    <n v="11249"/>
    <x v="1"/>
    <s v="Williamsburg"/>
    <n v="4071119"/>
    <n v="-7396703"/>
    <x v="0"/>
    <x v="143"/>
    <x v="13"/>
    <n v="17"/>
    <d v="2015-09-01T00:00:00"/>
    <n v="0.28999999999999998"/>
    <n v="1"/>
    <n v="6.9"/>
    <x v="0"/>
    <s v="Ruidoso"/>
    <s v="No considerar"/>
    <x v="0"/>
  </r>
  <r>
    <n v="2432622"/>
    <s v="Great 2 bdr apt in WB/Greenpoint"/>
    <x v="5655"/>
    <s v="Marianne"/>
    <s v="135 Guernsey Street"/>
    <n v="11222"/>
    <x v="1"/>
    <s v="Greenpoint"/>
    <n v="4072545"/>
    <n v="-7395405"/>
    <x v="1"/>
    <x v="17"/>
    <x v="0"/>
    <n v="2"/>
    <d v="2018-06-30T00:00:00"/>
    <n v="0.03"/>
    <n v="1"/>
    <n v="6.9"/>
    <x v="0"/>
    <s v="Ruidoso"/>
    <s v="No considerar"/>
    <x v="0"/>
  </r>
  <r>
    <n v="1570204"/>
    <s v="SPECIAL OFFER* 1BDR IN EAST VILLAGE"/>
    <x v="5656"/>
    <s v="Shervin"/>
    <s v="222 East 10th Street"/>
    <n v="10003"/>
    <x v="0"/>
    <s v="East Village"/>
    <n v="4072915"/>
    <n v="-7398565"/>
    <x v="1"/>
    <x v="27"/>
    <x v="6"/>
    <n v="29"/>
    <d v="2019-06-30T00:00:00"/>
    <n v="0.47"/>
    <n v="1"/>
    <n v="5.6"/>
    <x v="0"/>
    <s v="Ruidoso"/>
    <s v="No considerar"/>
    <x v="0"/>
  </r>
  <r>
    <n v="1997487"/>
    <s v="Luxury Doorman 1BR  Best part of NY"/>
    <x v="5657"/>
    <s v="Pedro"/>
    <s v="788 9th Avenue"/>
    <n v="10019"/>
    <x v="0"/>
    <s v="Hell's Kitchen"/>
    <n v="4076485"/>
    <n v="-7398752"/>
    <x v="1"/>
    <x v="21"/>
    <x v="2"/>
    <n v="7"/>
    <d v="2019-06-16T00:00:00"/>
    <n v="0.32"/>
    <n v="1"/>
    <n v="5.6"/>
    <x v="0"/>
    <s v="Ruidoso"/>
    <s v="No considerar"/>
    <x v="0"/>
  </r>
  <r>
    <n v="71812"/>
    <s v="Condo Apartment with laundry in unit"/>
    <x v="5658"/>
    <s v="Thai"/>
    <s v="2796 Sedgwick Avenue"/>
    <n v="10468"/>
    <x v="3"/>
    <s v="Kingsbridge"/>
    <n v="4087207"/>
    <n v="-7390193"/>
    <x v="1"/>
    <x v="11"/>
    <x v="11"/>
    <n v="4"/>
    <d v="2019-01-02T00:00:00"/>
    <n v="0.35"/>
    <n v="5"/>
    <n v="7.84"/>
    <x v="0"/>
    <s v="Ruidoso"/>
    <s v="No considerar"/>
    <x v="1"/>
  </r>
  <r>
    <n v="278876"/>
    <s v="Large, furnished room in a 2 bedroom!"/>
    <x v="5659"/>
    <s v="Ally"/>
    <s v="Nostrand Avenue Eastern Parkway"/>
    <n v="11225"/>
    <x v="1"/>
    <s v="Crown Heights"/>
    <n v="4066984"/>
    <n v="-7395141"/>
    <x v="0"/>
    <x v="123"/>
    <x v="1"/>
    <n v="1"/>
    <d v="2017-03-18T00:00:00"/>
    <n v="0.04"/>
    <n v="1"/>
    <n v="6.9"/>
    <x v="0"/>
    <s v="Ruidoso"/>
    <s v="No considerar"/>
    <x v="0"/>
  </r>
  <r>
    <n v="1778294"/>
    <s v="Sweet Apartment on Quiet Block"/>
    <x v="5660"/>
    <s v="Liz"/>
    <s v="Medical Office 488"/>
    <n v="11205"/>
    <x v="1"/>
    <s v="Bedford-Stuyvesant"/>
    <n v="4068931"/>
    <n v="-7395548"/>
    <x v="1"/>
    <x v="61"/>
    <x v="7"/>
    <n v="39"/>
    <d v="2019-06-22T00:00:00"/>
    <n v="0.91"/>
    <n v="1"/>
    <n v="6.9"/>
    <x v="0"/>
    <s v="Ruidoso"/>
    <s v="No considerar"/>
    <x v="0"/>
  </r>
  <r>
    <n v="533625"/>
    <s v="Sunny 2 Bedroom Duplex with Garden"/>
    <x v="5660"/>
    <s v="Liz"/>
    <s v="500 DeKalb Avenue"/>
    <n v="11205"/>
    <x v="1"/>
    <s v="Bedford-Stuyvesant"/>
    <n v="4069043"/>
    <n v="-7395677"/>
    <x v="1"/>
    <x v="91"/>
    <x v="0"/>
    <n v="18"/>
    <d v="2018-10-08T00:00:00"/>
    <n v="0.35"/>
    <n v="1"/>
    <n v="6.9"/>
    <x v="0"/>
    <s v="Ruidoso"/>
    <s v="No considerar"/>
    <x v="0"/>
  </r>
  <r>
    <n v="71384"/>
    <s v="Gigantic Private Brooklyn Loft!"/>
    <x v="5661"/>
    <s v="Ben"/>
    <s v="124 Milton Street"/>
    <n v="11222"/>
    <x v="1"/>
    <s v="Greenpoint"/>
    <n v="4072898"/>
    <n v="-7395552"/>
    <x v="1"/>
    <x v="203"/>
    <x v="1"/>
    <n v="50"/>
    <d v="2014-05-13T00:00:00"/>
    <n v="0.5"/>
    <n v="1"/>
    <n v="6.9"/>
    <x v="0"/>
    <s v="Ruidoso"/>
    <s v="No considerar"/>
    <x v="0"/>
  </r>
  <r>
    <n v="1151582"/>
    <s v="Quiet &amp; Convenient Upper East Side "/>
    <x v="5662"/>
    <s v="Katie"/>
    <s v="207 East 74th Street"/>
    <n v="10021"/>
    <x v="0"/>
    <s v="Upper East Side"/>
    <n v="4077068"/>
    <n v="-7395867"/>
    <x v="0"/>
    <x v="89"/>
    <x v="0"/>
    <n v="1"/>
    <d v="2016-11-07T00:00:00"/>
    <n v="0.03"/>
    <n v="1"/>
    <n v="5.6"/>
    <x v="0"/>
    <s v="Ruidoso"/>
    <s v="No considerar"/>
    <x v="0"/>
  </r>
  <r>
    <n v="71248"/>
    <s v="Bright and lovely 1 bdrm apt in LES"/>
    <x v="5663"/>
    <s v="Jennifer"/>
    <s v="353 Grand Street"/>
    <n v="10002"/>
    <x v="0"/>
    <s v="Chinatown"/>
    <n v="4071659"/>
    <n v="-7398945"/>
    <x v="1"/>
    <x v="0"/>
    <x v="4"/>
    <n v="43"/>
    <d v="2019-06-17T00:00:00"/>
    <n v="0.42"/>
    <n v="1"/>
    <n v="5.6"/>
    <x v="0"/>
    <s v="Ruidoso"/>
    <s v="No considerar"/>
    <x v="0"/>
  </r>
  <r>
    <n v="3970345"/>
    <s v="Luxury large Penthouse /Fireplace / City views.."/>
    <x v="5664"/>
    <s v="Barry"/>
    <s v="East Houston Street Alphabet City"/>
    <n v="10002"/>
    <x v="0"/>
    <s v="East Village"/>
    <n v="4072088"/>
    <n v="-7398149"/>
    <x v="1"/>
    <x v="357"/>
    <x v="11"/>
    <n v="17"/>
    <d v="2018-07-15T00:00:00"/>
    <n v="0.33"/>
    <n v="1"/>
    <n v="5.6"/>
    <x v="0"/>
    <s v="Ruidoso"/>
    <s v="No considerar"/>
    <x v="0"/>
  </r>
  <r>
    <n v="431865"/>
    <s v="Elegant Uptown Historic District Garden Apartment"/>
    <x v="5665"/>
    <s v="Kurt"/>
    <s v="Morris-Jumel Mansion Jumel Terrace"/>
    <n v="10032"/>
    <x v="0"/>
    <s v="Washington Heights"/>
    <n v="4083451"/>
    <n v="-7393885"/>
    <x v="1"/>
    <x v="31"/>
    <x v="0"/>
    <n v="50"/>
    <d v="2019-06-30T00:00:00"/>
    <n v="0.87"/>
    <n v="1"/>
    <n v="5.6"/>
    <x v="0"/>
    <s v="Ruidoso"/>
    <s v="No considerar"/>
    <x v="0"/>
  </r>
  <r>
    <n v="71010"/>
    <s v="All That Jazz. Uptown style on Sugar Hill."/>
    <x v="5665"/>
    <s v="Kurt"/>
    <s v="20 Jumel Terrace"/>
    <n v="10032"/>
    <x v="0"/>
    <s v="Washington Heights"/>
    <n v="4083494"/>
    <n v="-7393869"/>
    <x v="1"/>
    <x v="21"/>
    <x v="0"/>
    <n v="32"/>
    <d v="2019-05-24T00:00:00"/>
    <n v="0.43"/>
    <n v="1"/>
    <n v="5.6"/>
    <x v="0"/>
    <s v="Ruidoso"/>
    <s v="No considerar"/>
    <x v="0"/>
  </r>
  <r>
    <n v="826388"/>
    <s v="Spacious &amp; Comfy, Top of Central Pk"/>
    <x v="5666"/>
    <s v="Adrian"/>
    <s v="144 West 118th Street"/>
    <n v="10026"/>
    <x v="0"/>
    <s v="Harlem"/>
    <n v="4080394"/>
    <n v="-739506"/>
    <x v="0"/>
    <x v="75"/>
    <x v="3"/>
    <n v="18"/>
    <d v="2019-04-25T00:00:00"/>
    <n v="0.23"/>
    <n v="1"/>
    <n v="5.6"/>
    <x v="0"/>
    <s v="Ruidoso"/>
    <s v="Dentro del presupuesto"/>
    <x v="0"/>
  </r>
  <r>
    <n v="870119"/>
    <s v="Beautiful 2bdrm Bklyn duplex w/deck + backyard"/>
    <x v="5667"/>
    <s v="Jessica"/>
    <s v="185 Hall Street"/>
    <n v="11205"/>
    <x v="1"/>
    <s v="Clinton Hill"/>
    <n v="4069208"/>
    <n v="-7396525"/>
    <x v="1"/>
    <x v="115"/>
    <x v="3"/>
    <n v="8"/>
    <d v="2018-08-27T00:00:00"/>
    <n v="0.22"/>
    <n v="1"/>
    <n v="6.9"/>
    <x v="0"/>
    <s v="Ruidoso"/>
    <s v="No considerar"/>
    <x v="0"/>
  </r>
  <r>
    <n v="1137587"/>
    <s v="Plum Guide Award-Winning Prospect Heights Oasis"/>
    <x v="5668"/>
    <s v="Jenny"/>
    <s v="325 Park Place"/>
    <n v="11238"/>
    <x v="1"/>
    <s v="Prospect Heights"/>
    <n v="4067678"/>
    <n v="-7396692"/>
    <x v="1"/>
    <x v="45"/>
    <x v="0"/>
    <n v="173"/>
    <d v="2019-06-10T00:00:00"/>
    <n v="2.36"/>
    <n v="1"/>
    <n v="6.9"/>
    <x v="0"/>
    <s v="Ruidoso"/>
    <s v="No considerar"/>
    <x v="0"/>
  </r>
  <r>
    <n v="70128"/>
    <s v="Large, Sunny Room East Village NYC"/>
    <x v="5669"/>
    <s v="Eyal"/>
    <s v="130 East 12th Street"/>
    <n v="10003"/>
    <x v="0"/>
    <s v="East Village"/>
    <n v="4073198"/>
    <n v="-7398881"/>
    <x v="0"/>
    <x v="70"/>
    <x v="0"/>
    <n v="52"/>
    <d v="2019-01-10T00:00:00"/>
    <n v="0.63"/>
    <n v="1"/>
    <n v="5.6"/>
    <x v="0"/>
    <s v="Ruidoso"/>
    <s v="No considerar"/>
    <x v="0"/>
  </r>
  <r>
    <n v="70095"/>
    <s v="Private Bedroom in Large NYC Apartment"/>
    <x v="5670"/>
    <s v="Mary And Geoff"/>
    <s v="55 Payson Avenue"/>
    <n v="10034"/>
    <x v="0"/>
    <s v="Inwood"/>
    <n v="4086713"/>
    <n v="-7392811"/>
    <x v="0"/>
    <x v="11"/>
    <x v="6"/>
    <n v="120"/>
    <d v="2019-06-30T00:00:00"/>
    <n v="1.27"/>
    <n v="1"/>
    <n v="5.6"/>
    <x v="0"/>
    <s v="Ruidoso"/>
    <s v="No considerar"/>
    <x v="0"/>
  </r>
  <r>
    <n v="69894"/>
    <s v="Nice renovated apt, prime location!"/>
    <x v="5671"/>
    <s v="Silvia"/>
    <s v="The Ansonia 2109"/>
    <n v="10023"/>
    <x v="0"/>
    <s v="Upper West Side"/>
    <s v="40.78"/>
    <n v="-7398249"/>
    <x v="1"/>
    <x v="5"/>
    <x v="11"/>
    <n v="48"/>
    <d v="2019-06-11T00:00:00"/>
    <n v="0.55000000000000004"/>
    <n v="1"/>
    <n v="5.6"/>
    <x v="0"/>
    <s v="Ruidoso"/>
    <s v="No considerar"/>
    <x v="0"/>
  </r>
  <r>
    <n v="6645263"/>
    <s v="Brooklyn at its finest"/>
    <x v="5672"/>
    <s v="Nick"/>
    <s v="368 Berry Street"/>
    <n v="11249"/>
    <x v="1"/>
    <s v="Williamsburg"/>
    <n v="4071084"/>
    <n v="-7396557"/>
    <x v="1"/>
    <x v="91"/>
    <x v="0"/>
    <n v="2"/>
    <d v="2016-07-06T00:00:00"/>
    <n v="0.05"/>
    <n v="1"/>
    <n v="6.9"/>
    <x v="0"/>
    <s v="Ruidoso"/>
    <s v="No considerar"/>
    <x v="0"/>
  </r>
  <r>
    <n v="1112070"/>
    <s v="Private Room &amp; Bath in Brooklyn!"/>
    <x v="5673"/>
    <s v="Autumn"/>
    <s v="1 Crown Street"/>
    <n v="11225"/>
    <x v="1"/>
    <s v="Crown Heights"/>
    <n v="4066773"/>
    <n v="-7396144"/>
    <x v="0"/>
    <x v="116"/>
    <x v="6"/>
    <n v="132"/>
    <d v="2019-06-30T00:00:00"/>
    <n v="1.75"/>
    <n v="1"/>
    <n v="6.9"/>
    <x v="0"/>
    <s v="Ruidoso"/>
    <s v="No considerar"/>
    <x v="0"/>
  </r>
  <r>
    <n v="1520806"/>
    <s v="HUGE 2BR+1BA Apt For Group Only 15 Min To NYCity"/>
    <x v="5674"/>
    <s v="Jullien"/>
    <s v="175 Chauncey Street"/>
    <n v="11233"/>
    <x v="1"/>
    <s v="Bedford-Stuyvesant"/>
    <n v="4068084"/>
    <n v="-7392804"/>
    <x v="1"/>
    <x v="79"/>
    <x v="0"/>
    <n v="134"/>
    <d v="2019-06-20T00:00:00"/>
    <n v="2"/>
    <n v="1"/>
    <n v="6.9"/>
    <x v="0"/>
    <s v="Ruidoso"/>
    <s v="No considerar"/>
    <x v="0"/>
  </r>
  <r>
    <n v="2069359"/>
    <s v="New 1BR + 1BA with Private Entrance"/>
    <x v="5674"/>
    <s v="Jullien"/>
    <s v="710 Herkimer Street"/>
    <n v="11233"/>
    <x v="1"/>
    <s v="Bedford-Stuyvesant"/>
    <n v="4067828"/>
    <n v="-7392965"/>
    <x v="0"/>
    <x v="15"/>
    <x v="0"/>
    <n v="130"/>
    <d v="2019-06-10T00:00:00"/>
    <n v="2"/>
    <n v="1"/>
    <n v="6.9"/>
    <x v="0"/>
    <s v="Ruidoso"/>
    <s v="No considerar"/>
    <x v="0"/>
  </r>
  <r>
    <n v="289020"/>
    <s v="Sunny 1BR Center of East Village!"/>
    <x v="5675"/>
    <s v="Jasmine"/>
    <s v="152 2nd Avenue"/>
    <n v="10003"/>
    <x v="0"/>
    <s v="East Village"/>
    <n v="4072948"/>
    <n v="-7398694"/>
    <x v="1"/>
    <x v="206"/>
    <x v="21"/>
    <n v="15"/>
    <d v="2018-08-29T00:00:00"/>
    <n v="0.19"/>
    <n v="1"/>
    <n v="5.6"/>
    <x v="0"/>
    <s v="Ruidoso"/>
    <s v="No considerar"/>
    <x v="0"/>
  </r>
  <r>
    <n v="458377"/>
    <s v="Bright Spacious 2 Bedroom/5 Room - wRoof Deck"/>
    <x v="5676"/>
    <s v="Sarah"/>
    <s v="66 Whipple Street"/>
    <n v="11206"/>
    <x v="1"/>
    <s v="Williamsburg"/>
    <n v="4070147"/>
    <n v="-7394378"/>
    <x v="1"/>
    <x v="203"/>
    <x v="0"/>
    <n v="12"/>
    <d v="2019-05-28T00:00:00"/>
    <n v="0.15"/>
    <n v="1"/>
    <n v="6.9"/>
    <x v="0"/>
    <s v="Ruidoso"/>
    <s v="No considerar"/>
    <x v="0"/>
  </r>
  <r>
    <n v="1397705"/>
    <s v="Unique 3BR Triplex in Brooklyn"/>
    <x v="5677"/>
    <s v="Matthieu"/>
    <s v="Brooklyn Hospital Center 121"/>
    <n v="11201"/>
    <x v="1"/>
    <s v="Fort Greene"/>
    <n v="4068996"/>
    <n v="-7397855"/>
    <x v="1"/>
    <x v="20"/>
    <x v="0"/>
    <n v="82"/>
    <d v="2019-07-01T00:00:00"/>
    <n v="1.19"/>
    <n v="1"/>
    <n v="7"/>
    <x v="0"/>
    <s v="Ruidoso"/>
    <s v="No considerar"/>
    <x v="0"/>
  </r>
  <r>
    <n v="68900"/>
    <s v="Bright Beautiful Brooklyn"/>
    <x v="5678"/>
    <s v="Jason"/>
    <s v="132 Java Street"/>
    <n v="11222"/>
    <x v="1"/>
    <s v="Greenpoint"/>
    <n v="4073119"/>
    <n v="-7395578"/>
    <x v="0"/>
    <x v="0"/>
    <x v="0"/>
    <n v="6"/>
    <d v="2016-11-13T00:00:00"/>
    <n v="0.1"/>
    <n v="1"/>
    <n v="6.9"/>
    <x v="0"/>
    <s v="Ruidoso"/>
    <s v="No considerar"/>
    <x v="0"/>
  </r>
  <r>
    <n v="1914630"/>
    <s v="Comfy, Spacious, Modern, Sweet Home"/>
    <x v="5679"/>
    <s v="Charlotte And Pierre"/>
    <s v="Saint Patricks Academy 918"/>
    <n v="11205"/>
    <x v="1"/>
    <s v="Bedford-Stuyvesant"/>
    <n v="4069309"/>
    <n v="-7395921"/>
    <x v="0"/>
    <x v="6"/>
    <x v="0"/>
    <n v="15"/>
    <d v="2018-08-16T00:00:00"/>
    <n v="0.22"/>
    <n v="1"/>
    <n v="6.9"/>
    <x v="0"/>
    <s v="Ruidoso"/>
    <s v="No considerar"/>
    <x v="0"/>
  </r>
  <r>
    <n v="3309572"/>
    <s v="Private Room in Light-Filled Apt with Gym"/>
    <x v="5680"/>
    <s v="Amber"/>
    <s v="1513 Atlantic Avenue"/>
    <n v="11213"/>
    <x v="1"/>
    <s v="Bedford-Stuyvesant"/>
    <n v="4067822"/>
    <n v="-739389"/>
    <x v="0"/>
    <x v="11"/>
    <x v="0"/>
    <n v="52"/>
    <d v="2018-10-23T00:00:00"/>
    <n v="0.85"/>
    <n v="1"/>
    <n v="6.9"/>
    <x v="0"/>
    <s v="Ruidoso"/>
    <s v="No considerar"/>
    <x v="0"/>
  </r>
  <r>
    <n v="72265"/>
    <s v="Private room in cozy Greenpoint"/>
    <x v="5681"/>
    <s v="Vanessa"/>
    <s v="1031 Lorimer Street"/>
    <n v="11222"/>
    <x v="1"/>
    <s v="Greenpoint"/>
    <n v="4072646"/>
    <n v="-7395341"/>
    <x v="0"/>
    <x v="36"/>
    <x v="0"/>
    <n v="29"/>
    <d v="2019-06-16T00:00:00"/>
    <n v="0.36"/>
    <n v="1"/>
    <n v="6.9"/>
    <x v="0"/>
    <s v="Ruidoso"/>
    <s v="No considerar"/>
    <x v="0"/>
  </r>
  <r>
    <n v="3037740"/>
    <s v="Beautiful turn-of-the-century home"/>
    <x v="5682"/>
    <s v="Oswaldo"/>
    <s v="16 Curtis Place"/>
    <n v="10301"/>
    <x v="4"/>
    <s v="St. George"/>
    <n v="4064444"/>
    <n v="-7408302"/>
    <x v="1"/>
    <x v="91"/>
    <x v="0"/>
    <n v="22"/>
    <d v="2019-06-20T00:00:00"/>
    <n v="0.4"/>
    <n v="1"/>
    <n v="5.19"/>
    <x v="1"/>
    <s v="Poco Ruidoso"/>
    <s v="No considerar"/>
    <x v="0"/>
  </r>
  <r>
    <n v="820218"/>
    <s v="Lovely East Village Apartment, Sept. 2 to 5 Only"/>
    <x v="5683"/>
    <s v="Thomas"/>
    <s v="193 2nd Avenue"/>
    <n v="10035"/>
    <x v="0"/>
    <s v="East Village"/>
    <n v="4073131"/>
    <n v="-7398609"/>
    <x v="1"/>
    <x v="215"/>
    <x v="6"/>
    <n v="6"/>
    <d v="2018-09-05T00:00:00"/>
    <n v="0.09"/>
    <n v="1"/>
    <n v="5.6"/>
    <x v="0"/>
    <s v="Ruidoso"/>
    <s v="No considerar"/>
    <x v="0"/>
  </r>
  <r>
    <n v="4927853"/>
    <s v="All-Inclusive Room, Super Cute Apt"/>
    <x v="5684"/>
    <s v="Marlon"/>
    <s v="1004 Gates Avenue"/>
    <n v="11221"/>
    <x v="1"/>
    <s v="Bedford-Stuyvesant"/>
    <n v="4068939"/>
    <n v="-7392331"/>
    <x v="0"/>
    <x v="19"/>
    <x v="0"/>
    <n v="32"/>
    <d v="2019-06-23T00:00:00"/>
    <n v="0.72"/>
    <n v="1"/>
    <n v="6.9"/>
    <x v="0"/>
    <s v="Ruidoso"/>
    <s v="No considerar"/>
    <x v="0"/>
  </r>
  <r>
    <n v="74333"/>
    <s v="Alcove Studio w/ outdoor Patio Deck"/>
    <x v="5685"/>
    <s v="Amir"/>
    <s v="3A East 129th Street"/>
    <n v="10035"/>
    <x v="0"/>
    <s v="East Harlem"/>
    <n v="4080892"/>
    <n v="-7393985"/>
    <x v="1"/>
    <x v="77"/>
    <x v="12"/>
    <n v="26"/>
    <d v="2015-11-25T00:00:00"/>
    <n v="0.27"/>
    <n v="1"/>
    <n v="5.6"/>
    <x v="0"/>
    <s v="Ruidoso"/>
    <s v="No considerar"/>
    <x v="0"/>
  </r>
  <r>
    <n v="67299"/>
    <s v="Cozy Garden Apartment  in Williamsburg"/>
    <x v="5686"/>
    <s v="Adrienne"/>
    <s v="257 Berry Street"/>
    <n v="11249"/>
    <x v="1"/>
    <s v="Williamsburg"/>
    <n v="4071492"/>
    <n v="-7396282"/>
    <x v="1"/>
    <x v="39"/>
    <x v="11"/>
    <n v="56"/>
    <d v="2019-05-06T00:00:00"/>
    <n v="0.56000000000000005"/>
    <n v="1"/>
    <n v="6.9"/>
    <x v="0"/>
    <s v="Ruidoso"/>
    <s v="No considerar"/>
    <x v="0"/>
  </r>
  <r>
    <n v="5579629"/>
    <s v="Lovely sunlit room in Brooklyn"/>
    <x v="5687"/>
    <s v="ClÃ©mentine"/>
    <s v="124 Franklin Street"/>
    <n v="11222"/>
    <x v="1"/>
    <s v="Greenpoint"/>
    <n v="4072905"/>
    <n v="-7395755"/>
    <x v="0"/>
    <x v="53"/>
    <x v="6"/>
    <n v="5"/>
    <d v="2016-10-21T00:00:00"/>
    <n v="0.13"/>
    <n v="1"/>
    <n v="6.9"/>
    <x v="0"/>
    <s v="Ruidoso"/>
    <s v="No considerar"/>
    <x v="0"/>
  </r>
  <r>
    <n v="1009883"/>
    <s v="Modern, Carroll Garden Townhouse"/>
    <x v="5688"/>
    <s v="Jana"/>
    <s v="381 Sackett Street"/>
    <n v="11231"/>
    <x v="1"/>
    <s v="Carroll Gardens"/>
    <n v="4068204"/>
    <n v="-7399249"/>
    <x v="1"/>
    <x v="40"/>
    <x v="0"/>
    <n v="41"/>
    <d v="2019-05-27T00:00:00"/>
    <n v="0.59"/>
    <n v="1"/>
    <n v="7"/>
    <x v="0"/>
    <s v="Ruidoso"/>
    <s v="No considerar"/>
    <x v="0"/>
  </r>
  <r>
    <n v="86215"/>
    <s v="MODERN SPACIOUS 2 BR APT DOWNTOWN MANHATTAN"/>
    <x v="5689"/>
    <s v="T"/>
    <s v="123 Essex Street"/>
    <n v="10002"/>
    <x v="0"/>
    <s v="Lower East Side"/>
    <n v="4071965"/>
    <n v="-7398766"/>
    <x v="1"/>
    <x v="5"/>
    <x v="6"/>
    <n v="151"/>
    <d v="2019-06-24T00:00:00"/>
    <n v="1.51"/>
    <n v="1"/>
    <n v="5.6"/>
    <x v="0"/>
    <s v="Ruidoso"/>
    <s v="No considerar"/>
    <x v="0"/>
  </r>
  <r>
    <n v="66741"/>
    <s v="Charming Garden Apt in Park Slope"/>
    <x v="5690"/>
    <s v="Stefano"/>
    <s v="677 Union Street"/>
    <n v="11215"/>
    <x v="1"/>
    <s v="Park Slope"/>
    <n v="4067732"/>
    <n v="-7398225"/>
    <x v="1"/>
    <x v="5"/>
    <x v="6"/>
    <n v="214"/>
    <d v="2019-06-23T00:00:00"/>
    <n v="2.08"/>
    <n v="1"/>
    <n v="6.9"/>
    <x v="0"/>
    <s v="Ruidoso"/>
    <s v="No considerar"/>
    <x v="0"/>
  </r>
  <r>
    <n v="838586"/>
    <s v="***HOT SPOT*** 2 blocks to L/G Trains *** Modern"/>
    <x v="5691"/>
    <s v="Ronny"/>
    <s v="Atelier 239"/>
    <n v="11211"/>
    <x v="1"/>
    <s v="Williamsburg"/>
    <n v="4071733"/>
    <n v="-739531"/>
    <x v="1"/>
    <x v="17"/>
    <x v="6"/>
    <n v="11"/>
    <d v="2019-04-27T00:00:00"/>
    <n v="0.23"/>
    <n v="1"/>
    <n v="6.9"/>
    <x v="0"/>
    <s v="Ruidoso"/>
    <s v="No considerar"/>
    <x v="0"/>
  </r>
  <r>
    <n v="398281"/>
    <s v="One Block From Central Park!"/>
    <x v="5692"/>
    <s v="Michael"/>
    <s v="55 East 93rd Street"/>
    <n v="10128"/>
    <x v="0"/>
    <s v="Upper East Side"/>
    <n v="4078521"/>
    <n v="-7395489"/>
    <x v="1"/>
    <x v="17"/>
    <x v="7"/>
    <n v="30"/>
    <d v="2016-12-04T00:00:00"/>
    <n v="0.34"/>
    <n v="1"/>
    <n v="5.6"/>
    <x v="0"/>
    <s v="Ruidoso"/>
    <s v="No considerar"/>
    <x v="0"/>
  </r>
  <r>
    <n v="66451"/>
    <s v="**Fantastic Williamsburg Apt**"/>
    <x v="5693"/>
    <s v="Luis Fernando"/>
    <s v="Williamsburg Bridge Williamsburg"/>
    <n v="11249"/>
    <x v="1"/>
    <s v="Williamsburg"/>
    <n v="4071031"/>
    <n v="-739583"/>
    <x v="1"/>
    <x v="48"/>
    <x v="6"/>
    <n v="9"/>
    <d v="2019-02-16T00:00:00"/>
    <n v="0.11"/>
    <n v="1"/>
    <n v="6.9"/>
    <x v="0"/>
    <s v="Ruidoso"/>
    <s v="No considerar"/>
    <x v="0"/>
  </r>
  <r>
    <n v="66251"/>
    <s v="East Village Loft with Piano &amp; Patio"/>
    <x v="5694"/>
    <s v="Samir"/>
    <s v="92 East 7th Street"/>
    <n v="10009"/>
    <x v="0"/>
    <s v="East Village"/>
    <n v="4072681"/>
    <n v="-7398534"/>
    <x v="1"/>
    <x v="192"/>
    <x v="0"/>
    <n v="67"/>
    <d v="2019-06-25T00:00:00"/>
    <n v="1.31"/>
    <n v="1"/>
    <n v="5.6"/>
    <x v="0"/>
    <s v="Ruidoso"/>
    <s v="No considerar"/>
    <x v="0"/>
  </r>
  <r>
    <n v="4831795"/>
    <s v="Walk everywhere! Soho Charm. Bargain *NOW* Nolita"/>
    <x v="5695"/>
    <s v="Maxi"/>
    <s v="La Pecora Bianca 54"/>
    <n v="10012"/>
    <x v="0"/>
    <s v="Nolita"/>
    <n v="4072351"/>
    <n v="-7399627"/>
    <x v="1"/>
    <x v="6"/>
    <x v="0"/>
    <n v="0"/>
    <d v="2015-08-24T00:00:00"/>
    <n v="3.86"/>
    <n v="1"/>
    <n v="5.6"/>
    <x v="0"/>
    <s v="Ruidoso"/>
    <s v="No considerar"/>
    <x v="0"/>
  </r>
  <r>
    <n v="68099"/>
    <s v="Cozy room in Upper West Side"/>
    <x v="5696"/>
    <s v="Deda"/>
    <s v="951 Amsterdam Avenue"/>
    <n v="10025"/>
    <x v="0"/>
    <s v="Upper West Side"/>
    <n v="4080082"/>
    <n v="-739652"/>
    <x v="0"/>
    <x v="29"/>
    <x v="1"/>
    <n v="104"/>
    <d v="2019-06-25T00:00:00"/>
    <n v="1.05"/>
    <n v="1"/>
    <n v="5.6"/>
    <x v="0"/>
    <s v="Ruidoso"/>
    <s v="No considerar"/>
    <x v="0"/>
  </r>
  <r>
    <n v="2023577"/>
    <s v="Charming bedroom on the Upper West"/>
    <x v="5696"/>
    <s v="Deda"/>
    <s v="930 Amsterdam Avenue"/>
    <n v="10025"/>
    <x v="0"/>
    <s v="Upper West Side"/>
    <n v="4080034"/>
    <n v="-7396638"/>
    <x v="0"/>
    <x v="142"/>
    <x v="1"/>
    <n v="31"/>
    <d v="2019-06-22T00:00:00"/>
    <n v="0.46"/>
    <n v="1"/>
    <n v="5.6"/>
    <x v="0"/>
    <s v="Ruidoso"/>
    <s v="No considerar"/>
    <x v="0"/>
  </r>
  <r>
    <n v="66008"/>
    <s v="CHARMING CARROLL GARDENS APT."/>
    <x v="5697"/>
    <s v="Melissa"/>
    <s v="37 3rd Street"/>
    <n v="11231"/>
    <x v="1"/>
    <s v="Carroll Gardens"/>
    <n v="4067846"/>
    <n v="-7399443"/>
    <x v="1"/>
    <x v="98"/>
    <x v="0"/>
    <n v="51"/>
    <d v="2019-07-01T00:00:00"/>
    <n v="0.56999999999999995"/>
    <n v="1"/>
    <n v="6.9"/>
    <x v="0"/>
    <s v="Ruidoso"/>
    <s v="No considerar"/>
    <x v="0"/>
  </r>
  <r>
    <n v="85094"/>
    <s v="Garden 1BR/1BA Brownstone Apt - 2 blocks to subway"/>
    <x v="5698"/>
    <s v="Alex"/>
    <s v="619 Eastern Parkway"/>
    <n v="11213"/>
    <x v="1"/>
    <s v="Crown Heights"/>
    <n v="4066966"/>
    <n v="-7394735"/>
    <x v="1"/>
    <x v="64"/>
    <x v="5"/>
    <n v="11"/>
    <d v="2019-01-14T00:00:00"/>
    <n v="0.11"/>
    <n v="1"/>
    <n v="6.9"/>
    <x v="0"/>
    <s v="Ruidoso"/>
    <s v="No considerar"/>
    <x v="0"/>
  </r>
  <r>
    <n v="66026"/>
    <s v="Private Bedroom Brownstone Brooklyn"/>
    <x v="5698"/>
    <s v="Alex"/>
    <s v="913 Saint Johns Place"/>
    <n v="11216"/>
    <x v="1"/>
    <s v="Crown Heights"/>
    <n v="406715"/>
    <n v="-7394808"/>
    <x v="0"/>
    <x v="16"/>
    <x v="18"/>
    <n v="15"/>
    <d v="2019-06-30T00:00:00"/>
    <n v="0.15"/>
    <n v="1"/>
    <n v="6.9"/>
    <x v="0"/>
    <s v="Ruidoso"/>
    <s v="Dentro del presupuesto"/>
    <x v="0"/>
  </r>
  <r>
    <n v="105510"/>
    <s v="Private 1-Bedroom Apt in Townhouse"/>
    <x v="5698"/>
    <s v="Alex"/>
    <s v="837 Lincoln Place"/>
    <n v="11216"/>
    <x v="1"/>
    <s v="Crown Heights"/>
    <n v="4067086"/>
    <n v="-7394872"/>
    <x v="1"/>
    <x v="6"/>
    <x v="11"/>
    <n v="15"/>
    <d v="2019-01-05T00:00:00"/>
    <n v="0.16"/>
    <n v="1"/>
    <n v="6.9"/>
    <x v="0"/>
    <s v="Ruidoso"/>
    <s v="No considerar"/>
    <x v="0"/>
  </r>
  <r>
    <n v="5328543"/>
    <s v="Private Bedroom Private Bathroom"/>
    <x v="5698"/>
    <s v="Alex"/>
    <s v="892 Sterling Place"/>
    <n v="11216"/>
    <x v="1"/>
    <s v="Crown Heights"/>
    <n v="4067209"/>
    <n v="-7394899"/>
    <x v="0"/>
    <x v="55"/>
    <x v="27"/>
    <n v="1"/>
    <d v="2015-03-06T00:00:00"/>
    <n v="0.02"/>
    <n v="1"/>
    <n v="6.9"/>
    <x v="0"/>
    <s v="Ruidoso"/>
    <s v="No considerar"/>
    <x v="0"/>
  </r>
  <r>
    <n v="5549530"/>
    <s v="Sun-filled bedroom in East Village / Gramercy NYC"/>
    <x v="5699"/>
    <s v="Jeff &amp; TJ"/>
    <s v="241 1st Avenue"/>
    <n v="10003"/>
    <x v="0"/>
    <s v="Gramercy"/>
    <n v="407317"/>
    <n v="-7398272"/>
    <x v="0"/>
    <x v="34"/>
    <x v="6"/>
    <n v="136"/>
    <d v="2019-07-03T00:00:00"/>
    <n v="2.67"/>
    <n v="1"/>
    <n v="5.6"/>
    <x v="0"/>
    <s v="Ruidoso"/>
    <s v="No considerar"/>
    <x v="0"/>
  </r>
  <r>
    <n v="65834"/>
    <s v="Beautiful 1 Bedroom Apt Park Slope"/>
    <x v="5700"/>
    <s v="Jessica"/>
    <s v="78 8th Avenue"/>
    <n v="11215"/>
    <x v="1"/>
    <s v="Park Slope"/>
    <n v="4067319"/>
    <n v="-7397323"/>
    <x v="1"/>
    <x v="91"/>
    <x v="6"/>
    <n v="11"/>
    <d v="2013-05-02T00:00:00"/>
    <n v="0.11"/>
    <n v="1"/>
    <n v="6.9"/>
    <x v="0"/>
    <s v="Ruidoso"/>
    <s v="No considerar"/>
    <x v="0"/>
  </r>
  <r>
    <n v="65813"/>
    <s v="Suite Sugar Hill, Harlem, Private Rm in Hosted Apt"/>
    <x v="5701"/>
    <s v="Eric"/>
    <s v="450 West 152nd Street"/>
    <n v="10031"/>
    <x v="0"/>
    <s v="Harlem"/>
    <n v="4082888"/>
    <n v="-7394307"/>
    <x v="0"/>
    <x v="3"/>
    <x v="0"/>
    <n v="20"/>
    <d v="2019-01-02T00:00:00"/>
    <n v="0.26"/>
    <n v="1"/>
    <n v="5.6"/>
    <x v="0"/>
    <s v="Ruidoso"/>
    <s v="No considerar"/>
    <x v="0"/>
  </r>
  <r>
    <n v="65615"/>
    <s v="Farmhouse Apartment in Williamsburg"/>
    <x v="5702"/>
    <s v="Valerie"/>
    <s v="416 Hooper Street"/>
    <n v="11211"/>
    <x v="1"/>
    <s v="Williamsburg"/>
    <n v="4071069"/>
    <n v="-7395175"/>
    <x v="1"/>
    <x v="58"/>
    <x v="10"/>
    <n v="49"/>
    <d v="2019-06-29T00:00:00"/>
    <n v="0.48"/>
    <n v="1"/>
    <n v="6.9"/>
    <x v="0"/>
    <s v="Ruidoso"/>
    <s v="No considerar"/>
    <x v="0"/>
  </r>
  <r>
    <n v="65660"/>
    <s v="Bright+Spacious Williamsburg Abode!"/>
    <x v="5703"/>
    <s v="Larissa"/>
    <s v="91 Scholes Street"/>
    <n v="11206"/>
    <x v="1"/>
    <s v="Williamsburg"/>
    <n v="4070863"/>
    <n v="-7394641"/>
    <x v="1"/>
    <x v="45"/>
    <x v="3"/>
    <n v="132"/>
    <d v="2019-07-07T00:00:00"/>
    <n v="1.27"/>
    <n v="1"/>
    <n v="6.9"/>
    <x v="0"/>
    <s v="Ruidoso"/>
    <s v="No considerar"/>
    <x v="0"/>
  </r>
  <r>
    <n v="65562"/>
    <s v="CHARMING EAST VILLAGE 2 (or 1) BR"/>
    <x v="5704"/>
    <s v="Mary D"/>
    <s v="437 East 12th Street"/>
    <n v="10009"/>
    <x v="0"/>
    <s v="East Village"/>
    <n v="4072956"/>
    <n v="-7398158"/>
    <x v="1"/>
    <x v="67"/>
    <x v="7"/>
    <n v="5"/>
    <d v="2019-01-03T00:00:00"/>
    <n v="0.15"/>
    <n v="1"/>
    <n v="5.6"/>
    <x v="0"/>
    <s v="Ruidoso"/>
    <s v="No considerar"/>
    <x v="0"/>
  </r>
  <r>
    <n v="65556"/>
    <s v="Room in S3rd/Bedford, Williamsburg"/>
    <x v="5705"/>
    <s v="Marlon"/>
    <s v="125 South 2nd Street"/>
    <n v="11249"/>
    <x v="1"/>
    <s v="Williamsburg"/>
    <n v="4071368"/>
    <n v="-739626"/>
    <x v="0"/>
    <x v="28"/>
    <x v="0"/>
    <n v="0"/>
    <d v="2018-08-13T00:00:00"/>
    <n v="0.37"/>
    <n v="1"/>
    <n v="6.9"/>
    <x v="0"/>
    <s v="Ruidoso"/>
    <s v="No considerar"/>
    <x v="0"/>
  </r>
  <r>
    <n v="2651125"/>
    <s v="Charming Studio / East Village, NYC"/>
    <x v="5706"/>
    <s v="Fabrizio"/>
    <s v="525 East 11th Street"/>
    <n v="10009"/>
    <x v="0"/>
    <s v="East Village"/>
    <n v="4072816"/>
    <n v="-7398035"/>
    <x v="1"/>
    <x v="23"/>
    <x v="10"/>
    <n v="18"/>
    <d v="2019-07-03T00:00:00"/>
    <n v="0.28000000000000003"/>
    <n v="1"/>
    <n v="5.6"/>
    <x v="0"/>
    <s v="Ruidoso"/>
    <s v="No considerar"/>
    <x v="0"/>
  </r>
  <r>
    <n v="2045727"/>
    <s v="Cozy Room in Family Home..BKLYN!!!"/>
    <x v="5707"/>
    <s v="Olabimpe"/>
    <s v="599A Madison Street"/>
    <n v="11221"/>
    <x v="1"/>
    <s v="Bedford-Stuyvesant"/>
    <n v="4068671"/>
    <n v="-7393346"/>
    <x v="0"/>
    <x v="55"/>
    <x v="6"/>
    <n v="203"/>
    <d v="2019-05-26T00:00:00"/>
    <n v="3.13"/>
    <n v="1"/>
    <n v="6.9"/>
    <x v="0"/>
    <s v="Ruidoso"/>
    <s v="No considerar"/>
    <x v="0"/>
  </r>
  <r>
    <n v="65268"/>
    <s v="Share a HOME - $75 for 1 bdrm/++ for 2 - Brooklyn"/>
    <x v="5708"/>
    <s v="Juhli"/>
    <s v="120 Jefferson Avenue"/>
    <n v="11216"/>
    <x v="1"/>
    <s v="Bedford-Stuyvesant"/>
    <n v="4068276"/>
    <n v="-7395264"/>
    <x v="0"/>
    <x v="3"/>
    <x v="2"/>
    <n v="64"/>
    <d v="2019-01-05T00:00:00"/>
    <n v="0.67"/>
    <n v="1"/>
    <n v="6.9"/>
    <x v="0"/>
    <s v="Ruidoso"/>
    <s v="No considerar"/>
    <x v="0"/>
  </r>
  <r>
    <n v="3552043"/>
    <s v="Zen Loft: Huge Brooklyn Loft for Shoots &amp; Events"/>
    <x v="5709"/>
    <s v="Shell"/>
    <s v="271 Greene Avenue"/>
    <n v="11238"/>
    <x v="1"/>
    <s v="Clinton Hill"/>
    <n v="4068761"/>
    <n v="-7396096"/>
    <x v="1"/>
    <x v="21"/>
    <x v="0"/>
    <n v="19"/>
    <d v="2019-05-05T00:00:00"/>
    <n v="0.36"/>
    <n v="1"/>
    <n v="7"/>
    <x v="0"/>
    <s v="Ruidoso"/>
    <s v="No considerar"/>
    <x v="0"/>
  </r>
  <r>
    <n v="414801"/>
    <s v="Industrial Brooklyn Loft with Tree-Lined Windows"/>
    <x v="5709"/>
    <s v="Shell"/>
    <s v="225 Greene Avenue"/>
    <n v="11238"/>
    <x v="1"/>
    <s v="Clinton Hill"/>
    <n v="4068722"/>
    <n v="-7396289"/>
    <x v="1"/>
    <x v="21"/>
    <x v="1"/>
    <n v="54"/>
    <d v="2019-03-24T00:00:00"/>
    <n v="0.65"/>
    <n v="1"/>
    <n v="7"/>
    <x v="0"/>
    <s v="Ruidoso"/>
    <s v="No considerar"/>
    <x v="0"/>
  </r>
  <r>
    <n v="6209994"/>
    <s v="4500 SQ FT Quiet Brooklyn Loft for Shoots &amp; Events"/>
    <x v="5709"/>
    <s v="Shell"/>
    <s v="368 Grand Avenue"/>
    <n v="11238"/>
    <x v="1"/>
    <s v="Clinton Hill"/>
    <n v="4068556"/>
    <n v="-7396238"/>
    <x v="1"/>
    <x v="184"/>
    <x v="1"/>
    <n v="15"/>
    <d v="2019-05-19T00:00:00"/>
    <n v="0.34"/>
    <n v="1"/>
    <n v="7.1"/>
    <x v="0"/>
    <s v="Ruidoso"/>
    <s v="No considerar"/>
    <x v="0"/>
  </r>
  <r>
    <n v="3710436"/>
    <s v="THREE BEDROOM APARTMENT IN BROOKLYN"/>
    <x v="5710"/>
    <s v="Mitch"/>
    <s v="New York Avenue &amp; Atlantic Avenue New York Avenue"/>
    <n v="11210"/>
    <x v="1"/>
    <s v="Bedford-Stuyvesant"/>
    <n v="4067862"/>
    <n v="-7394687"/>
    <x v="1"/>
    <x v="27"/>
    <x v="0"/>
    <n v="118"/>
    <d v="2019-07-01T00:00:00"/>
    <n v="2.12"/>
    <n v="1"/>
    <n v="6.9"/>
    <x v="0"/>
    <s v="Ruidoso"/>
    <s v="No considerar"/>
    <x v="0"/>
  </r>
  <r>
    <n v="2081408"/>
    <s v="Cozy Sun Drenched Crown Heights Apt"/>
    <x v="5711"/>
    <s v="Rose"/>
    <s v="1535 Carroll Street"/>
    <n v="11213"/>
    <x v="1"/>
    <s v="Crown Heights"/>
    <n v="4066646"/>
    <n v="-7393605"/>
    <x v="1"/>
    <x v="49"/>
    <x v="2"/>
    <n v="1"/>
    <d v="2015-01-08T00:00:00"/>
    <n v="0.02"/>
    <n v="1"/>
    <n v="6.9"/>
    <x v="0"/>
    <s v="Ruidoso"/>
    <s v="No considerar"/>
    <x v="0"/>
  </r>
  <r>
    <n v="65019"/>
    <s v="Charming UWS Treehouse Apt"/>
    <x v="5712"/>
    <s v="Claire"/>
    <s v="280 Amsterdam Avenue"/>
    <n v="10023"/>
    <x v="0"/>
    <s v="Upper West Side"/>
    <n v="4077956"/>
    <n v="-7398098"/>
    <x v="1"/>
    <x v="89"/>
    <x v="6"/>
    <n v="210"/>
    <d v="2019-07-06T00:00:00"/>
    <n v="2.1"/>
    <n v="1"/>
    <n v="5.6"/>
    <x v="0"/>
    <s v="Ruidoso"/>
    <s v="No considerar"/>
    <x v="0"/>
  </r>
  <r>
    <n v="4996877"/>
    <s v="Awesome, Sunny Loft - Two Floors!"/>
    <x v="5713"/>
    <s v="Andrew"/>
    <s v="125 Guernsey Street"/>
    <n v="11222"/>
    <x v="1"/>
    <s v="Greenpoint"/>
    <n v="4072514"/>
    <n v="-7395392"/>
    <x v="1"/>
    <x v="170"/>
    <x v="3"/>
    <n v="0"/>
    <d v="2019-06-16T00:00:00"/>
    <n v="2.12"/>
    <n v="1"/>
    <n v="7"/>
    <x v="0"/>
    <s v="Ruidoso"/>
    <s v="No considerar"/>
    <x v="0"/>
  </r>
  <r>
    <n v="3352030"/>
    <s v="Delightful &amp; Modern 1 Bedroom"/>
    <x v="5714"/>
    <s v="Tara"/>
    <s v="406 Atlantic Avenue"/>
    <n v="11217"/>
    <x v="1"/>
    <s v="Boerum Hill"/>
    <n v="4068687"/>
    <n v="-7398472"/>
    <x v="1"/>
    <x v="61"/>
    <x v="6"/>
    <n v="4"/>
    <d v="2015-09-27T00:00:00"/>
    <n v="0.08"/>
    <n v="1"/>
    <n v="6.9"/>
    <x v="0"/>
    <s v="Ruidoso"/>
    <s v="No considerar"/>
    <x v="0"/>
  </r>
  <r>
    <n v="4077090"/>
    <s v="Quiet Haven in Park Slope Huge 2BR"/>
    <x v="5715"/>
    <s v="Ellie"/>
    <s v="511 5th Avenue"/>
    <n v="11215"/>
    <x v="1"/>
    <s v="South Slope"/>
    <n v="4066693"/>
    <n v="-7398801"/>
    <x v="1"/>
    <x v="41"/>
    <x v="6"/>
    <n v="66"/>
    <d v="2019-01-02T00:00:00"/>
    <n v="1.1299999999999999"/>
    <n v="1"/>
    <n v="6.9"/>
    <x v="0"/>
    <s v="Ruidoso"/>
    <s v="No considerar"/>
    <x v="0"/>
  </r>
  <r>
    <n v="708374"/>
    <s v="private bedroom w/private bathroom on Central Park"/>
    <x v="5716"/>
    <s v="Arlette"/>
    <s v="17 West 106th Street"/>
    <n v="10025"/>
    <x v="0"/>
    <s v="Upper West Side"/>
    <n v="4079854"/>
    <n v="-7396089"/>
    <x v="0"/>
    <x v="65"/>
    <x v="0"/>
    <n v="326"/>
    <d v="2019-07-01T00:00:00"/>
    <n v="3.96"/>
    <n v="1"/>
    <n v="5.6"/>
    <x v="0"/>
    <s v="Ruidoso"/>
    <s v="No considerar"/>
    <x v="0"/>
  </r>
  <r>
    <n v="1847261"/>
    <s v="AUTHENTIC TRIBECA LOFT NEAR SOHO"/>
    <x v="5717"/>
    <s v="Genevieve"/>
    <s v="Tower 270 270"/>
    <n v="10007"/>
    <x v="0"/>
    <s v="Tribeca"/>
    <n v="4071417"/>
    <n v="-7400678"/>
    <x v="1"/>
    <x v="197"/>
    <x v="0"/>
    <n v="60"/>
    <d v="2019-05-04T00:00:00"/>
    <n v="0.91"/>
    <n v="1"/>
    <n v="5.6"/>
    <x v="0"/>
    <s v="Ruidoso"/>
    <s v="No considerar"/>
    <x v="0"/>
  </r>
  <r>
    <n v="1021957"/>
    <s v="PRIVATE QUIET SUITE"/>
    <x v="5718"/>
    <s v="Cynthia"/>
    <s v="600 Saint Marks Avenue"/>
    <n v="11216"/>
    <x v="1"/>
    <s v="Crown Heights"/>
    <n v="4067515"/>
    <n v="-7395435"/>
    <x v="0"/>
    <x v="4"/>
    <x v="0"/>
    <n v="10"/>
    <d v="2017-08-26T00:00:00"/>
    <n v="0.14000000000000001"/>
    <n v="1"/>
    <n v="6.9"/>
    <x v="0"/>
    <s v="Ruidoso"/>
    <s v="No considerar"/>
    <x v="0"/>
  </r>
  <r>
    <n v="257097"/>
    <s v="Sunny! 2br Steps to train/restaurants - 15 to NYC"/>
    <x v="5719"/>
    <s v="Jaime"/>
    <s v="John Hancock Playground 90"/>
    <n v="11216"/>
    <x v="1"/>
    <s v="Bedford-Stuyvesant"/>
    <n v="4068226"/>
    <n v="-7395473"/>
    <x v="1"/>
    <x v="0"/>
    <x v="11"/>
    <n v="31"/>
    <d v="2019-01-28T00:00:00"/>
    <n v="0.33"/>
    <n v="1"/>
    <n v="6.9"/>
    <x v="0"/>
    <s v="Ruidoso"/>
    <s v="No considerar"/>
    <x v="0"/>
  </r>
  <r>
    <n v="6684697"/>
    <s v="Modern Williamsburg apt w/Gym, Roof"/>
    <x v="5720"/>
    <s v="Nicholas"/>
    <s v="391 Lorimer Street"/>
    <n v="11206"/>
    <x v="1"/>
    <s v="Williamsburg"/>
    <n v="4070877"/>
    <n v="-7394889"/>
    <x v="1"/>
    <x v="0"/>
    <x v="0"/>
    <n v="20"/>
    <d v="2017-05-07T00:00:00"/>
    <n v="0.4"/>
    <n v="1"/>
    <n v="6.9"/>
    <x v="0"/>
    <s v="Ruidoso"/>
    <s v="No considerar"/>
    <x v="0"/>
  </r>
  <r>
    <n v="66275"/>
    <s v="Lower East Side Magic Room"/>
    <x v="5721"/>
    <s v="Tony"/>
    <s v="329 Broome Street"/>
    <n v="10002"/>
    <x v="0"/>
    <s v="Lower East Side"/>
    <n v="4071904"/>
    <n v="-7399392"/>
    <x v="0"/>
    <x v="45"/>
    <x v="1"/>
    <n v="109"/>
    <d v="2019-06-23T00:00:00"/>
    <n v="1.1100000000000001"/>
    <n v="1"/>
    <n v="5.6"/>
    <x v="0"/>
    <s v="Ruidoso"/>
    <s v="No considerar"/>
    <x v="0"/>
  </r>
  <r>
    <n v="179741"/>
    <s v="Spring &amp; Mulberry 2 Bedroom Apartment"/>
    <x v="5721"/>
    <s v="Tony"/>
    <s v="Noah Mulberry Street"/>
    <n v="10012"/>
    <x v="0"/>
    <s v="Nolita"/>
    <n v="4072133"/>
    <n v="-7399666"/>
    <x v="1"/>
    <x v="111"/>
    <x v="1"/>
    <n v="6"/>
    <d v="2019-06-28T00:00:00"/>
    <n v="0.06"/>
    <n v="1"/>
    <n v="5.6"/>
    <x v="0"/>
    <s v="Ruidoso"/>
    <s v="No considerar"/>
    <x v="0"/>
  </r>
  <r>
    <n v="64365"/>
    <s v="Crown Heights Garden Apt."/>
    <x v="5722"/>
    <s v="Anthony"/>
    <s v="1046 Bergen Street"/>
    <n v="11216"/>
    <x v="1"/>
    <s v="Crown Heights"/>
    <n v="4067586"/>
    <n v="-7395155"/>
    <x v="0"/>
    <x v="28"/>
    <x v="6"/>
    <n v="227"/>
    <d v="2019-06-27T00:00:00"/>
    <n v="2.27"/>
    <n v="1"/>
    <n v="6.9"/>
    <x v="0"/>
    <s v="Ruidoso"/>
    <s v="No considerar"/>
    <x v="0"/>
  </r>
  <r>
    <n v="113265"/>
    <s v="Brooklyn- Crown Heights Garden Apt."/>
    <x v="5722"/>
    <s v="Anthony"/>
    <s v="677 Saint Marks Avenue"/>
    <n v="11216"/>
    <x v="1"/>
    <s v="Crown Heights"/>
    <n v="4067555"/>
    <n v="-7395057"/>
    <x v="0"/>
    <x v="59"/>
    <x v="6"/>
    <n v="247"/>
    <d v="2019-06-21T00:00:00"/>
    <n v="2.5099999999999998"/>
    <n v="1"/>
    <n v="6.9"/>
    <x v="0"/>
    <s v="Ruidoso"/>
    <s v="No considerar"/>
    <x v="0"/>
  </r>
  <r>
    <n v="353317"/>
    <s v="Lower East Side 1bedroom apt in NYC"/>
    <x v="5723"/>
    <s v="Marc"/>
    <s v="13 Essex Street"/>
    <n v="10002"/>
    <x v="0"/>
    <s v="Chinatown"/>
    <n v="4071515"/>
    <n v="-7399029"/>
    <x v="1"/>
    <x v="67"/>
    <x v="0"/>
    <n v="132"/>
    <d v="2019-06-23T00:00:00"/>
    <n v="1.49"/>
    <n v="1"/>
    <n v="5.6"/>
    <x v="0"/>
    <s v="Ruidoso"/>
    <s v="No considerar"/>
    <x v="0"/>
  </r>
  <r>
    <n v="64107"/>
    <s v="BROOKLYN  STUDIO APARTMENT"/>
    <x v="5724"/>
    <s v="Niya"/>
    <s v="1458 Atlantic Avenue"/>
    <n v="11216"/>
    <x v="1"/>
    <s v="Crown Heights"/>
    <n v="406778"/>
    <n v="-7394339"/>
    <x v="0"/>
    <x v="6"/>
    <x v="0"/>
    <n v="279"/>
    <d v="2019-06-24T00:00:00"/>
    <n v="2.69"/>
    <n v="1"/>
    <n v="6.9"/>
    <x v="0"/>
    <s v="Ruidoso"/>
    <s v="No considerar"/>
    <x v="0"/>
  </r>
  <r>
    <n v="392948"/>
    <s v="Williamsburg near soho .support artist living"/>
    <x v="5725"/>
    <s v="Kristian &amp; Di"/>
    <s v="390 Berry Street"/>
    <n v="11249"/>
    <x v="1"/>
    <s v="Williamsburg"/>
    <n v="4070994"/>
    <n v="-7396573"/>
    <x v="0"/>
    <x v="46"/>
    <x v="5"/>
    <n v="15"/>
    <d v="2019-06-26T00:00:00"/>
    <n v="0.56999999999999995"/>
    <n v="1"/>
    <n v="6.9"/>
    <x v="0"/>
    <s v="Ruidoso"/>
    <s v="Dentro del presupuesto"/>
    <x v="0"/>
  </r>
  <r>
    <n v="329385"/>
    <s v="HOSTING YOUR COZY,  ECLECTIC MILIEU FOR NYC VISIT"/>
    <x v="5726"/>
    <s v="Paula"/>
    <s v="674 Academy Street"/>
    <n v="10034"/>
    <x v="0"/>
    <s v="Inwood"/>
    <n v="4086658"/>
    <n v="-7392558"/>
    <x v="0"/>
    <x v="137"/>
    <x v="7"/>
    <n v="46"/>
    <d v="2019-05-25T00:00:00"/>
    <n v="0.62"/>
    <n v="1"/>
    <n v="5.6"/>
    <x v="0"/>
    <s v="Ruidoso"/>
    <s v="No considerar"/>
    <x v="0"/>
  </r>
  <r>
    <n v="63913"/>
    <s v="HOSTING YOUR  SUNNY, SPACIOUS NYC ROOM"/>
    <x v="5726"/>
    <s v="Paula"/>
    <s v="19 Cumming Street"/>
    <n v="10034"/>
    <x v="0"/>
    <s v="Inwood"/>
    <n v="4086648"/>
    <n v="-739263"/>
    <x v="0"/>
    <x v="3"/>
    <x v="7"/>
    <n v="0"/>
    <d v="2016-08-09T00:00:00"/>
    <n v="0.13"/>
    <n v="1"/>
    <n v="5.6"/>
    <x v="0"/>
    <s v="Ruidoso"/>
    <s v="No considerar"/>
    <x v="0"/>
  </r>
  <r>
    <n v="63719"/>
    <s v="BEDROOM1 FOR RENT 10min from Manhan"/>
    <x v="5727"/>
    <s v="Helene"/>
    <s v="134 Monroe Street"/>
    <n v="11216"/>
    <x v="1"/>
    <s v="Bedford-Stuyvesant"/>
    <n v="4068503"/>
    <n v="-7395385"/>
    <x v="0"/>
    <x v="9"/>
    <x v="0"/>
    <n v="36"/>
    <d v="2018-08-19T00:00:00"/>
    <n v="0.41"/>
    <n v="1"/>
    <n v="6.9"/>
    <x v="0"/>
    <s v="Ruidoso"/>
    <s v="No considerar"/>
    <x v="0"/>
  </r>
  <r>
    <n v="586847"/>
    <s v="LARGE BEDROOM +PRIVATE BATHROOM"/>
    <x v="5727"/>
    <s v="Helene"/>
    <s v="1364 Dean Street"/>
    <n v="11216"/>
    <x v="1"/>
    <s v="Crown Heights"/>
    <n v="4067649"/>
    <n v="-739435"/>
    <x v="0"/>
    <x v="15"/>
    <x v="6"/>
    <n v="5"/>
    <d v="2017-05-08T00:00:00"/>
    <n v="0.08"/>
    <n v="1"/>
    <n v="6.9"/>
    <x v="0"/>
    <s v="Ruidoso"/>
    <s v="No considerar"/>
    <x v="0"/>
  </r>
  <r>
    <n v="6421429"/>
    <s v="Dominique's LowerLevel 1 bdrm pad*video projects"/>
    <x v="5728"/>
    <s v="Vie"/>
    <s v="3545 Bivona Street"/>
    <n v="10475"/>
    <x v="3"/>
    <s v="Eastchester"/>
    <n v="4088241"/>
    <n v="-7383422"/>
    <x v="1"/>
    <x v="89"/>
    <x v="1"/>
    <n v="6"/>
    <d v="2019-06-30T00:00:00"/>
    <n v="0.18"/>
    <n v="5"/>
    <n v="7.84"/>
    <x v="0"/>
    <s v="Ruidoso"/>
    <s v="No considerar"/>
    <x v="1"/>
  </r>
  <r>
    <n v="63610"/>
    <s v="DOMINIQUE'S NY mini efficiency* wifi*metro*quiet"/>
    <x v="5728"/>
    <s v="Vie"/>
    <s v="3425 Boller Avenue"/>
    <n v="10475"/>
    <x v="3"/>
    <s v="Eastchester"/>
    <n v="4088057"/>
    <n v="-7383572"/>
    <x v="1"/>
    <x v="49"/>
    <x v="6"/>
    <n v="38"/>
    <d v="2019-06-27T00:00:00"/>
    <n v="0.5"/>
    <n v="5"/>
    <n v="7.84"/>
    <x v="0"/>
    <s v="Ruidoso"/>
    <s v="No considerar"/>
    <x v="1"/>
  </r>
  <r>
    <n v="4082062"/>
    <s v="Unique room w/2 Twin beds..wifi*metro* quiet*safe"/>
    <x v="5728"/>
    <s v="Vie"/>
    <s v="3412 Hunter Avenue"/>
    <n v="10475"/>
    <x v="3"/>
    <s v="Eastchester"/>
    <n v="408806"/>
    <n v="-7383433"/>
    <x v="0"/>
    <x v="3"/>
    <x v="6"/>
    <n v="37"/>
    <d v="2019-06-16T00:00:00"/>
    <n v="0.73"/>
    <n v="5"/>
    <n v="7.84"/>
    <x v="0"/>
    <s v="Ruidoso"/>
    <s v="No considerar"/>
    <x v="1"/>
  </r>
  <r>
    <n v="4963237"/>
    <s v="DOMINIQUE'S  NYC  cosy,2 bedrm crashPad*Stay here*"/>
    <x v="5728"/>
    <s v="Vie"/>
    <s v="3300 Palmer Avenue"/>
    <n v="10475"/>
    <x v="3"/>
    <s v="Eastchester"/>
    <n v="4087829"/>
    <n v="-7383471"/>
    <x v="1"/>
    <x v="2"/>
    <x v="6"/>
    <n v="11"/>
    <d v="2019-05-19T00:00:00"/>
    <n v="0.28999999999999998"/>
    <n v="5"/>
    <n v="7.84"/>
    <x v="0"/>
    <s v="Ruidoso"/>
    <s v="No considerar"/>
    <x v="1"/>
  </r>
  <r>
    <n v="4093399"/>
    <s v="DOMINIQUE'S NY*chic*  quiet room*wifi*metro"/>
    <x v="5728"/>
    <s v="Vie"/>
    <s v="2054 Tillotson Avenue"/>
    <n v="10475"/>
    <x v="3"/>
    <s v="Eastchester"/>
    <n v="4088009"/>
    <n v="-7383442"/>
    <x v="0"/>
    <x v="30"/>
    <x v="6"/>
    <n v="41"/>
    <d v="2019-01-01T00:00:00"/>
    <n v="0.74"/>
    <n v="5"/>
    <n v="7.84"/>
    <x v="0"/>
    <s v="Ruidoso"/>
    <s v="No considerar"/>
    <x v="1"/>
  </r>
  <r>
    <n v="6305027"/>
    <s v="Beautiful Boerum Hill 2 Bedroom"/>
    <x v="5729"/>
    <s v="Thomas"/>
    <s v="557 Atlantic Avenue"/>
    <n v="11217"/>
    <x v="1"/>
    <s v="Boerum Hill"/>
    <n v="4068492"/>
    <n v="-7397913"/>
    <x v="1"/>
    <x v="91"/>
    <x v="11"/>
    <n v="1"/>
    <d v="2015-08-31T00:00:00"/>
    <n v="0.02"/>
    <n v="1"/>
    <n v="6.9"/>
    <x v="0"/>
    <s v="Ruidoso"/>
    <s v="No considerar"/>
    <x v="0"/>
  </r>
  <r>
    <n v="2781747"/>
    <s v="Beautiful brownstone apartment"/>
    <x v="5730"/>
    <s v="Eilon"/>
    <s v="550 Henry Street"/>
    <n v="11231"/>
    <x v="1"/>
    <s v="Carroll Gardens"/>
    <n v="4068235"/>
    <n v="-7400047"/>
    <x v="1"/>
    <x v="5"/>
    <x v="6"/>
    <n v="52"/>
    <d v="2019-07-01T00:00:00"/>
    <n v="1.33"/>
    <n v="1"/>
    <n v="6.9"/>
    <x v="0"/>
    <s v="Ruidoso"/>
    <s v="No considerar"/>
    <x v="0"/>
  </r>
  <r>
    <n v="6766908"/>
    <s v="Renovated &amp; Spacious Apt."/>
    <x v="5731"/>
    <s v="Andres"/>
    <s v="259 Parkside Avenue"/>
    <n v="11225"/>
    <x v="1"/>
    <s v="Prospect-Lefferts Gardens"/>
    <n v="4065577"/>
    <n v="-7395903"/>
    <x v="1"/>
    <x v="70"/>
    <x v="2"/>
    <n v="7"/>
    <d v="2017-12-18T00:00:00"/>
    <n v="0.15"/>
    <n v="1"/>
    <n v="6.9"/>
    <x v="0"/>
    <s v="Ruidoso"/>
    <s v="No considerar"/>
    <x v="0"/>
  </r>
  <r>
    <n v="63299"/>
    <s v="BROOKLYN &gt; Guest Room w/ Queen Bed in Williamsburg"/>
    <x v="5732"/>
    <s v="Scott"/>
    <s v="362 Hewes Street"/>
    <n v="11211"/>
    <x v="1"/>
    <s v="Williamsburg"/>
    <n v="4070763"/>
    <n v="-7395177"/>
    <x v="0"/>
    <x v="36"/>
    <x v="6"/>
    <n v="181"/>
    <d v="2019-06-23T00:00:00"/>
    <n v="1.77"/>
    <n v="1"/>
    <n v="6.9"/>
    <x v="0"/>
    <s v="Ruidoso"/>
    <s v="No considerar"/>
    <x v="0"/>
  </r>
  <r>
    <n v="75193"/>
    <s v="BROOKLYN &gt; Guest Room w/ King Bed in Williamsburg"/>
    <x v="5732"/>
    <s v="Scott"/>
    <s v="1 Hope Street"/>
    <n v="11211"/>
    <x v="1"/>
    <s v="Williamsburg"/>
    <n v="4071398"/>
    <n v="-7395763"/>
    <x v="0"/>
    <x v="178"/>
    <x v="6"/>
    <n v="220"/>
    <d v="2019-06-22T00:00:00"/>
    <n v="2.17"/>
    <n v="1"/>
    <n v="6.9"/>
    <x v="0"/>
    <s v="Ruidoso"/>
    <s v="No considerar"/>
    <x v="0"/>
  </r>
  <r>
    <n v="125594"/>
    <s v="SUPER BIG AND COZY PRIVATE BEDROOM"/>
    <x v="5733"/>
    <s v="AntonÃ­n"/>
    <s v="359 East 7th Street"/>
    <n v="11218"/>
    <x v="1"/>
    <s v="Kensington"/>
    <n v="4064302"/>
    <n v="-7397255"/>
    <x v="0"/>
    <x v="185"/>
    <x v="1"/>
    <n v="82"/>
    <d v="2019-05-19T00:00:00"/>
    <n v="0.94"/>
    <n v="1"/>
    <n v="6.9"/>
    <x v="0"/>
    <s v="Ruidoso"/>
    <s v="No considerar"/>
    <x v="0"/>
  </r>
  <r>
    <n v="63546"/>
    <s v="Large and Cozy Private Bedroom"/>
    <x v="5733"/>
    <s v="AntonÃ­n"/>
    <s v="330 Ocean Parkway"/>
    <n v="11218"/>
    <x v="1"/>
    <s v="Kensington"/>
    <n v="4064106"/>
    <n v="-7397426"/>
    <x v="0"/>
    <x v="185"/>
    <x v="1"/>
    <n v="45"/>
    <d v="2019-05-16T00:00:00"/>
    <n v="0.46"/>
    <n v="1"/>
    <n v="6.9"/>
    <x v="0"/>
    <s v="Ruidoso"/>
    <s v="No considerar"/>
    <x v="0"/>
  </r>
  <r>
    <n v="63360"/>
    <s v="Safe cute near subway&amp; Manhattan NY NY retro style"/>
    <x v="5734"/>
    <s v="Dennis &amp; Naoko"/>
    <s v="32-88 48th Street"/>
    <n v="11103"/>
    <x v="2"/>
    <s v="Astoria"/>
    <n v="4075384"/>
    <n v="-7391433"/>
    <x v="1"/>
    <x v="34"/>
    <x v="2"/>
    <n v="441"/>
    <d v="2019-06-24T00:00:00"/>
    <n v="4.5"/>
    <n v="5"/>
    <n v="6.24"/>
    <x v="0"/>
    <s v="Ruidoso"/>
    <s v="No considerar"/>
    <x v="0"/>
  </r>
  <r>
    <n v="1294721"/>
    <s v="Skylight Apartment Williamsburg"/>
    <x v="5735"/>
    <s v="Jesse"/>
    <s v="Brooklyn Kings County"/>
    <n v="11249"/>
    <x v="1"/>
    <s v="Williamsburg"/>
    <n v="407132"/>
    <n v="-7396798"/>
    <x v="1"/>
    <x v="98"/>
    <x v="3"/>
    <n v="1"/>
    <d v="2014-09-22T00:00:00"/>
    <n v="0.02"/>
    <n v="1"/>
    <n v="6.9"/>
    <x v="0"/>
    <s v="Ruidoso"/>
    <s v="No considerar"/>
    <x v="0"/>
  </r>
  <r>
    <n v="62925"/>
    <s v="Beautiful Landmarked Duplex"/>
    <x v="5736"/>
    <s v="Maya"/>
    <s v="Saint John's Evangelical Lutheran Church 153"/>
    <n v="11222"/>
    <x v="1"/>
    <s v="Greenpoint"/>
    <n v="4072945"/>
    <n v="-7395511"/>
    <x v="1"/>
    <x v="198"/>
    <x v="0"/>
    <n v="124"/>
    <d v="2019-06-16T00:00:00"/>
    <n v="1.22"/>
    <n v="1"/>
    <n v="6.9"/>
    <x v="0"/>
    <s v="Ruidoso"/>
    <s v="No considerar"/>
    <x v="0"/>
  </r>
  <r>
    <n v="211078"/>
    <s v="Greenpoint Waterfront Loft"/>
    <x v="5736"/>
    <s v="Maya"/>
    <s v="8 Java Street"/>
    <n v="11222"/>
    <x v="1"/>
    <s v="Greenpoint"/>
    <n v="4073049"/>
    <n v="-7396115"/>
    <x v="1"/>
    <x v="115"/>
    <x v="0"/>
    <n v="228"/>
    <d v="2018-04-25T00:00:00"/>
    <n v="2.39"/>
    <n v="1"/>
    <n v="6.9"/>
    <x v="0"/>
    <s v="Ruidoso"/>
    <s v="No considerar"/>
    <x v="0"/>
  </r>
  <r>
    <n v="167013"/>
    <s v="Spacious modern studio apartment in Manhattan"/>
    <x v="5737"/>
    <s v="Daniel"/>
    <s v="148 West 23rd Street"/>
    <n v="10011"/>
    <x v="0"/>
    <s v="Chelsea"/>
    <n v="4074342"/>
    <n v="-7399483"/>
    <x v="1"/>
    <x v="153"/>
    <x v="9"/>
    <n v="3"/>
    <d v="2018-05-13T00:00:00"/>
    <n v="0.04"/>
    <n v="1"/>
    <n v="5.6"/>
    <x v="0"/>
    <s v="Ruidoso"/>
    <s v="No considerar"/>
    <x v="0"/>
  </r>
  <r>
    <n v="62891"/>
    <s v="Smallest House In The Village"/>
    <x v="5738"/>
    <s v="Olivia"/>
    <s v="100 Avenue B"/>
    <n v="10009"/>
    <x v="0"/>
    <s v="East Village"/>
    <n v="4072477"/>
    <n v="-7398161"/>
    <x v="1"/>
    <x v="91"/>
    <x v="0"/>
    <n v="185"/>
    <d v="2019-05-24T00:00:00"/>
    <n v="1.78"/>
    <n v="1"/>
    <n v="5.6"/>
    <x v="0"/>
    <s v="Ruidoso"/>
    <s v="No considerar"/>
    <x v="0"/>
  </r>
  <r>
    <n v="63693"/>
    <s v="Cottage in the Village"/>
    <x v="5738"/>
    <s v="Olivia"/>
    <s v="FDNY Engine 28/Ladder 11 222"/>
    <n v="10009"/>
    <x v="0"/>
    <s v="East Village"/>
    <n v="4072185"/>
    <n v="-7398246"/>
    <x v="1"/>
    <x v="271"/>
    <x v="2"/>
    <n v="143"/>
    <d v="2019-06-19T00:00:00"/>
    <n v="1.38"/>
    <n v="1"/>
    <n v="5.7"/>
    <x v="0"/>
    <s v="Ruidoso"/>
    <s v="No considerar"/>
    <x v="0"/>
  </r>
  <r>
    <n v="1354973"/>
    <s v="Gorgeous spacious. 2 subways close"/>
    <x v="5739"/>
    <s v="Marialuisa"/>
    <s v="717 MacDonough Street"/>
    <n v="11233"/>
    <x v="1"/>
    <s v="Bedford-Stuyvesant"/>
    <n v="406842"/>
    <n v="-739177"/>
    <x v="0"/>
    <x v="36"/>
    <x v="1"/>
    <n v="123"/>
    <d v="2019-06-30T00:00:00"/>
    <n v="2.23"/>
    <n v="1"/>
    <n v="6.9"/>
    <x v="0"/>
    <s v="Ruidoso"/>
    <s v="No considerar"/>
    <x v="0"/>
  </r>
  <r>
    <n v="264323"/>
    <s v="Comfortable Manhattanville"/>
    <x v="5740"/>
    <s v="Allan"/>
    <s v="400 West 123rd Street"/>
    <n v="10026"/>
    <x v="0"/>
    <s v="Morningside Heights"/>
    <n v="4081055"/>
    <n v="-7395549"/>
    <x v="0"/>
    <x v="35"/>
    <x v="7"/>
    <n v="171"/>
    <d v="2019-03-31T00:00:00"/>
    <n v="1.84"/>
    <n v="1"/>
    <n v="5.6"/>
    <x v="0"/>
    <s v="Ruidoso"/>
    <s v="Dentro del presupuesto"/>
    <x v="0"/>
  </r>
  <r>
    <n v="276482"/>
    <s v="Comfortable Manhattanville."/>
    <x v="5740"/>
    <s v="Allan"/>
    <s v="1349 Amsterdam Avenue"/>
    <n v="10027"/>
    <x v="0"/>
    <s v="Harlem"/>
    <n v="4081371"/>
    <n v="-7395585"/>
    <x v="0"/>
    <x v="35"/>
    <x v="13"/>
    <n v="130"/>
    <d v="2019-06-02T00:00:00"/>
    <n v="1.42"/>
    <n v="1"/>
    <n v="5.6"/>
    <x v="0"/>
    <s v="Ruidoso"/>
    <s v="Dentro del presupuesto"/>
    <x v="0"/>
  </r>
  <r>
    <n v="2202858"/>
    <s v="Gorgeous Ft. Greene apt amazing vu"/>
    <x v="5741"/>
    <s v="James"/>
    <s v="Long Island University Brooklyn Campus 1"/>
    <n v="11201"/>
    <x v="1"/>
    <s v="Fort Greene"/>
    <n v="4069093"/>
    <n v="-7397936"/>
    <x v="1"/>
    <x v="17"/>
    <x v="6"/>
    <n v="4"/>
    <d v="2018-05-21T00:00:00"/>
    <n v="0.06"/>
    <n v="1"/>
    <n v="6.9"/>
    <x v="0"/>
    <s v="Ruidoso"/>
    <s v="No considerar"/>
    <x v="0"/>
  </r>
  <r>
    <n v="2156111"/>
    <s v="Lg Private Rm wTerrace Midtown West"/>
    <x v="5742"/>
    <s v="Ritza"/>
    <s v="Hampton 851"/>
    <n v="10019"/>
    <x v="0"/>
    <s v="Hell's Kitchen"/>
    <n v="4076337"/>
    <n v="-7398576"/>
    <x v="0"/>
    <x v="58"/>
    <x v="2"/>
    <n v="98"/>
    <d v="2019-06-24T00:00:00"/>
    <n v="1.73"/>
    <n v="1"/>
    <n v="5.6"/>
    <x v="0"/>
    <s v="Ruidoso"/>
    <s v="No considerar"/>
    <x v="0"/>
  </r>
  <r>
    <n v="2314589"/>
    <s v="Large, 2fl/2bdrm Williamsburg Apt"/>
    <x v="5743"/>
    <s v="Alix"/>
    <s v="165 Graham Avenue"/>
    <n v="11206"/>
    <x v="1"/>
    <s v="Williamsburg"/>
    <n v="4070771"/>
    <n v="-7394344"/>
    <x v="1"/>
    <x v="17"/>
    <x v="0"/>
    <n v="13"/>
    <d v="2017-01-01T00:00:00"/>
    <n v="0.22"/>
    <n v="1"/>
    <n v="6.9"/>
    <x v="0"/>
    <s v="Ruidoso"/>
    <s v="No considerar"/>
    <x v="0"/>
  </r>
  <r>
    <n v="62787"/>
    <s v="C Private Room By The Ferry"/>
    <x v="5744"/>
    <s v="Lissette"/>
    <s v="38 Castleton Avenue"/>
    <n v="10301"/>
    <x v="4"/>
    <s v="Tompkinsville"/>
    <n v="4063518"/>
    <n v="-7408546"/>
    <x v="0"/>
    <x v="71"/>
    <x v="6"/>
    <n v="177"/>
    <d v="2019-07-02T00:00:00"/>
    <n v="1.71"/>
    <n v="1"/>
    <n v="5.19"/>
    <x v="1"/>
    <s v="Poco Ruidoso"/>
    <s v="No considerar"/>
    <x v="0"/>
  </r>
  <r>
    <n v="63320"/>
    <s v="D Private Che@p Room 2 Explore NYC"/>
    <x v="5744"/>
    <s v="Lissette"/>
    <s v="299 Victory Boulevard"/>
    <n v="10301"/>
    <x v="4"/>
    <s v="Tompkinsville"/>
    <n v="4063481"/>
    <n v="-7408519"/>
    <x v="0"/>
    <x v="57"/>
    <x v="6"/>
    <n v="333"/>
    <d v="2019-07-02T00:00:00"/>
    <n v="3.19"/>
    <n v="1"/>
    <n v="5.19"/>
    <x v="1"/>
    <s v="Poco Ruidoso"/>
    <s v="No considerar"/>
    <x v="0"/>
  </r>
  <r>
    <n v="62461"/>
    <s v="B NYC Staten Alternative..."/>
    <x v="5744"/>
    <s v="Lissette"/>
    <s v="516 Jersey Street"/>
    <n v="10301"/>
    <x v="4"/>
    <s v="Tompkinsville"/>
    <n v="4063627"/>
    <n v="-7408543"/>
    <x v="0"/>
    <x v="71"/>
    <x v="6"/>
    <n v="147"/>
    <d v="2019-06-10T00:00:00"/>
    <n v="1.44"/>
    <n v="1"/>
    <n v="5.19"/>
    <x v="1"/>
    <s v="Poco Ruidoso"/>
    <s v="No considerar"/>
    <x v="0"/>
  </r>
  <r>
    <n v="62427"/>
    <s v="Great East Village Apartment Rental"/>
    <x v="5745"/>
    <s v="Brie"/>
    <s v="63 East 4th Street"/>
    <n v="10003"/>
    <x v="0"/>
    <s v="East Village"/>
    <n v="407268"/>
    <n v="-7399079"/>
    <x v="1"/>
    <x v="58"/>
    <x v="37"/>
    <n v="56"/>
    <d v="2019-05-26T00:00:00"/>
    <n v="0.57999999999999996"/>
    <n v="1"/>
    <n v="5.6"/>
    <x v="0"/>
    <s v="Ruidoso"/>
    <s v="No considerar"/>
    <x v="0"/>
  </r>
  <r>
    <n v="193333"/>
    <s v="Bright Private Bedroom in Williamsburg (Bedford L)"/>
    <x v="5746"/>
    <s v="Melody"/>
    <s v="104 North 8th Street"/>
    <n v="11249"/>
    <x v="1"/>
    <s v="Williamsburg"/>
    <n v="4071943"/>
    <n v="-7395958"/>
    <x v="0"/>
    <x v="70"/>
    <x v="11"/>
    <n v="52"/>
    <d v="2018-10-31T00:00:00"/>
    <n v="0.54"/>
    <n v="1"/>
    <n v="6.9"/>
    <x v="0"/>
    <s v="Ruidoso"/>
    <s v="No considerar"/>
    <x v="0"/>
  </r>
  <r>
    <n v="4760504"/>
    <s v="Williamsburg Loft Bedroom"/>
    <x v="5747"/>
    <s v="Gamze"/>
    <s v="77 South 3rd Street"/>
    <n v="11249"/>
    <x v="1"/>
    <s v="Williamsburg"/>
    <n v="4071337"/>
    <n v="-739642"/>
    <x v="0"/>
    <x v="12"/>
    <x v="21"/>
    <n v="0"/>
    <d v="2019-07-01T00:00:00"/>
    <n v="0.06"/>
    <n v="1"/>
    <n v="6.9"/>
    <x v="0"/>
    <s v="Ruidoso"/>
    <s v="No considerar"/>
    <x v="0"/>
  </r>
  <r>
    <n v="172700"/>
    <s v="Sunny, cozy room in Lower East Side"/>
    <x v="5748"/>
    <s v="Cheryl"/>
    <s v="Seward Park Library 192"/>
    <n v="10002"/>
    <x v="0"/>
    <s v="Lower East Side"/>
    <n v="4071473"/>
    <n v="-7398842"/>
    <x v="0"/>
    <x v="89"/>
    <x v="0"/>
    <n v="3"/>
    <d v="2016-02-15T00:00:00"/>
    <n v="0.04"/>
    <n v="1"/>
    <n v="5.6"/>
    <x v="0"/>
    <s v="Ruidoso"/>
    <s v="No considerar"/>
    <x v="0"/>
  </r>
  <r>
    <n v="4462491"/>
    <s v="Beautiful Loft in LES Manhattan!"/>
    <x v="5749"/>
    <s v="Cynthia"/>
    <s v="356 Madison Street"/>
    <n v="10002"/>
    <x v="0"/>
    <s v="Lower East Side"/>
    <n v="4071331"/>
    <n v="-7398189"/>
    <x v="1"/>
    <x v="91"/>
    <x v="0"/>
    <n v="2"/>
    <d v="2015-12-08T00:00:00"/>
    <n v="0.05"/>
    <n v="1"/>
    <n v="5.6"/>
    <x v="0"/>
    <s v="Ruidoso"/>
    <s v="No considerar"/>
    <x v="0"/>
  </r>
  <r>
    <n v="4508885"/>
    <s v="Upper West Apartment Block Away from Central Park!"/>
    <x v="5750"/>
    <s v="Michelle"/>
    <s v="Deutsche Bank Center 102"/>
    <n v="10023"/>
    <x v="0"/>
    <s v="Upper West Side"/>
    <n v="4076885"/>
    <n v="-7398254"/>
    <x v="1"/>
    <x v="26"/>
    <x v="12"/>
    <n v="0"/>
    <d v="2017-08-25T00:00:00"/>
    <n v="0.16"/>
    <n v="1"/>
    <n v="5.6"/>
    <x v="0"/>
    <s v="Ruidoso"/>
    <s v="No considerar"/>
    <x v="0"/>
  </r>
  <r>
    <n v="6128992"/>
    <s v="LOCATION, LOCATION, LOCATION -NYC!!"/>
    <x v="5751"/>
    <s v="Dawn"/>
    <s v="337 West 30th Street"/>
    <n v="10001"/>
    <x v="0"/>
    <s v="Chelsea"/>
    <n v="4075054"/>
    <n v="-7399683"/>
    <x v="1"/>
    <x v="5"/>
    <x v="12"/>
    <n v="1"/>
    <d v="2015-05-20T00:00:00"/>
    <n v="0.02"/>
    <n v="1"/>
    <n v="5.6"/>
    <x v="0"/>
    <s v="Ruidoso"/>
    <s v="No considerar"/>
    <x v="0"/>
  </r>
  <r>
    <n v="144148"/>
    <s v="1 Bdrm in 4 Bdrm dupelx/roof deck"/>
    <x v="5752"/>
    <s v="Jonathan"/>
    <s v="191 East 2nd Street"/>
    <n v="10009"/>
    <x v="0"/>
    <s v="East Village"/>
    <n v="4072217"/>
    <n v="-7398419"/>
    <x v="0"/>
    <x v="267"/>
    <x v="1"/>
    <n v="34"/>
    <d v="2016-01-05T00:00:00"/>
    <n v="0.57999999999999996"/>
    <n v="1"/>
    <n v="5.6"/>
    <x v="0"/>
    <s v="Ruidoso"/>
    <s v="No considerar"/>
    <x v="0"/>
  </r>
  <r>
    <n v="3567258"/>
    <s v="Beautiful Loft in Union Square"/>
    <x v="5753"/>
    <s v="Fara"/>
    <s v="862 Broadway"/>
    <n v="10003"/>
    <x v="0"/>
    <s v="Gramercy"/>
    <n v="4073711"/>
    <n v="-7398985"/>
    <x v="1"/>
    <x v="122"/>
    <x v="3"/>
    <n v="60"/>
    <d v="2019-06-24T00:00:00"/>
    <n v="1.01"/>
    <n v="1"/>
    <n v="5.6"/>
    <x v="0"/>
    <s v="Ruidoso"/>
    <s v="No considerar"/>
    <x v="0"/>
  </r>
  <r>
    <n v="61492"/>
    <s v="Exclusive Room with Private Bath in  LES"/>
    <x v="5754"/>
    <s v="Tunji"/>
    <s v="143 Division Street"/>
    <n v="10002"/>
    <x v="0"/>
    <s v="Chinatown"/>
    <n v="4071445"/>
    <n v="-739908"/>
    <x v="0"/>
    <x v="61"/>
    <x v="3"/>
    <n v="171"/>
    <d v="2019-06-23T00:00:00"/>
    <n v="1.8"/>
    <n v="1"/>
    <n v="5.6"/>
    <x v="0"/>
    <s v="Ruidoso"/>
    <s v="No considerar"/>
    <x v="0"/>
  </r>
  <r>
    <n v="252076"/>
    <s v="+Highly Satisfactory LES dwelling++"/>
    <x v="5754"/>
    <s v="Tunji"/>
    <s v="35 Canal Street"/>
    <n v="10002"/>
    <x v="0"/>
    <s v="Chinatown"/>
    <n v="407146"/>
    <n v="-73991"/>
    <x v="0"/>
    <x v="89"/>
    <x v="3"/>
    <n v="151"/>
    <d v="2019-06-16T00:00:00"/>
    <n v="1.63"/>
    <n v="1"/>
    <n v="5.6"/>
    <x v="0"/>
    <s v="Ruidoso"/>
    <s v="No considerar"/>
    <x v="0"/>
  </r>
  <r>
    <n v="61406"/>
    <s v="Great room in great location"/>
    <x v="5755"/>
    <s v="Bethania"/>
    <s v="312 West 114th Street"/>
    <n v="10026"/>
    <x v="0"/>
    <s v="Harlem"/>
    <n v="4080335"/>
    <n v="-739575"/>
    <x v="0"/>
    <x v="123"/>
    <x v="12"/>
    <n v="10"/>
    <d v="2019-06-01T00:00:00"/>
    <n v="2.21"/>
    <n v="1"/>
    <n v="5.6"/>
    <x v="0"/>
    <s v="Ruidoso"/>
    <s v="Dentro del presupuesto"/>
    <x v="0"/>
  </r>
  <r>
    <n v="723709"/>
    <s v="Large room 2blks from central Park"/>
    <x v="5755"/>
    <s v="Bethania"/>
    <s v="2115 Frederick Douglass Boulevard"/>
    <n v="10026"/>
    <x v="0"/>
    <s v="Harlem"/>
    <n v="4080351"/>
    <n v="-7395648"/>
    <x v="0"/>
    <x v="85"/>
    <x v="10"/>
    <n v="6"/>
    <d v="2019-05-11T00:00:00"/>
    <n v="7.0000000000000007E-2"/>
    <n v="1"/>
    <n v="5.6"/>
    <x v="0"/>
    <s v="Ruidoso"/>
    <s v="Dentro del presupuesto"/>
    <x v="0"/>
  </r>
  <r>
    <n v="61167"/>
    <s v="Colorful Private One Bedroom Apt"/>
    <x v="5756"/>
    <s v="Greta"/>
    <s v="126 Elizabeth Street"/>
    <n v="10013"/>
    <x v="0"/>
    <s v="Little Italy"/>
    <n v="4071961"/>
    <n v="-739954"/>
    <x v="1"/>
    <x v="139"/>
    <x v="6"/>
    <n v="21"/>
    <d v="2015-12-12T00:00:00"/>
    <n v="0.2"/>
    <n v="1"/>
    <n v="5.6"/>
    <x v="0"/>
    <s v="Ruidoso"/>
    <s v="No considerar"/>
    <x v="0"/>
  </r>
  <r>
    <n v="4278389"/>
    <s v="M1 Twin couch bed sleeps 1 guest"/>
    <x v="5757"/>
    <s v="Carol Gloria"/>
    <s v="323 Newman Avenue"/>
    <n v="10473"/>
    <x v="3"/>
    <s v="Clason Point"/>
    <n v="4081231"/>
    <n v="-7385535"/>
    <x v="2"/>
    <x v="46"/>
    <x v="1"/>
    <n v="7"/>
    <d v="2019-07-01T00:00:00"/>
    <n v="0.14000000000000001"/>
    <n v="5"/>
    <n v="7.84"/>
    <x v="0"/>
    <s v="Ruidoso"/>
    <s v="No considerar"/>
    <x v="1"/>
  </r>
  <r>
    <n v="3953314"/>
    <s v="Hamiltons Hideway Lower Level Apt NYC"/>
    <x v="5757"/>
    <s v="Carol Gloria"/>
    <s v="Pugsley Creek Park Olmstead Avenue"/>
    <n v="10473"/>
    <x v="3"/>
    <s v="Clason Point"/>
    <n v="4081192"/>
    <n v="-7385334"/>
    <x v="1"/>
    <x v="2"/>
    <x v="1"/>
    <n v="19"/>
    <d v="2019-07-01T00:00:00"/>
    <n v="0.35"/>
    <n v="5"/>
    <n v="7.84"/>
    <x v="0"/>
    <s v="Ruidoso"/>
    <s v="No considerar"/>
    <x v="1"/>
  </r>
  <r>
    <n v="4738429"/>
    <s v="M3 Hamilton's Hideaway Studio"/>
    <x v="5757"/>
    <s v="Carol Gloria"/>
    <s v="308 Stephens Avenue"/>
    <n v="10473"/>
    <x v="3"/>
    <s v="Clason Point"/>
    <n v="4081214"/>
    <n v="-7385371"/>
    <x v="1"/>
    <x v="7"/>
    <x v="1"/>
    <n v="15"/>
    <d v="2019-06-23T00:00:00"/>
    <n v="0.49"/>
    <n v="5"/>
    <n v="7.84"/>
    <x v="0"/>
    <s v="Ruidoso"/>
    <s v="No considerar"/>
    <x v="1"/>
  </r>
  <r>
    <n v="63588"/>
    <s v="LL3"/>
    <x v="5757"/>
    <s v="Carol Gloria"/>
    <s v="349 Newman Avenue"/>
    <n v="10473"/>
    <x v="3"/>
    <s v="Clason Point"/>
    <n v="4081309"/>
    <n v="-7385514"/>
    <x v="0"/>
    <x v="11"/>
    <x v="6"/>
    <n v="0"/>
    <d v="2019-06-16T00:00:00"/>
    <n v="0.06"/>
    <n v="5"/>
    <n v="7.84"/>
    <x v="0"/>
    <s v="Ruidoso"/>
    <s v="No considerar"/>
    <x v="1"/>
  </r>
  <r>
    <n v="60794"/>
    <s v="Bright and spacious, garden below!"/>
    <x v="5758"/>
    <s v="Rachel"/>
    <s v="Telephone Building 193"/>
    <n v="10025"/>
    <x v="0"/>
    <s v="Upper West Side"/>
    <n v="4080021"/>
    <n v="-7396071"/>
    <x v="1"/>
    <x v="4"/>
    <x v="3"/>
    <n v="4"/>
    <d v="2017-08-25T00:00:00"/>
    <n v="0.04"/>
    <n v="1"/>
    <n v="5.6"/>
    <x v="0"/>
    <s v="Ruidoso"/>
    <s v="No considerar"/>
    <x v="0"/>
  </r>
  <r>
    <n v="213272"/>
    <s v="CreaTive Live-In Artspace/Birdsnest"/>
    <x v="5759"/>
    <s v="Meli"/>
    <s v="360 Knickerbocker Avenue"/>
    <n v="11237"/>
    <x v="1"/>
    <s v="Bushwick"/>
    <n v="4070051"/>
    <n v="-7392204"/>
    <x v="0"/>
    <x v="66"/>
    <x v="1"/>
    <n v="1"/>
    <d v="2019-04-21T00:00:00"/>
    <n v="0.37"/>
    <n v="1"/>
    <n v="6.9"/>
    <x v="0"/>
    <s v="Ruidoso"/>
    <s v="No considerar"/>
    <x v="0"/>
  </r>
  <r>
    <n v="60680"/>
    <s v="The gem of the East Village"/>
    <x v="5760"/>
    <s v="Mich"/>
    <s v="Chilis on Wheels East 9th Street"/>
    <n v="10009"/>
    <x v="0"/>
    <s v="East Village"/>
    <n v="4072654"/>
    <n v="-7398049"/>
    <x v="1"/>
    <x v="34"/>
    <x v="6"/>
    <n v="127"/>
    <d v="2019-06-20T00:00:00"/>
    <n v="1.22"/>
    <n v="1"/>
    <n v="5.6"/>
    <x v="0"/>
    <s v="Ruidoso"/>
    <s v="No considerar"/>
    <x v="0"/>
  </r>
  <r>
    <n v="230877"/>
    <s v="Monthly Apartment Rental"/>
    <x v="5761"/>
    <s v="Blanca"/>
    <s v="160 East 107th Street"/>
    <n v="10029"/>
    <x v="0"/>
    <s v="East Harlem"/>
    <n v="4079239"/>
    <n v="-7394535"/>
    <x v="1"/>
    <x v="39"/>
    <x v="8"/>
    <n v="115"/>
    <d v="2019-06-30T00:00:00"/>
    <n v="1.21"/>
    <n v="1"/>
    <n v="5.6"/>
    <x v="0"/>
    <s v="Ruidoso"/>
    <s v="No considerar"/>
    <x v="0"/>
  </r>
  <r>
    <n v="60611"/>
    <s v="SpaHa Studio Monthly Rental"/>
    <x v="5761"/>
    <s v="Blanca"/>
    <s v="169 East 105th Street"/>
    <n v="10029"/>
    <x v="0"/>
    <s v="East Harlem"/>
    <n v="4079163"/>
    <n v="-7394573"/>
    <x v="1"/>
    <x v="0"/>
    <x v="8"/>
    <n v="183"/>
    <d v="2018-09-29T00:00:00"/>
    <n v="1.83"/>
    <n v="1"/>
    <n v="5.6"/>
    <x v="0"/>
    <s v="Ruidoso"/>
    <s v="No considerar"/>
    <x v="0"/>
  </r>
  <r>
    <n v="61224"/>
    <s v="Huge Chelsea Loft"/>
    <x v="5762"/>
    <s v="Frank"/>
    <s v="303 West 20th Street"/>
    <n v="10011"/>
    <x v="0"/>
    <s v="Chelsea"/>
    <n v="4074358"/>
    <n v="-7400027"/>
    <x v="1"/>
    <x v="152"/>
    <x v="6"/>
    <n v="35"/>
    <d v="2017-07-27T00:00:00"/>
    <n v="0.34"/>
    <n v="1"/>
    <n v="5.7"/>
    <x v="0"/>
    <s v="Ruidoso"/>
    <s v="No considerar"/>
    <x v="0"/>
  </r>
  <r>
    <n v="437352"/>
    <s v="Fantastic 2BR in Brooklyn's Best Area"/>
    <x v="5763"/>
    <s v="Seth"/>
    <s v="Holy Family &amp; St. Thomas Aquinas 241"/>
    <n v="11215"/>
    <x v="1"/>
    <s v="Park Slope"/>
    <n v="4067078"/>
    <n v="-7398815"/>
    <x v="1"/>
    <x v="49"/>
    <x v="49"/>
    <n v="15"/>
    <d v="2018-12-31T00:00:00"/>
    <n v="0.17"/>
    <n v="1"/>
    <n v="6.9"/>
    <x v="0"/>
    <s v="Ruidoso"/>
    <s v="No considerar"/>
    <x v="0"/>
  </r>
  <r>
    <n v="60164"/>
    <s v="Beautiful, elegant 3 bed SOHO loft"/>
    <x v="5764"/>
    <s v="Harrison"/>
    <s v="315 Canal Street"/>
    <n v="10013"/>
    <x v="0"/>
    <s v="SoHo"/>
    <n v="4072003"/>
    <n v="-7400262"/>
    <x v="1"/>
    <x v="17"/>
    <x v="3"/>
    <n v="94"/>
    <d v="2019-06-23T00:00:00"/>
    <n v="0.99"/>
    <n v="1"/>
    <n v="5.7"/>
    <x v="0"/>
    <s v="Ruidoso"/>
    <s v="No considerar"/>
    <x v="0"/>
  </r>
  <r>
    <n v="197942"/>
    <s v="Comfy, Cozy, Brooklyn close to Manhattan"/>
    <x v="5765"/>
    <s v="Toni"/>
    <s v="75 Monroe Street"/>
    <n v="11216"/>
    <x v="1"/>
    <s v="Bedford-Stuyvesant"/>
    <n v="4068497"/>
    <n v="-7395592"/>
    <x v="1"/>
    <x v="34"/>
    <x v="0"/>
    <n v="207"/>
    <d v="2019-07-07T00:00:00"/>
    <n v="2.1800000000000002"/>
    <n v="1"/>
    <n v="6.9"/>
    <x v="0"/>
    <s v="Ruidoso"/>
    <s v="No considerar"/>
    <x v="0"/>
  </r>
  <r>
    <n v="243708"/>
    <s v="Williamsburg  - Quiet and Comfy stay"/>
    <x v="5766"/>
    <s v="Andy"/>
    <s v="331 Keap Street"/>
    <n v="11211"/>
    <x v="1"/>
    <s v="Williamsburg"/>
    <n v="4070875"/>
    <n v="-7395508"/>
    <x v="1"/>
    <x v="27"/>
    <x v="11"/>
    <n v="242"/>
    <d v="2019-04-01T00:00:00"/>
    <n v="2.59"/>
    <n v="1"/>
    <n v="6.9"/>
    <x v="0"/>
    <s v="Ruidoso"/>
    <s v="No considerar"/>
    <x v="0"/>
  </r>
  <r>
    <n v="59855"/>
    <s v="One bedroom Apt. in NYC"/>
    <x v="5767"/>
    <s v="Leslie"/>
    <s v="641 Lexington Avenue 641"/>
    <n v="10022"/>
    <x v="0"/>
    <s v="Midtown"/>
    <n v="407589"/>
    <n v="-7396991"/>
    <x v="1"/>
    <x v="21"/>
    <x v="11"/>
    <n v="82"/>
    <d v="2016-01-05T00:00:00"/>
    <n v="0.78"/>
    <n v="1"/>
    <n v="5.6"/>
    <x v="0"/>
    <s v="Ruidoso"/>
    <s v="No considerar"/>
    <x v="0"/>
  </r>
  <r>
    <n v="1365000"/>
    <s v="Brownstone - Garden level - 2 rooms"/>
    <x v="5768"/>
    <s v="Dominik"/>
    <s v="275 Washington Avenue"/>
    <n v="11205"/>
    <x v="1"/>
    <s v="Clinton Hill"/>
    <n v="4069074"/>
    <n v="-7396619"/>
    <x v="1"/>
    <x v="292"/>
    <x v="7"/>
    <n v="140"/>
    <d v="2019-06-25T00:00:00"/>
    <n v="1.94"/>
    <n v="1"/>
    <n v="6.9"/>
    <x v="0"/>
    <s v="Ruidoso"/>
    <s v="No considerar"/>
    <x v="0"/>
  </r>
  <r>
    <n v="758782"/>
    <s v="Perfect Midtown Apt E. 50th St"/>
    <x v="5769"/>
    <s v="Kiovanna"/>
    <s v="333 East 49th Street"/>
    <n v="10022"/>
    <x v="0"/>
    <s v="Midtown"/>
    <n v="4075383"/>
    <n v="-7396777"/>
    <x v="1"/>
    <x v="240"/>
    <x v="13"/>
    <n v="22"/>
    <d v="2019-06-29T00:00:00"/>
    <n v="0.33"/>
    <n v="1"/>
    <n v="5.6"/>
    <x v="0"/>
    <s v="Ruidoso"/>
    <s v="No considerar"/>
    <x v="0"/>
  </r>
  <r>
    <n v="690849"/>
    <s v="East Village Artist's Studio"/>
    <x v="5770"/>
    <s v="Daniel"/>
    <s v="404 East 11th Street"/>
    <n v="10009"/>
    <x v="0"/>
    <s v="East Village"/>
    <n v="4072912"/>
    <n v="-7398355"/>
    <x v="1"/>
    <x v="45"/>
    <x v="0"/>
    <n v="39"/>
    <d v="2019-06-18T00:00:00"/>
    <n v="0.47"/>
    <n v="1"/>
    <n v="5.6"/>
    <x v="0"/>
    <s v="Ruidoso"/>
    <s v="No considerar"/>
    <x v="0"/>
  </r>
  <r>
    <n v="246134"/>
    <s v="Lovely, Large Room in Crown Heights"/>
    <x v="5771"/>
    <s v="Shelley"/>
    <s v="97 Brooklyn Avenue"/>
    <n v="11216"/>
    <x v="1"/>
    <s v="Crown Heights"/>
    <n v="4067607"/>
    <n v="-7394421"/>
    <x v="0"/>
    <x v="12"/>
    <x v="0"/>
    <n v="5"/>
    <d v="2016-10-02T00:00:00"/>
    <n v="0.05"/>
    <n v="1"/>
    <n v="6.9"/>
    <x v="0"/>
    <s v="Ruidoso"/>
    <s v="No considerar"/>
    <x v="0"/>
  </r>
  <r>
    <n v="59014"/>
    <s v="Spacious 1BR, Adorable Clean Quiet"/>
    <x v="5772"/>
    <s v="Drica"/>
    <s v="145 Stanton Street"/>
    <n v="10002"/>
    <x v="0"/>
    <s v="Lower East Side"/>
    <n v="4072052"/>
    <n v="-7398589"/>
    <x v="1"/>
    <x v="5"/>
    <x v="0"/>
    <n v="41"/>
    <d v="2019-01-02T00:00:00"/>
    <n v="0.39"/>
    <n v="1"/>
    <n v="5.6"/>
    <x v="0"/>
    <s v="Ruidoso"/>
    <s v="No considerar"/>
    <x v="0"/>
  </r>
  <r>
    <n v="68765"/>
    <s v="Designer 2.5 BR Loft in Carroll Gardens by Subway"/>
    <x v="5773"/>
    <s v="Jenna"/>
    <s v="28 3rd Street"/>
    <n v="11231"/>
    <x v="1"/>
    <s v="Carroll Gardens"/>
    <n v="4067817"/>
    <n v="-7399495"/>
    <x v="1"/>
    <x v="21"/>
    <x v="6"/>
    <n v="106"/>
    <d v="2019-06-27T00:00:00"/>
    <n v="1.34"/>
    <n v="1"/>
    <n v="6.9"/>
    <x v="0"/>
    <s v="Ruidoso"/>
    <s v="No considerar"/>
    <x v="0"/>
  </r>
  <r>
    <n v="467569"/>
    <s v="Curated 1BR on the prettiest block of the LES"/>
    <x v="5774"/>
    <s v="Rj"/>
    <s v="6 Clinton Street"/>
    <n v="10002"/>
    <x v="0"/>
    <s v="Lower East Side"/>
    <n v="4072106"/>
    <n v="-7398384"/>
    <x v="1"/>
    <x v="358"/>
    <x v="0"/>
    <n v="31"/>
    <d v="2019-06-11T00:00:00"/>
    <n v="0.41"/>
    <n v="1"/>
    <n v="5.6"/>
    <x v="0"/>
    <s v="Ruidoso"/>
    <s v="No considerar"/>
    <x v="0"/>
  </r>
  <r>
    <n v="62095"/>
    <s v="BK Sweet Suite w/Kitchen&amp;FullBath"/>
    <x v="5775"/>
    <s v="Colette&amp;Sean"/>
    <s v="2813 Cortelyou Road"/>
    <n v="11226"/>
    <x v="1"/>
    <s v="East Flatbush"/>
    <n v="4064446"/>
    <n v="-739503"/>
    <x v="1"/>
    <x v="22"/>
    <x v="0"/>
    <n v="238"/>
    <d v="2019-06-14T00:00:00"/>
    <n v="2.2999999999999998"/>
    <n v="1"/>
    <n v="6.9"/>
    <x v="0"/>
    <s v="Ruidoso"/>
    <s v="No considerar"/>
    <x v="0"/>
  </r>
  <r>
    <n v="68974"/>
    <s v="Unique spacious loft on the Bowery"/>
    <x v="5776"/>
    <s v="Alicia"/>
    <s v="154 Mott Street"/>
    <n v="10013"/>
    <x v="0"/>
    <s v="Little Italy"/>
    <n v="4071943"/>
    <n v="-7399627"/>
    <x v="1"/>
    <x v="43"/>
    <x v="6"/>
    <n v="191"/>
    <d v="2019-06-20T00:00:00"/>
    <n v="1.88"/>
    <n v="2"/>
    <n v="5.7"/>
    <x v="0"/>
    <s v="Ruidoso"/>
    <s v="No considerar"/>
    <x v="0"/>
  </r>
  <r>
    <n v="1461873"/>
    <s v="Cozy, quiet single room in Brooklyn brownstone"/>
    <x v="5777"/>
    <s v="Chantille &amp; Linda"/>
    <s v="338 Park Place"/>
    <n v="11238"/>
    <x v="1"/>
    <s v="Prospect Heights"/>
    <n v="406762"/>
    <n v="-7396671"/>
    <x v="0"/>
    <x v="35"/>
    <x v="0"/>
    <n v="11"/>
    <d v="2019-01-27T00:00:00"/>
    <n v="0.33"/>
    <n v="1"/>
    <n v="6.9"/>
    <x v="0"/>
    <s v="Ruidoso"/>
    <s v="No considerar"/>
    <x v="0"/>
  </r>
  <r>
    <n v="699348"/>
    <s v="Peaceful double room in Brooklyn Brownstone"/>
    <x v="5777"/>
    <s v="Chantille &amp; Linda"/>
    <s v="304 Saint Marks Avenue"/>
    <n v="11238"/>
    <x v="1"/>
    <s v="Prospect Heights"/>
    <n v="4067793"/>
    <n v="-7396577"/>
    <x v="0"/>
    <x v="185"/>
    <x v="3"/>
    <n v="190"/>
    <d v="2019-01-04T00:00:00"/>
    <n v="2.2999999999999998"/>
    <n v="1"/>
    <n v="6.9"/>
    <x v="0"/>
    <s v="Ruidoso"/>
    <s v="Dentro del presupuesto"/>
    <x v="0"/>
  </r>
  <r>
    <n v="58467"/>
    <s v="17 Flr. Manhattan Views, Nr. Subway"/>
    <x v="5778"/>
    <s v="Dave"/>
    <s v="Church of the Good Shepherd 543"/>
    <n v="10044"/>
    <x v="0"/>
    <s v="Roosevelt Island"/>
    <n v="4076193"/>
    <n v="-739501"/>
    <x v="0"/>
    <x v="61"/>
    <x v="7"/>
    <n v="17"/>
    <d v="2019-05-08T00:00:00"/>
    <n v="0.3"/>
    <n v="1"/>
    <n v="5.6"/>
    <x v="0"/>
    <s v="Ruidoso"/>
    <s v="No considerar"/>
    <x v="0"/>
  </r>
  <r>
    <n v="316238"/>
    <s v="Historic Brooklyn 2-Bedroom Apt"/>
    <x v="5779"/>
    <s v="Andrew &amp; Markus"/>
    <s v="20 Pulaski Street"/>
    <n v="11206"/>
    <x v="1"/>
    <s v="Bedford-Stuyvesant"/>
    <n v="4069213"/>
    <n v="-73951"/>
    <x v="1"/>
    <x v="39"/>
    <x v="6"/>
    <n v="39"/>
    <d v="2019-06-09T00:00:00"/>
    <n v="0.47"/>
    <n v="1"/>
    <n v="6.9"/>
    <x v="0"/>
    <s v="Ruidoso"/>
    <s v="No considerar"/>
    <x v="0"/>
  </r>
  <r>
    <n v="5803875"/>
    <s v="New, Modern,  Brooklyn Apartment "/>
    <x v="5780"/>
    <s v="Marc"/>
    <s v="1186 Nostrand Avenue"/>
    <n v="11225"/>
    <x v="1"/>
    <s v="Prospect-Lefferts Gardens"/>
    <n v="4065854"/>
    <n v="-7395071"/>
    <x v="1"/>
    <x v="107"/>
    <x v="6"/>
    <n v="81"/>
    <d v="2019-06-20T00:00:00"/>
    <n v="1.57"/>
    <n v="1"/>
    <n v="6.9"/>
    <x v="0"/>
    <s v="Ruidoso"/>
    <s v="No considerar"/>
    <x v="0"/>
  </r>
  <r>
    <n v="58059"/>
    <s v="PRIVATE Room on Historic Sugar Hill"/>
    <x v="5781"/>
    <s v="Agnes"/>
    <s v="313 Edgecombe Avenue"/>
    <n v="10031"/>
    <x v="0"/>
    <s v="Harlem"/>
    <n v="408251"/>
    <n v="-7394287"/>
    <x v="0"/>
    <x v="28"/>
    <x v="1"/>
    <n v="458"/>
    <d v="2019-07-03T00:00:00"/>
    <n v="4.58"/>
    <n v="1"/>
    <n v="5.6"/>
    <x v="0"/>
    <s v="Ruidoso"/>
    <s v="No considerar"/>
    <x v="0"/>
  </r>
  <r>
    <n v="476983"/>
    <s v="PRIVATE Room in Spacious, Quiet Apt"/>
    <x v="5781"/>
    <s v="Agnes"/>
    <s v="145th Street Saint Nicholas Avenue"/>
    <n v="10040"/>
    <x v="0"/>
    <s v="Harlem"/>
    <n v="4082537"/>
    <n v="-7394392"/>
    <x v="0"/>
    <x v="12"/>
    <x v="1"/>
    <n v="439"/>
    <d v="2019-07-05T00:00:00"/>
    <n v="5.12"/>
    <n v="1"/>
    <n v="5.6"/>
    <x v="0"/>
    <s v="Ruidoso"/>
    <s v="No considerar"/>
    <x v="0"/>
  </r>
  <r>
    <n v="57874"/>
    <s v="The Brownstone-Luxury 1 Bd Apt/NYC"/>
    <x v="5782"/>
    <s v="Simon"/>
    <s v="64 West 128th Street"/>
    <n v="10027"/>
    <x v="0"/>
    <s v="Harlem"/>
    <n v="4080931"/>
    <n v="-7394343"/>
    <x v="1"/>
    <x v="126"/>
    <x v="0"/>
    <n v="222"/>
    <d v="2019-06-26T00:00:00"/>
    <n v="2.1"/>
    <n v="1"/>
    <n v="5.6"/>
    <x v="0"/>
    <s v="Ruidoso"/>
    <s v="No considerar"/>
    <x v="0"/>
  </r>
  <r>
    <n v="6452188"/>
    <s v="The Brownstone 2 / Luxury 1 Bd Apt"/>
    <x v="5782"/>
    <s v="Simon"/>
    <s v="2049 5th Avenue"/>
    <n v="10035"/>
    <x v="0"/>
    <s v="East Harlem"/>
    <n v="4080755"/>
    <n v="-7394141"/>
    <x v="1"/>
    <x v="2"/>
    <x v="0"/>
    <n v="116"/>
    <d v="2019-06-29T00:00:00"/>
    <n v="2.36"/>
    <n v="1"/>
    <n v="5.6"/>
    <x v="0"/>
    <s v="Ruidoso"/>
    <s v="No considerar"/>
    <x v="0"/>
  </r>
  <r>
    <n v="113945"/>
    <s v="Cozy room in Time Square!"/>
    <x v="5783"/>
    <s v="Natalia"/>
    <s v="351 West 42nd Street"/>
    <n v="10036"/>
    <x v="0"/>
    <s v="Hell's Kitchen"/>
    <n v="4075835"/>
    <n v="-7399193"/>
    <x v="0"/>
    <x v="12"/>
    <x v="10"/>
    <n v="116"/>
    <d v="2019-05-11T00:00:00"/>
    <n v="1.17"/>
    <n v="1"/>
    <n v="5.6"/>
    <x v="0"/>
    <s v="Ruidoso"/>
    <s v="No considerar"/>
    <x v="0"/>
  </r>
  <r>
    <n v="57754"/>
    <s v="Stylish Large Gramercy Loft!"/>
    <x v="5784"/>
    <s v="R"/>
    <s v="124 East 24th Street"/>
    <n v="10010"/>
    <x v="0"/>
    <s v="Flatiron District"/>
    <n v="407403"/>
    <n v="-7398498"/>
    <x v="1"/>
    <x v="247"/>
    <x v="6"/>
    <n v="108"/>
    <d v="2019-06-30T00:00:00"/>
    <n v="1.0900000000000001"/>
    <n v="1"/>
    <n v="5.6"/>
    <x v="0"/>
    <s v="Ruidoso"/>
    <s v="No considerar"/>
    <x v="0"/>
  </r>
  <r>
    <n v="57740"/>
    <s v="Quiet &amp; Clean Retreat in the City"/>
    <x v="5785"/>
    <s v="I"/>
    <s v="51 Astor Place 4th Avenue"/>
    <n v="10003"/>
    <x v="0"/>
    <s v="East Village"/>
    <n v="4073012"/>
    <n v="-7399053"/>
    <x v="1"/>
    <x v="163"/>
    <x v="0"/>
    <n v="7"/>
    <d v="2019-05-24T00:00:00"/>
    <n v="7.0000000000000007E-2"/>
    <n v="1"/>
    <n v="5.6"/>
    <x v="0"/>
    <s v="Ruidoso"/>
    <s v="No considerar"/>
    <x v="0"/>
  </r>
  <r>
    <n v="59642"/>
    <s v="Franklin St Flat in Trendy Greenpoint Brooklyn"/>
    <x v="5786"/>
    <s v="Betty"/>
    <s v="73 Freeman Street"/>
    <n v="11222"/>
    <x v="1"/>
    <s v="Greenpoint"/>
    <n v="4073401"/>
    <n v="-7395967"/>
    <x v="1"/>
    <x v="39"/>
    <x v="6"/>
    <n v="69"/>
    <d v="2019-05-19T00:00:00"/>
    <n v="0.67"/>
    <n v="1"/>
    <n v="6.9"/>
    <x v="0"/>
    <s v="Ruidoso"/>
    <s v="No considerar"/>
    <x v="0"/>
  </r>
  <r>
    <n v="1683968"/>
    <s v="Landmark Loft in Williamsburg Brooklyn 1 month min"/>
    <x v="5787"/>
    <s v="Sabina Giovanna"/>
    <s v="Williamsburg Bridge Bike Path Manhattan Community Board 3"/>
    <n v="11249"/>
    <x v="1"/>
    <s v="Williamsburg"/>
    <n v="4071108"/>
    <n v="-7396318"/>
    <x v="1"/>
    <x v="264"/>
    <x v="20"/>
    <n v="14"/>
    <d v="2018-08-05T00:00:00"/>
    <n v="0.2"/>
    <n v="1"/>
    <n v="6.9"/>
    <x v="0"/>
    <s v="Ruidoso"/>
    <s v="No considerar"/>
    <x v="0"/>
  </r>
  <r>
    <n v="57618"/>
    <s v="Great new apt, close to everything"/>
    <x v="5788"/>
    <s v="Ana"/>
    <s v="340 West 57th Street"/>
    <n v="10019"/>
    <x v="0"/>
    <s v="Hell's Kitchen"/>
    <n v="407672"/>
    <n v="-7398508"/>
    <x v="1"/>
    <x v="21"/>
    <x v="0"/>
    <n v="94"/>
    <d v="2019-06-09T00:00:00"/>
    <n v="0.96"/>
    <n v="1"/>
    <n v="5.6"/>
    <x v="0"/>
    <s v="Ruidoso"/>
    <s v="No considerar"/>
    <x v="0"/>
  </r>
  <r>
    <n v="211974"/>
    <s v="East Village House -- Unique!"/>
    <x v="5789"/>
    <s v="Goldi"/>
    <s v="Sally Beauty 526"/>
    <n v="10009"/>
    <x v="0"/>
    <s v="East Village"/>
    <n v="4072956"/>
    <n v="-7397903"/>
    <x v="1"/>
    <x v="21"/>
    <x v="1"/>
    <n v="60"/>
    <d v="2019-07-01T00:00:00"/>
    <n v="0.65"/>
    <n v="1"/>
    <n v="5.6"/>
    <x v="0"/>
    <s v="Ruidoso"/>
    <s v="No considerar"/>
    <x v="0"/>
  </r>
  <r>
    <n v="4978241"/>
    <s v="CHARMING GARDEN APT IN TOWNHOUSE"/>
    <x v="5790"/>
    <s v="Richard"/>
    <s v="2 West 131st Street"/>
    <n v="10037"/>
    <x v="0"/>
    <s v="Harlem"/>
    <n v="4081007"/>
    <n v="-7394007"/>
    <x v="1"/>
    <x v="79"/>
    <x v="0"/>
    <n v="52"/>
    <d v="2019-06-24T00:00:00"/>
    <n v="1"/>
    <n v="1"/>
    <n v="5.6"/>
    <x v="0"/>
    <s v="Ruidoso"/>
    <s v="No considerar"/>
    <x v="0"/>
  </r>
  <r>
    <n v="660016"/>
    <s v="Peaceful with Windows, Brooklyn Apt"/>
    <x v="5791"/>
    <s v="Sean - Hygge Stay"/>
    <s v="90 Walton Street"/>
    <n v="11206"/>
    <x v="1"/>
    <s v="Williamsburg"/>
    <n v="4070249"/>
    <n v="-739488"/>
    <x v="1"/>
    <x v="96"/>
    <x v="6"/>
    <n v="211"/>
    <d v="2019-07-04T00:00:00"/>
    <n v="2.57"/>
    <n v="1"/>
    <n v="6.9"/>
    <x v="0"/>
    <s v="Ruidoso"/>
    <s v="No considerar"/>
    <x v="0"/>
  </r>
  <r>
    <n v="2124536"/>
    <s v="Downtown Filmmaker's Loft by WTC"/>
    <x v="5792"/>
    <s v="Alfredo"/>
    <s v="120 Greenwich Street"/>
    <n v="10006"/>
    <x v="0"/>
    <s v="Financial District"/>
    <n v="4070912"/>
    <n v="-7401322"/>
    <x v="1"/>
    <x v="348"/>
    <x v="6"/>
    <n v="96"/>
    <d v="2018-06-27T00:00:00"/>
    <n v="1.52"/>
    <n v="1"/>
    <n v="5.7"/>
    <x v="0"/>
    <s v="Ruidoso"/>
    <s v="No considerar"/>
    <x v="0"/>
  </r>
  <r>
    <n v="56525"/>
    <s v="1 Bedroom Loft w/ Private Roof Deck"/>
    <x v="5793"/>
    <s v="Alex"/>
    <s v="61 Milton Street"/>
    <n v="11222"/>
    <x v="1"/>
    <s v="Greenpoint"/>
    <n v="40729"/>
    <n v="-7395829"/>
    <x v="1"/>
    <x v="63"/>
    <x v="6"/>
    <n v="69"/>
    <d v="2019-06-13T00:00:00"/>
    <n v="0.65"/>
    <n v="1"/>
    <n v="6.9"/>
    <x v="0"/>
    <s v="Ruidoso"/>
    <s v="No considerar"/>
    <x v="0"/>
  </r>
  <r>
    <n v="1856027"/>
    <s v="Hip, Brick East Village Apartment"/>
    <x v="5794"/>
    <s v="Peter"/>
    <s v="513 East 5th Street"/>
    <n v="10009"/>
    <x v="0"/>
    <s v="East Village"/>
    <n v="4072485"/>
    <n v="-7398349"/>
    <x v="0"/>
    <x v="45"/>
    <x v="0"/>
    <n v="97"/>
    <d v="2019-06-24T00:00:00"/>
    <n v="1.45"/>
    <n v="1"/>
    <n v="5.6"/>
    <x v="0"/>
    <s v="Ruidoso"/>
    <s v="No considerar"/>
    <x v="0"/>
  </r>
  <r>
    <n v="56467"/>
    <s v="Cozy East Village Railroad 1 Bed!"/>
    <x v="5795"/>
    <s v="Leonardo"/>
    <s v="101 Saint Mark's Place"/>
    <n v="10009"/>
    <x v="0"/>
    <s v="East Village"/>
    <n v="4072752"/>
    <n v="-7398432"/>
    <x v="1"/>
    <x v="58"/>
    <x v="1"/>
    <n v="204"/>
    <d v="2019-07-01T00:00:00"/>
    <n v="2.04"/>
    <n v="1"/>
    <n v="5.6"/>
    <x v="0"/>
    <s v="Ruidoso"/>
    <s v="No considerar"/>
    <x v="0"/>
  </r>
  <r>
    <n v="1428844"/>
    <s v="Gorgeous sky-lit 2BR"/>
    <x v="5796"/>
    <s v="Jean &amp; Gabriel"/>
    <s v="366 Devoe Street"/>
    <n v="11211"/>
    <x v="1"/>
    <s v="Williamsburg"/>
    <n v="4071362"/>
    <n v="-7393561"/>
    <x v="1"/>
    <x v="91"/>
    <x v="0"/>
    <n v="199"/>
    <d v="2019-06-30T00:00:00"/>
    <n v="2.78"/>
    <n v="1"/>
    <n v="6.9"/>
    <x v="0"/>
    <s v="Ruidoso"/>
    <s v="No considerar"/>
    <x v="0"/>
  </r>
  <r>
    <n v="774899"/>
    <s v="Unique West Village Loft with Deck"/>
    <x v="5797"/>
    <s v="Charles"/>
    <s v="112 Charles Street"/>
    <n v="10014"/>
    <x v="0"/>
    <s v="West Village"/>
    <n v="4073461"/>
    <n v="-7400594"/>
    <x v="2"/>
    <x v="48"/>
    <x v="6"/>
    <n v="13"/>
    <d v="2015-10-19T00:00:00"/>
    <n v="0.17"/>
    <n v="1"/>
    <n v="5.7"/>
    <x v="0"/>
    <s v="Ruidoso"/>
    <s v="No considerar"/>
    <x v="0"/>
  </r>
  <r>
    <n v="837503"/>
    <s v="â¤ï¸Feel@HOME Brooklyn Clinton Hill â¤ï¸"/>
    <x v="5798"/>
    <s v="Casey"/>
    <s v="217 Spencer Street"/>
    <n v="11205"/>
    <x v="1"/>
    <s v="Bedford-Stuyvesant"/>
    <n v="4069165"/>
    <n v="-7395456"/>
    <x v="1"/>
    <x v="267"/>
    <x v="2"/>
    <n v="224"/>
    <d v="2019-06-21T00:00:00"/>
    <n v="2.82"/>
    <n v="1"/>
    <n v="6.9"/>
    <x v="0"/>
    <s v="Ruidoso"/>
    <s v="No considerar"/>
    <x v="0"/>
  </r>
  <r>
    <n v="74680"/>
    <s v="One Bedroom Mini studio - Free WIFI"/>
    <x v="5799"/>
    <s v="Nazleen"/>
    <s v="45140 26th Avenue"/>
    <n v="11102"/>
    <x v="2"/>
    <s v="Astoria"/>
    <n v="4077635"/>
    <n v="-7393426"/>
    <x v="1"/>
    <x v="89"/>
    <x v="6"/>
    <n v="198"/>
    <d v="2019-05-31T00:00:00"/>
    <n v="2.0099999999999998"/>
    <n v="5"/>
    <n v="6.24"/>
    <x v="0"/>
    <s v="Ruidoso"/>
    <s v="No considerar"/>
    <x v="0"/>
  </r>
  <r>
    <n v="55982"/>
    <s v="Cozy 2 br in sunny Fort Greene apt"/>
    <x v="5800"/>
    <s v="Sally"/>
    <s v="Douglas Elliman 664"/>
    <n v="11217"/>
    <x v="1"/>
    <s v="Fort Greene"/>
    <n v="4068656"/>
    <n v="-7397525"/>
    <x v="0"/>
    <x v="30"/>
    <x v="0"/>
    <n v="37"/>
    <d v="2018-12-31T00:00:00"/>
    <n v="0.35"/>
    <n v="1"/>
    <n v="6.9"/>
    <x v="0"/>
    <s v="Ruidoso"/>
    <s v="No considerar"/>
    <x v="0"/>
  </r>
  <r>
    <n v="6399305"/>
    <s v="Spacious, unique apt - see reviews! Last minute ok"/>
    <x v="5801"/>
    <s v="Nikhil"/>
    <s v="24 1st Avenue"/>
    <n v="10009"/>
    <x v="0"/>
    <s v="East Village"/>
    <n v="4072361"/>
    <n v="-7398775"/>
    <x v="1"/>
    <x v="31"/>
    <x v="1"/>
    <n v="35"/>
    <d v="2017-12-08T00:00:00"/>
    <n v="0.7"/>
    <n v="1"/>
    <n v="5.6"/>
    <x v="0"/>
    <s v="Ruidoso"/>
    <s v="No considerar"/>
    <x v="0"/>
  </r>
  <r>
    <n v="6619984"/>
    <s v="Charming Home in Brooklyn Townhouse"/>
    <x v="5802"/>
    <s v="Eva Maria"/>
    <s v="244 MacDougal Street"/>
    <n v="11233"/>
    <x v="1"/>
    <s v="Bedford-Stuyvesant"/>
    <n v="4068023"/>
    <n v="-7391047"/>
    <x v="1"/>
    <x v="87"/>
    <x v="6"/>
    <n v="92"/>
    <d v="2019-06-30T00:00:00"/>
    <n v="1.95"/>
    <n v="1"/>
    <n v="6.9"/>
    <x v="0"/>
    <s v="Ruidoso"/>
    <s v="No considerar"/>
    <x v="0"/>
  </r>
  <r>
    <n v="6627016"/>
    <s v="Spacious 1BR in Prime Williamsburg"/>
    <x v="5803"/>
    <s v="Justin"/>
    <s v="460 Driggs Avenue"/>
    <n v="11211"/>
    <x v="1"/>
    <s v="Williamsburg"/>
    <n v="4071932"/>
    <n v="-7395446"/>
    <x v="1"/>
    <x v="21"/>
    <x v="0"/>
    <n v="1"/>
    <d v="2015-06-25T00:00:00"/>
    <n v="0.02"/>
    <n v="1"/>
    <n v="6.9"/>
    <x v="0"/>
    <s v="Ruidoso"/>
    <s v="No considerar"/>
    <x v="0"/>
  </r>
  <r>
    <n v="530576"/>
    <s v="1bedroom, 70s UWS,brownstone charm"/>
    <x v="5804"/>
    <s v="Sandy"/>
    <s v="125 West 77th Street"/>
    <n v="10024"/>
    <x v="0"/>
    <s v="Upper West Side"/>
    <n v="4078111"/>
    <n v="-7397739"/>
    <x v="0"/>
    <x v="164"/>
    <x v="12"/>
    <n v="88"/>
    <d v="2019-06-28T00:00:00"/>
    <n v="1.03"/>
    <n v="1"/>
    <n v="5.6"/>
    <x v="0"/>
    <s v="Ruidoso"/>
    <s v="No considerar"/>
    <x v="0"/>
  </r>
  <r>
    <n v="2917698"/>
    <s v="Crown heights Brooklyn House NYC"/>
    <x v="5805"/>
    <s v="Claire"/>
    <s v="1012 East New York Avenue"/>
    <n v="11212"/>
    <x v="1"/>
    <s v="East Flatbush"/>
    <n v="4066411"/>
    <n v="-7392905"/>
    <x v="1"/>
    <x v="23"/>
    <x v="1"/>
    <n v="44"/>
    <d v="2018-04-27T00:00:00"/>
    <n v="0.74"/>
    <n v="1"/>
    <n v="6.9"/>
    <x v="0"/>
    <s v="Ruidoso"/>
    <s v="No considerar"/>
    <x v="0"/>
  </r>
  <r>
    <n v="5002867"/>
    <s v="The Red House"/>
    <x v="5806"/>
    <s v="Megan"/>
    <s v="451 East 18th Street"/>
    <n v="11226"/>
    <x v="1"/>
    <s v="Flatbush"/>
    <n v="406404"/>
    <n v="-739612"/>
    <x v="0"/>
    <x v="85"/>
    <x v="1"/>
    <n v="24"/>
    <d v="2017-05-31T00:00:00"/>
    <n v="0.52"/>
    <n v="1"/>
    <n v="6.9"/>
    <x v="0"/>
    <s v="Ruidoso"/>
    <s v="No considerar"/>
    <x v="0"/>
  </r>
  <r>
    <n v="55498"/>
    <s v="Modern comfort in art infused landmark Brownstone"/>
    <x v="5807"/>
    <s v="Tami"/>
    <s v="403 Macon Street"/>
    <n v="11233"/>
    <x v="1"/>
    <s v="Bedford-Stuyvesant"/>
    <n v="406829"/>
    <n v="-7393549"/>
    <x v="0"/>
    <x v="273"/>
    <x v="6"/>
    <n v="23"/>
    <d v="2019-07-01T00:00:00"/>
    <n v="0.22"/>
    <n v="1"/>
    <n v="6.9"/>
    <x v="0"/>
    <s v="Ruidoso"/>
    <s v="No considerar"/>
    <x v="0"/>
  </r>
  <r>
    <n v="1024135"/>
    <s v="Beautiful UES Studio with Backyard for Sublet"/>
    <x v="5808"/>
    <s v="Melissa"/>
    <s v="335 East 81st Street"/>
    <n v="10028"/>
    <x v="0"/>
    <s v="Upper East Side"/>
    <n v="4077421"/>
    <n v="-739528"/>
    <x v="1"/>
    <x v="49"/>
    <x v="41"/>
    <n v="20"/>
    <d v="2017-01-03T00:00:00"/>
    <n v="0.26"/>
    <n v="1"/>
    <n v="5.6"/>
    <x v="0"/>
    <s v="Ruidoso"/>
    <s v="No considerar"/>
    <x v="0"/>
  </r>
  <r>
    <n v="55467"/>
    <s v="Private Garden Apt â€¢ New Renovation"/>
    <x v="5809"/>
    <s v="Paul"/>
    <s v="125 Maspeth Avenue"/>
    <n v="11211"/>
    <x v="1"/>
    <s v="Williamsburg"/>
    <n v="4071625"/>
    <n v="-7393845"/>
    <x v="1"/>
    <x v="48"/>
    <x v="6"/>
    <n v="253"/>
    <d v="2019-07-02T00:00:00"/>
    <n v="3.04"/>
    <n v="1"/>
    <n v="6.9"/>
    <x v="0"/>
    <s v="Ruidoso"/>
    <s v="No considerar"/>
    <x v="0"/>
  </r>
  <r>
    <n v="54860"/>
    <s v="Great apartment with private bathroom and entrance"/>
    <x v="5810"/>
    <s v="Jenny"/>
    <s v="1645 Park Avenue"/>
    <n v="10035"/>
    <x v="0"/>
    <s v="East Harlem"/>
    <n v="4079958"/>
    <n v="-7394275"/>
    <x v="0"/>
    <x v="6"/>
    <x v="2"/>
    <n v="204"/>
    <d v="2019-06-23T00:00:00"/>
    <n v="1.92"/>
    <n v="1"/>
    <n v="5.6"/>
    <x v="0"/>
    <s v="Ruidoso"/>
    <s v="No considerar"/>
    <x v="0"/>
  </r>
  <r>
    <n v="5794806"/>
    <s v="Brooklyn Soul"/>
    <x v="5811"/>
    <s v="Linda"/>
    <s v="21 East 21st Street"/>
    <n v="11226"/>
    <x v="1"/>
    <s v="Flatbush"/>
    <n v="4065409"/>
    <n v="-7396025"/>
    <x v="0"/>
    <x v="245"/>
    <x v="1"/>
    <n v="11"/>
    <d v="2019-01-04T00:00:00"/>
    <n v="0.22"/>
    <n v="1"/>
    <n v="6.9"/>
    <x v="0"/>
    <s v="Ruidoso"/>
    <s v="No considerar"/>
    <x v="0"/>
  </r>
  <r>
    <n v="5536560"/>
    <s v="Classy neighborhood, close to everything."/>
    <x v="5812"/>
    <s v="Colleen"/>
    <s v="135 West 79th Street"/>
    <n v="10024"/>
    <x v="0"/>
    <s v="Upper West Side"/>
    <n v="4078257"/>
    <n v="-7397681"/>
    <x v="1"/>
    <x v="5"/>
    <x v="12"/>
    <n v="6"/>
    <d v="2017-03-05T00:00:00"/>
    <n v="0.12"/>
    <n v="1"/>
    <n v="5.6"/>
    <x v="0"/>
    <s v="Ruidoso"/>
    <s v="No considerar"/>
    <x v="0"/>
  </r>
  <r>
    <n v="128975"/>
    <s v="City Room - Street View Apt"/>
    <x v="5813"/>
    <s v="Wayne"/>
    <s v="161 West 132nd Street"/>
    <n v="10027"/>
    <x v="0"/>
    <s v="Harlem"/>
    <n v="4081333"/>
    <n v="-7394453"/>
    <x v="1"/>
    <x v="16"/>
    <x v="1"/>
    <n v="116"/>
    <d v="2019-06-13T00:00:00"/>
    <n v="1.18"/>
    <n v="1"/>
    <n v="5.6"/>
    <x v="0"/>
    <s v="Ruidoso"/>
    <s v="No considerar"/>
    <x v="0"/>
  </r>
  <r>
    <n v="60666"/>
    <s v="City Room - Private Luxury Suite"/>
    <x v="5813"/>
    <s v="Wayne"/>
    <s v="125 West 130th Street"/>
    <n v="10027"/>
    <x v="0"/>
    <s v="Harlem"/>
    <n v="408118"/>
    <n v="-7394434"/>
    <x v="0"/>
    <x v="71"/>
    <x v="1"/>
    <n v="189"/>
    <d v="2019-06-11T00:00:00"/>
    <n v="1.82"/>
    <n v="1"/>
    <n v="5.6"/>
    <x v="0"/>
    <s v="Ruidoso"/>
    <s v="No considerar"/>
    <x v="0"/>
  </r>
  <r>
    <n v="56859"/>
    <s v="City Room - Private &amp; Comfy Bedroom"/>
    <x v="5813"/>
    <s v="Wayne"/>
    <s v="152 West 131st Street"/>
    <n v="10027"/>
    <x v="0"/>
    <s v="Harlem"/>
    <n v="4081219"/>
    <n v="-7394499"/>
    <x v="0"/>
    <x v="83"/>
    <x v="1"/>
    <n v="192"/>
    <d v="2019-06-03T00:00:00"/>
    <n v="1.84"/>
    <n v="1"/>
    <n v="5.6"/>
    <x v="0"/>
    <s v="Ruidoso"/>
    <s v="No considerar"/>
    <x v="0"/>
  </r>
  <r>
    <n v="152259"/>
    <s v="City Room - Semi Private Bedroom"/>
    <x v="5813"/>
    <s v="Wayne"/>
    <s v="165 West 129th Street"/>
    <n v="10027"/>
    <x v="0"/>
    <s v="Harlem"/>
    <n v="4081156"/>
    <n v="-7394571"/>
    <x v="0"/>
    <x v="310"/>
    <x v="0"/>
    <n v="119"/>
    <d v="2019-05-28T00:00:00"/>
    <n v="1.22"/>
    <n v="1"/>
    <n v="5.6"/>
    <x v="0"/>
    <s v="Ruidoso"/>
    <s v="No considerar"/>
    <x v="0"/>
  </r>
  <r>
    <n v="54453"/>
    <s v="MIDTOWN WEST - Large alcove studio"/>
    <x v="5814"/>
    <s v="Anka"/>
    <s v="310 West 55th Street"/>
    <n v="10019"/>
    <x v="0"/>
    <s v="Hell's Kitchen"/>
    <n v="4076548"/>
    <n v="-7398474"/>
    <x v="2"/>
    <x v="49"/>
    <x v="13"/>
    <n v="10"/>
    <d v="2014-01-07T00:00:00"/>
    <n v="0.09"/>
    <n v="1"/>
    <n v="5.6"/>
    <x v="0"/>
    <s v="Ruidoso"/>
    <s v="No considerar"/>
    <x v="0"/>
  </r>
  <r>
    <n v="850517"/>
    <s v="3 Bedroom Duplex/ 2 Baths and 2 LR"/>
    <x v="5815"/>
    <s v="Brendan"/>
    <s v="1294 Bushwick Avenue"/>
    <n v="11207"/>
    <x v="1"/>
    <s v="Bushwick"/>
    <n v="4068646"/>
    <n v="-7391313"/>
    <x v="1"/>
    <x v="134"/>
    <x v="0"/>
    <n v="38"/>
    <d v="2019-05-20T00:00:00"/>
    <n v="0.51"/>
    <n v="1"/>
    <n v="6.9"/>
    <x v="0"/>
    <s v="Ruidoso"/>
    <s v="No considerar"/>
    <x v="0"/>
  </r>
  <r>
    <n v="3533180"/>
    <s v="6BDRM*APT TRAIN TO NYC 15 MIN"/>
    <x v="5815"/>
    <s v="Brendan"/>
    <s v="775 Monroe Street"/>
    <n v="11221"/>
    <x v="1"/>
    <s v="Bedford-Stuyvesant"/>
    <n v="4068837"/>
    <n v="-739256"/>
    <x v="1"/>
    <x v="234"/>
    <x v="0"/>
    <n v="49"/>
    <d v="2019-06-12T00:00:00"/>
    <n v="0.96"/>
    <n v="1"/>
    <n v="7"/>
    <x v="0"/>
    <s v="Ruidoso"/>
    <s v="No considerar"/>
    <x v="0"/>
  </r>
  <r>
    <n v="6467509"/>
    <s v="Modern Rustic NYC Chic in the LES"/>
    <x v="5816"/>
    <s v="Matt"/>
    <s v="11 Essex Street"/>
    <n v="10002"/>
    <x v="0"/>
    <s v="Chinatown"/>
    <n v="4071507"/>
    <n v="-7399033"/>
    <x v="1"/>
    <x v="104"/>
    <x v="3"/>
    <n v="27"/>
    <d v="2018-05-18T00:00:00"/>
    <n v="0.57999999999999996"/>
    <n v="1"/>
    <n v="5.6"/>
    <x v="0"/>
    <s v="Ruidoso"/>
    <s v="No considerar"/>
    <x v="0"/>
  </r>
  <r>
    <n v="54466"/>
    <s v="Beautiful Uptown Manhattan apartmnt"/>
    <x v="5817"/>
    <s v="Douglas"/>
    <s v="269 West 113th Street"/>
    <n v="10026"/>
    <x v="0"/>
    <s v="Harlem"/>
    <n v="4080234"/>
    <n v="-7395603"/>
    <x v="0"/>
    <x v="15"/>
    <x v="11"/>
    <n v="0"/>
    <d v="2019-01-28T00:00:00"/>
    <n v="0.02"/>
    <n v="1"/>
    <n v="5.6"/>
    <x v="0"/>
    <s v="Ruidoso"/>
    <s v="No considerar"/>
    <x v="0"/>
  </r>
  <r>
    <n v="837430"/>
    <s v="Ground Floor Studio With Backyard"/>
    <x v="5818"/>
    <s v="Eileen"/>
    <s v="Kenkeleba Sculpture Garden East 3rd Street"/>
    <n v="10009"/>
    <x v="0"/>
    <s v="East Village"/>
    <n v="407225"/>
    <n v="-7398267"/>
    <x v="1"/>
    <x v="58"/>
    <x v="2"/>
    <n v="4"/>
    <d v="2015-01-03T00:00:00"/>
    <n v="0.05"/>
    <n v="1"/>
    <n v="5.6"/>
    <x v="0"/>
    <s v="Ruidoso"/>
    <s v="No considerar"/>
    <x v="0"/>
  </r>
  <r>
    <n v="1144861"/>
    <s v="Stylish Arty Brooklyn Appartment #4"/>
    <x v="5819"/>
    <s v="Lucien"/>
    <s v="59A Wyckoff Street"/>
    <n v="11201"/>
    <x v="1"/>
    <s v="Cobble Hill"/>
    <n v="406866"/>
    <n v="-7399123"/>
    <x v="1"/>
    <x v="98"/>
    <x v="1"/>
    <n v="221"/>
    <d v="2019-07-01T00:00:00"/>
    <n v="3"/>
    <n v="1"/>
    <n v="6.9"/>
    <x v="0"/>
    <s v="Ruidoso"/>
    <s v="No considerar"/>
    <x v="0"/>
  </r>
  <r>
    <n v="6384275"/>
    <s v="GARDEN OASIS CLINTON HILL BROWNSTON"/>
    <x v="5820"/>
    <s v="Emiliano"/>
    <s v="489 Washington Avenue"/>
    <n v="11238"/>
    <x v="1"/>
    <s v="Clinton Hill"/>
    <n v="4068374"/>
    <n v="-7396452"/>
    <x v="1"/>
    <x v="70"/>
    <x v="0"/>
    <n v="97"/>
    <d v="2019-06-17T00:00:00"/>
    <n v="1.95"/>
    <n v="1"/>
    <n v="6.9"/>
    <x v="0"/>
    <s v="Ruidoso"/>
    <s v="No considerar"/>
    <x v="0"/>
  </r>
  <r>
    <n v="103806"/>
    <s v="BOHEMIAN EAST VILLAGE 2 BED HAVEN"/>
    <x v="5821"/>
    <s v="Jason"/>
    <s v="338 East 5th Street"/>
    <n v="10003"/>
    <x v="0"/>
    <s v="East Village"/>
    <n v="4072577"/>
    <n v="-7398745"/>
    <x v="1"/>
    <x v="54"/>
    <x v="2"/>
    <n v="166"/>
    <d v="2019-05-27T00:00:00"/>
    <n v="1.68"/>
    <n v="1"/>
    <n v="5.6"/>
    <x v="0"/>
    <s v="Ruidoso"/>
    <s v="No considerar"/>
    <x v="0"/>
  </r>
  <r>
    <n v="347865"/>
    <s v="ARTY 2 BED EAST VILLAGE GEM"/>
    <x v="5821"/>
    <s v="Jason"/>
    <s v="Umbrella House 21-23"/>
    <n v="10009"/>
    <x v="0"/>
    <s v="East Village"/>
    <n v="4072143"/>
    <n v="-7398117"/>
    <x v="1"/>
    <x v="87"/>
    <x v="0"/>
    <n v="265"/>
    <d v="2019-06-24T00:00:00"/>
    <n v="2.99"/>
    <n v="1"/>
    <n v="5.6"/>
    <x v="0"/>
    <s v="Ruidoso"/>
    <s v="No considerar"/>
    <x v="0"/>
  </r>
  <r>
    <n v="2238300"/>
    <s v="Peaceful home, friendly area!"/>
    <x v="5822"/>
    <s v="Penny"/>
    <s v="480 Harman Street"/>
    <n v="11237"/>
    <x v="1"/>
    <s v="Bushwick"/>
    <n v="4070422"/>
    <n v="-7391405"/>
    <x v="1"/>
    <x v="116"/>
    <x v="2"/>
    <n v="1"/>
    <d v="2018-01-06T00:00:00"/>
    <n v="0.05"/>
    <n v="1"/>
    <n v="6.9"/>
    <x v="0"/>
    <s v="Ruidoso"/>
    <s v="Dentro del presupuesto"/>
    <x v="0"/>
  </r>
  <r>
    <n v="60673"/>
    <s v="Private Room/bath Luxurious Harlem"/>
    <x v="5823"/>
    <s v="Cynthia"/>
    <s v="268 West 134th Street"/>
    <n v="10030"/>
    <x v="0"/>
    <s v="Harlem"/>
    <n v="4081583"/>
    <n v="-7394707"/>
    <x v="0"/>
    <x v="91"/>
    <x v="6"/>
    <n v="1"/>
    <d v="2018-10-07T00:00:00"/>
    <n v="0.11"/>
    <n v="1"/>
    <n v="5.6"/>
    <x v="0"/>
    <s v="Ruidoso"/>
    <s v="No considerar"/>
    <x v="0"/>
  </r>
  <r>
    <n v="5791707"/>
    <s v="#1 LARGE STUDIO NEAR CENTRAL PARK!"/>
    <x v="5824"/>
    <s v="Nina"/>
    <s v="347 East 76th Street"/>
    <n v="10021"/>
    <x v="0"/>
    <s v="Upper East Side"/>
    <n v="4077107"/>
    <n v="-7395517"/>
    <x v="1"/>
    <x v="6"/>
    <x v="11"/>
    <n v="71"/>
    <d v="2019-06-25T00:00:00"/>
    <n v="1.42"/>
    <n v="1"/>
    <n v="5.6"/>
    <x v="0"/>
    <s v="Ruidoso"/>
    <s v="No considerar"/>
    <x v="0"/>
  </r>
  <r>
    <n v="6338068"/>
    <s v="#1 Private room near CENTRAL PARK!"/>
    <x v="5824"/>
    <s v="Nina"/>
    <s v="1461 1st Avenue"/>
    <n v="10021"/>
    <x v="0"/>
    <s v="Upper East Side"/>
    <n v="4077072"/>
    <n v="-7395424"/>
    <x v="0"/>
    <x v="19"/>
    <x v="11"/>
    <n v="14"/>
    <d v="2018-09-23T00:00:00"/>
    <n v="0.28000000000000003"/>
    <n v="1"/>
    <n v="5.6"/>
    <x v="0"/>
    <s v="Ruidoso"/>
    <s v="No considerar"/>
    <x v="0"/>
  </r>
  <r>
    <n v="4968633"/>
    <s v="Private Cozy Bright Brooklyn Studio"/>
    <x v="5825"/>
    <s v="Leecia"/>
    <s v="Fine Fare 476"/>
    <n v="11216"/>
    <x v="1"/>
    <s v="Bedford-Stuyvesant"/>
    <n v="4068045"/>
    <n v="-7393796"/>
    <x v="1"/>
    <x v="45"/>
    <x v="0"/>
    <n v="51"/>
    <d v="2019-07-02T00:00:00"/>
    <n v="1.19"/>
    <n v="1"/>
    <n v="6.9"/>
    <x v="0"/>
    <s v="Ruidoso"/>
    <s v="No considerar"/>
    <x v="0"/>
  </r>
  <r>
    <n v="53196"/>
    <s v="Big Room/Washer-Dryer/Wifi/AC/JMZ"/>
    <x v="5826"/>
    <s v="Charlotte"/>
    <s v="834 Willoughby Avenue"/>
    <n v="11206"/>
    <x v="1"/>
    <s v="Bedford-Stuyvesant"/>
    <n v="4069546"/>
    <n v="-7393503"/>
    <x v="0"/>
    <x v="15"/>
    <x v="6"/>
    <n v="11"/>
    <d v="2017-11-13T00:00:00"/>
    <n v="0.48"/>
    <n v="1"/>
    <n v="6.9"/>
    <x v="0"/>
    <s v="Ruidoso"/>
    <s v="No considerar"/>
    <x v="0"/>
  </r>
  <r>
    <n v="1578103"/>
    <s v="Private room in Harlem gem with fab New Yorkers!"/>
    <x v="5827"/>
    <s v="Steph"/>
    <s v="Adam Clayton Powell Jr. Boulevard &amp; West 116th Street Adam Clayton Powell Jr. Boulevard"/>
    <n v="10039"/>
    <x v="0"/>
    <s v="Harlem"/>
    <n v="4080355"/>
    <n v="-7395227"/>
    <x v="0"/>
    <x v="34"/>
    <x v="6"/>
    <n v="30"/>
    <d v="2019-06-29T00:00:00"/>
    <n v="2.61"/>
    <n v="1"/>
    <n v="5.6"/>
    <x v="0"/>
    <s v="Ruidoso"/>
    <s v="No considerar"/>
    <x v="0"/>
  </r>
  <r>
    <n v="1147524"/>
    <s v="3br family-friendly Astoria house"/>
    <x v="5828"/>
    <s v="Litza"/>
    <s v="20-52 35th Street"/>
    <n v="11105"/>
    <x v="2"/>
    <s v="Ditmars Steinway"/>
    <n v="4077755"/>
    <n v="-7390599"/>
    <x v="1"/>
    <x v="91"/>
    <x v="7"/>
    <n v="2"/>
    <d v="2014-07-12T00:00:00"/>
    <n v="0.03"/>
    <n v="5"/>
    <n v="6.24"/>
    <x v="0"/>
    <s v="Ruidoso"/>
    <s v="No considerar"/>
    <x v="0"/>
  </r>
  <r>
    <n v="163627"/>
    <s v="Blue Room in Awesome Artist's Apartment!"/>
    <x v="5829"/>
    <s v="Jsun"/>
    <s v="The Gretsh Building Broadway"/>
    <n v="11207"/>
    <x v="1"/>
    <s v="Williamsburg"/>
    <n v="4071023"/>
    <n v="-7396665"/>
    <x v="0"/>
    <x v="14"/>
    <x v="0"/>
    <n v="205"/>
    <d v="2017-12-31T00:00:00"/>
    <n v="2.31"/>
    <n v="1"/>
    <n v="6.9"/>
    <x v="0"/>
    <s v="Ruidoso"/>
    <s v="No considerar"/>
    <x v="0"/>
  </r>
  <r>
    <n v="404502"/>
    <s v="ARTIST LOFT+OFFICE in PRIME WILLIAMSBURG!"/>
    <x v="5829"/>
    <s v="Jsun"/>
    <s v="424 Bedford Avenue"/>
    <n v="11249"/>
    <x v="1"/>
    <s v="Williamsburg"/>
    <n v="407093"/>
    <n v="-7396484"/>
    <x v="0"/>
    <x v="320"/>
    <x v="0"/>
    <n v="269"/>
    <d v="2019-06-05T00:00:00"/>
    <n v="3.09"/>
    <n v="1"/>
    <n v="6.9"/>
    <x v="0"/>
    <s v="Ruidoso"/>
    <s v="No considerar"/>
    <x v="0"/>
  </r>
  <r>
    <n v="447840"/>
    <s v="Private Artistâ€™s Apt/ Amazing Location!"/>
    <x v="5829"/>
    <s v="Jsun"/>
    <s v="Williamsburg Bridge Bike Path Manhattan Community Board 3"/>
    <n v="11249"/>
    <x v="1"/>
    <s v="Williamsburg"/>
    <n v="4071164"/>
    <n v="-73965"/>
    <x v="1"/>
    <x v="110"/>
    <x v="6"/>
    <n v="5"/>
    <d v="2016-01-09T00:00:00"/>
    <n v="0.06"/>
    <n v="1"/>
    <n v="6.9"/>
    <x v="0"/>
    <s v="Ruidoso"/>
    <s v="No considerar"/>
    <x v="0"/>
  </r>
  <r>
    <n v="3191450"/>
    <s v="Cozy Bedroom by Prospect Park BKLYN"/>
    <x v="5830"/>
    <s v="Thomas"/>
    <s v="1920 Church Avenue"/>
    <n v="11226"/>
    <x v="1"/>
    <s v="Flatbush"/>
    <n v="4064996"/>
    <n v="-739615"/>
    <x v="0"/>
    <x v="86"/>
    <x v="0"/>
    <n v="4"/>
    <d v="2015-07-23T00:00:00"/>
    <n v="7.0000000000000007E-2"/>
    <n v="1"/>
    <n v="6.9"/>
    <x v="0"/>
    <s v="Ruidoso"/>
    <s v="No considerar"/>
    <x v="0"/>
  </r>
  <r>
    <n v="6326681"/>
    <s v="Cozy apt convenient to everything!"/>
    <x v="5831"/>
    <s v="Ruby"/>
    <s v="317 Bowery"/>
    <n v="10003"/>
    <x v="0"/>
    <s v="East Village"/>
    <n v="4072526"/>
    <n v="-7399201"/>
    <x v="1"/>
    <x v="115"/>
    <x v="0"/>
    <n v="10"/>
    <d v="2018-12-30T00:00:00"/>
    <n v="0.21"/>
    <n v="1"/>
    <n v="5.6"/>
    <x v="0"/>
    <s v="Ruidoso"/>
    <s v="No considerar"/>
    <x v="0"/>
  </r>
  <r>
    <n v="6639120"/>
    <s v="King Bed in Trendy Lower East Side"/>
    <x v="5832"/>
    <s v="Ariel"/>
    <s v="140 Eldridge Street"/>
    <n v="10002"/>
    <x v="0"/>
    <s v="Lower East Side"/>
    <n v="407192"/>
    <n v="-7399139"/>
    <x v="0"/>
    <x v="48"/>
    <x v="1"/>
    <n v="221"/>
    <d v="2019-06-18T00:00:00"/>
    <n v="4.59"/>
    <n v="1"/>
    <n v="5.6"/>
    <x v="0"/>
    <s v="Ruidoso"/>
    <s v="No considerar"/>
    <x v="0"/>
  </r>
  <r>
    <n v="68403"/>
    <s v="The Cozy Brownstone Inn (discount)!"/>
    <x v="5833"/>
    <s v="Naimah"/>
    <s v="570 Decatur Street"/>
    <n v="11233"/>
    <x v="1"/>
    <s v="Bedford-Stuyvesant"/>
    <n v="40683"/>
    <n v="-7391981"/>
    <x v="1"/>
    <x v="8"/>
    <x v="0"/>
    <n v="127"/>
    <d v="2019-06-24T00:00:00"/>
    <n v="1.25"/>
    <n v="1"/>
    <n v="6.9"/>
    <x v="0"/>
    <s v="Ruidoso"/>
    <s v="No considerar"/>
    <x v="0"/>
  </r>
  <r>
    <n v="279969"/>
    <s v="Cozy Brownstone Inn I(studio)"/>
    <x v="5833"/>
    <s v="Naimah"/>
    <s v="429 Bainbridge Street"/>
    <n v="11233"/>
    <x v="1"/>
    <s v="Bedford-Stuyvesant"/>
    <n v="4068255"/>
    <n v="-7391957"/>
    <x v="1"/>
    <x v="6"/>
    <x v="0"/>
    <n v="63"/>
    <d v="2019-06-18T00:00:00"/>
    <n v="0.72"/>
    <n v="1"/>
    <n v="6.9"/>
    <x v="0"/>
    <s v="Ruidoso"/>
    <s v="No considerar"/>
    <x v="0"/>
  </r>
  <r>
    <n v="53137"/>
    <s v="Quiet, sunny Midtown Manhattan apt."/>
    <x v="5834"/>
    <s v="Marlaine"/>
    <s v="456 West 47th Street"/>
    <n v="10036"/>
    <x v="0"/>
    <s v="Hell's Kitchen"/>
    <n v="4076244"/>
    <n v="-7399271"/>
    <x v="1"/>
    <x v="63"/>
    <x v="2"/>
    <n v="10"/>
    <d v="2019-07-01T00:00:00"/>
    <n v="1.01"/>
    <n v="1"/>
    <n v="5.6"/>
    <x v="0"/>
    <s v="Ruidoso"/>
    <s v="No considerar"/>
    <x v="0"/>
  </r>
  <r>
    <n v="57468"/>
    <s v="Modern, Large East Village Loft"/>
    <x v="5835"/>
    <s v="Ori"/>
    <s v="48 Saint Mark's Place"/>
    <n v="10003"/>
    <x v="0"/>
    <s v="East Village"/>
    <n v="4072821"/>
    <n v="-7398701"/>
    <x v="1"/>
    <x v="87"/>
    <x v="0"/>
    <n v="205"/>
    <d v="2019-06-23T00:00:00"/>
    <n v="1.96"/>
    <n v="1"/>
    <n v="5.6"/>
    <x v="0"/>
    <s v="Ruidoso"/>
    <s v="No considerar"/>
    <x v="0"/>
  </r>
  <r>
    <n v="1037016"/>
    <s v="Quiet central Williamsburg Loft room"/>
    <x v="5836"/>
    <s v="Alexander"/>
    <s v="Metropolitan Avenue Brooklyn"/>
    <n v="11211"/>
    <x v="1"/>
    <s v="Williamsburg"/>
    <n v="40718"/>
    <n v="-7396603"/>
    <x v="0"/>
    <x v="11"/>
    <x v="2"/>
    <n v="8"/>
    <d v="2017-05-31T00:00:00"/>
    <n v="0.11"/>
    <n v="1"/>
    <n v="6.9"/>
    <x v="0"/>
    <s v="Ruidoso"/>
    <s v="No considerar"/>
    <x v="0"/>
  </r>
  <r>
    <n v="51572"/>
    <s v="Prime Location in Manhattan"/>
    <x v="5837"/>
    <s v="Lee"/>
    <s v="Penn South Building 8 345-355"/>
    <n v="10001"/>
    <x v="0"/>
    <s v="Chelsea"/>
    <n v="4074859"/>
    <n v="-7399671"/>
    <x v="0"/>
    <x v="320"/>
    <x v="1"/>
    <n v="375"/>
    <d v="2019-06-18T00:00:00"/>
    <n v="3.52"/>
    <n v="1"/>
    <n v="5.6"/>
    <x v="0"/>
    <s v="Ruidoso"/>
    <s v="No considerar"/>
    <x v="0"/>
  </r>
  <r>
    <n v="4916150"/>
    <s v="Great location in South Manhattan"/>
    <x v="5838"/>
    <s v="Justin"/>
    <s v="261 Water Street"/>
    <n v="10038"/>
    <x v="0"/>
    <s v="Financial District"/>
    <n v="407082"/>
    <n v="-7400139"/>
    <x v="0"/>
    <x v="4"/>
    <x v="1"/>
    <n v="1"/>
    <d v="2015-02-20T00:00:00"/>
    <n v="0.02"/>
    <n v="1"/>
    <n v="5.6"/>
    <x v="0"/>
    <s v="Ruidoso"/>
    <s v="No considerar"/>
    <x v="0"/>
  </r>
  <r>
    <n v="51485"/>
    <s v="Lower East Side $57~/night"/>
    <x v="5839"/>
    <s v="Erina"/>
    <s v="Avalon Chrystie Place Chrystie Street"/>
    <n v="10002"/>
    <x v="0"/>
    <s v="Lower East Side"/>
    <n v="4072319"/>
    <n v="-7399201"/>
    <x v="0"/>
    <x v="95"/>
    <x v="1"/>
    <n v="285"/>
    <d v="2019-06-22T00:00:00"/>
    <n v="2.69"/>
    <n v="1"/>
    <n v="5.6"/>
    <x v="0"/>
    <s v="Ruidoso"/>
    <s v="No considerar"/>
    <x v="0"/>
  </r>
  <r>
    <n v="51438"/>
    <s v="1 Bedroom in 2 Bdrm Apt- Upper East"/>
    <x v="5840"/>
    <s v="Jessica"/>
    <s v="1533 1st Avenue"/>
    <n v="10075"/>
    <x v="0"/>
    <s v="Upper East Side"/>
    <n v="4077333"/>
    <n v="-7395199"/>
    <x v="0"/>
    <x v="58"/>
    <x v="12"/>
    <n v="0"/>
    <d v="2016-07-05T00:00:00"/>
    <n v="0.08"/>
    <n v="1"/>
    <n v="5.6"/>
    <x v="0"/>
    <s v="Ruidoso"/>
    <s v="No considerar"/>
    <x v="0"/>
  </r>
  <r>
    <n v="2088389"/>
    <s v="Entire Sun Drenched Apartment in Clinton Hill"/>
    <x v="5841"/>
    <s v="Mariya"/>
    <s v="451 Clinton Avenue"/>
    <n v="11238"/>
    <x v="1"/>
    <s v="Clinton Hill"/>
    <n v="4068476"/>
    <n v="-7396672"/>
    <x v="1"/>
    <x v="19"/>
    <x v="11"/>
    <n v="17"/>
    <d v="2017-08-30T00:00:00"/>
    <n v="0.25"/>
    <n v="1"/>
    <n v="6.9"/>
    <x v="0"/>
    <s v="Ruidoso"/>
    <s v="No considerar"/>
    <x v="0"/>
  </r>
  <r>
    <n v="6269808"/>
    <s v="Bright 3 bd/ 2 bath on the park."/>
    <x v="5842"/>
    <s v="Mac"/>
    <s v="811 Greenwood Avenue"/>
    <n v="11218"/>
    <x v="1"/>
    <s v="Windsor Terrace"/>
    <n v="4065246"/>
    <n v="-7397369"/>
    <x v="1"/>
    <x v="5"/>
    <x v="13"/>
    <n v="0"/>
    <d v="2015-11-25T00:00:00"/>
    <n v="0.09"/>
    <n v="1"/>
    <n v="6.9"/>
    <x v="0"/>
    <s v="Ruidoso"/>
    <s v="No considerar"/>
    <x v="0"/>
  </r>
  <r>
    <n v="6780285"/>
    <s v="Beautiful Williamsburg townhouse on a park."/>
    <x v="5843"/>
    <s v="Gabrielle &amp; Malcolm"/>
    <s v="81 Olive Street"/>
    <n v="11211"/>
    <x v="1"/>
    <s v="Williamsburg"/>
    <n v="407154"/>
    <n v="-7393866"/>
    <x v="1"/>
    <x v="154"/>
    <x v="11"/>
    <n v="6"/>
    <d v="2018-04-19T00:00:00"/>
    <n v="0.13"/>
    <n v="1"/>
    <n v="6.9"/>
    <x v="0"/>
    <s v="Ruidoso"/>
    <s v="No considerar"/>
    <x v="0"/>
  </r>
  <r>
    <n v="1516120"/>
    <s v="Art Dealer's One of a Kind Williamsburg Aptartment"/>
    <x v="5844"/>
    <s v="Angelo"/>
    <s v="377 Hooper Street"/>
    <n v="11211"/>
    <x v="1"/>
    <s v="Williamsburg"/>
    <s v="40.71"/>
    <n v="-739523"/>
    <x v="1"/>
    <x v="47"/>
    <x v="3"/>
    <n v="10"/>
    <d v="2018-10-06T00:00:00"/>
    <n v="0.14000000000000001"/>
    <n v="1"/>
    <n v="6.9"/>
    <x v="0"/>
    <s v="Ruidoso"/>
    <s v="No considerar"/>
    <x v="0"/>
  </r>
  <r>
    <n v="998887"/>
    <s v="Sunny studio apt in heart of SoHo"/>
    <x v="5845"/>
    <s v="Mischa"/>
    <s v="110 Sullivan Street"/>
    <n v="10012"/>
    <x v="0"/>
    <s v="SoHo"/>
    <n v="4072602"/>
    <n v="-7400318"/>
    <x v="1"/>
    <x v="58"/>
    <x v="16"/>
    <n v="33"/>
    <d v="2019-06-02T00:00:00"/>
    <n v="0.43"/>
    <n v="1"/>
    <n v="5.6"/>
    <x v="0"/>
    <s v="Ruidoso"/>
    <s v="No considerar"/>
    <x v="0"/>
  </r>
  <r>
    <n v="1782079"/>
    <s v="LOFT Private Room - MOVIE THEATER/GYM/LAUNDRY/ROOF"/>
    <x v="5846"/>
    <s v="Adriana"/>
    <s v="Urban Classics Auto Repair 56"/>
    <n v="11205"/>
    <x v="1"/>
    <s v="Bedford-Stuyvesant"/>
    <n v="4069009"/>
    <n v="-7395314"/>
    <x v="0"/>
    <x v="59"/>
    <x v="10"/>
    <n v="20"/>
    <d v="2019-05-20T00:00:00"/>
    <n v="0.28999999999999998"/>
    <n v="1"/>
    <n v="6.9"/>
    <x v="0"/>
    <s v="Ruidoso"/>
    <s v="No considerar"/>
    <x v="0"/>
  </r>
  <r>
    <n v="48719"/>
    <s v="Designer 1 BR Duplex w/ Terrace- Spectacular Views"/>
    <x v="5847"/>
    <s v="Shane"/>
    <s v="108 Delancey Street"/>
    <n v="10002"/>
    <x v="0"/>
    <s v="Lower East Side"/>
    <n v="4071882"/>
    <n v="-7398852"/>
    <x v="1"/>
    <x v="110"/>
    <x v="6"/>
    <n v="109"/>
    <d v="2019-06-15T00:00:00"/>
    <n v="1.04"/>
    <n v="1"/>
    <n v="5.6"/>
    <x v="0"/>
    <s v="Ruidoso"/>
    <s v="No considerar"/>
    <x v="0"/>
  </r>
  <r>
    <n v="47926"/>
    <s v="LUX APT IN TIMES SQUARE NEW BUILDING"/>
    <x v="5848"/>
    <s v="Claudia"/>
    <s v="614 11th Avenue"/>
    <n v="10036"/>
    <x v="0"/>
    <s v="Hell's Kitchen"/>
    <n v="4076307"/>
    <n v="-7399665"/>
    <x v="1"/>
    <x v="31"/>
    <x v="1"/>
    <n v="41"/>
    <d v="2019-06-26T00:00:00"/>
    <n v="0.38"/>
    <n v="1"/>
    <n v="5.6"/>
    <x v="0"/>
    <s v="Ruidoso"/>
    <s v="No considerar"/>
    <x v="0"/>
  </r>
  <r>
    <n v="1030392"/>
    <s v="BIG, COMFY, 4BR DUPLEX, GARDEN APT, Williamsburg"/>
    <x v="5849"/>
    <s v="M"/>
    <s v="690 Grand Street"/>
    <n v="11206"/>
    <x v="1"/>
    <s v="Williamsburg"/>
    <n v="4071132"/>
    <n v="-7394493"/>
    <x v="1"/>
    <x v="134"/>
    <x v="6"/>
    <n v="39"/>
    <d v="2019-06-05T00:00:00"/>
    <n v="0.57999999999999996"/>
    <n v="1"/>
    <n v="6.9"/>
    <x v="0"/>
    <s v="Ruidoso"/>
    <s v="No considerar"/>
    <x v="0"/>
  </r>
  <r>
    <n v="718761"/>
    <s v="2 private BRs, private bath - Like your OWN APT"/>
    <x v="5849"/>
    <s v="M"/>
    <s v="Brooklyn Latin School 223"/>
    <n v="11206"/>
    <x v="1"/>
    <s v="Williamsburg"/>
    <n v="4070985"/>
    <n v="-739452"/>
    <x v="0"/>
    <x v="124"/>
    <x v="6"/>
    <n v="8"/>
    <d v="2019-03-09T00:00:00"/>
    <n v="0.11"/>
    <n v="1"/>
    <n v="6.9"/>
    <x v="0"/>
    <s v="Ruidoso"/>
    <s v="No considerar"/>
    <x v="0"/>
  </r>
  <r>
    <n v="972426"/>
    <s v="BIG, COMFY, PRIV. room, Big apt, yard, Will-B dplx"/>
    <x v="5849"/>
    <s v="M"/>
    <s v="686 Grand Street"/>
    <n v="11206"/>
    <x v="1"/>
    <s v="Williamsburg"/>
    <n v="4071149"/>
    <n v="-7394504"/>
    <x v="0"/>
    <x v="97"/>
    <x v="6"/>
    <n v="7"/>
    <d v="2018-12-21T00:00:00"/>
    <n v="0.09"/>
    <n v="1"/>
    <n v="6.9"/>
    <x v="0"/>
    <s v="Ruidoso"/>
    <s v="No considerar"/>
    <x v="0"/>
  </r>
  <r>
    <n v="151478"/>
    <s v="BIG, COMFY , PRIV. ROOM, BIG APT, YARD, GREAT LOC."/>
    <x v="5849"/>
    <s v="M"/>
    <s v="123 Ten Eyck Walk"/>
    <n v="11206"/>
    <x v="1"/>
    <s v="Williamsburg"/>
    <n v="407102"/>
    <n v="-7394495"/>
    <x v="0"/>
    <x v="97"/>
    <x v="6"/>
    <n v="8"/>
    <d v="2018-12-11T00:00:00"/>
    <n v="0.09"/>
    <n v="1"/>
    <n v="6.9"/>
    <x v="0"/>
    <s v="Ruidoso"/>
    <s v="No considerar"/>
    <x v="0"/>
  </r>
  <r>
    <n v="1725295"/>
    <s v="Midtwn E BEST LOCATION Priv Twin Rm 1 Loving Cat"/>
    <x v="5850"/>
    <s v="Lynn"/>
    <s v="138 East 36th Street"/>
    <n v="10016"/>
    <x v="0"/>
    <s v="Murray Hill"/>
    <n v="407474"/>
    <n v="-7397847"/>
    <x v="0"/>
    <x v="12"/>
    <x v="1"/>
    <n v="135"/>
    <d v="2018-12-12T00:00:00"/>
    <n v="1.93"/>
    <n v="1"/>
    <n v="5.6"/>
    <x v="0"/>
    <s v="Ruidoso"/>
    <s v="No considerar"/>
    <x v="0"/>
  </r>
  <r>
    <n v="5148878"/>
    <s v="GORGEOUS 2 BD PENTH., 500SF TERRACE"/>
    <x v="5851"/>
    <s v="Dirk"/>
    <s v="65 South 6th Street"/>
    <n v="11249"/>
    <x v="1"/>
    <s v="Williamsburg"/>
    <n v="4071135"/>
    <n v="-7396596"/>
    <x v="1"/>
    <x v="0"/>
    <x v="6"/>
    <n v="5"/>
    <d v="2018-01-01T00:00:00"/>
    <n v="0.12"/>
    <n v="1"/>
    <n v="6.9"/>
    <x v="0"/>
    <s v="Ruidoso"/>
    <s v="No considerar"/>
    <x v="0"/>
  </r>
  <r>
    <n v="1001447"/>
    <s v="Comfy twin bed/Cosy apartment/East Harlem / Subway"/>
    <x v="5852"/>
    <s v="Pete &amp; Marcos"/>
    <s v="El Museo Del Barrio 1230"/>
    <n v="10029"/>
    <x v="0"/>
    <s v="East Harlem"/>
    <n v="4079307"/>
    <n v="-7395138"/>
    <x v="2"/>
    <x v="56"/>
    <x v="6"/>
    <n v="117"/>
    <d v="2019-06-24T00:00:00"/>
    <n v="1.53"/>
    <n v="1"/>
    <n v="5.6"/>
    <x v="0"/>
    <s v="Ruidoso"/>
    <s v="No considerar"/>
    <x v="0"/>
  </r>
  <r>
    <n v="47362"/>
    <s v="LARGE, COMFY 1BDR W/CHARACTER!!!"/>
    <x v="5853"/>
    <s v="Robert"/>
    <s v="251 Macon Street"/>
    <n v="11216"/>
    <x v="1"/>
    <s v="Bedford-Stuyvesant"/>
    <n v="4068237"/>
    <n v="-739415"/>
    <x v="1"/>
    <x v="91"/>
    <x v="26"/>
    <n v="30"/>
    <d v="2012-09-03T00:00:00"/>
    <n v="0.28999999999999998"/>
    <n v="1"/>
    <n v="6.9"/>
    <x v="0"/>
    <s v="Ruidoso"/>
    <s v="No considerar"/>
    <x v="0"/>
  </r>
  <r>
    <n v="1448703"/>
    <s v="Beautiful 1 Bedroom in Nolita/Soho "/>
    <x v="5854"/>
    <s v="Jessica"/>
    <s v="220 Bowery"/>
    <n v="10012"/>
    <x v="0"/>
    <s v="Nolita"/>
    <n v="4072193"/>
    <n v="-7399379"/>
    <x v="1"/>
    <x v="359"/>
    <x v="1"/>
    <n v="2"/>
    <d v="2013-09-28T00:00:00"/>
    <n v="0.03"/>
    <n v="10"/>
    <n v="7"/>
    <x v="0"/>
    <s v="Ruidoso"/>
    <s v="No considerar"/>
    <x v="0"/>
  </r>
  <r>
    <n v="855549"/>
    <s v="Have the 1st floor of a two floor duplex,"/>
    <x v="5855"/>
    <s v="Robert"/>
    <s v="Iroquois West 94th Street"/>
    <n v="10025"/>
    <x v="0"/>
    <s v="Upper West Side"/>
    <n v="4079279"/>
    <n v="-7397131"/>
    <x v="0"/>
    <x v="57"/>
    <x v="1"/>
    <n v="100"/>
    <d v="2019-07-05T00:00:00"/>
    <n v="1.41"/>
    <n v="1"/>
    <n v="5.6"/>
    <x v="0"/>
    <s v="Ruidoso"/>
    <s v="No considerar"/>
    <x v="0"/>
  </r>
  <r>
    <n v="47199"/>
    <s v="NEW YORK CITY, 1 BDRM.(NEAR CENTRAL PARK &amp; METRO)"/>
    <x v="5856"/>
    <s v="Teresa"/>
    <s v="490 East 74th Street"/>
    <n v="10021"/>
    <x v="0"/>
    <s v="Upper East Side"/>
    <n v="4076834"/>
    <n v="-7395334"/>
    <x v="0"/>
    <x v="3"/>
    <x v="0"/>
    <n v="199"/>
    <d v="2019-06-24T00:00:00"/>
    <n v="1.85"/>
    <n v="1"/>
    <n v="5.6"/>
    <x v="0"/>
    <s v="Ruidoso"/>
    <s v="No considerar"/>
    <x v="0"/>
  </r>
  <r>
    <n v="74073"/>
    <s v="Food &amp; Music Dream Apartment in Williamsburg"/>
    <x v="5857"/>
    <s v="Daniel"/>
    <s v="193 Broadway"/>
    <n v="11211"/>
    <x v="1"/>
    <s v="Williamsburg"/>
    <n v="4071015"/>
    <n v="-7396101"/>
    <x v="1"/>
    <x v="63"/>
    <x v="3"/>
    <n v="59"/>
    <d v="2019-06-23T00:00:00"/>
    <n v="0.6"/>
    <n v="1"/>
    <n v="6.9"/>
    <x v="0"/>
    <s v="Ruidoso"/>
    <s v="No considerar"/>
    <x v="0"/>
  </r>
  <r>
    <n v="46911"/>
    <s v="Large Room in private Brownstone in Park Slope"/>
    <x v="5858"/>
    <s v="Kathleen R."/>
    <s v="119 Prospect Place"/>
    <n v="11217"/>
    <x v="1"/>
    <s v="Prospect Heights"/>
    <n v="4067868"/>
    <n v="-7397307"/>
    <x v="0"/>
    <x v="61"/>
    <x v="0"/>
    <n v="51"/>
    <d v="2019-06-24T00:00:00"/>
    <n v="0.48"/>
    <n v="1"/>
    <n v="6.9"/>
    <x v="0"/>
    <s v="Ruidoso"/>
    <s v="No considerar"/>
    <x v="0"/>
  </r>
  <r>
    <n v="54508"/>
    <s v="Sml Rm in pr Brst  Park Sl great for Med/students"/>
    <x v="5858"/>
    <s v="Kathleen R."/>
    <s v="129 Prospect Place"/>
    <n v="11217"/>
    <x v="1"/>
    <s v="Prospect Heights"/>
    <n v="406787"/>
    <n v="-7397262"/>
    <x v="0"/>
    <x v="6"/>
    <x v="6"/>
    <n v="226"/>
    <d v="2019-06-06T00:00:00"/>
    <n v="2.12"/>
    <n v="1"/>
    <n v="6.9"/>
    <x v="0"/>
    <s v="Ruidoso"/>
    <s v="No considerar"/>
    <x v="0"/>
  </r>
  <r>
    <n v="227715"/>
    <s v="ROOM WITH KITCHENETTE #2"/>
    <x v="5859"/>
    <s v="Marylyn"/>
    <s v="1243 Atlantic Avenue"/>
    <n v="11216"/>
    <x v="1"/>
    <s v="Bedford-Stuyvesant"/>
    <n v="4067855"/>
    <n v="-7394949"/>
    <x v="1"/>
    <x v="15"/>
    <x v="0"/>
    <n v="234"/>
    <d v="2019-06-30T00:00:00"/>
    <n v="2.4700000000000002"/>
    <n v="1"/>
    <n v="6.9"/>
    <x v="0"/>
    <s v="Ruidoso"/>
    <s v="No considerar"/>
    <x v="0"/>
  </r>
  <r>
    <n v="89621"/>
    <s v="WONDERFUL, COMFORTABLE STUDIO"/>
    <x v="5859"/>
    <s v="Marylyn"/>
    <s v="1303 Fulton Street"/>
    <n v="11216"/>
    <x v="1"/>
    <s v="Bedford-Stuyvesant"/>
    <n v="4068048"/>
    <n v="-7394911"/>
    <x v="1"/>
    <x v="11"/>
    <x v="0"/>
    <n v="218"/>
    <d v="2019-06-28T00:00:00"/>
    <n v="2.2599999999999998"/>
    <n v="1"/>
    <n v="6.9"/>
    <x v="0"/>
    <s v="Ruidoso"/>
    <s v="No considerar"/>
    <x v="0"/>
  </r>
  <r>
    <n v="116940"/>
    <s v="ROOM WITH A  KITCHENETTE"/>
    <x v="5859"/>
    <s v="Marylyn"/>
    <s v="1209 Dean Street"/>
    <n v="11216"/>
    <x v="1"/>
    <s v="Crown Heights"/>
    <n v="4067705"/>
    <n v="-7394925"/>
    <x v="1"/>
    <x v="15"/>
    <x v="0"/>
    <n v="225"/>
    <d v="2019-06-24T00:00:00"/>
    <n v="2.27"/>
    <n v="1"/>
    <n v="6.9"/>
    <x v="0"/>
    <s v="Ruidoso"/>
    <s v="No considerar"/>
    <x v="0"/>
  </r>
  <r>
    <n v="46723"/>
    <s v="SAFE  AND BEAUTIFUL ACCOMODATION"/>
    <x v="5859"/>
    <s v="Marylyn"/>
    <s v="1330 Fulton Street"/>
    <n v="11216"/>
    <x v="1"/>
    <s v="Bedford-Stuyvesant"/>
    <n v="4067992"/>
    <n v="-739475"/>
    <x v="0"/>
    <x v="11"/>
    <x v="0"/>
    <n v="126"/>
    <d v="2019-05-19T00:00:00"/>
    <n v="1.17"/>
    <n v="1"/>
    <n v="6.9"/>
    <x v="0"/>
    <s v="Ruidoso"/>
    <s v="No considerar"/>
    <x v="0"/>
  </r>
  <r>
    <n v="4271059"/>
    <s v="Huge 2.5 bdrm in North Brooklyn!"/>
    <x v="5860"/>
    <s v="Maria"/>
    <s v="167 Eagle Street"/>
    <n v="11222"/>
    <x v="1"/>
    <s v="Greenpoint"/>
    <n v="4073527"/>
    <n v="-7395398"/>
    <x v="1"/>
    <x v="8"/>
    <x v="6"/>
    <n v="7"/>
    <d v="2016-08-16T00:00:00"/>
    <n v="0.13"/>
    <n v="1"/>
    <n v="6.9"/>
    <x v="0"/>
    <s v="Ruidoso"/>
    <s v="No considerar"/>
    <x v="0"/>
  </r>
  <r>
    <n v="4365833"/>
    <s v="Lux Baby Friendly Apt, Williamsburg, Brooklyn"/>
    <x v="5861"/>
    <s v="Mauricio"/>
    <s v="28 Roebling Street"/>
    <n v="11211"/>
    <x v="1"/>
    <s v="Williamsburg"/>
    <n v="4071759"/>
    <n v="-7395407"/>
    <x v="1"/>
    <x v="5"/>
    <x v="2"/>
    <n v="7"/>
    <d v="2019-02-18T00:00:00"/>
    <n v="0.12"/>
    <n v="1"/>
    <n v="6.9"/>
    <x v="0"/>
    <s v="Ruidoso"/>
    <s v="No considerar"/>
    <x v="0"/>
  </r>
  <r>
    <n v="4767549"/>
    <s v="Charming Apartment Up in the Trees"/>
    <x v="5862"/>
    <s v="Martin &amp; Julia"/>
    <s v="Saint Paul's Episcopal Church of Brooklyn Carroll Street"/>
    <n v="11231"/>
    <x v="1"/>
    <s v="Carroll Gardens"/>
    <n v="4068171"/>
    <n v="-7399765"/>
    <x v="1"/>
    <x v="5"/>
    <x v="2"/>
    <n v="1"/>
    <d v="2016-09-06T00:00:00"/>
    <n v="0.03"/>
    <n v="1"/>
    <n v="6.9"/>
    <x v="0"/>
    <s v="Ruidoso"/>
    <s v="No considerar"/>
    <x v="0"/>
  </r>
  <r>
    <n v="45940"/>
    <s v="Bright Spacious Luxury Condo"/>
    <x v="5863"/>
    <s v="Miyoung"/>
    <s v="Williamsburg Northside Preschool 152"/>
    <n v="11211"/>
    <x v="1"/>
    <s v="Williamsburg"/>
    <n v="4071627"/>
    <n v="-739587"/>
    <x v="1"/>
    <x v="17"/>
    <x v="3"/>
    <n v="33"/>
    <d v="2019-04-08T00:00:00"/>
    <n v="0.57999999999999996"/>
    <n v="1"/>
    <n v="6.9"/>
    <x v="0"/>
    <s v="Ruidoso"/>
    <s v="No considerar"/>
    <x v="0"/>
  </r>
  <r>
    <n v="53470"/>
    <s v="Clean and convenient 2BR apartment"/>
    <x v="5864"/>
    <s v="Mark"/>
    <s v="60-26 69th Avenue"/>
    <n v="11385"/>
    <x v="2"/>
    <s v="Ridgewood"/>
    <n v="4070234"/>
    <n v="-7389816"/>
    <x v="0"/>
    <x v="48"/>
    <x v="7"/>
    <n v="6"/>
    <d v="2015-10-08T00:00:00"/>
    <n v="0.06"/>
    <n v="5"/>
    <n v="6.24"/>
    <x v="0"/>
    <s v="Ruidoso"/>
    <s v="No considerar"/>
    <x v="0"/>
  </r>
  <r>
    <n v="349841"/>
    <s v="Williamsburg Loft: Amazing Sublet"/>
    <x v="5865"/>
    <s v="Nom"/>
    <s v="80 Metropolitan Avenue"/>
    <n v="11249"/>
    <x v="1"/>
    <s v="Williamsburg"/>
    <n v="4071682"/>
    <n v="-7396369"/>
    <x v="0"/>
    <x v="23"/>
    <x v="2"/>
    <n v="0"/>
    <d v="2019-06-15T00:00:00"/>
    <n v="1.87"/>
    <n v="1"/>
    <n v="6.9"/>
    <x v="0"/>
    <s v="Ruidoso"/>
    <s v="No considerar"/>
    <x v="0"/>
  </r>
  <r>
    <n v="5522518"/>
    <s v="Cozy &amp; Bright West Village 1BR Apt!"/>
    <x v="5866"/>
    <s v="Meggie"/>
    <s v="32 Jones Street"/>
    <n v="10014"/>
    <x v="0"/>
    <s v="West Village"/>
    <n v="4073174"/>
    <n v="-7400309"/>
    <x v="1"/>
    <x v="100"/>
    <x v="0"/>
    <n v="13"/>
    <d v="2016-05-06T00:00:00"/>
    <n v="0.25"/>
    <n v="1"/>
    <n v="5.6"/>
    <x v="0"/>
    <s v="Ruidoso"/>
    <s v="No considerar"/>
    <x v="0"/>
  </r>
  <r>
    <n v="436824"/>
    <s v="Room in Harlem"/>
    <x v="5867"/>
    <s v="Laetitia"/>
    <s v="451 West 149th Street"/>
    <n v="10031"/>
    <x v="0"/>
    <s v="Harlem"/>
    <n v="4082726"/>
    <n v="-739444"/>
    <x v="0"/>
    <x v="100"/>
    <x v="1"/>
    <n v="17"/>
    <d v="2019-04-27T00:00:00"/>
    <n v="0.31"/>
    <n v="1"/>
    <n v="5.6"/>
    <x v="0"/>
    <s v="Ruidoso"/>
    <s v="No considerar"/>
    <x v="0"/>
  </r>
  <r>
    <n v="57297"/>
    <s v="Clean &amp; bright 1BR in Cobble Hill, GREAT location!"/>
    <x v="5868"/>
    <s v="S.M."/>
    <s v="172 Pacific Street"/>
    <n v="11201"/>
    <x v="1"/>
    <s v="Cobble Hill"/>
    <n v="4068926"/>
    <n v="-7399386"/>
    <x v="1"/>
    <x v="191"/>
    <x v="6"/>
    <n v="222"/>
    <d v="2019-06-24T00:00:00"/>
    <n v="2.12"/>
    <n v="1"/>
    <n v="6.9"/>
    <x v="0"/>
    <s v="Ruidoso"/>
    <s v="No considerar"/>
    <x v="0"/>
  </r>
  <r>
    <n v="4784867"/>
    <s v="Great location w/ Terrace!"/>
    <x v="5869"/>
    <s v="Kim"/>
    <s v="122 South 2nd Street"/>
    <n v="11249"/>
    <x v="1"/>
    <s v="Williamsburg"/>
    <n v="4071349"/>
    <n v="-739629"/>
    <x v="1"/>
    <x v="47"/>
    <x v="2"/>
    <n v="26"/>
    <d v="2016-10-12T00:00:00"/>
    <n v="0.47"/>
    <n v="1"/>
    <n v="6.9"/>
    <x v="0"/>
    <s v="Ruidoso"/>
    <s v="No considerar"/>
    <x v="0"/>
  </r>
  <r>
    <n v="62430"/>
    <s v="BROWNSTONE SUNDRENCHED BEAUTY"/>
    <x v="5870"/>
    <s v="Sheila"/>
    <s v="34 Cornelia Street"/>
    <n v="11221"/>
    <x v="1"/>
    <s v="Bushwick"/>
    <n v="40688"/>
    <n v="-739171"/>
    <x v="1"/>
    <x v="34"/>
    <x v="0"/>
    <n v="111"/>
    <d v="2019-06-22T00:00:00"/>
    <n v="2.13"/>
    <n v="1"/>
    <n v="6.9"/>
    <x v="0"/>
    <s v="Ruidoso"/>
    <s v="No considerar"/>
    <x v="0"/>
  </r>
  <r>
    <n v="2668311"/>
    <s v="Quaint Studio Apt. $1300 monthly for one person"/>
    <x v="5871"/>
    <s v="Sofia"/>
    <s v="386 Bay Ridge Avenue"/>
    <n v="11220"/>
    <x v="1"/>
    <s v="Bay Ridge"/>
    <n v="4063465"/>
    <n v="-7402366"/>
    <x v="1"/>
    <x v="53"/>
    <x v="16"/>
    <n v="16"/>
    <d v="2019-06-02T00:00:00"/>
    <n v="0.27"/>
    <n v="1"/>
    <n v="6.9"/>
    <x v="0"/>
    <s v="Ruidoso"/>
    <s v="No considerar"/>
    <x v="0"/>
  </r>
  <r>
    <n v="800051"/>
    <s v="Bright &amp; Beautiful 3bdr apt in Prime Williamsburg"/>
    <x v="5872"/>
    <s v="Zoe"/>
    <s v="Lilia 567"/>
    <n v="11211"/>
    <x v="1"/>
    <s v="Williamsburg"/>
    <n v="407176"/>
    <n v="-7395234"/>
    <x v="1"/>
    <x v="17"/>
    <x v="10"/>
    <n v="6"/>
    <d v="2018-04-30T00:00:00"/>
    <n v="0.09"/>
    <n v="1"/>
    <n v="6.9"/>
    <x v="0"/>
    <s v="Ruidoso"/>
    <s v="No considerar"/>
    <x v="0"/>
  </r>
  <r>
    <n v="2906314"/>
    <s v="Sunny 1BR with Terrace/City Views"/>
    <x v="5873"/>
    <s v="Bradley"/>
    <s v="260 Powers Street"/>
    <n v="11211"/>
    <x v="1"/>
    <s v="Williamsburg"/>
    <n v="4071264"/>
    <n v="-7394017"/>
    <x v="1"/>
    <x v="38"/>
    <x v="3"/>
    <n v="33"/>
    <d v="2015-10-21T00:00:00"/>
    <n v="0.54"/>
    <n v="1"/>
    <n v="6.9"/>
    <x v="0"/>
    <s v="Ruidoso"/>
    <s v="No considerar"/>
    <x v="0"/>
  </r>
  <r>
    <n v="2022958"/>
    <s v="Elegant 1BR @ Columbus Circle"/>
    <x v="5874"/>
    <s v="Raees"/>
    <s v="354 West 56th Street"/>
    <n v="10019"/>
    <x v="0"/>
    <s v="Hell's Kitchen"/>
    <n v="4076709"/>
    <n v="-7398577"/>
    <x v="1"/>
    <x v="21"/>
    <x v="0"/>
    <n v="16"/>
    <d v="2016-10-15T00:00:00"/>
    <n v="0.24"/>
    <n v="1"/>
    <n v="5.6"/>
    <x v="0"/>
    <s v="Ruidoso"/>
    <s v="No considerar"/>
    <x v="0"/>
  </r>
  <r>
    <n v="644833"/>
    <s v="3 Bedroom 2.5  Bath Multilevel Home"/>
    <x v="5875"/>
    <s v="James"/>
    <s v="1646 Amsterdam Avenue"/>
    <n v="10031"/>
    <x v="0"/>
    <s v="Harlem"/>
    <n v="4082312"/>
    <n v="-7394971"/>
    <x v="1"/>
    <x v="360"/>
    <x v="2"/>
    <n v="108"/>
    <d v="2019-06-03T00:00:00"/>
    <n v="1.44"/>
    <n v="1"/>
    <n v="5.7"/>
    <x v="0"/>
    <s v="Ruidoso"/>
    <s v="No considerar"/>
    <x v="0"/>
  </r>
  <r>
    <n v="1864757"/>
    <s v="3+ Bedroom Steps to Park Avenue"/>
    <x v="5876"/>
    <s v="David"/>
    <s v="1437 3rd Avenue"/>
    <n v="10028"/>
    <x v="0"/>
    <s v="Upper East Side"/>
    <n v="4077585"/>
    <n v="-7395566"/>
    <x v="1"/>
    <x v="157"/>
    <x v="0"/>
    <n v="46"/>
    <d v="2019-05-27T00:00:00"/>
    <n v="0.67"/>
    <n v="2"/>
    <n v="5.7"/>
    <x v="0"/>
    <s v="Ruidoso"/>
    <s v="No considerar"/>
    <x v="0"/>
  </r>
  <r>
    <n v="44221"/>
    <s v="Financial District Luxury Loft"/>
    <x v="5877"/>
    <s v="Coral"/>
    <s v="Rector Street Trinity Place"/>
    <n v="10006"/>
    <x v="0"/>
    <s v="Financial District"/>
    <n v="4070666"/>
    <n v="-7401374"/>
    <x v="1"/>
    <x v="300"/>
    <x v="0"/>
    <n v="114"/>
    <d v="2019-06-20T00:00:00"/>
    <n v="1.06"/>
    <n v="1"/>
    <n v="5.6"/>
    <x v="0"/>
    <s v="Ruidoso"/>
    <s v="No considerar"/>
    <x v="0"/>
  </r>
  <r>
    <n v="44288"/>
    <s v="Your own Lovely West Village Studio"/>
    <x v="5878"/>
    <s v="Sara"/>
    <s v="285 West 12th Street"/>
    <n v="10014"/>
    <x v="0"/>
    <s v="West Village"/>
    <n v="4073756"/>
    <n v="-7400405"/>
    <x v="1"/>
    <x v="30"/>
    <x v="0"/>
    <n v="86"/>
    <d v="2019-06-01T00:00:00"/>
    <n v="0.8"/>
    <n v="1"/>
    <n v="5.6"/>
    <x v="0"/>
    <s v="Ruidoso"/>
    <s v="No considerar"/>
    <x v="0"/>
  </r>
  <r>
    <n v="5050156"/>
    <s v="Wake Up In The City That Never Sleeps"/>
    <x v="5879"/>
    <s v="Jane"/>
    <s v="115 4th Avenue"/>
    <n v="10003"/>
    <x v="0"/>
    <s v="East Village"/>
    <n v="4073273"/>
    <n v="-7398969"/>
    <x v="0"/>
    <x v="39"/>
    <x v="1"/>
    <n v="14"/>
    <d v="2019-05-26T00:00:00"/>
    <n v="0.28000000000000003"/>
    <n v="1"/>
    <n v="5.6"/>
    <x v="0"/>
    <s v="Ruidoso"/>
    <s v="No considerar"/>
    <x v="0"/>
  </r>
  <r>
    <n v="44161"/>
    <s v="Light+Open+Airy+Rustic+Modern Loft"/>
    <x v="5880"/>
    <s v="Young"/>
    <s v="32 Broadway"/>
    <n v="11249"/>
    <x v="1"/>
    <s v="Williamsburg"/>
    <n v="4071045"/>
    <n v="-739677"/>
    <x v="1"/>
    <x v="5"/>
    <x v="6"/>
    <n v="193"/>
    <d v="2016-07-06T00:00:00"/>
    <n v="1.78"/>
    <n v="1"/>
    <n v="6.9"/>
    <x v="0"/>
    <s v="Ruidoso"/>
    <s v="No considerar"/>
    <x v="0"/>
  </r>
  <r>
    <n v="5075659"/>
    <s v="Cozy New York Studio"/>
    <x v="5881"/>
    <s v="Dim"/>
    <s v="1565 1st Avenue"/>
    <n v="10028"/>
    <x v="0"/>
    <s v="Upper East Side"/>
    <n v="4077407"/>
    <n v="-7395238"/>
    <x v="1"/>
    <x v="0"/>
    <x v="0"/>
    <n v="211"/>
    <d v="2019-06-22T00:00:00"/>
    <n v="3.95"/>
    <n v="1"/>
    <n v="5.6"/>
    <x v="0"/>
    <s v="Ruidoso"/>
    <s v="No considerar"/>
    <x v="0"/>
  </r>
  <r>
    <n v="744228"/>
    <s v="Entire gorgeous,cozy,light two bed "/>
    <x v="5882"/>
    <s v="Charlotte"/>
    <s v="231 West 112th Street"/>
    <n v="10026"/>
    <x v="0"/>
    <s v="Harlem"/>
    <n v="4080145"/>
    <n v="-7395572"/>
    <x v="1"/>
    <x v="28"/>
    <x v="1"/>
    <n v="2"/>
    <d v="2013-01-05T00:00:00"/>
    <n v="0.03"/>
    <n v="1"/>
    <n v="5.6"/>
    <x v="0"/>
    <s v="Ruidoso"/>
    <s v="No considerar"/>
    <x v="0"/>
  </r>
  <r>
    <n v="6659371"/>
    <s v="Cute Mid-Century Bushwick sleeps 3!"/>
    <x v="5883"/>
    <s v="Peter"/>
    <s v="326 Melrose Street"/>
    <n v="11237"/>
    <x v="1"/>
    <s v="Bushwick"/>
    <n v="4070323"/>
    <n v="-7392836"/>
    <x v="1"/>
    <x v="19"/>
    <x v="1"/>
    <n v="3"/>
    <d v="2015-09-09T00:00:00"/>
    <n v="0.06"/>
    <n v="1"/>
    <n v="6.9"/>
    <x v="0"/>
    <s v="Ruidoso"/>
    <s v="No considerar"/>
    <x v="0"/>
  </r>
  <r>
    <n v="4195677"/>
    <s v="Clean private room in safe area near Manhattan"/>
    <x v="5884"/>
    <s v="Keith"/>
    <s v="38-19 50th Street"/>
    <n v="11104"/>
    <x v="2"/>
    <s v="Sunnyside"/>
    <n v="4074944"/>
    <n v="-7391361"/>
    <x v="0"/>
    <x v="15"/>
    <x v="6"/>
    <n v="76"/>
    <d v="2019-06-24T00:00:00"/>
    <n v="1.31"/>
    <n v="5"/>
    <n v="6.24"/>
    <x v="0"/>
    <s v="Ruidoso"/>
    <s v="No considerar"/>
    <x v="0"/>
  </r>
  <r>
    <n v="44096"/>
    <s v="Room with a View"/>
    <x v="5885"/>
    <s v="Waundell"/>
    <s v="Major Deegan Expressway High Bridge"/>
    <n v="10452"/>
    <x v="3"/>
    <s v="Highbridge"/>
    <n v="4083232"/>
    <n v="-7393184"/>
    <x v="0"/>
    <x v="65"/>
    <x v="1"/>
    <n v="219"/>
    <d v="2019-07-04T00:00:00"/>
    <n v="2.04"/>
    <n v="5"/>
    <n v="7.84"/>
    <x v="0"/>
    <s v="Ruidoso"/>
    <s v="No considerar"/>
    <x v="1"/>
  </r>
  <r>
    <n v="54626"/>
    <s v="Cozy bedroom by Yankee Stadium"/>
    <x v="5885"/>
    <s v="Waundell"/>
    <s v="900 Ogden Avenue"/>
    <n v="10452"/>
    <x v="3"/>
    <s v="Highbridge"/>
    <n v="4083075"/>
    <n v="-7393058"/>
    <x v="0"/>
    <x v="46"/>
    <x v="1"/>
    <n v="138"/>
    <d v="2019-06-30T00:00:00"/>
    <n v="1.45"/>
    <n v="5"/>
    <n v="7.84"/>
    <x v="0"/>
    <s v="Ruidoso"/>
    <s v="No considerar"/>
    <x v="1"/>
  </r>
  <r>
    <n v="4671824"/>
    <s v="Master Bedroom by Yankee Stadium"/>
    <x v="5885"/>
    <s v="Waundell"/>
    <s v="975 Summit Avenue"/>
    <n v="10452"/>
    <x v="3"/>
    <s v="Highbridge"/>
    <n v="4083212"/>
    <n v="-7393054"/>
    <x v="0"/>
    <x v="28"/>
    <x v="1"/>
    <n v="56"/>
    <d v="2019-06-23T00:00:00"/>
    <n v="1.0900000000000001"/>
    <n v="5"/>
    <n v="7.84"/>
    <x v="0"/>
    <s v="Ruidoso"/>
    <s v="No considerar"/>
    <x v="1"/>
  </r>
  <r>
    <n v="3704067"/>
    <s v="Garden Apartment with private patio in Townhouse"/>
    <x v="5886"/>
    <s v="Ellen"/>
    <s v="266 Washington Avenue"/>
    <n v="11205"/>
    <x v="1"/>
    <s v="Clinton Hill"/>
    <n v="4069034"/>
    <n v="-7396675"/>
    <x v="1"/>
    <x v="91"/>
    <x v="1"/>
    <n v="121"/>
    <d v="2019-01-21T00:00:00"/>
    <n v="2.0299999999999998"/>
    <n v="1"/>
    <n v="6.9"/>
    <x v="0"/>
    <s v="Ruidoso"/>
    <s v="No considerar"/>
    <x v="0"/>
  </r>
  <r>
    <n v="4783437"/>
    <s v="Amazing Private &amp; Cozy Williamsburg Room *rooftop*"/>
    <x v="5887"/>
    <s v="Matthew"/>
    <s v="203 Scholes Street"/>
    <n v="11206"/>
    <x v="1"/>
    <s v="Williamsburg"/>
    <n v="4070936"/>
    <n v="-7394109"/>
    <x v="0"/>
    <x v="3"/>
    <x v="0"/>
    <n v="125"/>
    <d v="2019-07-03T00:00:00"/>
    <n v="3.26"/>
    <n v="1"/>
    <n v="6.9"/>
    <x v="0"/>
    <s v="Ruidoso"/>
    <s v="No considerar"/>
    <x v="0"/>
  </r>
  <r>
    <n v="42882"/>
    <s v="New York room with a view"/>
    <x v="5888"/>
    <s v="Newyorkroomwithaview"/>
    <s v="Curtis High School 105"/>
    <n v="10301"/>
    <x v="4"/>
    <s v="St. George"/>
    <n v="4064524"/>
    <n v="-7408088"/>
    <x v="0"/>
    <x v="9"/>
    <x v="6"/>
    <n v="166"/>
    <d v="2019-06-13T00:00:00"/>
    <n v="1.66"/>
    <n v="1"/>
    <n v="5.19"/>
    <x v="1"/>
    <s v="Poco Ruidoso"/>
    <s v="No considerar"/>
    <x v="0"/>
  </r>
  <r>
    <n v="304799"/>
    <s v="Penthouse Studio by Central Park"/>
    <x v="5889"/>
    <s v="Carolyn"/>
    <s v="72 West 69th Street"/>
    <n v="10023"/>
    <x v="0"/>
    <s v="Upper West Side"/>
    <n v="4077508"/>
    <n v="-739799"/>
    <x v="1"/>
    <x v="5"/>
    <x v="6"/>
    <n v="11"/>
    <d v="2019-06-09T00:00:00"/>
    <n v="0.13"/>
    <n v="1"/>
    <n v="5.6"/>
    <x v="0"/>
    <s v="Ruidoso"/>
    <s v="No considerar"/>
    <x v="0"/>
  </r>
  <r>
    <n v="525120"/>
    <s v="Very cute quiet Studio in chelsea"/>
    <x v="5890"/>
    <s v="Noele"/>
    <s v="Pier 61 Chelsea Piers"/>
    <n v="10011"/>
    <x v="0"/>
    <s v="Chelsea"/>
    <n v="4074767"/>
    <n v="-7401061"/>
    <x v="1"/>
    <x v="39"/>
    <x v="13"/>
    <n v="42"/>
    <d v="2019-05-27T00:00:00"/>
    <n v="0.49"/>
    <n v="1"/>
    <n v="5.6"/>
    <x v="0"/>
    <s v="Ruidoso"/>
    <s v="No considerar"/>
    <x v="0"/>
  </r>
  <r>
    <n v="6105240"/>
    <s v="Ideal Greenpoint Location"/>
    <x v="5891"/>
    <s v="Edward"/>
    <s v="50 Bedford Avenue"/>
    <n v="11222"/>
    <x v="1"/>
    <s v="Greenpoint"/>
    <n v="4072123"/>
    <n v="-7395357"/>
    <x v="1"/>
    <x v="104"/>
    <x v="7"/>
    <n v="6"/>
    <d v="2018-05-08T00:00:00"/>
    <n v="0.12"/>
    <n v="1"/>
    <n v="6.9"/>
    <x v="0"/>
    <s v="Ruidoso"/>
    <s v="No considerar"/>
    <x v="0"/>
  </r>
  <r>
    <n v="789476"/>
    <s v="Room With A View of Central Park"/>
    <x v="5892"/>
    <s v="Kiersten"/>
    <s v="101 Central Park North"/>
    <n v="10026"/>
    <x v="0"/>
    <s v="Harlem"/>
    <n v="4079863"/>
    <n v="-7395292"/>
    <x v="0"/>
    <x v="85"/>
    <x v="6"/>
    <n v="25"/>
    <d v="2018-01-04T00:00:00"/>
    <n v="0.48"/>
    <n v="1"/>
    <n v="5.6"/>
    <x v="0"/>
    <s v="Ruidoso"/>
    <s v="No considerar"/>
    <x v="0"/>
  </r>
  <r>
    <n v="6103146"/>
    <s v="Beautiful 1 BR by Prospect Park"/>
    <x v="5893"/>
    <s v="Shante"/>
    <s v="265 Ocean Avenue"/>
    <n v="11225"/>
    <x v="1"/>
    <s v="Prospect-Lefferts Gardens"/>
    <n v="406566"/>
    <n v="-7396148"/>
    <x v="1"/>
    <x v="86"/>
    <x v="2"/>
    <n v="9"/>
    <d v="2018-04-18T00:00:00"/>
    <n v="0.19"/>
    <n v="1"/>
    <n v="6.9"/>
    <x v="0"/>
    <s v="Ruidoso"/>
    <s v="Dentro del presupuesto"/>
    <x v="0"/>
  </r>
  <r>
    <n v="44229"/>
    <s v="BROOKLYN VICTORIAN STYLE SUITE....."/>
    <x v="5894"/>
    <s v="Carol"/>
    <s v="225 Adelphi Street"/>
    <n v="11205"/>
    <x v="1"/>
    <s v="Fort Greene"/>
    <n v="4069098"/>
    <n v="-7397113"/>
    <x v="0"/>
    <x v="7"/>
    <x v="6"/>
    <n v="213"/>
    <d v="2019-06-24T00:00:00"/>
    <n v="2"/>
    <n v="1"/>
    <n v="6.9"/>
    <x v="0"/>
    <s v="Ruidoso"/>
    <s v="No considerar"/>
    <x v="0"/>
  </r>
  <r>
    <n v="112435"/>
    <s v="ALL ABOUT A VERY COMFORTABLE ROOM.."/>
    <x v="5894"/>
    <s v="Carol"/>
    <s v="191 Washington Park"/>
    <n v="11205"/>
    <x v="1"/>
    <s v="Fort Greene"/>
    <n v="4069088"/>
    <n v="-7397307"/>
    <x v="0"/>
    <x v="45"/>
    <x v="6"/>
    <n v="163"/>
    <d v="2019-05-24T00:00:00"/>
    <n v="1.66"/>
    <n v="1"/>
    <n v="6.9"/>
    <x v="0"/>
    <s v="Ruidoso"/>
    <s v="No considerar"/>
    <x v="0"/>
  </r>
  <r>
    <n v="41513"/>
    <s v="Convenient cozy cheap apt Manhattan"/>
    <x v="5895"/>
    <s v="Lorenzo"/>
    <s v="542 West 147th Street"/>
    <n v="10031"/>
    <x v="0"/>
    <s v="Harlem"/>
    <n v="4082704"/>
    <n v="-7394907"/>
    <x v="1"/>
    <x v="15"/>
    <x v="0"/>
    <n v="2"/>
    <d v="2015-11-02T00:00:00"/>
    <n v="0.04"/>
    <n v="1"/>
    <n v="5.6"/>
    <x v="0"/>
    <s v="Ruidoso"/>
    <s v="No considerar"/>
    <x v="0"/>
  </r>
  <r>
    <n v="792835"/>
    <s v="Spacious Lower East Side Studio"/>
    <x v="5896"/>
    <s v="Martin"/>
    <s v="Wells Fargo 138"/>
    <n v="10002"/>
    <x v="0"/>
    <s v="Lower East Side"/>
    <n v="4071703"/>
    <n v="-7398612"/>
    <x v="1"/>
    <x v="191"/>
    <x v="6"/>
    <n v="260"/>
    <d v="2019-06-27T00:00:00"/>
    <n v="3.58"/>
    <n v="1"/>
    <n v="5.6"/>
    <x v="0"/>
    <s v="Ruidoso"/>
    <s v="No considerar"/>
    <x v="0"/>
  </r>
  <r>
    <n v="41348"/>
    <s v="* Spacious GARDEN Park Slope Duplex* 6 people max"/>
    <x v="5897"/>
    <s v="Syl"/>
    <s v="500 4th Avenue"/>
    <n v="11215"/>
    <x v="1"/>
    <s v="Gowanus"/>
    <n v="4066858"/>
    <n v="-7399083"/>
    <x v="1"/>
    <x v="21"/>
    <x v="6"/>
    <n v="80"/>
    <d v="2019-07-06T00:00:00"/>
    <n v="2.17"/>
    <n v="1"/>
    <n v="6.9"/>
    <x v="0"/>
    <s v="Ruidoso"/>
    <s v="No considerar"/>
    <x v="0"/>
  </r>
  <r>
    <n v="2500560"/>
    <s v="IngefÃ¤ra Hus! One bedroom Williamsburg, Brooklyn"/>
    <x v="5898"/>
    <s v="Ginger"/>
    <s v="263 South 4th Street"/>
    <n v="11211"/>
    <x v="1"/>
    <s v="Williamsburg"/>
    <n v="4071009"/>
    <n v="-7395741"/>
    <x v="1"/>
    <x v="91"/>
    <x v="6"/>
    <n v="46"/>
    <d v="2019-02-18T00:00:00"/>
    <n v="0.72"/>
    <n v="1"/>
    <n v="6.9"/>
    <x v="0"/>
    <s v="Ruidoso"/>
    <s v="No considerar"/>
    <x v="0"/>
  </r>
  <r>
    <n v="2385344"/>
    <s v="The Rose House"/>
    <x v="5899"/>
    <s v="Rich"/>
    <s v="1005 Manhattan Avenue"/>
    <n v="11222"/>
    <x v="1"/>
    <s v="Greenpoint"/>
    <n v="4073334"/>
    <n v="-7395478"/>
    <x v="1"/>
    <x v="152"/>
    <x v="0"/>
    <n v="74"/>
    <d v="2019-06-24T00:00:00"/>
    <n v="1.17"/>
    <n v="1"/>
    <n v="7"/>
    <x v="0"/>
    <s v="Ruidoso"/>
    <s v="No considerar"/>
    <x v="0"/>
  </r>
  <r>
    <n v="3400645"/>
    <s v="Charming 1BR Private GARDEN Apt!"/>
    <x v="5900"/>
    <s v="Michael"/>
    <s v="186 Dean Street"/>
    <n v="11217"/>
    <x v="1"/>
    <s v="Boerum Hill"/>
    <n v="4068572"/>
    <n v="-7398602"/>
    <x v="1"/>
    <x v="89"/>
    <x v="0"/>
    <n v="6"/>
    <d v="2017-09-15T00:00:00"/>
    <n v="0.1"/>
    <n v="1"/>
    <n v="6.9"/>
    <x v="0"/>
    <s v="Ruidoso"/>
    <s v="No considerar"/>
    <x v="0"/>
  </r>
  <r>
    <n v="102995"/>
    <s v="UWS Brownstone Near Central Park"/>
    <x v="5901"/>
    <s v="Chas"/>
    <s v="The White House Central Park West"/>
    <n v="10024"/>
    <x v="0"/>
    <s v="Upper West Side"/>
    <n v="4078558"/>
    <n v="-739696"/>
    <x v="1"/>
    <x v="192"/>
    <x v="18"/>
    <n v="45"/>
    <d v="2018-01-01T00:00:00"/>
    <n v="0.46"/>
    <n v="1"/>
    <n v="5.6"/>
    <x v="0"/>
    <s v="Ruidoso"/>
    <s v="No considerar"/>
    <x v="0"/>
  </r>
  <r>
    <n v="4820897"/>
    <s v="Comfy &amp; Cozy in Best Hood in Bk"/>
    <x v="5902"/>
    <s v="Alexandra"/>
    <s v="Brooklyn Technical High School 29"/>
    <n v="11217"/>
    <x v="1"/>
    <s v="Fort Greene"/>
    <n v="4068864"/>
    <n v="-7397669"/>
    <x v="0"/>
    <x v="12"/>
    <x v="2"/>
    <n v="47"/>
    <d v="2019-05-06T00:00:00"/>
    <n v="0.85"/>
    <n v="1"/>
    <n v="6.9"/>
    <x v="0"/>
    <s v="Ruidoso"/>
    <s v="No considerar"/>
    <x v="0"/>
  </r>
  <r>
    <n v="43957"/>
    <s v="Sunny cozy room in Brklyn townhouse"/>
    <x v="5903"/>
    <s v="Tessa"/>
    <s v="1717 DeKalb Avenue"/>
    <n v="11237"/>
    <x v="1"/>
    <s v="Bushwick"/>
    <n v="4070641"/>
    <n v="-7391765"/>
    <x v="0"/>
    <x v="24"/>
    <x v="6"/>
    <n v="47"/>
    <d v="2019-06-19T00:00:00"/>
    <n v="0.94"/>
    <n v="1"/>
    <n v="6.9"/>
    <x v="0"/>
    <s v="Ruidoso"/>
    <s v="No considerar"/>
    <x v="0"/>
  </r>
  <r>
    <n v="3838375"/>
    <s v="Cheerful, Comfortable &amp; Convenient"/>
    <x v="5904"/>
    <s v="Lisa"/>
    <s v="120 West 105th Street"/>
    <n v="10025"/>
    <x v="0"/>
    <s v="Upper West Side"/>
    <n v="4079903"/>
    <n v="-7396451"/>
    <x v="1"/>
    <x v="6"/>
    <x v="6"/>
    <n v="80"/>
    <d v="2019-07-06T00:00:00"/>
    <n v="1.35"/>
    <n v="1"/>
    <n v="5.6"/>
    <x v="0"/>
    <s v="Ruidoso"/>
    <s v="No considerar"/>
    <x v="0"/>
  </r>
  <r>
    <n v="1360781"/>
    <s v="LUXMaster Suite 24hrDrm WestVillage"/>
    <x v="5905"/>
    <s v="Tana"/>
    <s v="234 West 4th Street"/>
    <n v="10014"/>
    <x v="0"/>
    <s v="West Village"/>
    <n v="4073432"/>
    <n v="-7400306"/>
    <x v="0"/>
    <x v="32"/>
    <x v="1"/>
    <n v="2"/>
    <d v="2013-10-09T00:00:00"/>
    <n v="0.03"/>
    <n v="1"/>
    <n v="5.6"/>
    <x v="0"/>
    <s v="Ruidoso"/>
    <s v="No considerar"/>
    <x v="0"/>
  </r>
  <r>
    <n v="1370154"/>
    <s v="Special Rate Luxury 2bd/2bth Apt W. Village"/>
    <x v="5905"/>
    <s v="Tana"/>
    <s v="Jekyll and Hyde Club 7th Avenue South"/>
    <n v="10014"/>
    <x v="0"/>
    <s v="West Village"/>
    <n v="4073268"/>
    <n v="-7400314"/>
    <x v="1"/>
    <x v="182"/>
    <x v="1"/>
    <n v="2"/>
    <d v="2014-08-23T00:00:00"/>
    <n v="0.03"/>
    <n v="2"/>
    <n v="5.8"/>
    <x v="0"/>
    <s v="Ruidoso"/>
    <s v="No considerar"/>
    <x v="0"/>
  </r>
  <r>
    <n v="1479113"/>
    <s v="Spacious, quiet room with private full bathroom."/>
    <x v="5906"/>
    <s v="Gil"/>
    <s v="1 Broome Street"/>
    <n v="10002"/>
    <x v="0"/>
    <s v="Lower East Side"/>
    <n v="4071501"/>
    <n v="-7398061"/>
    <x v="0"/>
    <x v="16"/>
    <x v="1"/>
    <n v="90"/>
    <d v="2019-01-01T00:00:00"/>
    <n v="1.29"/>
    <n v="1"/>
    <n v="5.6"/>
    <x v="0"/>
    <s v="Ruidoso"/>
    <s v="No considerar"/>
    <x v="0"/>
  </r>
  <r>
    <n v="3887138"/>
    <s v="Kid friendly next to Prospect Park"/>
    <x v="5907"/>
    <s v="Ari"/>
    <s v="340 Saint Johns Place"/>
    <n v="11238"/>
    <x v="1"/>
    <s v="Prospect Heights"/>
    <n v="406742"/>
    <n v="-7396639"/>
    <x v="1"/>
    <x v="6"/>
    <x v="7"/>
    <n v="2"/>
    <d v="2015-06-24T00:00:00"/>
    <n v="0.03"/>
    <n v="1"/>
    <n v="6.9"/>
    <x v="0"/>
    <s v="Ruidoso"/>
    <s v="No considerar"/>
    <x v="0"/>
  </r>
  <r>
    <n v="3316877"/>
    <s v="Giant Private Townhouse w/ Garden"/>
    <x v="5908"/>
    <s v="Mia"/>
    <s v="44 Marcus Garvey Boulevard"/>
    <n v="11206"/>
    <x v="1"/>
    <s v="Bedford-Stuyvesant"/>
    <n v="406979"/>
    <n v="-7394126"/>
    <x v="1"/>
    <x v="5"/>
    <x v="1"/>
    <n v="0"/>
    <d v="2016-02-21T00:00:00"/>
    <n v="0.08"/>
    <n v="1"/>
    <n v="6.9"/>
    <x v="0"/>
    <s v="Ruidoso"/>
    <s v="No considerar"/>
    <x v="0"/>
  </r>
  <r>
    <n v="40453"/>
    <s v="Charming &amp; Cozy midtown loft any WEEK ENDS  !!!"/>
    <x v="5909"/>
    <s v="Sylvia"/>
    <s v="Roosevelt Island Tramway East 60th Street"/>
    <n v="10022"/>
    <x v="0"/>
    <s v="Upper East Side"/>
    <n v="4076123"/>
    <n v="-739642"/>
    <x v="1"/>
    <x v="21"/>
    <x v="0"/>
    <n v="4"/>
    <d v="2016-09-23T00:00:00"/>
    <n v="0.08"/>
    <n v="1"/>
    <n v="5.6"/>
    <x v="0"/>
    <s v="Ruidoso"/>
    <s v="No considerar"/>
    <x v="0"/>
  </r>
  <r>
    <n v="1762852"/>
    <s v="Charming and Cozy Bedroom in Artists Colony"/>
    <x v="5910"/>
    <s v="Beth"/>
    <s v="357 South 3rd Street"/>
    <n v="11211"/>
    <x v="1"/>
    <s v="Williamsburg"/>
    <n v="4070942"/>
    <n v="-7395302"/>
    <x v="0"/>
    <x v="69"/>
    <x v="6"/>
    <n v="3"/>
    <d v="2017-06-24T00:00:00"/>
    <n v="0.12"/>
    <n v="1"/>
    <n v="6.9"/>
    <x v="0"/>
    <s v="Ruidoso"/>
    <s v="No considerar"/>
    <x v="0"/>
  </r>
  <r>
    <n v="1851767"/>
    <s v="Luxurious Brownstone Duplex w Outdoor Space"/>
    <x v="5911"/>
    <s v="Will And Jo"/>
    <s v="175 Tompkins Avenue"/>
    <n v="11206"/>
    <x v="1"/>
    <s v="Bedford-Stuyvesant"/>
    <n v="4069322"/>
    <n v="-7394581"/>
    <x v="1"/>
    <x v="177"/>
    <x v="0"/>
    <n v="181"/>
    <d v="2019-06-28T00:00:00"/>
    <n v="2.69"/>
    <n v="1"/>
    <n v="7"/>
    <x v="0"/>
    <s v="Ruidoso"/>
    <s v="No considerar"/>
    <x v="0"/>
  </r>
  <r>
    <n v="6750178"/>
    <s v="Brooklyn Comfort w Rooftop View"/>
    <x v="5912"/>
    <s v="Vuong"/>
    <s v="245 Madison Street"/>
    <n v="11216"/>
    <x v="1"/>
    <s v="Bedford-Stuyvesant"/>
    <n v="4068491"/>
    <n v="-7394919"/>
    <x v="0"/>
    <x v="59"/>
    <x v="2"/>
    <n v="4"/>
    <d v="2018-02-08T00:00:00"/>
    <n v="0.08"/>
    <n v="1"/>
    <n v="6.9"/>
    <x v="0"/>
    <s v="Ruidoso"/>
    <s v="No considerar"/>
    <x v="0"/>
  </r>
  <r>
    <n v="5247202"/>
    <s v="Gem-like UES writer's studio"/>
    <x v="5913"/>
    <s v="Tara"/>
    <s v="410 East 89th Street"/>
    <n v="10128"/>
    <x v="0"/>
    <s v="Upper East Side"/>
    <n v="4077828"/>
    <n v="-7394768"/>
    <x v="1"/>
    <x v="3"/>
    <x v="11"/>
    <n v="32"/>
    <d v="2019-05-06T00:00:00"/>
    <n v="0.67"/>
    <n v="1"/>
    <n v="5.6"/>
    <x v="0"/>
    <s v="Ruidoso"/>
    <s v="No considerar"/>
    <x v="0"/>
  </r>
  <r>
    <n v="6716160"/>
    <s v="Park Slope Family Oasis w/ Patio"/>
    <x v="5914"/>
    <s v="Stefanie"/>
    <s v="701 8th Avenue"/>
    <n v="11215"/>
    <x v="1"/>
    <s v="Park Slope"/>
    <n v="406669"/>
    <n v="-7397827"/>
    <x v="1"/>
    <x v="21"/>
    <x v="6"/>
    <n v="1"/>
    <d v="2016-09-11T00:00:00"/>
    <n v="0.03"/>
    <n v="1"/>
    <n v="6.9"/>
    <x v="0"/>
    <s v="Ruidoso"/>
    <s v="No considerar"/>
    <x v="0"/>
  </r>
  <r>
    <n v="63657"/>
    <s v="Private, Large &amp; Sunny Top Floor Apt  w/W&amp;D"/>
    <x v="5915"/>
    <s v="RenÃ©e"/>
    <s v="266 Halsey Street"/>
    <n v="11216"/>
    <x v="1"/>
    <s v="Bedford-Stuyvesant"/>
    <n v="4068236"/>
    <n v="-7394314"/>
    <x v="1"/>
    <x v="39"/>
    <x v="6"/>
    <n v="248"/>
    <d v="2019-06-25T00:00:00"/>
    <n v="2.39"/>
    <n v="1"/>
    <n v="6.9"/>
    <x v="0"/>
    <s v="Ruidoso"/>
    <s v="No considerar"/>
    <x v="0"/>
  </r>
  <r>
    <n v="292121"/>
    <s v="1 bedroom apt in Midtown West"/>
    <x v="5916"/>
    <s v="Hubert"/>
    <s v="One Worldwide Plaza West 49th Street"/>
    <n v="10019"/>
    <x v="0"/>
    <s v="Hell's Kitchen"/>
    <n v="407625"/>
    <n v="-739869"/>
    <x v="1"/>
    <x v="27"/>
    <x v="0"/>
    <n v="4"/>
    <d v="2018-09-12T00:00:00"/>
    <n v="7.0000000000000007E-2"/>
    <n v="1"/>
    <n v="5.6"/>
    <x v="0"/>
    <s v="Ruidoso"/>
    <s v="No considerar"/>
    <x v="0"/>
  </r>
  <r>
    <n v="39282"/>
    <s v="Indie-Chic Share In Williamsburg"/>
    <x v="5917"/>
    <s v="Gus"/>
    <s v="518 Grand Street"/>
    <n v="11206"/>
    <x v="1"/>
    <s v="Williamsburg"/>
    <n v="4071088"/>
    <n v="-7395055"/>
    <x v="0"/>
    <x v="178"/>
    <x v="3"/>
    <n v="202"/>
    <d v="2019-05-28T00:00:00"/>
    <n v="1.86"/>
    <n v="1"/>
    <n v="6.9"/>
    <x v="0"/>
    <s v="Ruidoso"/>
    <s v="No considerar"/>
    <x v="0"/>
  </r>
  <r>
    <n v="55959"/>
    <s v="Spacious Williamsburg Share w/ LOFT BED"/>
    <x v="5917"/>
    <s v="Gus"/>
    <s v="389 South 2nd Street"/>
    <n v="11211"/>
    <x v="1"/>
    <s v="Williamsburg"/>
    <n v="4070979"/>
    <n v="-7395162"/>
    <x v="0"/>
    <x v="178"/>
    <x v="3"/>
    <n v="82"/>
    <d v="2019-06-10T00:00:00"/>
    <n v="1.1299999999999999"/>
    <n v="1"/>
    <n v="6.9"/>
    <x v="0"/>
    <s v="Ruidoso"/>
    <s v="No considerar"/>
    <x v="0"/>
  </r>
  <r>
    <n v="39267"/>
    <s v="CENTRAL PARK LOFT all for YOU"/>
    <x v="5918"/>
    <s v="Marie"/>
    <s v="309 East 81st Street"/>
    <n v="10028"/>
    <x v="0"/>
    <s v="Upper East Side"/>
    <n v="4077456"/>
    <n v="-7395323"/>
    <x v="1"/>
    <x v="34"/>
    <x v="1"/>
    <n v="234"/>
    <d v="2019-06-08T00:00:00"/>
    <n v="2.6"/>
    <n v="1"/>
    <n v="5.6"/>
    <x v="0"/>
    <s v="Ruidoso"/>
    <s v="No considerar"/>
    <x v="0"/>
  </r>
  <r>
    <n v="342027"/>
    <s v="Serenity amidst the busy city"/>
    <x v="5918"/>
    <s v="Marie"/>
    <s v="86th Street 2nd Avenue"/>
    <n v="10035"/>
    <x v="0"/>
    <s v="Upper East Side"/>
    <n v="4077631"/>
    <n v="-7395289"/>
    <x v="1"/>
    <x v="215"/>
    <x v="1"/>
    <n v="16"/>
    <d v="2019-06-16T00:00:00"/>
    <n v="0.19"/>
    <n v="1"/>
    <n v="5.6"/>
    <x v="0"/>
    <s v="Ruidoso"/>
    <s v="No considerar"/>
    <x v="0"/>
  </r>
  <r>
    <n v="505315"/>
    <s v="Charming ROOM(s)*Lovely BUSHWICK Block*25min-&gt;City"/>
    <x v="5919"/>
    <s v="Kelly"/>
    <s v="1238 Halsey Street"/>
    <n v="11207"/>
    <x v="1"/>
    <s v="Bushwick"/>
    <n v="4069227"/>
    <n v="-7390852"/>
    <x v="0"/>
    <x v="30"/>
    <x v="6"/>
    <n v="37"/>
    <d v="2019-06-23T00:00:00"/>
    <n v="0.49"/>
    <n v="1"/>
    <n v="6.9"/>
    <x v="0"/>
    <s v="Ruidoso"/>
    <s v="No considerar"/>
    <x v="0"/>
  </r>
  <r>
    <n v="38663"/>
    <s v="Luxury Brownstone in Boerum Hill"/>
    <x v="5920"/>
    <s v="Sarah"/>
    <s v="Atlantic Avenue &amp; 3rd Avenue Atlantic Avenue"/>
    <n v="11208"/>
    <x v="1"/>
    <s v="Boerum Hill"/>
    <n v="4068559"/>
    <n v="-7398094"/>
    <x v="1"/>
    <x v="278"/>
    <x v="0"/>
    <n v="23"/>
    <d v="2018-12-31T00:00:00"/>
    <n v="0.27"/>
    <n v="1"/>
    <n v="7"/>
    <x v="0"/>
    <s v="Ruidoso"/>
    <s v="No considerar"/>
    <x v="0"/>
  </r>
  <r>
    <n v="2874695"/>
    <s v="Pvt Bedroom in Williamsburg Central"/>
    <x v="5921"/>
    <s v="Sine"/>
    <s v="Williamsburg Bridge Broadway"/>
    <n v="11207"/>
    <x v="1"/>
    <s v="Williamsburg"/>
    <n v="4071242"/>
    <n v="-7396793"/>
    <x v="0"/>
    <x v="6"/>
    <x v="11"/>
    <n v="5"/>
    <d v="2018-09-30T00:00:00"/>
    <n v="0.09"/>
    <n v="1"/>
    <n v="6.9"/>
    <x v="0"/>
    <s v="Ruidoso"/>
    <s v="No considerar"/>
    <x v="0"/>
  </r>
  <r>
    <n v="267652"/>
    <s v="Private clean pleasant spacious room."/>
    <x v="5922"/>
    <s v="Janice"/>
    <s v="376 East 7th Street"/>
    <n v="11218"/>
    <x v="1"/>
    <s v="Kensington"/>
    <n v="4064277"/>
    <n v="-7397296"/>
    <x v="0"/>
    <x v="28"/>
    <x v="6"/>
    <n v="20"/>
    <d v="2019-01-21T00:00:00"/>
    <n v="0.42"/>
    <n v="1"/>
    <n v="6.9"/>
    <x v="0"/>
    <s v="Ruidoso"/>
    <s v="No considerar"/>
    <x v="0"/>
  </r>
  <r>
    <n v="2707194"/>
    <s v="Large Sunny Apartment"/>
    <x v="5923"/>
    <s v="Tina"/>
    <s v="The Grinnell 800"/>
    <n v="10032"/>
    <x v="0"/>
    <s v="Washington Heights"/>
    <n v="4083482"/>
    <n v="-7394617"/>
    <x v="1"/>
    <x v="58"/>
    <x v="13"/>
    <n v="5"/>
    <d v="2014-08-20T00:00:00"/>
    <n v="0.08"/>
    <n v="1"/>
    <n v="5.6"/>
    <x v="0"/>
    <s v="Ruidoso"/>
    <s v="No considerar"/>
    <x v="0"/>
  </r>
  <r>
    <n v="36934"/>
    <s v="Great location in Williamsburg"/>
    <x v="5924"/>
    <s v="Viviana"/>
    <s v="McCaddin School 288"/>
    <n v="11249"/>
    <x v="1"/>
    <s v="Williamsburg"/>
    <n v="4071363"/>
    <n v="-7396398"/>
    <x v="1"/>
    <x v="0"/>
    <x v="13"/>
    <n v="27"/>
    <d v="2018-12-27T00:00:00"/>
    <n v="0.25"/>
    <n v="1"/>
    <n v="6.9"/>
    <x v="0"/>
    <s v="Ruidoso"/>
    <s v="No considerar"/>
    <x v="0"/>
  </r>
  <r>
    <n v="1819623"/>
    <s v="Private room in sunny Bedstuy apartment"/>
    <x v="5925"/>
    <s v="Michael"/>
    <s v="691 Willoughby Avenue"/>
    <n v="11206"/>
    <x v="1"/>
    <s v="Bedford-Stuyvesant"/>
    <n v="4069493"/>
    <n v="-7394161"/>
    <x v="0"/>
    <x v="53"/>
    <x v="0"/>
    <n v="35"/>
    <d v="2019-06-21T00:00:00"/>
    <n v="0.72"/>
    <n v="1"/>
    <n v="6.9"/>
    <x v="0"/>
    <s v="Ruidoso"/>
    <s v="No considerar"/>
    <x v="0"/>
  </r>
  <r>
    <n v="36703"/>
    <s v="Sunny, clean 1 bdrm in W. Village"/>
    <x v="5926"/>
    <s v="Karene"/>
    <s v="34 Barrow Street"/>
    <n v="10014"/>
    <x v="0"/>
    <s v="West Village"/>
    <n v="4073226"/>
    <n v="-7400401"/>
    <x v="1"/>
    <x v="11"/>
    <x v="41"/>
    <n v="134"/>
    <d v="2019-03-31T00:00:00"/>
    <n v="1.24"/>
    <n v="1"/>
    <n v="5.6"/>
    <x v="0"/>
    <s v="Ruidoso"/>
    <s v="No considerar"/>
    <x v="0"/>
  </r>
  <r>
    <n v="36647"/>
    <s v="Private Bdrm/Bathrm. New! Elevator!"/>
    <x v="5927"/>
    <s v="Irene"/>
    <s v="307 East 110th Street"/>
    <n v="10029"/>
    <x v="0"/>
    <s v="East Harlem"/>
    <n v="4079295"/>
    <n v="-7393997"/>
    <x v="0"/>
    <x v="178"/>
    <x v="6"/>
    <n v="34"/>
    <d v="2017-05-29T00:00:00"/>
    <n v="0.32"/>
    <n v="1"/>
    <n v="5.6"/>
    <x v="0"/>
    <s v="Ruidoso"/>
    <s v="No considerar"/>
    <x v="0"/>
  </r>
  <r>
    <n v="3895455"/>
    <s v="Bedroom in Spacious Loft-Like Apt."/>
    <x v="5928"/>
    <s v="Madeline"/>
    <s v="Union United Methodist Church 121"/>
    <n v="11210"/>
    <x v="1"/>
    <s v="Crown Heights"/>
    <n v="4067658"/>
    <n v="-7394683"/>
    <x v="0"/>
    <x v="142"/>
    <x v="3"/>
    <n v="4"/>
    <d v="2018-07-17T00:00:00"/>
    <n v="0.11"/>
    <n v="1"/>
    <n v="6.9"/>
    <x v="0"/>
    <s v="Ruidoso"/>
    <s v="Dentro del presupuesto"/>
    <x v="0"/>
  </r>
  <r>
    <n v="2653544"/>
    <s v="Common Area + Room in Spacious Loft-Like Apt."/>
    <x v="5928"/>
    <s v="Madeline"/>
    <s v="60 New York Avenue"/>
    <n v="11216"/>
    <x v="1"/>
    <s v="Crown Heights"/>
    <n v="4067799"/>
    <n v="-7394709"/>
    <x v="2"/>
    <x v="46"/>
    <x v="3"/>
    <n v="11"/>
    <d v="2015-11-16T00:00:00"/>
    <n v="0.19"/>
    <n v="1"/>
    <n v="6.9"/>
    <x v="0"/>
    <s v="Ruidoso"/>
    <s v="Dentro del presupuesto"/>
    <x v="0"/>
  </r>
  <r>
    <n v="4847648"/>
    <s v="Spacious Williamsburg Home"/>
    <x v="5929"/>
    <s v="Agatha"/>
    <s v="Metropolitan Avenueâ€“Lorimer Street Union Avenue"/>
    <n v="11211"/>
    <x v="1"/>
    <s v="Williamsburg"/>
    <n v="4071411"/>
    <n v="-739495"/>
    <x v="1"/>
    <x v="197"/>
    <x v="6"/>
    <n v="9"/>
    <d v="2017-12-28T00:00:00"/>
    <n v="0.2"/>
    <n v="1"/>
    <n v="6.9"/>
    <x v="0"/>
    <s v="Ruidoso"/>
    <s v="No considerar"/>
    <x v="0"/>
  </r>
  <r>
    <n v="69921"/>
    <s v="Brooklyn Writer's Nook"/>
    <x v="5930"/>
    <s v="Joab"/>
    <s v="994 Hart Street"/>
    <n v="11237"/>
    <x v="1"/>
    <s v="Bushwick"/>
    <n v="4070514"/>
    <n v="-7391922"/>
    <x v="0"/>
    <x v="69"/>
    <x v="2"/>
    <n v="47"/>
    <d v="2019-06-29T00:00:00"/>
    <n v="0.49"/>
    <n v="1"/>
    <n v="6.9"/>
    <x v="0"/>
    <s v="Ruidoso"/>
    <s v="Dentro del presupuesto"/>
    <x v="0"/>
  </r>
  <r>
    <n v="5279925"/>
    <s v="Apt available - Best NYC Location"/>
    <x v="5931"/>
    <s v="Matteo"/>
    <s v="109 3rd Avenue"/>
    <n v="10003"/>
    <x v="0"/>
    <s v="East Village"/>
    <n v="4073279"/>
    <n v="-7398746"/>
    <x v="1"/>
    <x v="48"/>
    <x v="27"/>
    <n v="1"/>
    <d v="2015-09-01T00:00:00"/>
    <n v="0.02"/>
    <n v="1"/>
    <n v="5.6"/>
    <x v="0"/>
    <s v="Ruidoso"/>
    <s v="No considerar"/>
    <x v="0"/>
  </r>
  <r>
    <n v="1975069"/>
    <s v="Loft Bedroom in Duplex 3BR &amp; Private Roof"/>
    <x v="5932"/>
    <s v="Brad"/>
    <s v="New York University Bond Street"/>
    <n v="10012"/>
    <x v="0"/>
    <s v="Greenwich Village"/>
    <n v="4072796"/>
    <n v="-7399761"/>
    <x v="0"/>
    <x v="5"/>
    <x v="6"/>
    <n v="7"/>
    <d v="2017-12-02T00:00:00"/>
    <n v="0.12"/>
    <n v="1"/>
    <n v="5.6"/>
    <x v="0"/>
    <s v="Ruidoso"/>
    <s v="No considerar"/>
    <x v="0"/>
  </r>
  <r>
    <n v="6225501"/>
    <s v="1-bedroom in heart of Williamsburg!"/>
    <x v="5933"/>
    <s v="Katie"/>
    <s v="164 North 1st Street"/>
    <n v="11211"/>
    <x v="1"/>
    <s v="Williamsburg"/>
    <n v="4071479"/>
    <n v="-7396048"/>
    <x v="1"/>
    <x v="5"/>
    <x v="3"/>
    <n v="95"/>
    <d v="2018-03-08T00:00:00"/>
    <n v="1.88"/>
    <n v="1"/>
    <n v="6.9"/>
    <x v="0"/>
    <s v="Ruidoso"/>
    <s v="No considerar"/>
    <x v="0"/>
  </r>
  <r>
    <n v="813225"/>
    <s v="Quirky, Exposed-Brick Cozy Room Brooklyn Townhouse"/>
    <x v="5934"/>
    <s v="Obed"/>
    <s v="Junior High School 113 300"/>
    <n v="11205"/>
    <x v="1"/>
    <s v="Fort Greene"/>
    <n v="4068871"/>
    <n v="-7397181"/>
    <x v="0"/>
    <x v="30"/>
    <x v="21"/>
    <n v="37"/>
    <d v="2019-07-02T00:00:00"/>
    <n v="0.5"/>
    <n v="1"/>
    <n v="6.9"/>
    <x v="0"/>
    <s v="Ruidoso"/>
    <s v="No considerar"/>
    <x v="0"/>
  </r>
  <r>
    <n v="34760"/>
    <s v="Sunny Room in Old Historical Brooklyn Townhouse"/>
    <x v="5934"/>
    <s v="Obed"/>
    <s v="189 Washington Park"/>
    <n v="11205"/>
    <x v="1"/>
    <s v="Fort Greene"/>
    <n v="4069101"/>
    <n v="-7397312"/>
    <x v="0"/>
    <x v="29"/>
    <x v="21"/>
    <n v="27"/>
    <d v="2019-06-29T00:00:00"/>
    <n v="1.05"/>
    <n v="1"/>
    <n v="6.9"/>
    <x v="0"/>
    <s v="Ruidoso"/>
    <s v="Dentro del presupuesto"/>
    <x v="0"/>
  </r>
  <r>
    <n v="799945"/>
    <s v="Very Small Room, Old Historic Brooklyn Townhouse"/>
    <x v="5934"/>
    <s v="Obed"/>
    <s v="Hanson Place Central United Methodist Church Saint Felix Street"/>
    <n v="11217"/>
    <x v="1"/>
    <s v="Fort Greene"/>
    <n v="4068537"/>
    <n v="-7397713"/>
    <x v="0"/>
    <x v="65"/>
    <x v="21"/>
    <n v="32"/>
    <d v="2019-06-29T00:00:00"/>
    <n v="0.4"/>
    <n v="1"/>
    <n v="6.9"/>
    <x v="0"/>
    <s v="Ruidoso"/>
    <s v="Dentro del presupuesto"/>
    <x v="0"/>
  </r>
  <r>
    <n v="842494"/>
    <s v="Charming Studio Near Central Park!"/>
    <x v="5935"/>
    <s v="Lisa"/>
    <s v="264 West 71st Street"/>
    <n v="10023"/>
    <x v="0"/>
    <s v="Upper West Side"/>
    <n v="4077886"/>
    <n v="-7398444"/>
    <x v="1"/>
    <x v="5"/>
    <x v="7"/>
    <n v="1"/>
    <d v="2013-11-09T00:00:00"/>
    <n v="0.01"/>
    <n v="1"/>
    <n v="5.6"/>
    <x v="0"/>
    <s v="Ruidoso"/>
    <s v="No considerar"/>
    <x v="0"/>
  </r>
  <r>
    <n v="646391"/>
    <s v="Lofted Bed in a Funky Family Loft!!"/>
    <x v="5936"/>
    <s v="Mary"/>
    <s v="845 Bedford Avenue"/>
    <n v="11205"/>
    <x v="1"/>
    <s v="Bedford-Stuyvesant"/>
    <n v="406951"/>
    <n v="-7395605"/>
    <x v="2"/>
    <x v="46"/>
    <x v="3"/>
    <n v="31"/>
    <d v="2017-06-01T00:00:00"/>
    <n v="0.37"/>
    <n v="1"/>
    <n v="6.9"/>
    <x v="0"/>
    <s v="Ruidoso"/>
    <s v="Dentro del presupuesto"/>
    <x v="0"/>
  </r>
  <r>
    <n v="64015"/>
    <s v="Prime East Village 1 Bedroom"/>
    <x v="5937"/>
    <s v="David"/>
    <s v="69 Saint Mark's Place"/>
    <n v="10003"/>
    <x v="0"/>
    <s v="East Village"/>
    <n v="4072807"/>
    <n v="-7398594"/>
    <x v="1"/>
    <x v="17"/>
    <x v="0"/>
    <n v="0"/>
    <d v="2016-08-25T00:00:00"/>
    <n v="0.83"/>
    <n v="1"/>
    <n v="5.6"/>
    <x v="0"/>
    <s v="Ruidoso"/>
    <s v="No considerar"/>
    <x v="0"/>
  </r>
  <r>
    <n v="3603287"/>
    <s v="Beautiful Furnished Room in SOHO"/>
    <x v="5938"/>
    <s v="Masaki"/>
    <s v="Bowery (J Z)"/>
    <n v="10012"/>
    <x v="0"/>
    <s v="Nolita"/>
    <n v="4072061"/>
    <n v="-7399472"/>
    <x v="0"/>
    <x v="15"/>
    <x v="13"/>
    <n v="3"/>
    <d v="2016-03-26T00:00:00"/>
    <n v="7.0000000000000007E-2"/>
    <n v="1"/>
    <n v="5.6"/>
    <x v="0"/>
    <s v="Ruidoso"/>
    <s v="No considerar"/>
    <x v="0"/>
  </r>
  <r>
    <n v="849703"/>
    <s v="Convenient, Renovated 2 Bedroom"/>
    <x v="5939"/>
    <s v="Ceci"/>
    <s v="55 4th Street"/>
    <n v="11231"/>
    <x v="1"/>
    <s v="Carroll Gardens"/>
    <n v="4067771"/>
    <n v="-7399428"/>
    <x v="1"/>
    <x v="21"/>
    <x v="6"/>
    <n v="82"/>
    <d v="2016-02-29T00:00:00"/>
    <n v="1.08"/>
    <n v="1"/>
    <n v="6.9"/>
    <x v="0"/>
    <s v="Ruidoso"/>
    <s v="No considerar"/>
    <x v="0"/>
  </r>
  <r>
    <n v="33014"/>
    <s v="NYC Zen"/>
    <x v="5940"/>
    <s v="Paula"/>
    <s v="233 East 4th Street"/>
    <n v="10009"/>
    <x v="0"/>
    <s v="East Village"/>
    <n v="4072354"/>
    <n v="-7398295"/>
    <x v="1"/>
    <x v="63"/>
    <x v="0"/>
    <n v="30"/>
    <d v="2019-06-17T00:00:00"/>
    <n v="0.28000000000000003"/>
    <n v="1"/>
    <n v="5.6"/>
    <x v="0"/>
    <s v="Ruidoso"/>
    <s v="No considerar"/>
    <x v="0"/>
  </r>
  <r>
    <n v="32969"/>
    <s v="Light filled Williamsburg Apartment"/>
    <x v="5941"/>
    <s v="Katherine"/>
    <s v="84 Maspeth Avenue"/>
    <n v="11211"/>
    <x v="1"/>
    <s v="Williamsburg"/>
    <n v="4071596"/>
    <n v="-7393938"/>
    <x v="1"/>
    <x v="23"/>
    <x v="0"/>
    <n v="11"/>
    <d v="2019-07-02T00:00:00"/>
    <n v="0.11"/>
    <n v="1"/>
    <n v="6.9"/>
    <x v="0"/>
    <s v="Ruidoso"/>
    <s v="No considerar"/>
    <x v="0"/>
  </r>
  <r>
    <n v="5672471"/>
    <s v="Sunny Room close to Express Train"/>
    <x v="5942"/>
    <s v="Lynn"/>
    <s v="91 Macon Street"/>
    <n v="11216"/>
    <x v="1"/>
    <s v="Bedford-Stuyvesant"/>
    <n v="406813"/>
    <n v="-739476"/>
    <x v="0"/>
    <x v="70"/>
    <x v="1"/>
    <n v="0"/>
    <d v="2016-10-10T00:00:00"/>
    <n v="4.6500000000000004"/>
    <n v="1"/>
    <n v="6.9"/>
    <x v="0"/>
    <s v="Ruidoso"/>
    <s v="No considerar"/>
    <x v="0"/>
  </r>
  <r>
    <n v="36133"/>
    <s v="Classic Artist Loft Williamsburg"/>
    <x v="5943"/>
    <s v="White"/>
    <s v="197 Metropolitan Avenue"/>
    <n v="11249"/>
    <x v="1"/>
    <s v="Williamsburg"/>
    <n v="4071536"/>
    <n v="-7396057"/>
    <x v="0"/>
    <x v="0"/>
    <x v="0"/>
    <n v="155"/>
    <d v="2019-06-13T00:00:00"/>
    <n v="1.61"/>
    <n v="1"/>
    <n v="6.9"/>
    <x v="0"/>
    <s v="Ruidoso"/>
    <s v="No considerar"/>
    <x v="0"/>
  </r>
  <r>
    <n v="32363"/>
    <s v="Fully Furnished Basement Apartment"/>
    <x v="5944"/>
    <s v="Fredah"/>
    <s v="135-03 63rd Avenue"/>
    <n v="11367"/>
    <x v="2"/>
    <s v="Flushing"/>
    <n v="4074028"/>
    <n v="-7383168"/>
    <x v="0"/>
    <x v="48"/>
    <x v="6"/>
    <n v="1"/>
    <d v="2011-09-19T00:00:00"/>
    <n v="0.01"/>
    <n v="5"/>
    <n v="6.24"/>
    <x v="0"/>
    <s v="Ruidoso"/>
    <s v="No considerar"/>
    <x v="0"/>
  </r>
  <r>
    <n v="32331"/>
    <s v="Sunny, Cobble Hill Apartment"/>
    <x v="5945"/>
    <s v="Sarah"/>
    <s v="303 Warren Street"/>
    <n v="11201"/>
    <x v="1"/>
    <s v="Cobble Hill"/>
    <n v="406857"/>
    <n v="-7399183"/>
    <x v="1"/>
    <x v="48"/>
    <x v="6"/>
    <n v="4"/>
    <d v="2016-04-24T00:00:00"/>
    <n v="0.04"/>
    <n v="1"/>
    <n v="6.9"/>
    <x v="0"/>
    <s v="Ruidoso"/>
    <s v="No considerar"/>
    <x v="0"/>
  </r>
  <r>
    <n v="32289"/>
    <s v="Sun-drenched, artsy modernist 1 BDRM duplex"/>
    <x v="5946"/>
    <s v="Elisabeth"/>
    <s v="81 Skillman Avenue"/>
    <n v="11211"/>
    <x v="1"/>
    <s v="Williamsburg"/>
    <n v="4071561"/>
    <n v="-7394835"/>
    <x v="1"/>
    <x v="27"/>
    <x v="0"/>
    <n v="10"/>
    <d v="2018-06-11T00:00:00"/>
    <n v="0.1"/>
    <n v="1"/>
    <n v="6.9"/>
    <x v="0"/>
    <s v="Ruidoso"/>
    <s v="No considerar"/>
    <x v="0"/>
  </r>
  <r>
    <n v="6334292"/>
    <s v="Charming and Sunny Central Brooklyn"/>
    <x v="5947"/>
    <s v="Michael"/>
    <s v="Sarah J Hale High School 345"/>
    <n v="11217"/>
    <x v="1"/>
    <s v="Boerum Hill"/>
    <n v="4068363"/>
    <n v="-7398011"/>
    <x v="1"/>
    <x v="5"/>
    <x v="6"/>
    <n v="63"/>
    <d v="2018-11-03T00:00:00"/>
    <n v="1.26"/>
    <n v="1"/>
    <n v="6.9"/>
    <x v="0"/>
    <s v="Ruidoso"/>
    <s v="No considerar"/>
    <x v="0"/>
  </r>
  <r>
    <n v="32100"/>
    <s v="Modern Greenpoint, Brooklyn Apt"/>
    <x v="5948"/>
    <s v="Ali+Scott"/>
    <s v="195 Green Street"/>
    <n v="11222"/>
    <x v="1"/>
    <s v="Greenpoint"/>
    <n v="4073409"/>
    <n v="-7395348"/>
    <x v="1"/>
    <x v="21"/>
    <x v="31"/>
    <n v="3"/>
    <d v="2017-07-30T00:00:00"/>
    <n v="0.03"/>
    <n v="1"/>
    <n v="6.9"/>
    <x v="0"/>
    <s v="Ruidoso"/>
    <s v="No considerar"/>
    <x v="0"/>
  </r>
  <r>
    <n v="120362"/>
    <s v="Williamsburg apartment right by the subway"/>
    <x v="5949"/>
    <s v="Itamar"/>
    <s v="191 Boerum Street"/>
    <n v="11206"/>
    <x v="1"/>
    <s v="Williamsburg"/>
    <n v="4070665"/>
    <n v="-7394061"/>
    <x v="1"/>
    <x v="98"/>
    <x v="3"/>
    <n v="50"/>
    <d v="2019-07-02T00:00:00"/>
    <n v="0.51"/>
    <n v="1"/>
    <n v="6.9"/>
    <x v="0"/>
    <s v="Ruidoso"/>
    <s v="No considerar"/>
    <x v="0"/>
  </r>
  <r>
    <n v="32965"/>
    <s v="FLAT MACDONOUGH GARDEN"/>
    <x v="5950"/>
    <s v="Khem"/>
    <s v="372 Lewis Avenue"/>
    <n v="11233"/>
    <x v="1"/>
    <s v="Bedford-Stuyvesant"/>
    <n v="4068281"/>
    <n v="-7393524"/>
    <x v="1"/>
    <x v="89"/>
    <x v="0"/>
    <n v="124"/>
    <d v="2019-06-20T00:00:00"/>
    <n v="1.72"/>
    <n v="1"/>
    <n v="6.9"/>
    <x v="0"/>
    <s v="Ruidoso"/>
    <s v="No considerar"/>
    <x v="0"/>
  </r>
  <r>
    <n v="42580"/>
    <s v="Parlor Room In Victorian Townhouse"/>
    <x v="5951"/>
    <s v="Waldemar"/>
    <s v="284 Lafayette Avenue"/>
    <n v="11238"/>
    <x v="1"/>
    <s v="Clinton Hill"/>
    <n v="4068843"/>
    <n v="-7396408"/>
    <x v="0"/>
    <x v="69"/>
    <x v="6"/>
    <n v="294"/>
    <d v="2019-06-24T00:00:00"/>
    <n v="3.47"/>
    <n v="1"/>
    <n v="6.9"/>
    <x v="0"/>
    <s v="Ruidoso"/>
    <s v="No considerar"/>
    <x v="0"/>
  </r>
  <r>
    <n v="31994"/>
    <s v="Room with En Suite Bathroom &amp; Deck"/>
    <x v="5951"/>
    <s v="Waldemar"/>
    <s v="213 Greene Avenue"/>
    <n v="11238"/>
    <x v="1"/>
    <s v="Clinton Hill"/>
    <n v="406873"/>
    <n v="-739634"/>
    <x v="0"/>
    <x v="85"/>
    <x v="6"/>
    <n v="426"/>
    <d v="2019-06-24T00:00:00"/>
    <n v="3.89"/>
    <n v="1"/>
    <n v="6.9"/>
    <x v="0"/>
    <s v="Ruidoso"/>
    <s v="No considerar"/>
    <x v="0"/>
  </r>
  <r>
    <n v="36442"/>
    <s v="Great location. Spacious on PROSPECT PARK"/>
    <x v="5952"/>
    <s v="Paz"/>
    <s v="356 Saint Johns Place"/>
    <n v="11238"/>
    <x v="1"/>
    <s v="Prospect Heights"/>
    <n v="406741"/>
    <n v="-7396595"/>
    <x v="1"/>
    <x v="100"/>
    <x v="5"/>
    <n v="4"/>
    <d v="2018-08-27T00:00:00"/>
    <n v="0.05"/>
    <n v="1"/>
    <n v="6.9"/>
    <x v="0"/>
    <s v="Ruidoso"/>
    <s v="No considerar"/>
    <x v="0"/>
  </r>
  <r>
    <n v="239883"/>
    <s v="Private Room in Fort Green BK close to city"/>
    <x v="5953"/>
    <s v="Li"/>
    <s v="409 Adelphi Street"/>
    <n v="11238"/>
    <x v="1"/>
    <s v="Fort Greene"/>
    <n v="4068501"/>
    <n v="-7397019"/>
    <x v="0"/>
    <x v="92"/>
    <x v="2"/>
    <n v="124"/>
    <d v="2019-05-25T00:00:00"/>
    <n v="1.32"/>
    <n v="1"/>
    <n v="6.9"/>
    <x v="0"/>
    <s v="Ruidoso"/>
    <s v="Dentro del presupuesto"/>
    <x v="0"/>
  </r>
  <r>
    <n v="2727166"/>
    <s v="Cozy Room by Kaufman Studios"/>
    <x v="5954"/>
    <s v="Fotis"/>
    <s v="35-10 37th Street"/>
    <n v="11106"/>
    <x v="2"/>
    <s v="Astoria"/>
    <n v="407558"/>
    <n v="-7392377"/>
    <x v="0"/>
    <x v="19"/>
    <x v="2"/>
    <n v="37"/>
    <d v="2019-04-22T00:00:00"/>
    <n v="0.59"/>
    <n v="5"/>
    <n v="6.24"/>
    <x v="0"/>
    <s v="Ruidoso"/>
    <s v="No considerar"/>
    <x v="0"/>
  </r>
  <r>
    <n v="66718"/>
    <s v="West Harlem Home Base - Eco-Apt."/>
    <x v="5955"/>
    <s v="Henning"/>
    <s v="14 Convent Avenue"/>
    <n v="10027"/>
    <x v="0"/>
    <s v="Harlem"/>
    <n v="4081322"/>
    <n v="-7395306"/>
    <x v="1"/>
    <x v="139"/>
    <x v="13"/>
    <n v="187"/>
    <d v="2019-06-23T00:00:00"/>
    <n v="1.87"/>
    <n v="1"/>
    <n v="5.6"/>
    <x v="0"/>
    <s v="Ruidoso"/>
    <s v="No considerar"/>
    <x v="0"/>
  </r>
  <r>
    <n v="31555"/>
    <s v="Luminous Beautiful West Village Studio"/>
    <x v="5956"/>
    <s v="Tom"/>
    <s v="238 West 4th Street"/>
    <n v="10014"/>
    <x v="0"/>
    <s v="West Village"/>
    <n v="4073442"/>
    <n v="-7400303"/>
    <x v="1"/>
    <x v="42"/>
    <x v="31"/>
    <n v="26"/>
    <d v="2019-07-01T00:00:00"/>
    <n v="0.25"/>
    <n v="1"/>
    <n v="5.6"/>
    <x v="0"/>
    <s v="Ruidoso"/>
    <s v="Dentro del presupuesto"/>
    <x v="0"/>
  </r>
  <r>
    <n v="5567401"/>
    <s v="Bright 1BR w balconies + roof deck!"/>
    <x v="5957"/>
    <s v="April"/>
    <s v="56 Stagg Street"/>
    <n v="11206"/>
    <x v="1"/>
    <s v="Williamsburg"/>
    <n v="4070893"/>
    <n v="-7394832"/>
    <x v="1"/>
    <x v="34"/>
    <x v="4"/>
    <n v="24"/>
    <d v="2017-03-25T00:00:00"/>
    <n v="0.46"/>
    <n v="1"/>
    <n v="6.9"/>
    <x v="0"/>
    <s v="Ruidoso"/>
    <s v="No considerar"/>
    <x v="0"/>
  </r>
  <r>
    <n v="77936"/>
    <s v="Hells Kitchen Garden of Eden"/>
    <x v="5958"/>
    <s v="Moss Owen"/>
    <s v="422 West 48th Street"/>
    <n v="10036"/>
    <x v="0"/>
    <s v="Hell's Kitchen"/>
    <n v="4076248"/>
    <n v="-739913"/>
    <x v="0"/>
    <x v="5"/>
    <x v="0"/>
    <n v="36"/>
    <d v="2019-06-14T00:00:00"/>
    <n v="0.36"/>
    <n v="1"/>
    <n v="5.6"/>
    <x v="0"/>
    <s v="Ruidoso"/>
    <s v="No considerar"/>
    <x v="0"/>
  </r>
  <r>
    <n v="2392051"/>
    <s v="Spacious apt in the Lower East Side"/>
    <x v="5959"/>
    <s v="Tal"/>
    <s v="53 Pitt Street"/>
    <n v="10002"/>
    <x v="0"/>
    <s v="Lower East Side"/>
    <n v="4071762"/>
    <n v="-7398334"/>
    <x v="1"/>
    <x v="113"/>
    <x v="7"/>
    <n v="0"/>
    <d v="2019-03-17T00:00:00"/>
    <n v="0.31"/>
    <n v="1"/>
    <n v="5.7"/>
    <x v="0"/>
    <s v="Ruidoso"/>
    <s v="No considerar"/>
    <x v="0"/>
  </r>
  <r>
    <n v="1129105"/>
    <s v="Quiet and Cozy Brooklyn Brownstone Apartment"/>
    <x v="5960"/>
    <s v="Serge"/>
    <s v="292 Hancock Street"/>
    <n v="11216"/>
    <x v="1"/>
    <s v="Bedford-Stuyvesant"/>
    <n v="406831"/>
    <n v="-7394434"/>
    <x v="1"/>
    <x v="11"/>
    <x v="6"/>
    <n v="4"/>
    <d v="2018-05-28T00:00:00"/>
    <n v="0.05"/>
    <n v="1"/>
    <n v="6.9"/>
    <x v="0"/>
    <s v="Ruidoso"/>
    <s v="No considerar"/>
    <x v="0"/>
  </r>
  <r>
    <n v="3510929"/>
    <s v="Apartment in beautiful Brooklyn Heights"/>
    <x v="5961"/>
    <s v="Maria"/>
    <s v="123 State Street"/>
    <n v="11201"/>
    <x v="1"/>
    <s v="Brooklyn Heights"/>
    <n v="4069088"/>
    <n v="-7399416"/>
    <x v="1"/>
    <x v="2"/>
    <x v="2"/>
    <n v="7"/>
    <d v="2018-07-17T00:00:00"/>
    <n v="0.12"/>
    <n v="1"/>
    <n v="6.9"/>
    <x v="0"/>
    <s v="Ruidoso"/>
    <s v="No considerar"/>
    <x v="0"/>
  </r>
  <r>
    <n v="4710315"/>
    <s v="Comfy 2Bdr Railroad in Greenpoint"/>
    <x v="5962"/>
    <s v="Osvaldo"/>
    <s v="145 Noble Street"/>
    <n v="11222"/>
    <x v="1"/>
    <s v="Greenpoint"/>
    <n v="4072907"/>
    <n v="-7395468"/>
    <x v="1"/>
    <x v="135"/>
    <x v="6"/>
    <n v="8"/>
    <d v="2016-10-10T00:00:00"/>
    <n v="0.18"/>
    <n v="1"/>
    <n v="6.9"/>
    <x v="0"/>
    <s v="Ruidoso"/>
    <s v="No considerar"/>
    <x v="0"/>
  </r>
  <r>
    <n v="30031"/>
    <s v="NYC artist loft with roof deck"/>
    <x v="5963"/>
    <s v="Sol"/>
    <s v="269 Freeman Street"/>
    <n v="11222"/>
    <x v="1"/>
    <s v="Greenpoint"/>
    <n v="4073494"/>
    <n v="-739503"/>
    <x v="0"/>
    <x v="19"/>
    <x v="0"/>
    <n v="193"/>
    <d v="2019-05-20T00:00:00"/>
    <n v="1.86"/>
    <n v="1"/>
    <n v="6.9"/>
    <x v="0"/>
    <s v="Ruidoso"/>
    <s v="No considerar"/>
    <x v="1"/>
  </r>
  <r>
    <n v="890855"/>
    <s v="Sun-Drenched Studio in Clinton Hill"/>
    <x v="5964"/>
    <s v="Magera"/>
    <s v="525 Clinton Avenue"/>
    <n v="11238"/>
    <x v="1"/>
    <s v="Clinton Hill"/>
    <n v="4068252"/>
    <n v="-7396664"/>
    <x v="1"/>
    <x v="19"/>
    <x v="13"/>
    <n v="10"/>
    <d v="2017-07-03T00:00:00"/>
    <n v="0.13"/>
    <n v="1"/>
    <n v="6.9"/>
    <x v="0"/>
    <s v="Ruidoso"/>
    <s v="No considerar"/>
    <x v="0"/>
  </r>
  <r>
    <n v="460999"/>
    <s v="Beautiful duplex apt in Harlem"/>
    <x v="5965"/>
    <s v="Sara"/>
    <s v="301 West 134th Street"/>
    <n v="10030"/>
    <x v="0"/>
    <s v="Harlem"/>
    <n v="408162"/>
    <n v="-7394747"/>
    <x v="1"/>
    <x v="6"/>
    <x v="21"/>
    <n v="8"/>
    <d v="2019-03-28T00:00:00"/>
    <n v="0.11"/>
    <n v="1"/>
    <n v="5.6"/>
    <x v="0"/>
    <s v="Ruidoso"/>
    <s v="No considerar"/>
    <x v="0"/>
  </r>
  <r>
    <n v="1126944"/>
    <s v="Private Home w/ Parking in Brooklyn"/>
    <x v="5966"/>
    <s v="Tina"/>
    <s v="343 East 9th Street"/>
    <n v="11218"/>
    <x v="1"/>
    <s v="Kensington"/>
    <n v="4064024"/>
    <n v="-7396976"/>
    <x v="1"/>
    <x v="111"/>
    <x v="2"/>
    <n v="1"/>
    <d v="2015-01-01T00:00:00"/>
    <n v="0.02"/>
    <n v="1"/>
    <n v="6.9"/>
    <x v="0"/>
    <s v="Ruidoso"/>
    <s v="No considerar"/>
    <x v="0"/>
  </r>
  <r>
    <n v="818084"/>
    <s v="Gorgeous sunny prime SoHo 1BR Apt."/>
    <x v="5967"/>
    <s v="Annie"/>
    <s v="West Houston Street University Village"/>
    <n v="10012"/>
    <x v="0"/>
    <s v="Greenwich Village"/>
    <n v="4072825"/>
    <n v="-7400225"/>
    <x v="1"/>
    <x v="179"/>
    <x v="6"/>
    <n v="70"/>
    <d v="2019-05-31T00:00:00"/>
    <n v="0.92"/>
    <n v="1"/>
    <n v="5.6"/>
    <x v="0"/>
    <s v="Ruidoso"/>
    <s v="No considerar"/>
    <x v="0"/>
  </r>
  <r>
    <n v="115678"/>
    <s v="Your Stunning Vacation Apartment!"/>
    <x v="5968"/>
    <s v="Will"/>
    <s v="150 West 140th Street"/>
    <n v="10030"/>
    <x v="0"/>
    <s v="Harlem"/>
    <n v="4081822"/>
    <n v="-7394095"/>
    <x v="1"/>
    <x v="34"/>
    <x v="1"/>
    <n v="320"/>
    <d v="2019-06-23T00:00:00"/>
    <n v="3.23"/>
    <n v="1"/>
    <n v="5.6"/>
    <x v="0"/>
    <s v="Ruidoso"/>
    <s v="No considerar"/>
    <x v="0"/>
  </r>
  <r>
    <n v="29628"/>
    <s v="Sunny Room in New Condo"/>
    <x v="5969"/>
    <s v="Chris"/>
    <s v="181 Saint James Place"/>
    <n v="11238"/>
    <x v="1"/>
    <s v="Clinton Hill"/>
    <n v="4068414"/>
    <n v="-7396351"/>
    <x v="0"/>
    <x v="46"/>
    <x v="0"/>
    <n v="260"/>
    <d v="2019-07-03T00:00:00"/>
    <n v="2.35"/>
    <n v="1"/>
    <n v="6.9"/>
    <x v="0"/>
    <s v="Ruidoso"/>
    <s v="No considerar"/>
    <x v="0"/>
  </r>
  <r>
    <n v="29455"/>
    <s v="ACCOMMODATIONS GALORE #1"/>
    <x v="5970"/>
    <s v="Laurine"/>
    <s v="456 Saint Nicholas Avenue"/>
    <n v="10027"/>
    <x v="0"/>
    <s v="Harlem"/>
    <n v="4081618"/>
    <n v="-7394894"/>
    <x v="1"/>
    <x v="116"/>
    <x v="0"/>
    <n v="155"/>
    <d v="2019-06-20T00:00:00"/>
    <n v="1.42"/>
    <n v="1"/>
    <n v="5.6"/>
    <x v="0"/>
    <s v="Ruidoso"/>
    <s v="No considerar"/>
    <x v="0"/>
  </r>
  <r>
    <n v="44506"/>
    <s v="ACCOMMODATIONS GALORE#3. 1-5 GUESTS"/>
    <x v="5970"/>
    <s v="Laurine"/>
    <s v="304 West 133rd Street"/>
    <n v="10027"/>
    <x v="0"/>
    <s v="Harlem"/>
    <n v="4081526"/>
    <n v="-7394791"/>
    <x v="1"/>
    <x v="244"/>
    <x v="0"/>
    <n v="80"/>
    <d v="2019-05-26T00:00:00"/>
    <n v="0.75"/>
    <n v="1"/>
    <n v="5.6"/>
    <x v="0"/>
    <s v="Ruidoso"/>
    <s v="No considerar"/>
    <x v="0"/>
  </r>
  <r>
    <n v="60948"/>
    <s v="ACCOMMODATIONS GALORE #2"/>
    <x v="5970"/>
    <s v="Laurine"/>
    <s v="8 East 130th Street"/>
    <n v="10035"/>
    <x v="0"/>
    <s v="East Harlem"/>
    <n v="4080942"/>
    <n v="-7393936"/>
    <x v="1"/>
    <x v="48"/>
    <x v="0"/>
    <n v="135"/>
    <d v="2019-06-20T00:00:00"/>
    <n v="1.3"/>
    <n v="1"/>
    <n v="5.6"/>
    <x v="0"/>
    <s v="Ruidoso"/>
    <s v="No considerar"/>
    <x v="0"/>
  </r>
  <r>
    <n v="29012"/>
    <s v="Secluded Master Bedroom in Beautiful Huge Apt"/>
    <x v="5971"/>
    <s v="Fernando And Lenin"/>
    <s v="4534 Broadway"/>
    <n v="10040"/>
    <x v="0"/>
    <s v="Washington Heights"/>
    <n v="4085879"/>
    <n v="-7393128"/>
    <x v="0"/>
    <x v="12"/>
    <x v="5"/>
    <n v="36"/>
    <d v="2017-08-17T00:00:00"/>
    <n v="0.33"/>
    <n v="1"/>
    <n v="5.6"/>
    <x v="0"/>
    <s v="Ruidoso"/>
    <s v="No considerar"/>
    <x v="0"/>
  </r>
  <r>
    <n v="1330056"/>
    <s v="Spacious Loft 5 min to Union Square"/>
    <x v="5972"/>
    <s v="Alex"/>
    <s v="606 Driggs Avenue"/>
    <n v="11211"/>
    <x v="1"/>
    <s v="Williamsburg"/>
    <n v="4071571"/>
    <n v="-7395813"/>
    <x v="0"/>
    <x v="11"/>
    <x v="1"/>
    <n v="115"/>
    <d v="2019-05-21T00:00:00"/>
    <n v="1.63"/>
    <n v="1"/>
    <n v="6.9"/>
    <x v="0"/>
    <s v="Ruidoso"/>
    <s v="No considerar"/>
    <x v="0"/>
  </r>
  <r>
    <n v="28907"/>
    <s v="Garden studio in the Upper East Sid"/>
    <x v="5973"/>
    <s v="Lisa"/>
    <s v="400 East 88th Street"/>
    <n v="10128"/>
    <x v="0"/>
    <s v="Upper East Side"/>
    <n v="40778"/>
    <n v="-7394822"/>
    <x v="1"/>
    <x v="5"/>
    <x v="2"/>
    <n v="21"/>
    <d v="2017-08-15T00:00:00"/>
    <n v="0.19"/>
    <n v="1"/>
    <n v="5.6"/>
    <x v="0"/>
    <s v="Ruidoso"/>
    <s v="No considerar"/>
    <x v="0"/>
  </r>
  <r>
    <n v="3262238"/>
    <s v="Murray Hill Modern"/>
    <x v="5974"/>
    <s v="Ramon"/>
    <s v="Windsor Court East 31st Street"/>
    <n v="10016"/>
    <x v="0"/>
    <s v="Kips Bay"/>
    <n v="4074436"/>
    <n v="-7397977"/>
    <x v="1"/>
    <x v="21"/>
    <x v="2"/>
    <n v="49"/>
    <d v="2019-06-30T00:00:00"/>
    <n v="0.83"/>
    <n v="1"/>
    <n v="5.6"/>
    <x v="0"/>
    <s v="Ruidoso"/>
    <s v="No considerar"/>
    <x v="0"/>
  </r>
  <r>
    <n v="1956677"/>
    <s v="The &quot;Humphrey Bogart&quot;"/>
    <x v="5975"/>
    <s v="David"/>
    <s v="143 Lincoln Avenue"/>
    <n v="10454"/>
    <x v="3"/>
    <s v="Port Morris"/>
    <n v="4080844"/>
    <n v="-7392889"/>
    <x v="1"/>
    <x v="48"/>
    <x v="11"/>
    <n v="15"/>
    <d v="2018-09-26T00:00:00"/>
    <n v="0.24"/>
    <n v="5"/>
    <n v="7.84"/>
    <x v="0"/>
    <s v="Ruidoso"/>
    <s v="No considerar"/>
    <x v="1"/>
  </r>
  <r>
    <n v="30927"/>
    <s v="Unique &amp; Charming small 1br Apt. LES"/>
    <x v="5976"/>
    <s v="Cs"/>
    <s v="26 Jefferson Street"/>
    <n v="10002"/>
    <x v="0"/>
    <s v="Lower East Side"/>
    <n v="4071341"/>
    <n v="-7398856"/>
    <x v="1"/>
    <x v="49"/>
    <x v="0"/>
    <n v="32"/>
    <d v="2019-06-14T00:00:00"/>
    <n v="0.28999999999999998"/>
    <n v="1"/>
    <n v="5.6"/>
    <x v="0"/>
    <s v="Ruidoso"/>
    <s v="No considerar"/>
    <x v="0"/>
  </r>
  <r>
    <n v="27883"/>
    <s v="East Village Sanctuary"/>
    <x v="5977"/>
    <s v="Jen"/>
    <s v="157 East 2nd Street"/>
    <n v="10009"/>
    <x v="0"/>
    <s v="East Village"/>
    <n v="4072245"/>
    <n v="-7398527"/>
    <x v="1"/>
    <x v="6"/>
    <x v="3"/>
    <n v="25"/>
    <d v="2011-12-10T00:00:00"/>
    <n v="0.23"/>
    <n v="1"/>
    <n v="5.6"/>
    <x v="0"/>
    <s v="Ruidoso"/>
    <s v="No considerar"/>
    <x v="0"/>
  </r>
  <r>
    <n v="5523876"/>
    <s v="Light and Airy with Hudson Views"/>
    <x v="5978"/>
    <s v="Kristin"/>
    <s v="616 West 135th Street"/>
    <n v="10031"/>
    <x v="0"/>
    <s v="Harlem"/>
    <n v="4082056"/>
    <n v="-7395661"/>
    <x v="1"/>
    <x v="111"/>
    <x v="6"/>
    <n v="9"/>
    <d v="2015-11-14T00:00:00"/>
    <n v="0.18"/>
    <n v="1"/>
    <n v="5.6"/>
    <x v="0"/>
    <s v="Ruidoso"/>
    <s v="No considerar"/>
    <x v="0"/>
  </r>
  <r>
    <n v="27759"/>
    <s v="apartment next to Central park"/>
    <x v="5979"/>
    <s v="Sylvie"/>
    <s v="14 West 75th Street"/>
    <n v="10023"/>
    <x v="0"/>
    <s v="Upper West Side"/>
    <n v="4077842"/>
    <n v="-7397556"/>
    <x v="1"/>
    <x v="79"/>
    <x v="7"/>
    <n v="13"/>
    <d v="2019-06-26T00:00:00"/>
    <n v="0.12"/>
    <n v="1"/>
    <n v="5.6"/>
    <x v="0"/>
    <s v="Ruidoso"/>
    <s v="No considerar"/>
    <x v="0"/>
  </r>
  <r>
    <n v="417685"/>
    <s v="Bright and Quiet 2 BR in Park Slope"/>
    <x v="5980"/>
    <s v="Vero"/>
    <s v="812 8th Avenue"/>
    <n v="11215"/>
    <x v="1"/>
    <s v="Park Slope"/>
    <n v="4066626"/>
    <n v="-7397933"/>
    <x v="1"/>
    <x v="23"/>
    <x v="1"/>
    <n v="145"/>
    <d v="2019-06-22T00:00:00"/>
    <n v="1.76"/>
    <n v="1"/>
    <n v="6.9"/>
    <x v="0"/>
    <s v="Ruidoso"/>
    <s v="No considerar"/>
    <x v="0"/>
  </r>
  <r>
    <n v="27659"/>
    <s v="3 Story Town House in Park Slope"/>
    <x v="5980"/>
    <s v="Vero"/>
    <s v="641 10th Street"/>
    <n v="11215"/>
    <x v="1"/>
    <s v="South Slope"/>
    <n v="4066499"/>
    <n v="-7397925"/>
    <x v="1"/>
    <x v="113"/>
    <x v="6"/>
    <n v="16"/>
    <d v="2018-12-30T00:00:00"/>
    <n v="0.24"/>
    <n v="1"/>
    <n v="7"/>
    <x v="0"/>
    <s v="Ruidoso"/>
    <s v="No considerar"/>
    <x v="0"/>
  </r>
  <r>
    <n v="27644"/>
    <s v="Sugar Hill Rest Stop "/>
    <x v="5981"/>
    <s v="Emma"/>
    <s v="546 West 147th Street"/>
    <n v="10031"/>
    <x v="0"/>
    <s v="Harlem"/>
    <n v="4082754"/>
    <n v="-7394919"/>
    <x v="1"/>
    <x v="79"/>
    <x v="6"/>
    <n v="195"/>
    <d v="2019-07-01T00:00:00"/>
    <n v="2.0299999999999998"/>
    <n v="1"/>
    <n v="5.6"/>
    <x v="0"/>
    <s v="Ruidoso"/>
    <s v="No considerar"/>
    <x v="0"/>
  </r>
  <r>
    <n v="76761"/>
    <s v="Eveland the Place to Stay &amp; Enjoy a 5-â­ï¸ 2bdrm"/>
    <x v="5982"/>
    <s v="Evelyn"/>
    <s v="189 16th Street"/>
    <n v="11215"/>
    <x v="1"/>
    <s v="South Slope"/>
    <n v="4066552"/>
    <n v="-7399019"/>
    <x v="1"/>
    <x v="38"/>
    <x v="6"/>
    <n v="398"/>
    <d v="2019-06-28T00:00:00"/>
    <n v="3.97"/>
    <n v="1"/>
    <n v="6.9"/>
    <x v="0"/>
    <s v="Ruidoso"/>
    <s v="No considerar"/>
    <x v="0"/>
  </r>
  <r>
    <n v="27531"/>
    <s v="Eveland Private Bed &amp; Living Room w/ Own Entrance"/>
    <x v="5982"/>
    <s v="Evelyn"/>
    <s v="393 10th Street"/>
    <n v="11215"/>
    <x v="1"/>
    <s v="South Slope"/>
    <n v="4066831"/>
    <n v="-7398604"/>
    <x v="0"/>
    <x v="34"/>
    <x v="6"/>
    <n v="354"/>
    <d v="2019-05-20T00:00:00"/>
    <n v="3.2"/>
    <n v="1"/>
    <n v="6.9"/>
    <x v="0"/>
    <s v="Ruidoso"/>
    <s v="No considerar"/>
    <x v="0"/>
  </r>
  <r>
    <n v="31130"/>
    <s v="Most Central Location!"/>
    <x v="5983"/>
    <s v="Lara"/>
    <s v="327 West 57th Street"/>
    <n v="10019"/>
    <x v="0"/>
    <s v="Hell's Kitchen"/>
    <n v="4076754"/>
    <n v="-7398399"/>
    <x v="0"/>
    <x v="58"/>
    <x v="6"/>
    <n v="50"/>
    <d v="2019-05-26T00:00:00"/>
    <n v="0.45"/>
    <n v="1"/>
    <n v="5.6"/>
    <x v="0"/>
    <s v="Ruidoso"/>
    <s v="No considerar"/>
    <x v="0"/>
  </r>
  <r>
    <n v="1583335"/>
    <s v="West Village 2 br 850 sf - right by the Hudson!"/>
    <x v="5984"/>
    <s v="Raj"/>
    <s v="West Street Manhattan Community Board 2"/>
    <n v="10014"/>
    <x v="0"/>
    <s v="West Village"/>
    <n v="4073078"/>
    <n v="-740104"/>
    <x v="1"/>
    <x v="48"/>
    <x v="3"/>
    <n v="9"/>
    <d v="2018-06-11T00:00:00"/>
    <n v="0.14000000000000001"/>
    <n v="1"/>
    <n v="5.7"/>
    <x v="0"/>
    <s v="Ruidoso"/>
    <s v="No considerar"/>
    <x v="0"/>
  </r>
  <r>
    <n v="96471"/>
    <s v="The Brooklyn Waverly, One Bedroom"/>
    <x v="5985"/>
    <s v="Sahr"/>
    <s v="Brown Memorial Baptist Church 484"/>
    <n v="11238"/>
    <x v="1"/>
    <s v="Clinton Hill"/>
    <n v="4068413"/>
    <n v="-7396542"/>
    <x v="0"/>
    <x v="95"/>
    <x v="3"/>
    <n v="11"/>
    <d v="2019-06-07T00:00:00"/>
    <n v="0.11"/>
    <n v="1"/>
    <n v="6.9"/>
    <x v="0"/>
    <s v="Ruidoso"/>
    <s v="No considerar"/>
    <x v="0"/>
  </r>
  <r>
    <n v="5159990"/>
    <s v="Huge 1 Bedroom in East Harlem"/>
    <x v="5986"/>
    <s v="Lauren"/>
    <s v="2267 1st Avenue"/>
    <n v="10035"/>
    <x v="0"/>
    <s v="East Harlem"/>
    <n v="4079643"/>
    <n v="-7393543"/>
    <x v="1"/>
    <x v="89"/>
    <x v="0"/>
    <n v="8"/>
    <d v="2017-05-17T00:00:00"/>
    <n v="0.15"/>
    <n v="1"/>
    <n v="5.6"/>
    <x v="0"/>
    <s v="Ruidoso"/>
    <s v="No considerar"/>
    <x v="0"/>
  </r>
  <r>
    <n v="27006"/>
    <s v="Comfortable UWS 2-BD Family-Friendly Brownstone"/>
    <x v="5987"/>
    <s v="Stacy"/>
    <s v="31 West 74th Street"/>
    <n v="10023"/>
    <x v="0"/>
    <s v="Upper West Side"/>
    <n v="4077823"/>
    <n v="-7397637"/>
    <x v="1"/>
    <x v="161"/>
    <x v="13"/>
    <n v="27"/>
    <d v="2019-04-27T00:00:00"/>
    <n v="0.27"/>
    <n v="1"/>
    <n v="5.6"/>
    <x v="0"/>
    <s v="Ruidoso"/>
    <s v="No considerar"/>
    <x v="0"/>
  </r>
  <r>
    <n v="26969"/>
    <s v="2 story family home in Williamsburg"/>
    <x v="5988"/>
    <s v="Alexandra"/>
    <s v="140 North 9th Street"/>
    <n v="11249"/>
    <x v="1"/>
    <s v="Williamsburg"/>
    <n v="4071942"/>
    <n v="-7395748"/>
    <x v="1"/>
    <x v="166"/>
    <x v="0"/>
    <n v="324"/>
    <d v="2019-06-23T00:00:00"/>
    <n v="3.01"/>
    <n v="1"/>
    <n v="6.9"/>
    <x v="0"/>
    <s v="Ruidoso"/>
    <s v="No considerar"/>
    <x v="0"/>
  </r>
  <r>
    <n v="26954"/>
    <s v="NYC fabulous views Manhattan's eye"/>
    <x v="5989"/>
    <s v="Nimo"/>
    <s v="3rd Avenue &amp; East 29th Street 3rd Avenue"/>
    <n v="10035"/>
    <x v="0"/>
    <s v="Kips Bay"/>
    <n v="4074294"/>
    <n v="-7398009"/>
    <x v="1"/>
    <x v="27"/>
    <x v="2"/>
    <n v="38"/>
    <d v="2015-12-02T00:00:00"/>
    <n v="0.38"/>
    <n v="1"/>
    <n v="5.6"/>
    <x v="0"/>
    <s v="Ruidoso"/>
    <s v="No considerar"/>
    <x v="0"/>
  </r>
  <r>
    <n v="2231814"/>
    <s v="Modern Luxury Meets Old Money Charm"/>
    <x v="5990"/>
    <s v="Caroline"/>
    <s v="186 Stagg Street"/>
    <n v="11206"/>
    <x v="1"/>
    <s v="Williamsburg"/>
    <n v="4070949"/>
    <n v="-7394221"/>
    <x v="1"/>
    <x v="171"/>
    <x v="1"/>
    <n v="0"/>
    <d v="2015-08-14T00:00:00"/>
    <n v="0.49"/>
    <n v="2"/>
    <n v="7.2"/>
    <x v="0"/>
    <s v="Ruidoso"/>
    <s v="No considerar"/>
    <x v="0"/>
  </r>
  <r>
    <n v="26559"/>
    <s v="Beautiful Apartment East Village"/>
    <x v="5991"/>
    <s v="Sally"/>
    <s v="185 Avenue A"/>
    <n v="10009"/>
    <x v="0"/>
    <s v="East Village"/>
    <n v="407288"/>
    <n v="-7398192"/>
    <x v="1"/>
    <x v="48"/>
    <x v="7"/>
    <n v="12"/>
    <d v="2017-12-11T00:00:00"/>
    <n v="0.13"/>
    <n v="1"/>
    <n v="5.6"/>
    <x v="0"/>
    <s v="Ruidoso"/>
    <s v="No considerar"/>
    <x v="0"/>
  </r>
  <r>
    <n v="6539114"/>
    <s v="Private Room in Williamsburg Apt"/>
    <x v="5992"/>
    <s v="Emeka"/>
    <s v="441 Grand Street"/>
    <n v="11211"/>
    <x v="1"/>
    <s v="Williamsburg"/>
    <n v="4071145"/>
    <n v="-7395302"/>
    <x v="0"/>
    <x v="4"/>
    <x v="6"/>
    <n v="1"/>
    <d v="2015-06-16T00:00:00"/>
    <n v="0.02"/>
    <n v="1"/>
    <n v="6.9"/>
    <x v="0"/>
    <s v="Ruidoso"/>
    <s v="No considerar"/>
    <x v="0"/>
  </r>
  <r>
    <n v="1924645"/>
    <s v="Sunny Studio in Prime Williamsburg"/>
    <x v="5993"/>
    <s v="Ellen"/>
    <s v="Brooklyn-Queens Expressway Williamsburg"/>
    <n v="11211"/>
    <x v="1"/>
    <s v="Williamsburg"/>
    <n v="407161"/>
    <n v="-7395074"/>
    <x v="1"/>
    <x v="61"/>
    <x v="12"/>
    <n v="29"/>
    <d v="2016-10-04T00:00:00"/>
    <n v="0.43"/>
    <n v="1"/>
    <n v="6.9"/>
    <x v="0"/>
    <s v="Ruidoso"/>
    <s v="No considerar"/>
    <x v="0"/>
  </r>
  <r>
    <n v="39593"/>
    <s v="A room w/ a Manhattan view, longer stay"/>
    <x v="5994"/>
    <s v="Myung"/>
    <s v="Public School 150 40-01"/>
    <n v="11104"/>
    <x v="2"/>
    <s v="Sunnyside"/>
    <n v="4074559"/>
    <n v="-7392313"/>
    <x v="0"/>
    <x v="64"/>
    <x v="11"/>
    <n v="28"/>
    <d v="2019-04-12T00:00:00"/>
    <n v="0.26"/>
    <n v="5"/>
    <n v="6.24"/>
    <x v="0"/>
    <s v="Ruidoso"/>
    <s v="No considerar"/>
    <x v="0"/>
  </r>
  <r>
    <n v="3279671"/>
    <s v="Quiet 1BR in Chelsea"/>
    <x v="5995"/>
    <s v="Michelle"/>
    <s v="Pennsylvania Station 8th Avenue"/>
    <n v="10119"/>
    <x v="0"/>
    <s v="Chelsea"/>
    <n v="407518"/>
    <n v="-739969"/>
    <x v="1"/>
    <x v="47"/>
    <x v="0"/>
    <n v="159"/>
    <d v="2019-05-25T00:00:00"/>
    <n v="2.71"/>
    <n v="1"/>
    <n v="5.6"/>
    <x v="0"/>
    <s v="Ruidoso"/>
    <s v="No considerar"/>
    <x v="0"/>
  </r>
  <r>
    <n v="26012"/>
    <s v="Sunny 2-story Brooklyn townhouse w deck and garden"/>
    <x v="5996"/>
    <s v="Jessica"/>
    <s v="452 Degraw Street"/>
    <n v="11217"/>
    <x v="1"/>
    <s v="Gowanus"/>
    <n v="4068157"/>
    <n v="-7398989"/>
    <x v="1"/>
    <x v="17"/>
    <x v="11"/>
    <n v="19"/>
    <d v="2017-03-17T00:00:00"/>
    <n v="0.2"/>
    <n v="1"/>
    <n v="6.9"/>
    <x v="0"/>
    <s v="Ruidoso"/>
    <s v="No considerar"/>
    <x v="0"/>
  </r>
  <r>
    <n v="25406"/>
    <s v="Modern Brooklyn Apt., August sublet"/>
    <x v="5997"/>
    <s v="Erik"/>
    <s v="74 Conselyea Street"/>
    <n v="11211"/>
    <x v="1"/>
    <s v="Williamsburg"/>
    <n v="4071459"/>
    <n v="-7394844"/>
    <x v="1"/>
    <x v="15"/>
    <x v="11"/>
    <n v="29"/>
    <d v="2018-05-26T00:00:00"/>
    <n v="0.4"/>
    <n v="1"/>
    <n v="6.9"/>
    <x v="0"/>
    <s v="Ruidoso"/>
    <s v="No considerar"/>
    <x v="0"/>
  </r>
  <r>
    <n v="1759526"/>
    <s v="Lovely Room in Awesome Apartment - Fun/Convenient"/>
    <x v="5998"/>
    <s v="Yair"/>
    <s v="147 West 26th Street"/>
    <n v="10001"/>
    <x v="0"/>
    <s v="Chelsea"/>
    <n v="4074563"/>
    <n v="-7399325"/>
    <x v="0"/>
    <x v="11"/>
    <x v="0"/>
    <n v="6"/>
    <d v="2019-06-03T00:00:00"/>
    <n v="0.1"/>
    <n v="1"/>
    <n v="5.6"/>
    <x v="0"/>
    <s v="Ruidoso"/>
    <s v="No considerar"/>
    <x v="0"/>
  </r>
  <r>
    <n v="3218526"/>
    <s v="Sunny Suite in Historic Brooklyn"/>
    <x v="5999"/>
    <s v="Samantha And Scott"/>
    <s v="1303 Ditmas Avenue"/>
    <n v="11218"/>
    <x v="1"/>
    <s v="Flatbush"/>
    <n v="4063649"/>
    <n v="-7396508"/>
    <x v="1"/>
    <x v="47"/>
    <x v="6"/>
    <n v="172"/>
    <d v="2019-07-06T00:00:00"/>
    <n v="3.1"/>
    <n v="1"/>
    <n v="6.9"/>
    <x v="0"/>
    <s v="Ruidoso"/>
    <s v="No considerar"/>
    <x v="0"/>
  </r>
  <r>
    <n v="2466816"/>
    <s v="2 Bedroom in Carroll Gardens West, minimum 1 month"/>
    <x v="6000"/>
    <s v="Seth"/>
    <s v="Degraw Street Columbia Street Waterfront District"/>
    <n v="11231"/>
    <x v="1"/>
    <s v="Columbia St"/>
    <n v="4068727"/>
    <n v="-7400352"/>
    <x v="1"/>
    <x v="162"/>
    <x v="11"/>
    <n v="35"/>
    <d v="2019-07-04T00:00:00"/>
    <n v="0.55000000000000004"/>
    <n v="1"/>
    <n v="6.9"/>
    <x v="0"/>
    <s v="Ruidoso"/>
    <s v="No considerar"/>
    <x v="0"/>
  </r>
  <r>
    <n v="67288"/>
    <s v="Central Park 1BR sunny condo"/>
    <x v="6001"/>
    <s v="Per"/>
    <s v="1280 5th Avenue"/>
    <n v="10029"/>
    <x v="0"/>
    <s v="East Harlem"/>
    <n v="4079603"/>
    <n v="-7394903"/>
    <x v="1"/>
    <x v="158"/>
    <x v="8"/>
    <n v="22"/>
    <d v="2019-06-15T00:00:00"/>
    <n v="0.26"/>
    <n v="1"/>
    <n v="5.6"/>
    <x v="0"/>
    <s v="Ruidoso"/>
    <s v="No considerar"/>
    <x v="0"/>
  </r>
  <r>
    <n v="60457"/>
    <s v="Spacious Greenwich Village Apt"/>
    <x v="6002"/>
    <s v="Jessica"/>
    <s v="30 University Place"/>
    <n v="10003"/>
    <x v="0"/>
    <s v="Greenwich Village"/>
    <n v="4073194"/>
    <n v="-7399474"/>
    <x v="1"/>
    <x v="41"/>
    <x v="2"/>
    <n v="10"/>
    <d v="2019-05-11T00:00:00"/>
    <n v="0.1"/>
    <n v="1"/>
    <n v="5.6"/>
    <x v="0"/>
    <s v="Ruidoso"/>
    <s v="No considerar"/>
    <x v="0"/>
  </r>
  <r>
    <n v="24143"/>
    <s v="Williamsburgâ€”Steps To Subway, Private Bath&amp;Balcony"/>
    <x v="6003"/>
    <s v="Seth"/>
    <s v="299 Ainslie Street"/>
    <n v="11211"/>
    <x v="1"/>
    <s v="Williamsburg"/>
    <n v="4071332"/>
    <n v="-7394177"/>
    <x v="0"/>
    <x v="114"/>
    <x v="0"/>
    <n v="335"/>
    <d v="2019-05-29T00:00:00"/>
    <n v="3.02"/>
    <n v="1"/>
    <n v="6.9"/>
    <x v="0"/>
    <s v="Ruidoso"/>
    <s v="No considerar"/>
    <x v="0"/>
  </r>
  <r>
    <n v="826685"/>
    <s v="Dreamy Private Room in  Super Cool Bedstuy Apt."/>
    <x v="6004"/>
    <s v="Keithan"/>
    <s v="415 Hancock Street"/>
    <n v="11221"/>
    <x v="1"/>
    <s v="Bedford-Stuyvesant"/>
    <n v="4068407"/>
    <n v="-7393944"/>
    <x v="0"/>
    <x v="266"/>
    <x v="0"/>
    <n v="36"/>
    <d v="2019-06-23T00:00:00"/>
    <n v="3.04"/>
    <n v="1"/>
    <n v="6.9"/>
    <x v="0"/>
    <s v="Ruidoso"/>
    <s v="No considerar"/>
    <x v="0"/>
  </r>
  <r>
    <n v="1656539"/>
    <s v="West Village townhouse private suite incl bath"/>
    <x v="6005"/>
    <s v="Ann"/>
    <s v="1 Leroy Street"/>
    <n v="10014"/>
    <x v="0"/>
    <s v="West Village"/>
    <n v="4073089"/>
    <n v="-7400302"/>
    <x v="0"/>
    <x v="56"/>
    <x v="1"/>
    <n v="203"/>
    <d v="2019-07-01T00:00:00"/>
    <n v="2.87"/>
    <n v="1"/>
    <n v="5.6"/>
    <x v="0"/>
    <s v="Ruidoso"/>
    <s v="No considerar"/>
    <x v="0"/>
  </r>
  <r>
    <n v="23686"/>
    <s v="2000 SF 3br 2bath West Village private  townhouse"/>
    <x v="6005"/>
    <s v="Ann"/>
    <s v="260 Bleecker Street"/>
    <n v="10014"/>
    <x v="0"/>
    <s v="West Village"/>
    <n v="4073096"/>
    <n v="-7400319"/>
    <x v="1"/>
    <x v="17"/>
    <x v="3"/>
    <n v="46"/>
    <d v="2019-05-18T00:00:00"/>
    <n v="0.55000000000000004"/>
    <n v="1"/>
    <n v="5.7"/>
    <x v="0"/>
    <s v="Ruidoso"/>
    <s v="No considerar"/>
    <x v="0"/>
  </r>
  <r>
    <n v="5697517"/>
    <s v="Quiet, Meatpacking/W.Village"/>
    <x v="6006"/>
    <s v="Kat"/>
    <s v="10th Avenue Meatpacking District"/>
    <n v="10014"/>
    <x v="0"/>
    <s v="West Village"/>
    <n v="4074033"/>
    <n v="-7400872"/>
    <x v="0"/>
    <x v="11"/>
    <x v="1"/>
    <n v="17"/>
    <d v="2017-09-28T00:00:00"/>
    <n v="0.34"/>
    <n v="1"/>
    <n v="5.6"/>
    <x v="0"/>
    <s v="Ruidoso"/>
    <s v="No considerar"/>
    <x v="0"/>
  </r>
  <r>
    <n v="5050664"/>
    <s v="Simple, sweet in NOLITA-NYC"/>
    <x v="6007"/>
    <s v="Alexa"/>
    <s v="229 Grand Street"/>
    <n v="10013"/>
    <x v="0"/>
    <s v="Chinatown"/>
    <n v="4071848"/>
    <n v="-7399549"/>
    <x v="0"/>
    <x v="123"/>
    <x v="0"/>
    <n v="153"/>
    <d v="2019-06-25T00:00:00"/>
    <n v="2.9"/>
    <n v="1"/>
    <n v="5.6"/>
    <x v="0"/>
    <s v="Ruidoso"/>
    <s v="No considerar"/>
    <x v="0"/>
  </r>
  <r>
    <n v="325429"/>
    <s v="Lovely Upper East Yorkville 1 BDRM"/>
    <x v="6008"/>
    <s v="Sara"/>
    <s v="1610 2nd Avenue"/>
    <n v="10028"/>
    <x v="0"/>
    <s v="Upper East Side"/>
    <n v="407761"/>
    <n v="-7395265"/>
    <x v="1"/>
    <x v="169"/>
    <x v="3"/>
    <n v="102"/>
    <d v="2019-06-28T00:00:00"/>
    <n v="1.1499999999999999"/>
    <n v="1"/>
    <n v="5.6"/>
    <x v="0"/>
    <s v="Ruidoso"/>
    <s v="No considerar"/>
    <x v="0"/>
  </r>
  <r>
    <n v="38638"/>
    <s v="Light and Airy Upper East Side 1 BDR apartment"/>
    <x v="6008"/>
    <s v="Sara"/>
    <s v="1629 2nd Avenue"/>
    <n v="10028"/>
    <x v="0"/>
    <s v="Upper East Side"/>
    <n v="4077711"/>
    <n v="-739527"/>
    <x v="1"/>
    <x v="169"/>
    <x v="3"/>
    <n v="126"/>
    <d v="2019-06-26T00:00:00"/>
    <n v="1.1599999999999999"/>
    <n v="1"/>
    <n v="5.6"/>
    <x v="0"/>
    <s v="Ruidoso"/>
    <s v="No considerar"/>
    <x v="0"/>
  </r>
  <r>
    <n v="618916"/>
    <s v="Brooklyn Carriage House"/>
    <x v="6009"/>
    <s v="Cath"/>
    <s v="850 Pacific Street"/>
    <n v="11238"/>
    <x v="1"/>
    <s v="Prospect Heights"/>
    <n v="4068066"/>
    <n v="-7396644"/>
    <x v="1"/>
    <x v="6"/>
    <x v="3"/>
    <n v="11"/>
    <d v="2019-04-28T00:00:00"/>
    <n v="0.13"/>
    <n v="1"/>
    <n v="6.9"/>
    <x v="0"/>
    <s v="Ruidoso"/>
    <s v="No considerar"/>
    <x v="0"/>
  </r>
  <r>
    <n v="4957358"/>
    <s v="A Romantic Loft plus terrace  Heart of Brooklyn"/>
    <x v="6010"/>
    <s v="Amy"/>
    <s v="488 Macon Street"/>
    <n v="11233"/>
    <x v="1"/>
    <s v="Bedford-Stuyvesant"/>
    <n v="4068306"/>
    <n v="-7393141"/>
    <x v="1"/>
    <x v="8"/>
    <x v="6"/>
    <n v="222"/>
    <d v="2019-06-26T00:00:00"/>
    <n v="4.1500000000000004"/>
    <n v="1"/>
    <n v="6.9"/>
    <x v="0"/>
    <s v="Ruidoso"/>
    <s v="No considerar"/>
    <x v="0"/>
  </r>
  <r>
    <n v="55668"/>
    <s v="NOHO/EAST VILLAGE, PRIVATE 1/2 BATH"/>
    <x v="6011"/>
    <s v="Jason"/>
    <s v="18 Cooper Square"/>
    <n v="10003"/>
    <x v="0"/>
    <s v="NoHo"/>
    <n v="4072773"/>
    <n v="-7399134"/>
    <x v="0"/>
    <x v="58"/>
    <x v="6"/>
    <n v="115"/>
    <d v="2018-12-05T00:00:00"/>
    <n v="1.17"/>
    <n v="1"/>
    <n v="5.6"/>
    <x v="0"/>
    <s v="Ruidoso"/>
    <s v="No considerar"/>
    <x v="0"/>
  </r>
  <r>
    <n v="22911"/>
    <s v="The Stuydio Modern and Light Filled"/>
    <x v="6012"/>
    <s v="Shelly"/>
    <s v="695 Macon Street"/>
    <n v="11233"/>
    <x v="1"/>
    <s v="Bedford-Stuyvesant"/>
    <n v="4068413"/>
    <n v="-7392357"/>
    <x v="1"/>
    <x v="0"/>
    <x v="7"/>
    <n v="139"/>
    <d v="2018-10-28T00:00:00"/>
    <n v="1.23"/>
    <n v="1"/>
    <n v="6.9"/>
    <x v="0"/>
    <s v="Ruidoso"/>
    <s v="No considerar"/>
    <x v="0"/>
  </r>
  <r>
    <n v="4866875"/>
    <s v="2BD loft with 180 Manhattan view"/>
    <x v="6013"/>
    <s v="Sibin"/>
    <s v="740 Leonard Street"/>
    <n v="11222"/>
    <x v="1"/>
    <s v="Greenpoint"/>
    <n v="4072996"/>
    <n v="-7395302"/>
    <x v="1"/>
    <x v="5"/>
    <x v="13"/>
    <n v="1"/>
    <d v="2019-01-03T00:00:00"/>
    <n v="0.16"/>
    <n v="1"/>
    <n v="6.9"/>
    <x v="0"/>
    <s v="Ruidoso"/>
    <s v="No considerar"/>
    <x v="0"/>
  </r>
  <r>
    <n v="5719742"/>
    <s v="Great location, close to everything"/>
    <x v="6014"/>
    <s v="Jeff"/>
    <s v="210 West 70th Street"/>
    <n v="10023"/>
    <x v="0"/>
    <s v="Upper West Side"/>
    <n v="4077737"/>
    <n v="-7398355"/>
    <x v="1"/>
    <x v="197"/>
    <x v="7"/>
    <n v="8"/>
    <d v="2019-06-04T00:00:00"/>
    <n v="0.16"/>
    <n v="1"/>
    <n v="5.6"/>
    <x v="0"/>
    <s v="Ruidoso"/>
    <s v="No considerar"/>
    <x v="0"/>
  </r>
  <r>
    <n v="132516"/>
    <s v="Forest Hills Apt minutes to midtown Manhattan"/>
    <x v="6015"/>
    <s v="Jean"/>
    <s v="90-09 70th Drive"/>
    <n v="11375"/>
    <x v="2"/>
    <s v="Forest Hills"/>
    <n v="4070925"/>
    <n v="-7385262"/>
    <x v="1"/>
    <x v="33"/>
    <x v="0"/>
    <n v="28"/>
    <d v="2019-07-01T00:00:00"/>
    <n v="1.21"/>
    <n v="5"/>
    <n v="6.24"/>
    <x v="0"/>
    <s v="Ruidoso"/>
    <s v="No considerar"/>
    <x v="0"/>
  </r>
  <r>
    <n v="235651"/>
    <s v="LARGE ARTSY Room w/ Loft Bed 4 DOOGLERS!"/>
    <x v="6016"/>
    <s v="Olan"/>
    <s v="322 West 14th Street"/>
    <n v="10014"/>
    <x v="0"/>
    <s v="West Village"/>
    <s v="40.74"/>
    <n v="-7400381"/>
    <x v="0"/>
    <x v="55"/>
    <x v="11"/>
    <n v="80"/>
    <d v="2019-04-26T00:00:00"/>
    <n v="0.86"/>
    <n v="1"/>
    <n v="5.6"/>
    <x v="0"/>
    <s v="Ruidoso"/>
    <s v="No considerar"/>
    <x v="0"/>
  </r>
  <r>
    <n v="327521"/>
    <s v="Lovely studio in East Village, NY"/>
    <x v="6017"/>
    <s v="Esther"/>
    <s v="72-74 East 3rd Street"/>
    <n v="10009"/>
    <x v="0"/>
    <s v="East Village"/>
    <n v="40725"/>
    <n v="-7398851"/>
    <x v="1"/>
    <x v="5"/>
    <x v="2"/>
    <n v="1"/>
    <d v="2015-11-16T00:00:00"/>
    <n v="0.02"/>
    <n v="1"/>
    <n v="5.6"/>
    <x v="0"/>
    <s v="Ruidoso"/>
    <s v="No considerar"/>
    <x v="0"/>
  </r>
  <r>
    <n v="5205123"/>
    <s v="Spacious, Bright, &amp; Modern Apt"/>
    <x v="6018"/>
    <s v="Evan"/>
    <s v="332 Gates Avenue"/>
    <n v="11216"/>
    <x v="1"/>
    <s v="Bedford-Stuyvesant"/>
    <n v="406856"/>
    <n v="-7395332"/>
    <x v="1"/>
    <x v="5"/>
    <x v="0"/>
    <n v="45"/>
    <d v="2018-12-24T00:00:00"/>
    <n v="0.96"/>
    <n v="1"/>
    <n v="6.9"/>
    <x v="0"/>
    <s v="Ruidoso"/>
    <s v="No considerar"/>
    <x v="0"/>
  </r>
  <r>
    <n v="20913"/>
    <s v="Charming 1 bed GR8 WBurg LOCATION!"/>
    <x v="6019"/>
    <s v="Christiana"/>
    <s v="256 South 4th Street"/>
    <n v="11211"/>
    <x v="1"/>
    <s v="Williamsburg"/>
    <n v="4070984"/>
    <n v="-7395775"/>
    <x v="1"/>
    <x v="6"/>
    <x v="2"/>
    <n v="168"/>
    <d v="2018-07-22T00:00:00"/>
    <n v="1.57"/>
    <n v="1"/>
    <n v="6.9"/>
    <x v="0"/>
    <s v="Ruidoso"/>
    <s v="No considerar"/>
    <x v="0"/>
  </r>
  <r>
    <n v="20853"/>
    <s v="2-bed brownstone duplex + garden"/>
    <x v="6020"/>
    <s v="Tracy"/>
    <s v="556 Carlton Avenue"/>
    <n v="11217"/>
    <x v="1"/>
    <s v="Prospect Heights"/>
    <n v="4068035"/>
    <n v="-7397162"/>
    <x v="1"/>
    <x v="21"/>
    <x v="7"/>
    <n v="21"/>
    <d v="2019-05-21T00:00:00"/>
    <n v="0.3"/>
    <n v="1"/>
    <n v="6.9"/>
    <x v="0"/>
    <s v="Ruidoso"/>
    <s v="No considerar"/>
    <x v="0"/>
  </r>
  <r>
    <n v="517654"/>
    <s v="Beautiful apt 10 min to Wbrg!"/>
    <x v="6021"/>
    <s v="Joni"/>
    <s v="877 Woodward Avenue"/>
    <n v="11385"/>
    <x v="2"/>
    <s v="Ridgewood"/>
    <n v="4070278"/>
    <n v="-7390153"/>
    <x v="1"/>
    <x v="9"/>
    <x v="11"/>
    <n v="3"/>
    <d v="2015-08-15T00:00:00"/>
    <n v="0.04"/>
    <n v="5"/>
    <n v="6.24"/>
    <x v="0"/>
    <s v="Ruidoso"/>
    <s v="No considerar"/>
    <x v="0"/>
  </r>
  <r>
    <n v="20300"/>
    <s v="Great Location for NYC"/>
    <x v="6022"/>
    <s v="Pas"/>
    <s v="509 East 12th Street"/>
    <n v="10009"/>
    <x v="0"/>
    <s v="East Village"/>
    <n v="4072912"/>
    <n v="-7398057"/>
    <x v="0"/>
    <x v="19"/>
    <x v="1"/>
    <n v="2"/>
    <d v="2016-02-14T00:00:00"/>
    <n v="0.05"/>
    <n v="1"/>
    <n v="5.6"/>
    <x v="0"/>
    <s v="Ruidoso"/>
    <s v="No considerar"/>
    <x v="0"/>
  </r>
  <r>
    <n v="5756767"/>
    <s v="CLEAN SUNNY ARTSY APARTMENT"/>
    <x v="6023"/>
    <s v="Marie Sophie &amp; Christopher"/>
    <s v="750 Macon Street"/>
    <n v="11233"/>
    <x v="1"/>
    <s v="Bedford-Stuyvesant"/>
    <n v="4068411"/>
    <n v="-7392079"/>
    <x v="1"/>
    <x v="34"/>
    <x v="0"/>
    <n v="0"/>
    <d v="2018-12-22T00:00:00"/>
    <n v="0.17"/>
    <n v="1"/>
    <n v="6.9"/>
    <x v="0"/>
    <s v="Ruidoso"/>
    <s v="No considerar"/>
    <x v="0"/>
  </r>
  <r>
    <n v="19812"/>
    <s v="2 bedroom Williamsburg Apt - Bedford L stop"/>
    <x v="6024"/>
    <s v="Starlee"/>
    <s v="166 Bedford Avenue"/>
    <n v="11249"/>
    <x v="1"/>
    <s v="Williamsburg"/>
    <n v="4071833"/>
    <n v="-7395748"/>
    <x v="1"/>
    <x v="49"/>
    <x v="0"/>
    <n v="61"/>
    <d v="2018-08-09T00:00:00"/>
    <n v="0.53"/>
    <n v="1"/>
    <n v="6.9"/>
    <x v="0"/>
    <s v="Ruidoso"/>
    <s v="No considerar"/>
    <x v="0"/>
  </r>
  <r>
    <n v="350525"/>
    <s v="Spacious 2BR near Botanic Garden"/>
    <x v="6025"/>
    <s v="Niki &amp; Colin"/>
    <s v="1162 Union Street"/>
    <n v="11225"/>
    <x v="1"/>
    <s v="Crown Heights"/>
    <n v="4066888"/>
    <n v="-7395292"/>
    <x v="1"/>
    <x v="72"/>
    <x v="12"/>
    <n v="46"/>
    <d v="2018-06-19T00:00:00"/>
    <n v="0.52"/>
    <n v="1"/>
    <n v="6.9"/>
    <x v="0"/>
    <s v="Ruidoso"/>
    <s v="No considerar"/>
    <x v="0"/>
  </r>
  <r>
    <n v="19601"/>
    <s v="perfect for a family or small group"/>
    <x v="6026"/>
    <s v="Maggie"/>
    <s v="92 Clark Street"/>
    <n v="11201"/>
    <x v="1"/>
    <s v="Brooklyn Heights"/>
    <n v="4069723"/>
    <n v="-7399268"/>
    <x v="1"/>
    <x v="250"/>
    <x v="1"/>
    <n v="25"/>
    <d v="2016-08-04T00:00:00"/>
    <n v="0.24"/>
    <n v="1"/>
    <n v="7.1"/>
    <x v="0"/>
    <s v="Ruidoso"/>
    <s v="No considerar"/>
    <x v="0"/>
  </r>
  <r>
    <n v="729841"/>
    <s v="Gorgeous Apt Heart of West Villlage"/>
    <x v="6027"/>
    <s v="Melinda"/>
    <s v="263 West 11th Street"/>
    <n v="10014"/>
    <x v="0"/>
    <s v="West Village"/>
    <n v="4073616"/>
    <n v="-74004"/>
    <x v="1"/>
    <x v="15"/>
    <x v="6"/>
    <n v="23"/>
    <d v="2018-12-07T00:00:00"/>
    <n v="0.32"/>
    <n v="1"/>
    <n v="5.6"/>
    <x v="0"/>
    <s v="Ruidoso"/>
    <s v="No considerar"/>
    <x v="0"/>
  </r>
  <r>
    <n v="19282"/>
    <s v="Sunny, Spacious Top Floor Haven"/>
    <x v="6028"/>
    <s v="Gaia"/>
    <s v="152 Parkside Avenue"/>
    <n v="11226"/>
    <x v="1"/>
    <s v="Flatbush"/>
    <n v="4065401"/>
    <n v="-7396323"/>
    <x v="1"/>
    <x v="70"/>
    <x v="13"/>
    <n v="16"/>
    <d v="2019-06-15T00:00:00"/>
    <n v="0.15"/>
    <n v="1"/>
    <n v="6.9"/>
    <x v="0"/>
    <s v="Ruidoso"/>
    <s v="No considerar"/>
    <x v="0"/>
  </r>
  <r>
    <n v="19169"/>
    <s v="Entire 2 Bedroom - Large &amp; Sunny"/>
    <x v="6029"/>
    <s v="JoLynn"/>
    <s v="101 Delancey Street"/>
    <n v="10002"/>
    <x v="0"/>
    <s v="Lower East Side"/>
    <n v="4071851"/>
    <n v="-7398892"/>
    <x v="1"/>
    <x v="198"/>
    <x v="2"/>
    <n v="70"/>
    <d v="2019-06-30T00:00:00"/>
    <n v="0.62"/>
    <n v="1"/>
    <n v="5.6"/>
    <x v="0"/>
    <s v="Ruidoso"/>
    <s v="No considerar"/>
    <x v="0"/>
  </r>
  <r>
    <n v="19159"/>
    <s v="Spacious luminous apt Upper West NYC"/>
    <x v="6030"/>
    <s v="Sybilla"/>
    <s v="Henry Hudson Parkway Hamilton Heights"/>
    <n v="10031"/>
    <x v="0"/>
    <s v="Harlem"/>
    <n v="4082915"/>
    <n v="-7395136"/>
    <x v="1"/>
    <x v="7"/>
    <x v="20"/>
    <n v="54"/>
    <d v="2019-03-23T00:00:00"/>
    <n v="0.49"/>
    <n v="1"/>
    <n v="5.6"/>
    <x v="0"/>
    <s v="Ruidoso"/>
    <s v="No considerar"/>
    <x v="0"/>
  </r>
  <r>
    <n v="311003"/>
    <s v="2 BD / 2BA WITH GARDEN, SLEEPS 6"/>
    <x v="6031"/>
    <s v="Karen"/>
    <s v="924 Bergen Street"/>
    <n v="11238"/>
    <x v="1"/>
    <s v="Crown Heights"/>
    <n v="4067679"/>
    <n v="-7395639"/>
    <x v="1"/>
    <x v="77"/>
    <x v="3"/>
    <n v="1"/>
    <d v="2013-04-21T00:00:00"/>
    <n v="0.01"/>
    <n v="1"/>
    <n v="6.9"/>
    <x v="0"/>
    <s v="Ruidoso"/>
    <s v="No considerar"/>
    <x v="0"/>
  </r>
  <r>
    <n v="44212"/>
    <s v="West Inn 2 - East Village"/>
    <x v="6032"/>
    <s v="Bruce"/>
    <s v="304 East 8th Street"/>
    <n v="10009"/>
    <x v="0"/>
    <s v="East Village"/>
    <n v="4072518"/>
    <n v="-7398034"/>
    <x v="0"/>
    <x v="0"/>
    <x v="1"/>
    <n v="84"/>
    <d v="2019-06-23T00:00:00"/>
    <n v="0.78"/>
    <n v="1"/>
    <n v="5.6"/>
    <x v="0"/>
    <s v="Ruidoso"/>
    <s v="No considerar"/>
    <x v="0"/>
  </r>
  <r>
    <n v="27385"/>
    <s v="Great Large 1 BR apt  in East Village!"/>
    <x v="6032"/>
    <s v="Bruce"/>
    <s v="De Colores Community Yard &amp; Cultural Center 313"/>
    <n v="10009"/>
    <x v="0"/>
    <s v="East Village"/>
    <n v="4072555"/>
    <n v="-7397965"/>
    <x v="1"/>
    <x v="41"/>
    <x v="1"/>
    <n v="115"/>
    <d v="2019-06-07T00:00:00"/>
    <n v="1.05"/>
    <n v="1"/>
    <n v="5.6"/>
    <x v="0"/>
    <s v="Ruidoso"/>
    <s v="No considerar"/>
    <x v="0"/>
  </r>
  <r>
    <n v="70609"/>
    <s v="Great Large 3 BR/2 Bath Duplex with Private Patio!"/>
    <x v="6032"/>
    <s v="Bruce"/>
    <s v="309 East 8th Street"/>
    <n v="10009"/>
    <x v="0"/>
    <s v="East Village"/>
    <n v="4072542"/>
    <n v="-7397986"/>
    <x v="1"/>
    <x v="152"/>
    <x v="6"/>
    <n v="48"/>
    <d v="2019-06-16T00:00:00"/>
    <n v="0.48"/>
    <n v="1"/>
    <n v="5.7"/>
    <x v="0"/>
    <s v="Ruidoso"/>
    <s v="No considerar"/>
    <x v="0"/>
  </r>
  <r>
    <n v="26933"/>
    <s v="2 BR / 2 Bath Duplex Apt with patio! East Village"/>
    <x v="6032"/>
    <s v="Bruce"/>
    <s v="Citi Bike East 7th Street"/>
    <n v="10009"/>
    <x v="0"/>
    <s v="East Village"/>
    <n v="407254"/>
    <n v="-7398157"/>
    <x v="1"/>
    <x v="40"/>
    <x v="6"/>
    <n v="7"/>
    <d v="2017-08-09T00:00:00"/>
    <n v="0.06"/>
    <n v="1"/>
    <n v="5.7"/>
    <x v="0"/>
    <s v="Ruidoso"/>
    <s v="No considerar"/>
    <x v="0"/>
  </r>
  <r>
    <n v="20611"/>
    <s v="Cozy Bedroom in Williamsburg 3 BR"/>
    <x v="6033"/>
    <s v="Lula"/>
    <s v="The Garnett 146"/>
    <n v="11211"/>
    <x v="1"/>
    <s v="Williamsburg"/>
    <n v="4071156"/>
    <n v="-7396218"/>
    <x v="0"/>
    <x v="12"/>
    <x v="0"/>
    <n v="174"/>
    <d v="2019-06-22T00:00:00"/>
    <n v="1.54"/>
    <n v="1"/>
    <n v="6.9"/>
    <x v="0"/>
    <s v="Ruidoso"/>
    <s v="No considerar"/>
    <x v="0"/>
  </r>
  <r>
    <n v="33223"/>
    <s v="Cozy BR in Wiliamsburg 3 Bedroom"/>
    <x v="6033"/>
    <s v="Lula"/>
    <s v="174 South 3rd Street"/>
    <n v="11211"/>
    <x v="1"/>
    <s v="Williamsburg"/>
    <n v="4071165"/>
    <n v="-7396087"/>
    <x v="0"/>
    <x v="15"/>
    <x v="0"/>
    <n v="200"/>
    <d v="2019-06-22T00:00:00"/>
    <n v="1.86"/>
    <n v="1"/>
    <n v="6.9"/>
    <x v="0"/>
    <s v="Ruidoso"/>
    <s v="No considerar"/>
    <x v="0"/>
  </r>
  <r>
    <n v="2640764"/>
    <s v="Cozy Room in Williamsburg 3BR"/>
    <x v="6033"/>
    <s v="Lula"/>
    <s v="141 South 5th Street"/>
    <n v="11211"/>
    <x v="1"/>
    <s v="Williamsburg"/>
    <n v="4071112"/>
    <n v="-7396268"/>
    <x v="0"/>
    <x v="64"/>
    <x v="70"/>
    <n v="21"/>
    <d v="2019-06-14T00:00:00"/>
    <n v="0.34"/>
    <n v="1"/>
    <n v="6.9"/>
    <x v="0"/>
    <s v="Ruidoso"/>
    <s v="No considerar"/>
    <x v="0"/>
  </r>
  <r>
    <n v="18728"/>
    <s v="Beautiful Meatpacking District Loft"/>
    <x v="6034"/>
    <s v="DAVID And RICK"/>
    <s v="Bank of America West 16th Street"/>
    <n v="10011"/>
    <x v="0"/>
    <s v="Chelsea"/>
    <n v="4074138"/>
    <n v="-7400197"/>
    <x v="0"/>
    <x v="5"/>
    <x v="0"/>
    <n v="167"/>
    <d v="2019-05-28T00:00:00"/>
    <n v="1.65"/>
    <n v="1"/>
    <n v="5.6"/>
    <x v="0"/>
    <s v="Ruidoso"/>
    <s v="No considerar"/>
    <x v="0"/>
  </r>
  <r>
    <n v="18590"/>
    <s v="Fort Greene Retreat on the Park"/>
    <x v="6035"/>
    <s v="Blaise"/>
    <s v="Myrtle Avenue &amp; Carlton Avenue Myrtle Avenue"/>
    <n v="11237"/>
    <x v="1"/>
    <s v="Fort Greene"/>
    <n v="406932"/>
    <n v="-7397267"/>
    <x v="0"/>
    <x v="116"/>
    <x v="0"/>
    <n v="143"/>
    <d v="2019-06-16T00:00:00"/>
    <n v="1.28"/>
    <n v="1"/>
    <n v="6.9"/>
    <x v="0"/>
    <s v="Ruidoso"/>
    <s v="No considerar"/>
    <x v="0"/>
  </r>
  <r>
    <n v="3944627"/>
    <s v="Gramercy One Bedroom w Two Beds"/>
    <x v="6036"/>
    <s v="Matt"/>
    <s v="284 3rd Avenue"/>
    <n v="10010"/>
    <x v="0"/>
    <s v="Gramercy"/>
    <n v="4073845"/>
    <n v="-7398373"/>
    <x v="1"/>
    <x v="17"/>
    <x v="7"/>
    <n v="10"/>
    <d v="2018-06-29T00:00:00"/>
    <n v="0.17"/>
    <n v="1"/>
    <n v="5.6"/>
    <x v="0"/>
    <s v="Ruidoso"/>
    <s v="No considerar"/>
    <x v="0"/>
  </r>
  <r>
    <n v="281521"/>
    <s v="Amazing West Village 2br"/>
    <x v="6037"/>
    <s v="Vimal"/>
    <s v="30 Horatio Street"/>
    <n v="10014"/>
    <x v="0"/>
    <s v="West Village"/>
    <n v="4073879"/>
    <n v="-7400425"/>
    <x v="1"/>
    <x v="15"/>
    <x v="40"/>
    <n v="1"/>
    <d v="2012-10-02T00:00:00"/>
    <n v="0.01"/>
    <n v="1"/>
    <n v="5.6"/>
    <x v="0"/>
    <s v="Ruidoso"/>
    <s v="No considerar"/>
    <x v="0"/>
  </r>
  <r>
    <n v="397034"/>
    <s v="New York City for All Seasons!"/>
    <x v="6038"/>
    <s v="Richelle"/>
    <s v="325 West End Avenue"/>
    <n v="10023"/>
    <x v="0"/>
    <s v="Upper West Side"/>
    <n v="407824"/>
    <n v="-7398294"/>
    <x v="0"/>
    <x v="0"/>
    <x v="1"/>
    <n v="25"/>
    <d v="2013-06-22T00:00:00"/>
    <n v="0.28000000000000003"/>
    <n v="1"/>
    <n v="5.6"/>
    <x v="0"/>
    <s v="Ruidoso"/>
    <s v="No considerar"/>
    <x v="0"/>
  </r>
  <r>
    <n v="18127"/>
    <s v="Charming East Village One Bedroom Flat"/>
    <x v="6039"/>
    <s v="Josh"/>
    <s v="125 2nd Avenue"/>
    <n v="10003"/>
    <x v="0"/>
    <s v="East Village"/>
    <n v="4072828"/>
    <n v="-7398801"/>
    <x v="1"/>
    <x v="98"/>
    <x v="2"/>
    <n v="21"/>
    <d v="2019-01-02T00:00:00"/>
    <n v="0.2"/>
    <n v="1"/>
    <n v="5.6"/>
    <x v="0"/>
    <s v="Ruidoso"/>
    <s v="No considerar"/>
    <x v="0"/>
  </r>
  <r>
    <n v="164989"/>
    <s v="*SoHo: Clean, Safe, Private, Peaceful Bedroom (A)*"/>
    <x v="6040"/>
    <s v="Jade"/>
    <s v="101 Crosby Street"/>
    <n v="10012"/>
    <x v="0"/>
    <s v="SoHo"/>
    <n v="4072351"/>
    <n v="-7399683"/>
    <x v="0"/>
    <x v="48"/>
    <x v="6"/>
    <n v="54"/>
    <d v="2019-06-16T00:00:00"/>
    <n v="0.56000000000000005"/>
    <n v="1"/>
    <n v="5.6"/>
    <x v="0"/>
    <s v="Ruidoso"/>
    <s v="No considerar"/>
    <x v="0"/>
  </r>
  <r>
    <n v="17747"/>
    <s v="BLUE TRIM GUEST HOUSE"/>
    <x v="6041"/>
    <s v="George"/>
    <s v="205 Saint James Place"/>
    <n v="11238"/>
    <x v="1"/>
    <s v="Clinton Hill"/>
    <n v="4068346"/>
    <n v="-7396374"/>
    <x v="0"/>
    <x v="53"/>
    <x v="6"/>
    <n v="105"/>
    <d v="2019-06-26T00:00:00"/>
    <n v="0.92"/>
    <n v="1"/>
    <n v="6.9"/>
    <x v="0"/>
    <s v="Ruidoso"/>
    <s v="No considerar"/>
    <x v="0"/>
  </r>
  <r>
    <n v="17693"/>
    <s v="HARLEM, NEW YORK WELCOMES YOU!!"/>
    <x v="6042"/>
    <s v="Tye And Etienne"/>
    <s v="918 Saint Nicholas Avenue"/>
    <n v="10032"/>
    <x v="0"/>
    <s v="Washington Heights"/>
    <n v="4083139"/>
    <n v="-7394095"/>
    <x v="0"/>
    <x v="70"/>
    <x v="6"/>
    <n v="49"/>
    <d v="2019-06-18T00:00:00"/>
    <n v="1.6"/>
    <n v="1"/>
    <n v="5.6"/>
    <x v="0"/>
    <s v="Ruidoso"/>
    <s v="No considerar"/>
    <x v="0"/>
  </r>
  <r>
    <n v="2138787"/>
    <s v="HARLEM, NEW YORK WELCOMES YOU!!"/>
    <x v="6042"/>
    <s v="Tye And Etienne"/>
    <s v="930 Saint Nicholas Avenue"/>
    <n v="10032"/>
    <x v="0"/>
    <s v="Washington Heights"/>
    <n v="4083191"/>
    <n v="-739411"/>
    <x v="0"/>
    <x v="126"/>
    <x v="6"/>
    <n v="4"/>
    <d v="2019-04-01T00:00:00"/>
    <n v="0.19"/>
    <n v="1"/>
    <n v="5.6"/>
    <x v="0"/>
    <s v="Ruidoso"/>
    <s v="No considerar"/>
    <x v="0"/>
  </r>
  <r>
    <n v="45556"/>
    <s v="Fort Greene, Brooklyn: Center Bedroom"/>
    <x v="6043"/>
    <s v="Doug"/>
    <s v="42 Fort Greene Place"/>
    <n v="11217"/>
    <x v="1"/>
    <s v="Fort Greene"/>
    <n v="4068863"/>
    <n v="-7397691"/>
    <x v="0"/>
    <x v="70"/>
    <x v="6"/>
    <n v="206"/>
    <d v="2019-06-30T00:00:00"/>
    <n v="1.92"/>
    <n v="1"/>
    <n v="6.9"/>
    <x v="0"/>
    <s v="Ruidoso"/>
    <s v="No considerar"/>
    <x v="0"/>
  </r>
  <r>
    <n v="3018285"/>
    <s v="Heart of Manhattan: Charming 1BD"/>
    <x v="6044"/>
    <s v="Nicholas"/>
    <s v="175 West 12th Street"/>
    <n v="10011"/>
    <x v="0"/>
    <s v="West Village"/>
    <n v="4073722"/>
    <n v="-7400043"/>
    <x v="1"/>
    <x v="98"/>
    <x v="1"/>
    <n v="11"/>
    <d v="2018-10-17T00:00:00"/>
    <n v="0.18"/>
    <n v="1"/>
    <n v="5.6"/>
    <x v="0"/>
    <s v="Ruidoso"/>
    <s v="No considerar"/>
    <x v="0"/>
  </r>
  <r>
    <n v="4588678"/>
    <s v="Gorgeous bohemian  Apt. in a Brownstone"/>
    <x v="6045"/>
    <s v="Liat"/>
    <s v="Public School 44 432"/>
    <n v="11221"/>
    <x v="1"/>
    <s v="Bedford-Stuyvesant"/>
    <n v="4068596"/>
    <n v="-7394068"/>
    <x v="1"/>
    <x v="6"/>
    <x v="6"/>
    <n v="2"/>
    <d v="2017-08-08T00:00:00"/>
    <n v="0.05"/>
    <n v="1"/>
    <n v="6.9"/>
    <x v="0"/>
    <s v="Ruidoso"/>
    <s v="No considerar"/>
    <x v="0"/>
  </r>
  <r>
    <n v="4880542"/>
    <s v="Artists Home with Large  Sunny Backyard+Parking"/>
    <x v="6046"/>
    <s v="Lee"/>
    <s v="Verizon 55"/>
    <n v="11206"/>
    <x v="1"/>
    <s v="Williamsburg"/>
    <n v="407077"/>
    <n v="-7394785"/>
    <x v="1"/>
    <x v="98"/>
    <x v="13"/>
    <n v="8"/>
    <d v="2019-01-02T00:00:00"/>
    <n v="0.16"/>
    <n v="1"/>
    <n v="6.9"/>
    <x v="0"/>
    <s v="Ruidoso"/>
    <s v="No considerar"/>
    <x v="0"/>
  </r>
  <r>
    <n v="17092"/>
    <s v="Cool Room in Hell's Kitchen"/>
    <x v="6047"/>
    <s v="Enzo"/>
    <s v="367 West 50th Street"/>
    <n v="10019"/>
    <x v="0"/>
    <s v="Hell's Kitchen"/>
    <n v="4076342"/>
    <n v="-7398865"/>
    <x v="0"/>
    <x v="266"/>
    <x v="7"/>
    <n v="23"/>
    <d v="2019-06-01T00:00:00"/>
    <n v="0.43"/>
    <n v="1"/>
    <n v="5.6"/>
    <x v="0"/>
    <s v="Ruidoso"/>
    <s v="No considerar"/>
    <x v="0"/>
  </r>
  <r>
    <n v="1546518"/>
    <s v="Sunny, pretty Park Slope 3+ bed apt"/>
    <x v="6048"/>
    <s v="Brennan"/>
    <s v="538 6th Avenue"/>
    <n v="11215"/>
    <x v="1"/>
    <s v="South Slope"/>
    <n v="4066448"/>
    <n v="-7398695"/>
    <x v="1"/>
    <x v="264"/>
    <x v="6"/>
    <n v="229"/>
    <d v="2019-06-24T00:00:00"/>
    <n v="3.28"/>
    <n v="1"/>
    <n v="6.9"/>
    <x v="0"/>
    <s v="Ruidoso"/>
    <s v="No considerar"/>
    <x v="0"/>
  </r>
  <r>
    <n v="17037"/>
    <s v="Lovely EV Artist's Home"/>
    <x v="6049"/>
    <s v="Anna"/>
    <s v="279 East 3rd Street"/>
    <n v="10009"/>
    <x v="0"/>
    <s v="East Village"/>
    <n v="4072162"/>
    <n v="-7398008"/>
    <x v="1"/>
    <x v="43"/>
    <x v="9"/>
    <n v="49"/>
    <d v="2018-05-14T00:00:00"/>
    <n v="0.43"/>
    <n v="1"/>
    <n v="5.6"/>
    <x v="0"/>
    <s v="Ruidoso"/>
    <s v="No considerar"/>
    <x v="0"/>
  </r>
  <r>
    <n v="28321"/>
    <s v="Large 1  BR in a 3 BR Brooklyn apt. next to Q Trn."/>
    <x v="6050"/>
    <s v="Kay"/>
    <s v="4 Parkside Court"/>
    <n v="11226"/>
    <x v="1"/>
    <s v="Prospect-Lefferts Gardens"/>
    <n v="4065593"/>
    <n v="-7396053"/>
    <x v="0"/>
    <x v="85"/>
    <x v="6"/>
    <n v="9"/>
    <d v="2018-10-05T00:00:00"/>
    <n v="0.08"/>
    <n v="1"/>
    <n v="6.9"/>
    <x v="0"/>
    <s v="Ruidoso"/>
    <s v="No considerar"/>
    <x v="0"/>
  </r>
  <r>
    <n v="239055"/>
    <s v="Nolita Penthouse_Private Deck_Elev_"/>
    <x v="6051"/>
    <s v="Ashley &amp; Nir"/>
    <s v="207 Grand Street"/>
    <n v="10013"/>
    <x v="0"/>
    <s v="Chinatown"/>
    <n v="4071892"/>
    <n v="-7399628"/>
    <x v="1"/>
    <x v="61"/>
    <x v="7"/>
    <n v="2"/>
    <d v="2014-10-06T00:00:00"/>
    <n v="0.03"/>
    <n v="1"/>
    <n v="5.6"/>
    <x v="0"/>
    <s v="Ruidoso"/>
    <s v="No considerar"/>
    <x v="0"/>
  </r>
  <r>
    <n v="16595"/>
    <s v="*HAVEN LOFT - Entire Floor - Six Windows - Bricks*"/>
    <x v="6052"/>
    <s v="Daniel"/>
    <s v="Oosten Wythe Avenue"/>
    <n v="11211"/>
    <x v="1"/>
    <s v="Williamsburg"/>
    <n v="4070933"/>
    <n v="-7396792"/>
    <x v="1"/>
    <x v="31"/>
    <x v="1"/>
    <n v="148"/>
    <d v="2019-06-23T00:00:00"/>
    <n v="1.4"/>
    <n v="1"/>
    <n v="6.9"/>
    <x v="0"/>
    <s v="Ruidoso"/>
    <s v="No considerar"/>
    <x v="0"/>
  </r>
  <r>
    <n v="2451647"/>
    <s v="Bright, Modern Room in East Village!"/>
    <x v="6053"/>
    <s v="Reka"/>
    <s v="393 East 10th Street"/>
    <n v="10009"/>
    <x v="0"/>
    <s v="East Village"/>
    <n v="4072598"/>
    <n v="-7397778"/>
    <x v="0"/>
    <x v="78"/>
    <x v="1"/>
    <n v="184"/>
    <d v="2019-07-01T00:00:00"/>
    <n v="2.86"/>
    <n v="1"/>
    <n v="5.6"/>
    <x v="0"/>
    <s v="Ruidoso"/>
    <s v="No considerar"/>
    <x v="0"/>
  </r>
  <r>
    <n v="16580"/>
    <s v="Sunny, Modern room in East Village!"/>
    <x v="6053"/>
    <s v="Reka"/>
    <s v="362 East 10th Street"/>
    <n v="10009"/>
    <x v="0"/>
    <s v="East Village"/>
    <n v="4072649"/>
    <n v="-7397904"/>
    <x v="0"/>
    <x v="15"/>
    <x v="1"/>
    <n v="338"/>
    <d v="2019-07-01T00:00:00"/>
    <n v="4.72"/>
    <n v="1"/>
    <n v="5.6"/>
    <x v="0"/>
    <s v="Ruidoso"/>
    <s v="No considerar"/>
    <x v="0"/>
  </r>
  <r>
    <n v="16458"/>
    <s v="Light-filled 2B duplex in the heart of Park Slope!"/>
    <x v="6054"/>
    <s v="Sara"/>
    <s v="354 2nd Street"/>
    <n v="11215"/>
    <x v="1"/>
    <s v="Park Slope"/>
    <n v="4067343"/>
    <n v="-7398338"/>
    <x v="1"/>
    <x v="41"/>
    <x v="0"/>
    <n v="4"/>
    <d v="2017-09-24T00:00:00"/>
    <n v="0.16"/>
    <n v="1"/>
    <n v="6.9"/>
    <x v="0"/>
    <s v="Ruidoso"/>
    <s v="No considerar"/>
    <x v="0"/>
  </r>
  <r>
    <n v="16421"/>
    <s v="Your Heaven in Hells Kitchen"/>
    <x v="6055"/>
    <s v="Mark"/>
    <s v="Film Center 630"/>
    <n v="10036"/>
    <x v="0"/>
    <s v="Hell's Kitchen"/>
    <n v="4075979"/>
    <n v="-7399119"/>
    <x v="0"/>
    <x v="55"/>
    <x v="11"/>
    <n v="191"/>
    <d v="2019-05-16T00:00:00"/>
    <n v="1.65"/>
    <n v="1"/>
    <n v="5.6"/>
    <x v="0"/>
    <s v="Ruidoso"/>
    <s v="No considerar"/>
    <x v="0"/>
  </r>
  <r>
    <n v="5083907"/>
    <s v="Large Room In Beautiful Brownstone "/>
    <x v="6056"/>
    <s v="Patricia"/>
    <s v="Pratt Institute 200"/>
    <n v="11205"/>
    <x v="1"/>
    <s v="Clinton Hill"/>
    <n v="4069105"/>
    <n v="-7396789"/>
    <x v="0"/>
    <x v="19"/>
    <x v="14"/>
    <n v="0"/>
    <d v="2019-01-03T00:00:00"/>
    <n v="0.02"/>
    <n v="1"/>
    <n v="6.9"/>
    <x v="0"/>
    <s v="Ruidoso"/>
    <s v="No considerar"/>
    <x v="0"/>
  </r>
  <r>
    <n v="6731463"/>
    <s v="Large Brooklyn 3 Bedroom Apartment"/>
    <x v="6057"/>
    <s v="Dimitri"/>
    <s v="289 Prospect Place"/>
    <n v="11238"/>
    <x v="1"/>
    <s v="Prospect Heights"/>
    <n v="4067731"/>
    <n v="-7396683"/>
    <x v="1"/>
    <x v="48"/>
    <x v="2"/>
    <n v="5"/>
    <d v="2018-08-21T00:00:00"/>
    <n v="0.1"/>
    <n v="1"/>
    <n v="6.9"/>
    <x v="0"/>
    <s v="Ruidoso"/>
    <s v="No considerar"/>
    <x v="0"/>
  </r>
  <r>
    <n v="23501"/>
    <s v="Monkey Retreat Manhattan"/>
    <x v="6058"/>
    <s v="Meka"/>
    <s v="625 West 164th Street"/>
    <n v="10032"/>
    <x v="0"/>
    <s v="Washington Heights"/>
    <n v="4083927"/>
    <n v="-7394281"/>
    <x v="0"/>
    <x v="70"/>
    <x v="6"/>
    <n v="68"/>
    <d v="2012-11-01T00:00:00"/>
    <n v="0.6"/>
    <n v="1"/>
    <n v="5.6"/>
    <x v="0"/>
    <s v="Ruidoso"/>
    <s v="No considerar"/>
    <x v="0"/>
  </r>
  <r>
    <n v="688652"/>
    <s v="Huge Sunny Modern Apt. (1k+sqft)"/>
    <x v="6059"/>
    <s v="Andrew"/>
    <s v="103 Grand Avenue"/>
    <n v="11205"/>
    <x v="1"/>
    <s v="Clinton Hill"/>
    <n v="4069445"/>
    <n v="-7396401"/>
    <x v="1"/>
    <x v="54"/>
    <x v="3"/>
    <n v="19"/>
    <d v="2019-06-07T00:00:00"/>
    <n v="0.23"/>
    <n v="1"/>
    <n v="6.9"/>
    <x v="0"/>
    <s v="Ruidoso"/>
    <s v="No considerar"/>
    <x v="0"/>
  </r>
  <r>
    <n v="648246"/>
    <s v="Spacious Brooklyn Loft w/ River View"/>
    <x v="6060"/>
    <s v="Karina"/>
    <s v="Williamsburg Bridge Broadway"/>
    <n v="11207"/>
    <x v="1"/>
    <s v="Williamsburg"/>
    <n v="4071227"/>
    <n v="-7396776"/>
    <x v="1"/>
    <x v="63"/>
    <x v="1"/>
    <n v="39"/>
    <d v="2019-04-28T00:00:00"/>
    <n v="0.47"/>
    <n v="1"/>
    <n v="6.9"/>
    <x v="0"/>
    <s v="Ruidoso"/>
    <s v="No considerar"/>
    <x v="0"/>
  </r>
  <r>
    <n v="524111"/>
    <s v="Convenient East Village Studio,"/>
    <x v="6061"/>
    <s v="Leigh"/>
    <s v="516 East 13th Street"/>
    <n v="10009"/>
    <x v="0"/>
    <s v="East Village"/>
    <n v="4072915"/>
    <n v="-7398019"/>
    <x v="1"/>
    <x v="235"/>
    <x v="0"/>
    <n v="141"/>
    <d v="2019-06-24T00:00:00"/>
    <n v="1.66"/>
    <n v="1"/>
    <n v="5.6"/>
    <x v="0"/>
    <s v="Ruidoso"/>
    <s v="No considerar"/>
    <x v="0"/>
  </r>
  <r>
    <n v="20299"/>
    <s v="Oh glorious spring!"/>
    <x v="6062"/>
    <s v="Edward"/>
    <s v="Church of the Most Holy Redeemer East 3rd Street"/>
    <n v="10009"/>
    <x v="0"/>
    <s v="East Village"/>
    <n v="4072334"/>
    <n v="-739844"/>
    <x v="0"/>
    <x v="28"/>
    <x v="0"/>
    <n v="194"/>
    <d v="2019-06-30T00:00:00"/>
    <n v="1.73"/>
    <n v="1"/>
    <n v="5.6"/>
    <x v="0"/>
    <s v="Ruidoso"/>
    <s v="No considerar"/>
    <x v="0"/>
  </r>
  <r>
    <n v="1025847"/>
    <s v="Modern 1BR East Village Apt w/patio"/>
    <x v="6063"/>
    <s v="Sam"/>
    <s v="503 East 6th Street"/>
    <n v="10009"/>
    <x v="0"/>
    <s v="East Village"/>
    <n v="4072538"/>
    <n v="-7398351"/>
    <x v="1"/>
    <x v="47"/>
    <x v="14"/>
    <n v="11"/>
    <d v="2015-10-15T00:00:00"/>
    <n v="0.15"/>
    <n v="1"/>
    <n v="5.6"/>
    <x v="0"/>
    <s v="Ruidoso"/>
    <s v="No considerar"/>
    <x v="0"/>
  </r>
  <r>
    <n v="36121"/>
    <s v="Lg Rm in Historic Prospect Heights"/>
    <x v="6064"/>
    <s v="Michael"/>
    <s v="285 Lincoln Place"/>
    <n v="11238"/>
    <x v="1"/>
    <s v="Prospect Heights"/>
    <n v="4067386"/>
    <n v="-7396641"/>
    <x v="0"/>
    <x v="92"/>
    <x v="5"/>
    <n v="9"/>
    <d v="2013-05-10T00:00:00"/>
    <n v="0.09"/>
    <n v="1"/>
    <n v="6.9"/>
    <x v="0"/>
    <s v="Ruidoso"/>
    <s v="Dentro del presupuesto"/>
    <x v="0"/>
  </r>
  <r>
    <n v="822016"/>
    <s v="1BR w/private bath in modern Prospect Heights apt"/>
    <x v="6065"/>
    <s v="Seema"/>
    <s v="487 Lincoln Place"/>
    <n v="11238"/>
    <x v="1"/>
    <s v="Crown Heights"/>
    <n v="4067231"/>
    <n v="-7396032"/>
    <x v="0"/>
    <x v="46"/>
    <x v="6"/>
    <n v="24"/>
    <d v="2019-07-03T00:00:00"/>
    <n v="0.3"/>
    <n v="1"/>
    <n v="6.9"/>
    <x v="0"/>
    <s v="Ruidoso"/>
    <s v="No considerar"/>
    <x v="0"/>
  </r>
  <r>
    <n v="15711"/>
    <s v="2 bedroom - Upper East Side-great for kids"/>
    <x v="6066"/>
    <s v="D"/>
    <s v="423 East 77th Street"/>
    <n v="10075"/>
    <x v="0"/>
    <s v="Upper East Side"/>
    <n v="4077065"/>
    <n v="-7395269"/>
    <x v="1"/>
    <x v="21"/>
    <x v="6"/>
    <n v="66"/>
    <d v="2019-03-30T00:00:00"/>
    <n v="0.56999999999999995"/>
    <n v="1"/>
    <n v="5.6"/>
    <x v="0"/>
    <s v="Ruidoso"/>
    <s v="No considerar"/>
    <x v="0"/>
  </r>
  <r>
    <n v="796370"/>
    <s v="Monthly discount - 2 bedroom  - upper east side"/>
    <x v="6066"/>
    <s v="D"/>
    <s v="1457 York Avenue"/>
    <n v="10075"/>
    <x v="0"/>
    <s v="Upper East Side"/>
    <n v="4077043"/>
    <n v="-739515"/>
    <x v="1"/>
    <x v="5"/>
    <x v="4"/>
    <n v="1"/>
    <d v="2017-09-30T00:00:00"/>
    <n v="0.05"/>
    <n v="1"/>
    <n v="5.6"/>
    <x v="0"/>
    <s v="Ruidoso"/>
    <s v="No considerar"/>
    <x v="0"/>
  </r>
  <r>
    <n v="15396"/>
    <s v="Sunny &amp; Spacious Chelsea Apartment"/>
    <x v="6067"/>
    <s v="Petra"/>
    <s v="206 West 26th Street"/>
    <n v="10001"/>
    <x v="0"/>
    <s v="Chelsea"/>
    <n v="4074623"/>
    <n v="-739953"/>
    <x v="1"/>
    <x v="184"/>
    <x v="51"/>
    <n v="5"/>
    <d v="2018-11-03T00:00:00"/>
    <n v="0.12"/>
    <n v="1"/>
    <n v="5.7"/>
    <x v="0"/>
    <s v="Ruidoso"/>
    <s v="No considerar"/>
    <x v="0"/>
  </r>
  <r>
    <n v="15385"/>
    <s v="Very, very cozy place"/>
    <x v="6068"/>
    <s v="Cristina"/>
    <s v="149 South 4th Street"/>
    <n v="11211"/>
    <x v="1"/>
    <s v="Williamsburg"/>
    <n v="4071185"/>
    <n v="-7396204"/>
    <x v="0"/>
    <x v="15"/>
    <x v="6"/>
    <n v="42"/>
    <d v="2019-06-30T00:00:00"/>
    <n v="0.38"/>
    <n v="1"/>
    <n v="6.9"/>
    <x v="0"/>
    <s v="Ruidoso"/>
    <s v="No considerar"/>
    <x v="0"/>
  </r>
  <r>
    <n v="15341"/>
    <s v="**Bright Nolita Apt w Doorman/Elevators/Gym**"/>
    <x v="6069"/>
    <s v="Ted"/>
    <s v="222 Lafayette Street"/>
    <n v="10012"/>
    <x v="0"/>
    <s v="SoHo"/>
    <n v="407221"/>
    <n v="-7399775"/>
    <x v="1"/>
    <x v="26"/>
    <x v="11"/>
    <n v="21"/>
    <d v="2019-06-29T00:00:00"/>
    <n v="0.3"/>
    <n v="1"/>
    <n v="5.6"/>
    <x v="0"/>
    <s v="Ruidoso"/>
    <s v="No considerar"/>
    <x v="0"/>
  </r>
  <r>
    <n v="26362"/>
    <s v="Times Square, Safe, Clean and Cozy!"/>
    <x v="6070"/>
    <s v="Luiz"/>
    <s v="325 West 38th Street"/>
    <n v="10018"/>
    <x v="0"/>
    <s v="Hell's Kitchen"/>
    <n v="4075527"/>
    <n v="-7399291"/>
    <x v="0"/>
    <x v="36"/>
    <x v="6"/>
    <n v="334"/>
    <d v="2019-06-16T00:00:00"/>
    <n v="3"/>
    <n v="1"/>
    <n v="5.6"/>
    <x v="0"/>
    <s v="Ruidoso"/>
    <s v="No considerar"/>
    <x v="0"/>
  </r>
  <r>
    <n v="15220"/>
    <s v="Best Location in NYC! TIMES SQUARE!"/>
    <x v="6070"/>
    <s v="Luiz"/>
    <s v="325 West 38th Street"/>
    <n v="10018"/>
    <x v="0"/>
    <s v="Hell's Kitchen"/>
    <n v="4075531"/>
    <n v="-7399293"/>
    <x v="0"/>
    <x v="178"/>
    <x v="6"/>
    <n v="289"/>
    <d v="2019-06-09T00:00:00"/>
    <n v="2.4900000000000002"/>
    <n v="1"/>
    <n v="5.6"/>
    <x v="0"/>
    <s v="Ruidoso"/>
    <s v="No considerar"/>
    <x v="0"/>
  </r>
  <r>
    <n v="5491149"/>
    <s v="Located in the heart of EVERYTHING!"/>
    <x v="6071"/>
    <s v="Gabriela"/>
    <s v="59th Street Lexington Avenue"/>
    <n v="10037"/>
    <x v="0"/>
    <s v="Upper East Side"/>
    <n v="4076272"/>
    <n v="-7396775"/>
    <x v="1"/>
    <x v="38"/>
    <x v="0"/>
    <n v="76"/>
    <d v="2018-12-15T00:00:00"/>
    <n v="1.48"/>
    <n v="1"/>
    <n v="5.6"/>
    <x v="0"/>
    <s v="Ruidoso"/>
    <s v="No considerar"/>
    <x v="0"/>
  </r>
  <r>
    <n v="14991"/>
    <s v="Great Location, Manhattan Bedroom!"/>
    <x v="6072"/>
    <s v="Bianca"/>
    <s v="167 Eldridge Street"/>
    <n v="10002"/>
    <x v="0"/>
    <s v="Lower East Side"/>
    <n v="4072004"/>
    <n v="-7399104"/>
    <x v="0"/>
    <x v="7"/>
    <x v="2"/>
    <n v="19"/>
    <d v="2019-05-18T00:00:00"/>
    <n v="0.17"/>
    <n v="1"/>
    <n v="5.6"/>
    <x v="0"/>
    <s v="Ruidoso"/>
    <s v="No considerar"/>
    <x v="0"/>
  </r>
  <r>
    <n v="794156"/>
    <s v="Lincoln Center  luxury condo"/>
    <x v="6073"/>
    <s v="Linna"/>
    <s v="122 Amsterdam Avenue"/>
    <n v="10023"/>
    <x v="0"/>
    <s v="Upper West Side"/>
    <n v="4077445"/>
    <n v="-7398496"/>
    <x v="1"/>
    <x v="1"/>
    <x v="11"/>
    <n v="48"/>
    <d v="2019-01-03T00:00:00"/>
    <n v="0.6"/>
    <n v="1"/>
    <n v="5.6"/>
    <x v="0"/>
    <s v="Ruidoso"/>
    <s v="No considerar"/>
    <x v="0"/>
  </r>
  <r>
    <n v="4792529"/>
    <s v="Restored Bungalow of Rockaway Beach"/>
    <x v="6074"/>
    <s v="Maribel &amp; Carolina"/>
    <s v="226 Beach 88th Street"/>
    <n v="11693"/>
    <x v="2"/>
    <s v="Rockaway Beach"/>
    <n v="4058822"/>
    <n v="-7381299"/>
    <x v="1"/>
    <x v="58"/>
    <x v="1"/>
    <n v="186"/>
    <d v="2019-06-23T00:00:00"/>
    <n v="3.35"/>
    <n v="5"/>
    <n v="6.24"/>
    <x v="0"/>
    <s v="Ruidoso"/>
    <s v="No considerar"/>
    <x v="0"/>
  </r>
  <r>
    <n v="14377"/>
    <s v="Williamsburg 1 bedroom Apartment"/>
    <x v="6075"/>
    <s v="Joanna"/>
    <s v="233 Havemeyer Street"/>
    <n v="11211"/>
    <x v="1"/>
    <s v="Williamsburg"/>
    <n v="4070881"/>
    <n v="-739593"/>
    <x v="1"/>
    <x v="5"/>
    <x v="11"/>
    <n v="105"/>
    <d v="2019-06-22T00:00:00"/>
    <n v="0.9"/>
    <n v="1"/>
    <n v="6.9"/>
    <x v="0"/>
    <s v="Ruidoso"/>
    <s v="No considerar"/>
    <x v="0"/>
  </r>
  <r>
    <n v="14322"/>
    <s v="Beautiful Apartment in Manhattan!!!"/>
    <x v="6076"/>
    <s v="Francesca"/>
    <s v="233 East 25th Street"/>
    <n v="10010"/>
    <x v="0"/>
    <s v="Kips Bay"/>
    <n v="4073961"/>
    <n v="-7398074"/>
    <x v="1"/>
    <x v="17"/>
    <x v="7"/>
    <n v="19"/>
    <d v="2019-03-25T00:00:00"/>
    <n v="0.22"/>
    <n v="1"/>
    <n v="5.6"/>
    <x v="0"/>
    <s v="Ruidoso"/>
    <s v="No considerar"/>
    <x v="0"/>
  </r>
  <r>
    <n v="14314"/>
    <s v="Greenpoint Place...Has It All! "/>
    <x v="6077"/>
    <s v="Jeanne"/>
    <s v="166 Eagle Street"/>
    <n v="11222"/>
    <x v="1"/>
    <s v="Greenpoint"/>
    <n v="4073506"/>
    <n v="-7395392"/>
    <x v="1"/>
    <x v="209"/>
    <x v="6"/>
    <n v="328"/>
    <d v="2019-06-29T00:00:00"/>
    <n v="2.82"/>
    <n v="1"/>
    <n v="6.9"/>
    <x v="0"/>
    <s v="Ruidoso"/>
    <s v="No considerar"/>
    <x v="0"/>
  </r>
  <r>
    <n v="14287"/>
    <s v="Cozy 1BD on Central Park West in New York City"/>
    <x v="6078"/>
    <s v="Joya"/>
    <s v="26 West 87th Street"/>
    <n v="10024"/>
    <x v="0"/>
    <s v="Upper West Side"/>
    <n v="4078635"/>
    <n v="-7397008"/>
    <x v="1"/>
    <x v="229"/>
    <x v="6"/>
    <n v="73"/>
    <d v="2019-07-07T00:00:00"/>
    <n v="0.63"/>
    <n v="1"/>
    <n v="5.6"/>
    <x v="0"/>
    <s v="Ruidoso"/>
    <s v="No considerar"/>
    <x v="0"/>
  </r>
  <r>
    <n v="1130680"/>
    <s v="It's all about Bushwick BROOKLYN"/>
    <x v="6079"/>
    <s v="Madison"/>
    <s v="89 Eldert Street"/>
    <n v="11207"/>
    <x v="1"/>
    <s v="Bushwick"/>
    <n v="4068767"/>
    <n v="-7391261"/>
    <x v="1"/>
    <x v="6"/>
    <x v="0"/>
    <n v="308"/>
    <d v="2019-07-05T00:00:00"/>
    <n v="4.1100000000000003"/>
    <n v="1"/>
    <n v="6.9"/>
    <x v="0"/>
    <s v="Ruidoso"/>
    <s v="No considerar"/>
    <x v="0"/>
  </r>
  <r>
    <n v="4566340"/>
    <s v="Spacious 2BR Greenpoint Getaway"/>
    <x v="6080"/>
    <s v="Nick"/>
    <s v="1048 Manhattan Avenue"/>
    <n v="11222"/>
    <x v="1"/>
    <s v="Greenpoint"/>
    <n v="4073455"/>
    <n v="-7395489"/>
    <x v="1"/>
    <x v="104"/>
    <x v="0"/>
    <n v="0"/>
    <d v="2017-07-01T00:00:00"/>
    <n v="0.65"/>
    <n v="1"/>
    <n v="6.9"/>
    <x v="0"/>
    <s v="Ruidoso"/>
    <s v="No considerar"/>
    <x v="0"/>
  </r>
  <r>
    <n v="159749"/>
    <s v="Purple Room for 2/3 in brownstone $1450 per month"/>
    <x v="6081"/>
    <s v="JT And Tiziana"/>
    <s v="1546 Fulton Street"/>
    <n v="11213"/>
    <x v="1"/>
    <s v="Bedford-Stuyvesant"/>
    <n v="4067963"/>
    <n v="-7393908"/>
    <x v="0"/>
    <x v="32"/>
    <x v="1"/>
    <n v="64"/>
    <d v="2019-07-01T00:00:00"/>
    <n v="0.68"/>
    <n v="1"/>
    <n v="6.9"/>
    <x v="0"/>
    <s v="Ruidoso"/>
    <s v="No considerar"/>
    <x v="0"/>
  </r>
  <r>
    <n v="159815"/>
    <s v="Red Room for two in Brownstone for $1355/mo"/>
    <x v="6081"/>
    <s v="JT And Tiziana"/>
    <s v="1546 Fulton Street"/>
    <n v="11213"/>
    <x v="1"/>
    <s v="Bedford-Stuyvesant"/>
    <n v="406798"/>
    <n v="-7393908"/>
    <x v="0"/>
    <x v="15"/>
    <x v="1"/>
    <n v="39"/>
    <d v="2019-06-24T00:00:00"/>
    <n v="0.41"/>
    <n v="1"/>
    <n v="6.9"/>
    <x v="0"/>
    <s v="Ruidoso"/>
    <s v="No considerar"/>
    <x v="0"/>
  </r>
  <r>
    <n v="13808"/>
    <s v="Blue Room for 2 in Brownstone for $1350 monthly"/>
    <x v="6081"/>
    <s v="JT And Tiziana"/>
    <s v="102 Decatur Street"/>
    <n v="11216"/>
    <x v="1"/>
    <s v="Bedford-Stuyvesant"/>
    <n v="4068043"/>
    <n v="-7393934"/>
    <x v="0"/>
    <x v="15"/>
    <x v="1"/>
    <n v="112"/>
    <d v="2019-06-16T00:00:00"/>
    <n v="1.01"/>
    <n v="1"/>
    <n v="6.9"/>
    <x v="0"/>
    <s v="Ruidoso"/>
    <s v="No considerar"/>
    <x v="0"/>
  </r>
  <r>
    <n v="5870127"/>
    <s v="â¤ï¸Lovely Historic Brownstone Charmâ¤ï¸ LEGAL LISTING"/>
    <x v="6082"/>
    <s v="Sarah"/>
    <s v="582 Jefferson Avenue"/>
    <n v="11221"/>
    <x v="1"/>
    <s v="Bedford-Stuyvesant"/>
    <n v="4068469"/>
    <n v="-7393467"/>
    <x v="1"/>
    <x v="115"/>
    <x v="0"/>
    <n v="213"/>
    <d v="2019-06-22T00:00:00"/>
    <n v="4.1399999999999997"/>
    <n v="1"/>
    <n v="6.9"/>
    <x v="0"/>
    <s v="Ruidoso"/>
    <s v="No considerar"/>
    <x v="0"/>
  </r>
  <r>
    <n v="744220"/>
    <s v="Beautiful 1 bedroom in NOLITA (2 blocks from SOHO)"/>
    <x v="6083"/>
    <s v="Kjersti"/>
    <s v="179 Mott Street"/>
    <n v="10012"/>
    <x v="0"/>
    <s v="Nolita"/>
    <n v="4072064"/>
    <n v="-7399605"/>
    <x v="1"/>
    <x v="0"/>
    <x v="8"/>
    <n v="19"/>
    <d v="2019-06-18T00:00:00"/>
    <n v="0.25"/>
    <n v="1"/>
    <n v="5.6"/>
    <x v="0"/>
    <s v="Ruidoso"/>
    <s v="No considerar"/>
    <x v="0"/>
  </r>
  <r>
    <n v="849567"/>
    <s v="Your own large 1BR apt in Manhattan"/>
    <x v="6084"/>
    <s v="Geraldine"/>
    <s v="Tony's Pizza 4771"/>
    <n v="10463"/>
    <x v="0"/>
    <s v="Inwood"/>
    <n v="4086585"/>
    <n v="-7392693"/>
    <x v="1"/>
    <x v="15"/>
    <x v="3"/>
    <n v="16"/>
    <d v="2018-05-11T00:00:00"/>
    <n v="0.2"/>
    <n v="1"/>
    <n v="5.6"/>
    <x v="0"/>
    <s v="Ruidoso"/>
    <s v="No considerar"/>
    <x v="0"/>
  </r>
  <r>
    <n v="13394"/>
    <s v="Fort Greene brownstone "/>
    <x v="6085"/>
    <s v="Alexander"/>
    <s v="Citi Bike Washington Park"/>
    <n v="11205"/>
    <x v="1"/>
    <s v="Fort Greene"/>
    <n v="4069142"/>
    <n v="-7397376"/>
    <x v="0"/>
    <x v="15"/>
    <x v="0"/>
    <n v="135"/>
    <d v="2019-06-17T00:00:00"/>
    <n v="1.1599999999999999"/>
    <n v="1"/>
    <n v="6.9"/>
    <x v="0"/>
    <s v="Ruidoso"/>
    <s v="No considerar"/>
    <x v="0"/>
  </r>
  <r>
    <n v="260451"/>
    <s v="Fort Greene brownstone 1BR- SUBLET"/>
    <x v="6085"/>
    <s v="Alexander"/>
    <s v="207 Carlton Avenue"/>
    <n v="11205"/>
    <x v="1"/>
    <s v="Fort Greene"/>
    <n v="4069142"/>
    <n v="-7397203"/>
    <x v="1"/>
    <x v="9"/>
    <x v="7"/>
    <n v="4"/>
    <d v="2017-08-28T00:00:00"/>
    <n v="0.05"/>
    <n v="1"/>
    <n v="6.9"/>
    <x v="0"/>
    <s v="Ruidoso"/>
    <s v="No considerar"/>
    <x v="0"/>
  </r>
  <r>
    <n v="334607"/>
    <s v="Artist's Flat in Historic Building #10263"/>
    <x v="6086"/>
    <s v="Patrick"/>
    <s v="675 Driggs Avenue"/>
    <n v="11211"/>
    <x v="1"/>
    <s v="Williamsburg"/>
    <n v="4071417"/>
    <n v="-7395917"/>
    <x v="1"/>
    <x v="17"/>
    <x v="11"/>
    <n v="53"/>
    <d v="2019-05-03T00:00:00"/>
    <n v="0.6"/>
    <n v="1"/>
    <n v="6.9"/>
    <x v="0"/>
    <s v="Ruidoso"/>
    <s v="No considerar"/>
    <x v="0"/>
  </r>
  <r>
    <n v="204065"/>
    <s v="St. James Pl Garden Studio 1block to PRATT &amp;Gtrain"/>
    <x v="6087"/>
    <s v="Erica"/>
    <s v="10 Lexington Avenue"/>
    <n v="11238"/>
    <x v="1"/>
    <s v="Clinton Hill"/>
    <n v="4068634"/>
    <n v="-7396161"/>
    <x v="1"/>
    <x v="158"/>
    <x v="6"/>
    <n v="58"/>
    <d v="2019-06-04T00:00:00"/>
    <n v="0.61"/>
    <n v="1"/>
    <n v="6.9"/>
    <x v="0"/>
    <s v="Ruidoso"/>
    <s v="No considerar"/>
    <x v="0"/>
  </r>
  <r>
    <n v="26520"/>
    <s v="Cozy Room #3, Landmark Home 1 Block to PRATT"/>
    <x v="6087"/>
    <s v="Erica"/>
    <s v="400 Washington Avenue"/>
    <n v="11238"/>
    <x v="1"/>
    <s v="Clinton Hill"/>
    <n v="4068698"/>
    <n v="-7396572"/>
    <x v="0"/>
    <x v="81"/>
    <x v="6"/>
    <n v="19"/>
    <d v="2019-06-02T00:00:00"/>
    <n v="0.2"/>
    <n v="1"/>
    <n v="6.9"/>
    <x v="0"/>
    <s v="Ruidoso"/>
    <s v="No considerar"/>
    <x v="0"/>
  </r>
  <r>
    <n v="20755"/>
    <s v="Large Parlor Room, Landmark Home 1 block to PRATT"/>
    <x v="6087"/>
    <s v="Erica"/>
    <s v="Public School 11 Waverly Avenue"/>
    <n v="11238"/>
    <x v="1"/>
    <s v="Clinton Hill"/>
    <n v="4068634"/>
    <n v="-73966"/>
    <x v="0"/>
    <x v="16"/>
    <x v="7"/>
    <n v="16"/>
    <d v="2019-05-31T00:00:00"/>
    <n v="0.2"/>
    <n v="1"/>
    <n v="6.9"/>
    <x v="0"/>
    <s v="Ruidoso"/>
    <s v="Dentro del presupuesto"/>
    <x v="0"/>
  </r>
  <r>
    <n v="326956"/>
    <s v="Large Cozy Room #2, Landmark Home 1 Block to PRATT"/>
    <x v="6087"/>
    <s v="Erica"/>
    <s v="122 Saint James Place"/>
    <n v="11238"/>
    <x v="1"/>
    <s v="Clinton Hill"/>
    <n v="4068625"/>
    <n v="-7396446"/>
    <x v="0"/>
    <x v="11"/>
    <x v="0"/>
    <n v="15"/>
    <d v="2019-04-22T00:00:00"/>
    <n v="0.18"/>
    <n v="1"/>
    <n v="6.9"/>
    <x v="0"/>
    <s v="Ruidoso"/>
    <s v="No considerar"/>
    <x v="0"/>
  </r>
  <r>
    <n v="927408"/>
    <s v="Large Cozy Room #1, Landmark Home 1 block to PRATT"/>
    <x v="6087"/>
    <s v="Erica"/>
    <s v="Public School 11 Waverly Avenue"/>
    <n v="11238"/>
    <x v="1"/>
    <s v="Clinton Hill"/>
    <n v="4068618"/>
    <n v="-7396603"/>
    <x v="0"/>
    <x v="16"/>
    <x v="6"/>
    <n v="38"/>
    <d v="2019-02-16T00:00:00"/>
    <n v="0.5"/>
    <n v="1"/>
    <n v="6.9"/>
    <x v="0"/>
    <s v="Ruidoso"/>
    <s v="No considerar"/>
    <x v="0"/>
  </r>
  <r>
    <n v="13050"/>
    <s v="bright and stylish duplex"/>
    <x v="6088"/>
    <s v="Jennifer"/>
    <s v="NYC Health + Hospitals/Gotham Health Bedford"/>
    <n v="11221"/>
    <x v="1"/>
    <s v="Bedford-Stuyvesant"/>
    <n v="4068554"/>
    <n v="-739409"/>
    <x v="1"/>
    <x v="89"/>
    <x v="0"/>
    <n v="11"/>
    <d v="2017-01-01T00:00:00"/>
    <n v="0.1"/>
    <n v="1"/>
    <n v="6.9"/>
    <x v="0"/>
    <s v="Ruidoso"/>
    <s v="No considerar"/>
    <x v="0"/>
  </r>
  <r>
    <n v="12940"/>
    <s v="Charming Brownstone 3 - Near PRATT"/>
    <x v="6089"/>
    <s v="Adreinne"/>
    <s v="Franklin Avenue Fulton Street"/>
    <n v="11207"/>
    <x v="1"/>
    <s v="Bedford-Stuyvesant"/>
    <n v="4068111"/>
    <n v="-7395591"/>
    <x v="1"/>
    <x v="7"/>
    <x v="7"/>
    <n v="61"/>
    <d v="2019-05-25T00:00:00"/>
    <n v="0.52"/>
    <n v="1"/>
    <n v="6.9"/>
    <x v="0"/>
    <s v="Ruidoso"/>
    <s v="No considerar"/>
    <x v="0"/>
  </r>
  <r>
    <n v="12937"/>
    <s v="1 Stop fr. Manhattan! Private Suite,Landmark Block"/>
    <x v="6090"/>
    <s v="Orestes"/>
    <s v="44-73 21st Street"/>
    <n v="11101"/>
    <x v="2"/>
    <s v="Long Island City"/>
    <n v="4074771"/>
    <n v="-739474"/>
    <x v="0"/>
    <x v="58"/>
    <x v="0"/>
    <n v="248"/>
    <d v="2019-07-01T00:00:00"/>
    <n v="2.25"/>
    <n v="5"/>
    <n v="6.24"/>
    <x v="0"/>
    <s v="Ruidoso"/>
    <s v="No considerar"/>
    <x v="0"/>
  </r>
  <r>
    <n v="12627"/>
    <s v="Entire apartment in central Brooklyn neighborhood."/>
    <x v="6091"/>
    <s v="Rana"/>
    <s v="147 Ocean Avenue"/>
    <n v="11225"/>
    <x v="1"/>
    <s v="Prospect-Lefferts Gardens"/>
    <n v="4065944"/>
    <n v="-7396238"/>
    <x v="1"/>
    <x v="3"/>
    <x v="31"/>
    <n v="11"/>
    <d v="2019-06-05T00:00:00"/>
    <n v="0.49"/>
    <n v="1"/>
    <n v="6.9"/>
    <x v="0"/>
    <s v="Ruidoso"/>
    <s v="No considerar"/>
    <x v="0"/>
  </r>
  <r>
    <n v="193853"/>
    <s v="Quiet Chelsea Studio w/Charm"/>
    <x v="6092"/>
    <s v="Anastasia"/>
    <s v="228 West 16th Street"/>
    <n v="10011"/>
    <x v="0"/>
    <s v="Chelsea"/>
    <n v="4074033"/>
    <n v="-7400024"/>
    <x v="1"/>
    <x v="51"/>
    <x v="13"/>
    <n v="23"/>
    <d v="2018-05-21T00:00:00"/>
    <n v="0.27"/>
    <n v="1"/>
    <n v="5.6"/>
    <x v="0"/>
    <s v="Ruidoso"/>
    <s v="No considerar"/>
    <x v="0"/>
  </r>
  <r>
    <n v="502132"/>
    <s v="Beautiful Downtown Manhattan Share"/>
    <x v="6092"/>
    <s v="Anastasia"/>
    <s v="214 West 15th Street"/>
    <n v="10011"/>
    <x v="0"/>
    <s v="Chelsea"/>
    <n v="4073942"/>
    <n v="-7400009"/>
    <x v="2"/>
    <x v="19"/>
    <x v="1"/>
    <n v="61"/>
    <d v="2017-05-07T00:00:00"/>
    <n v="0.71"/>
    <n v="1"/>
    <n v="5.6"/>
    <x v="0"/>
    <s v="Ruidoso"/>
    <s v="No considerar"/>
    <x v="0"/>
  </r>
  <r>
    <n v="12303"/>
    <s v="1bdr w private bath. in lofty apt"/>
    <x v="6093"/>
    <s v="Yolande"/>
    <s v="101 Park Avenue"/>
    <n v="11205"/>
    <x v="1"/>
    <s v="Fort Greene"/>
    <n v="4069673"/>
    <n v="-7397584"/>
    <x v="0"/>
    <x v="61"/>
    <x v="7"/>
    <n v="25"/>
    <d v="2018-09-30T00:00:00"/>
    <n v="0.23"/>
    <n v="1"/>
    <n v="6.9"/>
    <x v="0"/>
    <s v="Ruidoso"/>
    <s v="No considerar"/>
    <x v="0"/>
  </r>
  <r>
    <n v="12299"/>
    <s v="Beautiful Sunny Park Slope Brooklyn"/>
    <x v="6094"/>
    <s v="Abdul"/>
    <s v="489 13th Street"/>
    <n v="11215"/>
    <x v="1"/>
    <s v="South Slope"/>
    <n v="4066278"/>
    <n v="-7397966"/>
    <x v="1"/>
    <x v="61"/>
    <x v="0"/>
    <n v="15"/>
    <d v="2019-05-27T00:00:00"/>
    <n v="0.39"/>
    <n v="1"/>
    <n v="6.9"/>
    <x v="0"/>
    <s v="Ruidoso"/>
    <s v="No considerar"/>
    <x v="0"/>
  </r>
  <r>
    <n v="3868100"/>
    <s v="Heart of LES + Patio"/>
    <x v="6095"/>
    <s v="James"/>
    <s v="84 Stanton Street"/>
    <n v="10002"/>
    <x v="0"/>
    <s v="Lower East Side"/>
    <n v="4072168"/>
    <n v="-7398876"/>
    <x v="1"/>
    <x v="41"/>
    <x v="6"/>
    <n v="16"/>
    <d v="2019-04-28T00:00:00"/>
    <n v="0.28000000000000003"/>
    <n v="1"/>
    <n v="5.6"/>
    <x v="0"/>
    <s v="Ruidoso"/>
    <s v="No considerar"/>
    <x v="0"/>
  </r>
  <r>
    <n v="64837"/>
    <s v="ENJOY Downtown NYC!!"/>
    <x v="6096"/>
    <s v="Edward"/>
    <s v="Public School 64 600"/>
    <n v="10009"/>
    <x v="0"/>
    <s v="East Village"/>
    <n v="4072321"/>
    <n v="-7398157"/>
    <x v="0"/>
    <x v="30"/>
    <x v="6"/>
    <n v="203"/>
    <d v="2019-06-23T00:00:00"/>
    <n v="1.96"/>
    <n v="1"/>
    <n v="5.6"/>
    <x v="0"/>
    <s v="Ruidoso"/>
    <s v="No considerar"/>
    <x v="0"/>
  </r>
  <r>
    <n v="12192"/>
    <s v="ENJOY Downtown NYC!"/>
    <x v="6096"/>
    <s v="Edward"/>
    <s v="254 East 4th Street"/>
    <n v="10009"/>
    <x v="0"/>
    <s v="East Village"/>
    <n v="407229"/>
    <n v="-7398199"/>
    <x v="0"/>
    <x v="30"/>
    <x v="6"/>
    <n v="245"/>
    <d v="2019-06-21T00:00:00"/>
    <n v="2.08"/>
    <n v="1"/>
    <n v="5.6"/>
    <x v="0"/>
    <s v="Ruidoso"/>
    <s v="No considerar"/>
    <x v="0"/>
  </r>
  <r>
    <n v="3892700"/>
    <s v="Cozy 1BR-Country living in NYC!"/>
    <x v="6097"/>
    <s v="Aurelie"/>
    <s v="82 Norwood Avenue"/>
    <n v="10304"/>
    <x v="4"/>
    <s v="Clifton"/>
    <n v="406205"/>
    <n v="-7407451"/>
    <x v="1"/>
    <x v="9"/>
    <x v="6"/>
    <n v="242"/>
    <d v="2019-06-30T00:00:00"/>
    <n v="4.09"/>
    <n v="1"/>
    <n v="5.19"/>
    <x v="1"/>
    <s v="Poco Ruidoso"/>
    <s v="No considerar"/>
    <x v="0"/>
  </r>
  <r>
    <n v="294250"/>
    <s v="Beautiful New Garden Apartment "/>
    <x v="6098"/>
    <s v="Irina"/>
    <s v="38 West 71st Street"/>
    <n v="10023"/>
    <x v="0"/>
    <s v="Upper West Side"/>
    <n v="4077611"/>
    <n v="-7397808"/>
    <x v="1"/>
    <x v="5"/>
    <x v="1"/>
    <n v="88"/>
    <d v="2019-06-07T00:00:00"/>
    <n v="0.99"/>
    <n v="1"/>
    <n v="5.6"/>
    <x v="0"/>
    <s v="Ruidoso"/>
    <s v="No considerar"/>
    <x v="0"/>
  </r>
  <r>
    <n v="4603012"/>
    <s v="Spacious 1BR Apt in Greenpoint"/>
    <x v="6099"/>
    <s v="Sean"/>
    <s v="71 Java Street"/>
    <n v="11222"/>
    <x v="1"/>
    <s v="Greenpoint"/>
    <n v="4073132"/>
    <n v="-7395831"/>
    <x v="1"/>
    <x v="51"/>
    <x v="5"/>
    <n v="22"/>
    <d v="2019-04-30T00:00:00"/>
    <n v="0.39"/>
    <n v="1"/>
    <n v="6.9"/>
    <x v="0"/>
    <s v="Ruidoso"/>
    <s v="No considerar"/>
    <x v="0"/>
  </r>
  <r>
    <n v="11943"/>
    <s v="Country space in the city"/>
    <x v="6100"/>
    <s v="Harriet"/>
    <s v="535 Marlborough Road"/>
    <n v="11226"/>
    <x v="1"/>
    <s v="Flatbush"/>
    <n v="4063702"/>
    <n v="-7396327"/>
    <x v="0"/>
    <x v="3"/>
    <x v="1"/>
    <n v="0"/>
    <d v="2015-11-11T00:00:00"/>
    <n v="0.63"/>
    <n v="1"/>
    <n v="6.9"/>
    <x v="0"/>
    <s v="Ruidoso"/>
    <s v="No considerar"/>
    <x v="0"/>
  </r>
  <r>
    <n v="4996027"/>
    <s v="Rare Find - Oversized 1BR in Williamsburg center"/>
    <x v="6101"/>
    <s v="Nicole"/>
    <s v="91 South 8th Street"/>
    <n v="11249"/>
    <x v="1"/>
    <s v="Williamsburg"/>
    <n v="4070971"/>
    <n v="-7396561"/>
    <x v="1"/>
    <x v="197"/>
    <x v="12"/>
    <n v="20"/>
    <d v="2019-06-20T00:00:00"/>
    <n v="0.43"/>
    <n v="1"/>
    <n v="6.9"/>
    <x v="0"/>
    <s v="Ruidoso"/>
    <s v="No considerar"/>
    <x v="0"/>
  </r>
  <r>
    <n v="19319"/>
    <s v="Private room Great Deal at Lower East Side"/>
    <x v="6102"/>
    <s v="Ana"/>
    <s v="295 Cherry Street"/>
    <n v="10002"/>
    <x v="0"/>
    <s v="Lower East Side"/>
    <n v="407114"/>
    <n v="-7398794"/>
    <x v="0"/>
    <x v="187"/>
    <x v="11"/>
    <n v="94"/>
    <d v="2019-04-08T00:00:00"/>
    <n v="0.84"/>
    <n v="1"/>
    <n v="5.6"/>
    <x v="0"/>
    <s v="Ruidoso"/>
    <s v="No considerar"/>
    <x v="0"/>
  </r>
  <r>
    <n v="21293"/>
    <s v="Sunny Apartment in Artist Home"/>
    <x v="6103"/>
    <s v="Tyrome"/>
    <s v="130 Wilson Avenue"/>
    <n v="11221"/>
    <x v="1"/>
    <s v="Bushwick"/>
    <n v="4070093"/>
    <n v="-7392609"/>
    <x v="1"/>
    <x v="49"/>
    <x v="0"/>
    <n v="118"/>
    <d v="2019-06-18T00:00:00"/>
    <n v="1.05"/>
    <n v="1"/>
    <n v="6.9"/>
    <x v="0"/>
    <s v="Ruidoso"/>
    <s v="No considerar"/>
    <x v="0"/>
  </r>
  <r>
    <n v="11708"/>
    <s v="Cute apt in artist's home"/>
    <x v="6103"/>
    <s v="Tyrome"/>
    <s v="208 Troutman Street"/>
    <n v="11237"/>
    <x v="1"/>
    <s v="Bushwick"/>
    <n v="4070186"/>
    <n v="-7392745"/>
    <x v="1"/>
    <x v="92"/>
    <x v="6"/>
    <n v="231"/>
    <d v="2019-06-22T00:00:00"/>
    <n v="1.96"/>
    <n v="1"/>
    <n v="6.9"/>
    <x v="0"/>
    <s v="Ruidoso"/>
    <s v="No considerar"/>
    <x v="0"/>
  </r>
  <r>
    <n v="26785"/>
    <s v="Park Slope Green Guest House"/>
    <x v="6104"/>
    <s v="Dani"/>
    <s v="268 11th Street"/>
    <n v="11215"/>
    <x v="1"/>
    <s v="South Slope"/>
    <n v="4066853"/>
    <n v="-7398912"/>
    <x v="1"/>
    <x v="61"/>
    <x v="11"/>
    <n v="467"/>
    <d v="2018-12-30T00:00:00"/>
    <n v="4.22"/>
    <n v="1"/>
    <n v="6.9"/>
    <x v="0"/>
    <s v="Ruidoso"/>
    <s v="No considerar"/>
    <x v="0"/>
  </r>
  <r>
    <n v="21456"/>
    <s v="Light-filled classic Central Park "/>
    <x v="6105"/>
    <s v="Dana"/>
    <s v="44 West 105th Street"/>
    <n v="10025"/>
    <x v="0"/>
    <s v="Upper West Side"/>
    <n v="4079764"/>
    <n v="-7396177"/>
    <x v="1"/>
    <x v="56"/>
    <x v="0"/>
    <n v="81"/>
    <d v="2019-07-07T00:00:00"/>
    <n v="0.71"/>
    <n v="1"/>
    <n v="5.6"/>
    <x v="0"/>
    <s v="Ruidoso"/>
    <s v="No considerar"/>
    <x v="0"/>
  </r>
  <r>
    <n v="4699535"/>
    <s v="Light and Spacious your 1BR Fort Greene Apt Awaits"/>
    <x v="6106"/>
    <s v="Jen"/>
    <s v="192 Washington Park"/>
    <n v="11205"/>
    <x v="1"/>
    <s v="Fort Greene"/>
    <n v="406908"/>
    <n v="-7397332"/>
    <x v="1"/>
    <x v="8"/>
    <x v="6"/>
    <n v="1"/>
    <d v="2015-09-28T00:00:00"/>
    <n v="0.02"/>
    <n v="1"/>
    <n v="6.9"/>
    <x v="0"/>
    <s v="Ruidoso"/>
    <s v="No considerar"/>
    <x v="0"/>
  </r>
  <r>
    <n v="1386742"/>
    <s v="Columbus Circle/Central Park/Hells Kitchen"/>
    <x v="6107"/>
    <s v="Nicole"/>
    <s v="Mount Sinai West 1000"/>
    <n v="10019"/>
    <x v="0"/>
    <s v="Upper West Side"/>
    <n v="4076977"/>
    <n v="-7398638"/>
    <x v="0"/>
    <x v="14"/>
    <x v="0"/>
    <n v="231"/>
    <d v="2019-06-27T00:00:00"/>
    <n v="4.67"/>
    <n v="1"/>
    <n v="5.6"/>
    <x v="0"/>
    <s v="Ruidoso"/>
    <s v="No considerar"/>
    <x v="0"/>
  </r>
  <r>
    <n v="3399909"/>
    <s v="Super cute and sunny 2 bedroom"/>
    <x v="6108"/>
    <s v="Andrea"/>
    <s v="231 Frost Street"/>
    <n v="11211"/>
    <x v="1"/>
    <s v="Williamsburg"/>
    <n v="4071852"/>
    <n v="-7394165"/>
    <x v="1"/>
    <x v="197"/>
    <x v="28"/>
    <n v="0"/>
    <d v="2019-06-14T00:00:00"/>
    <n v="0.02"/>
    <n v="1"/>
    <n v="6.9"/>
    <x v="0"/>
    <s v="Ruidoso"/>
    <s v="No considerar"/>
    <x v="0"/>
  </r>
  <r>
    <n v="182069"/>
    <s v="Cozy studio Apartment in Upper East"/>
    <x v="6109"/>
    <s v="Mat"/>
    <s v="166 East 104th Street"/>
    <n v="10029"/>
    <x v="0"/>
    <s v="East Harlem"/>
    <n v="4079056"/>
    <n v="-739468"/>
    <x v="1"/>
    <x v="61"/>
    <x v="6"/>
    <n v="86"/>
    <d v="2019-06-20T00:00:00"/>
    <n v="0.91"/>
    <n v="1"/>
    <n v="5.6"/>
    <x v="0"/>
    <s v="Ruidoso"/>
    <s v="No considerar"/>
    <x v="0"/>
  </r>
  <r>
    <n v="573795"/>
    <s v="Spacious Stylish  2 Bedroom Suite"/>
    <x v="6110"/>
    <s v="Nkosi"/>
    <s v="291 Martense Street"/>
    <n v="11226"/>
    <x v="1"/>
    <s v="East Flatbush"/>
    <n v="4065204"/>
    <n v="-7394938"/>
    <x v="1"/>
    <x v="167"/>
    <x v="3"/>
    <n v="104"/>
    <d v="2019-06-06T00:00:00"/>
    <n v="1.32"/>
    <n v="1"/>
    <n v="6.9"/>
    <x v="0"/>
    <s v="Ruidoso"/>
    <s v="No considerar"/>
    <x v="0"/>
  </r>
  <r>
    <n v="2965008"/>
    <s v=" Family Friendly Brooklyn House"/>
    <x v="6111"/>
    <s v="Jeffrey"/>
    <s v="127 12th Street"/>
    <n v="11215"/>
    <x v="1"/>
    <s v="Gowanus"/>
    <n v="4067024"/>
    <n v="-7399351"/>
    <x v="1"/>
    <x v="110"/>
    <x v="0"/>
    <n v="13"/>
    <d v="2019-04-24T00:00:00"/>
    <n v="0.56000000000000005"/>
    <n v="1"/>
    <n v="6.9"/>
    <x v="0"/>
    <s v="Ruidoso"/>
    <s v="No considerar"/>
    <x v="0"/>
  </r>
  <r>
    <n v="282443"/>
    <s v="QT STUDIO FOR ROMANTIC COUPLES"/>
    <x v="6112"/>
    <s v="Lydia"/>
    <s v="Public School 42 71"/>
    <n v="10002"/>
    <x v="0"/>
    <s v="Chinatown"/>
    <n v="4071601"/>
    <n v="-7399123"/>
    <x v="1"/>
    <x v="11"/>
    <x v="0"/>
    <n v="107"/>
    <d v="2019-05-18T00:00:00"/>
    <n v="1.17"/>
    <n v="1"/>
    <n v="5.6"/>
    <x v="0"/>
    <s v="Ruidoso"/>
    <s v="No considerar"/>
    <x v="0"/>
  </r>
  <r>
    <n v="5695523"/>
    <s v="Stay European in Brooklyn"/>
    <x v="6113"/>
    <s v="Irene &amp; Alban"/>
    <s v="688 Halsey Street"/>
    <n v="11233"/>
    <x v="1"/>
    <s v="Bedford-Stuyvesant"/>
    <n v="4068421"/>
    <n v="-7392608"/>
    <x v="1"/>
    <x v="6"/>
    <x v="6"/>
    <n v="107"/>
    <d v="2019-07-03T00:00:00"/>
    <n v="2.23"/>
    <n v="1"/>
    <n v="6.9"/>
    <x v="0"/>
    <s v="Ruidoso"/>
    <s v="No considerar"/>
    <x v="0"/>
  </r>
  <r>
    <n v="29013"/>
    <s v="B &amp; B Room 1"/>
    <x v="6114"/>
    <s v="Angela"/>
    <s v="166 Putnam Avenue"/>
    <n v="11216"/>
    <x v="1"/>
    <s v="Bedford-Stuyvesant"/>
    <n v="4068332"/>
    <n v="-739547"/>
    <x v="0"/>
    <x v="9"/>
    <x v="0"/>
    <n v="63"/>
    <d v="2019-05-14T00:00:00"/>
    <n v="0.57999999999999996"/>
    <n v="1"/>
    <n v="6.9"/>
    <x v="0"/>
    <s v="Ruidoso"/>
    <s v="No considerar"/>
    <x v="0"/>
  </r>
  <r>
    <n v="94035"/>
    <s v="Modern, Safe, Clean, Bright Room in Astoria for 2"/>
    <x v="6115"/>
    <s v="Savannah"/>
    <s v="30-76 47th Street"/>
    <n v="11103"/>
    <x v="2"/>
    <s v="Astoria"/>
    <n v="4075961"/>
    <n v="-7391117"/>
    <x v="0"/>
    <x v="15"/>
    <x v="1"/>
    <n v="42"/>
    <d v="2019-07-06T00:00:00"/>
    <n v="1.21"/>
    <n v="5"/>
    <n v="6.24"/>
    <x v="0"/>
    <s v="Ruidoso"/>
    <s v="No considerar"/>
    <x v="0"/>
  </r>
  <r>
    <n v="4720121"/>
    <s v="Luxurious Upper East Side Duplex"/>
    <x v="6116"/>
    <s v="Anna"/>
    <s v="The Saville East 77th Street"/>
    <n v="10021"/>
    <x v="0"/>
    <s v="Upper East Side"/>
    <n v="4077169"/>
    <n v="-7395583"/>
    <x v="1"/>
    <x v="152"/>
    <x v="7"/>
    <n v="0"/>
    <d v="2019-06-04T00:00:00"/>
    <n v="3.02"/>
    <n v="1"/>
    <n v="5.7"/>
    <x v="0"/>
    <s v="Ruidoso"/>
    <s v="No considerar"/>
    <x v="0"/>
  </r>
  <r>
    <n v="1433897"/>
    <s v="The Lavender Suite on Greene"/>
    <x v="6117"/>
    <s v="Kamaya"/>
    <s v="Mount Tabor Baptist Church 115"/>
    <n v="11238"/>
    <x v="1"/>
    <s v="Bedford-Stuyvesant"/>
    <n v="4068714"/>
    <n v="-7395775"/>
    <x v="1"/>
    <x v="50"/>
    <x v="2"/>
    <n v="3"/>
    <d v="2016-10-09T00:00:00"/>
    <n v="0.06"/>
    <n v="1"/>
    <n v="6.9"/>
    <x v="0"/>
    <s v="Ruidoso"/>
    <s v="No considerar"/>
    <x v="0"/>
  </r>
  <r>
    <n v="1885826"/>
    <s v="LOFT-CentralPrk/TimeSq/TheaterDist1"/>
    <x v="6118"/>
    <s v="LoftMidtownNYC"/>
    <s v="306 West 51st Street"/>
    <n v="10019"/>
    <x v="0"/>
    <s v="Hell's Kitchen"/>
    <n v="4076296"/>
    <n v="-7398641"/>
    <x v="0"/>
    <x v="0"/>
    <x v="3"/>
    <n v="108"/>
    <d v="2019-06-23T00:00:00"/>
    <n v="1.69"/>
    <n v="1"/>
    <n v="5.6"/>
    <x v="0"/>
    <s v="Ruidoso"/>
    <s v="No considerar"/>
    <x v="0"/>
  </r>
  <r>
    <n v="9783"/>
    <s v="back room/bunk beds"/>
    <x v="6119"/>
    <s v="Ssameer Or Trip"/>
    <s v="Public School 192 500"/>
    <n v="10031"/>
    <x v="0"/>
    <s v="Harlem"/>
    <n v="408213"/>
    <n v="-7395318"/>
    <x v="0"/>
    <x v="19"/>
    <x v="0"/>
    <n v="273"/>
    <d v="2019-07-01T00:00:00"/>
    <n v="2.37"/>
    <n v="1"/>
    <n v="5.6"/>
    <x v="0"/>
    <s v="Ruidoso"/>
    <s v="No considerar"/>
    <x v="0"/>
  </r>
  <r>
    <n v="22918"/>
    <s v="loft bed - near transportation-15min to times sq"/>
    <x v="6119"/>
    <s v="Ssameer Or Trip"/>
    <s v="538 West 140th Street"/>
    <n v="10031"/>
    <x v="0"/>
    <s v="Harlem"/>
    <n v="4082279"/>
    <n v="-7395139"/>
    <x v="0"/>
    <x v="28"/>
    <x v="0"/>
    <n v="11"/>
    <d v="2019-01-03T00:00:00"/>
    <n v="0.87"/>
    <n v="1"/>
    <n v="5.6"/>
    <x v="0"/>
    <s v="Ruidoso"/>
    <s v="No considerar"/>
    <x v="0"/>
  </r>
  <r>
    <n v="15338"/>
    <s v="Room in Greenpoint Loft w/ Roof"/>
    <x v="6120"/>
    <s v="Andrea"/>
    <s v="Brooklyn-Queens Expressway Brooklyn"/>
    <n v="11211"/>
    <x v="1"/>
    <s v="Greenpoint"/>
    <n v="4072401"/>
    <n v="-7393788"/>
    <x v="0"/>
    <x v="16"/>
    <x v="3"/>
    <n v="138"/>
    <d v="2019-06-04T00:00:00"/>
    <n v="1.19"/>
    <n v="1"/>
    <n v="6.9"/>
    <x v="0"/>
    <s v="Ruidoso"/>
    <s v="Dentro del presupuesto"/>
    <x v="0"/>
  </r>
  <r>
    <n v="9782"/>
    <s v="Loft in Williamsburg Area w/ Roof"/>
    <x v="6120"/>
    <s v="Andrea"/>
    <s v="68 Lombardy Street"/>
    <n v="11222"/>
    <x v="1"/>
    <s v="Greenpoint"/>
    <n v="4072219"/>
    <n v="-7393762"/>
    <x v="0"/>
    <x v="59"/>
    <x v="3"/>
    <n v="197"/>
    <d v="2019-06-15T00:00:00"/>
    <n v="1.65"/>
    <n v="1"/>
    <n v="6.9"/>
    <x v="0"/>
    <s v="Ruidoso"/>
    <s v="No considerar"/>
    <x v="0"/>
  </r>
  <r>
    <n v="163836"/>
    <s v="Greenpoint Loft / Le Chez Andrea"/>
    <x v="6120"/>
    <s v="Andrea"/>
    <s v="40 Lombardy Street"/>
    <n v="11222"/>
    <x v="1"/>
    <s v="Greenpoint"/>
    <n v="4072185"/>
    <n v="-7393956"/>
    <x v="0"/>
    <x v="42"/>
    <x v="3"/>
    <n v="86"/>
    <d v="2019-06-08T00:00:00"/>
    <n v="0.89"/>
    <n v="1"/>
    <n v="6.9"/>
    <x v="0"/>
    <s v="Ruidoso"/>
    <s v="Dentro del presupuesto"/>
    <x v="0"/>
  </r>
  <r>
    <n v="9704"/>
    <s v="Spacious 1 bedroom in luxe building"/>
    <x v="6121"/>
    <s v="Teri"/>
    <s v="435 West 126th Street"/>
    <n v="10027"/>
    <x v="0"/>
    <s v="Harlem"/>
    <n v="4081305"/>
    <n v="-7395466"/>
    <x v="0"/>
    <x v="297"/>
    <x v="6"/>
    <n v="88"/>
    <d v="2019-06-14T00:00:00"/>
    <n v="1.42"/>
    <n v="1"/>
    <n v="5.6"/>
    <x v="0"/>
    <s v="Ruidoso"/>
    <s v="No considerar"/>
    <x v="0"/>
  </r>
  <r>
    <n v="98330"/>
    <s v="LOVELY APARTMENT IN THE HEART OF NY"/>
    <x v="6122"/>
    <s v="Shon"/>
    <s v="421 East 26th Street"/>
    <n v="10016"/>
    <x v="0"/>
    <s v="Kips Bay"/>
    <n v="4073877"/>
    <n v="-7397707"/>
    <x v="1"/>
    <x v="0"/>
    <x v="3"/>
    <n v="1"/>
    <d v="2012-01-03T00:00:00"/>
    <n v="0.01"/>
    <n v="1"/>
    <n v="5.6"/>
    <x v="0"/>
    <s v="Ruidoso"/>
    <s v="No considerar"/>
    <x v="0"/>
  </r>
  <r>
    <n v="9357"/>
    <s v="Midtown Pied-a-terre"/>
    <x v="6123"/>
    <s v="Tommi"/>
    <s v="353 West 56th Street"/>
    <n v="10019"/>
    <x v="0"/>
    <s v="Hell's Kitchen"/>
    <n v="4076715"/>
    <n v="-7398533"/>
    <x v="1"/>
    <x v="5"/>
    <x v="10"/>
    <n v="58"/>
    <d v="2017-08-13T00:00:00"/>
    <n v="0.49"/>
    <n v="1"/>
    <n v="5.6"/>
    <x v="0"/>
    <s v="Ruidoso"/>
    <s v="No considerar"/>
    <x v="0"/>
  </r>
  <r>
    <n v="676295"/>
    <s v="(B)  BARGAIN SPACE"/>
    <x v="6124"/>
    <s v="Jullett"/>
    <s v="139-04 175th Street"/>
    <n v="11434"/>
    <x v="2"/>
    <s v="Jamaica"/>
    <n v="4067166"/>
    <n v="-7376566"/>
    <x v="0"/>
    <x v="100"/>
    <x v="6"/>
    <n v="56"/>
    <d v="2019-07-01T00:00:00"/>
    <n v="0.67"/>
    <n v="5"/>
    <n v="6.24"/>
    <x v="0"/>
    <s v="Ruidoso"/>
    <s v="No considerar"/>
    <x v="0"/>
  </r>
  <r>
    <n v="51850"/>
    <s v="( F) Excellent/Pvt Rm"/>
    <x v="6124"/>
    <s v="Jullett"/>
    <s v="137-24 175th Street"/>
    <n v="11434"/>
    <x v="2"/>
    <s v="Jamaica"/>
    <n v="4067252"/>
    <n v="-7376597"/>
    <x v="0"/>
    <x v="59"/>
    <x v="6"/>
    <n v="52"/>
    <d v="2019-05-20T00:00:00"/>
    <n v="0.49"/>
    <n v="5"/>
    <n v="6.24"/>
    <x v="0"/>
    <s v="Ruidoso"/>
    <s v="No considerar"/>
    <x v="0"/>
  </r>
  <r>
    <n v="2435621"/>
    <s v="Stunning 1br in Historic Brownstone"/>
    <x v="6125"/>
    <s v="Sally"/>
    <s v="100 West 84th Street"/>
    <n v="10024"/>
    <x v="0"/>
    <s v="Upper West Side"/>
    <n v="407851"/>
    <n v="-7397397"/>
    <x v="1"/>
    <x v="63"/>
    <x v="11"/>
    <n v="45"/>
    <d v="2019-05-31T00:00:00"/>
    <n v="0.73"/>
    <n v="1"/>
    <n v="5.6"/>
    <x v="0"/>
    <s v="Ruidoso"/>
    <s v="No considerar"/>
    <x v="0"/>
  </r>
  <r>
    <n v="2417098"/>
    <s v="Sunny Studios in Historic Browstone"/>
    <x v="6125"/>
    <s v="Sally"/>
    <s v="62 West 82nd Street"/>
    <n v="10024"/>
    <x v="0"/>
    <s v="Upper West Side"/>
    <n v="4078327"/>
    <n v="-7397343"/>
    <x v="1"/>
    <x v="206"/>
    <x v="11"/>
    <n v="14"/>
    <d v="2015-09-21T00:00:00"/>
    <n v="0.27"/>
    <n v="1"/>
    <n v="5.6"/>
    <x v="0"/>
    <s v="Ruidoso"/>
    <s v="No considerar"/>
    <x v="0"/>
  </r>
  <r>
    <n v="8700"/>
    <s v="Magnifique Suite au N de Manhattan - vue Cloitres"/>
    <x v="6126"/>
    <s v="Claude &amp; Sophie"/>
    <s v="47 Seaman Avenue"/>
    <n v="10034"/>
    <x v="0"/>
    <s v="Inwood"/>
    <n v="4086754"/>
    <n v="-7392639"/>
    <x v="0"/>
    <x v="15"/>
    <x v="3"/>
    <n v="0"/>
    <d v="2019-06-18T00:00:00"/>
    <n v="0.02"/>
    <n v="1"/>
    <n v="5.6"/>
    <x v="0"/>
    <s v="Ruidoso"/>
    <s v="No considerar"/>
    <x v="0"/>
  </r>
  <r>
    <n v="820801"/>
    <s v="Sunny 2BD, 2 balconies"/>
    <x v="6127"/>
    <s v="LeeAnn"/>
    <s v="28 Eckford Street"/>
    <n v="11222"/>
    <x v="1"/>
    <s v="Greenpoint"/>
    <n v="4072103"/>
    <n v="-7394798"/>
    <x v="1"/>
    <x v="111"/>
    <x v="11"/>
    <n v="1"/>
    <d v="2014-09-12T00:00:00"/>
    <n v="0.02"/>
    <n v="1"/>
    <n v="6.9"/>
    <x v="0"/>
    <s v="Ruidoso"/>
    <s v="No considerar"/>
    <x v="0"/>
  </r>
  <r>
    <n v="93313"/>
    <s v="MAISON DES SIRENES 2"/>
    <x v="6128"/>
    <s v="Nathalie"/>
    <s v="331 Halsey Street"/>
    <n v="11216"/>
    <x v="1"/>
    <s v="Bedford-Stuyvesant"/>
    <n v="4068314"/>
    <n v="-7393963"/>
    <x v="1"/>
    <x v="61"/>
    <x v="6"/>
    <n v="75"/>
    <d v="2019-06-23T00:00:00"/>
    <n v="0.76"/>
    <n v="1"/>
    <n v="6.9"/>
    <x v="0"/>
    <s v="Ruidoso"/>
    <s v="No considerar"/>
    <x v="0"/>
  </r>
  <r>
    <n v="2031495"/>
    <s v="Big Private Sunny Room in UWS Duplex w/ Terrace"/>
    <x v="6129"/>
    <s v="Susana"/>
    <s v="Ukrainian Academy of Arts and Sciences 206"/>
    <n v="10025"/>
    <x v="0"/>
    <s v="Upper West Side"/>
    <n v="4079675"/>
    <n v="-7396916"/>
    <x v="0"/>
    <x v="65"/>
    <x v="0"/>
    <n v="11"/>
    <d v="2016-06-07T00:00:00"/>
    <n v="0.16"/>
    <n v="1"/>
    <n v="5.6"/>
    <x v="0"/>
    <s v="Ruidoso"/>
    <s v="No considerar"/>
    <x v="0"/>
  </r>
  <r>
    <n v="3816499"/>
    <s v="Cozy 2 bed"/>
    <x v="6130"/>
    <s v="Eugene"/>
    <s v="145 Noll Street"/>
    <n v="11206"/>
    <x v="1"/>
    <s v="Bushwick"/>
    <n v="4070315"/>
    <n v="-7393124"/>
    <x v="0"/>
    <x v="3"/>
    <x v="6"/>
    <n v="2"/>
    <d v="2015-11-01T00:00:00"/>
    <n v="0.04"/>
    <n v="1"/>
    <n v="6.9"/>
    <x v="0"/>
    <s v="Ruidoso"/>
    <s v="No considerar"/>
    <x v="0"/>
  </r>
  <r>
    <n v="61509"/>
    <s v="Quiet, clean midtown apt w. elevato"/>
    <x v="6131"/>
    <s v="Anna/Fonzy"/>
    <s v="Lexington Avenue-53rd Street East 54th Street"/>
    <n v="10022"/>
    <x v="0"/>
    <s v="Midtown"/>
    <n v="4075749"/>
    <n v="-7396897"/>
    <x v="1"/>
    <x v="7"/>
    <x v="38"/>
    <n v="92"/>
    <d v="2019-04-30T00:00:00"/>
    <n v="0.9"/>
    <n v="1"/>
    <n v="5.6"/>
    <x v="0"/>
    <s v="Ruidoso"/>
    <s v="No considerar"/>
    <x v="0"/>
  </r>
  <r>
    <n v="127387"/>
    <s v="Luxe, Spacious 2BR 2BA Nr Trains"/>
    <x v="6132"/>
    <s v="Katharine"/>
    <s v="172 13th Street"/>
    <n v="11215"/>
    <x v="1"/>
    <s v="Gowanus"/>
    <n v="4066862"/>
    <n v="-739926"/>
    <x v="1"/>
    <x v="168"/>
    <x v="11"/>
    <n v="3"/>
    <d v="2014-08-04T00:00:00"/>
    <n v="0.03"/>
    <n v="1"/>
    <n v="6.9"/>
    <x v="0"/>
    <s v="Ruidoso"/>
    <s v="No considerar"/>
    <x v="0"/>
  </r>
  <r>
    <n v="3779230"/>
    <s v="Bright, cozy den in 4 bedrm duplex."/>
    <x v="6133"/>
    <s v="Paris"/>
    <s v="554 Quincy Street"/>
    <n v="11221"/>
    <x v="1"/>
    <s v="Bedford-Stuyvesant"/>
    <n v="4068826"/>
    <n v="-739385"/>
    <x v="0"/>
    <x v="65"/>
    <x v="1"/>
    <n v="8"/>
    <d v="2019-06-05T00:00:00"/>
    <n v="0.16"/>
    <n v="1"/>
    <n v="6.9"/>
    <x v="0"/>
    <s v="Ruidoso"/>
    <s v="No considerar"/>
    <x v="0"/>
  </r>
  <r>
    <n v="8110"/>
    <s v="CBG Helps Haiti Rm #2"/>
    <x v="6134"/>
    <s v="Lisel"/>
    <s v="98 5th Avenue"/>
    <n v="11217"/>
    <x v="1"/>
    <s v="Park Slope"/>
    <n v="4068001"/>
    <n v="-7397865"/>
    <x v="0"/>
    <x v="7"/>
    <x v="6"/>
    <n v="71"/>
    <d v="2019-07-02T00:00:00"/>
    <n v="0.61"/>
    <n v="1"/>
    <n v="6.9"/>
    <x v="0"/>
    <s v="Ruidoso"/>
    <s v="No considerar"/>
    <x v="0"/>
  </r>
  <r>
    <n v="8024"/>
    <s v="CBG CtyBGd HelpsHaiti rm#1:1-4"/>
    <x v="6134"/>
    <s v="Lisel"/>
    <s v="10 Saint Marks Avenue"/>
    <n v="11217"/>
    <x v="1"/>
    <s v="Park Slope"/>
    <n v="4068069"/>
    <n v="-7397706"/>
    <x v="0"/>
    <x v="58"/>
    <x v="6"/>
    <n v="130"/>
    <d v="2019-07-01T00:00:00"/>
    <n v="1.0900000000000001"/>
    <n v="1"/>
    <n v="6.9"/>
    <x v="0"/>
    <s v="Ruidoso"/>
    <s v="No considerar"/>
    <x v="0"/>
  </r>
  <r>
    <n v="801626"/>
    <s v="CBG HelpsHaiti #5 Suite"/>
    <x v="6134"/>
    <s v="Lisel"/>
    <s v="92 5th Avenue"/>
    <n v="11217"/>
    <x v="1"/>
    <s v="Park Slope"/>
    <n v="4068015"/>
    <n v="-73978"/>
    <x v="0"/>
    <x v="89"/>
    <x v="6"/>
    <n v="25"/>
    <d v="2019-05-26T00:00:00"/>
    <n v="0.36"/>
    <n v="1"/>
    <n v="6.9"/>
    <x v="0"/>
    <s v="Ruidoso"/>
    <s v="No considerar"/>
    <x v="0"/>
  </r>
  <r>
    <n v="8025"/>
    <s v="CBG Helps Haiti Room#2.5"/>
    <x v="6134"/>
    <s v="Lisel"/>
    <s v="91 5th Avenue"/>
    <n v="11217"/>
    <x v="1"/>
    <s v="Park Slope"/>
    <n v="4067989"/>
    <n v="-7397798"/>
    <x v="0"/>
    <x v="15"/>
    <x v="1"/>
    <n v="39"/>
    <d v="2019-01-01T00:00:00"/>
    <n v="0.37"/>
    <n v="1"/>
    <n v="6.9"/>
    <x v="0"/>
    <s v="Ruidoso"/>
    <s v="No considerar"/>
    <x v="0"/>
  </r>
  <r>
    <n v="222054"/>
    <s v="CBG Helps Haiti Rm #3"/>
    <x v="6134"/>
    <s v="Lisel"/>
    <s v="98 5th Avenue"/>
    <n v="11217"/>
    <x v="1"/>
    <s v="Park Slope"/>
    <n v="4068012"/>
    <n v="-7397847"/>
    <x v="0"/>
    <x v="61"/>
    <x v="6"/>
    <n v="23"/>
    <d v="2018-09-15T00:00:00"/>
    <n v="0.24"/>
    <n v="1"/>
    <n v="6.9"/>
    <x v="0"/>
    <s v="Ruidoso"/>
    <s v="No considerar"/>
    <x v="0"/>
  </r>
  <r>
    <n v="167222"/>
    <s v="CBG# 4Tiny room w/ huge window/AC"/>
    <x v="6134"/>
    <s v="Lisel"/>
    <s v="62 Park Place"/>
    <n v="11217"/>
    <x v="1"/>
    <s v="Park Slope"/>
    <n v="406788"/>
    <n v="-7397643"/>
    <x v="0"/>
    <x v="28"/>
    <x v="1"/>
    <n v="20"/>
    <d v="2018-08-24T00:00:00"/>
    <n v="0.21"/>
    <n v="1"/>
    <n v="6.9"/>
    <x v="0"/>
    <s v="Ruidoso"/>
    <s v="No considerar"/>
    <x v="0"/>
  </r>
  <r>
    <n v="9657"/>
    <s v="Modern 1 BR / NYC / EAST VILLAGE"/>
    <x v="6135"/>
    <s v="Dana"/>
    <s v="225 East 10th Street"/>
    <n v="10003"/>
    <x v="0"/>
    <s v="East Village"/>
    <n v="407292"/>
    <n v="-7398542"/>
    <x v="1"/>
    <x v="26"/>
    <x v="12"/>
    <n v="29"/>
    <d v="2019-04-19T00:00:00"/>
    <n v="0.24"/>
    <n v="1"/>
    <n v="5.6"/>
    <x v="0"/>
    <s v="Ruidoso"/>
    <s v="No considerar"/>
    <x v="0"/>
  </r>
  <r>
    <n v="6611557"/>
    <s v="GC Bushwick First Floor 4 Bedroom"/>
    <x v="6136"/>
    <s v="Greg"/>
    <s v="66 Weirfield Street"/>
    <n v="11207"/>
    <x v="1"/>
    <s v="Bushwick"/>
    <n v="4068781"/>
    <n v="-7391421"/>
    <x v="1"/>
    <x v="111"/>
    <x v="0"/>
    <n v="18"/>
    <d v="2019-06-05T00:00:00"/>
    <n v="0.45"/>
    <n v="1"/>
    <n v="6.9"/>
    <x v="0"/>
    <s v="Ruidoso"/>
    <s v="No considerar"/>
    <x v="0"/>
  </r>
  <r>
    <n v="5758234"/>
    <s v="Soaring Bushwick 3 Bedroom"/>
    <x v="6136"/>
    <s v="Greg"/>
    <s v="Church of God of Prophecy 1243"/>
    <n v="11221"/>
    <x v="1"/>
    <s v="Bushwick"/>
    <n v="406878"/>
    <n v="-7391452"/>
    <x v="1"/>
    <x v="41"/>
    <x v="0"/>
    <n v="82"/>
    <d v="2019-06-18T00:00:00"/>
    <n v="1.58"/>
    <n v="1"/>
    <n v="6.9"/>
    <x v="0"/>
    <s v="Ruidoso"/>
    <s v="No considerar"/>
    <x v="0"/>
  </r>
  <r>
    <n v="179670"/>
    <s v="High-end doorman bldg in the LES"/>
    <x v="6137"/>
    <s v="Milan"/>
    <s v="The Lee 133"/>
    <n v="10002"/>
    <x v="0"/>
    <s v="Lower East Side"/>
    <n v="4072019"/>
    <n v="-7398217"/>
    <x v="0"/>
    <x v="61"/>
    <x v="6"/>
    <n v="99"/>
    <d v="2019-06-27T00:00:00"/>
    <n v="1.04"/>
    <n v="1"/>
    <n v="5.6"/>
    <x v="0"/>
    <s v="Ruidoso"/>
    <s v="No considerar"/>
    <x v="0"/>
  </r>
  <r>
    <n v="7801"/>
    <s v="Sweet and Spacious Brooklyn Loft"/>
    <x v="6138"/>
    <s v="Chaya"/>
    <s v="162 North 8th Street"/>
    <n v="11249"/>
    <x v="1"/>
    <s v="Williamsburg"/>
    <n v="4071842"/>
    <n v="-7395718"/>
    <x v="1"/>
    <x v="110"/>
    <x v="0"/>
    <n v="9"/>
    <d v="2011-12-28T00:00:00"/>
    <n v="7.0000000000000007E-2"/>
    <n v="1"/>
    <n v="6.9"/>
    <x v="0"/>
    <s v="Ruidoso"/>
    <s v="No considerar"/>
    <x v="0"/>
  </r>
  <r>
    <n v="265036"/>
    <s v="Private room w/ queen bed + rooftop"/>
    <x v="6139"/>
    <s v="Leo"/>
    <s v="Church of the Epiphany 721"/>
    <n v="11216"/>
    <x v="1"/>
    <s v="Crown Heights"/>
    <n v="406711"/>
    <n v="-7395231"/>
    <x v="0"/>
    <x v="34"/>
    <x v="6"/>
    <n v="20"/>
    <d v="2019-06-09T00:00:00"/>
    <n v="0.59"/>
    <n v="1"/>
    <n v="6.9"/>
    <x v="0"/>
    <s v="Ruidoso"/>
    <s v="No considerar"/>
    <x v="0"/>
  </r>
  <r>
    <n v="7726"/>
    <s v="Hip Historic Brownstone Apartment with Backyard"/>
    <x v="6140"/>
    <s v="Adam And Charity"/>
    <s v="1173 Bergen Street"/>
    <n v="11216"/>
    <x v="1"/>
    <s v="Crown Heights"/>
    <n v="4067592"/>
    <n v="-7394694"/>
    <x v="1"/>
    <x v="34"/>
    <x v="0"/>
    <n v="53"/>
    <d v="2019-06-22T00:00:00"/>
    <n v="4.4400000000000004"/>
    <n v="1"/>
    <n v="6.9"/>
    <x v="0"/>
    <s v="Ruidoso"/>
    <s v="No considerar"/>
    <x v="0"/>
  </r>
  <r>
    <n v="3349699"/>
    <s v="Spacious apartment with garden"/>
    <x v="6141"/>
    <s v="Susanna"/>
    <s v="342 Rodney Street"/>
    <n v="11211"/>
    <x v="1"/>
    <s v="Williamsburg"/>
    <n v="4070972"/>
    <n v="-7395576"/>
    <x v="1"/>
    <x v="5"/>
    <x v="2"/>
    <n v="37"/>
    <d v="2019-04-26T00:00:00"/>
    <n v="0.76"/>
    <n v="1"/>
    <n v="6.9"/>
    <x v="0"/>
    <s v="Ruidoso"/>
    <s v="No considerar"/>
    <x v="0"/>
  </r>
  <r>
    <n v="7322"/>
    <s v="Chelsea Perfect"/>
    <x v="6142"/>
    <s v="Doti"/>
    <s v="112 West 21st Street"/>
    <n v="10011"/>
    <x v="0"/>
    <s v="Chelsea"/>
    <n v="4074192"/>
    <n v="-7399501"/>
    <x v="0"/>
    <x v="48"/>
    <x v="1"/>
    <n v="260"/>
    <d v="2019-07-01T00:00:00"/>
    <n v="2.12"/>
    <n v="1"/>
    <n v="5.6"/>
    <x v="0"/>
    <s v="Ruidoso"/>
    <s v="No considerar"/>
    <x v="0"/>
  </r>
  <r>
    <n v="1980179"/>
    <s v="Best of the East Village Cozy 2 Bedroom"/>
    <x v="6143"/>
    <s v="Katya"/>
    <s v="31 East 7th Street"/>
    <n v="10003"/>
    <x v="0"/>
    <s v="East Village"/>
    <n v="4072862"/>
    <n v="-7398885"/>
    <x v="1"/>
    <x v="129"/>
    <x v="1"/>
    <n v="214"/>
    <d v="2019-07-05T00:00:00"/>
    <n v="3.17"/>
    <n v="1"/>
    <n v="5.6"/>
    <x v="0"/>
    <s v="Ruidoso"/>
    <s v="No considerar"/>
    <x v="0"/>
  </r>
  <r>
    <n v="7750"/>
    <s v="Huge 2 BR Upper East  Cental Park"/>
    <x v="6144"/>
    <s v="Sing"/>
    <s v="Duke Ellington Circle East Harlem"/>
    <n v="10037"/>
    <x v="0"/>
    <s v="East Harlem"/>
    <n v="4079685"/>
    <n v="-7394872"/>
    <x v="1"/>
    <x v="98"/>
    <x v="7"/>
    <n v="0"/>
    <d v="2016-10-22T00:00:00"/>
    <n v="0.02"/>
    <n v="1"/>
    <n v="5.6"/>
    <x v="0"/>
    <s v="Ruidoso"/>
    <s v="No considerar"/>
    <x v="0"/>
  </r>
  <r>
    <n v="7097"/>
    <s v="Perfect for Your Parents + Garden"/>
    <x v="6145"/>
    <s v="Jane"/>
    <s v="39 Willoughby Avenue"/>
    <n v="11205"/>
    <x v="1"/>
    <s v="Fort Greene"/>
    <n v="4069169"/>
    <n v="-7397185"/>
    <x v="1"/>
    <x v="73"/>
    <x v="6"/>
    <n v="198"/>
    <d v="2019-06-28T00:00:00"/>
    <n v="1.72"/>
    <n v="1"/>
    <n v="6.9"/>
    <x v="0"/>
    <s v="Ruidoso"/>
    <s v="No considerar"/>
    <x v="0"/>
  </r>
  <r>
    <n v="12318"/>
    <s v="West Side Retreat"/>
    <x v="6146"/>
    <s v="Cyn"/>
    <s v="344 West 87th Street"/>
    <n v="10024"/>
    <x v="0"/>
    <s v="Upper West Side"/>
    <n v="4079009"/>
    <n v="-7397927"/>
    <x v="0"/>
    <x v="39"/>
    <x v="3"/>
    <n v="81"/>
    <d v="2019-06-16T00:00:00"/>
    <n v="0.69"/>
    <n v="1"/>
    <n v="5.6"/>
    <x v="0"/>
    <s v="Ruidoso"/>
    <s v="No considerar"/>
    <x v="0"/>
  </r>
  <r>
    <n v="6848"/>
    <s v="Only 2 stops to Manhattan studio"/>
    <x v="6147"/>
    <s v="Allen &amp; Irina"/>
    <s v="362 South 4th Street"/>
    <n v="11211"/>
    <x v="1"/>
    <s v="Williamsburg"/>
    <n v="4070837"/>
    <n v="-7395352"/>
    <x v="1"/>
    <x v="48"/>
    <x v="6"/>
    <n v="148"/>
    <d v="2019-06-29T00:00:00"/>
    <n v="1.2"/>
    <n v="1"/>
    <n v="6.9"/>
    <x v="0"/>
    <s v="Ruidoso"/>
    <s v="No considerar"/>
    <x v="0"/>
  </r>
  <r>
    <n v="3654511"/>
    <s v="ROOFTOP SWIMMING-POOL 1/BR APT."/>
    <x v="6148"/>
    <s v="Francesco"/>
    <s v="Two United Nations Plaza 2"/>
    <n v="10017"/>
    <x v="0"/>
    <s v="Midtown"/>
    <n v="407509"/>
    <n v="-7396963"/>
    <x v="1"/>
    <x v="21"/>
    <x v="2"/>
    <n v="2"/>
    <d v="2017-08-07T00:00:00"/>
    <n v="0.04"/>
    <n v="1"/>
    <n v="5.6"/>
    <x v="0"/>
    <s v="Ruidoso"/>
    <s v="No considerar"/>
    <x v="0"/>
  </r>
  <r>
    <n v="4369737"/>
    <s v="Bright 1 Bedroom, Perfect Location!"/>
    <x v="6149"/>
    <s v="Gloria"/>
    <s v="113 West 75th Street"/>
    <n v="10023"/>
    <x v="0"/>
    <s v="Upper West Side"/>
    <s v="40.78"/>
    <n v="-7397793"/>
    <x v="1"/>
    <x v="23"/>
    <x v="0"/>
    <n v="5"/>
    <d v="2016-03-29T00:00:00"/>
    <n v="0.09"/>
    <n v="1"/>
    <n v="5.6"/>
    <x v="0"/>
    <s v="Ruidoso"/>
    <s v="No considerar"/>
    <x v="0"/>
  </r>
  <r>
    <n v="6487933"/>
    <s v="BK Heights Apartment for cat lovers"/>
    <x v="6150"/>
    <s v="Meredith &amp; Dave"/>
    <s v="37 Hicks Street"/>
    <n v="11201"/>
    <x v="1"/>
    <s v="Brooklyn Heights"/>
    <n v="407007"/>
    <n v="-7399257"/>
    <x v="1"/>
    <x v="5"/>
    <x v="2"/>
    <n v="15"/>
    <d v="2017-08-04T00:00:00"/>
    <n v="0.31"/>
    <n v="1"/>
    <n v="6.9"/>
    <x v="0"/>
    <s v="Ruidoso"/>
    <s v="No considerar"/>
    <x v="0"/>
  </r>
  <r>
    <n v="230854"/>
    <s v="Zen Yankee Stadium Pad 5 Minutes To Manhattan!"/>
    <x v="6151"/>
    <s v="Lori"/>
    <s v="1015 Grand Concourse"/>
    <n v="10452"/>
    <x v="3"/>
    <s v="Concourse"/>
    <n v="4083001"/>
    <n v="-7392158"/>
    <x v="0"/>
    <x v="19"/>
    <x v="2"/>
    <n v="235"/>
    <d v="2019-06-29T00:00:00"/>
    <n v="2.4900000000000002"/>
    <n v="5"/>
    <n v="7.84"/>
    <x v="0"/>
    <s v="Ruidoso"/>
    <s v="No considerar"/>
    <x v="1"/>
  </r>
  <r>
    <n v="4855004"/>
    <s v="Cozy UWS room with amazing Hudson view"/>
    <x v="6152"/>
    <s v="Corina E."/>
    <s v="Riverside Park South Bike Path Manhattan Community Board 7"/>
    <n v="10069"/>
    <x v="0"/>
    <s v="Upper West Side"/>
    <n v="4077904"/>
    <n v="-7398899"/>
    <x v="0"/>
    <x v="11"/>
    <x v="1"/>
    <n v="24"/>
    <d v="2019-05-18T00:00:00"/>
    <n v="0.46"/>
    <n v="1"/>
    <n v="5.6"/>
    <x v="0"/>
    <s v="Ruidoso"/>
    <s v="No considerar"/>
    <x v="0"/>
  </r>
  <r>
    <n v="6090"/>
    <s v="West Village Nest - Superhost"/>
    <x v="6153"/>
    <s v="Alina"/>
    <s v="93 Perry Street"/>
    <n v="10014"/>
    <x v="0"/>
    <s v="West Village"/>
    <n v="407353"/>
    <n v="-7400525"/>
    <x v="1"/>
    <x v="116"/>
    <x v="15"/>
    <n v="27"/>
    <d v="2018-10-31T00:00:00"/>
    <n v="0.22"/>
    <n v="1"/>
    <n v="5.6"/>
    <x v="0"/>
    <s v="Ruidoso"/>
    <s v="Dentro del presupuesto"/>
    <x v="0"/>
  </r>
  <r>
    <n v="23135"/>
    <s v="House On Henry (3rd FLR Suite)"/>
    <x v="6154"/>
    <s v="Annette"/>
    <s v="Public School K146 Brooklyn New School 610"/>
    <n v="11231"/>
    <x v="1"/>
    <s v="Carroll Gardens"/>
    <n v="4067967"/>
    <n v="-7400154"/>
    <x v="1"/>
    <x v="91"/>
    <x v="6"/>
    <n v="233"/>
    <d v="2019-06-24T00:00:00"/>
    <n v="2.09"/>
    <n v="1"/>
    <n v="6.9"/>
    <x v="0"/>
    <s v="Ruidoso"/>
    <s v="No considerar"/>
    <x v="0"/>
  </r>
  <r>
    <n v="42729"/>
    <s v="House On Henry (2nd FLR Suite)"/>
    <x v="6154"/>
    <s v="Annette"/>
    <s v="93 Luquer Street"/>
    <n v="11231"/>
    <x v="1"/>
    <s v="Carroll Gardens"/>
    <n v="406783"/>
    <n v="-7400135"/>
    <x v="1"/>
    <x v="47"/>
    <x v="6"/>
    <n v="150"/>
    <d v="2019-06-18T00:00:00"/>
    <n v="1.4"/>
    <n v="1"/>
    <n v="6.9"/>
    <x v="0"/>
    <s v="Ruidoso"/>
    <s v="No considerar"/>
    <x v="0"/>
  </r>
  <r>
    <n v="54158"/>
    <s v="The Instituteâ€”Heart of Williamsburg"/>
    <x v="6155"/>
    <s v="Bob"/>
    <s v="93 North 7th Street"/>
    <n v="11249"/>
    <x v="1"/>
    <s v="Williamsburg"/>
    <n v="407195"/>
    <n v="-7395976"/>
    <x v="1"/>
    <x v="54"/>
    <x v="6"/>
    <n v="358"/>
    <d v="2019-06-20T00:00:00"/>
    <n v="3.44"/>
    <n v="1"/>
    <n v="6.9"/>
    <x v="0"/>
    <s v="Ruidoso"/>
    <s v="No considerar"/>
    <x v="0"/>
  </r>
  <r>
    <n v="616585"/>
    <s v="Great house in Williamsburg "/>
    <x v="6155"/>
    <s v="Bob"/>
    <s v="110 Kent Avenue"/>
    <n v="11249"/>
    <x v="1"/>
    <s v="Williamsburg"/>
    <n v="4072091"/>
    <n v="-7396133"/>
    <x v="1"/>
    <x v="21"/>
    <x v="0"/>
    <n v="25"/>
    <d v="2017-11-21T00:00:00"/>
    <n v="0.3"/>
    <n v="1"/>
    <n v="6.9"/>
    <x v="0"/>
    <s v="Ruidoso"/>
    <s v="No considerar"/>
    <x v="0"/>
  </r>
  <r>
    <n v="1469955"/>
    <s v="Luxury 1 Bedroom Upper West"/>
    <x v="6156"/>
    <s v="Olivier"/>
    <s v="258 West 71st Street"/>
    <n v="10023"/>
    <x v="0"/>
    <s v="Upper West Side"/>
    <n v="4077864"/>
    <n v="-7398437"/>
    <x v="1"/>
    <x v="5"/>
    <x v="11"/>
    <n v="18"/>
    <d v="2019-05-20T00:00:00"/>
    <n v="0.28999999999999998"/>
    <n v="1"/>
    <n v="5.6"/>
    <x v="0"/>
    <s v="Ruidoso"/>
    <s v="No considerar"/>
    <x v="0"/>
  </r>
  <r>
    <n v="4048043"/>
    <s v="1 BR in Exposed Brick SoHo apt"/>
    <x v="6157"/>
    <s v="Jason"/>
    <s v="NoMo SoHo 9"/>
    <n v="10013"/>
    <x v="0"/>
    <s v="SoHo"/>
    <n v="4071972"/>
    <n v="-7399986"/>
    <x v="0"/>
    <x v="139"/>
    <x v="6"/>
    <n v="125"/>
    <d v="2019-06-16T00:00:00"/>
    <n v="2.14"/>
    <n v="1"/>
    <n v="5.6"/>
    <x v="0"/>
    <s v="Ruidoso"/>
    <s v="No considerar"/>
    <x v="0"/>
  </r>
  <r>
    <n v="4071007"/>
    <s v="Cozy 1 BR in Exposed Brick SoHo Apt"/>
    <x v="6157"/>
    <s v="Jason"/>
    <s v="NoMo SoHo 9"/>
    <n v="10013"/>
    <x v="0"/>
    <s v="SoHo"/>
    <n v="4071995"/>
    <n v="-7399975"/>
    <x v="0"/>
    <x v="116"/>
    <x v="0"/>
    <n v="71"/>
    <d v="2019-06-11T00:00:00"/>
    <n v="1.21"/>
    <n v="1"/>
    <n v="5.6"/>
    <x v="0"/>
    <s v="Ruidoso"/>
    <s v="No considerar"/>
    <x v="0"/>
  </r>
  <r>
    <n v="6702693"/>
    <s v="Designer Fifth Ave 4BR 5Ba 6,000sf Modern Loft"/>
    <x v="6158"/>
    <s v="Allison"/>
    <s v="The New School East 16th Street"/>
    <n v="10003"/>
    <x v="0"/>
    <s v="Chelsea"/>
    <n v="4073692"/>
    <n v="-7399219"/>
    <x v="1"/>
    <x v="361"/>
    <x v="1"/>
    <n v="11"/>
    <d v="2016-11-16T00:00:00"/>
    <n v="0.22"/>
    <n v="3"/>
    <n v="6"/>
    <x v="0"/>
    <s v="Ruidoso"/>
    <s v="No considerar"/>
    <x v="0"/>
  </r>
  <r>
    <n v="3120957"/>
    <s v="Clean, Safe, Convenient, Comfy"/>
    <x v="6159"/>
    <s v="Michael"/>
    <s v="2034 5th Avenue"/>
    <n v="10027"/>
    <x v="0"/>
    <s v="Harlem"/>
    <n v="4080699"/>
    <n v="-7394227"/>
    <x v="2"/>
    <x v="15"/>
    <x v="1"/>
    <n v="8"/>
    <d v="2016-09-29T00:00:00"/>
    <n v="0.13"/>
    <n v="1"/>
    <n v="5.6"/>
    <x v="0"/>
    <s v="Ruidoso"/>
    <s v="No considerar"/>
    <x v="0"/>
  </r>
  <r>
    <n v="302758"/>
    <s v="Sunny 1BR East Harlem Apartment"/>
    <x v="6160"/>
    <s v="Dimitry"/>
    <s v="328 East 117th Street"/>
    <n v="10035"/>
    <x v="0"/>
    <s v="East Harlem"/>
    <n v="407968"/>
    <n v="-7393611"/>
    <x v="1"/>
    <x v="5"/>
    <x v="7"/>
    <n v="12"/>
    <d v="2016-03-26T00:00:00"/>
    <n v="0.14000000000000001"/>
    <n v="1"/>
    <n v="5.6"/>
    <x v="0"/>
    <s v="Ruidoso"/>
    <s v="No considerar"/>
    <x v="0"/>
  </r>
  <r>
    <n v="46544"/>
    <s v="Park Slope haven 15 mins from Soho"/>
    <x v="6161"/>
    <s v="Monica"/>
    <s v="98 5th Avenue"/>
    <n v="11217"/>
    <x v="1"/>
    <s v="Park Slope"/>
    <n v="4067994"/>
    <n v="-7397863"/>
    <x v="1"/>
    <x v="5"/>
    <x v="2"/>
    <n v="52"/>
    <d v="2019-06-05T00:00:00"/>
    <n v="0.5"/>
    <n v="1"/>
    <n v="6.9"/>
    <x v="0"/>
    <s v="Ruidoso"/>
    <s v="No considerar"/>
    <x v="0"/>
  </r>
  <r>
    <n v="5441"/>
    <s v="Central Manhattan/near Broadway"/>
    <x v="6162"/>
    <s v="Kate"/>
    <s v="320 West 47th Street"/>
    <n v="10036"/>
    <x v="0"/>
    <s v="Hell's Kitchen"/>
    <n v="4076076"/>
    <n v="-7398867"/>
    <x v="0"/>
    <x v="12"/>
    <x v="6"/>
    <n v="188"/>
    <d v="2019-06-23T00:00:00"/>
    <n v="1.5"/>
    <n v="1"/>
    <n v="5.6"/>
    <x v="0"/>
    <s v="Ruidoso"/>
    <s v="No considerar"/>
    <x v="0"/>
  </r>
  <r>
    <n v="5295"/>
    <s v="Beautiful 1br on Upper West Side"/>
    <x v="6163"/>
    <s v="Lena"/>
    <s v="229 West 109th Street"/>
    <n v="10025"/>
    <x v="0"/>
    <s v="Upper West Side"/>
    <n v="4080316"/>
    <n v="-7396545"/>
    <x v="1"/>
    <x v="139"/>
    <x v="2"/>
    <n v="53"/>
    <d v="2019-06-22T00:00:00"/>
    <n v="0.43"/>
    <n v="1"/>
    <n v="5.6"/>
    <x v="0"/>
    <s v="Ruidoso"/>
    <s v="No considerar"/>
    <x v="0"/>
  </r>
  <r>
    <n v="12048"/>
    <s v="LowerEastSide apt share shortterm 1"/>
    <x v="6164"/>
    <s v="Ben"/>
    <s v="181 East Broadway"/>
    <n v="10002"/>
    <x v="0"/>
    <s v="Lower East Side"/>
    <n v="4071401"/>
    <n v="-7398917"/>
    <x v="2"/>
    <x v="65"/>
    <x v="1"/>
    <n v="214"/>
    <d v="2019-07-05T00:00:00"/>
    <n v="1.81"/>
    <n v="1"/>
    <n v="5.6"/>
    <x v="0"/>
    <s v="Ruidoso"/>
    <s v="No considerar"/>
    <x v="0"/>
  </r>
  <r>
    <n v="5238"/>
    <s v="Cute &amp; Cozy Lower East Side 1 bdrm"/>
    <x v="6164"/>
    <s v="Ben"/>
    <s v="St. Teresa's Church Rutgers Street"/>
    <n v="10002"/>
    <x v="0"/>
    <s v="Chinatown"/>
    <n v="4071344"/>
    <n v="-7399037"/>
    <x v="1"/>
    <x v="5"/>
    <x v="1"/>
    <n v="160"/>
    <d v="2019-06-09T00:00:00"/>
    <n v="1.33"/>
    <n v="1"/>
    <n v="5.6"/>
    <x v="0"/>
    <s v="Ruidoso"/>
    <s v="No considerar"/>
    <x v="0"/>
  </r>
  <r>
    <n v="4215595"/>
    <s v="LowerEastSide apt share shortterm 3"/>
    <x v="6164"/>
    <s v="Ben"/>
    <s v="140 Henry Street"/>
    <n v="10002"/>
    <x v="0"/>
    <s v="Lower East Side"/>
    <n v="4071329"/>
    <n v="-7399047"/>
    <x v="2"/>
    <x v="65"/>
    <x v="1"/>
    <n v="88"/>
    <d v="2019-05-19T00:00:00"/>
    <n v="1.53"/>
    <n v="1"/>
    <n v="5.6"/>
    <x v="0"/>
    <s v="Ruidoso"/>
    <s v="No considerar"/>
    <x v="0"/>
  </r>
  <r>
    <n v="5203"/>
    <s v="Cozy Clean Guest Room - Family Apt"/>
    <x v="6165"/>
    <s v="MaryEllen"/>
    <s v="262 West 107th Street"/>
    <n v="10025"/>
    <x v="0"/>
    <s v="Upper West Side"/>
    <n v="4080178"/>
    <n v="-7396723"/>
    <x v="0"/>
    <x v="123"/>
    <x v="6"/>
    <n v="118"/>
    <d v="2017-07-21T00:00:00"/>
    <n v="0.99"/>
    <n v="1"/>
    <n v="5.6"/>
    <x v="0"/>
    <s v="Ruidoso"/>
    <s v="No considerar"/>
    <x v="0"/>
  </r>
  <r>
    <n v="5121"/>
    <s v="BlissArtsSpace!"/>
    <x v="6166"/>
    <s v="Garon"/>
    <s v="138 Lexington Avenue"/>
    <n v="11216"/>
    <x v="1"/>
    <s v="Bedford-Stuyvesant"/>
    <n v="4068688"/>
    <n v="-7395596"/>
    <x v="0"/>
    <x v="28"/>
    <x v="41"/>
    <n v="49"/>
    <d v="2017-10-05T00:00:00"/>
    <n v="0.4"/>
    <n v="1"/>
    <n v="6.9"/>
    <x v="0"/>
    <s v="Ruidoso"/>
    <s v="No considerar"/>
    <x v="0"/>
  </r>
  <r>
    <n v="11452"/>
    <s v="Clean and Quiet in Brooklyn"/>
    <x v="6167"/>
    <s v="Vt"/>
    <s v="475 Lexington Avenue"/>
    <n v="11221"/>
    <x v="1"/>
    <s v="Bedford-Stuyvesant"/>
    <n v="4068876"/>
    <n v="-7394312"/>
    <x v="0"/>
    <x v="69"/>
    <x v="14"/>
    <n v="0"/>
    <d v="2016-07-24T00:00:00"/>
    <n v="0.39"/>
    <n v="1"/>
    <n v="6.9"/>
    <x v="0"/>
    <s v="Ruidoso"/>
    <s v="Dentro del presupuesto"/>
    <x v="0"/>
  </r>
  <r>
    <n v="4815886"/>
    <s v="Amazing Artist Loft"/>
    <x v="6168"/>
    <s v="Tanda"/>
    <s v="592 5th Avenue"/>
    <n v="11215"/>
    <x v="1"/>
    <s v="South Slope"/>
    <n v="4066442"/>
    <n v="-7399047"/>
    <x v="1"/>
    <x v="362"/>
    <x v="6"/>
    <n v="8"/>
    <d v="2019-06-16T00:00:00"/>
    <n v="0.23"/>
    <n v="1"/>
    <n v="6.9"/>
    <x v="0"/>
    <s v="Ruidoso"/>
    <s v="No considerar"/>
    <x v="0"/>
  </r>
  <r>
    <n v="4445185"/>
    <s v="2 Level Loft room in Artist Studio"/>
    <x v="6168"/>
    <s v="Tanda"/>
    <s v="227 16th Street"/>
    <n v="11215"/>
    <x v="1"/>
    <s v="South Slope"/>
    <n v="4066483"/>
    <n v="-7398892"/>
    <x v="0"/>
    <x v="78"/>
    <x v="6"/>
    <n v="11"/>
    <d v="2018-09-04T00:00:00"/>
    <n v="0.2"/>
    <n v="1"/>
    <n v="6.9"/>
    <x v="0"/>
    <s v="Ruidoso"/>
    <s v="No considerar"/>
    <x v="0"/>
  </r>
  <r>
    <n v="5099"/>
    <s v="Large Cozy 1 BR Apartment In Midtown East"/>
    <x v="6169"/>
    <s v="Chris"/>
    <s v="224 East 38th Street"/>
    <n v="10016"/>
    <x v="0"/>
    <s v="Murray Hill"/>
    <n v="4074767"/>
    <n v="-73975"/>
    <x v="1"/>
    <x v="17"/>
    <x v="0"/>
    <n v="74"/>
    <d v="2019-06-22T00:00:00"/>
    <n v="0.59"/>
    <n v="1"/>
    <n v="5.6"/>
    <x v="0"/>
    <s v="Ruidoso"/>
    <s v="No considerar"/>
    <x v="0"/>
  </r>
  <r>
    <n v="64707"/>
    <s v="Amazing  Sunny &amp; Breezy Home In the Heart of  NYC"/>
    <x v="6170"/>
    <s v="Tilly"/>
    <s v="195 Canal Street"/>
    <n v="10013"/>
    <x v="0"/>
    <s v="Little Italy"/>
    <n v="4071702"/>
    <n v="-7399811"/>
    <x v="1"/>
    <x v="57"/>
    <x v="12"/>
    <n v="1"/>
    <d v="2019-01-02T00:00:00"/>
    <n v="0.16"/>
    <n v="1"/>
    <n v="5.6"/>
    <x v="0"/>
    <s v="Ruidoso"/>
    <s v="Dentro del presupuesto"/>
    <x v="0"/>
  </r>
  <r>
    <n v="6751450"/>
    <s v="Next to Empire State building"/>
    <x v="6171"/>
    <s v="Liz"/>
    <s v="303 5th Avenue"/>
    <n v="10016"/>
    <x v="0"/>
    <s v="Midtown"/>
    <n v="4074642"/>
    <n v="-7398516"/>
    <x v="1"/>
    <x v="122"/>
    <x v="0"/>
    <n v="108"/>
    <d v="2019-06-21T00:00:00"/>
    <n v="2.17"/>
    <n v="1"/>
    <n v="5.6"/>
    <x v="0"/>
    <s v="Ruidoso"/>
    <s v="No considerar"/>
    <x v="0"/>
  </r>
  <r>
    <n v="5022"/>
    <s v="Entire Apt: Spacious Studio/Loft by central park"/>
    <x v="6172"/>
    <s v="Laura"/>
    <s v="1626 Park Avenue"/>
    <n v="10029"/>
    <x v="0"/>
    <s v="East Harlem"/>
    <n v="4079851"/>
    <n v="-7394399"/>
    <x v="1"/>
    <x v="15"/>
    <x v="10"/>
    <n v="9"/>
    <d v="2018-11-19T00:00:00"/>
    <n v="0.1"/>
    <n v="1"/>
    <n v="5.6"/>
    <x v="0"/>
    <s v="Ruidoso"/>
    <s v="No considerar"/>
    <x v="0"/>
  </r>
  <r>
    <n v="3040654"/>
    <s v="Sunny Bedroom In Astoria!"/>
    <x v="6173"/>
    <s v="Miranda"/>
    <s v="21-38 31st Street"/>
    <n v="11105"/>
    <x v="2"/>
    <s v="Ditmars Steinway"/>
    <n v="4077748"/>
    <n v="-7390971"/>
    <x v="0"/>
    <x v="141"/>
    <x v="6"/>
    <n v="14"/>
    <d v="2018-01-02T00:00:00"/>
    <n v="0.28000000000000003"/>
    <n v="5"/>
    <n v="6.24"/>
    <x v="0"/>
    <s v="Ruidoso"/>
    <s v="No considerar"/>
    <x v="0"/>
  </r>
  <r>
    <n v="2075600"/>
    <s v="Delicious &amp; Airy Apt in Landmark Brownstone"/>
    <x v="6174"/>
    <s v="Subhana"/>
    <s v="500 Throop Avenue"/>
    <n v="11221"/>
    <x v="1"/>
    <s v="Bedford-Stuyvesant"/>
    <n v="4068637"/>
    <n v="-739417"/>
    <x v="1"/>
    <x v="229"/>
    <x v="6"/>
    <n v="43"/>
    <d v="2019-07-01T00:00:00"/>
    <n v="0.65"/>
    <n v="1"/>
    <n v="6.9"/>
    <x v="0"/>
    <s v="Ruidoso"/>
    <s v="No considerar"/>
    <x v="0"/>
  </r>
  <r>
    <n v="3831"/>
    <s v="Cozy Entire Floor of Brownstone"/>
    <x v="6175"/>
    <s v="LisaRoxanne"/>
    <s v="188 Gates Avenue"/>
    <n v="11238"/>
    <x v="1"/>
    <s v="Clinton Hill"/>
    <n v="4068514"/>
    <n v="-7395976"/>
    <x v="1"/>
    <x v="46"/>
    <x v="1"/>
    <n v="270"/>
    <d v="2019-07-05T00:00:00"/>
    <n v="4.6399999999999997"/>
    <n v="1"/>
    <n v="6.9"/>
    <x v="0"/>
    <s v="Ruidoso"/>
    <s v="No considerar"/>
    <x v="0"/>
  </r>
  <r>
    <n v="3647"/>
    <s v="THE VILLAGE OF HARLEM....NEW YORK !"/>
    <x v="6176"/>
    <s v="Elisabeth"/>
    <s v="25 West 128th Street"/>
    <n v="10027"/>
    <x v="0"/>
    <s v="Harlem"/>
    <n v="4080902"/>
    <n v="-739419"/>
    <x v="0"/>
    <x v="28"/>
    <x v="0"/>
    <n v="0"/>
    <d v="2015-07-14T00:00:00"/>
    <n v="0.1"/>
    <n v="1"/>
    <n v="5.6"/>
    <x v="0"/>
    <s v="Ruidoso"/>
    <s v="No considerar"/>
    <x v="0"/>
  </r>
  <r>
    <n v="16821"/>
    <s v="Large Room in Amazing East Village Apt"/>
    <x v="6177"/>
    <s v="Casey"/>
    <s v="166 East 2nd Street"/>
    <n v="10009"/>
    <x v="0"/>
    <s v="East Village"/>
    <n v="4072298"/>
    <n v="-7398474"/>
    <x v="0"/>
    <x v="34"/>
    <x v="1"/>
    <n v="106"/>
    <d v="2019-06-21T00:00:00"/>
    <n v="1.26"/>
    <n v="1"/>
    <n v="5.6"/>
    <x v="0"/>
    <s v="Ruidoso"/>
    <s v="No considerar"/>
    <x v="0"/>
  </r>
  <r>
    <n v="6373770"/>
    <s v="Huge private bedroom for quiet sleep in Manhattan!"/>
    <x v="6178"/>
    <s v="Luke"/>
    <s v="76 Madison Street"/>
    <n v="10002"/>
    <x v="0"/>
    <s v="Two Bridges"/>
    <n v="4071213"/>
    <n v="-7399661"/>
    <x v="0"/>
    <x v="45"/>
    <x v="1"/>
    <n v="92"/>
    <d v="2019-06-29T00:00:00"/>
    <n v="2.4"/>
    <n v="1"/>
    <n v="5.6"/>
    <x v="0"/>
    <s v="Ruidoso"/>
    <s v="No considerar"/>
    <x v="0"/>
  </r>
  <r>
    <n v="246916"/>
    <s v="Quality Cozy Studio Next to Subway"/>
    <x v="6179"/>
    <s v="Rafael"/>
    <s v="85-24 52nd Avenue"/>
    <n v="11373"/>
    <x v="2"/>
    <s v="Elmhurst"/>
    <n v="407347"/>
    <n v="-7388066"/>
    <x v="1"/>
    <x v="64"/>
    <x v="3"/>
    <n v="60"/>
    <d v="2019-06-25T00:00:00"/>
    <n v="0.64"/>
    <n v="5"/>
    <n v="6.24"/>
    <x v="0"/>
    <s v="Ruidoso"/>
    <s v="No considerar"/>
    <x v="0"/>
  </r>
  <r>
    <n v="609559"/>
    <s v="Queens Quality Convenient Apartment"/>
    <x v="6179"/>
    <s v="Rafael"/>
    <s v="51-61 Codwise Place"/>
    <n v="11373"/>
    <x v="2"/>
    <s v="Elmhurst"/>
    <n v="4073587"/>
    <n v="-7388279"/>
    <x v="1"/>
    <x v="34"/>
    <x v="0"/>
    <n v="48"/>
    <d v="2019-06-23T00:00:00"/>
    <n v="0.57999999999999996"/>
    <n v="5"/>
    <n v="6.24"/>
    <x v="0"/>
    <s v="Ruidoso"/>
    <s v="No considerar"/>
    <x v="0"/>
  </r>
  <r>
    <n v="4157064"/>
    <s v="16' x 11' Furnished BR with Balcony"/>
    <x v="6180"/>
    <s v="Arnie"/>
    <s v="Belt Parkway Sunset Park"/>
    <n v="11220"/>
    <x v="1"/>
    <s v="Sunset Park"/>
    <n v="4064076"/>
    <n v="-740224"/>
    <x v="0"/>
    <x v="69"/>
    <x v="13"/>
    <n v="1"/>
    <d v="2014-11-28T00:00:00"/>
    <n v="0.02"/>
    <n v="1"/>
    <n v="6.9"/>
    <x v="0"/>
    <s v="Ruidoso"/>
    <s v="Dentro del presupuesto"/>
    <x v="0"/>
  </r>
  <r>
    <n v="4815848"/>
    <s v="Elegant NYC, 10mins to Manhattan!"/>
    <x v="6181"/>
    <s v="Catherine"/>
    <s v="45102 Broadway"/>
    <n v="11106"/>
    <x v="2"/>
    <s v="Long Island City"/>
    <n v="4076308"/>
    <n v="-7392843"/>
    <x v="0"/>
    <x v="11"/>
    <x v="3"/>
    <n v="21"/>
    <d v="2018-10-06T00:00:00"/>
    <n v="0.41"/>
    <n v="5"/>
    <n v="6.24"/>
    <x v="0"/>
    <s v="Ruidoso"/>
    <s v="No considerar"/>
    <x v="0"/>
  </r>
  <r>
    <n v="6027345"/>
    <s v="Newly renovated historic brownstone"/>
    <x v="6182"/>
    <s v="Loli"/>
    <s v="202 Hancock Street"/>
    <n v="11216"/>
    <x v="1"/>
    <s v="Bedford-Stuyvesant"/>
    <n v="4068242"/>
    <n v="-7394774"/>
    <x v="0"/>
    <x v="70"/>
    <x v="6"/>
    <n v="280"/>
    <d v="2019-07-05T00:00:00"/>
    <n v="5.51"/>
    <n v="1"/>
    <n v="6.9"/>
    <x v="0"/>
    <s v="Ruidoso"/>
    <s v="No considerar"/>
    <x v="0"/>
  </r>
  <r>
    <n v="2595"/>
    <s v="Skylit Midtown Castle"/>
    <x v="6183"/>
    <s v="Jennifer"/>
    <s v="Bryant Park 6th Avenue"/>
    <n v="10018"/>
    <x v="0"/>
    <s v="Midtown"/>
    <n v="4075362"/>
    <n v="-7398377"/>
    <x v="1"/>
    <x v="41"/>
    <x v="1"/>
    <n v="45"/>
    <d v="2019-05-21T00:00:00"/>
    <n v="0.38"/>
    <n v="1"/>
    <n v="5.6"/>
    <x v="0"/>
    <s v="Ruidoso"/>
    <s v="No considerar"/>
    <x v="0"/>
  </r>
  <r>
    <n v="2539"/>
    <s v="Clean &amp; quiet apt home by the park"/>
    <x v="6184"/>
    <s v="John"/>
    <s v="807 Friel Place"/>
    <n v="11218"/>
    <x v="1"/>
    <s v="Kensington"/>
    <n v="4064749"/>
    <n v="-7397237"/>
    <x v="0"/>
    <x v="51"/>
    <x v="1"/>
    <n v="9"/>
    <d v="2018-10-19T00:00:00"/>
    <n v="0.21"/>
    <n v="1"/>
    <n v="6.9"/>
    <x v="0"/>
    <s v="Ruidoso"/>
    <s v="No considerar"/>
    <x v="0"/>
  </r>
  <r>
    <n v="1101224"/>
    <s v="THE PUTNAM"/>
    <x v="6185"/>
    <s v="Teedo"/>
    <s v="486 Monroe Street"/>
    <n v="11221"/>
    <x v="1"/>
    <s v="Bedford-Stuyvesant"/>
    <n v="4068674"/>
    <n v="-7393845"/>
    <x v="1"/>
    <x v="119"/>
    <x v="9"/>
    <n v="27"/>
    <d v="2019-05-21T00:00:00"/>
    <n v="0.37"/>
    <n v="1"/>
    <n v="6.9"/>
    <x v="0"/>
    <s v="Ruidoso"/>
    <s v="No considerar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66B19-2B99-4692-9F70-7811691ECA09}" name="TDalquileres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Tipo de vivienda" fieldListSortAscending="1">
  <location ref="B5:C9" firstHeaderRow="1" firstDataRow="1" firstDataCol="1" rowPageCount="1" colPageCount="1"/>
  <pivotFields count="22">
    <pivotField numFmtId="1" showAll="0"/>
    <pivotField showAll="0"/>
    <pivotField numFmtId="1" showAll="0"/>
    <pivotField showAll="0"/>
    <pivotField showAll="0"/>
    <pivotField numFmtId="1" showAll="0"/>
    <pivotField axis="axisPage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numFmtId="164" showAll="0"/>
    <pivotField numFmtId="1" showAll="0"/>
    <pivotField numFmtId="1" showAll="0"/>
    <pivotField numFmtId="14" showAll="0"/>
    <pivotField numFmtId="2" showAll="0"/>
    <pivotField numFmtId="1" showAll="0"/>
    <pivotField numFmtId="2"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item="1" hier="-1"/>
  </pageFields>
  <dataFields count="1">
    <dataField name="Promedio de PRECIO" fld="11" subtotal="average" baseField="6" baseItem="0" numFmtId="165"/>
  </dataFields>
  <chartFormats count="1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44755-E375-4978-A730-344FDAA0D4F9}" name="TDsuperhost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Distritos">
  <location ref="B19:C22" firstHeaderRow="1" firstDataRow="1" firstDataCol="1" rowPageCount="1" colPageCount="1"/>
  <pivotFields count="22">
    <pivotField numFmtId="1" showAll="0"/>
    <pivotField showAll="0"/>
    <pivotField dataField="1" numFmtId="1" showAll="0"/>
    <pivotField showAll="0"/>
    <pivotField showAll="0"/>
    <pivotField numFmtId="1" showAll="0"/>
    <pivotField axis="axisPage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numFmtId="164" showAll="0"/>
    <pivotField numFmtId="1" showAll="0"/>
    <pivotField numFmtId="1" showAll="0"/>
    <pivotField numFmtId="14" showAll="0"/>
    <pivotField numFmtId="2" showAll="0"/>
    <pivotField numFmtId="1" showAll="0"/>
    <pivotField numFmtId="2" showAll="0"/>
    <pivotField showAll="0"/>
    <pivotField showAll="0"/>
    <pivotField showAll="0"/>
    <pivotField axis="axisRow" showAll="0" countASubtotal="1">
      <items count="3">
        <item x="0"/>
        <item x="1"/>
        <item t="countA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pageFields count="1">
    <pageField fld="6" item="1" hier="-1"/>
  </pageFields>
  <dataFields count="1">
    <dataField name="Cantidad de host/superhost" fld="2" subtotal="count" showDataAs="percentOfTotal" baseField="6" baseItem="1" numFmtId="10"/>
  </dataFields>
  <formats count="5">
    <format dxfId="3">
      <pivotArea dataOnly="0" labelOnly="1" outline="0" axis="axisValues" fieldPosition="0"/>
    </format>
    <format dxfId="4">
      <pivotArea field="21" type="button" dataOnly="0" labelOnly="1" outline="0" axis="axisRow" fieldPosition="0"/>
    </format>
    <format dxfId="5">
      <pivotArea dataOnly="0" labelOnly="1" outline="0" axis="axisValues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7">
      <pivotArea collapsedLevelsAreSubtotals="1" fieldPosition="0">
        <references count="1">
          <reference field="6" count="4">
            <x v="0"/>
            <x v="1"/>
            <x v="2"/>
            <x v="3"/>
          </reference>
        </references>
      </pivotArea>
    </format>
  </formats>
  <chartFormats count="3"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C5C62-E997-474E-940D-8690239E9E17}" name="TDruidosas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B52:D58" firstHeaderRow="1" firstDataRow="2" firstDataCol="1"/>
  <pivotFields count="22">
    <pivotField numFmtId="1" showAll="0"/>
    <pivotField showAll="0"/>
    <pivotField numFmtId="1" showAll="0"/>
    <pivotField showAll="0"/>
    <pivotField showAll="0"/>
    <pivotField numFmtId="1"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numFmtId="165" showAll="0"/>
    <pivotField numFmtId="1" showAll="0"/>
    <pivotField numFmtId="1" showAll="0"/>
    <pivotField numFmtId="14" showAll="0"/>
    <pivotField numFmtId="2" showAll="0"/>
    <pivotField numFmtId="1" showAll="0"/>
    <pivotField numFmtId="2" showAll="0"/>
    <pivotField axis="axisCol" dataField="1" showAll="0">
      <items count="3">
        <item h="1" x="1"/>
        <item x="0"/>
        <item t="default"/>
      </items>
    </pivotField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2">
    <i>
      <x v="1"/>
    </i>
    <i t="grand">
      <x/>
    </i>
  </colItems>
  <dataFields count="1">
    <dataField name="Cuenta de RUIDO_ESCALA" fld="18" subtotal="count" showDataAs="percentOfTotal" baseField="6" baseItem="2" numFmtId="10"/>
  </dataFields>
  <formats count="1">
    <format dxfId="8">
      <pivotArea collapsedLevelsAreSubtotals="1" fieldPosition="0">
        <references count="2">
          <reference field="6" count="4">
            <x v="0"/>
            <x v="1"/>
            <x v="2"/>
            <x v="3"/>
          </reference>
          <reference field="18" count="0" selected="0"/>
        </references>
      </pivotArea>
    </format>
  </formats>
  <chartFormats count="5"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7" format="3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8" count="1" selected="0">
            <x v="1"/>
          </reference>
        </references>
      </pivotArea>
    </chartFormat>
    <chartFormat chart="7" format="3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1"/>
          </reference>
        </references>
      </pivotArea>
    </chartFormat>
    <chartFormat chart="7" format="3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8" count="1" selected="0">
            <x v="1"/>
          </reference>
        </references>
      </pivotArea>
    </chartFormat>
    <chartFormat chart="7" format="3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96047-E8CA-46D1-B046-52BA1A156B7F}" name="TDDistribucionviviendas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rowHeaderCaption="Distrito">
  <location ref="B30:C34" firstHeaderRow="1" firstDataRow="1" firstDataCol="1" rowPageCount="1" colPageCount="1"/>
  <pivotFields count="22">
    <pivotField numFmtId="1" showAll="0"/>
    <pivotField showAll="0"/>
    <pivotField numFmtId="1" showAll="0"/>
    <pivotField showAll="0"/>
    <pivotField showAll="0"/>
    <pivotField numFmtId="1" showAll="0"/>
    <pivotField axis="axisPage" multipleItemSelectionAllowed="1" showAll="0">
      <items count="6">
        <item h="1" x="3"/>
        <item x="1"/>
        <item h="1" x="0"/>
        <item h="1" x="2"/>
        <item h="1" x="4"/>
        <item t="default"/>
      </items>
    </pivotField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165" showAll="0"/>
    <pivotField numFmtId="1" showAll="0"/>
    <pivotField numFmtId="1" showAll="0"/>
    <pivotField numFmtId="14" showAll="0"/>
    <pivotField numFmtId="2" showAll="0"/>
    <pivotField numFmtId="1" showAll="0"/>
    <pivotField numFmtId="2"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Cuenta de TIPO_VIVIENDA" fld="10" subtotal="count" showDataAs="percentOfTotal" baseField="10" baseItem="0" numFmtId="10"/>
  </dataFields>
  <chartFormats count="8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10439-FFA8-4D07-BA92-82524CFFA339}" name="TDmax_min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65:C66" firstHeaderRow="0" firstDataRow="1" firstDataCol="0" rowPageCount="1" colPageCount="1"/>
  <pivotFields count="22">
    <pivotField numFmtId="1" showAll="0"/>
    <pivotField showAll="0"/>
    <pivotField numFmtId="1" showAll="0"/>
    <pivotField showAll="0"/>
    <pivotField showAll="0"/>
    <pivotField numFmtId="1" showAll="0"/>
    <pivotField axis="axisPage" multipleItemSelectionAllowed="1" showAll="0">
      <items count="6">
        <item h="1" x="3"/>
        <item x="1"/>
        <item h="1" x="0"/>
        <item h="1" x="2"/>
        <item h="1" x="4"/>
        <item t="default"/>
      </items>
    </pivotField>
    <pivotField showAll="0"/>
    <pivotField showAll="0"/>
    <pivotField showAll="0"/>
    <pivotField showAll="0"/>
    <pivotField dataField="1" numFmtId="165" showAll="0">
      <items count="364">
        <item x="335"/>
        <item x="160"/>
        <item x="237"/>
        <item x="74"/>
        <item x="295"/>
        <item x="102"/>
        <item x="159"/>
        <item x="66"/>
        <item x="297"/>
        <item x="310"/>
        <item x="99"/>
        <item x="76"/>
        <item x="24"/>
        <item x="83"/>
        <item x="131"/>
        <item x="75"/>
        <item x="210"/>
        <item x="86"/>
        <item x="84"/>
        <item x="123"/>
        <item x="22"/>
        <item x="35"/>
        <item x="69"/>
        <item x="57"/>
        <item x="71"/>
        <item x="85"/>
        <item x="185"/>
        <item x="65"/>
        <item x="147"/>
        <item x="142"/>
        <item x="92"/>
        <item x="29"/>
        <item x="46"/>
        <item x="42"/>
        <item x="141"/>
        <item x="116"/>
        <item x="16"/>
        <item x="19"/>
        <item x="266"/>
        <item x="55"/>
        <item x="53"/>
        <item x="139"/>
        <item x="59"/>
        <item x="56"/>
        <item x="107"/>
        <item x="100"/>
        <item x="36"/>
        <item x="28"/>
        <item x="280"/>
        <item x="126"/>
        <item x="81"/>
        <item x="132"/>
        <item x="70"/>
        <item x="244"/>
        <item x="167"/>
        <item x="30"/>
        <item x="178"/>
        <item x="9"/>
        <item x="273"/>
        <item x="50"/>
        <item x="72"/>
        <item x="245"/>
        <item x="3"/>
        <item x="190"/>
        <item x="143"/>
        <item x="4"/>
        <item x="64"/>
        <item x="15"/>
        <item x="188"/>
        <item x="145"/>
        <item x="95"/>
        <item x="78"/>
        <item x="12"/>
        <item x="10"/>
        <item x="137"/>
        <item x="32"/>
        <item x="14"/>
        <item x="11"/>
        <item x="204"/>
        <item x="181"/>
        <item x="164"/>
        <item x="187"/>
        <item x="45"/>
        <item x="267"/>
        <item x="33"/>
        <item x="97"/>
        <item x="34"/>
        <item x="6"/>
        <item x="114"/>
        <item x="236"/>
        <item x="194"/>
        <item x="82"/>
        <item x="49"/>
        <item x="189"/>
        <item x="162"/>
        <item x="25"/>
        <item x="105"/>
        <item x="7"/>
        <item x="223"/>
        <item x="135"/>
        <item x="77"/>
        <item x="313"/>
        <item x="89"/>
        <item x="112"/>
        <item x="201"/>
        <item x="235"/>
        <item x="90"/>
        <item x="61"/>
        <item x="215"/>
        <item x="205"/>
        <item x="320"/>
        <item x="158"/>
        <item x="0"/>
        <item x="149"/>
        <item x="176"/>
        <item x="186"/>
        <item x="67"/>
        <item x="58"/>
        <item x="292"/>
        <item x="276"/>
        <item x="240"/>
        <item x="211"/>
        <item x="39"/>
        <item x="130"/>
        <item x="195"/>
        <item x="165"/>
        <item x="96"/>
        <item x="48"/>
        <item x="241"/>
        <item x="129"/>
        <item x="258"/>
        <item x="209"/>
        <item x="8"/>
        <item x="124"/>
        <item x="18"/>
        <item x="120"/>
        <item x="51"/>
        <item x="5"/>
        <item x="229"/>
        <item x="101"/>
        <item x="93"/>
        <item x="232"/>
        <item x="2"/>
        <item x="285"/>
        <item x="193"/>
        <item x="60"/>
        <item x="191"/>
        <item x="23"/>
        <item x="226"/>
        <item x="305"/>
        <item x="172"/>
        <item x="269"/>
        <item x="47"/>
        <item x="216"/>
        <item x="68"/>
        <item x="125"/>
        <item x="38"/>
        <item x="79"/>
        <item x="222"/>
        <item x="217"/>
        <item x="272"/>
        <item x="319"/>
        <item x="91"/>
        <item x="239"/>
        <item x="337"/>
        <item x="288"/>
        <item x="206"/>
        <item x="26"/>
        <item x="117"/>
        <item x="119"/>
        <item x="44"/>
        <item x="115"/>
        <item x="227"/>
        <item x="155"/>
        <item x="87"/>
        <item x="98"/>
        <item x="228"/>
        <item x="202"/>
        <item x="218"/>
        <item x="296"/>
        <item x="63"/>
        <item x="300"/>
        <item x="330"/>
        <item x="196"/>
        <item x="27"/>
        <item x="17"/>
        <item x="306"/>
        <item x="233"/>
        <item x="136"/>
        <item x="153"/>
        <item x="80"/>
        <item x="308"/>
        <item x="109"/>
        <item x="1"/>
        <item x="192"/>
        <item x="73"/>
        <item x="354"/>
        <item x="302"/>
        <item x="106"/>
        <item x="169"/>
        <item x="122"/>
        <item x="286"/>
        <item x="264"/>
        <item x="41"/>
        <item x="246"/>
        <item x="315"/>
        <item x="203"/>
        <item x="43"/>
        <item x="357"/>
        <item x="284"/>
        <item x="161"/>
        <item x="163"/>
        <item x="197"/>
        <item x="283"/>
        <item x="243"/>
        <item x="104"/>
        <item x="352"/>
        <item x="54"/>
        <item x="21"/>
        <item x="347"/>
        <item x="362"/>
        <item x="224"/>
        <item x="336"/>
        <item x="156"/>
        <item x="168"/>
        <item x="328"/>
        <item x="219"/>
        <item x="314"/>
        <item x="207"/>
        <item x="62"/>
        <item x="344"/>
        <item x="31"/>
        <item x="326"/>
        <item x="242"/>
        <item x="37"/>
        <item x="322"/>
        <item x="94"/>
        <item x="198"/>
        <item x="321"/>
        <item x="134"/>
        <item x="179"/>
        <item x="154"/>
        <item x="238"/>
        <item x="110"/>
        <item x="111"/>
        <item x="299"/>
        <item x="301"/>
        <item x="247"/>
        <item x="208"/>
        <item x="282"/>
        <item x="358"/>
        <item x="338"/>
        <item x="304"/>
        <item x="146"/>
        <item x="182"/>
        <item x="88"/>
        <item x="166"/>
        <item x="340"/>
        <item x="311"/>
        <item x="220"/>
        <item x="331"/>
        <item x="52"/>
        <item x="103"/>
        <item x="177"/>
        <item x="151"/>
        <item x="307"/>
        <item x="40"/>
        <item x="329"/>
        <item x="325"/>
        <item x="281"/>
        <item x="174"/>
        <item x="213"/>
        <item x="184"/>
        <item x="348"/>
        <item x="170"/>
        <item x="318"/>
        <item x="341"/>
        <item x="271"/>
        <item x="140"/>
        <item x="234"/>
        <item x="113"/>
        <item x="289"/>
        <item x="327"/>
        <item x="309"/>
        <item x="180"/>
        <item x="221"/>
        <item x="312"/>
        <item x="360"/>
        <item x="350"/>
        <item x="118"/>
        <item x="287"/>
        <item x="20"/>
        <item x="353"/>
        <item x="277"/>
        <item x="291"/>
        <item x="278"/>
        <item x="343"/>
        <item x="200"/>
        <item x="121"/>
        <item x="152"/>
        <item x="355"/>
        <item x="127"/>
        <item x="274"/>
        <item x="199"/>
        <item x="212"/>
        <item x="150"/>
        <item x="175"/>
        <item x="265"/>
        <item x="262"/>
        <item x="332"/>
        <item x="261"/>
        <item x="157"/>
        <item x="346"/>
        <item x="231"/>
        <item x="259"/>
        <item x="293"/>
        <item x="323"/>
        <item x="268"/>
        <item x="270"/>
        <item x="257"/>
        <item x="108"/>
        <item x="334"/>
        <item x="214"/>
        <item x="225"/>
        <item x="279"/>
        <item x="250"/>
        <item x="173"/>
        <item x="263"/>
        <item x="230"/>
        <item x="13"/>
        <item x="128"/>
        <item x="260"/>
        <item x="339"/>
        <item x="248"/>
        <item x="183"/>
        <item x="290"/>
        <item x="324"/>
        <item x="148"/>
        <item x="316"/>
        <item x="171"/>
        <item x="254"/>
        <item x="333"/>
        <item x="356"/>
        <item x="133"/>
        <item x="361"/>
        <item x="255"/>
        <item x="256"/>
        <item x="249"/>
        <item x="275"/>
        <item x="138"/>
        <item x="298"/>
        <item x="144"/>
        <item x="342"/>
        <item x="303"/>
        <item x="251"/>
        <item x="294"/>
        <item x="252"/>
        <item x="253"/>
        <item x="345"/>
        <item x="317"/>
        <item x="351"/>
        <item x="359"/>
        <item x="349"/>
        <item t="default"/>
      </items>
    </pivotField>
    <pivotField numFmtId="1" showAll="0">
      <items count="72">
        <item x="1"/>
        <item x="6"/>
        <item x="0"/>
        <item x="3"/>
        <item x="2"/>
        <item x="13"/>
        <item x="7"/>
        <item x="21"/>
        <item x="9"/>
        <item x="10"/>
        <item x="23"/>
        <item x="27"/>
        <item x="35"/>
        <item x="12"/>
        <item x="5"/>
        <item x="57"/>
        <item x="22"/>
        <item x="24"/>
        <item x="62"/>
        <item x="16"/>
        <item x="18"/>
        <item x="70"/>
        <item x="68"/>
        <item x="29"/>
        <item x="4"/>
        <item x="26"/>
        <item x="40"/>
        <item x="8"/>
        <item x="31"/>
        <item x="11"/>
        <item x="20"/>
        <item x="65"/>
        <item x="69"/>
        <item x="48"/>
        <item x="17"/>
        <item x="44"/>
        <item x="67"/>
        <item x="41"/>
        <item x="37"/>
        <item x="64"/>
        <item x="54"/>
        <item x="43"/>
        <item x="14"/>
        <item x="66"/>
        <item x="33"/>
        <item x="52"/>
        <item x="47"/>
        <item x="59"/>
        <item x="60"/>
        <item x="15"/>
        <item x="25"/>
        <item x="36"/>
        <item x="50"/>
        <item x="49"/>
        <item x="46"/>
        <item x="63"/>
        <item x="34"/>
        <item x="51"/>
        <item x="19"/>
        <item x="38"/>
        <item x="61"/>
        <item x="42"/>
        <item x="58"/>
        <item x="45"/>
        <item x="32"/>
        <item x="56"/>
        <item x="55"/>
        <item x="28"/>
        <item x="39"/>
        <item x="53"/>
        <item x="30"/>
        <item t="default"/>
      </items>
    </pivotField>
    <pivotField numFmtId="1" showAll="0"/>
    <pivotField numFmtId="14" showAll="0"/>
    <pivotField numFmtId="2" showAll="0"/>
    <pivotField numFmtId="1" showAll="0"/>
    <pivotField numFmtId="2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Precio MIN" fld="11" subtotal="min" baseField="0" baseItem="1554471416"/>
    <dataField name="Precio MAX" fld="11" subtotal="max" baseField="0" baseItem="1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EDD0A-D117-46EF-9EE9-7F7707296C12}" name="TDviviendaspordistrito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39:C45" firstHeaderRow="1" firstDataRow="1" firstDataCol="1"/>
  <pivotFields count="22">
    <pivotField numFmtId="1" showAll="0"/>
    <pivotField showAll="0"/>
    <pivotField dataField="1" numFmtId="1" showAll="0"/>
    <pivotField showAll="0"/>
    <pivotField showAll="0"/>
    <pivotField numFmtId="1"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numFmtId="165" showAll="0"/>
    <pivotField numFmtId="1" showAll="0"/>
    <pivotField numFmtId="1" showAll="0"/>
    <pivotField numFmtId="14" showAll="0"/>
    <pivotField numFmtId="2" showAll="0"/>
    <pivotField numFmtId="1" showAll="0"/>
    <pivotField numFmtId="2"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HOST_ID" fld="2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ISTRITO" xr10:uid="{2625A950-57F3-4894-8CDF-895E331FD622}" sourceName="DISTRITO">
  <pivotTables>
    <pivotTable tabId="10" name="TDalquileres"/>
    <pivotTable tabId="10" name="TDsuperhost"/>
    <pivotTable tabId="10" name="TDDistribucionviviendas"/>
    <pivotTable tabId="10" name="TDmax_min"/>
  </pivotTables>
  <data>
    <tabular pivotCacheId="687328807">
      <items count="5">
        <i x="3"/>
        <i x="1" s="1"/>
        <i x="0"/>
        <i x="2"/>
        <i x="4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VIVIENDA" xr10:uid="{3E64C9EB-73A2-4745-AF42-D7A56861641A}" sourceName="TIPO_VIVIENDA">
  <pivotTables>
    <pivotTable tabId="10" name="TDalquileres"/>
  </pivotTables>
  <data>
    <tabular pivotCacheId="687328807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TO 1" xr10:uid="{132E31B2-763C-41BD-9ACF-57ABA00051DD}" cache="SegmentaciónDeDatos_DISTRITO" caption="Distrito" style="SlicerStyleLight2" rowHeight="234950"/>
  <slicer name="TIPO_VIVIENDA 1" xr10:uid="{A63D8FC1-BEB3-45DB-8F73-D5302955DAB1}" cache="SegmentaciónDeDatos_TIPO_VIVIENDA" caption="Tipo de vivienda" style="SlicerStyleLight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TO" xr10:uid="{7591A304-D1D8-4F61-8D8C-0FFFD1020431}" cache="SegmentaciónDeDatos_DISTRITO" caption="DISTRITO" style="SlicerStyleLight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IRBNB" displayName="AIRBNB" ref="A1:V7040" totalsRowShown="0" headerRowDxfId="30">
  <autoFilter ref="A1:V7040" xr:uid="{00000000-000C-0000-FFFF-FFFF00000000}"/>
  <sortState xmlns:xlrd2="http://schemas.microsoft.com/office/spreadsheetml/2017/richdata2" ref="A2:V7040">
    <sortCondition descending="1" ref="L1:L7040"/>
  </sortState>
  <tableColumns count="22">
    <tableColumn id="1" xr3:uid="{00000000-0010-0000-0000-000001000000}" name="ID" dataDxfId="29"/>
    <tableColumn id="2" xr3:uid="{00000000-0010-0000-0000-000002000000}" name="TITULO DESCRIPCION VIVIENDA"/>
    <tableColumn id="3" xr3:uid="{00000000-0010-0000-0000-000003000000}" name="HOST_ID" dataDxfId="28"/>
    <tableColumn id="4" xr3:uid="{00000000-0010-0000-0000-000004000000}" name="HOST_NAME"/>
    <tableColumn id="5" xr3:uid="{00000000-0010-0000-0000-000005000000}" name="DOMICILIO"/>
    <tableColumn id="6" xr3:uid="{00000000-0010-0000-0000-000006000000}" name="CP" dataDxfId="27"/>
    <tableColumn id="7" xr3:uid="{00000000-0010-0000-0000-000007000000}" name="DISTRITO" dataDxfId="26"/>
    <tableColumn id="8" xr3:uid="{00000000-0010-0000-0000-000008000000}" name="BARRIO" dataDxfId="25"/>
    <tableColumn id="9" xr3:uid="{00000000-0010-0000-0000-000009000000}" name="LATITUD" dataDxfId="24"/>
    <tableColumn id="10" xr3:uid="{00000000-0010-0000-0000-00000A000000}" name="LONGITUD" dataDxfId="23"/>
    <tableColumn id="11" xr3:uid="{00000000-0010-0000-0000-00000B000000}" name="TIPO_VIVIENDA"/>
    <tableColumn id="21" xr3:uid="{00000000-0010-0000-0000-000015000000}" name="PRECIO" dataDxfId="22" dataCellStyle="Moneda"/>
    <tableColumn id="13" xr3:uid="{00000000-0010-0000-0000-00000D000000}" name="MIN_NOCHES" dataDxfId="21"/>
    <tableColumn id="14" xr3:uid="{00000000-0010-0000-0000-00000E000000}" name="NUMERO_DE_RESEÑAS" dataDxfId="20"/>
    <tableColumn id="15" xr3:uid="{00000000-0010-0000-0000-00000F000000}" name="FECHA_ULT_RESEÑA" dataDxfId="19"/>
    <tableColumn id="16" xr3:uid="{00000000-0010-0000-0000-000010000000}" name="RESEÑAS_POR_MES" dataDxfId="18"/>
    <tableColumn id="17" xr3:uid="{00000000-0010-0000-0000-000011000000}" name="PISO" dataDxfId="17"/>
    <tableColumn id="18" xr3:uid="{00000000-0010-0000-0000-000012000000}" name="RUIDO(dB)" dataDxfId="16"/>
    <tableColumn id="19" xr3:uid="{00000000-0010-0000-0000-000013000000}" name="RUIDO_ESCALA" dataDxfId="15">
      <calculatedColumnFormula>_xlfn.IFS(AIRBNB[[#This Row],[RUIDO(dB)]]&lt;=4,"Silencioso",AIRBNB[[#This Row],[RUIDO(dB)]]&lt;=5.5,"Poco ruidoso",AIRBNB[[#This Row],[RUIDO(dB)]]&lt;=9,"Ruidoso",AIRBNB[[#This Row],[RUIDO(dB)]]&gt;9,"Molesto")</calculatedColumnFormula>
    </tableColumn>
    <tableColumn id="12" xr3:uid="{3E3D7AA7-417E-4BDA-B113-26E65ECBDB40}" name="si anidado" dataDxfId="14">
      <calculatedColumnFormula>IF(AIRBNB[[#This Row],[RUIDO(dB)]]&lt;=4,"Silencioso",IF(AIRBNB[[#This Row],[RUIDO(dB)]]&lt;=5.5,"Poco Ruidoso","Ruidoso"))</calculatedColumnFormula>
    </tableColumn>
    <tableColumn id="20" xr3:uid="{699FC0CD-4962-4DDC-BF47-3ABF8E65A673}" name="Alquiler" dataDxfId="13">
      <calculatedColumnFormula>IF(AND(AIRBNB[[#This Row],[PRECIO]]&lt;50,AIRBNB[[#This Row],[MIN_NOCHES]]&gt;3),"Dentro del presupuesto","No considerar")</calculatedColumnFormula>
    </tableColumn>
    <tableColumn id="22" xr3:uid="{156BB042-37AF-4297-BD3E-B80B92DE1D46}" name="SUPERHOST" dataDxfId="12">
      <calculatedColumnFormula>VLOOKUP(AIRBNB[[#This Row],[HOST_ID]],Super_host[],5,FALSE)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F2D533D-D422-4BE7-A255-A623AF3B7358}" name="Super_host" displayName="Super_host" ref="A1:E6187" totalsRowShown="0">
  <autoFilter ref="A1:E6187" xr:uid="{9F2D533D-D422-4BE7-A255-A623AF3B7358}"/>
  <sortState xmlns:xlrd2="http://schemas.microsoft.com/office/spreadsheetml/2017/richdata2" ref="A2:E6187">
    <sortCondition descending="1" ref="D1:D6187"/>
  </sortState>
  <tableColumns count="5">
    <tableColumn id="1" xr3:uid="{8D20BCE2-DC84-4987-B080-AB2D86B2FDEA}" name="HOST_ID"/>
    <tableColumn id="2" xr3:uid="{8E072B34-A94A-44FD-A292-D42C051BD6A8}" name="Valoraciones promedio" dataDxfId="2"/>
    <tableColumn id="3" xr3:uid="{29E7B5F0-0371-4BFF-ABDC-78F0D36A2F1D}" name="índice de cancelación" dataDxfId="1"/>
    <tableColumn id="4" xr3:uid="{1945442F-C75F-4D46-BA58-30999E379909}" name="Índice de respuesta" dataDxfId="0"/>
    <tableColumn id="5" xr3:uid="{4FA01D6F-D279-469A-9FFF-F7D923189A42}" name="Host o SUPERHOST">
      <calculatedColumnFormula>IF(AND(Super_host[[#This Row],[Valoraciones promedio]]&gt;=4.8,Super_host[[#This Row],[índice de cancelación]]&lt;0.01,Super_host[[#This Row],[Índice de respuesta]]&gt;=0.9),"SUPERHOST","Host")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6DB9649-5758-4FC5-A8D3-8B329CDB3B45}" name="Tabla9" displayName="Tabla9" ref="B25:F31" totalsRowShown="0">
  <autoFilter ref="B25:F31" xr:uid="{C6DB9649-5758-4FC5-A8D3-8B329CDB3B45}"/>
  <sortState xmlns:xlrd2="http://schemas.microsoft.com/office/spreadsheetml/2017/richdata2" ref="B26:C30">
    <sortCondition descending="1" ref="C25:C30"/>
  </sortState>
  <tableColumns count="5">
    <tableColumn id="1" xr3:uid="{2DD48CD7-7F29-46AC-A42C-FF9DD0CCDB46}" name="Distrito"/>
    <tableColumn id="2" xr3:uid="{2E69AB87-6050-4898-9AAA-6FAAC1CDFB00}" name="Nº de viviendas alquiler">
      <calculatedColumnFormula>COUNTIF(AIRBNB[DISTRITO],B26)</calculatedColumnFormula>
    </tableColumn>
    <tableColumn id="3" xr3:uid="{CD930F81-E413-4E94-81F8-A5BD7092767E}" name="Entire home/apt" dataDxfId="11">
      <calculatedColumnFormula>COUNTIFS(AIRBNB[DISTRITO],Tabla9[[#This Row],[Distrito]],AIRBNB[TIPO_VIVIENDA],"Entire home/apt")</calculatedColumnFormula>
    </tableColumn>
    <tableColumn id="4" xr3:uid="{C2508091-E4F2-4668-8066-BF4F04190C0E}" name="Private room" dataDxfId="10">
      <calculatedColumnFormula>COUNTIFS(AIRBNB[DISTRITO],Tabla9[[#This Row],[Distrito]],AIRBNB[TIPO_VIVIENDA],"Private room")</calculatedColumnFormula>
    </tableColumn>
    <tableColumn id="5" xr3:uid="{7ACB5A34-4133-48E8-906E-3283A3074D4E}" name="Shared room" dataDxfId="9">
      <calculatedColumnFormula>COUNTIFS(AIRBNB[DISTRITO],Tabla9[[#This Row],[Distrito]],AIRBNB[TIPO_VIVIENDA],"Shared room")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Bronx" displayName="Bronx" ref="B1:B30" totalsRowShown="0">
  <autoFilter ref="B1:B30" xr:uid="{00000000-0009-0000-0100-000002000000}"/>
  <tableColumns count="1">
    <tableColumn id="1" xr3:uid="{00000000-0010-0000-0100-000001000000}" name="Bronx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Brooklyn" displayName="Brooklyn" ref="C1:C75" totalsRowShown="0">
  <autoFilter ref="C1:C75" xr:uid="{00000000-0009-0000-0100-000003000000}"/>
  <tableColumns count="1">
    <tableColumn id="1" xr3:uid="{00000000-0010-0000-0200-000001000000}" name="Brookly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Manhattan" displayName="Manhattan" ref="D1:D33" totalsRowShown="0">
  <autoFilter ref="D1:D33" xr:uid="{00000000-0009-0000-0100-000004000000}"/>
  <tableColumns count="1">
    <tableColumn id="1" xr3:uid="{00000000-0010-0000-0300-000001000000}" name="Manhatta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Queens" displayName="Queens" ref="E1:E40" totalsRowShown="0">
  <autoFilter ref="E1:E40" xr:uid="{00000000-0009-0000-0100-000005000000}"/>
  <tableColumns count="1">
    <tableColumn id="1" xr3:uid="{00000000-0010-0000-0400-000001000000}" name="Queen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room_type" displayName="room_type" ref="H1:H4" totalsRowShown="0">
  <autoFilter ref="H1:H4" xr:uid="{00000000-0009-0000-0100-000008000000}"/>
  <sortState xmlns:xlrd2="http://schemas.microsoft.com/office/spreadsheetml/2017/richdata2" ref="H2:H4">
    <sortCondition ref="H1:H4"/>
  </sortState>
  <tableColumns count="1">
    <tableColumn id="1" xr3:uid="{00000000-0010-0000-0700-000001000000}" name="TIPO_VIVIEND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80BCDE-1609-4496-B1B8-F97BEC12DE44}" name="Distrito" displayName="Distrito" ref="A1:A6" totalsRowShown="0">
  <autoFilter ref="A1:A6" xr:uid="{3780BCDE-1609-4496-B1B8-F97BEC12DE44}"/>
  <tableColumns count="1">
    <tableColumn id="1" xr3:uid="{3CEFE0DF-CA67-4D84-B278-E6F2F2F25AAD}" name="Distrit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A23778-A930-476A-BB26-B53197A86177}" name="StatenIsland" displayName="StatenIsland" ref="F1:F17" totalsRowShown="0">
  <autoFilter ref="F1:F17" xr:uid="{02A23778-A930-476A-BB26-B53197A86177}"/>
  <tableColumns count="1">
    <tableColumn id="1" xr3:uid="{E68FC757-FB0F-4A5C-80A3-3EC8ACE3BB20}" name="Staten Isla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7B8C3-E5B0-4E2F-A914-54484250593D}">
  <sheetPr>
    <tabColor rgb="FF00A699"/>
  </sheetPr>
  <dimension ref="A1:A28"/>
  <sheetViews>
    <sheetView tabSelected="1" workbookViewId="0"/>
  </sheetViews>
  <sheetFormatPr baseColWidth="10" defaultColWidth="0" defaultRowHeight="14.4" zeroHeight="1"/>
  <cols>
    <col min="1" max="13" width="11.5546875" style="27" customWidth="1"/>
    <col min="14" max="16384" width="11.5546875" style="27" hidden="1"/>
  </cols>
  <sheetData>
    <row r="1" s="27" customFormat="1"/>
    <row r="2" s="27" customFormat="1"/>
    <row r="3" s="27" customFormat="1"/>
    <row r="4" s="27" customFormat="1"/>
    <row r="5" s="27" customFormat="1"/>
    <row r="6" s="27" customFormat="1"/>
    <row r="7" s="27" customFormat="1"/>
    <row r="8" s="27" customFormat="1"/>
    <row r="9" s="27" customFormat="1"/>
    <row r="10" s="27" customFormat="1"/>
    <row r="11" s="27" customFormat="1"/>
    <row r="12" s="27" customFormat="1"/>
    <row r="13" s="27" customFormat="1"/>
    <row r="14" s="27" customFormat="1"/>
    <row r="15" s="27" customFormat="1"/>
    <row r="16" s="27" customFormat="1"/>
    <row r="17"/>
    <row r="18"/>
    <row r="19"/>
    <row r="20"/>
    <row r="21"/>
    <row r="22"/>
    <row r="23"/>
    <row r="24"/>
    <row r="25"/>
    <row r="26" s="27" customFormat="1"/>
    <row r="27" s="27" customFormat="1"/>
    <row r="28" s="27" customForma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56182-BB46-4698-A6BC-42260BF01572}">
  <sheetPr>
    <tabColor rgb="FFF02D3A"/>
  </sheetPr>
  <dimension ref="D1:D59"/>
  <sheetViews>
    <sheetView showGridLines="0" zoomScale="90" zoomScaleNormal="90" workbookViewId="0">
      <selection activeCell="O3" sqref="O3"/>
    </sheetView>
  </sheetViews>
  <sheetFormatPr baseColWidth="10" defaultColWidth="0" defaultRowHeight="14.4" zeroHeight="1"/>
  <cols>
    <col min="1" max="1" width="8.77734375" style="27" customWidth="1"/>
    <col min="2" max="15" width="11.5546875" style="27" customWidth="1"/>
    <col min="16" max="16384" width="11.5546875" style="27" hidden="1"/>
  </cols>
  <sheetData>
    <row r="1" spans="4:4" s="26" customFormat="1" ht="90" customHeight="1"/>
    <row r="2" spans="4:4"/>
    <row r="3" spans="4:4"/>
    <row r="4" spans="4:4"/>
    <row r="5" spans="4:4">
      <c r="D5" s="29"/>
    </row>
    <row r="6" spans="4:4">
      <c r="D6" s="28"/>
    </row>
    <row r="7" spans="4:4"/>
    <row r="8" spans="4:4"/>
    <row r="9" spans="4:4"/>
    <row r="10" spans="4:4"/>
    <row r="11" spans="4:4"/>
    <row r="12" spans="4:4"/>
    <row r="13" spans="4:4"/>
    <row r="14" spans="4:4"/>
    <row r="15" spans="4:4"/>
    <row r="16" spans="4:4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 ht="48.6" customHeight="1"/>
    <row r="59"/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AB40D"/>
  </sheetPr>
  <dimension ref="A1:V1048570"/>
  <sheetViews>
    <sheetView showGridLines="0" topLeftCell="K1" workbookViewId="0"/>
  </sheetViews>
  <sheetFormatPr baseColWidth="10" defaultColWidth="11.5546875" defaultRowHeight="14.4"/>
  <cols>
    <col min="1" max="1" width="8" bestFit="1" customWidth="1"/>
    <col min="2" max="2" width="53.33203125" customWidth="1"/>
    <col min="3" max="3" width="9.109375" customWidth="1"/>
    <col min="4" max="4" width="19.6640625" customWidth="1"/>
    <col min="5" max="5" width="31.33203125" customWidth="1"/>
    <col min="6" max="6" width="9.44140625" bestFit="1" customWidth="1"/>
    <col min="7" max="7" width="22" customWidth="1"/>
    <col min="8" max="8" width="22.44140625" bestFit="1" customWidth="1"/>
    <col min="9" max="9" width="9.33203125" customWidth="1"/>
    <col min="10" max="10" width="10.88671875" customWidth="1"/>
    <col min="11" max="11" width="14.33203125" bestFit="1" customWidth="1"/>
    <col min="12" max="12" width="13.21875" customWidth="1"/>
    <col min="13" max="13" width="17.109375" customWidth="1"/>
    <col min="14" max="14" width="19.6640625" customWidth="1"/>
    <col min="15" max="15" width="12.33203125" customWidth="1"/>
    <col min="16" max="16" width="19.6640625" customWidth="1"/>
    <col min="17" max="17" width="6.88671875" customWidth="1"/>
    <col min="18" max="18" width="10.88671875" customWidth="1"/>
    <col min="19" max="19" width="12.44140625" customWidth="1"/>
    <col min="20" max="20" width="0" hidden="1" customWidth="1"/>
    <col min="21" max="21" width="20.109375" bestFit="1" customWidth="1"/>
    <col min="22" max="22" width="13" customWidth="1"/>
  </cols>
  <sheetData>
    <row r="1" spans="1:22" s="14" customFormat="1">
      <c r="A1" s="14" t="s">
        <v>16623</v>
      </c>
      <c r="B1" s="14" t="s">
        <v>16624</v>
      </c>
      <c r="C1" s="14" t="s">
        <v>16625</v>
      </c>
      <c r="D1" s="14" t="s">
        <v>16626</v>
      </c>
      <c r="E1" s="14" t="s">
        <v>16627</v>
      </c>
      <c r="F1" s="14" t="s">
        <v>16628</v>
      </c>
      <c r="G1" s="14" t="s">
        <v>16629</v>
      </c>
      <c r="H1" s="14" t="s">
        <v>16630</v>
      </c>
      <c r="I1" s="14" t="s">
        <v>16631</v>
      </c>
      <c r="J1" s="14" t="s">
        <v>16632</v>
      </c>
      <c r="K1" s="14" t="s">
        <v>16633</v>
      </c>
      <c r="L1" s="14" t="s">
        <v>16634</v>
      </c>
      <c r="M1" s="14" t="s">
        <v>16635</v>
      </c>
      <c r="N1" s="14" t="s">
        <v>16636</v>
      </c>
      <c r="O1" s="14" t="s">
        <v>16637</v>
      </c>
      <c r="P1" s="14" t="s">
        <v>16638</v>
      </c>
      <c r="Q1" s="14" t="s">
        <v>16639</v>
      </c>
      <c r="R1" s="14" t="s">
        <v>16640</v>
      </c>
      <c r="S1" s="14" t="s">
        <v>16641</v>
      </c>
      <c r="T1" s="14" t="s">
        <v>16671</v>
      </c>
      <c r="U1" s="14" t="s">
        <v>16672</v>
      </c>
      <c r="V1" s="14" t="s">
        <v>16678</v>
      </c>
    </row>
    <row r="2" spans="1:22">
      <c r="A2" s="4">
        <v>4737930</v>
      </c>
      <c r="B2" t="s">
        <v>16617</v>
      </c>
      <c r="C2" s="4">
        <v>1235070</v>
      </c>
      <c r="D2" t="s">
        <v>16618</v>
      </c>
      <c r="E2" t="s">
        <v>16619</v>
      </c>
      <c r="F2" s="4">
        <v>10029</v>
      </c>
      <c r="G2" s="13" t="s">
        <v>124</v>
      </c>
      <c r="H2" s="13" t="s">
        <v>219</v>
      </c>
      <c r="I2" s="1">
        <v>4079264</v>
      </c>
      <c r="J2" s="1">
        <v>-7393898</v>
      </c>
      <c r="K2" t="s">
        <v>5</v>
      </c>
      <c r="L2" s="20">
        <v>9999</v>
      </c>
      <c r="M2" s="4">
        <v>5</v>
      </c>
      <c r="N2" s="4">
        <v>1</v>
      </c>
      <c r="O2" s="2">
        <v>42006</v>
      </c>
      <c r="P2" s="3">
        <v>0.02</v>
      </c>
      <c r="Q2" s="4">
        <v>20</v>
      </c>
      <c r="R2" s="3">
        <v>8.5</v>
      </c>
      <c r="S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" t="str">
        <f>IF(AIRBNB[[#This Row],[RUIDO(dB)]]&lt;=4,"Silencioso",IF(AIRBNB[[#This Row],[RUIDO(dB)]]&lt;=5.5,"Poco Ruidoso","Ruidoso"))</f>
        <v>Ruidoso</v>
      </c>
      <c r="U2" t="str">
        <f>IF(AND(AIRBNB[[#This Row],[PRECIO]]&lt;50,AIRBNB[[#This Row],[MIN_NOCHES]]&gt;3),"Dentro del presupuesto","No considerar")</f>
        <v>No considerar</v>
      </c>
      <c r="V2" t="str">
        <f>VLOOKUP(AIRBNB[[#This Row],[HOST_ID]],Super_host[],5,FALSE)</f>
        <v>Host</v>
      </c>
    </row>
    <row r="3" spans="1:22">
      <c r="A3" s="4">
        <v>1448703</v>
      </c>
      <c r="B3" t="s">
        <v>16085</v>
      </c>
      <c r="C3" s="4">
        <v>213266</v>
      </c>
      <c r="D3" t="s">
        <v>131</v>
      </c>
      <c r="E3" t="s">
        <v>16086</v>
      </c>
      <c r="F3" s="4">
        <v>10012</v>
      </c>
      <c r="G3" s="13" t="s">
        <v>124</v>
      </c>
      <c r="H3" s="13" t="s">
        <v>642</v>
      </c>
      <c r="I3" s="1">
        <v>4072193</v>
      </c>
      <c r="J3" s="1">
        <v>-7399379</v>
      </c>
      <c r="K3" t="s">
        <v>5</v>
      </c>
      <c r="L3" s="20">
        <v>5000</v>
      </c>
      <c r="M3" s="4">
        <v>1</v>
      </c>
      <c r="N3" s="4">
        <v>2</v>
      </c>
      <c r="O3" s="2">
        <v>41545</v>
      </c>
      <c r="P3" s="3">
        <v>0.03</v>
      </c>
      <c r="Q3" s="4">
        <v>10</v>
      </c>
      <c r="R3" s="3">
        <v>7</v>
      </c>
      <c r="S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" t="str">
        <f>IF(AIRBNB[[#This Row],[RUIDO(dB)]]&lt;=4,"Silencioso",IF(AIRBNB[[#This Row],[RUIDO(dB)]]&lt;=5.5,"Poco Ruidoso","Ruidoso"))</f>
        <v>Ruidoso</v>
      </c>
      <c r="U3" t="str">
        <f>IF(AND(AIRBNB[[#This Row],[PRECIO]]&lt;50,AIRBNB[[#This Row],[MIN_NOCHES]]&gt;3),"Dentro del presupuesto","No considerar")</f>
        <v>No considerar</v>
      </c>
      <c r="V3" t="str">
        <f>VLOOKUP(AIRBNB[[#This Row],[HOST_ID]],Super_host[],5,FALSE)</f>
        <v>Host</v>
      </c>
    </row>
    <row r="4" spans="1:22">
      <c r="A4" s="4">
        <v>2952861</v>
      </c>
      <c r="B4" t="s">
        <v>16615</v>
      </c>
      <c r="C4" s="4">
        <v>1177497</v>
      </c>
      <c r="D4" t="s">
        <v>131</v>
      </c>
      <c r="E4" t="s">
        <v>16616</v>
      </c>
      <c r="F4" s="4">
        <v>11205</v>
      </c>
      <c r="G4" s="13" t="s">
        <v>4662</v>
      </c>
      <c r="H4" s="13" t="s">
        <v>9387</v>
      </c>
      <c r="I4" s="1">
        <v>4069127</v>
      </c>
      <c r="J4" s="1">
        <v>-7396563</v>
      </c>
      <c r="K4" t="s">
        <v>5</v>
      </c>
      <c r="L4" s="20">
        <v>4500</v>
      </c>
      <c r="M4" s="4">
        <v>1</v>
      </c>
      <c r="N4" s="4">
        <v>5</v>
      </c>
      <c r="O4" s="2">
        <v>43463</v>
      </c>
      <c r="P4" s="3">
        <v>0.09</v>
      </c>
      <c r="Q4" s="4">
        <v>5</v>
      </c>
      <c r="R4" s="3">
        <v>8.1999999999999993</v>
      </c>
      <c r="S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" t="str">
        <f>IF(AIRBNB[[#This Row],[RUIDO(dB)]]&lt;=4,"Silencioso",IF(AIRBNB[[#This Row],[RUIDO(dB)]]&lt;=5.5,"Poco Ruidoso","Ruidoso"))</f>
        <v>Ruidoso</v>
      </c>
      <c r="U4" t="str">
        <f>IF(AND(AIRBNB[[#This Row],[PRECIO]]&lt;50,AIRBNB[[#This Row],[MIN_NOCHES]]&gt;3),"Dentro del presupuesto","No considerar")</f>
        <v>No considerar</v>
      </c>
      <c r="V4" t="str">
        <f>VLOOKUP(AIRBNB[[#This Row],[HOST_ID]],Super_host[],5,FALSE)</f>
        <v>Host</v>
      </c>
    </row>
    <row r="5" spans="1:22">
      <c r="A5" s="4">
        <v>826690</v>
      </c>
      <c r="B5" t="s">
        <v>16613</v>
      </c>
      <c r="C5" s="4">
        <v>4289240</v>
      </c>
      <c r="D5" t="s">
        <v>2294</v>
      </c>
      <c r="E5" t="s">
        <v>16614</v>
      </c>
      <c r="F5" s="4">
        <v>11213</v>
      </c>
      <c r="G5" s="13" t="s">
        <v>4662</v>
      </c>
      <c r="H5" s="13" t="s">
        <v>9323</v>
      </c>
      <c r="I5" s="1">
        <v>4067919</v>
      </c>
      <c r="J5" s="1">
        <v>-7397191</v>
      </c>
      <c r="K5" t="s">
        <v>5</v>
      </c>
      <c r="L5" s="20">
        <v>4000</v>
      </c>
      <c r="M5" s="4">
        <v>4</v>
      </c>
      <c r="N5" s="4">
        <v>0</v>
      </c>
      <c r="O5" s="2">
        <v>43381</v>
      </c>
      <c r="P5" s="3">
        <v>4.7</v>
      </c>
      <c r="Q5" s="4">
        <v>4</v>
      </c>
      <c r="R5" s="3">
        <v>8</v>
      </c>
      <c r="S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" t="str">
        <f>IF(AIRBNB[[#This Row],[RUIDO(dB)]]&lt;=4,"Silencioso",IF(AIRBNB[[#This Row],[RUIDO(dB)]]&lt;=5.5,"Poco Ruidoso","Ruidoso"))</f>
        <v>Ruidoso</v>
      </c>
      <c r="U5" t="str">
        <f>IF(AND(AIRBNB[[#This Row],[PRECIO]]&lt;50,AIRBNB[[#This Row],[MIN_NOCHES]]&gt;3),"Dentro del presupuesto","No considerar")</f>
        <v>No considerar</v>
      </c>
      <c r="V5" t="str">
        <f>VLOOKUP(AIRBNB[[#This Row],[HOST_ID]],Super_host[],5,FALSE)</f>
        <v>Host</v>
      </c>
    </row>
    <row r="6" spans="1:22">
      <c r="A6" s="4">
        <v>2281142</v>
      </c>
      <c r="B6" t="s">
        <v>9215</v>
      </c>
      <c r="C6" s="4">
        <v>1427243</v>
      </c>
      <c r="D6" t="s">
        <v>4609</v>
      </c>
      <c r="E6" t="s">
        <v>3909</v>
      </c>
      <c r="F6" s="4">
        <v>10003</v>
      </c>
      <c r="G6" s="13" t="s">
        <v>124</v>
      </c>
      <c r="H6" s="13" t="s">
        <v>133</v>
      </c>
      <c r="I6" s="1">
        <v>4073323</v>
      </c>
      <c r="J6" s="1">
        <v>-7398859</v>
      </c>
      <c r="K6" t="s">
        <v>5</v>
      </c>
      <c r="L6" s="20">
        <v>3750</v>
      </c>
      <c r="M6" s="4">
        <v>1</v>
      </c>
      <c r="N6" s="4">
        <v>0</v>
      </c>
      <c r="O6" s="2">
        <v>43269</v>
      </c>
      <c r="P6" s="3">
        <v>5.37</v>
      </c>
      <c r="Q6" s="4">
        <v>8</v>
      </c>
      <c r="R6" s="3">
        <v>6.7</v>
      </c>
      <c r="S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" t="str">
        <f>IF(AIRBNB[[#This Row],[RUIDO(dB)]]&lt;=4,"Silencioso",IF(AIRBNB[[#This Row],[RUIDO(dB)]]&lt;=5.5,"Poco Ruidoso","Ruidoso"))</f>
        <v>Ruidoso</v>
      </c>
      <c r="U6" t="str">
        <f>IF(AND(AIRBNB[[#This Row],[PRECIO]]&lt;50,AIRBNB[[#This Row],[MIN_NOCHES]]&gt;3),"Dentro del presupuesto","No considerar")</f>
        <v>No considerar</v>
      </c>
      <c r="V6" t="str">
        <f>VLOOKUP(AIRBNB[[#This Row],[HOST_ID]],Super_host[],5,FALSE)</f>
        <v>Host</v>
      </c>
    </row>
    <row r="7" spans="1:22">
      <c r="A7" s="4">
        <v>2271504</v>
      </c>
      <c r="B7" t="s">
        <v>16620</v>
      </c>
      <c r="C7" s="4">
        <v>11598359</v>
      </c>
      <c r="D7" t="s">
        <v>63</v>
      </c>
      <c r="E7" t="s">
        <v>16621</v>
      </c>
      <c r="F7" s="4">
        <v>11238</v>
      </c>
      <c r="G7" s="13" t="s">
        <v>4662</v>
      </c>
      <c r="H7" s="13" t="s">
        <v>9387</v>
      </c>
      <c r="I7" s="1">
        <v>4068766</v>
      </c>
      <c r="J7" s="1">
        <v>-7396439</v>
      </c>
      <c r="K7" t="s">
        <v>5</v>
      </c>
      <c r="L7" s="20">
        <v>3250</v>
      </c>
      <c r="M7" s="4">
        <v>1</v>
      </c>
      <c r="N7" s="4">
        <v>0</v>
      </c>
      <c r="O7" s="2">
        <v>43637</v>
      </c>
      <c r="P7" s="3">
        <v>0.04</v>
      </c>
      <c r="Q7" s="4">
        <v>7</v>
      </c>
      <c r="R7" s="3">
        <v>8.8000000000000007</v>
      </c>
      <c r="S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" t="str">
        <f>IF(AIRBNB[[#This Row],[RUIDO(dB)]]&lt;=4,"Silencioso",IF(AIRBNB[[#This Row],[RUIDO(dB)]]&lt;=5.5,"Poco Ruidoso","Ruidoso"))</f>
        <v>Ruidoso</v>
      </c>
      <c r="U7" t="str">
        <f>IF(AND(AIRBNB[[#This Row],[PRECIO]]&lt;50,AIRBNB[[#This Row],[MIN_NOCHES]]&gt;3),"Dentro del presupuesto","No considerar")</f>
        <v>No considerar</v>
      </c>
      <c r="V7" t="str">
        <f>VLOOKUP(AIRBNB[[#This Row],[HOST_ID]],Super_host[],5,FALSE)</f>
        <v>Host</v>
      </c>
    </row>
    <row r="8" spans="1:22">
      <c r="A8" s="4">
        <v>2274084</v>
      </c>
      <c r="B8" t="s">
        <v>9211</v>
      </c>
      <c r="C8" s="4">
        <v>11610321</v>
      </c>
      <c r="D8" t="s">
        <v>1420</v>
      </c>
      <c r="E8" t="s">
        <v>9212</v>
      </c>
      <c r="F8" s="4">
        <v>10016</v>
      </c>
      <c r="G8" s="13" t="s">
        <v>124</v>
      </c>
      <c r="H8" s="13" t="s">
        <v>175</v>
      </c>
      <c r="I8" s="1">
        <v>4074215</v>
      </c>
      <c r="J8" s="1">
        <v>-7398018</v>
      </c>
      <c r="K8" t="s">
        <v>5</v>
      </c>
      <c r="L8" s="20">
        <v>2750</v>
      </c>
      <c r="M8" s="4">
        <v>1</v>
      </c>
      <c r="N8" s="4">
        <v>0</v>
      </c>
      <c r="O8" s="2">
        <v>43613</v>
      </c>
      <c r="P8" s="3">
        <v>0.39</v>
      </c>
      <c r="Q8" s="4">
        <v>6</v>
      </c>
      <c r="R8" s="3">
        <v>6.4</v>
      </c>
      <c r="S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" t="str">
        <f>IF(AIRBNB[[#This Row],[RUIDO(dB)]]&lt;=4,"Silencioso",IF(AIRBNB[[#This Row],[RUIDO(dB)]]&lt;=5.5,"Poco Ruidoso","Ruidoso"))</f>
        <v>Ruidoso</v>
      </c>
      <c r="U8" t="str">
        <f>IF(AND(AIRBNB[[#This Row],[PRECIO]]&lt;50,AIRBNB[[#This Row],[MIN_NOCHES]]&gt;3),"Dentro del presupuesto","No considerar")</f>
        <v>No considerar</v>
      </c>
      <c r="V8" t="str">
        <f>VLOOKUP(AIRBNB[[#This Row],[HOST_ID]],Super_host[],5,FALSE)</f>
        <v>Host</v>
      </c>
    </row>
    <row r="9" spans="1:22">
      <c r="A9" s="4">
        <v>4262120</v>
      </c>
      <c r="B9" t="s">
        <v>9213</v>
      </c>
      <c r="C9" s="4">
        <v>6914968</v>
      </c>
      <c r="D9" t="s">
        <v>166</v>
      </c>
      <c r="E9" t="s">
        <v>6123</v>
      </c>
      <c r="F9" s="4">
        <v>10023</v>
      </c>
      <c r="G9" s="13" t="s">
        <v>124</v>
      </c>
      <c r="H9" s="13" t="s">
        <v>168</v>
      </c>
      <c r="I9" s="1">
        <v>407681</v>
      </c>
      <c r="J9" s="1">
        <v>-7398377</v>
      </c>
      <c r="K9" t="s">
        <v>5</v>
      </c>
      <c r="L9" s="20">
        <v>2695</v>
      </c>
      <c r="M9" s="4">
        <v>1</v>
      </c>
      <c r="N9" s="4">
        <v>0</v>
      </c>
      <c r="O9" s="2">
        <v>43620</v>
      </c>
      <c r="P9" s="3">
        <v>0.02</v>
      </c>
      <c r="Q9" s="4">
        <v>6</v>
      </c>
      <c r="R9" s="3">
        <v>6.4</v>
      </c>
      <c r="S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" t="str">
        <f>IF(AIRBNB[[#This Row],[RUIDO(dB)]]&lt;=4,"Silencioso",IF(AIRBNB[[#This Row],[RUIDO(dB)]]&lt;=5.5,"Poco Ruidoso","Ruidoso"))</f>
        <v>Ruidoso</v>
      </c>
      <c r="U9" t="str">
        <f>IF(AND(AIRBNB[[#This Row],[PRECIO]]&lt;50,AIRBNB[[#This Row],[MIN_NOCHES]]&gt;3),"Dentro del presupuesto","No considerar")</f>
        <v>No considerar</v>
      </c>
      <c r="V9" t="str">
        <f>VLOOKUP(AIRBNB[[#This Row],[HOST_ID]],Super_host[],5,FALSE)</f>
        <v>Host</v>
      </c>
    </row>
    <row r="10" spans="1:22">
      <c r="A10" s="4">
        <v>2276383</v>
      </c>
      <c r="B10" t="s">
        <v>9209</v>
      </c>
      <c r="C10" s="4">
        <v>11623750</v>
      </c>
      <c r="D10" t="s">
        <v>498</v>
      </c>
      <c r="E10" t="s">
        <v>9210</v>
      </c>
      <c r="F10" s="4">
        <v>10011</v>
      </c>
      <c r="G10" s="13" t="s">
        <v>124</v>
      </c>
      <c r="H10" s="13" t="s">
        <v>144</v>
      </c>
      <c r="I10" s="1">
        <v>407335</v>
      </c>
      <c r="J10" s="1">
        <v>-7399834</v>
      </c>
      <c r="K10" t="s">
        <v>5</v>
      </c>
      <c r="L10" s="20">
        <v>2500</v>
      </c>
      <c r="M10" s="4">
        <v>1</v>
      </c>
      <c r="N10" s="4">
        <v>0</v>
      </c>
      <c r="O10" s="2">
        <v>42182</v>
      </c>
      <c r="P10" s="3">
        <v>0.14000000000000001</v>
      </c>
      <c r="Q10" s="4">
        <v>5</v>
      </c>
      <c r="R10" s="3">
        <v>6.3</v>
      </c>
      <c r="S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" t="str">
        <f>IF(AIRBNB[[#This Row],[RUIDO(dB)]]&lt;=4,"Silencioso",IF(AIRBNB[[#This Row],[RUIDO(dB)]]&lt;=5.5,"Poco Ruidoso","Ruidoso"))</f>
        <v>Ruidoso</v>
      </c>
      <c r="U10" t="str">
        <f>IF(AND(AIRBNB[[#This Row],[PRECIO]]&lt;50,AIRBNB[[#This Row],[MIN_NOCHES]]&gt;3),"Dentro del presupuesto","No considerar")</f>
        <v>No considerar</v>
      </c>
      <c r="V10" t="str">
        <f>VLOOKUP(AIRBNB[[#This Row],[HOST_ID]],Super_host[],5,FALSE)</f>
        <v>Host</v>
      </c>
    </row>
    <row r="11" spans="1:22">
      <c r="A11" s="4">
        <v>893413</v>
      </c>
      <c r="B11" t="s">
        <v>9207</v>
      </c>
      <c r="C11" s="4">
        <v>4751930</v>
      </c>
      <c r="D11" t="s">
        <v>2039</v>
      </c>
      <c r="E11" t="s">
        <v>9208</v>
      </c>
      <c r="F11" s="4">
        <v>10009</v>
      </c>
      <c r="G11" s="13" t="s">
        <v>124</v>
      </c>
      <c r="H11" s="13" t="s">
        <v>133</v>
      </c>
      <c r="I11" s="1">
        <v>4072668</v>
      </c>
      <c r="J11" s="1">
        <v>-7398179</v>
      </c>
      <c r="K11" t="s">
        <v>5</v>
      </c>
      <c r="L11" s="20">
        <v>2500</v>
      </c>
      <c r="M11" s="4">
        <v>30</v>
      </c>
      <c r="N11" s="4">
        <v>15</v>
      </c>
      <c r="O11" s="2">
        <v>43647</v>
      </c>
      <c r="P11" s="3">
        <v>0.26</v>
      </c>
      <c r="Q11" s="4">
        <v>5</v>
      </c>
      <c r="R11" s="3">
        <v>6.3</v>
      </c>
      <c r="S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" t="str">
        <f>IF(AIRBNB[[#This Row],[RUIDO(dB)]]&lt;=4,"Silencioso",IF(AIRBNB[[#This Row],[RUIDO(dB)]]&lt;=5.5,"Poco Ruidoso","Ruidoso"))</f>
        <v>Ruidoso</v>
      </c>
      <c r="U11" t="str">
        <f>IF(AND(AIRBNB[[#This Row],[PRECIO]]&lt;50,AIRBNB[[#This Row],[MIN_NOCHES]]&gt;3),"Dentro del presupuesto","No considerar")</f>
        <v>No considerar</v>
      </c>
      <c r="V11" t="str">
        <f>VLOOKUP(AIRBNB[[#This Row],[HOST_ID]],Super_host[],5,FALSE)</f>
        <v>Host</v>
      </c>
    </row>
    <row r="12" spans="1:22">
      <c r="A12" s="4">
        <v>2659183</v>
      </c>
      <c r="B12" t="s">
        <v>7924</v>
      </c>
      <c r="C12" s="4">
        <v>5907325</v>
      </c>
      <c r="D12" t="s">
        <v>5950</v>
      </c>
      <c r="E12" t="s">
        <v>7925</v>
      </c>
      <c r="F12" s="4">
        <v>10065</v>
      </c>
      <c r="G12" s="13" t="s">
        <v>124</v>
      </c>
      <c r="H12" s="13" t="s">
        <v>129</v>
      </c>
      <c r="I12" s="1">
        <v>4076791</v>
      </c>
      <c r="J12" s="1">
        <v>-7396509</v>
      </c>
      <c r="K12" t="s">
        <v>5</v>
      </c>
      <c r="L12" s="20">
        <v>2300</v>
      </c>
      <c r="M12" s="4">
        <v>3</v>
      </c>
      <c r="N12" s="4">
        <v>32</v>
      </c>
      <c r="O12" s="2">
        <v>43366</v>
      </c>
      <c r="P12" s="3">
        <v>0.53</v>
      </c>
      <c r="Q12" s="4">
        <v>5</v>
      </c>
      <c r="R12" s="3">
        <v>6.2</v>
      </c>
      <c r="S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" t="str">
        <f>IF(AIRBNB[[#This Row],[RUIDO(dB)]]&lt;=4,"Silencioso",IF(AIRBNB[[#This Row],[RUIDO(dB)]]&lt;=5.5,"Poco Ruidoso","Ruidoso"))</f>
        <v>Ruidoso</v>
      </c>
      <c r="U12" t="str">
        <f>IF(AND(AIRBNB[[#This Row],[PRECIO]]&lt;50,AIRBNB[[#This Row],[MIN_NOCHES]]&gt;3),"Dentro del presupuesto","No considerar")</f>
        <v>No considerar</v>
      </c>
      <c r="V12" t="str">
        <f>VLOOKUP(AIRBNB[[#This Row],[HOST_ID]],Super_host[],5,FALSE)</f>
        <v>Host</v>
      </c>
    </row>
    <row r="13" spans="1:22">
      <c r="A13" s="4">
        <v>2243699</v>
      </c>
      <c r="B13" t="s">
        <v>16310</v>
      </c>
      <c r="C13" s="4">
        <v>1483320</v>
      </c>
      <c r="D13" t="s">
        <v>3080</v>
      </c>
      <c r="E13" t="s">
        <v>16311</v>
      </c>
      <c r="F13" s="4">
        <v>10013</v>
      </c>
      <c r="G13" s="13" t="s">
        <v>124</v>
      </c>
      <c r="H13" s="13" t="s">
        <v>1573</v>
      </c>
      <c r="I13" s="1">
        <v>4071895</v>
      </c>
      <c r="J13" s="1">
        <v>-7399793</v>
      </c>
      <c r="K13" t="s">
        <v>5</v>
      </c>
      <c r="L13" s="20">
        <v>2100</v>
      </c>
      <c r="M13" s="4">
        <v>1</v>
      </c>
      <c r="N13" s="4">
        <v>0</v>
      </c>
      <c r="O13" s="2">
        <v>43630</v>
      </c>
      <c r="P13" s="3">
        <v>0.68</v>
      </c>
      <c r="Q13" s="4">
        <v>11</v>
      </c>
      <c r="R13" s="3">
        <v>7.1</v>
      </c>
      <c r="S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" t="str">
        <f>IF(AIRBNB[[#This Row],[RUIDO(dB)]]&lt;=4,"Silencioso",IF(AIRBNB[[#This Row],[RUIDO(dB)]]&lt;=5.5,"Poco Ruidoso","Ruidoso"))</f>
        <v>Ruidoso</v>
      </c>
      <c r="U13" t="str">
        <f>IF(AND(AIRBNB[[#This Row],[PRECIO]]&lt;50,AIRBNB[[#This Row],[MIN_NOCHES]]&gt;3),"Dentro del presupuesto","No considerar")</f>
        <v>No considerar</v>
      </c>
      <c r="V13" t="str">
        <f>VLOOKUP(AIRBNB[[#This Row],[HOST_ID]],Super_host[],5,FALSE)</f>
        <v>Host</v>
      </c>
    </row>
    <row r="14" spans="1:22">
      <c r="A14" s="4">
        <v>5578843</v>
      </c>
      <c r="B14" t="s">
        <v>16354</v>
      </c>
      <c r="C14" s="4">
        <v>26098783</v>
      </c>
      <c r="D14" t="s">
        <v>2197</v>
      </c>
      <c r="E14" t="s">
        <v>16355</v>
      </c>
      <c r="F14" s="4">
        <v>11232</v>
      </c>
      <c r="G14" s="13" t="s">
        <v>4662</v>
      </c>
      <c r="H14" s="13" t="s">
        <v>9246</v>
      </c>
      <c r="I14" s="1">
        <v>4065137</v>
      </c>
      <c r="J14" s="1">
        <v>-7400666</v>
      </c>
      <c r="K14" t="s">
        <v>40</v>
      </c>
      <c r="L14" s="20">
        <v>2000</v>
      </c>
      <c r="M14" s="4">
        <v>40</v>
      </c>
      <c r="N14" s="4">
        <v>28</v>
      </c>
      <c r="O14" s="2">
        <v>42344</v>
      </c>
      <c r="P14" s="3">
        <v>0.54</v>
      </c>
      <c r="Q14" s="4">
        <v>2</v>
      </c>
      <c r="R14" s="3">
        <v>7.4</v>
      </c>
      <c r="S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" t="str">
        <f>IF(AIRBNB[[#This Row],[RUIDO(dB)]]&lt;=4,"Silencioso",IF(AIRBNB[[#This Row],[RUIDO(dB)]]&lt;=5.5,"Poco Ruidoso","Ruidoso"))</f>
        <v>Ruidoso</v>
      </c>
      <c r="U14" t="str">
        <f>IF(AND(AIRBNB[[#This Row],[PRECIO]]&lt;50,AIRBNB[[#This Row],[MIN_NOCHES]]&gt;3),"Dentro del presupuesto","No considerar")</f>
        <v>No considerar</v>
      </c>
      <c r="V14" t="str">
        <f>VLOOKUP(AIRBNB[[#This Row],[HOST_ID]],Super_host[],5,FALSE)</f>
        <v>Host</v>
      </c>
    </row>
    <row r="15" spans="1:22">
      <c r="A15" s="4">
        <v>2169765</v>
      </c>
      <c r="B15" t="s">
        <v>7891</v>
      </c>
      <c r="C15" s="4">
        <v>8258307</v>
      </c>
      <c r="D15" t="s">
        <v>1110</v>
      </c>
      <c r="E15" t="s">
        <v>7892</v>
      </c>
      <c r="F15" s="4">
        <v>10016</v>
      </c>
      <c r="G15" s="13" t="s">
        <v>124</v>
      </c>
      <c r="H15" s="13" t="s">
        <v>182</v>
      </c>
      <c r="I15" s="1">
        <v>4074855</v>
      </c>
      <c r="J15" s="1">
        <v>-7398001</v>
      </c>
      <c r="K15" t="s">
        <v>5</v>
      </c>
      <c r="L15" s="20">
        <v>2000</v>
      </c>
      <c r="M15" s="4">
        <v>1</v>
      </c>
      <c r="N15" s="4">
        <v>0</v>
      </c>
      <c r="O15" s="2">
        <v>42372</v>
      </c>
      <c r="P15" s="3">
        <v>0.13</v>
      </c>
      <c r="Q15" s="4">
        <v>4</v>
      </c>
      <c r="R15" s="3">
        <v>6.1</v>
      </c>
      <c r="S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" t="str">
        <f>IF(AIRBNB[[#This Row],[RUIDO(dB)]]&lt;=4,"Silencioso",IF(AIRBNB[[#This Row],[RUIDO(dB)]]&lt;=5.5,"Poco Ruidoso","Ruidoso"))</f>
        <v>Ruidoso</v>
      </c>
      <c r="U15" t="str">
        <f>IF(AND(AIRBNB[[#This Row],[PRECIO]]&lt;50,AIRBNB[[#This Row],[MIN_NOCHES]]&gt;3),"Dentro del presupuesto","No considerar")</f>
        <v>No considerar</v>
      </c>
      <c r="V15" t="str">
        <f>VLOOKUP(AIRBNB[[#This Row],[HOST_ID]],Super_host[],5,FALSE)</f>
        <v>Host</v>
      </c>
    </row>
    <row r="16" spans="1:22">
      <c r="A16" s="4">
        <v>2150727</v>
      </c>
      <c r="B16" t="s">
        <v>7893</v>
      </c>
      <c r="C16" s="4">
        <v>5579700</v>
      </c>
      <c r="D16" t="s">
        <v>4170</v>
      </c>
      <c r="E16" t="s">
        <v>7894</v>
      </c>
      <c r="F16" s="4">
        <v>10003</v>
      </c>
      <c r="G16" s="13" t="s">
        <v>124</v>
      </c>
      <c r="H16" s="13" t="s">
        <v>281</v>
      </c>
      <c r="I16" s="1">
        <v>4073545</v>
      </c>
      <c r="J16" s="1">
        <v>-7398238</v>
      </c>
      <c r="K16" t="s">
        <v>5</v>
      </c>
      <c r="L16" s="20">
        <v>2000</v>
      </c>
      <c r="M16" s="4">
        <v>1</v>
      </c>
      <c r="N16" s="4">
        <v>0</v>
      </c>
      <c r="O16" s="2">
        <v>43652</v>
      </c>
      <c r="P16" s="3">
        <v>3.34</v>
      </c>
      <c r="Q16" s="4">
        <v>4</v>
      </c>
      <c r="R16" s="3">
        <v>6.1</v>
      </c>
      <c r="S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" t="str">
        <f>IF(AIRBNB[[#This Row],[RUIDO(dB)]]&lt;=4,"Silencioso",IF(AIRBNB[[#This Row],[RUIDO(dB)]]&lt;=5.5,"Poco Ruidoso","Ruidoso"))</f>
        <v>Ruidoso</v>
      </c>
      <c r="U16" t="str">
        <f>IF(AND(AIRBNB[[#This Row],[PRECIO]]&lt;50,AIRBNB[[#This Row],[MIN_NOCHES]]&gt;3),"Dentro del presupuesto","No considerar")</f>
        <v>No considerar</v>
      </c>
      <c r="V16" t="str">
        <f>VLOOKUP(AIRBNB[[#This Row],[HOST_ID]],Super_host[],5,FALSE)</f>
        <v>Host</v>
      </c>
    </row>
    <row r="17" spans="1:22">
      <c r="A17" s="4">
        <v>4823682</v>
      </c>
      <c r="B17" t="s">
        <v>16352</v>
      </c>
      <c r="C17" s="4">
        <v>2921076</v>
      </c>
      <c r="D17" t="s">
        <v>3779</v>
      </c>
      <c r="E17" t="s">
        <v>16353</v>
      </c>
      <c r="F17" s="4">
        <v>11216</v>
      </c>
      <c r="G17" s="13" t="s">
        <v>4662</v>
      </c>
      <c r="H17" s="13" t="s">
        <v>9230</v>
      </c>
      <c r="I17" s="1">
        <v>4068235</v>
      </c>
      <c r="J17" s="1">
        <v>-7394634</v>
      </c>
      <c r="K17" t="s">
        <v>5</v>
      </c>
      <c r="L17" s="20">
        <v>2000</v>
      </c>
      <c r="M17" s="4">
        <v>7</v>
      </c>
      <c r="N17" s="4">
        <v>3</v>
      </c>
      <c r="O17" s="2">
        <v>42368</v>
      </c>
      <c r="P17" s="3">
        <v>0.05</v>
      </c>
      <c r="Q17" s="4">
        <v>2</v>
      </c>
      <c r="R17" s="3">
        <v>7.4</v>
      </c>
      <c r="S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" t="str">
        <f>IF(AIRBNB[[#This Row],[RUIDO(dB)]]&lt;=4,"Silencioso",IF(AIRBNB[[#This Row],[RUIDO(dB)]]&lt;=5.5,"Poco Ruidoso","Ruidoso"))</f>
        <v>Ruidoso</v>
      </c>
      <c r="U17" t="str">
        <f>IF(AND(AIRBNB[[#This Row],[PRECIO]]&lt;50,AIRBNB[[#This Row],[MIN_NOCHES]]&gt;3),"Dentro del presupuesto","No considerar")</f>
        <v>No considerar</v>
      </c>
      <c r="V17" t="str">
        <f>VLOOKUP(AIRBNB[[#This Row],[HOST_ID]],Super_host[],5,FALSE)</f>
        <v>Host</v>
      </c>
    </row>
    <row r="18" spans="1:22">
      <c r="A18" s="4">
        <v>5616298</v>
      </c>
      <c r="B18" t="s">
        <v>7881</v>
      </c>
      <c r="C18" s="4">
        <v>836168</v>
      </c>
      <c r="D18" t="s">
        <v>7765</v>
      </c>
      <c r="E18" t="s">
        <v>7882</v>
      </c>
      <c r="F18" s="4">
        <v>10023</v>
      </c>
      <c r="G18" s="13" t="s">
        <v>124</v>
      </c>
      <c r="H18" s="13" t="s">
        <v>168</v>
      </c>
      <c r="I18" s="1">
        <v>407747</v>
      </c>
      <c r="J18" s="1">
        <v>-7398708</v>
      </c>
      <c r="K18" t="s">
        <v>5</v>
      </c>
      <c r="L18" s="20">
        <v>2000</v>
      </c>
      <c r="M18" s="4">
        <v>30</v>
      </c>
      <c r="N18" s="4">
        <v>9</v>
      </c>
      <c r="O18" s="2">
        <v>42397</v>
      </c>
      <c r="P18" s="3">
        <v>0.18</v>
      </c>
      <c r="Q18" s="4">
        <v>4</v>
      </c>
      <c r="R18" s="3">
        <v>6.1</v>
      </c>
      <c r="S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" t="str">
        <f>IF(AIRBNB[[#This Row],[RUIDO(dB)]]&lt;=4,"Silencioso",IF(AIRBNB[[#This Row],[RUIDO(dB)]]&lt;=5.5,"Poco Ruidoso","Ruidoso"))</f>
        <v>Ruidoso</v>
      </c>
      <c r="U18" t="str">
        <f>IF(AND(AIRBNB[[#This Row],[PRECIO]]&lt;50,AIRBNB[[#This Row],[MIN_NOCHES]]&gt;3),"Dentro del presupuesto","No considerar")</f>
        <v>No considerar</v>
      </c>
      <c r="V18" t="str">
        <f>VLOOKUP(AIRBNB[[#This Row],[HOST_ID]],Super_host[],5,FALSE)</f>
        <v>Host</v>
      </c>
    </row>
    <row r="19" spans="1:22">
      <c r="A19" s="4">
        <v>664047</v>
      </c>
      <c r="B19" t="s">
        <v>7889</v>
      </c>
      <c r="C19" s="4">
        <v>836168</v>
      </c>
      <c r="D19" t="s">
        <v>7765</v>
      </c>
      <c r="E19" t="s">
        <v>4147</v>
      </c>
      <c r="F19" s="4">
        <v>10023</v>
      </c>
      <c r="G19" s="13" t="s">
        <v>124</v>
      </c>
      <c r="H19" s="13" t="s">
        <v>168</v>
      </c>
      <c r="I19" s="1">
        <v>4077516</v>
      </c>
      <c r="J19" s="1">
        <v>-7398573</v>
      </c>
      <c r="K19" t="s">
        <v>5</v>
      </c>
      <c r="L19" s="20">
        <v>2000</v>
      </c>
      <c r="M19" s="4">
        <v>30</v>
      </c>
      <c r="N19" s="4">
        <v>59</v>
      </c>
      <c r="O19" s="2">
        <v>42397</v>
      </c>
      <c r="P19" s="3">
        <v>0.71</v>
      </c>
      <c r="Q19" s="4">
        <v>4</v>
      </c>
      <c r="R19" s="3">
        <v>6.1</v>
      </c>
      <c r="S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" t="str">
        <f>IF(AIRBNB[[#This Row],[RUIDO(dB)]]&lt;=4,"Silencioso",IF(AIRBNB[[#This Row],[RUIDO(dB)]]&lt;=5.5,"Poco Ruidoso","Ruidoso"))</f>
        <v>Ruidoso</v>
      </c>
      <c r="U19" t="str">
        <f>IF(AND(AIRBNB[[#This Row],[PRECIO]]&lt;50,AIRBNB[[#This Row],[MIN_NOCHES]]&gt;3),"Dentro del presupuesto","No considerar")</f>
        <v>No considerar</v>
      </c>
      <c r="V19" t="str">
        <f>VLOOKUP(AIRBNB[[#This Row],[HOST_ID]],Super_host[],5,FALSE)</f>
        <v>Host</v>
      </c>
    </row>
    <row r="20" spans="1:22">
      <c r="A20" s="4">
        <v>174966</v>
      </c>
      <c r="B20" t="s">
        <v>7886</v>
      </c>
      <c r="C20" s="4">
        <v>836168</v>
      </c>
      <c r="D20" t="s">
        <v>7765</v>
      </c>
      <c r="E20" t="s">
        <v>7887</v>
      </c>
      <c r="F20" s="4">
        <v>10069</v>
      </c>
      <c r="G20" s="13" t="s">
        <v>124</v>
      </c>
      <c r="H20" s="13" t="s">
        <v>168</v>
      </c>
      <c r="I20" s="1">
        <v>407735</v>
      </c>
      <c r="J20" s="1">
        <v>-7398697</v>
      </c>
      <c r="K20" t="s">
        <v>5</v>
      </c>
      <c r="L20" s="20">
        <v>2000</v>
      </c>
      <c r="M20" s="4">
        <v>30</v>
      </c>
      <c r="N20" s="4">
        <v>30</v>
      </c>
      <c r="O20" s="2">
        <v>43225</v>
      </c>
      <c r="P20" s="3">
        <v>0.33</v>
      </c>
      <c r="Q20" s="4">
        <v>4</v>
      </c>
      <c r="R20" s="3">
        <v>6.1</v>
      </c>
      <c r="S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" t="str">
        <f>IF(AIRBNB[[#This Row],[RUIDO(dB)]]&lt;=4,"Silencioso",IF(AIRBNB[[#This Row],[RUIDO(dB)]]&lt;=5.5,"Poco Ruidoso","Ruidoso"))</f>
        <v>Ruidoso</v>
      </c>
      <c r="U20" t="str">
        <f>IF(AND(AIRBNB[[#This Row],[PRECIO]]&lt;50,AIRBNB[[#This Row],[MIN_NOCHES]]&gt;3),"Dentro del presupuesto","No considerar")</f>
        <v>No considerar</v>
      </c>
      <c r="V20" t="str">
        <f>VLOOKUP(AIRBNB[[#This Row],[HOST_ID]],Super_host[],5,FALSE)</f>
        <v>Host</v>
      </c>
    </row>
    <row r="21" spans="1:22">
      <c r="A21" s="4">
        <v>5649623</v>
      </c>
      <c r="B21" t="s">
        <v>7880</v>
      </c>
      <c r="C21" s="4">
        <v>836168</v>
      </c>
      <c r="D21" t="s">
        <v>7765</v>
      </c>
      <c r="E21" t="s">
        <v>3441</v>
      </c>
      <c r="F21" s="4">
        <v>10069</v>
      </c>
      <c r="G21" s="13" t="s">
        <v>124</v>
      </c>
      <c r="H21" s="13" t="s">
        <v>168</v>
      </c>
      <c r="I21" s="1">
        <v>4077306</v>
      </c>
      <c r="J21" s="1">
        <v>-7398637</v>
      </c>
      <c r="K21" t="s">
        <v>5</v>
      </c>
      <c r="L21" s="20">
        <v>2000</v>
      </c>
      <c r="M21" s="4">
        <v>30</v>
      </c>
      <c r="N21" s="4">
        <v>9</v>
      </c>
      <c r="O21" s="2">
        <v>42296</v>
      </c>
      <c r="P21" s="3">
        <v>0.17</v>
      </c>
      <c r="Q21" s="4">
        <v>4</v>
      </c>
      <c r="R21" s="3">
        <v>6.1</v>
      </c>
      <c r="S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" t="str">
        <f>IF(AIRBNB[[#This Row],[RUIDO(dB)]]&lt;=4,"Silencioso",IF(AIRBNB[[#This Row],[RUIDO(dB)]]&lt;=5.5,"Poco Ruidoso","Ruidoso"))</f>
        <v>Ruidoso</v>
      </c>
      <c r="U21" t="str">
        <f>IF(AND(AIRBNB[[#This Row],[PRECIO]]&lt;50,AIRBNB[[#This Row],[MIN_NOCHES]]&gt;3),"Dentro del presupuesto","No considerar")</f>
        <v>No considerar</v>
      </c>
      <c r="V21" t="str">
        <f>VLOOKUP(AIRBNB[[#This Row],[HOST_ID]],Super_host[],5,FALSE)</f>
        <v>Host</v>
      </c>
    </row>
    <row r="22" spans="1:22">
      <c r="A22" s="4">
        <v>1976123</v>
      </c>
      <c r="B22" t="s">
        <v>7888</v>
      </c>
      <c r="C22" s="4">
        <v>6547579</v>
      </c>
      <c r="D22" t="s">
        <v>2610</v>
      </c>
      <c r="E22" t="s">
        <v>6782</v>
      </c>
      <c r="F22" s="4">
        <v>10003</v>
      </c>
      <c r="G22" s="13" t="s">
        <v>124</v>
      </c>
      <c r="H22" s="13" t="s">
        <v>133</v>
      </c>
      <c r="I22" s="1">
        <v>4072823</v>
      </c>
      <c r="J22" s="1">
        <v>-7398933</v>
      </c>
      <c r="K22" t="s">
        <v>5</v>
      </c>
      <c r="L22" s="20">
        <v>1999</v>
      </c>
      <c r="M22" s="4">
        <v>1</v>
      </c>
      <c r="N22" s="4">
        <v>20</v>
      </c>
      <c r="O22" s="2">
        <v>42236</v>
      </c>
      <c r="P22" s="3">
        <v>0.39</v>
      </c>
      <c r="Q22" s="4">
        <v>4</v>
      </c>
      <c r="R22" s="3">
        <v>6.1</v>
      </c>
      <c r="S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" t="str">
        <f>IF(AIRBNB[[#This Row],[RUIDO(dB)]]&lt;=4,"Silencioso",IF(AIRBNB[[#This Row],[RUIDO(dB)]]&lt;=5.5,"Poco Ruidoso","Ruidoso"))</f>
        <v>Ruidoso</v>
      </c>
      <c r="U22" t="str">
        <f>IF(AND(AIRBNB[[#This Row],[PRECIO]]&lt;50,AIRBNB[[#This Row],[MIN_NOCHES]]&gt;3),"Dentro del presupuesto","No considerar")</f>
        <v>No considerar</v>
      </c>
      <c r="V22" t="str">
        <f>VLOOKUP(AIRBNB[[#This Row],[HOST_ID]],Super_host[],5,FALSE)</f>
        <v>Host</v>
      </c>
    </row>
    <row r="23" spans="1:22">
      <c r="A23" s="4">
        <v>5131879</v>
      </c>
      <c r="B23" t="s">
        <v>16356</v>
      </c>
      <c r="C23" s="4">
        <v>26529661</v>
      </c>
      <c r="D23" t="s">
        <v>772</v>
      </c>
      <c r="E23" t="s">
        <v>16357</v>
      </c>
      <c r="F23" s="4">
        <v>11211</v>
      </c>
      <c r="G23" s="13" t="s">
        <v>4662</v>
      </c>
      <c r="H23" s="13" t="s">
        <v>9218</v>
      </c>
      <c r="I23" s="1">
        <v>407127</v>
      </c>
      <c r="J23" s="1">
        <v>-7394643</v>
      </c>
      <c r="K23" t="s">
        <v>5</v>
      </c>
      <c r="L23" s="20">
        <v>1763</v>
      </c>
      <c r="M23" s="4">
        <v>60</v>
      </c>
      <c r="N23" s="4">
        <v>0</v>
      </c>
      <c r="O23" s="2">
        <v>42205</v>
      </c>
      <c r="P23" s="3">
        <v>0.04</v>
      </c>
      <c r="Q23" s="4">
        <v>2</v>
      </c>
      <c r="R23" s="3">
        <v>7.4</v>
      </c>
      <c r="S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" t="str">
        <f>IF(AIRBNB[[#This Row],[RUIDO(dB)]]&lt;=4,"Silencioso",IF(AIRBNB[[#This Row],[RUIDO(dB)]]&lt;=5.5,"Poco Ruidoso","Ruidoso"))</f>
        <v>Ruidoso</v>
      </c>
      <c r="U23" t="str">
        <f>IF(AND(AIRBNB[[#This Row],[PRECIO]]&lt;50,AIRBNB[[#This Row],[MIN_NOCHES]]&gt;3),"Dentro del presupuesto","No considerar")</f>
        <v>No considerar</v>
      </c>
      <c r="V23" t="str">
        <f>VLOOKUP(AIRBNB[[#This Row],[HOST_ID]],Super_host[],5,FALSE)</f>
        <v>Host</v>
      </c>
    </row>
    <row r="24" spans="1:22">
      <c r="A24" s="4">
        <v>1861281</v>
      </c>
      <c r="B24" t="s">
        <v>5635</v>
      </c>
      <c r="C24" s="4">
        <v>9709464</v>
      </c>
      <c r="D24" t="s">
        <v>131</v>
      </c>
      <c r="E24" t="s">
        <v>7890</v>
      </c>
      <c r="F24" s="4">
        <v>10009</v>
      </c>
      <c r="G24" s="13" t="s">
        <v>124</v>
      </c>
      <c r="H24" s="13" t="s">
        <v>133</v>
      </c>
      <c r="I24" s="1">
        <v>4072898</v>
      </c>
      <c r="J24" s="1">
        <v>-7398051</v>
      </c>
      <c r="K24" t="s">
        <v>40</v>
      </c>
      <c r="L24" s="20">
        <v>1700</v>
      </c>
      <c r="M24" s="4">
        <v>1</v>
      </c>
      <c r="N24" s="4">
        <v>0</v>
      </c>
      <c r="O24" s="2">
        <v>43269</v>
      </c>
      <c r="P24" s="3">
        <v>0.1</v>
      </c>
      <c r="Q24" s="4">
        <v>4</v>
      </c>
      <c r="R24" s="3">
        <v>6.1</v>
      </c>
      <c r="S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" t="str">
        <f>IF(AIRBNB[[#This Row],[RUIDO(dB)]]&lt;=4,"Silencioso",IF(AIRBNB[[#This Row],[RUIDO(dB)]]&lt;=5.5,"Poco Ruidoso","Ruidoso"))</f>
        <v>Ruidoso</v>
      </c>
      <c r="U24" t="str">
        <f>IF(AND(AIRBNB[[#This Row],[PRECIO]]&lt;50,AIRBNB[[#This Row],[MIN_NOCHES]]&gt;3),"Dentro del presupuesto","No considerar")</f>
        <v>No considerar</v>
      </c>
      <c r="V24" t="str">
        <f>VLOOKUP(AIRBNB[[#This Row],[HOST_ID]],Super_host[],5,FALSE)</f>
        <v>Host</v>
      </c>
    </row>
    <row r="25" spans="1:22">
      <c r="A25" s="4">
        <v>2284454</v>
      </c>
      <c r="B25" t="s">
        <v>7867</v>
      </c>
      <c r="C25" s="4">
        <v>11668649</v>
      </c>
      <c r="D25" t="s">
        <v>492</v>
      </c>
      <c r="E25" t="s">
        <v>7868</v>
      </c>
      <c r="F25" s="4">
        <v>10021</v>
      </c>
      <c r="G25" s="13" t="s">
        <v>124</v>
      </c>
      <c r="H25" s="13" t="s">
        <v>129</v>
      </c>
      <c r="I25" s="1">
        <v>4076904</v>
      </c>
      <c r="J25" s="1">
        <v>-7395435</v>
      </c>
      <c r="K25" t="s">
        <v>5</v>
      </c>
      <c r="L25" s="20">
        <v>1600</v>
      </c>
      <c r="M25" s="4">
        <v>1</v>
      </c>
      <c r="N25" s="4">
        <v>0</v>
      </c>
      <c r="O25" s="2">
        <v>43312</v>
      </c>
      <c r="P25" s="3">
        <v>5.37</v>
      </c>
      <c r="Q25" s="4">
        <v>4</v>
      </c>
      <c r="R25" s="3">
        <v>6</v>
      </c>
      <c r="S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" t="str">
        <f>IF(AIRBNB[[#This Row],[RUIDO(dB)]]&lt;=4,"Silencioso",IF(AIRBNB[[#This Row],[RUIDO(dB)]]&lt;=5.5,"Poco Ruidoso","Ruidoso"))</f>
        <v>Ruidoso</v>
      </c>
      <c r="U25" t="str">
        <f>IF(AND(AIRBNB[[#This Row],[PRECIO]]&lt;50,AIRBNB[[#This Row],[MIN_NOCHES]]&gt;3),"Dentro del presupuesto","No considerar")</f>
        <v>No considerar</v>
      </c>
      <c r="V25" t="str">
        <f>VLOOKUP(AIRBNB[[#This Row],[HOST_ID]],Super_host[],5,FALSE)</f>
        <v>Host</v>
      </c>
    </row>
    <row r="26" spans="1:22">
      <c r="A26" s="4">
        <v>2224896</v>
      </c>
      <c r="B26" t="s">
        <v>9214</v>
      </c>
      <c r="C26" s="4">
        <v>11353904</v>
      </c>
      <c r="D26" t="s">
        <v>1698</v>
      </c>
      <c r="E26" t="s">
        <v>3195</v>
      </c>
      <c r="F26" s="4">
        <v>10025</v>
      </c>
      <c r="G26" s="13" t="s">
        <v>124</v>
      </c>
      <c r="H26" s="13" t="s">
        <v>168</v>
      </c>
      <c r="I26" s="1">
        <v>4079476</v>
      </c>
      <c r="J26" s="1">
        <v>-7397299</v>
      </c>
      <c r="K26" t="s">
        <v>5</v>
      </c>
      <c r="L26" s="20">
        <v>1600</v>
      </c>
      <c r="M26" s="4">
        <v>1</v>
      </c>
      <c r="N26" s="4">
        <v>0</v>
      </c>
      <c r="O26" s="2">
        <v>43543</v>
      </c>
      <c r="P26" s="3">
        <v>0.36</v>
      </c>
      <c r="Q26" s="4">
        <v>8</v>
      </c>
      <c r="R26" s="3">
        <v>6.7</v>
      </c>
      <c r="S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" t="str">
        <f>IF(AIRBNB[[#This Row],[RUIDO(dB)]]&lt;=4,"Silencioso",IF(AIRBNB[[#This Row],[RUIDO(dB)]]&lt;=5.5,"Poco Ruidoso","Ruidoso"))</f>
        <v>Ruidoso</v>
      </c>
      <c r="U26" t="str">
        <f>IF(AND(AIRBNB[[#This Row],[PRECIO]]&lt;50,AIRBNB[[#This Row],[MIN_NOCHES]]&gt;3),"Dentro del presupuesto","No considerar")</f>
        <v>No considerar</v>
      </c>
      <c r="V26" t="str">
        <f>VLOOKUP(AIRBNB[[#This Row],[HOST_ID]],Super_host[],5,FALSE)</f>
        <v>Host</v>
      </c>
    </row>
    <row r="27" spans="1:22">
      <c r="A27" s="4">
        <v>2250372</v>
      </c>
      <c r="B27" t="s">
        <v>7871</v>
      </c>
      <c r="C27" s="4">
        <v>11490872</v>
      </c>
      <c r="D27" t="s">
        <v>558</v>
      </c>
      <c r="E27" t="s">
        <v>5423</v>
      </c>
      <c r="F27" s="4">
        <v>10016</v>
      </c>
      <c r="G27" s="13" t="s">
        <v>124</v>
      </c>
      <c r="H27" s="13" t="s">
        <v>175</v>
      </c>
      <c r="I27" s="1">
        <v>4074422</v>
      </c>
      <c r="J27" s="1">
        <v>-7397822</v>
      </c>
      <c r="K27" t="s">
        <v>5</v>
      </c>
      <c r="L27" s="20">
        <v>1550</v>
      </c>
      <c r="M27" s="4">
        <v>2</v>
      </c>
      <c r="N27" s="4">
        <v>0</v>
      </c>
      <c r="O27" s="2">
        <v>42465</v>
      </c>
      <c r="P27" s="3">
        <v>0.04</v>
      </c>
      <c r="Q27" s="4">
        <v>4</v>
      </c>
      <c r="R27" s="3">
        <v>6</v>
      </c>
      <c r="S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" t="str">
        <f>IF(AIRBNB[[#This Row],[RUIDO(dB)]]&lt;=4,"Silencioso",IF(AIRBNB[[#This Row],[RUIDO(dB)]]&lt;=5.5,"Poco Ruidoso","Ruidoso"))</f>
        <v>Ruidoso</v>
      </c>
      <c r="U27" t="str">
        <f>IF(AND(AIRBNB[[#This Row],[PRECIO]]&lt;50,AIRBNB[[#This Row],[MIN_NOCHES]]&gt;3),"Dentro del presupuesto","No considerar")</f>
        <v>No considerar</v>
      </c>
      <c r="V27" t="str">
        <f>VLOOKUP(AIRBNB[[#This Row],[HOST_ID]],Super_host[],5,FALSE)</f>
        <v>Host</v>
      </c>
    </row>
    <row r="28" spans="1:22">
      <c r="A28" s="4">
        <v>2250170</v>
      </c>
      <c r="B28" t="s">
        <v>7869</v>
      </c>
      <c r="C28" s="4">
        <v>11492501</v>
      </c>
      <c r="D28" t="s">
        <v>1201</v>
      </c>
      <c r="E28" t="s">
        <v>7870</v>
      </c>
      <c r="F28" s="4">
        <v>10009</v>
      </c>
      <c r="G28" s="13" t="s">
        <v>124</v>
      </c>
      <c r="H28" s="13" t="s">
        <v>3832</v>
      </c>
      <c r="I28" s="1">
        <v>4073205</v>
      </c>
      <c r="J28" s="1">
        <v>-7398094</v>
      </c>
      <c r="K28" t="s">
        <v>5</v>
      </c>
      <c r="L28" s="20">
        <v>1500</v>
      </c>
      <c r="M28" s="4">
        <v>1</v>
      </c>
      <c r="N28" s="4">
        <v>0</v>
      </c>
      <c r="O28" s="2">
        <v>42655</v>
      </c>
      <c r="P28" s="3">
        <v>7.0000000000000007E-2</v>
      </c>
      <c r="Q28" s="4">
        <v>3</v>
      </c>
      <c r="R28" s="3">
        <v>6</v>
      </c>
      <c r="S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" t="str">
        <f>IF(AIRBNB[[#This Row],[RUIDO(dB)]]&lt;=4,"Silencioso",IF(AIRBNB[[#This Row],[RUIDO(dB)]]&lt;=5.5,"Poco Ruidoso","Ruidoso"))</f>
        <v>Ruidoso</v>
      </c>
      <c r="U28" t="str">
        <f>IF(AND(AIRBNB[[#This Row],[PRECIO]]&lt;50,AIRBNB[[#This Row],[MIN_NOCHES]]&gt;3),"Dentro del presupuesto","No considerar")</f>
        <v>No considerar</v>
      </c>
      <c r="V28" t="str">
        <f>VLOOKUP(AIRBNB[[#This Row],[HOST_ID]],Super_host[],5,FALSE)</f>
        <v>Host</v>
      </c>
    </row>
    <row r="29" spans="1:22">
      <c r="A29" s="4">
        <v>2217398</v>
      </c>
      <c r="B29" t="s">
        <v>7873</v>
      </c>
      <c r="C29" s="4">
        <v>11312158</v>
      </c>
      <c r="D29" t="s">
        <v>492</v>
      </c>
      <c r="E29" t="s">
        <v>7874</v>
      </c>
      <c r="F29" s="4">
        <v>10016</v>
      </c>
      <c r="G29" s="13" t="s">
        <v>124</v>
      </c>
      <c r="H29" s="13" t="s">
        <v>175</v>
      </c>
      <c r="I29" s="1">
        <v>4074262</v>
      </c>
      <c r="J29" s="1">
        <v>-7397945</v>
      </c>
      <c r="K29" t="s">
        <v>5</v>
      </c>
      <c r="L29" s="20">
        <v>1500</v>
      </c>
      <c r="M29" s="4">
        <v>1</v>
      </c>
      <c r="N29" s="4">
        <v>0</v>
      </c>
      <c r="O29" s="2">
        <v>43585</v>
      </c>
      <c r="P29" s="3">
        <v>1.17</v>
      </c>
      <c r="Q29" s="4">
        <v>3</v>
      </c>
      <c r="R29" s="3">
        <v>6</v>
      </c>
      <c r="S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" t="str">
        <f>IF(AIRBNB[[#This Row],[RUIDO(dB)]]&lt;=4,"Silencioso",IF(AIRBNB[[#This Row],[RUIDO(dB)]]&lt;=5.5,"Poco Ruidoso","Ruidoso"))</f>
        <v>Ruidoso</v>
      </c>
      <c r="U29" t="str">
        <f>IF(AND(AIRBNB[[#This Row],[PRECIO]]&lt;50,AIRBNB[[#This Row],[MIN_NOCHES]]&gt;3),"Dentro del presupuesto","No considerar")</f>
        <v>No considerar</v>
      </c>
      <c r="V29" t="str">
        <f>VLOOKUP(AIRBNB[[#This Row],[HOST_ID]],Super_host[],5,FALSE)</f>
        <v>Host</v>
      </c>
    </row>
    <row r="30" spans="1:22">
      <c r="A30" s="4">
        <v>2276065</v>
      </c>
      <c r="B30" t="s">
        <v>7875</v>
      </c>
      <c r="C30" s="4">
        <v>9451697</v>
      </c>
      <c r="D30" t="s">
        <v>7876</v>
      </c>
      <c r="E30" t="s">
        <v>7877</v>
      </c>
      <c r="F30" s="4">
        <v>10120</v>
      </c>
      <c r="G30" s="13" t="s">
        <v>124</v>
      </c>
      <c r="H30" s="13" t="s">
        <v>373</v>
      </c>
      <c r="I30" s="1">
        <v>4075225</v>
      </c>
      <c r="J30" s="1">
        <v>-7398725</v>
      </c>
      <c r="K30" t="s">
        <v>5</v>
      </c>
      <c r="L30" s="20">
        <v>1500</v>
      </c>
      <c r="M30" s="4">
        <v>1</v>
      </c>
      <c r="N30" s="4">
        <v>0</v>
      </c>
      <c r="O30" s="2">
        <v>43474</v>
      </c>
      <c r="P30" s="3">
        <v>1.93</v>
      </c>
      <c r="Q30" s="4">
        <v>3</v>
      </c>
      <c r="R30" s="3">
        <v>6</v>
      </c>
      <c r="S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" t="str">
        <f>IF(AIRBNB[[#This Row],[RUIDO(dB)]]&lt;=4,"Silencioso",IF(AIRBNB[[#This Row],[RUIDO(dB)]]&lt;=5.5,"Poco Ruidoso","Ruidoso"))</f>
        <v>Ruidoso</v>
      </c>
      <c r="U30" t="str">
        <f>IF(AND(AIRBNB[[#This Row],[PRECIO]]&lt;50,AIRBNB[[#This Row],[MIN_NOCHES]]&gt;3),"Dentro del presupuesto","No considerar")</f>
        <v>No considerar</v>
      </c>
      <c r="V30" t="str">
        <f>VLOOKUP(AIRBNB[[#This Row],[HOST_ID]],Super_host[],5,FALSE)</f>
        <v>Host</v>
      </c>
    </row>
    <row r="31" spans="1:22">
      <c r="A31" s="4">
        <v>4586448</v>
      </c>
      <c r="B31" t="s">
        <v>7862</v>
      </c>
      <c r="C31" s="4">
        <v>8503180</v>
      </c>
      <c r="D31" t="s">
        <v>4714</v>
      </c>
      <c r="E31" t="s">
        <v>7863</v>
      </c>
      <c r="F31" s="4">
        <v>10003</v>
      </c>
      <c r="G31" s="13" t="s">
        <v>124</v>
      </c>
      <c r="H31" s="13" t="s">
        <v>133</v>
      </c>
      <c r="I31" s="1">
        <v>4073118</v>
      </c>
      <c r="J31" s="1">
        <v>-7398885</v>
      </c>
      <c r="K31" t="s">
        <v>5</v>
      </c>
      <c r="L31" s="20">
        <v>1500</v>
      </c>
      <c r="M31" s="4">
        <v>30</v>
      </c>
      <c r="N31" s="4">
        <v>24</v>
      </c>
      <c r="O31" s="2">
        <v>43577</v>
      </c>
      <c r="P31" s="3">
        <v>0.43</v>
      </c>
      <c r="Q31" s="4">
        <v>3</v>
      </c>
      <c r="R31" s="3">
        <v>6</v>
      </c>
      <c r="S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" t="str">
        <f>IF(AIRBNB[[#This Row],[RUIDO(dB)]]&lt;=4,"Silencioso",IF(AIRBNB[[#This Row],[RUIDO(dB)]]&lt;=5.5,"Poco Ruidoso","Ruidoso"))</f>
        <v>Ruidoso</v>
      </c>
      <c r="U31" t="str">
        <f>IF(AND(AIRBNB[[#This Row],[PRECIO]]&lt;50,AIRBNB[[#This Row],[MIN_NOCHES]]&gt;3),"Dentro del presupuesto","No considerar")</f>
        <v>No considerar</v>
      </c>
      <c r="V31" t="str">
        <f>VLOOKUP(AIRBNB[[#This Row],[HOST_ID]],Super_host[],5,FALSE)</f>
        <v>Host</v>
      </c>
    </row>
    <row r="32" spans="1:22">
      <c r="A32" s="4">
        <v>1300097</v>
      </c>
      <c r="B32" t="s">
        <v>16350</v>
      </c>
      <c r="C32" s="4">
        <v>4069241</v>
      </c>
      <c r="D32" t="s">
        <v>6611</v>
      </c>
      <c r="E32" t="s">
        <v>16351</v>
      </c>
      <c r="F32" s="4">
        <v>11201</v>
      </c>
      <c r="G32" s="13" t="s">
        <v>4662</v>
      </c>
      <c r="H32" s="13" t="s">
        <v>9345</v>
      </c>
      <c r="I32" s="1">
        <v>4069424</v>
      </c>
      <c r="J32" s="1">
        <v>-7399313</v>
      </c>
      <c r="K32" t="s">
        <v>40</v>
      </c>
      <c r="L32" s="20">
        <v>1500</v>
      </c>
      <c r="M32" s="4">
        <v>1</v>
      </c>
      <c r="N32" s="4">
        <v>0</v>
      </c>
      <c r="O32" s="2">
        <v>42261</v>
      </c>
      <c r="P32" s="3">
        <v>0.04</v>
      </c>
      <c r="Q32" s="4">
        <v>2</v>
      </c>
      <c r="R32" s="3">
        <v>7.3</v>
      </c>
      <c r="S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" t="str">
        <f>IF(AIRBNB[[#This Row],[RUIDO(dB)]]&lt;=4,"Silencioso",IF(AIRBNB[[#This Row],[RUIDO(dB)]]&lt;=5.5,"Poco Ruidoso","Ruidoso"))</f>
        <v>Ruidoso</v>
      </c>
      <c r="U32" t="str">
        <f>IF(AND(AIRBNB[[#This Row],[PRECIO]]&lt;50,AIRBNB[[#This Row],[MIN_NOCHES]]&gt;3),"Dentro del presupuesto","No considerar")</f>
        <v>No considerar</v>
      </c>
      <c r="V32" t="str">
        <f>VLOOKUP(AIRBNB[[#This Row],[HOST_ID]],Super_host[],5,FALSE)</f>
        <v>Host</v>
      </c>
    </row>
    <row r="33" spans="1:22">
      <c r="A33" s="4">
        <v>1989838</v>
      </c>
      <c r="B33" t="s">
        <v>7878</v>
      </c>
      <c r="C33" s="4">
        <v>3185905</v>
      </c>
      <c r="D33" t="s">
        <v>1420</v>
      </c>
      <c r="E33" t="s">
        <v>7879</v>
      </c>
      <c r="F33" s="4">
        <v>10019</v>
      </c>
      <c r="G33" s="13" t="s">
        <v>124</v>
      </c>
      <c r="H33" s="13" t="s">
        <v>373</v>
      </c>
      <c r="I33" s="1">
        <v>4076316</v>
      </c>
      <c r="J33" s="1">
        <v>-7398109</v>
      </c>
      <c r="K33" t="s">
        <v>5</v>
      </c>
      <c r="L33" s="20">
        <v>1500</v>
      </c>
      <c r="M33" s="4">
        <v>1</v>
      </c>
      <c r="N33" s="4">
        <v>0</v>
      </c>
      <c r="O33" s="2">
        <v>42352</v>
      </c>
      <c r="P33" s="3">
        <v>0.06</v>
      </c>
      <c r="Q33" s="4">
        <v>3</v>
      </c>
      <c r="R33" s="3">
        <v>6</v>
      </c>
      <c r="S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" t="str">
        <f>IF(AIRBNB[[#This Row],[RUIDO(dB)]]&lt;=4,"Silencioso",IF(AIRBNB[[#This Row],[RUIDO(dB)]]&lt;=5.5,"Poco Ruidoso","Ruidoso"))</f>
        <v>Ruidoso</v>
      </c>
      <c r="U33" t="str">
        <f>IF(AND(AIRBNB[[#This Row],[PRECIO]]&lt;50,AIRBNB[[#This Row],[MIN_NOCHES]]&gt;3),"Dentro del presupuesto","No considerar")</f>
        <v>No considerar</v>
      </c>
      <c r="V33" t="str">
        <f>VLOOKUP(AIRBNB[[#This Row],[HOST_ID]],Super_host[],5,FALSE)</f>
        <v>Host</v>
      </c>
    </row>
    <row r="34" spans="1:22">
      <c r="A34" s="4">
        <v>6702693</v>
      </c>
      <c r="B34" t="s">
        <v>7860</v>
      </c>
      <c r="C34" s="4">
        <v>8730</v>
      </c>
      <c r="D34" t="s">
        <v>4418</v>
      </c>
      <c r="E34" t="s">
        <v>7861</v>
      </c>
      <c r="F34" s="4">
        <v>10003</v>
      </c>
      <c r="G34" s="13" t="s">
        <v>124</v>
      </c>
      <c r="H34" s="13" t="s">
        <v>186</v>
      </c>
      <c r="I34" s="1">
        <v>4073692</v>
      </c>
      <c r="J34" s="1">
        <v>-7399219</v>
      </c>
      <c r="K34" t="s">
        <v>5</v>
      </c>
      <c r="L34" s="20">
        <v>1495</v>
      </c>
      <c r="M34" s="4">
        <v>1</v>
      </c>
      <c r="N34" s="4">
        <v>11</v>
      </c>
      <c r="O34" s="2">
        <v>42690</v>
      </c>
      <c r="P34" s="3">
        <v>0.22</v>
      </c>
      <c r="Q34" s="4">
        <v>3</v>
      </c>
      <c r="R34" s="3">
        <v>6</v>
      </c>
      <c r="S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" t="str">
        <f>IF(AIRBNB[[#This Row],[RUIDO(dB)]]&lt;=4,"Silencioso",IF(AIRBNB[[#This Row],[RUIDO(dB)]]&lt;=5.5,"Poco Ruidoso","Ruidoso"))</f>
        <v>Ruidoso</v>
      </c>
      <c r="U34" t="str">
        <f>IF(AND(AIRBNB[[#This Row],[PRECIO]]&lt;50,AIRBNB[[#This Row],[MIN_NOCHES]]&gt;3),"Dentro del presupuesto","No considerar")</f>
        <v>No considerar</v>
      </c>
      <c r="V34" t="str">
        <f>VLOOKUP(AIRBNB[[#This Row],[HOST_ID]],Super_host[],5,FALSE)</f>
        <v>Host</v>
      </c>
    </row>
    <row r="35" spans="1:22">
      <c r="A35" s="4">
        <v>5257388</v>
      </c>
      <c r="B35" t="s">
        <v>7864</v>
      </c>
      <c r="C35" s="4">
        <v>27212322</v>
      </c>
      <c r="D35" t="s">
        <v>7865</v>
      </c>
      <c r="E35" t="s">
        <v>7866</v>
      </c>
      <c r="F35" s="4">
        <v>10018</v>
      </c>
      <c r="G35" s="13" t="s">
        <v>124</v>
      </c>
      <c r="H35" s="13" t="s">
        <v>249</v>
      </c>
      <c r="I35" s="1">
        <v>4075563</v>
      </c>
      <c r="J35" s="1">
        <v>-7399424</v>
      </c>
      <c r="K35" t="s">
        <v>40</v>
      </c>
      <c r="L35" s="20">
        <v>1450</v>
      </c>
      <c r="M35" s="4">
        <v>1</v>
      </c>
      <c r="N35" s="4">
        <v>0</v>
      </c>
      <c r="O35" s="2">
        <v>42288</v>
      </c>
      <c r="P35" s="3">
        <v>0.14000000000000001</v>
      </c>
      <c r="Q35" s="4">
        <v>3</v>
      </c>
      <c r="R35" s="3">
        <v>6</v>
      </c>
      <c r="S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" t="str">
        <f>IF(AIRBNB[[#This Row],[RUIDO(dB)]]&lt;=4,"Silencioso",IF(AIRBNB[[#This Row],[RUIDO(dB)]]&lt;=5.5,"Poco Ruidoso","Ruidoso"))</f>
        <v>Ruidoso</v>
      </c>
      <c r="U35" t="str">
        <f>IF(AND(AIRBNB[[#This Row],[PRECIO]]&lt;50,AIRBNB[[#This Row],[MIN_NOCHES]]&gt;3),"Dentro del presupuesto","No considerar")</f>
        <v>No considerar</v>
      </c>
      <c r="V35" t="str">
        <f>VLOOKUP(AIRBNB[[#This Row],[HOST_ID]],Super_host[],5,FALSE)</f>
        <v>Host</v>
      </c>
    </row>
    <row r="36" spans="1:22">
      <c r="A36" s="4">
        <v>1056256</v>
      </c>
      <c r="B36" t="s">
        <v>16348</v>
      </c>
      <c r="C36" s="4">
        <v>462379</v>
      </c>
      <c r="D36" t="s">
        <v>14248</v>
      </c>
      <c r="E36" t="s">
        <v>16349</v>
      </c>
      <c r="F36" s="4">
        <v>11231</v>
      </c>
      <c r="G36" s="13" t="s">
        <v>4662</v>
      </c>
      <c r="H36" s="13" t="s">
        <v>9237</v>
      </c>
      <c r="I36" s="1">
        <v>4067881</v>
      </c>
      <c r="J36" s="1">
        <v>-7399379</v>
      </c>
      <c r="K36" t="s">
        <v>5</v>
      </c>
      <c r="L36" s="20">
        <v>1395</v>
      </c>
      <c r="M36" s="4">
        <v>1</v>
      </c>
      <c r="N36" s="4">
        <v>55</v>
      </c>
      <c r="O36" s="2">
        <v>43618</v>
      </c>
      <c r="P36" s="3">
        <v>0.73</v>
      </c>
      <c r="Q36" s="4">
        <v>2</v>
      </c>
      <c r="R36" s="3">
        <v>7.3</v>
      </c>
      <c r="S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" t="str">
        <f>IF(AIRBNB[[#This Row],[RUIDO(dB)]]&lt;=4,"Silencioso",IF(AIRBNB[[#This Row],[RUIDO(dB)]]&lt;=5.5,"Poco Ruidoso","Ruidoso"))</f>
        <v>Ruidoso</v>
      </c>
      <c r="U36" t="str">
        <f>IF(AND(AIRBNB[[#This Row],[PRECIO]]&lt;50,AIRBNB[[#This Row],[MIN_NOCHES]]&gt;3),"Dentro del presupuesto","No considerar")</f>
        <v>No considerar</v>
      </c>
      <c r="V36" t="str">
        <f>VLOOKUP(AIRBNB[[#This Row],[HOST_ID]],Super_host[],5,FALSE)</f>
        <v>Host</v>
      </c>
    </row>
    <row r="37" spans="1:22">
      <c r="A37" s="4">
        <v>468613</v>
      </c>
      <c r="B37" t="s">
        <v>7858</v>
      </c>
      <c r="C37" s="4">
        <v>2325861</v>
      </c>
      <c r="D37" t="s">
        <v>1045</v>
      </c>
      <c r="E37" t="s">
        <v>7859</v>
      </c>
      <c r="F37" s="4">
        <v>10002</v>
      </c>
      <c r="G37" s="13" t="s">
        <v>124</v>
      </c>
      <c r="H37" s="13" t="s">
        <v>137</v>
      </c>
      <c r="I37" s="1">
        <v>4072152</v>
      </c>
      <c r="J37" s="1">
        <v>-7399279</v>
      </c>
      <c r="K37" t="s">
        <v>40</v>
      </c>
      <c r="L37" s="20">
        <v>1300</v>
      </c>
      <c r="M37" s="4">
        <v>1</v>
      </c>
      <c r="N37" s="4">
        <v>0</v>
      </c>
      <c r="O37" s="2">
        <v>42203</v>
      </c>
      <c r="P37" s="3">
        <v>3.02</v>
      </c>
      <c r="Q37" s="4">
        <v>3</v>
      </c>
      <c r="R37" s="3">
        <v>5.9</v>
      </c>
      <c r="S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" t="str">
        <f>IF(AIRBNB[[#This Row],[RUIDO(dB)]]&lt;=4,"Silencioso",IF(AIRBNB[[#This Row],[RUIDO(dB)]]&lt;=5.5,"Poco Ruidoso","Ruidoso"))</f>
        <v>Ruidoso</v>
      </c>
      <c r="U37" t="str">
        <f>IF(AND(AIRBNB[[#This Row],[PRECIO]]&lt;50,AIRBNB[[#This Row],[MIN_NOCHES]]&gt;3),"Dentro del presupuesto","No considerar")</f>
        <v>No considerar</v>
      </c>
      <c r="V37" t="str">
        <f>VLOOKUP(AIRBNB[[#This Row],[HOST_ID]],Super_host[],5,FALSE)</f>
        <v>Host</v>
      </c>
    </row>
    <row r="38" spans="1:22">
      <c r="A38" s="4">
        <v>2260274</v>
      </c>
      <c r="B38" t="s">
        <v>7853</v>
      </c>
      <c r="C38" s="4">
        <v>11542120</v>
      </c>
      <c r="D38" t="s">
        <v>7854</v>
      </c>
      <c r="E38" t="s">
        <v>7855</v>
      </c>
      <c r="F38" s="4">
        <v>10011</v>
      </c>
      <c r="G38" s="13" t="s">
        <v>124</v>
      </c>
      <c r="H38" s="13" t="s">
        <v>144</v>
      </c>
      <c r="I38" s="1">
        <v>4073532</v>
      </c>
      <c r="J38" s="1">
        <v>-7399473</v>
      </c>
      <c r="K38" t="s">
        <v>40</v>
      </c>
      <c r="L38" s="20">
        <v>1250</v>
      </c>
      <c r="M38" s="4">
        <v>1</v>
      </c>
      <c r="N38" s="4">
        <v>0</v>
      </c>
      <c r="O38" s="2">
        <v>42288</v>
      </c>
      <c r="P38" s="3">
        <v>0.13</v>
      </c>
      <c r="Q38" s="4">
        <v>3</v>
      </c>
      <c r="R38" s="3">
        <v>5.9</v>
      </c>
      <c r="S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" t="str">
        <f>IF(AIRBNB[[#This Row],[RUIDO(dB)]]&lt;=4,"Silencioso",IF(AIRBNB[[#This Row],[RUIDO(dB)]]&lt;=5.5,"Poco Ruidoso","Ruidoso"))</f>
        <v>Ruidoso</v>
      </c>
      <c r="U38" t="str">
        <f>IF(AND(AIRBNB[[#This Row],[PRECIO]]&lt;50,AIRBNB[[#This Row],[MIN_NOCHES]]&gt;3),"Dentro del presupuesto","No considerar")</f>
        <v>No considerar</v>
      </c>
      <c r="V38" t="str">
        <f>VLOOKUP(AIRBNB[[#This Row],[HOST_ID]],Super_host[],5,FALSE)</f>
        <v>Host</v>
      </c>
    </row>
    <row r="39" spans="1:22">
      <c r="A39" s="4">
        <v>6000898</v>
      </c>
      <c r="B39" t="s">
        <v>7852</v>
      </c>
      <c r="C39" s="4">
        <v>23708009</v>
      </c>
      <c r="D39" t="s">
        <v>677</v>
      </c>
      <c r="E39" t="s">
        <v>3344</v>
      </c>
      <c r="F39" s="4">
        <v>10128</v>
      </c>
      <c r="G39" s="13" t="s">
        <v>124</v>
      </c>
      <c r="H39" s="13" t="s">
        <v>129</v>
      </c>
      <c r="I39" s="1">
        <v>4078155</v>
      </c>
      <c r="J39" s="1">
        <v>-7395175</v>
      </c>
      <c r="K39" t="s">
        <v>5</v>
      </c>
      <c r="L39" s="20">
        <v>1200</v>
      </c>
      <c r="M39" s="4">
        <v>5</v>
      </c>
      <c r="N39" s="4">
        <v>43</v>
      </c>
      <c r="O39" s="2">
        <v>43608</v>
      </c>
      <c r="P39" s="3">
        <v>0.9</v>
      </c>
      <c r="Q39" s="4">
        <v>3</v>
      </c>
      <c r="R39" s="3">
        <v>5.9</v>
      </c>
      <c r="S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" t="str">
        <f>IF(AIRBNB[[#This Row],[RUIDO(dB)]]&lt;=4,"Silencioso",IF(AIRBNB[[#This Row],[RUIDO(dB)]]&lt;=5.5,"Poco Ruidoso","Ruidoso"))</f>
        <v>Ruidoso</v>
      </c>
      <c r="U39" t="str">
        <f>IF(AND(AIRBNB[[#This Row],[PRECIO]]&lt;50,AIRBNB[[#This Row],[MIN_NOCHES]]&gt;3),"Dentro del presupuesto","No considerar")</f>
        <v>No considerar</v>
      </c>
      <c r="V39" t="str">
        <f>VLOOKUP(AIRBNB[[#This Row],[HOST_ID]],Super_host[],5,FALSE)</f>
        <v>Host</v>
      </c>
    </row>
    <row r="40" spans="1:22">
      <c r="A40" s="4">
        <v>1655880</v>
      </c>
      <c r="B40" t="s">
        <v>7856</v>
      </c>
      <c r="C40" s="4">
        <v>8778889</v>
      </c>
      <c r="D40" t="s">
        <v>1643</v>
      </c>
      <c r="E40" t="s">
        <v>7857</v>
      </c>
      <c r="F40" s="4">
        <v>10010</v>
      </c>
      <c r="G40" s="13" t="s">
        <v>124</v>
      </c>
      <c r="H40" s="13" t="s">
        <v>452</v>
      </c>
      <c r="I40" s="1">
        <v>4074096</v>
      </c>
      <c r="J40" s="1">
        <v>-739927</v>
      </c>
      <c r="K40" t="s">
        <v>5</v>
      </c>
      <c r="L40" s="20">
        <v>1200</v>
      </c>
      <c r="M40" s="4">
        <v>1</v>
      </c>
      <c r="N40" s="4">
        <v>0</v>
      </c>
      <c r="O40" s="2">
        <v>43632</v>
      </c>
      <c r="P40" s="3">
        <v>0.1</v>
      </c>
      <c r="Q40" s="4">
        <v>3</v>
      </c>
      <c r="R40" s="3">
        <v>5.9</v>
      </c>
      <c r="S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" t="str">
        <f>IF(AIRBNB[[#This Row],[RUIDO(dB)]]&lt;=4,"Silencioso",IF(AIRBNB[[#This Row],[RUIDO(dB)]]&lt;=5.5,"Poco Ruidoso","Ruidoso"))</f>
        <v>Ruidoso</v>
      </c>
      <c r="U40" t="str">
        <f>IF(AND(AIRBNB[[#This Row],[PRECIO]]&lt;50,AIRBNB[[#This Row],[MIN_NOCHES]]&gt;3),"Dentro del presupuesto","No considerar")</f>
        <v>No considerar</v>
      </c>
      <c r="V40" t="str">
        <f>VLOOKUP(AIRBNB[[#This Row],[HOST_ID]],Super_host[],5,FALSE)</f>
        <v>Host</v>
      </c>
    </row>
    <row r="41" spans="1:22">
      <c r="A41" s="4">
        <v>2231814</v>
      </c>
      <c r="B41" t="s">
        <v>16343</v>
      </c>
      <c r="C41" s="4">
        <v>112879</v>
      </c>
      <c r="D41" t="s">
        <v>5664</v>
      </c>
      <c r="E41" t="s">
        <v>16344</v>
      </c>
      <c r="F41" s="4">
        <v>11206</v>
      </c>
      <c r="G41" s="13" t="s">
        <v>4662</v>
      </c>
      <c r="H41" s="13" t="s">
        <v>9218</v>
      </c>
      <c r="I41" s="1">
        <v>4070949</v>
      </c>
      <c r="J41" s="1">
        <v>-7394221</v>
      </c>
      <c r="K41" t="s">
        <v>5</v>
      </c>
      <c r="L41" s="20">
        <v>1200</v>
      </c>
      <c r="M41" s="4">
        <v>1</v>
      </c>
      <c r="N41" s="4">
        <v>0</v>
      </c>
      <c r="O41" s="2">
        <v>42230</v>
      </c>
      <c r="P41" s="3">
        <v>0.49</v>
      </c>
      <c r="Q41" s="4">
        <v>2</v>
      </c>
      <c r="R41" s="3">
        <v>7.2</v>
      </c>
      <c r="S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" t="str">
        <f>IF(AIRBNB[[#This Row],[RUIDO(dB)]]&lt;=4,"Silencioso",IF(AIRBNB[[#This Row],[RUIDO(dB)]]&lt;=5.5,"Poco Ruidoso","Ruidoso"))</f>
        <v>Ruidoso</v>
      </c>
      <c r="U41" t="str">
        <f>IF(AND(AIRBNB[[#This Row],[PRECIO]]&lt;50,AIRBNB[[#This Row],[MIN_NOCHES]]&gt;3),"Dentro del presupuesto","No considerar")</f>
        <v>No considerar</v>
      </c>
      <c r="V41" t="str">
        <f>VLOOKUP(AIRBNB[[#This Row],[HOST_ID]],Super_host[],5,FALSE)</f>
        <v>Host</v>
      </c>
    </row>
    <row r="42" spans="1:22">
      <c r="A42" s="4">
        <v>1515692</v>
      </c>
      <c r="B42" t="s">
        <v>7849</v>
      </c>
      <c r="C42" s="4">
        <v>4358024</v>
      </c>
      <c r="D42" t="s">
        <v>63</v>
      </c>
      <c r="E42" t="s">
        <v>143</v>
      </c>
      <c r="F42" s="4">
        <v>10012</v>
      </c>
      <c r="G42" s="13" t="s">
        <v>124</v>
      </c>
      <c r="H42" s="13" t="s">
        <v>144</v>
      </c>
      <c r="I42" s="1">
        <v>4073051</v>
      </c>
      <c r="J42" s="1">
        <v>-7399518</v>
      </c>
      <c r="K42" t="s">
        <v>5</v>
      </c>
      <c r="L42" s="20">
        <v>1100</v>
      </c>
      <c r="M42" s="4">
        <v>2</v>
      </c>
      <c r="N42" s="4">
        <v>17</v>
      </c>
      <c r="O42" s="2">
        <v>43393</v>
      </c>
      <c r="P42" s="3">
        <v>0.25</v>
      </c>
      <c r="Q42" s="4">
        <v>3</v>
      </c>
      <c r="R42" s="3">
        <v>5.9</v>
      </c>
      <c r="S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" t="str">
        <f>IF(AIRBNB[[#This Row],[RUIDO(dB)]]&lt;=4,"Silencioso",IF(AIRBNB[[#This Row],[RUIDO(dB)]]&lt;=5.5,"Poco Ruidoso","Ruidoso"))</f>
        <v>Ruidoso</v>
      </c>
      <c r="U42" t="str">
        <f>IF(AND(AIRBNB[[#This Row],[PRECIO]]&lt;50,AIRBNB[[#This Row],[MIN_NOCHES]]&gt;3),"Dentro del presupuesto","No considerar")</f>
        <v>No considerar</v>
      </c>
      <c r="V42" t="str">
        <f>VLOOKUP(AIRBNB[[#This Row],[HOST_ID]],Super_host[],5,FALSE)</f>
        <v>Host</v>
      </c>
    </row>
    <row r="43" spans="1:22">
      <c r="A43" s="4">
        <v>5015281</v>
      </c>
      <c r="B43" t="s">
        <v>7799</v>
      </c>
      <c r="C43" s="4">
        <v>25870353</v>
      </c>
      <c r="D43" t="s">
        <v>7800</v>
      </c>
      <c r="E43" t="s">
        <v>6316</v>
      </c>
      <c r="F43" s="4">
        <v>10003</v>
      </c>
      <c r="G43" s="13" t="s">
        <v>124</v>
      </c>
      <c r="H43" s="13" t="s">
        <v>281</v>
      </c>
      <c r="I43" s="1">
        <v>4073661</v>
      </c>
      <c r="J43" s="1">
        <v>-7398706</v>
      </c>
      <c r="K43" t="s">
        <v>5</v>
      </c>
      <c r="L43" s="20">
        <v>1000</v>
      </c>
      <c r="M43" s="4">
        <v>7</v>
      </c>
      <c r="N43" s="4">
        <v>0</v>
      </c>
      <c r="O43" s="2">
        <v>42655</v>
      </c>
      <c r="P43" s="3">
        <v>0.24</v>
      </c>
      <c r="Q43" s="4">
        <v>2</v>
      </c>
      <c r="R43" s="3">
        <v>5.8</v>
      </c>
      <c r="S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" t="str">
        <f>IF(AIRBNB[[#This Row],[RUIDO(dB)]]&lt;=4,"Silencioso",IF(AIRBNB[[#This Row],[RUIDO(dB)]]&lt;=5.5,"Poco Ruidoso","Ruidoso"))</f>
        <v>Ruidoso</v>
      </c>
      <c r="U43" t="str">
        <f>IF(AND(AIRBNB[[#This Row],[PRECIO]]&lt;50,AIRBNB[[#This Row],[MIN_NOCHES]]&gt;3),"Dentro del presupuesto","No considerar")</f>
        <v>No considerar</v>
      </c>
      <c r="V43" t="str">
        <f>VLOOKUP(AIRBNB[[#This Row],[HOST_ID]],Super_host[],5,FALSE)</f>
        <v>Host</v>
      </c>
    </row>
    <row r="44" spans="1:22">
      <c r="A44" s="4">
        <v>4623622</v>
      </c>
      <c r="B44" t="s">
        <v>0</v>
      </c>
      <c r="C44" s="4">
        <v>22506665</v>
      </c>
      <c r="D44" t="s">
        <v>1</v>
      </c>
      <c r="E44" t="s">
        <v>2</v>
      </c>
      <c r="F44" s="4">
        <v>10301</v>
      </c>
      <c r="G44" s="13" t="s">
        <v>3</v>
      </c>
      <c r="H44" s="13" t="s">
        <v>4</v>
      </c>
      <c r="I44" s="1">
        <v>4064571</v>
      </c>
      <c r="J44" s="1">
        <v>-7407835</v>
      </c>
      <c r="K44" t="s">
        <v>5</v>
      </c>
      <c r="L44" s="20">
        <v>1000</v>
      </c>
      <c r="M44" s="4">
        <v>1</v>
      </c>
      <c r="N44" s="4">
        <v>0</v>
      </c>
      <c r="O44" s="2">
        <v>42352</v>
      </c>
      <c r="P44" s="3">
        <v>0.45</v>
      </c>
      <c r="Q44" s="4">
        <v>1</v>
      </c>
      <c r="R44" s="3">
        <v>4.6900000000000004</v>
      </c>
      <c r="S44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4" t="str">
        <f>IF(AIRBNB[[#This Row],[RUIDO(dB)]]&lt;=4,"Silencioso",IF(AIRBNB[[#This Row],[RUIDO(dB)]]&lt;=5.5,"Poco Ruidoso","Ruidoso"))</f>
        <v>Poco Ruidoso</v>
      </c>
      <c r="U44" t="str">
        <f>IF(AND(AIRBNB[[#This Row],[PRECIO]]&lt;50,AIRBNB[[#This Row],[MIN_NOCHES]]&gt;3),"Dentro del presupuesto","No considerar")</f>
        <v>No considerar</v>
      </c>
      <c r="V44" t="str">
        <f>VLOOKUP(AIRBNB[[#This Row],[HOST_ID]],Super_host[],5,FALSE)</f>
        <v>Host</v>
      </c>
    </row>
    <row r="45" spans="1:22">
      <c r="A45" s="4">
        <v>4720719</v>
      </c>
      <c r="B45" t="s">
        <v>7794</v>
      </c>
      <c r="C45" s="4">
        <v>19924780</v>
      </c>
      <c r="D45" t="s">
        <v>7795</v>
      </c>
      <c r="E45" t="s">
        <v>7796</v>
      </c>
      <c r="F45" s="4">
        <v>10001</v>
      </c>
      <c r="G45" s="13" t="s">
        <v>124</v>
      </c>
      <c r="H45" s="13" t="s">
        <v>186</v>
      </c>
      <c r="I45" s="1">
        <v>4074968</v>
      </c>
      <c r="J45" s="1">
        <v>-7399381</v>
      </c>
      <c r="K45" t="s">
        <v>5</v>
      </c>
      <c r="L45" s="20">
        <v>1000</v>
      </c>
      <c r="M45" s="4">
        <v>2</v>
      </c>
      <c r="N45" s="4">
        <v>95</v>
      </c>
      <c r="O45" s="2">
        <v>43464</v>
      </c>
      <c r="P45" s="3">
        <v>1.7</v>
      </c>
      <c r="Q45" s="4">
        <v>2</v>
      </c>
      <c r="R45" s="3">
        <v>5.8</v>
      </c>
      <c r="S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" t="str">
        <f>IF(AIRBNB[[#This Row],[RUIDO(dB)]]&lt;=4,"Silencioso",IF(AIRBNB[[#This Row],[RUIDO(dB)]]&lt;=5.5,"Poco Ruidoso","Ruidoso"))</f>
        <v>Ruidoso</v>
      </c>
      <c r="U45" t="str">
        <f>IF(AND(AIRBNB[[#This Row],[PRECIO]]&lt;50,AIRBNB[[#This Row],[MIN_NOCHES]]&gt;3),"Dentro del presupuesto","No considerar")</f>
        <v>No considerar</v>
      </c>
      <c r="V45" t="str">
        <f>VLOOKUP(AIRBNB[[#This Row],[HOST_ID]],Super_host[],5,FALSE)</f>
        <v>Host</v>
      </c>
    </row>
    <row r="46" spans="1:22">
      <c r="A46" s="4">
        <v>2297192</v>
      </c>
      <c r="B46" t="s">
        <v>7801</v>
      </c>
      <c r="C46" s="4">
        <v>11732741</v>
      </c>
      <c r="D46" t="s">
        <v>7802</v>
      </c>
      <c r="E46" t="s">
        <v>7803</v>
      </c>
      <c r="F46" s="4">
        <v>10038</v>
      </c>
      <c r="G46" s="13" t="s">
        <v>124</v>
      </c>
      <c r="H46" s="13" t="s">
        <v>528</v>
      </c>
      <c r="I46" s="1">
        <v>4070825</v>
      </c>
      <c r="J46" s="1">
        <v>-7400495</v>
      </c>
      <c r="K46" t="s">
        <v>5</v>
      </c>
      <c r="L46" s="20">
        <v>1000</v>
      </c>
      <c r="M46" s="4">
        <v>1</v>
      </c>
      <c r="N46" s="4">
        <v>0</v>
      </c>
      <c r="O46" s="2">
        <v>43470</v>
      </c>
      <c r="P46" s="3">
        <v>0.11</v>
      </c>
      <c r="Q46" s="4">
        <v>2</v>
      </c>
      <c r="R46" s="3">
        <v>5.8</v>
      </c>
      <c r="S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" t="str">
        <f>IF(AIRBNB[[#This Row],[RUIDO(dB)]]&lt;=4,"Silencioso",IF(AIRBNB[[#This Row],[RUIDO(dB)]]&lt;=5.5,"Poco Ruidoso","Ruidoso"))</f>
        <v>Ruidoso</v>
      </c>
      <c r="U46" t="str">
        <f>IF(AND(AIRBNB[[#This Row],[PRECIO]]&lt;50,AIRBNB[[#This Row],[MIN_NOCHES]]&gt;3),"Dentro del presupuesto","No considerar")</f>
        <v>No considerar</v>
      </c>
      <c r="V46" t="str">
        <f>VLOOKUP(AIRBNB[[#This Row],[HOST_ID]],Super_host[],5,FALSE)</f>
        <v>Host</v>
      </c>
    </row>
    <row r="47" spans="1:22">
      <c r="A47" s="4">
        <v>2248580</v>
      </c>
      <c r="B47" t="s">
        <v>7808</v>
      </c>
      <c r="C47" s="4">
        <v>11483903</v>
      </c>
      <c r="D47" t="s">
        <v>2214</v>
      </c>
      <c r="E47" t="s">
        <v>7809</v>
      </c>
      <c r="F47" s="4">
        <v>10011</v>
      </c>
      <c r="G47" s="13" t="s">
        <v>124</v>
      </c>
      <c r="H47" s="13" t="s">
        <v>144</v>
      </c>
      <c r="I47" s="1">
        <v>4073411</v>
      </c>
      <c r="J47" s="1">
        <v>-7399723</v>
      </c>
      <c r="K47" t="s">
        <v>5</v>
      </c>
      <c r="L47" s="20">
        <v>1000</v>
      </c>
      <c r="M47" s="4">
        <v>1</v>
      </c>
      <c r="N47" s="4">
        <v>0</v>
      </c>
      <c r="O47" s="2">
        <v>42211</v>
      </c>
      <c r="P47" s="3">
        <v>0.06</v>
      </c>
      <c r="Q47" s="4">
        <v>2</v>
      </c>
      <c r="R47" s="3">
        <v>5.8</v>
      </c>
      <c r="S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" t="str">
        <f>IF(AIRBNB[[#This Row],[RUIDO(dB)]]&lt;=4,"Silencioso",IF(AIRBNB[[#This Row],[RUIDO(dB)]]&lt;=5.5,"Poco Ruidoso","Ruidoso"))</f>
        <v>Ruidoso</v>
      </c>
      <c r="U47" t="str">
        <f>IF(AND(AIRBNB[[#This Row],[PRECIO]]&lt;50,AIRBNB[[#This Row],[MIN_NOCHES]]&gt;3),"Dentro del presupuesto","No considerar")</f>
        <v>No considerar</v>
      </c>
      <c r="V47" t="str">
        <f>VLOOKUP(AIRBNB[[#This Row],[HOST_ID]],Super_host[],5,FALSE)</f>
        <v>Host</v>
      </c>
    </row>
    <row r="48" spans="1:22">
      <c r="A48" s="4">
        <v>2230982</v>
      </c>
      <c r="B48" t="s">
        <v>7810</v>
      </c>
      <c r="C48" s="4">
        <v>11385753</v>
      </c>
      <c r="D48" t="s">
        <v>4186</v>
      </c>
      <c r="E48" t="s">
        <v>7811</v>
      </c>
      <c r="F48" s="4">
        <v>10005</v>
      </c>
      <c r="G48" s="13" t="s">
        <v>124</v>
      </c>
      <c r="H48" s="13" t="s">
        <v>528</v>
      </c>
      <c r="I48" s="1">
        <v>4070511</v>
      </c>
      <c r="J48" s="1">
        <v>-7400943</v>
      </c>
      <c r="K48" t="s">
        <v>268</v>
      </c>
      <c r="L48" s="20">
        <v>1000</v>
      </c>
      <c r="M48" s="4">
        <v>1</v>
      </c>
      <c r="N48" s="4">
        <v>0</v>
      </c>
      <c r="O48" s="2">
        <v>43649</v>
      </c>
      <c r="P48" s="3">
        <v>7.0000000000000007E-2</v>
      </c>
      <c r="Q48" s="4">
        <v>2</v>
      </c>
      <c r="R48" s="3">
        <v>5.8</v>
      </c>
      <c r="S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" t="str">
        <f>IF(AIRBNB[[#This Row],[RUIDO(dB)]]&lt;=4,"Silencioso",IF(AIRBNB[[#This Row],[RUIDO(dB)]]&lt;=5.5,"Poco Ruidoso","Ruidoso"))</f>
        <v>Ruidoso</v>
      </c>
      <c r="U48" t="str">
        <f>IF(AND(AIRBNB[[#This Row],[PRECIO]]&lt;50,AIRBNB[[#This Row],[MIN_NOCHES]]&gt;3),"Dentro del presupuesto","No considerar")</f>
        <v>No considerar</v>
      </c>
      <c r="V48" t="str">
        <f>VLOOKUP(AIRBNB[[#This Row],[HOST_ID]],Super_host[],5,FALSE)</f>
        <v>Host</v>
      </c>
    </row>
    <row r="49" spans="1:22">
      <c r="A49" s="4">
        <v>2222428</v>
      </c>
      <c r="B49" t="s">
        <v>7814</v>
      </c>
      <c r="C49" s="4">
        <v>11339193</v>
      </c>
      <c r="D49" t="s">
        <v>909</v>
      </c>
      <c r="E49" t="s">
        <v>7815</v>
      </c>
      <c r="F49" s="4">
        <v>10016</v>
      </c>
      <c r="G49" s="13" t="s">
        <v>124</v>
      </c>
      <c r="H49" s="13" t="s">
        <v>373</v>
      </c>
      <c r="I49" s="1">
        <v>4074364</v>
      </c>
      <c r="J49" s="1">
        <v>-7398303</v>
      </c>
      <c r="K49" t="s">
        <v>5</v>
      </c>
      <c r="L49" s="20">
        <v>1000</v>
      </c>
      <c r="M49" s="4">
        <v>3</v>
      </c>
      <c r="N49" s="4">
        <v>0</v>
      </c>
      <c r="O49" s="2">
        <v>43648</v>
      </c>
      <c r="P49" s="3">
        <v>0.06</v>
      </c>
      <c r="Q49" s="4">
        <v>2</v>
      </c>
      <c r="R49" s="3">
        <v>5.8</v>
      </c>
      <c r="S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" t="str">
        <f>IF(AIRBNB[[#This Row],[RUIDO(dB)]]&lt;=4,"Silencioso",IF(AIRBNB[[#This Row],[RUIDO(dB)]]&lt;=5.5,"Poco Ruidoso","Ruidoso"))</f>
        <v>Ruidoso</v>
      </c>
      <c r="U49" t="str">
        <f>IF(AND(AIRBNB[[#This Row],[PRECIO]]&lt;50,AIRBNB[[#This Row],[MIN_NOCHES]]&gt;3),"Dentro del presupuesto","No considerar")</f>
        <v>No considerar</v>
      </c>
      <c r="V49" t="str">
        <f>VLOOKUP(AIRBNB[[#This Row],[HOST_ID]],Super_host[],5,FALSE)</f>
        <v>Host</v>
      </c>
    </row>
    <row r="50" spans="1:22">
      <c r="A50" s="4">
        <v>1171581</v>
      </c>
      <c r="B50" t="s">
        <v>7841</v>
      </c>
      <c r="C50" s="4">
        <v>6414296</v>
      </c>
      <c r="D50" t="s">
        <v>7842</v>
      </c>
      <c r="E50" t="s">
        <v>7843</v>
      </c>
      <c r="F50" s="4">
        <v>10036</v>
      </c>
      <c r="G50" s="13" t="s">
        <v>124</v>
      </c>
      <c r="H50" s="13" t="s">
        <v>249</v>
      </c>
      <c r="I50" s="1">
        <v>407593</v>
      </c>
      <c r="J50" s="1">
        <v>-7399143</v>
      </c>
      <c r="K50" t="s">
        <v>5</v>
      </c>
      <c r="L50" s="20">
        <v>1000</v>
      </c>
      <c r="M50" s="4">
        <v>1</v>
      </c>
      <c r="N50" s="4">
        <v>0</v>
      </c>
      <c r="O50" s="2">
        <v>42400</v>
      </c>
      <c r="P50" s="3">
        <v>0.13</v>
      </c>
      <c r="Q50" s="4">
        <v>2</v>
      </c>
      <c r="R50" s="3">
        <v>5.8</v>
      </c>
      <c r="S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" t="str">
        <f>IF(AIRBNB[[#This Row],[RUIDO(dB)]]&lt;=4,"Silencioso",IF(AIRBNB[[#This Row],[RUIDO(dB)]]&lt;=5.5,"Poco Ruidoso","Ruidoso"))</f>
        <v>Ruidoso</v>
      </c>
      <c r="U50" t="str">
        <f>IF(AND(AIRBNB[[#This Row],[PRECIO]]&lt;50,AIRBNB[[#This Row],[MIN_NOCHES]]&gt;3),"Dentro del presupuesto","No considerar")</f>
        <v>No considerar</v>
      </c>
      <c r="V50" t="str">
        <f>VLOOKUP(AIRBNB[[#This Row],[HOST_ID]],Super_host[],5,FALSE)</f>
        <v>Host</v>
      </c>
    </row>
    <row r="51" spans="1:22">
      <c r="A51" s="4">
        <v>3337808</v>
      </c>
      <c r="B51" t="s">
        <v>16338</v>
      </c>
      <c r="C51" s="4">
        <v>3655542</v>
      </c>
      <c r="D51" t="s">
        <v>772</v>
      </c>
      <c r="E51" t="s">
        <v>16339</v>
      </c>
      <c r="F51" s="4">
        <v>11217</v>
      </c>
      <c r="G51" s="13" t="s">
        <v>4662</v>
      </c>
      <c r="H51" s="13" t="s">
        <v>9576</v>
      </c>
      <c r="I51" s="1">
        <v>4068732</v>
      </c>
      <c r="J51" s="1">
        <v>-7398254</v>
      </c>
      <c r="K51" t="s">
        <v>5</v>
      </c>
      <c r="L51" s="20">
        <v>1000</v>
      </c>
      <c r="M51" s="4">
        <v>4</v>
      </c>
      <c r="N51" s="4">
        <v>0</v>
      </c>
      <c r="O51" s="2">
        <v>42240</v>
      </c>
      <c r="P51" s="3">
        <v>0.17</v>
      </c>
      <c r="Q51" s="4">
        <v>1</v>
      </c>
      <c r="R51" s="3">
        <v>7.1</v>
      </c>
      <c r="S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" t="str">
        <f>IF(AIRBNB[[#This Row],[RUIDO(dB)]]&lt;=4,"Silencioso",IF(AIRBNB[[#This Row],[RUIDO(dB)]]&lt;=5.5,"Poco Ruidoso","Ruidoso"))</f>
        <v>Ruidoso</v>
      </c>
      <c r="U51" t="str">
        <f>IF(AND(AIRBNB[[#This Row],[PRECIO]]&lt;50,AIRBNB[[#This Row],[MIN_NOCHES]]&gt;3),"Dentro del presupuesto","No considerar")</f>
        <v>No considerar</v>
      </c>
      <c r="V51" t="str">
        <f>VLOOKUP(AIRBNB[[#This Row],[HOST_ID]],Super_host[],5,FALSE)</f>
        <v>Host</v>
      </c>
    </row>
    <row r="52" spans="1:22">
      <c r="A52" s="4">
        <v>2249928</v>
      </c>
      <c r="B52" t="s">
        <v>7844</v>
      </c>
      <c r="C52" s="4">
        <v>2675913</v>
      </c>
      <c r="D52" t="s">
        <v>2197</v>
      </c>
      <c r="E52" t="s">
        <v>1218</v>
      </c>
      <c r="F52" s="4">
        <v>10024</v>
      </c>
      <c r="G52" s="13" t="s">
        <v>124</v>
      </c>
      <c r="H52" s="13" t="s">
        <v>168</v>
      </c>
      <c r="I52" s="1">
        <v>4078574</v>
      </c>
      <c r="J52" s="1">
        <v>-739764</v>
      </c>
      <c r="K52" t="s">
        <v>5</v>
      </c>
      <c r="L52" s="20">
        <v>1000</v>
      </c>
      <c r="M52" s="4">
        <v>1</v>
      </c>
      <c r="N52" s="4">
        <v>0</v>
      </c>
      <c r="O52" s="2">
        <v>42248</v>
      </c>
      <c r="P52" s="3">
        <v>3.86</v>
      </c>
      <c r="Q52" s="4">
        <v>2</v>
      </c>
      <c r="R52" s="3">
        <v>5.8</v>
      </c>
      <c r="S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" t="str">
        <f>IF(AIRBNB[[#This Row],[RUIDO(dB)]]&lt;=4,"Silencioso",IF(AIRBNB[[#This Row],[RUIDO(dB)]]&lt;=5.5,"Poco Ruidoso","Ruidoso"))</f>
        <v>Ruidoso</v>
      </c>
      <c r="U52" t="str">
        <f>IF(AND(AIRBNB[[#This Row],[PRECIO]]&lt;50,AIRBNB[[#This Row],[MIN_NOCHES]]&gt;3),"Dentro del presupuesto","No considerar")</f>
        <v>No considerar</v>
      </c>
      <c r="V52" t="str">
        <f>VLOOKUP(AIRBNB[[#This Row],[HOST_ID]],Super_host[],5,FALSE)</f>
        <v>Host</v>
      </c>
    </row>
    <row r="53" spans="1:22">
      <c r="A53" s="4">
        <v>3928833</v>
      </c>
      <c r="B53" t="s">
        <v>16340</v>
      </c>
      <c r="C53" s="4">
        <v>1331180</v>
      </c>
      <c r="D53" t="s">
        <v>16341</v>
      </c>
      <c r="E53" t="s">
        <v>16342</v>
      </c>
      <c r="F53" s="4">
        <v>11207</v>
      </c>
      <c r="G53" s="13" t="s">
        <v>4662</v>
      </c>
      <c r="H53" s="13" t="s">
        <v>9274</v>
      </c>
      <c r="I53" s="1">
        <v>406845</v>
      </c>
      <c r="J53" s="1">
        <v>-7391193</v>
      </c>
      <c r="K53" t="s">
        <v>5</v>
      </c>
      <c r="L53" s="20">
        <v>1000</v>
      </c>
      <c r="M53" s="4">
        <v>2</v>
      </c>
      <c r="N53" s="4">
        <v>0</v>
      </c>
      <c r="O53" s="2">
        <v>42606</v>
      </c>
      <c r="P53" s="3">
        <v>0.04</v>
      </c>
      <c r="Q53" s="4">
        <v>1</v>
      </c>
      <c r="R53" s="3">
        <v>7.1</v>
      </c>
      <c r="S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" t="str">
        <f>IF(AIRBNB[[#This Row],[RUIDO(dB)]]&lt;=4,"Silencioso",IF(AIRBNB[[#This Row],[RUIDO(dB)]]&lt;=5.5,"Poco Ruidoso","Ruidoso"))</f>
        <v>Ruidoso</v>
      </c>
      <c r="U53" t="str">
        <f>IF(AND(AIRBNB[[#This Row],[PRECIO]]&lt;50,AIRBNB[[#This Row],[MIN_NOCHES]]&gt;3),"Dentro del presupuesto","No considerar")</f>
        <v>No considerar</v>
      </c>
      <c r="V53" t="str">
        <f>VLOOKUP(AIRBNB[[#This Row],[HOST_ID]],Super_host[],5,FALSE)</f>
        <v>Host</v>
      </c>
    </row>
    <row r="54" spans="1:22">
      <c r="A54" s="4">
        <v>634353</v>
      </c>
      <c r="B54" t="s">
        <v>7770</v>
      </c>
      <c r="C54" s="4">
        <v>836168</v>
      </c>
      <c r="D54" t="s">
        <v>7765</v>
      </c>
      <c r="E54" t="s">
        <v>7771</v>
      </c>
      <c r="F54" s="4">
        <v>10023</v>
      </c>
      <c r="G54" s="13" t="s">
        <v>124</v>
      </c>
      <c r="H54" s="13" t="s">
        <v>168</v>
      </c>
      <c r="I54" s="1">
        <v>4077428</v>
      </c>
      <c r="J54" s="1">
        <v>-7398594</v>
      </c>
      <c r="K54" t="s">
        <v>5</v>
      </c>
      <c r="L54" s="20">
        <v>1000</v>
      </c>
      <c r="M54" s="4">
        <v>30</v>
      </c>
      <c r="N54" s="4">
        <v>44</v>
      </c>
      <c r="O54" s="2">
        <v>42275</v>
      </c>
      <c r="P54" s="3">
        <v>0.53</v>
      </c>
      <c r="Q54" s="4">
        <v>2</v>
      </c>
      <c r="R54" s="3">
        <v>5.8</v>
      </c>
      <c r="S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" t="str">
        <f>IF(AIRBNB[[#This Row],[RUIDO(dB)]]&lt;=4,"Silencioso",IF(AIRBNB[[#This Row],[RUIDO(dB)]]&lt;=5.5,"Poco Ruidoso","Ruidoso"))</f>
        <v>Ruidoso</v>
      </c>
      <c r="U54" t="str">
        <f>IF(AND(AIRBNB[[#This Row],[PRECIO]]&lt;50,AIRBNB[[#This Row],[MIN_NOCHES]]&gt;3),"Dentro del presupuesto","No considerar")</f>
        <v>No considerar</v>
      </c>
      <c r="V54" t="str">
        <f>VLOOKUP(AIRBNB[[#This Row],[HOST_ID]],Super_host[],5,FALSE)</f>
        <v>Host</v>
      </c>
    </row>
    <row r="55" spans="1:22">
      <c r="A55" s="4">
        <v>841211</v>
      </c>
      <c r="B55" t="s">
        <v>7766</v>
      </c>
      <c r="C55" s="4">
        <v>3665164</v>
      </c>
      <c r="D55" t="s">
        <v>1918</v>
      </c>
      <c r="E55" t="s">
        <v>7767</v>
      </c>
      <c r="F55" s="4">
        <v>10001</v>
      </c>
      <c r="G55" s="13" t="s">
        <v>124</v>
      </c>
      <c r="H55" s="13" t="s">
        <v>186</v>
      </c>
      <c r="I55" s="1">
        <v>407466</v>
      </c>
      <c r="J55" s="1">
        <v>-7399219</v>
      </c>
      <c r="K55" t="s">
        <v>40</v>
      </c>
      <c r="L55" s="20">
        <v>999</v>
      </c>
      <c r="M55" s="4">
        <v>10</v>
      </c>
      <c r="N55" s="4">
        <v>30</v>
      </c>
      <c r="O55" s="2">
        <v>42655</v>
      </c>
      <c r="P55" s="3">
        <v>0.4</v>
      </c>
      <c r="Q55" s="4">
        <v>2</v>
      </c>
      <c r="R55" s="3">
        <v>5.8</v>
      </c>
      <c r="S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" t="str">
        <f>IF(AIRBNB[[#This Row],[RUIDO(dB)]]&lt;=4,"Silencioso",IF(AIRBNB[[#This Row],[RUIDO(dB)]]&lt;=5.5,"Poco Ruidoso","Ruidoso"))</f>
        <v>Ruidoso</v>
      </c>
      <c r="U55" t="str">
        <f>IF(AND(AIRBNB[[#This Row],[PRECIO]]&lt;50,AIRBNB[[#This Row],[MIN_NOCHES]]&gt;3),"Dentro del presupuesto","No considerar")</f>
        <v>No considerar</v>
      </c>
      <c r="V55" t="str">
        <f>VLOOKUP(AIRBNB[[#This Row],[HOST_ID]],Super_host[],5,FALSE)</f>
        <v>Host</v>
      </c>
    </row>
    <row r="56" spans="1:22">
      <c r="A56" s="4">
        <v>5116726</v>
      </c>
      <c r="B56" t="s">
        <v>16321</v>
      </c>
      <c r="C56" s="4">
        <v>7203997</v>
      </c>
      <c r="D56" t="s">
        <v>16322</v>
      </c>
      <c r="E56" t="s">
        <v>16323</v>
      </c>
      <c r="F56" s="4">
        <v>11215</v>
      </c>
      <c r="G56" s="13" t="s">
        <v>4662</v>
      </c>
      <c r="H56" s="13" t="s">
        <v>9234</v>
      </c>
      <c r="I56" s="1">
        <v>4067034</v>
      </c>
      <c r="J56" s="1">
        <v>-7397512</v>
      </c>
      <c r="K56" t="s">
        <v>5</v>
      </c>
      <c r="L56" s="20">
        <v>995</v>
      </c>
      <c r="M56" s="4">
        <v>2</v>
      </c>
      <c r="N56" s="4">
        <v>43</v>
      </c>
      <c r="O56" s="2">
        <v>43629</v>
      </c>
      <c r="P56" s="3">
        <v>0.82</v>
      </c>
      <c r="Q56" s="4">
        <v>1</v>
      </c>
      <c r="R56" s="3">
        <v>7.1</v>
      </c>
      <c r="S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" t="str">
        <f>IF(AIRBNB[[#This Row],[RUIDO(dB)]]&lt;=4,"Silencioso",IF(AIRBNB[[#This Row],[RUIDO(dB)]]&lt;=5.5,"Poco Ruidoso","Ruidoso"))</f>
        <v>Ruidoso</v>
      </c>
      <c r="U56" t="str">
        <f>IF(AND(AIRBNB[[#This Row],[PRECIO]]&lt;50,AIRBNB[[#This Row],[MIN_NOCHES]]&gt;3),"Dentro del presupuesto","No considerar")</f>
        <v>No considerar</v>
      </c>
      <c r="V56" t="str">
        <f>VLOOKUP(AIRBNB[[#This Row],[HOST_ID]],Super_host[],5,FALSE)</f>
        <v>Host</v>
      </c>
    </row>
    <row r="57" spans="1:22">
      <c r="A57" s="4">
        <v>4358291</v>
      </c>
      <c r="B57" t="s">
        <v>16327</v>
      </c>
      <c r="C57" s="4">
        <v>22622958</v>
      </c>
      <c r="D57" t="s">
        <v>5090</v>
      </c>
      <c r="E57" t="s">
        <v>16328</v>
      </c>
      <c r="F57" s="4">
        <v>11217</v>
      </c>
      <c r="G57" s="13" t="s">
        <v>4662</v>
      </c>
      <c r="H57" s="13" t="s">
        <v>9234</v>
      </c>
      <c r="I57" s="1">
        <v>4067761</v>
      </c>
      <c r="J57" s="1">
        <v>-7397667</v>
      </c>
      <c r="K57" t="s">
        <v>5</v>
      </c>
      <c r="L57" s="20">
        <v>985</v>
      </c>
      <c r="M57" s="4">
        <v>2</v>
      </c>
      <c r="N57" s="4">
        <v>20</v>
      </c>
      <c r="O57" s="2">
        <v>43651</v>
      </c>
      <c r="P57" s="3">
        <v>1.6</v>
      </c>
      <c r="Q57" s="4">
        <v>1</v>
      </c>
      <c r="R57" s="3">
        <v>7.1</v>
      </c>
      <c r="S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" t="str">
        <f>IF(AIRBNB[[#This Row],[RUIDO(dB)]]&lt;=4,"Silencioso",IF(AIRBNB[[#This Row],[RUIDO(dB)]]&lt;=5.5,"Poco Ruidoso","Ruidoso"))</f>
        <v>Ruidoso</v>
      </c>
      <c r="U57" t="str">
        <f>IF(AND(AIRBNB[[#This Row],[PRECIO]]&lt;50,AIRBNB[[#This Row],[MIN_NOCHES]]&gt;3),"Dentro del presupuesto","No considerar")</f>
        <v>No considerar</v>
      </c>
      <c r="V57" t="str">
        <f>VLOOKUP(AIRBNB[[#This Row],[HOST_ID]],Super_host[],5,FALSE)</f>
        <v>Host</v>
      </c>
    </row>
    <row r="58" spans="1:22">
      <c r="A58" s="4">
        <v>2299633</v>
      </c>
      <c r="B58" t="s">
        <v>7738</v>
      </c>
      <c r="C58" s="4">
        <v>11747009</v>
      </c>
      <c r="D58" t="s">
        <v>6070</v>
      </c>
      <c r="E58" t="s">
        <v>7739</v>
      </c>
      <c r="F58" s="4">
        <v>10019</v>
      </c>
      <c r="G58" s="13" t="s">
        <v>124</v>
      </c>
      <c r="H58" s="13" t="s">
        <v>416</v>
      </c>
      <c r="I58" s="1">
        <v>4076096</v>
      </c>
      <c r="J58" s="1">
        <v>-7398646</v>
      </c>
      <c r="K58" t="s">
        <v>5</v>
      </c>
      <c r="L58" s="20">
        <v>975</v>
      </c>
      <c r="M58" s="4">
        <v>2</v>
      </c>
      <c r="N58" s="4">
        <v>1</v>
      </c>
      <c r="O58" s="2">
        <v>42286</v>
      </c>
      <c r="P58" s="3">
        <v>0.02</v>
      </c>
      <c r="Q58" s="4">
        <v>2</v>
      </c>
      <c r="R58" s="3">
        <v>5.8</v>
      </c>
      <c r="S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" t="str">
        <f>IF(AIRBNB[[#This Row],[RUIDO(dB)]]&lt;=4,"Silencioso",IF(AIRBNB[[#This Row],[RUIDO(dB)]]&lt;=5.5,"Poco Ruidoso","Ruidoso"))</f>
        <v>Ruidoso</v>
      </c>
      <c r="U58" t="str">
        <f>IF(AND(AIRBNB[[#This Row],[PRECIO]]&lt;50,AIRBNB[[#This Row],[MIN_NOCHES]]&gt;3),"Dentro del presupuesto","No considerar")</f>
        <v>No considerar</v>
      </c>
      <c r="V58" t="str">
        <f>VLOOKUP(AIRBNB[[#This Row],[HOST_ID]],Super_host[],5,FALSE)</f>
        <v>Host</v>
      </c>
    </row>
    <row r="59" spans="1:22">
      <c r="A59" s="4">
        <v>4777903</v>
      </c>
      <c r="B59" t="s">
        <v>9204</v>
      </c>
      <c r="C59" s="4">
        <v>1581845</v>
      </c>
      <c r="D59" t="s">
        <v>9205</v>
      </c>
      <c r="E59" t="s">
        <v>9206</v>
      </c>
      <c r="F59" s="4">
        <v>10013</v>
      </c>
      <c r="G59" s="13" t="s">
        <v>124</v>
      </c>
      <c r="H59" s="13" t="s">
        <v>662</v>
      </c>
      <c r="I59" s="1">
        <v>4071883</v>
      </c>
      <c r="J59" s="1">
        <v>-7400357</v>
      </c>
      <c r="K59" t="s">
        <v>5</v>
      </c>
      <c r="L59" s="20">
        <v>960</v>
      </c>
      <c r="M59" s="4">
        <v>1</v>
      </c>
      <c r="N59" s="4">
        <v>2</v>
      </c>
      <c r="O59" s="2">
        <v>42662</v>
      </c>
      <c r="P59" s="3">
        <v>0.05</v>
      </c>
      <c r="Q59" s="4">
        <v>5</v>
      </c>
      <c r="R59" s="3">
        <v>6.3</v>
      </c>
      <c r="S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" t="str">
        <f>IF(AIRBNB[[#This Row],[RUIDO(dB)]]&lt;=4,"Silencioso",IF(AIRBNB[[#This Row],[RUIDO(dB)]]&lt;=5.5,"Poco Ruidoso","Ruidoso"))</f>
        <v>Ruidoso</v>
      </c>
      <c r="U59" t="str">
        <f>IF(AND(AIRBNB[[#This Row],[PRECIO]]&lt;50,AIRBNB[[#This Row],[MIN_NOCHES]]&gt;3),"Dentro del presupuesto","No considerar")</f>
        <v>No considerar</v>
      </c>
      <c r="V59" t="str">
        <f>VLOOKUP(AIRBNB[[#This Row],[HOST_ID]],Super_host[],5,FALSE)</f>
        <v>Host</v>
      </c>
    </row>
    <row r="60" spans="1:22">
      <c r="A60" s="4">
        <v>2186138</v>
      </c>
      <c r="B60" t="s">
        <v>7820</v>
      </c>
      <c r="C60" s="4">
        <v>11147328</v>
      </c>
      <c r="D60" t="s">
        <v>7821</v>
      </c>
      <c r="E60" t="s">
        <v>7822</v>
      </c>
      <c r="F60" s="4">
        <v>10022</v>
      </c>
      <c r="G60" s="13" t="s">
        <v>124</v>
      </c>
      <c r="H60" s="13" t="s">
        <v>373</v>
      </c>
      <c r="I60" s="1">
        <v>4075764</v>
      </c>
      <c r="J60" s="1">
        <v>-7396827</v>
      </c>
      <c r="K60" t="s">
        <v>5</v>
      </c>
      <c r="L60" s="20">
        <v>950</v>
      </c>
      <c r="M60" s="4">
        <v>1</v>
      </c>
      <c r="N60" s="4">
        <v>0</v>
      </c>
      <c r="O60" s="2">
        <v>42259</v>
      </c>
      <c r="P60" s="3">
        <v>0.15</v>
      </c>
      <c r="Q60" s="4">
        <v>2</v>
      </c>
      <c r="R60" s="3">
        <v>5.8</v>
      </c>
      <c r="S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" t="str">
        <f>IF(AIRBNB[[#This Row],[RUIDO(dB)]]&lt;=4,"Silencioso",IF(AIRBNB[[#This Row],[RUIDO(dB)]]&lt;=5.5,"Poco Ruidoso","Ruidoso"))</f>
        <v>Ruidoso</v>
      </c>
      <c r="U60" t="str">
        <f>IF(AND(AIRBNB[[#This Row],[PRECIO]]&lt;50,AIRBNB[[#This Row],[MIN_NOCHES]]&gt;3),"Dentro del presupuesto","No considerar")</f>
        <v>No considerar</v>
      </c>
      <c r="V60" t="str">
        <f>VLOOKUP(AIRBNB[[#This Row],[HOST_ID]],Super_host[],5,FALSE)</f>
        <v>Host</v>
      </c>
    </row>
    <row r="61" spans="1:22">
      <c r="A61" s="4">
        <v>6558125</v>
      </c>
      <c r="B61" t="s">
        <v>7758</v>
      </c>
      <c r="C61" s="4">
        <v>28305098</v>
      </c>
      <c r="D61" t="s">
        <v>7759</v>
      </c>
      <c r="E61" t="s">
        <v>7760</v>
      </c>
      <c r="F61" s="4">
        <v>10001</v>
      </c>
      <c r="G61" s="13" t="s">
        <v>124</v>
      </c>
      <c r="H61" s="13" t="s">
        <v>186</v>
      </c>
      <c r="I61" s="1">
        <v>4074574</v>
      </c>
      <c r="J61" s="1">
        <v>-7399226</v>
      </c>
      <c r="K61" t="s">
        <v>5</v>
      </c>
      <c r="L61" s="20">
        <v>900</v>
      </c>
      <c r="M61" s="4">
        <v>3</v>
      </c>
      <c r="N61" s="4">
        <v>13</v>
      </c>
      <c r="O61" s="2">
        <v>42389</v>
      </c>
      <c r="P61" s="3">
        <v>0.26</v>
      </c>
      <c r="Q61" s="4">
        <v>2</v>
      </c>
      <c r="R61" s="3">
        <v>5.8</v>
      </c>
      <c r="S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" t="str">
        <f>IF(AIRBNB[[#This Row],[RUIDO(dB)]]&lt;=4,"Silencioso",IF(AIRBNB[[#This Row],[RUIDO(dB)]]&lt;=5.5,"Poco Ruidoso","Ruidoso"))</f>
        <v>Ruidoso</v>
      </c>
      <c r="U61" t="str">
        <f>IF(AND(AIRBNB[[#This Row],[PRECIO]]&lt;50,AIRBNB[[#This Row],[MIN_NOCHES]]&gt;3),"Dentro del presupuesto","No considerar")</f>
        <v>No considerar</v>
      </c>
      <c r="V61" t="str">
        <f>VLOOKUP(AIRBNB[[#This Row],[HOST_ID]],Super_host[],5,FALSE)</f>
        <v>Host</v>
      </c>
    </row>
    <row r="62" spans="1:22">
      <c r="A62" s="4">
        <v>2297259</v>
      </c>
      <c r="B62" t="s">
        <v>16336</v>
      </c>
      <c r="C62" s="4">
        <v>11733037</v>
      </c>
      <c r="D62" t="s">
        <v>10132</v>
      </c>
      <c r="E62" t="s">
        <v>16337</v>
      </c>
      <c r="F62" s="4">
        <v>11201</v>
      </c>
      <c r="G62" s="13" t="s">
        <v>4662</v>
      </c>
      <c r="H62" s="13" t="s">
        <v>9576</v>
      </c>
      <c r="I62" s="1">
        <v>4068497</v>
      </c>
      <c r="J62" s="1">
        <v>-73989</v>
      </c>
      <c r="K62" t="s">
        <v>5</v>
      </c>
      <c r="L62" s="20">
        <v>900</v>
      </c>
      <c r="M62" s="4">
        <v>1</v>
      </c>
      <c r="N62" s="4">
        <v>0</v>
      </c>
      <c r="O62" s="2">
        <v>42241</v>
      </c>
      <c r="P62" s="3">
        <v>0.06</v>
      </c>
      <c r="Q62" s="4">
        <v>1</v>
      </c>
      <c r="R62" s="3">
        <v>7.1</v>
      </c>
      <c r="S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" t="str">
        <f>IF(AIRBNB[[#This Row],[RUIDO(dB)]]&lt;=4,"Silencioso",IF(AIRBNB[[#This Row],[RUIDO(dB)]]&lt;=5.5,"Poco Ruidoso","Ruidoso"))</f>
        <v>Ruidoso</v>
      </c>
      <c r="U62" t="str">
        <f>IF(AND(AIRBNB[[#This Row],[PRECIO]]&lt;50,AIRBNB[[#This Row],[MIN_NOCHES]]&gt;3),"Dentro del presupuesto","No considerar")</f>
        <v>No considerar</v>
      </c>
      <c r="V62" t="str">
        <f>VLOOKUP(AIRBNB[[#This Row],[HOST_ID]],Super_host[],5,FALSE)</f>
        <v>Host</v>
      </c>
    </row>
    <row r="63" spans="1:22">
      <c r="A63" s="4">
        <v>2210088</v>
      </c>
      <c r="B63" t="s">
        <v>7818</v>
      </c>
      <c r="C63" s="4">
        <v>11273539</v>
      </c>
      <c r="D63" t="s">
        <v>806</v>
      </c>
      <c r="E63" t="s">
        <v>7819</v>
      </c>
      <c r="F63" s="4">
        <v>10011</v>
      </c>
      <c r="G63" s="13" t="s">
        <v>124</v>
      </c>
      <c r="H63" s="13" t="s">
        <v>186</v>
      </c>
      <c r="I63" s="1">
        <v>4074798</v>
      </c>
      <c r="J63" s="1">
        <v>-7400314</v>
      </c>
      <c r="K63" t="s">
        <v>5</v>
      </c>
      <c r="L63" s="20">
        <v>900</v>
      </c>
      <c r="M63" s="4">
        <v>1</v>
      </c>
      <c r="N63" s="4">
        <v>0</v>
      </c>
      <c r="O63" s="2">
        <v>42465</v>
      </c>
      <c r="P63" s="3">
        <v>0.11</v>
      </c>
      <c r="Q63" s="4">
        <v>2</v>
      </c>
      <c r="R63" s="3">
        <v>5.8</v>
      </c>
      <c r="S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" t="str">
        <f>IF(AIRBNB[[#This Row],[RUIDO(dB)]]&lt;=4,"Silencioso",IF(AIRBNB[[#This Row],[RUIDO(dB)]]&lt;=5.5,"Poco Ruidoso","Ruidoso"))</f>
        <v>Ruidoso</v>
      </c>
      <c r="U63" t="str">
        <f>IF(AND(AIRBNB[[#This Row],[PRECIO]]&lt;50,AIRBNB[[#This Row],[MIN_NOCHES]]&gt;3),"Dentro del presupuesto","No considerar")</f>
        <v>No considerar</v>
      </c>
      <c r="V63" t="str">
        <f>VLOOKUP(AIRBNB[[#This Row],[HOST_ID]],Super_host[],5,FALSE)</f>
        <v>Host</v>
      </c>
    </row>
    <row r="64" spans="1:22">
      <c r="A64" s="4">
        <v>2149184</v>
      </c>
      <c r="B64" t="s">
        <v>7837</v>
      </c>
      <c r="C64" s="4">
        <v>7363831</v>
      </c>
      <c r="D64" t="s">
        <v>7838</v>
      </c>
      <c r="E64" t="s">
        <v>7839</v>
      </c>
      <c r="F64" s="4">
        <v>10012</v>
      </c>
      <c r="G64" s="13" t="s">
        <v>124</v>
      </c>
      <c r="H64" s="13" t="s">
        <v>164</v>
      </c>
      <c r="I64" s="1">
        <v>4072615</v>
      </c>
      <c r="J64" s="1">
        <v>-7400123</v>
      </c>
      <c r="K64" t="s">
        <v>5</v>
      </c>
      <c r="L64" s="20">
        <v>900</v>
      </c>
      <c r="M64" s="4">
        <v>1</v>
      </c>
      <c r="N64" s="4">
        <v>0</v>
      </c>
      <c r="O64" s="2">
        <v>42240</v>
      </c>
      <c r="P64" s="3">
        <v>0.57999999999999996</v>
      </c>
      <c r="Q64" s="4">
        <v>2</v>
      </c>
      <c r="R64" s="3">
        <v>5.8</v>
      </c>
      <c r="S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" t="str">
        <f>IF(AIRBNB[[#This Row],[RUIDO(dB)]]&lt;=4,"Silencioso",IF(AIRBNB[[#This Row],[RUIDO(dB)]]&lt;=5.5,"Poco Ruidoso","Ruidoso"))</f>
        <v>Ruidoso</v>
      </c>
      <c r="U64" t="str">
        <f>IF(AND(AIRBNB[[#This Row],[PRECIO]]&lt;50,AIRBNB[[#This Row],[MIN_NOCHES]]&gt;3),"Dentro del presupuesto","No considerar")</f>
        <v>No considerar</v>
      </c>
      <c r="V64" t="str">
        <f>VLOOKUP(AIRBNB[[#This Row],[HOST_ID]],Super_host[],5,FALSE)</f>
        <v>Host</v>
      </c>
    </row>
    <row r="65" spans="1:22">
      <c r="A65" s="4">
        <v>6758849</v>
      </c>
      <c r="B65" t="s">
        <v>7782</v>
      </c>
      <c r="C65" s="4">
        <v>35384978</v>
      </c>
      <c r="D65" t="s">
        <v>3059</v>
      </c>
      <c r="E65" t="s">
        <v>7783</v>
      </c>
      <c r="F65" s="4">
        <v>10028</v>
      </c>
      <c r="G65" s="13" t="s">
        <v>124</v>
      </c>
      <c r="H65" s="13" t="s">
        <v>129</v>
      </c>
      <c r="I65" s="1">
        <v>4077635</v>
      </c>
      <c r="J65" s="1">
        <v>-7394813</v>
      </c>
      <c r="K65" t="s">
        <v>5</v>
      </c>
      <c r="L65" s="20">
        <v>888</v>
      </c>
      <c r="M65" s="4">
        <v>2</v>
      </c>
      <c r="N65" s="4">
        <v>42</v>
      </c>
      <c r="O65" s="2">
        <v>43653</v>
      </c>
      <c r="P65" s="3">
        <v>0.86</v>
      </c>
      <c r="Q65" s="4">
        <v>2</v>
      </c>
      <c r="R65" s="3">
        <v>5.8</v>
      </c>
      <c r="S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" t="str">
        <f>IF(AIRBNB[[#This Row],[RUIDO(dB)]]&lt;=4,"Silencioso",IF(AIRBNB[[#This Row],[RUIDO(dB)]]&lt;=5.5,"Poco Ruidoso","Ruidoso"))</f>
        <v>Ruidoso</v>
      </c>
      <c r="U65" t="str">
        <f>IF(AND(AIRBNB[[#This Row],[PRECIO]]&lt;50,AIRBNB[[#This Row],[MIN_NOCHES]]&gt;3),"Dentro del presupuesto","No considerar")</f>
        <v>No considerar</v>
      </c>
      <c r="V65" t="str">
        <f>VLOOKUP(AIRBNB[[#This Row],[HOST_ID]],Super_host[],5,FALSE)</f>
        <v>Host</v>
      </c>
    </row>
    <row r="66" spans="1:22">
      <c r="A66" s="4">
        <v>3861943</v>
      </c>
      <c r="B66" t="s">
        <v>7778</v>
      </c>
      <c r="C66" s="4">
        <v>14733148</v>
      </c>
      <c r="D66" t="s">
        <v>2601</v>
      </c>
      <c r="E66" t="s">
        <v>7779</v>
      </c>
      <c r="F66" s="4">
        <v>10036</v>
      </c>
      <c r="G66" s="13" t="s">
        <v>124</v>
      </c>
      <c r="H66" s="13" t="s">
        <v>249</v>
      </c>
      <c r="I66" s="1">
        <v>4076052</v>
      </c>
      <c r="J66" s="1">
        <v>-7399115</v>
      </c>
      <c r="K66" t="s">
        <v>5</v>
      </c>
      <c r="L66" s="20">
        <v>860</v>
      </c>
      <c r="M66" s="4">
        <v>4</v>
      </c>
      <c r="N66" s="4">
        <v>39</v>
      </c>
      <c r="O66" s="2">
        <v>42599</v>
      </c>
      <c r="P66" s="3">
        <v>0.67</v>
      </c>
      <c r="Q66" s="4">
        <v>2</v>
      </c>
      <c r="R66" s="3">
        <v>5.8</v>
      </c>
      <c r="S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" t="str">
        <f>IF(AIRBNB[[#This Row],[RUIDO(dB)]]&lt;=4,"Silencioso",IF(AIRBNB[[#This Row],[RUIDO(dB)]]&lt;=5.5,"Poco Ruidoso","Ruidoso"))</f>
        <v>Ruidoso</v>
      </c>
      <c r="U66" t="str">
        <f>IF(AND(AIRBNB[[#This Row],[PRECIO]]&lt;50,AIRBNB[[#This Row],[MIN_NOCHES]]&gt;3),"Dentro del presupuesto","No considerar")</f>
        <v>No considerar</v>
      </c>
      <c r="V66" t="str">
        <f>VLOOKUP(AIRBNB[[#This Row],[HOST_ID]],Super_host[],5,FALSE)</f>
        <v>Host</v>
      </c>
    </row>
    <row r="67" spans="1:22">
      <c r="A67" s="4">
        <v>2150328</v>
      </c>
      <c r="B67" t="s">
        <v>7823</v>
      </c>
      <c r="C67" s="4">
        <v>10974237</v>
      </c>
      <c r="D67" t="s">
        <v>4782</v>
      </c>
      <c r="E67" t="s">
        <v>7824</v>
      </c>
      <c r="F67" s="4">
        <v>10003</v>
      </c>
      <c r="G67" s="13" t="s">
        <v>124</v>
      </c>
      <c r="H67" s="13" t="s">
        <v>133</v>
      </c>
      <c r="I67" s="1">
        <v>4072767</v>
      </c>
      <c r="J67" s="1">
        <v>-7398825</v>
      </c>
      <c r="K67" t="s">
        <v>5</v>
      </c>
      <c r="L67" s="20">
        <v>850</v>
      </c>
      <c r="M67" s="4">
        <v>1</v>
      </c>
      <c r="N67" s="4">
        <v>0</v>
      </c>
      <c r="O67" s="2">
        <v>42606</v>
      </c>
      <c r="P67" s="3">
        <v>0.46</v>
      </c>
      <c r="Q67" s="4">
        <v>2</v>
      </c>
      <c r="R67" s="3">
        <v>5.8</v>
      </c>
      <c r="S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" t="str">
        <f>IF(AIRBNB[[#This Row],[RUIDO(dB)]]&lt;=4,"Silencioso",IF(AIRBNB[[#This Row],[RUIDO(dB)]]&lt;=5.5,"Poco Ruidoso","Ruidoso"))</f>
        <v>Ruidoso</v>
      </c>
      <c r="U67" t="str">
        <f>IF(AND(AIRBNB[[#This Row],[PRECIO]]&lt;50,AIRBNB[[#This Row],[MIN_NOCHES]]&gt;3),"Dentro del presupuesto","No considerar")</f>
        <v>No considerar</v>
      </c>
      <c r="V67" t="str">
        <f>VLOOKUP(AIRBNB[[#This Row],[HOST_ID]],Super_host[],5,FALSE)</f>
        <v>Host</v>
      </c>
    </row>
    <row r="68" spans="1:22">
      <c r="A68" s="4">
        <v>250801</v>
      </c>
      <c r="B68" t="s">
        <v>7786</v>
      </c>
      <c r="C68" s="4">
        <v>1314834</v>
      </c>
      <c r="D68" t="s">
        <v>7787</v>
      </c>
      <c r="E68" t="s">
        <v>143</v>
      </c>
      <c r="F68" s="4">
        <v>10012</v>
      </c>
      <c r="G68" s="13" t="s">
        <v>124</v>
      </c>
      <c r="H68" s="13" t="s">
        <v>144</v>
      </c>
      <c r="I68" s="1">
        <v>4073129</v>
      </c>
      <c r="J68" s="1">
        <v>-7399944</v>
      </c>
      <c r="K68" t="s">
        <v>5</v>
      </c>
      <c r="L68" s="20">
        <v>850</v>
      </c>
      <c r="M68" s="4">
        <v>3</v>
      </c>
      <c r="N68" s="4">
        <v>107</v>
      </c>
      <c r="O68" s="2">
        <v>43608</v>
      </c>
      <c r="P68" s="3">
        <v>1.1499999999999999</v>
      </c>
      <c r="Q68" s="4">
        <v>2</v>
      </c>
      <c r="R68" s="3">
        <v>5.8</v>
      </c>
      <c r="S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" t="str">
        <f>IF(AIRBNB[[#This Row],[RUIDO(dB)]]&lt;=4,"Silencioso",IF(AIRBNB[[#This Row],[RUIDO(dB)]]&lt;=5.5,"Poco Ruidoso","Ruidoso"))</f>
        <v>Ruidoso</v>
      </c>
      <c r="U68" t="str">
        <f>IF(AND(AIRBNB[[#This Row],[PRECIO]]&lt;50,AIRBNB[[#This Row],[MIN_NOCHES]]&gt;3),"Dentro del presupuesto","No considerar")</f>
        <v>No considerar</v>
      </c>
      <c r="V68" t="str">
        <f>VLOOKUP(AIRBNB[[#This Row],[HOST_ID]],Super_host[],5,FALSE)</f>
        <v>Host</v>
      </c>
    </row>
    <row r="69" spans="1:22">
      <c r="A69" s="4">
        <v>5432089</v>
      </c>
      <c r="B69" t="s">
        <v>7776</v>
      </c>
      <c r="C69" s="4">
        <v>23334165</v>
      </c>
      <c r="D69" t="s">
        <v>1666</v>
      </c>
      <c r="E69" t="s">
        <v>7777</v>
      </c>
      <c r="F69" s="4">
        <v>10030</v>
      </c>
      <c r="G69" s="13" t="s">
        <v>124</v>
      </c>
      <c r="H69" s="13" t="s">
        <v>148</v>
      </c>
      <c r="I69" s="1">
        <v>4082249</v>
      </c>
      <c r="J69" s="1">
        <v>-7394479</v>
      </c>
      <c r="K69" t="s">
        <v>5</v>
      </c>
      <c r="L69" s="20">
        <v>825</v>
      </c>
      <c r="M69" s="4">
        <v>5</v>
      </c>
      <c r="N69" s="4">
        <v>28</v>
      </c>
      <c r="O69" s="2">
        <v>43617</v>
      </c>
      <c r="P69" s="3">
        <v>0.59</v>
      </c>
      <c r="Q69" s="4">
        <v>2</v>
      </c>
      <c r="R69" s="3">
        <v>5.8</v>
      </c>
      <c r="S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" t="str">
        <f>IF(AIRBNB[[#This Row],[RUIDO(dB)]]&lt;=4,"Silencioso",IF(AIRBNB[[#This Row],[RUIDO(dB)]]&lt;=5.5,"Poco Ruidoso","Ruidoso"))</f>
        <v>Ruidoso</v>
      </c>
      <c r="U69" t="str">
        <f>IF(AND(AIRBNB[[#This Row],[PRECIO]]&lt;50,AIRBNB[[#This Row],[MIN_NOCHES]]&gt;3),"Dentro del presupuesto","No considerar")</f>
        <v>No considerar</v>
      </c>
      <c r="V69" t="str">
        <f>VLOOKUP(AIRBNB[[#This Row],[HOST_ID]],Super_host[],5,FALSE)</f>
        <v>Host</v>
      </c>
    </row>
    <row r="70" spans="1:22">
      <c r="A70" s="4">
        <v>2283143</v>
      </c>
      <c r="B70" t="s">
        <v>7806</v>
      </c>
      <c r="C70" s="4">
        <v>11661229</v>
      </c>
      <c r="D70" t="s">
        <v>3096</v>
      </c>
      <c r="E70" t="s">
        <v>7807</v>
      </c>
      <c r="F70" s="4">
        <v>10023</v>
      </c>
      <c r="G70" s="13" t="s">
        <v>124</v>
      </c>
      <c r="H70" s="13" t="s">
        <v>168</v>
      </c>
      <c r="I70" s="1">
        <v>4078269</v>
      </c>
      <c r="J70" s="1">
        <v>-739839</v>
      </c>
      <c r="K70" t="s">
        <v>5</v>
      </c>
      <c r="L70" s="20">
        <v>800</v>
      </c>
      <c r="M70" s="4">
        <v>7</v>
      </c>
      <c r="N70" s="4">
        <v>0</v>
      </c>
      <c r="O70" s="2">
        <v>43639</v>
      </c>
      <c r="P70" s="3">
        <v>2.86</v>
      </c>
      <c r="Q70" s="4">
        <v>2</v>
      </c>
      <c r="R70" s="3">
        <v>5.8</v>
      </c>
      <c r="S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" t="str">
        <f>IF(AIRBNB[[#This Row],[RUIDO(dB)]]&lt;=4,"Silencioso",IF(AIRBNB[[#This Row],[RUIDO(dB)]]&lt;=5.5,"Poco Ruidoso","Ruidoso"))</f>
        <v>Ruidoso</v>
      </c>
      <c r="U70" t="str">
        <f>IF(AND(AIRBNB[[#This Row],[PRECIO]]&lt;50,AIRBNB[[#This Row],[MIN_NOCHES]]&gt;3),"Dentro del presupuesto","No considerar")</f>
        <v>No considerar</v>
      </c>
      <c r="V70" t="str">
        <f>VLOOKUP(AIRBNB[[#This Row],[HOST_ID]],Super_host[],5,FALSE)</f>
        <v>Host</v>
      </c>
    </row>
    <row r="71" spans="1:22">
      <c r="A71" s="4">
        <v>2294663</v>
      </c>
      <c r="B71" t="s">
        <v>7840</v>
      </c>
      <c r="C71" s="4">
        <v>6509406</v>
      </c>
      <c r="D71" t="s">
        <v>703</v>
      </c>
      <c r="E71" t="s">
        <v>804</v>
      </c>
      <c r="F71" s="4">
        <v>10036</v>
      </c>
      <c r="G71" s="13" t="s">
        <v>124</v>
      </c>
      <c r="H71" s="13" t="s">
        <v>249</v>
      </c>
      <c r="I71" s="1">
        <v>4075786</v>
      </c>
      <c r="J71" s="1">
        <v>-7399485</v>
      </c>
      <c r="K71" t="s">
        <v>5</v>
      </c>
      <c r="L71" s="20">
        <v>800</v>
      </c>
      <c r="M71" s="4">
        <v>1</v>
      </c>
      <c r="N71" s="4">
        <v>0</v>
      </c>
      <c r="O71" s="2">
        <v>42187</v>
      </c>
      <c r="P71" s="3">
        <v>0.24</v>
      </c>
      <c r="Q71" s="4">
        <v>2</v>
      </c>
      <c r="R71" s="3">
        <v>5.8</v>
      </c>
      <c r="S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" t="str">
        <f>IF(AIRBNB[[#This Row],[RUIDO(dB)]]&lt;=4,"Silencioso",IF(AIRBNB[[#This Row],[RUIDO(dB)]]&lt;=5.5,"Poco Ruidoso","Ruidoso"))</f>
        <v>Ruidoso</v>
      </c>
      <c r="U71" t="str">
        <f>IF(AND(AIRBNB[[#This Row],[PRECIO]]&lt;50,AIRBNB[[#This Row],[MIN_NOCHES]]&gt;3),"Dentro del presupuesto","No considerar")</f>
        <v>No considerar</v>
      </c>
      <c r="V71" t="str">
        <f>VLOOKUP(AIRBNB[[#This Row],[HOST_ID]],Super_host[],5,FALSE)</f>
        <v>Host</v>
      </c>
    </row>
    <row r="72" spans="1:22">
      <c r="A72" s="4">
        <v>279857</v>
      </c>
      <c r="B72" t="s">
        <v>16324</v>
      </c>
      <c r="C72" s="4">
        <v>1420300</v>
      </c>
      <c r="D72" t="s">
        <v>16325</v>
      </c>
      <c r="E72" t="s">
        <v>16326</v>
      </c>
      <c r="F72" s="4">
        <v>11216</v>
      </c>
      <c r="G72" s="13" t="s">
        <v>4662</v>
      </c>
      <c r="H72" s="13" t="s">
        <v>9230</v>
      </c>
      <c r="I72" s="1">
        <v>4068492</v>
      </c>
      <c r="J72" s="1">
        <v>-7395489</v>
      </c>
      <c r="K72" t="s">
        <v>5</v>
      </c>
      <c r="L72" s="20">
        <v>800</v>
      </c>
      <c r="M72" s="4">
        <v>4</v>
      </c>
      <c r="N72" s="4">
        <v>122</v>
      </c>
      <c r="O72" s="2">
        <v>43648</v>
      </c>
      <c r="P72" s="3">
        <v>1.37</v>
      </c>
      <c r="Q72" s="4">
        <v>1</v>
      </c>
      <c r="R72" s="3">
        <v>7.1</v>
      </c>
      <c r="S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" t="str">
        <f>IF(AIRBNB[[#This Row],[RUIDO(dB)]]&lt;=4,"Silencioso",IF(AIRBNB[[#This Row],[RUIDO(dB)]]&lt;=5.5,"Poco Ruidoso","Ruidoso"))</f>
        <v>Ruidoso</v>
      </c>
      <c r="U72" t="str">
        <f>IF(AND(AIRBNB[[#This Row],[PRECIO]]&lt;50,AIRBNB[[#This Row],[MIN_NOCHES]]&gt;3),"Dentro del presupuesto","No considerar")</f>
        <v>No considerar</v>
      </c>
      <c r="V72" t="str">
        <f>VLOOKUP(AIRBNB[[#This Row],[HOST_ID]],Super_host[],5,FALSE)</f>
        <v>Host</v>
      </c>
    </row>
    <row r="73" spans="1:22">
      <c r="A73" s="4">
        <v>19601</v>
      </c>
      <c r="B73" t="s">
        <v>16314</v>
      </c>
      <c r="C73" s="4">
        <v>74303</v>
      </c>
      <c r="D73" t="s">
        <v>3125</v>
      </c>
      <c r="E73" t="s">
        <v>16315</v>
      </c>
      <c r="F73" s="4">
        <v>11201</v>
      </c>
      <c r="G73" s="13" t="s">
        <v>4662</v>
      </c>
      <c r="H73" s="13" t="s">
        <v>9345</v>
      </c>
      <c r="I73" s="1">
        <v>4069723</v>
      </c>
      <c r="J73" s="1">
        <v>-7399268</v>
      </c>
      <c r="K73" t="s">
        <v>5</v>
      </c>
      <c r="L73" s="20">
        <v>800</v>
      </c>
      <c r="M73" s="4">
        <v>1</v>
      </c>
      <c r="N73" s="4">
        <v>25</v>
      </c>
      <c r="O73" s="2">
        <v>42586</v>
      </c>
      <c r="P73" s="3">
        <v>0.24</v>
      </c>
      <c r="Q73" s="4">
        <v>1</v>
      </c>
      <c r="R73" s="3">
        <v>7.1</v>
      </c>
      <c r="S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" t="str">
        <f>IF(AIRBNB[[#This Row],[RUIDO(dB)]]&lt;=4,"Silencioso",IF(AIRBNB[[#This Row],[RUIDO(dB)]]&lt;=5.5,"Poco Ruidoso","Ruidoso"))</f>
        <v>Ruidoso</v>
      </c>
      <c r="U73" t="str">
        <f>IF(AND(AIRBNB[[#This Row],[PRECIO]]&lt;50,AIRBNB[[#This Row],[MIN_NOCHES]]&gt;3),"Dentro del presupuesto","No considerar")</f>
        <v>No considerar</v>
      </c>
      <c r="V73" t="str">
        <f>VLOOKUP(AIRBNB[[#This Row],[HOST_ID]],Super_host[],5,FALSE)</f>
        <v>Host</v>
      </c>
    </row>
    <row r="74" spans="1:22">
      <c r="A74" s="4">
        <v>1803165</v>
      </c>
      <c r="B74" t="s">
        <v>7773</v>
      </c>
      <c r="C74" s="4">
        <v>9453400</v>
      </c>
      <c r="D74" t="s">
        <v>7774</v>
      </c>
      <c r="E74" t="s">
        <v>7775</v>
      </c>
      <c r="F74" s="4">
        <v>10019</v>
      </c>
      <c r="G74" s="13" t="s">
        <v>124</v>
      </c>
      <c r="H74" s="13" t="s">
        <v>373</v>
      </c>
      <c r="I74" s="1">
        <v>4076391</v>
      </c>
      <c r="J74" s="1">
        <v>-739782</v>
      </c>
      <c r="K74" t="s">
        <v>5</v>
      </c>
      <c r="L74" s="20">
        <v>799</v>
      </c>
      <c r="M74" s="4">
        <v>6</v>
      </c>
      <c r="N74" s="4">
        <v>40</v>
      </c>
      <c r="O74" s="2">
        <v>43344</v>
      </c>
      <c r="P74" s="3">
        <v>0.57999999999999996</v>
      </c>
      <c r="Q74" s="4">
        <v>2</v>
      </c>
      <c r="R74" s="3">
        <v>5.8</v>
      </c>
      <c r="S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" t="str">
        <f>IF(AIRBNB[[#This Row],[RUIDO(dB)]]&lt;=4,"Silencioso",IF(AIRBNB[[#This Row],[RUIDO(dB)]]&lt;=5.5,"Poco Ruidoso","Ruidoso"))</f>
        <v>Ruidoso</v>
      </c>
      <c r="U74" t="str">
        <f>IF(AND(AIRBNB[[#This Row],[PRECIO]]&lt;50,AIRBNB[[#This Row],[MIN_NOCHES]]&gt;3),"Dentro del presupuesto","No considerar")</f>
        <v>No considerar</v>
      </c>
      <c r="V74" t="str">
        <f>VLOOKUP(AIRBNB[[#This Row],[HOST_ID]],Super_host[],5,FALSE)</f>
        <v>Host</v>
      </c>
    </row>
    <row r="75" spans="1:22">
      <c r="A75" s="4">
        <v>3013383</v>
      </c>
      <c r="B75" t="s">
        <v>16334</v>
      </c>
      <c r="C75" s="4">
        <v>15356877</v>
      </c>
      <c r="D75" t="s">
        <v>909</v>
      </c>
      <c r="E75" t="s">
        <v>16335</v>
      </c>
      <c r="F75" s="4">
        <v>11231</v>
      </c>
      <c r="G75" s="13" t="s">
        <v>4662</v>
      </c>
      <c r="H75" s="13" t="s">
        <v>9608</v>
      </c>
      <c r="I75" s="1">
        <v>4068494</v>
      </c>
      <c r="J75" s="1">
        <v>-7399685</v>
      </c>
      <c r="K75" t="s">
        <v>5</v>
      </c>
      <c r="L75" s="20">
        <v>795</v>
      </c>
      <c r="M75" s="4">
        <v>6</v>
      </c>
      <c r="N75" s="4">
        <v>0</v>
      </c>
      <c r="O75" s="2">
        <v>43282</v>
      </c>
      <c r="P75" s="3">
        <v>0.09</v>
      </c>
      <c r="Q75" s="4">
        <v>1</v>
      </c>
      <c r="R75" s="3">
        <v>7.1</v>
      </c>
      <c r="S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" t="str">
        <f>IF(AIRBNB[[#This Row],[RUIDO(dB)]]&lt;=4,"Silencioso",IF(AIRBNB[[#This Row],[RUIDO(dB)]]&lt;=5.5,"Poco Ruidoso","Ruidoso"))</f>
        <v>Ruidoso</v>
      </c>
      <c r="U75" t="str">
        <f>IF(AND(AIRBNB[[#This Row],[PRECIO]]&lt;50,AIRBNB[[#This Row],[MIN_NOCHES]]&gt;3),"Dentro del presupuesto","No considerar")</f>
        <v>No considerar</v>
      </c>
      <c r="V75" t="str">
        <f>VLOOKUP(AIRBNB[[#This Row],[HOST_ID]],Super_host[],5,FALSE)</f>
        <v>Host</v>
      </c>
    </row>
    <row r="76" spans="1:22">
      <c r="A76" s="4">
        <v>3323189</v>
      </c>
      <c r="B76" t="s">
        <v>7789</v>
      </c>
      <c r="C76" s="4">
        <v>16777963</v>
      </c>
      <c r="D76" t="s">
        <v>3070</v>
      </c>
      <c r="E76" t="s">
        <v>7790</v>
      </c>
      <c r="F76" s="4">
        <v>10002</v>
      </c>
      <c r="G76" s="13" t="s">
        <v>124</v>
      </c>
      <c r="H76" s="13" t="s">
        <v>409</v>
      </c>
      <c r="I76" s="1">
        <v>4071556</v>
      </c>
      <c r="J76" s="1">
        <v>-7399234</v>
      </c>
      <c r="K76" t="s">
        <v>5</v>
      </c>
      <c r="L76" s="20">
        <v>785</v>
      </c>
      <c r="M76" s="4">
        <v>2</v>
      </c>
      <c r="N76" s="4">
        <v>85</v>
      </c>
      <c r="O76" s="2">
        <v>43646</v>
      </c>
      <c r="P76" s="3">
        <v>1.52</v>
      </c>
      <c r="Q76" s="4">
        <v>2</v>
      </c>
      <c r="R76" s="3">
        <v>5.8</v>
      </c>
      <c r="S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" t="str">
        <f>IF(AIRBNB[[#This Row],[RUIDO(dB)]]&lt;=4,"Silencioso",IF(AIRBNB[[#This Row],[RUIDO(dB)]]&lt;=5.5,"Poco Ruidoso","Ruidoso"))</f>
        <v>Ruidoso</v>
      </c>
      <c r="U76" t="str">
        <f>IF(AND(AIRBNB[[#This Row],[PRECIO]]&lt;50,AIRBNB[[#This Row],[MIN_NOCHES]]&gt;3),"Dentro del presupuesto","No considerar")</f>
        <v>No considerar</v>
      </c>
      <c r="V76" t="str">
        <f>VLOOKUP(AIRBNB[[#This Row],[HOST_ID]],Super_host[],5,FALSE)</f>
        <v>Host</v>
      </c>
    </row>
    <row r="77" spans="1:22">
      <c r="A77" s="4">
        <v>1301321</v>
      </c>
      <c r="B77" t="s">
        <v>7883</v>
      </c>
      <c r="C77" s="4">
        <v>2214774</v>
      </c>
      <c r="D77" t="s">
        <v>7884</v>
      </c>
      <c r="E77" t="s">
        <v>7885</v>
      </c>
      <c r="F77" s="4">
        <v>10014</v>
      </c>
      <c r="G77" s="13" t="s">
        <v>124</v>
      </c>
      <c r="H77" s="13" t="s">
        <v>140</v>
      </c>
      <c r="I77" s="1">
        <v>4073305</v>
      </c>
      <c r="J77" s="1">
        <v>-7400412</v>
      </c>
      <c r="K77" t="s">
        <v>5</v>
      </c>
      <c r="L77" s="20">
        <v>760</v>
      </c>
      <c r="M77" s="4">
        <v>7</v>
      </c>
      <c r="N77" s="4">
        <v>18</v>
      </c>
      <c r="O77" s="2">
        <v>42286</v>
      </c>
      <c r="P77" s="3">
        <v>0.28000000000000003</v>
      </c>
      <c r="Q77" s="4">
        <v>4</v>
      </c>
      <c r="R77" s="3">
        <v>6.1</v>
      </c>
      <c r="S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" t="str">
        <f>IF(AIRBNB[[#This Row],[RUIDO(dB)]]&lt;=4,"Silencioso",IF(AIRBNB[[#This Row],[RUIDO(dB)]]&lt;=5.5,"Poco Ruidoso","Ruidoso"))</f>
        <v>Ruidoso</v>
      </c>
      <c r="U77" t="str">
        <f>IF(AND(AIRBNB[[#This Row],[PRECIO]]&lt;50,AIRBNB[[#This Row],[MIN_NOCHES]]&gt;3),"Dentro del presupuesto","No considerar")</f>
        <v>No considerar</v>
      </c>
      <c r="V77" t="str">
        <f>VLOOKUP(AIRBNB[[#This Row],[HOST_ID]],Super_host[],5,FALSE)</f>
        <v>Host</v>
      </c>
    </row>
    <row r="78" spans="1:22">
      <c r="A78" s="4">
        <v>256328</v>
      </c>
      <c r="B78" t="s">
        <v>7745</v>
      </c>
      <c r="C78" s="4">
        <v>1347034</v>
      </c>
      <c r="D78" t="s">
        <v>7746</v>
      </c>
      <c r="E78" t="s">
        <v>7747</v>
      </c>
      <c r="F78" s="4">
        <v>10011</v>
      </c>
      <c r="G78" s="13" t="s">
        <v>124</v>
      </c>
      <c r="H78" s="13" t="s">
        <v>186</v>
      </c>
      <c r="I78" s="1">
        <v>4074599</v>
      </c>
      <c r="J78" s="1">
        <v>-7400253</v>
      </c>
      <c r="K78" t="s">
        <v>5</v>
      </c>
      <c r="L78" s="20">
        <v>760</v>
      </c>
      <c r="M78" s="4">
        <v>2</v>
      </c>
      <c r="N78" s="4">
        <v>7</v>
      </c>
      <c r="O78" s="2">
        <v>43638</v>
      </c>
      <c r="P78" s="3">
        <v>0.08</v>
      </c>
      <c r="Q78" s="4">
        <v>2</v>
      </c>
      <c r="R78" s="3">
        <v>5.8</v>
      </c>
      <c r="S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" t="str">
        <f>IF(AIRBNB[[#This Row],[RUIDO(dB)]]&lt;=4,"Silencioso",IF(AIRBNB[[#This Row],[RUIDO(dB)]]&lt;=5.5,"Poco Ruidoso","Ruidoso"))</f>
        <v>Ruidoso</v>
      </c>
      <c r="U78" t="str">
        <f>IF(AND(AIRBNB[[#This Row],[PRECIO]]&lt;50,AIRBNB[[#This Row],[MIN_NOCHES]]&gt;3),"Dentro del presupuesto","No considerar")</f>
        <v>No considerar</v>
      </c>
      <c r="V78" t="str">
        <f>VLOOKUP(AIRBNB[[#This Row],[HOST_ID]],Super_host[],5,FALSE)</f>
        <v>Host</v>
      </c>
    </row>
    <row r="79" spans="1:22">
      <c r="A79" s="4">
        <v>6165564</v>
      </c>
      <c r="B79" t="s">
        <v>16331</v>
      </c>
      <c r="C79" s="4">
        <v>30906910</v>
      </c>
      <c r="D79" t="s">
        <v>16332</v>
      </c>
      <c r="E79" t="s">
        <v>16333</v>
      </c>
      <c r="F79" s="4">
        <v>11221</v>
      </c>
      <c r="G79" s="13" t="s">
        <v>4662</v>
      </c>
      <c r="H79" s="13" t="s">
        <v>9230</v>
      </c>
      <c r="I79" s="1">
        <v>406874</v>
      </c>
      <c r="J79" s="1">
        <v>-7394339</v>
      </c>
      <c r="K79" t="s">
        <v>40</v>
      </c>
      <c r="L79" s="20">
        <v>750</v>
      </c>
      <c r="M79" s="4">
        <v>1</v>
      </c>
      <c r="N79" s="4">
        <v>0</v>
      </c>
      <c r="O79" s="2">
        <v>42915</v>
      </c>
      <c r="P79" s="3">
        <v>0.05</v>
      </c>
      <c r="Q79" s="4">
        <v>1</v>
      </c>
      <c r="R79" s="3">
        <v>7.1</v>
      </c>
      <c r="S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" t="str">
        <f>IF(AIRBNB[[#This Row],[RUIDO(dB)]]&lt;=4,"Silencioso",IF(AIRBNB[[#This Row],[RUIDO(dB)]]&lt;=5.5,"Poco Ruidoso","Ruidoso"))</f>
        <v>Ruidoso</v>
      </c>
      <c r="U79" t="str">
        <f>IF(AND(AIRBNB[[#This Row],[PRECIO]]&lt;50,AIRBNB[[#This Row],[MIN_NOCHES]]&gt;3),"Dentro del presupuesto","No considerar")</f>
        <v>No considerar</v>
      </c>
      <c r="V79" t="str">
        <f>VLOOKUP(AIRBNB[[#This Row],[HOST_ID]],Super_host[],5,FALSE)</f>
        <v>Host</v>
      </c>
    </row>
    <row r="80" spans="1:22">
      <c r="A80" s="4">
        <v>3420648</v>
      </c>
      <c r="B80" t="s">
        <v>7761</v>
      </c>
      <c r="C80" s="4">
        <v>16345041</v>
      </c>
      <c r="D80" t="s">
        <v>7762</v>
      </c>
      <c r="E80" t="s">
        <v>7763</v>
      </c>
      <c r="F80" s="4">
        <v>10019</v>
      </c>
      <c r="G80" s="13" t="s">
        <v>124</v>
      </c>
      <c r="H80" s="13" t="s">
        <v>249</v>
      </c>
      <c r="I80" s="1">
        <v>4076477</v>
      </c>
      <c r="J80" s="1">
        <v>-7398542</v>
      </c>
      <c r="K80" t="s">
        <v>5</v>
      </c>
      <c r="L80" s="20">
        <v>750</v>
      </c>
      <c r="M80" s="4">
        <v>3</v>
      </c>
      <c r="N80" s="4">
        <v>16</v>
      </c>
      <c r="O80" s="2">
        <v>42235</v>
      </c>
      <c r="P80" s="3">
        <v>0.27</v>
      </c>
      <c r="Q80" s="4">
        <v>2</v>
      </c>
      <c r="R80" s="3">
        <v>5.8</v>
      </c>
      <c r="S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" t="str">
        <f>IF(AIRBNB[[#This Row],[RUIDO(dB)]]&lt;=4,"Silencioso",IF(AIRBNB[[#This Row],[RUIDO(dB)]]&lt;=5.5,"Poco Ruidoso","Ruidoso"))</f>
        <v>Ruidoso</v>
      </c>
      <c r="U80" t="str">
        <f>IF(AND(AIRBNB[[#This Row],[PRECIO]]&lt;50,AIRBNB[[#This Row],[MIN_NOCHES]]&gt;3),"Dentro del presupuesto","No considerar")</f>
        <v>No considerar</v>
      </c>
      <c r="V80" t="str">
        <f>VLOOKUP(AIRBNB[[#This Row],[HOST_ID]],Super_host[],5,FALSE)</f>
        <v>Host</v>
      </c>
    </row>
    <row r="81" spans="1:22">
      <c r="A81" s="4">
        <v>2285355</v>
      </c>
      <c r="B81" t="s">
        <v>7804</v>
      </c>
      <c r="C81" s="4">
        <v>11674823</v>
      </c>
      <c r="D81" t="s">
        <v>4491</v>
      </c>
      <c r="E81" t="s">
        <v>7805</v>
      </c>
      <c r="F81" s="4">
        <v>10023</v>
      </c>
      <c r="G81" s="13" t="s">
        <v>124</v>
      </c>
      <c r="H81" s="13" t="s">
        <v>168</v>
      </c>
      <c r="I81" s="1">
        <v>4077859</v>
      </c>
      <c r="J81" s="1">
        <v>-7397964</v>
      </c>
      <c r="K81" t="s">
        <v>5</v>
      </c>
      <c r="L81" s="20">
        <v>750</v>
      </c>
      <c r="M81" s="4">
        <v>1</v>
      </c>
      <c r="N81" s="4">
        <v>0</v>
      </c>
      <c r="O81" s="2">
        <v>42736</v>
      </c>
      <c r="P81" s="3">
        <v>0.82</v>
      </c>
      <c r="Q81" s="4">
        <v>2</v>
      </c>
      <c r="R81" s="3">
        <v>5.8</v>
      </c>
      <c r="S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" t="str">
        <f>IF(AIRBNB[[#This Row],[RUIDO(dB)]]&lt;=4,"Silencioso",IF(AIRBNB[[#This Row],[RUIDO(dB)]]&lt;=5.5,"Poco Ruidoso","Ruidoso"))</f>
        <v>Ruidoso</v>
      </c>
      <c r="U81" t="str">
        <f>IF(AND(AIRBNB[[#This Row],[PRECIO]]&lt;50,AIRBNB[[#This Row],[MIN_NOCHES]]&gt;3),"Dentro del presupuesto","No considerar")</f>
        <v>No considerar</v>
      </c>
      <c r="V81" t="str">
        <f>VLOOKUP(AIRBNB[[#This Row],[HOST_ID]],Super_host[],5,FALSE)</f>
        <v>Host</v>
      </c>
    </row>
    <row r="82" spans="1:22">
      <c r="A82" s="4">
        <v>2228296</v>
      </c>
      <c r="B82" t="s">
        <v>7812</v>
      </c>
      <c r="C82" s="4">
        <v>11371978</v>
      </c>
      <c r="D82" t="s">
        <v>421</v>
      </c>
      <c r="E82" t="s">
        <v>7813</v>
      </c>
      <c r="F82" s="4">
        <v>10019</v>
      </c>
      <c r="G82" s="13" t="s">
        <v>124</v>
      </c>
      <c r="H82" s="13" t="s">
        <v>373</v>
      </c>
      <c r="I82" s="1">
        <v>4076402</v>
      </c>
      <c r="J82" s="1">
        <v>-739777</v>
      </c>
      <c r="K82" t="s">
        <v>5</v>
      </c>
      <c r="L82" s="20">
        <v>750</v>
      </c>
      <c r="M82" s="4">
        <v>4</v>
      </c>
      <c r="N82" s="4">
        <v>0</v>
      </c>
      <c r="O82" s="2">
        <v>43586</v>
      </c>
      <c r="P82" s="3">
        <v>0.81</v>
      </c>
      <c r="Q82" s="4">
        <v>2</v>
      </c>
      <c r="R82" s="3">
        <v>5.8</v>
      </c>
      <c r="S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" t="str">
        <f>IF(AIRBNB[[#This Row],[RUIDO(dB)]]&lt;=4,"Silencioso",IF(AIRBNB[[#This Row],[RUIDO(dB)]]&lt;=5.5,"Poco Ruidoso","Ruidoso"))</f>
        <v>Ruidoso</v>
      </c>
      <c r="U82" t="str">
        <f>IF(AND(AIRBNB[[#This Row],[PRECIO]]&lt;50,AIRBNB[[#This Row],[MIN_NOCHES]]&gt;3),"Dentro del presupuesto","No considerar")</f>
        <v>No considerar</v>
      </c>
      <c r="V82" t="str">
        <f>VLOOKUP(AIRBNB[[#This Row],[HOST_ID]],Super_host[],5,FALSE)</f>
        <v>Host</v>
      </c>
    </row>
    <row r="83" spans="1:22">
      <c r="A83" s="4">
        <v>1934804</v>
      </c>
      <c r="B83" t="s">
        <v>16329</v>
      </c>
      <c r="C83" s="4">
        <v>10012421</v>
      </c>
      <c r="D83" t="s">
        <v>247</v>
      </c>
      <c r="E83" t="s">
        <v>16330</v>
      </c>
      <c r="F83" s="4">
        <v>11205</v>
      </c>
      <c r="G83" s="13" t="s">
        <v>4662</v>
      </c>
      <c r="H83" s="13" t="s">
        <v>9387</v>
      </c>
      <c r="I83" s="1">
        <v>4069356</v>
      </c>
      <c r="J83" s="1">
        <v>-7396744</v>
      </c>
      <c r="K83" t="s">
        <v>5</v>
      </c>
      <c r="L83" s="20">
        <v>750</v>
      </c>
      <c r="M83" s="4">
        <v>3</v>
      </c>
      <c r="N83" s="4">
        <v>32</v>
      </c>
      <c r="O83" s="2">
        <v>43604</v>
      </c>
      <c r="P83" s="3">
        <v>1.66</v>
      </c>
      <c r="Q83" s="4">
        <v>1</v>
      </c>
      <c r="R83" s="3">
        <v>7.1</v>
      </c>
      <c r="S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" t="str">
        <f>IF(AIRBNB[[#This Row],[RUIDO(dB)]]&lt;=4,"Silencioso",IF(AIRBNB[[#This Row],[RUIDO(dB)]]&lt;=5.5,"Poco Ruidoso","Ruidoso"))</f>
        <v>Ruidoso</v>
      </c>
      <c r="U83" t="str">
        <f>IF(AND(AIRBNB[[#This Row],[PRECIO]]&lt;50,AIRBNB[[#This Row],[MIN_NOCHES]]&gt;3),"Dentro del presupuesto","No considerar")</f>
        <v>No considerar</v>
      </c>
      <c r="V83" t="str">
        <f>VLOOKUP(AIRBNB[[#This Row],[HOST_ID]],Super_host[],5,FALSE)</f>
        <v>Host</v>
      </c>
    </row>
    <row r="84" spans="1:22">
      <c r="A84" s="4">
        <v>3105531</v>
      </c>
      <c r="B84" t="s">
        <v>7834</v>
      </c>
      <c r="C84" s="4">
        <v>9306192</v>
      </c>
      <c r="D84" t="s">
        <v>7835</v>
      </c>
      <c r="E84" t="s">
        <v>7836</v>
      </c>
      <c r="F84" s="4">
        <v>10028</v>
      </c>
      <c r="G84" s="13" t="s">
        <v>124</v>
      </c>
      <c r="H84" s="13" t="s">
        <v>129</v>
      </c>
      <c r="I84" s="1">
        <v>4077766</v>
      </c>
      <c r="J84" s="1">
        <v>-739561</v>
      </c>
      <c r="K84" t="s">
        <v>5</v>
      </c>
      <c r="L84" s="20">
        <v>750</v>
      </c>
      <c r="M84" s="4">
        <v>6</v>
      </c>
      <c r="N84" s="4">
        <v>0</v>
      </c>
      <c r="O84" s="2">
        <v>43612</v>
      </c>
      <c r="P84" s="3">
        <v>0.02</v>
      </c>
      <c r="Q84" s="4">
        <v>2</v>
      </c>
      <c r="R84" s="3">
        <v>5.8</v>
      </c>
      <c r="S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" t="str">
        <f>IF(AIRBNB[[#This Row],[RUIDO(dB)]]&lt;=4,"Silencioso",IF(AIRBNB[[#This Row],[RUIDO(dB)]]&lt;=5.5,"Poco Ruidoso","Ruidoso"))</f>
        <v>Ruidoso</v>
      </c>
      <c r="U84" t="str">
        <f>IF(AND(AIRBNB[[#This Row],[PRECIO]]&lt;50,AIRBNB[[#This Row],[MIN_NOCHES]]&gt;3),"Dentro del presupuesto","No considerar")</f>
        <v>No considerar</v>
      </c>
      <c r="V84" t="str">
        <f>VLOOKUP(AIRBNB[[#This Row],[HOST_ID]],Super_host[],5,FALSE)</f>
        <v>Host</v>
      </c>
    </row>
    <row r="85" spans="1:22">
      <c r="A85" s="4">
        <v>1147507</v>
      </c>
      <c r="B85" t="s">
        <v>7754</v>
      </c>
      <c r="C85" s="4">
        <v>5523186</v>
      </c>
      <c r="D85" t="s">
        <v>150</v>
      </c>
      <c r="E85" t="s">
        <v>228</v>
      </c>
      <c r="F85" s="4">
        <v>10003</v>
      </c>
      <c r="G85" s="13" t="s">
        <v>124</v>
      </c>
      <c r="H85" s="13" t="s">
        <v>133</v>
      </c>
      <c r="I85" s="1">
        <v>4073032</v>
      </c>
      <c r="J85" s="1">
        <v>-7398469</v>
      </c>
      <c r="K85" t="s">
        <v>5</v>
      </c>
      <c r="L85" s="20">
        <v>750</v>
      </c>
      <c r="M85" s="4">
        <v>3</v>
      </c>
      <c r="N85" s="4">
        <v>9</v>
      </c>
      <c r="O85" s="2">
        <v>43342</v>
      </c>
      <c r="P85" s="3">
        <v>0.18</v>
      </c>
      <c r="Q85" s="4">
        <v>2</v>
      </c>
      <c r="R85" s="3">
        <v>5.8</v>
      </c>
      <c r="S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" t="str">
        <f>IF(AIRBNB[[#This Row],[RUIDO(dB)]]&lt;=4,"Silencioso",IF(AIRBNB[[#This Row],[RUIDO(dB)]]&lt;=5.5,"Poco Ruidoso","Ruidoso"))</f>
        <v>Ruidoso</v>
      </c>
      <c r="U85" t="str">
        <f>IF(AND(AIRBNB[[#This Row],[PRECIO]]&lt;50,AIRBNB[[#This Row],[MIN_NOCHES]]&gt;3),"Dentro del presupuesto","No considerar")</f>
        <v>No considerar</v>
      </c>
      <c r="V85" t="str">
        <f>VLOOKUP(AIRBNB[[#This Row],[HOST_ID]],Super_host[],5,FALSE)</f>
        <v>Host</v>
      </c>
    </row>
    <row r="86" spans="1:22">
      <c r="A86" s="4">
        <v>2220959</v>
      </c>
      <c r="B86" t="s">
        <v>7816</v>
      </c>
      <c r="C86" s="4">
        <v>11330638</v>
      </c>
      <c r="D86" t="s">
        <v>589</v>
      </c>
      <c r="E86" t="s">
        <v>7817</v>
      </c>
      <c r="F86" s="4">
        <v>10010</v>
      </c>
      <c r="G86" s="13" t="s">
        <v>124</v>
      </c>
      <c r="H86" s="13" t="s">
        <v>175</v>
      </c>
      <c r="I86" s="1">
        <v>4073879</v>
      </c>
      <c r="J86" s="1">
        <v>-7398226</v>
      </c>
      <c r="K86" t="s">
        <v>5</v>
      </c>
      <c r="L86" s="20">
        <v>749</v>
      </c>
      <c r="M86" s="4">
        <v>1</v>
      </c>
      <c r="N86" s="4">
        <v>0</v>
      </c>
      <c r="O86" s="2">
        <v>43631</v>
      </c>
      <c r="P86" s="3">
        <v>0.24</v>
      </c>
      <c r="Q86" s="4">
        <v>2</v>
      </c>
      <c r="R86" s="3">
        <v>5.8</v>
      </c>
      <c r="S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" t="str">
        <f>IF(AIRBNB[[#This Row],[RUIDO(dB)]]&lt;=4,"Silencioso",IF(AIRBNB[[#This Row],[RUIDO(dB)]]&lt;=5.5,"Poco Ruidoso","Ruidoso"))</f>
        <v>Ruidoso</v>
      </c>
      <c r="U86" t="str">
        <f>IF(AND(AIRBNB[[#This Row],[PRECIO]]&lt;50,AIRBNB[[#This Row],[MIN_NOCHES]]&gt;3),"Dentro del presupuesto","No considerar")</f>
        <v>No considerar</v>
      </c>
      <c r="V86" t="str">
        <f>VLOOKUP(AIRBNB[[#This Row],[HOST_ID]],Super_host[],5,FALSE)</f>
        <v>Host</v>
      </c>
    </row>
    <row r="87" spans="1:22">
      <c r="A87" s="4">
        <v>2261367</v>
      </c>
      <c r="B87" t="s">
        <v>16345</v>
      </c>
      <c r="C87" s="4">
        <v>10416706</v>
      </c>
      <c r="D87" t="s">
        <v>8667</v>
      </c>
      <c r="E87" t="s">
        <v>16346</v>
      </c>
      <c r="F87" s="4">
        <v>11224</v>
      </c>
      <c r="G87" s="13" t="s">
        <v>4662</v>
      </c>
      <c r="H87" s="13" t="s">
        <v>16347</v>
      </c>
      <c r="I87" s="1">
        <v>4057645</v>
      </c>
      <c r="J87" s="1">
        <v>-7401065</v>
      </c>
      <c r="K87" t="s">
        <v>5</v>
      </c>
      <c r="L87" s="20">
        <v>743</v>
      </c>
      <c r="M87" s="4">
        <v>2</v>
      </c>
      <c r="N87" s="4">
        <v>6</v>
      </c>
      <c r="O87" s="2">
        <v>43646</v>
      </c>
      <c r="P87" s="3">
        <v>0.24</v>
      </c>
      <c r="Q87" s="4">
        <v>2</v>
      </c>
      <c r="R87" s="3">
        <v>7.3</v>
      </c>
      <c r="S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" t="str">
        <f>IF(AIRBNB[[#This Row],[RUIDO(dB)]]&lt;=4,"Silencioso",IF(AIRBNB[[#This Row],[RUIDO(dB)]]&lt;=5.5,"Poco Ruidoso","Ruidoso"))</f>
        <v>Ruidoso</v>
      </c>
      <c r="U87" t="str">
        <f>IF(AND(AIRBNB[[#This Row],[PRECIO]]&lt;50,AIRBNB[[#This Row],[MIN_NOCHES]]&gt;3),"Dentro del presupuesto","No considerar")</f>
        <v>No considerar</v>
      </c>
      <c r="V87" t="str">
        <f>VLOOKUP(AIRBNB[[#This Row],[HOST_ID]],Super_host[],5,FALSE)</f>
        <v>Host</v>
      </c>
    </row>
    <row r="88" spans="1:22">
      <c r="A88" s="4">
        <v>2082694</v>
      </c>
      <c r="B88" t="s">
        <v>16312</v>
      </c>
      <c r="C88" s="4">
        <v>10638711</v>
      </c>
      <c r="D88" t="s">
        <v>755</v>
      </c>
      <c r="E88" t="s">
        <v>16313</v>
      </c>
      <c r="F88" s="4">
        <v>11206</v>
      </c>
      <c r="G88" s="13" t="s">
        <v>4662</v>
      </c>
      <c r="H88" s="13" t="s">
        <v>9218</v>
      </c>
      <c r="I88" s="1">
        <v>4070958</v>
      </c>
      <c r="J88" s="1">
        <v>-7394287</v>
      </c>
      <c r="K88" t="s">
        <v>5</v>
      </c>
      <c r="L88" s="20">
        <v>700</v>
      </c>
      <c r="M88" s="4">
        <v>3</v>
      </c>
      <c r="N88" s="4">
        <v>1</v>
      </c>
      <c r="O88" s="2">
        <v>41641</v>
      </c>
      <c r="P88" s="3">
        <v>0.01</v>
      </c>
      <c r="Q88" s="4">
        <v>1</v>
      </c>
      <c r="R88" s="3">
        <v>7.1</v>
      </c>
      <c r="S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" t="str">
        <f>IF(AIRBNB[[#This Row],[RUIDO(dB)]]&lt;=4,"Silencioso",IF(AIRBNB[[#This Row],[RUIDO(dB)]]&lt;=5.5,"Poco Ruidoso","Ruidoso"))</f>
        <v>Ruidoso</v>
      </c>
      <c r="U88" t="str">
        <f>IF(AND(AIRBNB[[#This Row],[PRECIO]]&lt;50,AIRBNB[[#This Row],[MIN_NOCHES]]&gt;3),"Dentro del presupuesto","No considerar")</f>
        <v>No considerar</v>
      </c>
      <c r="V88" t="str">
        <f>VLOOKUP(AIRBNB[[#This Row],[HOST_ID]],Super_host[],5,FALSE)</f>
        <v>Host</v>
      </c>
    </row>
    <row r="89" spans="1:22">
      <c r="A89" s="4">
        <v>6599950</v>
      </c>
      <c r="B89" t="s">
        <v>7845</v>
      </c>
      <c r="C89" s="4">
        <v>1651102</v>
      </c>
      <c r="D89" t="s">
        <v>122</v>
      </c>
      <c r="E89" t="s">
        <v>7846</v>
      </c>
      <c r="F89" s="4">
        <v>10001</v>
      </c>
      <c r="G89" s="13" t="s">
        <v>124</v>
      </c>
      <c r="H89" s="13" t="s">
        <v>140</v>
      </c>
      <c r="I89" s="1">
        <v>4073752</v>
      </c>
      <c r="J89" s="1">
        <v>-7400113</v>
      </c>
      <c r="K89" t="s">
        <v>5</v>
      </c>
      <c r="L89" s="20">
        <v>700</v>
      </c>
      <c r="M89" s="4">
        <v>1</v>
      </c>
      <c r="N89" s="4">
        <v>0</v>
      </c>
      <c r="O89" s="2">
        <v>42230</v>
      </c>
      <c r="P89" s="3">
        <v>0.41</v>
      </c>
      <c r="Q89" s="4">
        <v>2</v>
      </c>
      <c r="R89" s="3">
        <v>5.8</v>
      </c>
      <c r="S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" t="str">
        <f>IF(AIRBNB[[#This Row],[RUIDO(dB)]]&lt;=4,"Silencioso",IF(AIRBNB[[#This Row],[RUIDO(dB)]]&lt;=5.5,"Poco Ruidoso","Ruidoso"))</f>
        <v>Ruidoso</v>
      </c>
      <c r="U89" t="str">
        <f>IF(AND(AIRBNB[[#This Row],[PRECIO]]&lt;50,AIRBNB[[#This Row],[MIN_NOCHES]]&gt;3),"Dentro del presupuesto","No considerar")</f>
        <v>No considerar</v>
      </c>
      <c r="V89" t="str">
        <f>VLOOKUP(AIRBNB[[#This Row],[HOST_ID]],Super_host[],5,FALSE)</f>
        <v>Host</v>
      </c>
    </row>
    <row r="90" spans="1:22">
      <c r="A90" s="4">
        <v>4471513</v>
      </c>
      <c r="B90" t="s">
        <v>7797</v>
      </c>
      <c r="C90" s="4">
        <v>3740730</v>
      </c>
      <c r="D90" t="s">
        <v>4756</v>
      </c>
      <c r="E90" t="s">
        <v>7798</v>
      </c>
      <c r="F90" s="4">
        <v>10036</v>
      </c>
      <c r="G90" s="13" t="s">
        <v>124</v>
      </c>
      <c r="H90" s="13" t="s">
        <v>416</v>
      </c>
      <c r="I90" s="1">
        <v>4075607</v>
      </c>
      <c r="J90" s="1">
        <v>-7398593</v>
      </c>
      <c r="K90" t="s">
        <v>5</v>
      </c>
      <c r="L90" s="20">
        <v>699</v>
      </c>
      <c r="M90" s="4">
        <v>6</v>
      </c>
      <c r="N90" s="4">
        <v>186</v>
      </c>
      <c r="O90" s="2">
        <v>43651</v>
      </c>
      <c r="P90" s="3">
        <v>3.27</v>
      </c>
      <c r="Q90" s="4">
        <v>2</v>
      </c>
      <c r="R90" s="3">
        <v>5.8</v>
      </c>
      <c r="S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" t="str">
        <f>IF(AIRBNB[[#This Row],[RUIDO(dB)]]&lt;=4,"Silencioso",IF(AIRBNB[[#This Row],[RUIDO(dB)]]&lt;=5.5,"Poco Ruidoso","Ruidoso"))</f>
        <v>Ruidoso</v>
      </c>
      <c r="U90" t="str">
        <f>IF(AND(AIRBNB[[#This Row],[PRECIO]]&lt;50,AIRBNB[[#This Row],[MIN_NOCHES]]&gt;3),"Dentro del presupuesto","No considerar")</f>
        <v>No considerar</v>
      </c>
      <c r="V90" t="str">
        <f>VLOOKUP(AIRBNB[[#This Row],[HOST_ID]],Super_host[],5,FALSE)</f>
        <v>Host</v>
      </c>
    </row>
    <row r="91" spans="1:22">
      <c r="A91" s="4">
        <v>6557289</v>
      </c>
      <c r="B91" t="s">
        <v>16358</v>
      </c>
      <c r="C91" s="4">
        <v>7074531</v>
      </c>
      <c r="D91" t="s">
        <v>63</v>
      </c>
      <c r="E91" t="s">
        <v>16359</v>
      </c>
      <c r="F91" s="4">
        <v>10456</v>
      </c>
      <c r="G91" s="13" t="s">
        <v>16360</v>
      </c>
      <c r="H91" s="13" t="s">
        <v>16361</v>
      </c>
      <c r="I91" s="1">
        <v>4082639</v>
      </c>
      <c r="J91" s="1">
        <v>-7390363</v>
      </c>
      <c r="K91" t="s">
        <v>40</v>
      </c>
      <c r="L91" s="20">
        <v>680</v>
      </c>
      <c r="M91" s="4">
        <v>1</v>
      </c>
      <c r="N91" s="4">
        <v>0</v>
      </c>
      <c r="O91" s="2">
        <v>43629</v>
      </c>
      <c r="P91" s="3">
        <v>1.18</v>
      </c>
      <c r="Q91" s="4">
        <v>4</v>
      </c>
      <c r="R91" s="3">
        <v>7.64</v>
      </c>
      <c r="S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" t="str">
        <f>IF(AIRBNB[[#This Row],[RUIDO(dB)]]&lt;=4,"Silencioso",IF(AIRBNB[[#This Row],[RUIDO(dB)]]&lt;=5.5,"Poco Ruidoso","Ruidoso"))</f>
        <v>Ruidoso</v>
      </c>
      <c r="U91" t="str">
        <f>IF(AND(AIRBNB[[#This Row],[PRECIO]]&lt;50,AIRBNB[[#This Row],[MIN_NOCHES]]&gt;3),"Dentro del presupuesto","No considerar")</f>
        <v>No considerar</v>
      </c>
      <c r="V91" t="str">
        <f>VLOOKUP(AIRBNB[[#This Row],[HOST_ID]],Super_host[],5,FALSE)</f>
        <v>Host</v>
      </c>
    </row>
    <row r="92" spans="1:22">
      <c r="A92" s="4">
        <v>2191591</v>
      </c>
      <c r="B92" t="s">
        <v>7743</v>
      </c>
      <c r="C92" s="4">
        <v>11176329</v>
      </c>
      <c r="D92" t="s">
        <v>4011</v>
      </c>
      <c r="E92" t="s">
        <v>7744</v>
      </c>
      <c r="F92" s="4">
        <v>10128</v>
      </c>
      <c r="G92" s="13" t="s">
        <v>124</v>
      </c>
      <c r="H92" s="13" t="s">
        <v>129</v>
      </c>
      <c r="I92" s="1">
        <v>4078401</v>
      </c>
      <c r="J92" s="1">
        <v>-7394863</v>
      </c>
      <c r="K92" t="s">
        <v>5</v>
      </c>
      <c r="L92" s="20">
        <v>675</v>
      </c>
      <c r="M92" s="4">
        <v>5</v>
      </c>
      <c r="N92" s="4">
        <v>3</v>
      </c>
      <c r="O92" s="2">
        <v>41891</v>
      </c>
      <c r="P92" s="3">
        <v>0.05</v>
      </c>
      <c r="Q92" s="4">
        <v>2</v>
      </c>
      <c r="R92" s="3">
        <v>5.8</v>
      </c>
      <c r="S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" t="str">
        <f>IF(AIRBNB[[#This Row],[RUIDO(dB)]]&lt;=4,"Silencioso",IF(AIRBNB[[#This Row],[RUIDO(dB)]]&lt;=5.5,"Poco Ruidoso","Ruidoso"))</f>
        <v>Ruidoso</v>
      </c>
      <c r="U92" t="str">
        <f>IF(AND(AIRBNB[[#This Row],[PRECIO]]&lt;50,AIRBNB[[#This Row],[MIN_NOCHES]]&gt;3),"Dentro del presupuesto","No considerar")</f>
        <v>No considerar</v>
      </c>
      <c r="V92" t="str">
        <f>VLOOKUP(AIRBNB[[#This Row],[HOST_ID]],Super_host[],5,FALSE)</f>
        <v>Host</v>
      </c>
    </row>
    <row r="93" spans="1:22">
      <c r="A93" s="4">
        <v>2856770</v>
      </c>
      <c r="B93" t="s">
        <v>7617</v>
      </c>
      <c r="C93" s="4">
        <v>14565422</v>
      </c>
      <c r="D93" t="s">
        <v>7618</v>
      </c>
      <c r="E93" t="s">
        <v>7619</v>
      </c>
      <c r="F93" s="4">
        <v>10029</v>
      </c>
      <c r="G93" s="13" t="s">
        <v>124</v>
      </c>
      <c r="H93" s="13" t="s">
        <v>219</v>
      </c>
      <c r="I93" s="1">
        <v>4078587</v>
      </c>
      <c r="J93" s="1">
        <v>-7394764</v>
      </c>
      <c r="K93" t="s">
        <v>5</v>
      </c>
      <c r="L93" s="20">
        <v>650</v>
      </c>
      <c r="M93" s="4">
        <v>2</v>
      </c>
      <c r="N93" s="4">
        <v>67</v>
      </c>
      <c r="O93" s="2">
        <v>43639</v>
      </c>
      <c r="P93" s="3">
        <v>1.76</v>
      </c>
      <c r="Q93" s="4">
        <v>2</v>
      </c>
      <c r="R93" s="3">
        <v>5.7</v>
      </c>
      <c r="S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" t="str">
        <f>IF(AIRBNB[[#This Row],[RUIDO(dB)]]&lt;=4,"Silencioso",IF(AIRBNB[[#This Row],[RUIDO(dB)]]&lt;=5.5,"Poco Ruidoso","Ruidoso"))</f>
        <v>Ruidoso</v>
      </c>
      <c r="U93" t="str">
        <f>IF(AND(AIRBNB[[#This Row],[PRECIO]]&lt;50,AIRBNB[[#This Row],[MIN_NOCHES]]&gt;3),"Dentro del presupuesto","No considerar")</f>
        <v>No considerar</v>
      </c>
      <c r="V93" t="str">
        <f>VLOOKUP(AIRBNB[[#This Row],[HOST_ID]],Super_host[],5,FALSE)</f>
        <v>Host</v>
      </c>
    </row>
    <row r="94" spans="1:22">
      <c r="A94" s="4">
        <v>2309363</v>
      </c>
      <c r="B94" t="s">
        <v>7511</v>
      </c>
      <c r="C94" s="4">
        <v>11793333</v>
      </c>
      <c r="D94" t="s">
        <v>7512</v>
      </c>
      <c r="E94" t="s">
        <v>7513</v>
      </c>
      <c r="F94" s="4">
        <v>10024</v>
      </c>
      <c r="G94" s="13" t="s">
        <v>124</v>
      </c>
      <c r="H94" s="13" t="s">
        <v>168</v>
      </c>
      <c r="I94" s="1">
        <v>4078263</v>
      </c>
      <c r="J94" s="1">
        <v>-7397415</v>
      </c>
      <c r="K94" t="s">
        <v>5</v>
      </c>
      <c r="L94" s="20">
        <v>650</v>
      </c>
      <c r="M94" s="4">
        <v>2</v>
      </c>
      <c r="N94" s="4">
        <v>30</v>
      </c>
      <c r="O94" s="2">
        <v>42523</v>
      </c>
      <c r="P94" s="3">
        <v>0.47</v>
      </c>
      <c r="Q94" s="4">
        <v>2</v>
      </c>
      <c r="R94" s="3">
        <v>5.7</v>
      </c>
      <c r="S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" t="str">
        <f>IF(AIRBNB[[#This Row],[RUIDO(dB)]]&lt;=4,"Silencioso",IF(AIRBNB[[#This Row],[RUIDO(dB)]]&lt;=5.5,"Poco Ruidoso","Ruidoso"))</f>
        <v>Ruidoso</v>
      </c>
      <c r="U94" t="str">
        <f>IF(AND(AIRBNB[[#This Row],[PRECIO]]&lt;50,AIRBNB[[#This Row],[MIN_NOCHES]]&gt;3),"Dentro del presupuesto","No considerar")</f>
        <v>No considerar</v>
      </c>
      <c r="V94" t="str">
        <f>VLOOKUP(AIRBNB[[#This Row],[HOST_ID]],Super_host[],5,FALSE)</f>
        <v>Host</v>
      </c>
    </row>
    <row r="95" spans="1:22">
      <c r="A95" s="4">
        <v>2227377</v>
      </c>
      <c r="B95" t="s">
        <v>7680</v>
      </c>
      <c r="C95" s="4">
        <v>11366961</v>
      </c>
      <c r="D95" t="s">
        <v>3730</v>
      </c>
      <c r="E95" t="s">
        <v>7681</v>
      </c>
      <c r="F95" s="4">
        <v>10035</v>
      </c>
      <c r="G95" s="13" t="s">
        <v>124</v>
      </c>
      <c r="H95" s="13" t="s">
        <v>281</v>
      </c>
      <c r="I95" s="1">
        <v>4073588</v>
      </c>
      <c r="J95" s="1">
        <v>-7398252</v>
      </c>
      <c r="K95" t="s">
        <v>5</v>
      </c>
      <c r="L95" s="20">
        <v>650</v>
      </c>
      <c r="M95" s="4">
        <v>1</v>
      </c>
      <c r="N95" s="4">
        <v>0</v>
      </c>
      <c r="O95" s="2">
        <v>42398</v>
      </c>
      <c r="P95" s="3">
        <v>0.13</v>
      </c>
      <c r="Q95" s="4">
        <v>2</v>
      </c>
      <c r="R95" s="3">
        <v>5.7</v>
      </c>
      <c r="S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" t="str">
        <f>IF(AIRBNB[[#This Row],[RUIDO(dB)]]&lt;=4,"Silencioso",IF(AIRBNB[[#This Row],[RUIDO(dB)]]&lt;=5.5,"Poco Ruidoso","Ruidoso"))</f>
        <v>Ruidoso</v>
      </c>
      <c r="U95" t="str">
        <f>IF(AND(AIRBNB[[#This Row],[PRECIO]]&lt;50,AIRBNB[[#This Row],[MIN_NOCHES]]&gt;3),"Dentro del presupuesto","No considerar")</f>
        <v>No considerar</v>
      </c>
      <c r="V95" t="str">
        <f>VLOOKUP(AIRBNB[[#This Row],[HOST_ID]],Super_host[],5,FALSE)</f>
        <v>Host</v>
      </c>
    </row>
    <row r="96" spans="1:22">
      <c r="A96" s="4">
        <v>2447298</v>
      </c>
      <c r="B96" t="s">
        <v>7707</v>
      </c>
      <c r="C96" s="4">
        <v>5165749</v>
      </c>
      <c r="D96" t="s">
        <v>1324</v>
      </c>
      <c r="E96" t="s">
        <v>2125</v>
      </c>
      <c r="F96" s="4">
        <v>10012</v>
      </c>
      <c r="G96" s="13" t="s">
        <v>124</v>
      </c>
      <c r="H96" s="13" t="s">
        <v>164</v>
      </c>
      <c r="I96" s="1">
        <v>4072512</v>
      </c>
      <c r="J96" s="1">
        <v>-7400024</v>
      </c>
      <c r="K96" t="s">
        <v>5</v>
      </c>
      <c r="L96" s="20">
        <v>650</v>
      </c>
      <c r="M96" s="4">
        <v>5</v>
      </c>
      <c r="N96" s="4">
        <v>0</v>
      </c>
      <c r="O96" s="2">
        <v>43638</v>
      </c>
      <c r="P96" s="3">
        <v>0.05</v>
      </c>
      <c r="Q96" s="4">
        <v>2</v>
      </c>
      <c r="R96" s="3">
        <v>5.7</v>
      </c>
      <c r="S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" t="str">
        <f>IF(AIRBNB[[#This Row],[RUIDO(dB)]]&lt;=4,"Silencioso",IF(AIRBNB[[#This Row],[RUIDO(dB)]]&lt;=5.5,"Poco Ruidoso","Ruidoso"))</f>
        <v>Ruidoso</v>
      </c>
      <c r="U96" t="str">
        <f>IF(AND(AIRBNB[[#This Row],[PRECIO]]&lt;50,AIRBNB[[#This Row],[MIN_NOCHES]]&gt;3),"Dentro del presupuesto","No considerar")</f>
        <v>No considerar</v>
      </c>
      <c r="V96" t="str">
        <f>VLOOKUP(AIRBNB[[#This Row],[HOST_ID]],Super_host[],5,FALSE)</f>
        <v>Host</v>
      </c>
    </row>
    <row r="97" spans="1:22">
      <c r="A97" s="4">
        <v>738588</v>
      </c>
      <c r="B97" t="s">
        <v>6</v>
      </c>
      <c r="C97" s="4">
        <v>1360198</v>
      </c>
      <c r="D97" t="s">
        <v>7</v>
      </c>
      <c r="E97" t="s">
        <v>8</v>
      </c>
      <c r="F97" s="4">
        <v>10305</v>
      </c>
      <c r="G97" s="13" t="s">
        <v>3</v>
      </c>
      <c r="H97" s="13" t="s">
        <v>9</v>
      </c>
      <c r="I97" s="1">
        <v>4059193</v>
      </c>
      <c r="J97" s="1">
        <v>-7406476</v>
      </c>
      <c r="K97" t="s">
        <v>5</v>
      </c>
      <c r="L97" s="20">
        <v>625</v>
      </c>
      <c r="M97" s="4">
        <v>4</v>
      </c>
      <c r="N97" s="4">
        <v>1</v>
      </c>
      <c r="O97" s="2">
        <v>42309</v>
      </c>
      <c r="P97" s="3">
        <v>0.02</v>
      </c>
      <c r="Q97" s="4">
        <v>1</v>
      </c>
      <c r="R97" s="3">
        <v>4.8899999999999997</v>
      </c>
      <c r="S97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97" t="str">
        <f>IF(AIRBNB[[#This Row],[RUIDO(dB)]]&lt;=4,"Silencioso",IF(AIRBNB[[#This Row],[RUIDO(dB)]]&lt;=5.5,"Poco Ruidoso","Ruidoso"))</f>
        <v>Poco Ruidoso</v>
      </c>
      <c r="U97" t="str">
        <f>IF(AND(AIRBNB[[#This Row],[PRECIO]]&lt;50,AIRBNB[[#This Row],[MIN_NOCHES]]&gt;3),"Dentro del presupuesto","No considerar")</f>
        <v>No considerar</v>
      </c>
      <c r="V97" t="str">
        <f>VLOOKUP(AIRBNB[[#This Row],[HOST_ID]],Super_host[],5,FALSE)</f>
        <v>Host</v>
      </c>
    </row>
    <row r="98" spans="1:22">
      <c r="A98" s="4">
        <v>4854552</v>
      </c>
      <c r="B98" t="s">
        <v>7646</v>
      </c>
      <c r="C98" s="4">
        <v>24973819</v>
      </c>
      <c r="D98" t="s">
        <v>7647</v>
      </c>
      <c r="E98" t="s">
        <v>7648</v>
      </c>
      <c r="F98" s="4">
        <v>10009</v>
      </c>
      <c r="G98" s="13" t="s">
        <v>124</v>
      </c>
      <c r="H98" s="13" t="s">
        <v>3832</v>
      </c>
      <c r="I98" s="1">
        <v>4073001</v>
      </c>
      <c r="J98" s="1">
        <v>-7397579</v>
      </c>
      <c r="K98" t="s">
        <v>40</v>
      </c>
      <c r="L98" s="20">
        <v>600</v>
      </c>
      <c r="M98" s="4">
        <v>1</v>
      </c>
      <c r="N98" s="4">
        <v>0</v>
      </c>
      <c r="O98" s="2">
        <v>42229</v>
      </c>
      <c r="P98" s="3">
        <v>0.02</v>
      </c>
      <c r="Q98" s="4">
        <v>2</v>
      </c>
      <c r="R98" s="3">
        <v>5.7</v>
      </c>
      <c r="S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" t="str">
        <f>IF(AIRBNB[[#This Row],[RUIDO(dB)]]&lt;=4,"Silencioso",IF(AIRBNB[[#This Row],[RUIDO(dB)]]&lt;=5.5,"Poco Ruidoso","Ruidoso"))</f>
        <v>Ruidoso</v>
      </c>
      <c r="U98" t="str">
        <f>IF(AND(AIRBNB[[#This Row],[PRECIO]]&lt;50,AIRBNB[[#This Row],[MIN_NOCHES]]&gt;3),"Dentro del presupuesto","No considerar")</f>
        <v>No considerar</v>
      </c>
      <c r="V98" t="str">
        <f>VLOOKUP(AIRBNB[[#This Row],[HOST_ID]],Super_host[],5,FALSE)</f>
        <v>Host</v>
      </c>
    </row>
    <row r="99" spans="1:22">
      <c r="A99" s="4">
        <v>4678742</v>
      </c>
      <c r="B99" t="s">
        <v>7649</v>
      </c>
      <c r="C99" s="4">
        <v>24195790</v>
      </c>
      <c r="D99" t="s">
        <v>1420</v>
      </c>
      <c r="E99" t="s">
        <v>7650</v>
      </c>
      <c r="F99" s="4">
        <v>10011</v>
      </c>
      <c r="G99" s="13" t="s">
        <v>124</v>
      </c>
      <c r="H99" s="13" t="s">
        <v>144</v>
      </c>
      <c r="I99" s="1">
        <v>4073444</v>
      </c>
      <c r="J99" s="1">
        <v>-7399761</v>
      </c>
      <c r="K99" t="s">
        <v>5</v>
      </c>
      <c r="L99" s="20">
        <v>600</v>
      </c>
      <c r="M99" s="4">
        <v>1</v>
      </c>
      <c r="N99" s="4">
        <v>0</v>
      </c>
      <c r="O99" s="2">
        <v>43228</v>
      </c>
      <c r="P99" s="3">
        <v>0.09</v>
      </c>
      <c r="Q99" s="4">
        <v>2</v>
      </c>
      <c r="R99" s="3">
        <v>5.7</v>
      </c>
      <c r="S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" t="str">
        <f>IF(AIRBNB[[#This Row],[RUIDO(dB)]]&lt;=4,"Silencioso",IF(AIRBNB[[#This Row],[RUIDO(dB)]]&lt;=5.5,"Poco Ruidoso","Ruidoso"))</f>
        <v>Ruidoso</v>
      </c>
      <c r="U99" t="str">
        <f>IF(AND(AIRBNB[[#This Row],[PRECIO]]&lt;50,AIRBNB[[#This Row],[MIN_NOCHES]]&gt;3),"Dentro del presupuesto","No considerar")</f>
        <v>No considerar</v>
      </c>
      <c r="V99" t="str">
        <f>VLOOKUP(AIRBNB[[#This Row],[HOST_ID]],Super_host[],5,FALSE)</f>
        <v>Host</v>
      </c>
    </row>
    <row r="100" spans="1:22">
      <c r="A100" s="4">
        <v>5341379</v>
      </c>
      <c r="B100" t="s">
        <v>16281</v>
      </c>
      <c r="C100" s="4">
        <v>17502474</v>
      </c>
      <c r="D100" t="s">
        <v>1473</v>
      </c>
      <c r="E100" t="s">
        <v>16282</v>
      </c>
      <c r="F100" s="4">
        <v>11201</v>
      </c>
      <c r="G100" s="13" t="s">
        <v>4662</v>
      </c>
      <c r="H100" s="13" t="s">
        <v>9222</v>
      </c>
      <c r="I100" s="1">
        <v>4068894</v>
      </c>
      <c r="J100" s="1">
        <v>-739803</v>
      </c>
      <c r="K100" t="s">
        <v>5</v>
      </c>
      <c r="L100" s="20">
        <v>600</v>
      </c>
      <c r="M100" s="4">
        <v>1</v>
      </c>
      <c r="N100" s="4">
        <v>0</v>
      </c>
      <c r="O100" s="2">
        <v>42211</v>
      </c>
      <c r="P100" s="3">
        <v>0.57999999999999996</v>
      </c>
      <c r="Q100" s="4">
        <v>1</v>
      </c>
      <c r="R100" s="3">
        <v>7</v>
      </c>
      <c r="S1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" t="str">
        <f>IF(AIRBNB[[#This Row],[RUIDO(dB)]]&lt;=4,"Silencioso",IF(AIRBNB[[#This Row],[RUIDO(dB)]]&lt;=5.5,"Poco Ruidoso","Ruidoso"))</f>
        <v>Ruidoso</v>
      </c>
      <c r="U100" t="str">
        <f>IF(AND(AIRBNB[[#This Row],[PRECIO]]&lt;50,AIRBNB[[#This Row],[MIN_NOCHES]]&gt;3),"Dentro del presupuesto","No considerar")</f>
        <v>No considerar</v>
      </c>
      <c r="V100" t="str">
        <f>VLOOKUP(AIRBNB[[#This Row],[HOST_ID]],Super_host[],5,FALSE)</f>
        <v>Host</v>
      </c>
    </row>
    <row r="101" spans="1:22">
      <c r="A101" s="4">
        <v>2509617</v>
      </c>
      <c r="B101" t="s">
        <v>7668</v>
      </c>
      <c r="C101" s="4">
        <v>12622830</v>
      </c>
      <c r="D101" t="s">
        <v>1522</v>
      </c>
      <c r="E101" t="s">
        <v>7669</v>
      </c>
      <c r="F101" s="4">
        <v>10028</v>
      </c>
      <c r="G101" s="13" t="s">
        <v>124</v>
      </c>
      <c r="H101" s="13" t="s">
        <v>129</v>
      </c>
      <c r="I101" s="1">
        <v>4077979</v>
      </c>
      <c r="J101" s="1">
        <v>-7396153</v>
      </c>
      <c r="K101" t="s">
        <v>5</v>
      </c>
      <c r="L101" s="20">
        <v>600</v>
      </c>
      <c r="M101" s="4">
        <v>1</v>
      </c>
      <c r="N101" s="4">
        <v>0</v>
      </c>
      <c r="O101" s="2">
        <v>42262</v>
      </c>
      <c r="P101" s="3">
        <v>1.38</v>
      </c>
      <c r="Q101" s="4">
        <v>2</v>
      </c>
      <c r="R101" s="3">
        <v>5.7</v>
      </c>
      <c r="S1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" t="str">
        <f>IF(AIRBNB[[#This Row],[RUIDO(dB)]]&lt;=4,"Silencioso",IF(AIRBNB[[#This Row],[RUIDO(dB)]]&lt;=5.5,"Poco Ruidoso","Ruidoso"))</f>
        <v>Ruidoso</v>
      </c>
      <c r="U101" t="str">
        <f>IF(AND(AIRBNB[[#This Row],[PRECIO]]&lt;50,AIRBNB[[#This Row],[MIN_NOCHES]]&gt;3),"Dentro del presupuesto","No considerar")</f>
        <v>No considerar</v>
      </c>
      <c r="V101" t="str">
        <f>VLOOKUP(AIRBNB[[#This Row],[HOST_ID]],Super_host[],5,FALSE)</f>
        <v>Host</v>
      </c>
    </row>
    <row r="102" spans="1:22">
      <c r="A102" s="4">
        <v>2243984</v>
      </c>
      <c r="B102" t="s">
        <v>7872</v>
      </c>
      <c r="C102" s="4">
        <v>11461854</v>
      </c>
      <c r="D102" t="s">
        <v>122</v>
      </c>
      <c r="E102" t="s">
        <v>7172</v>
      </c>
      <c r="F102" s="4">
        <v>10014</v>
      </c>
      <c r="G102" s="13" t="s">
        <v>124</v>
      </c>
      <c r="H102" s="13" t="s">
        <v>140</v>
      </c>
      <c r="I102" s="1">
        <v>4073295</v>
      </c>
      <c r="J102" s="1">
        <v>-7400755</v>
      </c>
      <c r="K102" t="s">
        <v>5</v>
      </c>
      <c r="L102" s="20">
        <v>600</v>
      </c>
      <c r="M102" s="4">
        <v>1</v>
      </c>
      <c r="N102" s="4">
        <v>0</v>
      </c>
      <c r="O102" s="2">
        <v>42892</v>
      </c>
      <c r="P102" s="3">
        <v>0.03</v>
      </c>
      <c r="Q102" s="4">
        <v>3</v>
      </c>
      <c r="R102" s="3">
        <v>6</v>
      </c>
      <c r="S1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" t="str">
        <f>IF(AIRBNB[[#This Row],[RUIDO(dB)]]&lt;=4,"Silencioso",IF(AIRBNB[[#This Row],[RUIDO(dB)]]&lt;=5.5,"Poco Ruidoso","Ruidoso"))</f>
        <v>Ruidoso</v>
      </c>
      <c r="U102" t="str">
        <f>IF(AND(AIRBNB[[#This Row],[PRECIO]]&lt;50,AIRBNB[[#This Row],[MIN_NOCHES]]&gt;3),"Dentro del presupuesto","No considerar")</f>
        <v>No considerar</v>
      </c>
      <c r="V102" t="str">
        <f>VLOOKUP(AIRBNB[[#This Row],[HOST_ID]],Super_host[],5,FALSE)</f>
        <v>Host</v>
      </c>
    </row>
    <row r="103" spans="1:22">
      <c r="A103" s="4">
        <v>2268632</v>
      </c>
      <c r="B103" t="s">
        <v>7921</v>
      </c>
      <c r="C103" s="4">
        <v>3619427</v>
      </c>
      <c r="D103" t="s">
        <v>1306</v>
      </c>
      <c r="E103" t="s">
        <v>7922</v>
      </c>
      <c r="F103" s="4">
        <v>11104</v>
      </c>
      <c r="G103" s="13" t="s">
        <v>7897</v>
      </c>
      <c r="H103" s="13" t="s">
        <v>7923</v>
      </c>
      <c r="I103" s="1">
        <v>4073817</v>
      </c>
      <c r="J103" s="1">
        <v>-7392463</v>
      </c>
      <c r="K103" t="s">
        <v>5</v>
      </c>
      <c r="L103" s="20">
        <v>600</v>
      </c>
      <c r="M103" s="4">
        <v>4</v>
      </c>
      <c r="N103" s="4">
        <v>0</v>
      </c>
      <c r="O103" s="2">
        <v>42211</v>
      </c>
      <c r="P103" s="3">
        <v>0.81</v>
      </c>
      <c r="Q103" s="4">
        <v>5</v>
      </c>
      <c r="R103" s="3">
        <v>6.14</v>
      </c>
      <c r="S1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" t="str">
        <f>IF(AIRBNB[[#This Row],[RUIDO(dB)]]&lt;=4,"Silencioso",IF(AIRBNB[[#This Row],[RUIDO(dB)]]&lt;=5.5,"Poco Ruidoso","Ruidoso"))</f>
        <v>Ruidoso</v>
      </c>
      <c r="U103" t="str">
        <f>IF(AND(AIRBNB[[#This Row],[PRECIO]]&lt;50,AIRBNB[[#This Row],[MIN_NOCHES]]&gt;3),"Dentro del presupuesto","No considerar")</f>
        <v>No considerar</v>
      </c>
      <c r="V103" t="str">
        <f>VLOOKUP(AIRBNB[[#This Row],[HOST_ID]],Super_host[],5,FALSE)</f>
        <v>Host</v>
      </c>
    </row>
    <row r="104" spans="1:22">
      <c r="A104" s="4">
        <v>1499635</v>
      </c>
      <c r="B104" t="s">
        <v>7394</v>
      </c>
      <c r="C104" s="4">
        <v>1601577</v>
      </c>
      <c r="D104" t="s">
        <v>7395</v>
      </c>
      <c r="E104" t="s">
        <v>7396</v>
      </c>
      <c r="F104" s="4">
        <v>10016</v>
      </c>
      <c r="G104" s="13" t="s">
        <v>124</v>
      </c>
      <c r="H104" s="13" t="s">
        <v>182</v>
      </c>
      <c r="I104" s="1">
        <v>4074776</v>
      </c>
      <c r="J104" s="1">
        <v>-7397335</v>
      </c>
      <c r="K104" t="s">
        <v>5</v>
      </c>
      <c r="L104" s="20">
        <v>600</v>
      </c>
      <c r="M104" s="4">
        <v>4</v>
      </c>
      <c r="N104" s="4">
        <v>7</v>
      </c>
      <c r="O104" s="2">
        <v>42251</v>
      </c>
      <c r="P104" s="3">
        <v>0.1</v>
      </c>
      <c r="Q104" s="4">
        <v>2</v>
      </c>
      <c r="R104" s="3">
        <v>5.7</v>
      </c>
      <c r="S1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" t="str">
        <f>IF(AIRBNB[[#This Row],[RUIDO(dB)]]&lt;=4,"Silencioso",IF(AIRBNB[[#This Row],[RUIDO(dB)]]&lt;=5.5,"Poco Ruidoso","Ruidoso"))</f>
        <v>Ruidoso</v>
      </c>
      <c r="U104" t="str">
        <f>IF(AND(AIRBNB[[#This Row],[PRECIO]]&lt;50,AIRBNB[[#This Row],[MIN_NOCHES]]&gt;3),"Dentro del presupuesto","No considerar")</f>
        <v>No considerar</v>
      </c>
      <c r="V104" t="str">
        <f>VLOOKUP(AIRBNB[[#This Row],[HOST_ID]],Super_host[],5,FALSE)</f>
        <v>Host</v>
      </c>
    </row>
    <row r="105" spans="1:22">
      <c r="A105" s="4">
        <v>4800921</v>
      </c>
      <c r="B105" t="s">
        <v>16276</v>
      </c>
      <c r="C105" s="4">
        <v>1559494</v>
      </c>
      <c r="D105" t="s">
        <v>16277</v>
      </c>
      <c r="E105" t="s">
        <v>16278</v>
      </c>
      <c r="F105" s="4">
        <v>11211</v>
      </c>
      <c r="G105" s="13" t="s">
        <v>4662</v>
      </c>
      <c r="H105" s="13" t="s">
        <v>9218</v>
      </c>
      <c r="I105" s="1">
        <v>4071262</v>
      </c>
      <c r="J105" s="1">
        <v>-7395026</v>
      </c>
      <c r="K105" t="s">
        <v>5</v>
      </c>
      <c r="L105" s="20">
        <v>600</v>
      </c>
      <c r="M105" s="4">
        <v>2</v>
      </c>
      <c r="N105" s="4">
        <v>20</v>
      </c>
      <c r="O105" s="2">
        <v>43639</v>
      </c>
      <c r="P105" s="3">
        <v>3.3</v>
      </c>
      <c r="Q105" s="4">
        <v>1</v>
      </c>
      <c r="R105" s="3">
        <v>7</v>
      </c>
      <c r="S1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" t="str">
        <f>IF(AIRBNB[[#This Row],[RUIDO(dB)]]&lt;=4,"Silencioso",IF(AIRBNB[[#This Row],[RUIDO(dB)]]&lt;=5.5,"Poco Ruidoso","Ruidoso"))</f>
        <v>Ruidoso</v>
      </c>
      <c r="U105" t="str">
        <f>IF(AND(AIRBNB[[#This Row],[PRECIO]]&lt;50,AIRBNB[[#This Row],[MIN_NOCHES]]&gt;3),"Dentro del presupuesto","No considerar")</f>
        <v>No considerar</v>
      </c>
      <c r="V105" t="str">
        <f>VLOOKUP(AIRBNB[[#This Row],[HOST_ID]],Super_host[],5,FALSE)</f>
        <v>Host</v>
      </c>
    </row>
    <row r="106" spans="1:22">
      <c r="A106" s="4">
        <v>1864757</v>
      </c>
      <c r="B106" t="s">
        <v>7547</v>
      </c>
      <c r="C106" s="4">
        <v>194918</v>
      </c>
      <c r="D106" t="s">
        <v>399</v>
      </c>
      <c r="E106" t="s">
        <v>4834</v>
      </c>
      <c r="F106" s="4">
        <v>10028</v>
      </c>
      <c r="G106" s="13" t="s">
        <v>124</v>
      </c>
      <c r="H106" s="13" t="s">
        <v>129</v>
      </c>
      <c r="I106" s="1">
        <v>4077585</v>
      </c>
      <c r="J106" s="1">
        <v>-7395566</v>
      </c>
      <c r="K106" t="s">
        <v>5</v>
      </c>
      <c r="L106" s="20">
        <v>600</v>
      </c>
      <c r="M106" s="4">
        <v>3</v>
      </c>
      <c r="N106" s="4">
        <v>46</v>
      </c>
      <c r="O106" s="2">
        <v>43612</v>
      </c>
      <c r="P106" s="3">
        <v>0.67</v>
      </c>
      <c r="Q106" s="4">
        <v>2</v>
      </c>
      <c r="R106" s="3">
        <v>5.7</v>
      </c>
      <c r="S1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" t="str">
        <f>IF(AIRBNB[[#This Row],[RUIDO(dB)]]&lt;=4,"Silencioso",IF(AIRBNB[[#This Row],[RUIDO(dB)]]&lt;=5.5,"Poco Ruidoso","Ruidoso"))</f>
        <v>Ruidoso</v>
      </c>
      <c r="U106" t="str">
        <f>IF(AND(AIRBNB[[#This Row],[PRECIO]]&lt;50,AIRBNB[[#This Row],[MIN_NOCHES]]&gt;3),"Dentro del presupuesto","No considerar")</f>
        <v>No considerar</v>
      </c>
      <c r="V106" t="str">
        <f>VLOOKUP(AIRBNB[[#This Row],[HOST_ID]],Super_host[],5,FALSE)</f>
        <v>Host</v>
      </c>
    </row>
    <row r="107" spans="1:22">
      <c r="A107" s="4">
        <v>2163602</v>
      </c>
      <c r="B107" t="s">
        <v>7412</v>
      </c>
      <c r="C107" s="4">
        <v>11039974</v>
      </c>
      <c r="D107" t="s">
        <v>7413</v>
      </c>
      <c r="E107" t="s">
        <v>7414</v>
      </c>
      <c r="F107" s="4">
        <v>10023</v>
      </c>
      <c r="G107" s="13" t="s">
        <v>124</v>
      </c>
      <c r="H107" s="13" t="s">
        <v>168</v>
      </c>
      <c r="I107" s="1">
        <v>4077874</v>
      </c>
      <c r="J107" s="1">
        <v>-7398437</v>
      </c>
      <c r="K107" t="s">
        <v>5</v>
      </c>
      <c r="L107" s="20">
        <v>599</v>
      </c>
      <c r="M107" s="4">
        <v>1</v>
      </c>
      <c r="N107" s="4">
        <v>5</v>
      </c>
      <c r="O107" s="2">
        <v>42607</v>
      </c>
      <c r="P107" s="3">
        <v>0.14000000000000001</v>
      </c>
      <c r="Q107" s="4">
        <v>2</v>
      </c>
      <c r="R107" s="3">
        <v>5.7</v>
      </c>
      <c r="S1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" t="str">
        <f>IF(AIRBNB[[#This Row],[RUIDO(dB)]]&lt;=4,"Silencioso",IF(AIRBNB[[#This Row],[RUIDO(dB)]]&lt;=5.5,"Poco Ruidoso","Ruidoso"))</f>
        <v>Ruidoso</v>
      </c>
      <c r="U107" t="str">
        <f>IF(AND(AIRBNB[[#This Row],[PRECIO]]&lt;50,AIRBNB[[#This Row],[MIN_NOCHES]]&gt;3),"Dentro del presupuesto","No considerar")</f>
        <v>No considerar</v>
      </c>
      <c r="V107" t="str">
        <f>VLOOKUP(AIRBNB[[#This Row],[HOST_ID]],Super_host[],5,FALSE)</f>
        <v>Host</v>
      </c>
    </row>
    <row r="108" spans="1:22">
      <c r="A108" s="4">
        <v>2070290</v>
      </c>
      <c r="B108" t="s">
        <v>7688</v>
      </c>
      <c r="C108" s="4">
        <v>10585956</v>
      </c>
      <c r="D108" t="s">
        <v>7689</v>
      </c>
      <c r="E108" t="s">
        <v>7690</v>
      </c>
      <c r="F108" s="4">
        <v>10019</v>
      </c>
      <c r="G108" s="13" t="s">
        <v>124</v>
      </c>
      <c r="H108" s="13" t="s">
        <v>249</v>
      </c>
      <c r="I108" s="1">
        <v>4076874</v>
      </c>
      <c r="J108" s="1">
        <v>-7398757</v>
      </c>
      <c r="K108" t="s">
        <v>5</v>
      </c>
      <c r="L108" s="20">
        <v>599</v>
      </c>
      <c r="M108" s="4">
        <v>1</v>
      </c>
      <c r="N108" s="4">
        <v>0</v>
      </c>
      <c r="O108" s="2">
        <v>42624</v>
      </c>
      <c r="P108" s="3">
        <v>0.24</v>
      </c>
      <c r="Q108" s="4">
        <v>2</v>
      </c>
      <c r="R108" s="3">
        <v>5.7</v>
      </c>
      <c r="S1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" t="str">
        <f>IF(AIRBNB[[#This Row],[RUIDO(dB)]]&lt;=4,"Silencioso",IF(AIRBNB[[#This Row],[RUIDO(dB)]]&lt;=5.5,"Poco Ruidoso","Ruidoso"))</f>
        <v>Ruidoso</v>
      </c>
      <c r="U108" t="str">
        <f>IF(AND(AIRBNB[[#This Row],[PRECIO]]&lt;50,AIRBNB[[#This Row],[MIN_NOCHES]]&gt;3),"Dentro del presupuesto","No considerar")</f>
        <v>No considerar</v>
      </c>
      <c r="V108" t="str">
        <f>VLOOKUP(AIRBNB[[#This Row],[HOST_ID]],Super_host[],5,FALSE)</f>
        <v>Host</v>
      </c>
    </row>
    <row r="109" spans="1:22">
      <c r="A109" s="4">
        <v>254168</v>
      </c>
      <c r="B109" t="s">
        <v>16123</v>
      </c>
      <c r="C109" s="4">
        <v>417504</v>
      </c>
      <c r="D109" t="s">
        <v>9568</v>
      </c>
      <c r="E109" t="s">
        <v>10631</v>
      </c>
      <c r="F109" s="4">
        <v>11222</v>
      </c>
      <c r="G109" s="13" t="s">
        <v>4662</v>
      </c>
      <c r="H109" s="13" t="s">
        <v>9249</v>
      </c>
      <c r="I109" s="1">
        <v>4073793</v>
      </c>
      <c r="J109" s="1">
        <v>-7395316</v>
      </c>
      <c r="K109" t="s">
        <v>40</v>
      </c>
      <c r="L109" s="20">
        <v>599</v>
      </c>
      <c r="M109" s="4">
        <v>3</v>
      </c>
      <c r="N109" s="4">
        <v>7</v>
      </c>
      <c r="O109" s="2">
        <v>43420</v>
      </c>
      <c r="P109" s="3">
        <v>0.08</v>
      </c>
      <c r="Q109" s="4">
        <v>1</v>
      </c>
      <c r="R109" s="3">
        <v>7</v>
      </c>
      <c r="S1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" t="str">
        <f>IF(AIRBNB[[#This Row],[RUIDO(dB)]]&lt;=4,"Silencioso",IF(AIRBNB[[#This Row],[RUIDO(dB)]]&lt;=5.5,"Poco Ruidoso","Ruidoso"))</f>
        <v>Ruidoso</v>
      </c>
      <c r="U109" t="str">
        <f>IF(AND(AIRBNB[[#This Row],[PRECIO]]&lt;50,AIRBNB[[#This Row],[MIN_NOCHES]]&gt;3),"Dentro del presupuesto","No considerar")</f>
        <v>No considerar</v>
      </c>
      <c r="V109" t="str">
        <f>VLOOKUP(AIRBNB[[#This Row],[HOST_ID]],Super_host[],5,FALSE)</f>
        <v>Host</v>
      </c>
    </row>
    <row r="110" spans="1:22">
      <c r="A110" s="4">
        <v>1264695</v>
      </c>
      <c r="B110" t="s">
        <v>7607</v>
      </c>
      <c r="C110" s="4">
        <v>2737373</v>
      </c>
      <c r="D110" t="s">
        <v>7608</v>
      </c>
      <c r="E110" t="s">
        <v>7609</v>
      </c>
      <c r="F110" s="4">
        <v>10001</v>
      </c>
      <c r="G110" s="13" t="s">
        <v>124</v>
      </c>
      <c r="H110" s="13" t="s">
        <v>186</v>
      </c>
      <c r="I110" s="1">
        <v>4074984</v>
      </c>
      <c r="J110" s="1">
        <v>-7399482</v>
      </c>
      <c r="K110" t="s">
        <v>5</v>
      </c>
      <c r="L110" s="20">
        <v>595</v>
      </c>
      <c r="M110" s="4">
        <v>3</v>
      </c>
      <c r="N110" s="4">
        <v>106</v>
      </c>
      <c r="O110" s="2">
        <v>43634</v>
      </c>
      <c r="P110" s="3">
        <v>1.51</v>
      </c>
      <c r="Q110" s="4">
        <v>2</v>
      </c>
      <c r="R110" s="3">
        <v>5.7</v>
      </c>
      <c r="S1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" t="str">
        <f>IF(AIRBNB[[#This Row],[RUIDO(dB)]]&lt;=4,"Silencioso",IF(AIRBNB[[#This Row],[RUIDO(dB)]]&lt;=5.5,"Poco Ruidoso","Ruidoso"))</f>
        <v>Ruidoso</v>
      </c>
      <c r="U110" t="str">
        <f>IF(AND(AIRBNB[[#This Row],[PRECIO]]&lt;50,AIRBNB[[#This Row],[MIN_NOCHES]]&gt;3),"Dentro del presupuesto","No considerar")</f>
        <v>No considerar</v>
      </c>
      <c r="V110" t="str">
        <f>VLOOKUP(AIRBNB[[#This Row],[HOST_ID]],Super_host[],5,FALSE)</f>
        <v>Host</v>
      </c>
    </row>
    <row r="111" spans="1:22">
      <c r="A111" s="4">
        <v>2158171</v>
      </c>
      <c r="B111" t="s">
        <v>7684</v>
      </c>
      <c r="C111" s="4">
        <v>11012889</v>
      </c>
      <c r="D111" t="s">
        <v>703</v>
      </c>
      <c r="E111" t="s">
        <v>7685</v>
      </c>
      <c r="F111" s="4">
        <v>10005</v>
      </c>
      <c r="G111" s="13" t="s">
        <v>124</v>
      </c>
      <c r="H111" s="13" t="s">
        <v>528</v>
      </c>
      <c r="I111" s="1">
        <v>4070451</v>
      </c>
      <c r="J111" s="1">
        <v>-7400671</v>
      </c>
      <c r="K111" t="s">
        <v>5</v>
      </c>
      <c r="L111" s="20">
        <v>575</v>
      </c>
      <c r="M111" s="4">
        <v>1</v>
      </c>
      <c r="N111" s="4">
        <v>0</v>
      </c>
      <c r="O111" s="2">
        <v>42302</v>
      </c>
      <c r="P111" s="3">
        <v>0.12</v>
      </c>
      <c r="Q111" s="4">
        <v>2</v>
      </c>
      <c r="R111" s="3">
        <v>5.7</v>
      </c>
      <c r="S1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" t="str">
        <f>IF(AIRBNB[[#This Row],[RUIDO(dB)]]&lt;=4,"Silencioso",IF(AIRBNB[[#This Row],[RUIDO(dB)]]&lt;=5.5,"Poco Ruidoso","Ruidoso"))</f>
        <v>Ruidoso</v>
      </c>
      <c r="U111" t="str">
        <f>IF(AND(AIRBNB[[#This Row],[PRECIO]]&lt;50,AIRBNB[[#This Row],[MIN_NOCHES]]&gt;3),"Dentro del presupuesto","No considerar")</f>
        <v>No considerar</v>
      </c>
      <c r="V111" t="str">
        <f>VLOOKUP(AIRBNB[[#This Row],[HOST_ID]],Super_host[],5,FALSE)</f>
        <v>Host</v>
      </c>
    </row>
    <row r="112" spans="1:22">
      <c r="A112" s="4">
        <v>2083824</v>
      </c>
      <c r="B112" t="s">
        <v>16283</v>
      </c>
      <c r="C112" s="4">
        <v>10643695</v>
      </c>
      <c r="D112" t="s">
        <v>2197</v>
      </c>
      <c r="E112" t="s">
        <v>15426</v>
      </c>
      <c r="F112" s="4">
        <v>11211</v>
      </c>
      <c r="G112" s="13" t="s">
        <v>4662</v>
      </c>
      <c r="H112" s="13" t="s">
        <v>9218</v>
      </c>
      <c r="I112" s="1">
        <v>4071131</v>
      </c>
      <c r="J112" s="1">
        <v>-7396813</v>
      </c>
      <c r="K112" t="s">
        <v>5</v>
      </c>
      <c r="L112" s="20">
        <v>575</v>
      </c>
      <c r="M112" s="4">
        <v>1</v>
      </c>
      <c r="N112" s="4">
        <v>0</v>
      </c>
      <c r="O112" s="2">
        <v>42288</v>
      </c>
      <c r="P112" s="3">
        <v>3.29</v>
      </c>
      <c r="Q112" s="4">
        <v>1</v>
      </c>
      <c r="R112" s="3">
        <v>7</v>
      </c>
      <c r="S1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" t="str">
        <f>IF(AIRBNB[[#This Row],[RUIDO(dB)]]&lt;=4,"Silencioso",IF(AIRBNB[[#This Row],[RUIDO(dB)]]&lt;=5.5,"Poco Ruidoso","Ruidoso"))</f>
        <v>Ruidoso</v>
      </c>
      <c r="U112" t="str">
        <f>IF(AND(AIRBNB[[#This Row],[PRECIO]]&lt;50,AIRBNB[[#This Row],[MIN_NOCHES]]&gt;3),"Dentro del presupuesto","No considerar")</f>
        <v>No considerar</v>
      </c>
      <c r="V112" t="str">
        <f>VLOOKUP(AIRBNB[[#This Row],[HOST_ID]],Super_host[],5,FALSE)</f>
        <v>Host</v>
      </c>
    </row>
    <row r="113" spans="1:22">
      <c r="A113" s="4">
        <v>2103480</v>
      </c>
      <c r="B113" t="s">
        <v>7686</v>
      </c>
      <c r="C113" s="4">
        <v>10725397</v>
      </c>
      <c r="D113" t="s">
        <v>1380</v>
      </c>
      <c r="E113" t="s">
        <v>7687</v>
      </c>
      <c r="F113" s="4">
        <v>10023</v>
      </c>
      <c r="G113" s="13" t="s">
        <v>124</v>
      </c>
      <c r="H113" s="13" t="s">
        <v>168</v>
      </c>
      <c r="I113" s="1">
        <v>4077822</v>
      </c>
      <c r="J113" s="1">
        <v>-7398016</v>
      </c>
      <c r="K113" t="s">
        <v>5</v>
      </c>
      <c r="L113" s="20">
        <v>560</v>
      </c>
      <c r="M113" s="4">
        <v>1</v>
      </c>
      <c r="N113" s="4">
        <v>0</v>
      </c>
      <c r="O113" s="2">
        <v>43648</v>
      </c>
      <c r="P113" s="3">
        <v>0.04</v>
      </c>
      <c r="Q113" s="4">
        <v>2</v>
      </c>
      <c r="R113" s="3">
        <v>5.7</v>
      </c>
      <c r="S1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" t="str">
        <f>IF(AIRBNB[[#This Row],[RUIDO(dB)]]&lt;=4,"Silencioso",IF(AIRBNB[[#This Row],[RUIDO(dB)]]&lt;=5.5,"Poco Ruidoso","Ruidoso"))</f>
        <v>Ruidoso</v>
      </c>
      <c r="U113" t="str">
        <f>IF(AND(AIRBNB[[#This Row],[PRECIO]]&lt;50,AIRBNB[[#This Row],[MIN_NOCHES]]&gt;3),"Dentro del presupuesto","No considerar")</f>
        <v>No considerar</v>
      </c>
      <c r="V113" t="str">
        <f>VLOOKUP(AIRBNB[[#This Row],[HOST_ID]],Super_host[],5,FALSE)</f>
        <v>Host</v>
      </c>
    </row>
    <row r="114" spans="1:22">
      <c r="A114" s="4">
        <v>4476605</v>
      </c>
      <c r="B114" t="s">
        <v>7653</v>
      </c>
      <c r="C114" s="4">
        <v>23226529</v>
      </c>
      <c r="D114" t="s">
        <v>1235</v>
      </c>
      <c r="E114" t="s">
        <v>7654</v>
      </c>
      <c r="F114" s="4">
        <v>10023</v>
      </c>
      <c r="G114" s="13" t="s">
        <v>124</v>
      </c>
      <c r="H114" s="13" t="s">
        <v>168</v>
      </c>
      <c r="I114" s="1">
        <v>4077706</v>
      </c>
      <c r="J114" s="1">
        <v>-7398407</v>
      </c>
      <c r="K114" t="s">
        <v>5</v>
      </c>
      <c r="L114" s="20">
        <v>550</v>
      </c>
      <c r="M114" s="4">
        <v>4</v>
      </c>
      <c r="N114" s="4">
        <v>0</v>
      </c>
      <c r="O114" s="2">
        <v>42856</v>
      </c>
      <c r="P114" s="3">
        <v>0.38</v>
      </c>
      <c r="Q114" s="4">
        <v>2</v>
      </c>
      <c r="R114" s="3">
        <v>5.7</v>
      </c>
      <c r="S1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" t="str">
        <f>IF(AIRBNB[[#This Row],[RUIDO(dB)]]&lt;=4,"Silencioso",IF(AIRBNB[[#This Row],[RUIDO(dB)]]&lt;=5.5,"Poco Ruidoso","Ruidoso"))</f>
        <v>Ruidoso</v>
      </c>
      <c r="U114" t="str">
        <f>IF(AND(AIRBNB[[#This Row],[PRECIO]]&lt;50,AIRBNB[[#This Row],[MIN_NOCHES]]&gt;3),"Dentro del presupuesto","No considerar")</f>
        <v>No considerar</v>
      </c>
      <c r="V114" t="str">
        <f>VLOOKUP(AIRBNB[[#This Row],[HOST_ID]],Super_host[],5,FALSE)</f>
        <v>Host</v>
      </c>
    </row>
    <row r="115" spans="1:22">
      <c r="A115" s="4">
        <v>3509822</v>
      </c>
      <c r="B115" t="s">
        <v>16125</v>
      </c>
      <c r="C115" s="4">
        <v>17671787</v>
      </c>
      <c r="D115" t="s">
        <v>933</v>
      </c>
      <c r="E115" t="s">
        <v>16126</v>
      </c>
      <c r="F115" s="4">
        <v>11221</v>
      </c>
      <c r="G115" s="13" t="s">
        <v>4662</v>
      </c>
      <c r="H115" s="13" t="s">
        <v>9274</v>
      </c>
      <c r="I115" s="1">
        <v>4069601</v>
      </c>
      <c r="J115" s="1">
        <v>-7392236</v>
      </c>
      <c r="K115" t="s">
        <v>40</v>
      </c>
      <c r="L115" s="20">
        <v>550</v>
      </c>
      <c r="M115" s="4">
        <v>3</v>
      </c>
      <c r="N115" s="4">
        <v>5</v>
      </c>
      <c r="O115" s="2">
        <v>42160</v>
      </c>
      <c r="P115" s="3">
        <v>0.1</v>
      </c>
      <c r="Q115" s="4">
        <v>1</v>
      </c>
      <c r="R115" s="3">
        <v>7</v>
      </c>
      <c r="S1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" t="str">
        <f>IF(AIRBNB[[#This Row],[RUIDO(dB)]]&lt;=4,"Silencioso",IF(AIRBNB[[#This Row],[RUIDO(dB)]]&lt;=5.5,"Poco Ruidoso","Ruidoso"))</f>
        <v>Ruidoso</v>
      </c>
      <c r="U115" t="str">
        <f>IF(AND(AIRBNB[[#This Row],[PRECIO]]&lt;50,AIRBNB[[#This Row],[MIN_NOCHES]]&gt;3),"Dentro del presupuesto","No considerar")</f>
        <v>No considerar</v>
      </c>
      <c r="V115" t="str">
        <f>VLOOKUP(AIRBNB[[#This Row],[HOST_ID]],Super_host[],5,FALSE)</f>
        <v>Host</v>
      </c>
    </row>
    <row r="116" spans="1:22">
      <c r="A116" s="4">
        <v>1567225</v>
      </c>
      <c r="B116" t="s">
        <v>7465</v>
      </c>
      <c r="C116" s="4">
        <v>8336526</v>
      </c>
      <c r="D116" t="s">
        <v>387</v>
      </c>
      <c r="E116" t="s">
        <v>7466</v>
      </c>
      <c r="F116" s="4">
        <v>10023</v>
      </c>
      <c r="G116" s="13" t="s">
        <v>124</v>
      </c>
      <c r="H116" s="13" t="s">
        <v>168</v>
      </c>
      <c r="I116" s="1">
        <v>4078024</v>
      </c>
      <c r="J116" s="1">
        <v>-7397942</v>
      </c>
      <c r="K116" t="s">
        <v>5</v>
      </c>
      <c r="L116" s="20">
        <v>550</v>
      </c>
      <c r="M116" s="4">
        <v>4</v>
      </c>
      <c r="N116" s="4">
        <v>17</v>
      </c>
      <c r="O116" s="2">
        <v>43584</v>
      </c>
      <c r="P116" s="3">
        <v>0.27</v>
      </c>
      <c r="Q116" s="4">
        <v>2</v>
      </c>
      <c r="R116" s="3">
        <v>5.7</v>
      </c>
      <c r="S1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" t="str">
        <f>IF(AIRBNB[[#This Row],[RUIDO(dB)]]&lt;=4,"Silencioso",IF(AIRBNB[[#This Row],[RUIDO(dB)]]&lt;=5.5,"Poco Ruidoso","Ruidoso"))</f>
        <v>Ruidoso</v>
      </c>
      <c r="U116" t="str">
        <f>IF(AND(AIRBNB[[#This Row],[PRECIO]]&lt;50,AIRBNB[[#This Row],[MIN_NOCHES]]&gt;3),"Dentro del presupuesto","No considerar")</f>
        <v>No considerar</v>
      </c>
      <c r="V116" t="str">
        <f>VLOOKUP(AIRBNB[[#This Row],[HOST_ID]],Super_host[],5,FALSE)</f>
        <v>Host</v>
      </c>
    </row>
    <row r="117" spans="1:22">
      <c r="A117" s="4">
        <v>1109092</v>
      </c>
      <c r="B117" t="s">
        <v>16177</v>
      </c>
      <c r="C117" s="4">
        <v>6088518</v>
      </c>
      <c r="D117" t="s">
        <v>5772</v>
      </c>
      <c r="E117" t="s">
        <v>16178</v>
      </c>
      <c r="F117" s="4">
        <v>11215</v>
      </c>
      <c r="G117" s="13" t="s">
        <v>4662</v>
      </c>
      <c r="H117" s="13" t="s">
        <v>9234</v>
      </c>
      <c r="I117" s="1">
        <v>4066698</v>
      </c>
      <c r="J117" s="1">
        <v>-7398162</v>
      </c>
      <c r="K117" t="s">
        <v>5</v>
      </c>
      <c r="L117" s="20">
        <v>550</v>
      </c>
      <c r="M117" s="4">
        <v>3</v>
      </c>
      <c r="N117" s="4">
        <v>21</v>
      </c>
      <c r="O117" s="2">
        <v>43430</v>
      </c>
      <c r="P117" s="3">
        <v>0.3</v>
      </c>
      <c r="Q117" s="4">
        <v>1</v>
      </c>
      <c r="R117" s="3">
        <v>7</v>
      </c>
      <c r="S1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" t="str">
        <f>IF(AIRBNB[[#This Row],[RUIDO(dB)]]&lt;=4,"Silencioso",IF(AIRBNB[[#This Row],[RUIDO(dB)]]&lt;=5.5,"Poco Ruidoso","Ruidoso"))</f>
        <v>Ruidoso</v>
      </c>
      <c r="U117" t="str">
        <f>IF(AND(AIRBNB[[#This Row],[PRECIO]]&lt;50,AIRBNB[[#This Row],[MIN_NOCHES]]&gt;3),"Dentro del presupuesto","No considerar")</f>
        <v>No considerar</v>
      </c>
      <c r="V117" t="str">
        <f>VLOOKUP(AIRBNB[[#This Row],[HOST_ID]],Super_host[],5,FALSE)</f>
        <v>Host</v>
      </c>
    </row>
    <row r="118" spans="1:22">
      <c r="A118" s="4">
        <v>1016352</v>
      </c>
      <c r="B118" t="s">
        <v>7704</v>
      </c>
      <c r="C118" s="4">
        <v>5593208</v>
      </c>
      <c r="D118" t="s">
        <v>7705</v>
      </c>
      <c r="E118" t="s">
        <v>7706</v>
      </c>
      <c r="F118" s="4">
        <v>10019</v>
      </c>
      <c r="G118" s="13" t="s">
        <v>124</v>
      </c>
      <c r="H118" s="13" t="s">
        <v>249</v>
      </c>
      <c r="I118" s="1">
        <v>4076777</v>
      </c>
      <c r="J118" s="1">
        <v>-7398932</v>
      </c>
      <c r="K118" t="s">
        <v>5</v>
      </c>
      <c r="L118" s="20">
        <v>550</v>
      </c>
      <c r="M118" s="4">
        <v>1</v>
      </c>
      <c r="N118" s="4">
        <v>0</v>
      </c>
      <c r="O118" s="2">
        <v>43646</v>
      </c>
      <c r="P118" s="3">
        <v>0.04</v>
      </c>
      <c r="Q118" s="4">
        <v>2</v>
      </c>
      <c r="R118" s="3">
        <v>5.7</v>
      </c>
      <c r="S1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" t="str">
        <f>IF(AIRBNB[[#This Row],[RUIDO(dB)]]&lt;=4,"Silencioso",IF(AIRBNB[[#This Row],[RUIDO(dB)]]&lt;=5.5,"Poco Ruidoso","Ruidoso"))</f>
        <v>Ruidoso</v>
      </c>
      <c r="U118" t="str">
        <f>IF(AND(AIRBNB[[#This Row],[PRECIO]]&lt;50,AIRBNB[[#This Row],[MIN_NOCHES]]&gt;3),"Dentro del presupuesto","No considerar")</f>
        <v>No considerar</v>
      </c>
      <c r="V118" t="str">
        <f>VLOOKUP(AIRBNB[[#This Row],[HOST_ID]],Super_host[],5,FALSE)</f>
        <v>Host</v>
      </c>
    </row>
    <row r="119" spans="1:22">
      <c r="A119" s="4">
        <v>4698707</v>
      </c>
      <c r="B119" t="s">
        <v>16119</v>
      </c>
      <c r="C119" s="4">
        <v>5352419</v>
      </c>
      <c r="D119" t="s">
        <v>362</v>
      </c>
      <c r="E119" t="s">
        <v>16120</v>
      </c>
      <c r="F119" s="4">
        <v>11251</v>
      </c>
      <c r="G119" s="13" t="s">
        <v>4662</v>
      </c>
      <c r="H119" s="13" t="s">
        <v>12924</v>
      </c>
      <c r="I119" s="1">
        <v>4070213</v>
      </c>
      <c r="J119" s="1">
        <v>-739838</v>
      </c>
      <c r="K119" t="s">
        <v>5</v>
      </c>
      <c r="L119" s="20">
        <v>550</v>
      </c>
      <c r="M119" s="4">
        <v>20</v>
      </c>
      <c r="N119" s="4">
        <v>1</v>
      </c>
      <c r="O119" s="2">
        <v>43263</v>
      </c>
      <c r="P119" s="3">
        <v>0.08</v>
      </c>
      <c r="Q119" s="4">
        <v>1</v>
      </c>
      <c r="R119" s="3">
        <v>7</v>
      </c>
      <c r="S1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" t="str">
        <f>IF(AIRBNB[[#This Row],[RUIDO(dB)]]&lt;=4,"Silencioso",IF(AIRBNB[[#This Row],[RUIDO(dB)]]&lt;=5.5,"Poco Ruidoso","Ruidoso"))</f>
        <v>Ruidoso</v>
      </c>
      <c r="U119" t="str">
        <f>IF(AND(AIRBNB[[#This Row],[PRECIO]]&lt;50,AIRBNB[[#This Row],[MIN_NOCHES]]&gt;3),"Dentro del presupuesto","No considerar")</f>
        <v>No considerar</v>
      </c>
      <c r="V119" t="str">
        <f>VLOOKUP(AIRBNB[[#This Row],[HOST_ID]],Super_host[],5,FALSE)</f>
        <v>Host</v>
      </c>
    </row>
    <row r="120" spans="1:22">
      <c r="A120" s="4">
        <v>4988687</v>
      </c>
      <c r="B120" t="s">
        <v>7479</v>
      </c>
      <c r="C120" s="4">
        <v>25720293</v>
      </c>
      <c r="D120" t="s">
        <v>2291</v>
      </c>
      <c r="E120" t="s">
        <v>4689</v>
      </c>
      <c r="F120" s="4">
        <v>10011</v>
      </c>
      <c r="G120" s="13" t="s">
        <v>124</v>
      </c>
      <c r="H120" s="13" t="s">
        <v>186</v>
      </c>
      <c r="I120" s="1">
        <v>4074481</v>
      </c>
      <c r="J120" s="1">
        <v>-7400148</v>
      </c>
      <c r="K120" t="s">
        <v>5</v>
      </c>
      <c r="L120" s="20">
        <v>549</v>
      </c>
      <c r="M120" s="4">
        <v>4</v>
      </c>
      <c r="N120" s="4">
        <v>17</v>
      </c>
      <c r="O120" s="2">
        <v>43089</v>
      </c>
      <c r="P120" s="3">
        <v>0.33</v>
      </c>
      <c r="Q120" s="4">
        <v>2</v>
      </c>
      <c r="R120" s="3">
        <v>5.7</v>
      </c>
      <c r="S1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" t="str">
        <f>IF(AIRBNB[[#This Row],[RUIDO(dB)]]&lt;=4,"Silencioso",IF(AIRBNB[[#This Row],[RUIDO(dB)]]&lt;=5.5,"Poco Ruidoso","Ruidoso"))</f>
        <v>Ruidoso</v>
      </c>
      <c r="U120" t="str">
        <f>IF(AND(AIRBNB[[#This Row],[PRECIO]]&lt;50,AIRBNB[[#This Row],[MIN_NOCHES]]&gt;3),"Dentro del presupuesto","No considerar")</f>
        <v>No considerar</v>
      </c>
      <c r="V120" t="str">
        <f>VLOOKUP(AIRBNB[[#This Row],[HOST_ID]],Super_host[],5,FALSE)</f>
        <v>Host</v>
      </c>
    </row>
    <row r="121" spans="1:22">
      <c r="A121" s="4">
        <v>3678829</v>
      </c>
      <c r="B121" t="s">
        <v>16133</v>
      </c>
      <c r="C121" s="4">
        <v>17051201</v>
      </c>
      <c r="D121" t="s">
        <v>600</v>
      </c>
      <c r="E121" t="s">
        <v>16134</v>
      </c>
      <c r="F121" s="4">
        <v>11215</v>
      </c>
      <c r="G121" s="13" t="s">
        <v>4662</v>
      </c>
      <c r="H121" s="13" t="s">
        <v>9234</v>
      </c>
      <c r="I121" s="1">
        <v>4067164</v>
      </c>
      <c r="J121" s="1">
        <v>-7397761</v>
      </c>
      <c r="K121" t="s">
        <v>5</v>
      </c>
      <c r="L121" s="20">
        <v>545</v>
      </c>
      <c r="M121" s="4">
        <v>2</v>
      </c>
      <c r="N121" s="4">
        <v>6</v>
      </c>
      <c r="O121" s="2">
        <v>43463</v>
      </c>
      <c r="P121" s="3">
        <v>0.12</v>
      </c>
      <c r="Q121" s="4">
        <v>1</v>
      </c>
      <c r="R121" s="3">
        <v>7</v>
      </c>
      <c r="S1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" t="str">
        <f>IF(AIRBNB[[#This Row],[RUIDO(dB)]]&lt;=4,"Silencioso",IF(AIRBNB[[#This Row],[RUIDO(dB)]]&lt;=5.5,"Poco Ruidoso","Ruidoso"))</f>
        <v>Ruidoso</v>
      </c>
      <c r="U121" t="str">
        <f>IF(AND(AIRBNB[[#This Row],[PRECIO]]&lt;50,AIRBNB[[#This Row],[MIN_NOCHES]]&gt;3),"Dentro del presupuesto","No considerar")</f>
        <v>No considerar</v>
      </c>
      <c r="V121" t="str">
        <f>VLOOKUP(AIRBNB[[#This Row],[HOST_ID]],Super_host[],5,FALSE)</f>
        <v>Host</v>
      </c>
    </row>
    <row r="122" spans="1:22">
      <c r="A122" s="4">
        <v>3946288</v>
      </c>
      <c r="B122" t="s">
        <v>7495</v>
      </c>
      <c r="C122" s="4">
        <v>20438402</v>
      </c>
      <c r="D122" t="s">
        <v>7496</v>
      </c>
      <c r="E122" t="s">
        <v>7497</v>
      </c>
      <c r="F122" s="4">
        <v>10029</v>
      </c>
      <c r="G122" s="13" t="s">
        <v>124</v>
      </c>
      <c r="H122" s="13" t="s">
        <v>219</v>
      </c>
      <c r="I122" s="1">
        <v>4079365</v>
      </c>
      <c r="J122" s="1">
        <v>-739349</v>
      </c>
      <c r="K122" t="s">
        <v>5</v>
      </c>
      <c r="L122" s="20">
        <v>540</v>
      </c>
      <c r="M122" s="4">
        <v>3</v>
      </c>
      <c r="N122" s="4">
        <v>20</v>
      </c>
      <c r="O122" s="2">
        <v>43439</v>
      </c>
      <c r="P122" s="3">
        <v>0.38</v>
      </c>
      <c r="Q122" s="4">
        <v>2</v>
      </c>
      <c r="R122" s="3">
        <v>5.7</v>
      </c>
      <c r="S1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" t="str">
        <f>IF(AIRBNB[[#This Row],[RUIDO(dB)]]&lt;=4,"Silencioso",IF(AIRBNB[[#This Row],[RUIDO(dB)]]&lt;=5.5,"Poco Ruidoso","Ruidoso"))</f>
        <v>Ruidoso</v>
      </c>
      <c r="U122" t="str">
        <f>IF(AND(AIRBNB[[#This Row],[PRECIO]]&lt;50,AIRBNB[[#This Row],[MIN_NOCHES]]&gt;3),"Dentro del presupuesto","No considerar")</f>
        <v>No considerar</v>
      </c>
      <c r="V122" t="str">
        <f>VLOOKUP(AIRBNB[[#This Row],[HOST_ID]],Super_host[],5,FALSE)</f>
        <v>Host</v>
      </c>
    </row>
    <row r="123" spans="1:22">
      <c r="A123" s="4">
        <v>1864061</v>
      </c>
      <c r="B123" t="s">
        <v>7536</v>
      </c>
      <c r="C123" s="4">
        <v>9720494</v>
      </c>
      <c r="D123" t="s">
        <v>7537</v>
      </c>
      <c r="E123" t="s">
        <v>7538</v>
      </c>
      <c r="F123" s="4">
        <v>10018</v>
      </c>
      <c r="G123" s="13" t="s">
        <v>124</v>
      </c>
      <c r="H123" s="13" t="s">
        <v>249</v>
      </c>
      <c r="I123" s="1">
        <v>4075562</v>
      </c>
      <c r="J123" s="1">
        <v>-7399736</v>
      </c>
      <c r="K123" t="s">
        <v>5</v>
      </c>
      <c r="L123" s="20">
        <v>525</v>
      </c>
      <c r="M123" s="4">
        <v>5</v>
      </c>
      <c r="N123" s="4">
        <v>42</v>
      </c>
      <c r="O123" s="2">
        <v>43610</v>
      </c>
      <c r="P123" s="3">
        <v>0.61</v>
      </c>
      <c r="Q123" s="4">
        <v>2</v>
      </c>
      <c r="R123" s="3">
        <v>5.7</v>
      </c>
      <c r="S1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" t="str">
        <f>IF(AIRBNB[[#This Row],[RUIDO(dB)]]&lt;=4,"Silencioso",IF(AIRBNB[[#This Row],[RUIDO(dB)]]&lt;=5.5,"Poco Ruidoso","Ruidoso"))</f>
        <v>Ruidoso</v>
      </c>
      <c r="U123" t="str">
        <f>IF(AND(AIRBNB[[#This Row],[PRECIO]]&lt;50,AIRBNB[[#This Row],[MIN_NOCHES]]&gt;3),"Dentro del presupuesto","No considerar")</f>
        <v>No considerar</v>
      </c>
      <c r="V123" t="str">
        <f>VLOOKUP(AIRBNB[[#This Row],[HOST_ID]],Super_host[],5,FALSE)</f>
        <v>Host</v>
      </c>
    </row>
    <row r="124" spans="1:22">
      <c r="A124" s="4">
        <v>4718436</v>
      </c>
      <c r="B124" t="s">
        <v>16204</v>
      </c>
      <c r="C124" s="4">
        <v>4655338</v>
      </c>
      <c r="D124" t="s">
        <v>1486</v>
      </c>
      <c r="E124" t="s">
        <v>16205</v>
      </c>
      <c r="F124" s="4">
        <v>11249</v>
      </c>
      <c r="G124" s="13" t="s">
        <v>4662</v>
      </c>
      <c r="H124" s="13" t="s">
        <v>9218</v>
      </c>
      <c r="I124" s="1">
        <v>4071751</v>
      </c>
      <c r="J124" s="1">
        <v>-7395839</v>
      </c>
      <c r="K124" t="s">
        <v>5</v>
      </c>
      <c r="L124" s="20">
        <v>525</v>
      </c>
      <c r="M124" s="4">
        <v>6</v>
      </c>
      <c r="N124" s="4">
        <v>28</v>
      </c>
      <c r="O124" s="2">
        <v>43632</v>
      </c>
      <c r="P124" s="3">
        <v>0.5</v>
      </c>
      <c r="Q124" s="4">
        <v>1</v>
      </c>
      <c r="R124" s="3">
        <v>7</v>
      </c>
      <c r="S1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" t="str">
        <f>IF(AIRBNB[[#This Row],[RUIDO(dB)]]&lt;=4,"Silencioso",IF(AIRBNB[[#This Row],[RUIDO(dB)]]&lt;=5.5,"Poco Ruidoso","Ruidoso"))</f>
        <v>Ruidoso</v>
      </c>
      <c r="U124" t="str">
        <f>IF(AND(AIRBNB[[#This Row],[PRECIO]]&lt;50,AIRBNB[[#This Row],[MIN_NOCHES]]&gt;3),"Dentro del presupuesto","No considerar")</f>
        <v>No considerar</v>
      </c>
      <c r="V124" t="str">
        <f>VLOOKUP(AIRBNB[[#This Row],[HOST_ID]],Super_host[],5,FALSE)</f>
        <v>Host</v>
      </c>
    </row>
    <row r="125" spans="1:22">
      <c r="A125" s="4">
        <v>5478741</v>
      </c>
      <c r="B125" t="s">
        <v>7581</v>
      </c>
      <c r="C125" s="4">
        <v>28411613</v>
      </c>
      <c r="D125" t="s">
        <v>7582</v>
      </c>
      <c r="E125" t="s">
        <v>7583</v>
      </c>
      <c r="F125" s="4">
        <v>10016</v>
      </c>
      <c r="G125" s="13" t="s">
        <v>124</v>
      </c>
      <c r="H125" s="13" t="s">
        <v>373</v>
      </c>
      <c r="I125" s="1">
        <v>4074447</v>
      </c>
      <c r="J125" s="1">
        <v>-7398362</v>
      </c>
      <c r="K125" t="s">
        <v>5</v>
      </c>
      <c r="L125" s="20">
        <v>524</v>
      </c>
      <c r="M125" s="4">
        <v>3</v>
      </c>
      <c r="N125" s="4">
        <v>57</v>
      </c>
      <c r="O125" s="2">
        <v>43625</v>
      </c>
      <c r="P125" s="3">
        <v>1.1399999999999999</v>
      </c>
      <c r="Q125" s="4">
        <v>2</v>
      </c>
      <c r="R125" s="3">
        <v>5.7</v>
      </c>
      <c r="S1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" t="str">
        <f>IF(AIRBNB[[#This Row],[RUIDO(dB)]]&lt;=4,"Silencioso",IF(AIRBNB[[#This Row],[RUIDO(dB)]]&lt;=5.5,"Poco Ruidoso","Ruidoso"))</f>
        <v>Ruidoso</v>
      </c>
      <c r="U125" t="str">
        <f>IF(AND(AIRBNB[[#This Row],[PRECIO]]&lt;50,AIRBNB[[#This Row],[MIN_NOCHES]]&gt;3),"Dentro del presupuesto","No considerar")</f>
        <v>No considerar</v>
      </c>
      <c r="V125" t="str">
        <f>VLOOKUP(AIRBNB[[#This Row],[HOST_ID]],Super_host[],5,FALSE)</f>
        <v>Host</v>
      </c>
    </row>
    <row r="126" spans="1:22">
      <c r="A126" s="4">
        <v>273190</v>
      </c>
      <c r="B126" t="s">
        <v>7850</v>
      </c>
      <c r="C126" s="4">
        <v>605463</v>
      </c>
      <c r="D126" t="s">
        <v>140</v>
      </c>
      <c r="E126" t="s">
        <v>7851</v>
      </c>
      <c r="F126" s="4">
        <v>10014</v>
      </c>
      <c r="G126" s="13" t="s">
        <v>124</v>
      </c>
      <c r="H126" s="13" t="s">
        <v>140</v>
      </c>
      <c r="I126" s="1">
        <v>4073301</v>
      </c>
      <c r="J126" s="1">
        <v>-7400268</v>
      </c>
      <c r="K126" t="s">
        <v>5</v>
      </c>
      <c r="L126" s="20">
        <v>520</v>
      </c>
      <c r="M126" s="4">
        <v>5</v>
      </c>
      <c r="N126" s="4">
        <v>28</v>
      </c>
      <c r="O126" s="2">
        <v>43368</v>
      </c>
      <c r="P126" s="3">
        <v>0.31</v>
      </c>
      <c r="Q126" s="4">
        <v>3</v>
      </c>
      <c r="R126" s="3">
        <v>5.9</v>
      </c>
      <c r="S1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" t="str">
        <f>IF(AIRBNB[[#This Row],[RUIDO(dB)]]&lt;=4,"Silencioso",IF(AIRBNB[[#This Row],[RUIDO(dB)]]&lt;=5.5,"Poco Ruidoso","Ruidoso"))</f>
        <v>Ruidoso</v>
      </c>
      <c r="U126" t="str">
        <f>IF(AND(AIRBNB[[#This Row],[PRECIO]]&lt;50,AIRBNB[[#This Row],[MIN_NOCHES]]&gt;3),"Dentro del presupuesto","No considerar")</f>
        <v>No considerar</v>
      </c>
      <c r="V126" t="str">
        <f>VLOOKUP(AIRBNB[[#This Row],[HOST_ID]],Super_host[],5,FALSE)</f>
        <v>Host</v>
      </c>
    </row>
    <row r="127" spans="1:22">
      <c r="A127" s="4">
        <v>4909080</v>
      </c>
      <c r="B127" t="s">
        <v>16211</v>
      </c>
      <c r="C127" s="4">
        <v>25276263</v>
      </c>
      <c r="D127" t="s">
        <v>6500</v>
      </c>
      <c r="E127" t="s">
        <v>16212</v>
      </c>
      <c r="F127" s="4">
        <v>11201</v>
      </c>
      <c r="G127" s="13" t="s">
        <v>4662</v>
      </c>
      <c r="H127" s="13" t="s">
        <v>9576</v>
      </c>
      <c r="I127" s="1">
        <v>406881</v>
      </c>
      <c r="J127" s="1">
        <v>-7398699</v>
      </c>
      <c r="K127" t="s">
        <v>5</v>
      </c>
      <c r="L127" s="20">
        <v>500</v>
      </c>
      <c r="M127" s="4">
        <v>6</v>
      </c>
      <c r="N127" s="4">
        <v>29</v>
      </c>
      <c r="O127" s="2">
        <v>42615</v>
      </c>
      <c r="P127" s="3">
        <v>0.53</v>
      </c>
      <c r="Q127" s="4">
        <v>1</v>
      </c>
      <c r="R127" s="3">
        <v>7</v>
      </c>
      <c r="S1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" t="str">
        <f>IF(AIRBNB[[#This Row],[RUIDO(dB)]]&lt;=4,"Silencioso",IF(AIRBNB[[#This Row],[RUIDO(dB)]]&lt;=5.5,"Poco Ruidoso","Ruidoso"))</f>
        <v>Ruidoso</v>
      </c>
      <c r="U127" t="str">
        <f>IF(AND(AIRBNB[[#This Row],[PRECIO]]&lt;50,AIRBNB[[#This Row],[MIN_NOCHES]]&gt;3),"Dentro del presupuesto","No considerar")</f>
        <v>No considerar</v>
      </c>
      <c r="V127" t="str">
        <f>VLOOKUP(AIRBNB[[#This Row],[HOST_ID]],Super_host[],5,FALSE)</f>
        <v>Host</v>
      </c>
    </row>
    <row r="128" spans="1:22">
      <c r="A128" s="4">
        <v>4624657</v>
      </c>
      <c r="B128" t="s">
        <v>16089</v>
      </c>
      <c r="C128" s="4">
        <v>23952819</v>
      </c>
      <c r="D128" t="s">
        <v>105</v>
      </c>
      <c r="E128" t="s">
        <v>16090</v>
      </c>
      <c r="F128" s="4">
        <v>11221</v>
      </c>
      <c r="G128" s="13" t="s">
        <v>4662</v>
      </c>
      <c r="H128" s="13" t="s">
        <v>9230</v>
      </c>
      <c r="I128" s="1">
        <v>4068589</v>
      </c>
      <c r="J128" s="1">
        <v>-7393286</v>
      </c>
      <c r="K128" t="s">
        <v>5</v>
      </c>
      <c r="L128" s="20">
        <v>500</v>
      </c>
      <c r="M128" s="4">
        <v>1</v>
      </c>
      <c r="N128" s="4">
        <v>1</v>
      </c>
      <c r="O128" s="2">
        <v>42246</v>
      </c>
      <c r="P128" s="3">
        <v>0.02</v>
      </c>
      <c r="Q128" s="4">
        <v>1</v>
      </c>
      <c r="R128" s="3">
        <v>7</v>
      </c>
      <c r="S1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" t="str">
        <f>IF(AIRBNB[[#This Row],[RUIDO(dB)]]&lt;=4,"Silencioso",IF(AIRBNB[[#This Row],[RUIDO(dB)]]&lt;=5.5,"Poco Ruidoso","Ruidoso"))</f>
        <v>Ruidoso</v>
      </c>
      <c r="U128" t="str">
        <f>IF(AND(AIRBNB[[#This Row],[PRECIO]]&lt;50,AIRBNB[[#This Row],[MIN_NOCHES]]&gt;3),"Dentro del presupuesto","No considerar")</f>
        <v>No considerar</v>
      </c>
      <c r="V128" t="str">
        <f>VLOOKUP(AIRBNB[[#This Row],[HOST_ID]],Super_host[],5,FALSE)</f>
        <v>Host</v>
      </c>
    </row>
    <row r="129" spans="1:22">
      <c r="A129" s="4">
        <v>3415102</v>
      </c>
      <c r="B129" t="s">
        <v>16235</v>
      </c>
      <c r="C129" s="4">
        <v>17218916</v>
      </c>
      <c r="D129" t="s">
        <v>12482</v>
      </c>
      <c r="E129" t="s">
        <v>16236</v>
      </c>
      <c r="F129" s="4">
        <v>11249</v>
      </c>
      <c r="G129" s="13" t="s">
        <v>4662</v>
      </c>
      <c r="H129" s="13" t="s">
        <v>9218</v>
      </c>
      <c r="I129" s="1">
        <v>407117</v>
      </c>
      <c r="J129" s="1">
        <v>-7396321</v>
      </c>
      <c r="K129" t="s">
        <v>5</v>
      </c>
      <c r="L129" s="20">
        <v>500</v>
      </c>
      <c r="M129" s="4">
        <v>2</v>
      </c>
      <c r="N129" s="4">
        <v>48</v>
      </c>
      <c r="O129" s="2">
        <v>43590</v>
      </c>
      <c r="P129" s="3">
        <v>0.8</v>
      </c>
      <c r="Q129" s="4">
        <v>1</v>
      </c>
      <c r="R129" s="3">
        <v>7</v>
      </c>
      <c r="S1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" t="str">
        <f>IF(AIRBNB[[#This Row],[RUIDO(dB)]]&lt;=4,"Silencioso",IF(AIRBNB[[#This Row],[RUIDO(dB)]]&lt;=5.5,"Poco Ruidoso","Ruidoso"))</f>
        <v>Ruidoso</v>
      </c>
      <c r="U129" t="str">
        <f>IF(AND(AIRBNB[[#This Row],[PRECIO]]&lt;50,AIRBNB[[#This Row],[MIN_NOCHES]]&gt;3),"Dentro del presupuesto","No considerar")</f>
        <v>No considerar</v>
      </c>
      <c r="V129" t="str">
        <f>VLOOKUP(AIRBNB[[#This Row],[HOST_ID]],Super_host[],5,FALSE)</f>
        <v>Host</v>
      </c>
    </row>
    <row r="130" spans="1:22">
      <c r="A130" s="4">
        <v>3270809</v>
      </c>
      <c r="B130" t="s">
        <v>7430</v>
      </c>
      <c r="C130" s="4">
        <v>14289427</v>
      </c>
      <c r="D130" t="s">
        <v>2127</v>
      </c>
      <c r="E130" t="s">
        <v>7431</v>
      </c>
      <c r="F130" s="4">
        <v>10002</v>
      </c>
      <c r="G130" s="13" t="s">
        <v>124</v>
      </c>
      <c r="H130" s="13" t="s">
        <v>409</v>
      </c>
      <c r="I130" s="1">
        <v>4071613</v>
      </c>
      <c r="J130" s="1">
        <v>-7399266</v>
      </c>
      <c r="K130" t="s">
        <v>5</v>
      </c>
      <c r="L130" s="20">
        <v>500</v>
      </c>
      <c r="M130" s="4">
        <v>4</v>
      </c>
      <c r="N130" s="4">
        <v>6</v>
      </c>
      <c r="O130" s="2">
        <v>43446</v>
      </c>
      <c r="P130" s="3">
        <v>0.18</v>
      </c>
      <c r="Q130" s="4">
        <v>1</v>
      </c>
      <c r="R130" s="3">
        <v>5.7</v>
      </c>
      <c r="S1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" t="str">
        <f>IF(AIRBNB[[#This Row],[RUIDO(dB)]]&lt;=4,"Silencioso",IF(AIRBNB[[#This Row],[RUIDO(dB)]]&lt;=5.5,"Poco Ruidoso","Ruidoso"))</f>
        <v>Ruidoso</v>
      </c>
      <c r="U130" t="str">
        <f>IF(AND(AIRBNB[[#This Row],[PRECIO]]&lt;50,AIRBNB[[#This Row],[MIN_NOCHES]]&gt;3),"Dentro del presupuesto","No considerar")</f>
        <v>No considerar</v>
      </c>
      <c r="V130" t="str">
        <f>VLOOKUP(AIRBNB[[#This Row],[HOST_ID]],Super_host[],5,FALSE)</f>
        <v>Host</v>
      </c>
    </row>
    <row r="131" spans="1:22">
      <c r="A131" s="4">
        <v>2252844</v>
      </c>
      <c r="B131" t="s">
        <v>7678</v>
      </c>
      <c r="C131" s="4">
        <v>11505536</v>
      </c>
      <c r="D131" t="s">
        <v>454</v>
      </c>
      <c r="E131" t="s">
        <v>7679</v>
      </c>
      <c r="F131" s="4">
        <v>10003</v>
      </c>
      <c r="G131" s="13" t="s">
        <v>124</v>
      </c>
      <c r="H131" s="13" t="s">
        <v>133</v>
      </c>
      <c r="I131" s="1">
        <v>4073046</v>
      </c>
      <c r="J131" s="1">
        <v>-739921</v>
      </c>
      <c r="K131" t="s">
        <v>40</v>
      </c>
      <c r="L131" s="20">
        <v>500</v>
      </c>
      <c r="M131" s="4">
        <v>1</v>
      </c>
      <c r="N131" s="4">
        <v>0</v>
      </c>
      <c r="O131" s="2">
        <v>42238</v>
      </c>
      <c r="P131" s="3">
        <v>0.03</v>
      </c>
      <c r="Q131" s="4">
        <v>1</v>
      </c>
      <c r="R131" s="3">
        <v>5.7</v>
      </c>
      <c r="S1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" t="str">
        <f>IF(AIRBNB[[#This Row],[RUIDO(dB)]]&lt;=4,"Silencioso",IF(AIRBNB[[#This Row],[RUIDO(dB)]]&lt;=5.5,"Poco Ruidoso","Ruidoso"))</f>
        <v>Ruidoso</v>
      </c>
      <c r="U131" t="str">
        <f>IF(AND(AIRBNB[[#This Row],[PRECIO]]&lt;50,AIRBNB[[#This Row],[MIN_NOCHES]]&gt;3),"Dentro del presupuesto","No considerar")</f>
        <v>No considerar</v>
      </c>
      <c r="V131" t="str">
        <f>VLOOKUP(AIRBNB[[#This Row],[HOST_ID]],Super_host[],5,FALSE)</f>
        <v>Host</v>
      </c>
    </row>
    <row r="132" spans="1:22">
      <c r="A132" s="4">
        <v>3139749</v>
      </c>
      <c r="B132" t="s">
        <v>7354</v>
      </c>
      <c r="C132" s="4">
        <v>7580038</v>
      </c>
      <c r="D132" t="s">
        <v>3644</v>
      </c>
      <c r="E132" t="s">
        <v>7355</v>
      </c>
      <c r="F132" s="4">
        <v>10031</v>
      </c>
      <c r="G132" s="13" t="s">
        <v>124</v>
      </c>
      <c r="H132" s="13" t="s">
        <v>148</v>
      </c>
      <c r="I132" s="1">
        <v>4082584</v>
      </c>
      <c r="J132" s="1">
        <v>-7394673</v>
      </c>
      <c r="K132" t="s">
        <v>40</v>
      </c>
      <c r="L132" s="20">
        <v>500</v>
      </c>
      <c r="M132" s="4">
        <v>1</v>
      </c>
      <c r="N132" s="4">
        <v>3</v>
      </c>
      <c r="O132" s="2">
        <v>41909</v>
      </c>
      <c r="P132" s="3">
        <v>0.05</v>
      </c>
      <c r="Q132" s="4">
        <v>1</v>
      </c>
      <c r="R132" s="3">
        <v>5.7</v>
      </c>
      <c r="S1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" t="str">
        <f>IF(AIRBNB[[#This Row],[RUIDO(dB)]]&lt;=4,"Silencioso",IF(AIRBNB[[#This Row],[RUIDO(dB)]]&lt;=5.5,"Poco Ruidoso","Ruidoso"))</f>
        <v>Ruidoso</v>
      </c>
      <c r="U132" t="str">
        <f>IF(AND(AIRBNB[[#This Row],[PRECIO]]&lt;50,AIRBNB[[#This Row],[MIN_NOCHES]]&gt;3),"Dentro del presupuesto","No considerar")</f>
        <v>No considerar</v>
      </c>
      <c r="V132" t="str">
        <f>VLOOKUP(AIRBNB[[#This Row],[HOST_ID]],Super_host[],5,FALSE)</f>
        <v>Host</v>
      </c>
    </row>
    <row r="133" spans="1:22">
      <c r="A133" s="4">
        <v>2026434</v>
      </c>
      <c r="B133" t="s">
        <v>16286</v>
      </c>
      <c r="C133" s="4">
        <v>5772472</v>
      </c>
      <c r="D133" t="s">
        <v>941</v>
      </c>
      <c r="E133" t="s">
        <v>16287</v>
      </c>
      <c r="F133" s="4">
        <v>11211</v>
      </c>
      <c r="G133" s="13" t="s">
        <v>4662</v>
      </c>
      <c r="H133" s="13" t="s">
        <v>9249</v>
      </c>
      <c r="I133" t="s">
        <v>16288</v>
      </c>
      <c r="J133" s="1">
        <v>-7395433</v>
      </c>
      <c r="K133" t="s">
        <v>5</v>
      </c>
      <c r="L133" s="20">
        <v>500</v>
      </c>
      <c r="M133" s="4">
        <v>5</v>
      </c>
      <c r="N133" s="4">
        <v>0</v>
      </c>
      <c r="O133" s="2">
        <v>42653</v>
      </c>
      <c r="P133" s="3">
        <v>0.02</v>
      </c>
      <c r="Q133" s="4">
        <v>1</v>
      </c>
      <c r="R133" s="3">
        <v>7</v>
      </c>
      <c r="S1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" t="str">
        <f>IF(AIRBNB[[#This Row],[RUIDO(dB)]]&lt;=4,"Silencioso",IF(AIRBNB[[#This Row],[RUIDO(dB)]]&lt;=5.5,"Poco Ruidoso","Ruidoso"))</f>
        <v>Ruidoso</v>
      </c>
      <c r="U133" t="str">
        <f>IF(AND(AIRBNB[[#This Row],[PRECIO]]&lt;50,AIRBNB[[#This Row],[MIN_NOCHES]]&gt;3),"Dentro del presupuesto","No considerar")</f>
        <v>No considerar</v>
      </c>
      <c r="V133" t="str">
        <f>VLOOKUP(AIRBNB[[#This Row],[HOST_ID]],Super_host[],5,FALSE)</f>
        <v>Host</v>
      </c>
    </row>
    <row r="134" spans="1:22">
      <c r="A134" s="4">
        <v>4174115</v>
      </c>
      <c r="B134" t="s">
        <v>7356</v>
      </c>
      <c r="C134" s="4">
        <v>5739699</v>
      </c>
      <c r="D134" t="s">
        <v>7357</v>
      </c>
      <c r="E134" t="s">
        <v>7358</v>
      </c>
      <c r="F134" s="4">
        <v>10003</v>
      </c>
      <c r="G134" s="13" t="s">
        <v>124</v>
      </c>
      <c r="H134" s="13" t="s">
        <v>164</v>
      </c>
      <c r="I134" s="1">
        <v>407244</v>
      </c>
      <c r="J134" s="1">
        <v>-7399763</v>
      </c>
      <c r="K134" t="s">
        <v>5</v>
      </c>
      <c r="L134" s="20">
        <v>500</v>
      </c>
      <c r="M134" s="4">
        <v>3</v>
      </c>
      <c r="N134" s="4">
        <v>3</v>
      </c>
      <c r="O134" s="2">
        <v>42129</v>
      </c>
      <c r="P134" s="3">
        <v>0.05</v>
      </c>
      <c r="Q134" s="4">
        <v>1</v>
      </c>
      <c r="R134" s="3">
        <v>5.7</v>
      </c>
      <c r="S1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" t="str">
        <f>IF(AIRBNB[[#This Row],[RUIDO(dB)]]&lt;=4,"Silencioso",IF(AIRBNB[[#This Row],[RUIDO(dB)]]&lt;=5.5,"Poco Ruidoso","Ruidoso"))</f>
        <v>Ruidoso</v>
      </c>
      <c r="U134" t="str">
        <f>IF(AND(AIRBNB[[#This Row],[PRECIO]]&lt;50,AIRBNB[[#This Row],[MIN_NOCHES]]&gt;3),"Dentro del presupuesto","No considerar")</f>
        <v>No considerar</v>
      </c>
      <c r="V134" t="str">
        <f>VLOOKUP(AIRBNB[[#This Row],[HOST_ID]],Super_host[],5,FALSE)</f>
        <v>Host</v>
      </c>
    </row>
    <row r="135" spans="1:22">
      <c r="A135" s="4">
        <v>2361020</v>
      </c>
      <c r="B135" t="s">
        <v>16153</v>
      </c>
      <c r="C135" s="4">
        <v>5535265</v>
      </c>
      <c r="D135" t="s">
        <v>16154</v>
      </c>
      <c r="E135" t="s">
        <v>16155</v>
      </c>
      <c r="F135" s="4">
        <v>11233</v>
      </c>
      <c r="G135" s="13" t="s">
        <v>4662</v>
      </c>
      <c r="H135" s="13" t="s">
        <v>9230</v>
      </c>
      <c r="I135" s="1">
        <v>4068172</v>
      </c>
      <c r="J135" s="1">
        <v>-7393236</v>
      </c>
      <c r="K135" t="s">
        <v>5</v>
      </c>
      <c r="L135" s="20">
        <v>500</v>
      </c>
      <c r="M135" s="4">
        <v>1</v>
      </c>
      <c r="N135" s="4">
        <v>11</v>
      </c>
      <c r="O135" s="2">
        <v>42297</v>
      </c>
      <c r="P135" s="3">
        <v>0.19</v>
      </c>
      <c r="Q135" s="4">
        <v>1</v>
      </c>
      <c r="R135" s="3">
        <v>7</v>
      </c>
      <c r="S1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" t="str">
        <f>IF(AIRBNB[[#This Row],[RUIDO(dB)]]&lt;=4,"Silencioso",IF(AIRBNB[[#This Row],[RUIDO(dB)]]&lt;=5.5,"Poco Ruidoso","Ruidoso"))</f>
        <v>Ruidoso</v>
      </c>
      <c r="U135" t="str">
        <f>IF(AND(AIRBNB[[#This Row],[PRECIO]]&lt;50,AIRBNB[[#This Row],[MIN_NOCHES]]&gt;3),"Dentro del presupuesto","No considerar")</f>
        <v>No considerar</v>
      </c>
      <c r="V135" t="str">
        <f>VLOOKUP(AIRBNB[[#This Row],[HOST_ID]],Super_host[],5,FALSE)</f>
        <v>Host</v>
      </c>
    </row>
    <row r="136" spans="1:22">
      <c r="A136" s="4">
        <v>887355</v>
      </c>
      <c r="B136" t="s">
        <v>7340</v>
      </c>
      <c r="C136" s="4">
        <v>4705358</v>
      </c>
      <c r="D136" t="s">
        <v>1054</v>
      </c>
      <c r="E136" t="s">
        <v>7341</v>
      </c>
      <c r="F136" s="4">
        <v>10016</v>
      </c>
      <c r="G136" s="13" t="s">
        <v>124</v>
      </c>
      <c r="H136" s="13" t="s">
        <v>182</v>
      </c>
      <c r="I136" s="1">
        <v>4074791</v>
      </c>
      <c r="J136" s="1">
        <v>-7397334</v>
      </c>
      <c r="K136" t="s">
        <v>5</v>
      </c>
      <c r="L136" s="20">
        <v>500</v>
      </c>
      <c r="M136" s="4">
        <v>5</v>
      </c>
      <c r="N136" s="4">
        <v>1</v>
      </c>
      <c r="O136" s="2">
        <v>42088</v>
      </c>
      <c r="P136" s="3">
        <v>0.02</v>
      </c>
      <c r="Q136" s="4">
        <v>1</v>
      </c>
      <c r="R136" s="3">
        <v>5.7</v>
      </c>
      <c r="S1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" t="str">
        <f>IF(AIRBNB[[#This Row],[RUIDO(dB)]]&lt;=4,"Silencioso",IF(AIRBNB[[#This Row],[RUIDO(dB)]]&lt;=5.5,"Poco Ruidoso","Ruidoso"))</f>
        <v>Ruidoso</v>
      </c>
      <c r="U136" t="str">
        <f>IF(AND(AIRBNB[[#This Row],[PRECIO]]&lt;50,AIRBNB[[#This Row],[MIN_NOCHES]]&gt;3),"Dentro del presupuesto","No considerar")</f>
        <v>No considerar</v>
      </c>
      <c r="V136" t="str">
        <f>VLOOKUP(AIRBNB[[#This Row],[HOST_ID]],Super_host[],5,FALSE)</f>
        <v>Host</v>
      </c>
    </row>
    <row r="137" spans="1:22">
      <c r="A137" s="4">
        <v>4209106</v>
      </c>
      <c r="B137" t="s">
        <v>16158</v>
      </c>
      <c r="C137" s="4">
        <v>4218058</v>
      </c>
      <c r="D137" t="s">
        <v>131</v>
      </c>
      <c r="E137" t="s">
        <v>9255</v>
      </c>
      <c r="F137" s="4">
        <v>11201</v>
      </c>
      <c r="G137" s="13" t="s">
        <v>4662</v>
      </c>
      <c r="H137" s="13" t="s">
        <v>9222</v>
      </c>
      <c r="I137" s="1">
        <v>4068526</v>
      </c>
      <c r="J137" s="1">
        <v>-7397154</v>
      </c>
      <c r="K137" t="s">
        <v>5</v>
      </c>
      <c r="L137" s="20">
        <v>500</v>
      </c>
      <c r="M137" s="4">
        <v>7</v>
      </c>
      <c r="N137" s="4">
        <v>11</v>
      </c>
      <c r="O137" s="2">
        <v>43312</v>
      </c>
      <c r="P137" s="3">
        <v>0.2</v>
      </c>
      <c r="Q137" s="4">
        <v>1</v>
      </c>
      <c r="R137" s="3">
        <v>7</v>
      </c>
      <c r="S1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" t="str">
        <f>IF(AIRBNB[[#This Row],[RUIDO(dB)]]&lt;=4,"Silencioso",IF(AIRBNB[[#This Row],[RUIDO(dB)]]&lt;=5.5,"Poco Ruidoso","Ruidoso"))</f>
        <v>Ruidoso</v>
      </c>
      <c r="U137" t="str">
        <f>IF(AND(AIRBNB[[#This Row],[PRECIO]]&lt;50,AIRBNB[[#This Row],[MIN_NOCHES]]&gt;3),"Dentro del presupuesto","No considerar")</f>
        <v>No considerar</v>
      </c>
      <c r="V137" t="str">
        <f>VLOOKUP(AIRBNB[[#This Row],[HOST_ID]],Super_host[],5,FALSE)</f>
        <v>Host</v>
      </c>
    </row>
    <row r="138" spans="1:22">
      <c r="A138" s="4">
        <v>753399</v>
      </c>
      <c r="B138" t="s">
        <v>7454</v>
      </c>
      <c r="C138" s="4">
        <v>3963008</v>
      </c>
      <c r="D138" t="s">
        <v>2281</v>
      </c>
      <c r="E138" t="s">
        <v>7455</v>
      </c>
      <c r="F138" s="4">
        <v>10003</v>
      </c>
      <c r="G138" s="13" t="s">
        <v>124</v>
      </c>
      <c r="H138" s="13" t="s">
        <v>164</v>
      </c>
      <c r="I138" s="1">
        <v>4072408</v>
      </c>
      <c r="J138" s="1">
        <v>-7399823</v>
      </c>
      <c r="K138" t="s">
        <v>5</v>
      </c>
      <c r="L138" s="20">
        <v>500</v>
      </c>
      <c r="M138" s="4">
        <v>10</v>
      </c>
      <c r="N138" s="4">
        <v>10</v>
      </c>
      <c r="O138" s="2">
        <v>43583</v>
      </c>
      <c r="P138" s="3">
        <v>0.22</v>
      </c>
      <c r="Q138" s="4">
        <v>1</v>
      </c>
      <c r="R138" s="3">
        <v>5.7</v>
      </c>
      <c r="S1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" t="str">
        <f>IF(AIRBNB[[#This Row],[RUIDO(dB)]]&lt;=4,"Silencioso",IF(AIRBNB[[#This Row],[RUIDO(dB)]]&lt;=5.5,"Poco Ruidoso","Ruidoso"))</f>
        <v>Ruidoso</v>
      </c>
      <c r="U138" t="str">
        <f>IF(AND(AIRBNB[[#This Row],[PRECIO]]&lt;50,AIRBNB[[#This Row],[MIN_NOCHES]]&gt;3),"Dentro del presupuesto","No considerar")</f>
        <v>No considerar</v>
      </c>
      <c r="V138" t="str">
        <f>VLOOKUP(AIRBNB[[#This Row],[HOST_ID]],Super_host[],5,FALSE)</f>
        <v>Host</v>
      </c>
    </row>
    <row r="139" spans="1:22">
      <c r="A139" s="4">
        <v>3980487</v>
      </c>
      <c r="B139" t="s">
        <v>7508</v>
      </c>
      <c r="C139" s="4">
        <v>3424328</v>
      </c>
      <c r="D139" t="s">
        <v>7509</v>
      </c>
      <c r="E139" t="s">
        <v>7510</v>
      </c>
      <c r="F139" s="4">
        <v>10011</v>
      </c>
      <c r="G139" s="13" t="s">
        <v>124</v>
      </c>
      <c r="H139" s="13" t="s">
        <v>186</v>
      </c>
      <c r="I139" s="1">
        <v>4073923</v>
      </c>
      <c r="J139" s="1">
        <v>-7399827</v>
      </c>
      <c r="K139" t="s">
        <v>5</v>
      </c>
      <c r="L139" s="20">
        <v>500</v>
      </c>
      <c r="M139" s="4">
        <v>1</v>
      </c>
      <c r="N139" s="4">
        <v>27</v>
      </c>
      <c r="O139" s="2">
        <v>42630</v>
      </c>
      <c r="P139" s="3">
        <v>0.46</v>
      </c>
      <c r="Q139" s="4">
        <v>1</v>
      </c>
      <c r="R139" s="3">
        <v>5.7</v>
      </c>
      <c r="S1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" t="str">
        <f>IF(AIRBNB[[#This Row],[RUIDO(dB)]]&lt;=4,"Silencioso",IF(AIRBNB[[#This Row],[RUIDO(dB)]]&lt;=5.5,"Poco Ruidoso","Ruidoso"))</f>
        <v>Ruidoso</v>
      </c>
      <c r="U139" t="str">
        <f>IF(AND(AIRBNB[[#This Row],[PRECIO]]&lt;50,AIRBNB[[#This Row],[MIN_NOCHES]]&gt;3),"Dentro del presupuesto","No considerar")</f>
        <v>No considerar</v>
      </c>
      <c r="V139" t="str">
        <f>VLOOKUP(AIRBNB[[#This Row],[HOST_ID]],Super_host[],5,FALSE)</f>
        <v>Host</v>
      </c>
    </row>
    <row r="140" spans="1:22">
      <c r="A140" s="4">
        <v>3145484</v>
      </c>
      <c r="B140" t="s">
        <v>16225</v>
      </c>
      <c r="C140" s="4">
        <v>3323488</v>
      </c>
      <c r="D140" t="s">
        <v>14341</v>
      </c>
      <c r="E140" t="s">
        <v>16226</v>
      </c>
      <c r="F140" s="4">
        <v>11216</v>
      </c>
      <c r="G140" s="13" t="s">
        <v>4662</v>
      </c>
      <c r="H140" s="13" t="s">
        <v>9230</v>
      </c>
      <c r="I140" s="1">
        <v>4068695</v>
      </c>
      <c r="J140" s="1">
        <v>-7395427</v>
      </c>
      <c r="K140" t="s">
        <v>5</v>
      </c>
      <c r="L140" s="20">
        <v>500</v>
      </c>
      <c r="M140" s="4">
        <v>1</v>
      </c>
      <c r="N140" s="4">
        <v>28</v>
      </c>
      <c r="O140" s="2">
        <v>43406</v>
      </c>
      <c r="P140" s="3">
        <v>0.71</v>
      </c>
      <c r="Q140" s="4">
        <v>1</v>
      </c>
      <c r="R140" s="3">
        <v>7</v>
      </c>
      <c r="S1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" t="str">
        <f>IF(AIRBNB[[#This Row],[RUIDO(dB)]]&lt;=4,"Silencioso",IF(AIRBNB[[#This Row],[RUIDO(dB)]]&lt;=5.5,"Poco Ruidoso","Ruidoso"))</f>
        <v>Ruidoso</v>
      </c>
      <c r="U140" t="str">
        <f>IF(AND(AIRBNB[[#This Row],[PRECIO]]&lt;50,AIRBNB[[#This Row],[MIN_NOCHES]]&gt;3),"Dentro del presupuesto","No considerar")</f>
        <v>No considerar</v>
      </c>
      <c r="V140" t="str">
        <f>VLOOKUP(AIRBNB[[#This Row],[HOST_ID]],Super_host[],5,FALSE)</f>
        <v>Host</v>
      </c>
    </row>
    <row r="141" spans="1:22">
      <c r="A141" s="4">
        <v>598612</v>
      </c>
      <c r="B141" t="s">
        <v>16274</v>
      </c>
      <c r="C141" s="4">
        <v>2960326</v>
      </c>
      <c r="D141" t="s">
        <v>6799</v>
      </c>
      <c r="E141" t="s">
        <v>16275</v>
      </c>
      <c r="F141" s="4">
        <v>11222</v>
      </c>
      <c r="G141" s="13" t="s">
        <v>4662</v>
      </c>
      <c r="H141" s="13" t="s">
        <v>9218</v>
      </c>
      <c r="I141" s="1">
        <v>4072203</v>
      </c>
      <c r="J141" s="1">
        <v>-7395376</v>
      </c>
      <c r="K141" t="s">
        <v>5</v>
      </c>
      <c r="L141" s="20">
        <v>500</v>
      </c>
      <c r="M141" s="4">
        <v>2</v>
      </c>
      <c r="N141" s="4">
        <v>250</v>
      </c>
      <c r="O141" s="2">
        <v>43642</v>
      </c>
      <c r="P141" s="3">
        <v>2.99</v>
      </c>
      <c r="Q141" s="4">
        <v>1</v>
      </c>
      <c r="R141" s="3">
        <v>7</v>
      </c>
      <c r="S1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" t="str">
        <f>IF(AIRBNB[[#This Row],[RUIDO(dB)]]&lt;=4,"Silencioso",IF(AIRBNB[[#This Row],[RUIDO(dB)]]&lt;=5.5,"Poco Ruidoso","Ruidoso"))</f>
        <v>Ruidoso</v>
      </c>
      <c r="U141" t="str">
        <f>IF(AND(AIRBNB[[#This Row],[PRECIO]]&lt;50,AIRBNB[[#This Row],[MIN_NOCHES]]&gt;3),"Dentro del presupuesto","No considerar")</f>
        <v>No considerar</v>
      </c>
      <c r="V141" t="str">
        <f>VLOOKUP(AIRBNB[[#This Row],[HOST_ID]],Super_host[],5,FALSE)</f>
        <v>Host</v>
      </c>
    </row>
    <row r="142" spans="1:22">
      <c r="A142" s="4">
        <v>834968</v>
      </c>
      <c r="B142" t="s">
        <v>16301</v>
      </c>
      <c r="C142" s="4">
        <v>1896642</v>
      </c>
      <c r="D142" t="s">
        <v>3635</v>
      </c>
      <c r="E142" t="s">
        <v>16302</v>
      </c>
      <c r="F142" s="4">
        <v>11211</v>
      </c>
      <c r="G142" s="13" t="s">
        <v>4662</v>
      </c>
      <c r="H142" s="13" t="s">
        <v>9218</v>
      </c>
      <c r="I142" s="1">
        <v>4071699</v>
      </c>
      <c r="J142" s="1">
        <v>-7395817</v>
      </c>
      <c r="K142" t="s">
        <v>5</v>
      </c>
      <c r="L142" s="20">
        <v>500</v>
      </c>
      <c r="M142" s="4">
        <v>5</v>
      </c>
      <c r="N142" s="4">
        <v>0</v>
      </c>
      <c r="O142" s="2">
        <v>43647</v>
      </c>
      <c r="P142" s="3">
        <v>0.04</v>
      </c>
      <c r="Q142" s="4">
        <v>1</v>
      </c>
      <c r="R142" s="3">
        <v>7</v>
      </c>
      <c r="S1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" t="str">
        <f>IF(AIRBNB[[#This Row],[RUIDO(dB)]]&lt;=4,"Silencioso",IF(AIRBNB[[#This Row],[RUIDO(dB)]]&lt;=5.5,"Poco Ruidoso","Ruidoso"))</f>
        <v>Ruidoso</v>
      </c>
      <c r="U142" t="str">
        <f>IF(AND(AIRBNB[[#This Row],[PRECIO]]&lt;50,AIRBNB[[#This Row],[MIN_NOCHES]]&gt;3),"Dentro del presupuesto","No considerar")</f>
        <v>No considerar</v>
      </c>
      <c r="V142" t="str">
        <f>VLOOKUP(AIRBNB[[#This Row],[HOST_ID]],Super_host[],5,FALSE)</f>
        <v>Host</v>
      </c>
    </row>
    <row r="143" spans="1:22">
      <c r="A143" s="4">
        <v>546573</v>
      </c>
      <c r="B143" t="s">
        <v>7556</v>
      </c>
      <c r="C143" s="4">
        <v>1792568</v>
      </c>
      <c r="D143" t="s">
        <v>5212</v>
      </c>
      <c r="E143" t="s">
        <v>4442</v>
      </c>
      <c r="F143" s="4">
        <v>10004</v>
      </c>
      <c r="G143" s="13" t="s">
        <v>124</v>
      </c>
      <c r="H143" s="13" t="s">
        <v>528</v>
      </c>
      <c r="I143" s="1">
        <v>4070587</v>
      </c>
      <c r="J143" s="1">
        <v>-7401534</v>
      </c>
      <c r="K143" t="s">
        <v>5</v>
      </c>
      <c r="L143" s="20">
        <v>500</v>
      </c>
      <c r="M143" s="4">
        <v>2</v>
      </c>
      <c r="N143" s="4">
        <v>63</v>
      </c>
      <c r="O143" s="2">
        <v>43604</v>
      </c>
      <c r="P143" s="3">
        <v>0.75</v>
      </c>
      <c r="Q143" s="4">
        <v>1</v>
      </c>
      <c r="R143" s="3">
        <v>5.7</v>
      </c>
      <c r="S1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" t="str">
        <f>IF(AIRBNB[[#This Row],[RUIDO(dB)]]&lt;=4,"Silencioso",IF(AIRBNB[[#This Row],[RUIDO(dB)]]&lt;=5.5,"Poco Ruidoso","Ruidoso"))</f>
        <v>Ruidoso</v>
      </c>
      <c r="U143" t="str">
        <f>IF(AND(AIRBNB[[#This Row],[PRECIO]]&lt;50,AIRBNB[[#This Row],[MIN_NOCHES]]&gt;3),"Dentro del presupuesto","No considerar")</f>
        <v>No considerar</v>
      </c>
      <c r="V143" t="str">
        <f>VLOOKUP(AIRBNB[[#This Row],[HOST_ID]],Super_host[],5,FALSE)</f>
        <v>Host</v>
      </c>
    </row>
    <row r="144" spans="1:22">
      <c r="A144" s="4">
        <v>165080</v>
      </c>
      <c r="B144" t="s">
        <v>16116</v>
      </c>
      <c r="C144" s="4">
        <v>787273</v>
      </c>
      <c r="D144" t="s">
        <v>16117</v>
      </c>
      <c r="E144" t="s">
        <v>16118</v>
      </c>
      <c r="F144" s="4">
        <v>11231</v>
      </c>
      <c r="G144" s="13" t="s">
        <v>4662</v>
      </c>
      <c r="H144" s="13" t="s">
        <v>9237</v>
      </c>
      <c r="I144" s="1">
        <v>406809</v>
      </c>
      <c r="J144" s="1">
        <v>-7399233</v>
      </c>
      <c r="K144" t="s">
        <v>5</v>
      </c>
      <c r="L144" s="20">
        <v>500</v>
      </c>
      <c r="M144" s="4">
        <v>7</v>
      </c>
      <c r="N144" s="4">
        <v>7</v>
      </c>
      <c r="O144" s="2">
        <v>43341</v>
      </c>
      <c r="P144" s="3">
        <v>7.0000000000000007E-2</v>
      </c>
      <c r="Q144" s="4">
        <v>1</v>
      </c>
      <c r="R144" s="3">
        <v>7</v>
      </c>
      <c r="S1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" t="str">
        <f>IF(AIRBNB[[#This Row],[RUIDO(dB)]]&lt;=4,"Silencioso",IF(AIRBNB[[#This Row],[RUIDO(dB)]]&lt;=5.5,"Poco Ruidoso","Ruidoso"))</f>
        <v>Ruidoso</v>
      </c>
      <c r="U144" t="str">
        <f>IF(AND(AIRBNB[[#This Row],[PRECIO]]&lt;50,AIRBNB[[#This Row],[MIN_NOCHES]]&gt;3),"Dentro del presupuesto","No considerar")</f>
        <v>No considerar</v>
      </c>
      <c r="V144" t="str">
        <f>VLOOKUP(AIRBNB[[#This Row],[HOST_ID]],Super_host[],5,FALSE)</f>
        <v>Host</v>
      </c>
    </row>
    <row r="145" spans="1:22">
      <c r="A145" s="4">
        <v>3542523</v>
      </c>
      <c r="B145" t="s">
        <v>16265</v>
      </c>
      <c r="C145" s="4">
        <v>747031</v>
      </c>
      <c r="D145" t="s">
        <v>2261</v>
      </c>
      <c r="E145" t="s">
        <v>16266</v>
      </c>
      <c r="F145" s="4">
        <v>11249</v>
      </c>
      <c r="G145" s="13" t="s">
        <v>4662</v>
      </c>
      <c r="H145" s="13" t="s">
        <v>9218</v>
      </c>
      <c r="I145" s="1">
        <v>4071466</v>
      </c>
      <c r="J145" s="1">
        <v>-7396429</v>
      </c>
      <c r="K145" t="s">
        <v>5</v>
      </c>
      <c r="L145" s="20">
        <v>500</v>
      </c>
      <c r="M145" s="4">
        <v>1</v>
      </c>
      <c r="N145" s="4">
        <v>138</v>
      </c>
      <c r="O145" s="2">
        <v>43089</v>
      </c>
      <c r="P145" s="3">
        <v>2.34</v>
      </c>
      <c r="Q145" s="4">
        <v>1</v>
      </c>
      <c r="R145" s="3">
        <v>7</v>
      </c>
      <c r="S1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" t="str">
        <f>IF(AIRBNB[[#This Row],[RUIDO(dB)]]&lt;=4,"Silencioso",IF(AIRBNB[[#This Row],[RUIDO(dB)]]&lt;=5.5,"Poco Ruidoso","Ruidoso"))</f>
        <v>Ruidoso</v>
      </c>
      <c r="U145" t="str">
        <f>IF(AND(AIRBNB[[#This Row],[PRECIO]]&lt;50,AIRBNB[[#This Row],[MIN_NOCHES]]&gt;3),"Dentro del presupuesto","No considerar")</f>
        <v>No considerar</v>
      </c>
      <c r="V145" t="str">
        <f>VLOOKUP(AIRBNB[[#This Row],[HOST_ID]],Super_host[],5,FALSE)</f>
        <v>Host</v>
      </c>
    </row>
    <row r="146" spans="1:22">
      <c r="A146" s="4">
        <v>61224</v>
      </c>
      <c r="B146" t="s">
        <v>7483</v>
      </c>
      <c r="C146" s="4">
        <v>291112</v>
      </c>
      <c r="D146" t="s">
        <v>1087</v>
      </c>
      <c r="E146" t="s">
        <v>3491</v>
      </c>
      <c r="F146" s="4">
        <v>10011</v>
      </c>
      <c r="G146" s="13" t="s">
        <v>124</v>
      </c>
      <c r="H146" s="13" t="s">
        <v>186</v>
      </c>
      <c r="I146" s="1">
        <v>4074358</v>
      </c>
      <c r="J146" s="1">
        <v>-7400027</v>
      </c>
      <c r="K146" t="s">
        <v>5</v>
      </c>
      <c r="L146" s="20">
        <v>500</v>
      </c>
      <c r="M146" s="4">
        <v>2</v>
      </c>
      <c r="N146" s="4">
        <v>35</v>
      </c>
      <c r="O146" s="2">
        <v>42943</v>
      </c>
      <c r="P146" s="3">
        <v>0.34</v>
      </c>
      <c r="Q146" s="4">
        <v>1</v>
      </c>
      <c r="R146" s="3">
        <v>5.7</v>
      </c>
      <c r="S1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" t="str">
        <f>IF(AIRBNB[[#This Row],[RUIDO(dB)]]&lt;=4,"Silencioso",IF(AIRBNB[[#This Row],[RUIDO(dB)]]&lt;=5.5,"Poco Ruidoso","Ruidoso"))</f>
        <v>Ruidoso</v>
      </c>
      <c r="U146" t="str">
        <f>IF(AND(AIRBNB[[#This Row],[PRECIO]]&lt;50,AIRBNB[[#This Row],[MIN_NOCHES]]&gt;3),"Dentro del presupuesto","No considerar")</f>
        <v>No considerar</v>
      </c>
      <c r="V146" t="str">
        <f>VLOOKUP(AIRBNB[[#This Row],[HOST_ID]],Super_host[],5,FALSE)</f>
        <v>Host</v>
      </c>
    </row>
    <row r="147" spans="1:22">
      <c r="A147" s="4">
        <v>2385344</v>
      </c>
      <c r="B147" t="s">
        <v>16247</v>
      </c>
      <c r="C147" s="4">
        <v>179296</v>
      </c>
      <c r="D147" t="s">
        <v>11197</v>
      </c>
      <c r="E147" t="s">
        <v>16248</v>
      </c>
      <c r="F147" s="4">
        <v>11222</v>
      </c>
      <c r="G147" s="13" t="s">
        <v>4662</v>
      </c>
      <c r="H147" s="13" t="s">
        <v>9249</v>
      </c>
      <c r="I147" s="1">
        <v>4073334</v>
      </c>
      <c r="J147" s="1">
        <v>-7395478</v>
      </c>
      <c r="K147" t="s">
        <v>5</v>
      </c>
      <c r="L147" s="20">
        <v>500</v>
      </c>
      <c r="M147" s="4">
        <v>3</v>
      </c>
      <c r="N147" s="4">
        <v>74</v>
      </c>
      <c r="O147" s="2">
        <v>43640</v>
      </c>
      <c r="P147" s="3">
        <v>1.17</v>
      </c>
      <c r="Q147" s="4">
        <v>1</v>
      </c>
      <c r="R147" s="3">
        <v>7</v>
      </c>
      <c r="S1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" t="str">
        <f>IF(AIRBNB[[#This Row],[RUIDO(dB)]]&lt;=4,"Silencioso",IF(AIRBNB[[#This Row],[RUIDO(dB)]]&lt;=5.5,"Poco Ruidoso","Ruidoso"))</f>
        <v>Ruidoso</v>
      </c>
      <c r="U147" t="str">
        <f>IF(AND(AIRBNB[[#This Row],[PRECIO]]&lt;50,AIRBNB[[#This Row],[MIN_NOCHES]]&gt;3),"Dentro del presupuesto","No considerar")</f>
        <v>No considerar</v>
      </c>
      <c r="V147" t="str">
        <f>VLOOKUP(AIRBNB[[#This Row],[HOST_ID]],Super_host[],5,FALSE)</f>
        <v>Host</v>
      </c>
    </row>
    <row r="148" spans="1:22">
      <c r="A148" s="4">
        <v>70609</v>
      </c>
      <c r="B148" t="s">
        <v>7516</v>
      </c>
      <c r="C148" s="4">
        <v>72062</v>
      </c>
      <c r="D148" t="s">
        <v>4491</v>
      </c>
      <c r="E148" t="s">
        <v>7517</v>
      </c>
      <c r="F148" s="4">
        <v>10009</v>
      </c>
      <c r="G148" s="13" t="s">
        <v>124</v>
      </c>
      <c r="H148" s="13" t="s">
        <v>133</v>
      </c>
      <c r="I148" s="1">
        <v>4072542</v>
      </c>
      <c r="J148" s="1">
        <v>-7397986</v>
      </c>
      <c r="K148" t="s">
        <v>5</v>
      </c>
      <c r="L148" s="20">
        <v>500</v>
      </c>
      <c r="M148" s="4">
        <v>2</v>
      </c>
      <c r="N148" s="4">
        <v>48</v>
      </c>
      <c r="O148" s="2">
        <v>43632</v>
      </c>
      <c r="P148" s="3">
        <v>0.48</v>
      </c>
      <c r="Q148" s="4">
        <v>1</v>
      </c>
      <c r="R148" s="3">
        <v>5.7</v>
      </c>
      <c r="S1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" t="str">
        <f>IF(AIRBNB[[#This Row],[RUIDO(dB)]]&lt;=4,"Silencioso",IF(AIRBNB[[#This Row],[RUIDO(dB)]]&lt;=5.5,"Poco Ruidoso","Ruidoso"))</f>
        <v>Ruidoso</v>
      </c>
      <c r="U148" t="str">
        <f>IF(AND(AIRBNB[[#This Row],[PRECIO]]&lt;50,AIRBNB[[#This Row],[MIN_NOCHES]]&gt;3),"Dentro del presupuesto","No considerar")</f>
        <v>No considerar</v>
      </c>
      <c r="V148" t="str">
        <f>VLOOKUP(AIRBNB[[#This Row],[HOST_ID]],Super_host[],5,FALSE)</f>
        <v>Host</v>
      </c>
    </row>
    <row r="149" spans="1:22">
      <c r="A149" s="4">
        <v>4720121</v>
      </c>
      <c r="B149" t="s">
        <v>7735</v>
      </c>
      <c r="C149" s="4">
        <v>34915</v>
      </c>
      <c r="D149" t="s">
        <v>49</v>
      </c>
      <c r="E149" t="s">
        <v>969</v>
      </c>
      <c r="F149" s="4">
        <v>10021</v>
      </c>
      <c r="G149" s="13" t="s">
        <v>124</v>
      </c>
      <c r="H149" s="13" t="s">
        <v>129</v>
      </c>
      <c r="I149" s="1">
        <v>4077169</v>
      </c>
      <c r="J149" s="1">
        <v>-7395583</v>
      </c>
      <c r="K149" t="s">
        <v>5</v>
      </c>
      <c r="L149" s="20">
        <v>500</v>
      </c>
      <c r="M149" s="4">
        <v>7</v>
      </c>
      <c r="N149" s="4">
        <v>0</v>
      </c>
      <c r="O149" s="2">
        <v>43620</v>
      </c>
      <c r="P149" s="3">
        <v>3.02</v>
      </c>
      <c r="Q149" s="4">
        <v>1</v>
      </c>
      <c r="R149" s="3">
        <v>5.7</v>
      </c>
      <c r="S1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" t="str">
        <f>IF(AIRBNB[[#This Row],[RUIDO(dB)]]&lt;=4,"Silencioso",IF(AIRBNB[[#This Row],[RUIDO(dB)]]&lt;=5.5,"Poco Ruidoso","Ruidoso"))</f>
        <v>Ruidoso</v>
      </c>
      <c r="U149" t="str">
        <f>IF(AND(AIRBNB[[#This Row],[PRECIO]]&lt;50,AIRBNB[[#This Row],[MIN_NOCHES]]&gt;3),"Dentro del presupuesto","No considerar")</f>
        <v>No considerar</v>
      </c>
      <c r="V149" t="str">
        <f>VLOOKUP(AIRBNB[[#This Row],[HOST_ID]],Super_host[],5,FALSE)</f>
        <v>Host</v>
      </c>
    </row>
    <row r="150" spans="1:22">
      <c r="A150" s="4">
        <v>6004567</v>
      </c>
      <c r="B150" t="s">
        <v>7523</v>
      </c>
      <c r="C150" s="4">
        <v>28720717</v>
      </c>
      <c r="D150" t="s">
        <v>7524</v>
      </c>
      <c r="E150" t="s">
        <v>7525</v>
      </c>
      <c r="F150" s="4">
        <v>10009</v>
      </c>
      <c r="G150" s="13" t="s">
        <v>124</v>
      </c>
      <c r="H150" s="13" t="s">
        <v>133</v>
      </c>
      <c r="I150" s="1">
        <v>4073235</v>
      </c>
      <c r="J150" s="1">
        <v>-7398646</v>
      </c>
      <c r="K150" t="s">
        <v>5</v>
      </c>
      <c r="L150" s="20">
        <v>499</v>
      </c>
      <c r="M150" s="4">
        <v>30</v>
      </c>
      <c r="N150" s="4">
        <v>11</v>
      </c>
      <c r="O150" s="2">
        <v>43527</v>
      </c>
      <c r="P150" s="3">
        <v>0.52</v>
      </c>
      <c r="Q150" s="4">
        <v>1</v>
      </c>
      <c r="R150" s="3">
        <v>5.7</v>
      </c>
      <c r="S1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" t="str">
        <f>IF(AIRBNB[[#This Row],[RUIDO(dB)]]&lt;=4,"Silencioso",IF(AIRBNB[[#This Row],[RUIDO(dB)]]&lt;=5.5,"Poco Ruidoso","Ruidoso"))</f>
        <v>Ruidoso</v>
      </c>
      <c r="U150" t="str">
        <f>IF(AND(AIRBNB[[#This Row],[PRECIO]]&lt;50,AIRBNB[[#This Row],[MIN_NOCHES]]&gt;3),"Dentro del presupuesto","No considerar")</f>
        <v>No considerar</v>
      </c>
      <c r="V150" t="str">
        <f>VLOOKUP(AIRBNB[[#This Row],[HOST_ID]],Super_host[],5,FALSE)</f>
        <v>Host</v>
      </c>
    </row>
    <row r="151" spans="1:22">
      <c r="A151" s="4">
        <v>3039332</v>
      </c>
      <c r="B151" t="s">
        <v>16097</v>
      </c>
      <c r="C151" s="4">
        <v>15476280</v>
      </c>
      <c r="D151" t="s">
        <v>9537</v>
      </c>
      <c r="E151" t="s">
        <v>16098</v>
      </c>
      <c r="F151" s="4">
        <v>11218</v>
      </c>
      <c r="G151" s="13" t="s">
        <v>4662</v>
      </c>
      <c r="H151" s="13" t="s">
        <v>9393</v>
      </c>
      <c r="I151" s="1">
        <v>4064638</v>
      </c>
      <c r="J151" s="1">
        <v>-7397723</v>
      </c>
      <c r="K151" t="s">
        <v>5</v>
      </c>
      <c r="L151" s="20">
        <v>499</v>
      </c>
      <c r="M151" s="4">
        <v>7</v>
      </c>
      <c r="N151" s="4">
        <v>2</v>
      </c>
      <c r="O151" s="2">
        <v>42227</v>
      </c>
      <c r="P151" s="3">
        <v>0.03</v>
      </c>
      <c r="Q151" s="4">
        <v>1</v>
      </c>
      <c r="R151" s="3">
        <v>7</v>
      </c>
      <c r="S1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" t="str">
        <f>IF(AIRBNB[[#This Row],[RUIDO(dB)]]&lt;=4,"Silencioso",IF(AIRBNB[[#This Row],[RUIDO(dB)]]&lt;=5.5,"Poco Ruidoso","Ruidoso"))</f>
        <v>Ruidoso</v>
      </c>
      <c r="U151" t="str">
        <f>IF(AND(AIRBNB[[#This Row],[PRECIO]]&lt;50,AIRBNB[[#This Row],[MIN_NOCHES]]&gt;3),"Dentro del presupuesto","No considerar")</f>
        <v>No considerar</v>
      </c>
      <c r="V151" t="str">
        <f>VLOOKUP(AIRBNB[[#This Row],[HOST_ID]],Super_host[],5,FALSE)</f>
        <v>Host</v>
      </c>
    </row>
    <row r="152" spans="1:22">
      <c r="A152" s="4">
        <v>1959024</v>
      </c>
      <c r="B152" t="s">
        <v>7388</v>
      </c>
      <c r="C152" s="4">
        <v>10124193</v>
      </c>
      <c r="D152" t="s">
        <v>6861</v>
      </c>
      <c r="E152" t="s">
        <v>7389</v>
      </c>
      <c r="F152" s="4">
        <v>10028</v>
      </c>
      <c r="G152" s="13" t="s">
        <v>124</v>
      </c>
      <c r="H152" s="13" t="s">
        <v>129</v>
      </c>
      <c r="I152" s="1">
        <v>4077924</v>
      </c>
      <c r="J152" s="1">
        <v>-7395405</v>
      </c>
      <c r="K152" t="s">
        <v>5</v>
      </c>
      <c r="L152" s="20">
        <v>499</v>
      </c>
      <c r="M152" s="4">
        <v>1</v>
      </c>
      <c r="N152" s="4">
        <v>6</v>
      </c>
      <c r="O152" s="2">
        <v>41938</v>
      </c>
      <c r="P152" s="3">
        <v>0.1</v>
      </c>
      <c r="Q152" s="4">
        <v>1</v>
      </c>
      <c r="R152" s="3">
        <v>5.7</v>
      </c>
      <c r="S1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" t="str">
        <f>IF(AIRBNB[[#This Row],[RUIDO(dB)]]&lt;=4,"Silencioso",IF(AIRBNB[[#This Row],[RUIDO(dB)]]&lt;=5.5,"Poco Ruidoso","Ruidoso"))</f>
        <v>Ruidoso</v>
      </c>
      <c r="U152" t="str">
        <f>IF(AND(AIRBNB[[#This Row],[PRECIO]]&lt;50,AIRBNB[[#This Row],[MIN_NOCHES]]&gt;3),"Dentro del presupuesto","No considerar")</f>
        <v>No considerar</v>
      </c>
      <c r="V152" t="str">
        <f>VLOOKUP(AIRBNB[[#This Row],[HOST_ID]],Super_host[],5,FALSE)</f>
        <v>Host</v>
      </c>
    </row>
    <row r="153" spans="1:22">
      <c r="A153" s="4">
        <v>1027808</v>
      </c>
      <c r="B153" t="s">
        <v>7541</v>
      </c>
      <c r="C153" s="4">
        <v>5655889</v>
      </c>
      <c r="D153" t="s">
        <v>7542</v>
      </c>
      <c r="E153" t="s">
        <v>7543</v>
      </c>
      <c r="F153" s="4">
        <v>10009</v>
      </c>
      <c r="G153" s="13" t="s">
        <v>124</v>
      </c>
      <c r="H153" s="13" t="s">
        <v>133</v>
      </c>
      <c r="I153" s="1">
        <v>4072351</v>
      </c>
      <c r="J153" s="1">
        <v>-7398283</v>
      </c>
      <c r="K153" t="s">
        <v>5</v>
      </c>
      <c r="L153" s="20">
        <v>499</v>
      </c>
      <c r="M153" s="4">
        <v>5</v>
      </c>
      <c r="N153" s="4">
        <v>47</v>
      </c>
      <c r="O153" s="2">
        <v>43624</v>
      </c>
      <c r="P153" s="3">
        <v>0.63</v>
      </c>
      <c r="Q153" s="4">
        <v>1</v>
      </c>
      <c r="R153" s="3">
        <v>5.7</v>
      </c>
      <c r="S1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" t="str">
        <f>IF(AIRBNB[[#This Row],[RUIDO(dB)]]&lt;=4,"Silencioso",IF(AIRBNB[[#This Row],[RUIDO(dB)]]&lt;=5.5,"Poco Ruidoso","Ruidoso"))</f>
        <v>Ruidoso</v>
      </c>
      <c r="U153" t="str">
        <f>IF(AND(AIRBNB[[#This Row],[PRECIO]]&lt;50,AIRBNB[[#This Row],[MIN_NOCHES]]&gt;3),"Dentro del presupuesto","No considerar")</f>
        <v>No considerar</v>
      </c>
      <c r="V153" t="str">
        <f>VLOOKUP(AIRBNB[[#This Row],[HOST_ID]],Super_host[],5,FALSE)</f>
        <v>Host</v>
      </c>
    </row>
    <row r="154" spans="1:22">
      <c r="A154" s="4">
        <v>1040156</v>
      </c>
      <c r="B154" t="s">
        <v>7612</v>
      </c>
      <c r="C154" s="4">
        <v>3740730</v>
      </c>
      <c r="D154" t="s">
        <v>4756</v>
      </c>
      <c r="E154" t="s">
        <v>7613</v>
      </c>
      <c r="F154" s="4">
        <v>10011</v>
      </c>
      <c r="G154" s="13" t="s">
        <v>124</v>
      </c>
      <c r="H154" s="13" t="s">
        <v>186</v>
      </c>
      <c r="I154" s="1">
        <v>4074398</v>
      </c>
      <c r="J154" s="1">
        <v>-7399624</v>
      </c>
      <c r="K154" t="s">
        <v>5</v>
      </c>
      <c r="L154" s="20">
        <v>499</v>
      </c>
      <c r="M154" s="4">
        <v>6</v>
      </c>
      <c r="N154" s="4">
        <v>127</v>
      </c>
      <c r="O154" s="2">
        <v>43630</v>
      </c>
      <c r="P154" s="3">
        <v>1.68</v>
      </c>
      <c r="Q154" s="4">
        <v>1</v>
      </c>
      <c r="R154" s="3">
        <v>5.7</v>
      </c>
      <c r="S1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" t="str">
        <f>IF(AIRBNB[[#This Row],[RUIDO(dB)]]&lt;=4,"Silencioso",IF(AIRBNB[[#This Row],[RUIDO(dB)]]&lt;=5.5,"Poco Ruidoso","Ruidoso"))</f>
        <v>Ruidoso</v>
      </c>
      <c r="U154" t="str">
        <f>IF(AND(AIRBNB[[#This Row],[PRECIO]]&lt;50,AIRBNB[[#This Row],[MIN_NOCHES]]&gt;3),"Dentro del presupuesto","No considerar")</f>
        <v>No considerar</v>
      </c>
      <c r="V154" t="str">
        <f>VLOOKUP(AIRBNB[[#This Row],[HOST_ID]],Super_host[],5,FALSE)</f>
        <v>Host</v>
      </c>
    </row>
    <row r="155" spans="1:22">
      <c r="A155" s="4">
        <v>1155475</v>
      </c>
      <c r="B155" t="s">
        <v>16255</v>
      </c>
      <c r="C155" s="4">
        <v>2199502</v>
      </c>
      <c r="D155" t="s">
        <v>326</v>
      </c>
      <c r="E155" t="s">
        <v>16256</v>
      </c>
      <c r="F155" s="4">
        <v>11217</v>
      </c>
      <c r="G155" s="13" t="s">
        <v>4662</v>
      </c>
      <c r="H155" s="13" t="s">
        <v>9222</v>
      </c>
      <c r="I155" s="1">
        <v>4068675</v>
      </c>
      <c r="J155" s="1">
        <v>-7397713</v>
      </c>
      <c r="K155" t="s">
        <v>5</v>
      </c>
      <c r="L155" s="20">
        <v>499</v>
      </c>
      <c r="M155" s="4">
        <v>2</v>
      </c>
      <c r="N155" s="4">
        <v>126</v>
      </c>
      <c r="O155" s="2">
        <v>43641</v>
      </c>
      <c r="P155" s="3">
        <v>1.75</v>
      </c>
      <c r="Q155" s="4">
        <v>1</v>
      </c>
      <c r="R155" s="3">
        <v>7</v>
      </c>
      <c r="S1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" t="str">
        <f>IF(AIRBNB[[#This Row],[RUIDO(dB)]]&lt;=4,"Silencioso",IF(AIRBNB[[#This Row],[RUIDO(dB)]]&lt;=5.5,"Poco Ruidoso","Ruidoso"))</f>
        <v>Ruidoso</v>
      </c>
      <c r="U155" t="str">
        <f>IF(AND(AIRBNB[[#This Row],[PRECIO]]&lt;50,AIRBNB[[#This Row],[MIN_NOCHES]]&gt;3),"Dentro del presupuesto","No considerar")</f>
        <v>No considerar</v>
      </c>
      <c r="V155" t="str">
        <f>VLOOKUP(AIRBNB[[#This Row],[HOST_ID]],Super_host[],5,FALSE)</f>
        <v>Host</v>
      </c>
    </row>
    <row r="156" spans="1:22">
      <c r="A156" s="4">
        <v>4479632</v>
      </c>
      <c r="B156" t="s">
        <v>7629</v>
      </c>
      <c r="C156" s="4">
        <v>20431437</v>
      </c>
      <c r="D156" t="s">
        <v>1831</v>
      </c>
      <c r="E156" t="s">
        <v>7630</v>
      </c>
      <c r="F156" s="4">
        <v>10012</v>
      </c>
      <c r="G156" s="13" t="s">
        <v>124</v>
      </c>
      <c r="H156" s="13" t="s">
        <v>164</v>
      </c>
      <c r="I156" s="1">
        <v>4072736</v>
      </c>
      <c r="J156" s="1">
        <v>-7400192</v>
      </c>
      <c r="K156" t="s">
        <v>5</v>
      </c>
      <c r="L156" s="20">
        <v>495</v>
      </c>
      <c r="M156" s="4">
        <v>30</v>
      </c>
      <c r="N156" s="4">
        <v>159</v>
      </c>
      <c r="O156" s="2">
        <v>43628</v>
      </c>
      <c r="P156" s="3">
        <v>2.83</v>
      </c>
      <c r="Q156" s="4">
        <v>1</v>
      </c>
      <c r="R156" s="3">
        <v>5.7</v>
      </c>
      <c r="S1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" t="str">
        <f>IF(AIRBNB[[#This Row],[RUIDO(dB)]]&lt;=4,"Silencioso",IF(AIRBNB[[#This Row],[RUIDO(dB)]]&lt;=5.5,"Poco Ruidoso","Ruidoso"))</f>
        <v>Ruidoso</v>
      </c>
      <c r="U156" t="str">
        <f>IF(AND(AIRBNB[[#This Row],[PRECIO]]&lt;50,AIRBNB[[#This Row],[MIN_NOCHES]]&gt;3),"Dentro del presupuesto","No considerar")</f>
        <v>No considerar</v>
      </c>
      <c r="V156" t="str">
        <f>VLOOKUP(AIRBNB[[#This Row],[HOST_ID]],Super_host[],5,FALSE)</f>
        <v>Host</v>
      </c>
    </row>
    <row r="157" spans="1:22">
      <c r="A157" s="4">
        <v>3445138</v>
      </c>
      <c r="B157" t="s">
        <v>16173</v>
      </c>
      <c r="C157" s="4">
        <v>17051201</v>
      </c>
      <c r="D157" t="s">
        <v>600</v>
      </c>
      <c r="E157" t="s">
        <v>16174</v>
      </c>
      <c r="F157" s="4">
        <v>11215</v>
      </c>
      <c r="G157" s="13" t="s">
        <v>4662</v>
      </c>
      <c r="H157" s="13" t="s">
        <v>9234</v>
      </c>
      <c r="I157" s="1">
        <v>4067224</v>
      </c>
      <c r="J157" s="1">
        <v>-7397837</v>
      </c>
      <c r="K157" t="s">
        <v>5</v>
      </c>
      <c r="L157" s="20">
        <v>495</v>
      </c>
      <c r="M157" s="4">
        <v>3</v>
      </c>
      <c r="N157" s="4">
        <v>15</v>
      </c>
      <c r="O157" s="2">
        <v>43612</v>
      </c>
      <c r="P157" s="3">
        <v>0.27</v>
      </c>
      <c r="Q157" s="4">
        <v>1</v>
      </c>
      <c r="R157" s="3">
        <v>7</v>
      </c>
      <c r="S1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" t="str">
        <f>IF(AIRBNB[[#This Row],[RUIDO(dB)]]&lt;=4,"Silencioso",IF(AIRBNB[[#This Row],[RUIDO(dB)]]&lt;=5.5,"Poco Ruidoso","Ruidoso"))</f>
        <v>Ruidoso</v>
      </c>
      <c r="U157" t="str">
        <f>IF(AND(AIRBNB[[#This Row],[PRECIO]]&lt;50,AIRBNB[[#This Row],[MIN_NOCHES]]&gt;3),"Dentro del presupuesto","No considerar")</f>
        <v>No considerar</v>
      </c>
      <c r="V157" t="str">
        <f>VLOOKUP(AIRBNB[[#This Row],[HOST_ID]],Super_host[],5,FALSE)</f>
        <v>Host</v>
      </c>
    </row>
    <row r="158" spans="1:22">
      <c r="A158" s="4">
        <v>5318322</v>
      </c>
      <c r="B158" t="s">
        <v>16259</v>
      </c>
      <c r="C158" s="4">
        <v>8354345</v>
      </c>
      <c r="D158" t="s">
        <v>16260</v>
      </c>
      <c r="E158" t="s">
        <v>16261</v>
      </c>
      <c r="F158" s="4">
        <v>11217</v>
      </c>
      <c r="G158" s="13" t="s">
        <v>4662</v>
      </c>
      <c r="H158" s="13" t="s">
        <v>9363</v>
      </c>
      <c r="I158" s="1">
        <v>4068095</v>
      </c>
      <c r="J158" s="1">
        <v>-7398901</v>
      </c>
      <c r="K158" t="s">
        <v>5</v>
      </c>
      <c r="L158" s="20">
        <v>495</v>
      </c>
      <c r="M158" s="4">
        <v>2</v>
      </c>
      <c r="N158" s="4">
        <v>95</v>
      </c>
      <c r="O158" s="2">
        <v>43633</v>
      </c>
      <c r="P158" s="3">
        <v>1.94</v>
      </c>
      <c r="Q158" s="4">
        <v>1</v>
      </c>
      <c r="R158" s="3">
        <v>7</v>
      </c>
      <c r="S1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" t="str">
        <f>IF(AIRBNB[[#This Row],[RUIDO(dB)]]&lt;=4,"Silencioso",IF(AIRBNB[[#This Row],[RUIDO(dB)]]&lt;=5.5,"Poco Ruidoso","Ruidoso"))</f>
        <v>Ruidoso</v>
      </c>
      <c r="U158" t="str">
        <f>IF(AND(AIRBNB[[#This Row],[PRECIO]]&lt;50,AIRBNB[[#This Row],[MIN_NOCHES]]&gt;3),"Dentro del presupuesto","No considerar")</f>
        <v>No considerar</v>
      </c>
      <c r="V158" t="str">
        <f>VLOOKUP(AIRBNB[[#This Row],[HOST_ID]],Super_host[],5,FALSE)</f>
        <v>Host</v>
      </c>
    </row>
    <row r="159" spans="1:22">
      <c r="A159" s="4">
        <v>6377384</v>
      </c>
      <c r="B159" t="s">
        <v>7423</v>
      </c>
      <c r="C159" s="4">
        <v>1993978</v>
      </c>
      <c r="D159" t="s">
        <v>1907</v>
      </c>
      <c r="E159" t="s">
        <v>7424</v>
      </c>
      <c r="F159" s="4">
        <v>10011</v>
      </c>
      <c r="G159" s="13" t="s">
        <v>124</v>
      </c>
      <c r="H159" s="13" t="s">
        <v>186</v>
      </c>
      <c r="I159" s="1">
        <v>4074068</v>
      </c>
      <c r="J159" s="1">
        <v>-7400346</v>
      </c>
      <c r="K159" t="s">
        <v>5</v>
      </c>
      <c r="L159" s="20">
        <v>495</v>
      </c>
      <c r="M159" s="4">
        <v>5</v>
      </c>
      <c r="N159" s="4">
        <v>8</v>
      </c>
      <c r="O159" s="2">
        <v>42697</v>
      </c>
      <c r="P159" s="3">
        <v>0.16</v>
      </c>
      <c r="Q159" s="4">
        <v>1</v>
      </c>
      <c r="R159" s="3">
        <v>5.7</v>
      </c>
      <c r="S1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" t="str">
        <f>IF(AIRBNB[[#This Row],[RUIDO(dB)]]&lt;=4,"Silencioso",IF(AIRBNB[[#This Row],[RUIDO(dB)]]&lt;=5.5,"Poco Ruidoso","Ruidoso"))</f>
        <v>Ruidoso</v>
      </c>
      <c r="U159" t="str">
        <f>IF(AND(AIRBNB[[#This Row],[PRECIO]]&lt;50,AIRBNB[[#This Row],[MIN_NOCHES]]&gt;3),"Dentro del presupuesto","No considerar")</f>
        <v>No considerar</v>
      </c>
      <c r="V159" t="str">
        <f>VLOOKUP(AIRBNB[[#This Row],[HOST_ID]],Super_host[],5,FALSE)</f>
        <v>Host</v>
      </c>
    </row>
    <row r="160" spans="1:22">
      <c r="A160" s="4">
        <v>141335</v>
      </c>
      <c r="B160" t="s">
        <v>16199</v>
      </c>
      <c r="C160" s="4">
        <v>687361</v>
      </c>
      <c r="D160" t="s">
        <v>16200</v>
      </c>
      <c r="E160" t="s">
        <v>16201</v>
      </c>
      <c r="F160" s="4">
        <v>11217</v>
      </c>
      <c r="G160" s="13" t="s">
        <v>4662</v>
      </c>
      <c r="H160" s="13" t="s">
        <v>9234</v>
      </c>
      <c r="I160" s="1">
        <v>4067535</v>
      </c>
      <c r="J160" s="1">
        <v>-7397654</v>
      </c>
      <c r="K160" t="s">
        <v>5</v>
      </c>
      <c r="L160" s="20">
        <v>495</v>
      </c>
      <c r="M160" s="4">
        <v>1</v>
      </c>
      <c r="N160" s="4">
        <v>35</v>
      </c>
      <c r="O160" s="2">
        <v>43113</v>
      </c>
      <c r="P160" s="3">
        <v>0.41</v>
      </c>
      <c r="Q160" s="4">
        <v>1</v>
      </c>
      <c r="R160" s="3">
        <v>7</v>
      </c>
      <c r="S1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" t="str">
        <f>IF(AIRBNB[[#This Row],[RUIDO(dB)]]&lt;=4,"Silencioso",IF(AIRBNB[[#This Row],[RUIDO(dB)]]&lt;=5.5,"Poco Ruidoso","Ruidoso"))</f>
        <v>Ruidoso</v>
      </c>
      <c r="U160" t="str">
        <f>IF(AND(AIRBNB[[#This Row],[PRECIO]]&lt;50,AIRBNB[[#This Row],[MIN_NOCHES]]&gt;3),"Dentro del presupuesto","No considerar")</f>
        <v>No considerar</v>
      </c>
      <c r="V160" t="str">
        <f>VLOOKUP(AIRBNB[[#This Row],[HOST_ID]],Super_host[],5,FALSE)</f>
        <v>Host</v>
      </c>
    </row>
    <row r="161" spans="1:22">
      <c r="A161" s="4">
        <v>1334793</v>
      </c>
      <c r="B161" t="s">
        <v>16121</v>
      </c>
      <c r="C161" s="4">
        <v>671579</v>
      </c>
      <c r="D161" t="s">
        <v>466</v>
      </c>
      <c r="E161" t="s">
        <v>16122</v>
      </c>
      <c r="F161" s="4">
        <v>11231</v>
      </c>
      <c r="G161" s="13" t="s">
        <v>4662</v>
      </c>
      <c r="H161" s="13" t="s">
        <v>9237</v>
      </c>
      <c r="I161" s="1">
        <v>406838</v>
      </c>
      <c r="J161" s="1">
        <v>-7399849</v>
      </c>
      <c r="K161" t="s">
        <v>5</v>
      </c>
      <c r="L161" s="20">
        <v>495</v>
      </c>
      <c r="M161" s="4">
        <v>7</v>
      </c>
      <c r="N161" s="4">
        <v>4</v>
      </c>
      <c r="O161" s="2">
        <v>43463</v>
      </c>
      <c r="P161" s="3">
        <v>0.08</v>
      </c>
      <c r="Q161" s="4">
        <v>1</v>
      </c>
      <c r="R161" s="3">
        <v>7</v>
      </c>
      <c r="S1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" t="str">
        <f>IF(AIRBNB[[#This Row],[RUIDO(dB)]]&lt;=4,"Silencioso",IF(AIRBNB[[#This Row],[RUIDO(dB)]]&lt;=5.5,"Poco Ruidoso","Ruidoso"))</f>
        <v>Ruidoso</v>
      </c>
      <c r="U161" t="str">
        <f>IF(AND(AIRBNB[[#This Row],[PRECIO]]&lt;50,AIRBNB[[#This Row],[MIN_NOCHES]]&gt;3),"Dentro del presupuesto","No considerar")</f>
        <v>No considerar</v>
      </c>
      <c r="V161" t="str">
        <f>VLOOKUP(AIRBNB[[#This Row],[HOST_ID]],Super_host[],5,FALSE)</f>
        <v>Host</v>
      </c>
    </row>
    <row r="162" spans="1:22">
      <c r="A162" s="4">
        <v>1979127</v>
      </c>
      <c r="B162" t="s">
        <v>7571</v>
      </c>
      <c r="C162" s="4">
        <v>1472225</v>
      </c>
      <c r="D162" t="s">
        <v>909</v>
      </c>
      <c r="E162" t="s">
        <v>7572</v>
      </c>
      <c r="F162" s="4">
        <v>10003</v>
      </c>
      <c r="G162" s="13" t="s">
        <v>124</v>
      </c>
      <c r="H162" s="13" t="s">
        <v>133</v>
      </c>
      <c r="I162" s="1">
        <v>407282</v>
      </c>
      <c r="J162" s="1">
        <v>-7398615</v>
      </c>
      <c r="K162" t="s">
        <v>5</v>
      </c>
      <c r="L162" s="20">
        <v>480</v>
      </c>
      <c r="M162" s="4">
        <v>10</v>
      </c>
      <c r="N162" s="4">
        <v>59</v>
      </c>
      <c r="O162" s="2">
        <v>43606</v>
      </c>
      <c r="P162" s="3">
        <v>0.87</v>
      </c>
      <c r="Q162" s="4">
        <v>1</v>
      </c>
      <c r="R162" s="3">
        <v>5.7</v>
      </c>
      <c r="S1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" t="str">
        <f>IF(AIRBNB[[#This Row],[RUIDO(dB)]]&lt;=4,"Silencioso",IF(AIRBNB[[#This Row],[RUIDO(dB)]]&lt;=5.5,"Poco Ruidoso","Ruidoso"))</f>
        <v>Ruidoso</v>
      </c>
      <c r="U162" t="str">
        <f>IF(AND(AIRBNB[[#This Row],[PRECIO]]&lt;50,AIRBNB[[#This Row],[MIN_NOCHES]]&gt;3),"Dentro del presupuesto","No considerar")</f>
        <v>No considerar</v>
      </c>
      <c r="V162" t="str">
        <f>VLOOKUP(AIRBNB[[#This Row],[HOST_ID]],Super_host[],5,FALSE)</f>
        <v>Host</v>
      </c>
    </row>
    <row r="163" spans="1:22">
      <c r="A163" s="4">
        <v>6059556</v>
      </c>
      <c r="B163" t="s">
        <v>16303</v>
      </c>
      <c r="C163" s="4">
        <v>1098902</v>
      </c>
      <c r="D163" t="s">
        <v>854</v>
      </c>
      <c r="E163" t="s">
        <v>16304</v>
      </c>
      <c r="F163" s="4">
        <v>11215</v>
      </c>
      <c r="G163" s="13" t="s">
        <v>4662</v>
      </c>
      <c r="H163" s="13" t="s">
        <v>9234</v>
      </c>
      <c r="I163" s="1">
        <v>4066955</v>
      </c>
      <c r="J163" s="1">
        <v>-7398174</v>
      </c>
      <c r="K163" t="s">
        <v>5</v>
      </c>
      <c r="L163" s="20">
        <v>480</v>
      </c>
      <c r="M163" s="4">
        <v>3</v>
      </c>
      <c r="N163" s="4">
        <v>0</v>
      </c>
      <c r="O163" s="2">
        <v>42352</v>
      </c>
      <c r="P163" s="3">
        <v>0.17</v>
      </c>
      <c r="Q163" s="4">
        <v>1</v>
      </c>
      <c r="R163" s="3">
        <v>7</v>
      </c>
      <c r="S1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" t="str">
        <f>IF(AIRBNB[[#This Row],[RUIDO(dB)]]&lt;=4,"Silencioso",IF(AIRBNB[[#This Row],[RUIDO(dB)]]&lt;=5.5,"Poco Ruidoso","Ruidoso"))</f>
        <v>Ruidoso</v>
      </c>
      <c r="U163" t="str">
        <f>IF(AND(AIRBNB[[#This Row],[PRECIO]]&lt;50,AIRBNB[[#This Row],[MIN_NOCHES]]&gt;3),"Dentro del presupuesto","No considerar")</f>
        <v>No considerar</v>
      </c>
      <c r="V163" t="str">
        <f>VLOOKUP(AIRBNB[[#This Row],[HOST_ID]],Super_host[],5,FALSE)</f>
        <v>Host</v>
      </c>
    </row>
    <row r="164" spans="1:22">
      <c r="A164" s="4">
        <v>1805261</v>
      </c>
      <c r="B164" t="s">
        <v>7697</v>
      </c>
      <c r="C164" s="4">
        <v>9462127</v>
      </c>
      <c r="D164" t="s">
        <v>2963</v>
      </c>
      <c r="E164" t="s">
        <v>7698</v>
      </c>
      <c r="F164" s="4">
        <v>10010</v>
      </c>
      <c r="G164" s="13" t="s">
        <v>124</v>
      </c>
      <c r="H164" s="13" t="s">
        <v>452</v>
      </c>
      <c r="I164" s="1">
        <v>4074107</v>
      </c>
      <c r="J164" s="1">
        <v>-7398487</v>
      </c>
      <c r="K164" t="s">
        <v>5</v>
      </c>
      <c r="L164" s="20">
        <v>475</v>
      </c>
      <c r="M164" s="4">
        <v>1</v>
      </c>
      <c r="N164" s="4">
        <v>0</v>
      </c>
      <c r="O164" s="2">
        <v>42851</v>
      </c>
      <c r="P164" s="3">
        <v>0.36</v>
      </c>
      <c r="Q164" s="4">
        <v>1</v>
      </c>
      <c r="R164" s="3">
        <v>5.7</v>
      </c>
      <c r="S1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" t="str">
        <f>IF(AIRBNB[[#This Row],[RUIDO(dB)]]&lt;=4,"Silencioso",IF(AIRBNB[[#This Row],[RUIDO(dB)]]&lt;=5.5,"Poco Ruidoso","Ruidoso"))</f>
        <v>Ruidoso</v>
      </c>
      <c r="U164" t="str">
        <f>IF(AND(AIRBNB[[#This Row],[PRECIO]]&lt;50,AIRBNB[[#This Row],[MIN_NOCHES]]&gt;3),"Dentro del presupuesto","No considerar")</f>
        <v>No considerar</v>
      </c>
      <c r="V164" t="str">
        <f>VLOOKUP(AIRBNB[[#This Row],[HOST_ID]],Super_host[],5,FALSE)</f>
        <v>Host</v>
      </c>
    </row>
    <row r="165" spans="1:22">
      <c r="A165" s="4">
        <v>38663</v>
      </c>
      <c r="B165" t="s">
        <v>16175</v>
      </c>
      <c r="C165" s="4">
        <v>165789</v>
      </c>
      <c r="D165" t="s">
        <v>442</v>
      </c>
      <c r="E165" t="s">
        <v>16176</v>
      </c>
      <c r="F165" s="4">
        <v>11208</v>
      </c>
      <c r="G165" s="13" t="s">
        <v>4662</v>
      </c>
      <c r="H165" s="13" t="s">
        <v>9576</v>
      </c>
      <c r="I165" s="1">
        <v>4068559</v>
      </c>
      <c r="J165" s="1">
        <v>-7398094</v>
      </c>
      <c r="K165" t="s">
        <v>5</v>
      </c>
      <c r="L165" s="20">
        <v>475</v>
      </c>
      <c r="M165" s="4">
        <v>3</v>
      </c>
      <c r="N165" s="4">
        <v>23</v>
      </c>
      <c r="O165" s="2">
        <v>43465</v>
      </c>
      <c r="P165" s="3">
        <v>0.27</v>
      </c>
      <c r="Q165" s="4">
        <v>1</v>
      </c>
      <c r="R165" s="3">
        <v>7</v>
      </c>
      <c r="S1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" t="str">
        <f>IF(AIRBNB[[#This Row],[RUIDO(dB)]]&lt;=4,"Silencioso",IF(AIRBNB[[#This Row],[RUIDO(dB)]]&lt;=5.5,"Poco Ruidoso","Ruidoso"))</f>
        <v>Ruidoso</v>
      </c>
      <c r="U165" t="str">
        <f>IF(AND(AIRBNB[[#This Row],[PRECIO]]&lt;50,AIRBNB[[#This Row],[MIN_NOCHES]]&gt;3),"Dentro del presupuesto","No considerar")</f>
        <v>No considerar</v>
      </c>
      <c r="V165" t="str">
        <f>VLOOKUP(AIRBNB[[#This Row],[HOST_ID]],Super_host[],5,FALSE)</f>
        <v>Host</v>
      </c>
    </row>
    <row r="166" spans="1:22">
      <c r="A166" s="4">
        <v>1313593</v>
      </c>
      <c r="B166" t="s">
        <v>7435</v>
      </c>
      <c r="C166" s="4">
        <v>7138163</v>
      </c>
      <c r="D166" t="s">
        <v>1057</v>
      </c>
      <c r="E166" t="s">
        <v>6512</v>
      </c>
      <c r="F166" s="4">
        <v>10002</v>
      </c>
      <c r="G166" s="13" t="s">
        <v>124</v>
      </c>
      <c r="H166" s="13" t="s">
        <v>133</v>
      </c>
      <c r="I166" s="1">
        <v>4072353</v>
      </c>
      <c r="J166" s="1">
        <v>-7399059</v>
      </c>
      <c r="K166" t="s">
        <v>5</v>
      </c>
      <c r="L166" s="20">
        <v>465</v>
      </c>
      <c r="M166" s="4">
        <v>30</v>
      </c>
      <c r="N166" s="4">
        <v>11</v>
      </c>
      <c r="O166" s="2">
        <v>43614</v>
      </c>
      <c r="P166" s="3">
        <v>0.18</v>
      </c>
      <c r="Q166" s="4">
        <v>1</v>
      </c>
      <c r="R166" s="3">
        <v>5.7</v>
      </c>
      <c r="S1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" t="str">
        <f>IF(AIRBNB[[#This Row],[RUIDO(dB)]]&lt;=4,"Silencioso",IF(AIRBNB[[#This Row],[RUIDO(dB)]]&lt;=5.5,"Poco Ruidoso","Ruidoso"))</f>
        <v>Ruidoso</v>
      </c>
      <c r="U166" t="str">
        <f>IF(AND(AIRBNB[[#This Row],[PRECIO]]&lt;50,AIRBNB[[#This Row],[MIN_NOCHES]]&gt;3),"Dentro del presupuesto","No considerar")</f>
        <v>No considerar</v>
      </c>
      <c r="V166" t="str">
        <f>VLOOKUP(AIRBNB[[#This Row],[HOST_ID]],Super_host[],5,FALSE)</f>
        <v>Host</v>
      </c>
    </row>
    <row r="167" spans="1:22">
      <c r="A167" s="4">
        <v>803778</v>
      </c>
      <c r="B167" t="s">
        <v>7546</v>
      </c>
      <c r="C167" s="4">
        <v>4230317</v>
      </c>
      <c r="D167" t="s">
        <v>5661</v>
      </c>
      <c r="E167" t="s">
        <v>824</v>
      </c>
      <c r="F167" s="4">
        <v>10012</v>
      </c>
      <c r="G167" s="13" t="s">
        <v>124</v>
      </c>
      <c r="H167" s="13" t="s">
        <v>825</v>
      </c>
      <c r="I167" s="1">
        <v>4072591</v>
      </c>
      <c r="J167" s="1">
        <v>-7399452</v>
      </c>
      <c r="K167" t="s">
        <v>5</v>
      </c>
      <c r="L167" s="20">
        <v>465</v>
      </c>
      <c r="M167" s="4">
        <v>30</v>
      </c>
      <c r="N167" s="4">
        <v>47</v>
      </c>
      <c r="O167" s="2">
        <v>43616</v>
      </c>
      <c r="P167" s="3">
        <v>0.67</v>
      </c>
      <c r="Q167" s="4">
        <v>1</v>
      </c>
      <c r="R167" s="3">
        <v>5.7</v>
      </c>
      <c r="S1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" t="str">
        <f>IF(AIRBNB[[#This Row],[RUIDO(dB)]]&lt;=4,"Silencioso",IF(AIRBNB[[#This Row],[RUIDO(dB)]]&lt;=5.5,"Poco Ruidoso","Ruidoso"))</f>
        <v>Ruidoso</v>
      </c>
      <c r="U167" t="str">
        <f>IF(AND(AIRBNB[[#This Row],[PRECIO]]&lt;50,AIRBNB[[#This Row],[MIN_NOCHES]]&gt;3),"Dentro del presupuesto","No considerar")</f>
        <v>No considerar</v>
      </c>
      <c r="V167" t="str">
        <f>VLOOKUP(AIRBNB[[#This Row],[HOST_ID]],Super_host[],5,FALSE)</f>
        <v>Host</v>
      </c>
    </row>
    <row r="168" spans="1:22">
      <c r="A168" s="4">
        <v>1818411</v>
      </c>
      <c r="B168" t="s">
        <v>7593</v>
      </c>
      <c r="C168" s="4">
        <v>9522475</v>
      </c>
      <c r="D168" t="s">
        <v>7381</v>
      </c>
      <c r="E168" t="s">
        <v>7594</v>
      </c>
      <c r="F168" s="4">
        <v>10012</v>
      </c>
      <c r="G168" s="13" t="s">
        <v>124</v>
      </c>
      <c r="H168" s="13" t="s">
        <v>825</v>
      </c>
      <c r="I168" s="1">
        <v>4072569</v>
      </c>
      <c r="J168" s="1">
        <v>-7399227</v>
      </c>
      <c r="K168" t="s">
        <v>5</v>
      </c>
      <c r="L168" s="20">
        <v>455</v>
      </c>
      <c r="M168" s="4">
        <v>30</v>
      </c>
      <c r="N168" s="4">
        <v>93</v>
      </c>
      <c r="O168" s="2">
        <v>43468</v>
      </c>
      <c r="P168" s="3">
        <v>1.36</v>
      </c>
      <c r="Q168" s="4">
        <v>1</v>
      </c>
      <c r="R168" s="3">
        <v>5.7</v>
      </c>
      <c r="S1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" t="str">
        <f>IF(AIRBNB[[#This Row],[RUIDO(dB)]]&lt;=4,"Silencioso",IF(AIRBNB[[#This Row],[RUIDO(dB)]]&lt;=5.5,"Poco Ruidoso","Ruidoso"))</f>
        <v>Ruidoso</v>
      </c>
      <c r="U168" t="str">
        <f>IF(AND(AIRBNB[[#This Row],[PRECIO]]&lt;50,AIRBNB[[#This Row],[MIN_NOCHES]]&gt;3),"Dentro del presupuesto","No considerar")</f>
        <v>No considerar</v>
      </c>
      <c r="V168" t="str">
        <f>VLOOKUP(AIRBNB[[#This Row],[HOST_ID]],Super_host[],5,FALSE)</f>
        <v>Host</v>
      </c>
    </row>
    <row r="169" spans="1:22">
      <c r="A169" s="4">
        <v>148259</v>
      </c>
      <c r="B169" t="s">
        <v>16237</v>
      </c>
      <c r="C169" s="4">
        <v>716064</v>
      </c>
      <c r="D169" t="s">
        <v>16238</v>
      </c>
      <c r="E169" t="s">
        <v>16239</v>
      </c>
      <c r="F169" s="4">
        <v>11211</v>
      </c>
      <c r="G169" s="13" t="s">
        <v>4662</v>
      </c>
      <c r="H169" s="13" t="s">
        <v>9218</v>
      </c>
      <c r="I169" s="1">
        <v>4071541</v>
      </c>
      <c r="J169" s="1">
        <v>-7394144</v>
      </c>
      <c r="K169" t="s">
        <v>5</v>
      </c>
      <c r="L169" s="20">
        <v>451</v>
      </c>
      <c r="M169" s="4">
        <v>2</v>
      </c>
      <c r="N169" s="4">
        <v>72</v>
      </c>
      <c r="O169" s="2">
        <v>43596</v>
      </c>
      <c r="P169" s="3">
        <v>0.86</v>
      </c>
      <c r="Q169" s="4">
        <v>1</v>
      </c>
      <c r="R169" s="3">
        <v>7</v>
      </c>
      <c r="S1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" t="str">
        <f>IF(AIRBNB[[#This Row],[RUIDO(dB)]]&lt;=4,"Silencioso",IF(AIRBNB[[#This Row],[RUIDO(dB)]]&lt;=5.5,"Poco Ruidoso","Ruidoso"))</f>
        <v>Ruidoso</v>
      </c>
      <c r="U169" t="str">
        <f>IF(AND(AIRBNB[[#This Row],[PRECIO]]&lt;50,AIRBNB[[#This Row],[MIN_NOCHES]]&gt;3),"Dentro del presupuesto","No considerar")</f>
        <v>No considerar</v>
      </c>
      <c r="V169" t="str">
        <f>VLOOKUP(AIRBNB[[#This Row],[HOST_ID]],Super_host[],5,FALSE)</f>
        <v>Host</v>
      </c>
    </row>
    <row r="170" spans="1:22">
      <c r="A170" s="4">
        <v>6713742</v>
      </c>
      <c r="B170" t="s">
        <v>7347</v>
      </c>
      <c r="C170" s="4">
        <v>35149173</v>
      </c>
      <c r="D170" t="s">
        <v>7348</v>
      </c>
      <c r="E170" t="s">
        <v>7349</v>
      </c>
      <c r="F170" s="4">
        <v>10035</v>
      </c>
      <c r="G170" s="13" t="s">
        <v>124</v>
      </c>
      <c r="H170" s="13" t="s">
        <v>373</v>
      </c>
      <c r="I170" s="1">
        <v>4075549</v>
      </c>
      <c r="J170" s="1">
        <v>-7397149</v>
      </c>
      <c r="K170" t="s">
        <v>5</v>
      </c>
      <c r="L170" s="20">
        <v>450</v>
      </c>
      <c r="M170" s="4">
        <v>2</v>
      </c>
      <c r="N170" s="4">
        <v>2</v>
      </c>
      <c r="O170" s="2">
        <v>42187</v>
      </c>
      <c r="P170" s="3">
        <v>0.04</v>
      </c>
      <c r="Q170" s="4">
        <v>1</v>
      </c>
      <c r="R170" s="3">
        <v>5.7</v>
      </c>
      <c r="S1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" t="str">
        <f>IF(AIRBNB[[#This Row],[RUIDO(dB)]]&lt;=4,"Silencioso",IF(AIRBNB[[#This Row],[RUIDO(dB)]]&lt;=5.5,"Poco Ruidoso","Ruidoso"))</f>
        <v>Ruidoso</v>
      </c>
      <c r="U170" t="str">
        <f>IF(AND(AIRBNB[[#This Row],[PRECIO]]&lt;50,AIRBNB[[#This Row],[MIN_NOCHES]]&gt;3),"Dentro del presupuesto","No considerar")</f>
        <v>No considerar</v>
      </c>
      <c r="V170" t="str">
        <f>VLOOKUP(AIRBNB[[#This Row],[HOST_ID]],Super_host[],5,FALSE)</f>
        <v>Host</v>
      </c>
    </row>
    <row r="171" spans="1:22">
      <c r="A171" s="4">
        <v>5967998</v>
      </c>
      <c r="B171" t="s">
        <v>7569</v>
      </c>
      <c r="C171" s="4">
        <v>29278028</v>
      </c>
      <c r="D171" t="s">
        <v>772</v>
      </c>
      <c r="E171" t="s">
        <v>7570</v>
      </c>
      <c r="F171" s="4">
        <v>10028</v>
      </c>
      <c r="G171" s="13" t="s">
        <v>124</v>
      </c>
      <c r="H171" s="13" t="s">
        <v>129</v>
      </c>
      <c r="I171" s="1">
        <v>4077635</v>
      </c>
      <c r="J171" s="1">
        <v>-7395616</v>
      </c>
      <c r="K171" t="s">
        <v>5</v>
      </c>
      <c r="L171" s="20">
        <v>450</v>
      </c>
      <c r="M171" s="4">
        <v>5</v>
      </c>
      <c r="N171" s="4">
        <v>37</v>
      </c>
      <c r="O171" s="2">
        <v>43651</v>
      </c>
      <c r="P171" s="3">
        <v>0.86</v>
      </c>
      <c r="Q171" s="4">
        <v>1</v>
      </c>
      <c r="R171" s="3">
        <v>5.7</v>
      </c>
      <c r="S1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" t="str">
        <f>IF(AIRBNB[[#This Row],[RUIDO(dB)]]&lt;=4,"Silencioso",IF(AIRBNB[[#This Row],[RUIDO(dB)]]&lt;=5.5,"Poco Ruidoso","Ruidoso"))</f>
        <v>Ruidoso</v>
      </c>
      <c r="U171" t="str">
        <f>IF(AND(AIRBNB[[#This Row],[PRECIO]]&lt;50,AIRBNB[[#This Row],[MIN_NOCHES]]&gt;3),"Dentro del presupuesto","No considerar")</f>
        <v>No considerar</v>
      </c>
      <c r="V171" t="str">
        <f>VLOOKUP(AIRBNB[[#This Row],[HOST_ID]],Super_host[],5,FALSE)</f>
        <v>Host</v>
      </c>
    </row>
    <row r="172" spans="1:22">
      <c r="A172" s="4">
        <v>4967114</v>
      </c>
      <c r="B172" t="s">
        <v>7643</v>
      </c>
      <c r="C172" s="4">
        <v>25605887</v>
      </c>
      <c r="D172" t="s">
        <v>7644</v>
      </c>
      <c r="E172" t="s">
        <v>7645</v>
      </c>
      <c r="F172" s="4">
        <v>10019</v>
      </c>
      <c r="G172" s="13" t="s">
        <v>124</v>
      </c>
      <c r="H172" s="13" t="s">
        <v>249</v>
      </c>
      <c r="I172" s="1">
        <v>407666</v>
      </c>
      <c r="J172" s="1">
        <v>-7398475</v>
      </c>
      <c r="K172" t="s">
        <v>5</v>
      </c>
      <c r="L172" s="20">
        <v>450</v>
      </c>
      <c r="M172" s="4">
        <v>1</v>
      </c>
      <c r="N172" s="4">
        <v>0</v>
      </c>
      <c r="O172" s="2">
        <v>42465</v>
      </c>
      <c r="P172" s="3">
        <v>0.13</v>
      </c>
      <c r="Q172" s="4">
        <v>1</v>
      </c>
      <c r="R172" s="3">
        <v>5.7</v>
      </c>
      <c r="S1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" t="str">
        <f>IF(AIRBNB[[#This Row],[RUIDO(dB)]]&lt;=4,"Silencioso",IF(AIRBNB[[#This Row],[RUIDO(dB)]]&lt;=5.5,"Poco Ruidoso","Ruidoso"))</f>
        <v>Ruidoso</v>
      </c>
      <c r="U172" t="str">
        <f>IF(AND(AIRBNB[[#This Row],[PRECIO]]&lt;50,AIRBNB[[#This Row],[MIN_NOCHES]]&gt;3),"Dentro del presupuesto","No considerar")</f>
        <v>No considerar</v>
      </c>
      <c r="V172" t="str">
        <f>VLOOKUP(AIRBNB[[#This Row],[HOST_ID]],Super_host[],5,FALSE)</f>
        <v>Host</v>
      </c>
    </row>
    <row r="173" spans="1:22">
      <c r="A173" s="4">
        <v>4659285</v>
      </c>
      <c r="B173" t="s">
        <v>7602</v>
      </c>
      <c r="C173" s="4">
        <v>23334165</v>
      </c>
      <c r="D173" t="s">
        <v>1666</v>
      </c>
      <c r="E173" t="s">
        <v>7603</v>
      </c>
      <c r="F173" s="4">
        <v>10031</v>
      </c>
      <c r="G173" s="13" t="s">
        <v>124</v>
      </c>
      <c r="H173" s="13" t="s">
        <v>148</v>
      </c>
      <c r="I173" s="1">
        <v>4082396</v>
      </c>
      <c r="J173" s="1">
        <v>-7394388</v>
      </c>
      <c r="K173" t="s">
        <v>5</v>
      </c>
      <c r="L173" s="20">
        <v>450</v>
      </c>
      <c r="M173" s="4">
        <v>5</v>
      </c>
      <c r="N173" s="4">
        <v>81</v>
      </c>
      <c r="O173" s="2">
        <v>43625</v>
      </c>
      <c r="P173" s="3">
        <v>1.48</v>
      </c>
      <c r="Q173" s="4">
        <v>1</v>
      </c>
      <c r="R173" s="3">
        <v>5.7</v>
      </c>
      <c r="S1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" t="str">
        <f>IF(AIRBNB[[#This Row],[RUIDO(dB)]]&lt;=4,"Silencioso",IF(AIRBNB[[#This Row],[RUIDO(dB)]]&lt;=5.5,"Poco Ruidoso","Ruidoso"))</f>
        <v>Ruidoso</v>
      </c>
      <c r="U173" t="str">
        <f>IF(AND(AIRBNB[[#This Row],[PRECIO]]&lt;50,AIRBNB[[#This Row],[MIN_NOCHES]]&gt;3),"Dentro del presupuesto","No considerar")</f>
        <v>No considerar</v>
      </c>
      <c r="V173" t="str">
        <f>VLOOKUP(AIRBNB[[#This Row],[HOST_ID]],Super_host[],5,FALSE)</f>
        <v>Host</v>
      </c>
    </row>
    <row r="174" spans="1:22">
      <c r="A174" s="4">
        <v>5825911</v>
      </c>
      <c r="B174" t="s">
        <v>16164</v>
      </c>
      <c r="C174" s="4">
        <v>22627992</v>
      </c>
      <c r="D174" t="s">
        <v>4372</v>
      </c>
      <c r="E174" t="s">
        <v>16165</v>
      </c>
      <c r="F174" s="4">
        <v>11217</v>
      </c>
      <c r="G174" s="13" t="s">
        <v>4662</v>
      </c>
      <c r="H174" s="13" t="s">
        <v>9234</v>
      </c>
      <c r="I174" s="1">
        <v>4067681</v>
      </c>
      <c r="J174" s="1">
        <v>-7397535</v>
      </c>
      <c r="K174" t="s">
        <v>5</v>
      </c>
      <c r="L174" s="20">
        <v>450</v>
      </c>
      <c r="M174" s="4">
        <v>6</v>
      </c>
      <c r="N174" s="4">
        <v>12</v>
      </c>
      <c r="O174" s="2">
        <v>43463</v>
      </c>
      <c r="P174" s="3">
        <v>0.24</v>
      </c>
      <c r="Q174" s="4">
        <v>1</v>
      </c>
      <c r="R174" s="3">
        <v>7</v>
      </c>
      <c r="S1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" t="str">
        <f>IF(AIRBNB[[#This Row],[RUIDO(dB)]]&lt;=4,"Silencioso",IF(AIRBNB[[#This Row],[RUIDO(dB)]]&lt;=5.5,"Poco Ruidoso","Ruidoso"))</f>
        <v>Ruidoso</v>
      </c>
      <c r="U174" t="str">
        <f>IF(AND(AIRBNB[[#This Row],[PRECIO]]&lt;50,AIRBNB[[#This Row],[MIN_NOCHES]]&gt;3),"Dentro del presupuesto","No considerar")</f>
        <v>No considerar</v>
      </c>
      <c r="V174" t="str">
        <f>VLOOKUP(AIRBNB[[#This Row],[HOST_ID]],Super_host[],5,FALSE)</f>
        <v>Host</v>
      </c>
    </row>
    <row r="175" spans="1:22">
      <c r="A175" s="4">
        <v>3186103</v>
      </c>
      <c r="B175" t="s">
        <v>16156</v>
      </c>
      <c r="C175" s="4">
        <v>16152979</v>
      </c>
      <c r="D175" t="s">
        <v>375</v>
      </c>
      <c r="E175" t="s">
        <v>16157</v>
      </c>
      <c r="F175" s="4">
        <v>11215</v>
      </c>
      <c r="G175" s="13" t="s">
        <v>4662</v>
      </c>
      <c r="H175" s="13" t="s">
        <v>9234</v>
      </c>
      <c r="I175" s="1">
        <v>4067507</v>
      </c>
      <c r="J175" s="1">
        <v>-7397706</v>
      </c>
      <c r="K175" t="s">
        <v>5</v>
      </c>
      <c r="L175" s="20">
        <v>450</v>
      </c>
      <c r="M175" s="4">
        <v>2</v>
      </c>
      <c r="N175" s="4">
        <v>12</v>
      </c>
      <c r="O175" s="2">
        <v>43577</v>
      </c>
      <c r="P175" s="3">
        <v>0.2</v>
      </c>
      <c r="Q175" s="4">
        <v>1</v>
      </c>
      <c r="R175" s="3">
        <v>7</v>
      </c>
      <c r="S1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" t="str">
        <f>IF(AIRBNB[[#This Row],[RUIDO(dB)]]&lt;=4,"Silencioso",IF(AIRBNB[[#This Row],[RUIDO(dB)]]&lt;=5.5,"Poco Ruidoso","Ruidoso"))</f>
        <v>Ruidoso</v>
      </c>
      <c r="U175" t="str">
        <f>IF(AND(AIRBNB[[#This Row],[PRECIO]]&lt;50,AIRBNB[[#This Row],[MIN_NOCHES]]&gt;3),"Dentro del presupuesto","No considerar")</f>
        <v>No considerar</v>
      </c>
      <c r="V175" t="str">
        <f>VLOOKUP(AIRBNB[[#This Row],[HOST_ID]],Super_host[],5,FALSE)</f>
        <v>Host</v>
      </c>
    </row>
    <row r="176" spans="1:22">
      <c r="A176" s="4">
        <v>1910270</v>
      </c>
      <c r="B176" t="s">
        <v>16159</v>
      </c>
      <c r="C176" s="4">
        <v>9912620</v>
      </c>
      <c r="D176" t="s">
        <v>9742</v>
      </c>
      <c r="E176" t="s">
        <v>15171</v>
      </c>
      <c r="F176" s="4">
        <v>11217</v>
      </c>
      <c r="G176" s="13" t="s">
        <v>4662</v>
      </c>
      <c r="H176" s="13" t="s">
        <v>9363</v>
      </c>
      <c r="I176" s="1">
        <v>4068396</v>
      </c>
      <c r="J176" s="1">
        <v>-7398914</v>
      </c>
      <c r="K176" t="s">
        <v>5</v>
      </c>
      <c r="L176" s="20">
        <v>450</v>
      </c>
      <c r="M176" s="4">
        <v>30</v>
      </c>
      <c r="N176" s="4">
        <v>14</v>
      </c>
      <c r="O176" s="2">
        <v>43320</v>
      </c>
      <c r="P176" s="3">
        <v>0.21</v>
      </c>
      <c r="Q176" s="4">
        <v>1</v>
      </c>
      <c r="R176" s="3">
        <v>7</v>
      </c>
      <c r="S1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" t="str">
        <f>IF(AIRBNB[[#This Row],[RUIDO(dB)]]&lt;=4,"Silencioso",IF(AIRBNB[[#This Row],[RUIDO(dB)]]&lt;=5.5,"Poco Ruidoso","Ruidoso"))</f>
        <v>Ruidoso</v>
      </c>
      <c r="U176" t="str">
        <f>IF(AND(AIRBNB[[#This Row],[PRECIO]]&lt;50,AIRBNB[[#This Row],[MIN_NOCHES]]&gt;3),"Dentro del presupuesto","No considerar")</f>
        <v>No considerar</v>
      </c>
      <c r="V176" t="str">
        <f>VLOOKUP(AIRBNB[[#This Row],[HOST_ID]],Super_host[],5,FALSE)</f>
        <v>Host</v>
      </c>
    </row>
    <row r="177" spans="1:22">
      <c r="A177" s="4">
        <v>1983531</v>
      </c>
      <c r="B177" t="s">
        <v>7439</v>
      </c>
      <c r="C177" s="4">
        <v>5586949</v>
      </c>
      <c r="D177" t="s">
        <v>6290</v>
      </c>
      <c r="E177" t="s">
        <v>7440</v>
      </c>
      <c r="F177" s="4">
        <v>10003</v>
      </c>
      <c r="G177" s="13" t="s">
        <v>124</v>
      </c>
      <c r="H177" s="13" t="s">
        <v>133</v>
      </c>
      <c r="I177" s="1">
        <v>4072754</v>
      </c>
      <c r="J177" s="1">
        <v>-7398555</v>
      </c>
      <c r="K177" t="s">
        <v>5</v>
      </c>
      <c r="L177" s="20">
        <v>450</v>
      </c>
      <c r="M177" s="4">
        <v>3</v>
      </c>
      <c r="N177" s="4">
        <v>12</v>
      </c>
      <c r="O177" s="2">
        <v>43467</v>
      </c>
      <c r="P177" s="3">
        <v>0.19</v>
      </c>
      <c r="Q177" s="4">
        <v>1</v>
      </c>
      <c r="R177" s="3">
        <v>5.7</v>
      </c>
      <c r="S1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" t="str">
        <f>IF(AIRBNB[[#This Row],[RUIDO(dB)]]&lt;=4,"Silencioso",IF(AIRBNB[[#This Row],[RUIDO(dB)]]&lt;=5.5,"Poco Ruidoso","Ruidoso"))</f>
        <v>Ruidoso</v>
      </c>
      <c r="U177" t="str">
        <f>IF(AND(AIRBNB[[#This Row],[PRECIO]]&lt;50,AIRBNB[[#This Row],[MIN_NOCHES]]&gt;3),"Dentro del presupuesto","No considerar")</f>
        <v>No considerar</v>
      </c>
      <c r="V177" t="str">
        <f>VLOOKUP(AIRBNB[[#This Row],[HOST_ID]],Super_host[],5,FALSE)</f>
        <v>Host</v>
      </c>
    </row>
    <row r="178" spans="1:22">
      <c r="A178" s="4">
        <v>4294969</v>
      </c>
      <c r="B178" t="s">
        <v>7342</v>
      </c>
      <c r="C178" s="4">
        <v>4473916</v>
      </c>
      <c r="D178" t="s">
        <v>2189</v>
      </c>
      <c r="E178" t="s">
        <v>7343</v>
      </c>
      <c r="F178" s="4">
        <v>10003</v>
      </c>
      <c r="G178" s="13" t="s">
        <v>124</v>
      </c>
      <c r="H178" s="13" t="s">
        <v>144</v>
      </c>
      <c r="I178" s="1">
        <v>4073175</v>
      </c>
      <c r="J178" s="1">
        <v>-7399518</v>
      </c>
      <c r="K178" t="s">
        <v>5</v>
      </c>
      <c r="L178" s="20">
        <v>450</v>
      </c>
      <c r="M178" s="4">
        <v>1</v>
      </c>
      <c r="N178" s="4">
        <v>1</v>
      </c>
      <c r="O178" s="2">
        <v>42007</v>
      </c>
      <c r="P178" s="3">
        <v>0.02</v>
      </c>
      <c r="Q178" s="4">
        <v>1</v>
      </c>
      <c r="R178" s="3">
        <v>5.7</v>
      </c>
      <c r="S1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" t="str">
        <f>IF(AIRBNB[[#This Row],[RUIDO(dB)]]&lt;=4,"Silencioso",IF(AIRBNB[[#This Row],[RUIDO(dB)]]&lt;=5.5,"Poco Ruidoso","Ruidoso"))</f>
        <v>Ruidoso</v>
      </c>
      <c r="U178" t="str">
        <f>IF(AND(AIRBNB[[#This Row],[PRECIO]]&lt;50,AIRBNB[[#This Row],[MIN_NOCHES]]&gt;3),"Dentro del presupuesto","No considerar")</f>
        <v>No considerar</v>
      </c>
      <c r="V178" t="str">
        <f>VLOOKUP(AIRBNB[[#This Row],[HOST_ID]],Super_host[],5,FALSE)</f>
        <v>Host</v>
      </c>
    </row>
    <row r="179" spans="1:22">
      <c r="A179" s="4">
        <v>2904330</v>
      </c>
      <c r="B179" t="s">
        <v>16291</v>
      </c>
      <c r="C179" s="4">
        <v>4123046</v>
      </c>
      <c r="D179" t="s">
        <v>4457</v>
      </c>
      <c r="E179" t="s">
        <v>16292</v>
      </c>
      <c r="F179" s="4">
        <v>11217</v>
      </c>
      <c r="G179" s="13" t="s">
        <v>4662</v>
      </c>
      <c r="H179" s="13" t="s">
        <v>9323</v>
      </c>
      <c r="I179" s="1">
        <v>4068183</v>
      </c>
      <c r="J179" s="1">
        <v>-7397195</v>
      </c>
      <c r="K179" t="s">
        <v>5</v>
      </c>
      <c r="L179" s="20">
        <v>450</v>
      </c>
      <c r="M179" s="4">
        <v>30</v>
      </c>
      <c r="N179" s="4">
        <v>0</v>
      </c>
      <c r="O179" s="2">
        <v>42478</v>
      </c>
      <c r="P179" s="3">
        <v>5.37</v>
      </c>
      <c r="Q179" s="4">
        <v>1</v>
      </c>
      <c r="R179" s="3">
        <v>7</v>
      </c>
      <c r="S1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" t="str">
        <f>IF(AIRBNB[[#This Row],[RUIDO(dB)]]&lt;=4,"Silencioso",IF(AIRBNB[[#This Row],[RUIDO(dB)]]&lt;=5.5,"Poco Ruidoso","Ruidoso"))</f>
        <v>Ruidoso</v>
      </c>
      <c r="U179" t="str">
        <f>IF(AND(AIRBNB[[#This Row],[PRECIO]]&lt;50,AIRBNB[[#This Row],[MIN_NOCHES]]&gt;3),"Dentro del presupuesto","No considerar")</f>
        <v>No considerar</v>
      </c>
      <c r="V179" t="str">
        <f>VLOOKUP(AIRBNB[[#This Row],[HOST_ID]],Super_host[],5,FALSE)</f>
        <v>Host</v>
      </c>
    </row>
    <row r="180" spans="1:22">
      <c r="A180" s="4">
        <v>3838056</v>
      </c>
      <c r="B180" t="s">
        <v>16293</v>
      </c>
      <c r="C180" s="4">
        <v>4091348</v>
      </c>
      <c r="D180" t="s">
        <v>16294</v>
      </c>
      <c r="E180" t="s">
        <v>16295</v>
      </c>
      <c r="F180" s="4">
        <v>11249</v>
      </c>
      <c r="G180" s="13" t="s">
        <v>4662</v>
      </c>
      <c r="H180" s="13" t="s">
        <v>9218</v>
      </c>
      <c r="I180" s="1">
        <v>4071241</v>
      </c>
      <c r="J180" s="1">
        <v>-739653</v>
      </c>
      <c r="K180" t="s">
        <v>5</v>
      </c>
      <c r="L180" s="20">
        <v>450</v>
      </c>
      <c r="M180" s="4">
        <v>4</v>
      </c>
      <c r="N180" s="4">
        <v>0</v>
      </c>
      <c r="O180" s="2">
        <v>43460</v>
      </c>
      <c r="P180" s="3">
        <v>0.14000000000000001</v>
      </c>
      <c r="Q180" s="4">
        <v>1</v>
      </c>
      <c r="R180" s="3">
        <v>7</v>
      </c>
      <c r="S1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" t="str">
        <f>IF(AIRBNB[[#This Row],[RUIDO(dB)]]&lt;=4,"Silencioso",IF(AIRBNB[[#This Row],[RUIDO(dB)]]&lt;=5.5,"Poco Ruidoso","Ruidoso"))</f>
        <v>Ruidoso</v>
      </c>
      <c r="U180" t="str">
        <f>IF(AND(AIRBNB[[#This Row],[PRECIO]]&lt;50,AIRBNB[[#This Row],[MIN_NOCHES]]&gt;3),"Dentro del presupuesto","No considerar")</f>
        <v>No considerar</v>
      </c>
      <c r="V180" t="str">
        <f>VLOOKUP(AIRBNB[[#This Row],[HOST_ID]],Super_host[],5,FALSE)</f>
        <v>Host</v>
      </c>
    </row>
    <row r="181" spans="1:22">
      <c r="A181" s="4">
        <v>4566571</v>
      </c>
      <c r="B181" t="s">
        <v>7460</v>
      </c>
      <c r="C181" s="4">
        <v>3814458</v>
      </c>
      <c r="D181" t="s">
        <v>7461</v>
      </c>
      <c r="E181" t="s">
        <v>7462</v>
      </c>
      <c r="F181" s="4">
        <v>10018</v>
      </c>
      <c r="G181" s="13" t="s">
        <v>124</v>
      </c>
      <c r="H181" s="13" t="s">
        <v>373</v>
      </c>
      <c r="I181" s="1">
        <v>4075186</v>
      </c>
      <c r="J181" s="1">
        <v>-7398557</v>
      </c>
      <c r="K181" t="s">
        <v>5</v>
      </c>
      <c r="L181" s="20">
        <v>450</v>
      </c>
      <c r="M181" s="4">
        <v>3</v>
      </c>
      <c r="N181" s="4">
        <v>12</v>
      </c>
      <c r="O181" s="2">
        <v>42470</v>
      </c>
      <c r="P181" s="3">
        <v>0.23</v>
      </c>
      <c r="Q181" s="4">
        <v>1</v>
      </c>
      <c r="R181" s="3">
        <v>5.7</v>
      </c>
      <c r="S1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" t="str">
        <f>IF(AIRBNB[[#This Row],[RUIDO(dB)]]&lt;=4,"Silencioso",IF(AIRBNB[[#This Row],[RUIDO(dB)]]&lt;=5.5,"Poco Ruidoso","Ruidoso"))</f>
        <v>Ruidoso</v>
      </c>
      <c r="U181" t="str">
        <f>IF(AND(AIRBNB[[#This Row],[PRECIO]]&lt;50,AIRBNB[[#This Row],[MIN_NOCHES]]&gt;3),"Dentro del presupuesto","No considerar")</f>
        <v>No considerar</v>
      </c>
      <c r="V181" t="str">
        <f>VLOOKUP(AIRBNB[[#This Row],[HOST_ID]],Super_host[],5,FALSE)</f>
        <v>Host</v>
      </c>
    </row>
    <row r="182" spans="1:22">
      <c r="A182" s="4">
        <v>4587905</v>
      </c>
      <c r="B182" t="s">
        <v>16296</v>
      </c>
      <c r="C182" s="4">
        <v>3693416</v>
      </c>
      <c r="D182" t="s">
        <v>10479</v>
      </c>
      <c r="E182" t="s">
        <v>16297</v>
      </c>
      <c r="F182" s="4">
        <v>11222</v>
      </c>
      <c r="G182" s="13" t="s">
        <v>4662</v>
      </c>
      <c r="H182" s="13" t="s">
        <v>9249</v>
      </c>
      <c r="I182" s="1">
        <v>4072214</v>
      </c>
      <c r="J182" s="1">
        <v>-7394835</v>
      </c>
      <c r="K182" t="s">
        <v>5</v>
      </c>
      <c r="L182" s="20">
        <v>450</v>
      </c>
      <c r="M182" s="4">
        <v>1</v>
      </c>
      <c r="N182" s="4">
        <v>0</v>
      </c>
      <c r="O182" s="2">
        <v>42351</v>
      </c>
      <c r="P182" s="3">
        <v>0.4</v>
      </c>
      <c r="Q182" s="4">
        <v>1</v>
      </c>
      <c r="R182" s="3">
        <v>7</v>
      </c>
      <c r="S1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" t="str">
        <f>IF(AIRBNB[[#This Row],[RUIDO(dB)]]&lt;=4,"Silencioso",IF(AIRBNB[[#This Row],[RUIDO(dB)]]&lt;=5.5,"Poco Ruidoso","Ruidoso"))</f>
        <v>Ruidoso</v>
      </c>
      <c r="U182" t="str">
        <f>IF(AND(AIRBNB[[#This Row],[PRECIO]]&lt;50,AIRBNB[[#This Row],[MIN_NOCHES]]&gt;3),"Dentro del presupuesto","No considerar")</f>
        <v>No considerar</v>
      </c>
      <c r="V182" t="str">
        <f>VLOOKUP(AIRBNB[[#This Row],[HOST_ID]],Super_host[],5,FALSE)</f>
        <v>Host</v>
      </c>
    </row>
    <row r="183" spans="1:22">
      <c r="A183" s="4">
        <v>1755844</v>
      </c>
      <c r="B183" t="s">
        <v>16171</v>
      </c>
      <c r="C183" s="4">
        <v>2715012</v>
      </c>
      <c r="D183" t="s">
        <v>14177</v>
      </c>
      <c r="E183" t="s">
        <v>16172</v>
      </c>
      <c r="F183" s="4">
        <v>11213</v>
      </c>
      <c r="G183" s="13" t="s">
        <v>4662</v>
      </c>
      <c r="H183" s="13" t="s">
        <v>9252</v>
      </c>
      <c r="I183" s="1">
        <v>4067247</v>
      </c>
      <c r="J183" s="1">
        <v>-7393616</v>
      </c>
      <c r="K183" t="s">
        <v>5</v>
      </c>
      <c r="L183" s="20">
        <v>450</v>
      </c>
      <c r="M183" s="4">
        <v>1</v>
      </c>
      <c r="N183" s="4">
        <v>9</v>
      </c>
      <c r="O183" s="2">
        <v>43554</v>
      </c>
      <c r="P183" s="3">
        <v>0.25</v>
      </c>
      <c r="Q183" s="4">
        <v>1</v>
      </c>
      <c r="R183" s="3">
        <v>7</v>
      </c>
      <c r="S1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" t="str">
        <f>IF(AIRBNB[[#This Row],[RUIDO(dB)]]&lt;=4,"Silencioso",IF(AIRBNB[[#This Row],[RUIDO(dB)]]&lt;=5.5,"Poco Ruidoso","Ruidoso"))</f>
        <v>Ruidoso</v>
      </c>
      <c r="U183" t="str">
        <f>IF(AND(AIRBNB[[#This Row],[PRECIO]]&lt;50,AIRBNB[[#This Row],[MIN_NOCHES]]&gt;3),"Dentro del presupuesto","No considerar")</f>
        <v>No considerar</v>
      </c>
      <c r="V183" t="str">
        <f>VLOOKUP(AIRBNB[[#This Row],[HOST_ID]],Super_host[],5,FALSE)</f>
        <v>Host</v>
      </c>
    </row>
    <row r="184" spans="1:22">
      <c r="A184" s="4">
        <v>531208</v>
      </c>
      <c r="B184" t="s">
        <v>16143</v>
      </c>
      <c r="C184" s="4">
        <v>2495836</v>
      </c>
      <c r="D184" t="s">
        <v>3942</v>
      </c>
      <c r="E184" t="s">
        <v>16144</v>
      </c>
      <c r="F184" s="4">
        <v>11249</v>
      </c>
      <c r="G184" s="13" t="s">
        <v>4662</v>
      </c>
      <c r="H184" s="13" t="s">
        <v>9218</v>
      </c>
      <c r="I184" s="1">
        <v>4070762</v>
      </c>
      <c r="J184" s="1">
        <v>-7396764</v>
      </c>
      <c r="K184" t="s">
        <v>5</v>
      </c>
      <c r="L184" s="20">
        <v>450</v>
      </c>
      <c r="M184" s="4">
        <v>2</v>
      </c>
      <c r="N184" s="4">
        <v>11</v>
      </c>
      <c r="O184" s="2">
        <v>41828</v>
      </c>
      <c r="P184" s="3">
        <v>0.13</v>
      </c>
      <c r="Q184" s="4">
        <v>1</v>
      </c>
      <c r="R184" s="3">
        <v>7</v>
      </c>
      <c r="S1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" t="str">
        <f>IF(AIRBNB[[#This Row],[RUIDO(dB)]]&lt;=4,"Silencioso",IF(AIRBNB[[#This Row],[RUIDO(dB)]]&lt;=5.5,"Poco Ruidoso","Ruidoso"))</f>
        <v>Ruidoso</v>
      </c>
      <c r="U184" t="str">
        <f>IF(AND(AIRBNB[[#This Row],[PRECIO]]&lt;50,AIRBNB[[#This Row],[MIN_NOCHES]]&gt;3),"Dentro del presupuesto","No considerar")</f>
        <v>No considerar</v>
      </c>
      <c r="V184" t="str">
        <f>VLOOKUP(AIRBNB[[#This Row],[HOST_ID]],Super_host[],5,FALSE)</f>
        <v>Host</v>
      </c>
    </row>
    <row r="185" spans="1:22">
      <c r="A185" s="4">
        <v>479002</v>
      </c>
      <c r="B185" t="s">
        <v>16245</v>
      </c>
      <c r="C185" s="4">
        <v>1708956</v>
      </c>
      <c r="D185" t="s">
        <v>2610</v>
      </c>
      <c r="E185" t="s">
        <v>16246</v>
      </c>
      <c r="F185" s="4">
        <v>11221</v>
      </c>
      <c r="G185" s="13" t="s">
        <v>4662</v>
      </c>
      <c r="H185" s="13" t="s">
        <v>9222</v>
      </c>
      <c r="I185" s="1">
        <v>4068723</v>
      </c>
      <c r="J185" s="1">
        <v>-7396897</v>
      </c>
      <c r="K185" t="s">
        <v>5</v>
      </c>
      <c r="L185" s="20">
        <v>450</v>
      </c>
      <c r="M185" s="4">
        <v>2</v>
      </c>
      <c r="N185" s="4">
        <v>31</v>
      </c>
      <c r="O185" s="2">
        <v>43649</v>
      </c>
      <c r="P185" s="3">
        <v>1.1399999999999999</v>
      </c>
      <c r="Q185" s="4">
        <v>1</v>
      </c>
      <c r="R185" s="3">
        <v>7</v>
      </c>
      <c r="S1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" t="str">
        <f>IF(AIRBNB[[#This Row],[RUIDO(dB)]]&lt;=4,"Silencioso",IF(AIRBNB[[#This Row],[RUIDO(dB)]]&lt;=5.5,"Poco Ruidoso","Ruidoso"))</f>
        <v>Ruidoso</v>
      </c>
      <c r="U185" t="str">
        <f>IF(AND(AIRBNB[[#This Row],[PRECIO]]&lt;50,AIRBNB[[#This Row],[MIN_NOCHES]]&gt;3),"Dentro del presupuesto","No considerar")</f>
        <v>No considerar</v>
      </c>
      <c r="V185" t="str">
        <f>VLOOKUP(AIRBNB[[#This Row],[HOST_ID]],Super_host[],5,FALSE)</f>
        <v>Host</v>
      </c>
    </row>
    <row r="186" spans="1:22">
      <c r="A186" s="4">
        <v>5562420</v>
      </c>
      <c r="B186" t="s">
        <v>16269</v>
      </c>
      <c r="C186" s="4">
        <v>1693243</v>
      </c>
      <c r="D186" t="s">
        <v>105</v>
      </c>
      <c r="E186" t="s">
        <v>16270</v>
      </c>
      <c r="F186" s="4">
        <v>11211</v>
      </c>
      <c r="G186" s="13" t="s">
        <v>4662</v>
      </c>
      <c r="H186" s="13" t="s">
        <v>9218</v>
      </c>
      <c r="I186" s="1">
        <v>4071544</v>
      </c>
      <c r="J186" s="1">
        <v>-7394771</v>
      </c>
      <c r="K186" t="s">
        <v>5</v>
      </c>
      <c r="L186" s="20">
        <v>450</v>
      </c>
      <c r="M186" s="4">
        <v>5</v>
      </c>
      <c r="N186" s="4">
        <v>137</v>
      </c>
      <c r="O186" s="2">
        <v>43637</v>
      </c>
      <c r="P186" s="3">
        <v>2.63</v>
      </c>
      <c r="Q186" s="4">
        <v>1</v>
      </c>
      <c r="R186" s="3">
        <v>7</v>
      </c>
      <c r="S1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" t="str">
        <f>IF(AIRBNB[[#This Row],[RUIDO(dB)]]&lt;=4,"Silencioso",IF(AIRBNB[[#This Row],[RUIDO(dB)]]&lt;=5.5,"Poco Ruidoso","Ruidoso"))</f>
        <v>Ruidoso</v>
      </c>
      <c r="U186" t="str">
        <f>IF(AND(AIRBNB[[#This Row],[PRECIO]]&lt;50,AIRBNB[[#This Row],[MIN_NOCHES]]&gt;3),"Dentro del presupuesto","No considerar")</f>
        <v>No considerar</v>
      </c>
      <c r="V186" t="str">
        <f>VLOOKUP(AIRBNB[[#This Row],[HOST_ID]],Super_host[],5,FALSE)</f>
        <v>Host</v>
      </c>
    </row>
    <row r="187" spans="1:22">
      <c r="A187" s="4">
        <v>162493</v>
      </c>
      <c r="B187" t="s">
        <v>16233</v>
      </c>
      <c r="C187" s="4">
        <v>776490</v>
      </c>
      <c r="D187" t="s">
        <v>11041</v>
      </c>
      <c r="E187" t="s">
        <v>16234</v>
      </c>
      <c r="F187" s="4">
        <v>11211</v>
      </c>
      <c r="G187" s="13" t="s">
        <v>4662</v>
      </c>
      <c r="H187" s="13" t="s">
        <v>9218</v>
      </c>
      <c r="I187" s="1">
        <v>4071323</v>
      </c>
      <c r="J187" s="1">
        <v>-7395745</v>
      </c>
      <c r="K187" t="s">
        <v>5</v>
      </c>
      <c r="L187" s="20">
        <v>450</v>
      </c>
      <c r="M187" s="4">
        <v>5</v>
      </c>
      <c r="N187" s="4">
        <v>37</v>
      </c>
      <c r="O187" s="2">
        <v>43461</v>
      </c>
      <c r="P187" s="3">
        <v>0.79</v>
      </c>
      <c r="Q187" s="4">
        <v>1</v>
      </c>
      <c r="R187" s="3">
        <v>7</v>
      </c>
      <c r="S1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" t="str">
        <f>IF(AIRBNB[[#This Row],[RUIDO(dB)]]&lt;=4,"Silencioso",IF(AIRBNB[[#This Row],[RUIDO(dB)]]&lt;=5.5,"Poco Ruidoso","Ruidoso"))</f>
        <v>Ruidoso</v>
      </c>
      <c r="U187" t="str">
        <f>IF(AND(AIRBNB[[#This Row],[PRECIO]]&lt;50,AIRBNB[[#This Row],[MIN_NOCHES]]&gt;3),"Dentro del presupuesto","No considerar")</f>
        <v>No considerar</v>
      </c>
      <c r="V187" t="str">
        <f>VLOOKUP(AIRBNB[[#This Row],[HOST_ID]],Super_host[],5,FALSE)</f>
        <v>Host</v>
      </c>
    </row>
    <row r="188" spans="1:22">
      <c r="A188" s="4">
        <v>1397705</v>
      </c>
      <c r="B188" t="s">
        <v>16249</v>
      </c>
      <c r="C188" s="4">
        <v>346356</v>
      </c>
      <c r="D188" t="s">
        <v>16250</v>
      </c>
      <c r="E188" t="s">
        <v>9696</v>
      </c>
      <c r="F188" s="4">
        <v>11201</v>
      </c>
      <c r="G188" s="13" t="s">
        <v>4662</v>
      </c>
      <c r="H188" s="13" t="s">
        <v>9222</v>
      </c>
      <c r="I188" s="1">
        <v>4068996</v>
      </c>
      <c r="J188" s="1">
        <v>-7397855</v>
      </c>
      <c r="K188" t="s">
        <v>5</v>
      </c>
      <c r="L188" s="20">
        <v>450</v>
      </c>
      <c r="M188" s="4">
        <v>3</v>
      </c>
      <c r="N188" s="4">
        <v>82</v>
      </c>
      <c r="O188" s="2">
        <v>43647</v>
      </c>
      <c r="P188" s="3">
        <v>1.19</v>
      </c>
      <c r="Q188" s="4">
        <v>1</v>
      </c>
      <c r="R188" s="3">
        <v>7</v>
      </c>
      <c r="S1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" t="str">
        <f>IF(AIRBNB[[#This Row],[RUIDO(dB)]]&lt;=4,"Silencioso",IF(AIRBNB[[#This Row],[RUIDO(dB)]]&lt;=5.5,"Poco Ruidoso","Ruidoso"))</f>
        <v>Ruidoso</v>
      </c>
      <c r="U188" t="str">
        <f>IF(AND(AIRBNB[[#This Row],[PRECIO]]&lt;50,AIRBNB[[#This Row],[MIN_NOCHES]]&gt;3),"Dentro del presupuesto","No considerar")</f>
        <v>No considerar</v>
      </c>
      <c r="V188" t="str">
        <f>VLOOKUP(AIRBNB[[#This Row],[HOST_ID]],Super_host[],5,FALSE)</f>
        <v>Host</v>
      </c>
    </row>
    <row r="189" spans="1:22">
      <c r="A189" s="4">
        <v>6444554</v>
      </c>
      <c r="B189" t="s">
        <v>7415</v>
      </c>
      <c r="C189" s="4">
        <v>7853594</v>
      </c>
      <c r="D189" t="s">
        <v>3059</v>
      </c>
      <c r="E189" t="s">
        <v>7416</v>
      </c>
      <c r="F189" s="4">
        <v>10065</v>
      </c>
      <c r="G189" s="13" t="s">
        <v>124</v>
      </c>
      <c r="H189" s="13" t="s">
        <v>129</v>
      </c>
      <c r="I189" s="1">
        <v>4076235</v>
      </c>
      <c r="J189" s="1">
        <v>-739626</v>
      </c>
      <c r="K189" t="s">
        <v>5</v>
      </c>
      <c r="L189" s="20">
        <v>449</v>
      </c>
      <c r="M189" s="4">
        <v>4</v>
      </c>
      <c r="N189" s="4">
        <v>6</v>
      </c>
      <c r="O189" s="2">
        <v>43464</v>
      </c>
      <c r="P189" s="3">
        <v>0.14000000000000001</v>
      </c>
      <c r="Q189" s="4">
        <v>1</v>
      </c>
      <c r="R189" s="3">
        <v>5.7</v>
      </c>
      <c r="S1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" t="str">
        <f>IF(AIRBNB[[#This Row],[RUIDO(dB)]]&lt;=4,"Silencioso",IF(AIRBNB[[#This Row],[RUIDO(dB)]]&lt;=5.5,"Poco Ruidoso","Ruidoso"))</f>
        <v>Ruidoso</v>
      </c>
      <c r="U189" t="str">
        <f>IF(AND(AIRBNB[[#This Row],[PRECIO]]&lt;50,AIRBNB[[#This Row],[MIN_NOCHES]]&gt;3),"Dentro del presupuesto","No considerar")</f>
        <v>No considerar</v>
      </c>
      <c r="V189" t="str">
        <f>VLOOKUP(AIRBNB[[#This Row],[HOST_ID]],Super_host[],5,FALSE)</f>
        <v>Host</v>
      </c>
    </row>
    <row r="190" spans="1:22">
      <c r="A190" s="4">
        <v>6326865</v>
      </c>
      <c r="B190" t="s">
        <v>16087</v>
      </c>
      <c r="C190" s="4">
        <v>29594719</v>
      </c>
      <c r="D190" t="s">
        <v>4137</v>
      </c>
      <c r="E190" t="s">
        <v>16088</v>
      </c>
      <c r="F190" s="4">
        <v>11231</v>
      </c>
      <c r="G190" s="13" t="s">
        <v>4662</v>
      </c>
      <c r="H190" s="13" t="s">
        <v>9237</v>
      </c>
      <c r="I190" s="1">
        <v>406795</v>
      </c>
      <c r="J190" s="1">
        <v>-7399468</v>
      </c>
      <c r="K190" t="s">
        <v>5</v>
      </c>
      <c r="L190" s="20">
        <v>445</v>
      </c>
      <c r="M190" s="4">
        <v>5</v>
      </c>
      <c r="N190" s="4">
        <v>1</v>
      </c>
      <c r="O190" s="2">
        <v>42182</v>
      </c>
      <c r="P190" s="3">
        <v>0.02</v>
      </c>
      <c r="Q190" s="4">
        <v>1</v>
      </c>
      <c r="R190" s="3">
        <v>7</v>
      </c>
      <c r="S1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" t="str">
        <f>IF(AIRBNB[[#This Row],[RUIDO(dB)]]&lt;=4,"Silencioso",IF(AIRBNB[[#This Row],[RUIDO(dB)]]&lt;=5.5,"Poco Ruidoso","Ruidoso"))</f>
        <v>Ruidoso</v>
      </c>
      <c r="U190" t="str">
        <f>IF(AND(AIRBNB[[#This Row],[PRECIO]]&lt;50,AIRBNB[[#This Row],[MIN_NOCHES]]&gt;3),"Dentro del presupuesto","No considerar")</f>
        <v>No considerar</v>
      </c>
      <c r="V190" t="str">
        <f>VLOOKUP(AIRBNB[[#This Row],[HOST_ID]],Super_host[],5,FALSE)</f>
        <v>Host</v>
      </c>
    </row>
    <row r="191" spans="1:22">
      <c r="A191" s="4">
        <v>241140</v>
      </c>
      <c r="B191" t="s">
        <v>16202</v>
      </c>
      <c r="C191" s="4">
        <v>1177497</v>
      </c>
      <c r="D191" t="s">
        <v>131</v>
      </c>
      <c r="E191" t="s">
        <v>16203</v>
      </c>
      <c r="F191" s="4">
        <v>11205</v>
      </c>
      <c r="G191" s="13" t="s">
        <v>4662</v>
      </c>
      <c r="H191" s="13" t="s">
        <v>9387</v>
      </c>
      <c r="I191" s="1">
        <v>4068975</v>
      </c>
      <c r="J191" s="1">
        <v>-7396703</v>
      </c>
      <c r="K191" t="s">
        <v>40</v>
      </c>
      <c r="L191" s="20">
        <v>438</v>
      </c>
      <c r="M191" s="4">
        <v>1</v>
      </c>
      <c r="N191" s="4">
        <v>43</v>
      </c>
      <c r="O191" s="2">
        <v>43569</v>
      </c>
      <c r="P191" s="3">
        <v>0.46</v>
      </c>
      <c r="Q191" s="4">
        <v>1</v>
      </c>
      <c r="R191" s="3">
        <v>7</v>
      </c>
      <c r="S1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" t="str">
        <f>IF(AIRBNB[[#This Row],[RUIDO(dB)]]&lt;=4,"Silencioso",IF(AIRBNB[[#This Row],[RUIDO(dB)]]&lt;=5.5,"Poco Ruidoso","Ruidoso"))</f>
        <v>Ruidoso</v>
      </c>
      <c r="U191" t="str">
        <f>IF(AND(AIRBNB[[#This Row],[PRECIO]]&lt;50,AIRBNB[[#This Row],[MIN_NOCHES]]&gt;3),"Dentro del presupuesto","No considerar")</f>
        <v>No considerar</v>
      </c>
      <c r="V191" t="str">
        <f>VLOOKUP(AIRBNB[[#This Row],[HOST_ID]],Super_host[],5,FALSE)</f>
        <v>Host</v>
      </c>
    </row>
    <row r="192" spans="1:22">
      <c r="A192" s="4">
        <v>644833</v>
      </c>
      <c r="B192" t="s">
        <v>7600</v>
      </c>
      <c r="C192" s="4">
        <v>195137</v>
      </c>
      <c r="D192" t="s">
        <v>1110</v>
      </c>
      <c r="E192" t="s">
        <v>7601</v>
      </c>
      <c r="F192" s="4">
        <v>10031</v>
      </c>
      <c r="G192" s="13" t="s">
        <v>124</v>
      </c>
      <c r="H192" s="13" t="s">
        <v>148</v>
      </c>
      <c r="I192" s="1">
        <v>4082312</v>
      </c>
      <c r="J192" s="1">
        <v>-7394971</v>
      </c>
      <c r="K192" t="s">
        <v>5</v>
      </c>
      <c r="L192" s="20">
        <v>433</v>
      </c>
      <c r="M192" s="4">
        <v>5</v>
      </c>
      <c r="N192" s="4">
        <v>108</v>
      </c>
      <c r="O192" s="2">
        <v>43619</v>
      </c>
      <c r="P192" s="3">
        <v>1.44</v>
      </c>
      <c r="Q192" s="4">
        <v>1</v>
      </c>
      <c r="R192" s="3">
        <v>5.7</v>
      </c>
      <c r="S1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" t="str">
        <f>IF(AIRBNB[[#This Row],[RUIDO(dB)]]&lt;=4,"Silencioso",IF(AIRBNB[[#This Row],[RUIDO(dB)]]&lt;=5.5,"Poco Ruidoso","Ruidoso"))</f>
        <v>Ruidoso</v>
      </c>
      <c r="U192" t="str">
        <f>IF(AND(AIRBNB[[#This Row],[PRECIO]]&lt;50,AIRBNB[[#This Row],[MIN_NOCHES]]&gt;3),"Dentro del presupuesto","No considerar")</f>
        <v>No considerar</v>
      </c>
      <c r="V192" t="str">
        <f>VLOOKUP(AIRBNB[[#This Row],[HOST_ID]],Super_host[],5,FALSE)</f>
        <v>Host</v>
      </c>
    </row>
    <row r="193" spans="1:22">
      <c r="A193" s="4">
        <v>2791688</v>
      </c>
      <c r="B193" t="s">
        <v>7500</v>
      </c>
      <c r="C193" s="4">
        <v>4731948</v>
      </c>
      <c r="D193" t="s">
        <v>5340</v>
      </c>
      <c r="E193" t="s">
        <v>7501</v>
      </c>
      <c r="F193" s="4">
        <v>10012</v>
      </c>
      <c r="G193" s="13" t="s">
        <v>124</v>
      </c>
      <c r="H193" s="13" t="s">
        <v>642</v>
      </c>
      <c r="I193" s="1">
        <v>4072106</v>
      </c>
      <c r="J193" s="1">
        <v>-7399417</v>
      </c>
      <c r="K193" t="s">
        <v>5</v>
      </c>
      <c r="L193" s="20">
        <v>430</v>
      </c>
      <c r="M193" s="4">
        <v>1</v>
      </c>
      <c r="N193" s="4">
        <v>24</v>
      </c>
      <c r="O193" s="2">
        <v>43607</v>
      </c>
      <c r="P193" s="3">
        <v>0.38</v>
      </c>
      <c r="Q193" s="4">
        <v>1</v>
      </c>
      <c r="R193" s="3">
        <v>5.7</v>
      </c>
      <c r="S1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" t="str">
        <f>IF(AIRBNB[[#This Row],[RUIDO(dB)]]&lt;=4,"Silencioso",IF(AIRBNB[[#This Row],[RUIDO(dB)]]&lt;=5.5,"Poco Ruidoso","Ruidoso"))</f>
        <v>Ruidoso</v>
      </c>
      <c r="U193" t="str">
        <f>IF(AND(AIRBNB[[#This Row],[PRECIO]]&lt;50,AIRBNB[[#This Row],[MIN_NOCHES]]&gt;3),"Dentro del presupuesto","No considerar")</f>
        <v>No considerar</v>
      </c>
      <c r="V193" t="str">
        <f>VLOOKUP(AIRBNB[[#This Row],[HOST_ID]],Super_host[],5,FALSE)</f>
        <v>Host</v>
      </c>
    </row>
    <row r="194" spans="1:22">
      <c r="A194" s="4">
        <v>3176553</v>
      </c>
      <c r="B194" t="s">
        <v>7665</v>
      </c>
      <c r="C194" s="4">
        <v>16107699</v>
      </c>
      <c r="D194" t="s">
        <v>10</v>
      </c>
      <c r="E194" t="s">
        <v>7019</v>
      </c>
      <c r="F194" s="4">
        <v>10019</v>
      </c>
      <c r="G194" s="13" t="s">
        <v>124</v>
      </c>
      <c r="H194" s="13" t="s">
        <v>373</v>
      </c>
      <c r="I194" s="1">
        <v>4076552</v>
      </c>
      <c r="J194" s="1">
        <v>-7397738</v>
      </c>
      <c r="K194" t="s">
        <v>5</v>
      </c>
      <c r="L194" s="20">
        <v>429</v>
      </c>
      <c r="M194" s="4">
        <v>2</v>
      </c>
      <c r="N194" s="4">
        <v>0</v>
      </c>
      <c r="O194" s="2">
        <v>42235</v>
      </c>
      <c r="P194" s="3">
        <v>3.29</v>
      </c>
      <c r="Q194" s="4">
        <v>1</v>
      </c>
      <c r="R194" s="3">
        <v>5.7</v>
      </c>
      <c r="S1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" t="str">
        <f>IF(AIRBNB[[#This Row],[RUIDO(dB)]]&lt;=4,"Silencioso",IF(AIRBNB[[#This Row],[RUIDO(dB)]]&lt;=5.5,"Poco Ruidoso","Ruidoso"))</f>
        <v>Ruidoso</v>
      </c>
      <c r="U194" t="str">
        <f>IF(AND(AIRBNB[[#This Row],[PRECIO]]&lt;50,AIRBNB[[#This Row],[MIN_NOCHES]]&gt;3),"Dentro del presupuesto","No considerar")</f>
        <v>No considerar</v>
      </c>
      <c r="V194" t="str">
        <f>VLOOKUP(AIRBNB[[#This Row],[HOST_ID]],Super_host[],5,FALSE)</f>
        <v>Host</v>
      </c>
    </row>
    <row r="195" spans="1:22">
      <c r="A195" s="4">
        <v>4417147</v>
      </c>
      <c r="B195" t="s">
        <v>7331</v>
      </c>
      <c r="C195" s="4">
        <v>22927481</v>
      </c>
      <c r="D195" t="s">
        <v>7332</v>
      </c>
      <c r="E195" t="s">
        <v>2122</v>
      </c>
      <c r="F195" s="4">
        <v>10019</v>
      </c>
      <c r="G195" s="13" t="s">
        <v>124</v>
      </c>
      <c r="H195" s="13" t="s">
        <v>373</v>
      </c>
      <c r="I195" s="1">
        <v>4076564</v>
      </c>
      <c r="J195" s="1">
        <v>-7398013</v>
      </c>
      <c r="K195" t="s">
        <v>40</v>
      </c>
      <c r="L195" s="20">
        <v>425</v>
      </c>
      <c r="M195" s="4">
        <v>7</v>
      </c>
      <c r="N195" s="4">
        <v>1</v>
      </c>
      <c r="O195" s="2">
        <v>42006</v>
      </c>
      <c r="P195" s="3">
        <v>0.02</v>
      </c>
      <c r="Q195" s="4">
        <v>1</v>
      </c>
      <c r="R195" s="3">
        <v>5.7</v>
      </c>
      <c r="S1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" t="str">
        <f>IF(AIRBNB[[#This Row],[RUIDO(dB)]]&lt;=4,"Silencioso",IF(AIRBNB[[#This Row],[RUIDO(dB)]]&lt;=5.5,"Poco Ruidoso","Ruidoso"))</f>
        <v>Ruidoso</v>
      </c>
      <c r="U195" t="str">
        <f>IF(AND(AIRBNB[[#This Row],[PRECIO]]&lt;50,AIRBNB[[#This Row],[MIN_NOCHES]]&gt;3),"Dentro del presupuesto","No considerar")</f>
        <v>No considerar</v>
      </c>
      <c r="V195" t="str">
        <f>VLOOKUP(AIRBNB[[#This Row],[HOST_ID]],Super_host[],5,FALSE)</f>
        <v>Host</v>
      </c>
    </row>
    <row r="196" spans="1:22">
      <c r="A196" s="4">
        <v>3343299</v>
      </c>
      <c r="B196" t="s">
        <v>7365</v>
      </c>
      <c r="C196" s="4">
        <v>16874459</v>
      </c>
      <c r="D196" t="s">
        <v>933</v>
      </c>
      <c r="E196" t="s">
        <v>7366</v>
      </c>
      <c r="F196" s="4">
        <v>10016</v>
      </c>
      <c r="G196" s="13" t="s">
        <v>124</v>
      </c>
      <c r="H196" s="13" t="s">
        <v>175</v>
      </c>
      <c r="I196" s="1">
        <v>4074369</v>
      </c>
      <c r="J196" s="1">
        <v>-7398153</v>
      </c>
      <c r="K196" t="s">
        <v>5</v>
      </c>
      <c r="L196" s="20">
        <v>425</v>
      </c>
      <c r="M196" s="4">
        <v>2</v>
      </c>
      <c r="N196" s="4">
        <v>4</v>
      </c>
      <c r="O196" s="2">
        <v>42261</v>
      </c>
      <c r="P196" s="3">
        <v>7.0000000000000007E-2</v>
      </c>
      <c r="Q196" s="4">
        <v>1</v>
      </c>
      <c r="R196" s="3">
        <v>5.7</v>
      </c>
      <c r="S1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" t="str">
        <f>IF(AIRBNB[[#This Row],[RUIDO(dB)]]&lt;=4,"Silencioso",IF(AIRBNB[[#This Row],[RUIDO(dB)]]&lt;=5.5,"Poco Ruidoso","Ruidoso"))</f>
        <v>Ruidoso</v>
      </c>
      <c r="U196" t="str">
        <f>IF(AND(AIRBNB[[#This Row],[PRECIO]]&lt;50,AIRBNB[[#This Row],[MIN_NOCHES]]&gt;3),"Dentro del presupuesto","No considerar")</f>
        <v>No considerar</v>
      </c>
      <c r="V196" t="str">
        <f>VLOOKUP(AIRBNB[[#This Row],[HOST_ID]],Super_host[],5,FALSE)</f>
        <v>Host</v>
      </c>
    </row>
    <row r="197" spans="1:22">
      <c r="A197" s="4">
        <v>2259331</v>
      </c>
      <c r="B197" t="s">
        <v>7673</v>
      </c>
      <c r="C197" s="4">
        <v>11538076</v>
      </c>
      <c r="D197" t="s">
        <v>454</v>
      </c>
      <c r="E197" t="s">
        <v>7674</v>
      </c>
      <c r="F197" s="4">
        <v>10280</v>
      </c>
      <c r="G197" s="13" t="s">
        <v>124</v>
      </c>
      <c r="H197" s="13" t="s">
        <v>698</v>
      </c>
      <c r="I197" s="1">
        <v>4070517</v>
      </c>
      <c r="J197" s="1">
        <v>-7401753</v>
      </c>
      <c r="K197" t="s">
        <v>5</v>
      </c>
      <c r="L197" s="20">
        <v>425</v>
      </c>
      <c r="M197" s="4">
        <v>2</v>
      </c>
      <c r="N197" s="4">
        <v>0</v>
      </c>
      <c r="O197" s="2">
        <v>42205</v>
      </c>
      <c r="P197" s="3">
        <v>0.02</v>
      </c>
      <c r="Q197" s="4">
        <v>1</v>
      </c>
      <c r="R197" s="3">
        <v>5.7</v>
      </c>
      <c r="S1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" t="str">
        <f>IF(AIRBNB[[#This Row],[RUIDO(dB)]]&lt;=4,"Silencioso",IF(AIRBNB[[#This Row],[RUIDO(dB)]]&lt;=5.5,"Poco Ruidoso","Ruidoso"))</f>
        <v>Ruidoso</v>
      </c>
      <c r="U197" t="str">
        <f>IF(AND(AIRBNB[[#This Row],[PRECIO]]&lt;50,AIRBNB[[#This Row],[MIN_NOCHES]]&gt;3),"Dentro del presupuesto","No considerar")</f>
        <v>No considerar</v>
      </c>
      <c r="V197" t="str">
        <f>VLOOKUP(AIRBNB[[#This Row],[HOST_ID]],Super_host[],5,FALSE)</f>
        <v>Host</v>
      </c>
    </row>
    <row r="198" spans="1:22">
      <c r="A198" s="4">
        <v>710284</v>
      </c>
      <c r="B198" t="s">
        <v>7383</v>
      </c>
      <c r="C198" s="4">
        <v>3642625</v>
      </c>
      <c r="D198" t="s">
        <v>854</v>
      </c>
      <c r="E198" t="s">
        <v>7384</v>
      </c>
      <c r="F198" s="4">
        <v>10011</v>
      </c>
      <c r="G198" s="13" t="s">
        <v>124</v>
      </c>
      <c r="H198" s="13" t="s">
        <v>186</v>
      </c>
      <c r="I198" s="1">
        <v>4074225</v>
      </c>
      <c r="J198" s="1">
        <v>-7399492</v>
      </c>
      <c r="K198" t="s">
        <v>5</v>
      </c>
      <c r="L198" s="20">
        <v>425</v>
      </c>
      <c r="M198" s="4">
        <v>5</v>
      </c>
      <c r="N198" s="4">
        <v>7</v>
      </c>
      <c r="O198" s="2">
        <v>42105</v>
      </c>
      <c r="P198" s="3">
        <v>0.09</v>
      </c>
      <c r="Q198" s="4">
        <v>1</v>
      </c>
      <c r="R198" s="3">
        <v>5.7</v>
      </c>
      <c r="S1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" t="str">
        <f>IF(AIRBNB[[#This Row],[RUIDO(dB)]]&lt;=4,"Silencioso",IF(AIRBNB[[#This Row],[RUIDO(dB)]]&lt;=5.5,"Poco Ruidoso","Ruidoso"))</f>
        <v>Ruidoso</v>
      </c>
      <c r="U198" t="str">
        <f>IF(AND(AIRBNB[[#This Row],[PRECIO]]&lt;50,AIRBNB[[#This Row],[MIN_NOCHES]]&gt;3),"Dentro del presupuesto","No considerar")</f>
        <v>No considerar</v>
      </c>
      <c r="V198" t="str">
        <f>VLOOKUP(AIRBNB[[#This Row],[HOST_ID]],Super_host[],5,FALSE)</f>
        <v>Host</v>
      </c>
    </row>
    <row r="199" spans="1:22">
      <c r="A199" s="4">
        <v>3171234</v>
      </c>
      <c r="B199" t="s">
        <v>16298</v>
      </c>
      <c r="C199" s="4">
        <v>2416036</v>
      </c>
      <c r="D199" t="s">
        <v>16299</v>
      </c>
      <c r="E199" t="s">
        <v>16300</v>
      </c>
      <c r="F199" s="4">
        <v>11249</v>
      </c>
      <c r="G199" s="13" t="s">
        <v>4662</v>
      </c>
      <c r="H199" s="13" t="s">
        <v>9218</v>
      </c>
      <c r="I199" s="1">
        <v>4071765</v>
      </c>
      <c r="J199" s="1">
        <v>-739624</v>
      </c>
      <c r="K199" t="s">
        <v>5</v>
      </c>
      <c r="L199" s="20">
        <v>425</v>
      </c>
      <c r="M199" s="4">
        <v>5</v>
      </c>
      <c r="N199" s="4">
        <v>0</v>
      </c>
      <c r="O199" s="2">
        <v>42995</v>
      </c>
      <c r="P199" s="3">
        <v>0.17</v>
      </c>
      <c r="Q199" s="4">
        <v>1</v>
      </c>
      <c r="R199" s="3">
        <v>7</v>
      </c>
      <c r="S1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" t="str">
        <f>IF(AIRBNB[[#This Row],[RUIDO(dB)]]&lt;=4,"Silencioso",IF(AIRBNB[[#This Row],[RUIDO(dB)]]&lt;=5.5,"Poco Ruidoso","Ruidoso"))</f>
        <v>Ruidoso</v>
      </c>
      <c r="U199" t="str">
        <f>IF(AND(AIRBNB[[#This Row],[PRECIO]]&lt;50,AIRBNB[[#This Row],[MIN_NOCHES]]&gt;3),"Dentro del presupuesto","No considerar")</f>
        <v>No considerar</v>
      </c>
      <c r="V199" t="str">
        <f>VLOOKUP(AIRBNB[[#This Row],[HOST_ID]],Super_host[],5,FALSE)</f>
        <v>Host</v>
      </c>
    </row>
    <row r="200" spans="1:22">
      <c r="A200" s="4">
        <v>2237851</v>
      </c>
      <c r="B200" t="s">
        <v>7352</v>
      </c>
      <c r="C200" s="4">
        <v>5078978</v>
      </c>
      <c r="D200" t="s">
        <v>1201</v>
      </c>
      <c r="E200" t="s">
        <v>7353</v>
      </c>
      <c r="F200" s="4">
        <v>10016</v>
      </c>
      <c r="G200" s="13" t="s">
        <v>124</v>
      </c>
      <c r="H200" s="13" t="s">
        <v>175</v>
      </c>
      <c r="I200" s="1">
        <v>4074383</v>
      </c>
      <c r="J200" s="1">
        <v>-7397909</v>
      </c>
      <c r="K200" t="s">
        <v>5</v>
      </c>
      <c r="L200" s="20">
        <v>420</v>
      </c>
      <c r="M200" s="4">
        <v>2</v>
      </c>
      <c r="N200" s="4">
        <v>2</v>
      </c>
      <c r="O200" s="2">
        <v>42274</v>
      </c>
      <c r="P200" s="3">
        <v>0.04</v>
      </c>
      <c r="Q200" s="4">
        <v>1</v>
      </c>
      <c r="R200" s="3">
        <v>5.7</v>
      </c>
      <c r="S2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" t="str">
        <f>IF(AIRBNB[[#This Row],[RUIDO(dB)]]&lt;=4,"Silencioso",IF(AIRBNB[[#This Row],[RUIDO(dB)]]&lt;=5.5,"Poco Ruidoso","Ruidoso"))</f>
        <v>Ruidoso</v>
      </c>
      <c r="U200" t="str">
        <f>IF(AND(AIRBNB[[#This Row],[PRECIO]]&lt;50,AIRBNB[[#This Row],[MIN_NOCHES]]&gt;3),"Dentro del presupuesto","No considerar")</f>
        <v>No considerar</v>
      </c>
      <c r="V200" t="str">
        <f>VLOOKUP(AIRBNB[[#This Row],[HOST_ID]],Super_host[],5,FALSE)</f>
        <v>Host</v>
      </c>
    </row>
    <row r="201" spans="1:22">
      <c r="A201" s="4">
        <v>992598</v>
      </c>
      <c r="B201" t="s">
        <v>7626</v>
      </c>
      <c r="C201" s="4">
        <v>2203885</v>
      </c>
      <c r="D201" t="s">
        <v>7627</v>
      </c>
      <c r="E201" t="s">
        <v>3396</v>
      </c>
      <c r="F201" s="4">
        <v>10009</v>
      </c>
      <c r="G201" s="13" t="s">
        <v>124</v>
      </c>
      <c r="H201" s="13" t="s">
        <v>133</v>
      </c>
      <c r="I201" s="1">
        <v>4072399</v>
      </c>
      <c r="J201" s="1">
        <v>-7398134</v>
      </c>
      <c r="K201" t="s">
        <v>40</v>
      </c>
      <c r="L201" s="20">
        <v>420</v>
      </c>
      <c r="M201" s="4">
        <v>3</v>
      </c>
      <c r="N201" s="4">
        <v>182</v>
      </c>
      <c r="O201" s="2">
        <v>43614</v>
      </c>
      <c r="P201" s="3">
        <v>2.39</v>
      </c>
      <c r="Q201" s="4">
        <v>1</v>
      </c>
      <c r="R201" s="3">
        <v>5.7</v>
      </c>
      <c r="S2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" t="str">
        <f>IF(AIRBNB[[#This Row],[RUIDO(dB)]]&lt;=4,"Silencioso",IF(AIRBNB[[#This Row],[RUIDO(dB)]]&lt;=5.5,"Poco Ruidoso","Ruidoso"))</f>
        <v>Ruidoso</v>
      </c>
      <c r="U201" t="str">
        <f>IF(AND(AIRBNB[[#This Row],[PRECIO]]&lt;50,AIRBNB[[#This Row],[MIN_NOCHES]]&gt;3),"Dentro del presupuesto","No considerar")</f>
        <v>No considerar</v>
      </c>
      <c r="V201" t="str">
        <f>VLOOKUP(AIRBNB[[#This Row],[HOST_ID]],Super_host[],5,FALSE)</f>
        <v>Host</v>
      </c>
    </row>
    <row r="202" spans="1:22">
      <c r="A202" s="4">
        <v>4137680</v>
      </c>
      <c r="B202" t="s">
        <v>7514</v>
      </c>
      <c r="C202" s="4">
        <v>3507684</v>
      </c>
      <c r="D202" t="s">
        <v>839</v>
      </c>
      <c r="E202" t="s">
        <v>7515</v>
      </c>
      <c r="F202" s="4">
        <v>10023</v>
      </c>
      <c r="G202" s="13" t="s">
        <v>124</v>
      </c>
      <c r="H202" s="13" t="s">
        <v>168</v>
      </c>
      <c r="I202" s="1">
        <v>4077607</v>
      </c>
      <c r="J202" s="1">
        <v>-7398035</v>
      </c>
      <c r="K202" t="s">
        <v>5</v>
      </c>
      <c r="L202" s="20">
        <v>419</v>
      </c>
      <c r="M202" s="4">
        <v>2</v>
      </c>
      <c r="N202" s="4">
        <v>10</v>
      </c>
      <c r="O202" s="2">
        <v>43576</v>
      </c>
      <c r="P202" s="3">
        <v>0.47</v>
      </c>
      <c r="Q202" s="4">
        <v>1</v>
      </c>
      <c r="R202" s="3">
        <v>5.7</v>
      </c>
      <c r="S2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" t="str">
        <f>IF(AIRBNB[[#This Row],[RUIDO(dB)]]&lt;=4,"Silencioso",IF(AIRBNB[[#This Row],[RUIDO(dB)]]&lt;=5.5,"Poco Ruidoso","Ruidoso"))</f>
        <v>Ruidoso</v>
      </c>
      <c r="U202" t="str">
        <f>IF(AND(AIRBNB[[#This Row],[PRECIO]]&lt;50,AIRBNB[[#This Row],[MIN_NOCHES]]&gt;3),"Dentro del presupuesto","No considerar")</f>
        <v>No considerar</v>
      </c>
      <c r="V202" t="str">
        <f>VLOOKUP(AIRBNB[[#This Row],[HOST_ID]],Super_host[],5,FALSE)</f>
        <v>Host</v>
      </c>
    </row>
    <row r="203" spans="1:22">
      <c r="A203" s="4">
        <v>3019237</v>
      </c>
      <c r="B203" t="s">
        <v>16106</v>
      </c>
      <c r="C203" s="4">
        <v>7249524</v>
      </c>
      <c r="D203" t="s">
        <v>16107</v>
      </c>
      <c r="E203" t="s">
        <v>16108</v>
      </c>
      <c r="F203" s="4">
        <v>11231</v>
      </c>
      <c r="G203" s="13" t="s">
        <v>4662</v>
      </c>
      <c r="H203" s="13" t="s">
        <v>9363</v>
      </c>
      <c r="I203" s="1">
        <v>4067729</v>
      </c>
      <c r="J203" s="1">
        <v>-7399164</v>
      </c>
      <c r="K203" t="s">
        <v>5</v>
      </c>
      <c r="L203" s="20">
        <v>414</v>
      </c>
      <c r="M203" s="4">
        <v>3</v>
      </c>
      <c r="N203" s="4">
        <v>2</v>
      </c>
      <c r="O203" s="2">
        <v>42604</v>
      </c>
      <c r="P203" s="3">
        <v>0.06</v>
      </c>
      <c r="Q203" s="4">
        <v>1</v>
      </c>
      <c r="R203" s="3">
        <v>7</v>
      </c>
      <c r="S2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" t="str">
        <f>IF(AIRBNB[[#This Row],[RUIDO(dB)]]&lt;=4,"Silencioso",IF(AIRBNB[[#This Row],[RUIDO(dB)]]&lt;=5.5,"Poco Ruidoso","Ruidoso"))</f>
        <v>Ruidoso</v>
      </c>
      <c r="U203" t="str">
        <f>IF(AND(AIRBNB[[#This Row],[PRECIO]]&lt;50,AIRBNB[[#This Row],[MIN_NOCHES]]&gt;3),"Dentro del presupuesto","No considerar")</f>
        <v>No considerar</v>
      </c>
      <c r="V203" t="str">
        <f>VLOOKUP(AIRBNB[[#This Row],[HOST_ID]],Super_host[],5,FALSE)</f>
        <v>Host</v>
      </c>
    </row>
    <row r="204" spans="1:22">
      <c r="A204" s="4">
        <v>6662241</v>
      </c>
      <c r="B204" t="s">
        <v>7372</v>
      </c>
      <c r="C204" s="4">
        <v>30208406</v>
      </c>
      <c r="D204" t="s">
        <v>7373</v>
      </c>
      <c r="E204" t="s">
        <v>7374</v>
      </c>
      <c r="F204" s="4">
        <v>10011</v>
      </c>
      <c r="G204" s="13" t="s">
        <v>124</v>
      </c>
      <c r="H204" s="13" t="s">
        <v>186</v>
      </c>
      <c r="I204" s="1">
        <v>4073857</v>
      </c>
      <c r="J204" s="1">
        <v>-7399787</v>
      </c>
      <c r="K204" t="s">
        <v>5</v>
      </c>
      <c r="L204" s="20">
        <v>400</v>
      </c>
      <c r="M204" s="4">
        <v>1</v>
      </c>
      <c r="N204" s="4">
        <v>4</v>
      </c>
      <c r="O204" s="2">
        <v>43100</v>
      </c>
      <c r="P204" s="3">
        <v>0.08</v>
      </c>
      <c r="Q204" s="4">
        <v>1</v>
      </c>
      <c r="R204" s="3">
        <v>5.7</v>
      </c>
      <c r="S2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" t="str">
        <f>IF(AIRBNB[[#This Row],[RUIDO(dB)]]&lt;=4,"Silencioso",IF(AIRBNB[[#This Row],[RUIDO(dB)]]&lt;=5.5,"Poco Ruidoso","Ruidoso"))</f>
        <v>Ruidoso</v>
      </c>
      <c r="U204" t="str">
        <f>IF(AND(AIRBNB[[#This Row],[PRECIO]]&lt;50,AIRBNB[[#This Row],[MIN_NOCHES]]&gt;3),"Dentro del presupuesto","No considerar")</f>
        <v>No considerar</v>
      </c>
      <c r="V204" t="str">
        <f>VLOOKUP(AIRBNB[[#This Row],[HOST_ID]],Super_host[],5,FALSE)</f>
        <v>Host</v>
      </c>
    </row>
    <row r="205" spans="1:22">
      <c r="A205" s="4">
        <v>4776107</v>
      </c>
      <c r="B205" t="s">
        <v>7560</v>
      </c>
      <c r="C205" s="4">
        <v>24631934</v>
      </c>
      <c r="D205" t="s">
        <v>7561</v>
      </c>
      <c r="E205" t="s">
        <v>7562</v>
      </c>
      <c r="F205" s="4">
        <v>10009</v>
      </c>
      <c r="G205" s="13" t="s">
        <v>124</v>
      </c>
      <c r="H205" s="13" t="s">
        <v>133</v>
      </c>
      <c r="I205" s="1">
        <v>4072781</v>
      </c>
      <c r="J205" s="1">
        <v>-7397646</v>
      </c>
      <c r="K205" t="s">
        <v>5</v>
      </c>
      <c r="L205" s="20">
        <v>400</v>
      </c>
      <c r="M205" s="4">
        <v>3</v>
      </c>
      <c r="N205" s="4">
        <v>42</v>
      </c>
      <c r="O205" s="2">
        <v>42634</v>
      </c>
      <c r="P205" s="3">
        <v>0.77</v>
      </c>
      <c r="Q205" s="4">
        <v>1</v>
      </c>
      <c r="R205" s="3">
        <v>5.7</v>
      </c>
      <c r="S2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" t="str">
        <f>IF(AIRBNB[[#This Row],[RUIDO(dB)]]&lt;=4,"Silencioso",IF(AIRBNB[[#This Row],[RUIDO(dB)]]&lt;=5.5,"Poco Ruidoso","Ruidoso"))</f>
        <v>Ruidoso</v>
      </c>
      <c r="U205" t="str">
        <f>IF(AND(AIRBNB[[#This Row],[PRECIO]]&lt;50,AIRBNB[[#This Row],[MIN_NOCHES]]&gt;3),"Dentro del presupuesto","No considerar")</f>
        <v>No considerar</v>
      </c>
      <c r="V205" t="str">
        <f>VLOOKUP(AIRBNB[[#This Row],[HOST_ID]],Super_host[],5,FALSE)</f>
        <v>Host</v>
      </c>
    </row>
    <row r="206" spans="1:22">
      <c r="A206" s="4">
        <v>4587321</v>
      </c>
      <c r="B206" t="s">
        <v>7329</v>
      </c>
      <c r="C206" s="4">
        <v>23778946</v>
      </c>
      <c r="D206" t="s">
        <v>577</v>
      </c>
      <c r="E206" t="s">
        <v>7330</v>
      </c>
      <c r="F206" s="4">
        <v>10009</v>
      </c>
      <c r="G206" s="13" t="s">
        <v>124</v>
      </c>
      <c r="H206" s="13" t="s">
        <v>133</v>
      </c>
      <c r="I206" s="1">
        <v>4072523</v>
      </c>
      <c r="J206" s="1">
        <v>-7397999</v>
      </c>
      <c r="K206" t="s">
        <v>5</v>
      </c>
      <c r="L206" s="20">
        <v>400</v>
      </c>
      <c r="M206" s="4">
        <v>3</v>
      </c>
      <c r="N206" s="4">
        <v>1</v>
      </c>
      <c r="O206" s="2">
        <v>42006</v>
      </c>
      <c r="P206" s="3">
        <v>0.02</v>
      </c>
      <c r="Q206" s="4">
        <v>1</v>
      </c>
      <c r="R206" s="3">
        <v>5.7</v>
      </c>
      <c r="S2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" t="str">
        <f>IF(AIRBNB[[#This Row],[RUIDO(dB)]]&lt;=4,"Silencioso",IF(AIRBNB[[#This Row],[RUIDO(dB)]]&lt;=5.5,"Poco Ruidoso","Ruidoso"))</f>
        <v>Ruidoso</v>
      </c>
      <c r="U206" t="str">
        <f>IF(AND(AIRBNB[[#This Row],[PRECIO]]&lt;50,AIRBNB[[#This Row],[MIN_NOCHES]]&gt;3),"Dentro del presupuesto","No considerar")</f>
        <v>No considerar</v>
      </c>
      <c r="V206" t="str">
        <f>VLOOKUP(AIRBNB[[#This Row],[HOST_ID]],Super_host[],5,FALSE)</f>
        <v>Host</v>
      </c>
    </row>
    <row r="207" spans="1:22">
      <c r="A207" s="4">
        <v>4537389</v>
      </c>
      <c r="B207" t="s">
        <v>7657</v>
      </c>
      <c r="C207" s="4">
        <v>22927481</v>
      </c>
      <c r="D207" t="s">
        <v>7332</v>
      </c>
      <c r="E207" t="s">
        <v>7658</v>
      </c>
      <c r="F207" s="4">
        <v>10019</v>
      </c>
      <c r="G207" s="13" t="s">
        <v>124</v>
      </c>
      <c r="H207" s="13" t="s">
        <v>373</v>
      </c>
      <c r="I207" s="1">
        <v>4076377</v>
      </c>
      <c r="J207" s="1">
        <v>-7398103</v>
      </c>
      <c r="K207" t="s">
        <v>40</v>
      </c>
      <c r="L207" s="20">
        <v>400</v>
      </c>
      <c r="M207" s="4">
        <v>3</v>
      </c>
      <c r="N207" s="4">
        <v>0</v>
      </c>
      <c r="O207" s="2">
        <v>43325</v>
      </c>
      <c r="P207" s="3">
        <v>0.02</v>
      </c>
      <c r="Q207" s="4">
        <v>1</v>
      </c>
      <c r="R207" s="3">
        <v>5.7</v>
      </c>
      <c r="S2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" t="str">
        <f>IF(AIRBNB[[#This Row],[RUIDO(dB)]]&lt;=4,"Silencioso",IF(AIRBNB[[#This Row],[RUIDO(dB)]]&lt;=5.5,"Poco Ruidoso","Ruidoso"))</f>
        <v>Ruidoso</v>
      </c>
      <c r="U207" t="str">
        <f>IF(AND(AIRBNB[[#This Row],[PRECIO]]&lt;50,AIRBNB[[#This Row],[MIN_NOCHES]]&gt;3),"Dentro del presupuesto","No considerar")</f>
        <v>No considerar</v>
      </c>
      <c r="V207" t="str">
        <f>VLOOKUP(AIRBNB[[#This Row],[HOST_ID]],Super_host[],5,FALSE)</f>
        <v>Host</v>
      </c>
    </row>
    <row r="208" spans="1:22">
      <c r="A208" s="4">
        <v>3426233</v>
      </c>
      <c r="B208" t="s">
        <v>7485</v>
      </c>
      <c r="C208" s="4">
        <v>17272284</v>
      </c>
      <c r="D208" t="s">
        <v>7486</v>
      </c>
      <c r="E208" t="s">
        <v>7487</v>
      </c>
      <c r="F208" s="4">
        <v>10065</v>
      </c>
      <c r="G208" s="13" t="s">
        <v>124</v>
      </c>
      <c r="H208" s="13" t="s">
        <v>129</v>
      </c>
      <c r="I208" s="1">
        <v>4076349</v>
      </c>
      <c r="J208" s="1">
        <v>-7395969</v>
      </c>
      <c r="K208" t="s">
        <v>5</v>
      </c>
      <c r="L208" s="20">
        <v>400</v>
      </c>
      <c r="M208" s="4">
        <v>3</v>
      </c>
      <c r="N208" s="4">
        <v>9</v>
      </c>
      <c r="O208" s="2">
        <v>43583</v>
      </c>
      <c r="P208" s="3">
        <v>0.36</v>
      </c>
      <c r="Q208" s="4">
        <v>1</v>
      </c>
      <c r="R208" s="3">
        <v>5.7</v>
      </c>
      <c r="S2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" t="str">
        <f>IF(AIRBNB[[#This Row],[RUIDO(dB)]]&lt;=4,"Silencioso",IF(AIRBNB[[#This Row],[RUIDO(dB)]]&lt;=5.5,"Poco Ruidoso","Ruidoso"))</f>
        <v>Ruidoso</v>
      </c>
      <c r="U208" t="str">
        <f>IF(AND(AIRBNB[[#This Row],[PRECIO]]&lt;50,AIRBNB[[#This Row],[MIN_NOCHES]]&gt;3),"Dentro del presupuesto","No considerar")</f>
        <v>No considerar</v>
      </c>
      <c r="V208" t="str">
        <f>VLOOKUP(AIRBNB[[#This Row],[HOST_ID]],Super_host[],5,FALSE)</f>
        <v>Host</v>
      </c>
    </row>
    <row r="209" spans="1:22">
      <c r="A209" s="4">
        <v>3375998</v>
      </c>
      <c r="B209" t="s">
        <v>7378</v>
      </c>
      <c r="C209" s="4">
        <v>17032761</v>
      </c>
      <c r="D209" t="s">
        <v>806</v>
      </c>
      <c r="E209" t="s">
        <v>7379</v>
      </c>
      <c r="F209" s="4">
        <v>10019</v>
      </c>
      <c r="G209" s="13" t="s">
        <v>124</v>
      </c>
      <c r="H209" s="13" t="s">
        <v>373</v>
      </c>
      <c r="I209" s="1">
        <v>4076423</v>
      </c>
      <c r="J209" s="1">
        <v>-7398187</v>
      </c>
      <c r="K209" t="s">
        <v>40</v>
      </c>
      <c r="L209" s="20">
        <v>400</v>
      </c>
      <c r="M209" s="4">
        <v>7</v>
      </c>
      <c r="N209" s="4">
        <v>5</v>
      </c>
      <c r="O209" s="2">
        <v>43099</v>
      </c>
      <c r="P209" s="3">
        <v>0.09</v>
      </c>
      <c r="Q209" s="4">
        <v>1</v>
      </c>
      <c r="R209" s="3">
        <v>5.7</v>
      </c>
      <c r="S2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" t="str">
        <f>IF(AIRBNB[[#This Row],[RUIDO(dB)]]&lt;=4,"Silencioso",IF(AIRBNB[[#This Row],[RUIDO(dB)]]&lt;=5.5,"Poco Ruidoso","Ruidoso"))</f>
        <v>Ruidoso</v>
      </c>
      <c r="U209" t="str">
        <f>IF(AND(AIRBNB[[#This Row],[PRECIO]]&lt;50,AIRBNB[[#This Row],[MIN_NOCHES]]&gt;3),"Dentro del presupuesto","No considerar")</f>
        <v>No considerar</v>
      </c>
      <c r="V209" t="str">
        <f>VLOOKUP(AIRBNB[[#This Row],[HOST_ID]],Super_host[],5,FALSE)</f>
        <v>Host</v>
      </c>
    </row>
    <row r="210" spans="1:22">
      <c r="A210" s="4">
        <v>3225975</v>
      </c>
      <c r="B210" t="s">
        <v>16213</v>
      </c>
      <c r="C210" s="4">
        <v>16329859</v>
      </c>
      <c r="D210" t="s">
        <v>5664</v>
      </c>
      <c r="E210" t="s">
        <v>16214</v>
      </c>
      <c r="F210" s="4">
        <v>11217</v>
      </c>
      <c r="G210" s="13" t="s">
        <v>4662</v>
      </c>
      <c r="H210" s="13" t="s">
        <v>9363</v>
      </c>
      <c r="I210" s="1">
        <v>4068338</v>
      </c>
      <c r="J210" s="1">
        <v>-7398927</v>
      </c>
      <c r="K210" t="s">
        <v>5</v>
      </c>
      <c r="L210" s="20">
        <v>400</v>
      </c>
      <c r="M210" s="4">
        <v>6</v>
      </c>
      <c r="N210" s="4">
        <v>34</v>
      </c>
      <c r="O210" s="2">
        <v>43464</v>
      </c>
      <c r="P210" s="3">
        <v>0.56000000000000005</v>
      </c>
      <c r="Q210" s="4">
        <v>1</v>
      </c>
      <c r="R210" s="3">
        <v>7</v>
      </c>
      <c r="S2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" t="str">
        <f>IF(AIRBNB[[#This Row],[RUIDO(dB)]]&lt;=4,"Silencioso",IF(AIRBNB[[#This Row],[RUIDO(dB)]]&lt;=5.5,"Poco Ruidoso","Ruidoso"))</f>
        <v>Ruidoso</v>
      </c>
      <c r="U210" t="str">
        <f>IF(AND(AIRBNB[[#This Row],[PRECIO]]&lt;50,AIRBNB[[#This Row],[MIN_NOCHES]]&gt;3),"Dentro del presupuesto","No considerar")</f>
        <v>No considerar</v>
      </c>
      <c r="V210" t="str">
        <f>VLOOKUP(AIRBNB[[#This Row],[HOST_ID]],Super_host[],5,FALSE)</f>
        <v>Host</v>
      </c>
    </row>
    <row r="211" spans="1:22">
      <c r="A211" s="4">
        <v>5840936</v>
      </c>
      <c r="B211" t="s">
        <v>16099</v>
      </c>
      <c r="C211" s="4">
        <v>16245414</v>
      </c>
      <c r="D211" t="s">
        <v>14287</v>
      </c>
      <c r="E211" t="s">
        <v>16100</v>
      </c>
      <c r="F211" s="4">
        <v>11221</v>
      </c>
      <c r="G211" s="13" t="s">
        <v>4662</v>
      </c>
      <c r="H211" s="13" t="s">
        <v>9274</v>
      </c>
      <c r="I211" s="1">
        <v>4069476</v>
      </c>
      <c r="J211" s="1">
        <v>-7392359</v>
      </c>
      <c r="K211" t="s">
        <v>5</v>
      </c>
      <c r="L211" s="20">
        <v>400</v>
      </c>
      <c r="M211" s="4">
        <v>1</v>
      </c>
      <c r="N211" s="4">
        <v>2</v>
      </c>
      <c r="O211" s="2">
        <v>42931</v>
      </c>
      <c r="P211" s="3">
        <v>0.04</v>
      </c>
      <c r="Q211" s="4">
        <v>1</v>
      </c>
      <c r="R211" s="3">
        <v>7</v>
      </c>
      <c r="S2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" t="str">
        <f>IF(AIRBNB[[#This Row],[RUIDO(dB)]]&lt;=4,"Silencioso",IF(AIRBNB[[#This Row],[RUIDO(dB)]]&lt;=5.5,"Poco Ruidoso","Ruidoso"))</f>
        <v>Ruidoso</v>
      </c>
      <c r="U211" t="str">
        <f>IF(AND(AIRBNB[[#This Row],[PRECIO]]&lt;50,AIRBNB[[#This Row],[MIN_NOCHES]]&gt;3),"Dentro del presupuesto","No considerar")</f>
        <v>No considerar</v>
      </c>
      <c r="V211" t="str">
        <f>VLOOKUP(AIRBNB[[#This Row],[HOST_ID]],Super_host[],5,FALSE)</f>
        <v>Host</v>
      </c>
    </row>
    <row r="212" spans="1:22">
      <c r="A212" s="4">
        <v>3787867</v>
      </c>
      <c r="B212" t="s">
        <v>7666</v>
      </c>
      <c r="C212" s="4">
        <v>15047361</v>
      </c>
      <c r="D212" t="s">
        <v>2203</v>
      </c>
      <c r="E212" t="s">
        <v>7667</v>
      </c>
      <c r="F212" s="4">
        <v>10002</v>
      </c>
      <c r="G212" s="13" t="s">
        <v>124</v>
      </c>
      <c r="H212" s="13" t="s">
        <v>137</v>
      </c>
      <c r="I212" s="1">
        <v>4072046</v>
      </c>
      <c r="J212" s="1">
        <v>-7399237</v>
      </c>
      <c r="K212" t="s">
        <v>5</v>
      </c>
      <c r="L212" s="20">
        <v>400</v>
      </c>
      <c r="M212" s="4">
        <v>3</v>
      </c>
      <c r="N212" s="4">
        <v>0</v>
      </c>
      <c r="O212" s="2">
        <v>42607</v>
      </c>
      <c r="P212" s="3">
        <v>0.49</v>
      </c>
      <c r="Q212" s="4">
        <v>1</v>
      </c>
      <c r="R212" s="3">
        <v>5.7</v>
      </c>
      <c r="S2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" t="str">
        <f>IF(AIRBNB[[#This Row],[RUIDO(dB)]]&lt;=4,"Silencioso",IF(AIRBNB[[#This Row],[RUIDO(dB)]]&lt;=5.5,"Poco Ruidoso","Ruidoso"))</f>
        <v>Ruidoso</v>
      </c>
      <c r="U212" t="str">
        <f>IF(AND(AIRBNB[[#This Row],[PRECIO]]&lt;50,AIRBNB[[#This Row],[MIN_NOCHES]]&gt;3),"Dentro del presupuesto","No considerar")</f>
        <v>No considerar</v>
      </c>
      <c r="V212" t="str">
        <f>VLOOKUP(AIRBNB[[#This Row],[HOST_ID]],Super_host[],5,FALSE)</f>
        <v>Host</v>
      </c>
    </row>
    <row r="213" spans="1:22">
      <c r="A213" s="4">
        <v>2801214</v>
      </c>
      <c r="B213" t="s">
        <v>16185</v>
      </c>
      <c r="C213" s="4">
        <v>14325632</v>
      </c>
      <c r="D213" t="s">
        <v>14504</v>
      </c>
      <c r="E213" t="s">
        <v>16186</v>
      </c>
      <c r="F213" s="4">
        <v>11216</v>
      </c>
      <c r="G213" s="13" t="s">
        <v>4662</v>
      </c>
      <c r="H213" s="13" t="s">
        <v>9252</v>
      </c>
      <c r="I213" s="1">
        <v>4067301</v>
      </c>
      <c r="J213" s="1">
        <v>-7395312</v>
      </c>
      <c r="K213" t="s">
        <v>5</v>
      </c>
      <c r="L213" s="20">
        <v>400</v>
      </c>
      <c r="M213" s="4">
        <v>30</v>
      </c>
      <c r="N213" s="4">
        <v>22</v>
      </c>
      <c r="O213" s="2">
        <v>42057</v>
      </c>
      <c r="P213" s="3">
        <v>0.35</v>
      </c>
      <c r="Q213" s="4">
        <v>1</v>
      </c>
      <c r="R213" s="3">
        <v>7</v>
      </c>
      <c r="S2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" t="str">
        <f>IF(AIRBNB[[#This Row],[RUIDO(dB)]]&lt;=4,"Silencioso",IF(AIRBNB[[#This Row],[RUIDO(dB)]]&lt;=5.5,"Poco Ruidoso","Ruidoso"))</f>
        <v>Ruidoso</v>
      </c>
      <c r="U213" t="str">
        <f>IF(AND(AIRBNB[[#This Row],[PRECIO]]&lt;50,AIRBNB[[#This Row],[MIN_NOCHES]]&gt;3),"Dentro del presupuesto","No considerar")</f>
        <v>No considerar</v>
      </c>
      <c r="V213" t="str">
        <f>VLOOKUP(AIRBNB[[#This Row],[HOST_ID]],Super_host[],5,FALSE)</f>
        <v>Host</v>
      </c>
    </row>
    <row r="214" spans="1:22">
      <c r="A214" s="4">
        <v>2698984</v>
      </c>
      <c r="B214" t="s">
        <v>7899</v>
      </c>
      <c r="C214" s="4">
        <v>13811875</v>
      </c>
      <c r="D214" t="s">
        <v>1081</v>
      </c>
      <c r="E214" t="s">
        <v>7900</v>
      </c>
      <c r="F214" s="4">
        <v>11357</v>
      </c>
      <c r="G214" s="13" t="s">
        <v>7897</v>
      </c>
      <c r="H214" s="13" t="s">
        <v>7901</v>
      </c>
      <c r="I214" s="1">
        <v>4079721</v>
      </c>
      <c r="J214" s="1">
        <v>-73816</v>
      </c>
      <c r="K214" t="s">
        <v>5</v>
      </c>
      <c r="L214" s="20">
        <v>400</v>
      </c>
      <c r="M214" s="4">
        <v>3</v>
      </c>
      <c r="N214" s="4">
        <v>7</v>
      </c>
      <c r="O214" s="2">
        <v>43347</v>
      </c>
      <c r="P214" s="3">
        <v>0.15</v>
      </c>
      <c r="Q214" s="4">
        <v>5</v>
      </c>
      <c r="R214" s="3">
        <v>6.14</v>
      </c>
      <c r="S2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" t="str">
        <f>IF(AIRBNB[[#This Row],[RUIDO(dB)]]&lt;=4,"Silencioso",IF(AIRBNB[[#This Row],[RUIDO(dB)]]&lt;=5.5,"Poco Ruidoso","Ruidoso"))</f>
        <v>Ruidoso</v>
      </c>
      <c r="U214" t="str">
        <f>IF(AND(AIRBNB[[#This Row],[PRECIO]]&lt;50,AIRBNB[[#This Row],[MIN_NOCHES]]&gt;3),"Dentro del presupuesto","No considerar")</f>
        <v>No considerar</v>
      </c>
      <c r="V214" t="str">
        <f>VLOOKUP(AIRBNB[[#This Row],[HOST_ID]],Super_host[],5,FALSE)</f>
        <v>SUPERHOST</v>
      </c>
    </row>
    <row r="215" spans="1:22">
      <c r="A215" s="4">
        <v>6428913</v>
      </c>
      <c r="B215" t="s">
        <v>16127</v>
      </c>
      <c r="C215" s="4">
        <v>13043852</v>
      </c>
      <c r="D215" t="s">
        <v>3016</v>
      </c>
      <c r="E215" t="s">
        <v>16128</v>
      </c>
      <c r="F215" s="4">
        <v>11231</v>
      </c>
      <c r="G215" s="13" t="s">
        <v>4662</v>
      </c>
      <c r="H215" s="13" t="s">
        <v>9608</v>
      </c>
      <c r="I215" s="1">
        <v>4068477</v>
      </c>
      <c r="J215" s="1">
        <v>-7399825</v>
      </c>
      <c r="K215" t="s">
        <v>5</v>
      </c>
      <c r="L215" s="20">
        <v>400</v>
      </c>
      <c r="M215" s="4">
        <v>6</v>
      </c>
      <c r="N215" s="4">
        <v>5</v>
      </c>
      <c r="O215" s="2">
        <v>42932</v>
      </c>
      <c r="P215" s="3">
        <v>0.1</v>
      </c>
      <c r="Q215" s="4">
        <v>1</v>
      </c>
      <c r="R215" s="3">
        <v>7</v>
      </c>
      <c r="S2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" t="str">
        <f>IF(AIRBNB[[#This Row],[RUIDO(dB)]]&lt;=4,"Silencioso",IF(AIRBNB[[#This Row],[RUIDO(dB)]]&lt;=5.5,"Poco Ruidoso","Ruidoso"))</f>
        <v>Ruidoso</v>
      </c>
      <c r="U215" t="str">
        <f>IF(AND(AIRBNB[[#This Row],[PRECIO]]&lt;50,AIRBNB[[#This Row],[MIN_NOCHES]]&gt;3),"Dentro del presupuesto","No considerar")</f>
        <v>No considerar</v>
      </c>
      <c r="V215" t="str">
        <f>VLOOKUP(AIRBNB[[#This Row],[HOST_ID]],Super_host[],5,FALSE)</f>
        <v>Host</v>
      </c>
    </row>
    <row r="216" spans="1:22">
      <c r="A216" s="4">
        <v>2254469</v>
      </c>
      <c r="B216" t="s">
        <v>7675</v>
      </c>
      <c r="C216" s="4">
        <v>11512908</v>
      </c>
      <c r="D216" t="s">
        <v>7676</v>
      </c>
      <c r="E216" t="s">
        <v>7677</v>
      </c>
      <c r="F216" s="4">
        <v>10075</v>
      </c>
      <c r="G216" s="13" t="s">
        <v>124</v>
      </c>
      <c r="H216" s="13" t="s">
        <v>129</v>
      </c>
      <c r="I216" s="1">
        <v>407732</v>
      </c>
      <c r="J216" s="1">
        <v>-7395082</v>
      </c>
      <c r="K216" t="s">
        <v>5</v>
      </c>
      <c r="L216" s="20">
        <v>400</v>
      </c>
      <c r="M216" s="4">
        <v>2</v>
      </c>
      <c r="N216" s="4">
        <v>0</v>
      </c>
      <c r="O216" s="2">
        <v>42982</v>
      </c>
      <c r="P216" s="3">
        <v>0.02</v>
      </c>
      <c r="Q216" s="4">
        <v>1</v>
      </c>
      <c r="R216" s="3">
        <v>5.7</v>
      </c>
      <c r="S2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" t="str">
        <f>IF(AIRBNB[[#This Row],[RUIDO(dB)]]&lt;=4,"Silencioso",IF(AIRBNB[[#This Row],[RUIDO(dB)]]&lt;=5.5,"Poco Ruidoso","Ruidoso"))</f>
        <v>Ruidoso</v>
      </c>
      <c r="U216" t="str">
        <f>IF(AND(AIRBNB[[#This Row],[PRECIO]]&lt;50,AIRBNB[[#This Row],[MIN_NOCHES]]&gt;3),"Dentro del presupuesto","No considerar")</f>
        <v>No considerar</v>
      </c>
      <c r="V216" t="str">
        <f>VLOOKUP(AIRBNB[[#This Row],[HOST_ID]],Super_host[],5,FALSE)</f>
        <v>Host</v>
      </c>
    </row>
    <row r="217" spans="1:22">
      <c r="A217" s="4">
        <v>2003807</v>
      </c>
      <c r="B217" t="s">
        <v>7830</v>
      </c>
      <c r="C217" s="4">
        <v>10317189</v>
      </c>
      <c r="D217" t="s">
        <v>7831</v>
      </c>
      <c r="E217" t="s">
        <v>7832</v>
      </c>
      <c r="F217" s="4">
        <v>10025</v>
      </c>
      <c r="G217" s="13" t="s">
        <v>124</v>
      </c>
      <c r="H217" s="13" t="s">
        <v>168</v>
      </c>
      <c r="I217" s="1">
        <v>4079321</v>
      </c>
      <c r="J217" s="1">
        <v>-739694</v>
      </c>
      <c r="K217" t="s">
        <v>5</v>
      </c>
      <c r="L217" s="20">
        <v>400</v>
      </c>
      <c r="M217" s="4">
        <v>1</v>
      </c>
      <c r="N217" s="4">
        <v>0</v>
      </c>
      <c r="O217" s="2">
        <v>43325</v>
      </c>
      <c r="P217" s="3">
        <v>0.49</v>
      </c>
      <c r="Q217" s="4">
        <v>2</v>
      </c>
      <c r="R217" s="3">
        <v>5.8</v>
      </c>
      <c r="S2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" t="str">
        <f>IF(AIRBNB[[#This Row],[RUIDO(dB)]]&lt;=4,"Silencioso",IF(AIRBNB[[#This Row],[RUIDO(dB)]]&lt;=5.5,"Poco Ruidoso","Ruidoso"))</f>
        <v>Ruidoso</v>
      </c>
      <c r="U217" t="str">
        <f>IF(AND(AIRBNB[[#This Row],[PRECIO]]&lt;50,AIRBNB[[#This Row],[MIN_NOCHES]]&gt;3),"Dentro del presupuesto","No considerar")</f>
        <v>No considerar</v>
      </c>
      <c r="V217" t="str">
        <f>VLOOKUP(AIRBNB[[#This Row],[HOST_ID]],Super_host[],5,FALSE)</f>
        <v>Host</v>
      </c>
    </row>
    <row r="218" spans="1:22">
      <c r="A218" s="4">
        <v>4276532</v>
      </c>
      <c r="B218" t="s">
        <v>7780</v>
      </c>
      <c r="C218" s="4">
        <v>9854191</v>
      </c>
      <c r="D218" t="s">
        <v>5800</v>
      </c>
      <c r="E218" t="s">
        <v>7781</v>
      </c>
      <c r="F218" s="4">
        <v>10027</v>
      </c>
      <c r="G218" s="13" t="s">
        <v>124</v>
      </c>
      <c r="H218" s="13" t="s">
        <v>148</v>
      </c>
      <c r="I218" s="1">
        <v>4080469</v>
      </c>
      <c r="J218" s="1">
        <v>-7394594</v>
      </c>
      <c r="K218" t="s">
        <v>5</v>
      </c>
      <c r="L218" s="20">
        <v>400</v>
      </c>
      <c r="M218" s="4">
        <v>3</v>
      </c>
      <c r="N218" s="4">
        <v>38</v>
      </c>
      <c r="O218" s="2">
        <v>43625</v>
      </c>
      <c r="P218" s="3">
        <v>0.72</v>
      </c>
      <c r="Q218" s="4">
        <v>2</v>
      </c>
      <c r="R218" s="3">
        <v>5.8</v>
      </c>
      <c r="S2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" t="str">
        <f>IF(AIRBNB[[#This Row],[RUIDO(dB)]]&lt;=4,"Silencioso",IF(AIRBNB[[#This Row],[RUIDO(dB)]]&lt;=5.5,"Poco Ruidoso","Ruidoso"))</f>
        <v>Ruidoso</v>
      </c>
      <c r="U218" t="str">
        <f>IF(AND(AIRBNB[[#This Row],[PRECIO]]&lt;50,AIRBNB[[#This Row],[MIN_NOCHES]]&gt;3),"Dentro del presupuesto","No considerar")</f>
        <v>No considerar</v>
      </c>
      <c r="V218" t="str">
        <f>VLOOKUP(AIRBNB[[#This Row],[HOST_ID]],Super_host[],5,FALSE)</f>
        <v>Host</v>
      </c>
    </row>
    <row r="219" spans="1:22">
      <c r="A219" s="4">
        <v>1827723</v>
      </c>
      <c r="B219" t="s">
        <v>7539</v>
      </c>
      <c r="C219" s="4">
        <v>9563216</v>
      </c>
      <c r="D219" t="s">
        <v>7540</v>
      </c>
      <c r="E219" t="s">
        <v>1128</v>
      </c>
      <c r="F219" s="4">
        <v>10003</v>
      </c>
      <c r="G219" s="13" t="s">
        <v>124</v>
      </c>
      <c r="H219" s="13" t="s">
        <v>281</v>
      </c>
      <c r="I219" s="1">
        <v>4073285</v>
      </c>
      <c r="J219" s="1">
        <v>-7398245</v>
      </c>
      <c r="K219" t="s">
        <v>5</v>
      </c>
      <c r="L219" s="20">
        <v>400</v>
      </c>
      <c r="M219" s="4">
        <v>2</v>
      </c>
      <c r="N219" s="4">
        <v>40</v>
      </c>
      <c r="O219" s="2">
        <v>43613</v>
      </c>
      <c r="P219" s="3">
        <v>0.63</v>
      </c>
      <c r="Q219" s="4">
        <v>1</v>
      </c>
      <c r="R219" s="3">
        <v>5.7</v>
      </c>
      <c r="S2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" t="str">
        <f>IF(AIRBNB[[#This Row],[RUIDO(dB)]]&lt;=4,"Silencioso",IF(AIRBNB[[#This Row],[RUIDO(dB)]]&lt;=5.5,"Poco Ruidoso","Ruidoso"))</f>
        <v>Ruidoso</v>
      </c>
      <c r="U219" t="str">
        <f>IF(AND(AIRBNB[[#This Row],[PRECIO]]&lt;50,AIRBNB[[#This Row],[MIN_NOCHES]]&gt;3),"Dentro del presupuesto","No considerar")</f>
        <v>No considerar</v>
      </c>
      <c r="V219" t="str">
        <f>VLOOKUP(AIRBNB[[#This Row],[HOST_ID]],Super_host[],5,FALSE)</f>
        <v>Host</v>
      </c>
    </row>
    <row r="220" spans="1:22">
      <c r="A220" s="4">
        <v>5279902</v>
      </c>
      <c r="B220" t="s">
        <v>7699</v>
      </c>
      <c r="C220" s="4">
        <v>7181834</v>
      </c>
      <c r="D220" t="s">
        <v>6261</v>
      </c>
      <c r="E220" t="s">
        <v>7438</v>
      </c>
      <c r="F220" s="4">
        <v>10011</v>
      </c>
      <c r="G220" s="13" t="s">
        <v>124</v>
      </c>
      <c r="H220" s="13" t="s">
        <v>186</v>
      </c>
      <c r="I220" s="1">
        <v>4073861</v>
      </c>
      <c r="J220" s="1">
        <v>-7399482</v>
      </c>
      <c r="K220" t="s">
        <v>5</v>
      </c>
      <c r="L220" s="20">
        <v>400</v>
      </c>
      <c r="M220" s="4">
        <v>1</v>
      </c>
      <c r="N220" s="4">
        <v>0</v>
      </c>
      <c r="O220" s="2">
        <v>42556</v>
      </c>
      <c r="P220" s="3">
        <v>0.16</v>
      </c>
      <c r="Q220" s="4">
        <v>1</v>
      </c>
      <c r="R220" s="3">
        <v>5.7</v>
      </c>
      <c r="S2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" t="str">
        <f>IF(AIRBNB[[#This Row],[RUIDO(dB)]]&lt;=4,"Silencioso",IF(AIRBNB[[#This Row],[RUIDO(dB)]]&lt;=5.5,"Poco Ruidoso","Ruidoso"))</f>
        <v>Ruidoso</v>
      </c>
      <c r="U220" t="str">
        <f>IF(AND(AIRBNB[[#This Row],[PRECIO]]&lt;50,AIRBNB[[#This Row],[MIN_NOCHES]]&gt;3),"Dentro del presupuesto","No considerar")</f>
        <v>No considerar</v>
      </c>
      <c r="V220" t="str">
        <f>VLOOKUP(AIRBNB[[#This Row],[HOST_ID]],Super_host[],5,FALSE)</f>
        <v>Host</v>
      </c>
    </row>
    <row r="221" spans="1:22">
      <c r="A221" s="4">
        <v>1615764</v>
      </c>
      <c r="B221" t="s">
        <v>7700</v>
      </c>
      <c r="C221" s="4">
        <v>6676776</v>
      </c>
      <c r="D221" t="s">
        <v>717</v>
      </c>
      <c r="E221" t="s">
        <v>7701</v>
      </c>
      <c r="F221" s="4">
        <v>10281</v>
      </c>
      <c r="G221" s="13" t="s">
        <v>124</v>
      </c>
      <c r="H221" s="13" t="s">
        <v>698</v>
      </c>
      <c r="I221" s="1">
        <v>4071239</v>
      </c>
      <c r="J221" s="1">
        <v>-740162</v>
      </c>
      <c r="K221" t="s">
        <v>5</v>
      </c>
      <c r="L221" s="20">
        <v>400</v>
      </c>
      <c r="M221" s="4">
        <v>1000</v>
      </c>
      <c r="N221" s="4">
        <v>0</v>
      </c>
      <c r="O221" s="2">
        <v>43038</v>
      </c>
      <c r="P221" s="3">
        <v>0.41</v>
      </c>
      <c r="Q221" s="4">
        <v>1</v>
      </c>
      <c r="R221" s="3">
        <v>5.7</v>
      </c>
      <c r="S2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" t="str">
        <f>IF(AIRBNB[[#This Row],[RUIDO(dB)]]&lt;=4,"Silencioso",IF(AIRBNB[[#This Row],[RUIDO(dB)]]&lt;=5.5,"Poco Ruidoso","Ruidoso"))</f>
        <v>Ruidoso</v>
      </c>
      <c r="U221" t="str">
        <f>IF(AND(AIRBNB[[#This Row],[PRECIO]]&lt;50,AIRBNB[[#This Row],[MIN_NOCHES]]&gt;3),"Dentro del presupuesto","No considerar")</f>
        <v>No considerar</v>
      </c>
      <c r="V221" t="str">
        <f>VLOOKUP(AIRBNB[[#This Row],[HOST_ID]],Super_host[],5,FALSE)</f>
        <v>SUPERHOST</v>
      </c>
    </row>
    <row r="222" spans="1:22">
      <c r="A222" s="4">
        <v>1752112</v>
      </c>
      <c r="B222" t="s">
        <v>7467</v>
      </c>
      <c r="C222" s="4">
        <v>5862053</v>
      </c>
      <c r="D222" t="s">
        <v>7468</v>
      </c>
      <c r="E222" t="s">
        <v>7469</v>
      </c>
      <c r="F222" s="4">
        <v>10024</v>
      </c>
      <c r="G222" s="13" t="s">
        <v>124</v>
      </c>
      <c r="H222" s="13" t="s">
        <v>168</v>
      </c>
      <c r="I222" s="1">
        <v>4078952</v>
      </c>
      <c r="J222" s="1">
        <v>-7398097</v>
      </c>
      <c r="K222" t="s">
        <v>5</v>
      </c>
      <c r="L222" s="20">
        <v>400</v>
      </c>
      <c r="M222" s="4">
        <v>7</v>
      </c>
      <c r="N222" s="4">
        <v>19</v>
      </c>
      <c r="O222" s="2">
        <v>43582</v>
      </c>
      <c r="P222" s="3">
        <v>0.28000000000000003</v>
      </c>
      <c r="Q222" s="4">
        <v>1</v>
      </c>
      <c r="R222" s="3">
        <v>5.7</v>
      </c>
      <c r="S2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" t="str">
        <f>IF(AIRBNB[[#This Row],[RUIDO(dB)]]&lt;=4,"Silencioso",IF(AIRBNB[[#This Row],[RUIDO(dB)]]&lt;=5.5,"Poco Ruidoso","Ruidoso"))</f>
        <v>Ruidoso</v>
      </c>
      <c r="U222" t="str">
        <f>IF(AND(AIRBNB[[#This Row],[PRECIO]]&lt;50,AIRBNB[[#This Row],[MIN_NOCHES]]&gt;3),"Dentro del presupuesto","No considerar")</f>
        <v>No considerar</v>
      </c>
      <c r="V222" t="str">
        <f>VLOOKUP(AIRBNB[[#This Row],[HOST_ID]],Super_host[],5,FALSE)</f>
        <v>Host</v>
      </c>
    </row>
    <row r="223" spans="1:22">
      <c r="A223" s="4">
        <v>836720</v>
      </c>
      <c r="B223" t="s">
        <v>7906</v>
      </c>
      <c r="C223" s="4">
        <v>4372934</v>
      </c>
      <c r="D223" t="s">
        <v>7907</v>
      </c>
      <c r="E223" t="s">
        <v>7908</v>
      </c>
      <c r="F223" s="4">
        <v>11356</v>
      </c>
      <c r="G223" s="13" t="s">
        <v>7897</v>
      </c>
      <c r="H223" s="13" t="s">
        <v>7909</v>
      </c>
      <c r="I223" s="1">
        <v>4078417</v>
      </c>
      <c r="J223" s="1">
        <v>-7383875</v>
      </c>
      <c r="K223" t="s">
        <v>5</v>
      </c>
      <c r="L223" s="20">
        <v>400</v>
      </c>
      <c r="M223" s="4">
        <v>2</v>
      </c>
      <c r="N223" s="4">
        <v>47</v>
      </c>
      <c r="O223" s="2">
        <v>43627</v>
      </c>
      <c r="P223" s="3">
        <v>0.61</v>
      </c>
      <c r="Q223" s="4">
        <v>5</v>
      </c>
      <c r="R223" s="3">
        <v>6.14</v>
      </c>
      <c r="S2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" t="str">
        <f>IF(AIRBNB[[#This Row],[RUIDO(dB)]]&lt;=4,"Silencioso",IF(AIRBNB[[#This Row],[RUIDO(dB)]]&lt;=5.5,"Poco Ruidoso","Ruidoso"))</f>
        <v>Ruidoso</v>
      </c>
      <c r="U223" t="str">
        <f>IF(AND(AIRBNB[[#This Row],[PRECIO]]&lt;50,AIRBNB[[#This Row],[MIN_NOCHES]]&gt;3),"Dentro del presupuesto","No considerar")</f>
        <v>No considerar</v>
      </c>
      <c r="V223" t="str">
        <f>VLOOKUP(AIRBNB[[#This Row],[HOST_ID]],Super_host[],5,FALSE)</f>
        <v>Host</v>
      </c>
    </row>
    <row r="224" spans="1:22">
      <c r="A224" s="4">
        <v>5604005</v>
      </c>
      <c r="B224" t="s">
        <v>7622</v>
      </c>
      <c r="C224" s="4">
        <v>3852579</v>
      </c>
      <c r="D224" t="s">
        <v>7623</v>
      </c>
      <c r="E224" t="s">
        <v>7624</v>
      </c>
      <c r="F224" s="4">
        <v>10012</v>
      </c>
      <c r="G224" s="13" t="s">
        <v>124</v>
      </c>
      <c r="H224" s="13" t="s">
        <v>642</v>
      </c>
      <c r="I224" s="1">
        <v>4072092</v>
      </c>
      <c r="J224" s="1">
        <v>-7399386</v>
      </c>
      <c r="K224" t="s">
        <v>5</v>
      </c>
      <c r="L224" s="20">
        <v>400</v>
      </c>
      <c r="M224" s="4">
        <v>2</v>
      </c>
      <c r="N224" s="4">
        <v>101</v>
      </c>
      <c r="O224" s="2">
        <v>43645</v>
      </c>
      <c r="P224" s="3">
        <v>1.94</v>
      </c>
      <c r="Q224" s="4">
        <v>1</v>
      </c>
      <c r="R224" s="3">
        <v>5.7</v>
      </c>
      <c r="S2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" t="str">
        <f>IF(AIRBNB[[#This Row],[RUIDO(dB)]]&lt;=4,"Silencioso",IF(AIRBNB[[#This Row],[RUIDO(dB)]]&lt;=5.5,"Poco Ruidoso","Ruidoso"))</f>
        <v>Ruidoso</v>
      </c>
      <c r="U224" t="str">
        <f>IF(AND(AIRBNB[[#This Row],[PRECIO]]&lt;50,AIRBNB[[#This Row],[MIN_NOCHES]]&gt;3),"Dentro del presupuesto","No considerar")</f>
        <v>No considerar</v>
      </c>
      <c r="V224" t="str">
        <f>VLOOKUP(AIRBNB[[#This Row],[HOST_ID]],Super_host[],5,FALSE)</f>
        <v>Host</v>
      </c>
    </row>
    <row r="225" spans="1:22">
      <c r="A225" s="4">
        <v>2071464</v>
      </c>
      <c r="B225" t="s">
        <v>16209</v>
      </c>
      <c r="C225" s="4">
        <v>3011547</v>
      </c>
      <c r="D225" t="s">
        <v>3431</v>
      </c>
      <c r="E225" t="s">
        <v>16210</v>
      </c>
      <c r="F225" s="4">
        <v>11217</v>
      </c>
      <c r="G225" s="13" t="s">
        <v>4662</v>
      </c>
      <c r="H225" s="13" t="s">
        <v>9576</v>
      </c>
      <c r="I225" s="1">
        <v>406863</v>
      </c>
      <c r="J225" s="1">
        <v>-7398572</v>
      </c>
      <c r="K225" t="s">
        <v>5</v>
      </c>
      <c r="L225" s="20">
        <v>400</v>
      </c>
      <c r="M225" s="4">
        <v>5</v>
      </c>
      <c r="N225" s="4">
        <v>34</v>
      </c>
      <c r="O225" s="2">
        <v>43638</v>
      </c>
      <c r="P225" s="3">
        <v>0.5</v>
      </c>
      <c r="Q225" s="4">
        <v>1</v>
      </c>
      <c r="R225" s="3">
        <v>7</v>
      </c>
      <c r="S2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" t="str">
        <f>IF(AIRBNB[[#This Row],[RUIDO(dB)]]&lt;=4,"Silencioso",IF(AIRBNB[[#This Row],[RUIDO(dB)]]&lt;=5.5,"Poco Ruidoso","Ruidoso"))</f>
        <v>Ruidoso</v>
      </c>
      <c r="U225" t="str">
        <f>IF(AND(AIRBNB[[#This Row],[PRECIO]]&lt;50,AIRBNB[[#This Row],[MIN_NOCHES]]&gt;3),"Dentro del presupuesto","No considerar")</f>
        <v>No considerar</v>
      </c>
      <c r="V225" t="str">
        <f>VLOOKUP(AIRBNB[[#This Row],[HOST_ID]],Super_host[],5,FALSE)</f>
        <v>Host</v>
      </c>
    </row>
    <row r="226" spans="1:22">
      <c r="A226" s="4">
        <v>2478825</v>
      </c>
      <c r="B226" t="s">
        <v>7470</v>
      </c>
      <c r="C226" s="4">
        <v>2935265</v>
      </c>
      <c r="D226" t="s">
        <v>492</v>
      </c>
      <c r="E226" t="s">
        <v>7471</v>
      </c>
      <c r="F226" s="4">
        <v>10012</v>
      </c>
      <c r="G226" s="13" t="s">
        <v>124</v>
      </c>
      <c r="H226" s="13" t="s">
        <v>164</v>
      </c>
      <c r="I226" s="1">
        <v>4072337</v>
      </c>
      <c r="J226" s="1">
        <v>-7400175</v>
      </c>
      <c r="K226" t="s">
        <v>5</v>
      </c>
      <c r="L226" s="20">
        <v>400</v>
      </c>
      <c r="M226" s="4">
        <v>1</v>
      </c>
      <c r="N226" s="4">
        <v>18</v>
      </c>
      <c r="O226" s="2">
        <v>43467</v>
      </c>
      <c r="P226" s="3">
        <v>0.28000000000000003</v>
      </c>
      <c r="Q226" s="4">
        <v>1</v>
      </c>
      <c r="R226" s="3">
        <v>5.7</v>
      </c>
      <c r="S2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" t="str">
        <f>IF(AIRBNB[[#This Row],[RUIDO(dB)]]&lt;=4,"Silencioso",IF(AIRBNB[[#This Row],[RUIDO(dB)]]&lt;=5.5,"Poco Ruidoso","Ruidoso"))</f>
        <v>Ruidoso</v>
      </c>
      <c r="U226" t="str">
        <f>IF(AND(AIRBNB[[#This Row],[PRECIO]]&lt;50,AIRBNB[[#This Row],[MIN_NOCHES]]&gt;3),"Dentro del presupuesto","No considerar")</f>
        <v>No considerar</v>
      </c>
      <c r="V226" t="str">
        <f>VLOOKUP(AIRBNB[[#This Row],[HOST_ID]],Super_host[],5,FALSE)</f>
        <v>Host</v>
      </c>
    </row>
    <row r="227" spans="1:22">
      <c r="A227" s="4">
        <v>3688168</v>
      </c>
      <c r="B227" t="s">
        <v>16262</v>
      </c>
      <c r="C227" s="4">
        <v>2461535</v>
      </c>
      <c r="D227" t="s">
        <v>16263</v>
      </c>
      <c r="E227" t="s">
        <v>16264</v>
      </c>
      <c r="F227" s="4">
        <v>11205</v>
      </c>
      <c r="G227" s="13" t="s">
        <v>4662</v>
      </c>
      <c r="H227" s="13" t="s">
        <v>9222</v>
      </c>
      <c r="I227" s="1">
        <v>4068927</v>
      </c>
      <c r="J227" s="1">
        <v>-7396957</v>
      </c>
      <c r="K227" t="s">
        <v>5</v>
      </c>
      <c r="L227" s="20">
        <v>400</v>
      </c>
      <c r="M227" s="4">
        <v>2</v>
      </c>
      <c r="N227" s="4">
        <v>120</v>
      </c>
      <c r="O227" s="2">
        <v>43639</v>
      </c>
      <c r="P227" s="3">
        <v>2.0499999999999998</v>
      </c>
      <c r="Q227" s="4">
        <v>1</v>
      </c>
      <c r="R227" s="3">
        <v>7</v>
      </c>
      <c r="S2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" t="str">
        <f>IF(AIRBNB[[#This Row],[RUIDO(dB)]]&lt;=4,"Silencioso",IF(AIRBNB[[#This Row],[RUIDO(dB)]]&lt;=5.5,"Poco Ruidoso","Ruidoso"))</f>
        <v>Ruidoso</v>
      </c>
      <c r="U227" t="str">
        <f>IF(AND(AIRBNB[[#This Row],[PRECIO]]&lt;50,AIRBNB[[#This Row],[MIN_NOCHES]]&gt;3),"Dentro del presupuesto","No considerar")</f>
        <v>No considerar</v>
      </c>
      <c r="V227" t="str">
        <f>VLOOKUP(AIRBNB[[#This Row],[HOST_ID]],Super_host[],5,FALSE)</f>
        <v>Host</v>
      </c>
    </row>
    <row r="228" spans="1:22">
      <c r="A228" s="4">
        <v>2268845</v>
      </c>
      <c r="B228" t="s">
        <v>7720</v>
      </c>
      <c r="C228" s="4">
        <v>1531465</v>
      </c>
      <c r="D228" t="s">
        <v>4135</v>
      </c>
      <c r="E228" t="s">
        <v>7721</v>
      </c>
      <c r="F228" s="4">
        <v>10016</v>
      </c>
      <c r="G228" s="13" t="s">
        <v>124</v>
      </c>
      <c r="H228" s="13" t="s">
        <v>175</v>
      </c>
      <c r="I228" s="1">
        <v>4074438</v>
      </c>
      <c r="J228" s="1">
        <v>-7397744</v>
      </c>
      <c r="K228" t="s">
        <v>5</v>
      </c>
      <c r="L228" s="20">
        <v>400</v>
      </c>
      <c r="M228" s="4">
        <v>1</v>
      </c>
      <c r="N228" s="4">
        <v>0</v>
      </c>
      <c r="O228" s="2">
        <v>42917</v>
      </c>
      <c r="P228" s="3">
        <v>0.02</v>
      </c>
      <c r="Q228" s="4">
        <v>1</v>
      </c>
      <c r="R228" s="3">
        <v>5.7</v>
      </c>
      <c r="S2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" t="str">
        <f>IF(AIRBNB[[#This Row],[RUIDO(dB)]]&lt;=4,"Silencioso",IF(AIRBNB[[#This Row],[RUIDO(dB)]]&lt;=5.5,"Poco Ruidoso","Ruidoso"))</f>
        <v>Ruidoso</v>
      </c>
      <c r="U228" t="str">
        <f>IF(AND(AIRBNB[[#This Row],[PRECIO]]&lt;50,AIRBNB[[#This Row],[MIN_NOCHES]]&gt;3),"Dentro del presupuesto","No considerar")</f>
        <v>No considerar</v>
      </c>
      <c r="V228" t="str">
        <f>VLOOKUP(AIRBNB[[#This Row],[HOST_ID]],Super_host[],5,FALSE)</f>
        <v>Host</v>
      </c>
    </row>
    <row r="229" spans="1:22">
      <c r="A229" s="4">
        <v>250537</v>
      </c>
      <c r="B229" t="s">
        <v>7722</v>
      </c>
      <c r="C229" s="4">
        <v>1313306</v>
      </c>
      <c r="D229" t="s">
        <v>3348</v>
      </c>
      <c r="E229" t="s">
        <v>7723</v>
      </c>
      <c r="F229" s="4">
        <v>10037</v>
      </c>
      <c r="G229" s="13" t="s">
        <v>124</v>
      </c>
      <c r="H229" s="13" t="s">
        <v>148</v>
      </c>
      <c r="I229" s="1">
        <v>4081122</v>
      </c>
      <c r="J229" s="1">
        <v>-7394279</v>
      </c>
      <c r="K229" t="s">
        <v>5</v>
      </c>
      <c r="L229" s="20">
        <v>400</v>
      </c>
      <c r="M229" s="4">
        <v>5</v>
      </c>
      <c r="N229" s="4">
        <v>0</v>
      </c>
      <c r="O229" s="2">
        <v>42851</v>
      </c>
      <c r="P229" s="3">
        <v>7.0000000000000007E-2</v>
      </c>
      <c r="Q229" s="4">
        <v>1</v>
      </c>
      <c r="R229" s="3">
        <v>5.7</v>
      </c>
      <c r="S2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" t="str">
        <f>IF(AIRBNB[[#This Row],[RUIDO(dB)]]&lt;=4,"Silencioso",IF(AIRBNB[[#This Row],[RUIDO(dB)]]&lt;=5.5,"Poco Ruidoso","Ruidoso"))</f>
        <v>Ruidoso</v>
      </c>
      <c r="U229" t="str">
        <f>IF(AND(AIRBNB[[#This Row],[PRECIO]]&lt;50,AIRBNB[[#This Row],[MIN_NOCHES]]&gt;3),"Dentro del presupuesto","No considerar")</f>
        <v>No considerar</v>
      </c>
      <c r="V229" t="str">
        <f>VLOOKUP(AIRBNB[[#This Row],[HOST_ID]],Super_host[],5,FALSE)</f>
        <v>Host</v>
      </c>
    </row>
    <row r="230" spans="1:22">
      <c r="A230" s="4">
        <v>949713</v>
      </c>
      <c r="B230" t="s">
        <v>16197</v>
      </c>
      <c r="C230" s="4">
        <v>1295416</v>
      </c>
      <c r="D230" t="s">
        <v>5862</v>
      </c>
      <c r="E230" t="s">
        <v>16198</v>
      </c>
      <c r="F230" s="4">
        <v>11215</v>
      </c>
      <c r="G230" s="13" t="s">
        <v>4662</v>
      </c>
      <c r="H230" s="13" t="s">
        <v>9363</v>
      </c>
      <c r="I230" s="1">
        <v>406745</v>
      </c>
      <c r="J230" s="1">
        <v>-7399582</v>
      </c>
      <c r="K230" t="s">
        <v>5</v>
      </c>
      <c r="L230" s="20">
        <v>400</v>
      </c>
      <c r="M230" s="4">
        <v>30</v>
      </c>
      <c r="N230" s="4">
        <v>30</v>
      </c>
      <c r="O230" s="2">
        <v>43617</v>
      </c>
      <c r="P230" s="3">
        <v>0.39</v>
      </c>
      <c r="Q230" s="4">
        <v>1</v>
      </c>
      <c r="R230" s="3">
        <v>7</v>
      </c>
      <c r="S2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" t="str">
        <f>IF(AIRBNB[[#This Row],[RUIDO(dB)]]&lt;=4,"Silencioso",IF(AIRBNB[[#This Row],[RUIDO(dB)]]&lt;=5.5,"Poco Ruidoso","Ruidoso"))</f>
        <v>Ruidoso</v>
      </c>
      <c r="U230" t="str">
        <f>IF(AND(AIRBNB[[#This Row],[PRECIO]]&lt;50,AIRBNB[[#This Row],[MIN_NOCHES]]&gt;3),"Dentro del presupuesto","No considerar")</f>
        <v>No considerar</v>
      </c>
      <c r="V230" t="str">
        <f>VLOOKUP(AIRBNB[[#This Row],[HOST_ID]],Super_host[],5,FALSE)</f>
        <v>Host</v>
      </c>
    </row>
    <row r="231" spans="1:22">
      <c r="A231" s="4">
        <v>6560257</v>
      </c>
      <c r="B231" t="s">
        <v>7772</v>
      </c>
      <c r="C231" s="4">
        <v>836168</v>
      </c>
      <c r="D231" t="s">
        <v>7765</v>
      </c>
      <c r="E231" t="s">
        <v>7753</v>
      </c>
      <c r="F231" s="4">
        <v>10025</v>
      </c>
      <c r="G231" s="13" t="s">
        <v>124</v>
      </c>
      <c r="H231" s="13" t="s">
        <v>168</v>
      </c>
      <c r="I231" s="1">
        <v>4079222</v>
      </c>
      <c r="J231" s="1">
        <v>-7396445</v>
      </c>
      <c r="K231" t="s">
        <v>5</v>
      </c>
      <c r="L231" s="20">
        <v>400</v>
      </c>
      <c r="M231" s="4">
        <v>30</v>
      </c>
      <c r="N231" s="4">
        <v>27</v>
      </c>
      <c r="O231" s="2">
        <v>42859</v>
      </c>
      <c r="P231" s="3">
        <v>0.56999999999999995</v>
      </c>
      <c r="Q231" s="4">
        <v>2</v>
      </c>
      <c r="R231" s="3">
        <v>5.8</v>
      </c>
      <c r="S2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" t="str">
        <f>IF(AIRBNB[[#This Row],[RUIDO(dB)]]&lt;=4,"Silencioso",IF(AIRBNB[[#This Row],[RUIDO(dB)]]&lt;=5.5,"Poco Ruidoso","Ruidoso"))</f>
        <v>Ruidoso</v>
      </c>
      <c r="U231" t="str">
        <f>IF(AND(AIRBNB[[#This Row],[PRECIO]]&lt;50,AIRBNB[[#This Row],[MIN_NOCHES]]&gt;3),"Dentro del presupuesto","No considerar")</f>
        <v>No considerar</v>
      </c>
      <c r="V231" t="str">
        <f>VLOOKUP(AIRBNB[[#This Row],[HOST_ID]],Super_host[],5,FALSE)</f>
        <v>Host</v>
      </c>
    </row>
    <row r="232" spans="1:22">
      <c r="A232" s="4">
        <v>1146653</v>
      </c>
      <c r="B232" t="s">
        <v>7764</v>
      </c>
      <c r="C232" s="4">
        <v>836168</v>
      </c>
      <c r="D232" t="s">
        <v>7765</v>
      </c>
      <c r="E232" t="s">
        <v>1566</v>
      </c>
      <c r="F232" s="4">
        <v>10025</v>
      </c>
      <c r="G232" s="13" t="s">
        <v>124</v>
      </c>
      <c r="H232" s="13" t="s">
        <v>168</v>
      </c>
      <c r="I232" s="1">
        <v>4079208</v>
      </c>
      <c r="J232" s="1">
        <v>-7396482</v>
      </c>
      <c r="K232" t="s">
        <v>5</v>
      </c>
      <c r="L232" s="20">
        <v>400</v>
      </c>
      <c r="M232" s="4">
        <v>30</v>
      </c>
      <c r="N232" s="4">
        <v>24</v>
      </c>
      <c r="O232" s="2">
        <v>42396</v>
      </c>
      <c r="P232" s="3">
        <v>0.33</v>
      </c>
      <c r="Q232" s="4">
        <v>2</v>
      </c>
      <c r="R232" s="3">
        <v>5.8</v>
      </c>
      <c r="S2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" t="str">
        <f>IF(AIRBNB[[#This Row],[RUIDO(dB)]]&lt;=4,"Silencioso",IF(AIRBNB[[#This Row],[RUIDO(dB)]]&lt;=5.5,"Poco Ruidoso","Ruidoso"))</f>
        <v>Ruidoso</v>
      </c>
      <c r="U232" t="str">
        <f>IF(AND(AIRBNB[[#This Row],[PRECIO]]&lt;50,AIRBNB[[#This Row],[MIN_NOCHES]]&gt;3),"Dentro del presupuesto","No considerar")</f>
        <v>No considerar</v>
      </c>
      <c r="V232" t="str">
        <f>VLOOKUP(AIRBNB[[#This Row],[HOST_ID]],Super_host[],5,FALSE)</f>
        <v>Host</v>
      </c>
    </row>
    <row r="233" spans="1:22">
      <c r="A233" s="4">
        <v>173742</v>
      </c>
      <c r="B233" t="s">
        <v>7579</v>
      </c>
      <c r="C233" s="4">
        <v>829652</v>
      </c>
      <c r="D233" t="s">
        <v>5921</v>
      </c>
      <c r="E233" t="s">
        <v>7580</v>
      </c>
      <c r="F233" s="4">
        <v>10003</v>
      </c>
      <c r="G233" s="13" t="s">
        <v>124</v>
      </c>
      <c r="H233" s="13" t="s">
        <v>281</v>
      </c>
      <c r="I233" s="1">
        <v>4073476</v>
      </c>
      <c r="J233" s="1">
        <v>-7398452</v>
      </c>
      <c r="K233" t="s">
        <v>5</v>
      </c>
      <c r="L233" s="20">
        <v>400</v>
      </c>
      <c r="M233" s="4">
        <v>2</v>
      </c>
      <c r="N233" s="4">
        <v>105</v>
      </c>
      <c r="O233" s="2">
        <v>43639</v>
      </c>
      <c r="P233" s="3">
        <v>1.1299999999999999</v>
      </c>
      <c r="Q233" s="4">
        <v>1</v>
      </c>
      <c r="R233" s="3">
        <v>5.7</v>
      </c>
      <c r="S2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" t="str">
        <f>IF(AIRBNB[[#This Row],[RUIDO(dB)]]&lt;=4,"Silencioso",IF(AIRBNB[[#This Row],[RUIDO(dB)]]&lt;=5.5,"Poco Ruidoso","Ruidoso"))</f>
        <v>Ruidoso</v>
      </c>
      <c r="U233" t="str">
        <f>IF(AND(AIRBNB[[#This Row],[PRECIO]]&lt;50,AIRBNB[[#This Row],[MIN_NOCHES]]&gt;3),"Dentro del presupuesto","No considerar")</f>
        <v>No considerar</v>
      </c>
      <c r="V233" t="str">
        <f>VLOOKUP(AIRBNB[[#This Row],[HOST_ID]],Super_host[],5,FALSE)</f>
        <v>Host</v>
      </c>
    </row>
    <row r="234" spans="1:22">
      <c r="A234" s="4">
        <v>2054899</v>
      </c>
      <c r="B234" t="s">
        <v>7847</v>
      </c>
      <c r="C234" s="4">
        <v>800720</v>
      </c>
      <c r="D234" t="s">
        <v>1171</v>
      </c>
      <c r="E234" t="s">
        <v>7848</v>
      </c>
      <c r="F234" s="4">
        <v>10014</v>
      </c>
      <c r="G234" s="13" t="s">
        <v>124</v>
      </c>
      <c r="H234" s="13" t="s">
        <v>140</v>
      </c>
      <c r="I234" s="1">
        <v>4073187</v>
      </c>
      <c r="J234" s="1">
        <v>-7400865</v>
      </c>
      <c r="K234" t="s">
        <v>5</v>
      </c>
      <c r="L234" s="20">
        <v>400</v>
      </c>
      <c r="M234" s="4">
        <v>3</v>
      </c>
      <c r="N234" s="4">
        <v>0</v>
      </c>
      <c r="O234" s="2">
        <v>43381</v>
      </c>
      <c r="P234" s="3">
        <v>0.06</v>
      </c>
      <c r="Q234" s="4">
        <v>2</v>
      </c>
      <c r="R234" s="3">
        <v>5.8</v>
      </c>
      <c r="S2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" t="str">
        <f>IF(AIRBNB[[#This Row],[RUIDO(dB)]]&lt;=4,"Silencioso",IF(AIRBNB[[#This Row],[RUIDO(dB)]]&lt;=5.5,"Poco Ruidoso","Ruidoso"))</f>
        <v>Ruidoso</v>
      </c>
      <c r="U234" t="str">
        <f>IF(AND(AIRBNB[[#This Row],[PRECIO]]&lt;50,AIRBNB[[#This Row],[MIN_NOCHES]]&gt;3),"Dentro del presupuesto","No considerar")</f>
        <v>No considerar</v>
      </c>
      <c r="V234" t="str">
        <f>VLOOKUP(AIRBNB[[#This Row],[HOST_ID]],Super_host[],5,FALSE)</f>
        <v>Host</v>
      </c>
    </row>
    <row r="235" spans="1:22">
      <c r="A235" s="4">
        <v>4726941</v>
      </c>
      <c r="B235" t="s">
        <v>7755</v>
      </c>
      <c r="C235" s="4">
        <v>724633</v>
      </c>
      <c r="D235" t="s">
        <v>7756</v>
      </c>
      <c r="E235" t="s">
        <v>7757</v>
      </c>
      <c r="F235" s="4">
        <v>10013</v>
      </c>
      <c r="G235" s="13" t="s">
        <v>124</v>
      </c>
      <c r="H235" s="13" t="s">
        <v>662</v>
      </c>
      <c r="I235" s="1">
        <v>4072325</v>
      </c>
      <c r="J235" s="1">
        <v>-7400991</v>
      </c>
      <c r="K235" t="s">
        <v>5</v>
      </c>
      <c r="L235" s="20">
        <v>400</v>
      </c>
      <c r="M235" s="4">
        <v>2</v>
      </c>
      <c r="N235" s="4">
        <v>6</v>
      </c>
      <c r="O235" s="2">
        <v>43173</v>
      </c>
      <c r="P235" s="3">
        <v>0.25</v>
      </c>
      <c r="Q235" s="4">
        <v>2</v>
      </c>
      <c r="R235" s="3">
        <v>5.8</v>
      </c>
      <c r="S2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" t="str">
        <f>IF(AIRBNB[[#This Row],[RUIDO(dB)]]&lt;=4,"Silencioso",IF(AIRBNB[[#This Row],[RUIDO(dB)]]&lt;=5.5,"Poco Ruidoso","Ruidoso"))</f>
        <v>Ruidoso</v>
      </c>
      <c r="U235" t="str">
        <f>IF(AND(AIRBNB[[#This Row],[PRECIO]]&lt;50,AIRBNB[[#This Row],[MIN_NOCHES]]&gt;3),"Dentro del presupuesto","No considerar")</f>
        <v>No considerar</v>
      </c>
      <c r="V235" t="str">
        <f>VLOOKUP(AIRBNB[[#This Row],[HOST_ID]],Super_host[],5,FALSE)</f>
        <v>Host</v>
      </c>
    </row>
    <row r="236" spans="1:22">
      <c r="A236" s="4">
        <v>843524</v>
      </c>
      <c r="B236" t="s">
        <v>16318</v>
      </c>
      <c r="C236" s="4">
        <v>673406</v>
      </c>
      <c r="D236" t="s">
        <v>16319</v>
      </c>
      <c r="E236" t="s">
        <v>16320</v>
      </c>
      <c r="F236" s="4">
        <v>11237</v>
      </c>
      <c r="G236" s="13" t="s">
        <v>4662</v>
      </c>
      <c r="H236" s="13" t="s">
        <v>9274</v>
      </c>
      <c r="I236" s="1">
        <v>4070234</v>
      </c>
      <c r="J236" s="1">
        <v>-7392424</v>
      </c>
      <c r="K236" t="s">
        <v>5</v>
      </c>
      <c r="L236" s="20">
        <v>400</v>
      </c>
      <c r="M236" s="4">
        <v>1</v>
      </c>
      <c r="N236" s="4">
        <v>34</v>
      </c>
      <c r="O236" s="2">
        <v>43647</v>
      </c>
      <c r="P236" s="3">
        <v>0.45</v>
      </c>
      <c r="Q236" s="4">
        <v>1</v>
      </c>
      <c r="R236" s="3">
        <v>7.1</v>
      </c>
      <c r="S2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" t="str">
        <f>IF(AIRBNB[[#This Row],[RUIDO(dB)]]&lt;=4,"Silencioso",IF(AIRBNB[[#This Row],[RUIDO(dB)]]&lt;=5.5,"Poco Ruidoso","Ruidoso"))</f>
        <v>Ruidoso</v>
      </c>
      <c r="U236" t="str">
        <f>IF(AND(AIRBNB[[#This Row],[PRECIO]]&lt;50,AIRBNB[[#This Row],[MIN_NOCHES]]&gt;3),"Dentro del presupuesto","No considerar")</f>
        <v>No considerar</v>
      </c>
      <c r="V236" t="str">
        <f>VLOOKUP(AIRBNB[[#This Row],[HOST_ID]],Super_host[],5,FALSE)</f>
        <v>Host</v>
      </c>
    </row>
    <row r="237" spans="1:22">
      <c r="A237" s="4">
        <v>2392051</v>
      </c>
      <c r="B237" t="s">
        <v>7733</v>
      </c>
      <c r="C237" s="4">
        <v>132244</v>
      </c>
      <c r="D237" t="s">
        <v>5862</v>
      </c>
      <c r="E237" t="s">
        <v>7734</v>
      </c>
      <c r="F237" s="4">
        <v>10002</v>
      </c>
      <c r="G237" s="13" t="s">
        <v>124</v>
      </c>
      <c r="H237" s="13" t="s">
        <v>137</v>
      </c>
      <c r="I237" s="1">
        <v>4071762</v>
      </c>
      <c r="J237" s="1">
        <v>-7398334</v>
      </c>
      <c r="K237" t="s">
        <v>5</v>
      </c>
      <c r="L237" s="20">
        <v>400</v>
      </c>
      <c r="M237" s="4">
        <v>7</v>
      </c>
      <c r="N237" s="4">
        <v>0</v>
      </c>
      <c r="O237" s="2">
        <v>43541</v>
      </c>
      <c r="P237" s="3">
        <v>0.31</v>
      </c>
      <c r="Q237" s="4">
        <v>1</v>
      </c>
      <c r="R237" s="3">
        <v>5.7</v>
      </c>
      <c r="S2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" t="str">
        <f>IF(AIRBNB[[#This Row],[RUIDO(dB)]]&lt;=4,"Silencioso",IF(AIRBNB[[#This Row],[RUIDO(dB)]]&lt;=5.5,"Poco Ruidoso","Ruidoso"))</f>
        <v>Ruidoso</v>
      </c>
      <c r="U237" t="str">
        <f>IF(AND(AIRBNB[[#This Row],[PRECIO]]&lt;50,AIRBNB[[#This Row],[MIN_NOCHES]]&gt;3),"Dentro del presupuesto","No considerar")</f>
        <v>No considerar</v>
      </c>
      <c r="V237" t="str">
        <f>VLOOKUP(AIRBNB[[#This Row],[HOST_ID]],Super_host[],5,FALSE)</f>
        <v>Host</v>
      </c>
    </row>
    <row r="238" spans="1:22">
      <c r="A238" s="4">
        <v>27659</v>
      </c>
      <c r="B238" t="s">
        <v>16168</v>
      </c>
      <c r="C238" s="4">
        <v>119588</v>
      </c>
      <c r="D238" t="s">
        <v>1020</v>
      </c>
      <c r="E238" t="s">
        <v>16169</v>
      </c>
      <c r="F238" s="4">
        <v>11215</v>
      </c>
      <c r="G238" s="13" t="s">
        <v>4662</v>
      </c>
      <c r="H238" s="13" t="s">
        <v>9262</v>
      </c>
      <c r="I238" s="1">
        <v>4066499</v>
      </c>
      <c r="J238" s="1">
        <v>-7397925</v>
      </c>
      <c r="K238" t="s">
        <v>5</v>
      </c>
      <c r="L238" s="20">
        <v>400</v>
      </c>
      <c r="M238" s="4">
        <v>2</v>
      </c>
      <c r="N238" s="4">
        <v>16</v>
      </c>
      <c r="O238" s="2">
        <v>43464</v>
      </c>
      <c r="P238" s="3">
        <v>0.24</v>
      </c>
      <c r="Q238" s="4">
        <v>1</v>
      </c>
      <c r="R238" s="3">
        <v>7</v>
      </c>
      <c r="S2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" t="str">
        <f>IF(AIRBNB[[#This Row],[RUIDO(dB)]]&lt;=4,"Silencioso",IF(AIRBNB[[#This Row],[RUIDO(dB)]]&lt;=5.5,"Poco Ruidoso","Ruidoso"))</f>
        <v>Ruidoso</v>
      </c>
      <c r="U238" t="str">
        <f>IF(AND(AIRBNB[[#This Row],[PRECIO]]&lt;50,AIRBNB[[#This Row],[MIN_NOCHES]]&gt;3),"Dentro del presupuesto","No considerar")</f>
        <v>No considerar</v>
      </c>
      <c r="V238" t="str">
        <f>VLOOKUP(AIRBNB[[#This Row],[HOST_ID]],Super_host[],5,FALSE)</f>
        <v>Host</v>
      </c>
    </row>
    <row r="239" spans="1:22">
      <c r="A239" s="4">
        <v>6377161</v>
      </c>
      <c r="B239" t="s">
        <v>7534</v>
      </c>
      <c r="C239" s="4">
        <v>14141873</v>
      </c>
      <c r="D239" t="s">
        <v>460</v>
      </c>
      <c r="E239" t="s">
        <v>7535</v>
      </c>
      <c r="F239" s="4">
        <v>10003</v>
      </c>
      <c r="G239" s="13" t="s">
        <v>124</v>
      </c>
      <c r="H239" s="13" t="s">
        <v>281</v>
      </c>
      <c r="I239" s="1">
        <v>4073637</v>
      </c>
      <c r="J239" s="1">
        <v>-7398619</v>
      </c>
      <c r="K239" t="s">
        <v>5</v>
      </c>
      <c r="L239" s="20">
        <v>399</v>
      </c>
      <c r="M239" s="4">
        <v>1</v>
      </c>
      <c r="N239" s="4">
        <v>28</v>
      </c>
      <c r="O239" s="2">
        <v>43633</v>
      </c>
      <c r="P239" s="3">
        <v>0.61</v>
      </c>
      <c r="Q239" s="4">
        <v>1</v>
      </c>
      <c r="R239" s="3">
        <v>5.7</v>
      </c>
      <c r="S2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" t="str">
        <f>IF(AIRBNB[[#This Row],[RUIDO(dB)]]&lt;=4,"Silencioso",IF(AIRBNB[[#This Row],[RUIDO(dB)]]&lt;=5.5,"Poco Ruidoso","Ruidoso"))</f>
        <v>Ruidoso</v>
      </c>
      <c r="U239" t="str">
        <f>IF(AND(AIRBNB[[#This Row],[PRECIO]]&lt;50,AIRBNB[[#This Row],[MIN_NOCHES]]&gt;3),"Dentro del presupuesto","No considerar")</f>
        <v>No considerar</v>
      </c>
      <c r="V239" t="str">
        <f>VLOOKUP(AIRBNB[[#This Row],[HOST_ID]],Super_host[],5,FALSE)</f>
        <v>Host</v>
      </c>
    </row>
    <row r="240" spans="1:22">
      <c r="A240" s="4">
        <v>2514689</v>
      </c>
      <c r="B240" t="s">
        <v>7595</v>
      </c>
      <c r="C240" s="4">
        <v>12872352</v>
      </c>
      <c r="D240" t="s">
        <v>7596</v>
      </c>
      <c r="E240" t="s">
        <v>7597</v>
      </c>
      <c r="F240" s="4">
        <v>10022</v>
      </c>
      <c r="G240" s="13" t="s">
        <v>124</v>
      </c>
      <c r="H240" s="13" t="s">
        <v>373</v>
      </c>
      <c r="I240" s="1">
        <v>4075879</v>
      </c>
      <c r="J240" s="1">
        <v>-7396413</v>
      </c>
      <c r="K240" t="s">
        <v>5</v>
      </c>
      <c r="L240" s="20">
        <v>399</v>
      </c>
      <c r="M240" s="4">
        <v>1</v>
      </c>
      <c r="N240" s="4">
        <v>87</v>
      </c>
      <c r="O240" s="2">
        <v>43087</v>
      </c>
      <c r="P240" s="3">
        <v>1.37</v>
      </c>
      <c r="Q240" s="4">
        <v>1</v>
      </c>
      <c r="R240" s="3">
        <v>5.7</v>
      </c>
      <c r="S2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" t="str">
        <f>IF(AIRBNB[[#This Row],[RUIDO(dB)]]&lt;=4,"Silencioso",IF(AIRBNB[[#This Row],[RUIDO(dB)]]&lt;=5.5,"Poco Ruidoso","Ruidoso"))</f>
        <v>Ruidoso</v>
      </c>
      <c r="U240" t="str">
        <f>IF(AND(AIRBNB[[#This Row],[PRECIO]]&lt;50,AIRBNB[[#This Row],[MIN_NOCHES]]&gt;3),"Dentro del presupuesto","No considerar")</f>
        <v>No considerar</v>
      </c>
      <c r="V240" t="str">
        <f>VLOOKUP(AIRBNB[[#This Row],[HOST_ID]],Super_host[],5,FALSE)</f>
        <v>Host</v>
      </c>
    </row>
    <row r="241" spans="1:22">
      <c r="A241" s="4">
        <v>1897001</v>
      </c>
      <c r="B241" t="s">
        <v>7518</v>
      </c>
      <c r="C241" s="4">
        <v>9854533</v>
      </c>
      <c r="D241" t="s">
        <v>7519</v>
      </c>
      <c r="E241" t="s">
        <v>7520</v>
      </c>
      <c r="F241" s="4">
        <v>10017</v>
      </c>
      <c r="G241" s="13" t="s">
        <v>124</v>
      </c>
      <c r="H241" s="13" t="s">
        <v>373</v>
      </c>
      <c r="I241" s="1">
        <v>4075463</v>
      </c>
      <c r="J241" s="1">
        <v>-7397062</v>
      </c>
      <c r="K241" t="s">
        <v>5</v>
      </c>
      <c r="L241" s="20">
        <v>399</v>
      </c>
      <c r="M241" s="4">
        <v>5</v>
      </c>
      <c r="N241" s="4">
        <v>33</v>
      </c>
      <c r="O241" s="2">
        <v>43190</v>
      </c>
      <c r="P241" s="3">
        <v>0.49</v>
      </c>
      <c r="Q241" s="4">
        <v>1</v>
      </c>
      <c r="R241" s="3">
        <v>5.7</v>
      </c>
      <c r="S2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" t="str">
        <f>IF(AIRBNB[[#This Row],[RUIDO(dB)]]&lt;=4,"Silencioso",IF(AIRBNB[[#This Row],[RUIDO(dB)]]&lt;=5.5,"Poco Ruidoso","Ruidoso"))</f>
        <v>Ruidoso</v>
      </c>
      <c r="U241" t="str">
        <f>IF(AND(AIRBNB[[#This Row],[PRECIO]]&lt;50,AIRBNB[[#This Row],[MIN_NOCHES]]&gt;3),"Dentro del presupuesto","No considerar")</f>
        <v>No considerar</v>
      </c>
      <c r="V241" t="str">
        <f>VLOOKUP(AIRBNB[[#This Row],[HOST_ID]],Super_host[],5,FALSE)</f>
        <v>Host</v>
      </c>
    </row>
    <row r="242" spans="1:22">
      <c r="A242" s="4">
        <v>1308308</v>
      </c>
      <c r="B242" t="s">
        <v>7604</v>
      </c>
      <c r="C242" s="4">
        <v>7112116</v>
      </c>
      <c r="D242" t="s">
        <v>7605</v>
      </c>
      <c r="E242" t="s">
        <v>7606</v>
      </c>
      <c r="F242" s="4">
        <v>10019</v>
      </c>
      <c r="G242" s="13" t="s">
        <v>124</v>
      </c>
      <c r="H242" s="13" t="s">
        <v>249</v>
      </c>
      <c r="I242" s="1">
        <v>4076248</v>
      </c>
      <c r="J242" s="1">
        <v>-7398597</v>
      </c>
      <c r="K242" t="s">
        <v>5</v>
      </c>
      <c r="L242" s="20">
        <v>399</v>
      </c>
      <c r="M242" s="4">
        <v>3</v>
      </c>
      <c r="N242" s="4">
        <v>108</v>
      </c>
      <c r="O242" s="2">
        <v>43638</v>
      </c>
      <c r="P242" s="3">
        <v>1.51</v>
      </c>
      <c r="Q242" s="4">
        <v>1</v>
      </c>
      <c r="R242" s="3">
        <v>5.7</v>
      </c>
      <c r="S2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" t="str">
        <f>IF(AIRBNB[[#This Row],[RUIDO(dB)]]&lt;=4,"Silencioso",IF(AIRBNB[[#This Row],[RUIDO(dB)]]&lt;=5.5,"Poco Ruidoso","Ruidoso"))</f>
        <v>Ruidoso</v>
      </c>
      <c r="U242" t="str">
        <f>IF(AND(AIRBNB[[#This Row],[PRECIO]]&lt;50,AIRBNB[[#This Row],[MIN_NOCHES]]&gt;3),"Dentro del presupuesto","No considerar")</f>
        <v>No considerar</v>
      </c>
      <c r="V242" t="str">
        <f>VLOOKUP(AIRBNB[[#This Row],[HOST_ID]],Super_host[],5,FALSE)</f>
        <v>Host</v>
      </c>
    </row>
    <row r="243" spans="1:22">
      <c r="A243" s="4">
        <v>707396</v>
      </c>
      <c r="B243" t="s">
        <v>7591</v>
      </c>
      <c r="C243" s="4">
        <v>3636235</v>
      </c>
      <c r="D243" t="s">
        <v>2506</v>
      </c>
      <c r="E243" t="s">
        <v>7592</v>
      </c>
      <c r="F243" s="4">
        <v>10009</v>
      </c>
      <c r="G243" s="13" t="s">
        <v>124</v>
      </c>
      <c r="H243" s="13" t="s">
        <v>133</v>
      </c>
      <c r="I243" s="1">
        <v>4072558</v>
      </c>
      <c r="J243" s="1">
        <v>-7397929</v>
      </c>
      <c r="K243" t="s">
        <v>5</v>
      </c>
      <c r="L243" s="20">
        <v>399</v>
      </c>
      <c r="M243" s="4">
        <v>7</v>
      </c>
      <c r="N243" s="4">
        <v>104</v>
      </c>
      <c r="O243" s="2">
        <v>43648</v>
      </c>
      <c r="P243" s="3">
        <v>1.28</v>
      </c>
      <c r="Q243" s="4">
        <v>1</v>
      </c>
      <c r="R243" s="3">
        <v>5.7</v>
      </c>
      <c r="S2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" t="str">
        <f>IF(AIRBNB[[#This Row],[RUIDO(dB)]]&lt;=4,"Silencioso",IF(AIRBNB[[#This Row],[RUIDO(dB)]]&lt;=5.5,"Poco Ruidoso","Ruidoso"))</f>
        <v>Ruidoso</v>
      </c>
      <c r="U243" t="str">
        <f>IF(AND(AIRBNB[[#This Row],[PRECIO]]&lt;50,AIRBNB[[#This Row],[MIN_NOCHES]]&gt;3),"Dentro del presupuesto","No considerar")</f>
        <v>No considerar</v>
      </c>
      <c r="V243" t="str">
        <f>VLOOKUP(AIRBNB[[#This Row],[HOST_ID]],Super_host[],5,FALSE)</f>
        <v>Host</v>
      </c>
    </row>
    <row r="244" spans="1:22">
      <c r="A244" s="4">
        <v>4622869</v>
      </c>
      <c r="B244" t="s">
        <v>7625</v>
      </c>
      <c r="C244" s="4">
        <v>2593268</v>
      </c>
      <c r="D244" t="s">
        <v>2709</v>
      </c>
      <c r="E244" t="s">
        <v>3828</v>
      </c>
      <c r="F244" s="4">
        <v>10002</v>
      </c>
      <c r="G244" s="13" t="s">
        <v>124</v>
      </c>
      <c r="H244" s="13" t="s">
        <v>409</v>
      </c>
      <c r="I244" s="1">
        <v>407157</v>
      </c>
      <c r="J244" s="1">
        <v>-7399094</v>
      </c>
      <c r="K244" t="s">
        <v>5</v>
      </c>
      <c r="L244" s="20">
        <v>399</v>
      </c>
      <c r="M244" s="4">
        <v>2</v>
      </c>
      <c r="N244" s="4">
        <v>122</v>
      </c>
      <c r="O244" s="2">
        <v>43631</v>
      </c>
      <c r="P244" s="3">
        <v>2.2400000000000002</v>
      </c>
      <c r="Q244" s="4">
        <v>1</v>
      </c>
      <c r="R244" s="3">
        <v>5.7</v>
      </c>
      <c r="S2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" t="str">
        <f>IF(AIRBNB[[#This Row],[RUIDO(dB)]]&lt;=4,"Silencioso",IF(AIRBNB[[#This Row],[RUIDO(dB)]]&lt;=5.5,"Poco Ruidoso","Ruidoso"))</f>
        <v>Ruidoso</v>
      </c>
      <c r="U244" t="str">
        <f>IF(AND(AIRBNB[[#This Row],[PRECIO]]&lt;50,AIRBNB[[#This Row],[MIN_NOCHES]]&gt;3),"Dentro del presupuesto","No considerar")</f>
        <v>No considerar</v>
      </c>
      <c r="V244" t="str">
        <f>VLOOKUP(AIRBNB[[#This Row],[HOST_ID]],Super_host[],5,FALSE)</f>
        <v>Host</v>
      </c>
    </row>
    <row r="245" spans="1:22">
      <c r="A245" s="4">
        <v>6642187</v>
      </c>
      <c r="B245" t="s">
        <v>7563</v>
      </c>
      <c r="C245" s="4">
        <v>2536417</v>
      </c>
      <c r="D245" t="s">
        <v>49</v>
      </c>
      <c r="E245" t="s">
        <v>7564</v>
      </c>
      <c r="F245" s="4">
        <v>10065</v>
      </c>
      <c r="G245" s="13" t="s">
        <v>124</v>
      </c>
      <c r="H245" s="13" t="s">
        <v>129</v>
      </c>
      <c r="I245" s="1">
        <v>4076555</v>
      </c>
      <c r="J245" s="1">
        <v>-7395791</v>
      </c>
      <c r="K245" t="s">
        <v>5</v>
      </c>
      <c r="L245" s="20">
        <v>399</v>
      </c>
      <c r="M245" s="4">
        <v>3</v>
      </c>
      <c r="N245" s="4">
        <v>38</v>
      </c>
      <c r="O245" s="2">
        <v>43647</v>
      </c>
      <c r="P245" s="3">
        <v>0.77</v>
      </c>
      <c r="Q245" s="4">
        <v>1</v>
      </c>
      <c r="R245" s="3">
        <v>5.7</v>
      </c>
      <c r="S2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" t="str">
        <f>IF(AIRBNB[[#This Row],[RUIDO(dB)]]&lt;=4,"Silencioso",IF(AIRBNB[[#This Row],[RUIDO(dB)]]&lt;=5.5,"Poco Ruidoso","Ruidoso"))</f>
        <v>Ruidoso</v>
      </c>
      <c r="U245" t="str">
        <f>IF(AND(AIRBNB[[#This Row],[PRECIO]]&lt;50,AIRBNB[[#This Row],[MIN_NOCHES]]&gt;3),"Dentro del presupuesto","No considerar")</f>
        <v>No considerar</v>
      </c>
      <c r="V245" t="str">
        <f>VLOOKUP(AIRBNB[[#This Row],[HOST_ID]],Super_host[],5,FALSE)</f>
        <v>Host</v>
      </c>
    </row>
    <row r="246" spans="1:22">
      <c r="A246" s="4">
        <v>550858</v>
      </c>
      <c r="B246" t="s">
        <v>7476</v>
      </c>
      <c r="C246" s="4">
        <v>2277487</v>
      </c>
      <c r="D246" t="s">
        <v>7477</v>
      </c>
      <c r="E246" t="s">
        <v>7478</v>
      </c>
      <c r="F246" s="4">
        <v>10001</v>
      </c>
      <c r="G246" s="13" t="s">
        <v>124</v>
      </c>
      <c r="H246" s="13" t="s">
        <v>186</v>
      </c>
      <c r="I246" s="1">
        <v>4074664</v>
      </c>
      <c r="J246" s="1">
        <v>-7399441</v>
      </c>
      <c r="K246" t="s">
        <v>5</v>
      </c>
      <c r="L246" s="20">
        <v>399</v>
      </c>
      <c r="M246" s="4">
        <v>3</v>
      </c>
      <c r="N246" s="4">
        <v>15</v>
      </c>
      <c r="O246" s="2">
        <v>42957</v>
      </c>
      <c r="P246" s="3">
        <v>0.31</v>
      </c>
      <c r="Q246" s="4">
        <v>1</v>
      </c>
      <c r="R246" s="3">
        <v>5.7</v>
      </c>
      <c r="S2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" t="str">
        <f>IF(AIRBNB[[#This Row],[RUIDO(dB)]]&lt;=4,"Silencioso",IF(AIRBNB[[#This Row],[RUIDO(dB)]]&lt;=5.5,"Poco Ruidoso","Ruidoso"))</f>
        <v>Ruidoso</v>
      </c>
      <c r="U246" t="str">
        <f>IF(AND(AIRBNB[[#This Row],[PRECIO]]&lt;50,AIRBNB[[#This Row],[MIN_NOCHES]]&gt;3),"Dentro del presupuesto","No considerar")</f>
        <v>No considerar</v>
      </c>
      <c r="V246" t="str">
        <f>VLOOKUP(AIRBNB[[#This Row],[HOST_ID]],Super_host[],5,FALSE)</f>
        <v>Host</v>
      </c>
    </row>
    <row r="247" spans="1:22">
      <c r="A247" s="4">
        <v>919978</v>
      </c>
      <c r="B247" t="s">
        <v>7636</v>
      </c>
      <c r="C247" s="4">
        <v>2230103</v>
      </c>
      <c r="D247" t="s">
        <v>7637</v>
      </c>
      <c r="E247" t="s">
        <v>7638</v>
      </c>
      <c r="F247" s="4">
        <v>10019</v>
      </c>
      <c r="G247" s="13" t="s">
        <v>124</v>
      </c>
      <c r="H247" s="13" t="s">
        <v>249</v>
      </c>
      <c r="I247" s="1">
        <v>407642</v>
      </c>
      <c r="J247" s="1">
        <v>-7398677</v>
      </c>
      <c r="K247" t="s">
        <v>5</v>
      </c>
      <c r="L247" s="20">
        <v>399</v>
      </c>
      <c r="M247" s="4">
        <v>2</v>
      </c>
      <c r="N247" s="4">
        <v>287</v>
      </c>
      <c r="O247" s="2">
        <v>43626</v>
      </c>
      <c r="P247" s="3">
        <v>3.69</v>
      </c>
      <c r="Q247" s="4">
        <v>1</v>
      </c>
      <c r="R247" s="3">
        <v>5.7</v>
      </c>
      <c r="S2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" t="str">
        <f>IF(AIRBNB[[#This Row],[RUIDO(dB)]]&lt;=4,"Silencioso",IF(AIRBNB[[#This Row],[RUIDO(dB)]]&lt;=5.5,"Poco Ruidoso","Ruidoso"))</f>
        <v>Ruidoso</v>
      </c>
      <c r="U247" t="str">
        <f>IF(AND(AIRBNB[[#This Row],[PRECIO]]&lt;50,AIRBNB[[#This Row],[MIN_NOCHES]]&gt;3),"Dentro del presupuesto","No considerar")</f>
        <v>No considerar</v>
      </c>
      <c r="V247" t="str">
        <f>VLOOKUP(AIRBNB[[#This Row],[HOST_ID]],Super_host[],5,FALSE)</f>
        <v>Host</v>
      </c>
    </row>
    <row r="248" spans="1:22">
      <c r="A248" s="4">
        <v>1291245</v>
      </c>
      <c r="B248" t="s">
        <v>7359</v>
      </c>
      <c r="C248" s="4">
        <v>2078796</v>
      </c>
      <c r="D248" t="s">
        <v>2284</v>
      </c>
      <c r="E248" t="s">
        <v>7360</v>
      </c>
      <c r="F248" s="4">
        <v>10002</v>
      </c>
      <c r="G248" s="13" t="s">
        <v>124</v>
      </c>
      <c r="H248" s="13" t="s">
        <v>409</v>
      </c>
      <c r="I248" s="1">
        <v>4071634</v>
      </c>
      <c r="J248" s="1">
        <v>-7399031</v>
      </c>
      <c r="K248" t="s">
        <v>5</v>
      </c>
      <c r="L248" s="20">
        <v>399</v>
      </c>
      <c r="M248" s="4">
        <v>2</v>
      </c>
      <c r="N248" s="4">
        <v>2</v>
      </c>
      <c r="O248" s="2">
        <v>42632</v>
      </c>
      <c r="P248" s="3">
        <v>0.05</v>
      </c>
      <c r="Q248" s="4">
        <v>1</v>
      </c>
      <c r="R248" s="3">
        <v>5.7</v>
      </c>
      <c r="S2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" t="str">
        <f>IF(AIRBNB[[#This Row],[RUIDO(dB)]]&lt;=4,"Silencioso",IF(AIRBNB[[#This Row],[RUIDO(dB)]]&lt;=5.5,"Poco Ruidoso","Ruidoso"))</f>
        <v>Ruidoso</v>
      </c>
      <c r="U248" t="str">
        <f>IF(AND(AIRBNB[[#This Row],[PRECIO]]&lt;50,AIRBNB[[#This Row],[MIN_NOCHES]]&gt;3),"Dentro del presupuesto","No considerar")</f>
        <v>No considerar</v>
      </c>
      <c r="V248" t="str">
        <f>VLOOKUP(AIRBNB[[#This Row],[HOST_ID]],Super_host[],5,FALSE)</f>
        <v>Host</v>
      </c>
    </row>
    <row r="249" spans="1:22">
      <c r="A249" s="4">
        <v>239826</v>
      </c>
      <c r="B249" t="s">
        <v>7724</v>
      </c>
      <c r="C249" s="4">
        <v>1257760</v>
      </c>
      <c r="D249" t="s">
        <v>3635</v>
      </c>
      <c r="E249" t="s">
        <v>1266</v>
      </c>
      <c r="F249" s="4">
        <v>10010</v>
      </c>
      <c r="G249" s="13" t="s">
        <v>124</v>
      </c>
      <c r="H249" s="13" t="s">
        <v>281</v>
      </c>
      <c r="I249" s="1">
        <v>4073685</v>
      </c>
      <c r="J249" s="1">
        <v>-7398359</v>
      </c>
      <c r="K249" t="s">
        <v>5</v>
      </c>
      <c r="L249" s="20">
        <v>399</v>
      </c>
      <c r="M249" s="4">
        <v>1</v>
      </c>
      <c r="N249" s="4">
        <v>0</v>
      </c>
      <c r="O249" s="2">
        <v>43647</v>
      </c>
      <c r="P249" s="3">
        <v>0.02</v>
      </c>
      <c r="Q249" s="4">
        <v>1</v>
      </c>
      <c r="R249" s="3">
        <v>5.7</v>
      </c>
      <c r="S2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" t="str">
        <f>IF(AIRBNB[[#This Row],[RUIDO(dB)]]&lt;=4,"Silencioso",IF(AIRBNB[[#This Row],[RUIDO(dB)]]&lt;=5.5,"Poco Ruidoso","Ruidoso"))</f>
        <v>Ruidoso</v>
      </c>
      <c r="U249" t="str">
        <f>IF(AND(AIRBNB[[#This Row],[PRECIO]]&lt;50,AIRBNB[[#This Row],[MIN_NOCHES]]&gt;3),"Dentro del presupuesto","No considerar")</f>
        <v>No considerar</v>
      </c>
      <c r="V249" t="str">
        <f>VLOOKUP(AIRBNB[[#This Row],[HOST_ID]],Super_host[],5,FALSE)</f>
        <v>Host</v>
      </c>
    </row>
    <row r="250" spans="1:22">
      <c r="A250" s="4">
        <v>3533180</v>
      </c>
      <c r="B250" t="s">
        <v>16243</v>
      </c>
      <c r="C250" s="4">
        <v>254846</v>
      </c>
      <c r="D250" t="s">
        <v>6057</v>
      </c>
      <c r="E250" t="s">
        <v>16244</v>
      </c>
      <c r="F250" s="4">
        <v>11221</v>
      </c>
      <c r="G250" s="13" t="s">
        <v>4662</v>
      </c>
      <c r="H250" s="13" t="s">
        <v>9230</v>
      </c>
      <c r="I250" s="1">
        <v>4068837</v>
      </c>
      <c r="J250" s="1">
        <v>-739256</v>
      </c>
      <c r="K250" t="s">
        <v>5</v>
      </c>
      <c r="L250" s="20">
        <v>399</v>
      </c>
      <c r="M250" s="4">
        <v>3</v>
      </c>
      <c r="N250" s="4">
        <v>49</v>
      </c>
      <c r="O250" s="2">
        <v>43628</v>
      </c>
      <c r="P250" s="3">
        <v>0.96</v>
      </c>
      <c r="Q250" s="4">
        <v>1</v>
      </c>
      <c r="R250" s="3">
        <v>7</v>
      </c>
      <c r="S2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" t="str">
        <f>IF(AIRBNB[[#This Row],[RUIDO(dB)]]&lt;=4,"Silencioso",IF(AIRBNB[[#This Row],[RUIDO(dB)]]&lt;=5.5,"Poco Ruidoso","Ruidoso"))</f>
        <v>Ruidoso</v>
      </c>
      <c r="U250" t="str">
        <f>IF(AND(AIRBNB[[#This Row],[PRECIO]]&lt;50,AIRBNB[[#This Row],[MIN_NOCHES]]&gt;3),"Dentro del presupuesto","No considerar")</f>
        <v>No considerar</v>
      </c>
      <c r="V250" t="str">
        <f>VLOOKUP(AIRBNB[[#This Row],[HOST_ID]],Super_host[],5,FALSE)</f>
        <v>Host</v>
      </c>
    </row>
    <row r="251" spans="1:22">
      <c r="A251" s="4">
        <v>6458979</v>
      </c>
      <c r="B251" t="s">
        <v>16170</v>
      </c>
      <c r="C251" s="4">
        <v>26408268</v>
      </c>
      <c r="D251" t="s">
        <v>728</v>
      </c>
      <c r="E251" t="s">
        <v>11709</v>
      </c>
      <c r="F251" s="4">
        <v>11211</v>
      </c>
      <c r="G251" s="13" t="s">
        <v>4662</v>
      </c>
      <c r="H251" s="13" t="s">
        <v>9218</v>
      </c>
      <c r="I251" s="1">
        <v>4071161</v>
      </c>
      <c r="J251" s="1">
        <v>-7395957</v>
      </c>
      <c r="K251" t="s">
        <v>5</v>
      </c>
      <c r="L251" s="20">
        <v>395</v>
      </c>
      <c r="M251" s="4">
        <v>4</v>
      </c>
      <c r="N251" s="4">
        <v>9</v>
      </c>
      <c r="O251" s="2">
        <v>43597</v>
      </c>
      <c r="P251" s="3">
        <v>0.25</v>
      </c>
      <c r="Q251" s="4">
        <v>1</v>
      </c>
      <c r="R251" s="3">
        <v>7</v>
      </c>
      <c r="S2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" t="str">
        <f>IF(AIRBNB[[#This Row],[RUIDO(dB)]]&lt;=4,"Silencioso",IF(AIRBNB[[#This Row],[RUIDO(dB)]]&lt;=5.5,"Poco Ruidoso","Ruidoso"))</f>
        <v>Ruidoso</v>
      </c>
      <c r="U251" t="str">
        <f>IF(AND(AIRBNB[[#This Row],[PRECIO]]&lt;50,AIRBNB[[#This Row],[MIN_NOCHES]]&gt;3),"Dentro del presupuesto","No considerar")</f>
        <v>No considerar</v>
      </c>
      <c r="V251" t="str">
        <f>VLOOKUP(AIRBNB[[#This Row],[HOST_ID]],Super_host[],5,FALSE)</f>
        <v>Host</v>
      </c>
    </row>
    <row r="252" spans="1:22">
      <c r="A252" s="4">
        <v>4118244</v>
      </c>
      <c r="B252" t="s">
        <v>16219</v>
      </c>
      <c r="C252" s="4">
        <v>21362718</v>
      </c>
      <c r="D252" t="s">
        <v>8514</v>
      </c>
      <c r="E252" t="s">
        <v>16220</v>
      </c>
      <c r="F252" s="4">
        <v>11231</v>
      </c>
      <c r="G252" s="13" t="s">
        <v>4662</v>
      </c>
      <c r="H252" s="13" t="s">
        <v>9237</v>
      </c>
      <c r="I252" s="1">
        <v>4067823</v>
      </c>
      <c r="J252" s="1">
        <v>-7399515</v>
      </c>
      <c r="K252" t="s">
        <v>5</v>
      </c>
      <c r="L252" s="20">
        <v>395</v>
      </c>
      <c r="M252" s="4">
        <v>4</v>
      </c>
      <c r="N252" s="4">
        <v>33</v>
      </c>
      <c r="O252" s="2">
        <v>43238</v>
      </c>
      <c r="P252" s="3">
        <v>0.65</v>
      </c>
      <c r="Q252" s="4">
        <v>1</v>
      </c>
      <c r="R252" s="3">
        <v>7</v>
      </c>
      <c r="S2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" t="str">
        <f>IF(AIRBNB[[#This Row],[RUIDO(dB)]]&lt;=4,"Silencioso",IF(AIRBNB[[#This Row],[RUIDO(dB)]]&lt;=5.5,"Poco Ruidoso","Ruidoso"))</f>
        <v>Ruidoso</v>
      </c>
      <c r="U252" t="str">
        <f>IF(AND(AIRBNB[[#This Row],[PRECIO]]&lt;50,AIRBNB[[#This Row],[MIN_NOCHES]]&gt;3),"Dentro del presupuesto","No considerar")</f>
        <v>No considerar</v>
      </c>
      <c r="V252" t="str">
        <f>VLOOKUP(AIRBNB[[#This Row],[HOST_ID]],Super_host[],5,FALSE)</f>
        <v>Host</v>
      </c>
    </row>
    <row r="253" spans="1:22">
      <c r="A253" s="4">
        <v>2510394</v>
      </c>
      <c r="B253" t="s">
        <v>7914</v>
      </c>
      <c r="C253" s="4">
        <v>12851900</v>
      </c>
      <c r="D253" t="s">
        <v>4201</v>
      </c>
      <c r="E253" t="s">
        <v>7915</v>
      </c>
      <c r="F253" s="4">
        <v>11101</v>
      </c>
      <c r="G253" s="13" t="s">
        <v>7897</v>
      </c>
      <c r="H253" s="13" t="s">
        <v>7905</v>
      </c>
      <c r="I253" s="1">
        <v>4074263</v>
      </c>
      <c r="J253" s="1">
        <v>-7395594</v>
      </c>
      <c r="K253" t="s">
        <v>5</v>
      </c>
      <c r="L253" s="20">
        <v>395</v>
      </c>
      <c r="M253" s="4">
        <v>7</v>
      </c>
      <c r="N253" s="4">
        <v>50</v>
      </c>
      <c r="O253" s="2">
        <v>43586</v>
      </c>
      <c r="P253" s="3">
        <v>0.8</v>
      </c>
      <c r="Q253" s="4">
        <v>5</v>
      </c>
      <c r="R253" s="3">
        <v>6.14</v>
      </c>
      <c r="S2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" t="str">
        <f>IF(AIRBNB[[#This Row],[RUIDO(dB)]]&lt;=4,"Silencioso",IF(AIRBNB[[#This Row],[RUIDO(dB)]]&lt;=5.5,"Poco Ruidoso","Ruidoso"))</f>
        <v>Ruidoso</v>
      </c>
      <c r="U253" t="str">
        <f>IF(AND(AIRBNB[[#This Row],[PRECIO]]&lt;50,AIRBNB[[#This Row],[MIN_NOCHES]]&gt;3),"Dentro del presupuesto","No considerar")</f>
        <v>No considerar</v>
      </c>
      <c r="V253" t="str">
        <f>VLOOKUP(AIRBNB[[#This Row],[HOST_ID]],Super_host[],5,FALSE)</f>
        <v>Host</v>
      </c>
    </row>
    <row r="254" spans="1:22">
      <c r="A254" s="4">
        <v>2214978</v>
      </c>
      <c r="B254" t="s">
        <v>7333</v>
      </c>
      <c r="C254" s="4">
        <v>11257635</v>
      </c>
      <c r="D254" t="s">
        <v>5393</v>
      </c>
      <c r="E254" t="s">
        <v>7334</v>
      </c>
      <c r="F254" s="4">
        <v>10024</v>
      </c>
      <c r="G254" s="13" t="s">
        <v>124</v>
      </c>
      <c r="H254" s="13" t="s">
        <v>168</v>
      </c>
      <c r="I254" s="1">
        <v>407834</v>
      </c>
      <c r="J254" s="1">
        <v>-7397904</v>
      </c>
      <c r="K254" t="s">
        <v>5</v>
      </c>
      <c r="L254" s="20">
        <v>395</v>
      </c>
      <c r="M254" s="4">
        <v>3</v>
      </c>
      <c r="N254" s="4">
        <v>1</v>
      </c>
      <c r="O254" s="2">
        <v>41896</v>
      </c>
      <c r="P254" s="3">
        <v>0.02</v>
      </c>
      <c r="Q254" s="4">
        <v>1</v>
      </c>
      <c r="R254" s="3">
        <v>5.7</v>
      </c>
      <c r="S2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" t="str">
        <f>IF(AIRBNB[[#This Row],[RUIDO(dB)]]&lt;=4,"Silencioso",IF(AIRBNB[[#This Row],[RUIDO(dB)]]&lt;=5.5,"Poco Ruidoso","Ruidoso"))</f>
        <v>Ruidoso</v>
      </c>
      <c r="U254" t="str">
        <f>IF(AND(AIRBNB[[#This Row],[PRECIO]]&lt;50,AIRBNB[[#This Row],[MIN_NOCHES]]&gt;3),"Dentro del presupuesto","No considerar")</f>
        <v>No considerar</v>
      </c>
      <c r="V254" t="str">
        <f>VLOOKUP(AIRBNB[[#This Row],[HOST_ID]],Super_host[],5,FALSE)</f>
        <v>Host</v>
      </c>
    </row>
    <row r="255" spans="1:22">
      <c r="A255" s="4">
        <v>1067251</v>
      </c>
      <c r="B255" t="s">
        <v>7702</v>
      </c>
      <c r="C255" s="4">
        <v>5872605</v>
      </c>
      <c r="D255" t="s">
        <v>1420</v>
      </c>
      <c r="E255" t="s">
        <v>7703</v>
      </c>
      <c r="F255" s="4">
        <v>10009</v>
      </c>
      <c r="G255" s="13" t="s">
        <v>124</v>
      </c>
      <c r="H255" s="13" t="s">
        <v>133</v>
      </c>
      <c r="I255" s="1">
        <v>407239</v>
      </c>
      <c r="J255" s="1">
        <v>-7397869</v>
      </c>
      <c r="K255" t="s">
        <v>5</v>
      </c>
      <c r="L255" s="20">
        <v>395</v>
      </c>
      <c r="M255" s="4">
        <v>5</v>
      </c>
      <c r="N255" s="4">
        <v>0</v>
      </c>
      <c r="O255" s="2">
        <v>42928</v>
      </c>
      <c r="P255" s="3">
        <v>0.02</v>
      </c>
      <c r="Q255" s="4">
        <v>1</v>
      </c>
      <c r="R255" s="3">
        <v>5.7</v>
      </c>
      <c r="S2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" t="str">
        <f>IF(AIRBNB[[#This Row],[RUIDO(dB)]]&lt;=4,"Silencioso",IF(AIRBNB[[#This Row],[RUIDO(dB)]]&lt;=5.5,"Poco Ruidoso","Ruidoso"))</f>
        <v>Ruidoso</v>
      </c>
      <c r="U255" t="str">
        <f>IF(AND(AIRBNB[[#This Row],[PRECIO]]&lt;50,AIRBNB[[#This Row],[MIN_NOCHES]]&gt;3),"Dentro del presupuesto","No considerar")</f>
        <v>No considerar</v>
      </c>
      <c r="V255" t="str">
        <f>VLOOKUP(AIRBNB[[#This Row],[HOST_ID]],Super_host[],5,FALSE)</f>
        <v>Host</v>
      </c>
    </row>
    <row r="256" spans="1:22">
      <c r="A256" s="4">
        <v>2272872</v>
      </c>
      <c r="B256" t="s">
        <v>7441</v>
      </c>
      <c r="C256" s="4">
        <v>5175067</v>
      </c>
      <c r="D256" t="s">
        <v>941</v>
      </c>
      <c r="E256" t="s">
        <v>7442</v>
      </c>
      <c r="F256" s="4">
        <v>10019</v>
      </c>
      <c r="G256" s="13" t="s">
        <v>124</v>
      </c>
      <c r="H256" s="13" t="s">
        <v>249</v>
      </c>
      <c r="I256" s="1">
        <v>4076726</v>
      </c>
      <c r="J256" s="1">
        <v>-7398285</v>
      </c>
      <c r="K256" t="s">
        <v>5</v>
      </c>
      <c r="L256" s="20">
        <v>395</v>
      </c>
      <c r="M256" s="4">
        <v>5</v>
      </c>
      <c r="N256" s="4">
        <v>9</v>
      </c>
      <c r="O256" s="2">
        <v>42327</v>
      </c>
      <c r="P256" s="3">
        <v>0.19</v>
      </c>
      <c r="Q256" s="4">
        <v>1</v>
      </c>
      <c r="R256" s="3">
        <v>5.7</v>
      </c>
      <c r="S2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" t="str">
        <f>IF(AIRBNB[[#This Row],[RUIDO(dB)]]&lt;=4,"Silencioso",IF(AIRBNB[[#This Row],[RUIDO(dB)]]&lt;=5.5,"Poco Ruidoso","Ruidoso"))</f>
        <v>Ruidoso</v>
      </c>
      <c r="U256" t="str">
        <f>IF(AND(AIRBNB[[#This Row],[PRECIO]]&lt;50,AIRBNB[[#This Row],[MIN_NOCHES]]&gt;3),"Dentro del presupuesto","No considerar")</f>
        <v>No considerar</v>
      </c>
      <c r="V256" t="str">
        <f>VLOOKUP(AIRBNB[[#This Row],[HOST_ID]],Super_host[],5,FALSE)</f>
        <v>Host</v>
      </c>
    </row>
    <row r="257" spans="1:22">
      <c r="A257" s="4">
        <v>4227499</v>
      </c>
      <c r="B257" t="s">
        <v>7589</v>
      </c>
      <c r="C257" s="4">
        <v>2811458</v>
      </c>
      <c r="D257" t="s">
        <v>5613</v>
      </c>
      <c r="E257" t="s">
        <v>7590</v>
      </c>
      <c r="F257" s="4">
        <v>10011</v>
      </c>
      <c r="G257" s="13" t="s">
        <v>124</v>
      </c>
      <c r="H257" s="13" t="s">
        <v>186</v>
      </c>
      <c r="I257" s="1">
        <v>4074724</v>
      </c>
      <c r="J257" s="1">
        <v>-7400355</v>
      </c>
      <c r="K257" t="s">
        <v>5</v>
      </c>
      <c r="L257" s="20">
        <v>395</v>
      </c>
      <c r="M257" s="4">
        <v>4</v>
      </c>
      <c r="N257" s="4">
        <v>73</v>
      </c>
      <c r="O257" s="2">
        <v>43103</v>
      </c>
      <c r="P257" s="3">
        <v>1.27</v>
      </c>
      <c r="Q257" s="4">
        <v>1</v>
      </c>
      <c r="R257" s="3">
        <v>5.7</v>
      </c>
      <c r="S2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" t="str">
        <f>IF(AIRBNB[[#This Row],[RUIDO(dB)]]&lt;=4,"Silencioso",IF(AIRBNB[[#This Row],[RUIDO(dB)]]&lt;=5.5,"Poco Ruidoso","Ruidoso"))</f>
        <v>Ruidoso</v>
      </c>
      <c r="U257" t="str">
        <f>IF(AND(AIRBNB[[#This Row],[PRECIO]]&lt;50,AIRBNB[[#This Row],[MIN_NOCHES]]&gt;3),"Dentro del presupuesto","No considerar")</f>
        <v>No considerar</v>
      </c>
      <c r="V257" t="str">
        <f>VLOOKUP(AIRBNB[[#This Row],[HOST_ID]],Super_host[],5,FALSE)</f>
        <v>Host</v>
      </c>
    </row>
    <row r="258" spans="1:22">
      <c r="A258" s="4">
        <v>443646</v>
      </c>
      <c r="B258" t="s">
        <v>7506</v>
      </c>
      <c r="C258" s="4">
        <v>2204078</v>
      </c>
      <c r="D258" t="s">
        <v>2100</v>
      </c>
      <c r="E258" t="s">
        <v>7507</v>
      </c>
      <c r="F258" s="4">
        <v>10024</v>
      </c>
      <c r="G258" s="13" t="s">
        <v>124</v>
      </c>
      <c r="H258" s="13" t="s">
        <v>168</v>
      </c>
      <c r="I258" s="1">
        <v>4078911</v>
      </c>
      <c r="J258" s="1">
        <v>-7397396</v>
      </c>
      <c r="K258" t="s">
        <v>5</v>
      </c>
      <c r="L258" s="20">
        <v>395</v>
      </c>
      <c r="M258" s="4">
        <v>14</v>
      </c>
      <c r="N258" s="4">
        <v>39</v>
      </c>
      <c r="O258" s="2">
        <v>43601</v>
      </c>
      <c r="P258" s="3">
        <v>0.45</v>
      </c>
      <c r="Q258" s="4">
        <v>1</v>
      </c>
      <c r="R258" s="3">
        <v>5.7</v>
      </c>
      <c r="S2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" t="str">
        <f>IF(AIRBNB[[#This Row],[RUIDO(dB)]]&lt;=4,"Silencioso",IF(AIRBNB[[#This Row],[RUIDO(dB)]]&lt;=5.5,"Poco Ruidoso","Ruidoso"))</f>
        <v>Ruidoso</v>
      </c>
      <c r="U258" t="str">
        <f>IF(AND(AIRBNB[[#This Row],[PRECIO]]&lt;50,AIRBNB[[#This Row],[MIN_NOCHES]]&gt;3),"Dentro del presupuesto","No considerar")</f>
        <v>No considerar</v>
      </c>
      <c r="V258" t="str">
        <f>VLOOKUP(AIRBNB[[#This Row],[HOST_ID]],Super_host[],5,FALSE)</f>
        <v>Host</v>
      </c>
    </row>
    <row r="259" spans="1:22">
      <c r="A259" s="4">
        <v>2043060</v>
      </c>
      <c r="B259" t="s">
        <v>7528</v>
      </c>
      <c r="C259" s="4">
        <v>1499286</v>
      </c>
      <c r="D259" t="s">
        <v>3586</v>
      </c>
      <c r="E259" t="s">
        <v>7529</v>
      </c>
      <c r="F259" s="4">
        <v>10019</v>
      </c>
      <c r="G259" s="13" t="s">
        <v>124</v>
      </c>
      <c r="H259" s="13" t="s">
        <v>373</v>
      </c>
      <c r="I259" s="1">
        <v>4076326</v>
      </c>
      <c r="J259" s="1">
        <v>-7398165</v>
      </c>
      <c r="K259" t="s">
        <v>5</v>
      </c>
      <c r="L259" s="20">
        <v>395</v>
      </c>
      <c r="M259" s="4">
        <v>5</v>
      </c>
      <c r="N259" s="4">
        <v>37</v>
      </c>
      <c r="O259" s="2">
        <v>43625</v>
      </c>
      <c r="P259" s="3">
        <v>0.55000000000000004</v>
      </c>
      <c r="Q259" s="4">
        <v>1</v>
      </c>
      <c r="R259" s="3">
        <v>5.7</v>
      </c>
      <c r="S2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" t="str">
        <f>IF(AIRBNB[[#This Row],[RUIDO(dB)]]&lt;=4,"Silencioso",IF(AIRBNB[[#This Row],[RUIDO(dB)]]&lt;=5.5,"Poco Ruidoso","Ruidoso"))</f>
        <v>Ruidoso</v>
      </c>
      <c r="U259" t="str">
        <f>IF(AND(AIRBNB[[#This Row],[PRECIO]]&lt;50,AIRBNB[[#This Row],[MIN_NOCHES]]&gt;3),"Dentro del presupuesto","No considerar")</f>
        <v>No considerar</v>
      </c>
      <c r="V259" t="str">
        <f>VLOOKUP(AIRBNB[[#This Row],[HOST_ID]],Super_host[],5,FALSE)</f>
        <v>Host</v>
      </c>
    </row>
    <row r="260" spans="1:22">
      <c r="A260" s="4">
        <v>125053</v>
      </c>
      <c r="B260" t="s">
        <v>7550</v>
      </c>
      <c r="C260" s="4">
        <v>622460</v>
      </c>
      <c r="D260" t="s">
        <v>526</v>
      </c>
      <c r="E260" t="s">
        <v>7551</v>
      </c>
      <c r="F260" s="4">
        <v>10003</v>
      </c>
      <c r="G260" s="13" t="s">
        <v>124</v>
      </c>
      <c r="H260" s="13" t="s">
        <v>133</v>
      </c>
      <c r="I260" s="1">
        <v>4072533</v>
      </c>
      <c r="J260" s="1">
        <v>-7399143</v>
      </c>
      <c r="K260" t="s">
        <v>5</v>
      </c>
      <c r="L260" s="20">
        <v>395</v>
      </c>
      <c r="M260" s="4">
        <v>2</v>
      </c>
      <c r="N260" s="4">
        <v>70</v>
      </c>
      <c r="O260" s="2">
        <v>43647</v>
      </c>
      <c r="P260" s="3">
        <v>0.73</v>
      </c>
      <c r="Q260" s="4">
        <v>1</v>
      </c>
      <c r="R260" s="3">
        <v>5.7</v>
      </c>
      <c r="S2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" t="str">
        <f>IF(AIRBNB[[#This Row],[RUIDO(dB)]]&lt;=4,"Silencioso",IF(AIRBNB[[#This Row],[RUIDO(dB)]]&lt;=5.5,"Poco Ruidoso","Ruidoso"))</f>
        <v>Ruidoso</v>
      </c>
      <c r="U260" t="str">
        <f>IF(AND(AIRBNB[[#This Row],[PRECIO]]&lt;50,AIRBNB[[#This Row],[MIN_NOCHES]]&gt;3),"Dentro del presupuesto","No considerar")</f>
        <v>No considerar</v>
      </c>
      <c r="V260" t="str">
        <f>VLOOKUP(AIRBNB[[#This Row],[HOST_ID]],Super_host[],5,FALSE)</f>
        <v>Host</v>
      </c>
    </row>
    <row r="261" spans="1:22">
      <c r="A261" s="4">
        <v>3742373</v>
      </c>
      <c r="B261" t="s">
        <v>7425</v>
      </c>
      <c r="C261" s="4">
        <v>9859391</v>
      </c>
      <c r="D261" t="s">
        <v>492</v>
      </c>
      <c r="E261" t="s">
        <v>7426</v>
      </c>
      <c r="F261" s="4">
        <v>10001</v>
      </c>
      <c r="G261" s="13" t="s">
        <v>124</v>
      </c>
      <c r="H261" s="13" t="s">
        <v>186</v>
      </c>
      <c r="I261" s="1">
        <v>4074944</v>
      </c>
      <c r="J261" s="1">
        <v>-7399631</v>
      </c>
      <c r="K261" t="s">
        <v>5</v>
      </c>
      <c r="L261" s="20">
        <v>390</v>
      </c>
      <c r="M261" s="4">
        <v>3</v>
      </c>
      <c r="N261" s="4">
        <v>10</v>
      </c>
      <c r="O261" s="2">
        <v>43467</v>
      </c>
      <c r="P261" s="3">
        <v>0.17</v>
      </c>
      <c r="Q261" s="4">
        <v>1</v>
      </c>
      <c r="R261" s="3">
        <v>5.7</v>
      </c>
      <c r="S2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" t="str">
        <f>IF(AIRBNB[[#This Row],[RUIDO(dB)]]&lt;=4,"Silencioso",IF(AIRBNB[[#This Row],[RUIDO(dB)]]&lt;=5.5,"Poco Ruidoso","Ruidoso"))</f>
        <v>Ruidoso</v>
      </c>
      <c r="U261" t="str">
        <f>IF(AND(AIRBNB[[#This Row],[PRECIO]]&lt;50,AIRBNB[[#This Row],[MIN_NOCHES]]&gt;3),"Dentro del presupuesto","No considerar")</f>
        <v>No considerar</v>
      </c>
      <c r="V261" t="str">
        <f>VLOOKUP(AIRBNB[[#This Row],[HOST_ID]],Super_host[],5,FALSE)</f>
        <v>Host</v>
      </c>
    </row>
    <row r="262" spans="1:22">
      <c r="A262" s="4">
        <v>1489426</v>
      </c>
      <c r="B262" t="s">
        <v>7390</v>
      </c>
      <c r="C262" s="4">
        <v>7964729</v>
      </c>
      <c r="D262" t="s">
        <v>526</v>
      </c>
      <c r="E262" t="s">
        <v>2485</v>
      </c>
      <c r="F262" s="4">
        <v>10005</v>
      </c>
      <c r="G262" s="13" t="s">
        <v>124</v>
      </c>
      <c r="H262" s="13" t="s">
        <v>528</v>
      </c>
      <c r="I262" s="1">
        <v>4070582</v>
      </c>
      <c r="J262" s="1">
        <v>-7400888</v>
      </c>
      <c r="K262" t="s">
        <v>5</v>
      </c>
      <c r="L262" s="20">
        <v>390</v>
      </c>
      <c r="M262" s="4">
        <v>3</v>
      </c>
      <c r="N262" s="4">
        <v>1</v>
      </c>
      <c r="O262" s="2">
        <v>43356</v>
      </c>
      <c r="P262" s="3">
        <v>0.1</v>
      </c>
      <c r="Q262" s="4">
        <v>1</v>
      </c>
      <c r="R262" s="3">
        <v>5.7</v>
      </c>
      <c r="S2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" t="str">
        <f>IF(AIRBNB[[#This Row],[RUIDO(dB)]]&lt;=4,"Silencioso",IF(AIRBNB[[#This Row],[RUIDO(dB)]]&lt;=5.5,"Poco Ruidoso","Ruidoso"))</f>
        <v>Ruidoso</v>
      </c>
      <c r="U262" t="str">
        <f>IF(AND(AIRBNB[[#This Row],[PRECIO]]&lt;50,AIRBNB[[#This Row],[MIN_NOCHES]]&gt;3),"Dentro del presupuesto","No considerar")</f>
        <v>No considerar</v>
      </c>
      <c r="V262" t="str">
        <f>VLOOKUP(AIRBNB[[#This Row],[HOST_ID]],Super_host[],5,FALSE)</f>
        <v>Host</v>
      </c>
    </row>
    <row r="263" spans="1:22">
      <c r="A263" s="4">
        <v>764052</v>
      </c>
      <c r="B263" t="s">
        <v>7895</v>
      </c>
      <c r="C263" s="4">
        <v>2618273</v>
      </c>
      <c r="D263" t="s">
        <v>1534</v>
      </c>
      <c r="E263" t="s">
        <v>7896</v>
      </c>
      <c r="F263" s="4">
        <v>11105</v>
      </c>
      <c r="G263" s="13" t="s">
        <v>7897</v>
      </c>
      <c r="H263" s="13" t="s">
        <v>7898</v>
      </c>
      <c r="I263" s="1">
        <v>4077466</v>
      </c>
      <c r="J263" s="1">
        <v>-7391807</v>
      </c>
      <c r="K263" t="s">
        <v>5</v>
      </c>
      <c r="L263" s="20">
        <v>390</v>
      </c>
      <c r="M263" s="4">
        <v>3</v>
      </c>
      <c r="N263" s="4">
        <v>1</v>
      </c>
      <c r="O263" s="2">
        <v>42731</v>
      </c>
      <c r="P263" s="3">
        <v>0.03</v>
      </c>
      <c r="Q263" s="4">
        <v>5</v>
      </c>
      <c r="R263" s="3">
        <v>6.14</v>
      </c>
      <c r="S2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" t="str">
        <f>IF(AIRBNB[[#This Row],[RUIDO(dB)]]&lt;=4,"Silencioso",IF(AIRBNB[[#This Row],[RUIDO(dB)]]&lt;=5.5,"Poco Ruidoso","Ruidoso"))</f>
        <v>Ruidoso</v>
      </c>
      <c r="U263" t="str">
        <f>IF(AND(AIRBNB[[#This Row],[PRECIO]]&lt;50,AIRBNB[[#This Row],[MIN_NOCHES]]&gt;3),"Dentro del presupuesto","No considerar")</f>
        <v>No considerar</v>
      </c>
      <c r="V263" t="str">
        <f>VLOOKUP(AIRBNB[[#This Row],[HOST_ID]],Super_host[],5,FALSE)</f>
        <v>Host</v>
      </c>
    </row>
    <row r="264" spans="1:22">
      <c r="A264" s="4">
        <v>63693</v>
      </c>
      <c r="B264" t="s">
        <v>7598</v>
      </c>
      <c r="C264" s="4">
        <v>306545</v>
      </c>
      <c r="D264" t="s">
        <v>4076</v>
      </c>
      <c r="E264" t="s">
        <v>7599</v>
      </c>
      <c r="F264" s="4">
        <v>10009</v>
      </c>
      <c r="G264" s="13" t="s">
        <v>124</v>
      </c>
      <c r="H264" s="13" t="s">
        <v>133</v>
      </c>
      <c r="I264" s="1">
        <v>4072185</v>
      </c>
      <c r="J264" s="1">
        <v>-7398246</v>
      </c>
      <c r="K264" t="s">
        <v>5</v>
      </c>
      <c r="L264" s="20">
        <v>390</v>
      </c>
      <c r="M264" s="4">
        <v>5</v>
      </c>
      <c r="N264" s="4">
        <v>143</v>
      </c>
      <c r="O264" s="2">
        <v>43635</v>
      </c>
      <c r="P264" s="3">
        <v>1.38</v>
      </c>
      <c r="Q264" s="4">
        <v>1</v>
      </c>
      <c r="R264" s="3">
        <v>5.7</v>
      </c>
      <c r="S2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" t="str">
        <f>IF(AIRBNB[[#This Row],[RUIDO(dB)]]&lt;=4,"Silencioso",IF(AIRBNB[[#This Row],[RUIDO(dB)]]&lt;=5.5,"Poco Ruidoso","Ruidoso"))</f>
        <v>Ruidoso</v>
      </c>
      <c r="U264" t="str">
        <f>IF(AND(AIRBNB[[#This Row],[PRECIO]]&lt;50,AIRBNB[[#This Row],[MIN_NOCHES]]&gt;3),"Dentro del presupuesto","No considerar")</f>
        <v>No considerar</v>
      </c>
      <c r="V264" t="str">
        <f>VLOOKUP(AIRBNB[[#This Row],[HOST_ID]],Super_host[],5,FALSE)</f>
        <v>Host</v>
      </c>
    </row>
    <row r="265" spans="1:22">
      <c r="A265" s="4">
        <v>285492</v>
      </c>
      <c r="B265" t="s">
        <v>7548</v>
      </c>
      <c r="C265" s="4">
        <v>1486034</v>
      </c>
      <c r="D265" t="s">
        <v>677</v>
      </c>
      <c r="E265" t="s">
        <v>7549</v>
      </c>
      <c r="F265" s="4">
        <v>10011</v>
      </c>
      <c r="G265" s="13" t="s">
        <v>124</v>
      </c>
      <c r="H265" s="13" t="s">
        <v>186</v>
      </c>
      <c r="I265" s="1">
        <v>4074494</v>
      </c>
      <c r="J265" s="1">
        <v>-739998</v>
      </c>
      <c r="K265" t="s">
        <v>5</v>
      </c>
      <c r="L265" s="20">
        <v>385</v>
      </c>
      <c r="M265" s="4">
        <v>1</v>
      </c>
      <c r="N265" s="4">
        <v>63</v>
      </c>
      <c r="O265" s="2">
        <v>43315</v>
      </c>
      <c r="P265" s="3">
        <v>0.71</v>
      </c>
      <c r="Q265" s="4">
        <v>1</v>
      </c>
      <c r="R265" s="3">
        <v>5.7</v>
      </c>
      <c r="S2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" t="str">
        <f>IF(AIRBNB[[#This Row],[RUIDO(dB)]]&lt;=4,"Silencioso",IF(AIRBNB[[#This Row],[RUIDO(dB)]]&lt;=5.5,"Poco Ruidoso","Ruidoso"))</f>
        <v>Ruidoso</v>
      </c>
      <c r="U265" t="str">
        <f>IF(AND(AIRBNB[[#This Row],[PRECIO]]&lt;50,AIRBNB[[#This Row],[MIN_NOCHES]]&gt;3),"Dentro del presupuesto","No considerar")</f>
        <v>No considerar</v>
      </c>
      <c r="V265" t="str">
        <f>VLOOKUP(AIRBNB[[#This Row],[HOST_ID]],Super_host[],5,FALSE)</f>
        <v>Host</v>
      </c>
    </row>
    <row r="266" spans="1:22">
      <c r="A266" s="4">
        <v>493611</v>
      </c>
      <c r="B266" t="s">
        <v>16230</v>
      </c>
      <c r="C266" s="4">
        <v>1407251</v>
      </c>
      <c r="D266" t="s">
        <v>16231</v>
      </c>
      <c r="E266" t="s">
        <v>16232</v>
      </c>
      <c r="F266" s="4">
        <v>11215</v>
      </c>
      <c r="G266" s="13" t="s">
        <v>4662</v>
      </c>
      <c r="H266" s="13" t="s">
        <v>9363</v>
      </c>
      <c r="I266" s="1">
        <v>4067862</v>
      </c>
      <c r="J266" s="1">
        <v>-7398561</v>
      </c>
      <c r="K266" t="s">
        <v>5</v>
      </c>
      <c r="L266" s="20">
        <v>385</v>
      </c>
      <c r="M266" s="4">
        <v>1</v>
      </c>
      <c r="N266" s="4">
        <v>66</v>
      </c>
      <c r="O266" s="2">
        <v>43604</v>
      </c>
      <c r="P266" s="3">
        <v>0.76</v>
      </c>
      <c r="Q266" s="4">
        <v>1</v>
      </c>
      <c r="R266" s="3">
        <v>7</v>
      </c>
      <c r="S2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" t="str">
        <f>IF(AIRBNB[[#This Row],[RUIDO(dB)]]&lt;=4,"Silencioso",IF(AIRBNB[[#This Row],[RUIDO(dB)]]&lt;=5.5,"Poco Ruidoso","Ruidoso"))</f>
        <v>Ruidoso</v>
      </c>
      <c r="U266" t="str">
        <f>IF(AND(AIRBNB[[#This Row],[PRECIO]]&lt;50,AIRBNB[[#This Row],[MIN_NOCHES]]&gt;3),"Dentro del presupuesto","No considerar")</f>
        <v>No considerar</v>
      </c>
      <c r="V266" t="str">
        <f>VLOOKUP(AIRBNB[[#This Row],[HOST_ID]],Super_host[],5,FALSE)</f>
        <v>Host</v>
      </c>
    </row>
    <row r="267" spans="1:22">
      <c r="A267" s="4">
        <v>6509750</v>
      </c>
      <c r="B267" t="s">
        <v>7727</v>
      </c>
      <c r="C267" s="4">
        <v>696487</v>
      </c>
      <c r="D267" t="s">
        <v>1427</v>
      </c>
      <c r="E267" t="s">
        <v>7728</v>
      </c>
      <c r="F267" s="4">
        <v>10024</v>
      </c>
      <c r="G267" s="13" t="s">
        <v>124</v>
      </c>
      <c r="H267" s="13" t="s">
        <v>168</v>
      </c>
      <c r="I267" s="1">
        <v>407837</v>
      </c>
      <c r="J267" s="1">
        <v>-7397851</v>
      </c>
      <c r="K267" t="s">
        <v>5</v>
      </c>
      <c r="L267" s="20">
        <v>385</v>
      </c>
      <c r="M267" s="4">
        <v>30</v>
      </c>
      <c r="N267" s="4">
        <v>0</v>
      </c>
      <c r="O267" s="2">
        <v>42478</v>
      </c>
      <c r="P267" s="3">
        <v>0.31</v>
      </c>
      <c r="Q267" s="4">
        <v>1</v>
      </c>
      <c r="R267" s="3">
        <v>5.7</v>
      </c>
      <c r="S2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" t="str">
        <f>IF(AIRBNB[[#This Row],[RUIDO(dB)]]&lt;=4,"Silencioso",IF(AIRBNB[[#This Row],[RUIDO(dB)]]&lt;=5.5,"Poco Ruidoso","Ruidoso"))</f>
        <v>Ruidoso</v>
      </c>
      <c r="U267" t="str">
        <f>IF(AND(AIRBNB[[#This Row],[PRECIO]]&lt;50,AIRBNB[[#This Row],[MIN_NOCHES]]&gt;3),"Dentro del presupuesto","No considerar")</f>
        <v>No considerar</v>
      </c>
      <c r="V267" t="str">
        <f>VLOOKUP(AIRBNB[[#This Row],[HOST_ID]],Super_host[],5,FALSE)</f>
        <v>Host</v>
      </c>
    </row>
    <row r="268" spans="1:22">
      <c r="A268" s="4">
        <v>4054450</v>
      </c>
      <c r="B268" t="s">
        <v>7504</v>
      </c>
      <c r="C268" s="4">
        <v>4054295</v>
      </c>
      <c r="D268" t="s">
        <v>6500</v>
      </c>
      <c r="E268" t="s">
        <v>7505</v>
      </c>
      <c r="F268" s="4">
        <v>10036</v>
      </c>
      <c r="G268" s="13" t="s">
        <v>124</v>
      </c>
      <c r="H268" s="13" t="s">
        <v>249</v>
      </c>
      <c r="I268" s="1">
        <v>4076331</v>
      </c>
      <c r="J268" s="1">
        <v>-7399262</v>
      </c>
      <c r="K268" t="s">
        <v>5</v>
      </c>
      <c r="L268" s="20">
        <v>383</v>
      </c>
      <c r="M268" s="4">
        <v>3</v>
      </c>
      <c r="N268" s="4">
        <v>24</v>
      </c>
      <c r="O268" s="2">
        <v>43644</v>
      </c>
      <c r="P268" s="3">
        <v>0.41</v>
      </c>
      <c r="Q268" s="4">
        <v>1</v>
      </c>
      <c r="R268" s="3">
        <v>5.7</v>
      </c>
      <c r="S2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" t="str">
        <f>IF(AIRBNB[[#This Row],[RUIDO(dB)]]&lt;=4,"Silencioso",IF(AIRBNB[[#This Row],[RUIDO(dB)]]&lt;=5.5,"Poco Ruidoso","Ruidoso"))</f>
        <v>Ruidoso</v>
      </c>
      <c r="U268" t="str">
        <f>IF(AND(AIRBNB[[#This Row],[PRECIO]]&lt;50,AIRBNB[[#This Row],[MIN_NOCHES]]&gt;3),"Dentro del presupuesto","No considerar")</f>
        <v>No considerar</v>
      </c>
      <c r="V268" t="str">
        <f>VLOOKUP(AIRBNB[[#This Row],[HOST_ID]],Super_host[],5,FALSE)</f>
        <v>Host</v>
      </c>
    </row>
    <row r="269" spans="1:22">
      <c r="A269" s="4">
        <v>4908978</v>
      </c>
      <c r="B269" t="s">
        <v>7397</v>
      </c>
      <c r="C269" s="4">
        <v>23772724</v>
      </c>
      <c r="D269" t="s">
        <v>1739</v>
      </c>
      <c r="E269" t="s">
        <v>7398</v>
      </c>
      <c r="F269" s="4">
        <v>10036</v>
      </c>
      <c r="G269" s="13" t="s">
        <v>124</v>
      </c>
      <c r="H269" s="13" t="s">
        <v>249</v>
      </c>
      <c r="I269" s="1">
        <v>4076102</v>
      </c>
      <c r="J269" s="1">
        <v>-7398882</v>
      </c>
      <c r="K269" t="s">
        <v>5</v>
      </c>
      <c r="L269" s="20">
        <v>380</v>
      </c>
      <c r="M269" s="4">
        <v>30</v>
      </c>
      <c r="N269" s="4">
        <v>5</v>
      </c>
      <c r="O269" s="2">
        <v>42843</v>
      </c>
      <c r="P269" s="3">
        <v>0.11</v>
      </c>
      <c r="Q269" s="4">
        <v>1</v>
      </c>
      <c r="R269" s="3">
        <v>5.7</v>
      </c>
      <c r="S2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" t="str">
        <f>IF(AIRBNB[[#This Row],[RUIDO(dB)]]&lt;=4,"Silencioso",IF(AIRBNB[[#This Row],[RUIDO(dB)]]&lt;=5.5,"Poco Ruidoso","Ruidoso"))</f>
        <v>Ruidoso</v>
      </c>
      <c r="U269" t="str">
        <f>IF(AND(AIRBNB[[#This Row],[PRECIO]]&lt;50,AIRBNB[[#This Row],[MIN_NOCHES]]&gt;3),"Dentro del presupuesto","No considerar")</f>
        <v>No considerar</v>
      </c>
      <c r="V269" t="str">
        <f>VLOOKUP(AIRBNB[[#This Row],[HOST_ID]],Super_host[],5,FALSE)</f>
        <v>Host</v>
      </c>
    </row>
    <row r="270" spans="1:22">
      <c r="A270" s="4">
        <v>4178851</v>
      </c>
      <c r="B270" t="s">
        <v>16257</v>
      </c>
      <c r="C270" s="4">
        <v>21680683</v>
      </c>
      <c r="D270" t="s">
        <v>5661</v>
      </c>
      <c r="E270" t="s">
        <v>16258</v>
      </c>
      <c r="F270" s="4">
        <v>11249</v>
      </c>
      <c r="G270" s="13" t="s">
        <v>4662</v>
      </c>
      <c r="H270" s="13" t="s">
        <v>9218</v>
      </c>
      <c r="I270" s="1">
        <v>4071961</v>
      </c>
      <c r="J270" s="1">
        <v>-7395837</v>
      </c>
      <c r="K270" t="s">
        <v>5</v>
      </c>
      <c r="L270" s="20">
        <v>380</v>
      </c>
      <c r="M270" s="4">
        <v>3</v>
      </c>
      <c r="N270" s="4">
        <v>105</v>
      </c>
      <c r="O270" s="2">
        <v>43646</v>
      </c>
      <c r="P270" s="3">
        <v>1.82</v>
      </c>
      <c r="Q270" s="4">
        <v>1</v>
      </c>
      <c r="R270" s="3">
        <v>7</v>
      </c>
      <c r="S2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" t="str">
        <f>IF(AIRBNB[[#This Row],[RUIDO(dB)]]&lt;=4,"Silencioso",IF(AIRBNB[[#This Row],[RUIDO(dB)]]&lt;=5.5,"Poco Ruidoso","Ruidoso"))</f>
        <v>Ruidoso</v>
      </c>
      <c r="U270" t="str">
        <f>IF(AND(AIRBNB[[#This Row],[PRECIO]]&lt;50,AIRBNB[[#This Row],[MIN_NOCHES]]&gt;3),"Dentro del presupuesto","No considerar")</f>
        <v>No considerar</v>
      </c>
      <c r="V270" t="str">
        <f>VLOOKUP(AIRBNB[[#This Row],[HOST_ID]],Super_host[],5,FALSE)</f>
        <v>Host</v>
      </c>
    </row>
    <row r="271" spans="1:22">
      <c r="A271" s="4">
        <v>2243180</v>
      </c>
      <c r="B271" t="s">
        <v>7432</v>
      </c>
      <c r="C271" s="4">
        <v>11457317</v>
      </c>
      <c r="D271" t="s">
        <v>7433</v>
      </c>
      <c r="E271" t="s">
        <v>7434</v>
      </c>
      <c r="F271" s="4">
        <v>10023</v>
      </c>
      <c r="G271" s="13" t="s">
        <v>124</v>
      </c>
      <c r="H271" s="13" t="s">
        <v>168</v>
      </c>
      <c r="I271" s="1">
        <v>4077775</v>
      </c>
      <c r="J271" s="1">
        <v>-7398485</v>
      </c>
      <c r="K271" t="s">
        <v>5</v>
      </c>
      <c r="L271" s="20">
        <v>380</v>
      </c>
      <c r="M271" s="4">
        <v>3</v>
      </c>
      <c r="N271" s="4">
        <v>11</v>
      </c>
      <c r="O271" s="2">
        <v>43315</v>
      </c>
      <c r="P271" s="3">
        <v>0.18</v>
      </c>
      <c r="Q271" s="4">
        <v>1</v>
      </c>
      <c r="R271" s="3">
        <v>5.7</v>
      </c>
      <c r="S2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" t="str">
        <f>IF(AIRBNB[[#This Row],[RUIDO(dB)]]&lt;=4,"Silencioso",IF(AIRBNB[[#This Row],[RUIDO(dB)]]&lt;=5.5,"Poco Ruidoso","Ruidoso"))</f>
        <v>Ruidoso</v>
      </c>
      <c r="U271" t="str">
        <f>IF(AND(AIRBNB[[#This Row],[PRECIO]]&lt;50,AIRBNB[[#This Row],[MIN_NOCHES]]&gt;3),"Dentro del presupuesto","No considerar")</f>
        <v>No considerar</v>
      </c>
      <c r="V271" t="str">
        <f>VLOOKUP(AIRBNB[[#This Row],[HOST_ID]],Super_host[],5,FALSE)</f>
        <v>Host</v>
      </c>
    </row>
    <row r="272" spans="1:22">
      <c r="A272" s="4">
        <v>995169</v>
      </c>
      <c r="B272" t="s">
        <v>7791</v>
      </c>
      <c r="C272" s="4">
        <v>5466191</v>
      </c>
      <c r="D272" t="s">
        <v>7792</v>
      </c>
      <c r="E272" t="s">
        <v>7793</v>
      </c>
      <c r="F272" s="4">
        <v>10014</v>
      </c>
      <c r="G272" s="13" t="s">
        <v>124</v>
      </c>
      <c r="H272" s="13" t="s">
        <v>140</v>
      </c>
      <c r="I272" s="1">
        <v>4073464</v>
      </c>
      <c r="J272" s="1">
        <v>-7400225</v>
      </c>
      <c r="K272" t="s">
        <v>5</v>
      </c>
      <c r="L272" s="20">
        <v>380</v>
      </c>
      <c r="M272" s="4">
        <v>3</v>
      </c>
      <c r="N272" s="4">
        <v>28</v>
      </c>
      <c r="O272" s="2">
        <v>43649</v>
      </c>
      <c r="P272" s="3">
        <v>1.52</v>
      </c>
      <c r="Q272" s="4">
        <v>2</v>
      </c>
      <c r="R272" s="3">
        <v>5.8</v>
      </c>
      <c r="S2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" t="str">
        <f>IF(AIRBNB[[#This Row],[RUIDO(dB)]]&lt;=4,"Silencioso",IF(AIRBNB[[#This Row],[RUIDO(dB)]]&lt;=5.5,"Poco Ruidoso","Ruidoso"))</f>
        <v>Ruidoso</v>
      </c>
      <c r="U272" t="str">
        <f>IF(AND(AIRBNB[[#This Row],[PRECIO]]&lt;50,AIRBNB[[#This Row],[MIN_NOCHES]]&gt;3),"Dentro del presupuesto","No considerar")</f>
        <v>No considerar</v>
      </c>
      <c r="V272" t="str">
        <f>VLOOKUP(AIRBNB[[#This Row],[HOST_ID]],Super_host[],5,FALSE)</f>
        <v>Host</v>
      </c>
    </row>
    <row r="273" spans="1:22">
      <c r="A273" s="4">
        <v>6272125</v>
      </c>
      <c r="B273" t="s">
        <v>16093</v>
      </c>
      <c r="C273" s="4">
        <v>3773133</v>
      </c>
      <c r="D273" t="s">
        <v>233</v>
      </c>
      <c r="E273" t="s">
        <v>16094</v>
      </c>
      <c r="F273" s="4">
        <v>11211</v>
      </c>
      <c r="G273" s="13" t="s">
        <v>4662</v>
      </c>
      <c r="H273" s="13" t="s">
        <v>9218</v>
      </c>
      <c r="I273" s="1">
        <v>407207</v>
      </c>
      <c r="J273" s="1">
        <v>-7396217</v>
      </c>
      <c r="K273" t="s">
        <v>40</v>
      </c>
      <c r="L273" s="20">
        <v>380</v>
      </c>
      <c r="M273" s="4">
        <v>1</v>
      </c>
      <c r="N273" s="4">
        <v>1</v>
      </c>
      <c r="O273" s="2">
        <v>42131</v>
      </c>
      <c r="P273" s="3">
        <v>0.02</v>
      </c>
      <c r="Q273" s="4">
        <v>1</v>
      </c>
      <c r="R273" s="3">
        <v>7</v>
      </c>
      <c r="S2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" t="str">
        <f>IF(AIRBNB[[#This Row],[RUIDO(dB)]]&lt;=4,"Silencioso",IF(AIRBNB[[#This Row],[RUIDO(dB)]]&lt;=5.5,"Poco Ruidoso","Ruidoso"))</f>
        <v>Ruidoso</v>
      </c>
      <c r="U273" t="str">
        <f>IF(AND(AIRBNB[[#This Row],[PRECIO]]&lt;50,AIRBNB[[#This Row],[MIN_NOCHES]]&gt;3),"Dentro del presupuesto","No considerar")</f>
        <v>No considerar</v>
      </c>
      <c r="V273" t="str">
        <f>VLOOKUP(AIRBNB[[#This Row],[HOST_ID]],Super_host[],5,FALSE)</f>
        <v>Host</v>
      </c>
    </row>
    <row r="274" spans="1:22">
      <c r="A274" s="4">
        <v>692137</v>
      </c>
      <c r="B274" t="s">
        <v>16227</v>
      </c>
      <c r="C274" s="4">
        <v>3538661</v>
      </c>
      <c r="D274" t="s">
        <v>16228</v>
      </c>
      <c r="E274" t="s">
        <v>16229</v>
      </c>
      <c r="F274" s="4">
        <v>11211</v>
      </c>
      <c r="G274" s="13" t="s">
        <v>4662</v>
      </c>
      <c r="H274" s="13" t="s">
        <v>9218</v>
      </c>
      <c r="I274" s="1">
        <v>4071428</v>
      </c>
      <c r="J274" s="1">
        <v>-73961</v>
      </c>
      <c r="K274" t="s">
        <v>5</v>
      </c>
      <c r="L274" s="20">
        <v>380</v>
      </c>
      <c r="M274" s="4">
        <v>4</v>
      </c>
      <c r="N274" s="4">
        <v>62</v>
      </c>
      <c r="O274" s="2">
        <v>43467</v>
      </c>
      <c r="P274" s="3">
        <v>0.75</v>
      </c>
      <c r="Q274" s="4">
        <v>1</v>
      </c>
      <c r="R274" s="3">
        <v>7</v>
      </c>
      <c r="S2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" t="str">
        <f>IF(AIRBNB[[#This Row],[RUIDO(dB)]]&lt;=4,"Silencioso",IF(AIRBNB[[#This Row],[RUIDO(dB)]]&lt;=5.5,"Poco Ruidoso","Ruidoso"))</f>
        <v>Ruidoso</v>
      </c>
      <c r="U274" t="str">
        <f>IF(AND(AIRBNB[[#This Row],[PRECIO]]&lt;50,AIRBNB[[#This Row],[MIN_NOCHES]]&gt;3),"Dentro del presupuesto","No considerar")</f>
        <v>No considerar</v>
      </c>
      <c r="V274" t="str">
        <f>VLOOKUP(AIRBNB[[#This Row],[HOST_ID]],Super_host[],5,FALSE)</f>
        <v>Host</v>
      </c>
    </row>
    <row r="275" spans="1:22">
      <c r="A275" s="4">
        <v>4428906</v>
      </c>
      <c r="B275" t="s">
        <v>16139</v>
      </c>
      <c r="C275" s="4">
        <v>2119928</v>
      </c>
      <c r="D275" t="s">
        <v>12825</v>
      </c>
      <c r="E275" t="s">
        <v>16140</v>
      </c>
      <c r="F275" s="4">
        <v>11215</v>
      </c>
      <c r="G275" s="13" t="s">
        <v>4662</v>
      </c>
      <c r="H275" s="13" t="s">
        <v>9262</v>
      </c>
      <c r="I275" s="1">
        <v>4066421</v>
      </c>
      <c r="J275" s="1">
        <v>-7398706</v>
      </c>
      <c r="K275" t="s">
        <v>5</v>
      </c>
      <c r="L275" s="20">
        <v>380</v>
      </c>
      <c r="M275" s="4">
        <v>4</v>
      </c>
      <c r="N275" s="4">
        <v>7</v>
      </c>
      <c r="O275" s="2">
        <v>43341</v>
      </c>
      <c r="P275" s="3">
        <v>0.12</v>
      </c>
      <c r="Q275" s="4">
        <v>1</v>
      </c>
      <c r="R275" s="3">
        <v>7</v>
      </c>
      <c r="S2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" t="str">
        <f>IF(AIRBNB[[#This Row],[RUIDO(dB)]]&lt;=4,"Silencioso",IF(AIRBNB[[#This Row],[RUIDO(dB)]]&lt;=5.5,"Poco Ruidoso","Ruidoso"))</f>
        <v>Ruidoso</v>
      </c>
      <c r="U275" t="str">
        <f>IF(AND(AIRBNB[[#This Row],[PRECIO]]&lt;50,AIRBNB[[#This Row],[MIN_NOCHES]]&gt;3),"Dentro del presupuesto","No considerar")</f>
        <v>No considerar</v>
      </c>
      <c r="V275" t="str">
        <f>VLOOKUP(AIRBNB[[#This Row],[HOST_ID]],Super_host[],5,FALSE)</f>
        <v>Host</v>
      </c>
    </row>
    <row r="276" spans="1:22">
      <c r="A276" s="4">
        <v>6138423</v>
      </c>
      <c r="B276" t="s">
        <v>7751</v>
      </c>
      <c r="C276" s="4">
        <v>1978841</v>
      </c>
      <c r="D276" t="s">
        <v>7752</v>
      </c>
      <c r="E276" t="s">
        <v>7753</v>
      </c>
      <c r="F276" s="4">
        <v>10025</v>
      </c>
      <c r="G276" s="13" t="s">
        <v>124</v>
      </c>
      <c r="H276" s="13" t="s">
        <v>168</v>
      </c>
      <c r="I276" s="1">
        <v>4079233</v>
      </c>
      <c r="J276" s="1">
        <v>-739643</v>
      </c>
      <c r="K276" t="s">
        <v>5</v>
      </c>
      <c r="L276" s="20">
        <v>380</v>
      </c>
      <c r="M276" s="4">
        <v>4</v>
      </c>
      <c r="N276" s="4">
        <v>6</v>
      </c>
      <c r="O276" s="2">
        <v>43622</v>
      </c>
      <c r="P276" s="3">
        <v>0.13</v>
      </c>
      <c r="Q276" s="4">
        <v>2</v>
      </c>
      <c r="R276" s="3">
        <v>5.8</v>
      </c>
      <c r="S2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" t="str">
        <f>IF(AIRBNB[[#This Row],[RUIDO(dB)]]&lt;=4,"Silencioso",IF(AIRBNB[[#This Row],[RUIDO(dB)]]&lt;=5.5,"Poco Ruidoso","Ruidoso"))</f>
        <v>Ruidoso</v>
      </c>
      <c r="U276" t="str">
        <f>IF(AND(AIRBNB[[#This Row],[PRECIO]]&lt;50,AIRBNB[[#This Row],[MIN_NOCHES]]&gt;3),"Dentro del presupuesto","No considerar")</f>
        <v>No considerar</v>
      </c>
      <c r="V276" t="str">
        <f>VLOOKUP(AIRBNB[[#This Row],[HOST_ID]],Super_host[],5,FALSE)</f>
        <v>Host</v>
      </c>
    </row>
    <row r="277" spans="1:22">
      <c r="A277" s="4">
        <v>478949</v>
      </c>
      <c r="B277" t="s">
        <v>7443</v>
      </c>
      <c r="C277" s="4">
        <v>1130454</v>
      </c>
      <c r="D277" t="s">
        <v>5222</v>
      </c>
      <c r="E277" t="s">
        <v>1863</v>
      </c>
      <c r="F277" s="4">
        <v>10019</v>
      </c>
      <c r="G277" s="13" t="s">
        <v>124</v>
      </c>
      <c r="H277" s="13" t="s">
        <v>186</v>
      </c>
      <c r="I277" s="1">
        <v>4074087</v>
      </c>
      <c r="J277" s="1">
        <v>-7400226</v>
      </c>
      <c r="K277" t="s">
        <v>5</v>
      </c>
      <c r="L277" s="20">
        <v>380</v>
      </c>
      <c r="M277" s="4">
        <v>3</v>
      </c>
      <c r="N277" s="4">
        <v>16</v>
      </c>
      <c r="O277" s="2">
        <v>43043</v>
      </c>
      <c r="P277" s="3">
        <v>0.19</v>
      </c>
      <c r="Q277" s="4">
        <v>1</v>
      </c>
      <c r="R277" s="3">
        <v>5.7</v>
      </c>
      <c r="S2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" t="str">
        <f>IF(AIRBNB[[#This Row],[RUIDO(dB)]]&lt;=4,"Silencioso",IF(AIRBNB[[#This Row],[RUIDO(dB)]]&lt;=5.5,"Poco Ruidoso","Ruidoso"))</f>
        <v>Ruidoso</v>
      </c>
      <c r="U277" t="str">
        <f>IF(AND(AIRBNB[[#This Row],[PRECIO]]&lt;50,AIRBNB[[#This Row],[MIN_NOCHES]]&gt;3),"Dentro del presupuesto","No considerar")</f>
        <v>No considerar</v>
      </c>
      <c r="V277" t="str">
        <f>VLOOKUP(AIRBNB[[#This Row],[HOST_ID]],Super_host[],5,FALSE)</f>
        <v>Host</v>
      </c>
    </row>
    <row r="278" spans="1:22">
      <c r="A278" s="4">
        <v>4996877</v>
      </c>
      <c r="B278" t="s">
        <v>16308</v>
      </c>
      <c r="C278" s="4">
        <v>317718</v>
      </c>
      <c r="D278" t="s">
        <v>492</v>
      </c>
      <c r="E278" t="s">
        <v>16309</v>
      </c>
      <c r="F278" s="4">
        <v>11222</v>
      </c>
      <c r="G278" s="13" t="s">
        <v>4662</v>
      </c>
      <c r="H278" s="13" t="s">
        <v>9249</v>
      </c>
      <c r="I278" s="1">
        <v>4072514</v>
      </c>
      <c r="J278" s="1">
        <v>-7395392</v>
      </c>
      <c r="K278" t="s">
        <v>5</v>
      </c>
      <c r="L278" s="20">
        <v>380</v>
      </c>
      <c r="M278" s="4">
        <v>4</v>
      </c>
      <c r="N278" s="4">
        <v>0</v>
      </c>
      <c r="O278" s="2">
        <v>43632</v>
      </c>
      <c r="P278" s="3">
        <v>2.12</v>
      </c>
      <c r="Q278" s="4">
        <v>1</v>
      </c>
      <c r="R278" s="3">
        <v>7</v>
      </c>
      <c r="S2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" t="str">
        <f>IF(AIRBNB[[#This Row],[RUIDO(dB)]]&lt;=4,"Silencioso",IF(AIRBNB[[#This Row],[RUIDO(dB)]]&lt;=5.5,"Poco Ruidoso","Ruidoso"))</f>
        <v>Ruidoso</v>
      </c>
      <c r="U278" t="str">
        <f>IF(AND(AIRBNB[[#This Row],[PRECIO]]&lt;50,AIRBNB[[#This Row],[MIN_NOCHES]]&gt;3),"Dentro del presupuesto","No considerar")</f>
        <v>No considerar</v>
      </c>
      <c r="V278" t="str">
        <f>VLOOKUP(AIRBNB[[#This Row],[HOST_ID]],Super_host[],5,FALSE)</f>
        <v>Host</v>
      </c>
    </row>
    <row r="279" spans="1:22">
      <c r="A279" s="4">
        <v>6501996</v>
      </c>
      <c r="B279" t="s">
        <v>7573</v>
      </c>
      <c r="C279" s="4">
        <v>1304710</v>
      </c>
      <c r="D279" t="s">
        <v>337</v>
      </c>
      <c r="E279" t="s">
        <v>2787</v>
      </c>
      <c r="F279" s="4">
        <v>10009</v>
      </c>
      <c r="G279" s="13" t="s">
        <v>124</v>
      </c>
      <c r="H279" s="13" t="s">
        <v>133</v>
      </c>
      <c r="I279" s="1">
        <v>4072275</v>
      </c>
      <c r="J279" s="1">
        <v>-7398525</v>
      </c>
      <c r="K279" t="s">
        <v>5</v>
      </c>
      <c r="L279" s="20">
        <v>379</v>
      </c>
      <c r="M279" s="4">
        <v>7</v>
      </c>
      <c r="N279" s="4">
        <v>45</v>
      </c>
      <c r="O279" s="2">
        <v>43645</v>
      </c>
      <c r="P279" s="3">
        <v>0.91</v>
      </c>
      <c r="Q279" s="4">
        <v>1</v>
      </c>
      <c r="R279" s="3">
        <v>5.7</v>
      </c>
      <c r="S2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" t="str">
        <f>IF(AIRBNB[[#This Row],[RUIDO(dB)]]&lt;=4,"Silencioso",IF(AIRBNB[[#This Row],[RUIDO(dB)]]&lt;=5.5,"Poco Ruidoso","Ruidoso"))</f>
        <v>Ruidoso</v>
      </c>
      <c r="U279" t="str">
        <f>IF(AND(AIRBNB[[#This Row],[PRECIO]]&lt;50,AIRBNB[[#This Row],[MIN_NOCHES]]&gt;3),"Dentro del presupuesto","No considerar")</f>
        <v>No considerar</v>
      </c>
      <c r="V279" t="str">
        <f>VLOOKUP(AIRBNB[[#This Row],[HOST_ID]],Super_host[],5,FALSE)</f>
        <v>Host</v>
      </c>
    </row>
    <row r="280" spans="1:22">
      <c r="A280" s="4">
        <v>2124536</v>
      </c>
      <c r="B280" t="s">
        <v>7610</v>
      </c>
      <c r="C280" s="4">
        <v>269710</v>
      </c>
      <c r="D280" t="s">
        <v>3539</v>
      </c>
      <c r="E280" t="s">
        <v>7611</v>
      </c>
      <c r="F280" s="4">
        <v>10006</v>
      </c>
      <c r="G280" s="13" t="s">
        <v>124</v>
      </c>
      <c r="H280" s="13" t="s">
        <v>528</v>
      </c>
      <c r="I280" s="1">
        <v>4070912</v>
      </c>
      <c r="J280" s="1">
        <v>-7401322</v>
      </c>
      <c r="K280" t="s">
        <v>5</v>
      </c>
      <c r="L280" s="20">
        <v>379</v>
      </c>
      <c r="M280" s="4">
        <v>2</v>
      </c>
      <c r="N280" s="4">
        <v>96</v>
      </c>
      <c r="O280" s="2">
        <v>43278</v>
      </c>
      <c r="P280" s="3">
        <v>1.52</v>
      </c>
      <c r="Q280" s="4">
        <v>1</v>
      </c>
      <c r="R280" s="3">
        <v>5.7</v>
      </c>
      <c r="S2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" t="str">
        <f>IF(AIRBNB[[#This Row],[RUIDO(dB)]]&lt;=4,"Silencioso",IF(AIRBNB[[#This Row],[RUIDO(dB)]]&lt;=5.5,"Poco Ruidoso","Ruidoso"))</f>
        <v>Ruidoso</v>
      </c>
      <c r="U280" t="str">
        <f>IF(AND(AIRBNB[[#This Row],[PRECIO]]&lt;50,AIRBNB[[#This Row],[MIN_NOCHES]]&gt;3),"Dentro del presupuesto","No considerar")</f>
        <v>No considerar</v>
      </c>
      <c r="V280" t="str">
        <f>VLOOKUP(AIRBNB[[#This Row],[HOST_ID]],Super_host[],5,FALSE)</f>
        <v>Host</v>
      </c>
    </row>
    <row r="281" spans="1:22">
      <c r="A281" s="4">
        <v>4331684</v>
      </c>
      <c r="B281" t="s">
        <v>7458</v>
      </c>
      <c r="C281" s="4">
        <v>22487371</v>
      </c>
      <c r="D281" t="s">
        <v>291</v>
      </c>
      <c r="E281" t="s">
        <v>7459</v>
      </c>
      <c r="F281" s="4">
        <v>10018</v>
      </c>
      <c r="G281" s="13" t="s">
        <v>124</v>
      </c>
      <c r="H281" s="13" t="s">
        <v>249</v>
      </c>
      <c r="I281" s="1">
        <v>4075579</v>
      </c>
      <c r="J281" s="1">
        <v>-7399154</v>
      </c>
      <c r="K281" t="s">
        <v>5</v>
      </c>
      <c r="L281" s="20">
        <v>375</v>
      </c>
      <c r="M281" s="4">
        <v>3</v>
      </c>
      <c r="N281" s="4">
        <v>13</v>
      </c>
      <c r="O281" s="2">
        <v>43274</v>
      </c>
      <c r="P281" s="3">
        <v>0.23</v>
      </c>
      <c r="Q281" s="4">
        <v>1</v>
      </c>
      <c r="R281" s="3">
        <v>5.7</v>
      </c>
      <c r="S2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" t="str">
        <f>IF(AIRBNB[[#This Row],[RUIDO(dB)]]&lt;=4,"Silencioso",IF(AIRBNB[[#This Row],[RUIDO(dB)]]&lt;=5.5,"Poco Ruidoso","Ruidoso"))</f>
        <v>Ruidoso</v>
      </c>
      <c r="U281" t="str">
        <f>IF(AND(AIRBNB[[#This Row],[PRECIO]]&lt;50,AIRBNB[[#This Row],[MIN_NOCHES]]&gt;3),"Dentro del presupuesto","No considerar")</f>
        <v>No considerar</v>
      </c>
      <c r="V281" t="str">
        <f>VLOOKUP(AIRBNB[[#This Row],[HOST_ID]],Super_host[],5,FALSE)</f>
        <v>Host</v>
      </c>
    </row>
    <row r="282" spans="1:22">
      <c r="A282" s="4">
        <v>4987238</v>
      </c>
      <c r="B282" t="s">
        <v>7532</v>
      </c>
      <c r="C282" s="4">
        <v>17985595</v>
      </c>
      <c r="D282" t="s">
        <v>7533</v>
      </c>
      <c r="E282" t="s">
        <v>1723</v>
      </c>
      <c r="F282" s="4">
        <v>10003</v>
      </c>
      <c r="G282" s="13" t="s">
        <v>124</v>
      </c>
      <c r="H282" s="13" t="s">
        <v>144</v>
      </c>
      <c r="I282" s="1">
        <v>4073189</v>
      </c>
      <c r="J282" s="1">
        <v>-739947</v>
      </c>
      <c r="K282" t="s">
        <v>5</v>
      </c>
      <c r="L282" s="20">
        <v>375</v>
      </c>
      <c r="M282" s="4">
        <v>14</v>
      </c>
      <c r="N282" s="4">
        <v>26</v>
      </c>
      <c r="O282" s="2">
        <v>43452</v>
      </c>
      <c r="P282" s="3">
        <v>0.59</v>
      </c>
      <c r="Q282" s="4">
        <v>1</v>
      </c>
      <c r="R282" s="3">
        <v>5.7</v>
      </c>
      <c r="S2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" t="str">
        <f>IF(AIRBNB[[#This Row],[RUIDO(dB)]]&lt;=4,"Silencioso",IF(AIRBNB[[#This Row],[RUIDO(dB)]]&lt;=5.5,"Poco Ruidoso","Ruidoso"))</f>
        <v>Ruidoso</v>
      </c>
      <c r="U282" t="str">
        <f>IF(AND(AIRBNB[[#This Row],[PRECIO]]&lt;50,AIRBNB[[#This Row],[MIN_NOCHES]]&gt;3),"Dentro del presupuesto","No considerar")</f>
        <v>No considerar</v>
      </c>
      <c r="V282" t="str">
        <f>VLOOKUP(AIRBNB[[#This Row],[HOST_ID]],Super_host[],5,FALSE)</f>
        <v>Host</v>
      </c>
    </row>
    <row r="283" spans="1:22">
      <c r="A283" s="4">
        <v>2100887</v>
      </c>
      <c r="B283" t="s">
        <v>7385</v>
      </c>
      <c r="C283" s="4">
        <v>10545523</v>
      </c>
      <c r="D283" t="s">
        <v>7386</v>
      </c>
      <c r="E283" t="s">
        <v>7387</v>
      </c>
      <c r="F283" s="4">
        <v>10012</v>
      </c>
      <c r="G283" s="13" t="s">
        <v>124</v>
      </c>
      <c r="H283" s="13" t="s">
        <v>642</v>
      </c>
      <c r="I283" s="1">
        <v>4072045</v>
      </c>
      <c r="J283" s="1">
        <v>-7399598</v>
      </c>
      <c r="K283" t="s">
        <v>5</v>
      </c>
      <c r="L283" s="20">
        <v>375</v>
      </c>
      <c r="M283" s="4">
        <v>3</v>
      </c>
      <c r="N283" s="4">
        <v>6</v>
      </c>
      <c r="O283" s="2">
        <v>42143</v>
      </c>
      <c r="P283" s="3">
        <v>0.1</v>
      </c>
      <c r="Q283" s="4">
        <v>1</v>
      </c>
      <c r="R283" s="3">
        <v>5.7</v>
      </c>
      <c r="S2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" t="str">
        <f>IF(AIRBNB[[#This Row],[RUIDO(dB)]]&lt;=4,"Silencioso",IF(AIRBNB[[#This Row],[RUIDO(dB)]]&lt;=5.5,"Poco Ruidoso","Ruidoso"))</f>
        <v>Ruidoso</v>
      </c>
      <c r="U283" t="str">
        <f>IF(AND(AIRBNB[[#This Row],[PRECIO]]&lt;50,AIRBNB[[#This Row],[MIN_NOCHES]]&gt;3),"Dentro del presupuesto","No considerar")</f>
        <v>No considerar</v>
      </c>
      <c r="V283" t="str">
        <f>VLOOKUP(AIRBNB[[#This Row],[HOST_ID]],Super_host[],5,FALSE)</f>
        <v>Host</v>
      </c>
    </row>
    <row r="284" spans="1:22">
      <c r="A284" s="4">
        <v>6389473</v>
      </c>
      <c r="B284" t="s">
        <v>7472</v>
      </c>
      <c r="C284" s="4">
        <v>7202402</v>
      </c>
      <c r="D284" t="s">
        <v>2189</v>
      </c>
      <c r="E284" t="s">
        <v>7473</v>
      </c>
      <c r="F284" s="4">
        <v>10002</v>
      </c>
      <c r="G284" s="13" t="s">
        <v>124</v>
      </c>
      <c r="H284" s="13" t="s">
        <v>409</v>
      </c>
      <c r="I284" s="1">
        <v>4071399</v>
      </c>
      <c r="J284" s="1">
        <v>-7399707</v>
      </c>
      <c r="K284" t="s">
        <v>5</v>
      </c>
      <c r="L284" s="20">
        <v>375</v>
      </c>
      <c r="M284" s="4">
        <v>2</v>
      </c>
      <c r="N284" s="4">
        <v>15</v>
      </c>
      <c r="O284" s="2">
        <v>42669</v>
      </c>
      <c r="P284" s="3">
        <v>0.3</v>
      </c>
      <c r="Q284" s="4">
        <v>1</v>
      </c>
      <c r="R284" s="3">
        <v>5.7</v>
      </c>
      <c r="S2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" t="str">
        <f>IF(AIRBNB[[#This Row],[RUIDO(dB)]]&lt;=4,"Silencioso",IF(AIRBNB[[#This Row],[RUIDO(dB)]]&lt;=5.5,"Poco Ruidoso","Ruidoso"))</f>
        <v>Ruidoso</v>
      </c>
      <c r="U284" t="str">
        <f>IF(AND(AIRBNB[[#This Row],[PRECIO]]&lt;50,AIRBNB[[#This Row],[MIN_NOCHES]]&gt;3),"Dentro del presupuesto","No considerar")</f>
        <v>No considerar</v>
      </c>
      <c r="V284" t="str">
        <f>VLOOKUP(AIRBNB[[#This Row],[HOST_ID]],Super_host[],5,FALSE)</f>
        <v>Host</v>
      </c>
    </row>
    <row r="285" spans="1:22">
      <c r="A285" s="4">
        <v>4742102</v>
      </c>
      <c r="B285" t="s">
        <v>7910</v>
      </c>
      <c r="C285" s="4">
        <v>6932195</v>
      </c>
      <c r="D285" t="s">
        <v>7911</v>
      </c>
      <c r="E285" t="s">
        <v>7912</v>
      </c>
      <c r="F285" s="4">
        <v>11366</v>
      </c>
      <c r="G285" s="13" t="s">
        <v>7897</v>
      </c>
      <c r="H285" s="13" t="s">
        <v>7913</v>
      </c>
      <c r="I285" s="1">
        <v>407312</v>
      </c>
      <c r="J285" s="1">
        <v>-7378579</v>
      </c>
      <c r="K285" t="s">
        <v>5</v>
      </c>
      <c r="L285" s="20">
        <v>375</v>
      </c>
      <c r="M285" s="4">
        <v>2</v>
      </c>
      <c r="N285" s="4">
        <v>30</v>
      </c>
      <c r="O285" s="2">
        <v>43647</v>
      </c>
      <c r="P285" s="3">
        <v>0.66</v>
      </c>
      <c r="Q285" s="4">
        <v>5</v>
      </c>
      <c r="R285" s="3">
        <v>6.14</v>
      </c>
      <c r="S2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" t="str">
        <f>IF(AIRBNB[[#This Row],[RUIDO(dB)]]&lt;=4,"Silencioso",IF(AIRBNB[[#This Row],[RUIDO(dB)]]&lt;=5.5,"Poco Ruidoso","Ruidoso"))</f>
        <v>Ruidoso</v>
      </c>
      <c r="U285" t="str">
        <f>IF(AND(AIRBNB[[#This Row],[PRECIO]]&lt;50,AIRBNB[[#This Row],[MIN_NOCHES]]&gt;3),"Dentro del presupuesto","No considerar")</f>
        <v>No considerar</v>
      </c>
      <c r="V285" t="str">
        <f>VLOOKUP(AIRBNB[[#This Row],[HOST_ID]],Super_host[],5,FALSE)</f>
        <v>Host</v>
      </c>
    </row>
    <row r="286" spans="1:22">
      <c r="A286" s="4">
        <v>725270</v>
      </c>
      <c r="B286" t="s">
        <v>7567</v>
      </c>
      <c r="C286" s="4">
        <v>3750402</v>
      </c>
      <c r="D286" t="s">
        <v>2852</v>
      </c>
      <c r="E286" t="s">
        <v>7568</v>
      </c>
      <c r="F286" s="4">
        <v>10010</v>
      </c>
      <c r="G286" s="13" t="s">
        <v>124</v>
      </c>
      <c r="H286" s="13" t="s">
        <v>452</v>
      </c>
      <c r="I286" s="1">
        <v>4074056</v>
      </c>
      <c r="J286" s="1">
        <v>-7399262</v>
      </c>
      <c r="K286" t="s">
        <v>5</v>
      </c>
      <c r="L286" s="20">
        <v>375</v>
      </c>
      <c r="M286" s="4">
        <v>2</v>
      </c>
      <c r="N286" s="4">
        <v>33</v>
      </c>
      <c r="O286" s="2">
        <v>43600</v>
      </c>
      <c r="P286" s="3">
        <v>0.84</v>
      </c>
      <c r="Q286" s="4">
        <v>1</v>
      </c>
      <c r="R286" s="3">
        <v>5.7</v>
      </c>
      <c r="S2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" t="str">
        <f>IF(AIRBNB[[#This Row],[RUIDO(dB)]]&lt;=4,"Silencioso",IF(AIRBNB[[#This Row],[RUIDO(dB)]]&lt;=5.5,"Poco Ruidoso","Ruidoso"))</f>
        <v>Ruidoso</v>
      </c>
      <c r="U286" t="str">
        <f>IF(AND(AIRBNB[[#This Row],[PRECIO]]&lt;50,AIRBNB[[#This Row],[MIN_NOCHES]]&gt;3),"Dentro del presupuesto","No considerar")</f>
        <v>No considerar</v>
      </c>
      <c r="V286" t="str">
        <f>VLOOKUP(AIRBNB[[#This Row],[HOST_ID]],Super_host[],5,FALSE)</f>
        <v>Host</v>
      </c>
    </row>
    <row r="287" spans="1:22">
      <c r="A287" s="4">
        <v>523123</v>
      </c>
      <c r="B287" t="s">
        <v>16162</v>
      </c>
      <c r="C287" s="4">
        <v>2572253</v>
      </c>
      <c r="D287" t="s">
        <v>214</v>
      </c>
      <c r="E287" t="s">
        <v>16163</v>
      </c>
      <c r="F287" s="4">
        <v>11215</v>
      </c>
      <c r="G287" s="13" t="s">
        <v>4662</v>
      </c>
      <c r="H287" s="13" t="s">
        <v>9262</v>
      </c>
      <c r="I287" s="1">
        <v>4066051</v>
      </c>
      <c r="J287" s="1">
        <v>-7398495</v>
      </c>
      <c r="K287" t="s">
        <v>5</v>
      </c>
      <c r="L287" s="20">
        <v>375</v>
      </c>
      <c r="M287" s="4">
        <v>5</v>
      </c>
      <c r="N287" s="4">
        <v>19</v>
      </c>
      <c r="O287" s="2">
        <v>43464</v>
      </c>
      <c r="P287" s="3">
        <v>0.23</v>
      </c>
      <c r="Q287" s="4">
        <v>1</v>
      </c>
      <c r="R287" s="3">
        <v>7</v>
      </c>
      <c r="S2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" t="str">
        <f>IF(AIRBNB[[#This Row],[RUIDO(dB)]]&lt;=4,"Silencioso",IF(AIRBNB[[#This Row],[RUIDO(dB)]]&lt;=5.5,"Poco Ruidoso","Ruidoso"))</f>
        <v>Ruidoso</v>
      </c>
      <c r="U287" t="str">
        <f>IF(AND(AIRBNB[[#This Row],[PRECIO]]&lt;50,AIRBNB[[#This Row],[MIN_NOCHES]]&gt;3),"Dentro del presupuesto","No considerar")</f>
        <v>No considerar</v>
      </c>
      <c r="V287" t="str">
        <f>VLOOKUP(AIRBNB[[#This Row],[HOST_ID]],Super_host[],5,FALSE)</f>
        <v>Host</v>
      </c>
    </row>
    <row r="288" spans="1:22">
      <c r="A288" s="4">
        <v>141890</v>
      </c>
      <c r="B288" t="s">
        <v>7450</v>
      </c>
      <c r="C288" s="4">
        <v>689661</v>
      </c>
      <c r="D288" t="s">
        <v>4418</v>
      </c>
      <c r="E288" t="s">
        <v>7451</v>
      </c>
      <c r="F288" s="4">
        <v>10012</v>
      </c>
      <c r="G288" s="13" t="s">
        <v>124</v>
      </c>
      <c r="H288" s="13" t="s">
        <v>642</v>
      </c>
      <c r="I288" s="1">
        <v>4072255</v>
      </c>
      <c r="J288" s="1">
        <v>-7399346</v>
      </c>
      <c r="K288" t="s">
        <v>5</v>
      </c>
      <c r="L288" s="20">
        <v>375</v>
      </c>
      <c r="M288" s="4">
        <v>3</v>
      </c>
      <c r="N288" s="4">
        <v>18</v>
      </c>
      <c r="O288" s="2">
        <v>41548</v>
      </c>
      <c r="P288" s="3">
        <v>0.21</v>
      </c>
      <c r="Q288" s="4">
        <v>1</v>
      </c>
      <c r="R288" s="3">
        <v>5.7</v>
      </c>
      <c r="S2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" t="str">
        <f>IF(AIRBNB[[#This Row],[RUIDO(dB)]]&lt;=4,"Silencioso",IF(AIRBNB[[#This Row],[RUIDO(dB)]]&lt;=5.5,"Poco Ruidoso","Ruidoso"))</f>
        <v>Ruidoso</v>
      </c>
      <c r="U288" t="str">
        <f>IF(AND(AIRBNB[[#This Row],[PRECIO]]&lt;50,AIRBNB[[#This Row],[MIN_NOCHES]]&gt;3),"Dentro del presupuesto","No considerar")</f>
        <v>No considerar</v>
      </c>
      <c r="V288" t="str">
        <f>VLOOKUP(AIRBNB[[#This Row],[HOST_ID]],Super_host[],5,FALSE)</f>
        <v>Host</v>
      </c>
    </row>
    <row r="289" spans="1:22">
      <c r="A289" s="4">
        <v>2249878</v>
      </c>
      <c r="B289" t="s">
        <v>7731</v>
      </c>
      <c r="C289" s="4">
        <v>470870</v>
      </c>
      <c r="D289" t="s">
        <v>6662</v>
      </c>
      <c r="E289" t="s">
        <v>7732</v>
      </c>
      <c r="F289" s="4">
        <v>10024</v>
      </c>
      <c r="G289" s="13" t="s">
        <v>124</v>
      </c>
      <c r="H289" s="13" t="s">
        <v>168</v>
      </c>
      <c r="I289" s="1">
        <v>4078531</v>
      </c>
      <c r="J289" s="1">
        <v>-7396988</v>
      </c>
      <c r="K289" t="s">
        <v>5</v>
      </c>
      <c r="L289" s="20">
        <v>375</v>
      </c>
      <c r="M289" s="4">
        <v>1</v>
      </c>
      <c r="N289" s="4">
        <v>0</v>
      </c>
      <c r="O289" s="2">
        <v>43467</v>
      </c>
      <c r="P289" s="3">
        <v>0.24</v>
      </c>
      <c r="Q289" s="4">
        <v>1</v>
      </c>
      <c r="R289" s="3">
        <v>5.7</v>
      </c>
      <c r="S2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" t="str">
        <f>IF(AIRBNB[[#This Row],[RUIDO(dB)]]&lt;=4,"Silencioso",IF(AIRBNB[[#This Row],[RUIDO(dB)]]&lt;=5.5,"Poco Ruidoso","Ruidoso"))</f>
        <v>Ruidoso</v>
      </c>
      <c r="U289" t="str">
        <f>IF(AND(AIRBNB[[#This Row],[PRECIO]]&lt;50,AIRBNB[[#This Row],[MIN_NOCHES]]&gt;3),"Dentro del presupuesto","No considerar")</f>
        <v>No considerar</v>
      </c>
      <c r="V289" t="str">
        <f>VLOOKUP(AIRBNB[[#This Row],[HOST_ID]],Super_host[],5,FALSE)</f>
        <v>Host</v>
      </c>
    </row>
    <row r="290" spans="1:22">
      <c r="A290" s="4">
        <v>6209994</v>
      </c>
      <c r="B290" t="s">
        <v>16316</v>
      </c>
      <c r="C290" s="4">
        <v>319077</v>
      </c>
      <c r="D290" t="s">
        <v>6318</v>
      </c>
      <c r="E290" t="s">
        <v>16317</v>
      </c>
      <c r="F290" s="4">
        <v>11238</v>
      </c>
      <c r="G290" s="13" t="s">
        <v>4662</v>
      </c>
      <c r="H290" s="13" t="s">
        <v>9387</v>
      </c>
      <c r="I290" s="1">
        <v>4068556</v>
      </c>
      <c r="J290" s="1">
        <v>-7396238</v>
      </c>
      <c r="K290" t="s">
        <v>5</v>
      </c>
      <c r="L290" s="20">
        <v>375</v>
      </c>
      <c r="M290" s="4">
        <v>1</v>
      </c>
      <c r="N290" s="4">
        <v>15</v>
      </c>
      <c r="O290" s="2">
        <v>43604</v>
      </c>
      <c r="P290" s="3">
        <v>0.34</v>
      </c>
      <c r="Q290" s="4">
        <v>1</v>
      </c>
      <c r="R290" s="3">
        <v>7.1</v>
      </c>
      <c r="S2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" t="str">
        <f>IF(AIRBNB[[#This Row],[RUIDO(dB)]]&lt;=4,"Silencioso",IF(AIRBNB[[#This Row],[RUIDO(dB)]]&lt;=5.5,"Poco Ruidoso","Ruidoso"))</f>
        <v>Ruidoso</v>
      </c>
      <c r="U290" t="str">
        <f>IF(AND(AIRBNB[[#This Row],[PRECIO]]&lt;50,AIRBNB[[#This Row],[MIN_NOCHES]]&gt;3),"Dentro del presupuesto","No considerar")</f>
        <v>No considerar</v>
      </c>
      <c r="V290" t="str">
        <f>VLOOKUP(AIRBNB[[#This Row],[HOST_ID]],Super_host[],5,FALSE)</f>
        <v>Host</v>
      </c>
    </row>
    <row r="291" spans="1:22">
      <c r="A291" s="4">
        <v>15396</v>
      </c>
      <c r="B291" t="s">
        <v>7402</v>
      </c>
      <c r="C291" s="4">
        <v>60278</v>
      </c>
      <c r="D291" t="s">
        <v>7403</v>
      </c>
      <c r="E291" t="s">
        <v>7404</v>
      </c>
      <c r="F291" s="4">
        <v>10001</v>
      </c>
      <c r="G291" s="13" t="s">
        <v>124</v>
      </c>
      <c r="H291" s="13" t="s">
        <v>186</v>
      </c>
      <c r="I291" s="1">
        <v>4074623</v>
      </c>
      <c r="J291" s="1">
        <v>-739953</v>
      </c>
      <c r="K291" t="s">
        <v>5</v>
      </c>
      <c r="L291" s="20">
        <v>375</v>
      </c>
      <c r="M291" s="4">
        <v>180</v>
      </c>
      <c r="N291" s="4">
        <v>5</v>
      </c>
      <c r="O291" s="2">
        <v>43407</v>
      </c>
      <c r="P291" s="3">
        <v>0.12</v>
      </c>
      <c r="Q291" s="4">
        <v>1</v>
      </c>
      <c r="R291" s="3">
        <v>5.7</v>
      </c>
      <c r="S2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" t="str">
        <f>IF(AIRBNB[[#This Row],[RUIDO(dB)]]&lt;=4,"Silencioso",IF(AIRBNB[[#This Row],[RUIDO(dB)]]&lt;=5.5,"Poco Ruidoso","Ruidoso"))</f>
        <v>Ruidoso</v>
      </c>
      <c r="U291" t="str">
        <f>IF(AND(AIRBNB[[#This Row],[PRECIO]]&lt;50,AIRBNB[[#This Row],[MIN_NOCHES]]&gt;3),"Dentro del presupuesto","No considerar")</f>
        <v>No considerar</v>
      </c>
      <c r="V291" t="str">
        <f>VLOOKUP(AIRBNB[[#This Row],[HOST_ID]],Super_host[],5,FALSE)</f>
        <v>Host</v>
      </c>
    </row>
    <row r="292" spans="1:22">
      <c r="A292" s="4">
        <v>3343038</v>
      </c>
      <c r="B292" t="s">
        <v>7405</v>
      </c>
      <c r="C292" s="4">
        <v>16872923</v>
      </c>
      <c r="D292" t="s">
        <v>6701</v>
      </c>
      <c r="E292" t="s">
        <v>7406</v>
      </c>
      <c r="F292" s="4">
        <v>10001</v>
      </c>
      <c r="G292" s="13" t="s">
        <v>124</v>
      </c>
      <c r="H292" s="13" t="s">
        <v>186</v>
      </c>
      <c r="I292" s="1">
        <v>4074934</v>
      </c>
      <c r="J292" s="1">
        <v>-7400274</v>
      </c>
      <c r="K292" t="s">
        <v>5</v>
      </c>
      <c r="L292" s="20">
        <v>370</v>
      </c>
      <c r="M292" s="4">
        <v>1</v>
      </c>
      <c r="N292" s="4">
        <v>8</v>
      </c>
      <c r="O292" s="2">
        <v>41879</v>
      </c>
      <c r="P292" s="3">
        <v>0.13</v>
      </c>
      <c r="Q292" s="4">
        <v>1</v>
      </c>
      <c r="R292" s="3">
        <v>5.7</v>
      </c>
      <c r="S2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" t="str">
        <f>IF(AIRBNB[[#This Row],[RUIDO(dB)]]&lt;=4,"Silencioso",IF(AIRBNB[[#This Row],[RUIDO(dB)]]&lt;=5.5,"Poco Ruidoso","Ruidoso"))</f>
        <v>Ruidoso</v>
      </c>
      <c r="U292" t="str">
        <f>IF(AND(AIRBNB[[#This Row],[PRECIO]]&lt;50,AIRBNB[[#This Row],[MIN_NOCHES]]&gt;3),"Dentro del presupuesto","No considerar")</f>
        <v>No considerar</v>
      </c>
      <c r="V292" t="str">
        <f>VLOOKUP(AIRBNB[[#This Row],[HOST_ID]],Super_host[],5,FALSE)</f>
        <v>Host</v>
      </c>
    </row>
    <row r="293" spans="1:22">
      <c r="A293" s="4">
        <v>6074975</v>
      </c>
      <c r="B293" t="s">
        <v>7916</v>
      </c>
      <c r="C293" s="4">
        <v>23234988</v>
      </c>
      <c r="D293" t="s">
        <v>2343</v>
      </c>
      <c r="E293" t="s">
        <v>7917</v>
      </c>
      <c r="F293" s="4">
        <v>11355</v>
      </c>
      <c r="G293" s="13" t="s">
        <v>7897</v>
      </c>
      <c r="H293" s="13" t="s">
        <v>7918</v>
      </c>
      <c r="I293" s="1">
        <v>4074896</v>
      </c>
      <c r="J293" s="1">
        <v>-7380715</v>
      </c>
      <c r="K293" t="s">
        <v>5</v>
      </c>
      <c r="L293" s="20">
        <v>369</v>
      </c>
      <c r="M293" s="4">
        <v>2</v>
      </c>
      <c r="N293" s="4">
        <v>74</v>
      </c>
      <c r="O293" s="2">
        <v>43613</v>
      </c>
      <c r="P293" s="3">
        <v>1.46</v>
      </c>
      <c r="Q293" s="4">
        <v>5</v>
      </c>
      <c r="R293" s="3">
        <v>6.14</v>
      </c>
      <c r="S2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" t="str">
        <f>IF(AIRBNB[[#This Row],[RUIDO(dB)]]&lt;=4,"Silencioso",IF(AIRBNB[[#This Row],[RUIDO(dB)]]&lt;=5.5,"Poco Ruidoso","Ruidoso"))</f>
        <v>Ruidoso</v>
      </c>
      <c r="U293" t="str">
        <f>IF(AND(AIRBNB[[#This Row],[PRECIO]]&lt;50,AIRBNB[[#This Row],[MIN_NOCHES]]&gt;3),"Dentro del presupuesto","No considerar")</f>
        <v>No considerar</v>
      </c>
      <c r="V293" t="str">
        <f>VLOOKUP(AIRBNB[[#This Row],[HOST_ID]],Super_host[],5,FALSE)</f>
        <v>Host</v>
      </c>
    </row>
    <row r="294" spans="1:22">
      <c r="A294" s="4">
        <v>3562245</v>
      </c>
      <c r="B294" t="s">
        <v>7577</v>
      </c>
      <c r="C294" s="4">
        <v>8924899</v>
      </c>
      <c r="D294" t="s">
        <v>5953</v>
      </c>
      <c r="E294" t="s">
        <v>7578</v>
      </c>
      <c r="F294" s="4">
        <v>10003</v>
      </c>
      <c r="G294" s="13" t="s">
        <v>124</v>
      </c>
      <c r="H294" s="13" t="s">
        <v>133</v>
      </c>
      <c r="I294" s="1">
        <v>4072832</v>
      </c>
      <c r="J294" s="1">
        <v>-739852</v>
      </c>
      <c r="K294" t="s">
        <v>5</v>
      </c>
      <c r="L294" s="20">
        <v>365</v>
      </c>
      <c r="M294" s="4">
        <v>2</v>
      </c>
      <c r="N294" s="4">
        <v>62</v>
      </c>
      <c r="O294" s="2">
        <v>43647</v>
      </c>
      <c r="P294" s="3">
        <v>1.02</v>
      </c>
      <c r="Q294" s="4">
        <v>1</v>
      </c>
      <c r="R294" s="3">
        <v>5.7</v>
      </c>
      <c r="S2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" t="str">
        <f>IF(AIRBNB[[#This Row],[RUIDO(dB)]]&lt;=4,"Silencioso",IF(AIRBNB[[#This Row],[RUIDO(dB)]]&lt;=5.5,"Poco Ruidoso","Ruidoso"))</f>
        <v>Ruidoso</v>
      </c>
      <c r="U294" t="str">
        <f>IF(AND(AIRBNB[[#This Row],[PRECIO]]&lt;50,AIRBNB[[#This Row],[MIN_NOCHES]]&gt;3),"Dentro del presupuesto","No considerar")</f>
        <v>No considerar</v>
      </c>
      <c r="V294" t="str">
        <f>VLOOKUP(AIRBNB[[#This Row],[HOST_ID]],Super_host[],5,FALSE)</f>
        <v>Host</v>
      </c>
    </row>
    <row r="295" spans="1:22">
      <c r="A295" s="4">
        <v>702551</v>
      </c>
      <c r="B295" t="s">
        <v>7748</v>
      </c>
      <c r="C295" s="4">
        <v>3606458</v>
      </c>
      <c r="D295" t="s">
        <v>7749</v>
      </c>
      <c r="E295" t="s">
        <v>7750</v>
      </c>
      <c r="F295" s="4">
        <v>10025</v>
      </c>
      <c r="G295" s="13" t="s">
        <v>124</v>
      </c>
      <c r="H295" s="13" t="s">
        <v>168</v>
      </c>
      <c r="I295" s="1">
        <v>4079507</v>
      </c>
      <c r="J295" s="1">
        <v>-7397568</v>
      </c>
      <c r="K295" t="s">
        <v>5</v>
      </c>
      <c r="L295" s="20">
        <v>360</v>
      </c>
      <c r="M295" s="4">
        <v>1</v>
      </c>
      <c r="N295" s="4">
        <v>7</v>
      </c>
      <c r="O295" s="2">
        <v>43466</v>
      </c>
      <c r="P295" s="3">
        <v>0.09</v>
      </c>
      <c r="Q295" s="4">
        <v>2</v>
      </c>
      <c r="R295" s="3">
        <v>5.8</v>
      </c>
      <c r="S2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" t="str">
        <f>IF(AIRBNB[[#This Row],[RUIDO(dB)]]&lt;=4,"Silencioso",IF(AIRBNB[[#This Row],[RUIDO(dB)]]&lt;=5.5,"Poco Ruidoso","Ruidoso"))</f>
        <v>Ruidoso</v>
      </c>
      <c r="U295" t="str">
        <f>IF(AND(AIRBNB[[#This Row],[PRECIO]]&lt;50,AIRBNB[[#This Row],[MIN_NOCHES]]&gt;3),"Dentro del presupuesto","No considerar")</f>
        <v>No considerar</v>
      </c>
      <c r="V295" t="str">
        <f>VLOOKUP(AIRBNB[[#This Row],[HOST_ID]],Super_host[],5,FALSE)</f>
        <v>Host</v>
      </c>
    </row>
    <row r="296" spans="1:22">
      <c r="A296" s="4">
        <v>4438029</v>
      </c>
      <c r="B296" t="s">
        <v>7521</v>
      </c>
      <c r="C296" s="4">
        <v>974868</v>
      </c>
      <c r="D296" t="s">
        <v>6370</v>
      </c>
      <c r="E296" t="s">
        <v>7522</v>
      </c>
      <c r="F296" s="4">
        <v>10001</v>
      </c>
      <c r="G296" s="13" t="s">
        <v>124</v>
      </c>
      <c r="H296" s="13" t="s">
        <v>186</v>
      </c>
      <c r="I296" s="1">
        <v>4074635</v>
      </c>
      <c r="J296" s="1">
        <v>-7399604</v>
      </c>
      <c r="K296" t="s">
        <v>5</v>
      </c>
      <c r="L296" s="20">
        <v>360</v>
      </c>
      <c r="M296" s="4">
        <v>3</v>
      </c>
      <c r="N296" s="4">
        <v>28</v>
      </c>
      <c r="O296" s="2">
        <v>43577</v>
      </c>
      <c r="P296" s="3">
        <v>0.5</v>
      </c>
      <c r="Q296" s="4">
        <v>1</v>
      </c>
      <c r="R296" s="3">
        <v>5.7</v>
      </c>
      <c r="S2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" t="str">
        <f>IF(AIRBNB[[#This Row],[RUIDO(dB)]]&lt;=4,"Silencioso",IF(AIRBNB[[#This Row],[RUIDO(dB)]]&lt;=5.5,"Poco Ruidoso","Ruidoso"))</f>
        <v>Ruidoso</v>
      </c>
      <c r="U296" t="str">
        <f>IF(AND(AIRBNB[[#This Row],[PRECIO]]&lt;50,AIRBNB[[#This Row],[MIN_NOCHES]]&gt;3),"Dentro del presupuesto","No considerar")</f>
        <v>No considerar</v>
      </c>
      <c r="V296" t="str">
        <f>VLOOKUP(AIRBNB[[#This Row],[HOST_ID]],Super_host[],5,FALSE)</f>
        <v>Host</v>
      </c>
    </row>
    <row r="297" spans="1:22">
      <c r="A297" s="4">
        <v>672724</v>
      </c>
      <c r="B297" t="s">
        <v>16166</v>
      </c>
      <c r="C297" s="4">
        <v>3411621</v>
      </c>
      <c r="D297" t="s">
        <v>1364</v>
      </c>
      <c r="E297" t="s">
        <v>16167</v>
      </c>
      <c r="F297" s="4">
        <v>11207</v>
      </c>
      <c r="G297" s="13" t="s">
        <v>4662</v>
      </c>
      <c r="H297" s="13" t="s">
        <v>9222</v>
      </c>
      <c r="I297" s="1">
        <v>4068418</v>
      </c>
      <c r="J297" s="1">
        <v>-7396926</v>
      </c>
      <c r="K297" t="s">
        <v>5</v>
      </c>
      <c r="L297" s="20">
        <v>355</v>
      </c>
      <c r="M297" s="4">
        <v>5</v>
      </c>
      <c r="N297" s="4">
        <v>19</v>
      </c>
      <c r="O297" s="2">
        <v>43406</v>
      </c>
      <c r="P297" s="3">
        <v>0.24</v>
      </c>
      <c r="Q297" s="4">
        <v>1</v>
      </c>
      <c r="R297" s="3">
        <v>7</v>
      </c>
      <c r="S2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" t="str">
        <f>IF(AIRBNB[[#This Row],[RUIDO(dB)]]&lt;=4,"Silencioso",IF(AIRBNB[[#This Row],[RUIDO(dB)]]&lt;=5.5,"Poco Ruidoso","Ruidoso"))</f>
        <v>Ruidoso</v>
      </c>
      <c r="U297" t="str">
        <f>IF(AND(AIRBNB[[#This Row],[PRECIO]]&lt;50,AIRBNB[[#This Row],[MIN_NOCHES]]&gt;3),"Dentro del presupuesto","No considerar")</f>
        <v>No considerar</v>
      </c>
      <c r="V297" t="str">
        <f>VLOOKUP(AIRBNB[[#This Row],[HOST_ID]],Super_host[],5,FALSE)</f>
        <v>Host</v>
      </c>
    </row>
    <row r="298" spans="1:22">
      <c r="A298" s="4">
        <v>6589412</v>
      </c>
      <c r="B298" t="s">
        <v>16279</v>
      </c>
      <c r="C298" s="4">
        <v>34748949</v>
      </c>
      <c r="D298" t="s">
        <v>11425</v>
      </c>
      <c r="E298" t="s">
        <v>16280</v>
      </c>
      <c r="F298" s="4">
        <v>11215</v>
      </c>
      <c r="G298" s="13" t="s">
        <v>4662</v>
      </c>
      <c r="H298" s="13" t="s">
        <v>9234</v>
      </c>
      <c r="I298" s="1">
        <v>4067533</v>
      </c>
      <c r="J298" s="1">
        <v>-739793</v>
      </c>
      <c r="K298" t="s">
        <v>5</v>
      </c>
      <c r="L298" s="20">
        <v>350</v>
      </c>
      <c r="M298" s="4">
        <v>7</v>
      </c>
      <c r="N298" s="4">
        <v>0</v>
      </c>
      <c r="O298" s="2">
        <v>42569</v>
      </c>
      <c r="P298" s="3">
        <v>2.12</v>
      </c>
      <c r="Q298" s="4">
        <v>1</v>
      </c>
      <c r="R298" s="3">
        <v>7</v>
      </c>
      <c r="S2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" t="str">
        <f>IF(AIRBNB[[#This Row],[RUIDO(dB)]]&lt;=4,"Silencioso",IF(AIRBNB[[#This Row],[RUIDO(dB)]]&lt;=5.5,"Poco Ruidoso","Ruidoso"))</f>
        <v>Ruidoso</v>
      </c>
      <c r="U298" t="str">
        <f>IF(AND(AIRBNB[[#This Row],[PRECIO]]&lt;50,AIRBNB[[#This Row],[MIN_NOCHES]]&gt;3),"Dentro del presupuesto","No considerar")</f>
        <v>No considerar</v>
      </c>
      <c r="V298" t="str">
        <f>VLOOKUP(AIRBNB[[#This Row],[HOST_ID]],Super_host[],5,FALSE)</f>
        <v>Host</v>
      </c>
    </row>
    <row r="299" spans="1:22">
      <c r="A299" s="4">
        <v>6575471</v>
      </c>
      <c r="B299" t="s">
        <v>7552</v>
      </c>
      <c r="C299" s="4">
        <v>33247865</v>
      </c>
      <c r="D299" t="s">
        <v>941</v>
      </c>
      <c r="E299" t="s">
        <v>7553</v>
      </c>
      <c r="F299" s="4">
        <v>10012</v>
      </c>
      <c r="G299" s="13" t="s">
        <v>124</v>
      </c>
      <c r="H299" s="13" t="s">
        <v>144</v>
      </c>
      <c r="I299" s="1">
        <v>4072911</v>
      </c>
      <c r="J299" s="1">
        <v>-7399915</v>
      </c>
      <c r="K299" t="s">
        <v>5</v>
      </c>
      <c r="L299" s="20">
        <v>350</v>
      </c>
      <c r="M299" s="4">
        <v>2</v>
      </c>
      <c r="N299" s="4">
        <v>34</v>
      </c>
      <c r="O299" s="2">
        <v>42736</v>
      </c>
      <c r="P299" s="3">
        <v>0.74</v>
      </c>
      <c r="Q299" s="4">
        <v>1</v>
      </c>
      <c r="R299" s="3">
        <v>5.7</v>
      </c>
      <c r="S2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" t="str">
        <f>IF(AIRBNB[[#This Row],[RUIDO(dB)]]&lt;=4,"Silencioso",IF(AIRBNB[[#This Row],[RUIDO(dB)]]&lt;=5.5,"Poco Ruidoso","Ruidoso"))</f>
        <v>Ruidoso</v>
      </c>
      <c r="U299" t="str">
        <f>IF(AND(AIRBNB[[#This Row],[PRECIO]]&lt;50,AIRBNB[[#This Row],[MIN_NOCHES]]&gt;3),"Dentro del presupuesto","No considerar")</f>
        <v>No considerar</v>
      </c>
      <c r="V299" t="str">
        <f>VLOOKUP(AIRBNB[[#This Row],[HOST_ID]],Super_host[],5,FALSE)</f>
        <v>Host</v>
      </c>
    </row>
    <row r="300" spans="1:22">
      <c r="A300" s="4">
        <v>6346456</v>
      </c>
      <c r="B300" t="s">
        <v>7639</v>
      </c>
      <c r="C300" s="4">
        <v>32846930</v>
      </c>
      <c r="D300" t="s">
        <v>797</v>
      </c>
      <c r="E300" t="s">
        <v>7640</v>
      </c>
      <c r="F300" s="4">
        <v>10012</v>
      </c>
      <c r="G300" s="13" t="s">
        <v>124</v>
      </c>
      <c r="H300" s="13" t="s">
        <v>642</v>
      </c>
      <c r="I300" s="1">
        <v>4072098</v>
      </c>
      <c r="J300" s="1">
        <v>-7399493</v>
      </c>
      <c r="K300" t="s">
        <v>5</v>
      </c>
      <c r="L300" s="20">
        <v>350</v>
      </c>
      <c r="M300" s="4">
        <v>1</v>
      </c>
      <c r="N300" s="4">
        <v>0</v>
      </c>
      <c r="O300" s="2">
        <v>42665</v>
      </c>
      <c r="P300" s="3">
        <v>0.02</v>
      </c>
      <c r="Q300" s="4">
        <v>1</v>
      </c>
      <c r="R300" s="3">
        <v>5.7</v>
      </c>
      <c r="S3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" t="str">
        <f>IF(AIRBNB[[#This Row],[RUIDO(dB)]]&lt;=4,"Silencioso",IF(AIRBNB[[#This Row],[RUIDO(dB)]]&lt;=5.5,"Poco Ruidoso","Ruidoso"))</f>
        <v>Ruidoso</v>
      </c>
      <c r="U300" t="str">
        <f>IF(AND(AIRBNB[[#This Row],[PRECIO]]&lt;50,AIRBNB[[#This Row],[MIN_NOCHES]]&gt;3),"Dentro del presupuesto","No considerar")</f>
        <v>No considerar</v>
      </c>
      <c r="V300" t="str">
        <f>VLOOKUP(AIRBNB[[#This Row],[HOST_ID]],Super_host[],5,FALSE)</f>
        <v>Host</v>
      </c>
    </row>
    <row r="301" spans="1:22">
      <c r="A301" s="4">
        <v>6129158</v>
      </c>
      <c r="B301" t="s">
        <v>7641</v>
      </c>
      <c r="C301" s="4">
        <v>31796292</v>
      </c>
      <c r="D301" t="s">
        <v>10</v>
      </c>
      <c r="E301" t="s">
        <v>5055</v>
      </c>
      <c r="F301" s="4">
        <v>10028</v>
      </c>
      <c r="G301" s="13" t="s">
        <v>124</v>
      </c>
      <c r="H301" s="13" t="s">
        <v>129</v>
      </c>
      <c r="I301" s="1">
        <v>40777</v>
      </c>
      <c r="J301" s="1">
        <v>-7395253</v>
      </c>
      <c r="K301" t="s">
        <v>5</v>
      </c>
      <c r="L301" s="20">
        <v>350</v>
      </c>
      <c r="M301" s="4">
        <v>1</v>
      </c>
      <c r="N301" s="4">
        <v>0</v>
      </c>
      <c r="O301" s="2">
        <v>42400</v>
      </c>
      <c r="P301" s="3">
        <v>0.38</v>
      </c>
      <c r="Q301" s="4">
        <v>1</v>
      </c>
      <c r="R301" s="3">
        <v>5.7</v>
      </c>
      <c r="S3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" t="str">
        <f>IF(AIRBNB[[#This Row],[RUIDO(dB)]]&lt;=4,"Silencioso",IF(AIRBNB[[#This Row],[RUIDO(dB)]]&lt;=5.5,"Poco Ruidoso","Ruidoso"))</f>
        <v>Ruidoso</v>
      </c>
      <c r="U301" t="str">
        <f>IF(AND(AIRBNB[[#This Row],[PRECIO]]&lt;50,AIRBNB[[#This Row],[MIN_NOCHES]]&gt;3),"Dentro del presupuesto","No considerar")</f>
        <v>No considerar</v>
      </c>
      <c r="V301" t="str">
        <f>VLOOKUP(AIRBNB[[#This Row],[HOST_ID]],Super_host[],5,FALSE)</f>
        <v>Host</v>
      </c>
    </row>
    <row r="302" spans="1:22">
      <c r="A302" s="4">
        <v>5031539</v>
      </c>
      <c r="B302" t="s">
        <v>7642</v>
      </c>
      <c r="C302" s="4">
        <v>25974544</v>
      </c>
      <c r="D302" t="s">
        <v>1420</v>
      </c>
      <c r="E302" t="s">
        <v>5457</v>
      </c>
      <c r="F302" s="4">
        <v>10019</v>
      </c>
      <c r="G302" s="13" t="s">
        <v>124</v>
      </c>
      <c r="H302" s="13" t="s">
        <v>249</v>
      </c>
      <c r="I302" s="1">
        <v>4076263</v>
      </c>
      <c r="J302" s="1">
        <v>-739887</v>
      </c>
      <c r="K302" t="s">
        <v>5</v>
      </c>
      <c r="L302" s="20">
        <v>350</v>
      </c>
      <c r="M302" s="4">
        <v>1</v>
      </c>
      <c r="N302" s="4">
        <v>0</v>
      </c>
      <c r="O302" s="2">
        <v>42238</v>
      </c>
      <c r="P302" s="3">
        <v>0.13</v>
      </c>
      <c r="Q302" s="4">
        <v>1</v>
      </c>
      <c r="R302" s="3">
        <v>5.7</v>
      </c>
      <c r="S3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" t="str">
        <f>IF(AIRBNB[[#This Row],[RUIDO(dB)]]&lt;=4,"Silencioso",IF(AIRBNB[[#This Row],[RUIDO(dB)]]&lt;=5.5,"Poco Ruidoso","Ruidoso"))</f>
        <v>Ruidoso</v>
      </c>
      <c r="U302" t="str">
        <f>IF(AND(AIRBNB[[#This Row],[PRECIO]]&lt;50,AIRBNB[[#This Row],[MIN_NOCHES]]&gt;3),"Dentro del presupuesto","No considerar")</f>
        <v>No considerar</v>
      </c>
      <c r="V302" t="str">
        <f>VLOOKUP(AIRBNB[[#This Row],[HOST_ID]],Super_host[],5,FALSE)</f>
        <v>Host</v>
      </c>
    </row>
    <row r="303" spans="1:22">
      <c r="A303" s="4">
        <v>6542818</v>
      </c>
      <c r="B303" t="s">
        <v>7655</v>
      </c>
      <c r="C303" s="4">
        <v>23116237</v>
      </c>
      <c r="D303" t="s">
        <v>872</v>
      </c>
      <c r="E303" t="s">
        <v>7656</v>
      </c>
      <c r="F303" s="4">
        <v>10019</v>
      </c>
      <c r="G303" s="13" t="s">
        <v>124</v>
      </c>
      <c r="H303" s="13" t="s">
        <v>373</v>
      </c>
      <c r="I303" s="1">
        <v>4076622</v>
      </c>
      <c r="J303" s="1">
        <v>-7397783</v>
      </c>
      <c r="K303" t="s">
        <v>5</v>
      </c>
      <c r="L303" s="20">
        <v>350</v>
      </c>
      <c r="M303" s="4">
        <v>1</v>
      </c>
      <c r="N303" s="4">
        <v>0</v>
      </c>
      <c r="O303" s="2">
        <v>42199</v>
      </c>
      <c r="P303" s="3">
        <v>2.29</v>
      </c>
      <c r="Q303" s="4">
        <v>1</v>
      </c>
      <c r="R303" s="3">
        <v>5.7</v>
      </c>
      <c r="S3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" t="str">
        <f>IF(AIRBNB[[#This Row],[RUIDO(dB)]]&lt;=4,"Silencioso",IF(AIRBNB[[#This Row],[RUIDO(dB)]]&lt;=5.5,"Poco Ruidoso","Ruidoso"))</f>
        <v>Ruidoso</v>
      </c>
      <c r="U303" t="str">
        <f>IF(AND(AIRBNB[[#This Row],[PRECIO]]&lt;50,AIRBNB[[#This Row],[MIN_NOCHES]]&gt;3),"Dentro del presupuesto","No considerar")</f>
        <v>No considerar</v>
      </c>
      <c r="V303" t="str">
        <f>VLOOKUP(AIRBNB[[#This Row],[HOST_ID]],Super_host[],5,FALSE)</f>
        <v>Host</v>
      </c>
    </row>
    <row r="304" spans="1:22">
      <c r="A304" s="4">
        <v>4364924</v>
      </c>
      <c r="B304" t="s">
        <v>7659</v>
      </c>
      <c r="C304" s="4">
        <v>22657141</v>
      </c>
      <c r="D304" t="s">
        <v>7660</v>
      </c>
      <c r="E304" t="s">
        <v>7661</v>
      </c>
      <c r="F304" s="4">
        <v>10023</v>
      </c>
      <c r="G304" s="13" t="s">
        <v>124</v>
      </c>
      <c r="H304" s="13" t="s">
        <v>168</v>
      </c>
      <c r="I304" s="1">
        <v>4077859</v>
      </c>
      <c r="J304" s="1">
        <v>-739816</v>
      </c>
      <c r="K304" t="s">
        <v>5</v>
      </c>
      <c r="L304" s="20">
        <v>350</v>
      </c>
      <c r="M304" s="4">
        <v>4</v>
      </c>
      <c r="N304" s="4">
        <v>0</v>
      </c>
      <c r="O304" s="2">
        <v>42421</v>
      </c>
      <c r="P304" s="3">
        <v>1.38</v>
      </c>
      <c r="Q304" s="4">
        <v>1</v>
      </c>
      <c r="R304" s="3">
        <v>5.7</v>
      </c>
      <c r="S3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" t="str">
        <f>IF(AIRBNB[[#This Row],[RUIDO(dB)]]&lt;=4,"Silencioso",IF(AIRBNB[[#This Row],[RUIDO(dB)]]&lt;=5.5,"Poco Ruidoso","Ruidoso"))</f>
        <v>Ruidoso</v>
      </c>
      <c r="U304" t="str">
        <f>IF(AND(AIRBNB[[#This Row],[PRECIO]]&lt;50,AIRBNB[[#This Row],[MIN_NOCHES]]&gt;3),"Dentro del presupuesto","No considerar")</f>
        <v>No considerar</v>
      </c>
      <c r="V304" t="str">
        <f>VLOOKUP(AIRBNB[[#This Row],[HOST_ID]],Super_host[],5,FALSE)</f>
        <v>Host</v>
      </c>
    </row>
    <row r="305" spans="1:22">
      <c r="A305" s="4">
        <v>4199411</v>
      </c>
      <c r="B305" t="s">
        <v>7662</v>
      </c>
      <c r="C305" s="4">
        <v>21787420</v>
      </c>
      <c r="D305" t="s">
        <v>7663</v>
      </c>
      <c r="E305" t="s">
        <v>7664</v>
      </c>
      <c r="F305" s="4">
        <v>10003</v>
      </c>
      <c r="G305" s="13" t="s">
        <v>124</v>
      </c>
      <c r="H305" s="13" t="s">
        <v>133</v>
      </c>
      <c r="I305" s="1">
        <v>4073062</v>
      </c>
      <c r="J305" s="1">
        <v>-7399122</v>
      </c>
      <c r="K305" t="s">
        <v>5</v>
      </c>
      <c r="L305" s="20">
        <v>350</v>
      </c>
      <c r="M305" s="4">
        <v>2</v>
      </c>
      <c r="N305" s="4">
        <v>0</v>
      </c>
      <c r="O305" s="2">
        <v>43456</v>
      </c>
      <c r="P305" s="3">
        <v>0.35</v>
      </c>
      <c r="Q305" s="4">
        <v>1</v>
      </c>
      <c r="R305" s="3">
        <v>5.7</v>
      </c>
      <c r="S3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" t="str">
        <f>IF(AIRBNB[[#This Row],[RUIDO(dB)]]&lt;=4,"Silencioso",IF(AIRBNB[[#This Row],[RUIDO(dB)]]&lt;=5.5,"Poco Ruidoso","Ruidoso"))</f>
        <v>Ruidoso</v>
      </c>
      <c r="U305" t="str">
        <f>IF(AND(AIRBNB[[#This Row],[PRECIO]]&lt;50,AIRBNB[[#This Row],[MIN_NOCHES]]&gt;3),"Dentro del presupuesto","No considerar")</f>
        <v>No considerar</v>
      </c>
      <c r="V305" t="str">
        <f>VLOOKUP(AIRBNB[[#This Row],[HOST_ID]],Super_host[],5,FALSE)</f>
        <v>Host</v>
      </c>
    </row>
    <row r="306" spans="1:22">
      <c r="A306" s="4">
        <v>6466301</v>
      </c>
      <c r="B306" t="s">
        <v>16192</v>
      </c>
      <c r="C306" s="4">
        <v>21176015</v>
      </c>
      <c r="D306" t="s">
        <v>478</v>
      </c>
      <c r="E306" t="s">
        <v>16193</v>
      </c>
      <c r="F306" s="4">
        <v>11217</v>
      </c>
      <c r="G306" s="13" t="s">
        <v>4662</v>
      </c>
      <c r="H306" s="13" t="s">
        <v>9234</v>
      </c>
      <c r="I306" s="1">
        <v>4067844</v>
      </c>
      <c r="J306" s="1">
        <v>-7398136</v>
      </c>
      <c r="K306" t="s">
        <v>5</v>
      </c>
      <c r="L306" s="20">
        <v>350</v>
      </c>
      <c r="M306" s="4">
        <v>4</v>
      </c>
      <c r="N306" s="4">
        <v>1</v>
      </c>
      <c r="O306" s="2">
        <v>43579</v>
      </c>
      <c r="P306" s="3">
        <v>0.39</v>
      </c>
      <c r="Q306" s="4">
        <v>1</v>
      </c>
      <c r="R306" s="3">
        <v>7</v>
      </c>
      <c r="S3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" t="str">
        <f>IF(AIRBNB[[#This Row],[RUIDO(dB)]]&lt;=4,"Silencioso",IF(AIRBNB[[#This Row],[RUIDO(dB)]]&lt;=5.5,"Poco Ruidoso","Ruidoso"))</f>
        <v>Ruidoso</v>
      </c>
      <c r="U306" t="str">
        <f>IF(AND(AIRBNB[[#This Row],[PRECIO]]&lt;50,AIRBNB[[#This Row],[MIN_NOCHES]]&gt;3),"Dentro del presupuesto","No considerar")</f>
        <v>No considerar</v>
      </c>
      <c r="V306" t="str">
        <f>VLOOKUP(AIRBNB[[#This Row],[HOST_ID]],Super_host[],5,FALSE)</f>
        <v>Host</v>
      </c>
    </row>
    <row r="307" spans="1:22">
      <c r="A307" s="4">
        <v>4644688</v>
      </c>
      <c r="B307" t="s">
        <v>7449</v>
      </c>
      <c r="C307" s="4">
        <v>16927633</v>
      </c>
      <c r="D307" t="s">
        <v>1663</v>
      </c>
      <c r="E307" t="s">
        <v>1334</v>
      </c>
      <c r="F307" s="4">
        <v>10019</v>
      </c>
      <c r="G307" s="13" t="s">
        <v>124</v>
      </c>
      <c r="H307" s="13" t="s">
        <v>249</v>
      </c>
      <c r="I307" s="1">
        <v>4076198</v>
      </c>
      <c r="J307" s="1">
        <v>-7398718</v>
      </c>
      <c r="K307" t="s">
        <v>5</v>
      </c>
      <c r="L307" s="20">
        <v>350</v>
      </c>
      <c r="M307" s="4">
        <v>2</v>
      </c>
      <c r="N307" s="4">
        <v>9</v>
      </c>
      <c r="O307" s="2">
        <v>42563</v>
      </c>
      <c r="P307" s="3">
        <v>0.21</v>
      </c>
      <c r="Q307" s="4">
        <v>1</v>
      </c>
      <c r="R307" s="3">
        <v>5.7</v>
      </c>
      <c r="S3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" t="str">
        <f>IF(AIRBNB[[#This Row],[RUIDO(dB)]]&lt;=4,"Silencioso",IF(AIRBNB[[#This Row],[RUIDO(dB)]]&lt;=5.5,"Poco Ruidoso","Ruidoso"))</f>
        <v>Ruidoso</v>
      </c>
      <c r="U307" t="str">
        <f>IF(AND(AIRBNB[[#This Row],[PRECIO]]&lt;50,AIRBNB[[#This Row],[MIN_NOCHES]]&gt;3),"Dentro del presupuesto","No considerar")</f>
        <v>No considerar</v>
      </c>
      <c r="V307" t="str">
        <f>VLOOKUP(AIRBNB[[#This Row],[HOST_ID]],Super_host[],5,FALSE)</f>
        <v>Host</v>
      </c>
    </row>
    <row r="308" spans="1:22">
      <c r="A308" s="4">
        <v>3249076</v>
      </c>
      <c r="B308" t="s">
        <v>16145</v>
      </c>
      <c r="C308" s="4">
        <v>16433878</v>
      </c>
      <c r="D308" t="s">
        <v>4001</v>
      </c>
      <c r="E308" t="s">
        <v>9626</v>
      </c>
      <c r="F308" s="4">
        <v>11217</v>
      </c>
      <c r="G308" s="13" t="s">
        <v>4662</v>
      </c>
      <c r="H308" s="13" t="s">
        <v>9222</v>
      </c>
      <c r="I308" s="1">
        <v>4068833</v>
      </c>
      <c r="J308" s="1">
        <v>-7397606</v>
      </c>
      <c r="K308" t="s">
        <v>5</v>
      </c>
      <c r="L308" s="20">
        <v>350</v>
      </c>
      <c r="M308" s="4">
        <v>7</v>
      </c>
      <c r="N308" s="4">
        <v>5</v>
      </c>
      <c r="O308" s="2">
        <v>43299</v>
      </c>
      <c r="P308" s="3">
        <v>0.14000000000000001</v>
      </c>
      <c r="Q308" s="4">
        <v>1</v>
      </c>
      <c r="R308" s="3">
        <v>7</v>
      </c>
      <c r="S3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" t="str">
        <f>IF(AIRBNB[[#This Row],[RUIDO(dB)]]&lt;=4,"Silencioso",IF(AIRBNB[[#This Row],[RUIDO(dB)]]&lt;=5.5,"Poco Ruidoso","Ruidoso"))</f>
        <v>Ruidoso</v>
      </c>
      <c r="U308" t="str">
        <f>IF(AND(AIRBNB[[#This Row],[PRECIO]]&lt;50,AIRBNB[[#This Row],[MIN_NOCHES]]&gt;3),"Dentro del presupuesto","No considerar")</f>
        <v>No considerar</v>
      </c>
      <c r="V308" t="str">
        <f>VLOOKUP(AIRBNB[[#This Row],[HOST_ID]],Super_host[],5,FALSE)</f>
        <v>Host</v>
      </c>
    </row>
    <row r="309" spans="1:22">
      <c r="A309" s="4">
        <v>3208188</v>
      </c>
      <c r="B309" t="s">
        <v>16146</v>
      </c>
      <c r="C309" s="4">
        <v>16254543</v>
      </c>
      <c r="D309" t="s">
        <v>478</v>
      </c>
      <c r="E309" t="s">
        <v>16147</v>
      </c>
      <c r="F309" s="4">
        <v>11231</v>
      </c>
      <c r="G309" s="13" t="s">
        <v>4662</v>
      </c>
      <c r="H309" s="13" t="s">
        <v>9237</v>
      </c>
      <c r="I309" s="1">
        <v>4067863</v>
      </c>
      <c r="J309" s="1">
        <v>-7399399</v>
      </c>
      <c r="K309" t="s">
        <v>5</v>
      </c>
      <c r="L309" s="20">
        <v>350</v>
      </c>
      <c r="M309" s="4">
        <v>3</v>
      </c>
      <c r="N309" s="4">
        <v>8</v>
      </c>
      <c r="O309" s="2">
        <v>43330</v>
      </c>
      <c r="P309" s="3">
        <v>0.14000000000000001</v>
      </c>
      <c r="Q309" s="4">
        <v>1</v>
      </c>
      <c r="R309" s="3">
        <v>7</v>
      </c>
      <c r="S3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" t="str">
        <f>IF(AIRBNB[[#This Row],[RUIDO(dB)]]&lt;=4,"Silencioso",IF(AIRBNB[[#This Row],[RUIDO(dB)]]&lt;=5.5,"Poco Ruidoso","Ruidoso"))</f>
        <v>Ruidoso</v>
      </c>
      <c r="U309" t="str">
        <f>IF(AND(AIRBNB[[#This Row],[PRECIO]]&lt;50,AIRBNB[[#This Row],[MIN_NOCHES]]&gt;3),"Dentro del presupuesto","No considerar")</f>
        <v>No considerar</v>
      </c>
      <c r="V309" t="str">
        <f>VLOOKUP(AIRBNB[[#This Row],[HOST_ID]],Super_host[],5,FALSE)</f>
        <v>Host</v>
      </c>
    </row>
    <row r="310" spans="1:22">
      <c r="A310" s="4">
        <v>3772256</v>
      </c>
      <c r="B310" t="s">
        <v>7444</v>
      </c>
      <c r="C310" s="4">
        <v>15765273</v>
      </c>
      <c r="D310" t="s">
        <v>7445</v>
      </c>
      <c r="E310" t="s">
        <v>7446</v>
      </c>
      <c r="F310" s="4">
        <v>10019</v>
      </c>
      <c r="G310" s="13" t="s">
        <v>124</v>
      </c>
      <c r="H310" s="13" t="s">
        <v>373</v>
      </c>
      <c r="I310" s="1">
        <v>4076514</v>
      </c>
      <c r="J310" s="1">
        <v>-7398058</v>
      </c>
      <c r="K310" t="s">
        <v>40</v>
      </c>
      <c r="L310" s="20">
        <v>350</v>
      </c>
      <c r="M310" s="4">
        <v>1</v>
      </c>
      <c r="N310" s="4">
        <v>9</v>
      </c>
      <c r="O310" s="2">
        <v>43337</v>
      </c>
      <c r="P310" s="3">
        <v>0.2</v>
      </c>
      <c r="Q310" s="4">
        <v>1</v>
      </c>
      <c r="R310" s="3">
        <v>5.7</v>
      </c>
      <c r="S3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" t="str">
        <f>IF(AIRBNB[[#This Row],[RUIDO(dB)]]&lt;=4,"Silencioso",IF(AIRBNB[[#This Row],[RUIDO(dB)]]&lt;=5.5,"Poco Ruidoso","Ruidoso"))</f>
        <v>Ruidoso</v>
      </c>
      <c r="U310" t="str">
        <f>IF(AND(AIRBNB[[#This Row],[PRECIO]]&lt;50,AIRBNB[[#This Row],[MIN_NOCHES]]&gt;3),"Dentro del presupuesto","No considerar")</f>
        <v>No considerar</v>
      </c>
      <c r="V310" t="str">
        <f>VLOOKUP(AIRBNB[[#This Row],[HOST_ID]],Super_host[],5,FALSE)</f>
        <v>Host</v>
      </c>
    </row>
    <row r="311" spans="1:22">
      <c r="A311" s="4">
        <v>3013158</v>
      </c>
      <c r="B311" t="s">
        <v>7436</v>
      </c>
      <c r="C311" s="4">
        <v>15355526</v>
      </c>
      <c r="D311" t="s">
        <v>7437</v>
      </c>
      <c r="E311" t="s">
        <v>7438</v>
      </c>
      <c r="F311" s="4">
        <v>10011</v>
      </c>
      <c r="G311" s="13" t="s">
        <v>124</v>
      </c>
      <c r="H311" s="13" t="s">
        <v>186</v>
      </c>
      <c r="I311" s="1">
        <v>4073893</v>
      </c>
      <c r="J311" s="1">
        <v>-7399464</v>
      </c>
      <c r="K311" t="s">
        <v>5</v>
      </c>
      <c r="L311" s="20">
        <v>350</v>
      </c>
      <c r="M311" s="4">
        <v>2</v>
      </c>
      <c r="N311" s="4">
        <v>12</v>
      </c>
      <c r="O311" s="2">
        <v>42310</v>
      </c>
      <c r="P311" s="3">
        <v>0.19</v>
      </c>
      <c r="Q311" s="4">
        <v>1</v>
      </c>
      <c r="R311" s="3">
        <v>5.7</v>
      </c>
      <c r="S3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" t="str">
        <f>IF(AIRBNB[[#This Row],[RUIDO(dB)]]&lt;=4,"Silencioso",IF(AIRBNB[[#This Row],[RUIDO(dB)]]&lt;=5.5,"Poco Ruidoso","Ruidoso"))</f>
        <v>Ruidoso</v>
      </c>
      <c r="U311" t="str">
        <f>IF(AND(AIRBNB[[#This Row],[PRECIO]]&lt;50,AIRBNB[[#This Row],[MIN_NOCHES]]&gt;3),"Dentro del presupuesto","No considerar")</f>
        <v>No considerar</v>
      </c>
      <c r="V311" t="str">
        <f>VLOOKUP(AIRBNB[[#This Row],[HOST_ID]],Super_host[],5,FALSE)</f>
        <v>Host</v>
      </c>
    </row>
    <row r="312" spans="1:22">
      <c r="A312" s="4">
        <v>6004786</v>
      </c>
      <c r="B312" t="s">
        <v>7447</v>
      </c>
      <c r="C312" s="4">
        <v>14477996</v>
      </c>
      <c r="D312" t="s">
        <v>2976</v>
      </c>
      <c r="E312" t="s">
        <v>7448</v>
      </c>
      <c r="F312" s="4">
        <v>10012</v>
      </c>
      <c r="G312" s="13" t="s">
        <v>124</v>
      </c>
      <c r="H312" s="13" t="s">
        <v>164</v>
      </c>
      <c r="I312" s="1">
        <v>4072703</v>
      </c>
      <c r="J312" s="1">
        <v>-7400286</v>
      </c>
      <c r="K312" t="s">
        <v>5</v>
      </c>
      <c r="L312" s="20">
        <v>350</v>
      </c>
      <c r="M312" s="4">
        <v>2</v>
      </c>
      <c r="N312" s="4">
        <v>10</v>
      </c>
      <c r="O312" s="2">
        <v>42359</v>
      </c>
      <c r="P312" s="3">
        <v>0.2</v>
      </c>
      <c r="Q312" s="4">
        <v>1</v>
      </c>
      <c r="R312" s="3">
        <v>5.7</v>
      </c>
      <c r="S3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" t="str">
        <f>IF(AIRBNB[[#This Row],[RUIDO(dB)]]&lt;=4,"Silencioso",IF(AIRBNB[[#This Row],[RUIDO(dB)]]&lt;=5.5,"Poco Ruidoso","Ruidoso"))</f>
        <v>Ruidoso</v>
      </c>
      <c r="U312" t="str">
        <f>IF(AND(AIRBNB[[#This Row],[PRECIO]]&lt;50,AIRBNB[[#This Row],[MIN_NOCHES]]&gt;3),"Dentro del presupuesto","No considerar")</f>
        <v>No considerar</v>
      </c>
      <c r="V312" t="str">
        <f>VLOOKUP(AIRBNB[[#This Row],[HOST_ID]],Super_host[],5,FALSE)</f>
        <v>Host</v>
      </c>
    </row>
    <row r="313" spans="1:22">
      <c r="A313" s="4">
        <v>2738377</v>
      </c>
      <c r="B313" t="s">
        <v>16135</v>
      </c>
      <c r="C313" s="4">
        <v>14011859</v>
      </c>
      <c r="D313" t="s">
        <v>2343</v>
      </c>
      <c r="E313" t="s">
        <v>16136</v>
      </c>
      <c r="F313" s="4">
        <v>11231</v>
      </c>
      <c r="G313" s="13" t="s">
        <v>4662</v>
      </c>
      <c r="H313" s="13" t="s">
        <v>9237</v>
      </c>
      <c r="I313" s="1">
        <v>4068322</v>
      </c>
      <c r="J313" s="1">
        <v>-7399248</v>
      </c>
      <c r="K313" t="s">
        <v>5</v>
      </c>
      <c r="L313" s="20">
        <v>350</v>
      </c>
      <c r="M313" s="4">
        <v>5</v>
      </c>
      <c r="N313" s="4">
        <v>6</v>
      </c>
      <c r="O313" s="2">
        <v>42610</v>
      </c>
      <c r="P313" s="3">
        <v>0.12</v>
      </c>
      <c r="Q313" s="4">
        <v>1</v>
      </c>
      <c r="R313" s="3">
        <v>7</v>
      </c>
      <c r="S3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" t="str">
        <f>IF(AIRBNB[[#This Row],[RUIDO(dB)]]&lt;=4,"Silencioso",IF(AIRBNB[[#This Row],[RUIDO(dB)]]&lt;=5.5,"Poco Ruidoso","Ruidoso"))</f>
        <v>Ruidoso</v>
      </c>
      <c r="U313" t="str">
        <f>IF(AND(AIRBNB[[#This Row],[PRECIO]]&lt;50,AIRBNB[[#This Row],[MIN_NOCHES]]&gt;3),"Dentro del presupuesto","No considerar")</f>
        <v>No considerar</v>
      </c>
      <c r="V313" t="str">
        <f>VLOOKUP(AIRBNB[[#This Row],[HOST_ID]],Super_host[],5,FALSE)</f>
        <v>Host</v>
      </c>
    </row>
    <row r="314" spans="1:22">
      <c r="A314" s="4">
        <v>6107289</v>
      </c>
      <c r="B314" t="s">
        <v>16160</v>
      </c>
      <c r="C314" s="4">
        <v>13920011</v>
      </c>
      <c r="D314" t="s">
        <v>1380</v>
      </c>
      <c r="E314" t="s">
        <v>16161</v>
      </c>
      <c r="F314" s="4">
        <v>11222</v>
      </c>
      <c r="G314" s="13" t="s">
        <v>4662</v>
      </c>
      <c r="H314" s="13" t="s">
        <v>9249</v>
      </c>
      <c r="I314" s="1">
        <v>4072987</v>
      </c>
      <c r="J314" s="1">
        <v>-7395296</v>
      </c>
      <c r="K314" t="s">
        <v>5</v>
      </c>
      <c r="L314" s="20">
        <v>350</v>
      </c>
      <c r="M314" s="4">
        <v>5</v>
      </c>
      <c r="N314" s="4">
        <v>11</v>
      </c>
      <c r="O314" s="2">
        <v>43337</v>
      </c>
      <c r="P314" s="3">
        <v>0.23</v>
      </c>
      <c r="Q314" s="4">
        <v>1</v>
      </c>
      <c r="R314" s="3">
        <v>7</v>
      </c>
      <c r="S3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" t="str">
        <f>IF(AIRBNB[[#This Row],[RUIDO(dB)]]&lt;=4,"Silencioso",IF(AIRBNB[[#This Row],[RUIDO(dB)]]&lt;=5.5,"Poco Ruidoso","Ruidoso"))</f>
        <v>Ruidoso</v>
      </c>
      <c r="U314" t="str">
        <f>IF(AND(AIRBNB[[#This Row],[PRECIO]]&lt;50,AIRBNB[[#This Row],[MIN_NOCHES]]&gt;3),"Dentro del presupuesto","No considerar")</f>
        <v>No considerar</v>
      </c>
      <c r="V314" t="str">
        <f>VLOOKUP(AIRBNB[[#This Row],[HOST_ID]],Super_host[],5,FALSE)</f>
        <v>Host</v>
      </c>
    </row>
    <row r="315" spans="1:22">
      <c r="A315" s="4">
        <v>5990045</v>
      </c>
      <c r="B315" t="s">
        <v>16251</v>
      </c>
      <c r="C315" s="4">
        <v>12411178</v>
      </c>
      <c r="D315" t="s">
        <v>5613</v>
      </c>
      <c r="E315" t="s">
        <v>16252</v>
      </c>
      <c r="F315" s="4">
        <v>11231</v>
      </c>
      <c r="G315" s="13" t="s">
        <v>4662</v>
      </c>
      <c r="H315" s="13" t="s">
        <v>9747</v>
      </c>
      <c r="I315" s="1">
        <v>4067477</v>
      </c>
      <c r="J315" s="1">
        <v>-7401046</v>
      </c>
      <c r="K315" t="s">
        <v>5</v>
      </c>
      <c r="L315" s="20">
        <v>350</v>
      </c>
      <c r="M315" s="4">
        <v>2</v>
      </c>
      <c r="N315" s="4">
        <v>71</v>
      </c>
      <c r="O315" s="2">
        <v>43629</v>
      </c>
      <c r="P315" s="3">
        <v>1.45</v>
      </c>
      <c r="Q315" s="4">
        <v>1</v>
      </c>
      <c r="R315" s="3">
        <v>7</v>
      </c>
      <c r="S3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" t="str">
        <f>IF(AIRBNB[[#This Row],[RUIDO(dB)]]&lt;=4,"Silencioso",IF(AIRBNB[[#This Row],[RUIDO(dB)]]&lt;=5.5,"Poco Ruidoso","Ruidoso"))</f>
        <v>Ruidoso</v>
      </c>
      <c r="U315" t="str">
        <f>IF(AND(AIRBNB[[#This Row],[PRECIO]]&lt;50,AIRBNB[[#This Row],[MIN_NOCHES]]&gt;3),"Dentro del presupuesto","No considerar")</f>
        <v>No considerar</v>
      </c>
      <c r="V315" t="str">
        <f>VLOOKUP(AIRBNB[[#This Row],[HOST_ID]],Super_host[],5,FALSE)</f>
        <v>Host</v>
      </c>
    </row>
    <row r="316" spans="1:22">
      <c r="A316" s="4">
        <v>2277707</v>
      </c>
      <c r="B316" t="s">
        <v>7410</v>
      </c>
      <c r="C316" s="4">
        <v>11630571</v>
      </c>
      <c r="D316" t="s">
        <v>2064</v>
      </c>
      <c r="E316" t="s">
        <v>7411</v>
      </c>
      <c r="F316" s="4">
        <v>10024</v>
      </c>
      <c r="G316" s="13" t="s">
        <v>124</v>
      </c>
      <c r="H316" s="13" t="s">
        <v>168</v>
      </c>
      <c r="I316" s="1">
        <v>4078498</v>
      </c>
      <c r="J316" s="1">
        <v>-7397284</v>
      </c>
      <c r="K316" t="s">
        <v>5</v>
      </c>
      <c r="L316" s="20">
        <v>350</v>
      </c>
      <c r="M316" s="4">
        <v>1</v>
      </c>
      <c r="N316" s="4">
        <v>7</v>
      </c>
      <c r="O316" s="2">
        <v>43467</v>
      </c>
      <c r="P316" s="3">
        <v>0.14000000000000001</v>
      </c>
      <c r="Q316" s="4">
        <v>1</v>
      </c>
      <c r="R316" s="3">
        <v>5.7</v>
      </c>
      <c r="S3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" t="str">
        <f>IF(AIRBNB[[#This Row],[RUIDO(dB)]]&lt;=4,"Silencioso",IF(AIRBNB[[#This Row],[RUIDO(dB)]]&lt;=5.5,"Poco Ruidoso","Ruidoso"))</f>
        <v>Ruidoso</v>
      </c>
      <c r="U316" t="str">
        <f>IF(AND(AIRBNB[[#This Row],[PRECIO]]&lt;50,AIRBNB[[#This Row],[MIN_NOCHES]]&gt;3),"Dentro del presupuesto","No considerar")</f>
        <v>No considerar</v>
      </c>
      <c r="V316" t="str">
        <f>VLOOKUP(AIRBNB[[#This Row],[HOST_ID]],Super_host[],5,FALSE)</f>
        <v>Host</v>
      </c>
    </row>
    <row r="317" spans="1:22">
      <c r="A317" s="4">
        <v>2309559</v>
      </c>
      <c r="B317" t="s">
        <v>7682</v>
      </c>
      <c r="C317" s="4">
        <v>11254580</v>
      </c>
      <c r="D317" t="s">
        <v>1683</v>
      </c>
      <c r="E317" t="s">
        <v>7683</v>
      </c>
      <c r="F317" s="4">
        <v>10009</v>
      </c>
      <c r="G317" s="13" t="s">
        <v>124</v>
      </c>
      <c r="H317" s="13" t="s">
        <v>133</v>
      </c>
      <c r="I317" s="1">
        <v>4073259</v>
      </c>
      <c r="J317" s="1">
        <v>-7398681</v>
      </c>
      <c r="K317" t="s">
        <v>5</v>
      </c>
      <c r="L317" s="20">
        <v>350</v>
      </c>
      <c r="M317" s="4">
        <v>1</v>
      </c>
      <c r="N317" s="4">
        <v>0</v>
      </c>
      <c r="O317" s="2">
        <v>43457</v>
      </c>
      <c r="P317" s="3">
        <v>0.02</v>
      </c>
      <c r="Q317" s="4">
        <v>1</v>
      </c>
      <c r="R317" s="3">
        <v>5.7</v>
      </c>
      <c r="S3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" t="str">
        <f>IF(AIRBNB[[#This Row],[RUIDO(dB)]]&lt;=4,"Silencioso",IF(AIRBNB[[#This Row],[RUIDO(dB)]]&lt;=5.5,"Poco Ruidoso","Ruidoso"))</f>
        <v>Ruidoso</v>
      </c>
      <c r="U317" t="str">
        <f>IF(AND(AIRBNB[[#This Row],[PRECIO]]&lt;50,AIRBNB[[#This Row],[MIN_NOCHES]]&gt;3),"Dentro del presupuesto","No considerar")</f>
        <v>No considerar</v>
      </c>
      <c r="V317" t="str">
        <f>VLOOKUP(AIRBNB[[#This Row],[HOST_ID]],Super_host[],5,FALSE)</f>
        <v>Host</v>
      </c>
    </row>
    <row r="318" spans="1:22">
      <c r="A318" s="4">
        <v>4447611</v>
      </c>
      <c r="B318" t="s">
        <v>7691</v>
      </c>
      <c r="C318" s="4">
        <v>10471097</v>
      </c>
      <c r="D318" t="s">
        <v>1424</v>
      </c>
      <c r="E318" t="s">
        <v>3967</v>
      </c>
      <c r="F318" s="4">
        <v>10003</v>
      </c>
      <c r="G318" s="13" t="s">
        <v>124</v>
      </c>
      <c r="H318" s="13" t="s">
        <v>281</v>
      </c>
      <c r="I318" s="1">
        <v>4073577</v>
      </c>
      <c r="J318" s="1">
        <v>-7398455</v>
      </c>
      <c r="K318" t="s">
        <v>5</v>
      </c>
      <c r="L318" s="20">
        <v>350</v>
      </c>
      <c r="M318" s="4">
        <v>1</v>
      </c>
      <c r="N318" s="4">
        <v>0</v>
      </c>
      <c r="O318" s="2">
        <v>42237</v>
      </c>
      <c r="P318" s="3">
        <v>0.06</v>
      </c>
      <c r="Q318" s="4">
        <v>1</v>
      </c>
      <c r="R318" s="3">
        <v>5.7</v>
      </c>
      <c r="S3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" t="str">
        <f>IF(AIRBNB[[#This Row],[RUIDO(dB)]]&lt;=4,"Silencioso",IF(AIRBNB[[#This Row],[RUIDO(dB)]]&lt;=5.5,"Poco Ruidoso","Ruidoso"))</f>
        <v>Ruidoso</v>
      </c>
      <c r="U318" t="str">
        <f>IF(AND(AIRBNB[[#This Row],[PRECIO]]&lt;50,AIRBNB[[#This Row],[MIN_NOCHES]]&gt;3),"Dentro del presupuesto","No considerar")</f>
        <v>No considerar</v>
      </c>
      <c r="V318" t="str">
        <f>VLOOKUP(AIRBNB[[#This Row],[HOST_ID]],Super_host[],5,FALSE)</f>
        <v>Host</v>
      </c>
    </row>
    <row r="319" spans="1:22">
      <c r="A319" s="4">
        <v>1908986</v>
      </c>
      <c r="B319" t="s">
        <v>7695</v>
      </c>
      <c r="C319" s="4">
        <v>9906590</v>
      </c>
      <c r="D319" t="s">
        <v>4837</v>
      </c>
      <c r="E319" t="s">
        <v>7696</v>
      </c>
      <c r="F319" s="4">
        <v>10128</v>
      </c>
      <c r="G319" s="13" t="s">
        <v>124</v>
      </c>
      <c r="H319" s="13" t="s">
        <v>129</v>
      </c>
      <c r="I319" s="1">
        <v>4077785</v>
      </c>
      <c r="J319" s="1">
        <v>-739454</v>
      </c>
      <c r="K319" t="s">
        <v>5</v>
      </c>
      <c r="L319" s="20">
        <v>350</v>
      </c>
      <c r="M319" s="4">
        <v>1</v>
      </c>
      <c r="N319" s="4">
        <v>0</v>
      </c>
      <c r="O319" s="2">
        <v>43630</v>
      </c>
      <c r="P319" s="3">
        <v>1.9</v>
      </c>
      <c r="Q319" s="4">
        <v>1</v>
      </c>
      <c r="R319" s="3">
        <v>5.7</v>
      </c>
      <c r="S3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" t="str">
        <f>IF(AIRBNB[[#This Row],[RUIDO(dB)]]&lt;=4,"Silencioso",IF(AIRBNB[[#This Row],[RUIDO(dB)]]&lt;=5.5,"Poco Ruidoso","Ruidoso"))</f>
        <v>Ruidoso</v>
      </c>
      <c r="U319" t="str">
        <f>IF(AND(AIRBNB[[#This Row],[PRECIO]]&lt;50,AIRBNB[[#This Row],[MIN_NOCHES]]&gt;3),"Dentro del presupuesto","No considerar")</f>
        <v>No considerar</v>
      </c>
      <c r="V319" t="str">
        <f>VLOOKUP(AIRBNB[[#This Row],[HOST_ID]],Super_host[],5,FALSE)</f>
        <v>Host</v>
      </c>
    </row>
    <row r="320" spans="1:22">
      <c r="A320" s="4">
        <v>6344936</v>
      </c>
      <c r="B320" t="s">
        <v>16091</v>
      </c>
      <c r="C320" s="4">
        <v>9680171</v>
      </c>
      <c r="D320" t="s">
        <v>4478</v>
      </c>
      <c r="E320" t="s">
        <v>16092</v>
      </c>
      <c r="F320" s="4">
        <v>11222</v>
      </c>
      <c r="G320" s="13" t="s">
        <v>4662</v>
      </c>
      <c r="H320" s="13" t="s">
        <v>9249</v>
      </c>
      <c r="I320" s="1">
        <v>4073148</v>
      </c>
      <c r="J320" s="1">
        <v>-7395929</v>
      </c>
      <c r="K320" t="s">
        <v>5</v>
      </c>
      <c r="L320" s="20">
        <v>350</v>
      </c>
      <c r="M320" s="4">
        <v>3</v>
      </c>
      <c r="N320" s="4">
        <v>1</v>
      </c>
      <c r="O320" s="2">
        <v>42233</v>
      </c>
      <c r="P320" s="3">
        <v>0.02</v>
      </c>
      <c r="Q320" s="4">
        <v>1</v>
      </c>
      <c r="R320" s="3">
        <v>7</v>
      </c>
      <c r="S3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" t="str">
        <f>IF(AIRBNB[[#This Row],[RUIDO(dB)]]&lt;=4,"Silencioso",IF(AIRBNB[[#This Row],[RUIDO(dB)]]&lt;=5.5,"Poco Ruidoso","Ruidoso"))</f>
        <v>Ruidoso</v>
      </c>
      <c r="U320" t="str">
        <f>IF(AND(AIRBNB[[#This Row],[PRECIO]]&lt;50,AIRBNB[[#This Row],[MIN_NOCHES]]&gt;3),"Dentro del presupuesto","No considerar")</f>
        <v>No considerar</v>
      </c>
      <c r="V320" t="str">
        <f>VLOOKUP(AIRBNB[[#This Row],[HOST_ID]],Super_host[],5,FALSE)</f>
        <v>Host</v>
      </c>
    </row>
    <row r="321" spans="1:22">
      <c r="A321" s="4">
        <v>1331231</v>
      </c>
      <c r="B321" t="s">
        <v>7452</v>
      </c>
      <c r="C321" s="4">
        <v>7220851</v>
      </c>
      <c r="D321" t="s">
        <v>1831</v>
      </c>
      <c r="E321" t="s">
        <v>7453</v>
      </c>
      <c r="F321" s="4">
        <v>10019</v>
      </c>
      <c r="G321" s="13" t="s">
        <v>124</v>
      </c>
      <c r="H321" s="13" t="s">
        <v>373</v>
      </c>
      <c r="I321" s="1">
        <v>4076417</v>
      </c>
      <c r="J321" s="1">
        <v>-7397704</v>
      </c>
      <c r="K321" t="s">
        <v>5</v>
      </c>
      <c r="L321" s="20">
        <v>350</v>
      </c>
      <c r="M321" s="4">
        <v>6</v>
      </c>
      <c r="N321" s="4">
        <v>3</v>
      </c>
      <c r="O321" s="2">
        <v>43467</v>
      </c>
      <c r="P321" s="3">
        <v>0.22</v>
      </c>
      <c r="Q321" s="4">
        <v>1</v>
      </c>
      <c r="R321" s="3">
        <v>5.7</v>
      </c>
      <c r="S3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" t="str">
        <f>IF(AIRBNB[[#This Row],[RUIDO(dB)]]&lt;=4,"Silencioso",IF(AIRBNB[[#This Row],[RUIDO(dB)]]&lt;=5.5,"Poco Ruidoso","Ruidoso"))</f>
        <v>Ruidoso</v>
      </c>
      <c r="U321" t="str">
        <f>IF(AND(AIRBNB[[#This Row],[PRECIO]]&lt;50,AIRBNB[[#This Row],[MIN_NOCHES]]&gt;3),"Dentro del presupuesto","No considerar")</f>
        <v>No considerar</v>
      </c>
      <c r="V321" t="str">
        <f>VLOOKUP(AIRBNB[[#This Row],[HOST_ID]],Super_host[],5,FALSE)</f>
        <v>Host</v>
      </c>
    </row>
    <row r="322" spans="1:22">
      <c r="A322" s="4">
        <v>1286024</v>
      </c>
      <c r="B322" t="s">
        <v>7491</v>
      </c>
      <c r="C322" s="4">
        <v>6986713</v>
      </c>
      <c r="D322" t="s">
        <v>764</v>
      </c>
      <c r="E322" t="s">
        <v>7492</v>
      </c>
      <c r="F322" s="4">
        <v>10006</v>
      </c>
      <c r="G322" s="13" t="s">
        <v>124</v>
      </c>
      <c r="H322" s="13" t="s">
        <v>528</v>
      </c>
      <c r="I322" s="1">
        <v>4070946</v>
      </c>
      <c r="J322" s="1">
        <v>-7401235</v>
      </c>
      <c r="K322" t="s">
        <v>5</v>
      </c>
      <c r="L322" s="20">
        <v>350</v>
      </c>
      <c r="M322" s="4">
        <v>3</v>
      </c>
      <c r="N322" s="4">
        <v>27</v>
      </c>
      <c r="O322" s="2">
        <v>43351</v>
      </c>
      <c r="P322" s="3">
        <v>0.37</v>
      </c>
      <c r="Q322" s="4">
        <v>1</v>
      </c>
      <c r="R322" s="3">
        <v>5.7</v>
      </c>
      <c r="S3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" t="str">
        <f>IF(AIRBNB[[#This Row],[RUIDO(dB)]]&lt;=4,"Silencioso",IF(AIRBNB[[#This Row],[RUIDO(dB)]]&lt;=5.5,"Poco Ruidoso","Ruidoso"))</f>
        <v>Ruidoso</v>
      </c>
      <c r="U322" t="str">
        <f>IF(AND(AIRBNB[[#This Row],[PRECIO]]&lt;50,AIRBNB[[#This Row],[MIN_NOCHES]]&gt;3),"Dentro del presupuesto","No considerar")</f>
        <v>No considerar</v>
      </c>
      <c r="V322" t="str">
        <f>VLOOKUP(AIRBNB[[#This Row],[HOST_ID]],Super_host[],5,FALSE)</f>
        <v>Host</v>
      </c>
    </row>
    <row r="323" spans="1:22">
      <c r="A323" s="4">
        <v>1260727</v>
      </c>
      <c r="B323" t="s">
        <v>7361</v>
      </c>
      <c r="C323" s="4">
        <v>6866620</v>
      </c>
      <c r="D323" t="s">
        <v>205</v>
      </c>
      <c r="E323" t="s">
        <v>7362</v>
      </c>
      <c r="F323" s="4">
        <v>10010</v>
      </c>
      <c r="G323" s="13" t="s">
        <v>124</v>
      </c>
      <c r="H323" s="13" t="s">
        <v>452</v>
      </c>
      <c r="I323" s="1">
        <v>4074119</v>
      </c>
      <c r="J323" s="1">
        <v>-7399168</v>
      </c>
      <c r="K323" t="s">
        <v>5</v>
      </c>
      <c r="L323" s="20">
        <v>350</v>
      </c>
      <c r="M323" s="4">
        <v>14</v>
      </c>
      <c r="N323" s="4">
        <v>4</v>
      </c>
      <c r="O323" s="2">
        <v>43309</v>
      </c>
      <c r="P323" s="3">
        <v>0.06</v>
      </c>
      <c r="Q323" s="4">
        <v>1</v>
      </c>
      <c r="R323" s="3">
        <v>5.7</v>
      </c>
      <c r="S3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" t="str">
        <f>IF(AIRBNB[[#This Row],[RUIDO(dB)]]&lt;=4,"Silencioso",IF(AIRBNB[[#This Row],[RUIDO(dB)]]&lt;=5.5,"Poco Ruidoso","Ruidoso"))</f>
        <v>Ruidoso</v>
      </c>
      <c r="U323" t="str">
        <f>IF(AND(AIRBNB[[#This Row],[PRECIO]]&lt;50,AIRBNB[[#This Row],[MIN_NOCHES]]&gt;3),"Dentro del presupuesto","No considerar")</f>
        <v>No considerar</v>
      </c>
      <c r="V323" t="str">
        <f>VLOOKUP(AIRBNB[[#This Row],[HOST_ID]],Super_host[],5,FALSE)</f>
        <v>Host</v>
      </c>
    </row>
    <row r="324" spans="1:22">
      <c r="A324" s="4">
        <v>1239017</v>
      </c>
      <c r="B324" t="s">
        <v>16189</v>
      </c>
      <c r="C324" s="4">
        <v>6581587</v>
      </c>
      <c r="D324" t="s">
        <v>8835</v>
      </c>
      <c r="E324" t="s">
        <v>16190</v>
      </c>
      <c r="F324" s="4">
        <v>11213</v>
      </c>
      <c r="G324" s="13" t="s">
        <v>4662</v>
      </c>
      <c r="H324" s="13" t="s">
        <v>9252</v>
      </c>
      <c r="I324" s="1">
        <v>4066521</v>
      </c>
      <c r="J324" s="1">
        <v>-7395427</v>
      </c>
      <c r="K324" t="s">
        <v>5</v>
      </c>
      <c r="L324" s="20">
        <v>350</v>
      </c>
      <c r="M324" s="4">
        <v>2</v>
      </c>
      <c r="N324" s="4">
        <v>23</v>
      </c>
      <c r="O324" s="2">
        <v>43575</v>
      </c>
      <c r="P324" s="3">
        <v>0.37</v>
      </c>
      <c r="Q324" s="4">
        <v>1</v>
      </c>
      <c r="R324" s="3">
        <v>7</v>
      </c>
      <c r="S3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" t="str">
        <f>IF(AIRBNB[[#This Row],[RUIDO(dB)]]&lt;=4,"Silencioso",IF(AIRBNB[[#This Row],[RUIDO(dB)]]&lt;=5.5,"Poco Ruidoso","Ruidoso"))</f>
        <v>Ruidoso</v>
      </c>
      <c r="U324" t="str">
        <f>IF(AND(AIRBNB[[#This Row],[PRECIO]]&lt;50,AIRBNB[[#This Row],[MIN_NOCHES]]&gt;3),"Dentro del presupuesto","No considerar")</f>
        <v>No considerar</v>
      </c>
      <c r="V324" t="str">
        <f>VLOOKUP(AIRBNB[[#This Row],[HOST_ID]],Super_host[],5,FALSE)</f>
        <v>Host</v>
      </c>
    </row>
    <row r="325" spans="1:22">
      <c r="A325" s="4">
        <v>2050993</v>
      </c>
      <c r="B325" t="s">
        <v>7338</v>
      </c>
      <c r="C325" s="4">
        <v>4836650</v>
      </c>
      <c r="D325" t="s">
        <v>1204</v>
      </c>
      <c r="E325" t="s">
        <v>7339</v>
      </c>
      <c r="F325" s="4">
        <v>10003</v>
      </c>
      <c r="G325" s="13" t="s">
        <v>124</v>
      </c>
      <c r="H325" s="13" t="s">
        <v>825</v>
      </c>
      <c r="I325" s="1">
        <v>4072717</v>
      </c>
      <c r="J325" s="1">
        <v>-739927</v>
      </c>
      <c r="K325" t="s">
        <v>5</v>
      </c>
      <c r="L325" s="20">
        <v>350</v>
      </c>
      <c r="M325" s="4">
        <v>2</v>
      </c>
      <c r="N325" s="4">
        <v>1</v>
      </c>
      <c r="O325" s="2">
        <v>41889</v>
      </c>
      <c r="P325" s="3">
        <v>0.02</v>
      </c>
      <c r="Q325" s="4">
        <v>1</v>
      </c>
      <c r="R325" s="3">
        <v>5.7</v>
      </c>
      <c r="S3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" t="str">
        <f>IF(AIRBNB[[#This Row],[RUIDO(dB)]]&lt;=4,"Silencioso",IF(AIRBNB[[#This Row],[RUIDO(dB)]]&lt;=5.5,"Poco Ruidoso","Ruidoso"))</f>
        <v>Ruidoso</v>
      </c>
      <c r="U325" t="str">
        <f>IF(AND(AIRBNB[[#This Row],[PRECIO]]&lt;50,AIRBNB[[#This Row],[MIN_NOCHES]]&gt;3),"Dentro del presupuesto","No considerar")</f>
        <v>No considerar</v>
      </c>
      <c r="V325" t="str">
        <f>VLOOKUP(AIRBNB[[#This Row],[HOST_ID]],Super_host[],5,FALSE)</f>
        <v>Host</v>
      </c>
    </row>
    <row r="326" spans="1:22">
      <c r="A326" s="4">
        <v>236788</v>
      </c>
      <c r="B326" t="s">
        <v>16206</v>
      </c>
      <c r="C326" s="4">
        <v>4166168</v>
      </c>
      <c r="D326" t="s">
        <v>16207</v>
      </c>
      <c r="E326" t="s">
        <v>16208</v>
      </c>
      <c r="F326" s="4">
        <v>11201</v>
      </c>
      <c r="G326" s="13" t="s">
        <v>4662</v>
      </c>
      <c r="H326" s="13" t="s">
        <v>11240</v>
      </c>
      <c r="I326" s="1">
        <v>4070257</v>
      </c>
      <c r="J326" s="1">
        <v>-739847</v>
      </c>
      <c r="K326" t="s">
        <v>5</v>
      </c>
      <c r="L326" s="20">
        <v>350</v>
      </c>
      <c r="M326" s="4">
        <v>5</v>
      </c>
      <c r="N326" s="4">
        <v>40</v>
      </c>
      <c r="O326" s="2">
        <v>43569</v>
      </c>
      <c r="P326" s="3">
        <v>0.5</v>
      </c>
      <c r="Q326" s="4">
        <v>1</v>
      </c>
      <c r="R326" s="3">
        <v>7</v>
      </c>
      <c r="S3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" t="str">
        <f>IF(AIRBNB[[#This Row],[RUIDO(dB)]]&lt;=4,"Silencioso",IF(AIRBNB[[#This Row],[RUIDO(dB)]]&lt;=5.5,"Poco Ruidoso","Ruidoso"))</f>
        <v>Ruidoso</v>
      </c>
      <c r="U326" t="str">
        <f>IF(AND(AIRBNB[[#This Row],[PRECIO]]&lt;50,AIRBNB[[#This Row],[MIN_NOCHES]]&gt;3),"Dentro del presupuesto","No considerar")</f>
        <v>No considerar</v>
      </c>
      <c r="V326" t="str">
        <f>VLOOKUP(AIRBNB[[#This Row],[HOST_ID]],Super_host[],5,FALSE)</f>
        <v>Host</v>
      </c>
    </row>
    <row r="327" spans="1:22">
      <c r="A327" s="4">
        <v>987616</v>
      </c>
      <c r="B327" t="s">
        <v>16150</v>
      </c>
      <c r="C327" s="4">
        <v>4018660</v>
      </c>
      <c r="D327" t="s">
        <v>851</v>
      </c>
      <c r="E327" t="s">
        <v>16151</v>
      </c>
      <c r="F327" s="4">
        <v>11231</v>
      </c>
      <c r="G327" s="13" t="s">
        <v>4662</v>
      </c>
      <c r="H327" s="13" t="s">
        <v>9608</v>
      </c>
      <c r="I327" s="1">
        <v>4068556</v>
      </c>
      <c r="J327" s="1">
        <v>-7399779</v>
      </c>
      <c r="K327" t="s">
        <v>5</v>
      </c>
      <c r="L327" s="20">
        <v>350</v>
      </c>
      <c r="M327" s="4">
        <v>5</v>
      </c>
      <c r="N327" s="4">
        <v>12</v>
      </c>
      <c r="O327" s="2">
        <v>42602</v>
      </c>
      <c r="P327" s="3">
        <v>0.17</v>
      </c>
      <c r="Q327" s="4">
        <v>1</v>
      </c>
      <c r="R327" s="3">
        <v>7</v>
      </c>
      <c r="S3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" t="str">
        <f>IF(AIRBNB[[#This Row],[RUIDO(dB)]]&lt;=4,"Silencioso",IF(AIRBNB[[#This Row],[RUIDO(dB)]]&lt;=5.5,"Poco Ruidoso","Ruidoso"))</f>
        <v>Ruidoso</v>
      </c>
      <c r="U327" t="str">
        <f>IF(AND(AIRBNB[[#This Row],[PRECIO]]&lt;50,AIRBNB[[#This Row],[MIN_NOCHES]]&gt;3),"Dentro del presupuesto","No considerar")</f>
        <v>No considerar</v>
      </c>
      <c r="V327" t="str">
        <f>VLOOKUP(AIRBNB[[#This Row],[HOST_ID]],Super_host[],5,FALSE)</f>
        <v>Host</v>
      </c>
    </row>
    <row r="328" spans="1:22">
      <c r="A328" s="4">
        <v>722451</v>
      </c>
      <c r="B328" t="s">
        <v>7344</v>
      </c>
      <c r="C328" s="4">
        <v>3730928</v>
      </c>
      <c r="D328" t="s">
        <v>7345</v>
      </c>
      <c r="E328" t="s">
        <v>7346</v>
      </c>
      <c r="F328" s="4">
        <v>10031</v>
      </c>
      <c r="G328" s="13" t="s">
        <v>124</v>
      </c>
      <c r="H328" s="13" t="s">
        <v>148</v>
      </c>
      <c r="I328" s="1">
        <v>4082398</v>
      </c>
      <c r="J328" s="1">
        <v>-73954</v>
      </c>
      <c r="K328" t="s">
        <v>5</v>
      </c>
      <c r="L328" s="20">
        <v>350</v>
      </c>
      <c r="M328" s="4">
        <v>1</v>
      </c>
      <c r="N328" s="4">
        <v>1</v>
      </c>
      <c r="O328" s="2">
        <v>42282</v>
      </c>
      <c r="P328" s="3">
        <v>0.02</v>
      </c>
      <c r="Q328" s="4">
        <v>1</v>
      </c>
      <c r="R328" s="3">
        <v>5.7</v>
      </c>
      <c r="S3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" t="str">
        <f>IF(AIRBNB[[#This Row],[RUIDO(dB)]]&lt;=4,"Silencioso",IF(AIRBNB[[#This Row],[RUIDO(dB)]]&lt;=5.5,"Poco Ruidoso","Ruidoso"))</f>
        <v>Ruidoso</v>
      </c>
      <c r="U328" t="str">
        <f>IF(AND(AIRBNB[[#This Row],[PRECIO]]&lt;50,AIRBNB[[#This Row],[MIN_NOCHES]]&gt;3),"Dentro del presupuesto","No considerar")</f>
        <v>No considerar</v>
      </c>
      <c r="V328" t="str">
        <f>VLOOKUP(AIRBNB[[#This Row],[HOST_ID]],Super_host[],5,FALSE)</f>
        <v>Host</v>
      </c>
    </row>
    <row r="329" spans="1:22">
      <c r="A329" s="4">
        <v>2257080</v>
      </c>
      <c r="B329" t="s">
        <v>7710</v>
      </c>
      <c r="C329" s="4">
        <v>3312524</v>
      </c>
      <c r="D329" t="s">
        <v>7711</v>
      </c>
      <c r="E329" t="s">
        <v>7712</v>
      </c>
      <c r="F329" s="4">
        <v>10001</v>
      </c>
      <c r="G329" s="13" t="s">
        <v>124</v>
      </c>
      <c r="H329" s="13" t="s">
        <v>249</v>
      </c>
      <c r="I329" s="1">
        <v>4075361</v>
      </c>
      <c r="J329" s="1">
        <v>-7399501</v>
      </c>
      <c r="K329" t="s">
        <v>5</v>
      </c>
      <c r="L329" s="20">
        <v>350</v>
      </c>
      <c r="M329" s="4">
        <v>1</v>
      </c>
      <c r="N329" s="4">
        <v>0</v>
      </c>
      <c r="O329" s="2">
        <v>43638</v>
      </c>
      <c r="P329" s="3">
        <v>0.11</v>
      </c>
      <c r="Q329" s="4">
        <v>1</v>
      </c>
      <c r="R329" s="3">
        <v>5.7</v>
      </c>
      <c r="S3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" t="str">
        <f>IF(AIRBNB[[#This Row],[RUIDO(dB)]]&lt;=4,"Silencioso",IF(AIRBNB[[#This Row],[RUIDO(dB)]]&lt;=5.5,"Poco Ruidoso","Ruidoso"))</f>
        <v>Ruidoso</v>
      </c>
      <c r="U329" t="str">
        <f>IF(AND(AIRBNB[[#This Row],[PRECIO]]&lt;50,AIRBNB[[#This Row],[MIN_NOCHES]]&gt;3),"Dentro del presupuesto","No considerar")</f>
        <v>No considerar</v>
      </c>
      <c r="V329" t="str">
        <f>VLOOKUP(AIRBNB[[#This Row],[HOST_ID]],Super_host[],5,FALSE)</f>
        <v>Host</v>
      </c>
    </row>
    <row r="330" spans="1:22">
      <c r="A330" s="4">
        <v>644464</v>
      </c>
      <c r="B330" t="s">
        <v>16101</v>
      </c>
      <c r="C330" s="4">
        <v>3225114</v>
      </c>
      <c r="D330" t="s">
        <v>375</v>
      </c>
      <c r="E330" t="s">
        <v>16102</v>
      </c>
      <c r="F330" s="4">
        <v>11249</v>
      </c>
      <c r="G330" s="13" t="s">
        <v>4662</v>
      </c>
      <c r="H330" s="13" t="s">
        <v>9218</v>
      </c>
      <c r="I330" s="1">
        <v>4071827</v>
      </c>
      <c r="J330" s="1">
        <v>-7396259</v>
      </c>
      <c r="K330" t="s">
        <v>40</v>
      </c>
      <c r="L330" s="20">
        <v>350</v>
      </c>
      <c r="M330" s="4">
        <v>2</v>
      </c>
      <c r="N330" s="4">
        <v>3</v>
      </c>
      <c r="O330" s="2">
        <v>41175</v>
      </c>
      <c r="P330" s="3">
        <v>0.04</v>
      </c>
      <c r="Q330" s="4">
        <v>1</v>
      </c>
      <c r="R330" s="3">
        <v>7</v>
      </c>
      <c r="S3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" t="str">
        <f>IF(AIRBNB[[#This Row],[RUIDO(dB)]]&lt;=4,"Silencioso",IF(AIRBNB[[#This Row],[RUIDO(dB)]]&lt;=5.5,"Poco Ruidoso","Ruidoso"))</f>
        <v>Ruidoso</v>
      </c>
      <c r="U330" t="str">
        <f>IF(AND(AIRBNB[[#This Row],[PRECIO]]&lt;50,AIRBNB[[#This Row],[MIN_NOCHES]]&gt;3),"Dentro del presupuesto","No considerar")</f>
        <v>No considerar</v>
      </c>
      <c r="V330" t="str">
        <f>VLOOKUP(AIRBNB[[#This Row],[HOST_ID]],Super_host[],5,FALSE)</f>
        <v>Host</v>
      </c>
    </row>
    <row r="331" spans="1:22">
      <c r="A331" s="4">
        <v>1225110</v>
      </c>
      <c r="B331" t="s">
        <v>16112</v>
      </c>
      <c r="C331" s="4">
        <v>2888900</v>
      </c>
      <c r="D331" t="s">
        <v>454</v>
      </c>
      <c r="E331" t="s">
        <v>16113</v>
      </c>
      <c r="F331" s="4">
        <v>11222</v>
      </c>
      <c r="G331" s="13" t="s">
        <v>4662</v>
      </c>
      <c r="H331" s="13" t="s">
        <v>9249</v>
      </c>
      <c r="I331" s="1">
        <v>4072992</v>
      </c>
      <c r="J331" s="1">
        <v>-7395628</v>
      </c>
      <c r="K331" t="s">
        <v>5</v>
      </c>
      <c r="L331" s="20">
        <v>350</v>
      </c>
      <c r="M331" s="4">
        <v>7</v>
      </c>
      <c r="N331" s="4">
        <v>4</v>
      </c>
      <c r="O331" s="2">
        <v>42186</v>
      </c>
      <c r="P331" s="3">
        <v>0.06</v>
      </c>
      <c r="Q331" s="4">
        <v>1</v>
      </c>
      <c r="R331" s="3">
        <v>7</v>
      </c>
      <c r="S3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" t="str">
        <f>IF(AIRBNB[[#This Row],[RUIDO(dB)]]&lt;=4,"Silencioso",IF(AIRBNB[[#This Row],[RUIDO(dB)]]&lt;=5.5,"Poco Ruidoso","Ruidoso"))</f>
        <v>Ruidoso</v>
      </c>
      <c r="U331" t="str">
        <f>IF(AND(AIRBNB[[#This Row],[PRECIO]]&lt;50,AIRBNB[[#This Row],[MIN_NOCHES]]&gt;3),"Dentro del presupuesto","No considerar")</f>
        <v>No considerar</v>
      </c>
      <c r="V331" t="str">
        <f>VLOOKUP(AIRBNB[[#This Row],[HOST_ID]],Super_host[],5,FALSE)</f>
        <v>Host</v>
      </c>
    </row>
    <row r="332" spans="1:22">
      <c r="A332" s="4">
        <v>3487445</v>
      </c>
      <c r="B332" t="s">
        <v>7713</v>
      </c>
      <c r="C332" s="4">
        <v>2553182</v>
      </c>
      <c r="D332" t="s">
        <v>7714</v>
      </c>
      <c r="E332" t="s">
        <v>7715</v>
      </c>
      <c r="F332" s="4">
        <v>10075</v>
      </c>
      <c r="G332" s="13" t="s">
        <v>124</v>
      </c>
      <c r="H332" s="13" t="s">
        <v>129</v>
      </c>
      <c r="I332" s="1">
        <v>4077097</v>
      </c>
      <c r="J332" s="1">
        <v>-7394848</v>
      </c>
      <c r="K332" t="s">
        <v>5</v>
      </c>
      <c r="L332" s="20">
        <v>350</v>
      </c>
      <c r="M332" s="4">
        <v>1</v>
      </c>
      <c r="N332" s="4">
        <v>0</v>
      </c>
      <c r="O332" s="2">
        <v>42237</v>
      </c>
      <c r="P332" s="3">
        <v>0.08</v>
      </c>
      <c r="Q332" s="4">
        <v>1</v>
      </c>
      <c r="R332" s="3">
        <v>5.7</v>
      </c>
      <c r="S3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" t="str">
        <f>IF(AIRBNB[[#This Row],[RUIDO(dB)]]&lt;=4,"Silencioso",IF(AIRBNB[[#This Row],[RUIDO(dB)]]&lt;=5.5,"Poco Ruidoso","Ruidoso"))</f>
        <v>Ruidoso</v>
      </c>
      <c r="U332" t="str">
        <f>IF(AND(AIRBNB[[#This Row],[PRECIO]]&lt;50,AIRBNB[[#This Row],[MIN_NOCHES]]&gt;3),"Dentro del presupuesto","No considerar")</f>
        <v>No considerar</v>
      </c>
      <c r="V332" t="str">
        <f>VLOOKUP(AIRBNB[[#This Row],[HOST_ID]],Super_host[],5,FALSE)</f>
        <v>Host</v>
      </c>
    </row>
    <row r="333" spans="1:22">
      <c r="A333" s="4">
        <v>513688</v>
      </c>
      <c r="B333" t="s">
        <v>16253</v>
      </c>
      <c r="C333" s="4">
        <v>2530670</v>
      </c>
      <c r="D333" t="s">
        <v>3888</v>
      </c>
      <c r="E333" t="s">
        <v>16254</v>
      </c>
      <c r="F333" s="4">
        <v>11217</v>
      </c>
      <c r="G333" s="13" t="s">
        <v>4662</v>
      </c>
      <c r="H333" s="13" t="s">
        <v>9576</v>
      </c>
      <c r="I333" s="1">
        <v>4068586</v>
      </c>
      <c r="J333" s="1">
        <v>-739809</v>
      </c>
      <c r="K333" t="s">
        <v>5</v>
      </c>
      <c r="L333" s="20">
        <v>350</v>
      </c>
      <c r="M333" s="4">
        <v>2</v>
      </c>
      <c r="N333" s="4">
        <v>134</v>
      </c>
      <c r="O333" s="2">
        <v>43653</v>
      </c>
      <c r="P333" s="3">
        <v>1.56</v>
      </c>
      <c r="Q333" s="4">
        <v>1</v>
      </c>
      <c r="R333" s="3">
        <v>7</v>
      </c>
      <c r="S3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" t="str">
        <f>IF(AIRBNB[[#This Row],[RUIDO(dB)]]&lt;=4,"Silencioso",IF(AIRBNB[[#This Row],[RUIDO(dB)]]&lt;=5.5,"Poco Ruidoso","Ruidoso"))</f>
        <v>Ruidoso</v>
      </c>
      <c r="U333" t="str">
        <f>IF(AND(AIRBNB[[#This Row],[PRECIO]]&lt;50,AIRBNB[[#This Row],[MIN_NOCHES]]&gt;3),"Dentro del presupuesto","No considerar")</f>
        <v>No considerar</v>
      </c>
      <c r="V333" t="str">
        <f>VLOOKUP(AIRBNB[[#This Row],[HOST_ID]],Super_host[],5,FALSE)</f>
        <v>Host</v>
      </c>
    </row>
    <row r="334" spans="1:22">
      <c r="A334" s="4">
        <v>2098817</v>
      </c>
      <c r="B334" t="s">
        <v>16240</v>
      </c>
      <c r="C334" s="4">
        <v>2462590</v>
      </c>
      <c r="D334" t="s">
        <v>16241</v>
      </c>
      <c r="E334" t="s">
        <v>16242</v>
      </c>
      <c r="F334" s="4">
        <v>11221</v>
      </c>
      <c r="G334" s="13" t="s">
        <v>4662</v>
      </c>
      <c r="H334" s="13" t="s">
        <v>9274</v>
      </c>
      <c r="I334" s="1">
        <v>4069067</v>
      </c>
      <c r="J334" s="1">
        <v>-7392207</v>
      </c>
      <c r="K334" t="s">
        <v>5</v>
      </c>
      <c r="L334" s="20">
        <v>350</v>
      </c>
      <c r="M334" s="4">
        <v>2</v>
      </c>
      <c r="N334" s="4">
        <v>6</v>
      </c>
      <c r="O334" s="2">
        <v>43586</v>
      </c>
      <c r="P334" s="3">
        <v>0.95</v>
      </c>
      <c r="Q334" s="4">
        <v>1</v>
      </c>
      <c r="R334" s="3">
        <v>7</v>
      </c>
      <c r="S3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" t="str">
        <f>IF(AIRBNB[[#This Row],[RUIDO(dB)]]&lt;=4,"Silencioso",IF(AIRBNB[[#This Row],[RUIDO(dB)]]&lt;=5.5,"Poco Ruidoso","Ruidoso"))</f>
        <v>Ruidoso</v>
      </c>
      <c r="U334" t="str">
        <f>IF(AND(AIRBNB[[#This Row],[PRECIO]]&lt;50,AIRBNB[[#This Row],[MIN_NOCHES]]&gt;3),"Dentro del presupuesto","No considerar")</f>
        <v>No considerar</v>
      </c>
      <c r="V334" t="str">
        <f>VLOOKUP(AIRBNB[[#This Row],[HOST_ID]],Super_host[],5,FALSE)</f>
        <v>Host</v>
      </c>
    </row>
    <row r="335" spans="1:22">
      <c r="A335" s="4">
        <v>6543581</v>
      </c>
      <c r="B335" t="s">
        <v>7716</v>
      </c>
      <c r="C335" s="4">
        <v>2436695</v>
      </c>
      <c r="D335" t="s">
        <v>5246</v>
      </c>
      <c r="E335" t="s">
        <v>7717</v>
      </c>
      <c r="F335" s="4">
        <v>10011</v>
      </c>
      <c r="G335" s="13" t="s">
        <v>124</v>
      </c>
      <c r="H335" s="13" t="s">
        <v>186</v>
      </c>
      <c r="I335" s="1">
        <v>4074218</v>
      </c>
      <c r="J335" s="1">
        <v>-7399963</v>
      </c>
      <c r="K335" t="s">
        <v>5</v>
      </c>
      <c r="L335" s="20">
        <v>350</v>
      </c>
      <c r="M335" s="4">
        <v>14</v>
      </c>
      <c r="N335" s="4">
        <v>0</v>
      </c>
      <c r="O335" s="2">
        <v>42178</v>
      </c>
      <c r="P335" s="3">
        <v>4.6500000000000004</v>
      </c>
      <c r="Q335" s="4">
        <v>1</v>
      </c>
      <c r="R335" s="3">
        <v>5.7</v>
      </c>
      <c r="S3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" t="str">
        <f>IF(AIRBNB[[#This Row],[RUIDO(dB)]]&lt;=4,"Silencioso",IF(AIRBNB[[#This Row],[RUIDO(dB)]]&lt;=5.5,"Poco Ruidoso","Ruidoso"))</f>
        <v>Ruidoso</v>
      </c>
      <c r="U335" t="str">
        <f>IF(AND(AIRBNB[[#This Row],[PRECIO]]&lt;50,AIRBNB[[#This Row],[MIN_NOCHES]]&gt;3),"Dentro del presupuesto","No considerar")</f>
        <v>No considerar</v>
      </c>
      <c r="V335" t="str">
        <f>VLOOKUP(AIRBNB[[#This Row],[HOST_ID]],Super_host[],5,FALSE)</f>
        <v>Host</v>
      </c>
    </row>
    <row r="336" spans="1:22">
      <c r="A336" s="4">
        <v>512775</v>
      </c>
      <c r="B336" t="s">
        <v>7919</v>
      </c>
      <c r="C336" s="4">
        <v>2396295</v>
      </c>
      <c r="D336" t="s">
        <v>1831</v>
      </c>
      <c r="E336" t="s">
        <v>7920</v>
      </c>
      <c r="F336" s="4">
        <v>11101</v>
      </c>
      <c r="G336" s="13" t="s">
        <v>7897</v>
      </c>
      <c r="H336" s="13" t="s">
        <v>7905</v>
      </c>
      <c r="I336" s="1">
        <v>4075296</v>
      </c>
      <c r="J336" s="1">
        <v>-7393716</v>
      </c>
      <c r="K336" t="s">
        <v>5</v>
      </c>
      <c r="L336" s="20">
        <v>350</v>
      </c>
      <c r="M336" s="4">
        <v>2</v>
      </c>
      <c r="N336" s="4">
        <v>182</v>
      </c>
      <c r="O336" s="2">
        <v>43627</v>
      </c>
      <c r="P336" s="3">
        <v>2.2000000000000002</v>
      </c>
      <c r="Q336" s="4">
        <v>5</v>
      </c>
      <c r="R336" s="3">
        <v>6.14</v>
      </c>
      <c r="S3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" t="str">
        <f>IF(AIRBNB[[#This Row],[RUIDO(dB)]]&lt;=4,"Silencioso",IF(AIRBNB[[#This Row],[RUIDO(dB)]]&lt;=5.5,"Poco Ruidoso","Ruidoso"))</f>
        <v>Ruidoso</v>
      </c>
      <c r="U336" t="str">
        <f>IF(AND(AIRBNB[[#This Row],[PRECIO]]&lt;50,AIRBNB[[#This Row],[MIN_NOCHES]]&gt;3),"Dentro del presupuesto","No considerar")</f>
        <v>No considerar</v>
      </c>
      <c r="V336" t="str">
        <f>VLOOKUP(AIRBNB[[#This Row],[HOST_ID]],Super_host[],5,FALSE)</f>
        <v>Host</v>
      </c>
    </row>
    <row r="337" spans="1:22">
      <c r="A337" s="4">
        <v>437906</v>
      </c>
      <c r="B337" t="s">
        <v>7369</v>
      </c>
      <c r="C337" s="4">
        <v>2175110</v>
      </c>
      <c r="D337" t="s">
        <v>7370</v>
      </c>
      <c r="E337" t="s">
        <v>7371</v>
      </c>
      <c r="F337" s="4">
        <v>10009</v>
      </c>
      <c r="G337" s="13" t="s">
        <v>124</v>
      </c>
      <c r="H337" s="13" t="s">
        <v>133</v>
      </c>
      <c r="I337" s="1">
        <v>40728</v>
      </c>
      <c r="J337" s="1">
        <v>-7397903</v>
      </c>
      <c r="K337" t="s">
        <v>5</v>
      </c>
      <c r="L337" s="20">
        <v>350</v>
      </c>
      <c r="M337" s="4">
        <v>5</v>
      </c>
      <c r="N337" s="4">
        <v>4</v>
      </c>
      <c r="O337" s="2">
        <v>42284</v>
      </c>
      <c r="P337" s="3">
        <v>7.0000000000000007E-2</v>
      </c>
      <c r="Q337" s="4">
        <v>1</v>
      </c>
      <c r="R337" s="3">
        <v>5.7</v>
      </c>
      <c r="S3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" t="str">
        <f>IF(AIRBNB[[#This Row],[RUIDO(dB)]]&lt;=4,"Silencioso",IF(AIRBNB[[#This Row],[RUIDO(dB)]]&lt;=5.5,"Poco Ruidoso","Ruidoso"))</f>
        <v>Ruidoso</v>
      </c>
      <c r="U337" t="str">
        <f>IF(AND(AIRBNB[[#This Row],[PRECIO]]&lt;50,AIRBNB[[#This Row],[MIN_NOCHES]]&gt;3),"Dentro del presupuesto","No considerar")</f>
        <v>No considerar</v>
      </c>
      <c r="V337" t="str">
        <f>VLOOKUP(AIRBNB[[#This Row],[HOST_ID]],Super_host[],5,FALSE)</f>
        <v>Host</v>
      </c>
    </row>
    <row r="338" spans="1:22">
      <c r="A338" s="4">
        <v>1673040</v>
      </c>
      <c r="B338" t="s">
        <v>7456</v>
      </c>
      <c r="C338" s="4">
        <v>2119276</v>
      </c>
      <c r="D338" t="s">
        <v>1189</v>
      </c>
      <c r="E338" t="s">
        <v>7457</v>
      </c>
      <c r="F338" s="4">
        <v>10019</v>
      </c>
      <c r="G338" s="13" t="s">
        <v>124</v>
      </c>
      <c r="H338" s="13" t="s">
        <v>249</v>
      </c>
      <c r="I338" s="1">
        <v>4076671</v>
      </c>
      <c r="J338" s="1">
        <v>-7398666</v>
      </c>
      <c r="K338" t="s">
        <v>5</v>
      </c>
      <c r="L338" s="20">
        <v>350</v>
      </c>
      <c r="M338" s="4">
        <v>30</v>
      </c>
      <c r="N338" s="4">
        <v>14</v>
      </c>
      <c r="O338" s="2">
        <v>43633</v>
      </c>
      <c r="P338" s="3">
        <v>0.22</v>
      </c>
      <c r="Q338" s="4">
        <v>1</v>
      </c>
      <c r="R338" s="3">
        <v>5.7</v>
      </c>
      <c r="S3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" t="str">
        <f>IF(AIRBNB[[#This Row],[RUIDO(dB)]]&lt;=4,"Silencioso",IF(AIRBNB[[#This Row],[RUIDO(dB)]]&lt;=5.5,"Poco Ruidoso","Ruidoso"))</f>
        <v>Ruidoso</v>
      </c>
      <c r="U338" t="str">
        <f>IF(AND(AIRBNB[[#This Row],[PRECIO]]&lt;50,AIRBNB[[#This Row],[MIN_NOCHES]]&gt;3),"Dentro del presupuesto","No considerar")</f>
        <v>No considerar</v>
      </c>
      <c r="V338" t="str">
        <f>VLOOKUP(AIRBNB[[#This Row],[HOST_ID]],Super_host[],5,FALSE)</f>
        <v>Host</v>
      </c>
    </row>
    <row r="339" spans="1:22">
      <c r="A339" s="4">
        <v>394235</v>
      </c>
      <c r="B339" t="s">
        <v>7718</v>
      </c>
      <c r="C339" s="4">
        <v>1970839</v>
      </c>
      <c r="D339" t="s">
        <v>4324</v>
      </c>
      <c r="E339" t="s">
        <v>7719</v>
      </c>
      <c r="F339" s="4">
        <v>10010</v>
      </c>
      <c r="G339" s="13" t="s">
        <v>124</v>
      </c>
      <c r="H339" s="13" t="s">
        <v>452</v>
      </c>
      <c r="I339" s="1">
        <v>4074125</v>
      </c>
      <c r="J339" s="1">
        <v>-7398862</v>
      </c>
      <c r="K339" t="s">
        <v>5</v>
      </c>
      <c r="L339" s="20">
        <v>350</v>
      </c>
      <c r="M339" s="4">
        <v>7</v>
      </c>
      <c r="N339" s="4">
        <v>0</v>
      </c>
      <c r="O339" s="2">
        <v>43325</v>
      </c>
      <c r="P339" s="3">
        <v>0.05</v>
      </c>
      <c r="Q339" s="4">
        <v>1</v>
      </c>
      <c r="R339" s="3">
        <v>5.7</v>
      </c>
      <c r="S3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" t="str">
        <f>IF(AIRBNB[[#This Row],[RUIDO(dB)]]&lt;=4,"Silencioso",IF(AIRBNB[[#This Row],[RUIDO(dB)]]&lt;=5.5,"Poco Ruidoso","Ruidoso"))</f>
        <v>Ruidoso</v>
      </c>
      <c r="U339" t="str">
        <f>IF(AND(AIRBNB[[#This Row],[PRECIO]]&lt;50,AIRBNB[[#This Row],[MIN_NOCHES]]&gt;3),"Dentro del presupuesto","No considerar")</f>
        <v>No considerar</v>
      </c>
      <c r="V339" t="str">
        <f>VLOOKUP(AIRBNB[[#This Row],[HOST_ID]],Super_host[],5,FALSE)</f>
        <v>Host</v>
      </c>
    </row>
    <row r="340" spans="1:22">
      <c r="A340" s="4">
        <v>5757333</v>
      </c>
      <c r="B340" t="s">
        <v>7376</v>
      </c>
      <c r="C340" s="4">
        <v>1632428</v>
      </c>
      <c r="D340" t="s">
        <v>5217</v>
      </c>
      <c r="E340" t="s">
        <v>7377</v>
      </c>
      <c r="F340" s="4">
        <v>10031</v>
      </c>
      <c r="G340" s="13" t="s">
        <v>124</v>
      </c>
      <c r="H340" s="13" t="s">
        <v>148</v>
      </c>
      <c r="I340" s="1">
        <v>4082003</v>
      </c>
      <c r="J340" s="1">
        <v>-7395745</v>
      </c>
      <c r="K340" t="s">
        <v>5</v>
      </c>
      <c r="L340" s="20">
        <v>350</v>
      </c>
      <c r="M340" s="4">
        <v>1</v>
      </c>
      <c r="N340" s="4">
        <v>4</v>
      </c>
      <c r="O340" s="2">
        <v>43575</v>
      </c>
      <c r="P340" s="3">
        <v>0.08</v>
      </c>
      <c r="Q340" s="4">
        <v>1</v>
      </c>
      <c r="R340" s="3">
        <v>5.7</v>
      </c>
      <c r="S3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" t="str">
        <f>IF(AIRBNB[[#This Row],[RUIDO(dB)]]&lt;=4,"Silencioso",IF(AIRBNB[[#This Row],[RUIDO(dB)]]&lt;=5.5,"Poco Ruidoso","Ruidoso"))</f>
        <v>Ruidoso</v>
      </c>
      <c r="U340" t="str">
        <f>IF(AND(AIRBNB[[#This Row],[PRECIO]]&lt;50,AIRBNB[[#This Row],[MIN_NOCHES]]&gt;3),"Dentro del presupuesto","No considerar")</f>
        <v>No considerar</v>
      </c>
      <c r="V340" t="str">
        <f>VLOOKUP(AIRBNB[[#This Row],[HOST_ID]],Super_host[],5,FALSE)</f>
        <v>Host</v>
      </c>
    </row>
    <row r="341" spans="1:22">
      <c r="A341" s="4">
        <v>4204988</v>
      </c>
      <c r="B341" t="s">
        <v>7725</v>
      </c>
      <c r="C341" s="4">
        <v>1162642</v>
      </c>
      <c r="D341" t="s">
        <v>851</v>
      </c>
      <c r="E341" t="s">
        <v>7726</v>
      </c>
      <c r="F341" s="4">
        <v>10012</v>
      </c>
      <c r="G341" s="13" t="s">
        <v>124</v>
      </c>
      <c r="H341" s="13" t="s">
        <v>825</v>
      </c>
      <c r="I341" s="1">
        <v>4072577</v>
      </c>
      <c r="J341" s="1">
        <v>-7399337</v>
      </c>
      <c r="K341" t="s">
        <v>5</v>
      </c>
      <c r="L341" s="20">
        <v>350</v>
      </c>
      <c r="M341" s="4">
        <v>2</v>
      </c>
      <c r="N341" s="4">
        <v>0</v>
      </c>
      <c r="O341" s="2">
        <v>42225</v>
      </c>
      <c r="P341" s="3">
        <v>0.03</v>
      </c>
      <c r="Q341" s="4">
        <v>1</v>
      </c>
      <c r="R341" s="3">
        <v>5.7</v>
      </c>
      <c r="S3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" t="str">
        <f>IF(AIRBNB[[#This Row],[RUIDO(dB)]]&lt;=4,"Silencioso",IF(AIRBNB[[#This Row],[RUIDO(dB)]]&lt;=5.5,"Poco Ruidoso","Ruidoso"))</f>
        <v>Ruidoso</v>
      </c>
      <c r="U341" t="str">
        <f>IF(AND(AIRBNB[[#This Row],[PRECIO]]&lt;50,AIRBNB[[#This Row],[MIN_NOCHES]]&gt;3),"Dentro del presupuesto","No considerar")</f>
        <v>No considerar</v>
      </c>
      <c r="V341" t="str">
        <f>VLOOKUP(AIRBNB[[#This Row],[HOST_ID]],Super_host[],5,FALSE)</f>
        <v>Host</v>
      </c>
    </row>
    <row r="342" spans="1:22">
      <c r="A342" s="4">
        <v>5161173</v>
      </c>
      <c r="B342" t="s">
        <v>16141</v>
      </c>
      <c r="C342" s="4">
        <v>1027417</v>
      </c>
      <c r="D342" t="s">
        <v>8822</v>
      </c>
      <c r="E342" t="s">
        <v>16142</v>
      </c>
      <c r="F342" s="4">
        <v>11215</v>
      </c>
      <c r="G342" s="13" t="s">
        <v>4662</v>
      </c>
      <c r="H342" s="13" t="s">
        <v>9234</v>
      </c>
      <c r="I342" s="1">
        <v>4067365</v>
      </c>
      <c r="J342" s="1">
        <v>-739814</v>
      </c>
      <c r="K342" t="s">
        <v>5</v>
      </c>
      <c r="L342" s="20">
        <v>350</v>
      </c>
      <c r="M342" s="4">
        <v>3</v>
      </c>
      <c r="N342" s="4">
        <v>5</v>
      </c>
      <c r="O342" s="2">
        <v>43515</v>
      </c>
      <c r="P342" s="3">
        <v>0.12</v>
      </c>
      <c r="Q342" s="4">
        <v>1</v>
      </c>
      <c r="R342" s="3">
        <v>7</v>
      </c>
      <c r="S3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" t="str">
        <f>IF(AIRBNB[[#This Row],[RUIDO(dB)]]&lt;=4,"Silencioso",IF(AIRBNB[[#This Row],[RUIDO(dB)]]&lt;=5.5,"Poco Ruidoso","Ruidoso"))</f>
        <v>Ruidoso</v>
      </c>
      <c r="U342" t="str">
        <f>IF(AND(AIRBNB[[#This Row],[PRECIO]]&lt;50,AIRBNB[[#This Row],[MIN_NOCHES]]&gt;3),"Dentro del presupuesto","No considerar")</f>
        <v>No considerar</v>
      </c>
      <c r="V342" t="str">
        <f>VLOOKUP(AIRBNB[[#This Row],[HOST_ID]],Super_host[],5,FALSE)</f>
        <v>Host</v>
      </c>
    </row>
    <row r="343" spans="1:22">
      <c r="A343" s="4">
        <v>188146</v>
      </c>
      <c r="B343" t="s">
        <v>16095</v>
      </c>
      <c r="C343" s="4">
        <v>906200</v>
      </c>
      <c r="D343" t="s">
        <v>4327</v>
      </c>
      <c r="E343" t="s">
        <v>16096</v>
      </c>
      <c r="F343" s="4">
        <v>11211</v>
      </c>
      <c r="G343" s="13" t="s">
        <v>4662</v>
      </c>
      <c r="H343" s="13" t="s">
        <v>9218</v>
      </c>
      <c r="I343" s="1">
        <v>407158</v>
      </c>
      <c r="J343" s="1">
        <v>-7395803</v>
      </c>
      <c r="K343" t="s">
        <v>5</v>
      </c>
      <c r="L343" s="20">
        <v>350</v>
      </c>
      <c r="M343" s="4">
        <v>6</v>
      </c>
      <c r="N343" s="4">
        <v>1</v>
      </c>
      <c r="O343" s="2">
        <v>42370</v>
      </c>
      <c r="P343" s="3">
        <v>0.02</v>
      </c>
      <c r="Q343" s="4">
        <v>1</v>
      </c>
      <c r="R343" s="3">
        <v>7</v>
      </c>
      <c r="S3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" t="str">
        <f>IF(AIRBNB[[#This Row],[RUIDO(dB)]]&lt;=4,"Silencioso",IF(AIRBNB[[#This Row],[RUIDO(dB)]]&lt;=5.5,"Poco Ruidoso","Ruidoso"))</f>
        <v>Ruidoso</v>
      </c>
      <c r="U343" t="str">
        <f>IF(AND(AIRBNB[[#This Row],[PRECIO]]&lt;50,AIRBNB[[#This Row],[MIN_NOCHES]]&gt;3),"Dentro del presupuesto","No considerar")</f>
        <v>No considerar</v>
      </c>
      <c r="V343" t="str">
        <f>VLOOKUP(AIRBNB[[#This Row],[HOST_ID]],Super_host[],5,FALSE)</f>
        <v>Host</v>
      </c>
    </row>
    <row r="344" spans="1:22">
      <c r="A344" s="4">
        <v>6385547</v>
      </c>
      <c r="B344" t="s">
        <v>16179</v>
      </c>
      <c r="C344" s="4">
        <v>834483</v>
      </c>
      <c r="D344" t="s">
        <v>16180</v>
      </c>
      <c r="E344" t="s">
        <v>16181</v>
      </c>
      <c r="F344" s="4">
        <v>11222</v>
      </c>
      <c r="G344" s="13" t="s">
        <v>4662</v>
      </c>
      <c r="H344" s="13" t="s">
        <v>9249</v>
      </c>
      <c r="I344" s="1">
        <v>4072833</v>
      </c>
      <c r="J344" s="1">
        <v>-7394781</v>
      </c>
      <c r="K344" t="s">
        <v>5</v>
      </c>
      <c r="L344" s="20">
        <v>350</v>
      </c>
      <c r="M344" s="4">
        <v>3</v>
      </c>
      <c r="N344" s="4">
        <v>15</v>
      </c>
      <c r="O344" s="2">
        <v>42261</v>
      </c>
      <c r="P344" s="3">
        <v>0.3</v>
      </c>
      <c r="Q344" s="4">
        <v>1</v>
      </c>
      <c r="R344" s="3">
        <v>7</v>
      </c>
      <c r="S3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" t="str">
        <f>IF(AIRBNB[[#This Row],[RUIDO(dB)]]&lt;=4,"Silencioso",IF(AIRBNB[[#This Row],[RUIDO(dB)]]&lt;=5.5,"Poco Ruidoso","Ruidoso"))</f>
        <v>Ruidoso</v>
      </c>
      <c r="U344" t="str">
        <f>IF(AND(AIRBNB[[#This Row],[PRECIO]]&lt;50,AIRBNB[[#This Row],[MIN_NOCHES]]&gt;3),"Dentro del presupuesto","No considerar")</f>
        <v>No considerar</v>
      </c>
      <c r="V344" t="str">
        <f>VLOOKUP(AIRBNB[[#This Row],[HOST_ID]],Super_host[],5,FALSE)</f>
        <v>Host</v>
      </c>
    </row>
    <row r="345" spans="1:22">
      <c r="A345" s="4">
        <v>166983</v>
      </c>
      <c r="B345" t="s">
        <v>16114</v>
      </c>
      <c r="C345" s="4">
        <v>795640</v>
      </c>
      <c r="D345" t="s">
        <v>7167</v>
      </c>
      <c r="E345" t="s">
        <v>16115</v>
      </c>
      <c r="F345" s="4">
        <v>11231</v>
      </c>
      <c r="G345" s="13" t="s">
        <v>4662</v>
      </c>
      <c r="H345" s="13" t="s">
        <v>9237</v>
      </c>
      <c r="I345" s="1">
        <v>4068252</v>
      </c>
      <c r="J345" s="1">
        <v>-7399619</v>
      </c>
      <c r="K345" t="s">
        <v>5</v>
      </c>
      <c r="L345" s="20">
        <v>350</v>
      </c>
      <c r="M345" s="4">
        <v>5</v>
      </c>
      <c r="N345" s="4">
        <v>6</v>
      </c>
      <c r="O345" s="2">
        <v>42224</v>
      </c>
      <c r="P345" s="3">
        <v>0.06</v>
      </c>
      <c r="Q345" s="4">
        <v>1</v>
      </c>
      <c r="R345" s="3">
        <v>7</v>
      </c>
      <c r="S3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" t="str">
        <f>IF(AIRBNB[[#This Row],[RUIDO(dB)]]&lt;=4,"Silencioso",IF(AIRBNB[[#This Row],[RUIDO(dB)]]&lt;=5.5,"Poco Ruidoso","Ruidoso"))</f>
        <v>Ruidoso</v>
      </c>
      <c r="U345" t="str">
        <f>IF(AND(AIRBNB[[#This Row],[PRECIO]]&lt;50,AIRBNB[[#This Row],[MIN_NOCHES]]&gt;3),"Dentro del presupuesto","No considerar")</f>
        <v>No considerar</v>
      </c>
      <c r="V345" t="str">
        <f>VLOOKUP(AIRBNB[[#This Row],[HOST_ID]],Super_host[],5,FALSE)</f>
        <v>Host</v>
      </c>
    </row>
    <row r="346" spans="1:22">
      <c r="A346" s="4">
        <v>4611004</v>
      </c>
      <c r="B346" t="s">
        <v>7729</v>
      </c>
      <c r="C346" s="4">
        <v>626876</v>
      </c>
      <c r="D346" t="s">
        <v>883</v>
      </c>
      <c r="E346" t="s">
        <v>7730</v>
      </c>
      <c r="F346" s="4">
        <v>10032</v>
      </c>
      <c r="G346" s="13" t="s">
        <v>124</v>
      </c>
      <c r="H346" s="13" t="s">
        <v>125</v>
      </c>
      <c r="I346" s="1">
        <v>4083653</v>
      </c>
      <c r="J346" s="1">
        <v>-7394277</v>
      </c>
      <c r="K346" t="s">
        <v>5</v>
      </c>
      <c r="L346" s="20">
        <v>350</v>
      </c>
      <c r="M346" s="4">
        <v>3</v>
      </c>
      <c r="N346" s="4">
        <v>0</v>
      </c>
      <c r="O346" s="2">
        <v>42235</v>
      </c>
      <c r="P346" s="3">
        <v>1.18</v>
      </c>
      <c r="Q346" s="4">
        <v>1</v>
      </c>
      <c r="R346" s="3">
        <v>5.7</v>
      </c>
      <c r="S3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" t="str">
        <f>IF(AIRBNB[[#This Row],[RUIDO(dB)]]&lt;=4,"Silencioso",IF(AIRBNB[[#This Row],[RUIDO(dB)]]&lt;=5.5,"Poco Ruidoso","Ruidoso"))</f>
        <v>Ruidoso</v>
      </c>
      <c r="U346" t="str">
        <f>IF(AND(AIRBNB[[#This Row],[PRECIO]]&lt;50,AIRBNB[[#This Row],[MIN_NOCHES]]&gt;3),"Dentro del presupuesto","No considerar")</f>
        <v>No considerar</v>
      </c>
      <c r="V346" t="str">
        <f>VLOOKUP(AIRBNB[[#This Row],[HOST_ID]],Super_host[],5,FALSE)</f>
        <v>Host</v>
      </c>
    </row>
    <row r="347" spans="1:22">
      <c r="A347" s="4">
        <v>1009883</v>
      </c>
      <c r="B347" t="s">
        <v>16217</v>
      </c>
      <c r="C347" s="4">
        <v>329436</v>
      </c>
      <c r="D347" t="s">
        <v>9671</v>
      </c>
      <c r="E347" t="s">
        <v>16218</v>
      </c>
      <c r="F347" s="4">
        <v>11231</v>
      </c>
      <c r="G347" s="13" t="s">
        <v>4662</v>
      </c>
      <c r="H347" s="13" t="s">
        <v>9237</v>
      </c>
      <c r="I347" s="1">
        <v>4068204</v>
      </c>
      <c r="J347" s="1">
        <v>-7399249</v>
      </c>
      <c r="K347" t="s">
        <v>5</v>
      </c>
      <c r="L347" s="20">
        <v>350</v>
      </c>
      <c r="M347" s="4">
        <v>3</v>
      </c>
      <c r="N347" s="4">
        <v>41</v>
      </c>
      <c r="O347" s="2">
        <v>43612</v>
      </c>
      <c r="P347" s="3">
        <v>0.59</v>
      </c>
      <c r="Q347" s="4">
        <v>1</v>
      </c>
      <c r="R347" s="3">
        <v>7</v>
      </c>
      <c r="S3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" t="str">
        <f>IF(AIRBNB[[#This Row],[RUIDO(dB)]]&lt;=4,"Silencioso",IF(AIRBNB[[#This Row],[RUIDO(dB)]]&lt;=5.5,"Poco Ruidoso","Ruidoso"))</f>
        <v>Ruidoso</v>
      </c>
      <c r="U347" t="str">
        <f>IF(AND(AIRBNB[[#This Row],[PRECIO]]&lt;50,AIRBNB[[#This Row],[MIN_NOCHES]]&gt;3),"Dentro del presupuesto","No considerar")</f>
        <v>No considerar</v>
      </c>
      <c r="V347" t="str">
        <f>VLOOKUP(AIRBNB[[#This Row],[HOST_ID]],Super_host[],5,FALSE)</f>
        <v>Host</v>
      </c>
    </row>
    <row r="348" spans="1:22">
      <c r="A348" s="4">
        <v>26933</v>
      </c>
      <c r="B348" t="s">
        <v>7363</v>
      </c>
      <c r="C348" s="4">
        <v>72062</v>
      </c>
      <c r="D348" t="s">
        <v>4491</v>
      </c>
      <c r="E348" t="s">
        <v>7364</v>
      </c>
      <c r="F348" s="4">
        <v>10009</v>
      </c>
      <c r="G348" s="13" t="s">
        <v>124</v>
      </c>
      <c r="H348" s="13" t="s">
        <v>133</v>
      </c>
      <c r="I348" s="1">
        <v>407254</v>
      </c>
      <c r="J348" s="1">
        <v>-7398157</v>
      </c>
      <c r="K348" t="s">
        <v>5</v>
      </c>
      <c r="L348" s="20">
        <v>350</v>
      </c>
      <c r="M348" s="4">
        <v>2</v>
      </c>
      <c r="N348" s="4">
        <v>7</v>
      </c>
      <c r="O348" s="2">
        <v>42956</v>
      </c>
      <c r="P348" s="3">
        <v>0.06</v>
      </c>
      <c r="Q348" s="4">
        <v>1</v>
      </c>
      <c r="R348" s="3">
        <v>5.7</v>
      </c>
      <c r="S3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" t="str">
        <f>IF(AIRBNB[[#This Row],[RUIDO(dB)]]&lt;=4,"Silencioso",IF(AIRBNB[[#This Row],[RUIDO(dB)]]&lt;=5.5,"Poco Ruidoso","Ruidoso"))</f>
        <v>Ruidoso</v>
      </c>
      <c r="U348" t="str">
        <f>IF(AND(AIRBNB[[#This Row],[PRECIO]]&lt;50,AIRBNB[[#This Row],[MIN_NOCHES]]&gt;3),"Dentro del presupuesto","No considerar")</f>
        <v>No considerar</v>
      </c>
      <c r="V348" t="str">
        <f>VLOOKUP(AIRBNB[[#This Row],[HOST_ID]],Super_host[],5,FALSE)</f>
        <v>Host</v>
      </c>
    </row>
    <row r="349" spans="1:22">
      <c r="A349" s="4">
        <v>990529</v>
      </c>
      <c r="B349" t="s">
        <v>7350</v>
      </c>
      <c r="C349" s="4">
        <v>5440087</v>
      </c>
      <c r="D349" t="s">
        <v>430</v>
      </c>
      <c r="E349" t="s">
        <v>7351</v>
      </c>
      <c r="F349" s="4">
        <v>10017</v>
      </c>
      <c r="G349" s="13" t="s">
        <v>124</v>
      </c>
      <c r="H349" s="13" t="s">
        <v>373</v>
      </c>
      <c r="I349" s="1">
        <v>4075136</v>
      </c>
      <c r="J349" s="1">
        <v>-7397076</v>
      </c>
      <c r="K349" t="s">
        <v>40</v>
      </c>
      <c r="L349" s="20">
        <v>349</v>
      </c>
      <c r="M349" s="4">
        <v>3</v>
      </c>
      <c r="N349" s="4">
        <v>3</v>
      </c>
      <c r="O349" s="2">
        <v>41906</v>
      </c>
      <c r="P349" s="3">
        <v>0.04</v>
      </c>
      <c r="Q349" s="4">
        <v>1</v>
      </c>
      <c r="R349" s="3">
        <v>5.7</v>
      </c>
      <c r="S3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" t="str">
        <f>IF(AIRBNB[[#This Row],[RUIDO(dB)]]&lt;=4,"Silencioso",IF(AIRBNB[[#This Row],[RUIDO(dB)]]&lt;=5.5,"Poco Ruidoso","Ruidoso"))</f>
        <v>Ruidoso</v>
      </c>
      <c r="U349" t="str">
        <f>IF(AND(AIRBNB[[#This Row],[PRECIO]]&lt;50,AIRBNB[[#This Row],[MIN_NOCHES]]&gt;3),"Dentro del presupuesto","No considerar")</f>
        <v>No considerar</v>
      </c>
      <c r="V349" t="str">
        <f>VLOOKUP(AIRBNB[[#This Row],[HOST_ID]],Super_host[],5,FALSE)</f>
        <v>Host</v>
      </c>
    </row>
    <row r="350" spans="1:22">
      <c r="A350" s="4">
        <v>811198</v>
      </c>
      <c r="B350" t="s">
        <v>7367</v>
      </c>
      <c r="C350" s="4">
        <v>4265697</v>
      </c>
      <c r="D350" t="s">
        <v>526</v>
      </c>
      <c r="E350" t="s">
        <v>7368</v>
      </c>
      <c r="F350" s="4">
        <v>10011</v>
      </c>
      <c r="G350" s="13" t="s">
        <v>124</v>
      </c>
      <c r="H350" s="13" t="s">
        <v>186</v>
      </c>
      <c r="I350" s="1">
        <v>4074117</v>
      </c>
      <c r="J350" s="1">
        <v>-7399517</v>
      </c>
      <c r="K350" t="s">
        <v>5</v>
      </c>
      <c r="L350" s="20">
        <v>349</v>
      </c>
      <c r="M350" s="4">
        <v>3</v>
      </c>
      <c r="N350" s="4">
        <v>3</v>
      </c>
      <c r="O350" s="2">
        <v>42687</v>
      </c>
      <c r="P350" s="3">
        <v>7.0000000000000007E-2</v>
      </c>
      <c r="Q350" s="4">
        <v>1</v>
      </c>
      <c r="R350" s="3">
        <v>5.7</v>
      </c>
      <c r="S3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" t="str">
        <f>IF(AIRBNB[[#This Row],[RUIDO(dB)]]&lt;=4,"Silencioso",IF(AIRBNB[[#This Row],[RUIDO(dB)]]&lt;=5.5,"Poco Ruidoso","Ruidoso"))</f>
        <v>Ruidoso</v>
      </c>
      <c r="U350" t="str">
        <f>IF(AND(AIRBNB[[#This Row],[PRECIO]]&lt;50,AIRBNB[[#This Row],[MIN_NOCHES]]&gt;3),"Dentro del presupuesto","No considerar")</f>
        <v>No considerar</v>
      </c>
      <c r="V350" t="str">
        <f>VLOOKUP(AIRBNB[[#This Row],[HOST_ID]],Super_host[],5,FALSE)</f>
        <v>Host</v>
      </c>
    </row>
    <row r="351" spans="1:22">
      <c r="A351" s="4">
        <v>926337</v>
      </c>
      <c r="B351" t="s">
        <v>7902</v>
      </c>
      <c r="C351" s="4">
        <v>4260529</v>
      </c>
      <c r="D351" t="s">
        <v>7903</v>
      </c>
      <c r="E351" t="s">
        <v>7904</v>
      </c>
      <c r="F351" s="4">
        <v>11101</v>
      </c>
      <c r="G351" s="13" t="s">
        <v>7897</v>
      </c>
      <c r="H351" s="13" t="s">
        <v>7905</v>
      </c>
      <c r="I351" s="1">
        <v>4074641</v>
      </c>
      <c r="J351" s="1">
        <v>-7394611</v>
      </c>
      <c r="K351" t="s">
        <v>40</v>
      </c>
      <c r="L351" s="20">
        <v>349</v>
      </c>
      <c r="M351" s="4">
        <v>1</v>
      </c>
      <c r="N351" s="4">
        <v>30</v>
      </c>
      <c r="O351" s="2">
        <v>42659</v>
      </c>
      <c r="P351" s="3">
        <v>0.39</v>
      </c>
      <c r="Q351" s="4">
        <v>5</v>
      </c>
      <c r="R351" s="3">
        <v>6.14</v>
      </c>
      <c r="S3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" t="str">
        <f>IF(AIRBNB[[#This Row],[RUIDO(dB)]]&lt;=4,"Silencioso",IF(AIRBNB[[#This Row],[RUIDO(dB)]]&lt;=5.5,"Poco Ruidoso","Ruidoso"))</f>
        <v>Ruidoso</v>
      </c>
      <c r="U351" t="str">
        <f>IF(AND(AIRBNB[[#This Row],[PRECIO]]&lt;50,AIRBNB[[#This Row],[MIN_NOCHES]]&gt;3),"Dentro del presupuesto","No considerar")</f>
        <v>No considerar</v>
      </c>
      <c r="V351" t="str">
        <f>VLOOKUP(AIRBNB[[#This Row],[HOST_ID]],Super_host[],5,FALSE)</f>
        <v>Host</v>
      </c>
    </row>
    <row r="352" spans="1:22">
      <c r="A352" s="4">
        <v>80684</v>
      </c>
      <c r="B352" t="s">
        <v>16124</v>
      </c>
      <c r="C352" s="4">
        <v>417504</v>
      </c>
      <c r="D352" t="s">
        <v>9568</v>
      </c>
      <c r="E352" t="s">
        <v>11985</v>
      </c>
      <c r="F352" s="4">
        <v>11109</v>
      </c>
      <c r="G352" s="13" t="s">
        <v>4662</v>
      </c>
      <c r="H352" s="13" t="s">
        <v>9249</v>
      </c>
      <c r="I352" s="1">
        <v>4073776</v>
      </c>
      <c r="J352" s="1">
        <v>-7395327</v>
      </c>
      <c r="K352" t="s">
        <v>40</v>
      </c>
      <c r="L352" s="20">
        <v>349</v>
      </c>
      <c r="M352" s="4">
        <v>3</v>
      </c>
      <c r="N352" s="4">
        <v>8</v>
      </c>
      <c r="O352" s="2">
        <v>42456</v>
      </c>
      <c r="P352" s="3">
        <v>0.09</v>
      </c>
      <c r="Q352" s="4">
        <v>1</v>
      </c>
      <c r="R352" s="3">
        <v>7</v>
      </c>
      <c r="S3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" t="str">
        <f>IF(AIRBNB[[#This Row],[RUIDO(dB)]]&lt;=4,"Silencioso",IF(AIRBNB[[#This Row],[RUIDO(dB)]]&lt;=5.5,"Poco Ruidoso","Ruidoso"))</f>
        <v>Ruidoso</v>
      </c>
      <c r="U352" t="str">
        <f>IF(AND(AIRBNB[[#This Row],[PRECIO]]&lt;50,AIRBNB[[#This Row],[MIN_NOCHES]]&gt;3),"Dentro del presupuesto","No considerar")</f>
        <v>No considerar</v>
      </c>
      <c r="V352" t="str">
        <f>VLOOKUP(AIRBNB[[#This Row],[HOST_ID]],Super_host[],5,FALSE)</f>
        <v>Host</v>
      </c>
    </row>
    <row r="353" spans="1:22">
      <c r="A353" s="4">
        <v>4932139</v>
      </c>
      <c r="B353" t="s">
        <v>7634</v>
      </c>
      <c r="C353" s="4">
        <v>25404246</v>
      </c>
      <c r="D353" t="s">
        <v>1543</v>
      </c>
      <c r="E353" t="s">
        <v>7635</v>
      </c>
      <c r="F353" s="4">
        <v>10012</v>
      </c>
      <c r="G353" s="13" t="s">
        <v>124</v>
      </c>
      <c r="H353" s="13" t="s">
        <v>642</v>
      </c>
      <c r="I353" s="1">
        <v>4072139</v>
      </c>
      <c r="J353" s="1">
        <v>-7399688</v>
      </c>
      <c r="K353" t="s">
        <v>5</v>
      </c>
      <c r="L353" s="20">
        <v>346</v>
      </c>
      <c r="M353" s="4">
        <v>198</v>
      </c>
      <c r="N353" s="4">
        <v>163</v>
      </c>
      <c r="O353" s="2">
        <v>43425</v>
      </c>
      <c r="P353" s="3">
        <v>2.96</v>
      </c>
      <c r="Q353" s="4">
        <v>1</v>
      </c>
      <c r="R353" s="3">
        <v>5.7</v>
      </c>
      <c r="S3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" t="str">
        <f>IF(AIRBNB[[#This Row],[RUIDO(dB)]]&lt;=4,"Silencioso",IF(AIRBNB[[#This Row],[RUIDO(dB)]]&lt;=5.5,"Poco Ruidoso","Ruidoso"))</f>
        <v>Ruidoso</v>
      </c>
      <c r="U353" t="str">
        <f>IF(AND(AIRBNB[[#This Row],[PRECIO]]&lt;50,AIRBNB[[#This Row],[MIN_NOCHES]]&gt;3),"Dentro del presupuesto","No considerar")</f>
        <v>No considerar</v>
      </c>
      <c r="V353" t="str">
        <f>VLOOKUP(AIRBNB[[#This Row],[HOST_ID]],Super_host[],5,FALSE)</f>
        <v>Host</v>
      </c>
    </row>
    <row r="354" spans="1:22">
      <c r="A354" s="4">
        <v>4467771</v>
      </c>
      <c r="B354" t="s">
        <v>7614</v>
      </c>
      <c r="C354" s="4">
        <v>23178728</v>
      </c>
      <c r="D354" t="s">
        <v>7615</v>
      </c>
      <c r="E354" t="s">
        <v>7616</v>
      </c>
      <c r="F354" s="4">
        <v>10001</v>
      </c>
      <c r="G354" s="13" t="s">
        <v>124</v>
      </c>
      <c r="H354" s="13" t="s">
        <v>186</v>
      </c>
      <c r="I354" s="1">
        <v>4074998</v>
      </c>
      <c r="J354" s="1">
        <v>-7399772</v>
      </c>
      <c r="K354" t="s">
        <v>5</v>
      </c>
      <c r="L354" s="20">
        <v>345</v>
      </c>
      <c r="M354" s="4">
        <v>7</v>
      </c>
      <c r="N354" s="4">
        <v>95</v>
      </c>
      <c r="O354" s="2">
        <v>43645</v>
      </c>
      <c r="P354" s="3">
        <v>1.7</v>
      </c>
      <c r="Q354" s="4">
        <v>1</v>
      </c>
      <c r="R354" s="3">
        <v>5.7</v>
      </c>
      <c r="S3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" t="str">
        <f>IF(AIRBNB[[#This Row],[RUIDO(dB)]]&lt;=4,"Silencioso",IF(AIRBNB[[#This Row],[RUIDO(dB)]]&lt;=5.5,"Poco Ruidoso","Ruidoso"))</f>
        <v>Ruidoso</v>
      </c>
      <c r="U354" t="str">
        <f>IF(AND(AIRBNB[[#This Row],[PRECIO]]&lt;50,AIRBNB[[#This Row],[MIN_NOCHES]]&gt;3),"Dentro del presupuesto","No considerar")</f>
        <v>No considerar</v>
      </c>
      <c r="V354" t="str">
        <f>VLOOKUP(AIRBNB[[#This Row],[HOST_ID]],Super_host[],5,FALSE)</f>
        <v>Host</v>
      </c>
    </row>
    <row r="355" spans="1:22">
      <c r="A355" s="4">
        <v>6169068</v>
      </c>
      <c r="B355" t="s">
        <v>16284</v>
      </c>
      <c r="C355" s="4">
        <v>9773128</v>
      </c>
      <c r="D355" t="s">
        <v>247</v>
      </c>
      <c r="E355" t="s">
        <v>16285</v>
      </c>
      <c r="F355" s="4">
        <v>11215</v>
      </c>
      <c r="G355" s="13" t="s">
        <v>4662</v>
      </c>
      <c r="H355" s="13" t="s">
        <v>9234</v>
      </c>
      <c r="I355" s="1">
        <v>4066798</v>
      </c>
      <c r="J355" s="1">
        <v>-739761</v>
      </c>
      <c r="K355" t="s">
        <v>5</v>
      </c>
      <c r="L355" s="20">
        <v>345</v>
      </c>
      <c r="M355" s="4">
        <v>30</v>
      </c>
      <c r="N355" s="4">
        <v>0</v>
      </c>
      <c r="O355" s="2">
        <v>43649</v>
      </c>
      <c r="P355" s="3">
        <v>0.05</v>
      </c>
      <c r="Q355" s="4">
        <v>1</v>
      </c>
      <c r="R355" s="3">
        <v>7</v>
      </c>
      <c r="S3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" t="str">
        <f>IF(AIRBNB[[#This Row],[RUIDO(dB)]]&lt;=4,"Silencioso",IF(AIRBNB[[#This Row],[RUIDO(dB)]]&lt;=5.5,"Poco Ruidoso","Ruidoso"))</f>
        <v>Ruidoso</v>
      </c>
      <c r="U355" t="str">
        <f>IF(AND(AIRBNB[[#This Row],[PRECIO]]&lt;50,AIRBNB[[#This Row],[MIN_NOCHES]]&gt;3),"Dentro del presupuesto","No considerar")</f>
        <v>No considerar</v>
      </c>
      <c r="V355" t="str">
        <f>VLOOKUP(AIRBNB[[#This Row],[HOST_ID]],Super_host[],5,FALSE)</f>
        <v>Host</v>
      </c>
    </row>
    <row r="356" spans="1:22">
      <c r="A356" s="4">
        <v>1481907</v>
      </c>
      <c r="B356" t="s">
        <v>16267</v>
      </c>
      <c r="C356" s="4">
        <v>7938019</v>
      </c>
      <c r="D356" t="s">
        <v>1672</v>
      </c>
      <c r="E356" t="s">
        <v>16268</v>
      </c>
      <c r="F356" s="4">
        <v>11208</v>
      </c>
      <c r="G356" s="13" t="s">
        <v>4662</v>
      </c>
      <c r="H356" s="13" t="s">
        <v>11791</v>
      </c>
      <c r="I356" s="1">
        <v>4068505</v>
      </c>
      <c r="J356" s="1">
        <v>-738718</v>
      </c>
      <c r="K356" t="s">
        <v>5</v>
      </c>
      <c r="L356" s="20">
        <v>345</v>
      </c>
      <c r="M356" s="4">
        <v>2</v>
      </c>
      <c r="N356" s="4">
        <v>78</v>
      </c>
      <c r="O356" s="2">
        <v>43646</v>
      </c>
      <c r="P356" s="3">
        <v>2.4900000000000002</v>
      </c>
      <c r="Q356" s="4">
        <v>1</v>
      </c>
      <c r="R356" s="3">
        <v>7</v>
      </c>
      <c r="S3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" t="str">
        <f>IF(AIRBNB[[#This Row],[RUIDO(dB)]]&lt;=4,"Silencioso",IF(AIRBNB[[#This Row],[RUIDO(dB)]]&lt;=5.5,"Poco Ruidoso","Ruidoso"))</f>
        <v>Ruidoso</v>
      </c>
      <c r="U356" t="str">
        <f>IF(AND(AIRBNB[[#This Row],[PRECIO]]&lt;50,AIRBNB[[#This Row],[MIN_NOCHES]]&gt;3),"Dentro del presupuesto","No considerar")</f>
        <v>No considerar</v>
      </c>
      <c r="V356" t="str">
        <f>VLOOKUP(AIRBNB[[#This Row],[HOST_ID]],Super_host[],5,FALSE)</f>
        <v>Host</v>
      </c>
    </row>
    <row r="357" spans="1:22">
      <c r="A357" s="4">
        <v>1994398</v>
      </c>
      <c r="B357" t="s">
        <v>7480</v>
      </c>
      <c r="C357" s="4">
        <v>2719126</v>
      </c>
      <c r="D357" t="s">
        <v>7481</v>
      </c>
      <c r="E357" t="s">
        <v>7482</v>
      </c>
      <c r="F357" s="4">
        <v>10019</v>
      </c>
      <c r="G357" s="13" t="s">
        <v>124</v>
      </c>
      <c r="H357" s="13" t="s">
        <v>373</v>
      </c>
      <c r="I357" s="1">
        <v>4076663</v>
      </c>
      <c r="J357" s="1">
        <v>-7398069</v>
      </c>
      <c r="K357" t="s">
        <v>5</v>
      </c>
      <c r="L357" s="20">
        <v>345</v>
      </c>
      <c r="M357" s="4">
        <v>5</v>
      </c>
      <c r="N357" s="4">
        <v>19</v>
      </c>
      <c r="O357" s="2">
        <v>43628</v>
      </c>
      <c r="P357" s="3">
        <v>0.33</v>
      </c>
      <c r="Q357" s="4">
        <v>1</v>
      </c>
      <c r="R357" s="3">
        <v>5.7</v>
      </c>
      <c r="S3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" t="str">
        <f>IF(AIRBNB[[#This Row],[RUIDO(dB)]]&lt;=4,"Silencioso",IF(AIRBNB[[#This Row],[RUIDO(dB)]]&lt;=5.5,"Poco Ruidoso","Ruidoso"))</f>
        <v>Ruidoso</v>
      </c>
      <c r="U357" t="str">
        <f>IF(AND(AIRBNB[[#This Row],[PRECIO]]&lt;50,AIRBNB[[#This Row],[MIN_NOCHES]]&gt;3),"Dentro del presupuesto","No considerar")</f>
        <v>No considerar</v>
      </c>
      <c r="V357" t="str">
        <f>VLOOKUP(AIRBNB[[#This Row],[HOST_ID]],Super_host[],5,FALSE)</f>
        <v>Host</v>
      </c>
    </row>
    <row r="358" spans="1:22">
      <c r="A358" s="4">
        <v>2046789</v>
      </c>
      <c r="B358" t="s">
        <v>7565</v>
      </c>
      <c r="C358" s="4">
        <v>1442412</v>
      </c>
      <c r="D358" t="s">
        <v>1153</v>
      </c>
      <c r="E358" t="s">
        <v>7566</v>
      </c>
      <c r="F358" s="4">
        <v>10010</v>
      </c>
      <c r="G358" s="13" t="s">
        <v>124</v>
      </c>
      <c r="H358" s="13" t="s">
        <v>175</v>
      </c>
      <c r="I358" s="1">
        <v>4073987</v>
      </c>
      <c r="J358" s="1">
        <v>-7398317</v>
      </c>
      <c r="K358" t="s">
        <v>5</v>
      </c>
      <c r="L358" s="20">
        <v>345</v>
      </c>
      <c r="M358" s="4">
        <v>1</v>
      </c>
      <c r="N358" s="4">
        <v>56</v>
      </c>
      <c r="O358" s="2">
        <v>42534</v>
      </c>
      <c r="P358" s="3">
        <v>0.83</v>
      </c>
      <c r="Q358" s="4">
        <v>1</v>
      </c>
      <c r="R358" s="3">
        <v>5.7</v>
      </c>
      <c r="S3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" t="str">
        <f>IF(AIRBNB[[#This Row],[RUIDO(dB)]]&lt;=4,"Silencioso",IF(AIRBNB[[#This Row],[RUIDO(dB)]]&lt;=5.5,"Poco Ruidoso","Ruidoso"))</f>
        <v>Ruidoso</v>
      </c>
      <c r="U358" t="str">
        <f>IF(AND(AIRBNB[[#This Row],[PRECIO]]&lt;50,AIRBNB[[#This Row],[MIN_NOCHES]]&gt;3),"Dentro del presupuesto","No considerar")</f>
        <v>No considerar</v>
      </c>
      <c r="V358" t="str">
        <f>VLOOKUP(AIRBNB[[#This Row],[HOST_ID]],Super_host[],5,FALSE)</f>
        <v>Host</v>
      </c>
    </row>
    <row r="359" spans="1:22">
      <c r="A359" s="4">
        <v>1851767</v>
      </c>
      <c r="B359" t="s">
        <v>16271</v>
      </c>
      <c r="C359" s="4">
        <v>173980</v>
      </c>
      <c r="D359" t="s">
        <v>16272</v>
      </c>
      <c r="E359" t="s">
        <v>16273</v>
      </c>
      <c r="F359" s="4">
        <v>11206</v>
      </c>
      <c r="G359" s="13" t="s">
        <v>4662</v>
      </c>
      <c r="H359" s="13" t="s">
        <v>9230</v>
      </c>
      <c r="I359" s="1">
        <v>4069322</v>
      </c>
      <c r="J359" s="1">
        <v>-7394581</v>
      </c>
      <c r="K359" t="s">
        <v>5</v>
      </c>
      <c r="L359" s="20">
        <v>345</v>
      </c>
      <c r="M359" s="4">
        <v>3</v>
      </c>
      <c r="N359" s="4">
        <v>181</v>
      </c>
      <c r="O359" s="2">
        <v>43644</v>
      </c>
      <c r="P359" s="3">
        <v>2.69</v>
      </c>
      <c r="Q359" s="4">
        <v>1</v>
      </c>
      <c r="R359" s="3">
        <v>7</v>
      </c>
      <c r="S3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" t="str">
        <f>IF(AIRBNB[[#This Row],[RUIDO(dB)]]&lt;=4,"Silencioso",IF(AIRBNB[[#This Row],[RUIDO(dB)]]&lt;=5.5,"Poco Ruidoso","Ruidoso"))</f>
        <v>Ruidoso</v>
      </c>
      <c r="U359" t="str">
        <f>IF(AND(AIRBNB[[#This Row],[PRECIO]]&lt;50,AIRBNB[[#This Row],[MIN_NOCHES]]&gt;3),"Dentro del presupuesto","No considerar")</f>
        <v>No considerar</v>
      </c>
      <c r="V359" t="str">
        <f>VLOOKUP(AIRBNB[[#This Row],[HOST_ID]],Super_host[],5,FALSE)</f>
        <v>Host</v>
      </c>
    </row>
    <row r="360" spans="1:22">
      <c r="A360" s="4">
        <v>6064471</v>
      </c>
      <c r="B360" t="s">
        <v>7631</v>
      </c>
      <c r="C360" s="4">
        <v>31477675</v>
      </c>
      <c r="D360" t="s">
        <v>7632</v>
      </c>
      <c r="E360" t="s">
        <v>7633</v>
      </c>
      <c r="F360" s="4">
        <v>10002</v>
      </c>
      <c r="G360" s="13" t="s">
        <v>124</v>
      </c>
      <c r="H360" s="13" t="s">
        <v>137</v>
      </c>
      <c r="I360" s="1">
        <v>407208</v>
      </c>
      <c r="J360" s="1">
        <v>-739867</v>
      </c>
      <c r="K360" t="s">
        <v>5</v>
      </c>
      <c r="L360" s="20">
        <v>341</v>
      </c>
      <c r="M360" s="4">
        <v>3</v>
      </c>
      <c r="N360" s="4">
        <v>138</v>
      </c>
      <c r="O360" s="2">
        <v>43624</v>
      </c>
      <c r="P360" s="3">
        <v>2.87</v>
      </c>
      <c r="Q360" s="4">
        <v>1</v>
      </c>
      <c r="R360" s="3">
        <v>5.7</v>
      </c>
      <c r="S3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" t="str">
        <f>IF(AIRBNB[[#This Row],[RUIDO(dB)]]&lt;=4,"Silencioso",IF(AIRBNB[[#This Row],[RUIDO(dB)]]&lt;=5.5,"Poco Ruidoso","Ruidoso"))</f>
        <v>Ruidoso</v>
      </c>
      <c r="U360" t="str">
        <f>IF(AND(AIRBNB[[#This Row],[PRECIO]]&lt;50,AIRBNB[[#This Row],[MIN_NOCHES]]&gt;3),"Dentro del presupuesto","No considerar")</f>
        <v>No considerar</v>
      </c>
      <c r="V360" t="str">
        <f>VLOOKUP(AIRBNB[[#This Row],[HOST_ID]],Super_host[],5,FALSE)</f>
        <v>Host</v>
      </c>
    </row>
    <row r="361" spans="1:22">
      <c r="A361" s="4">
        <v>6534409</v>
      </c>
      <c r="B361" t="s">
        <v>7493</v>
      </c>
      <c r="C361" s="4">
        <v>34174768</v>
      </c>
      <c r="D361" t="s">
        <v>2429</v>
      </c>
      <c r="E361" t="s">
        <v>7494</v>
      </c>
      <c r="F361" s="4">
        <v>10018</v>
      </c>
      <c r="G361" s="13" t="s">
        <v>124</v>
      </c>
      <c r="H361" s="13" t="s">
        <v>373</v>
      </c>
      <c r="I361" s="1">
        <v>4075055</v>
      </c>
      <c r="J361" s="1">
        <v>-7398679</v>
      </c>
      <c r="K361" t="s">
        <v>5</v>
      </c>
      <c r="L361" s="20">
        <v>340</v>
      </c>
      <c r="M361" s="4">
        <v>2</v>
      </c>
      <c r="N361" s="4">
        <v>19</v>
      </c>
      <c r="O361" s="2">
        <v>42302</v>
      </c>
      <c r="P361" s="3">
        <v>0.38</v>
      </c>
      <c r="Q361" s="4">
        <v>1</v>
      </c>
      <c r="R361" s="3">
        <v>5.7</v>
      </c>
      <c r="S3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" t="str">
        <f>IF(AIRBNB[[#This Row],[RUIDO(dB)]]&lt;=4,"Silencioso",IF(AIRBNB[[#This Row],[RUIDO(dB)]]&lt;=5.5,"Poco Ruidoso","Ruidoso"))</f>
        <v>Ruidoso</v>
      </c>
      <c r="U361" t="str">
        <f>IF(AND(AIRBNB[[#This Row],[PRECIO]]&lt;50,AIRBNB[[#This Row],[MIN_NOCHES]]&gt;3),"Dentro del presupuesto","No considerar")</f>
        <v>No considerar</v>
      </c>
      <c r="V361" t="str">
        <f>VLOOKUP(AIRBNB[[#This Row],[HOST_ID]],Super_host[],5,FALSE)</f>
        <v>Host</v>
      </c>
    </row>
    <row r="362" spans="1:22">
      <c r="A362" s="4">
        <v>2017012</v>
      </c>
      <c r="B362" t="s">
        <v>7827</v>
      </c>
      <c r="C362" s="4">
        <v>10373126</v>
      </c>
      <c r="D362" t="s">
        <v>7828</v>
      </c>
      <c r="E362" t="s">
        <v>7829</v>
      </c>
      <c r="F362" s="4">
        <v>10014</v>
      </c>
      <c r="G362" s="13" t="s">
        <v>124</v>
      </c>
      <c r="H362" s="13" t="s">
        <v>140</v>
      </c>
      <c r="I362" s="1">
        <v>4073967</v>
      </c>
      <c r="J362" s="1">
        <v>-7400933</v>
      </c>
      <c r="K362" t="s">
        <v>5</v>
      </c>
      <c r="L362" s="20">
        <v>340</v>
      </c>
      <c r="M362" s="4">
        <v>3</v>
      </c>
      <c r="N362" s="4">
        <v>0</v>
      </c>
      <c r="O362" s="2">
        <v>42199</v>
      </c>
      <c r="P362" s="3">
        <v>0.83</v>
      </c>
      <c r="Q362" s="4">
        <v>2</v>
      </c>
      <c r="R362" s="3">
        <v>5.8</v>
      </c>
      <c r="S3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" t="str">
        <f>IF(AIRBNB[[#This Row],[RUIDO(dB)]]&lt;=4,"Silencioso",IF(AIRBNB[[#This Row],[RUIDO(dB)]]&lt;=5.5,"Poco Ruidoso","Ruidoso"))</f>
        <v>Ruidoso</v>
      </c>
      <c r="U362" t="str">
        <f>IF(AND(AIRBNB[[#This Row],[PRECIO]]&lt;50,AIRBNB[[#This Row],[MIN_NOCHES]]&gt;3),"Dentro del presupuesto","No considerar")</f>
        <v>No considerar</v>
      </c>
      <c r="V362" t="str">
        <f>VLOOKUP(AIRBNB[[#This Row],[HOST_ID]],Super_host[],5,FALSE)</f>
        <v>Host</v>
      </c>
    </row>
    <row r="363" spans="1:22">
      <c r="A363" s="4">
        <v>594732</v>
      </c>
      <c r="B363" t="s">
        <v>7199</v>
      </c>
      <c r="C363" s="4">
        <v>2938302</v>
      </c>
      <c r="D363" t="s">
        <v>764</v>
      </c>
      <c r="E363" t="s">
        <v>7200</v>
      </c>
      <c r="F363" s="4">
        <v>10011</v>
      </c>
      <c r="G363" s="13" t="s">
        <v>124</v>
      </c>
      <c r="H363" s="13" t="s">
        <v>144</v>
      </c>
      <c r="I363" s="1">
        <v>4073474</v>
      </c>
      <c r="J363" s="1">
        <v>-7399527</v>
      </c>
      <c r="K363" t="s">
        <v>5</v>
      </c>
      <c r="L363" s="20">
        <v>331</v>
      </c>
      <c r="M363" s="4">
        <v>7</v>
      </c>
      <c r="N363" s="4">
        <v>0</v>
      </c>
      <c r="O363" s="2">
        <v>43632</v>
      </c>
      <c r="P363" s="3">
        <v>0.02</v>
      </c>
      <c r="Q363" s="4">
        <v>1</v>
      </c>
      <c r="R363" s="3">
        <v>5.6</v>
      </c>
      <c r="S3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" t="str">
        <f>IF(AIRBNB[[#This Row],[RUIDO(dB)]]&lt;=4,"Silencioso",IF(AIRBNB[[#This Row],[RUIDO(dB)]]&lt;=5.5,"Poco Ruidoso","Ruidoso"))</f>
        <v>Ruidoso</v>
      </c>
      <c r="U363" t="str">
        <f>IF(AND(AIRBNB[[#This Row],[PRECIO]]&lt;50,AIRBNB[[#This Row],[MIN_NOCHES]]&gt;3),"Dentro del presupuesto","No considerar")</f>
        <v>No considerar</v>
      </c>
      <c r="V363" t="str">
        <f>VLOOKUP(AIRBNB[[#This Row],[HOST_ID]],Super_host[],5,FALSE)</f>
        <v>Host</v>
      </c>
    </row>
    <row r="364" spans="1:22">
      <c r="A364" s="4">
        <v>3216335</v>
      </c>
      <c r="B364" t="s">
        <v>14359</v>
      </c>
      <c r="C364" s="4">
        <v>16288928</v>
      </c>
      <c r="D364" t="s">
        <v>4457</v>
      </c>
      <c r="E364" t="s">
        <v>14360</v>
      </c>
      <c r="F364" s="4">
        <v>11217</v>
      </c>
      <c r="G364" s="13" t="s">
        <v>4662</v>
      </c>
      <c r="H364" s="13" t="s">
        <v>9234</v>
      </c>
      <c r="I364" s="1">
        <v>4068193</v>
      </c>
      <c r="J364" s="1">
        <v>-7397636</v>
      </c>
      <c r="K364" t="s">
        <v>5</v>
      </c>
      <c r="L364" s="20">
        <v>330</v>
      </c>
      <c r="M364" s="4">
        <v>2</v>
      </c>
      <c r="N364" s="4">
        <v>122</v>
      </c>
      <c r="O364" s="2">
        <v>43628</v>
      </c>
      <c r="P364" s="3">
        <v>1.98</v>
      </c>
      <c r="Q364" s="4">
        <v>1</v>
      </c>
      <c r="R364" s="3">
        <v>6.9</v>
      </c>
      <c r="S3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" t="str">
        <f>IF(AIRBNB[[#This Row],[RUIDO(dB)]]&lt;=4,"Silencioso",IF(AIRBNB[[#This Row],[RUIDO(dB)]]&lt;=5.5,"Poco Ruidoso","Ruidoso"))</f>
        <v>Ruidoso</v>
      </c>
      <c r="U364" t="str">
        <f>IF(AND(AIRBNB[[#This Row],[PRECIO]]&lt;50,AIRBNB[[#This Row],[MIN_NOCHES]]&gt;3),"Dentro del presupuesto","No considerar")</f>
        <v>No considerar</v>
      </c>
      <c r="V364" t="str">
        <f>VLOOKUP(AIRBNB[[#This Row],[HOST_ID]],Super_host[],5,FALSE)</f>
        <v>Host</v>
      </c>
    </row>
    <row r="365" spans="1:22">
      <c r="A365" s="4">
        <v>3278436</v>
      </c>
      <c r="B365" t="s">
        <v>2396</v>
      </c>
      <c r="C365" s="4">
        <v>7105630</v>
      </c>
      <c r="D365" t="s">
        <v>2397</v>
      </c>
      <c r="E365" t="s">
        <v>2398</v>
      </c>
      <c r="F365" s="4">
        <v>10024</v>
      </c>
      <c r="G365" s="13" t="s">
        <v>124</v>
      </c>
      <c r="H365" s="13" t="s">
        <v>168</v>
      </c>
      <c r="I365" s="1">
        <v>4078206</v>
      </c>
      <c r="J365" s="1">
        <v>-7397797</v>
      </c>
      <c r="K365" t="s">
        <v>5</v>
      </c>
      <c r="L365" s="20">
        <v>330</v>
      </c>
      <c r="M365" s="4">
        <v>4</v>
      </c>
      <c r="N365" s="4">
        <v>11</v>
      </c>
      <c r="O365" s="2">
        <v>43064</v>
      </c>
      <c r="P365" s="3">
        <v>0.18</v>
      </c>
      <c r="Q365" s="4">
        <v>1</v>
      </c>
      <c r="R365" s="3">
        <v>5.6</v>
      </c>
      <c r="S3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" t="str">
        <f>IF(AIRBNB[[#This Row],[RUIDO(dB)]]&lt;=4,"Silencioso",IF(AIRBNB[[#This Row],[RUIDO(dB)]]&lt;=5.5,"Poco Ruidoso","Ruidoso"))</f>
        <v>Ruidoso</v>
      </c>
      <c r="U365" t="str">
        <f>IF(AND(AIRBNB[[#This Row],[PRECIO]]&lt;50,AIRBNB[[#This Row],[MIN_NOCHES]]&gt;3),"Dentro del presupuesto","No considerar")</f>
        <v>No considerar</v>
      </c>
      <c r="V365" t="str">
        <f>VLOOKUP(AIRBNB[[#This Row],[HOST_ID]],Super_host[],5,FALSE)</f>
        <v>Host</v>
      </c>
    </row>
    <row r="366" spans="1:22">
      <c r="A366" s="4">
        <v>5941888</v>
      </c>
      <c r="B366" t="s">
        <v>1450</v>
      </c>
      <c r="C366" s="4">
        <v>1679702</v>
      </c>
      <c r="D366" t="s">
        <v>1451</v>
      </c>
      <c r="E366" t="s">
        <v>1452</v>
      </c>
      <c r="F366" s="4">
        <v>10012</v>
      </c>
      <c r="G366" s="13" t="s">
        <v>124</v>
      </c>
      <c r="H366" s="13" t="s">
        <v>825</v>
      </c>
      <c r="I366" s="1">
        <v>4072634</v>
      </c>
      <c r="J366" s="1">
        <v>-739932</v>
      </c>
      <c r="K366" t="s">
        <v>5</v>
      </c>
      <c r="L366" s="20">
        <v>330</v>
      </c>
      <c r="M366" s="4">
        <v>2</v>
      </c>
      <c r="N366" s="4">
        <v>4</v>
      </c>
      <c r="O366" s="2">
        <v>42291</v>
      </c>
      <c r="P366" s="3">
        <v>0.08</v>
      </c>
      <c r="Q366" s="4">
        <v>1</v>
      </c>
      <c r="R366" s="3">
        <v>5.6</v>
      </c>
      <c r="S3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" t="str">
        <f>IF(AIRBNB[[#This Row],[RUIDO(dB)]]&lt;=4,"Silencioso",IF(AIRBNB[[#This Row],[RUIDO(dB)]]&lt;=5.5,"Poco Ruidoso","Ruidoso"))</f>
        <v>Ruidoso</v>
      </c>
      <c r="U366" t="str">
        <f>IF(AND(AIRBNB[[#This Row],[PRECIO]]&lt;50,AIRBNB[[#This Row],[MIN_NOCHES]]&gt;3),"Dentro del presupuesto","No considerar")</f>
        <v>No considerar</v>
      </c>
      <c r="V366" t="str">
        <f>VLOOKUP(AIRBNB[[#This Row],[HOST_ID]],Super_host[],5,FALSE)</f>
        <v>Host</v>
      </c>
    </row>
    <row r="367" spans="1:22">
      <c r="A367" s="4">
        <v>2685701</v>
      </c>
      <c r="B367" t="s">
        <v>9532</v>
      </c>
      <c r="C367" s="4">
        <v>1602568</v>
      </c>
      <c r="D367" t="s">
        <v>1589</v>
      </c>
      <c r="E367" t="s">
        <v>9533</v>
      </c>
      <c r="F367" s="4">
        <v>11211</v>
      </c>
      <c r="G367" s="13" t="s">
        <v>4662</v>
      </c>
      <c r="H367" s="13" t="s">
        <v>9218</v>
      </c>
      <c r="I367" s="1">
        <v>4070934</v>
      </c>
      <c r="J367" s="1">
        <v>-739627</v>
      </c>
      <c r="K367" t="s">
        <v>5</v>
      </c>
      <c r="L367" s="20">
        <v>330</v>
      </c>
      <c r="M367" s="4">
        <v>10</v>
      </c>
      <c r="N367" s="4">
        <v>1</v>
      </c>
      <c r="O367" s="2">
        <v>41858</v>
      </c>
      <c r="P367" s="3">
        <v>0.02</v>
      </c>
      <c r="Q367" s="4">
        <v>1</v>
      </c>
      <c r="R367" s="3">
        <v>6.9</v>
      </c>
      <c r="S3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" t="str">
        <f>IF(AIRBNB[[#This Row],[RUIDO(dB)]]&lt;=4,"Silencioso",IF(AIRBNB[[#This Row],[RUIDO(dB)]]&lt;=5.5,"Poco Ruidoso","Ruidoso"))</f>
        <v>Ruidoso</v>
      </c>
      <c r="U367" t="str">
        <f>IF(AND(AIRBNB[[#This Row],[PRECIO]]&lt;50,AIRBNB[[#This Row],[MIN_NOCHES]]&gt;3),"Dentro del presupuesto","No considerar")</f>
        <v>No considerar</v>
      </c>
      <c r="V367" t="str">
        <f>VLOOKUP(AIRBNB[[#This Row],[HOST_ID]],Super_host[],5,FALSE)</f>
        <v>Host</v>
      </c>
    </row>
    <row r="368" spans="1:22">
      <c r="A368" s="4">
        <v>903906</v>
      </c>
      <c r="B368" t="s">
        <v>9960</v>
      </c>
      <c r="C368" s="4">
        <v>4837614</v>
      </c>
      <c r="D368" t="s">
        <v>9961</v>
      </c>
      <c r="E368" t="s">
        <v>9962</v>
      </c>
      <c r="F368" s="4">
        <v>11215</v>
      </c>
      <c r="G368" s="13" t="s">
        <v>4662</v>
      </c>
      <c r="H368" s="13" t="s">
        <v>9262</v>
      </c>
      <c r="I368" s="1">
        <v>4066485</v>
      </c>
      <c r="J368" s="1">
        <v>-7398838</v>
      </c>
      <c r="K368" t="s">
        <v>5</v>
      </c>
      <c r="L368" s="20">
        <v>329</v>
      </c>
      <c r="M368" s="4">
        <v>4</v>
      </c>
      <c r="N368" s="4">
        <v>2</v>
      </c>
      <c r="O368" s="2">
        <v>42600</v>
      </c>
      <c r="P368" s="3">
        <v>0.05</v>
      </c>
      <c r="Q368" s="4">
        <v>1</v>
      </c>
      <c r="R368" s="3">
        <v>6.9</v>
      </c>
      <c r="S3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" t="str">
        <f>IF(AIRBNB[[#This Row],[RUIDO(dB)]]&lt;=4,"Silencioso",IF(AIRBNB[[#This Row],[RUIDO(dB)]]&lt;=5.5,"Poco Ruidoso","Ruidoso"))</f>
        <v>Ruidoso</v>
      </c>
      <c r="U368" t="str">
        <f>IF(AND(AIRBNB[[#This Row],[PRECIO]]&lt;50,AIRBNB[[#This Row],[MIN_NOCHES]]&gt;3),"Dentro del presupuesto","No considerar")</f>
        <v>No considerar</v>
      </c>
      <c r="V368" t="str">
        <f>VLOOKUP(AIRBNB[[#This Row],[HOST_ID]],Super_host[],5,FALSE)</f>
        <v>Host</v>
      </c>
    </row>
    <row r="369" spans="1:22">
      <c r="A369" s="4">
        <v>483485</v>
      </c>
      <c r="B369" t="s">
        <v>6375</v>
      </c>
      <c r="C369" s="4">
        <v>1492619</v>
      </c>
      <c r="D369" t="s">
        <v>6376</v>
      </c>
      <c r="E369" t="s">
        <v>6377</v>
      </c>
      <c r="F369" s="4">
        <v>10007</v>
      </c>
      <c r="G369" s="13" t="s">
        <v>124</v>
      </c>
      <c r="H369" s="13" t="s">
        <v>667</v>
      </c>
      <c r="I369" s="1">
        <v>4071164</v>
      </c>
      <c r="J369" s="1">
        <v>-7400774</v>
      </c>
      <c r="K369" t="s">
        <v>5</v>
      </c>
      <c r="L369" s="20">
        <v>328</v>
      </c>
      <c r="M369" s="4">
        <v>2</v>
      </c>
      <c r="N369" s="4">
        <v>319</v>
      </c>
      <c r="O369" s="2">
        <v>43648</v>
      </c>
      <c r="P369" s="3">
        <v>3.78</v>
      </c>
      <c r="Q369" s="4">
        <v>1</v>
      </c>
      <c r="R369" s="3">
        <v>5.6</v>
      </c>
      <c r="S3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" t="str">
        <f>IF(AIRBNB[[#This Row],[RUIDO(dB)]]&lt;=4,"Silencioso",IF(AIRBNB[[#This Row],[RUIDO(dB)]]&lt;=5.5,"Poco Ruidoso","Ruidoso"))</f>
        <v>Ruidoso</v>
      </c>
      <c r="U369" t="str">
        <f>IF(AND(AIRBNB[[#This Row],[PRECIO]]&lt;50,AIRBNB[[#This Row],[MIN_NOCHES]]&gt;3),"Dentro del presupuesto","No considerar")</f>
        <v>No considerar</v>
      </c>
      <c r="V369" t="str">
        <f>VLOOKUP(AIRBNB[[#This Row],[HOST_ID]],Super_host[],5,FALSE)</f>
        <v>Host</v>
      </c>
    </row>
    <row r="370" spans="1:22">
      <c r="A370" s="4">
        <v>4644669</v>
      </c>
      <c r="B370" t="s">
        <v>129</v>
      </c>
      <c r="C370" s="4">
        <v>24046558</v>
      </c>
      <c r="D370" t="s">
        <v>5020</v>
      </c>
      <c r="E370" t="s">
        <v>5021</v>
      </c>
      <c r="F370" s="4">
        <v>10065</v>
      </c>
      <c r="G370" s="13" t="s">
        <v>124</v>
      </c>
      <c r="H370" s="13" t="s">
        <v>129</v>
      </c>
      <c r="I370" s="1">
        <v>4076358</v>
      </c>
      <c r="J370" s="1">
        <v>-7396464</v>
      </c>
      <c r="K370" t="s">
        <v>5</v>
      </c>
      <c r="L370" s="20">
        <v>325</v>
      </c>
      <c r="M370" s="4">
        <v>5</v>
      </c>
      <c r="N370" s="4">
        <v>64</v>
      </c>
      <c r="O370" s="2">
        <v>43624</v>
      </c>
      <c r="P370" s="3">
        <v>1.1499999999999999</v>
      </c>
      <c r="Q370" s="4">
        <v>1</v>
      </c>
      <c r="R370" s="3">
        <v>5.6</v>
      </c>
      <c r="S3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" t="str">
        <f>IF(AIRBNB[[#This Row],[RUIDO(dB)]]&lt;=4,"Silencioso",IF(AIRBNB[[#This Row],[RUIDO(dB)]]&lt;=5.5,"Poco Ruidoso","Ruidoso"))</f>
        <v>Ruidoso</v>
      </c>
      <c r="U370" t="str">
        <f>IF(AND(AIRBNB[[#This Row],[PRECIO]]&lt;50,AIRBNB[[#This Row],[MIN_NOCHES]]&gt;3),"Dentro del presupuesto","No considerar")</f>
        <v>No considerar</v>
      </c>
      <c r="V370" t="str">
        <f>VLOOKUP(AIRBNB[[#This Row],[HOST_ID]],Super_host[],5,FALSE)</f>
        <v>Host</v>
      </c>
    </row>
    <row r="371" spans="1:22">
      <c r="A371" s="4">
        <v>4469679</v>
      </c>
      <c r="B371" t="s">
        <v>6811</v>
      </c>
      <c r="C371" s="4">
        <v>19336493</v>
      </c>
      <c r="D371" t="s">
        <v>375</v>
      </c>
      <c r="E371" t="s">
        <v>6812</v>
      </c>
      <c r="F371" s="4">
        <v>10002</v>
      </c>
      <c r="G371" s="13" t="s">
        <v>124</v>
      </c>
      <c r="H371" s="13" t="s">
        <v>137</v>
      </c>
      <c r="I371" s="1">
        <v>4071777</v>
      </c>
      <c r="J371" s="1">
        <v>-7399011</v>
      </c>
      <c r="K371" t="s">
        <v>5</v>
      </c>
      <c r="L371" s="20">
        <v>325</v>
      </c>
      <c r="M371" s="4">
        <v>4</v>
      </c>
      <c r="N371" s="4">
        <v>0</v>
      </c>
      <c r="O371" s="2">
        <v>42851</v>
      </c>
      <c r="P371" s="3">
        <v>0.03</v>
      </c>
      <c r="Q371" s="4">
        <v>1</v>
      </c>
      <c r="R371" s="3">
        <v>5.6</v>
      </c>
      <c r="S3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" t="str">
        <f>IF(AIRBNB[[#This Row],[RUIDO(dB)]]&lt;=4,"Silencioso",IF(AIRBNB[[#This Row],[RUIDO(dB)]]&lt;=5.5,"Poco Ruidoso","Ruidoso"))</f>
        <v>Ruidoso</v>
      </c>
      <c r="U371" t="str">
        <f>IF(AND(AIRBNB[[#This Row],[PRECIO]]&lt;50,AIRBNB[[#This Row],[MIN_NOCHES]]&gt;3),"Dentro del presupuesto","No considerar")</f>
        <v>No considerar</v>
      </c>
      <c r="V371" t="str">
        <f>VLOOKUP(AIRBNB[[#This Row],[HOST_ID]],Super_host[],5,FALSE)</f>
        <v>Host</v>
      </c>
    </row>
    <row r="372" spans="1:22">
      <c r="A372" s="4">
        <v>3104652</v>
      </c>
      <c r="B372" t="s">
        <v>1833</v>
      </c>
      <c r="C372" s="4">
        <v>15783686</v>
      </c>
      <c r="D372" t="s">
        <v>203</v>
      </c>
      <c r="E372" t="s">
        <v>1834</v>
      </c>
      <c r="F372" s="4">
        <v>10011</v>
      </c>
      <c r="G372" s="13" t="s">
        <v>124</v>
      </c>
      <c r="H372" s="13" t="s">
        <v>186</v>
      </c>
      <c r="I372" s="1">
        <v>4074765</v>
      </c>
      <c r="J372" s="1">
        <v>-740042</v>
      </c>
      <c r="K372" t="s">
        <v>5</v>
      </c>
      <c r="L372" s="20">
        <v>325</v>
      </c>
      <c r="M372" s="4">
        <v>4</v>
      </c>
      <c r="N372" s="4">
        <v>6</v>
      </c>
      <c r="O372" s="2">
        <v>42710</v>
      </c>
      <c r="P372" s="3">
        <v>0.12</v>
      </c>
      <c r="Q372" s="4">
        <v>1</v>
      </c>
      <c r="R372" s="3">
        <v>5.6</v>
      </c>
      <c r="S3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" t="str">
        <f>IF(AIRBNB[[#This Row],[RUIDO(dB)]]&lt;=4,"Silencioso",IF(AIRBNB[[#This Row],[RUIDO(dB)]]&lt;=5.5,"Poco Ruidoso","Ruidoso"))</f>
        <v>Ruidoso</v>
      </c>
      <c r="U372" t="str">
        <f>IF(AND(AIRBNB[[#This Row],[PRECIO]]&lt;50,AIRBNB[[#This Row],[MIN_NOCHES]]&gt;3),"Dentro del presupuesto","No considerar")</f>
        <v>No considerar</v>
      </c>
      <c r="V372" t="str">
        <f>VLOOKUP(AIRBNB[[#This Row],[HOST_ID]],Super_host[],5,FALSE)</f>
        <v>Host</v>
      </c>
    </row>
    <row r="373" spans="1:22">
      <c r="A373" s="4">
        <v>2909006</v>
      </c>
      <c r="B373" t="s">
        <v>6877</v>
      </c>
      <c r="C373" s="4">
        <v>14861483</v>
      </c>
      <c r="D373" t="s">
        <v>362</v>
      </c>
      <c r="E373" t="s">
        <v>6878</v>
      </c>
      <c r="F373" s="4">
        <v>10282</v>
      </c>
      <c r="G373" s="13" t="s">
        <v>124</v>
      </c>
      <c r="H373" s="13" t="s">
        <v>698</v>
      </c>
      <c r="I373" s="1">
        <v>407162</v>
      </c>
      <c r="J373" s="1">
        <v>-7401565</v>
      </c>
      <c r="K373" t="s">
        <v>5</v>
      </c>
      <c r="L373" s="20">
        <v>325</v>
      </c>
      <c r="M373" s="4">
        <v>1</v>
      </c>
      <c r="N373" s="4">
        <v>0</v>
      </c>
      <c r="O373" s="2">
        <v>43541</v>
      </c>
      <c r="P373" s="3">
        <v>0.02</v>
      </c>
      <c r="Q373" s="4">
        <v>1</v>
      </c>
      <c r="R373" s="3">
        <v>5.6</v>
      </c>
      <c r="S3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" t="str">
        <f>IF(AIRBNB[[#This Row],[RUIDO(dB)]]&lt;=4,"Silencioso",IF(AIRBNB[[#This Row],[RUIDO(dB)]]&lt;=5.5,"Poco Ruidoso","Ruidoso"))</f>
        <v>Ruidoso</v>
      </c>
      <c r="U373" t="str">
        <f>IF(AND(AIRBNB[[#This Row],[PRECIO]]&lt;50,AIRBNB[[#This Row],[MIN_NOCHES]]&gt;3),"Dentro del presupuesto","No considerar")</f>
        <v>No considerar</v>
      </c>
      <c r="V373" t="str">
        <f>VLOOKUP(AIRBNB[[#This Row],[HOST_ID]],Super_host[],5,FALSE)</f>
        <v>Host</v>
      </c>
    </row>
    <row r="374" spans="1:22">
      <c r="A374" s="4">
        <v>2752977</v>
      </c>
      <c r="B374" t="s">
        <v>11339</v>
      </c>
      <c r="C374" s="4">
        <v>14081811</v>
      </c>
      <c r="D374" t="s">
        <v>5335</v>
      </c>
      <c r="E374" t="s">
        <v>11340</v>
      </c>
      <c r="F374" s="4">
        <v>11231</v>
      </c>
      <c r="G374" s="13" t="s">
        <v>4662</v>
      </c>
      <c r="H374" s="13" t="s">
        <v>9237</v>
      </c>
      <c r="I374" s="1">
        <v>4068009</v>
      </c>
      <c r="J374" s="1">
        <v>-7400009</v>
      </c>
      <c r="K374" t="s">
        <v>5</v>
      </c>
      <c r="L374" s="20">
        <v>325</v>
      </c>
      <c r="M374" s="4">
        <v>4</v>
      </c>
      <c r="N374" s="4">
        <v>12</v>
      </c>
      <c r="O374" s="2">
        <v>43322</v>
      </c>
      <c r="P374" s="3">
        <v>0.2</v>
      </c>
      <c r="Q374" s="4">
        <v>1</v>
      </c>
      <c r="R374" s="3">
        <v>6.9</v>
      </c>
      <c r="S3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" t="str">
        <f>IF(AIRBNB[[#This Row],[RUIDO(dB)]]&lt;=4,"Silencioso",IF(AIRBNB[[#This Row],[RUIDO(dB)]]&lt;=5.5,"Poco Ruidoso","Ruidoso"))</f>
        <v>Ruidoso</v>
      </c>
      <c r="U374" t="str">
        <f>IF(AND(AIRBNB[[#This Row],[PRECIO]]&lt;50,AIRBNB[[#This Row],[MIN_NOCHES]]&gt;3),"Dentro del presupuesto","No considerar")</f>
        <v>No considerar</v>
      </c>
      <c r="V374" t="str">
        <f>VLOOKUP(AIRBNB[[#This Row],[HOST_ID]],Super_host[],5,FALSE)</f>
        <v>Host</v>
      </c>
    </row>
    <row r="375" spans="1:22">
      <c r="A375" s="4">
        <v>2028925</v>
      </c>
      <c r="B375" t="s">
        <v>8754</v>
      </c>
      <c r="C375" s="4">
        <v>10162529</v>
      </c>
      <c r="D375" t="s">
        <v>3635</v>
      </c>
      <c r="E375" t="s">
        <v>8755</v>
      </c>
      <c r="F375" s="4">
        <v>11412</v>
      </c>
      <c r="G375" s="13" t="s">
        <v>7897</v>
      </c>
      <c r="H375" s="13" t="s">
        <v>8174</v>
      </c>
      <c r="I375" s="1">
        <v>4070039</v>
      </c>
      <c r="J375" s="1">
        <v>-7375233</v>
      </c>
      <c r="K375" t="s">
        <v>5</v>
      </c>
      <c r="L375" s="20">
        <v>325</v>
      </c>
      <c r="M375" s="4">
        <v>3</v>
      </c>
      <c r="N375" s="4">
        <v>82</v>
      </c>
      <c r="O375" s="2">
        <v>43466</v>
      </c>
      <c r="P375" s="3">
        <v>1.37</v>
      </c>
      <c r="Q375" s="4">
        <v>5</v>
      </c>
      <c r="R375" s="3">
        <v>6.24</v>
      </c>
      <c r="S3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" t="str">
        <f>IF(AIRBNB[[#This Row],[RUIDO(dB)]]&lt;=4,"Silencioso",IF(AIRBNB[[#This Row],[RUIDO(dB)]]&lt;=5.5,"Poco Ruidoso","Ruidoso"))</f>
        <v>Ruidoso</v>
      </c>
      <c r="U375" t="str">
        <f>IF(AND(AIRBNB[[#This Row],[PRECIO]]&lt;50,AIRBNB[[#This Row],[MIN_NOCHES]]&gt;3),"Dentro del presupuesto","No considerar")</f>
        <v>No considerar</v>
      </c>
      <c r="V375" t="str">
        <f>VLOOKUP(AIRBNB[[#This Row],[HOST_ID]],Super_host[],5,FALSE)</f>
        <v>Host</v>
      </c>
    </row>
    <row r="376" spans="1:22">
      <c r="A376" s="4">
        <v>3819407</v>
      </c>
      <c r="B376" t="s">
        <v>5093</v>
      </c>
      <c r="C376" s="4">
        <v>9784802</v>
      </c>
      <c r="D376" t="s">
        <v>1476</v>
      </c>
      <c r="E376" t="s">
        <v>5094</v>
      </c>
      <c r="F376" s="4">
        <v>10023</v>
      </c>
      <c r="G376" s="13" t="s">
        <v>124</v>
      </c>
      <c r="H376" s="13" t="s">
        <v>168</v>
      </c>
      <c r="I376" s="1">
        <v>4077627</v>
      </c>
      <c r="J376" s="1">
        <v>-7398081</v>
      </c>
      <c r="K376" t="s">
        <v>5</v>
      </c>
      <c r="L376" s="20">
        <v>325</v>
      </c>
      <c r="M376" s="4">
        <v>3</v>
      </c>
      <c r="N376" s="4">
        <v>70</v>
      </c>
      <c r="O376" s="2">
        <v>43611</v>
      </c>
      <c r="P376" s="3">
        <v>1.19</v>
      </c>
      <c r="Q376" s="4">
        <v>1</v>
      </c>
      <c r="R376" s="3">
        <v>5.6</v>
      </c>
      <c r="S3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" t="str">
        <f>IF(AIRBNB[[#This Row],[RUIDO(dB)]]&lt;=4,"Silencioso",IF(AIRBNB[[#This Row],[RUIDO(dB)]]&lt;=5.5,"Poco Ruidoso","Ruidoso"))</f>
        <v>Ruidoso</v>
      </c>
      <c r="U376" t="str">
        <f>IF(AND(AIRBNB[[#This Row],[PRECIO]]&lt;50,AIRBNB[[#This Row],[MIN_NOCHES]]&gt;3),"Dentro del presupuesto","No considerar")</f>
        <v>No considerar</v>
      </c>
      <c r="V376" t="str">
        <f>VLOOKUP(AIRBNB[[#This Row],[HOST_ID]],Super_host[],5,FALSE)</f>
        <v>Host</v>
      </c>
    </row>
    <row r="377" spans="1:22">
      <c r="A377" s="4">
        <v>6359111</v>
      </c>
      <c r="B377" t="s">
        <v>5231</v>
      </c>
      <c r="C377" s="4">
        <v>5720429</v>
      </c>
      <c r="D377" t="s">
        <v>979</v>
      </c>
      <c r="E377" t="s">
        <v>5232</v>
      </c>
      <c r="F377" s="4">
        <v>10016</v>
      </c>
      <c r="G377" s="13" t="s">
        <v>124</v>
      </c>
      <c r="H377" s="13" t="s">
        <v>182</v>
      </c>
      <c r="I377" s="1">
        <v>4074853</v>
      </c>
      <c r="J377" s="1">
        <v>-7398192</v>
      </c>
      <c r="K377" t="s">
        <v>5</v>
      </c>
      <c r="L377" s="20">
        <v>325</v>
      </c>
      <c r="M377" s="4">
        <v>1</v>
      </c>
      <c r="N377" s="4">
        <v>66</v>
      </c>
      <c r="O377" s="2">
        <v>43648</v>
      </c>
      <c r="P377" s="3">
        <v>1.33</v>
      </c>
      <c r="Q377" s="4">
        <v>1</v>
      </c>
      <c r="R377" s="3">
        <v>5.6</v>
      </c>
      <c r="S3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" t="str">
        <f>IF(AIRBNB[[#This Row],[RUIDO(dB)]]&lt;=4,"Silencioso",IF(AIRBNB[[#This Row],[RUIDO(dB)]]&lt;=5.5,"Poco Ruidoso","Ruidoso"))</f>
        <v>Ruidoso</v>
      </c>
      <c r="U377" t="str">
        <f>IF(AND(AIRBNB[[#This Row],[PRECIO]]&lt;50,AIRBNB[[#This Row],[MIN_NOCHES]]&gt;3),"Dentro del presupuesto","No considerar")</f>
        <v>No considerar</v>
      </c>
      <c r="V377" t="str">
        <f>VLOOKUP(AIRBNB[[#This Row],[HOST_ID]],Super_host[],5,FALSE)</f>
        <v>Host</v>
      </c>
    </row>
    <row r="378" spans="1:22">
      <c r="A378" s="4">
        <v>975990</v>
      </c>
      <c r="B378" t="s">
        <v>11293</v>
      </c>
      <c r="C378" s="4">
        <v>5339881</v>
      </c>
      <c r="D378" t="s">
        <v>11294</v>
      </c>
      <c r="E378" t="s">
        <v>11295</v>
      </c>
      <c r="F378" s="4">
        <v>11201</v>
      </c>
      <c r="G378" s="13" t="s">
        <v>4662</v>
      </c>
      <c r="H378" s="13" t="s">
        <v>9345</v>
      </c>
      <c r="I378" s="1">
        <v>4069293</v>
      </c>
      <c r="J378" s="1">
        <v>-7399679</v>
      </c>
      <c r="K378" t="s">
        <v>5</v>
      </c>
      <c r="L378" s="20">
        <v>325</v>
      </c>
      <c r="M378" s="4">
        <v>1</v>
      </c>
      <c r="N378" s="4">
        <v>11</v>
      </c>
      <c r="O378" s="2">
        <v>43443</v>
      </c>
      <c r="P378" s="3">
        <v>0.19</v>
      </c>
      <c r="Q378" s="4">
        <v>1</v>
      </c>
      <c r="R378" s="3">
        <v>6.9</v>
      </c>
      <c r="S3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" t="str">
        <f>IF(AIRBNB[[#This Row],[RUIDO(dB)]]&lt;=4,"Silencioso",IF(AIRBNB[[#This Row],[RUIDO(dB)]]&lt;=5.5,"Poco Ruidoso","Ruidoso"))</f>
        <v>Ruidoso</v>
      </c>
      <c r="U378" t="str">
        <f>IF(AND(AIRBNB[[#This Row],[PRECIO]]&lt;50,AIRBNB[[#This Row],[MIN_NOCHES]]&gt;3),"Dentro del presupuesto","No considerar")</f>
        <v>No considerar</v>
      </c>
      <c r="V378" t="str">
        <f>VLOOKUP(AIRBNB[[#This Row],[HOST_ID]],Super_host[],5,FALSE)</f>
        <v>Host</v>
      </c>
    </row>
    <row r="379" spans="1:22">
      <c r="A379" s="4">
        <v>4438459</v>
      </c>
      <c r="B379" t="s">
        <v>3374</v>
      </c>
      <c r="C379" s="4">
        <v>4967319</v>
      </c>
      <c r="D379" t="s">
        <v>131</v>
      </c>
      <c r="E379" t="s">
        <v>3375</v>
      </c>
      <c r="F379" s="4">
        <v>10011</v>
      </c>
      <c r="G379" s="13" t="s">
        <v>124</v>
      </c>
      <c r="H379" s="13" t="s">
        <v>186</v>
      </c>
      <c r="I379" s="1">
        <v>4073974</v>
      </c>
      <c r="J379" s="1">
        <v>-7399985</v>
      </c>
      <c r="K379" t="s">
        <v>5</v>
      </c>
      <c r="L379" s="20">
        <v>325</v>
      </c>
      <c r="M379" s="4">
        <v>2</v>
      </c>
      <c r="N379" s="4">
        <v>19</v>
      </c>
      <c r="O379" s="2">
        <v>42621</v>
      </c>
      <c r="P379" s="3">
        <v>0.34</v>
      </c>
      <c r="Q379" s="4">
        <v>1</v>
      </c>
      <c r="R379" s="3">
        <v>5.6</v>
      </c>
      <c r="S3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" t="str">
        <f>IF(AIRBNB[[#This Row],[RUIDO(dB)]]&lt;=4,"Silencioso",IF(AIRBNB[[#This Row],[RUIDO(dB)]]&lt;=5.5,"Poco Ruidoso","Ruidoso"))</f>
        <v>Ruidoso</v>
      </c>
      <c r="U379" t="str">
        <f>IF(AND(AIRBNB[[#This Row],[PRECIO]]&lt;50,AIRBNB[[#This Row],[MIN_NOCHES]]&gt;3),"Dentro del presupuesto","No considerar")</f>
        <v>No considerar</v>
      </c>
      <c r="V379" t="str">
        <f>VLOOKUP(AIRBNB[[#This Row],[HOST_ID]],Super_host[],5,FALSE)</f>
        <v>Host</v>
      </c>
    </row>
    <row r="380" spans="1:22">
      <c r="A380" s="4">
        <v>424192</v>
      </c>
      <c r="B380" t="s">
        <v>2656</v>
      </c>
      <c r="C380" s="4">
        <v>2108853</v>
      </c>
      <c r="D380" t="s">
        <v>2657</v>
      </c>
      <c r="E380" t="s">
        <v>2658</v>
      </c>
      <c r="F380" s="4">
        <v>10018</v>
      </c>
      <c r="G380" s="13" t="s">
        <v>124</v>
      </c>
      <c r="H380" s="13" t="s">
        <v>249</v>
      </c>
      <c r="I380" s="1">
        <v>407559</v>
      </c>
      <c r="J380" s="1">
        <v>-7399469</v>
      </c>
      <c r="K380" t="s">
        <v>5</v>
      </c>
      <c r="L380" s="20">
        <v>325</v>
      </c>
      <c r="M380" s="4">
        <v>30</v>
      </c>
      <c r="N380" s="4">
        <v>18</v>
      </c>
      <c r="O380" s="2">
        <v>42511</v>
      </c>
      <c r="P380" s="3">
        <v>0.21</v>
      </c>
      <c r="Q380" s="4">
        <v>1</v>
      </c>
      <c r="R380" s="3">
        <v>5.6</v>
      </c>
      <c r="S3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" t="str">
        <f>IF(AIRBNB[[#This Row],[RUIDO(dB)]]&lt;=4,"Silencioso",IF(AIRBNB[[#This Row],[RUIDO(dB)]]&lt;=5.5,"Poco Ruidoso","Ruidoso"))</f>
        <v>Ruidoso</v>
      </c>
      <c r="U380" t="str">
        <f>IF(AND(AIRBNB[[#This Row],[PRECIO]]&lt;50,AIRBNB[[#This Row],[MIN_NOCHES]]&gt;3),"Dentro del presupuesto","No considerar")</f>
        <v>No considerar</v>
      </c>
      <c r="V380" t="str">
        <f>VLOOKUP(AIRBNB[[#This Row],[HOST_ID]],Super_host[],5,FALSE)</f>
        <v>Host</v>
      </c>
    </row>
    <row r="381" spans="1:22">
      <c r="A381" s="4">
        <v>424767</v>
      </c>
      <c r="B381" t="s">
        <v>5844</v>
      </c>
      <c r="C381" s="4">
        <v>2103888</v>
      </c>
      <c r="D381" t="s">
        <v>5845</v>
      </c>
      <c r="E381" t="s">
        <v>5846</v>
      </c>
      <c r="F381" s="4">
        <v>10016</v>
      </c>
      <c r="G381" s="13" t="s">
        <v>124</v>
      </c>
      <c r="H381" s="13" t="s">
        <v>373</v>
      </c>
      <c r="I381" s="1">
        <v>4074406</v>
      </c>
      <c r="J381" s="1">
        <v>-7398273</v>
      </c>
      <c r="K381" t="s">
        <v>5</v>
      </c>
      <c r="L381" s="20">
        <v>325</v>
      </c>
      <c r="M381" s="4">
        <v>2</v>
      </c>
      <c r="N381" s="4">
        <v>197</v>
      </c>
      <c r="O381" s="2">
        <v>43636</v>
      </c>
      <c r="P381" s="3">
        <v>2.25</v>
      </c>
      <c r="Q381" s="4">
        <v>1</v>
      </c>
      <c r="R381" s="3">
        <v>5.6</v>
      </c>
      <c r="S3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" t="str">
        <f>IF(AIRBNB[[#This Row],[RUIDO(dB)]]&lt;=4,"Silencioso",IF(AIRBNB[[#This Row],[RUIDO(dB)]]&lt;=5.5,"Poco Ruidoso","Ruidoso"))</f>
        <v>Ruidoso</v>
      </c>
      <c r="U381" t="str">
        <f>IF(AND(AIRBNB[[#This Row],[PRECIO]]&lt;50,AIRBNB[[#This Row],[MIN_NOCHES]]&gt;3),"Dentro del presupuesto","No considerar")</f>
        <v>No considerar</v>
      </c>
      <c r="V381" t="str">
        <f>VLOOKUP(AIRBNB[[#This Row],[HOST_ID]],Super_host[],5,FALSE)</f>
        <v>Host</v>
      </c>
    </row>
    <row r="382" spans="1:22">
      <c r="A382" s="4">
        <v>502429</v>
      </c>
      <c r="B382" t="s">
        <v>13877</v>
      </c>
      <c r="C382" s="4">
        <v>2100968</v>
      </c>
      <c r="D382" t="s">
        <v>13878</v>
      </c>
      <c r="E382" t="s">
        <v>13879</v>
      </c>
      <c r="F382" s="4">
        <v>11215</v>
      </c>
      <c r="G382" s="13" t="s">
        <v>4662</v>
      </c>
      <c r="H382" s="13" t="s">
        <v>9262</v>
      </c>
      <c r="I382" s="1">
        <v>4066153</v>
      </c>
      <c r="J382" s="1">
        <v>-7398554</v>
      </c>
      <c r="K382" t="s">
        <v>5</v>
      </c>
      <c r="L382" s="20">
        <v>325</v>
      </c>
      <c r="M382" s="4">
        <v>3</v>
      </c>
      <c r="N382" s="4">
        <v>116</v>
      </c>
      <c r="O382" s="2">
        <v>43653</v>
      </c>
      <c r="P382" s="3">
        <v>1.37</v>
      </c>
      <c r="Q382" s="4">
        <v>1</v>
      </c>
      <c r="R382" s="3">
        <v>6.9</v>
      </c>
      <c r="S3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" t="str">
        <f>IF(AIRBNB[[#This Row],[RUIDO(dB)]]&lt;=4,"Silencioso",IF(AIRBNB[[#This Row],[RUIDO(dB)]]&lt;=5.5,"Poco Ruidoso","Ruidoso"))</f>
        <v>Ruidoso</v>
      </c>
      <c r="U382" t="str">
        <f>IF(AND(AIRBNB[[#This Row],[PRECIO]]&lt;50,AIRBNB[[#This Row],[MIN_NOCHES]]&gt;3),"Dentro del presupuesto","No considerar")</f>
        <v>No considerar</v>
      </c>
      <c r="V382" t="str">
        <f>VLOOKUP(AIRBNB[[#This Row],[HOST_ID]],Super_host[],5,FALSE)</f>
        <v>Host</v>
      </c>
    </row>
    <row r="383" spans="1:22">
      <c r="A383" s="4">
        <v>322037</v>
      </c>
      <c r="B383" t="s">
        <v>15136</v>
      </c>
      <c r="C383" s="4">
        <v>1649300</v>
      </c>
      <c r="D383" t="s">
        <v>1110</v>
      </c>
      <c r="E383" t="s">
        <v>15137</v>
      </c>
      <c r="F383" s="4">
        <v>11249</v>
      </c>
      <c r="G383" s="13" t="s">
        <v>4662</v>
      </c>
      <c r="H383" s="13" t="s">
        <v>9218</v>
      </c>
      <c r="I383" s="1">
        <v>4072091</v>
      </c>
      <c r="J383" s="1">
        <v>-7395814</v>
      </c>
      <c r="K383" t="s">
        <v>5</v>
      </c>
      <c r="L383" s="20">
        <v>325</v>
      </c>
      <c r="M383" s="4">
        <v>2</v>
      </c>
      <c r="N383" s="4">
        <v>320</v>
      </c>
      <c r="O383" s="2">
        <v>43653</v>
      </c>
      <c r="P383" s="3">
        <v>3.6</v>
      </c>
      <c r="Q383" s="4">
        <v>1</v>
      </c>
      <c r="R383" s="3">
        <v>6.9</v>
      </c>
      <c r="S3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" t="str">
        <f>IF(AIRBNB[[#This Row],[RUIDO(dB)]]&lt;=4,"Silencioso",IF(AIRBNB[[#This Row],[RUIDO(dB)]]&lt;=5.5,"Poco Ruidoso","Ruidoso"))</f>
        <v>Ruidoso</v>
      </c>
      <c r="U383" t="str">
        <f>IF(AND(AIRBNB[[#This Row],[PRECIO]]&lt;50,AIRBNB[[#This Row],[MIN_NOCHES]]&gt;3),"Dentro del presupuesto","No considerar")</f>
        <v>No considerar</v>
      </c>
      <c r="V383" t="str">
        <f>VLOOKUP(AIRBNB[[#This Row],[HOST_ID]],Super_host[],5,FALSE)</f>
        <v>Host</v>
      </c>
    </row>
    <row r="384" spans="1:22">
      <c r="A384" s="4">
        <v>2203926</v>
      </c>
      <c r="B384" t="s">
        <v>15048</v>
      </c>
      <c r="C384" s="4">
        <v>1451417</v>
      </c>
      <c r="D384" t="s">
        <v>15049</v>
      </c>
      <c r="E384" t="s">
        <v>15050</v>
      </c>
      <c r="F384" s="4">
        <v>11211</v>
      </c>
      <c r="G384" s="13" t="s">
        <v>4662</v>
      </c>
      <c r="H384" s="13" t="s">
        <v>9218</v>
      </c>
      <c r="I384" s="1">
        <v>4071292</v>
      </c>
      <c r="J384" s="1">
        <v>-7395876</v>
      </c>
      <c r="K384" t="s">
        <v>5</v>
      </c>
      <c r="L384" s="20">
        <v>325</v>
      </c>
      <c r="M384" s="4">
        <v>3</v>
      </c>
      <c r="N384" s="4">
        <v>169</v>
      </c>
      <c r="O384" s="2">
        <v>43647</v>
      </c>
      <c r="P384" s="3">
        <v>3.33</v>
      </c>
      <c r="Q384" s="4">
        <v>1</v>
      </c>
      <c r="R384" s="3">
        <v>6.9</v>
      </c>
      <c r="S3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" t="str">
        <f>IF(AIRBNB[[#This Row],[RUIDO(dB)]]&lt;=4,"Silencioso",IF(AIRBNB[[#This Row],[RUIDO(dB)]]&lt;=5.5,"Poco Ruidoso","Ruidoso"))</f>
        <v>Ruidoso</v>
      </c>
      <c r="U384" t="str">
        <f>IF(AND(AIRBNB[[#This Row],[PRECIO]]&lt;50,AIRBNB[[#This Row],[MIN_NOCHES]]&gt;3),"Dentro del presupuesto","No considerar")</f>
        <v>No considerar</v>
      </c>
      <c r="V384" t="str">
        <f>VLOOKUP(AIRBNB[[#This Row],[HOST_ID]],Super_host[],5,FALSE)</f>
        <v>Host</v>
      </c>
    </row>
    <row r="385" spans="1:22">
      <c r="A385" s="4">
        <v>26969</v>
      </c>
      <c r="B385" t="s">
        <v>14923</v>
      </c>
      <c r="C385" s="4">
        <v>115307</v>
      </c>
      <c r="D385" t="s">
        <v>200</v>
      </c>
      <c r="E385" t="s">
        <v>14924</v>
      </c>
      <c r="F385" s="4">
        <v>11249</v>
      </c>
      <c r="G385" s="13" t="s">
        <v>4662</v>
      </c>
      <c r="H385" s="13" t="s">
        <v>9218</v>
      </c>
      <c r="I385" s="1">
        <v>4071942</v>
      </c>
      <c r="J385" s="1">
        <v>-7395748</v>
      </c>
      <c r="K385" t="s">
        <v>5</v>
      </c>
      <c r="L385" s="20">
        <v>325</v>
      </c>
      <c r="M385" s="4">
        <v>3</v>
      </c>
      <c r="N385" s="4">
        <v>324</v>
      </c>
      <c r="O385" s="2">
        <v>43639</v>
      </c>
      <c r="P385" s="3">
        <v>3.01</v>
      </c>
      <c r="Q385" s="4">
        <v>1</v>
      </c>
      <c r="R385" s="3">
        <v>6.9</v>
      </c>
      <c r="S3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" t="str">
        <f>IF(AIRBNB[[#This Row],[RUIDO(dB)]]&lt;=4,"Silencioso",IF(AIRBNB[[#This Row],[RUIDO(dB)]]&lt;=5.5,"Poco Ruidoso","Ruidoso"))</f>
        <v>Ruidoso</v>
      </c>
      <c r="U385" t="str">
        <f>IF(AND(AIRBNB[[#This Row],[PRECIO]]&lt;50,AIRBNB[[#This Row],[MIN_NOCHES]]&gt;3),"Dentro del presupuesto","No considerar")</f>
        <v>No considerar</v>
      </c>
      <c r="V385" t="str">
        <f>VLOOKUP(AIRBNB[[#This Row],[HOST_ID]],Super_host[],5,FALSE)</f>
        <v>Host</v>
      </c>
    </row>
    <row r="386" spans="1:22">
      <c r="A386" s="4">
        <v>6260442</v>
      </c>
      <c r="B386" t="s">
        <v>5543</v>
      </c>
      <c r="C386" s="4">
        <v>32527193</v>
      </c>
      <c r="D386" t="s">
        <v>2633</v>
      </c>
      <c r="E386" t="s">
        <v>5544</v>
      </c>
      <c r="F386" s="4">
        <v>10023</v>
      </c>
      <c r="G386" s="13" t="s">
        <v>124</v>
      </c>
      <c r="H386" s="13" t="s">
        <v>168</v>
      </c>
      <c r="I386" s="1">
        <v>4077894</v>
      </c>
      <c r="J386" s="1">
        <v>-7398099</v>
      </c>
      <c r="K386" t="s">
        <v>5</v>
      </c>
      <c r="L386" s="20">
        <v>322</v>
      </c>
      <c r="M386" s="4">
        <v>4</v>
      </c>
      <c r="N386" s="4">
        <v>89</v>
      </c>
      <c r="O386" s="2">
        <v>43649</v>
      </c>
      <c r="P386" s="3">
        <v>1.76</v>
      </c>
      <c r="Q386" s="4">
        <v>1</v>
      </c>
      <c r="R386" s="3">
        <v>5.6</v>
      </c>
      <c r="S3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" t="str">
        <f>IF(AIRBNB[[#This Row],[RUIDO(dB)]]&lt;=4,"Silencioso",IF(AIRBNB[[#This Row],[RUIDO(dB)]]&lt;=5.5,"Poco Ruidoso","Ruidoso"))</f>
        <v>Ruidoso</v>
      </c>
      <c r="U386" t="str">
        <f>IF(AND(AIRBNB[[#This Row],[PRECIO]]&lt;50,AIRBNB[[#This Row],[MIN_NOCHES]]&gt;3),"Dentro del presupuesto","No considerar")</f>
        <v>No considerar</v>
      </c>
      <c r="V386" t="str">
        <f>VLOOKUP(AIRBNB[[#This Row],[HOST_ID]],Super_host[],5,FALSE)</f>
        <v>Host</v>
      </c>
    </row>
    <row r="387" spans="1:22">
      <c r="A387" s="4">
        <v>4813140</v>
      </c>
      <c r="B387" t="s">
        <v>15080</v>
      </c>
      <c r="C387" s="4">
        <v>22643930</v>
      </c>
      <c r="D387" t="s">
        <v>421</v>
      </c>
      <c r="E387" t="s">
        <v>15081</v>
      </c>
      <c r="F387" s="4">
        <v>11221</v>
      </c>
      <c r="G387" s="13" t="s">
        <v>4662</v>
      </c>
      <c r="H387" s="13" t="s">
        <v>9274</v>
      </c>
      <c r="I387" s="1">
        <v>4069711</v>
      </c>
      <c r="J387" s="1">
        <v>-7393373</v>
      </c>
      <c r="K387" t="s">
        <v>5</v>
      </c>
      <c r="L387" s="20">
        <v>320</v>
      </c>
      <c r="M387" s="4">
        <v>3</v>
      </c>
      <c r="N387" s="4">
        <v>125</v>
      </c>
      <c r="O387" s="2">
        <v>43639</v>
      </c>
      <c r="P387" s="3">
        <v>3.42</v>
      </c>
      <c r="Q387" s="4">
        <v>1</v>
      </c>
      <c r="R387" s="3">
        <v>6.9</v>
      </c>
      <c r="S3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" t="str">
        <f>IF(AIRBNB[[#This Row],[RUIDO(dB)]]&lt;=4,"Silencioso",IF(AIRBNB[[#This Row],[RUIDO(dB)]]&lt;=5.5,"Poco Ruidoso","Ruidoso"))</f>
        <v>Ruidoso</v>
      </c>
      <c r="U387" t="str">
        <f>IF(AND(AIRBNB[[#This Row],[PRECIO]]&lt;50,AIRBNB[[#This Row],[MIN_NOCHES]]&gt;3),"Dentro del presupuesto","No considerar")</f>
        <v>No considerar</v>
      </c>
      <c r="V387" t="str">
        <f>VLOOKUP(AIRBNB[[#This Row],[HOST_ID]],Super_host[],5,FALSE)</f>
        <v>Host</v>
      </c>
    </row>
    <row r="388" spans="1:22">
      <c r="A388" s="4">
        <v>5784146</v>
      </c>
      <c r="B388" t="s">
        <v>2476</v>
      </c>
      <c r="C388" s="4">
        <v>19446943</v>
      </c>
      <c r="D388" t="s">
        <v>484</v>
      </c>
      <c r="E388" t="s">
        <v>2477</v>
      </c>
      <c r="F388" s="4">
        <v>10065</v>
      </c>
      <c r="G388" s="13" t="s">
        <v>124</v>
      </c>
      <c r="H388" s="13" t="s">
        <v>129</v>
      </c>
      <c r="I388" s="1">
        <v>4076236</v>
      </c>
      <c r="J388" s="1">
        <v>-7395827</v>
      </c>
      <c r="K388" t="s">
        <v>5</v>
      </c>
      <c r="L388" s="20">
        <v>320</v>
      </c>
      <c r="M388" s="4">
        <v>30</v>
      </c>
      <c r="N388" s="4">
        <v>9</v>
      </c>
      <c r="O388" s="2">
        <v>43343</v>
      </c>
      <c r="P388" s="3">
        <v>0.19</v>
      </c>
      <c r="Q388" s="4">
        <v>1</v>
      </c>
      <c r="R388" s="3">
        <v>5.6</v>
      </c>
      <c r="S3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" t="str">
        <f>IF(AIRBNB[[#This Row],[RUIDO(dB)]]&lt;=4,"Silencioso",IF(AIRBNB[[#This Row],[RUIDO(dB)]]&lt;=5.5,"Poco Ruidoso","Ruidoso"))</f>
        <v>Ruidoso</v>
      </c>
      <c r="U388" t="str">
        <f>IF(AND(AIRBNB[[#This Row],[PRECIO]]&lt;50,AIRBNB[[#This Row],[MIN_NOCHES]]&gt;3),"Dentro del presupuesto","No considerar")</f>
        <v>No considerar</v>
      </c>
      <c r="V388" t="str">
        <f>VLOOKUP(AIRBNB[[#This Row],[HOST_ID]],Super_host[],5,FALSE)</f>
        <v>Host</v>
      </c>
    </row>
    <row r="389" spans="1:22">
      <c r="A389" s="4">
        <v>2060768</v>
      </c>
      <c r="B389" t="s">
        <v>7825</v>
      </c>
      <c r="C389" s="4">
        <v>10547610</v>
      </c>
      <c r="D389" t="s">
        <v>4228</v>
      </c>
      <c r="E389" t="s">
        <v>7826</v>
      </c>
      <c r="F389" s="4">
        <v>10014</v>
      </c>
      <c r="G389" s="13" t="s">
        <v>124</v>
      </c>
      <c r="H389" s="13" t="s">
        <v>140</v>
      </c>
      <c r="I389" s="1">
        <v>4073246</v>
      </c>
      <c r="J389" s="1">
        <v>-7400854</v>
      </c>
      <c r="K389" t="s">
        <v>5</v>
      </c>
      <c r="L389" s="20">
        <v>320</v>
      </c>
      <c r="M389" s="4">
        <v>1</v>
      </c>
      <c r="N389" s="4">
        <v>0</v>
      </c>
      <c r="O389" s="2">
        <v>42497</v>
      </c>
      <c r="P389" s="3">
        <v>3.86</v>
      </c>
      <c r="Q389" s="4">
        <v>2</v>
      </c>
      <c r="R389" s="3">
        <v>5.8</v>
      </c>
      <c r="S3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" t="str">
        <f>IF(AIRBNB[[#This Row],[RUIDO(dB)]]&lt;=4,"Silencioso",IF(AIRBNB[[#This Row],[RUIDO(dB)]]&lt;=5.5,"Poco Ruidoso","Ruidoso"))</f>
        <v>Ruidoso</v>
      </c>
      <c r="U389" t="str">
        <f>IF(AND(AIRBNB[[#This Row],[PRECIO]]&lt;50,AIRBNB[[#This Row],[MIN_NOCHES]]&gt;3),"Dentro del presupuesto","No considerar")</f>
        <v>No considerar</v>
      </c>
      <c r="V389" t="str">
        <f>VLOOKUP(AIRBNB[[#This Row],[HOST_ID]],Super_host[],5,FALSE)</f>
        <v>Host</v>
      </c>
    </row>
    <row r="390" spans="1:22">
      <c r="A390" s="4">
        <v>4500615</v>
      </c>
      <c r="B390" t="s">
        <v>7091</v>
      </c>
      <c r="C390" s="4">
        <v>6519939</v>
      </c>
      <c r="D390" t="s">
        <v>4228</v>
      </c>
      <c r="E390" t="s">
        <v>7092</v>
      </c>
      <c r="F390" s="4">
        <v>10001</v>
      </c>
      <c r="G390" s="13" t="s">
        <v>124</v>
      </c>
      <c r="H390" s="13" t="s">
        <v>186</v>
      </c>
      <c r="I390" s="1">
        <v>4075005</v>
      </c>
      <c r="J390" s="1">
        <v>-7399718</v>
      </c>
      <c r="K390" t="s">
        <v>5</v>
      </c>
      <c r="L390" s="20">
        <v>320</v>
      </c>
      <c r="M390" s="4">
        <v>3</v>
      </c>
      <c r="N390" s="4">
        <v>0</v>
      </c>
      <c r="O390" s="2">
        <v>42569</v>
      </c>
      <c r="P390" s="3">
        <v>4.07</v>
      </c>
      <c r="Q390" s="4">
        <v>1</v>
      </c>
      <c r="R390" s="3">
        <v>5.6</v>
      </c>
      <c r="S3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" t="str">
        <f>IF(AIRBNB[[#This Row],[RUIDO(dB)]]&lt;=4,"Silencioso",IF(AIRBNB[[#This Row],[RUIDO(dB)]]&lt;=5.5,"Poco Ruidoso","Ruidoso"))</f>
        <v>Ruidoso</v>
      </c>
      <c r="U390" t="str">
        <f>IF(AND(AIRBNB[[#This Row],[PRECIO]]&lt;50,AIRBNB[[#This Row],[MIN_NOCHES]]&gt;3),"Dentro del presupuesto","No considerar")</f>
        <v>No considerar</v>
      </c>
      <c r="V390" t="str">
        <f>VLOOKUP(AIRBNB[[#This Row],[HOST_ID]],Super_host[],5,FALSE)</f>
        <v>Host</v>
      </c>
    </row>
    <row r="391" spans="1:22">
      <c r="A391" s="4">
        <v>2153435</v>
      </c>
      <c r="B391" t="s">
        <v>14912</v>
      </c>
      <c r="C391" s="4">
        <v>4630562</v>
      </c>
      <c r="D391" t="s">
        <v>1656</v>
      </c>
      <c r="E391" t="s">
        <v>14913</v>
      </c>
      <c r="F391" s="4">
        <v>11249</v>
      </c>
      <c r="G391" s="13" t="s">
        <v>4662</v>
      </c>
      <c r="H391" s="13" t="s">
        <v>9218</v>
      </c>
      <c r="I391" s="1">
        <v>4071587</v>
      </c>
      <c r="J391" s="1">
        <v>-7396351</v>
      </c>
      <c r="K391" t="s">
        <v>5</v>
      </c>
      <c r="L391" s="20">
        <v>320</v>
      </c>
      <c r="M391" s="4">
        <v>2</v>
      </c>
      <c r="N391" s="4">
        <v>172</v>
      </c>
      <c r="O391" s="2">
        <v>43650</v>
      </c>
      <c r="P391" s="3">
        <v>2.99</v>
      </c>
      <c r="Q391" s="4">
        <v>1</v>
      </c>
      <c r="R391" s="3">
        <v>6.9</v>
      </c>
      <c r="S3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" t="str">
        <f>IF(AIRBNB[[#This Row],[RUIDO(dB)]]&lt;=4,"Silencioso",IF(AIRBNB[[#This Row],[RUIDO(dB)]]&lt;=5.5,"Poco Ruidoso","Ruidoso"))</f>
        <v>Ruidoso</v>
      </c>
      <c r="U391" t="str">
        <f>IF(AND(AIRBNB[[#This Row],[PRECIO]]&lt;50,AIRBNB[[#This Row],[MIN_NOCHES]]&gt;3),"Dentro del presupuesto","No considerar")</f>
        <v>No considerar</v>
      </c>
      <c r="V391" t="str">
        <f>VLOOKUP(AIRBNB[[#This Row],[HOST_ID]],Super_host[],5,FALSE)</f>
        <v>Host</v>
      </c>
    </row>
    <row r="392" spans="1:22">
      <c r="A392" s="4">
        <v>2028272</v>
      </c>
      <c r="B392" t="s">
        <v>3446</v>
      </c>
      <c r="C392" s="4">
        <v>4363412</v>
      </c>
      <c r="D392" t="s">
        <v>3447</v>
      </c>
      <c r="E392" t="s">
        <v>3448</v>
      </c>
      <c r="F392" s="4">
        <v>10011</v>
      </c>
      <c r="G392" s="13" t="s">
        <v>124</v>
      </c>
      <c r="H392" s="13" t="s">
        <v>186</v>
      </c>
      <c r="I392" s="1">
        <v>4073985</v>
      </c>
      <c r="J392" s="1">
        <v>-7400138</v>
      </c>
      <c r="K392" t="s">
        <v>5</v>
      </c>
      <c r="L392" s="20">
        <v>320</v>
      </c>
      <c r="M392" s="4">
        <v>30</v>
      </c>
      <c r="N392" s="4">
        <v>24</v>
      </c>
      <c r="O392" s="2">
        <v>43441</v>
      </c>
      <c r="P392" s="3">
        <v>0.36</v>
      </c>
      <c r="Q392" s="4">
        <v>1</v>
      </c>
      <c r="R392" s="3">
        <v>5.6</v>
      </c>
      <c r="S3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" t="str">
        <f>IF(AIRBNB[[#This Row],[RUIDO(dB)]]&lt;=4,"Silencioso",IF(AIRBNB[[#This Row],[RUIDO(dB)]]&lt;=5.5,"Poco Ruidoso","Ruidoso"))</f>
        <v>Ruidoso</v>
      </c>
      <c r="U392" t="str">
        <f>IF(AND(AIRBNB[[#This Row],[PRECIO]]&lt;50,AIRBNB[[#This Row],[MIN_NOCHES]]&gt;3),"Dentro del presupuesto","No considerar")</f>
        <v>No considerar</v>
      </c>
      <c r="V392" t="str">
        <f>VLOOKUP(AIRBNB[[#This Row],[HOST_ID]],Super_host[],5,FALSE)</f>
        <v>Host</v>
      </c>
    </row>
    <row r="393" spans="1:22">
      <c r="A393" s="4">
        <v>3079567</v>
      </c>
      <c r="B393" t="s">
        <v>6030</v>
      </c>
      <c r="C393" s="4">
        <v>740656</v>
      </c>
      <c r="D393" t="s">
        <v>6031</v>
      </c>
      <c r="E393" t="s">
        <v>6032</v>
      </c>
      <c r="F393" s="4">
        <v>10012</v>
      </c>
      <c r="G393" s="13" t="s">
        <v>124</v>
      </c>
      <c r="H393" s="13" t="s">
        <v>642</v>
      </c>
      <c r="I393" s="1">
        <v>4072293</v>
      </c>
      <c r="J393" s="1">
        <v>-7399413</v>
      </c>
      <c r="K393" t="s">
        <v>5</v>
      </c>
      <c r="L393" s="20">
        <v>320</v>
      </c>
      <c r="M393" s="4">
        <v>3</v>
      </c>
      <c r="N393" s="4">
        <v>168</v>
      </c>
      <c r="O393" s="2">
        <v>43646</v>
      </c>
      <c r="P393" s="3">
        <v>2.7</v>
      </c>
      <c r="Q393" s="4">
        <v>1</v>
      </c>
      <c r="R393" s="3">
        <v>5.6</v>
      </c>
      <c r="S3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" t="str">
        <f>IF(AIRBNB[[#This Row],[RUIDO(dB)]]&lt;=4,"Silencioso",IF(AIRBNB[[#This Row],[RUIDO(dB)]]&lt;=5.5,"Poco Ruidoso","Ruidoso"))</f>
        <v>Ruidoso</v>
      </c>
      <c r="U393" t="str">
        <f>IF(AND(AIRBNB[[#This Row],[PRECIO]]&lt;50,AIRBNB[[#This Row],[MIN_NOCHES]]&gt;3),"Dentro del presupuesto","No considerar")</f>
        <v>No considerar</v>
      </c>
      <c r="V393" t="str">
        <f>VLOOKUP(AIRBNB[[#This Row],[HOST_ID]],Super_host[],5,FALSE)</f>
        <v>Host</v>
      </c>
    </row>
    <row r="394" spans="1:22">
      <c r="A394" s="4">
        <v>6450408</v>
      </c>
      <c r="B394" t="s">
        <v>13609</v>
      </c>
      <c r="C394" s="4">
        <v>640117</v>
      </c>
      <c r="D394" t="s">
        <v>845</v>
      </c>
      <c r="E394" t="s">
        <v>13610</v>
      </c>
      <c r="F394" s="4">
        <v>11211</v>
      </c>
      <c r="G394" s="13" t="s">
        <v>4662</v>
      </c>
      <c r="H394" s="13" t="s">
        <v>9218</v>
      </c>
      <c r="I394" s="1">
        <v>4071408</v>
      </c>
      <c r="J394" s="1">
        <v>-7395708</v>
      </c>
      <c r="K394" t="s">
        <v>5</v>
      </c>
      <c r="L394" s="20">
        <v>320</v>
      </c>
      <c r="M394" s="4">
        <v>4</v>
      </c>
      <c r="N394" s="4">
        <v>56</v>
      </c>
      <c r="O394" s="2">
        <v>43639</v>
      </c>
      <c r="P394" s="3">
        <v>1.1299999999999999</v>
      </c>
      <c r="Q394" s="4">
        <v>1</v>
      </c>
      <c r="R394" s="3">
        <v>6.9</v>
      </c>
      <c r="S3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" t="str">
        <f>IF(AIRBNB[[#This Row],[RUIDO(dB)]]&lt;=4,"Silencioso",IF(AIRBNB[[#This Row],[RUIDO(dB)]]&lt;=5.5,"Poco Ruidoso","Ruidoso"))</f>
        <v>Ruidoso</v>
      </c>
      <c r="U394" t="str">
        <f>IF(AND(AIRBNB[[#This Row],[PRECIO]]&lt;50,AIRBNB[[#This Row],[MIN_NOCHES]]&gt;3),"Dentro del presupuesto","No considerar")</f>
        <v>No considerar</v>
      </c>
      <c r="V394" t="str">
        <f>VLOOKUP(AIRBNB[[#This Row],[HOST_ID]],Super_host[],5,FALSE)</f>
        <v>Host</v>
      </c>
    </row>
    <row r="395" spans="1:22">
      <c r="A395" s="4">
        <v>1370154</v>
      </c>
      <c r="B395" t="s">
        <v>7740</v>
      </c>
      <c r="C395" s="4">
        <v>176903</v>
      </c>
      <c r="D395" t="s">
        <v>685</v>
      </c>
      <c r="E395" t="s">
        <v>7741</v>
      </c>
      <c r="F395" s="4">
        <v>10014</v>
      </c>
      <c r="G395" s="13" t="s">
        <v>124</v>
      </c>
      <c r="H395" s="13" t="s">
        <v>140</v>
      </c>
      <c r="I395" s="1">
        <v>4073268</v>
      </c>
      <c r="J395" s="1">
        <v>-7400314</v>
      </c>
      <c r="K395" t="s">
        <v>5</v>
      </c>
      <c r="L395" s="20">
        <v>320</v>
      </c>
      <c r="M395" s="4">
        <v>1</v>
      </c>
      <c r="N395" s="4">
        <v>2</v>
      </c>
      <c r="O395" s="2">
        <v>41874</v>
      </c>
      <c r="P395" s="3">
        <v>0.03</v>
      </c>
      <c r="Q395" s="4">
        <v>2</v>
      </c>
      <c r="R395" s="3">
        <v>5.8</v>
      </c>
      <c r="S3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" t="str">
        <f>IF(AIRBNB[[#This Row],[RUIDO(dB)]]&lt;=4,"Silencioso",IF(AIRBNB[[#This Row],[RUIDO(dB)]]&lt;=5.5,"Poco Ruidoso","Ruidoso"))</f>
        <v>Ruidoso</v>
      </c>
      <c r="U395" t="str">
        <f>IF(AND(AIRBNB[[#This Row],[PRECIO]]&lt;50,AIRBNB[[#This Row],[MIN_NOCHES]]&gt;3),"Dentro del presupuesto","No considerar")</f>
        <v>No considerar</v>
      </c>
      <c r="V395" t="str">
        <f>VLOOKUP(AIRBNB[[#This Row],[HOST_ID]],Super_host[],5,FALSE)</f>
        <v>Host</v>
      </c>
    </row>
    <row r="396" spans="1:22">
      <c r="A396" s="4">
        <v>5041891</v>
      </c>
      <c r="B396" t="s">
        <v>7768</v>
      </c>
      <c r="C396" s="4">
        <v>26031034</v>
      </c>
      <c r="D396" t="s">
        <v>399</v>
      </c>
      <c r="E396" t="s">
        <v>7769</v>
      </c>
      <c r="F396" s="4">
        <v>10025</v>
      </c>
      <c r="G396" s="13" t="s">
        <v>124</v>
      </c>
      <c r="H396" s="13" t="s">
        <v>168</v>
      </c>
      <c r="I396" s="1">
        <v>4079693</v>
      </c>
      <c r="J396" s="1">
        <v>-7396348</v>
      </c>
      <c r="K396" t="s">
        <v>5</v>
      </c>
      <c r="L396" s="20">
        <v>318</v>
      </c>
      <c r="M396" s="4">
        <v>4</v>
      </c>
      <c r="N396" s="4">
        <v>22</v>
      </c>
      <c r="O396" s="2">
        <v>43636</v>
      </c>
      <c r="P396" s="3">
        <v>0.42</v>
      </c>
      <c r="Q396" s="4">
        <v>2</v>
      </c>
      <c r="R396" s="3">
        <v>5.8</v>
      </c>
      <c r="S3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" t="str">
        <f>IF(AIRBNB[[#This Row],[RUIDO(dB)]]&lt;=4,"Silencioso",IF(AIRBNB[[#This Row],[RUIDO(dB)]]&lt;=5.5,"Poco Ruidoso","Ruidoso"))</f>
        <v>Ruidoso</v>
      </c>
      <c r="U396" t="str">
        <f>IF(AND(AIRBNB[[#This Row],[PRECIO]]&lt;50,AIRBNB[[#This Row],[MIN_NOCHES]]&gt;3),"Dentro del presupuesto","No considerar")</f>
        <v>No considerar</v>
      </c>
      <c r="V396" t="str">
        <f>VLOOKUP(AIRBNB[[#This Row],[HOST_ID]],Super_host[],5,FALSE)</f>
        <v>Host</v>
      </c>
    </row>
    <row r="397" spans="1:22">
      <c r="A397" s="4">
        <v>3493833</v>
      </c>
      <c r="B397" t="s">
        <v>11943</v>
      </c>
      <c r="C397" s="4">
        <v>17592620</v>
      </c>
      <c r="D397" t="s">
        <v>311</v>
      </c>
      <c r="E397" t="s">
        <v>11944</v>
      </c>
      <c r="F397" s="4">
        <v>11249</v>
      </c>
      <c r="G397" s="13" t="s">
        <v>4662</v>
      </c>
      <c r="H397" s="13" t="s">
        <v>9218</v>
      </c>
      <c r="I397" s="1">
        <v>4071788</v>
      </c>
      <c r="J397" s="1">
        <v>-7396021</v>
      </c>
      <c r="K397" t="s">
        <v>5</v>
      </c>
      <c r="L397" s="20">
        <v>318</v>
      </c>
      <c r="M397" s="4">
        <v>5</v>
      </c>
      <c r="N397" s="4">
        <v>19</v>
      </c>
      <c r="O397" s="2">
        <v>43617</v>
      </c>
      <c r="P397" s="3">
        <v>0.32</v>
      </c>
      <c r="Q397" s="4">
        <v>1</v>
      </c>
      <c r="R397" s="3">
        <v>6.9</v>
      </c>
      <c r="S3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" t="str">
        <f>IF(AIRBNB[[#This Row],[RUIDO(dB)]]&lt;=4,"Silencioso",IF(AIRBNB[[#This Row],[RUIDO(dB)]]&lt;=5.5,"Poco Ruidoso","Ruidoso"))</f>
        <v>Ruidoso</v>
      </c>
      <c r="U397" t="str">
        <f>IF(AND(AIRBNB[[#This Row],[PRECIO]]&lt;50,AIRBNB[[#This Row],[MIN_NOCHES]]&gt;3),"Dentro del presupuesto","No considerar")</f>
        <v>No considerar</v>
      </c>
      <c r="V397" t="str">
        <f>VLOOKUP(AIRBNB[[#This Row],[HOST_ID]],Super_host[],5,FALSE)</f>
        <v>Host</v>
      </c>
    </row>
    <row r="398" spans="1:22">
      <c r="A398" s="4">
        <v>3368441</v>
      </c>
      <c r="B398" t="s">
        <v>12545</v>
      </c>
      <c r="C398" s="4">
        <v>5783747</v>
      </c>
      <c r="D398" t="s">
        <v>4771</v>
      </c>
      <c r="E398" t="s">
        <v>12546</v>
      </c>
      <c r="F398" s="4">
        <v>11217</v>
      </c>
      <c r="G398" s="13" t="s">
        <v>4662</v>
      </c>
      <c r="H398" s="13" t="s">
        <v>9222</v>
      </c>
      <c r="I398" s="1">
        <v>4068981</v>
      </c>
      <c r="J398" s="1">
        <v>-7397768</v>
      </c>
      <c r="K398" t="s">
        <v>5</v>
      </c>
      <c r="L398" s="20">
        <v>316</v>
      </c>
      <c r="M398" s="4">
        <v>3</v>
      </c>
      <c r="N398" s="4">
        <v>29</v>
      </c>
      <c r="O398" s="2">
        <v>43639</v>
      </c>
      <c r="P398" s="3">
        <v>0.49</v>
      </c>
      <c r="Q398" s="4">
        <v>1</v>
      </c>
      <c r="R398" s="3">
        <v>6.9</v>
      </c>
      <c r="S3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" t="str">
        <f>IF(AIRBNB[[#This Row],[RUIDO(dB)]]&lt;=4,"Silencioso",IF(AIRBNB[[#This Row],[RUIDO(dB)]]&lt;=5.5,"Poco Ruidoso","Ruidoso"))</f>
        <v>Ruidoso</v>
      </c>
      <c r="U398" t="str">
        <f>IF(AND(AIRBNB[[#This Row],[PRECIO]]&lt;50,AIRBNB[[#This Row],[MIN_NOCHES]]&gt;3),"Dentro del presupuesto","No considerar")</f>
        <v>No considerar</v>
      </c>
      <c r="V398" t="str">
        <f>VLOOKUP(AIRBNB[[#This Row],[HOST_ID]],Super_host[],5,FALSE)</f>
        <v>Host</v>
      </c>
    </row>
    <row r="399" spans="1:22">
      <c r="A399" s="4">
        <v>4786139</v>
      </c>
      <c r="B399" t="s">
        <v>888</v>
      </c>
      <c r="C399" s="4">
        <v>1760609</v>
      </c>
      <c r="D399" t="s">
        <v>889</v>
      </c>
      <c r="E399" t="s">
        <v>890</v>
      </c>
      <c r="F399" s="4">
        <v>10009</v>
      </c>
      <c r="G399" s="13" t="s">
        <v>124</v>
      </c>
      <c r="H399" s="13" t="s">
        <v>133</v>
      </c>
      <c r="I399" s="1">
        <v>407223</v>
      </c>
      <c r="J399" s="1">
        <v>-7398128</v>
      </c>
      <c r="K399" t="s">
        <v>5</v>
      </c>
      <c r="L399" s="20">
        <v>315</v>
      </c>
      <c r="M399" s="4">
        <v>1</v>
      </c>
      <c r="N399" s="4">
        <v>2</v>
      </c>
      <c r="O399" s="2">
        <v>42247</v>
      </c>
      <c r="P399" s="3">
        <v>0.04</v>
      </c>
      <c r="Q399" s="4">
        <v>1</v>
      </c>
      <c r="R399" s="3">
        <v>5.6</v>
      </c>
      <c r="S3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" t="str">
        <f>IF(AIRBNB[[#This Row],[RUIDO(dB)]]&lt;=4,"Silencioso",IF(AIRBNB[[#This Row],[RUIDO(dB)]]&lt;=5.5,"Poco Ruidoso","Ruidoso"))</f>
        <v>Ruidoso</v>
      </c>
      <c r="U399" t="str">
        <f>IF(AND(AIRBNB[[#This Row],[PRECIO]]&lt;50,AIRBNB[[#This Row],[MIN_NOCHES]]&gt;3),"Dentro del presupuesto","No considerar")</f>
        <v>No considerar</v>
      </c>
      <c r="V399" t="str">
        <f>VLOOKUP(AIRBNB[[#This Row],[HOST_ID]],Super_host[],5,FALSE)</f>
        <v>Host</v>
      </c>
    </row>
    <row r="400" spans="1:22">
      <c r="A400" s="4">
        <v>467569</v>
      </c>
      <c r="B400" t="s">
        <v>3632</v>
      </c>
      <c r="C400" s="4">
        <v>282315</v>
      </c>
      <c r="D400" t="s">
        <v>3633</v>
      </c>
      <c r="E400" t="s">
        <v>2997</v>
      </c>
      <c r="F400" s="4">
        <v>10002</v>
      </c>
      <c r="G400" s="13" t="s">
        <v>124</v>
      </c>
      <c r="H400" s="13" t="s">
        <v>137</v>
      </c>
      <c r="I400" s="1">
        <v>4072106</v>
      </c>
      <c r="J400" s="1">
        <v>-7398384</v>
      </c>
      <c r="K400" t="s">
        <v>5</v>
      </c>
      <c r="L400" s="20">
        <v>311</v>
      </c>
      <c r="M400" s="4">
        <v>3</v>
      </c>
      <c r="N400" s="4">
        <v>31</v>
      </c>
      <c r="O400" s="2">
        <v>43627</v>
      </c>
      <c r="P400" s="3">
        <v>0.41</v>
      </c>
      <c r="Q400" s="4">
        <v>1</v>
      </c>
      <c r="R400" s="3">
        <v>5.6</v>
      </c>
      <c r="S4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" t="str">
        <f>IF(AIRBNB[[#This Row],[RUIDO(dB)]]&lt;=4,"Silencioso",IF(AIRBNB[[#This Row],[RUIDO(dB)]]&lt;=5.5,"Poco Ruidoso","Ruidoso"))</f>
        <v>Ruidoso</v>
      </c>
      <c r="U400" t="str">
        <f>IF(AND(AIRBNB[[#This Row],[PRECIO]]&lt;50,AIRBNB[[#This Row],[MIN_NOCHES]]&gt;3),"Dentro del presupuesto","No considerar")</f>
        <v>No considerar</v>
      </c>
      <c r="V400" t="str">
        <f>VLOOKUP(AIRBNB[[#This Row],[HOST_ID]],Super_host[],5,FALSE)</f>
        <v>Host</v>
      </c>
    </row>
    <row r="401" spans="1:22">
      <c r="A401" s="4">
        <v>1664614</v>
      </c>
      <c r="B401" t="s">
        <v>2391</v>
      </c>
      <c r="C401" s="4">
        <v>8796895</v>
      </c>
      <c r="D401" t="s">
        <v>2392</v>
      </c>
      <c r="E401" t="s">
        <v>2393</v>
      </c>
      <c r="F401" s="4">
        <v>10024</v>
      </c>
      <c r="G401" s="13" t="s">
        <v>124</v>
      </c>
      <c r="H401" s="13" t="s">
        <v>168</v>
      </c>
      <c r="I401" s="1">
        <v>407854</v>
      </c>
      <c r="J401" s="1">
        <v>-7397368</v>
      </c>
      <c r="K401" t="s">
        <v>40</v>
      </c>
      <c r="L401" s="20">
        <v>310</v>
      </c>
      <c r="M401" s="4">
        <v>4</v>
      </c>
      <c r="N401" s="4">
        <v>12</v>
      </c>
      <c r="O401" s="2">
        <v>43000</v>
      </c>
      <c r="P401" s="3">
        <v>0.18</v>
      </c>
      <c r="Q401" s="4">
        <v>1</v>
      </c>
      <c r="R401" s="3">
        <v>5.6</v>
      </c>
      <c r="S4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" t="str">
        <f>IF(AIRBNB[[#This Row],[RUIDO(dB)]]&lt;=4,"Silencioso",IF(AIRBNB[[#This Row],[RUIDO(dB)]]&lt;=5.5,"Poco Ruidoso","Ruidoso"))</f>
        <v>Ruidoso</v>
      </c>
      <c r="U401" t="str">
        <f>IF(AND(AIRBNB[[#This Row],[PRECIO]]&lt;50,AIRBNB[[#This Row],[MIN_NOCHES]]&gt;3),"Dentro del presupuesto","No considerar")</f>
        <v>No considerar</v>
      </c>
      <c r="V401" t="str">
        <f>VLOOKUP(AIRBNB[[#This Row],[HOST_ID]],Super_host[],5,FALSE)</f>
        <v>Host</v>
      </c>
    </row>
    <row r="402" spans="1:22">
      <c r="A402" s="4">
        <v>265831</v>
      </c>
      <c r="B402" t="s">
        <v>1578</v>
      </c>
      <c r="C402" s="4">
        <v>1394190</v>
      </c>
      <c r="D402" t="s">
        <v>1579</v>
      </c>
      <c r="E402" t="s">
        <v>1580</v>
      </c>
      <c r="F402" s="4">
        <v>10012</v>
      </c>
      <c r="G402" s="13" t="s">
        <v>124</v>
      </c>
      <c r="H402" s="13" t="s">
        <v>642</v>
      </c>
      <c r="I402" s="1">
        <v>4072313</v>
      </c>
      <c r="J402" s="1">
        <v>-7399438</v>
      </c>
      <c r="K402" t="s">
        <v>5</v>
      </c>
      <c r="L402" s="20">
        <v>310</v>
      </c>
      <c r="M402" s="4">
        <v>5</v>
      </c>
      <c r="N402" s="4">
        <v>5</v>
      </c>
      <c r="O402" s="2">
        <v>43286</v>
      </c>
      <c r="P402" s="3">
        <v>0.09</v>
      </c>
      <c r="Q402" s="4">
        <v>1</v>
      </c>
      <c r="R402" s="3">
        <v>5.6</v>
      </c>
      <c r="S4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" t="str">
        <f>IF(AIRBNB[[#This Row],[RUIDO(dB)]]&lt;=4,"Silencioso",IF(AIRBNB[[#This Row],[RUIDO(dB)]]&lt;=5.5,"Poco Ruidoso","Ruidoso"))</f>
        <v>Ruidoso</v>
      </c>
      <c r="U402" t="str">
        <f>IF(AND(AIRBNB[[#This Row],[PRECIO]]&lt;50,AIRBNB[[#This Row],[MIN_NOCHES]]&gt;3),"Dentro del presupuesto","No considerar")</f>
        <v>No considerar</v>
      </c>
      <c r="V402" t="str">
        <f>VLOOKUP(AIRBNB[[#This Row],[HOST_ID]],Super_host[],5,FALSE)</f>
        <v>Host</v>
      </c>
    </row>
    <row r="403" spans="1:22">
      <c r="A403" s="4">
        <v>3559515</v>
      </c>
      <c r="B403" t="s">
        <v>2120</v>
      </c>
      <c r="C403" s="4">
        <v>17920050</v>
      </c>
      <c r="D403" t="s">
        <v>2121</v>
      </c>
      <c r="E403" t="s">
        <v>2122</v>
      </c>
      <c r="F403" s="4">
        <v>10019</v>
      </c>
      <c r="G403" s="13" t="s">
        <v>124</v>
      </c>
      <c r="H403" s="13" t="s">
        <v>373</v>
      </c>
      <c r="I403" s="1">
        <v>4076524</v>
      </c>
      <c r="J403" s="1">
        <v>-7398018</v>
      </c>
      <c r="K403" t="s">
        <v>5</v>
      </c>
      <c r="L403" s="20">
        <v>308</v>
      </c>
      <c r="M403" s="4">
        <v>2</v>
      </c>
      <c r="N403" s="4">
        <v>9</v>
      </c>
      <c r="O403" s="2">
        <v>43436</v>
      </c>
      <c r="P403" s="3">
        <v>0.15</v>
      </c>
      <c r="Q403" s="4">
        <v>1</v>
      </c>
      <c r="R403" s="3">
        <v>5.6</v>
      </c>
      <c r="S4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" t="str">
        <f>IF(AIRBNB[[#This Row],[RUIDO(dB)]]&lt;=4,"Silencioso",IF(AIRBNB[[#This Row],[RUIDO(dB)]]&lt;=5.5,"Poco Ruidoso","Ruidoso"))</f>
        <v>Ruidoso</v>
      </c>
      <c r="U403" t="str">
        <f>IF(AND(AIRBNB[[#This Row],[PRECIO]]&lt;50,AIRBNB[[#This Row],[MIN_NOCHES]]&gt;3),"Dentro del presupuesto","No considerar")</f>
        <v>No considerar</v>
      </c>
      <c r="V403" t="str">
        <f>VLOOKUP(AIRBNB[[#This Row],[HOST_ID]],Super_host[],5,FALSE)</f>
        <v>Host</v>
      </c>
    </row>
    <row r="404" spans="1:22">
      <c r="A404" s="4">
        <v>2301258</v>
      </c>
      <c r="B404" t="s">
        <v>10780</v>
      </c>
      <c r="C404" s="4">
        <v>11753837</v>
      </c>
      <c r="D404" t="s">
        <v>200</v>
      </c>
      <c r="E404" t="s">
        <v>10781</v>
      </c>
      <c r="F404" s="4">
        <v>11215</v>
      </c>
      <c r="G404" s="13" t="s">
        <v>4662</v>
      </c>
      <c r="H404" s="13" t="s">
        <v>9234</v>
      </c>
      <c r="I404" s="1">
        <v>4067262</v>
      </c>
      <c r="J404" s="1">
        <v>-7397351</v>
      </c>
      <c r="K404" t="s">
        <v>5</v>
      </c>
      <c r="L404" s="20">
        <v>305</v>
      </c>
      <c r="M404" s="4">
        <v>10</v>
      </c>
      <c r="N404" s="4">
        <v>8</v>
      </c>
      <c r="O404" s="2">
        <v>43323</v>
      </c>
      <c r="P404" s="3">
        <v>0.12</v>
      </c>
      <c r="Q404" s="4">
        <v>1</v>
      </c>
      <c r="R404" s="3">
        <v>6.9</v>
      </c>
      <c r="S4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" t="str">
        <f>IF(AIRBNB[[#This Row],[RUIDO(dB)]]&lt;=4,"Silencioso",IF(AIRBNB[[#This Row],[RUIDO(dB)]]&lt;=5.5,"Poco Ruidoso","Ruidoso"))</f>
        <v>Ruidoso</v>
      </c>
      <c r="U404" t="str">
        <f>IF(AND(AIRBNB[[#This Row],[PRECIO]]&lt;50,AIRBNB[[#This Row],[MIN_NOCHES]]&gt;3),"Dentro del presupuesto","No considerar")</f>
        <v>No considerar</v>
      </c>
      <c r="V404" t="str">
        <f>VLOOKUP(AIRBNB[[#This Row],[HOST_ID]],Super_host[],5,FALSE)</f>
        <v>Host</v>
      </c>
    </row>
    <row r="405" spans="1:22">
      <c r="A405" s="4">
        <v>57754</v>
      </c>
      <c r="B405" t="s">
        <v>4966</v>
      </c>
      <c r="C405" s="4">
        <v>275578</v>
      </c>
      <c r="D405" t="s">
        <v>4967</v>
      </c>
      <c r="E405" t="s">
        <v>4968</v>
      </c>
      <c r="F405" s="4">
        <v>10010</v>
      </c>
      <c r="G405" s="13" t="s">
        <v>124</v>
      </c>
      <c r="H405" s="13" t="s">
        <v>452</v>
      </c>
      <c r="I405" s="1">
        <v>407403</v>
      </c>
      <c r="J405" s="1">
        <v>-7398498</v>
      </c>
      <c r="K405" t="s">
        <v>5</v>
      </c>
      <c r="L405" s="20">
        <v>305</v>
      </c>
      <c r="M405" s="4">
        <v>2</v>
      </c>
      <c r="N405" s="4">
        <v>108</v>
      </c>
      <c r="O405" s="2">
        <v>43646</v>
      </c>
      <c r="P405" s="3">
        <v>1.0900000000000001</v>
      </c>
      <c r="Q405" s="4">
        <v>1</v>
      </c>
      <c r="R405" s="3">
        <v>5.6</v>
      </c>
      <c r="S4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" t="str">
        <f>IF(AIRBNB[[#This Row],[RUIDO(dB)]]&lt;=4,"Silencioso",IF(AIRBNB[[#This Row],[RUIDO(dB)]]&lt;=5.5,"Poco Ruidoso","Ruidoso"))</f>
        <v>Ruidoso</v>
      </c>
      <c r="U405" t="str">
        <f>IF(AND(AIRBNB[[#This Row],[PRECIO]]&lt;50,AIRBNB[[#This Row],[MIN_NOCHES]]&gt;3),"Dentro del presupuesto","No considerar")</f>
        <v>No considerar</v>
      </c>
      <c r="V405" t="str">
        <f>VLOOKUP(AIRBNB[[#This Row],[HOST_ID]],Super_host[],5,FALSE)</f>
        <v>Host</v>
      </c>
    </row>
    <row r="406" spans="1:22">
      <c r="A406" s="4">
        <v>5006113</v>
      </c>
      <c r="B406" t="s">
        <v>7742</v>
      </c>
      <c r="C406" s="4">
        <v>6095946</v>
      </c>
      <c r="D406" t="s">
        <v>7392</v>
      </c>
      <c r="E406" t="s">
        <v>7559</v>
      </c>
      <c r="F406" s="4">
        <v>10013</v>
      </c>
      <c r="G406" s="13" t="s">
        <v>124</v>
      </c>
      <c r="H406" s="13" t="s">
        <v>164</v>
      </c>
      <c r="I406" s="1">
        <v>4072177</v>
      </c>
      <c r="J406" s="1">
        <v>-7400356</v>
      </c>
      <c r="K406" t="s">
        <v>5</v>
      </c>
      <c r="L406" s="20">
        <v>304</v>
      </c>
      <c r="M406" s="4">
        <v>14</v>
      </c>
      <c r="N406" s="4">
        <v>1</v>
      </c>
      <c r="O406" s="2">
        <v>42966</v>
      </c>
      <c r="P406" s="3">
        <v>0.04</v>
      </c>
      <c r="Q406" s="4">
        <v>2</v>
      </c>
      <c r="R406" s="3">
        <v>5.8</v>
      </c>
      <c r="S4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" t="str">
        <f>IF(AIRBNB[[#This Row],[RUIDO(dB)]]&lt;=4,"Silencioso",IF(AIRBNB[[#This Row],[RUIDO(dB)]]&lt;=5.5,"Poco Ruidoso","Ruidoso"))</f>
        <v>Ruidoso</v>
      </c>
      <c r="U406" t="str">
        <f>IF(AND(AIRBNB[[#This Row],[PRECIO]]&lt;50,AIRBNB[[#This Row],[MIN_NOCHES]]&gt;3),"Dentro del presupuesto","No considerar")</f>
        <v>No considerar</v>
      </c>
      <c r="V406" t="str">
        <f>VLOOKUP(AIRBNB[[#This Row],[HOST_ID]],Super_host[],5,FALSE)</f>
        <v>Host</v>
      </c>
    </row>
    <row r="407" spans="1:22">
      <c r="A407" s="4">
        <v>2151106</v>
      </c>
      <c r="B407" t="s">
        <v>3775</v>
      </c>
      <c r="C407" s="4">
        <v>6542088</v>
      </c>
      <c r="D407" t="s">
        <v>3776</v>
      </c>
      <c r="E407" t="s">
        <v>3777</v>
      </c>
      <c r="F407" s="4">
        <v>10128</v>
      </c>
      <c r="G407" s="13" t="s">
        <v>124</v>
      </c>
      <c r="H407" s="13" t="s">
        <v>129</v>
      </c>
      <c r="I407" s="1">
        <v>407836</v>
      </c>
      <c r="J407" s="1">
        <v>-7395093</v>
      </c>
      <c r="K407" t="s">
        <v>5</v>
      </c>
      <c r="L407" s="20">
        <v>303</v>
      </c>
      <c r="M407" s="4">
        <v>7</v>
      </c>
      <c r="N407" s="4">
        <v>29</v>
      </c>
      <c r="O407" s="2">
        <v>43429</v>
      </c>
      <c r="P407" s="3">
        <v>0.46</v>
      </c>
      <c r="Q407" s="4">
        <v>1</v>
      </c>
      <c r="R407" s="3">
        <v>5.6</v>
      </c>
      <c r="S4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" t="str">
        <f>IF(AIRBNB[[#This Row],[RUIDO(dB)]]&lt;=4,"Silencioso",IF(AIRBNB[[#This Row],[RUIDO(dB)]]&lt;=5.5,"Poco Ruidoso","Ruidoso"))</f>
        <v>Ruidoso</v>
      </c>
      <c r="U407" t="str">
        <f>IF(AND(AIRBNB[[#This Row],[PRECIO]]&lt;50,AIRBNB[[#This Row],[MIN_NOCHES]]&gt;3),"Dentro del presupuesto","No considerar")</f>
        <v>No considerar</v>
      </c>
      <c r="V407" t="str">
        <f>VLOOKUP(AIRBNB[[#This Row],[HOST_ID]],Super_host[],5,FALSE)</f>
        <v>Host</v>
      </c>
    </row>
    <row r="408" spans="1:22">
      <c r="A408" s="4">
        <v>5927152</v>
      </c>
      <c r="B408" t="s">
        <v>6633</v>
      </c>
      <c r="C408" s="4">
        <v>30775529</v>
      </c>
      <c r="D408" t="s">
        <v>205</v>
      </c>
      <c r="E408" t="s">
        <v>6634</v>
      </c>
      <c r="F408" s="4">
        <v>10003</v>
      </c>
      <c r="G408" s="13" t="s">
        <v>124</v>
      </c>
      <c r="H408" s="13" t="s">
        <v>133</v>
      </c>
      <c r="I408" s="1">
        <v>4073101</v>
      </c>
      <c r="J408" s="1">
        <v>-7399087</v>
      </c>
      <c r="K408" t="s">
        <v>40</v>
      </c>
      <c r="L408" s="20">
        <v>300</v>
      </c>
      <c r="M408" s="4">
        <v>2</v>
      </c>
      <c r="N408" s="4">
        <v>0</v>
      </c>
      <c r="O408" s="2">
        <v>42241</v>
      </c>
      <c r="P408" s="3">
        <v>0.36</v>
      </c>
      <c r="Q408" s="4">
        <v>1</v>
      </c>
      <c r="R408" s="3">
        <v>5.6</v>
      </c>
      <c r="S4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" t="str">
        <f>IF(AIRBNB[[#This Row],[RUIDO(dB)]]&lt;=4,"Silencioso",IF(AIRBNB[[#This Row],[RUIDO(dB)]]&lt;=5.5,"Poco Ruidoso","Ruidoso"))</f>
        <v>Ruidoso</v>
      </c>
      <c r="U408" t="str">
        <f>IF(AND(AIRBNB[[#This Row],[PRECIO]]&lt;50,AIRBNB[[#This Row],[MIN_NOCHES]]&gt;3),"Dentro del presupuesto","No considerar")</f>
        <v>No considerar</v>
      </c>
      <c r="V408" t="str">
        <f>VLOOKUP(AIRBNB[[#This Row],[HOST_ID]],Super_host[],5,FALSE)</f>
        <v>Host</v>
      </c>
    </row>
    <row r="409" spans="1:22">
      <c r="A409" s="4">
        <v>5928949</v>
      </c>
      <c r="B409" t="s">
        <v>6667</v>
      </c>
      <c r="C409" s="4">
        <v>28362995</v>
      </c>
      <c r="D409" t="s">
        <v>6668</v>
      </c>
      <c r="E409" t="s">
        <v>6669</v>
      </c>
      <c r="F409" s="4">
        <v>10036</v>
      </c>
      <c r="G409" s="13" t="s">
        <v>124</v>
      </c>
      <c r="H409" s="13" t="s">
        <v>249</v>
      </c>
      <c r="I409" s="1">
        <v>4076042</v>
      </c>
      <c r="J409" s="1">
        <v>-7399021</v>
      </c>
      <c r="K409" t="s">
        <v>5</v>
      </c>
      <c r="L409" s="20">
        <v>300</v>
      </c>
      <c r="M409" s="4">
        <v>3</v>
      </c>
      <c r="N409" s="4">
        <v>0</v>
      </c>
      <c r="O409" s="2">
        <v>42736</v>
      </c>
      <c r="P409" s="3">
        <v>0.06</v>
      </c>
      <c r="Q409" s="4">
        <v>1</v>
      </c>
      <c r="R409" s="3">
        <v>5.6</v>
      </c>
      <c r="S4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" t="str">
        <f>IF(AIRBNB[[#This Row],[RUIDO(dB)]]&lt;=4,"Silencioso",IF(AIRBNB[[#This Row],[RUIDO(dB)]]&lt;=5.5,"Poco Ruidoso","Ruidoso"))</f>
        <v>Ruidoso</v>
      </c>
      <c r="U409" t="str">
        <f>IF(AND(AIRBNB[[#This Row],[PRECIO]]&lt;50,AIRBNB[[#This Row],[MIN_NOCHES]]&gt;3),"Dentro del presupuesto","No considerar")</f>
        <v>No considerar</v>
      </c>
      <c r="V409" t="str">
        <f>VLOOKUP(AIRBNB[[#This Row],[HOST_ID]],Super_host[],5,FALSE)</f>
        <v>Host</v>
      </c>
    </row>
    <row r="410" spans="1:22">
      <c r="A410" s="4">
        <v>5345293</v>
      </c>
      <c r="B410" t="s">
        <v>13656</v>
      </c>
      <c r="C410" s="4">
        <v>27700855</v>
      </c>
      <c r="D410" t="s">
        <v>717</v>
      </c>
      <c r="E410" t="s">
        <v>13657</v>
      </c>
      <c r="F410" s="4">
        <v>11201</v>
      </c>
      <c r="G410" s="13" t="s">
        <v>4662</v>
      </c>
      <c r="H410" s="13" t="s">
        <v>9345</v>
      </c>
      <c r="I410" s="1">
        <v>4069165</v>
      </c>
      <c r="J410" s="1">
        <v>-7399764</v>
      </c>
      <c r="K410" t="s">
        <v>5</v>
      </c>
      <c r="L410" s="20">
        <v>300</v>
      </c>
      <c r="M410" s="4">
        <v>2</v>
      </c>
      <c r="N410" s="4">
        <v>62</v>
      </c>
      <c r="O410" s="2">
        <v>43646</v>
      </c>
      <c r="P410" s="3">
        <v>1.19</v>
      </c>
      <c r="Q410" s="4">
        <v>1</v>
      </c>
      <c r="R410" s="3">
        <v>6.9</v>
      </c>
      <c r="S4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" t="str">
        <f>IF(AIRBNB[[#This Row],[RUIDO(dB)]]&lt;=4,"Silencioso",IF(AIRBNB[[#This Row],[RUIDO(dB)]]&lt;=5.5,"Poco Ruidoso","Ruidoso"))</f>
        <v>Ruidoso</v>
      </c>
      <c r="U410" t="str">
        <f>IF(AND(AIRBNB[[#This Row],[PRECIO]]&lt;50,AIRBNB[[#This Row],[MIN_NOCHES]]&gt;3),"Dentro del presupuesto","No considerar")</f>
        <v>No considerar</v>
      </c>
      <c r="V410" t="str">
        <f>VLOOKUP(AIRBNB[[#This Row],[HOST_ID]],Super_host[],5,FALSE)</f>
        <v>Host</v>
      </c>
    </row>
    <row r="411" spans="1:22">
      <c r="A411" s="4">
        <v>4840977</v>
      </c>
      <c r="B411" t="s">
        <v>6696</v>
      </c>
      <c r="C411" s="4">
        <v>24913141</v>
      </c>
      <c r="D411" t="s">
        <v>6132</v>
      </c>
      <c r="E411" t="s">
        <v>6697</v>
      </c>
      <c r="F411" s="4">
        <v>10002</v>
      </c>
      <c r="G411" s="13" t="s">
        <v>124</v>
      </c>
      <c r="H411" s="13" t="s">
        <v>137</v>
      </c>
      <c r="I411" s="1">
        <v>407182</v>
      </c>
      <c r="J411" s="1">
        <v>-7399326</v>
      </c>
      <c r="K411" t="s">
        <v>5</v>
      </c>
      <c r="L411" s="20">
        <v>300</v>
      </c>
      <c r="M411" s="4">
        <v>6</v>
      </c>
      <c r="N411" s="4">
        <v>0</v>
      </c>
      <c r="O411" s="2">
        <v>43586</v>
      </c>
      <c r="P411" s="3">
        <v>0.06</v>
      </c>
      <c r="Q411" s="4">
        <v>1</v>
      </c>
      <c r="R411" s="3">
        <v>5.6</v>
      </c>
      <c r="S4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" t="str">
        <f>IF(AIRBNB[[#This Row],[RUIDO(dB)]]&lt;=4,"Silencioso",IF(AIRBNB[[#This Row],[RUIDO(dB)]]&lt;=5.5,"Poco Ruidoso","Ruidoso"))</f>
        <v>Ruidoso</v>
      </c>
      <c r="U411" t="str">
        <f>IF(AND(AIRBNB[[#This Row],[PRECIO]]&lt;50,AIRBNB[[#This Row],[MIN_NOCHES]]&gt;3),"Dentro del presupuesto","No considerar")</f>
        <v>No considerar</v>
      </c>
      <c r="V411" t="str">
        <f>VLOOKUP(AIRBNB[[#This Row],[HOST_ID]],Super_host[],5,FALSE)</f>
        <v>Host</v>
      </c>
    </row>
    <row r="412" spans="1:22">
      <c r="A412" s="4">
        <v>6314148</v>
      </c>
      <c r="B412" t="s">
        <v>6703</v>
      </c>
      <c r="C412" s="4">
        <v>24874937</v>
      </c>
      <c r="D412" t="s">
        <v>6704</v>
      </c>
      <c r="E412" t="s">
        <v>6705</v>
      </c>
      <c r="F412" s="4">
        <v>10012</v>
      </c>
      <c r="G412" s="13" t="s">
        <v>124</v>
      </c>
      <c r="H412" s="13" t="s">
        <v>825</v>
      </c>
      <c r="I412" s="1">
        <v>4072652</v>
      </c>
      <c r="J412" s="1">
        <v>-7399259</v>
      </c>
      <c r="K412" t="s">
        <v>5</v>
      </c>
      <c r="L412" s="20">
        <v>300</v>
      </c>
      <c r="M412" s="4">
        <v>1</v>
      </c>
      <c r="N412" s="4">
        <v>0</v>
      </c>
      <c r="O412" s="2">
        <v>43648</v>
      </c>
      <c r="P412" s="3">
        <v>0.21</v>
      </c>
      <c r="Q412" s="4">
        <v>1</v>
      </c>
      <c r="R412" s="3">
        <v>5.6</v>
      </c>
      <c r="S4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" t="str">
        <f>IF(AIRBNB[[#This Row],[RUIDO(dB)]]&lt;=4,"Silencioso",IF(AIRBNB[[#This Row],[RUIDO(dB)]]&lt;=5.5,"Poco Ruidoso","Ruidoso"))</f>
        <v>Ruidoso</v>
      </c>
      <c r="U412" t="str">
        <f>IF(AND(AIRBNB[[#This Row],[PRECIO]]&lt;50,AIRBNB[[#This Row],[MIN_NOCHES]]&gt;3),"Dentro del presupuesto","No considerar")</f>
        <v>No considerar</v>
      </c>
      <c r="V412" t="str">
        <f>VLOOKUP(AIRBNB[[#This Row],[HOST_ID]],Super_host[],5,FALSE)</f>
        <v>Host</v>
      </c>
    </row>
    <row r="413" spans="1:22">
      <c r="A413" s="4">
        <v>6612744</v>
      </c>
      <c r="B413" t="s">
        <v>1604</v>
      </c>
      <c r="C413" s="4">
        <v>24261066</v>
      </c>
      <c r="D413" t="s">
        <v>166</v>
      </c>
      <c r="E413" t="s">
        <v>1605</v>
      </c>
      <c r="F413" s="4">
        <v>10002</v>
      </c>
      <c r="G413" s="13" t="s">
        <v>124</v>
      </c>
      <c r="H413" s="13" t="s">
        <v>137</v>
      </c>
      <c r="I413" s="1">
        <v>4071966</v>
      </c>
      <c r="J413" s="1">
        <v>-7399236</v>
      </c>
      <c r="K413" t="s">
        <v>5</v>
      </c>
      <c r="L413" s="20">
        <v>300</v>
      </c>
      <c r="M413" s="4">
        <v>2</v>
      </c>
      <c r="N413" s="4">
        <v>5</v>
      </c>
      <c r="O413" s="2">
        <v>42372</v>
      </c>
      <c r="P413" s="3">
        <v>0.1</v>
      </c>
      <c r="Q413" s="4">
        <v>1</v>
      </c>
      <c r="R413" s="3">
        <v>5.6</v>
      </c>
      <c r="S4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" t="str">
        <f>IF(AIRBNB[[#This Row],[RUIDO(dB)]]&lt;=4,"Silencioso",IF(AIRBNB[[#This Row],[RUIDO(dB)]]&lt;=5.5,"Poco Ruidoso","Ruidoso"))</f>
        <v>Ruidoso</v>
      </c>
      <c r="U413" t="str">
        <f>IF(AND(AIRBNB[[#This Row],[PRECIO]]&lt;50,AIRBNB[[#This Row],[MIN_NOCHES]]&gt;3),"Dentro del presupuesto","No considerar")</f>
        <v>No considerar</v>
      </c>
      <c r="V413" t="str">
        <f>VLOOKUP(AIRBNB[[#This Row],[HOST_ID]],Super_host[],5,FALSE)</f>
        <v>Host</v>
      </c>
    </row>
    <row r="414" spans="1:22">
      <c r="A414" s="4">
        <v>5046189</v>
      </c>
      <c r="B414" t="s">
        <v>16362</v>
      </c>
      <c r="C414" s="4">
        <v>23732730</v>
      </c>
      <c r="D414" t="s">
        <v>5502</v>
      </c>
      <c r="E414" t="s">
        <v>16363</v>
      </c>
      <c r="F414" s="4">
        <v>10469</v>
      </c>
      <c r="G414" s="13" t="s">
        <v>16360</v>
      </c>
      <c r="H414" s="13" t="s">
        <v>16364</v>
      </c>
      <c r="I414" s="1">
        <v>4087054</v>
      </c>
      <c r="J414" s="1">
        <v>-7384681</v>
      </c>
      <c r="K414" t="s">
        <v>5</v>
      </c>
      <c r="L414" s="20">
        <v>300</v>
      </c>
      <c r="M414" s="4">
        <v>2</v>
      </c>
      <c r="N414" s="4">
        <v>45</v>
      </c>
      <c r="O414" s="2">
        <v>43648</v>
      </c>
      <c r="P414" s="3">
        <v>0.84</v>
      </c>
      <c r="Q414" s="4">
        <v>5</v>
      </c>
      <c r="R414" s="3">
        <v>7.74</v>
      </c>
      <c r="S4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" t="str">
        <f>IF(AIRBNB[[#This Row],[RUIDO(dB)]]&lt;=4,"Silencioso",IF(AIRBNB[[#This Row],[RUIDO(dB)]]&lt;=5.5,"Poco Ruidoso","Ruidoso"))</f>
        <v>Ruidoso</v>
      </c>
      <c r="U414" t="str">
        <f>IF(AND(AIRBNB[[#This Row],[PRECIO]]&lt;50,AIRBNB[[#This Row],[MIN_NOCHES]]&gt;3),"Dentro del presupuesto","No considerar")</f>
        <v>No considerar</v>
      </c>
      <c r="V414" t="str">
        <f>VLOOKUP(AIRBNB[[#This Row],[HOST_ID]],Super_host[],5,FALSE)</f>
        <v>Host</v>
      </c>
    </row>
    <row r="415" spans="1:22">
      <c r="A415" s="4">
        <v>4498927</v>
      </c>
      <c r="B415" t="s">
        <v>5476</v>
      </c>
      <c r="C415" s="4">
        <v>23334165</v>
      </c>
      <c r="D415" t="s">
        <v>1666</v>
      </c>
      <c r="E415" t="s">
        <v>5477</v>
      </c>
      <c r="F415" s="4">
        <v>10030</v>
      </c>
      <c r="G415" s="13" t="s">
        <v>124</v>
      </c>
      <c r="H415" s="13" t="s">
        <v>148</v>
      </c>
      <c r="I415" s="1">
        <v>4082257</v>
      </c>
      <c r="J415" s="1">
        <v>-7394543</v>
      </c>
      <c r="K415" t="s">
        <v>5</v>
      </c>
      <c r="L415" s="20">
        <v>300</v>
      </c>
      <c r="M415" s="4">
        <v>5</v>
      </c>
      <c r="N415" s="4">
        <v>91</v>
      </c>
      <c r="O415" s="2">
        <v>43637</v>
      </c>
      <c r="P415" s="3">
        <v>1.65</v>
      </c>
      <c r="Q415" s="4">
        <v>1</v>
      </c>
      <c r="R415" s="3">
        <v>5.6</v>
      </c>
      <c r="S4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" t="str">
        <f>IF(AIRBNB[[#This Row],[RUIDO(dB)]]&lt;=4,"Silencioso",IF(AIRBNB[[#This Row],[RUIDO(dB)]]&lt;=5.5,"Poco Ruidoso","Ruidoso"))</f>
        <v>Ruidoso</v>
      </c>
      <c r="U415" t="str">
        <f>IF(AND(AIRBNB[[#This Row],[PRECIO]]&lt;50,AIRBNB[[#This Row],[MIN_NOCHES]]&gt;3),"Dentro del presupuesto","No considerar")</f>
        <v>No considerar</v>
      </c>
      <c r="V415" t="str">
        <f>VLOOKUP(AIRBNB[[#This Row],[HOST_ID]],Super_host[],5,FALSE)</f>
        <v>Host</v>
      </c>
    </row>
    <row r="416" spans="1:22">
      <c r="A416" s="4">
        <v>4273931</v>
      </c>
      <c r="B416" t="s">
        <v>4939</v>
      </c>
      <c r="C416" s="4">
        <v>22188911</v>
      </c>
      <c r="D416" t="s">
        <v>4940</v>
      </c>
      <c r="E416" t="s">
        <v>4941</v>
      </c>
      <c r="F416" s="4">
        <v>10065</v>
      </c>
      <c r="G416" s="13" t="s">
        <v>124</v>
      </c>
      <c r="H416" s="13" t="s">
        <v>129</v>
      </c>
      <c r="I416" s="1">
        <v>4076751</v>
      </c>
      <c r="J416" s="1">
        <v>-7396309</v>
      </c>
      <c r="K416" t="s">
        <v>5</v>
      </c>
      <c r="L416" s="20">
        <v>300</v>
      </c>
      <c r="M416" s="4">
        <v>4</v>
      </c>
      <c r="N416" s="4">
        <v>57</v>
      </c>
      <c r="O416" s="2">
        <v>42702</v>
      </c>
      <c r="P416" s="3">
        <v>1.08</v>
      </c>
      <c r="Q416" s="4">
        <v>1</v>
      </c>
      <c r="R416" s="3">
        <v>5.6</v>
      </c>
      <c r="S4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" t="str">
        <f>IF(AIRBNB[[#This Row],[RUIDO(dB)]]&lt;=4,"Silencioso",IF(AIRBNB[[#This Row],[RUIDO(dB)]]&lt;=5.5,"Poco Ruidoso","Ruidoso"))</f>
        <v>Ruidoso</v>
      </c>
      <c r="U416" t="str">
        <f>IF(AND(AIRBNB[[#This Row],[PRECIO]]&lt;50,AIRBNB[[#This Row],[MIN_NOCHES]]&gt;3),"Dentro del presupuesto","No considerar")</f>
        <v>No considerar</v>
      </c>
      <c r="V416" t="str">
        <f>VLOOKUP(AIRBNB[[#This Row],[HOST_ID]],Super_host[],5,FALSE)</f>
        <v>Host</v>
      </c>
    </row>
    <row r="417" spans="1:22">
      <c r="A417" s="4">
        <v>3358937</v>
      </c>
      <c r="B417" t="s">
        <v>2480</v>
      </c>
      <c r="C417" s="4">
        <v>16947051</v>
      </c>
      <c r="D417" t="s">
        <v>2481</v>
      </c>
      <c r="E417" t="s">
        <v>2482</v>
      </c>
      <c r="F417" s="4">
        <v>10011</v>
      </c>
      <c r="G417" s="13" t="s">
        <v>124</v>
      </c>
      <c r="H417" s="13" t="s">
        <v>186</v>
      </c>
      <c r="I417" s="1">
        <v>4074722</v>
      </c>
      <c r="J417" s="1">
        <v>-7400466</v>
      </c>
      <c r="K417" t="s">
        <v>5</v>
      </c>
      <c r="L417" s="20">
        <v>300</v>
      </c>
      <c r="M417" s="4">
        <v>3</v>
      </c>
      <c r="N417" s="4">
        <v>11</v>
      </c>
      <c r="O417" s="2">
        <v>42477</v>
      </c>
      <c r="P417" s="3">
        <v>0.19</v>
      </c>
      <c r="Q417" s="4">
        <v>1</v>
      </c>
      <c r="R417" s="3">
        <v>5.6</v>
      </c>
      <c r="S4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" t="str">
        <f>IF(AIRBNB[[#This Row],[RUIDO(dB)]]&lt;=4,"Silencioso",IF(AIRBNB[[#This Row],[RUIDO(dB)]]&lt;=5.5,"Poco Ruidoso","Ruidoso"))</f>
        <v>Ruidoso</v>
      </c>
      <c r="U417" t="str">
        <f>IF(AND(AIRBNB[[#This Row],[PRECIO]]&lt;50,AIRBNB[[#This Row],[MIN_NOCHES]]&gt;3),"Dentro del presupuesto","No considerar")</f>
        <v>No considerar</v>
      </c>
      <c r="V417" t="str">
        <f>VLOOKUP(AIRBNB[[#This Row],[HOST_ID]],Super_host[],5,FALSE)</f>
        <v>Host</v>
      </c>
    </row>
    <row r="418" spans="1:22">
      <c r="A418" s="4">
        <v>3352608</v>
      </c>
      <c r="B418" t="s">
        <v>10848</v>
      </c>
      <c r="C418" s="4">
        <v>16916853</v>
      </c>
      <c r="D418" t="s">
        <v>283</v>
      </c>
      <c r="E418" t="s">
        <v>10849</v>
      </c>
      <c r="F418" s="4">
        <v>11235</v>
      </c>
      <c r="G418" s="13" t="s">
        <v>4662</v>
      </c>
      <c r="H418" s="13" t="s">
        <v>9921</v>
      </c>
      <c r="I418" s="1">
        <v>4058527</v>
      </c>
      <c r="J418" s="1">
        <v>-7393534</v>
      </c>
      <c r="K418" t="s">
        <v>5</v>
      </c>
      <c r="L418" s="20">
        <v>300</v>
      </c>
      <c r="M418" s="4">
        <v>5</v>
      </c>
      <c r="N418" s="4">
        <v>8</v>
      </c>
      <c r="O418" s="2">
        <v>42744</v>
      </c>
      <c r="P418" s="3">
        <v>0.13</v>
      </c>
      <c r="Q418" s="4">
        <v>1</v>
      </c>
      <c r="R418" s="3">
        <v>6.9</v>
      </c>
      <c r="S4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" t="str">
        <f>IF(AIRBNB[[#This Row],[RUIDO(dB)]]&lt;=4,"Silencioso",IF(AIRBNB[[#This Row],[RUIDO(dB)]]&lt;=5.5,"Poco Ruidoso","Ruidoso"))</f>
        <v>Ruidoso</v>
      </c>
      <c r="U418" t="str">
        <f>IF(AND(AIRBNB[[#This Row],[PRECIO]]&lt;50,AIRBNB[[#This Row],[MIN_NOCHES]]&gt;3),"Dentro del presupuesto","No considerar")</f>
        <v>No considerar</v>
      </c>
      <c r="V418" t="str">
        <f>VLOOKUP(AIRBNB[[#This Row],[HOST_ID]],Super_host[],5,FALSE)</f>
        <v>Host</v>
      </c>
    </row>
    <row r="419" spans="1:22">
      <c r="A419" s="4">
        <v>3052726</v>
      </c>
      <c r="B419" t="s">
        <v>5401</v>
      </c>
      <c r="C419" s="4">
        <v>15542183</v>
      </c>
      <c r="D419" t="s">
        <v>362</v>
      </c>
      <c r="E419" t="s">
        <v>5402</v>
      </c>
      <c r="F419" s="4">
        <v>10024</v>
      </c>
      <c r="G419" s="13" t="s">
        <v>124</v>
      </c>
      <c r="H419" s="13" t="s">
        <v>168</v>
      </c>
      <c r="I419" s="1">
        <v>4078576</v>
      </c>
      <c r="J419" s="1">
        <v>-7397594</v>
      </c>
      <c r="K419" t="s">
        <v>5</v>
      </c>
      <c r="L419" s="20">
        <v>300</v>
      </c>
      <c r="M419" s="4">
        <v>3</v>
      </c>
      <c r="N419" s="4">
        <v>92</v>
      </c>
      <c r="O419" s="2">
        <v>43591</v>
      </c>
      <c r="P419" s="3">
        <v>1.53</v>
      </c>
      <c r="Q419" s="4">
        <v>1</v>
      </c>
      <c r="R419" s="3">
        <v>5.6</v>
      </c>
      <c r="S4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" t="str">
        <f>IF(AIRBNB[[#This Row],[RUIDO(dB)]]&lt;=4,"Silencioso",IF(AIRBNB[[#This Row],[RUIDO(dB)]]&lt;=5.5,"Poco Ruidoso","Ruidoso"))</f>
        <v>Ruidoso</v>
      </c>
      <c r="U419" t="str">
        <f>IF(AND(AIRBNB[[#This Row],[PRECIO]]&lt;50,AIRBNB[[#This Row],[MIN_NOCHES]]&gt;3),"Dentro del presupuesto","No considerar")</f>
        <v>No considerar</v>
      </c>
      <c r="V419" t="str">
        <f>VLOOKUP(AIRBNB[[#This Row],[HOST_ID]],Super_host[],5,FALSE)</f>
        <v>Host</v>
      </c>
    </row>
    <row r="420" spans="1:22">
      <c r="A420" s="4">
        <v>4600556</v>
      </c>
      <c r="B420" t="s">
        <v>2486</v>
      </c>
      <c r="C420" s="4">
        <v>15310997</v>
      </c>
      <c r="D420" t="s">
        <v>2487</v>
      </c>
      <c r="E420" t="s">
        <v>2488</v>
      </c>
      <c r="F420" s="4">
        <v>10128</v>
      </c>
      <c r="G420" s="13" t="s">
        <v>124</v>
      </c>
      <c r="H420" s="13" t="s">
        <v>129</v>
      </c>
      <c r="I420" s="1">
        <v>4078318</v>
      </c>
      <c r="J420" s="1">
        <v>-7394556</v>
      </c>
      <c r="K420" t="s">
        <v>5</v>
      </c>
      <c r="L420" s="20">
        <v>300</v>
      </c>
      <c r="M420" s="4">
        <v>30</v>
      </c>
      <c r="N420" s="4">
        <v>10</v>
      </c>
      <c r="O420" s="2">
        <v>43524</v>
      </c>
      <c r="P420" s="3">
        <v>0.19</v>
      </c>
      <c r="Q420" s="4">
        <v>1</v>
      </c>
      <c r="R420" s="3">
        <v>5.6</v>
      </c>
      <c r="S4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" t="str">
        <f>IF(AIRBNB[[#This Row],[RUIDO(dB)]]&lt;=4,"Silencioso",IF(AIRBNB[[#This Row],[RUIDO(dB)]]&lt;=5.5,"Poco Ruidoso","Ruidoso"))</f>
        <v>Ruidoso</v>
      </c>
      <c r="U420" t="str">
        <f>IF(AND(AIRBNB[[#This Row],[PRECIO]]&lt;50,AIRBNB[[#This Row],[MIN_NOCHES]]&gt;3),"Dentro del presupuesto","No considerar")</f>
        <v>No considerar</v>
      </c>
      <c r="V420" t="str">
        <f>VLOOKUP(AIRBNB[[#This Row],[HOST_ID]],Super_host[],5,FALSE)</f>
        <v>Host</v>
      </c>
    </row>
    <row r="421" spans="1:22">
      <c r="A421" s="4">
        <v>6346496</v>
      </c>
      <c r="B421" t="s">
        <v>566</v>
      </c>
      <c r="C421" s="4">
        <v>14087588</v>
      </c>
      <c r="D421" t="s">
        <v>567</v>
      </c>
      <c r="E421" t="s">
        <v>568</v>
      </c>
      <c r="F421" s="4">
        <v>10003</v>
      </c>
      <c r="G421" s="13" t="s">
        <v>124</v>
      </c>
      <c r="H421" s="13" t="s">
        <v>133</v>
      </c>
      <c r="I421" s="1">
        <v>4072514</v>
      </c>
      <c r="J421" s="1">
        <v>-739896</v>
      </c>
      <c r="K421" t="s">
        <v>5</v>
      </c>
      <c r="L421" s="20">
        <v>300</v>
      </c>
      <c r="M421" s="4">
        <v>1</v>
      </c>
      <c r="N421" s="4">
        <v>1</v>
      </c>
      <c r="O421" s="2">
        <v>42520</v>
      </c>
      <c r="P421" s="3">
        <v>0.03</v>
      </c>
      <c r="Q421" s="4">
        <v>1</v>
      </c>
      <c r="R421" s="3">
        <v>5.6</v>
      </c>
      <c r="S4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" t="str">
        <f>IF(AIRBNB[[#This Row],[RUIDO(dB)]]&lt;=4,"Silencioso",IF(AIRBNB[[#This Row],[RUIDO(dB)]]&lt;=5.5,"Poco Ruidoso","Ruidoso"))</f>
        <v>Ruidoso</v>
      </c>
      <c r="U421" t="str">
        <f>IF(AND(AIRBNB[[#This Row],[PRECIO]]&lt;50,AIRBNB[[#This Row],[MIN_NOCHES]]&gt;3),"Dentro del presupuesto","No considerar")</f>
        <v>No considerar</v>
      </c>
      <c r="V421" t="str">
        <f>VLOOKUP(AIRBNB[[#This Row],[HOST_ID]],Super_host[],5,FALSE)</f>
        <v>Host</v>
      </c>
    </row>
    <row r="422" spans="1:22">
      <c r="A422" s="4">
        <v>3378585</v>
      </c>
      <c r="B422" t="s">
        <v>6897</v>
      </c>
      <c r="C422" s="4">
        <v>13535952</v>
      </c>
      <c r="D422" t="s">
        <v>6898</v>
      </c>
      <c r="E422" t="s">
        <v>6899</v>
      </c>
      <c r="F422" s="4">
        <v>10036</v>
      </c>
      <c r="G422" s="13" t="s">
        <v>124</v>
      </c>
      <c r="H422" s="13" t="s">
        <v>249</v>
      </c>
      <c r="I422" s="1">
        <v>4076125</v>
      </c>
      <c r="J422" s="1">
        <v>-7399642</v>
      </c>
      <c r="K422" t="s">
        <v>5</v>
      </c>
      <c r="L422" s="20">
        <v>300</v>
      </c>
      <c r="M422" s="4">
        <v>1</v>
      </c>
      <c r="N422" s="4">
        <v>0</v>
      </c>
      <c r="O422" s="2">
        <v>42326</v>
      </c>
      <c r="P422" s="3">
        <v>0.05</v>
      </c>
      <c r="Q422" s="4">
        <v>1</v>
      </c>
      <c r="R422" s="3">
        <v>5.6</v>
      </c>
      <c r="S4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" t="str">
        <f>IF(AIRBNB[[#This Row],[RUIDO(dB)]]&lt;=4,"Silencioso",IF(AIRBNB[[#This Row],[RUIDO(dB)]]&lt;=5.5,"Poco Ruidoso","Ruidoso"))</f>
        <v>Ruidoso</v>
      </c>
      <c r="U422" t="str">
        <f>IF(AND(AIRBNB[[#This Row],[PRECIO]]&lt;50,AIRBNB[[#This Row],[MIN_NOCHES]]&gt;3),"Dentro del presupuesto","No considerar")</f>
        <v>No considerar</v>
      </c>
      <c r="V422" t="str">
        <f>VLOOKUP(AIRBNB[[#This Row],[HOST_ID]],Super_host[],5,FALSE)</f>
        <v>Host</v>
      </c>
    </row>
    <row r="423" spans="1:22">
      <c r="A423" s="4">
        <v>6479956</v>
      </c>
      <c r="B423" t="s">
        <v>15625</v>
      </c>
      <c r="C423" s="4">
        <v>13356805</v>
      </c>
      <c r="D423" t="s">
        <v>1407</v>
      </c>
      <c r="E423" t="s">
        <v>15626</v>
      </c>
      <c r="F423" s="4">
        <v>11215</v>
      </c>
      <c r="G423" s="13" t="s">
        <v>4662</v>
      </c>
      <c r="H423" s="13" t="s">
        <v>9234</v>
      </c>
      <c r="I423" s="1">
        <v>4066753</v>
      </c>
      <c r="J423" s="1">
        <v>-7397747</v>
      </c>
      <c r="K423" t="s">
        <v>40</v>
      </c>
      <c r="L423" s="20">
        <v>300</v>
      </c>
      <c r="M423" s="4">
        <v>1</v>
      </c>
      <c r="N423" s="4">
        <v>0</v>
      </c>
      <c r="O423" s="2">
        <v>42665</v>
      </c>
      <c r="P423" s="3">
        <v>3.01</v>
      </c>
      <c r="Q423" s="4">
        <v>1</v>
      </c>
      <c r="R423" s="3">
        <v>6.9</v>
      </c>
      <c r="S4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" t="str">
        <f>IF(AIRBNB[[#This Row],[RUIDO(dB)]]&lt;=4,"Silencioso",IF(AIRBNB[[#This Row],[RUIDO(dB)]]&lt;=5.5,"Poco Ruidoso","Ruidoso"))</f>
        <v>Ruidoso</v>
      </c>
      <c r="U423" t="str">
        <f>IF(AND(AIRBNB[[#This Row],[PRECIO]]&lt;50,AIRBNB[[#This Row],[MIN_NOCHES]]&gt;3),"Dentro del presupuesto","No considerar")</f>
        <v>No considerar</v>
      </c>
      <c r="V423" t="str">
        <f>VLOOKUP(AIRBNB[[#This Row],[HOST_ID]],Super_host[],5,FALSE)</f>
        <v>Host</v>
      </c>
    </row>
    <row r="424" spans="1:22">
      <c r="A424" s="4">
        <v>2322189</v>
      </c>
      <c r="B424" t="s">
        <v>6926</v>
      </c>
      <c r="C424" s="4">
        <v>11861244</v>
      </c>
      <c r="D424" t="s">
        <v>6927</v>
      </c>
      <c r="E424" t="s">
        <v>6928</v>
      </c>
      <c r="F424" s="4">
        <v>10065</v>
      </c>
      <c r="G424" s="13" t="s">
        <v>124</v>
      </c>
      <c r="H424" s="13" t="s">
        <v>129</v>
      </c>
      <c r="I424" s="1">
        <v>4076225</v>
      </c>
      <c r="J424" s="1">
        <v>-7396165</v>
      </c>
      <c r="K424" t="s">
        <v>40</v>
      </c>
      <c r="L424" s="20">
        <v>300</v>
      </c>
      <c r="M424" s="4">
        <v>1</v>
      </c>
      <c r="N424" s="4">
        <v>0</v>
      </c>
      <c r="O424" s="2">
        <v>43652</v>
      </c>
      <c r="P424" s="3">
        <v>4.7</v>
      </c>
      <c r="Q424" s="4">
        <v>1</v>
      </c>
      <c r="R424" s="3">
        <v>5.6</v>
      </c>
      <c r="S4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" t="str">
        <f>IF(AIRBNB[[#This Row],[RUIDO(dB)]]&lt;=4,"Silencioso",IF(AIRBNB[[#This Row],[RUIDO(dB)]]&lt;=5.5,"Poco Ruidoso","Ruidoso"))</f>
        <v>Ruidoso</v>
      </c>
      <c r="U424" t="str">
        <f>IF(AND(AIRBNB[[#This Row],[PRECIO]]&lt;50,AIRBNB[[#This Row],[MIN_NOCHES]]&gt;3),"Dentro del presupuesto","No considerar")</f>
        <v>No considerar</v>
      </c>
      <c r="V424" t="str">
        <f>VLOOKUP(AIRBNB[[#This Row],[HOST_ID]],Super_host[],5,FALSE)</f>
        <v>Host</v>
      </c>
    </row>
    <row r="425" spans="1:22">
      <c r="A425" s="4">
        <v>2291575</v>
      </c>
      <c r="B425" t="s">
        <v>9122</v>
      </c>
      <c r="C425" s="4">
        <v>11706506</v>
      </c>
      <c r="D425" t="s">
        <v>1380</v>
      </c>
      <c r="E425" t="s">
        <v>9123</v>
      </c>
      <c r="F425" s="4">
        <v>11102</v>
      </c>
      <c r="G425" s="13" t="s">
        <v>7897</v>
      </c>
      <c r="H425" s="13" t="s">
        <v>7940</v>
      </c>
      <c r="I425" s="1">
        <v>4076895</v>
      </c>
      <c r="J425" s="1">
        <v>-739236</v>
      </c>
      <c r="K425" t="s">
        <v>268</v>
      </c>
      <c r="L425" s="20">
        <v>300</v>
      </c>
      <c r="M425" s="4">
        <v>1</v>
      </c>
      <c r="N425" s="4">
        <v>0</v>
      </c>
      <c r="O425" s="2">
        <v>43647</v>
      </c>
      <c r="P425" s="3">
        <v>0.13</v>
      </c>
      <c r="Q425" s="4">
        <v>5</v>
      </c>
      <c r="R425" s="3">
        <v>6.24</v>
      </c>
      <c r="S4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" t="str">
        <f>IF(AIRBNB[[#This Row],[RUIDO(dB)]]&lt;=4,"Silencioso",IF(AIRBNB[[#This Row],[RUIDO(dB)]]&lt;=5.5,"Poco Ruidoso","Ruidoso"))</f>
        <v>Ruidoso</v>
      </c>
      <c r="U425" t="str">
        <f>IF(AND(AIRBNB[[#This Row],[PRECIO]]&lt;50,AIRBNB[[#This Row],[MIN_NOCHES]]&gt;3),"Dentro del presupuesto","No considerar")</f>
        <v>No considerar</v>
      </c>
      <c r="V425" t="str">
        <f>VLOOKUP(AIRBNB[[#This Row],[HOST_ID]],Super_host[],5,FALSE)</f>
        <v>Host</v>
      </c>
    </row>
    <row r="426" spans="1:22">
      <c r="A426" s="4">
        <v>2194382</v>
      </c>
      <c r="B426" t="s">
        <v>1112</v>
      </c>
      <c r="C426" s="4">
        <v>11192207</v>
      </c>
      <c r="D426" t="s">
        <v>1113</v>
      </c>
      <c r="E426" t="s">
        <v>1114</v>
      </c>
      <c r="F426" s="4">
        <v>10024</v>
      </c>
      <c r="G426" s="13" t="s">
        <v>124</v>
      </c>
      <c r="H426" s="13" t="s">
        <v>168</v>
      </c>
      <c r="I426" s="1">
        <v>4078731</v>
      </c>
      <c r="J426" s="1">
        <v>-7397805</v>
      </c>
      <c r="K426" t="s">
        <v>5</v>
      </c>
      <c r="L426" s="20">
        <v>300</v>
      </c>
      <c r="M426" s="4">
        <v>2</v>
      </c>
      <c r="N426" s="4">
        <v>2</v>
      </c>
      <c r="O426" s="2">
        <v>42740</v>
      </c>
      <c r="P426" s="3">
        <v>0.06</v>
      </c>
      <c r="Q426" s="4">
        <v>1</v>
      </c>
      <c r="R426" s="3">
        <v>5.6</v>
      </c>
      <c r="S4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" t="str">
        <f>IF(AIRBNB[[#This Row],[RUIDO(dB)]]&lt;=4,"Silencioso",IF(AIRBNB[[#This Row],[RUIDO(dB)]]&lt;=5.5,"Poco Ruidoso","Ruidoso"))</f>
        <v>Ruidoso</v>
      </c>
      <c r="U426" t="str">
        <f>IF(AND(AIRBNB[[#This Row],[PRECIO]]&lt;50,AIRBNB[[#This Row],[MIN_NOCHES]]&gt;3),"Dentro del presupuesto","No considerar")</f>
        <v>No considerar</v>
      </c>
      <c r="V426" t="str">
        <f>VLOOKUP(AIRBNB[[#This Row],[HOST_ID]],Super_host[],5,FALSE)</f>
        <v>Host</v>
      </c>
    </row>
    <row r="427" spans="1:22">
      <c r="A427" s="4">
        <v>2193027</v>
      </c>
      <c r="B427" t="s">
        <v>6942</v>
      </c>
      <c r="C427" s="4">
        <v>11183488</v>
      </c>
      <c r="D427" t="s">
        <v>337</v>
      </c>
      <c r="E427" t="s">
        <v>6943</v>
      </c>
      <c r="F427" s="4">
        <v>10128</v>
      </c>
      <c r="G427" s="13" t="s">
        <v>124</v>
      </c>
      <c r="H427" s="13" t="s">
        <v>129</v>
      </c>
      <c r="I427" s="1">
        <v>4078328</v>
      </c>
      <c r="J427" s="1">
        <v>-7395273</v>
      </c>
      <c r="K427" t="s">
        <v>5</v>
      </c>
      <c r="L427" s="20">
        <v>300</v>
      </c>
      <c r="M427" s="4">
        <v>1</v>
      </c>
      <c r="N427" s="4">
        <v>0</v>
      </c>
      <c r="O427" s="2">
        <v>43612</v>
      </c>
      <c r="P427" s="3">
        <v>0.04</v>
      </c>
      <c r="Q427" s="4">
        <v>1</v>
      </c>
      <c r="R427" s="3">
        <v>5.6</v>
      </c>
      <c r="S4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" t="str">
        <f>IF(AIRBNB[[#This Row],[RUIDO(dB)]]&lt;=4,"Silencioso",IF(AIRBNB[[#This Row],[RUIDO(dB)]]&lt;=5.5,"Poco Ruidoso","Ruidoso"))</f>
        <v>Ruidoso</v>
      </c>
      <c r="U427" t="str">
        <f>IF(AND(AIRBNB[[#This Row],[PRECIO]]&lt;50,AIRBNB[[#This Row],[MIN_NOCHES]]&gt;3),"Dentro del presupuesto","No considerar")</f>
        <v>No considerar</v>
      </c>
      <c r="V427" t="str">
        <f>VLOOKUP(AIRBNB[[#This Row],[HOST_ID]],Super_host[],5,FALSE)</f>
        <v>Host</v>
      </c>
    </row>
    <row r="428" spans="1:22">
      <c r="A428" s="4">
        <v>2028625</v>
      </c>
      <c r="B428" t="s">
        <v>6971</v>
      </c>
      <c r="C428" s="4">
        <v>10419406</v>
      </c>
      <c r="D428" t="s">
        <v>460</v>
      </c>
      <c r="E428" t="s">
        <v>6972</v>
      </c>
      <c r="F428" s="4">
        <v>10039</v>
      </c>
      <c r="G428" s="13" t="s">
        <v>124</v>
      </c>
      <c r="H428" s="13" t="s">
        <v>148</v>
      </c>
      <c r="I428" s="1">
        <v>4082486</v>
      </c>
      <c r="J428" s="1">
        <v>-7393993</v>
      </c>
      <c r="K428" t="s">
        <v>5</v>
      </c>
      <c r="L428" s="20">
        <v>300</v>
      </c>
      <c r="M428" s="4">
        <v>3</v>
      </c>
      <c r="N428" s="4">
        <v>0</v>
      </c>
      <c r="O428" s="2">
        <v>43648</v>
      </c>
      <c r="P428" s="3">
        <v>0.08</v>
      </c>
      <c r="Q428" s="4">
        <v>1</v>
      </c>
      <c r="R428" s="3">
        <v>5.6</v>
      </c>
      <c r="S4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" t="str">
        <f>IF(AIRBNB[[#This Row],[RUIDO(dB)]]&lt;=4,"Silencioso",IF(AIRBNB[[#This Row],[RUIDO(dB)]]&lt;=5.5,"Poco Ruidoso","Ruidoso"))</f>
        <v>Ruidoso</v>
      </c>
      <c r="U428" t="str">
        <f>IF(AND(AIRBNB[[#This Row],[PRECIO]]&lt;50,AIRBNB[[#This Row],[MIN_NOCHES]]&gt;3),"Dentro del presupuesto","No considerar")</f>
        <v>No considerar</v>
      </c>
      <c r="V428" t="str">
        <f>VLOOKUP(AIRBNB[[#This Row],[HOST_ID]],Super_host[],5,FALSE)</f>
        <v>Host</v>
      </c>
    </row>
    <row r="429" spans="1:22">
      <c r="A429" s="4">
        <v>3261569</v>
      </c>
      <c r="B429" t="s">
        <v>12608</v>
      </c>
      <c r="C429" s="4">
        <v>10297692</v>
      </c>
      <c r="D429" t="s">
        <v>4335</v>
      </c>
      <c r="E429" t="s">
        <v>12609</v>
      </c>
      <c r="F429" s="4">
        <v>11213</v>
      </c>
      <c r="G429" s="13" t="s">
        <v>4662</v>
      </c>
      <c r="H429" s="13" t="s">
        <v>9252</v>
      </c>
      <c r="I429" s="1">
        <v>4067658</v>
      </c>
      <c r="J429" s="1">
        <v>-7393122</v>
      </c>
      <c r="K429" t="s">
        <v>5</v>
      </c>
      <c r="L429" s="20">
        <v>300</v>
      </c>
      <c r="M429" s="4">
        <v>1</v>
      </c>
      <c r="N429" s="4">
        <v>32</v>
      </c>
      <c r="O429" s="2">
        <v>43610</v>
      </c>
      <c r="P429" s="3">
        <v>0.52</v>
      </c>
      <c r="Q429" s="4">
        <v>1</v>
      </c>
      <c r="R429" s="3">
        <v>6.9</v>
      </c>
      <c r="S4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" t="str">
        <f>IF(AIRBNB[[#This Row],[RUIDO(dB)]]&lt;=4,"Silencioso",IF(AIRBNB[[#This Row],[RUIDO(dB)]]&lt;=5.5,"Poco Ruidoso","Ruidoso"))</f>
        <v>Ruidoso</v>
      </c>
      <c r="U429" t="str">
        <f>IF(AND(AIRBNB[[#This Row],[PRECIO]]&lt;50,AIRBNB[[#This Row],[MIN_NOCHES]]&gt;3),"Dentro del presupuesto","No considerar")</f>
        <v>No considerar</v>
      </c>
      <c r="V429" t="str">
        <f>VLOOKUP(AIRBNB[[#This Row],[HOST_ID]],Super_host[],5,FALSE)</f>
        <v>Host</v>
      </c>
    </row>
    <row r="430" spans="1:22">
      <c r="A430" s="4">
        <v>2151259</v>
      </c>
      <c r="B430" t="s">
        <v>7833</v>
      </c>
      <c r="C430" s="4">
        <v>10263977</v>
      </c>
      <c r="D430" t="s">
        <v>5514</v>
      </c>
      <c r="E430" t="s">
        <v>2782</v>
      </c>
      <c r="F430" s="4">
        <v>10025</v>
      </c>
      <c r="G430" s="13" t="s">
        <v>124</v>
      </c>
      <c r="H430" s="13" t="s">
        <v>168</v>
      </c>
      <c r="I430" s="1">
        <v>4079752</v>
      </c>
      <c r="J430" s="1">
        <v>-7396298</v>
      </c>
      <c r="K430" t="s">
        <v>5</v>
      </c>
      <c r="L430" s="20">
        <v>300</v>
      </c>
      <c r="M430" s="4">
        <v>3</v>
      </c>
      <c r="N430" s="4">
        <v>0</v>
      </c>
      <c r="O430" s="2">
        <v>43647</v>
      </c>
      <c r="P430" s="3">
        <v>0.02</v>
      </c>
      <c r="Q430" s="4">
        <v>2</v>
      </c>
      <c r="R430" s="3">
        <v>5.8</v>
      </c>
      <c r="S4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" t="str">
        <f>IF(AIRBNB[[#This Row],[RUIDO(dB)]]&lt;=4,"Silencioso",IF(AIRBNB[[#This Row],[RUIDO(dB)]]&lt;=5.5,"Poco Ruidoso","Ruidoso"))</f>
        <v>Ruidoso</v>
      </c>
      <c r="U430" t="str">
        <f>IF(AND(AIRBNB[[#This Row],[PRECIO]]&lt;50,AIRBNB[[#This Row],[MIN_NOCHES]]&gt;3),"Dentro del presupuesto","No considerar")</f>
        <v>No considerar</v>
      </c>
      <c r="V430" t="str">
        <f>VLOOKUP(AIRBNB[[#This Row],[HOST_ID]],Super_host[],5,FALSE)</f>
        <v>Host</v>
      </c>
    </row>
    <row r="431" spans="1:22">
      <c r="A431" s="4">
        <v>1834738</v>
      </c>
      <c r="B431" t="s">
        <v>7023</v>
      </c>
      <c r="C431" s="4">
        <v>9593224</v>
      </c>
      <c r="D431" t="s">
        <v>1306</v>
      </c>
      <c r="E431" t="s">
        <v>7024</v>
      </c>
      <c r="F431" s="4">
        <v>10011</v>
      </c>
      <c r="G431" s="13" t="s">
        <v>124</v>
      </c>
      <c r="H431" s="13" t="s">
        <v>186</v>
      </c>
      <c r="I431" s="1">
        <v>4073865</v>
      </c>
      <c r="J431" s="1">
        <v>-739962</v>
      </c>
      <c r="K431" t="s">
        <v>5</v>
      </c>
      <c r="L431" s="20">
        <v>300</v>
      </c>
      <c r="M431" s="4">
        <v>5</v>
      </c>
      <c r="N431" s="4">
        <v>0</v>
      </c>
      <c r="O431" s="2">
        <v>43646</v>
      </c>
      <c r="P431" s="3">
        <v>0.66</v>
      </c>
      <c r="Q431" s="4">
        <v>1</v>
      </c>
      <c r="R431" s="3">
        <v>5.6</v>
      </c>
      <c r="S4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" t="str">
        <f>IF(AIRBNB[[#This Row],[RUIDO(dB)]]&lt;=4,"Silencioso",IF(AIRBNB[[#This Row],[RUIDO(dB)]]&lt;=5.5,"Poco Ruidoso","Ruidoso"))</f>
        <v>Ruidoso</v>
      </c>
      <c r="U431" t="str">
        <f>IF(AND(AIRBNB[[#This Row],[PRECIO]]&lt;50,AIRBNB[[#This Row],[MIN_NOCHES]]&gt;3),"Dentro del presupuesto","No considerar")</f>
        <v>No considerar</v>
      </c>
      <c r="V431" t="str">
        <f>VLOOKUP(AIRBNB[[#This Row],[HOST_ID]],Super_host[],5,FALSE)</f>
        <v>Host</v>
      </c>
    </row>
    <row r="432" spans="1:22">
      <c r="A432" s="4">
        <v>1817905</v>
      </c>
      <c r="B432" t="s">
        <v>10997</v>
      </c>
      <c r="C432" s="4">
        <v>9520082</v>
      </c>
      <c r="D432" t="s">
        <v>150</v>
      </c>
      <c r="E432" t="s">
        <v>10998</v>
      </c>
      <c r="F432" s="4">
        <v>11211</v>
      </c>
      <c r="G432" s="13" t="s">
        <v>4662</v>
      </c>
      <c r="H432" s="13" t="s">
        <v>9218</v>
      </c>
      <c r="I432" s="1">
        <v>4071454</v>
      </c>
      <c r="J432" s="1">
        <v>-7394965</v>
      </c>
      <c r="K432" t="s">
        <v>5</v>
      </c>
      <c r="L432" s="20">
        <v>300</v>
      </c>
      <c r="M432" s="4">
        <v>2</v>
      </c>
      <c r="N432" s="4">
        <v>10</v>
      </c>
      <c r="O432" s="2">
        <v>43624</v>
      </c>
      <c r="P432" s="3">
        <v>0.15</v>
      </c>
      <c r="Q432" s="4">
        <v>1</v>
      </c>
      <c r="R432" s="3">
        <v>6.9</v>
      </c>
      <c r="S4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" t="str">
        <f>IF(AIRBNB[[#This Row],[RUIDO(dB)]]&lt;=4,"Silencioso",IF(AIRBNB[[#This Row],[RUIDO(dB)]]&lt;=5.5,"Poco Ruidoso","Ruidoso"))</f>
        <v>Ruidoso</v>
      </c>
      <c r="U432" t="str">
        <f>IF(AND(AIRBNB[[#This Row],[PRECIO]]&lt;50,AIRBNB[[#This Row],[MIN_NOCHES]]&gt;3),"Dentro del presupuesto","No considerar")</f>
        <v>No considerar</v>
      </c>
      <c r="V432" t="str">
        <f>VLOOKUP(AIRBNB[[#This Row],[HOST_ID]],Super_host[],5,FALSE)</f>
        <v>Host</v>
      </c>
    </row>
    <row r="433" spans="1:22">
      <c r="A433" s="4">
        <v>1740311</v>
      </c>
      <c r="B433" t="s">
        <v>4779</v>
      </c>
      <c r="C433" s="4">
        <v>9162713</v>
      </c>
      <c r="D433" t="s">
        <v>442</v>
      </c>
      <c r="E433" t="s">
        <v>4780</v>
      </c>
      <c r="F433" s="4">
        <v>10002</v>
      </c>
      <c r="G433" s="13" t="s">
        <v>124</v>
      </c>
      <c r="H433" s="13" t="s">
        <v>137</v>
      </c>
      <c r="I433" s="1">
        <v>4072105</v>
      </c>
      <c r="J433" s="1">
        <v>-7398519</v>
      </c>
      <c r="K433" t="s">
        <v>5</v>
      </c>
      <c r="L433" s="20">
        <v>300</v>
      </c>
      <c r="M433" s="4">
        <v>2</v>
      </c>
      <c r="N433" s="4">
        <v>65</v>
      </c>
      <c r="O433" s="2">
        <v>43644</v>
      </c>
      <c r="P433" s="3">
        <v>0.96</v>
      </c>
      <c r="Q433" s="4">
        <v>1</v>
      </c>
      <c r="R433" s="3">
        <v>5.6</v>
      </c>
      <c r="S4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" t="str">
        <f>IF(AIRBNB[[#This Row],[RUIDO(dB)]]&lt;=4,"Silencioso",IF(AIRBNB[[#This Row],[RUIDO(dB)]]&lt;=5.5,"Poco Ruidoso","Ruidoso"))</f>
        <v>Ruidoso</v>
      </c>
      <c r="U433" t="str">
        <f>IF(AND(AIRBNB[[#This Row],[PRECIO]]&lt;50,AIRBNB[[#This Row],[MIN_NOCHES]]&gt;3),"Dentro del presupuesto","No considerar")</f>
        <v>No considerar</v>
      </c>
      <c r="V433" t="str">
        <f>VLOOKUP(AIRBNB[[#This Row],[HOST_ID]],Super_host[],5,FALSE)</f>
        <v>Host</v>
      </c>
    </row>
    <row r="434" spans="1:22">
      <c r="A434" s="4">
        <v>4758028</v>
      </c>
      <c r="B434" t="s">
        <v>817</v>
      </c>
      <c r="C434" s="4">
        <v>9150099</v>
      </c>
      <c r="D434" t="s">
        <v>818</v>
      </c>
      <c r="E434" t="s">
        <v>819</v>
      </c>
      <c r="F434" s="4">
        <v>10065</v>
      </c>
      <c r="G434" s="13" t="s">
        <v>124</v>
      </c>
      <c r="H434" s="13" t="s">
        <v>129</v>
      </c>
      <c r="I434" s="1">
        <v>4076244</v>
      </c>
      <c r="J434" s="1">
        <v>-7396215</v>
      </c>
      <c r="K434" t="s">
        <v>5</v>
      </c>
      <c r="L434" s="20">
        <v>300</v>
      </c>
      <c r="M434" s="4">
        <v>3</v>
      </c>
      <c r="N434" s="4">
        <v>2</v>
      </c>
      <c r="O434" s="2">
        <v>42375</v>
      </c>
      <c r="P434" s="3">
        <v>0.04</v>
      </c>
      <c r="Q434" s="4">
        <v>1</v>
      </c>
      <c r="R434" s="3">
        <v>5.6</v>
      </c>
      <c r="S4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" t="str">
        <f>IF(AIRBNB[[#This Row],[RUIDO(dB)]]&lt;=4,"Silencioso",IF(AIRBNB[[#This Row],[RUIDO(dB)]]&lt;=5.5,"Poco Ruidoso","Ruidoso"))</f>
        <v>Ruidoso</v>
      </c>
      <c r="U434" t="str">
        <f>IF(AND(AIRBNB[[#This Row],[PRECIO]]&lt;50,AIRBNB[[#This Row],[MIN_NOCHES]]&gt;3),"Dentro del presupuesto","No considerar")</f>
        <v>No considerar</v>
      </c>
      <c r="V434" t="str">
        <f>VLOOKUP(AIRBNB[[#This Row],[HOST_ID]],Super_host[],5,FALSE)</f>
        <v>Host</v>
      </c>
    </row>
    <row r="435" spans="1:22">
      <c r="A435" s="4">
        <v>5526210</v>
      </c>
      <c r="B435" t="s">
        <v>7784</v>
      </c>
      <c r="C435" s="4">
        <v>8278521</v>
      </c>
      <c r="D435" t="s">
        <v>2189</v>
      </c>
      <c r="E435" t="s">
        <v>7785</v>
      </c>
      <c r="F435" s="4">
        <v>10013</v>
      </c>
      <c r="G435" s="13" t="s">
        <v>124</v>
      </c>
      <c r="H435" s="13" t="s">
        <v>662</v>
      </c>
      <c r="I435" s="1">
        <v>4071966</v>
      </c>
      <c r="J435" s="1">
        <v>-7400984</v>
      </c>
      <c r="K435" t="s">
        <v>5</v>
      </c>
      <c r="L435" s="20">
        <v>300</v>
      </c>
      <c r="M435" s="4">
        <v>1</v>
      </c>
      <c r="N435" s="4">
        <v>50</v>
      </c>
      <c r="O435" s="2">
        <v>43646</v>
      </c>
      <c r="P435" s="3">
        <v>1.07</v>
      </c>
      <c r="Q435" s="4">
        <v>2</v>
      </c>
      <c r="R435" s="3">
        <v>5.8</v>
      </c>
      <c r="S4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" t="str">
        <f>IF(AIRBNB[[#This Row],[RUIDO(dB)]]&lt;=4,"Silencioso",IF(AIRBNB[[#This Row],[RUIDO(dB)]]&lt;=5.5,"Poco Ruidoso","Ruidoso"))</f>
        <v>Ruidoso</v>
      </c>
      <c r="U435" t="str">
        <f>IF(AND(AIRBNB[[#This Row],[PRECIO]]&lt;50,AIRBNB[[#This Row],[MIN_NOCHES]]&gt;3),"Dentro del presupuesto","No considerar")</f>
        <v>No considerar</v>
      </c>
      <c r="V435" t="str">
        <f>VLOOKUP(AIRBNB[[#This Row],[HOST_ID]],Super_host[],5,FALSE)</f>
        <v>Host</v>
      </c>
    </row>
    <row r="436" spans="1:22">
      <c r="A436" s="4">
        <v>1979579</v>
      </c>
      <c r="B436" t="s">
        <v>7043</v>
      </c>
      <c r="C436" s="4">
        <v>8219931</v>
      </c>
      <c r="D436" t="s">
        <v>105</v>
      </c>
      <c r="E436" t="s">
        <v>7044</v>
      </c>
      <c r="F436" s="4">
        <v>10024</v>
      </c>
      <c r="G436" s="13" t="s">
        <v>124</v>
      </c>
      <c r="H436" s="13" t="s">
        <v>168</v>
      </c>
      <c r="I436" s="1">
        <v>4078468</v>
      </c>
      <c r="J436" s="1">
        <v>-7397137</v>
      </c>
      <c r="K436" t="s">
        <v>5</v>
      </c>
      <c r="L436" s="20">
        <v>300</v>
      </c>
      <c r="M436" s="4">
        <v>1</v>
      </c>
      <c r="N436" s="4">
        <v>0</v>
      </c>
      <c r="O436" s="2">
        <v>43639</v>
      </c>
      <c r="P436" s="3">
        <v>0.02</v>
      </c>
      <c r="Q436" s="4">
        <v>1</v>
      </c>
      <c r="R436" s="3">
        <v>5.6</v>
      </c>
      <c r="S4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" t="str">
        <f>IF(AIRBNB[[#This Row],[RUIDO(dB)]]&lt;=4,"Silencioso",IF(AIRBNB[[#This Row],[RUIDO(dB)]]&lt;=5.5,"Poco Ruidoso","Ruidoso"))</f>
        <v>Ruidoso</v>
      </c>
      <c r="U436" t="str">
        <f>IF(AND(AIRBNB[[#This Row],[PRECIO]]&lt;50,AIRBNB[[#This Row],[MIN_NOCHES]]&gt;3),"Dentro del presupuesto","No considerar")</f>
        <v>No considerar</v>
      </c>
      <c r="V436" t="str">
        <f>VLOOKUP(AIRBNB[[#This Row],[HOST_ID]],Super_host[],5,FALSE)</f>
        <v>Host</v>
      </c>
    </row>
    <row r="437" spans="1:22">
      <c r="A437" s="4">
        <v>1617488</v>
      </c>
      <c r="B437" t="s">
        <v>16223</v>
      </c>
      <c r="C437" s="4">
        <v>8102595</v>
      </c>
      <c r="D437" t="s">
        <v>632</v>
      </c>
      <c r="E437" t="s">
        <v>16224</v>
      </c>
      <c r="F437" s="4">
        <v>11225</v>
      </c>
      <c r="G437" s="13" t="s">
        <v>4662</v>
      </c>
      <c r="H437" s="13" t="s">
        <v>9230</v>
      </c>
      <c r="I437" s="1">
        <v>4069017</v>
      </c>
      <c r="J437" s="1">
        <v>-7395757</v>
      </c>
      <c r="K437" t="s">
        <v>5</v>
      </c>
      <c r="L437" s="20">
        <v>300</v>
      </c>
      <c r="M437" s="4">
        <v>1</v>
      </c>
      <c r="N437" s="4">
        <v>48</v>
      </c>
      <c r="O437" s="2">
        <v>42288</v>
      </c>
      <c r="P437" s="3">
        <v>0.68</v>
      </c>
      <c r="Q437" s="4">
        <v>1</v>
      </c>
      <c r="R437" s="3">
        <v>7</v>
      </c>
      <c r="S4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" t="str">
        <f>IF(AIRBNB[[#This Row],[RUIDO(dB)]]&lt;=4,"Silencioso",IF(AIRBNB[[#This Row],[RUIDO(dB)]]&lt;=5.5,"Poco Ruidoso","Ruidoso"))</f>
        <v>Ruidoso</v>
      </c>
      <c r="U437" t="str">
        <f>IF(AND(AIRBNB[[#This Row],[PRECIO]]&lt;50,AIRBNB[[#This Row],[MIN_NOCHES]]&gt;3),"Dentro del presupuesto","No considerar")</f>
        <v>No considerar</v>
      </c>
      <c r="V437" t="str">
        <f>VLOOKUP(AIRBNB[[#This Row],[HOST_ID]],Super_host[],5,FALSE)</f>
        <v>Host</v>
      </c>
    </row>
    <row r="438" spans="1:22">
      <c r="A438" s="4">
        <v>6292334</v>
      </c>
      <c r="B438" t="s">
        <v>7075</v>
      </c>
      <c r="C438" s="4">
        <v>7189415</v>
      </c>
      <c r="D438" t="s">
        <v>478</v>
      </c>
      <c r="E438" t="s">
        <v>7076</v>
      </c>
      <c r="F438" s="4">
        <v>10028</v>
      </c>
      <c r="G438" s="13" t="s">
        <v>124</v>
      </c>
      <c r="H438" s="13" t="s">
        <v>129</v>
      </c>
      <c r="I438" s="1">
        <v>4077357</v>
      </c>
      <c r="J438" s="1">
        <v>-7395193</v>
      </c>
      <c r="K438" t="s">
        <v>5</v>
      </c>
      <c r="L438" s="20">
        <v>300</v>
      </c>
      <c r="M438" s="4">
        <v>1</v>
      </c>
      <c r="N438" s="4">
        <v>0</v>
      </c>
      <c r="O438" s="2">
        <v>43493</v>
      </c>
      <c r="P438" s="3">
        <v>0.06</v>
      </c>
      <c r="Q438" s="4">
        <v>1</v>
      </c>
      <c r="R438" s="3">
        <v>5.6</v>
      </c>
      <c r="S4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" t="str">
        <f>IF(AIRBNB[[#This Row],[RUIDO(dB)]]&lt;=4,"Silencioso",IF(AIRBNB[[#This Row],[RUIDO(dB)]]&lt;=5.5,"Poco Ruidoso","Ruidoso"))</f>
        <v>Ruidoso</v>
      </c>
      <c r="U438" t="str">
        <f>IF(AND(AIRBNB[[#This Row],[PRECIO]]&lt;50,AIRBNB[[#This Row],[MIN_NOCHES]]&gt;3),"Dentro del presupuesto","No considerar")</f>
        <v>No considerar</v>
      </c>
      <c r="V438" t="str">
        <f>VLOOKUP(AIRBNB[[#This Row],[HOST_ID]],Super_host[],5,FALSE)</f>
        <v>Host</v>
      </c>
    </row>
    <row r="439" spans="1:22">
      <c r="A439" s="4">
        <v>1323349</v>
      </c>
      <c r="B439" t="s">
        <v>3024</v>
      </c>
      <c r="C439" s="4">
        <v>7183070</v>
      </c>
      <c r="D439" t="s">
        <v>217</v>
      </c>
      <c r="E439" t="s">
        <v>3025</v>
      </c>
      <c r="F439" s="4">
        <v>10009</v>
      </c>
      <c r="G439" s="13" t="s">
        <v>124</v>
      </c>
      <c r="H439" s="13" t="s">
        <v>133</v>
      </c>
      <c r="I439" s="1">
        <v>4072188</v>
      </c>
      <c r="J439" s="1">
        <v>-739816</v>
      </c>
      <c r="K439" t="s">
        <v>5</v>
      </c>
      <c r="L439" s="20">
        <v>300</v>
      </c>
      <c r="M439" s="4">
        <v>3</v>
      </c>
      <c r="N439" s="4">
        <v>19</v>
      </c>
      <c r="O439" s="2">
        <v>43496</v>
      </c>
      <c r="P439" s="3">
        <v>0.27</v>
      </c>
      <c r="Q439" s="4">
        <v>1</v>
      </c>
      <c r="R439" s="3">
        <v>5.6</v>
      </c>
      <c r="S4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" t="str">
        <f>IF(AIRBNB[[#This Row],[RUIDO(dB)]]&lt;=4,"Silencioso",IF(AIRBNB[[#This Row],[RUIDO(dB)]]&lt;=5.5,"Poco Ruidoso","Ruidoso"))</f>
        <v>Ruidoso</v>
      </c>
      <c r="U439" t="str">
        <f>IF(AND(AIRBNB[[#This Row],[PRECIO]]&lt;50,AIRBNB[[#This Row],[MIN_NOCHES]]&gt;3),"Dentro del presupuesto","No considerar")</f>
        <v>No considerar</v>
      </c>
      <c r="V439" t="str">
        <f>VLOOKUP(AIRBNB[[#This Row],[HOST_ID]],Super_host[],5,FALSE)</f>
        <v>Host</v>
      </c>
    </row>
    <row r="440" spans="1:22">
      <c r="A440" s="4">
        <v>3985673</v>
      </c>
      <c r="B440" t="s">
        <v>2500</v>
      </c>
      <c r="C440" s="4">
        <v>6337882</v>
      </c>
      <c r="D440" t="s">
        <v>839</v>
      </c>
      <c r="E440" t="s">
        <v>2501</v>
      </c>
      <c r="F440" s="4">
        <v>10019</v>
      </c>
      <c r="G440" s="13" t="s">
        <v>124</v>
      </c>
      <c r="H440" s="13" t="s">
        <v>186</v>
      </c>
      <c r="I440" s="1">
        <v>4075319</v>
      </c>
      <c r="J440" s="1">
        <v>-7400159</v>
      </c>
      <c r="K440" t="s">
        <v>5</v>
      </c>
      <c r="L440" s="20">
        <v>300</v>
      </c>
      <c r="M440" s="4">
        <v>2</v>
      </c>
      <c r="N440" s="4">
        <v>11</v>
      </c>
      <c r="O440" s="2">
        <v>43605</v>
      </c>
      <c r="P440" s="3">
        <v>0.19</v>
      </c>
      <c r="Q440" s="4">
        <v>1</v>
      </c>
      <c r="R440" s="3">
        <v>5.6</v>
      </c>
      <c r="S4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" t="str">
        <f>IF(AIRBNB[[#This Row],[RUIDO(dB)]]&lt;=4,"Silencioso",IF(AIRBNB[[#This Row],[RUIDO(dB)]]&lt;=5.5,"Poco Ruidoso","Ruidoso"))</f>
        <v>Ruidoso</v>
      </c>
      <c r="U440" t="str">
        <f>IF(AND(AIRBNB[[#This Row],[PRECIO]]&lt;50,AIRBNB[[#This Row],[MIN_NOCHES]]&gt;3),"Dentro del presupuesto","No considerar")</f>
        <v>No considerar</v>
      </c>
      <c r="V440" t="str">
        <f>VLOOKUP(AIRBNB[[#This Row],[HOST_ID]],Super_host[],5,FALSE)</f>
        <v>Host</v>
      </c>
    </row>
    <row r="441" spans="1:22">
      <c r="A441" s="4">
        <v>1442495</v>
      </c>
      <c r="B441" t="s">
        <v>11592</v>
      </c>
      <c r="C441" s="4">
        <v>5908577</v>
      </c>
      <c r="D441" t="s">
        <v>677</v>
      </c>
      <c r="E441" t="s">
        <v>10722</v>
      </c>
      <c r="F441" s="4">
        <v>11216</v>
      </c>
      <c r="G441" s="13" t="s">
        <v>4662</v>
      </c>
      <c r="H441" s="13" t="s">
        <v>9252</v>
      </c>
      <c r="I441" s="1">
        <v>4067427</v>
      </c>
      <c r="J441" s="1">
        <v>-7395042</v>
      </c>
      <c r="K441" t="s">
        <v>5</v>
      </c>
      <c r="L441" s="20">
        <v>300</v>
      </c>
      <c r="M441" s="4">
        <v>2</v>
      </c>
      <c r="N441" s="4">
        <v>16</v>
      </c>
      <c r="O441" s="2">
        <v>43625</v>
      </c>
      <c r="P441" s="3">
        <v>0.24</v>
      </c>
      <c r="Q441" s="4">
        <v>1</v>
      </c>
      <c r="R441" s="3">
        <v>6.9</v>
      </c>
      <c r="S4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" t="str">
        <f>IF(AIRBNB[[#This Row],[RUIDO(dB)]]&lt;=4,"Silencioso",IF(AIRBNB[[#This Row],[RUIDO(dB)]]&lt;=5.5,"Poco Ruidoso","Ruidoso"))</f>
        <v>Ruidoso</v>
      </c>
      <c r="U441" t="str">
        <f>IF(AND(AIRBNB[[#This Row],[PRECIO]]&lt;50,AIRBNB[[#This Row],[MIN_NOCHES]]&gt;3),"Dentro del presupuesto","No considerar")</f>
        <v>No considerar</v>
      </c>
      <c r="V441" t="str">
        <f>VLOOKUP(AIRBNB[[#This Row],[HOST_ID]],Super_host[],5,FALSE)</f>
        <v>Host</v>
      </c>
    </row>
    <row r="442" spans="1:22">
      <c r="A442" s="4">
        <v>1137093</v>
      </c>
      <c r="B442" t="s">
        <v>12462</v>
      </c>
      <c r="C442" s="4">
        <v>5446918</v>
      </c>
      <c r="D442" t="s">
        <v>12463</v>
      </c>
      <c r="E442" t="s">
        <v>12464</v>
      </c>
      <c r="F442" s="4">
        <v>11211</v>
      </c>
      <c r="G442" s="13" t="s">
        <v>4662</v>
      </c>
      <c r="H442" s="13" t="s">
        <v>9218</v>
      </c>
      <c r="I442" s="1">
        <v>4071756</v>
      </c>
      <c r="J442" s="1">
        <v>-7394839</v>
      </c>
      <c r="K442" t="s">
        <v>5</v>
      </c>
      <c r="L442" s="20">
        <v>300</v>
      </c>
      <c r="M442" s="4">
        <v>5</v>
      </c>
      <c r="N442" s="4">
        <v>34</v>
      </c>
      <c r="O442" s="2">
        <v>43631</v>
      </c>
      <c r="P442" s="3">
        <v>0.46</v>
      </c>
      <c r="Q442" s="4">
        <v>1</v>
      </c>
      <c r="R442" s="3">
        <v>6.9</v>
      </c>
      <c r="S4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" t="str">
        <f>IF(AIRBNB[[#This Row],[RUIDO(dB)]]&lt;=4,"Silencioso",IF(AIRBNB[[#This Row],[RUIDO(dB)]]&lt;=5.5,"Poco Ruidoso","Ruidoso"))</f>
        <v>Ruidoso</v>
      </c>
      <c r="U442" t="str">
        <f>IF(AND(AIRBNB[[#This Row],[PRECIO]]&lt;50,AIRBNB[[#This Row],[MIN_NOCHES]]&gt;3),"Dentro del presupuesto","No considerar")</f>
        <v>No considerar</v>
      </c>
      <c r="V442" t="str">
        <f>VLOOKUP(AIRBNB[[#This Row],[HOST_ID]],Super_host[],5,FALSE)</f>
        <v>Host</v>
      </c>
    </row>
    <row r="443" spans="1:22">
      <c r="A443" s="4">
        <v>5404627</v>
      </c>
      <c r="B443" t="s">
        <v>10235</v>
      </c>
      <c r="C443" s="4">
        <v>5175035</v>
      </c>
      <c r="D443" t="s">
        <v>10236</v>
      </c>
      <c r="E443" t="s">
        <v>10237</v>
      </c>
      <c r="F443" s="4">
        <v>11211</v>
      </c>
      <c r="G443" s="13" t="s">
        <v>4662</v>
      </c>
      <c r="H443" s="13" t="s">
        <v>9218</v>
      </c>
      <c r="I443" s="1">
        <v>4071208</v>
      </c>
      <c r="J443" s="1">
        <v>-7395091</v>
      </c>
      <c r="K443" t="s">
        <v>5</v>
      </c>
      <c r="L443" s="20">
        <v>300</v>
      </c>
      <c r="M443" s="4">
        <v>2</v>
      </c>
      <c r="N443" s="4">
        <v>3</v>
      </c>
      <c r="O443" s="2">
        <v>42523</v>
      </c>
      <c r="P443" s="3">
        <v>7.0000000000000007E-2</v>
      </c>
      <c r="Q443" s="4">
        <v>1</v>
      </c>
      <c r="R443" s="3">
        <v>6.9</v>
      </c>
      <c r="S4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" t="str">
        <f>IF(AIRBNB[[#This Row],[RUIDO(dB)]]&lt;=4,"Silencioso",IF(AIRBNB[[#This Row],[RUIDO(dB)]]&lt;=5.5,"Poco Ruidoso","Ruidoso"))</f>
        <v>Ruidoso</v>
      </c>
      <c r="U443" t="str">
        <f>IF(AND(AIRBNB[[#This Row],[PRECIO]]&lt;50,AIRBNB[[#This Row],[MIN_NOCHES]]&gt;3),"Dentro del presupuesto","No considerar")</f>
        <v>No considerar</v>
      </c>
      <c r="V443" t="str">
        <f>VLOOKUP(AIRBNB[[#This Row],[HOST_ID]],Super_host[],5,FALSE)</f>
        <v>Host</v>
      </c>
    </row>
    <row r="444" spans="1:22">
      <c r="A444" s="4">
        <v>4081707</v>
      </c>
      <c r="B444" t="s">
        <v>11241</v>
      </c>
      <c r="C444" s="4">
        <v>4792032</v>
      </c>
      <c r="D444" t="s">
        <v>11242</v>
      </c>
      <c r="E444" t="s">
        <v>11243</v>
      </c>
      <c r="F444" s="4">
        <v>11231</v>
      </c>
      <c r="G444" s="13" t="s">
        <v>4662</v>
      </c>
      <c r="H444" s="13" t="s">
        <v>9747</v>
      </c>
      <c r="I444" s="1">
        <v>4067815</v>
      </c>
      <c r="J444" s="1">
        <v>-7401443</v>
      </c>
      <c r="K444" t="s">
        <v>5</v>
      </c>
      <c r="L444" s="20">
        <v>300</v>
      </c>
      <c r="M444" s="4">
        <v>7</v>
      </c>
      <c r="N444" s="4">
        <v>9</v>
      </c>
      <c r="O444" s="2">
        <v>43578</v>
      </c>
      <c r="P444" s="3">
        <v>0.18</v>
      </c>
      <c r="Q444" s="4">
        <v>1</v>
      </c>
      <c r="R444" s="3">
        <v>6.9</v>
      </c>
      <c r="S4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" t="str">
        <f>IF(AIRBNB[[#This Row],[RUIDO(dB)]]&lt;=4,"Silencioso",IF(AIRBNB[[#This Row],[RUIDO(dB)]]&lt;=5.5,"Poco Ruidoso","Ruidoso"))</f>
        <v>Ruidoso</v>
      </c>
      <c r="U444" t="str">
        <f>IF(AND(AIRBNB[[#This Row],[PRECIO]]&lt;50,AIRBNB[[#This Row],[MIN_NOCHES]]&gt;3),"Dentro del presupuesto","No considerar")</f>
        <v>No considerar</v>
      </c>
      <c r="V444" t="str">
        <f>VLOOKUP(AIRBNB[[#This Row],[HOST_ID]],Super_host[],5,FALSE)</f>
        <v>Host</v>
      </c>
    </row>
    <row r="445" spans="1:22">
      <c r="A445" s="4">
        <v>846854</v>
      </c>
      <c r="B445" t="s">
        <v>5139</v>
      </c>
      <c r="C445" s="4">
        <v>4422368</v>
      </c>
      <c r="D445" t="s">
        <v>5140</v>
      </c>
      <c r="E445" t="s">
        <v>5141</v>
      </c>
      <c r="F445" s="4">
        <v>10024</v>
      </c>
      <c r="G445" s="13" t="s">
        <v>124</v>
      </c>
      <c r="H445" s="13" t="s">
        <v>168</v>
      </c>
      <c r="I445" s="1">
        <v>4078689</v>
      </c>
      <c r="J445" s="1">
        <v>-7397314</v>
      </c>
      <c r="K445" t="s">
        <v>5</v>
      </c>
      <c r="L445" s="20">
        <v>300</v>
      </c>
      <c r="M445" s="4">
        <v>30</v>
      </c>
      <c r="N445" s="4">
        <v>93</v>
      </c>
      <c r="O445" s="2">
        <v>43624</v>
      </c>
      <c r="P445" s="3">
        <v>1.24</v>
      </c>
      <c r="Q445" s="4">
        <v>1</v>
      </c>
      <c r="R445" s="3">
        <v>5.6</v>
      </c>
      <c r="S4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" t="str">
        <f>IF(AIRBNB[[#This Row],[RUIDO(dB)]]&lt;=4,"Silencioso",IF(AIRBNB[[#This Row],[RUIDO(dB)]]&lt;=5.5,"Poco Ruidoso","Ruidoso"))</f>
        <v>Ruidoso</v>
      </c>
      <c r="U445" t="str">
        <f>IF(AND(AIRBNB[[#This Row],[PRECIO]]&lt;50,AIRBNB[[#This Row],[MIN_NOCHES]]&gt;3),"Dentro del presupuesto","No considerar")</f>
        <v>No considerar</v>
      </c>
      <c r="V445" t="str">
        <f>VLOOKUP(AIRBNB[[#This Row],[HOST_ID]],Super_host[],5,FALSE)</f>
        <v>Host</v>
      </c>
    </row>
    <row r="446" spans="1:22">
      <c r="A446" s="4">
        <v>2108237</v>
      </c>
      <c r="B446" t="s">
        <v>1149</v>
      </c>
      <c r="C446" s="4">
        <v>4185342</v>
      </c>
      <c r="D446" t="s">
        <v>1150</v>
      </c>
      <c r="E446" t="s">
        <v>1151</v>
      </c>
      <c r="F446" s="4">
        <v>10023</v>
      </c>
      <c r="G446" s="13" t="s">
        <v>124</v>
      </c>
      <c r="H446" s="13" t="s">
        <v>168</v>
      </c>
      <c r="I446" s="1">
        <v>4077517</v>
      </c>
      <c r="J446" s="1">
        <v>-7398829</v>
      </c>
      <c r="K446" t="s">
        <v>5</v>
      </c>
      <c r="L446" s="20">
        <v>300</v>
      </c>
      <c r="M446" s="4">
        <v>3</v>
      </c>
      <c r="N446" s="4">
        <v>4</v>
      </c>
      <c r="O446" s="2">
        <v>42115</v>
      </c>
      <c r="P446" s="3">
        <v>0.06</v>
      </c>
      <c r="Q446" s="4">
        <v>1</v>
      </c>
      <c r="R446" s="3">
        <v>5.6</v>
      </c>
      <c r="S4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" t="str">
        <f>IF(AIRBNB[[#This Row],[RUIDO(dB)]]&lt;=4,"Silencioso",IF(AIRBNB[[#This Row],[RUIDO(dB)]]&lt;=5.5,"Poco Ruidoso","Ruidoso"))</f>
        <v>Ruidoso</v>
      </c>
      <c r="U446" t="str">
        <f>IF(AND(AIRBNB[[#This Row],[PRECIO]]&lt;50,AIRBNB[[#This Row],[MIN_NOCHES]]&gt;3),"Dentro del presupuesto","No considerar")</f>
        <v>No considerar</v>
      </c>
      <c r="V446" t="str">
        <f>VLOOKUP(AIRBNB[[#This Row],[HOST_ID]],Super_host[],5,FALSE)</f>
        <v>Host</v>
      </c>
    </row>
    <row r="447" spans="1:22">
      <c r="A447" s="4">
        <v>6520350</v>
      </c>
      <c r="B447" t="s">
        <v>8741</v>
      </c>
      <c r="C447" s="4">
        <v>4089529</v>
      </c>
      <c r="D447" t="s">
        <v>839</v>
      </c>
      <c r="E447" t="s">
        <v>8742</v>
      </c>
      <c r="F447" s="4">
        <v>11692</v>
      </c>
      <c r="G447" s="13" t="s">
        <v>7897</v>
      </c>
      <c r="H447" s="13" t="s">
        <v>8489</v>
      </c>
      <c r="I447" s="1">
        <v>4059399</v>
      </c>
      <c r="J447" s="1">
        <v>-7379693</v>
      </c>
      <c r="K447" t="s">
        <v>5</v>
      </c>
      <c r="L447" s="20">
        <v>300</v>
      </c>
      <c r="M447" s="4">
        <v>1</v>
      </c>
      <c r="N447" s="4">
        <v>67</v>
      </c>
      <c r="O447" s="2">
        <v>43653</v>
      </c>
      <c r="P447" s="3">
        <v>1.34</v>
      </c>
      <c r="Q447" s="4">
        <v>5</v>
      </c>
      <c r="R447" s="3">
        <v>6.24</v>
      </c>
      <c r="S4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" t="str">
        <f>IF(AIRBNB[[#This Row],[RUIDO(dB)]]&lt;=4,"Silencioso",IF(AIRBNB[[#This Row],[RUIDO(dB)]]&lt;=5.5,"Poco Ruidoso","Ruidoso"))</f>
        <v>Ruidoso</v>
      </c>
      <c r="U447" t="str">
        <f>IF(AND(AIRBNB[[#This Row],[PRECIO]]&lt;50,AIRBNB[[#This Row],[MIN_NOCHES]]&gt;3),"Dentro del presupuesto","No considerar")</f>
        <v>No considerar</v>
      </c>
      <c r="V447" t="str">
        <f>VLOOKUP(AIRBNB[[#This Row],[HOST_ID]],Super_host[],5,FALSE)</f>
        <v>Host</v>
      </c>
    </row>
    <row r="448" spans="1:22">
      <c r="A448" s="4">
        <v>6684189</v>
      </c>
      <c r="B448" t="s">
        <v>16215</v>
      </c>
      <c r="C448" s="4">
        <v>4028339</v>
      </c>
      <c r="D448" t="s">
        <v>1648</v>
      </c>
      <c r="E448" t="s">
        <v>16216</v>
      </c>
      <c r="F448" s="4">
        <v>11238</v>
      </c>
      <c r="G448" s="13" t="s">
        <v>4662</v>
      </c>
      <c r="H448" s="13" t="s">
        <v>9387</v>
      </c>
      <c r="I448" s="1">
        <v>4068542</v>
      </c>
      <c r="J448" s="1">
        <v>-7396103</v>
      </c>
      <c r="K448" t="s">
        <v>5</v>
      </c>
      <c r="L448" s="20">
        <v>300</v>
      </c>
      <c r="M448" s="4">
        <v>4</v>
      </c>
      <c r="N448" s="4">
        <v>28</v>
      </c>
      <c r="O448" s="2">
        <v>43639</v>
      </c>
      <c r="P448" s="3">
        <v>0.57999999999999996</v>
      </c>
      <c r="Q448" s="4">
        <v>1</v>
      </c>
      <c r="R448" s="3">
        <v>7</v>
      </c>
      <c r="S4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" t="str">
        <f>IF(AIRBNB[[#This Row],[RUIDO(dB)]]&lt;=4,"Silencioso",IF(AIRBNB[[#This Row],[RUIDO(dB)]]&lt;=5.5,"Poco Ruidoso","Ruidoso"))</f>
        <v>Ruidoso</v>
      </c>
      <c r="U448" t="str">
        <f>IF(AND(AIRBNB[[#This Row],[PRECIO]]&lt;50,AIRBNB[[#This Row],[MIN_NOCHES]]&gt;3),"Dentro del presupuesto","No considerar")</f>
        <v>No considerar</v>
      </c>
      <c r="V448" t="str">
        <f>VLOOKUP(AIRBNB[[#This Row],[HOST_ID]],Super_host[],5,FALSE)</f>
        <v>Host</v>
      </c>
    </row>
    <row r="449" spans="1:22">
      <c r="A449" s="4">
        <v>5389907</v>
      </c>
      <c r="B449" t="s">
        <v>8221</v>
      </c>
      <c r="C449" s="4">
        <v>3641421</v>
      </c>
      <c r="D449" t="s">
        <v>8222</v>
      </c>
      <c r="E449" t="s">
        <v>8223</v>
      </c>
      <c r="F449" s="4">
        <v>11106</v>
      </c>
      <c r="G449" s="13" t="s">
        <v>7897</v>
      </c>
      <c r="H449" s="13" t="s">
        <v>7940</v>
      </c>
      <c r="I449" s="1">
        <v>407636</v>
      </c>
      <c r="J449" s="1">
        <v>-73926</v>
      </c>
      <c r="K449" t="s">
        <v>5</v>
      </c>
      <c r="L449" s="20">
        <v>300</v>
      </c>
      <c r="M449" s="4">
        <v>7</v>
      </c>
      <c r="N449" s="4">
        <v>1</v>
      </c>
      <c r="O449" s="2">
        <v>43466</v>
      </c>
      <c r="P449" s="3">
        <v>0.16</v>
      </c>
      <c r="Q449" s="4">
        <v>5</v>
      </c>
      <c r="R449" s="3">
        <v>6.24</v>
      </c>
      <c r="S4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" t="str">
        <f>IF(AIRBNB[[#This Row],[RUIDO(dB)]]&lt;=4,"Silencioso",IF(AIRBNB[[#This Row],[RUIDO(dB)]]&lt;=5.5,"Poco Ruidoso","Ruidoso"))</f>
        <v>Ruidoso</v>
      </c>
      <c r="U449" t="str">
        <f>IF(AND(AIRBNB[[#This Row],[PRECIO]]&lt;50,AIRBNB[[#This Row],[MIN_NOCHES]]&gt;3),"Dentro del presupuesto","No considerar")</f>
        <v>No considerar</v>
      </c>
      <c r="V449" t="str">
        <f>VLOOKUP(AIRBNB[[#This Row],[HOST_ID]],Super_host[],5,FALSE)</f>
        <v>Host</v>
      </c>
    </row>
    <row r="450" spans="1:22">
      <c r="A450" s="4">
        <v>607735</v>
      </c>
      <c r="B450" t="s">
        <v>13134</v>
      </c>
      <c r="C450" s="4">
        <v>3011547</v>
      </c>
      <c r="D450" t="s">
        <v>3431</v>
      </c>
      <c r="E450" t="s">
        <v>13135</v>
      </c>
      <c r="F450" s="4">
        <v>11217</v>
      </c>
      <c r="G450" s="13" t="s">
        <v>4662</v>
      </c>
      <c r="H450" s="13" t="s">
        <v>9363</v>
      </c>
      <c r="I450" s="1">
        <v>4068466</v>
      </c>
      <c r="J450" s="1">
        <v>-7398871</v>
      </c>
      <c r="K450" t="s">
        <v>5</v>
      </c>
      <c r="L450" s="20">
        <v>300</v>
      </c>
      <c r="M450" s="4">
        <v>30</v>
      </c>
      <c r="N450" s="4">
        <v>63</v>
      </c>
      <c r="O450" s="2">
        <v>43573</v>
      </c>
      <c r="P450" s="3">
        <v>0.77</v>
      </c>
      <c r="Q450" s="4">
        <v>1</v>
      </c>
      <c r="R450" s="3">
        <v>6.9</v>
      </c>
      <c r="S4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" t="str">
        <f>IF(AIRBNB[[#This Row],[RUIDO(dB)]]&lt;=4,"Silencioso",IF(AIRBNB[[#This Row],[RUIDO(dB)]]&lt;=5.5,"Poco Ruidoso","Ruidoso"))</f>
        <v>Ruidoso</v>
      </c>
      <c r="U450" t="str">
        <f>IF(AND(AIRBNB[[#This Row],[PRECIO]]&lt;50,AIRBNB[[#This Row],[MIN_NOCHES]]&gt;3),"Dentro del presupuesto","No considerar")</f>
        <v>No considerar</v>
      </c>
      <c r="V450" t="str">
        <f>VLOOKUP(AIRBNB[[#This Row],[HOST_ID]],Super_host[],5,FALSE)</f>
        <v>Host</v>
      </c>
    </row>
    <row r="451" spans="1:22">
      <c r="A451" s="4">
        <v>6493288</v>
      </c>
      <c r="B451" t="s">
        <v>7197</v>
      </c>
      <c r="C451" s="4">
        <v>2938550</v>
      </c>
      <c r="D451" t="s">
        <v>326</v>
      </c>
      <c r="E451" t="s">
        <v>7198</v>
      </c>
      <c r="F451" s="4">
        <v>10019</v>
      </c>
      <c r="G451" s="13" t="s">
        <v>124</v>
      </c>
      <c r="H451" s="13" t="s">
        <v>373</v>
      </c>
      <c r="I451" s="1">
        <v>4076571</v>
      </c>
      <c r="J451" s="1">
        <v>-7398023</v>
      </c>
      <c r="K451" t="s">
        <v>5</v>
      </c>
      <c r="L451" s="20">
        <v>300</v>
      </c>
      <c r="M451" s="4">
        <v>1</v>
      </c>
      <c r="N451" s="4">
        <v>0</v>
      </c>
      <c r="O451" s="2">
        <v>43228</v>
      </c>
      <c r="P451" s="3">
        <v>0.02</v>
      </c>
      <c r="Q451" s="4">
        <v>1</v>
      </c>
      <c r="R451" s="3">
        <v>5.6</v>
      </c>
      <c r="S4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" t="str">
        <f>IF(AIRBNB[[#This Row],[RUIDO(dB)]]&lt;=4,"Silencioso",IF(AIRBNB[[#This Row],[RUIDO(dB)]]&lt;=5.5,"Poco Ruidoso","Ruidoso"))</f>
        <v>Ruidoso</v>
      </c>
      <c r="U451" t="str">
        <f>IF(AND(AIRBNB[[#This Row],[PRECIO]]&lt;50,AIRBNB[[#This Row],[MIN_NOCHES]]&gt;3),"Dentro del presupuesto","No considerar")</f>
        <v>No considerar</v>
      </c>
      <c r="V451" t="str">
        <f>VLOOKUP(AIRBNB[[#This Row],[HOST_ID]],Super_host[],5,FALSE)</f>
        <v>Host</v>
      </c>
    </row>
    <row r="452" spans="1:22">
      <c r="A452" s="4">
        <v>552141</v>
      </c>
      <c r="B452" t="s">
        <v>4185</v>
      </c>
      <c r="C452" s="4">
        <v>2712998</v>
      </c>
      <c r="D452" t="s">
        <v>4186</v>
      </c>
      <c r="E452" t="s">
        <v>4187</v>
      </c>
      <c r="F452" s="4">
        <v>10002</v>
      </c>
      <c r="G452" s="13" t="s">
        <v>124</v>
      </c>
      <c r="H452" s="13" t="s">
        <v>137</v>
      </c>
      <c r="I452" s="1">
        <v>4071788</v>
      </c>
      <c r="J452" s="1">
        <v>-7398975</v>
      </c>
      <c r="K452" t="s">
        <v>5</v>
      </c>
      <c r="L452" s="20">
        <v>300</v>
      </c>
      <c r="M452" s="4">
        <v>1</v>
      </c>
      <c r="N452" s="4">
        <v>45</v>
      </c>
      <c r="O452" s="2">
        <v>43624</v>
      </c>
      <c r="P452" s="3">
        <v>0.62</v>
      </c>
      <c r="Q452" s="4">
        <v>1</v>
      </c>
      <c r="R452" s="3">
        <v>5.6</v>
      </c>
      <c r="S4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" t="str">
        <f>IF(AIRBNB[[#This Row],[RUIDO(dB)]]&lt;=4,"Silencioso",IF(AIRBNB[[#This Row],[RUIDO(dB)]]&lt;=5.5,"Poco Ruidoso","Ruidoso"))</f>
        <v>Ruidoso</v>
      </c>
      <c r="U452" t="str">
        <f>IF(AND(AIRBNB[[#This Row],[PRECIO]]&lt;50,AIRBNB[[#This Row],[MIN_NOCHES]]&gt;3),"Dentro del presupuesto","No considerar")</f>
        <v>No considerar</v>
      </c>
      <c r="V452" t="str">
        <f>VLOOKUP(AIRBNB[[#This Row],[HOST_ID]],Super_host[],5,FALSE)</f>
        <v>Host</v>
      </c>
    </row>
    <row r="453" spans="1:22">
      <c r="A453" s="4">
        <v>533168</v>
      </c>
      <c r="B453" t="s">
        <v>4959</v>
      </c>
      <c r="C453" s="4">
        <v>2620162</v>
      </c>
      <c r="D453" t="s">
        <v>4076</v>
      </c>
      <c r="E453" t="s">
        <v>4960</v>
      </c>
      <c r="F453" s="4">
        <v>10012</v>
      </c>
      <c r="G453" s="13" t="s">
        <v>124</v>
      </c>
      <c r="H453" s="13" t="s">
        <v>642</v>
      </c>
      <c r="I453" s="1">
        <v>4072184</v>
      </c>
      <c r="J453" s="1">
        <v>-739944</v>
      </c>
      <c r="K453" t="s">
        <v>5</v>
      </c>
      <c r="L453" s="20">
        <v>300</v>
      </c>
      <c r="M453" s="4">
        <v>30</v>
      </c>
      <c r="N453" s="4">
        <v>92</v>
      </c>
      <c r="O453" s="2">
        <v>43624</v>
      </c>
      <c r="P453" s="3">
        <v>1.0900000000000001</v>
      </c>
      <c r="Q453" s="4">
        <v>1</v>
      </c>
      <c r="R453" s="3">
        <v>5.6</v>
      </c>
      <c r="S4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" t="str">
        <f>IF(AIRBNB[[#This Row],[RUIDO(dB)]]&lt;=4,"Silencioso",IF(AIRBNB[[#This Row],[RUIDO(dB)]]&lt;=5.5,"Poco Ruidoso","Ruidoso"))</f>
        <v>Ruidoso</v>
      </c>
      <c r="U453" t="str">
        <f>IF(AND(AIRBNB[[#This Row],[PRECIO]]&lt;50,AIRBNB[[#This Row],[MIN_NOCHES]]&gt;3),"Dentro del presupuesto","No considerar")</f>
        <v>No considerar</v>
      </c>
      <c r="V453" t="str">
        <f>VLOOKUP(AIRBNB[[#This Row],[HOST_ID]],Super_host[],5,FALSE)</f>
        <v>Host</v>
      </c>
    </row>
    <row r="454" spans="1:22">
      <c r="A454" s="4">
        <v>5046422</v>
      </c>
      <c r="B454" t="s">
        <v>11513</v>
      </c>
      <c r="C454" s="4">
        <v>2370532</v>
      </c>
      <c r="D454" t="s">
        <v>558</v>
      </c>
      <c r="E454" t="s">
        <v>11514</v>
      </c>
      <c r="F454" s="4">
        <v>11201</v>
      </c>
      <c r="G454" s="13" t="s">
        <v>4662</v>
      </c>
      <c r="H454" s="13" t="s">
        <v>9345</v>
      </c>
      <c r="I454" s="1">
        <v>4069119</v>
      </c>
      <c r="J454" s="1">
        <v>-7399438</v>
      </c>
      <c r="K454" t="s">
        <v>5</v>
      </c>
      <c r="L454" s="20">
        <v>300</v>
      </c>
      <c r="M454" s="4">
        <v>2</v>
      </c>
      <c r="N454" s="4">
        <v>8</v>
      </c>
      <c r="O454" s="2">
        <v>42667</v>
      </c>
      <c r="P454" s="3">
        <v>0.22</v>
      </c>
      <c r="Q454" s="4">
        <v>1</v>
      </c>
      <c r="R454" s="3">
        <v>6.9</v>
      </c>
      <c r="S4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" t="str">
        <f>IF(AIRBNB[[#This Row],[RUIDO(dB)]]&lt;=4,"Silencioso",IF(AIRBNB[[#This Row],[RUIDO(dB)]]&lt;=5.5,"Poco Ruidoso","Ruidoso"))</f>
        <v>Ruidoso</v>
      </c>
      <c r="U454" t="str">
        <f>IF(AND(AIRBNB[[#This Row],[PRECIO]]&lt;50,AIRBNB[[#This Row],[MIN_NOCHES]]&gt;3),"Dentro del presupuesto","No considerar")</f>
        <v>No considerar</v>
      </c>
      <c r="V454" t="str">
        <f>VLOOKUP(AIRBNB[[#This Row],[HOST_ID]],Super_host[],5,FALSE)</f>
        <v>Host</v>
      </c>
    </row>
    <row r="455" spans="1:22">
      <c r="A455" s="4">
        <v>484312</v>
      </c>
      <c r="B455" t="s">
        <v>12240</v>
      </c>
      <c r="C455" s="4">
        <v>2306962</v>
      </c>
      <c r="D455" t="s">
        <v>12241</v>
      </c>
      <c r="E455" t="s">
        <v>12242</v>
      </c>
      <c r="F455" s="4">
        <v>11215</v>
      </c>
      <c r="G455" s="13" t="s">
        <v>4662</v>
      </c>
      <c r="H455" s="13" t="s">
        <v>10548</v>
      </c>
      <c r="I455" s="1">
        <v>4065854</v>
      </c>
      <c r="J455" s="1">
        <v>-7398384</v>
      </c>
      <c r="K455" t="s">
        <v>5</v>
      </c>
      <c r="L455" s="20">
        <v>300</v>
      </c>
      <c r="M455" s="4">
        <v>2</v>
      </c>
      <c r="N455" s="4">
        <v>24</v>
      </c>
      <c r="O455" s="2">
        <v>43516</v>
      </c>
      <c r="P455" s="3">
        <v>0.39</v>
      </c>
      <c r="Q455" s="4">
        <v>1</v>
      </c>
      <c r="R455" s="3">
        <v>6.9</v>
      </c>
      <c r="S4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" t="str">
        <f>IF(AIRBNB[[#This Row],[RUIDO(dB)]]&lt;=4,"Silencioso",IF(AIRBNB[[#This Row],[RUIDO(dB)]]&lt;=5.5,"Poco Ruidoso","Ruidoso"))</f>
        <v>Ruidoso</v>
      </c>
      <c r="U455" t="str">
        <f>IF(AND(AIRBNB[[#This Row],[PRECIO]]&lt;50,AIRBNB[[#This Row],[MIN_NOCHES]]&gt;3),"Dentro del presupuesto","No considerar")</f>
        <v>No considerar</v>
      </c>
      <c r="V455" t="str">
        <f>VLOOKUP(AIRBNB[[#This Row],[HOST_ID]],Super_host[],5,FALSE)</f>
        <v>Host</v>
      </c>
    </row>
    <row r="456" spans="1:22">
      <c r="A456" s="4">
        <v>4135674</v>
      </c>
      <c r="B456" t="s">
        <v>10496</v>
      </c>
      <c r="C456" s="4">
        <v>2011110</v>
      </c>
      <c r="D456" t="s">
        <v>2392</v>
      </c>
      <c r="E456" t="s">
        <v>10497</v>
      </c>
      <c r="F456" s="4">
        <v>11217</v>
      </c>
      <c r="G456" s="13" t="s">
        <v>4662</v>
      </c>
      <c r="H456" s="13" t="s">
        <v>9222</v>
      </c>
      <c r="I456" s="1">
        <v>4068786</v>
      </c>
      <c r="J456" s="1">
        <v>-7397339</v>
      </c>
      <c r="K456" t="s">
        <v>5</v>
      </c>
      <c r="L456" s="20">
        <v>300</v>
      </c>
      <c r="M456" s="4">
        <v>1</v>
      </c>
      <c r="N456" s="4">
        <v>5</v>
      </c>
      <c r="O456" s="2">
        <v>42195</v>
      </c>
      <c r="P456" s="3">
        <v>0.09</v>
      </c>
      <c r="Q456" s="4">
        <v>1</v>
      </c>
      <c r="R456" s="3">
        <v>6.9</v>
      </c>
      <c r="S4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" t="str">
        <f>IF(AIRBNB[[#This Row],[RUIDO(dB)]]&lt;=4,"Silencioso",IF(AIRBNB[[#This Row],[RUIDO(dB)]]&lt;=5.5,"Poco Ruidoso","Ruidoso"))</f>
        <v>Ruidoso</v>
      </c>
      <c r="U456" t="str">
        <f>IF(AND(AIRBNB[[#This Row],[PRECIO]]&lt;50,AIRBNB[[#This Row],[MIN_NOCHES]]&gt;3),"Dentro del presupuesto","No considerar")</f>
        <v>No considerar</v>
      </c>
      <c r="V456" t="str">
        <f>VLOOKUP(AIRBNB[[#This Row],[HOST_ID]],Super_host[],5,FALSE)</f>
        <v>Host</v>
      </c>
    </row>
    <row r="457" spans="1:22">
      <c r="A457" s="4">
        <v>401836</v>
      </c>
      <c r="B457" t="s">
        <v>2723</v>
      </c>
      <c r="C457" s="4">
        <v>2005740</v>
      </c>
      <c r="D457" t="s">
        <v>1775</v>
      </c>
      <c r="E457" t="s">
        <v>2724</v>
      </c>
      <c r="F457" s="4">
        <v>10021</v>
      </c>
      <c r="G457" s="13" t="s">
        <v>124</v>
      </c>
      <c r="H457" s="13" t="s">
        <v>129</v>
      </c>
      <c r="I457" s="1">
        <v>4076494</v>
      </c>
      <c r="J457" s="1">
        <v>-7395804</v>
      </c>
      <c r="K457" t="s">
        <v>5</v>
      </c>
      <c r="L457" s="20">
        <v>300</v>
      </c>
      <c r="M457" s="4">
        <v>4</v>
      </c>
      <c r="N457" s="4">
        <v>19</v>
      </c>
      <c r="O457" s="2">
        <v>43606</v>
      </c>
      <c r="P457" s="3">
        <v>0.22</v>
      </c>
      <c r="Q457" s="4">
        <v>1</v>
      </c>
      <c r="R457" s="3">
        <v>5.6</v>
      </c>
      <c r="S4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" t="str">
        <f>IF(AIRBNB[[#This Row],[RUIDO(dB)]]&lt;=4,"Silencioso",IF(AIRBNB[[#This Row],[RUIDO(dB)]]&lt;=5.5,"Poco Ruidoso","Ruidoso"))</f>
        <v>Ruidoso</v>
      </c>
      <c r="U457" t="str">
        <f>IF(AND(AIRBNB[[#This Row],[PRECIO]]&lt;50,AIRBNB[[#This Row],[MIN_NOCHES]]&gt;3),"Dentro del presupuesto","No considerar")</f>
        <v>No considerar</v>
      </c>
      <c r="V457" t="str">
        <f>VLOOKUP(AIRBNB[[#This Row],[HOST_ID]],Super_host[],5,FALSE)</f>
        <v>Host</v>
      </c>
    </row>
    <row r="458" spans="1:22">
      <c r="A458" s="4">
        <v>1087215</v>
      </c>
      <c r="B458" t="s">
        <v>4190</v>
      </c>
      <c r="C458" s="4">
        <v>1841580</v>
      </c>
      <c r="D458" t="s">
        <v>2162</v>
      </c>
      <c r="E458" t="s">
        <v>4191</v>
      </c>
      <c r="F458" s="4">
        <v>10001</v>
      </c>
      <c r="G458" s="13" t="s">
        <v>124</v>
      </c>
      <c r="H458" s="13" t="s">
        <v>186</v>
      </c>
      <c r="I458" s="1">
        <v>4074877</v>
      </c>
      <c r="J458" s="1">
        <v>-739994</v>
      </c>
      <c r="K458" t="s">
        <v>5</v>
      </c>
      <c r="L458" s="20">
        <v>300</v>
      </c>
      <c r="M458" s="4">
        <v>5</v>
      </c>
      <c r="N458" s="4">
        <v>44</v>
      </c>
      <c r="O458" s="2">
        <v>43649</v>
      </c>
      <c r="P458" s="3">
        <v>0.62</v>
      </c>
      <c r="Q458" s="4">
        <v>1</v>
      </c>
      <c r="R458" s="3">
        <v>5.6</v>
      </c>
      <c r="S4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" t="str">
        <f>IF(AIRBNB[[#This Row],[RUIDO(dB)]]&lt;=4,"Silencioso",IF(AIRBNB[[#This Row],[RUIDO(dB)]]&lt;=5.5,"Poco Ruidoso","Ruidoso"))</f>
        <v>Ruidoso</v>
      </c>
      <c r="U458" t="str">
        <f>IF(AND(AIRBNB[[#This Row],[PRECIO]]&lt;50,AIRBNB[[#This Row],[MIN_NOCHES]]&gt;3),"Dentro del presupuesto","No considerar")</f>
        <v>No considerar</v>
      </c>
      <c r="V458" t="str">
        <f>VLOOKUP(AIRBNB[[#This Row],[HOST_ID]],Super_host[],5,FALSE)</f>
        <v>Host</v>
      </c>
    </row>
    <row r="459" spans="1:22">
      <c r="A459" s="4">
        <v>4961949</v>
      </c>
      <c r="B459" t="s">
        <v>5001</v>
      </c>
      <c r="C459" s="4">
        <v>1649951</v>
      </c>
      <c r="D459" t="s">
        <v>5002</v>
      </c>
      <c r="E459" t="s">
        <v>5003</v>
      </c>
      <c r="F459" s="4">
        <v>10002</v>
      </c>
      <c r="G459" s="13" t="s">
        <v>124</v>
      </c>
      <c r="H459" s="13" t="s">
        <v>137</v>
      </c>
      <c r="I459" s="1">
        <v>4072091</v>
      </c>
      <c r="J459" s="1">
        <v>-7398475</v>
      </c>
      <c r="K459" t="s">
        <v>5</v>
      </c>
      <c r="L459" s="20">
        <v>300</v>
      </c>
      <c r="M459" s="4">
        <v>3</v>
      </c>
      <c r="N459" s="4">
        <v>57</v>
      </c>
      <c r="O459" s="2">
        <v>43639</v>
      </c>
      <c r="P459" s="3">
        <v>1.1200000000000001</v>
      </c>
      <c r="Q459" s="4">
        <v>1</v>
      </c>
      <c r="R459" s="3">
        <v>5.6</v>
      </c>
      <c r="S4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" t="str">
        <f>IF(AIRBNB[[#This Row],[RUIDO(dB)]]&lt;=4,"Silencioso",IF(AIRBNB[[#This Row],[RUIDO(dB)]]&lt;=5.5,"Poco Ruidoso","Ruidoso"))</f>
        <v>Ruidoso</v>
      </c>
      <c r="U459" t="str">
        <f>IF(AND(AIRBNB[[#This Row],[PRECIO]]&lt;50,AIRBNB[[#This Row],[MIN_NOCHES]]&gt;3),"Dentro del presupuesto","No considerar")</f>
        <v>No considerar</v>
      </c>
      <c r="V459" t="str">
        <f>VLOOKUP(AIRBNB[[#This Row],[HOST_ID]],Super_host[],5,FALSE)</f>
        <v>Host</v>
      </c>
    </row>
    <row r="460" spans="1:22">
      <c r="A460" s="4">
        <v>6304803</v>
      </c>
      <c r="B460" t="s">
        <v>9711</v>
      </c>
      <c r="C460" s="4">
        <v>1528333</v>
      </c>
      <c r="D460" t="s">
        <v>326</v>
      </c>
      <c r="E460" t="s">
        <v>9712</v>
      </c>
      <c r="F460" s="4">
        <v>11205</v>
      </c>
      <c r="G460" s="13" t="s">
        <v>4662</v>
      </c>
      <c r="H460" s="13" t="s">
        <v>9387</v>
      </c>
      <c r="I460" s="1">
        <v>4069322</v>
      </c>
      <c r="J460" s="1">
        <v>-7396554</v>
      </c>
      <c r="K460" t="s">
        <v>5</v>
      </c>
      <c r="L460" s="20">
        <v>300</v>
      </c>
      <c r="M460" s="4">
        <v>2</v>
      </c>
      <c r="N460" s="4">
        <v>1</v>
      </c>
      <c r="O460" s="2">
        <v>42497</v>
      </c>
      <c r="P460" s="3">
        <v>0.03</v>
      </c>
      <c r="Q460" s="4">
        <v>1</v>
      </c>
      <c r="R460" s="3">
        <v>6.9</v>
      </c>
      <c r="S4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" t="str">
        <f>IF(AIRBNB[[#This Row],[RUIDO(dB)]]&lt;=4,"Silencioso",IF(AIRBNB[[#This Row],[RUIDO(dB)]]&lt;=5.5,"Poco Ruidoso","Ruidoso"))</f>
        <v>Ruidoso</v>
      </c>
      <c r="U460" t="str">
        <f>IF(AND(AIRBNB[[#This Row],[PRECIO]]&lt;50,AIRBNB[[#This Row],[MIN_NOCHES]]&gt;3),"Dentro del presupuesto","No considerar")</f>
        <v>No considerar</v>
      </c>
      <c r="V460" t="str">
        <f>VLOOKUP(AIRBNB[[#This Row],[HOST_ID]],Super_host[],5,FALSE)</f>
        <v>Host</v>
      </c>
    </row>
    <row r="461" spans="1:22">
      <c r="A461" s="4">
        <v>287417</v>
      </c>
      <c r="B461" t="s">
        <v>12974</v>
      </c>
      <c r="C461" s="4">
        <v>1495196</v>
      </c>
      <c r="D461" t="s">
        <v>3348</v>
      </c>
      <c r="E461" t="s">
        <v>12975</v>
      </c>
      <c r="F461" s="4">
        <v>11233</v>
      </c>
      <c r="G461" s="13" t="s">
        <v>4662</v>
      </c>
      <c r="H461" s="13" t="s">
        <v>9230</v>
      </c>
      <c r="I461" s="1">
        <v>4068174</v>
      </c>
      <c r="J461" s="1">
        <v>-7391921</v>
      </c>
      <c r="K461" t="s">
        <v>5</v>
      </c>
      <c r="L461" s="20">
        <v>300</v>
      </c>
      <c r="M461" s="4">
        <v>2</v>
      </c>
      <c r="N461" s="4">
        <v>40</v>
      </c>
      <c r="O461" s="2">
        <v>43639</v>
      </c>
      <c r="P461" s="3">
        <v>0.68</v>
      </c>
      <c r="Q461" s="4">
        <v>1</v>
      </c>
      <c r="R461" s="3">
        <v>6.9</v>
      </c>
      <c r="S4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" t="str">
        <f>IF(AIRBNB[[#This Row],[RUIDO(dB)]]&lt;=4,"Silencioso",IF(AIRBNB[[#This Row],[RUIDO(dB)]]&lt;=5.5,"Poco Ruidoso","Ruidoso"))</f>
        <v>Ruidoso</v>
      </c>
      <c r="U461" t="str">
        <f>IF(AND(AIRBNB[[#This Row],[PRECIO]]&lt;50,AIRBNB[[#This Row],[MIN_NOCHES]]&gt;3),"Dentro del presupuesto","No considerar")</f>
        <v>No considerar</v>
      </c>
      <c r="V461" t="str">
        <f>VLOOKUP(AIRBNB[[#This Row],[HOST_ID]],Super_host[],5,FALSE)</f>
        <v>Host</v>
      </c>
    </row>
    <row r="462" spans="1:22">
      <c r="A462" s="4">
        <v>285442</v>
      </c>
      <c r="B462" t="s">
        <v>158</v>
      </c>
      <c r="C462" s="4">
        <v>1475866</v>
      </c>
      <c r="D462" t="s">
        <v>159</v>
      </c>
      <c r="E462" t="s">
        <v>160</v>
      </c>
      <c r="F462" s="4">
        <v>10003</v>
      </c>
      <c r="G462" s="13" t="s">
        <v>124</v>
      </c>
      <c r="H462" s="13" t="s">
        <v>133</v>
      </c>
      <c r="I462" s="1">
        <v>4073119</v>
      </c>
      <c r="J462" s="1">
        <v>-7398819</v>
      </c>
      <c r="K462" t="s">
        <v>40</v>
      </c>
      <c r="L462" s="20">
        <v>300</v>
      </c>
      <c r="M462" s="4">
        <v>6</v>
      </c>
      <c r="N462" s="4">
        <v>1</v>
      </c>
      <c r="O462" s="2">
        <v>41400</v>
      </c>
      <c r="P462" s="3">
        <v>0.01</v>
      </c>
      <c r="Q462" s="4">
        <v>1</v>
      </c>
      <c r="R462" s="3">
        <v>5.6</v>
      </c>
      <c r="S4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" t="str">
        <f>IF(AIRBNB[[#This Row],[RUIDO(dB)]]&lt;=4,"Silencioso",IF(AIRBNB[[#This Row],[RUIDO(dB)]]&lt;=5.5,"Poco Ruidoso","Ruidoso"))</f>
        <v>Ruidoso</v>
      </c>
      <c r="U462" t="str">
        <f>IF(AND(AIRBNB[[#This Row],[PRECIO]]&lt;50,AIRBNB[[#This Row],[MIN_NOCHES]]&gt;3),"Dentro del presupuesto","No considerar")</f>
        <v>No considerar</v>
      </c>
      <c r="V462" t="str">
        <f>VLOOKUP(AIRBNB[[#This Row],[HOST_ID]],Super_host[],5,FALSE)</f>
        <v>Host</v>
      </c>
    </row>
    <row r="463" spans="1:22">
      <c r="A463" s="4">
        <v>279093</v>
      </c>
      <c r="B463" t="s">
        <v>1206</v>
      </c>
      <c r="C463" s="4">
        <v>1455825</v>
      </c>
      <c r="D463" t="s">
        <v>797</v>
      </c>
      <c r="E463" t="s">
        <v>1207</v>
      </c>
      <c r="F463" s="4">
        <v>10032</v>
      </c>
      <c r="G463" s="13" t="s">
        <v>124</v>
      </c>
      <c r="H463" s="13" t="s">
        <v>148</v>
      </c>
      <c r="I463" s="1">
        <v>4082977</v>
      </c>
      <c r="J463" s="1">
        <v>-7394071</v>
      </c>
      <c r="K463" t="s">
        <v>5</v>
      </c>
      <c r="L463" s="20">
        <v>300</v>
      </c>
      <c r="M463" s="4">
        <v>3</v>
      </c>
      <c r="N463" s="4">
        <v>2</v>
      </c>
      <c r="O463" s="2">
        <v>43200</v>
      </c>
      <c r="P463" s="3">
        <v>0.06</v>
      </c>
      <c r="Q463" s="4">
        <v>1</v>
      </c>
      <c r="R463" s="3">
        <v>5.6</v>
      </c>
      <c r="S4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" t="str">
        <f>IF(AIRBNB[[#This Row],[RUIDO(dB)]]&lt;=4,"Silencioso",IF(AIRBNB[[#This Row],[RUIDO(dB)]]&lt;=5.5,"Poco Ruidoso","Ruidoso"))</f>
        <v>Ruidoso</v>
      </c>
      <c r="U463" t="str">
        <f>IF(AND(AIRBNB[[#This Row],[PRECIO]]&lt;50,AIRBNB[[#This Row],[MIN_NOCHES]]&gt;3),"Dentro del presupuesto","No considerar")</f>
        <v>No considerar</v>
      </c>
      <c r="V463" t="str">
        <f>VLOOKUP(AIRBNB[[#This Row],[HOST_ID]],Super_host[],5,FALSE)</f>
        <v>Host</v>
      </c>
    </row>
    <row r="464" spans="1:22">
      <c r="A464" s="4">
        <v>283184</v>
      </c>
      <c r="B464" t="s">
        <v>15997</v>
      </c>
      <c r="C464" s="4">
        <v>1427381</v>
      </c>
      <c r="D464" t="s">
        <v>1364</v>
      </c>
      <c r="E464" t="s">
        <v>15998</v>
      </c>
      <c r="F464" s="4">
        <v>11211</v>
      </c>
      <c r="G464" s="13" t="s">
        <v>4662</v>
      </c>
      <c r="H464" s="13" t="s">
        <v>9218</v>
      </c>
      <c r="I464" s="1">
        <v>4070766</v>
      </c>
      <c r="J464" s="1">
        <v>-7395191</v>
      </c>
      <c r="K464" t="s">
        <v>5</v>
      </c>
      <c r="L464" s="20">
        <v>300</v>
      </c>
      <c r="M464" s="4">
        <v>7</v>
      </c>
      <c r="N464" s="4">
        <v>0</v>
      </c>
      <c r="O464" s="2">
        <v>42465</v>
      </c>
      <c r="P464" s="3">
        <v>0.82</v>
      </c>
      <c r="Q464" s="4">
        <v>1</v>
      </c>
      <c r="R464" s="3">
        <v>6.9</v>
      </c>
      <c r="S4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" t="str">
        <f>IF(AIRBNB[[#This Row],[RUIDO(dB)]]&lt;=4,"Silencioso",IF(AIRBNB[[#This Row],[RUIDO(dB)]]&lt;=5.5,"Poco Ruidoso","Ruidoso"))</f>
        <v>Ruidoso</v>
      </c>
      <c r="U464" t="str">
        <f>IF(AND(AIRBNB[[#This Row],[PRECIO]]&lt;50,AIRBNB[[#This Row],[MIN_NOCHES]]&gt;3),"Dentro del presupuesto","No considerar")</f>
        <v>No considerar</v>
      </c>
      <c r="V464" t="str">
        <f>VLOOKUP(AIRBNB[[#This Row],[HOST_ID]],Super_host[],5,FALSE)</f>
        <v>Host</v>
      </c>
    </row>
    <row r="465" spans="1:22">
      <c r="A465" s="4">
        <v>501041</v>
      </c>
      <c r="B465" t="s">
        <v>7263</v>
      </c>
      <c r="C465" s="4">
        <v>1386685</v>
      </c>
      <c r="D465" t="s">
        <v>7264</v>
      </c>
      <c r="E465" t="s">
        <v>7265</v>
      </c>
      <c r="F465" s="4">
        <v>10024</v>
      </c>
      <c r="G465" s="13" t="s">
        <v>124</v>
      </c>
      <c r="H465" s="13" t="s">
        <v>168</v>
      </c>
      <c r="I465" s="1">
        <v>4078451</v>
      </c>
      <c r="J465" s="1">
        <v>-7397882</v>
      </c>
      <c r="K465" t="s">
        <v>5</v>
      </c>
      <c r="L465" s="20">
        <v>300</v>
      </c>
      <c r="M465" s="4">
        <v>7</v>
      </c>
      <c r="N465" s="4">
        <v>0</v>
      </c>
      <c r="O465" s="2">
        <v>43646</v>
      </c>
      <c r="P465" s="3">
        <v>3.9</v>
      </c>
      <c r="Q465" s="4">
        <v>1</v>
      </c>
      <c r="R465" s="3">
        <v>5.6</v>
      </c>
      <c r="S4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" t="str">
        <f>IF(AIRBNB[[#This Row],[RUIDO(dB)]]&lt;=4,"Silencioso",IF(AIRBNB[[#This Row],[RUIDO(dB)]]&lt;=5.5,"Poco Ruidoso","Ruidoso"))</f>
        <v>Ruidoso</v>
      </c>
      <c r="U465" t="str">
        <f>IF(AND(AIRBNB[[#This Row],[PRECIO]]&lt;50,AIRBNB[[#This Row],[MIN_NOCHES]]&gt;3),"Dentro del presupuesto","No considerar")</f>
        <v>No considerar</v>
      </c>
      <c r="V465" t="str">
        <f>VLOOKUP(AIRBNB[[#This Row],[HOST_ID]],Super_host[],5,FALSE)</f>
        <v>Host</v>
      </c>
    </row>
    <row r="466" spans="1:22">
      <c r="A466" s="4">
        <v>271950</v>
      </c>
      <c r="B466" t="s">
        <v>1455</v>
      </c>
      <c r="C466" s="4">
        <v>1362808</v>
      </c>
      <c r="D466" t="s">
        <v>236</v>
      </c>
      <c r="E466" t="s">
        <v>1456</v>
      </c>
      <c r="F466" s="4">
        <v>10065</v>
      </c>
      <c r="G466" s="13" t="s">
        <v>124</v>
      </c>
      <c r="H466" s="13" t="s">
        <v>129</v>
      </c>
      <c r="I466" s="1">
        <v>4076373</v>
      </c>
      <c r="J466" s="1">
        <v>-7396897</v>
      </c>
      <c r="K466" t="s">
        <v>5</v>
      </c>
      <c r="L466" s="20">
        <v>300</v>
      </c>
      <c r="M466" s="4">
        <v>3</v>
      </c>
      <c r="N466" s="4">
        <v>5</v>
      </c>
      <c r="O466" s="2">
        <v>43465</v>
      </c>
      <c r="P466" s="3">
        <v>0.08</v>
      </c>
      <c r="Q466" s="4">
        <v>1</v>
      </c>
      <c r="R466" s="3">
        <v>5.6</v>
      </c>
      <c r="S4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" t="str">
        <f>IF(AIRBNB[[#This Row],[RUIDO(dB)]]&lt;=4,"Silencioso",IF(AIRBNB[[#This Row],[RUIDO(dB)]]&lt;=5.5,"Poco Ruidoso","Ruidoso"))</f>
        <v>Ruidoso</v>
      </c>
      <c r="U466" t="str">
        <f>IF(AND(AIRBNB[[#This Row],[PRECIO]]&lt;50,AIRBNB[[#This Row],[MIN_NOCHES]]&gt;3),"Dentro del presupuesto","No considerar")</f>
        <v>No considerar</v>
      </c>
      <c r="V466" t="str">
        <f>VLOOKUP(AIRBNB[[#This Row],[HOST_ID]],Super_host[],5,FALSE)</f>
        <v>Host</v>
      </c>
    </row>
    <row r="467" spans="1:22">
      <c r="A467" s="4">
        <v>235552</v>
      </c>
      <c r="B467" t="s">
        <v>12423</v>
      </c>
      <c r="C467" s="4">
        <v>1234405</v>
      </c>
      <c r="D467" t="s">
        <v>12424</v>
      </c>
      <c r="E467" t="s">
        <v>12425</v>
      </c>
      <c r="F467" s="4">
        <v>11215</v>
      </c>
      <c r="G467" s="13" t="s">
        <v>4662</v>
      </c>
      <c r="H467" s="13" t="s">
        <v>9262</v>
      </c>
      <c r="I467" s="1">
        <v>4066414</v>
      </c>
      <c r="J467" s="1">
        <v>-7398574</v>
      </c>
      <c r="K467" t="s">
        <v>5</v>
      </c>
      <c r="L467" s="20">
        <v>300</v>
      </c>
      <c r="M467" s="4">
        <v>1</v>
      </c>
      <c r="N467" s="4">
        <v>40</v>
      </c>
      <c r="O467" s="2">
        <v>43632</v>
      </c>
      <c r="P467" s="3">
        <v>0.44</v>
      </c>
      <c r="Q467" s="4">
        <v>1</v>
      </c>
      <c r="R467" s="3">
        <v>6.9</v>
      </c>
      <c r="S4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" t="str">
        <f>IF(AIRBNB[[#This Row],[RUIDO(dB)]]&lt;=4,"Silencioso",IF(AIRBNB[[#This Row],[RUIDO(dB)]]&lt;=5.5,"Poco Ruidoso","Ruidoso"))</f>
        <v>Ruidoso</v>
      </c>
      <c r="U467" t="str">
        <f>IF(AND(AIRBNB[[#This Row],[PRECIO]]&lt;50,AIRBNB[[#This Row],[MIN_NOCHES]]&gt;3),"Dentro del presupuesto","No considerar")</f>
        <v>No considerar</v>
      </c>
      <c r="V467" t="str">
        <f>VLOOKUP(AIRBNB[[#This Row],[HOST_ID]],Super_host[],5,FALSE)</f>
        <v>Host</v>
      </c>
    </row>
    <row r="468" spans="1:22">
      <c r="A468" s="4">
        <v>3198018</v>
      </c>
      <c r="B468" t="s">
        <v>14231</v>
      </c>
      <c r="C468" s="4">
        <v>738918</v>
      </c>
      <c r="D468" t="s">
        <v>14232</v>
      </c>
      <c r="E468" t="s">
        <v>14233</v>
      </c>
      <c r="F468" s="4">
        <v>11215</v>
      </c>
      <c r="G468" s="13" t="s">
        <v>4662</v>
      </c>
      <c r="H468" s="13" t="s">
        <v>9234</v>
      </c>
      <c r="I468" s="1">
        <v>4067561</v>
      </c>
      <c r="J468" s="1">
        <v>-7397823</v>
      </c>
      <c r="K468" t="s">
        <v>5</v>
      </c>
      <c r="L468" s="20">
        <v>300</v>
      </c>
      <c r="M468" s="4">
        <v>2</v>
      </c>
      <c r="N468" s="4">
        <v>85</v>
      </c>
      <c r="O468" s="2">
        <v>43632</v>
      </c>
      <c r="P468" s="3">
        <v>1.81</v>
      </c>
      <c r="Q468" s="4">
        <v>1</v>
      </c>
      <c r="R468" s="3">
        <v>6.9</v>
      </c>
      <c r="S4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" t="str">
        <f>IF(AIRBNB[[#This Row],[RUIDO(dB)]]&lt;=4,"Silencioso",IF(AIRBNB[[#This Row],[RUIDO(dB)]]&lt;=5.5,"Poco Ruidoso","Ruidoso"))</f>
        <v>Ruidoso</v>
      </c>
      <c r="U468" t="str">
        <f>IF(AND(AIRBNB[[#This Row],[PRECIO]]&lt;50,AIRBNB[[#This Row],[MIN_NOCHES]]&gt;3),"Dentro del presupuesto","No considerar")</f>
        <v>No considerar</v>
      </c>
      <c r="V468" t="str">
        <f>VLOOKUP(AIRBNB[[#This Row],[HOST_ID]],Super_host[],5,FALSE)</f>
        <v>Host</v>
      </c>
    </row>
    <row r="469" spans="1:22">
      <c r="A469" s="4">
        <v>4108799</v>
      </c>
      <c r="B469" t="s">
        <v>11983</v>
      </c>
      <c r="C469" s="4">
        <v>622779</v>
      </c>
      <c r="D469" t="s">
        <v>3393</v>
      </c>
      <c r="E469" t="s">
        <v>11984</v>
      </c>
      <c r="F469" s="4">
        <v>11222</v>
      </c>
      <c r="G469" s="13" t="s">
        <v>4662</v>
      </c>
      <c r="H469" s="13" t="s">
        <v>9249</v>
      </c>
      <c r="I469" s="1">
        <v>4072452</v>
      </c>
      <c r="J469" s="1">
        <v>-7393916</v>
      </c>
      <c r="K469" t="s">
        <v>5</v>
      </c>
      <c r="L469" s="20">
        <v>300</v>
      </c>
      <c r="M469" s="4">
        <v>1</v>
      </c>
      <c r="N469" s="4">
        <v>12</v>
      </c>
      <c r="O469" s="2">
        <v>43189</v>
      </c>
      <c r="P469" s="3">
        <v>0.32</v>
      </c>
      <c r="Q469" s="4">
        <v>1</v>
      </c>
      <c r="R469" s="3">
        <v>6.9</v>
      </c>
      <c r="S4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" t="str">
        <f>IF(AIRBNB[[#This Row],[RUIDO(dB)]]&lt;=4,"Silencioso",IF(AIRBNB[[#This Row],[RUIDO(dB)]]&lt;=5.5,"Poco Ruidoso","Ruidoso"))</f>
        <v>Ruidoso</v>
      </c>
      <c r="U469" t="str">
        <f>IF(AND(AIRBNB[[#This Row],[PRECIO]]&lt;50,AIRBNB[[#This Row],[MIN_NOCHES]]&gt;3),"Dentro del presupuesto","No considerar")</f>
        <v>No considerar</v>
      </c>
      <c r="V469" t="str">
        <f>VLOOKUP(AIRBNB[[#This Row],[HOST_ID]],Super_host[],5,FALSE)</f>
        <v>Host</v>
      </c>
    </row>
    <row r="470" spans="1:22">
      <c r="A470" s="4">
        <v>179741</v>
      </c>
      <c r="B470" t="s">
        <v>1215</v>
      </c>
      <c r="C470" s="4">
        <v>314941</v>
      </c>
      <c r="D470" t="s">
        <v>1006</v>
      </c>
      <c r="E470" t="s">
        <v>1216</v>
      </c>
      <c r="F470" s="4">
        <v>10012</v>
      </c>
      <c r="G470" s="13" t="s">
        <v>124</v>
      </c>
      <c r="H470" s="13" t="s">
        <v>642</v>
      </c>
      <c r="I470" s="1">
        <v>4072133</v>
      </c>
      <c r="J470" s="1">
        <v>-7399666</v>
      </c>
      <c r="K470" t="s">
        <v>5</v>
      </c>
      <c r="L470" s="20">
        <v>300</v>
      </c>
      <c r="M470" s="4">
        <v>1</v>
      </c>
      <c r="N470" s="4">
        <v>6</v>
      </c>
      <c r="O470" s="2">
        <v>43644</v>
      </c>
      <c r="P470" s="3">
        <v>0.06</v>
      </c>
      <c r="Q470" s="4">
        <v>1</v>
      </c>
      <c r="R470" s="3">
        <v>5.6</v>
      </c>
      <c r="S4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" t="str">
        <f>IF(AIRBNB[[#This Row],[RUIDO(dB)]]&lt;=4,"Silencioso",IF(AIRBNB[[#This Row],[RUIDO(dB)]]&lt;=5.5,"Poco Ruidoso","Ruidoso"))</f>
        <v>Ruidoso</v>
      </c>
      <c r="U470" t="str">
        <f>IF(AND(AIRBNB[[#This Row],[PRECIO]]&lt;50,AIRBNB[[#This Row],[MIN_NOCHES]]&gt;3),"Dentro del presupuesto","No considerar")</f>
        <v>No considerar</v>
      </c>
      <c r="V470" t="str">
        <f>VLOOKUP(AIRBNB[[#This Row],[HOST_ID]],Super_host[],5,FALSE)</f>
        <v>Host</v>
      </c>
    </row>
    <row r="471" spans="1:22">
      <c r="A471" s="4">
        <v>1126944</v>
      </c>
      <c r="B471" t="s">
        <v>9581</v>
      </c>
      <c r="C471" s="4">
        <v>128663</v>
      </c>
      <c r="D471" t="s">
        <v>1476</v>
      </c>
      <c r="E471" t="s">
        <v>9582</v>
      </c>
      <c r="F471" s="4">
        <v>11218</v>
      </c>
      <c r="G471" s="13" t="s">
        <v>4662</v>
      </c>
      <c r="H471" s="13" t="s">
        <v>9393</v>
      </c>
      <c r="I471" s="1">
        <v>4064024</v>
      </c>
      <c r="J471" s="1">
        <v>-7396976</v>
      </c>
      <c r="K471" t="s">
        <v>5</v>
      </c>
      <c r="L471" s="20">
        <v>300</v>
      </c>
      <c r="M471" s="4">
        <v>5</v>
      </c>
      <c r="N471" s="4">
        <v>1</v>
      </c>
      <c r="O471" s="2">
        <v>42005</v>
      </c>
      <c r="P471" s="3">
        <v>0.02</v>
      </c>
      <c r="Q471" s="4">
        <v>1</v>
      </c>
      <c r="R471" s="3">
        <v>6.9</v>
      </c>
      <c r="S4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" t="str">
        <f>IF(AIRBNB[[#This Row],[RUIDO(dB)]]&lt;=4,"Silencioso",IF(AIRBNB[[#This Row],[RUIDO(dB)]]&lt;=5.5,"Poco Ruidoso","Ruidoso"))</f>
        <v>Ruidoso</v>
      </c>
      <c r="U471" t="str">
        <f>IF(AND(AIRBNB[[#This Row],[PRECIO]]&lt;50,AIRBNB[[#This Row],[MIN_NOCHES]]&gt;3),"Dentro del presupuesto","No considerar")</f>
        <v>No considerar</v>
      </c>
      <c r="V471" t="str">
        <f>VLOOKUP(AIRBNB[[#This Row],[HOST_ID]],Super_host[],5,FALSE)</f>
        <v>Host</v>
      </c>
    </row>
    <row r="472" spans="1:22">
      <c r="A472" s="4">
        <v>5523876</v>
      </c>
      <c r="B472" t="s">
        <v>2455</v>
      </c>
      <c r="C472" s="4">
        <v>119911</v>
      </c>
      <c r="D472" t="s">
        <v>1162</v>
      </c>
      <c r="E472" t="s">
        <v>2456</v>
      </c>
      <c r="F472" s="4">
        <v>10031</v>
      </c>
      <c r="G472" s="13" t="s">
        <v>124</v>
      </c>
      <c r="H472" s="13" t="s">
        <v>148</v>
      </c>
      <c r="I472" s="1">
        <v>4082056</v>
      </c>
      <c r="J472" s="1">
        <v>-7395661</v>
      </c>
      <c r="K472" t="s">
        <v>5</v>
      </c>
      <c r="L472" s="20">
        <v>300</v>
      </c>
      <c r="M472" s="4">
        <v>2</v>
      </c>
      <c r="N472" s="4">
        <v>9</v>
      </c>
      <c r="O472" s="2">
        <v>42322</v>
      </c>
      <c r="P472" s="3">
        <v>0.18</v>
      </c>
      <c r="Q472" s="4">
        <v>1</v>
      </c>
      <c r="R472" s="3">
        <v>5.6</v>
      </c>
      <c r="S4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" t="str">
        <f>IF(AIRBNB[[#This Row],[RUIDO(dB)]]&lt;=4,"Silencioso",IF(AIRBNB[[#This Row],[RUIDO(dB)]]&lt;=5.5,"Poco Ruidoso","Ruidoso"))</f>
        <v>Ruidoso</v>
      </c>
      <c r="U472" t="str">
        <f>IF(AND(AIRBNB[[#This Row],[PRECIO]]&lt;50,AIRBNB[[#This Row],[MIN_NOCHES]]&gt;3),"Dentro del presupuesto","No considerar")</f>
        <v>No considerar</v>
      </c>
      <c r="V472" t="str">
        <f>VLOOKUP(AIRBNB[[#This Row],[HOST_ID]],Super_host[],5,FALSE)</f>
        <v>Host</v>
      </c>
    </row>
    <row r="473" spans="1:22">
      <c r="A473" s="4">
        <v>820801</v>
      </c>
      <c r="B473" t="s">
        <v>9588</v>
      </c>
      <c r="C473" s="4">
        <v>25632</v>
      </c>
      <c r="D473" t="s">
        <v>9589</v>
      </c>
      <c r="E473" t="s">
        <v>9590</v>
      </c>
      <c r="F473" s="4">
        <v>11222</v>
      </c>
      <c r="G473" s="13" t="s">
        <v>4662</v>
      </c>
      <c r="H473" s="13" t="s">
        <v>9249</v>
      </c>
      <c r="I473" s="1">
        <v>4072103</v>
      </c>
      <c r="J473" s="1">
        <v>-7394798</v>
      </c>
      <c r="K473" t="s">
        <v>5</v>
      </c>
      <c r="L473" s="20">
        <v>300</v>
      </c>
      <c r="M473" s="4">
        <v>30</v>
      </c>
      <c r="N473" s="4">
        <v>1</v>
      </c>
      <c r="O473" s="2">
        <v>41894</v>
      </c>
      <c r="P473" s="3">
        <v>0.02</v>
      </c>
      <c r="Q473" s="4">
        <v>1</v>
      </c>
      <c r="R473" s="3">
        <v>6.9</v>
      </c>
      <c r="S4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" t="str">
        <f>IF(AIRBNB[[#This Row],[RUIDO(dB)]]&lt;=4,"Silencioso",IF(AIRBNB[[#This Row],[RUIDO(dB)]]&lt;=5.5,"Poco Ruidoso","Ruidoso"))</f>
        <v>Ruidoso</v>
      </c>
      <c r="U473" t="str">
        <f>IF(AND(AIRBNB[[#This Row],[PRECIO]]&lt;50,AIRBNB[[#This Row],[MIN_NOCHES]]&gt;3),"Dentro del presupuesto","No considerar")</f>
        <v>No considerar</v>
      </c>
      <c r="V473" t="str">
        <f>VLOOKUP(AIRBNB[[#This Row],[HOST_ID]],Super_host[],5,FALSE)</f>
        <v>Host</v>
      </c>
    </row>
    <row r="474" spans="1:22">
      <c r="A474" s="4">
        <v>6611557</v>
      </c>
      <c r="B474" t="s">
        <v>12456</v>
      </c>
      <c r="C474" s="4">
        <v>21823</v>
      </c>
      <c r="D474" t="s">
        <v>4186</v>
      </c>
      <c r="E474" t="s">
        <v>12457</v>
      </c>
      <c r="F474" s="4">
        <v>11207</v>
      </c>
      <c r="G474" s="13" t="s">
        <v>4662</v>
      </c>
      <c r="H474" s="13" t="s">
        <v>9274</v>
      </c>
      <c r="I474" s="1">
        <v>4068781</v>
      </c>
      <c r="J474" s="1">
        <v>-7391421</v>
      </c>
      <c r="K474" t="s">
        <v>5</v>
      </c>
      <c r="L474" s="20">
        <v>300</v>
      </c>
      <c r="M474" s="4">
        <v>3</v>
      </c>
      <c r="N474" s="4">
        <v>18</v>
      </c>
      <c r="O474" s="2">
        <v>43621</v>
      </c>
      <c r="P474" s="3">
        <v>0.45</v>
      </c>
      <c r="Q474" s="4">
        <v>1</v>
      </c>
      <c r="R474" s="3">
        <v>6.9</v>
      </c>
      <c r="S4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" t="str">
        <f>IF(AIRBNB[[#This Row],[RUIDO(dB)]]&lt;=4,"Silencioso",IF(AIRBNB[[#This Row],[RUIDO(dB)]]&lt;=5.5,"Poco Ruidoso","Ruidoso"))</f>
        <v>Ruidoso</v>
      </c>
      <c r="U474" t="str">
        <f>IF(AND(AIRBNB[[#This Row],[PRECIO]]&lt;50,AIRBNB[[#This Row],[MIN_NOCHES]]&gt;3),"Dentro del presupuesto","No considerar")</f>
        <v>No considerar</v>
      </c>
      <c r="V474" t="str">
        <f>VLOOKUP(AIRBNB[[#This Row],[HOST_ID]],Super_host[],5,FALSE)</f>
        <v>Host</v>
      </c>
    </row>
    <row r="475" spans="1:22">
      <c r="A475" s="4">
        <v>6117496</v>
      </c>
      <c r="B475" t="s">
        <v>2202</v>
      </c>
      <c r="C475" s="4">
        <v>30787515</v>
      </c>
      <c r="D475" t="s">
        <v>2203</v>
      </c>
      <c r="E475" t="s">
        <v>2204</v>
      </c>
      <c r="F475" s="4">
        <v>10019</v>
      </c>
      <c r="G475" s="13" t="s">
        <v>124</v>
      </c>
      <c r="H475" s="13" t="s">
        <v>373</v>
      </c>
      <c r="I475" s="1">
        <v>4076365</v>
      </c>
      <c r="J475" s="1">
        <v>-7398057</v>
      </c>
      <c r="K475" t="s">
        <v>5</v>
      </c>
      <c r="L475" s="20">
        <v>299</v>
      </c>
      <c r="M475" s="4">
        <v>2</v>
      </c>
      <c r="N475" s="4">
        <v>8</v>
      </c>
      <c r="O475" s="2">
        <v>42352</v>
      </c>
      <c r="P475" s="3">
        <v>0.16</v>
      </c>
      <c r="Q475" s="4">
        <v>1</v>
      </c>
      <c r="R475" s="3">
        <v>5.6</v>
      </c>
      <c r="S4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" t="str">
        <f>IF(AIRBNB[[#This Row],[RUIDO(dB)]]&lt;=4,"Silencioso",IF(AIRBNB[[#This Row],[RUIDO(dB)]]&lt;=5.5,"Poco Ruidoso","Ruidoso"))</f>
        <v>Ruidoso</v>
      </c>
      <c r="U475" t="str">
        <f>IF(AND(AIRBNB[[#This Row],[PRECIO]]&lt;50,AIRBNB[[#This Row],[MIN_NOCHES]]&gt;3),"Dentro del presupuesto","No considerar")</f>
        <v>No considerar</v>
      </c>
      <c r="V475" t="str">
        <f>VLOOKUP(AIRBNB[[#This Row],[HOST_ID]],Super_host[],5,FALSE)</f>
        <v>Host</v>
      </c>
    </row>
    <row r="476" spans="1:22">
      <c r="A476" s="4">
        <v>3469295</v>
      </c>
      <c r="B476" t="s">
        <v>4789</v>
      </c>
      <c r="C476" s="4">
        <v>17479416</v>
      </c>
      <c r="D476" t="s">
        <v>4790</v>
      </c>
      <c r="E476" t="s">
        <v>4791</v>
      </c>
      <c r="F476" s="4">
        <v>10035</v>
      </c>
      <c r="G476" s="13" t="s">
        <v>124</v>
      </c>
      <c r="H476" s="13" t="s">
        <v>219</v>
      </c>
      <c r="I476" s="1">
        <v>4080422</v>
      </c>
      <c r="J476" s="1">
        <v>-7393841</v>
      </c>
      <c r="K476" t="s">
        <v>5</v>
      </c>
      <c r="L476" s="20">
        <v>299</v>
      </c>
      <c r="M476" s="4">
        <v>4</v>
      </c>
      <c r="N476" s="4">
        <v>58</v>
      </c>
      <c r="O476" s="2">
        <v>43638</v>
      </c>
      <c r="P476" s="3">
        <v>0.97</v>
      </c>
      <c r="Q476" s="4">
        <v>1</v>
      </c>
      <c r="R476" s="3">
        <v>5.6</v>
      </c>
      <c r="S4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" t="str">
        <f>IF(AIRBNB[[#This Row],[RUIDO(dB)]]&lt;=4,"Silencioso",IF(AIRBNB[[#This Row],[RUIDO(dB)]]&lt;=5.5,"Poco Ruidoso","Ruidoso"))</f>
        <v>Ruidoso</v>
      </c>
      <c r="U476" t="str">
        <f>IF(AND(AIRBNB[[#This Row],[PRECIO]]&lt;50,AIRBNB[[#This Row],[MIN_NOCHES]]&gt;3),"Dentro del presupuesto","No considerar")</f>
        <v>No considerar</v>
      </c>
      <c r="V476" t="str">
        <f>VLOOKUP(AIRBNB[[#This Row],[HOST_ID]],Super_host[],5,FALSE)</f>
        <v>Host</v>
      </c>
    </row>
    <row r="477" spans="1:22">
      <c r="A477" s="4">
        <v>2838061</v>
      </c>
      <c r="B477" t="s">
        <v>6885</v>
      </c>
      <c r="C477" s="4">
        <v>14518375</v>
      </c>
      <c r="D477" t="s">
        <v>6886</v>
      </c>
      <c r="E477" t="s">
        <v>6887</v>
      </c>
      <c r="F477" s="4">
        <v>10029</v>
      </c>
      <c r="G477" s="13" t="s">
        <v>124</v>
      </c>
      <c r="H477" s="13" t="s">
        <v>219</v>
      </c>
      <c r="I477" s="1">
        <v>4078833</v>
      </c>
      <c r="J477" s="1">
        <v>-7394888</v>
      </c>
      <c r="K477" t="s">
        <v>40</v>
      </c>
      <c r="L477" s="20">
        <v>299</v>
      </c>
      <c r="M477" s="4">
        <v>1</v>
      </c>
      <c r="N477" s="4">
        <v>0</v>
      </c>
      <c r="O477" s="2">
        <v>42199</v>
      </c>
      <c r="P477" s="3">
        <v>0.02</v>
      </c>
      <c r="Q477" s="4">
        <v>1</v>
      </c>
      <c r="R477" s="3">
        <v>5.6</v>
      </c>
      <c r="S4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" t="str">
        <f>IF(AIRBNB[[#This Row],[RUIDO(dB)]]&lt;=4,"Silencioso",IF(AIRBNB[[#This Row],[RUIDO(dB)]]&lt;=5.5,"Poco Ruidoso","Ruidoso"))</f>
        <v>Ruidoso</v>
      </c>
      <c r="U477" t="str">
        <f>IF(AND(AIRBNB[[#This Row],[PRECIO]]&lt;50,AIRBNB[[#This Row],[MIN_NOCHES]]&gt;3),"Dentro del presupuesto","No considerar")</f>
        <v>No considerar</v>
      </c>
      <c r="V477" t="str">
        <f>VLOOKUP(AIRBNB[[#This Row],[HOST_ID]],Super_host[],5,FALSE)</f>
        <v>Host</v>
      </c>
    </row>
    <row r="478" spans="1:22">
      <c r="A478" s="4">
        <v>2085632</v>
      </c>
      <c r="B478" t="s">
        <v>5270</v>
      </c>
      <c r="C478" s="4">
        <v>10650502</v>
      </c>
      <c r="D478" t="s">
        <v>5271</v>
      </c>
      <c r="E478" t="s">
        <v>2289</v>
      </c>
      <c r="F478" s="4">
        <v>10009</v>
      </c>
      <c r="G478" s="13" t="s">
        <v>124</v>
      </c>
      <c r="H478" s="13" t="s">
        <v>133</v>
      </c>
      <c r="I478" s="1">
        <v>4072247</v>
      </c>
      <c r="J478" s="1">
        <v>-7397923</v>
      </c>
      <c r="K478" t="s">
        <v>5</v>
      </c>
      <c r="L478" s="20">
        <v>299</v>
      </c>
      <c r="M478" s="4">
        <v>28</v>
      </c>
      <c r="N478" s="4">
        <v>92</v>
      </c>
      <c r="O478" s="2">
        <v>43306</v>
      </c>
      <c r="P478" s="3">
        <v>1.37</v>
      </c>
      <c r="Q478" s="4">
        <v>1</v>
      </c>
      <c r="R478" s="3">
        <v>5.6</v>
      </c>
      <c r="S4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" t="str">
        <f>IF(AIRBNB[[#This Row],[RUIDO(dB)]]&lt;=4,"Silencioso",IF(AIRBNB[[#This Row],[RUIDO(dB)]]&lt;=5.5,"Poco Ruidoso","Ruidoso"))</f>
        <v>Ruidoso</v>
      </c>
      <c r="U478" t="str">
        <f>IF(AND(AIRBNB[[#This Row],[PRECIO]]&lt;50,AIRBNB[[#This Row],[MIN_NOCHES]]&gt;3),"Dentro del presupuesto","No considerar")</f>
        <v>No considerar</v>
      </c>
      <c r="V478" t="str">
        <f>VLOOKUP(AIRBNB[[#This Row],[HOST_ID]],Super_host[],5,FALSE)</f>
        <v>Host</v>
      </c>
    </row>
    <row r="479" spans="1:22">
      <c r="A479" s="4">
        <v>1476484</v>
      </c>
      <c r="B479" t="s">
        <v>3477</v>
      </c>
      <c r="C479" s="4">
        <v>7901999</v>
      </c>
      <c r="D479" t="s">
        <v>1643</v>
      </c>
      <c r="E479" t="s">
        <v>3478</v>
      </c>
      <c r="F479" s="4">
        <v>10012</v>
      </c>
      <c r="G479" s="13" t="s">
        <v>124</v>
      </c>
      <c r="H479" s="13" t="s">
        <v>642</v>
      </c>
      <c r="I479" s="1">
        <v>407245</v>
      </c>
      <c r="J479" s="1">
        <v>-7399419</v>
      </c>
      <c r="K479" t="s">
        <v>5</v>
      </c>
      <c r="L479" s="20">
        <v>299</v>
      </c>
      <c r="M479" s="4">
        <v>2</v>
      </c>
      <c r="N479" s="4">
        <v>26</v>
      </c>
      <c r="O479" s="2">
        <v>43008</v>
      </c>
      <c r="P479" s="3">
        <v>0.37</v>
      </c>
      <c r="Q479" s="4">
        <v>1</v>
      </c>
      <c r="R479" s="3">
        <v>5.6</v>
      </c>
      <c r="S4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" t="str">
        <f>IF(AIRBNB[[#This Row],[RUIDO(dB)]]&lt;=4,"Silencioso",IF(AIRBNB[[#This Row],[RUIDO(dB)]]&lt;=5.5,"Poco Ruidoso","Ruidoso"))</f>
        <v>Ruidoso</v>
      </c>
      <c r="U479" t="str">
        <f>IF(AND(AIRBNB[[#This Row],[PRECIO]]&lt;50,AIRBNB[[#This Row],[MIN_NOCHES]]&gt;3),"Dentro del presupuesto","No considerar")</f>
        <v>No considerar</v>
      </c>
      <c r="V479" t="str">
        <f>VLOOKUP(AIRBNB[[#This Row],[HOST_ID]],Super_host[],5,FALSE)</f>
        <v>Host</v>
      </c>
    </row>
    <row r="480" spans="1:22">
      <c r="A480" s="4">
        <v>1305265</v>
      </c>
      <c r="B480" t="s">
        <v>10099</v>
      </c>
      <c r="C480" s="4">
        <v>7092157</v>
      </c>
      <c r="D480" t="s">
        <v>436</v>
      </c>
      <c r="E480" t="s">
        <v>10100</v>
      </c>
      <c r="F480" s="4">
        <v>11218</v>
      </c>
      <c r="G480" s="13" t="s">
        <v>4662</v>
      </c>
      <c r="H480" s="13" t="s">
        <v>9393</v>
      </c>
      <c r="I480" s="1">
        <v>4064342</v>
      </c>
      <c r="J480" s="1">
        <v>-7397851</v>
      </c>
      <c r="K480" t="s">
        <v>5</v>
      </c>
      <c r="L480" s="20">
        <v>299</v>
      </c>
      <c r="M480" s="4">
        <v>3</v>
      </c>
      <c r="N480" s="4">
        <v>4</v>
      </c>
      <c r="O480" s="2">
        <v>42946</v>
      </c>
      <c r="P480" s="3">
        <v>0.06</v>
      </c>
      <c r="Q480" s="4">
        <v>1</v>
      </c>
      <c r="R480" s="3">
        <v>6.9</v>
      </c>
      <c r="S4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" t="str">
        <f>IF(AIRBNB[[#This Row],[RUIDO(dB)]]&lt;=4,"Silencioso",IF(AIRBNB[[#This Row],[RUIDO(dB)]]&lt;=5.5,"Poco Ruidoso","Ruidoso"))</f>
        <v>Ruidoso</v>
      </c>
      <c r="U480" t="str">
        <f>IF(AND(AIRBNB[[#This Row],[PRECIO]]&lt;50,AIRBNB[[#This Row],[MIN_NOCHES]]&gt;3),"Dentro del presupuesto","No considerar")</f>
        <v>No considerar</v>
      </c>
      <c r="V480" t="str">
        <f>VLOOKUP(AIRBNB[[#This Row],[HOST_ID]],Super_host[],5,FALSE)</f>
        <v>Host</v>
      </c>
    </row>
    <row r="481" spans="1:22">
      <c r="A481" s="4">
        <v>1512006</v>
      </c>
      <c r="B481" t="s">
        <v>6065</v>
      </c>
      <c r="C481" s="4">
        <v>4731948</v>
      </c>
      <c r="D481" t="s">
        <v>5340</v>
      </c>
      <c r="E481" t="s">
        <v>6066</v>
      </c>
      <c r="F481" s="4">
        <v>10002</v>
      </c>
      <c r="G481" s="13" t="s">
        <v>124</v>
      </c>
      <c r="H481" s="13" t="s">
        <v>137</v>
      </c>
      <c r="I481" s="1">
        <v>4071804</v>
      </c>
      <c r="J481" s="1">
        <v>-7399147</v>
      </c>
      <c r="K481" t="s">
        <v>5</v>
      </c>
      <c r="L481" s="20">
        <v>299</v>
      </c>
      <c r="M481" s="4">
        <v>1</v>
      </c>
      <c r="N481" s="4">
        <v>200</v>
      </c>
      <c r="O481" s="2">
        <v>43618</v>
      </c>
      <c r="P481" s="3">
        <v>2.8</v>
      </c>
      <c r="Q481" s="4">
        <v>1</v>
      </c>
      <c r="R481" s="3">
        <v>5.6</v>
      </c>
      <c r="S4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" t="str">
        <f>IF(AIRBNB[[#This Row],[RUIDO(dB)]]&lt;=4,"Silencioso",IF(AIRBNB[[#This Row],[RUIDO(dB)]]&lt;=5.5,"Poco Ruidoso","Ruidoso"))</f>
        <v>Ruidoso</v>
      </c>
      <c r="U481" t="str">
        <f>IF(AND(AIRBNB[[#This Row],[PRECIO]]&lt;50,AIRBNB[[#This Row],[MIN_NOCHES]]&gt;3),"Dentro del presupuesto","No considerar")</f>
        <v>No considerar</v>
      </c>
      <c r="V481" t="str">
        <f>VLOOKUP(AIRBNB[[#This Row],[HOST_ID]],Super_host[],5,FALSE)</f>
        <v>Host</v>
      </c>
    </row>
    <row r="482" spans="1:22">
      <c r="A482" s="4">
        <v>6300809</v>
      </c>
      <c r="B482" t="s">
        <v>1141</v>
      </c>
      <c r="C482" s="4">
        <v>4505274</v>
      </c>
      <c r="D482" t="s">
        <v>200</v>
      </c>
      <c r="E482" t="s">
        <v>1142</v>
      </c>
      <c r="F482" s="4">
        <v>10023</v>
      </c>
      <c r="G482" s="13" t="s">
        <v>124</v>
      </c>
      <c r="H482" s="13" t="s">
        <v>168</v>
      </c>
      <c r="I482" s="1">
        <v>4077468</v>
      </c>
      <c r="J482" s="1">
        <v>-7397966</v>
      </c>
      <c r="K482" t="s">
        <v>5</v>
      </c>
      <c r="L482" s="20">
        <v>299</v>
      </c>
      <c r="M482" s="4">
        <v>7</v>
      </c>
      <c r="N482" s="4">
        <v>3</v>
      </c>
      <c r="O482" s="2">
        <v>42297</v>
      </c>
      <c r="P482" s="3">
        <v>0.06</v>
      </c>
      <c r="Q482" s="4">
        <v>1</v>
      </c>
      <c r="R482" s="3">
        <v>5.6</v>
      </c>
      <c r="S4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" t="str">
        <f>IF(AIRBNB[[#This Row],[RUIDO(dB)]]&lt;=4,"Silencioso",IF(AIRBNB[[#This Row],[RUIDO(dB)]]&lt;=5.5,"Poco Ruidoso","Ruidoso"))</f>
        <v>Ruidoso</v>
      </c>
      <c r="U482" t="str">
        <f>IF(AND(AIRBNB[[#This Row],[PRECIO]]&lt;50,AIRBNB[[#This Row],[MIN_NOCHES]]&gt;3),"Dentro del presupuesto","No considerar")</f>
        <v>No considerar</v>
      </c>
      <c r="V482" t="str">
        <f>VLOOKUP(AIRBNB[[#This Row],[HOST_ID]],Super_host[],5,FALSE)</f>
        <v>Host</v>
      </c>
    </row>
    <row r="483" spans="1:22">
      <c r="A483" s="4">
        <v>3616001</v>
      </c>
      <c r="B483" t="s">
        <v>2508</v>
      </c>
      <c r="C483" s="4">
        <v>4421323</v>
      </c>
      <c r="D483" t="s">
        <v>526</v>
      </c>
      <c r="E483" t="s">
        <v>2509</v>
      </c>
      <c r="F483" s="4">
        <v>10006</v>
      </c>
      <c r="G483" s="13" t="s">
        <v>124</v>
      </c>
      <c r="H483" s="13" t="s">
        <v>528</v>
      </c>
      <c r="I483" s="1">
        <v>4070883</v>
      </c>
      <c r="J483" s="1">
        <v>-7401266</v>
      </c>
      <c r="K483" t="s">
        <v>5</v>
      </c>
      <c r="L483" s="20">
        <v>299</v>
      </c>
      <c r="M483" s="4">
        <v>7</v>
      </c>
      <c r="N483" s="4">
        <v>6</v>
      </c>
      <c r="O483" s="2">
        <v>43219</v>
      </c>
      <c r="P483" s="3">
        <v>0.19</v>
      </c>
      <c r="Q483" s="4">
        <v>1</v>
      </c>
      <c r="R483" s="3">
        <v>5.6</v>
      </c>
      <c r="S4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" t="str">
        <f>IF(AIRBNB[[#This Row],[RUIDO(dB)]]&lt;=4,"Silencioso",IF(AIRBNB[[#This Row],[RUIDO(dB)]]&lt;=5.5,"Poco Ruidoso","Ruidoso"))</f>
        <v>Ruidoso</v>
      </c>
      <c r="U483" t="str">
        <f>IF(AND(AIRBNB[[#This Row],[PRECIO]]&lt;50,AIRBNB[[#This Row],[MIN_NOCHES]]&gt;3),"Dentro del presupuesto","No considerar")</f>
        <v>No considerar</v>
      </c>
      <c r="V483" t="str">
        <f>VLOOKUP(AIRBNB[[#This Row],[HOST_ID]],Super_host[],5,FALSE)</f>
        <v>Host</v>
      </c>
    </row>
    <row r="484" spans="1:22">
      <c r="A484" s="4">
        <v>765563</v>
      </c>
      <c r="B484" t="s">
        <v>8645</v>
      </c>
      <c r="C484" s="4">
        <v>4036685</v>
      </c>
      <c r="D484" t="s">
        <v>3937</v>
      </c>
      <c r="E484" t="s">
        <v>8646</v>
      </c>
      <c r="F484" s="4">
        <v>11361</v>
      </c>
      <c r="G484" s="13" t="s">
        <v>7897</v>
      </c>
      <c r="H484" s="13" t="s">
        <v>8647</v>
      </c>
      <c r="I484" s="1">
        <v>4075666</v>
      </c>
      <c r="J484" s="1">
        <v>-7376314</v>
      </c>
      <c r="K484" t="s">
        <v>5</v>
      </c>
      <c r="L484" s="20">
        <v>299</v>
      </c>
      <c r="M484" s="4">
        <v>2</v>
      </c>
      <c r="N484" s="4">
        <v>67</v>
      </c>
      <c r="O484" s="2">
        <v>43636</v>
      </c>
      <c r="P484" s="3">
        <v>0.95</v>
      </c>
      <c r="Q484" s="4">
        <v>5</v>
      </c>
      <c r="R484" s="3">
        <v>6.24</v>
      </c>
      <c r="S4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" t="str">
        <f>IF(AIRBNB[[#This Row],[RUIDO(dB)]]&lt;=4,"Silencioso",IF(AIRBNB[[#This Row],[RUIDO(dB)]]&lt;=5.5,"Poco Ruidoso","Ruidoso"))</f>
        <v>Ruidoso</v>
      </c>
      <c r="U484" t="str">
        <f>IF(AND(AIRBNB[[#This Row],[PRECIO]]&lt;50,AIRBNB[[#This Row],[MIN_NOCHES]]&gt;3),"Dentro del presupuesto","No considerar")</f>
        <v>No considerar</v>
      </c>
      <c r="V484" t="str">
        <f>VLOOKUP(AIRBNB[[#This Row],[HOST_ID]],Super_host[],5,FALSE)</f>
        <v>Host</v>
      </c>
    </row>
    <row r="485" spans="1:22">
      <c r="A485" s="4">
        <v>439870</v>
      </c>
      <c r="B485" t="s">
        <v>15959</v>
      </c>
      <c r="C485" s="4">
        <v>1903758</v>
      </c>
      <c r="D485" t="s">
        <v>15960</v>
      </c>
      <c r="E485" t="s">
        <v>15961</v>
      </c>
      <c r="F485" s="4">
        <v>11215</v>
      </c>
      <c r="G485" s="13" t="s">
        <v>4662</v>
      </c>
      <c r="H485" s="13" t="s">
        <v>9234</v>
      </c>
      <c r="I485" s="1">
        <v>4066859</v>
      </c>
      <c r="J485" s="1">
        <v>-7398235</v>
      </c>
      <c r="K485" t="s">
        <v>5</v>
      </c>
      <c r="L485" s="20">
        <v>299</v>
      </c>
      <c r="M485" s="4">
        <v>20</v>
      </c>
      <c r="N485" s="4">
        <v>0</v>
      </c>
      <c r="O485" s="2">
        <v>42288</v>
      </c>
      <c r="P485" s="3">
        <v>0.05</v>
      </c>
      <c r="Q485" s="4">
        <v>1</v>
      </c>
      <c r="R485" s="3">
        <v>6.9</v>
      </c>
      <c r="S4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" t="str">
        <f>IF(AIRBNB[[#This Row],[RUIDO(dB)]]&lt;=4,"Silencioso",IF(AIRBNB[[#This Row],[RUIDO(dB)]]&lt;=5.5,"Poco Ruidoso","Ruidoso"))</f>
        <v>Ruidoso</v>
      </c>
      <c r="U485" t="str">
        <f>IF(AND(AIRBNB[[#This Row],[PRECIO]]&lt;50,AIRBNB[[#This Row],[MIN_NOCHES]]&gt;3),"Dentro del presupuesto","No considerar")</f>
        <v>No considerar</v>
      </c>
      <c r="V485" t="str">
        <f>VLOOKUP(AIRBNB[[#This Row],[HOST_ID]],Super_host[],5,FALSE)</f>
        <v>Host</v>
      </c>
    </row>
    <row r="486" spans="1:22">
      <c r="A486" s="4">
        <v>639199</v>
      </c>
      <c r="B486" t="s">
        <v>15</v>
      </c>
      <c r="C486" s="4">
        <v>1483081</v>
      </c>
      <c r="D486" t="s">
        <v>7</v>
      </c>
      <c r="E486" t="s">
        <v>16</v>
      </c>
      <c r="F486" s="4">
        <v>10307</v>
      </c>
      <c r="G486" s="13" t="s">
        <v>3</v>
      </c>
      <c r="H486" s="13" t="s">
        <v>17</v>
      </c>
      <c r="I486" s="1">
        <v>4050868</v>
      </c>
      <c r="J486" s="1">
        <v>-7423986</v>
      </c>
      <c r="K486" t="s">
        <v>5</v>
      </c>
      <c r="L486" s="20">
        <v>299</v>
      </c>
      <c r="M486" s="4">
        <v>3</v>
      </c>
      <c r="N486" s="4">
        <v>59</v>
      </c>
      <c r="O486" s="2">
        <v>43654</v>
      </c>
      <c r="P486" s="3">
        <v>0.82</v>
      </c>
      <c r="Q486" s="4">
        <v>1</v>
      </c>
      <c r="R486" s="3">
        <v>5.09</v>
      </c>
      <c r="S486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86" t="str">
        <f>IF(AIRBNB[[#This Row],[RUIDO(dB)]]&lt;=4,"Silencioso",IF(AIRBNB[[#This Row],[RUIDO(dB)]]&lt;=5.5,"Poco Ruidoso","Ruidoso"))</f>
        <v>Poco Ruidoso</v>
      </c>
      <c r="U486" t="str">
        <f>IF(AND(AIRBNB[[#This Row],[PRECIO]]&lt;50,AIRBNB[[#This Row],[MIN_NOCHES]]&gt;3),"Dentro del presupuesto","No considerar")</f>
        <v>No considerar</v>
      </c>
      <c r="V486" t="str">
        <f>VLOOKUP(AIRBNB[[#This Row],[HOST_ID]],Super_host[],5,FALSE)</f>
        <v>Host</v>
      </c>
    </row>
    <row r="487" spans="1:22">
      <c r="A487" s="4">
        <v>4083049</v>
      </c>
      <c r="B487" t="s">
        <v>11026</v>
      </c>
      <c r="C487" s="4">
        <v>1335736</v>
      </c>
      <c r="D487" t="s">
        <v>11027</v>
      </c>
      <c r="E487" t="s">
        <v>9860</v>
      </c>
      <c r="F487" s="4">
        <v>11221</v>
      </c>
      <c r="G487" s="13" t="s">
        <v>4662</v>
      </c>
      <c r="H487" s="13" t="s">
        <v>9230</v>
      </c>
      <c r="I487" s="1">
        <v>4068634</v>
      </c>
      <c r="J487" s="1">
        <v>-7392516</v>
      </c>
      <c r="K487" t="s">
        <v>5</v>
      </c>
      <c r="L487" s="20">
        <v>299</v>
      </c>
      <c r="M487" s="4">
        <v>4</v>
      </c>
      <c r="N487" s="4">
        <v>8</v>
      </c>
      <c r="O487" s="2">
        <v>42949</v>
      </c>
      <c r="P487" s="3">
        <v>0.15</v>
      </c>
      <c r="Q487" s="4">
        <v>1</v>
      </c>
      <c r="R487" s="3">
        <v>6.9</v>
      </c>
      <c r="S4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" t="str">
        <f>IF(AIRBNB[[#This Row],[RUIDO(dB)]]&lt;=4,"Silencioso",IF(AIRBNB[[#This Row],[RUIDO(dB)]]&lt;=5.5,"Poco Ruidoso","Ruidoso"))</f>
        <v>Ruidoso</v>
      </c>
      <c r="U487" t="str">
        <f>IF(AND(AIRBNB[[#This Row],[PRECIO]]&lt;50,AIRBNB[[#This Row],[MIN_NOCHES]]&gt;3),"Dentro del presupuesto","No considerar")</f>
        <v>No considerar</v>
      </c>
      <c r="V487" t="str">
        <f>VLOOKUP(AIRBNB[[#This Row],[HOST_ID]],Super_host[],5,FALSE)</f>
        <v>Host</v>
      </c>
    </row>
    <row r="488" spans="1:22">
      <c r="A488" s="4">
        <v>4567765</v>
      </c>
      <c r="B488" t="s">
        <v>5035</v>
      </c>
      <c r="C488" s="4">
        <v>1277144</v>
      </c>
      <c r="D488" t="s">
        <v>2789</v>
      </c>
      <c r="E488" t="s">
        <v>5036</v>
      </c>
      <c r="F488" s="4">
        <v>10009</v>
      </c>
      <c r="G488" s="13" t="s">
        <v>124</v>
      </c>
      <c r="H488" s="13" t="s">
        <v>133</v>
      </c>
      <c r="I488" s="1">
        <v>4072809</v>
      </c>
      <c r="J488" s="1">
        <v>-7398188</v>
      </c>
      <c r="K488" t="s">
        <v>5</v>
      </c>
      <c r="L488" s="20">
        <v>299</v>
      </c>
      <c r="M488" s="4">
        <v>2</v>
      </c>
      <c r="N488" s="4">
        <v>63</v>
      </c>
      <c r="O488" s="2">
        <v>43617</v>
      </c>
      <c r="P488" s="3">
        <v>1.1499999999999999</v>
      </c>
      <c r="Q488" s="4">
        <v>1</v>
      </c>
      <c r="R488" s="3">
        <v>5.6</v>
      </c>
      <c r="S4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" t="str">
        <f>IF(AIRBNB[[#This Row],[RUIDO(dB)]]&lt;=4,"Silencioso",IF(AIRBNB[[#This Row],[RUIDO(dB)]]&lt;=5.5,"Poco Ruidoso","Ruidoso"))</f>
        <v>Ruidoso</v>
      </c>
      <c r="U488" t="str">
        <f>IF(AND(AIRBNB[[#This Row],[PRECIO]]&lt;50,AIRBNB[[#This Row],[MIN_NOCHES]]&gt;3),"Dentro del presupuesto","No considerar")</f>
        <v>No considerar</v>
      </c>
      <c r="V488" t="str">
        <f>VLOOKUP(AIRBNB[[#This Row],[HOST_ID]],Super_host[],5,FALSE)</f>
        <v>Host</v>
      </c>
    </row>
    <row r="489" spans="1:22">
      <c r="A489" s="4">
        <v>253842</v>
      </c>
      <c r="B489" t="s">
        <v>10630</v>
      </c>
      <c r="C489" s="4">
        <v>417504</v>
      </c>
      <c r="D489" t="s">
        <v>9568</v>
      </c>
      <c r="E489" t="s">
        <v>10631</v>
      </c>
      <c r="F489" s="4">
        <v>11222</v>
      </c>
      <c r="G489" s="13" t="s">
        <v>4662</v>
      </c>
      <c r="H489" s="13" t="s">
        <v>9249</v>
      </c>
      <c r="I489" s="1">
        <v>4073714</v>
      </c>
      <c r="J489" s="1">
        <v>-7395296</v>
      </c>
      <c r="K489" t="s">
        <v>40</v>
      </c>
      <c r="L489" s="20">
        <v>299</v>
      </c>
      <c r="M489" s="4">
        <v>3</v>
      </c>
      <c r="N489" s="4">
        <v>6</v>
      </c>
      <c r="O489" s="2">
        <v>43209</v>
      </c>
      <c r="P489" s="3">
        <v>0.1</v>
      </c>
      <c r="Q489" s="4">
        <v>1</v>
      </c>
      <c r="R489" s="3">
        <v>6.9</v>
      </c>
      <c r="S4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" t="str">
        <f>IF(AIRBNB[[#This Row],[RUIDO(dB)]]&lt;=4,"Silencioso",IF(AIRBNB[[#This Row],[RUIDO(dB)]]&lt;=5.5,"Poco Ruidoso","Ruidoso"))</f>
        <v>Ruidoso</v>
      </c>
      <c r="U489" t="str">
        <f>IF(AND(AIRBNB[[#This Row],[PRECIO]]&lt;50,AIRBNB[[#This Row],[MIN_NOCHES]]&gt;3),"Dentro del presupuesto","No considerar")</f>
        <v>No considerar</v>
      </c>
      <c r="V489" t="str">
        <f>VLOOKUP(AIRBNB[[#This Row],[HOST_ID]],Super_host[],5,FALSE)</f>
        <v>Host</v>
      </c>
    </row>
    <row r="490" spans="1:22">
      <c r="A490" s="4">
        <v>447840</v>
      </c>
      <c r="B490" t="s">
        <v>10163</v>
      </c>
      <c r="C490" s="4">
        <v>242506</v>
      </c>
      <c r="D490" t="s">
        <v>10164</v>
      </c>
      <c r="E490" t="s">
        <v>10165</v>
      </c>
      <c r="F490" s="4">
        <v>11249</v>
      </c>
      <c r="G490" s="13" t="s">
        <v>4662</v>
      </c>
      <c r="H490" s="13" t="s">
        <v>9218</v>
      </c>
      <c r="I490" s="1">
        <v>4071164</v>
      </c>
      <c r="J490" s="1">
        <v>-73965</v>
      </c>
      <c r="K490" t="s">
        <v>5</v>
      </c>
      <c r="L490" s="20">
        <v>299</v>
      </c>
      <c r="M490" s="4">
        <v>2</v>
      </c>
      <c r="N490" s="4">
        <v>5</v>
      </c>
      <c r="O490" s="2">
        <v>42378</v>
      </c>
      <c r="P490" s="3">
        <v>0.06</v>
      </c>
      <c r="Q490" s="4">
        <v>1</v>
      </c>
      <c r="R490" s="3">
        <v>6.9</v>
      </c>
      <c r="S4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" t="str">
        <f>IF(AIRBNB[[#This Row],[RUIDO(dB)]]&lt;=4,"Silencioso",IF(AIRBNB[[#This Row],[RUIDO(dB)]]&lt;=5.5,"Poco Ruidoso","Ruidoso"))</f>
        <v>Ruidoso</v>
      </c>
      <c r="U490" t="str">
        <f>IF(AND(AIRBNB[[#This Row],[PRECIO]]&lt;50,AIRBNB[[#This Row],[MIN_NOCHES]]&gt;3),"Dentro del presupuesto","No considerar")</f>
        <v>No considerar</v>
      </c>
      <c r="V490" t="str">
        <f>VLOOKUP(AIRBNB[[#This Row],[HOST_ID]],Super_host[],5,FALSE)</f>
        <v>Host</v>
      </c>
    </row>
    <row r="491" spans="1:22">
      <c r="A491" s="4">
        <v>48719</v>
      </c>
      <c r="B491" t="s">
        <v>4886</v>
      </c>
      <c r="C491" s="4">
        <v>221873</v>
      </c>
      <c r="D491" t="s">
        <v>614</v>
      </c>
      <c r="E491" t="s">
        <v>4887</v>
      </c>
      <c r="F491" s="4">
        <v>10002</v>
      </c>
      <c r="G491" s="13" t="s">
        <v>124</v>
      </c>
      <c r="H491" s="13" t="s">
        <v>137</v>
      </c>
      <c r="I491" s="1">
        <v>4071882</v>
      </c>
      <c r="J491" s="1">
        <v>-7398852</v>
      </c>
      <c r="K491" t="s">
        <v>5</v>
      </c>
      <c r="L491" s="20">
        <v>299</v>
      </c>
      <c r="M491" s="4">
        <v>2</v>
      </c>
      <c r="N491" s="4">
        <v>109</v>
      </c>
      <c r="O491" s="2">
        <v>43631</v>
      </c>
      <c r="P491" s="3">
        <v>1.04</v>
      </c>
      <c r="Q491" s="4">
        <v>1</v>
      </c>
      <c r="R491" s="3">
        <v>5.6</v>
      </c>
      <c r="S4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" t="str">
        <f>IF(AIRBNB[[#This Row],[RUIDO(dB)]]&lt;=4,"Silencioso",IF(AIRBNB[[#This Row],[RUIDO(dB)]]&lt;=5.5,"Poco Ruidoso","Ruidoso"))</f>
        <v>Ruidoso</v>
      </c>
      <c r="U491" t="str">
        <f>IF(AND(AIRBNB[[#This Row],[PRECIO]]&lt;50,AIRBNB[[#This Row],[MIN_NOCHES]]&gt;3),"Dentro del presupuesto","No considerar")</f>
        <v>No considerar</v>
      </c>
      <c r="V491" t="str">
        <f>VLOOKUP(AIRBNB[[#This Row],[HOST_ID]],Super_host[],5,FALSE)</f>
        <v>Host</v>
      </c>
    </row>
    <row r="492" spans="1:22">
      <c r="A492" s="4">
        <v>2965008</v>
      </c>
      <c r="B492" t="s">
        <v>12733</v>
      </c>
      <c r="C492" s="4">
        <v>37879</v>
      </c>
      <c r="D492" t="s">
        <v>194</v>
      </c>
      <c r="E492" t="s">
        <v>12734</v>
      </c>
      <c r="F492" s="4">
        <v>11215</v>
      </c>
      <c r="G492" s="13" t="s">
        <v>4662</v>
      </c>
      <c r="H492" s="13" t="s">
        <v>9363</v>
      </c>
      <c r="I492" s="1">
        <v>4067024</v>
      </c>
      <c r="J492" s="1">
        <v>-7399351</v>
      </c>
      <c r="K492" t="s">
        <v>5</v>
      </c>
      <c r="L492" s="20">
        <v>299</v>
      </c>
      <c r="M492" s="4">
        <v>3</v>
      </c>
      <c r="N492" s="4">
        <v>13</v>
      </c>
      <c r="O492" s="2">
        <v>43579</v>
      </c>
      <c r="P492" s="3">
        <v>0.56000000000000005</v>
      </c>
      <c r="Q492" s="4">
        <v>1</v>
      </c>
      <c r="R492" s="3">
        <v>6.9</v>
      </c>
      <c r="S4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" t="str">
        <f>IF(AIRBNB[[#This Row],[RUIDO(dB)]]&lt;=4,"Silencioso",IF(AIRBNB[[#This Row],[RUIDO(dB)]]&lt;=5.5,"Poco Ruidoso","Ruidoso"))</f>
        <v>Ruidoso</v>
      </c>
      <c r="U492" t="str">
        <f>IF(AND(AIRBNB[[#This Row],[PRECIO]]&lt;50,AIRBNB[[#This Row],[MIN_NOCHES]]&gt;3),"Dentro del presupuesto","No considerar")</f>
        <v>No considerar</v>
      </c>
      <c r="V492" t="str">
        <f>VLOOKUP(AIRBNB[[#This Row],[HOST_ID]],Super_host[],5,FALSE)</f>
        <v>Host</v>
      </c>
    </row>
    <row r="493" spans="1:22">
      <c r="A493" s="4">
        <v>7801</v>
      </c>
      <c r="B493" t="s">
        <v>10281</v>
      </c>
      <c r="C493" s="4">
        <v>21207</v>
      </c>
      <c r="D493" t="s">
        <v>10282</v>
      </c>
      <c r="E493" t="s">
        <v>10283</v>
      </c>
      <c r="F493" s="4">
        <v>11249</v>
      </c>
      <c r="G493" s="13" t="s">
        <v>4662</v>
      </c>
      <c r="H493" s="13" t="s">
        <v>9218</v>
      </c>
      <c r="I493" s="1">
        <v>4071842</v>
      </c>
      <c r="J493" s="1">
        <v>-7395718</v>
      </c>
      <c r="K493" t="s">
        <v>5</v>
      </c>
      <c r="L493" s="20">
        <v>299</v>
      </c>
      <c r="M493" s="4">
        <v>3</v>
      </c>
      <c r="N493" s="4">
        <v>9</v>
      </c>
      <c r="O493" s="2">
        <v>40905</v>
      </c>
      <c r="P493" s="3">
        <v>7.0000000000000007E-2</v>
      </c>
      <c r="Q493" s="4">
        <v>1</v>
      </c>
      <c r="R493" s="3">
        <v>6.9</v>
      </c>
      <c r="S4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" t="str">
        <f>IF(AIRBNB[[#This Row],[RUIDO(dB)]]&lt;=4,"Silencioso",IF(AIRBNB[[#This Row],[RUIDO(dB)]]&lt;=5.5,"Poco Ruidoso","Ruidoso"))</f>
        <v>Ruidoso</v>
      </c>
      <c r="U493" t="str">
        <f>IF(AND(AIRBNB[[#This Row],[PRECIO]]&lt;50,AIRBNB[[#This Row],[MIN_NOCHES]]&gt;3),"Dentro del presupuesto","No considerar")</f>
        <v>No considerar</v>
      </c>
      <c r="V493" t="str">
        <f>VLOOKUP(AIRBNB[[#This Row],[HOST_ID]],Super_host[],5,FALSE)</f>
        <v>Host</v>
      </c>
    </row>
    <row r="494" spans="1:22">
      <c r="A494" s="4">
        <v>2563997</v>
      </c>
      <c r="B494" t="s">
        <v>16194</v>
      </c>
      <c r="C494" s="4">
        <v>13067214</v>
      </c>
      <c r="D494" t="s">
        <v>16195</v>
      </c>
      <c r="E494" t="s">
        <v>16196</v>
      </c>
      <c r="F494" s="4">
        <v>11238</v>
      </c>
      <c r="G494" s="13" t="s">
        <v>4662</v>
      </c>
      <c r="H494" s="13" t="s">
        <v>9387</v>
      </c>
      <c r="I494" s="1">
        <v>406842</v>
      </c>
      <c r="J494" s="1">
        <v>-739636</v>
      </c>
      <c r="K494" t="s">
        <v>5</v>
      </c>
      <c r="L494" s="20">
        <v>298</v>
      </c>
      <c r="M494" s="4">
        <v>4</v>
      </c>
      <c r="N494" s="4">
        <v>22</v>
      </c>
      <c r="O494" s="2">
        <v>43466</v>
      </c>
      <c r="P494" s="3">
        <v>0.39</v>
      </c>
      <c r="Q494" s="4">
        <v>1</v>
      </c>
      <c r="R494" s="3">
        <v>7</v>
      </c>
      <c r="S4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" t="str">
        <f>IF(AIRBNB[[#This Row],[RUIDO(dB)]]&lt;=4,"Silencioso",IF(AIRBNB[[#This Row],[RUIDO(dB)]]&lt;=5.5,"Poco Ruidoso","Ruidoso"))</f>
        <v>Ruidoso</v>
      </c>
      <c r="U494" t="str">
        <f>IF(AND(AIRBNB[[#This Row],[PRECIO]]&lt;50,AIRBNB[[#This Row],[MIN_NOCHES]]&gt;3),"Dentro del presupuesto","No considerar")</f>
        <v>No considerar</v>
      </c>
      <c r="V494" t="str">
        <f>VLOOKUP(AIRBNB[[#This Row],[HOST_ID]],Super_host[],5,FALSE)</f>
        <v>Host</v>
      </c>
    </row>
    <row r="495" spans="1:22">
      <c r="A495" s="4">
        <v>5547081</v>
      </c>
      <c r="B495" t="s">
        <v>12011</v>
      </c>
      <c r="C495" s="4">
        <v>6289792</v>
      </c>
      <c r="D495" t="s">
        <v>12012</v>
      </c>
      <c r="E495" t="s">
        <v>12013</v>
      </c>
      <c r="F495" s="4">
        <v>11216</v>
      </c>
      <c r="G495" s="13" t="s">
        <v>4662</v>
      </c>
      <c r="H495" s="13" t="s">
        <v>9230</v>
      </c>
      <c r="I495" s="1">
        <v>4068937</v>
      </c>
      <c r="J495" s="1">
        <v>-7395097</v>
      </c>
      <c r="K495" t="s">
        <v>5</v>
      </c>
      <c r="L495" s="20">
        <v>298</v>
      </c>
      <c r="M495" s="4">
        <v>3</v>
      </c>
      <c r="N495" s="4">
        <v>17</v>
      </c>
      <c r="O495" s="2">
        <v>43599</v>
      </c>
      <c r="P495" s="3">
        <v>0.33</v>
      </c>
      <c r="Q495" s="4">
        <v>1</v>
      </c>
      <c r="R495" s="3">
        <v>6.9</v>
      </c>
      <c r="S4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" t="str">
        <f>IF(AIRBNB[[#This Row],[RUIDO(dB)]]&lt;=4,"Silencioso",IF(AIRBNB[[#This Row],[RUIDO(dB)]]&lt;=5.5,"Poco Ruidoso","Ruidoso"))</f>
        <v>Ruidoso</v>
      </c>
      <c r="U495" t="str">
        <f>IF(AND(AIRBNB[[#This Row],[PRECIO]]&lt;50,AIRBNB[[#This Row],[MIN_NOCHES]]&gt;3),"Dentro del presupuesto","No considerar")</f>
        <v>No considerar</v>
      </c>
      <c r="V495" t="str">
        <f>VLOOKUP(AIRBNB[[#This Row],[HOST_ID]],Super_host[],5,FALSE)</f>
        <v>Host</v>
      </c>
    </row>
    <row r="496" spans="1:22">
      <c r="A496" s="4">
        <v>401579</v>
      </c>
      <c r="B496" t="s">
        <v>14247</v>
      </c>
      <c r="C496" s="4">
        <v>462379</v>
      </c>
      <c r="D496" t="s">
        <v>14248</v>
      </c>
      <c r="E496" t="s">
        <v>14249</v>
      </c>
      <c r="F496" s="4">
        <v>11231</v>
      </c>
      <c r="G496" s="13" t="s">
        <v>4662</v>
      </c>
      <c r="H496" s="13" t="s">
        <v>9237</v>
      </c>
      <c r="I496" s="1">
        <v>4067939</v>
      </c>
      <c r="J496" s="1">
        <v>-7399398</v>
      </c>
      <c r="K496" t="s">
        <v>5</v>
      </c>
      <c r="L496" s="20">
        <v>298</v>
      </c>
      <c r="M496" s="4">
        <v>30</v>
      </c>
      <c r="N496" s="4">
        <v>131</v>
      </c>
      <c r="O496" s="2">
        <v>43639</v>
      </c>
      <c r="P496" s="3">
        <v>1.84</v>
      </c>
      <c r="Q496" s="4">
        <v>1</v>
      </c>
      <c r="R496" s="3">
        <v>6.9</v>
      </c>
      <c r="S4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" t="str">
        <f>IF(AIRBNB[[#This Row],[RUIDO(dB)]]&lt;=4,"Silencioso",IF(AIRBNB[[#This Row],[RUIDO(dB)]]&lt;=5.5,"Poco Ruidoso","Ruidoso"))</f>
        <v>Ruidoso</v>
      </c>
      <c r="U496" t="str">
        <f>IF(AND(AIRBNB[[#This Row],[PRECIO]]&lt;50,AIRBNB[[#This Row],[MIN_NOCHES]]&gt;3),"Dentro del presupuesto","No considerar")</f>
        <v>No considerar</v>
      </c>
      <c r="V496" t="str">
        <f>VLOOKUP(AIRBNB[[#This Row],[HOST_ID]],Super_host[],5,FALSE)</f>
        <v>Host</v>
      </c>
    </row>
    <row r="497" spans="1:22">
      <c r="A497" s="4">
        <v>5509802</v>
      </c>
      <c r="B497" t="s">
        <v>6692</v>
      </c>
      <c r="C497" s="4">
        <v>25134906</v>
      </c>
      <c r="D497" t="s">
        <v>63</v>
      </c>
      <c r="E497" t="s">
        <v>5701</v>
      </c>
      <c r="F497" s="4">
        <v>10029</v>
      </c>
      <c r="G497" s="13" t="s">
        <v>124</v>
      </c>
      <c r="H497" s="13" t="s">
        <v>219</v>
      </c>
      <c r="I497" s="1">
        <v>4079582</v>
      </c>
      <c r="J497" s="1">
        <v>-739479</v>
      </c>
      <c r="K497" t="s">
        <v>5</v>
      </c>
      <c r="L497" s="20">
        <v>295</v>
      </c>
      <c r="M497" s="4">
        <v>2</v>
      </c>
      <c r="N497" s="4">
        <v>0</v>
      </c>
      <c r="O497" s="2">
        <v>43099</v>
      </c>
      <c r="P497" s="3">
        <v>0.57999999999999996</v>
      </c>
      <c r="Q497" s="4">
        <v>1</v>
      </c>
      <c r="R497" s="3">
        <v>5.6</v>
      </c>
      <c r="S4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" t="str">
        <f>IF(AIRBNB[[#This Row],[RUIDO(dB)]]&lt;=4,"Silencioso",IF(AIRBNB[[#This Row],[RUIDO(dB)]]&lt;=5.5,"Poco Ruidoso","Ruidoso"))</f>
        <v>Ruidoso</v>
      </c>
      <c r="U497" t="str">
        <f>IF(AND(AIRBNB[[#This Row],[PRECIO]]&lt;50,AIRBNB[[#This Row],[MIN_NOCHES]]&gt;3),"Dentro del presupuesto","No considerar")</f>
        <v>No considerar</v>
      </c>
      <c r="V497" t="str">
        <f>VLOOKUP(AIRBNB[[#This Row],[HOST_ID]],Super_host[],5,FALSE)</f>
        <v>Host</v>
      </c>
    </row>
    <row r="498" spans="1:22">
      <c r="A498" s="4">
        <v>5796405</v>
      </c>
      <c r="B498" t="s">
        <v>1822</v>
      </c>
      <c r="C498" s="4">
        <v>24126726</v>
      </c>
      <c r="D498" t="s">
        <v>1648</v>
      </c>
      <c r="E498" t="s">
        <v>1823</v>
      </c>
      <c r="F498" s="4">
        <v>10035</v>
      </c>
      <c r="G498" s="13" t="s">
        <v>124</v>
      </c>
      <c r="H498" s="13" t="s">
        <v>373</v>
      </c>
      <c r="I498" s="1">
        <v>4075245</v>
      </c>
      <c r="J498" s="1">
        <v>-7397342</v>
      </c>
      <c r="K498" t="s">
        <v>40</v>
      </c>
      <c r="L498" s="20">
        <v>295</v>
      </c>
      <c r="M498" s="4">
        <v>1</v>
      </c>
      <c r="N498" s="4">
        <v>6</v>
      </c>
      <c r="O498" s="2">
        <v>42997</v>
      </c>
      <c r="P498" s="3">
        <v>0.12</v>
      </c>
      <c r="Q498" s="4">
        <v>1</v>
      </c>
      <c r="R498" s="3">
        <v>5.6</v>
      </c>
      <c r="S4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" t="str">
        <f>IF(AIRBNB[[#This Row],[RUIDO(dB)]]&lt;=4,"Silencioso",IF(AIRBNB[[#This Row],[RUIDO(dB)]]&lt;=5.5,"Poco Ruidoso","Ruidoso"))</f>
        <v>Ruidoso</v>
      </c>
      <c r="U498" t="str">
        <f>IF(AND(AIRBNB[[#This Row],[PRECIO]]&lt;50,AIRBNB[[#This Row],[MIN_NOCHES]]&gt;3),"Dentro del presupuesto","No considerar")</f>
        <v>No considerar</v>
      </c>
      <c r="V498" t="str">
        <f>VLOOKUP(AIRBNB[[#This Row],[HOST_ID]],Super_host[],5,FALSE)</f>
        <v>Host</v>
      </c>
    </row>
    <row r="499" spans="1:22">
      <c r="A499" s="4">
        <v>4409074</v>
      </c>
      <c r="B499" t="s">
        <v>1488</v>
      </c>
      <c r="C499" s="4">
        <v>22886115</v>
      </c>
      <c r="D499" t="s">
        <v>263</v>
      </c>
      <c r="E499" t="s">
        <v>1489</v>
      </c>
      <c r="F499" s="4">
        <v>10003</v>
      </c>
      <c r="G499" s="13" t="s">
        <v>124</v>
      </c>
      <c r="H499" s="13" t="s">
        <v>133</v>
      </c>
      <c r="I499" s="1">
        <v>4073112</v>
      </c>
      <c r="J499" s="1">
        <v>-7398572</v>
      </c>
      <c r="K499" t="s">
        <v>5</v>
      </c>
      <c r="L499" s="20">
        <v>295</v>
      </c>
      <c r="M499" s="4">
        <v>2</v>
      </c>
      <c r="N499" s="4">
        <v>4</v>
      </c>
      <c r="O499" s="2">
        <v>42606</v>
      </c>
      <c r="P499" s="3">
        <v>0.09</v>
      </c>
      <c r="Q499" s="4">
        <v>1</v>
      </c>
      <c r="R499" s="3">
        <v>5.6</v>
      </c>
      <c r="S4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" t="str">
        <f>IF(AIRBNB[[#This Row],[RUIDO(dB)]]&lt;=4,"Silencioso",IF(AIRBNB[[#This Row],[RUIDO(dB)]]&lt;=5.5,"Poco Ruidoso","Ruidoso"))</f>
        <v>Ruidoso</v>
      </c>
      <c r="U499" t="str">
        <f>IF(AND(AIRBNB[[#This Row],[PRECIO]]&lt;50,AIRBNB[[#This Row],[MIN_NOCHES]]&gt;3),"Dentro del presupuesto","No considerar")</f>
        <v>No considerar</v>
      </c>
      <c r="V499" t="str">
        <f>VLOOKUP(AIRBNB[[#This Row],[HOST_ID]],Super_host[],5,FALSE)</f>
        <v>Host</v>
      </c>
    </row>
    <row r="500" spans="1:22">
      <c r="A500" s="4">
        <v>4403972</v>
      </c>
      <c r="B500" t="s">
        <v>6770</v>
      </c>
      <c r="C500" s="4">
        <v>22860848</v>
      </c>
      <c r="D500" t="s">
        <v>3438</v>
      </c>
      <c r="E500" t="s">
        <v>6771</v>
      </c>
      <c r="F500" s="4">
        <v>10128</v>
      </c>
      <c r="G500" s="13" t="s">
        <v>124</v>
      </c>
      <c r="H500" s="13" t="s">
        <v>129</v>
      </c>
      <c r="I500" s="1">
        <v>4077891</v>
      </c>
      <c r="J500" s="1">
        <v>-739484</v>
      </c>
      <c r="K500" t="s">
        <v>5</v>
      </c>
      <c r="L500" s="20">
        <v>295</v>
      </c>
      <c r="M500" s="4">
        <v>6</v>
      </c>
      <c r="N500" s="4">
        <v>0</v>
      </c>
      <c r="O500" s="2">
        <v>43632</v>
      </c>
      <c r="P500" s="3">
        <v>0.16</v>
      </c>
      <c r="Q500" s="4">
        <v>1</v>
      </c>
      <c r="R500" s="3">
        <v>5.6</v>
      </c>
      <c r="S5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" t="str">
        <f>IF(AIRBNB[[#This Row],[RUIDO(dB)]]&lt;=4,"Silencioso",IF(AIRBNB[[#This Row],[RUIDO(dB)]]&lt;=5.5,"Poco Ruidoso","Ruidoso"))</f>
        <v>Ruidoso</v>
      </c>
      <c r="U500" t="str">
        <f>IF(AND(AIRBNB[[#This Row],[PRECIO]]&lt;50,AIRBNB[[#This Row],[MIN_NOCHES]]&gt;3),"Dentro del presupuesto","No considerar")</f>
        <v>No considerar</v>
      </c>
      <c r="V500" t="str">
        <f>VLOOKUP(AIRBNB[[#This Row],[HOST_ID]],Super_host[],5,FALSE)</f>
        <v>Host</v>
      </c>
    </row>
    <row r="501" spans="1:22">
      <c r="A501" s="4">
        <v>1843034</v>
      </c>
      <c r="B501" t="s">
        <v>7017</v>
      </c>
      <c r="C501" s="4">
        <v>9630447</v>
      </c>
      <c r="D501" t="s">
        <v>7018</v>
      </c>
      <c r="E501" t="s">
        <v>7019</v>
      </c>
      <c r="F501" s="4">
        <v>10019</v>
      </c>
      <c r="G501" s="13" t="s">
        <v>124</v>
      </c>
      <c r="H501" s="13" t="s">
        <v>373</v>
      </c>
      <c r="I501" s="1">
        <v>4076547</v>
      </c>
      <c r="J501" s="1">
        <v>-7397729</v>
      </c>
      <c r="K501" t="s">
        <v>5</v>
      </c>
      <c r="L501" s="20">
        <v>295</v>
      </c>
      <c r="M501" s="4">
        <v>2</v>
      </c>
      <c r="N501" s="4">
        <v>0</v>
      </c>
      <c r="O501" s="2">
        <v>43632</v>
      </c>
      <c r="P501" s="3">
        <v>1.38</v>
      </c>
      <c r="Q501" s="4">
        <v>1</v>
      </c>
      <c r="R501" s="3">
        <v>5.6</v>
      </c>
      <c r="S5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" t="str">
        <f>IF(AIRBNB[[#This Row],[RUIDO(dB)]]&lt;=4,"Silencioso",IF(AIRBNB[[#This Row],[RUIDO(dB)]]&lt;=5.5,"Poco Ruidoso","Ruidoso"))</f>
        <v>Ruidoso</v>
      </c>
      <c r="U501" t="str">
        <f>IF(AND(AIRBNB[[#This Row],[PRECIO]]&lt;50,AIRBNB[[#This Row],[MIN_NOCHES]]&gt;3),"Dentro del presupuesto","No considerar")</f>
        <v>No considerar</v>
      </c>
      <c r="V501" t="str">
        <f>VLOOKUP(AIRBNB[[#This Row],[HOST_ID]],Super_host[],5,FALSE)</f>
        <v>Host</v>
      </c>
    </row>
    <row r="502" spans="1:22">
      <c r="A502" s="4">
        <v>1604489</v>
      </c>
      <c r="B502" t="s">
        <v>820</v>
      </c>
      <c r="C502" s="4">
        <v>8548453</v>
      </c>
      <c r="D502" t="s">
        <v>326</v>
      </c>
      <c r="E502" t="s">
        <v>821</v>
      </c>
      <c r="F502" s="4">
        <v>10001</v>
      </c>
      <c r="G502" s="13" t="s">
        <v>124</v>
      </c>
      <c r="H502" s="13" t="s">
        <v>186</v>
      </c>
      <c r="I502" s="1">
        <v>4074611</v>
      </c>
      <c r="J502" s="1">
        <v>-7399209</v>
      </c>
      <c r="K502" t="s">
        <v>5</v>
      </c>
      <c r="L502" s="20">
        <v>295</v>
      </c>
      <c r="M502" s="4">
        <v>30</v>
      </c>
      <c r="N502" s="4">
        <v>3</v>
      </c>
      <c r="O502" s="2">
        <v>42632</v>
      </c>
      <c r="P502" s="3">
        <v>0.04</v>
      </c>
      <c r="Q502" s="4">
        <v>1</v>
      </c>
      <c r="R502" s="3">
        <v>5.6</v>
      </c>
      <c r="S5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" t="str">
        <f>IF(AIRBNB[[#This Row],[RUIDO(dB)]]&lt;=4,"Silencioso",IF(AIRBNB[[#This Row],[RUIDO(dB)]]&lt;=5.5,"Poco Ruidoso","Ruidoso"))</f>
        <v>Ruidoso</v>
      </c>
      <c r="U502" t="str">
        <f>IF(AND(AIRBNB[[#This Row],[PRECIO]]&lt;50,AIRBNB[[#This Row],[MIN_NOCHES]]&gt;3),"Dentro del presupuesto","No considerar")</f>
        <v>No considerar</v>
      </c>
      <c r="V502" t="str">
        <f>VLOOKUP(AIRBNB[[#This Row],[HOST_ID]],Super_host[],5,FALSE)</f>
        <v>Host</v>
      </c>
    </row>
    <row r="503" spans="1:22">
      <c r="A503" s="4">
        <v>999977</v>
      </c>
      <c r="B503" t="s">
        <v>624</v>
      </c>
      <c r="C503" s="4">
        <v>5497326</v>
      </c>
      <c r="D503" t="s">
        <v>478</v>
      </c>
      <c r="E503" t="s">
        <v>625</v>
      </c>
      <c r="F503" s="4">
        <v>10023</v>
      </c>
      <c r="G503" s="13" t="s">
        <v>124</v>
      </c>
      <c r="H503" s="13" t="s">
        <v>168</v>
      </c>
      <c r="I503" s="1">
        <v>4077896</v>
      </c>
      <c r="J503" s="1">
        <v>-7397849</v>
      </c>
      <c r="K503" t="s">
        <v>5</v>
      </c>
      <c r="L503" s="20">
        <v>295</v>
      </c>
      <c r="M503" s="4">
        <v>7</v>
      </c>
      <c r="N503" s="4">
        <v>2</v>
      </c>
      <c r="O503" s="2">
        <v>42966</v>
      </c>
      <c r="P503" s="3">
        <v>0.03</v>
      </c>
      <c r="Q503" s="4">
        <v>1</v>
      </c>
      <c r="R503" s="3">
        <v>5.6</v>
      </c>
      <c r="S5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" t="str">
        <f>IF(AIRBNB[[#This Row],[RUIDO(dB)]]&lt;=4,"Silencioso",IF(AIRBNB[[#This Row],[RUIDO(dB)]]&lt;=5.5,"Poco Ruidoso","Ruidoso"))</f>
        <v>Ruidoso</v>
      </c>
      <c r="U503" t="str">
        <f>IF(AND(AIRBNB[[#This Row],[PRECIO]]&lt;50,AIRBNB[[#This Row],[MIN_NOCHES]]&gt;3),"Dentro del presupuesto","No considerar")</f>
        <v>No considerar</v>
      </c>
      <c r="V503" t="str">
        <f>VLOOKUP(AIRBNB[[#This Row],[HOST_ID]],Super_host[],5,FALSE)</f>
        <v>Host</v>
      </c>
    </row>
    <row r="504" spans="1:22">
      <c r="A504" s="4">
        <v>925240</v>
      </c>
      <c r="B504" t="s">
        <v>5137</v>
      </c>
      <c r="C504" s="4">
        <v>4976428</v>
      </c>
      <c r="D504" t="s">
        <v>63</v>
      </c>
      <c r="E504" t="s">
        <v>5138</v>
      </c>
      <c r="F504" s="4">
        <v>10003</v>
      </c>
      <c r="G504" s="13" t="s">
        <v>124</v>
      </c>
      <c r="H504" s="13" t="s">
        <v>133</v>
      </c>
      <c r="I504" s="1">
        <v>4073194</v>
      </c>
      <c r="J504" s="1">
        <v>-7398939</v>
      </c>
      <c r="K504" t="s">
        <v>5</v>
      </c>
      <c r="L504" s="20">
        <v>295</v>
      </c>
      <c r="M504" s="4">
        <v>7</v>
      </c>
      <c r="N504" s="4">
        <v>92</v>
      </c>
      <c r="O504" s="2">
        <v>43640</v>
      </c>
      <c r="P504" s="3">
        <v>1.23</v>
      </c>
      <c r="Q504" s="4">
        <v>1</v>
      </c>
      <c r="R504" s="3">
        <v>5.6</v>
      </c>
      <c r="S5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" t="str">
        <f>IF(AIRBNB[[#This Row],[RUIDO(dB)]]&lt;=4,"Silencioso",IF(AIRBNB[[#This Row],[RUIDO(dB)]]&lt;=5.5,"Poco Ruidoso","Ruidoso"))</f>
        <v>Ruidoso</v>
      </c>
      <c r="U504" t="str">
        <f>IF(AND(AIRBNB[[#This Row],[PRECIO]]&lt;50,AIRBNB[[#This Row],[MIN_NOCHES]]&gt;3),"Dentro del presupuesto","No considerar")</f>
        <v>No considerar</v>
      </c>
      <c r="V504" t="str">
        <f>VLOOKUP(AIRBNB[[#This Row],[HOST_ID]],Super_host[],5,FALSE)</f>
        <v>Host</v>
      </c>
    </row>
    <row r="505" spans="1:22">
      <c r="A505" s="4">
        <v>789559</v>
      </c>
      <c r="B505" t="s">
        <v>2071</v>
      </c>
      <c r="C505" s="4">
        <v>4160421</v>
      </c>
      <c r="D505" t="s">
        <v>205</v>
      </c>
      <c r="E505" t="s">
        <v>2072</v>
      </c>
      <c r="F505" s="4">
        <v>10069</v>
      </c>
      <c r="G505" s="13" t="s">
        <v>124</v>
      </c>
      <c r="H505" s="13" t="s">
        <v>168</v>
      </c>
      <c r="I505" s="1">
        <v>4077775</v>
      </c>
      <c r="J505" s="1">
        <v>-7398732</v>
      </c>
      <c r="K505" t="s">
        <v>5</v>
      </c>
      <c r="L505" s="20">
        <v>295</v>
      </c>
      <c r="M505" s="4">
        <v>10</v>
      </c>
      <c r="N505" s="4">
        <v>11</v>
      </c>
      <c r="O505" s="2">
        <v>42910</v>
      </c>
      <c r="P505" s="3">
        <v>0.14000000000000001</v>
      </c>
      <c r="Q505" s="4">
        <v>1</v>
      </c>
      <c r="R505" s="3">
        <v>5.6</v>
      </c>
      <c r="S5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" t="str">
        <f>IF(AIRBNB[[#This Row],[RUIDO(dB)]]&lt;=4,"Silencioso",IF(AIRBNB[[#This Row],[RUIDO(dB)]]&lt;=5.5,"Poco Ruidoso","Ruidoso"))</f>
        <v>Ruidoso</v>
      </c>
      <c r="U505" t="str">
        <f>IF(AND(AIRBNB[[#This Row],[PRECIO]]&lt;50,AIRBNB[[#This Row],[MIN_NOCHES]]&gt;3),"Dentro del presupuesto","No considerar")</f>
        <v>No considerar</v>
      </c>
      <c r="V505" t="str">
        <f>VLOOKUP(AIRBNB[[#This Row],[HOST_ID]],Super_host[],5,FALSE)</f>
        <v>Host</v>
      </c>
    </row>
    <row r="506" spans="1:22">
      <c r="A506" s="4">
        <v>663608</v>
      </c>
      <c r="B506" t="s">
        <v>4852</v>
      </c>
      <c r="C506" s="4">
        <v>3351317</v>
      </c>
      <c r="D506" t="s">
        <v>4042</v>
      </c>
      <c r="E506" t="s">
        <v>4853</v>
      </c>
      <c r="F506" s="4">
        <v>10016</v>
      </c>
      <c r="G506" s="13" t="s">
        <v>124</v>
      </c>
      <c r="H506" s="13" t="s">
        <v>175</v>
      </c>
      <c r="I506" s="1">
        <v>4074027</v>
      </c>
      <c r="J506" s="1">
        <v>-7398061</v>
      </c>
      <c r="K506" t="s">
        <v>5</v>
      </c>
      <c r="L506" s="20">
        <v>295</v>
      </c>
      <c r="M506" s="4">
        <v>4</v>
      </c>
      <c r="N506" s="4">
        <v>72</v>
      </c>
      <c r="O506" s="2">
        <v>43638</v>
      </c>
      <c r="P506" s="3">
        <v>1.02</v>
      </c>
      <c r="Q506" s="4">
        <v>1</v>
      </c>
      <c r="R506" s="3">
        <v>5.6</v>
      </c>
      <c r="S5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" t="str">
        <f>IF(AIRBNB[[#This Row],[RUIDO(dB)]]&lt;=4,"Silencioso",IF(AIRBNB[[#This Row],[RUIDO(dB)]]&lt;=5.5,"Poco Ruidoso","Ruidoso"))</f>
        <v>Ruidoso</v>
      </c>
      <c r="U506" t="str">
        <f>IF(AND(AIRBNB[[#This Row],[PRECIO]]&lt;50,AIRBNB[[#This Row],[MIN_NOCHES]]&gt;3),"Dentro del presupuesto","No considerar")</f>
        <v>No considerar</v>
      </c>
      <c r="V506" t="str">
        <f>VLOOKUP(AIRBNB[[#This Row],[HOST_ID]],Super_host[],5,FALSE)</f>
        <v>Host</v>
      </c>
    </row>
    <row r="507" spans="1:22">
      <c r="A507" s="4">
        <v>560078</v>
      </c>
      <c r="B507" t="s">
        <v>4854</v>
      </c>
      <c r="C507" s="4">
        <v>2753256</v>
      </c>
      <c r="D507" t="s">
        <v>4855</v>
      </c>
      <c r="E507" t="s">
        <v>4856</v>
      </c>
      <c r="F507" s="4">
        <v>10009</v>
      </c>
      <c r="G507" s="13" t="s">
        <v>124</v>
      </c>
      <c r="H507" s="13" t="s">
        <v>133</v>
      </c>
      <c r="I507" s="1">
        <v>4072274</v>
      </c>
      <c r="J507" s="1">
        <v>-7397934</v>
      </c>
      <c r="K507" t="s">
        <v>5</v>
      </c>
      <c r="L507" s="20">
        <v>295</v>
      </c>
      <c r="M507" s="4">
        <v>3</v>
      </c>
      <c r="N507" s="4">
        <v>85</v>
      </c>
      <c r="O507" s="2">
        <v>43639</v>
      </c>
      <c r="P507" s="3">
        <v>1.02</v>
      </c>
      <c r="Q507" s="4">
        <v>1</v>
      </c>
      <c r="R507" s="3">
        <v>5.6</v>
      </c>
      <c r="S5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" t="str">
        <f>IF(AIRBNB[[#This Row],[RUIDO(dB)]]&lt;=4,"Silencioso",IF(AIRBNB[[#This Row],[RUIDO(dB)]]&lt;=5.5,"Poco Ruidoso","Ruidoso"))</f>
        <v>Ruidoso</v>
      </c>
      <c r="U507" t="str">
        <f>IF(AND(AIRBNB[[#This Row],[PRECIO]]&lt;50,AIRBNB[[#This Row],[MIN_NOCHES]]&gt;3),"Dentro del presupuesto","No considerar")</f>
        <v>No considerar</v>
      </c>
      <c r="V507" t="str">
        <f>VLOOKUP(AIRBNB[[#This Row],[HOST_ID]],Super_host[],5,FALSE)</f>
        <v>Host</v>
      </c>
    </row>
    <row r="508" spans="1:22">
      <c r="A508" s="4">
        <v>4860876</v>
      </c>
      <c r="B508" t="s">
        <v>13989</v>
      </c>
      <c r="C508" s="4">
        <v>2503221</v>
      </c>
      <c r="D508" t="s">
        <v>13990</v>
      </c>
      <c r="E508" t="s">
        <v>13991</v>
      </c>
      <c r="F508" s="4">
        <v>11249</v>
      </c>
      <c r="G508" s="13" t="s">
        <v>4662</v>
      </c>
      <c r="H508" s="13" t="s">
        <v>9218</v>
      </c>
      <c r="I508" s="1">
        <v>4072104</v>
      </c>
      <c r="J508" s="1">
        <v>-7396034</v>
      </c>
      <c r="K508" t="s">
        <v>5</v>
      </c>
      <c r="L508" s="20">
        <v>295</v>
      </c>
      <c r="M508" s="4">
        <v>2</v>
      </c>
      <c r="N508" s="4">
        <v>75</v>
      </c>
      <c r="O508" s="2">
        <v>43633</v>
      </c>
      <c r="P508" s="3">
        <v>1.5</v>
      </c>
      <c r="Q508" s="4">
        <v>1</v>
      </c>
      <c r="R508" s="3">
        <v>6.9</v>
      </c>
      <c r="S5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" t="str">
        <f>IF(AIRBNB[[#This Row],[RUIDO(dB)]]&lt;=4,"Silencioso",IF(AIRBNB[[#This Row],[RUIDO(dB)]]&lt;=5.5,"Poco Ruidoso","Ruidoso"))</f>
        <v>Ruidoso</v>
      </c>
      <c r="U508" t="str">
        <f>IF(AND(AIRBNB[[#This Row],[PRECIO]]&lt;50,AIRBNB[[#This Row],[MIN_NOCHES]]&gt;3),"Dentro del presupuesto","No considerar")</f>
        <v>No considerar</v>
      </c>
      <c r="V508" t="str">
        <f>VLOOKUP(AIRBNB[[#This Row],[HOST_ID]],Super_host[],5,FALSE)</f>
        <v>Host</v>
      </c>
    </row>
    <row r="509" spans="1:22">
      <c r="A509" s="4">
        <v>6346662</v>
      </c>
      <c r="B509" t="s">
        <v>1876</v>
      </c>
      <c r="C509" s="4">
        <v>1659891</v>
      </c>
      <c r="D509" t="s">
        <v>1877</v>
      </c>
      <c r="E509" t="s">
        <v>575</v>
      </c>
      <c r="F509" s="4">
        <v>10011</v>
      </c>
      <c r="G509" s="13" t="s">
        <v>124</v>
      </c>
      <c r="H509" s="13" t="s">
        <v>140</v>
      </c>
      <c r="I509" s="1">
        <v>4073854</v>
      </c>
      <c r="J509" s="1">
        <v>-7400147</v>
      </c>
      <c r="K509" t="s">
        <v>5</v>
      </c>
      <c r="L509" s="20">
        <v>295</v>
      </c>
      <c r="M509" s="4">
        <v>5</v>
      </c>
      <c r="N509" s="4">
        <v>6</v>
      </c>
      <c r="O509" s="2">
        <v>42883</v>
      </c>
      <c r="P509" s="3">
        <v>0.12</v>
      </c>
      <c r="Q509" s="4">
        <v>1</v>
      </c>
      <c r="R509" s="3">
        <v>5.6</v>
      </c>
      <c r="S5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" t="str">
        <f>IF(AIRBNB[[#This Row],[RUIDO(dB)]]&lt;=4,"Silencioso",IF(AIRBNB[[#This Row],[RUIDO(dB)]]&lt;=5.5,"Poco Ruidoso","Ruidoso"))</f>
        <v>Ruidoso</v>
      </c>
      <c r="U509" t="str">
        <f>IF(AND(AIRBNB[[#This Row],[PRECIO]]&lt;50,AIRBNB[[#This Row],[MIN_NOCHES]]&gt;3),"Dentro del presupuesto","No considerar")</f>
        <v>No considerar</v>
      </c>
      <c r="V509" t="str">
        <f>VLOOKUP(AIRBNB[[#This Row],[HOST_ID]],Super_host[],5,FALSE)</f>
        <v>Host</v>
      </c>
    </row>
    <row r="510" spans="1:22">
      <c r="A510" s="4">
        <v>303462</v>
      </c>
      <c r="B510" t="s">
        <v>7241</v>
      </c>
      <c r="C510" s="4">
        <v>1562045</v>
      </c>
      <c r="D510" t="s">
        <v>7242</v>
      </c>
      <c r="E510" t="s">
        <v>7243</v>
      </c>
      <c r="F510" s="4">
        <v>10023</v>
      </c>
      <c r="G510" s="13" t="s">
        <v>124</v>
      </c>
      <c r="H510" s="13" t="s">
        <v>168</v>
      </c>
      <c r="I510" s="1">
        <v>4078012</v>
      </c>
      <c r="J510" s="1">
        <v>-7398439</v>
      </c>
      <c r="K510" t="s">
        <v>5</v>
      </c>
      <c r="L510" s="20">
        <v>295</v>
      </c>
      <c r="M510" s="4">
        <v>1</v>
      </c>
      <c r="N510" s="4">
        <v>0</v>
      </c>
      <c r="O510" s="2">
        <v>43456</v>
      </c>
      <c r="P510" s="3">
        <v>0.02</v>
      </c>
      <c r="Q510" s="4">
        <v>1</v>
      </c>
      <c r="R510" s="3">
        <v>5.6</v>
      </c>
      <c r="S5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" t="str">
        <f>IF(AIRBNB[[#This Row],[RUIDO(dB)]]&lt;=4,"Silencioso",IF(AIRBNB[[#This Row],[RUIDO(dB)]]&lt;=5.5,"Poco Ruidoso","Ruidoso"))</f>
        <v>Ruidoso</v>
      </c>
      <c r="U510" t="str">
        <f>IF(AND(AIRBNB[[#This Row],[PRECIO]]&lt;50,AIRBNB[[#This Row],[MIN_NOCHES]]&gt;3),"Dentro del presupuesto","No considerar")</f>
        <v>No considerar</v>
      </c>
      <c r="V510" t="str">
        <f>VLOOKUP(AIRBNB[[#This Row],[HOST_ID]],Super_host[],5,FALSE)</f>
        <v>Host</v>
      </c>
    </row>
    <row r="511" spans="1:22">
      <c r="A511" s="4">
        <v>250259</v>
      </c>
      <c r="B511" t="s">
        <v>14936</v>
      </c>
      <c r="C511" s="4">
        <v>1311398</v>
      </c>
      <c r="D511" t="s">
        <v>1324</v>
      </c>
      <c r="E511" t="s">
        <v>14937</v>
      </c>
      <c r="F511" s="4">
        <v>11249</v>
      </c>
      <c r="G511" s="13" t="s">
        <v>4662</v>
      </c>
      <c r="H511" s="13" t="s">
        <v>9218</v>
      </c>
      <c r="I511" s="1">
        <v>407184</v>
      </c>
      <c r="J511" s="1">
        <v>-7396019</v>
      </c>
      <c r="K511" t="s">
        <v>5</v>
      </c>
      <c r="L511" s="20">
        <v>295</v>
      </c>
      <c r="M511" s="4">
        <v>5</v>
      </c>
      <c r="N511" s="4">
        <v>125</v>
      </c>
      <c r="O511" s="2">
        <v>43653</v>
      </c>
      <c r="P511" s="3">
        <v>3.04</v>
      </c>
      <c r="Q511" s="4">
        <v>1</v>
      </c>
      <c r="R511" s="3">
        <v>6.9</v>
      </c>
      <c r="S5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" t="str">
        <f>IF(AIRBNB[[#This Row],[RUIDO(dB)]]&lt;=4,"Silencioso",IF(AIRBNB[[#This Row],[RUIDO(dB)]]&lt;=5.5,"Poco Ruidoso","Ruidoso"))</f>
        <v>Ruidoso</v>
      </c>
      <c r="U511" t="str">
        <f>IF(AND(AIRBNB[[#This Row],[PRECIO]]&lt;50,AIRBNB[[#This Row],[MIN_NOCHES]]&gt;3),"Dentro del presupuesto","No considerar")</f>
        <v>No considerar</v>
      </c>
      <c r="V511" t="str">
        <f>VLOOKUP(AIRBNB[[#This Row],[HOST_ID]],Super_host[],5,FALSE)</f>
        <v>Host</v>
      </c>
    </row>
    <row r="512" spans="1:22">
      <c r="A512" s="4">
        <v>532288</v>
      </c>
      <c r="B512" t="s">
        <v>5161</v>
      </c>
      <c r="C512" s="4">
        <v>683230</v>
      </c>
      <c r="D512" t="s">
        <v>1589</v>
      </c>
      <c r="E512" t="s">
        <v>143</v>
      </c>
      <c r="F512" s="4">
        <v>10012</v>
      </c>
      <c r="G512" s="13" t="s">
        <v>124</v>
      </c>
      <c r="H512" s="13" t="s">
        <v>144</v>
      </c>
      <c r="I512" s="1">
        <v>4073176</v>
      </c>
      <c r="J512" s="1">
        <v>-7399895</v>
      </c>
      <c r="K512" t="s">
        <v>40</v>
      </c>
      <c r="L512" s="20">
        <v>295</v>
      </c>
      <c r="M512" s="4">
        <v>5</v>
      </c>
      <c r="N512" s="4">
        <v>103</v>
      </c>
      <c r="O512" s="2">
        <v>43646</v>
      </c>
      <c r="P512" s="3">
        <v>1.25</v>
      </c>
      <c r="Q512" s="4">
        <v>1</v>
      </c>
      <c r="R512" s="3">
        <v>5.6</v>
      </c>
      <c r="S5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" t="str">
        <f>IF(AIRBNB[[#This Row],[RUIDO(dB)]]&lt;=4,"Silencioso",IF(AIRBNB[[#This Row],[RUIDO(dB)]]&lt;=5.5,"Poco Ruidoso","Ruidoso"))</f>
        <v>Ruidoso</v>
      </c>
      <c r="U512" t="str">
        <f>IF(AND(AIRBNB[[#This Row],[PRECIO]]&lt;50,AIRBNB[[#This Row],[MIN_NOCHES]]&gt;3),"Dentro del presupuesto","No considerar")</f>
        <v>No considerar</v>
      </c>
      <c r="V512" t="str">
        <f>VLOOKUP(AIRBNB[[#This Row],[HOST_ID]],Super_host[],5,FALSE)</f>
        <v>Host</v>
      </c>
    </row>
    <row r="513" spans="1:22">
      <c r="A513" s="4">
        <v>6638539</v>
      </c>
      <c r="B513" t="s">
        <v>10903</v>
      </c>
      <c r="C513" s="4">
        <v>562114</v>
      </c>
      <c r="D513" t="s">
        <v>10904</v>
      </c>
      <c r="E513" t="s">
        <v>10905</v>
      </c>
      <c r="F513" s="4">
        <v>11209</v>
      </c>
      <c r="G513" s="13" t="s">
        <v>4662</v>
      </c>
      <c r="H513" s="13" t="s">
        <v>9390</v>
      </c>
      <c r="I513" s="1">
        <v>4063314</v>
      </c>
      <c r="J513" s="1">
        <v>-7402896</v>
      </c>
      <c r="K513" t="s">
        <v>5</v>
      </c>
      <c r="L513" s="20">
        <v>295</v>
      </c>
      <c r="M513" s="4">
        <v>5</v>
      </c>
      <c r="N513" s="4">
        <v>4</v>
      </c>
      <c r="O513" s="2">
        <v>43582</v>
      </c>
      <c r="P513" s="3">
        <v>0.13</v>
      </c>
      <c r="Q513" s="4">
        <v>1</v>
      </c>
      <c r="R513" s="3">
        <v>6.9</v>
      </c>
      <c r="S5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" t="str">
        <f>IF(AIRBNB[[#This Row],[RUIDO(dB)]]&lt;=4,"Silencioso",IF(AIRBNB[[#This Row],[RUIDO(dB)]]&lt;=5.5,"Poco Ruidoso","Ruidoso"))</f>
        <v>Ruidoso</v>
      </c>
      <c r="U513" t="str">
        <f>IF(AND(AIRBNB[[#This Row],[PRECIO]]&lt;50,AIRBNB[[#This Row],[MIN_NOCHES]]&gt;3),"Dentro del presupuesto","No considerar")</f>
        <v>No considerar</v>
      </c>
      <c r="V513" t="str">
        <f>VLOOKUP(AIRBNB[[#This Row],[HOST_ID]],Super_host[],5,FALSE)</f>
        <v>Host</v>
      </c>
    </row>
    <row r="514" spans="1:22">
      <c r="A514" s="4">
        <v>6780285</v>
      </c>
      <c r="B514" t="s">
        <v>10911</v>
      </c>
      <c r="C514" s="4">
        <v>230856</v>
      </c>
      <c r="D514" t="s">
        <v>10912</v>
      </c>
      <c r="E514" t="s">
        <v>10913</v>
      </c>
      <c r="F514" s="4">
        <v>11211</v>
      </c>
      <c r="G514" s="13" t="s">
        <v>4662</v>
      </c>
      <c r="H514" s="13" t="s">
        <v>9218</v>
      </c>
      <c r="I514" s="1">
        <v>407154</v>
      </c>
      <c r="J514" s="1">
        <v>-7393866</v>
      </c>
      <c r="K514" t="s">
        <v>5</v>
      </c>
      <c r="L514" s="20">
        <v>295</v>
      </c>
      <c r="M514" s="4">
        <v>30</v>
      </c>
      <c r="N514" s="4">
        <v>6</v>
      </c>
      <c r="O514" s="2">
        <v>43209</v>
      </c>
      <c r="P514" s="3">
        <v>0.13</v>
      </c>
      <c r="Q514" s="4">
        <v>1</v>
      </c>
      <c r="R514" s="3">
        <v>6.9</v>
      </c>
      <c r="S5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" t="str">
        <f>IF(AIRBNB[[#This Row],[RUIDO(dB)]]&lt;=4,"Silencioso",IF(AIRBNB[[#This Row],[RUIDO(dB)]]&lt;=5.5,"Poco Ruidoso","Ruidoso"))</f>
        <v>Ruidoso</v>
      </c>
      <c r="U514" t="str">
        <f>IF(AND(AIRBNB[[#This Row],[PRECIO]]&lt;50,AIRBNB[[#This Row],[MIN_NOCHES]]&gt;3),"Dentro del presupuesto","No considerar")</f>
        <v>No considerar</v>
      </c>
      <c r="V514" t="str">
        <f>VLOOKUP(AIRBNB[[#This Row],[HOST_ID]],Super_host[],5,FALSE)</f>
        <v>Host</v>
      </c>
    </row>
    <row r="515" spans="1:22">
      <c r="A515" s="4">
        <v>4427442</v>
      </c>
      <c r="B515" t="s">
        <v>3475</v>
      </c>
      <c r="C515" s="4">
        <v>22984252</v>
      </c>
      <c r="D515" t="s">
        <v>725</v>
      </c>
      <c r="E515" t="s">
        <v>3476</v>
      </c>
      <c r="F515" s="4">
        <v>10033</v>
      </c>
      <c r="G515" s="13" t="s">
        <v>124</v>
      </c>
      <c r="H515" s="13" t="s">
        <v>125</v>
      </c>
      <c r="I515" s="1">
        <v>4085083</v>
      </c>
      <c r="J515" s="1">
        <v>-7394093</v>
      </c>
      <c r="K515" t="s">
        <v>5</v>
      </c>
      <c r="L515" s="20">
        <v>290</v>
      </c>
      <c r="M515" s="4">
        <v>4</v>
      </c>
      <c r="N515" s="4">
        <v>21</v>
      </c>
      <c r="O515" s="2">
        <v>43468</v>
      </c>
      <c r="P515" s="3">
        <v>0.37</v>
      </c>
      <c r="Q515" s="4">
        <v>1</v>
      </c>
      <c r="R515" s="3">
        <v>5.6</v>
      </c>
      <c r="S5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" t="str">
        <f>IF(AIRBNB[[#This Row],[RUIDO(dB)]]&lt;=4,"Silencioso",IF(AIRBNB[[#This Row],[RUIDO(dB)]]&lt;=5.5,"Poco Ruidoso","Ruidoso"))</f>
        <v>Ruidoso</v>
      </c>
      <c r="U515" t="str">
        <f>IF(AND(AIRBNB[[#This Row],[PRECIO]]&lt;50,AIRBNB[[#This Row],[MIN_NOCHES]]&gt;3),"Dentro del presupuesto","No considerar")</f>
        <v>No considerar</v>
      </c>
      <c r="V515" t="str">
        <f>VLOOKUP(AIRBNB[[#This Row],[HOST_ID]],Super_host[],5,FALSE)</f>
        <v>Host</v>
      </c>
    </row>
    <row r="516" spans="1:22">
      <c r="A516" s="4">
        <v>6638042</v>
      </c>
      <c r="B516" t="s">
        <v>8352</v>
      </c>
      <c r="C516" s="4">
        <v>5609081</v>
      </c>
      <c r="D516" t="s">
        <v>63</v>
      </c>
      <c r="E516" t="s">
        <v>8353</v>
      </c>
      <c r="F516" s="4">
        <v>11418</v>
      </c>
      <c r="G516" s="13" t="s">
        <v>7897</v>
      </c>
      <c r="H516" s="13" t="s">
        <v>8277</v>
      </c>
      <c r="I516" s="1">
        <v>4070054</v>
      </c>
      <c r="J516" s="1">
        <v>-7383781</v>
      </c>
      <c r="K516" t="s">
        <v>5</v>
      </c>
      <c r="L516" s="20">
        <v>290</v>
      </c>
      <c r="M516" s="4">
        <v>4</v>
      </c>
      <c r="N516" s="4">
        <v>13</v>
      </c>
      <c r="O516" s="2">
        <v>43424</v>
      </c>
      <c r="P516" s="3">
        <v>0.28000000000000003</v>
      </c>
      <c r="Q516" s="4">
        <v>5</v>
      </c>
      <c r="R516" s="3">
        <v>6.24</v>
      </c>
      <c r="S5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" t="str">
        <f>IF(AIRBNB[[#This Row],[RUIDO(dB)]]&lt;=4,"Silencioso",IF(AIRBNB[[#This Row],[RUIDO(dB)]]&lt;=5.5,"Poco Ruidoso","Ruidoso"))</f>
        <v>Ruidoso</v>
      </c>
      <c r="U516" t="str">
        <f>IF(AND(AIRBNB[[#This Row],[PRECIO]]&lt;50,AIRBNB[[#This Row],[MIN_NOCHES]]&gt;3),"Dentro del presupuesto","No considerar")</f>
        <v>No considerar</v>
      </c>
      <c r="V516" t="str">
        <f>VLOOKUP(AIRBNB[[#This Row],[HOST_ID]],Super_host[],5,FALSE)</f>
        <v>Host</v>
      </c>
    </row>
    <row r="517" spans="1:22">
      <c r="A517" s="4">
        <v>5028653</v>
      </c>
      <c r="B517" t="s">
        <v>7124</v>
      </c>
      <c r="C517" s="4">
        <v>5244243</v>
      </c>
      <c r="D517" t="s">
        <v>4521</v>
      </c>
      <c r="E517" t="s">
        <v>7125</v>
      </c>
      <c r="F517" s="4">
        <v>10279</v>
      </c>
      <c r="G517" s="13" t="s">
        <v>124</v>
      </c>
      <c r="H517" s="13" t="s">
        <v>528</v>
      </c>
      <c r="I517" s="1">
        <v>4071068</v>
      </c>
      <c r="J517" s="1">
        <v>-7400713</v>
      </c>
      <c r="K517" t="s">
        <v>5</v>
      </c>
      <c r="L517" s="20">
        <v>290</v>
      </c>
      <c r="M517" s="4">
        <v>5</v>
      </c>
      <c r="N517" s="4">
        <v>0</v>
      </c>
      <c r="O517" s="2">
        <v>42367</v>
      </c>
      <c r="P517" s="3">
        <v>0.23</v>
      </c>
      <c r="Q517" s="4">
        <v>1</v>
      </c>
      <c r="R517" s="3">
        <v>5.6</v>
      </c>
      <c r="S5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" t="str">
        <f>IF(AIRBNB[[#This Row],[RUIDO(dB)]]&lt;=4,"Silencioso",IF(AIRBNB[[#This Row],[RUIDO(dB)]]&lt;=5.5,"Poco Ruidoso","Ruidoso"))</f>
        <v>Ruidoso</v>
      </c>
      <c r="U517" t="str">
        <f>IF(AND(AIRBNB[[#This Row],[PRECIO]]&lt;50,AIRBNB[[#This Row],[MIN_NOCHES]]&gt;3),"Dentro del presupuesto","No considerar")</f>
        <v>No considerar</v>
      </c>
      <c r="V517" t="str">
        <f>VLOOKUP(AIRBNB[[#This Row],[HOST_ID]],Super_host[],5,FALSE)</f>
        <v>Host</v>
      </c>
    </row>
    <row r="518" spans="1:22">
      <c r="A518" s="4">
        <v>3411006</v>
      </c>
      <c r="B518" t="s">
        <v>5406</v>
      </c>
      <c r="C518" s="4">
        <v>4903508</v>
      </c>
      <c r="D518" t="s">
        <v>4335</v>
      </c>
      <c r="E518" t="s">
        <v>5407</v>
      </c>
      <c r="F518" s="4">
        <v>10003</v>
      </c>
      <c r="G518" s="13" t="s">
        <v>124</v>
      </c>
      <c r="H518" s="13" t="s">
        <v>133</v>
      </c>
      <c r="I518" s="1">
        <v>4073165</v>
      </c>
      <c r="J518" s="1">
        <v>-7398715</v>
      </c>
      <c r="K518" t="s">
        <v>5</v>
      </c>
      <c r="L518" s="20">
        <v>290</v>
      </c>
      <c r="M518" s="4">
        <v>7</v>
      </c>
      <c r="N518" s="4">
        <v>90</v>
      </c>
      <c r="O518" s="2">
        <v>43630</v>
      </c>
      <c r="P518" s="3">
        <v>1.53</v>
      </c>
      <c r="Q518" s="4">
        <v>1</v>
      </c>
      <c r="R518" s="3">
        <v>5.6</v>
      </c>
      <c r="S5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" t="str">
        <f>IF(AIRBNB[[#This Row],[RUIDO(dB)]]&lt;=4,"Silencioso",IF(AIRBNB[[#This Row],[RUIDO(dB)]]&lt;=5.5,"Poco Ruidoso","Ruidoso"))</f>
        <v>Ruidoso</v>
      </c>
      <c r="U518" t="str">
        <f>IF(AND(AIRBNB[[#This Row],[PRECIO]]&lt;50,AIRBNB[[#This Row],[MIN_NOCHES]]&gt;3),"Dentro del presupuesto","No considerar")</f>
        <v>No considerar</v>
      </c>
      <c r="V518" t="str">
        <f>VLOOKUP(AIRBNB[[#This Row],[HOST_ID]],Super_host[],5,FALSE)</f>
        <v>Host</v>
      </c>
    </row>
    <row r="519" spans="1:22">
      <c r="A519" s="4">
        <v>268481</v>
      </c>
      <c r="B519" t="s">
        <v>9241</v>
      </c>
      <c r="C519" s="4">
        <v>1380703</v>
      </c>
      <c r="D519" t="s">
        <v>9242</v>
      </c>
      <c r="E519" t="s">
        <v>9243</v>
      </c>
      <c r="F519" s="4">
        <v>11211</v>
      </c>
      <c r="G519" s="13" t="s">
        <v>4662</v>
      </c>
      <c r="H519" s="13" t="s">
        <v>9218</v>
      </c>
      <c r="I519" s="1">
        <v>4071647</v>
      </c>
      <c r="J519" s="1">
        <v>-7393974</v>
      </c>
      <c r="K519" t="s">
        <v>5</v>
      </c>
      <c r="L519" s="20">
        <v>290</v>
      </c>
      <c r="M519" s="4">
        <v>30</v>
      </c>
      <c r="N519" s="4">
        <v>1</v>
      </c>
      <c r="O519" s="2">
        <v>41541</v>
      </c>
      <c r="P519" s="3">
        <v>0.01</v>
      </c>
      <c r="Q519" s="4">
        <v>1</v>
      </c>
      <c r="R519" s="3">
        <v>6.9</v>
      </c>
      <c r="S5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" t="str">
        <f>IF(AIRBNB[[#This Row],[RUIDO(dB)]]&lt;=4,"Silencioso",IF(AIRBNB[[#This Row],[RUIDO(dB)]]&lt;=5.5,"Poco Ruidoso","Ruidoso"))</f>
        <v>Ruidoso</v>
      </c>
      <c r="U519" t="str">
        <f>IF(AND(AIRBNB[[#This Row],[PRECIO]]&lt;50,AIRBNB[[#This Row],[MIN_NOCHES]]&gt;3),"Dentro del presupuesto","No considerar")</f>
        <v>No considerar</v>
      </c>
      <c r="V519" t="str">
        <f>VLOOKUP(AIRBNB[[#This Row],[HOST_ID]],Super_host[],5,FALSE)</f>
        <v>Host</v>
      </c>
    </row>
    <row r="520" spans="1:22">
      <c r="A520" s="4">
        <v>118430</v>
      </c>
      <c r="B520" t="s">
        <v>3468</v>
      </c>
      <c r="C520" s="4">
        <v>585458</v>
      </c>
      <c r="D520" t="s">
        <v>311</v>
      </c>
      <c r="E520" t="s">
        <v>3469</v>
      </c>
      <c r="F520" s="4">
        <v>10011</v>
      </c>
      <c r="G520" s="13" t="s">
        <v>124</v>
      </c>
      <c r="H520" s="13" t="s">
        <v>186</v>
      </c>
      <c r="I520" s="1">
        <v>4074412</v>
      </c>
      <c r="J520" s="1">
        <v>-7400208</v>
      </c>
      <c r="K520" t="s">
        <v>40</v>
      </c>
      <c r="L520" s="20">
        <v>290</v>
      </c>
      <c r="M520" s="4">
        <v>2</v>
      </c>
      <c r="N520" s="4">
        <v>35</v>
      </c>
      <c r="O520" s="2">
        <v>43468</v>
      </c>
      <c r="P520" s="3">
        <v>0.36</v>
      </c>
      <c r="Q520" s="4">
        <v>1</v>
      </c>
      <c r="R520" s="3">
        <v>5.6</v>
      </c>
      <c r="S5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" t="str">
        <f>IF(AIRBNB[[#This Row],[RUIDO(dB)]]&lt;=4,"Silencioso",IF(AIRBNB[[#This Row],[RUIDO(dB)]]&lt;=5.5,"Poco Ruidoso","Ruidoso"))</f>
        <v>Ruidoso</v>
      </c>
      <c r="U520" t="str">
        <f>IF(AND(AIRBNB[[#This Row],[PRECIO]]&lt;50,AIRBNB[[#This Row],[MIN_NOCHES]]&gt;3),"Dentro del presupuesto","No considerar")</f>
        <v>No considerar</v>
      </c>
      <c r="V520" t="str">
        <f>VLOOKUP(AIRBNB[[#This Row],[HOST_ID]],Super_host[],5,FALSE)</f>
        <v>Host</v>
      </c>
    </row>
    <row r="521" spans="1:22">
      <c r="A521" s="4">
        <v>818084</v>
      </c>
      <c r="B521" t="s">
        <v>4725</v>
      </c>
      <c r="C521" s="4">
        <v>128256</v>
      </c>
      <c r="D521" t="s">
        <v>3945</v>
      </c>
      <c r="E521" t="s">
        <v>4726</v>
      </c>
      <c r="F521" s="4">
        <v>10012</v>
      </c>
      <c r="G521" s="13" t="s">
        <v>124</v>
      </c>
      <c r="H521" s="13" t="s">
        <v>144</v>
      </c>
      <c r="I521" s="1">
        <v>4072825</v>
      </c>
      <c r="J521" s="1">
        <v>-7400225</v>
      </c>
      <c r="K521" t="s">
        <v>5</v>
      </c>
      <c r="L521" s="20">
        <v>290</v>
      </c>
      <c r="M521" s="4">
        <v>2</v>
      </c>
      <c r="N521" s="4">
        <v>70</v>
      </c>
      <c r="O521" s="2">
        <v>43616</v>
      </c>
      <c r="P521" s="3">
        <v>0.92</v>
      </c>
      <c r="Q521" s="4">
        <v>1</v>
      </c>
      <c r="R521" s="3">
        <v>5.6</v>
      </c>
      <c r="S5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" t="str">
        <f>IF(AIRBNB[[#This Row],[RUIDO(dB)]]&lt;=4,"Silencioso",IF(AIRBNB[[#This Row],[RUIDO(dB)]]&lt;=5.5,"Poco Ruidoso","Ruidoso"))</f>
        <v>Ruidoso</v>
      </c>
      <c r="U521" t="str">
        <f>IF(AND(AIRBNB[[#This Row],[PRECIO]]&lt;50,AIRBNB[[#This Row],[MIN_NOCHES]]&gt;3),"Dentro del presupuesto","No considerar")</f>
        <v>No considerar</v>
      </c>
      <c r="V521" t="str">
        <f>VLOOKUP(AIRBNB[[#This Row],[HOST_ID]],Super_host[],5,FALSE)</f>
        <v>Host</v>
      </c>
    </row>
    <row r="522" spans="1:22">
      <c r="A522" s="4">
        <v>5240711</v>
      </c>
      <c r="B522" t="s">
        <v>6244</v>
      </c>
      <c r="C522" s="4">
        <v>27121854</v>
      </c>
      <c r="D522" t="s">
        <v>283</v>
      </c>
      <c r="E522" t="s">
        <v>6245</v>
      </c>
      <c r="F522" s="4">
        <v>10017</v>
      </c>
      <c r="G522" s="13" t="s">
        <v>124</v>
      </c>
      <c r="H522" s="13" t="s">
        <v>373</v>
      </c>
      <c r="I522" s="1">
        <v>4075239</v>
      </c>
      <c r="J522" s="1">
        <v>-739707</v>
      </c>
      <c r="K522" t="s">
        <v>5</v>
      </c>
      <c r="L522" s="20">
        <v>289</v>
      </c>
      <c r="M522" s="4">
        <v>10</v>
      </c>
      <c r="N522" s="4">
        <v>169</v>
      </c>
      <c r="O522" s="2">
        <v>43467</v>
      </c>
      <c r="P522" s="3">
        <v>3.23</v>
      </c>
      <c r="Q522" s="4">
        <v>1</v>
      </c>
      <c r="R522" s="3">
        <v>5.6</v>
      </c>
      <c r="S5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" t="str">
        <f>IF(AIRBNB[[#This Row],[RUIDO(dB)]]&lt;=4,"Silencioso",IF(AIRBNB[[#This Row],[RUIDO(dB)]]&lt;=5.5,"Poco Ruidoso","Ruidoso"))</f>
        <v>Ruidoso</v>
      </c>
      <c r="U522" t="str">
        <f>IF(AND(AIRBNB[[#This Row],[PRECIO]]&lt;50,AIRBNB[[#This Row],[MIN_NOCHES]]&gt;3),"Dentro del presupuesto","No considerar")</f>
        <v>No considerar</v>
      </c>
      <c r="V522" t="str">
        <f>VLOOKUP(AIRBNB[[#This Row],[HOST_ID]],Super_host[],5,FALSE)</f>
        <v>Host</v>
      </c>
    </row>
    <row r="523" spans="1:22">
      <c r="A523" s="4">
        <v>3249253</v>
      </c>
      <c r="B523" t="s">
        <v>325</v>
      </c>
      <c r="C523" s="4">
        <v>14369316</v>
      </c>
      <c r="D523" t="s">
        <v>326</v>
      </c>
      <c r="E523" t="s">
        <v>327</v>
      </c>
      <c r="F523" s="4">
        <v>10011</v>
      </c>
      <c r="G523" s="13" t="s">
        <v>124</v>
      </c>
      <c r="H523" s="13" t="s">
        <v>186</v>
      </c>
      <c r="I523" s="1">
        <v>4074156</v>
      </c>
      <c r="J523" s="1">
        <v>-7399476</v>
      </c>
      <c r="K523" t="s">
        <v>5</v>
      </c>
      <c r="L523" s="20">
        <v>289</v>
      </c>
      <c r="M523" s="4">
        <v>2</v>
      </c>
      <c r="N523" s="4">
        <v>1</v>
      </c>
      <c r="O523" s="2">
        <v>41818</v>
      </c>
      <c r="P523" s="3">
        <v>0.02</v>
      </c>
      <c r="Q523" s="4">
        <v>1</v>
      </c>
      <c r="R523" s="3">
        <v>5.6</v>
      </c>
      <c r="S5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" t="str">
        <f>IF(AIRBNB[[#This Row],[RUIDO(dB)]]&lt;=4,"Silencioso",IF(AIRBNB[[#This Row],[RUIDO(dB)]]&lt;=5.5,"Poco Ruidoso","Ruidoso"))</f>
        <v>Ruidoso</v>
      </c>
      <c r="U523" t="str">
        <f>IF(AND(AIRBNB[[#This Row],[PRECIO]]&lt;50,AIRBNB[[#This Row],[MIN_NOCHES]]&gt;3),"Dentro del presupuesto","No considerar")</f>
        <v>No considerar</v>
      </c>
      <c r="V523" t="str">
        <f>VLOOKUP(AIRBNB[[#This Row],[HOST_ID]],Super_host[],5,FALSE)</f>
        <v>Host</v>
      </c>
    </row>
    <row r="524" spans="1:22">
      <c r="A524" s="4">
        <v>850517</v>
      </c>
      <c r="B524" t="s">
        <v>12598</v>
      </c>
      <c r="C524" s="4">
        <v>254846</v>
      </c>
      <c r="D524" t="s">
        <v>6057</v>
      </c>
      <c r="E524" t="s">
        <v>12599</v>
      </c>
      <c r="F524" s="4">
        <v>11207</v>
      </c>
      <c r="G524" s="13" t="s">
        <v>4662</v>
      </c>
      <c r="H524" s="13" t="s">
        <v>9274</v>
      </c>
      <c r="I524" s="1">
        <v>4068646</v>
      </c>
      <c r="J524" s="1">
        <v>-7391313</v>
      </c>
      <c r="K524" t="s">
        <v>5</v>
      </c>
      <c r="L524" s="20">
        <v>289</v>
      </c>
      <c r="M524" s="4">
        <v>3</v>
      </c>
      <c r="N524" s="4">
        <v>38</v>
      </c>
      <c r="O524" s="2">
        <v>43605</v>
      </c>
      <c r="P524" s="3">
        <v>0.51</v>
      </c>
      <c r="Q524" s="4">
        <v>1</v>
      </c>
      <c r="R524" s="3">
        <v>6.9</v>
      </c>
      <c r="S5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" t="str">
        <f>IF(AIRBNB[[#This Row],[RUIDO(dB)]]&lt;=4,"Silencioso",IF(AIRBNB[[#This Row],[RUIDO(dB)]]&lt;=5.5,"Poco Ruidoso","Ruidoso"))</f>
        <v>Ruidoso</v>
      </c>
      <c r="U524" t="str">
        <f>IF(AND(AIRBNB[[#This Row],[PRECIO]]&lt;50,AIRBNB[[#This Row],[MIN_NOCHES]]&gt;3),"Dentro del presupuesto","No considerar")</f>
        <v>No considerar</v>
      </c>
      <c r="V524" t="str">
        <f>VLOOKUP(AIRBNB[[#This Row],[HOST_ID]],Super_host[],5,FALSE)</f>
        <v>Host</v>
      </c>
    </row>
    <row r="525" spans="1:22">
      <c r="A525" s="4">
        <v>1030392</v>
      </c>
      <c r="B525" t="s">
        <v>12773</v>
      </c>
      <c r="C525" s="4">
        <v>216191</v>
      </c>
      <c r="D525" t="s">
        <v>8965</v>
      </c>
      <c r="E525" t="s">
        <v>12774</v>
      </c>
      <c r="F525" s="4">
        <v>11206</v>
      </c>
      <c r="G525" s="13" t="s">
        <v>4662</v>
      </c>
      <c r="H525" s="13" t="s">
        <v>9218</v>
      </c>
      <c r="I525" s="1">
        <v>4071132</v>
      </c>
      <c r="J525" s="1">
        <v>-7394493</v>
      </c>
      <c r="K525" t="s">
        <v>5</v>
      </c>
      <c r="L525" s="20">
        <v>289</v>
      </c>
      <c r="M525" s="4">
        <v>2</v>
      </c>
      <c r="N525" s="4">
        <v>39</v>
      </c>
      <c r="O525" s="2">
        <v>43621</v>
      </c>
      <c r="P525" s="3">
        <v>0.57999999999999996</v>
      </c>
      <c r="Q525" s="4">
        <v>1</v>
      </c>
      <c r="R525" s="3">
        <v>6.9</v>
      </c>
      <c r="S5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" t="str">
        <f>IF(AIRBNB[[#This Row],[RUIDO(dB)]]&lt;=4,"Silencioso",IF(AIRBNB[[#This Row],[RUIDO(dB)]]&lt;=5.5,"Poco Ruidoso","Ruidoso"))</f>
        <v>Ruidoso</v>
      </c>
      <c r="U525" t="str">
        <f>IF(AND(AIRBNB[[#This Row],[PRECIO]]&lt;50,AIRBNB[[#This Row],[MIN_NOCHES]]&gt;3),"Dentro del presupuesto","No considerar")</f>
        <v>No considerar</v>
      </c>
      <c r="V525" t="str">
        <f>VLOOKUP(AIRBNB[[#This Row],[HOST_ID]],Super_host[],5,FALSE)</f>
        <v>Host</v>
      </c>
    </row>
    <row r="526" spans="1:22">
      <c r="A526" s="4">
        <v>749108</v>
      </c>
      <c r="B526" t="s">
        <v>16148</v>
      </c>
      <c r="C526" s="4">
        <v>3936154</v>
      </c>
      <c r="D526" t="s">
        <v>2386</v>
      </c>
      <c r="E526" t="s">
        <v>16149</v>
      </c>
      <c r="F526" s="4">
        <v>11238</v>
      </c>
      <c r="G526" s="13" t="s">
        <v>4662</v>
      </c>
      <c r="H526" s="13" t="s">
        <v>9387</v>
      </c>
      <c r="I526" s="1">
        <v>4068391</v>
      </c>
      <c r="J526" s="1">
        <v>-7396201</v>
      </c>
      <c r="K526" t="s">
        <v>5</v>
      </c>
      <c r="L526" s="20">
        <v>288</v>
      </c>
      <c r="M526" s="4">
        <v>3</v>
      </c>
      <c r="N526" s="4">
        <v>12</v>
      </c>
      <c r="O526" s="2">
        <v>43647</v>
      </c>
      <c r="P526" s="3">
        <v>0.15</v>
      </c>
      <c r="Q526" s="4">
        <v>1</v>
      </c>
      <c r="R526" s="3">
        <v>7</v>
      </c>
      <c r="S5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" t="str">
        <f>IF(AIRBNB[[#This Row],[RUIDO(dB)]]&lt;=4,"Silencioso",IF(AIRBNB[[#This Row],[RUIDO(dB)]]&lt;=5.5,"Poco Ruidoso","Ruidoso"))</f>
        <v>Ruidoso</v>
      </c>
      <c r="U526" t="str">
        <f>IF(AND(AIRBNB[[#This Row],[PRECIO]]&lt;50,AIRBNB[[#This Row],[MIN_NOCHES]]&gt;3),"Dentro del presupuesto","No considerar")</f>
        <v>No considerar</v>
      </c>
      <c r="V526" t="str">
        <f>VLOOKUP(AIRBNB[[#This Row],[HOST_ID]],Super_host[],5,FALSE)</f>
        <v>Host</v>
      </c>
    </row>
    <row r="527" spans="1:22">
      <c r="A527" s="4">
        <v>227735</v>
      </c>
      <c r="B527" t="s">
        <v>5179</v>
      </c>
      <c r="C527" s="4">
        <v>1187935</v>
      </c>
      <c r="D527" t="s">
        <v>233</v>
      </c>
      <c r="E527" t="s">
        <v>5180</v>
      </c>
      <c r="F527" s="4">
        <v>10009</v>
      </c>
      <c r="G527" s="13" t="s">
        <v>124</v>
      </c>
      <c r="H527" s="13" t="s">
        <v>133</v>
      </c>
      <c r="I527" s="1">
        <v>4072416</v>
      </c>
      <c r="J527" s="1">
        <v>-739853</v>
      </c>
      <c r="K527" t="s">
        <v>5</v>
      </c>
      <c r="L527" s="20">
        <v>288</v>
      </c>
      <c r="M527" s="4">
        <v>2</v>
      </c>
      <c r="N527" s="4">
        <v>120</v>
      </c>
      <c r="O527" s="2">
        <v>43640</v>
      </c>
      <c r="P527" s="3">
        <v>1.27</v>
      </c>
      <c r="Q527" s="4">
        <v>1</v>
      </c>
      <c r="R527" s="3">
        <v>5.6</v>
      </c>
      <c r="S5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" t="str">
        <f>IF(AIRBNB[[#This Row],[RUIDO(dB)]]&lt;=4,"Silencioso",IF(AIRBNB[[#This Row],[RUIDO(dB)]]&lt;=5.5,"Poco Ruidoso","Ruidoso"))</f>
        <v>Ruidoso</v>
      </c>
      <c r="U527" t="str">
        <f>IF(AND(AIRBNB[[#This Row],[PRECIO]]&lt;50,AIRBNB[[#This Row],[MIN_NOCHES]]&gt;3),"Dentro del presupuesto","No considerar")</f>
        <v>No considerar</v>
      </c>
      <c r="V527" t="str">
        <f>VLOOKUP(AIRBNB[[#This Row],[HOST_ID]],Super_host[],5,FALSE)</f>
        <v>Host</v>
      </c>
    </row>
    <row r="528" spans="1:22">
      <c r="A528" s="4">
        <v>4359219</v>
      </c>
      <c r="B528" t="s">
        <v>12897</v>
      </c>
      <c r="C528" s="4">
        <v>20599015</v>
      </c>
      <c r="D528" t="s">
        <v>12898</v>
      </c>
      <c r="E528" t="s">
        <v>12899</v>
      </c>
      <c r="F528" s="4">
        <v>11205</v>
      </c>
      <c r="G528" s="13" t="s">
        <v>4662</v>
      </c>
      <c r="H528" s="13" t="s">
        <v>9230</v>
      </c>
      <c r="I528" s="1">
        <v>4069103</v>
      </c>
      <c r="J528" s="1">
        <v>-7395441</v>
      </c>
      <c r="K528" t="s">
        <v>5</v>
      </c>
      <c r="L528" s="20">
        <v>285</v>
      </c>
      <c r="M528" s="4">
        <v>2</v>
      </c>
      <c r="N528" s="4">
        <v>37</v>
      </c>
      <c r="O528" s="2">
        <v>42499</v>
      </c>
      <c r="P528" s="3">
        <v>0.65</v>
      </c>
      <c r="Q528" s="4">
        <v>1</v>
      </c>
      <c r="R528" s="3">
        <v>6.9</v>
      </c>
      <c r="S5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" t="str">
        <f>IF(AIRBNB[[#This Row],[RUIDO(dB)]]&lt;=4,"Silencioso",IF(AIRBNB[[#This Row],[RUIDO(dB)]]&lt;=5.5,"Poco Ruidoso","Ruidoso"))</f>
        <v>Ruidoso</v>
      </c>
      <c r="U528" t="str">
        <f>IF(AND(AIRBNB[[#This Row],[PRECIO]]&lt;50,AIRBNB[[#This Row],[MIN_NOCHES]]&gt;3),"Dentro del presupuesto","No considerar")</f>
        <v>No considerar</v>
      </c>
      <c r="V528" t="str">
        <f>VLOOKUP(AIRBNB[[#This Row],[HOST_ID]],Super_host[],5,FALSE)</f>
        <v>Host</v>
      </c>
    </row>
    <row r="529" spans="1:22">
      <c r="A529" s="4">
        <v>4311648</v>
      </c>
      <c r="B529" t="s">
        <v>13088</v>
      </c>
      <c r="C529" s="4">
        <v>4644513</v>
      </c>
      <c r="D529" t="s">
        <v>13089</v>
      </c>
      <c r="E529" t="s">
        <v>13090</v>
      </c>
      <c r="F529" s="4">
        <v>11249</v>
      </c>
      <c r="G529" s="13" t="s">
        <v>4662</v>
      </c>
      <c r="H529" s="13" t="s">
        <v>9218</v>
      </c>
      <c r="I529" s="1">
        <v>4071436</v>
      </c>
      <c r="J529" s="1">
        <v>-7396362</v>
      </c>
      <c r="K529" t="s">
        <v>5</v>
      </c>
      <c r="L529" s="20">
        <v>285</v>
      </c>
      <c r="M529" s="4">
        <v>3</v>
      </c>
      <c r="N529" s="4">
        <v>43</v>
      </c>
      <c r="O529" s="2">
        <v>43611</v>
      </c>
      <c r="P529" s="3">
        <v>0.75</v>
      </c>
      <c r="Q529" s="4">
        <v>1</v>
      </c>
      <c r="R529" s="3">
        <v>6.9</v>
      </c>
      <c r="S5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" t="str">
        <f>IF(AIRBNB[[#This Row],[RUIDO(dB)]]&lt;=4,"Silencioso",IF(AIRBNB[[#This Row],[RUIDO(dB)]]&lt;=5.5,"Poco Ruidoso","Ruidoso"))</f>
        <v>Ruidoso</v>
      </c>
      <c r="U529" t="str">
        <f>IF(AND(AIRBNB[[#This Row],[PRECIO]]&lt;50,AIRBNB[[#This Row],[MIN_NOCHES]]&gt;3),"Dentro del presupuesto","No considerar")</f>
        <v>No considerar</v>
      </c>
      <c r="V529" t="str">
        <f>VLOOKUP(AIRBNB[[#This Row],[HOST_ID]],Super_host[],5,FALSE)</f>
        <v>Host</v>
      </c>
    </row>
    <row r="530" spans="1:22">
      <c r="A530" s="4">
        <v>3386226</v>
      </c>
      <c r="B530" t="s">
        <v>13965</v>
      </c>
      <c r="C530" s="4">
        <v>4185064</v>
      </c>
      <c r="D530" t="s">
        <v>13966</v>
      </c>
      <c r="E530" t="s">
        <v>13967</v>
      </c>
      <c r="F530" s="4">
        <v>11249</v>
      </c>
      <c r="G530" s="13" t="s">
        <v>4662</v>
      </c>
      <c r="H530" s="13" t="s">
        <v>9218</v>
      </c>
      <c r="I530" s="1">
        <v>4071649</v>
      </c>
      <c r="J530" s="1">
        <v>-7396166</v>
      </c>
      <c r="K530" t="s">
        <v>5</v>
      </c>
      <c r="L530" s="20">
        <v>285</v>
      </c>
      <c r="M530" s="4">
        <v>1</v>
      </c>
      <c r="N530" s="4">
        <v>89</v>
      </c>
      <c r="O530" s="2">
        <v>43639</v>
      </c>
      <c r="P530" s="3">
        <v>1.47</v>
      </c>
      <c r="Q530" s="4">
        <v>1</v>
      </c>
      <c r="R530" s="3">
        <v>6.9</v>
      </c>
      <c r="S5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" t="str">
        <f>IF(AIRBNB[[#This Row],[RUIDO(dB)]]&lt;=4,"Silencioso",IF(AIRBNB[[#This Row],[RUIDO(dB)]]&lt;=5.5,"Poco Ruidoso","Ruidoso"))</f>
        <v>Ruidoso</v>
      </c>
      <c r="U530" t="str">
        <f>IF(AND(AIRBNB[[#This Row],[PRECIO]]&lt;50,AIRBNB[[#This Row],[MIN_NOCHES]]&gt;3),"Dentro del presupuesto","No considerar")</f>
        <v>No considerar</v>
      </c>
      <c r="V530" t="str">
        <f>VLOOKUP(AIRBNB[[#This Row],[HOST_ID]],Super_host[],5,FALSE)</f>
        <v>Host</v>
      </c>
    </row>
    <row r="531" spans="1:22">
      <c r="A531" s="4">
        <v>2223082</v>
      </c>
      <c r="B531" t="s">
        <v>4417</v>
      </c>
      <c r="C531" s="4">
        <v>1446751</v>
      </c>
      <c r="D531" t="s">
        <v>4418</v>
      </c>
      <c r="E531" t="s">
        <v>4419</v>
      </c>
      <c r="F531" s="4">
        <v>10011</v>
      </c>
      <c r="G531" s="13" t="s">
        <v>124</v>
      </c>
      <c r="H531" s="13" t="s">
        <v>186</v>
      </c>
      <c r="I531" s="1">
        <v>4074502</v>
      </c>
      <c r="J531" s="1">
        <v>-7400429</v>
      </c>
      <c r="K531" t="s">
        <v>5</v>
      </c>
      <c r="L531" s="20">
        <v>285</v>
      </c>
      <c r="M531" s="4">
        <v>2</v>
      </c>
      <c r="N531" s="4">
        <v>47</v>
      </c>
      <c r="O531" s="2">
        <v>43647</v>
      </c>
      <c r="P531" s="3">
        <v>0.74</v>
      </c>
      <c r="Q531" s="4">
        <v>1</v>
      </c>
      <c r="R531" s="3">
        <v>5.6</v>
      </c>
      <c r="S5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" t="str">
        <f>IF(AIRBNB[[#This Row],[RUIDO(dB)]]&lt;=4,"Silencioso",IF(AIRBNB[[#This Row],[RUIDO(dB)]]&lt;=5.5,"Poco Ruidoso","Ruidoso"))</f>
        <v>Ruidoso</v>
      </c>
      <c r="U531" t="str">
        <f>IF(AND(AIRBNB[[#This Row],[PRECIO]]&lt;50,AIRBNB[[#This Row],[MIN_NOCHES]]&gt;3),"Dentro del presupuesto","No considerar")</f>
        <v>No considerar</v>
      </c>
      <c r="V531" t="str">
        <f>VLOOKUP(AIRBNB[[#This Row],[HOST_ID]],Super_host[],5,FALSE)</f>
        <v>Host</v>
      </c>
    </row>
    <row r="532" spans="1:22">
      <c r="A532" s="4">
        <v>62925</v>
      </c>
      <c r="B532" t="s">
        <v>13704</v>
      </c>
      <c r="C532" s="4">
        <v>306739</v>
      </c>
      <c r="D532" t="s">
        <v>1775</v>
      </c>
      <c r="E532" t="s">
        <v>13705</v>
      </c>
      <c r="F532" s="4">
        <v>11222</v>
      </c>
      <c r="G532" s="13" t="s">
        <v>4662</v>
      </c>
      <c r="H532" s="13" t="s">
        <v>9249</v>
      </c>
      <c r="I532" s="1">
        <v>4072945</v>
      </c>
      <c r="J532" s="1">
        <v>-7395511</v>
      </c>
      <c r="K532" t="s">
        <v>5</v>
      </c>
      <c r="L532" s="20">
        <v>285</v>
      </c>
      <c r="M532" s="4">
        <v>3</v>
      </c>
      <c r="N532" s="4">
        <v>124</v>
      </c>
      <c r="O532" s="2">
        <v>43632</v>
      </c>
      <c r="P532" s="3">
        <v>1.22</v>
      </c>
      <c r="Q532" s="4">
        <v>1</v>
      </c>
      <c r="R532" s="3">
        <v>6.9</v>
      </c>
      <c r="S5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" t="str">
        <f>IF(AIRBNB[[#This Row],[RUIDO(dB)]]&lt;=4,"Silencioso",IF(AIRBNB[[#This Row],[RUIDO(dB)]]&lt;=5.5,"Poco Ruidoso","Ruidoso"))</f>
        <v>Ruidoso</v>
      </c>
      <c r="U532" t="str">
        <f>IF(AND(AIRBNB[[#This Row],[PRECIO]]&lt;50,AIRBNB[[#This Row],[MIN_NOCHES]]&gt;3),"Dentro del presupuesto","No considerar")</f>
        <v>No considerar</v>
      </c>
      <c r="V532" t="str">
        <f>VLOOKUP(AIRBNB[[#This Row],[HOST_ID]],Super_host[],5,FALSE)</f>
        <v>Host</v>
      </c>
    </row>
    <row r="533" spans="1:22">
      <c r="A533" s="4">
        <v>19169</v>
      </c>
      <c r="B533" t="s">
        <v>4194</v>
      </c>
      <c r="C533" s="4">
        <v>73128</v>
      </c>
      <c r="D533" t="s">
        <v>4195</v>
      </c>
      <c r="E533" t="s">
        <v>4196</v>
      </c>
      <c r="F533" s="4">
        <v>10002</v>
      </c>
      <c r="G533" s="13" t="s">
        <v>124</v>
      </c>
      <c r="H533" s="13" t="s">
        <v>137</v>
      </c>
      <c r="I533" s="1">
        <v>4071851</v>
      </c>
      <c r="J533" s="1">
        <v>-7398892</v>
      </c>
      <c r="K533" t="s">
        <v>5</v>
      </c>
      <c r="L533" s="20">
        <v>285</v>
      </c>
      <c r="M533" s="4">
        <v>5</v>
      </c>
      <c r="N533" s="4">
        <v>70</v>
      </c>
      <c r="O533" s="2">
        <v>43646</v>
      </c>
      <c r="P533" s="3">
        <v>0.62</v>
      </c>
      <c r="Q533" s="4">
        <v>1</v>
      </c>
      <c r="R533" s="3">
        <v>5.6</v>
      </c>
      <c r="S5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" t="str">
        <f>IF(AIRBNB[[#This Row],[RUIDO(dB)]]&lt;=4,"Silencioso",IF(AIRBNB[[#This Row],[RUIDO(dB)]]&lt;=5.5,"Poco Ruidoso","Ruidoso"))</f>
        <v>Ruidoso</v>
      </c>
      <c r="U533" t="str">
        <f>IF(AND(AIRBNB[[#This Row],[PRECIO]]&lt;50,AIRBNB[[#This Row],[MIN_NOCHES]]&gt;3),"Dentro del presupuesto","No considerar")</f>
        <v>No considerar</v>
      </c>
      <c r="V533" t="str">
        <f>VLOOKUP(AIRBNB[[#This Row],[HOST_ID]],Super_host[],5,FALSE)</f>
        <v>Host</v>
      </c>
    </row>
    <row r="534" spans="1:22">
      <c r="A534" s="4">
        <v>6364150</v>
      </c>
      <c r="B534" t="s">
        <v>2669</v>
      </c>
      <c r="C534" s="4">
        <v>32162351</v>
      </c>
      <c r="D534" t="s">
        <v>2670</v>
      </c>
      <c r="E534" t="s">
        <v>2671</v>
      </c>
      <c r="F534" s="4">
        <v>10009</v>
      </c>
      <c r="G534" s="13" t="s">
        <v>124</v>
      </c>
      <c r="H534" s="13" t="s">
        <v>133</v>
      </c>
      <c r="I534" s="1">
        <v>4072917</v>
      </c>
      <c r="J534" s="1">
        <v>-7398223</v>
      </c>
      <c r="K534" t="s">
        <v>5</v>
      </c>
      <c r="L534" s="20">
        <v>284</v>
      </c>
      <c r="M534" s="4">
        <v>4</v>
      </c>
      <c r="N534" s="4">
        <v>11</v>
      </c>
      <c r="O534" s="2">
        <v>43357</v>
      </c>
      <c r="P534" s="3">
        <v>0.22</v>
      </c>
      <c r="Q534" s="4">
        <v>1</v>
      </c>
      <c r="R534" s="3">
        <v>5.6</v>
      </c>
      <c r="S5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" t="str">
        <f>IF(AIRBNB[[#This Row],[RUIDO(dB)]]&lt;=4,"Silencioso",IF(AIRBNB[[#This Row],[RUIDO(dB)]]&lt;=5.5,"Poco Ruidoso","Ruidoso"))</f>
        <v>Ruidoso</v>
      </c>
      <c r="U534" t="str">
        <f>IF(AND(AIRBNB[[#This Row],[PRECIO]]&lt;50,AIRBNB[[#This Row],[MIN_NOCHES]]&gt;3),"Dentro del presupuesto","No considerar")</f>
        <v>No considerar</v>
      </c>
      <c r="V534" t="str">
        <f>VLOOKUP(AIRBNB[[#This Row],[HOST_ID]],Super_host[],5,FALSE)</f>
        <v>Host</v>
      </c>
    </row>
    <row r="535" spans="1:22">
      <c r="A535" s="4">
        <v>5286096</v>
      </c>
      <c r="B535" t="s">
        <v>1291</v>
      </c>
      <c r="C535" s="4">
        <v>3866196</v>
      </c>
      <c r="D535" t="s">
        <v>1292</v>
      </c>
      <c r="E535" t="s">
        <v>1293</v>
      </c>
      <c r="F535" s="4">
        <v>10001</v>
      </c>
      <c r="G535" s="13" t="s">
        <v>124</v>
      </c>
      <c r="H535" s="13" t="s">
        <v>373</v>
      </c>
      <c r="I535" s="1">
        <v>407461</v>
      </c>
      <c r="J535" s="1">
        <v>-7398632</v>
      </c>
      <c r="K535" t="s">
        <v>5</v>
      </c>
      <c r="L535" s="20">
        <v>281</v>
      </c>
      <c r="M535" s="4">
        <v>1</v>
      </c>
      <c r="N535" s="4">
        <v>3</v>
      </c>
      <c r="O535" s="2">
        <v>42482</v>
      </c>
      <c r="P535" s="3">
        <v>7.0000000000000007E-2</v>
      </c>
      <c r="Q535" s="4">
        <v>1</v>
      </c>
      <c r="R535" s="3">
        <v>5.6</v>
      </c>
      <c r="S5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" t="str">
        <f>IF(AIRBNB[[#This Row],[RUIDO(dB)]]&lt;=4,"Silencioso",IF(AIRBNB[[#This Row],[RUIDO(dB)]]&lt;=5.5,"Poco Ruidoso","Ruidoso"))</f>
        <v>Ruidoso</v>
      </c>
      <c r="U535" t="str">
        <f>IF(AND(AIRBNB[[#This Row],[PRECIO]]&lt;50,AIRBNB[[#This Row],[MIN_NOCHES]]&gt;3),"Dentro del presupuesto","No considerar")</f>
        <v>No considerar</v>
      </c>
      <c r="V535" t="str">
        <f>VLOOKUP(AIRBNB[[#This Row],[HOST_ID]],Super_host[],5,FALSE)</f>
        <v>Host</v>
      </c>
    </row>
    <row r="536" spans="1:22">
      <c r="A536" s="4">
        <v>6660511</v>
      </c>
      <c r="B536" t="s">
        <v>4105</v>
      </c>
      <c r="C536" s="4">
        <v>34861715</v>
      </c>
      <c r="D536" t="s">
        <v>1399</v>
      </c>
      <c r="E536" t="s">
        <v>4106</v>
      </c>
      <c r="F536" s="4">
        <v>10003</v>
      </c>
      <c r="G536" s="13" t="s">
        <v>124</v>
      </c>
      <c r="H536" s="13" t="s">
        <v>133</v>
      </c>
      <c r="I536" s="1">
        <v>4072639</v>
      </c>
      <c r="J536" s="1">
        <v>-7398875</v>
      </c>
      <c r="K536" t="s">
        <v>5</v>
      </c>
      <c r="L536" s="20">
        <v>280</v>
      </c>
      <c r="M536" s="4">
        <v>2</v>
      </c>
      <c r="N536" s="4">
        <v>29</v>
      </c>
      <c r="O536" s="2">
        <v>43466</v>
      </c>
      <c r="P536" s="3">
        <v>0.59</v>
      </c>
      <c r="Q536" s="4">
        <v>1</v>
      </c>
      <c r="R536" s="3">
        <v>5.6</v>
      </c>
      <c r="S5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" t="str">
        <f>IF(AIRBNB[[#This Row],[RUIDO(dB)]]&lt;=4,"Silencioso",IF(AIRBNB[[#This Row],[RUIDO(dB)]]&lt;=5.5,"Poco Ruidoso","Ruidoso"))</f>
        <v>Ruidoso</v>
      </c>
      <c r="U536" t="str">
        <f>IF(AND(AIRBNB[[#This Row],[PRECIO]]&lt;50,AIRBNB[[#This Row],[MIN_NOCHES]]&gt;3),"Dentro del presupuesto","No considerar")</f>
        <v>No considerar</v>
      </c>
      <c r="V536" t="str">
        <f>VLOOKUP(AIRBNB[[#This Row],[HOST_ID]],Super_host[],5,FALSE)</f>
        <v>Host</v>
      </c>
    </row>
    <row r="537" spans="1:22">
      <c r="A537" s="4">
        <v>4241486</v>
      </c>
      <c r="B537" t="s">
        <v>5439</v>
      </c>
      <c r="C537" s="4">
        <v>22009089</v>
      </c>
      <c r="D537" t="s">
        <v>5440</v>
      </c>
      <c r="E537" t="s">
        <v>5441</v>
      </c>
      <c r="F537" s="4">
        <v>10003</v>
      </c>
      <c r="G537" s="13" t="s">
        <v>124</v>
      </c>
      <c r="H537" s="13" t="s">
        <v>133</v>
      </c>
      <c r="I537" s="1">
        <v>4072685</v>
      </c>
      <c r="J537" s="1">
        <v>-7398638</v>
      </c>
      <c r="K537" t="s">
        <v>5</v>
      </c>
      <c r="L537" s="20">
        <v>280</v>
      </c>
      <c r="M537" s="4">
        <v>2</v>
      </c>
      <c r="N537" s="4">
        <v>92</v>
      </c>
      <c r="O537" s="2">
        <v>43650</v>
      </c>
      <c r="P537" s="3">
        <v>1.59</v>
      </c>
      <c r="Q537" s="4">
        <v>1</v>
      </c>
      <c r="R537" s="3">
        <v>5.6</v>
      </c>
      <c r="S5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" t="str">
        <f>IF(AIRBNB[[#This Row],[RUIDO(dB)]]&lt;=4,"Silencioso",IF(AIRBNB[[#This Row],[RUIDO(dB)]]&lt;=5.5,"Poco Ruidoso","Ruidoso"))</f>
        <v>Ruidoso</v>
      </c>
      <c r="U537" t="str">
        <f>IF(AND(AIRBNB[[#This Row],[PRECIO]]&lt;50,AIRBNB[[#This Row],[MIN_NOCHES]]&gt;3),"Dentro del presupuesto","No considerar")</f>
        <v>No considerar</v>
      </c>
      <c r="V537" t="str">
        <f>VLOOKUP(AIRBNB[[#This Row],[HOST_ID]],Super_host[],5,FALSE)</f>
        <v>Host</v>
      </c>
    </row>
    <row r="538" spans="1:22">
      <c r="A538" s="4">
        <v>3206379</v>
      </c>
      <c r="B538" t="s">
        <v>3073</v>
      </c>
      <c r="C538" s="4">
        <v>16245979</v>
      </c>
      <c r="D538" t="s">
        <v>3074</v>
      </c>
      <c r="E538" t="s">
        <v>3075</v>
      </c>
      <c r="F538" s="4">
        <v>10075</v>
      </c>
      <c r="G538" s="13" t="s">
        <v>124</v>
      </c>
      <c r="H538" s="13" t="s">
        <v>129</v>
      </c>
      <c r="I538" s="1">
        <v>4077059</v>
      </c>
      <c r="J538" s="1">
        <v>-7394991</v>
      </c>
      <c r="K538" t="s">
        <v>5</v>
      </c>
      <c r="L538" s="20">
        <v>280</v>
      </c>
      <c r="M538" s="4">
        <v>2</v>
      </c>
      <c r="N538" s="4">
        <v>17</v>
      </c>
      <c r="O538" s="2">
        <v>43182</v>
      </c>
      <c r="P538" s="3">
        <v>0.28000000000000003</v>
      </c>
      <c r="Q538" s="4">
        <v>1</v>
      </c>
      <c r="R538" s="3">
        <v>5.6</v>
      </c>
      <c r="S5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" t="str">
        <f>IF(AIRBNB[[#This Row],[RUIDO(dB)]]&lt;=4,"Silencioso",IF(AIRBNB[[#This Row],[RUIDO(dB)]]&lt;=5.5,"Poco Ruidoso","Ruidoso"))</f>
        <v>Ruidoso</v>
      </c>
      <c r="U538" t="str">
        <f>IF(AND(AIRBNB[[#This Row],[PRECIO]]&lt;50,AIRBNB[[#This Row],[MIN_NOCHES]]&gt;3),"Dentro del presupuesto","No considerar")</f>
        <v>No considerar</v>
      </c>
      <c r="V538" t="str">
        <f>VLOOKUP(AIRBNB[[#This Row],[HOST_ID]],Super_host[],5,FALSE)</f>
        <v>Host</v>
      </c>
    </row>
    <row r="539" spans="1:22">
      <c r="A539" s="4">
        <v>1843955</v>
      </c>
      <c r="B539" t="s">
        <v>3363</v>
      </c>
      <c r="C539" s="4">
        <v>9634183</v>
      </c>
      <c r="D539" t="s">
        <v>3364</v>
      </c>
      <c r="E539" t="s">
        <v>3365</v>
      </c>
      <c r="F539" s="4">
        <v>10022</v>
      </c>
      <c r="G539" s="13" t="s">
        <v>124</v>
      </c>
      <c r="H539" s="13" t="s">
        <v>373</v>
      </c>
      <c r="I539" s="1">
        <v>4076129</v>
      </c>
      <c r="J539" s="1">
        <v>-7396869</v>
      </c>
      <c r="K539" t="s">
        <v>5</v>
      </c>
      <c r="L539" s="20">
        <v>280</v>
      </c>
      <c r="M539" s="4">
        <v>3</v>
      </c>
      <c r="N539" s="4">
        <v>21</v>
      </c>
      <c r="O539" s="2">
        <v>42655</v>
      </c>
      <c r="P539" s="3">
        <v>0.34</v>
      </c>
      <c r="Q539" s="4">
        <v>1</v>
      </c>
      <c r="R539" s="3">
        <v>5.6</v>
      </c>
      <c r="S5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" t="str">
        <f>IF(AIRBNB[[#This Row],[RUIDO(dB)]]&lt;=4,"Silencioso",IF(AIRBNB[[#This Row],[RUIDO(dB)]]&lt;=5.5,"Poco Ruidoso","Ruidoso"))</f>
        <v>Ruidoso</v>
      </c>
      <c r="U539" t="str">
        <f>IF(AND(AIRBNB[[#This Row],[PRECIO]]&lt;50,AIRBNB[[#This Row],[MIN_NOCHES]]&gt;3),"Dentro del presupuesto","No considerar")</f>
        <v>No considerar</v>
      </c>
      <c r="V539" t="str">
        <f>VLOOKUP(AIRBNB[[#This Row],[HOST_ID]],Super_host[],5,FALSE)</f>
        <v>Host</v>
      </c>
    </row>
    <row r="540" spans="1:22">
      <c r="A540" s="4">
        <v>1560408</v>
      </c>
      <c r="B540" t="s">
        <v>14194</v>
      </c>
      <c r="C540" s="4">
        <v>8300712</v>
      </c>
      <c r="D540" t="s">
        <v>14195</v>
      </c>
      <c r="E540" t="s">
        <v>14196</v>
      </c>
      <c r="F540" s="4">
        <v>11211</v>
      </c>
      <c r="G540" s="13" t="s">
        <v>4662</v>
      </c>
      <c r="H540" s="13" t="s">
        <v>9218</v>
      </c>
      <c r="I540" s="1">
        <v>407133</v>
      </c>
      <c r="J540" s="1">
        <v>-7394602</v>
      </c>
      <c r="K540" t="s">
        <v>5</v>
      </c>
      <c r="L540" s="20">
        <v>280</v>
      </c>
      <c r="M540" s="4">
        <v>1</v>
      </c>
      <c r="N540" s="4">
        <v>124</v>
      </c>
      <c r="O540" s="2">
        <v>43639</v>
      </c>
      <c r="P540" s="3">
        <v>1.77</v>
      </c>
      <c r="Q540" s="4">
        <v>1</v>
      </c>
      <c r="R540" s="3">
        <v>6.9</v>
      </c>
      <c r="S5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" t="str">
        <f>IF(AIRBNB[[#This Row],[RUIDO(dB)]]&lt;=4,"Silencioso",IF(AIRBNB[[#This Row],[RUIDO(dB)]]&lt;=5.5,"Poco Ruidoso","Ruidoso"))</f>
        <v>Ruidoso</v>
      </c>
      <c r="U540" t="str">
        <f>IF(AND(AIRBNB[[#This Row],[PRECIO]]&lt;50,AIRBNB[[#This Row],[MIN_NOCHES]]&gt;3),"Dentro del presupuesto","No considerar")</f>
        <v>No considerar</v>
      </c>
      <c r="V540" t="str">
        <f>VLOOKUP(AIRBNB[[#This Row],[HOST_ID]],Super_host[],5,FALSE)</f>
        <v>Host</v>
      </c>
    </row>
    <row r="541" spans="1:22">
      <c r="A541" s="4">
        <v>1352657</v>
      </c>
      <c r="B541" t="s">
        <v>1774</v>
      </c>
      <c r="C541" s="4">
        <v>7341851</v>
      </c>
      <c r="D541" t="s">
        <v>1775</v>
      </c>
      <c r="E541" t="s">
        <v>1776</v>
      </c>
      <c r="F541" s="4">
        <v>10022</v>
      </c>
      <c r="G541" s="13" t="s">
        <v>124</v>
      </c>
      <c r="H541" s="13" t="s">
        <v>129</v>
      </c>
      <c r="I541" s="1">
        <v>4076178</v>
      </c>
      <c r="J541" s="1">
        <v>-7396713</v>
      </c>
      <c r="K541" t="s">
        <v>5</v>
      </c>
      <c r="L541" s="20">
        <v>280</v>
      </c>
      <c r="M541" s="4">
        <v>2</v>
      </c>
      <c r="N541" s="4">
        <v>7</v>
      </c>
      <c r="O541" s="2">
        <v>43556</v>
      </c>
      <c r="P541" s="3">
        <v>0.11</v>
      </c>
      <c r="Q541" s="4">
        <v>1</v>
      </c>
      <c r="R541" s="3">
        <v>5.6</v>
      </c>
      <c r="S5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" t="str">
        <f>IF(AIRBNB[[#This Row],[RUIDO(dB)]]&lt;=4,"Silencioso",IF(AIRBNB[[#This Row],[RUIDO(dB)]]&lt;=5.5,"Poco Ruidoso","Ruidoso"))</f>
        <v>Ruidoso</v>
      </c>
      <c r="U541" t="str">
        <f>IF(AND(AIRBNB[[#This Row],[PRECIO]]&lt;50,AIRBNB[[#This Row],[MIN_NOCHES]]&gt;3),"Dentro del presupuesto","No considerar")</f>
        <v>No considerar</v>
      </c>
      <c r="V541" t="str">
        <f>VLOOKUP(AIRBNB[[#This Row],[HOST_ID]],Super_host[],5,FALSE)</f>
        <v>Host</v>
      </c>
    </row>
    <row r="542" spans="1:22">
      <c r="A542" s="4">
        <v>921585</v>
      </c>
      <c r="B542" t="s">
        <v>13307</v>
      </c>
      <c r="C542" s="4">
        <v>4955205</v>
      </c>
      <c r="D542" t="s">
        <v>13308</v>
      </c>
      <c r="E542" t="s">
        <v>13309</v>
      </c>
      <c r="F542" s="4">
        <v>11233</v>
      </c>
      <c r="G542" s="13" t="s">
        <v>4662</v>
      </c>
      <c r="H542" s="13" t="s">
        <v>9230</v>
      </c>
      <c r="I542" s="1">
        <v>4068336</v>
      </c>
      <c r="J542" s="1">
        <v>-7393648</v>
      </c>
      <c r="K542" t="s">
        <v>5</v>
      </c>
      <c r="L542" s="20">
        <v>280</v>
      </c>
      <c r="M542" s="4">
        <v>3</v>
      </c>
      <c r="N542" s="4">
        <v>68</v>
      </c>
      <c r="O542" s="2">
        <v>43640</v>
      </c>
      <c r="P542" s="3">
        <v>0.89</v>
      </c>
      <c r="Q542" s="4">
        <v>1</v>
      </c>
      <c r="R542" s="3">
        <v>6.9</v>
      </c>
      <c r="S5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" t="str">
        <f>IF(AIRBNB[[#This Row],[RUIDO(dB)]]&lt;=4,"Silencioso",IF(AIRBNB[[#This Row],[RUIDO(dB)]]&lt;=5.5,"Poco Ruidoso","Ruidoso"))</f>
        <v>Ruidoso</v>
      </c>
      <c r="U542" t="str">
        <f>IF(AND(AIRBNB[[#This Row],[PRECIO]]&lt;50,AIRBNB[[#This Row],[MIN_NOCHES]]&gt;3),"Dentro del presupuesto","No considerar")</f>
        <v>No considerar</v>
      </c>
      <c r="V542" t="str">
        <f>VLOOKUP(AIRBNB[[#This Row],[HOST_ID]],Super_host[],5,FALSE)</f>
        <v>Host</v>
      </c>
    </row>
    <row r="543" spans="1:22">
      <c r="A543" s="4">
        <v>775280</v>
      </c>
      <c r="B543" t="s">
        <v>5152</v>
      </c>
      <c r="C543" s="4">
        <v>4089511</v>
      </c>
      <c r="D543" t="s">
        <v>1283</v>
      </c>
      <c r="E543" t="s">
        <v>5153</v>
      </c>
      <c r="F543" s="4">
        <v>10030</v>
      </c>
      <c r="G543" s="13" t="s">
        <v>124</v>
      </c>
      <c r="H543" s="13" t="s">
        <v>148</v>
      </c>
      <c r="I543" s="1">
        <v>4081381</v>
      </c>
      <c r="J543" s="1">
        <v>-7394314</v>
      </c>
      <c r="K543" t="s">
        <v>5</v>
      </c>
      <c r="L543" s="20">
        <v>280</v>
      </c>
      <c r="M543" s="4">
        <v>4</v>
      </c>
      <c r="N543" s="4">
        <v>97</v>
      </c>
      <c r="O543" s="2">
        <v>43644</v>
      </c>
      <c r="P543" s="3">
        <v>1.25</v>
      </c>
      <c r="Q543" s="4">
        <v>1</v>
      </c>
      <c r="R543" s="3">
        <v>5.6</v>
      </c>
      <c r="S5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" t="str">
        <f>IF(AIRBNB[[#This Row],[RUIDO(dB)]]&lt;=4,"Silencioso",IF(AIRBNB[[#This Row],[RUIDO(dB)]]&lt;=5.5,"Poco Ruidoso","Ruidoso"))</f>
        <v>Ruidoso</v>
      </c>
      <c r="U543" t="str">
        <f>IF(AND(AIRBNB[[#This Row],[PRECIO]]&lt;50,AIRBNB[[#This Row],[MIN_NOCHES]]&gt;3),"Dentro del presupuesto","No considerar")</f>
        <v>No considerar</v>
      </c>
      <c r="V543" t="str">
        <f>VLOOKUP(AIRBNB[[#This Row],[HOST_ID]],Super_host[],5,FALSE)</f>
        <v>Host</v>
      </c>
    </row>
    <row r="544" spans="1:22">
      <c r="A544" s="4">
        <v>640589</v>
      </c>
      <c r="B544" t="s">
        <v>7736</v>
      </c>
      <c r="C544" s="4">
        <v>3198479</v>
      </c>
      <c r="D544" t="s">
        <v>2999</v>
      </c>
      <c r="E544" t="s">
        <v>7737</v>
      </c>
      <c r="F544" s="4">
        <v>10014</v>
      </c>
      <c r="G544" s="13" t="s">
        <v>124</v>
      </c>
      <c r="H544" s="13" t="s">
        <v>140</v>
      </c>
      <c r="I544" s="1">
        <v>4073727</v>
      </c>
      <c r="J544" s="1">
        <v>-7400213</v>
      </c>
      <c r="K544" t="s">
        <v>5</v>
      </c>
      <c r="L544" s="20">
        <v>280</v>
      </c>
      <c r="M544" s="4">
        <v>5</v>
      </c>
      <c r="N544" s="4">
        <v>1</v>
      </c>
      <c r="O544" s="2">
        <v>41170</v>
      </c>
      <c r="P544" s="3">
        <v>0.01</v>
      </c>
      <c r="Q544" s="4">
        <v>2</v>
      </c>
      <c r="R544" s="3">
        <v>5.8</v>
      </c>
      <c r="S5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" t="str">
        <f>IF(AIRBNB[[#This Row],[RUIDO(dB)]]&lt;=4,"Silencioso",IF(AIRBNB[[#This Row],[RUIDO(dB)]]&lt;=5.5,"Poco Ruidoso","Ruidoso"))</f>
        <v>Ruidoso</v>
      </c>
      <c r="U544" t="str">
        <f>IF(AND(AIRBNB[[#This Row],[PRECIO]]&lt;50,AIRBNB[[#This Row],[MIN_NOCHES]]&gt;3),"Dentro del presupuesto","No considerar")</f>
        <v>No considerar</v>
      </c>
      <c r="V544" t="str">
        <f>VLOOKUP(AIRBNB[[#This Row],[HOST_ID]],Super_host[],5,FALSE)</f>
        <v>Host</v>
      </c>
    </row>
    <row r="545" spans="1:22">
      <c r="A545" s="4">
        <v>837256</v>
      </c>
      <c r="B545" t="s">
        <v>7203</v>
      </c>
      <c r="C545" s="4">
        <v>2862643</v>
      </c>
      <c r="D545" t="s">
        <v>7204</v>
      </c>
      <c r="E545" t="s">
        <v>7205</v>
      </c>
      <c r="F545" s="4">
        <v>10028</v>
      </c>
      <c r="G545" s="13" t="s">
        <v>124</v>
      </c>
      <c r="H545" s="13" t="s">
        <v>129</v>
      </c>
      <c r="I545" s="1">
        <v>4077389</v>
      </c>
      <c r="J545" s="1">
        <v>-73951</v>
      </c>
      <c r="K545" t="s">
        <v>5</v>
      </c>
      <c r="L545" s="20">
        <v>280</v>
      </c>
      <c r="M545" s="4">
        <v>2</v>
      </c>
      <c r="N545" s="4">
        <v>0</v>
      </c>
      <c r="O545" s="2">
        <v>42933</v>
      </c>
      <c r="P545" s="3">
        <v>0.02</v>
      </c>
      <c r="Q545" s="4">
        <v>1</v>
      </c>
      <c r="R545" s="3">
        <v>5.6</v>
      </c>
      <c r="S5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" t="str">
        <f>IF(AIRBNB[[#This Row],[RUIDO(dB)]]&lt;=4,"Silencioso",IF(AIRBNB[[#This Row],[RUIDO(dB)]]&lt;=5.5,"Poco Ruidoso","Ruidoso"))</f>
        <v>Ruidoso</v>
      </c>
      <c r="U545" t="str">
        <f>IF(AND(AIRBNB[[#This Row],[PRECIO]]&lt;50,AIRBNB[[#This Row],[MIN_NOCHES]]&gt;3),"Dentro del presupuesto","No considerar")</f>
        <v>No considerar</v>
      </c>
      <c r="V545" t="str">
        <f>VLOOKUP(AIRBNB[[#This Row],[HOST_ID]],Super_host[],5,FALSE)</f>
        <v>Host</v>
      </c>
    </row>
    <row r="546" spans="1:22">
      <c r="A546" s="4">
        <v>243229</v>
      </c>
      <c r="B546" t="s">
        <v>9995</v>
      </c>
      <c r="C546" s="4">
        <v>1276497</v>
      </c>
      <c r="D546" t="s">
        <v>9996</v>
      </c>
      <c r="E546" t="s">
        <v>9997</v>
      </c>
      <c r="F546" s="4">
        <v>11216</v>
      </c>
      <c r="G546" s="13" t="s">
        <v>4662</v>
      </c>
      <c r="H546" s="13" t="s">
        <v>9230</v>
      </c>
      <c r="I546" s="1">
        <v>4068016</v>
      </c>
      <c r="J546" s="1">
        <v>-7394878</v>
      </c>
      <c r="K546" t="s">
        <v>5</v>
      </c>
      <c r="L546" s="20">
        <v>280</v>
      </c>
      <c r="M546" s="4">
        <v>3</v>
      </c>
      <c r="N546" s="4">
        <v>5</v>
      </c>
      <c r="O546" s="2">
        <v>42925</v>
      </c>
      <c r="P546" s="3">
        <v>0.05</v>
      </c>
      <c r="Q546" s="4">
        <v>1</v>
      </c>
      <c r="R546" s="3">
        <v>6.9</v>
      </c>
      <c r="S5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" t="str">
        <f>IF(AIRBNB[[#This Row],[RUIDO(dB)]]&lt;=4,"Silencioso",IF(AIRBNB[[#This Row],[RUIDO(dB)]]&lt;=5.5,"Poco Ruidoso","Ruidoso"))</f>
        <v>Ruidoso</v>
      </c>
      <c r="U546" t="str">
        <f>IF(AND(AIRBNB[[#This Row],[PRECIO]]&lt;50,AIRBNB[[#This Row],[MIN_NOCHES]]&gt;3),"Dentro del presupuesto","No considerar")</f>
        <v>No considerar</v>
      </c>
      <c r="V546" t="str">
        <f>VLOOKUP(AIRBNB[[#This Row],[HOST_ID]],Super_host[],5,FALSE)</f>
        <v>Host</v>
      </c>
    </row>
    <row r="547" spans="1:22">
      <c r="A547" s="4">
        <v>248871</v>
      </c>
      <c r="B547" t="s">
        <v>7788</v>
      </c>
      <c r="C547" s="4">
        <v>605463</v>
      </c>
      <c r="D547" t="s">
        <v>140</v>
      </c>
      <c r="E547" t="s">
        <v>5773</v>
      </c>
      <c r="F547" s="4">
        <v>10014</v>
      </c>
      <c r="G547" s="13" t="s">
        <v>124</v>
      </c>
      <c r="H547" s="13" t="s">
        <v>140</v>
      </c>
      <c r="I547" s="1">
        <v>4073066</v>
      </c>
      <c r="J547" s="1">
        <v>-7400287</v>
      </c>
      <c r="K547" t="s">
        <v>5</v>
      </c>
      <c r="L547" s="20">
        <v>280</v>
      </c>
      <c r="M547" s="4">
        <v>3</v>
      </c>
      <c r="N547" s="4">
        <v>131</v>
      </c>
      <c r="O547" s="2">
        <v>43640</v>
      </c>
      <c r="P547" s="3">
        <v>1.4</v>
      </c>
      <c r="Q547" s="4">
        <v>2</v>
      </c>
      <c r="R547" s="3">
        <v>5.8</v>
      </c>
      <c r="S5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" t="str">
        <f>IF(AIRBNB[[#This Row],[RUIDO(dB)]]&lt;=4,"Silencioso",IF(AIRBNB[[#This Row],[RUIDO(dB)]]&lt;=5.5,"Poco Ruidoso","Ruidoso"))</f>
        <v>Ruidoso</v>
      </c>
      <c r="U547" t="str">
        <f>IF(AND(AIRBNB[[#This Row],[PRECIO]]&lt;50,AIRBNB[[#This Row],[MIN_NOCHES]]&gt;3),"Dentro del presupuesto","No considerar")</f>
        <v>No considerar</v>
      </c>
      <c r="V547" t="str">
        <f>VLOOKUP(AIRBNB[[#This Row],[HOST_ID]],Super_host[],5,FALSE)</f>
        <v>Host</v>
      </c>
    </row>
    <row r="548" spans="1:22">
      <c r="A548" s="4">
        <v>2451110</v>
      </c>
      <c r="B548" t="s">
        <v>5116</v>
      </c>
      <c r="C548" s="4">
        <v>12533228</v>
      </c>
      <c r="D548" t="s">
        <v>2709</v>
      </c>
      <c r="E548" t="s">
        <v>5117</v>
      </c>
      <c r="F548" s="4">
        <v>10012</v>
      </c>
      <c r="G548" s="13" t="s">
        <v>124</v>
      </c>
      <c r="H548" s="13" t="s">
        <v>144</v>
      </c>
      <c r="I548" s="1">
        <v>4072908</v>
      </c>
      <c r="J548" s="1">
        <v>-739965</v>
      </c>
      <c r="K548" t="s">
        <v>5</v>
      </c>
      <c r="L548" s="20">
        <v>279</v>
      </c>
      <c r="M548" s="4">
        <v>1</v>
      </c>
      <c r="N548" s="4">
        <v>78</v>
      </c>
      <c r="O548" s="2">
        <v>43597</v>
      </c>
      <c r="P548" s="3">
        <v>1.22</v>
      </c>
      <c r="Q548" s="4">
        <v>1</v>
      </c>
      <c r="R548" s="3">
        <v>5.6</v>
      </c>
      <c r="S5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" t="str">
        <f>IF(AIRBNB[[#This Row],[RUIDO(dB)]]&lt;=4,"Silencioso",IF(AIRBNB[[#This Row],[RUIDO(dB)]]&lt;=5.5,"Poco Ruidoso","Ruidoso"))</f>
        <v>Ruidoso</v>
      </c>
      <c r="U548" t="str">
        <f>IF(AND(AIRBNB[[#This Row],[PRECIO]]&lt;50,AIRBNB[[#This Row],[MIN_NOCHES]]&gt;3),"Dentro del presupuesto","No considerar")</f>
        <v>No considerar</v>
      </c>
      <c r="V548" t="str">
        <f>VLOOKUP(AIRBNB[[#This Row],[HOST_ID]],Super_host[],5,FALSE)</f>
        <v>Host</v>
      </c>
    </row>
    <row r="549" spans="1:22">
      <c r="A549" s="4">
        <v>242532</v>
      </c>
      <c r="B549" t="s">
        <v>13780</v>
      </c>
      <c r="C549" s="4">
        <v>1177497</v>
      </c>
      <c r="D549" t="s">
        <v>131</v>
      </c>
      <c r="E549" t="s">
        <v>13781</v>
      </c>
      <c r="F549" s="4">
        <v>11205</v>
      </c>
      <c r="G549" s="13" t="s">
        <v>4662</v>
      </c>
      <c r="H549" s="13" t="s">
        <v>9387</v>
      </c>
      <c r="I549" s="1">
        <v>406893</v>
      </c>
      <c r="J549" s="1">
        <v>-7396602</v>
      </c>
      <c r="K549" t="s">
        <v>40</v>
      </c>
      <c r="L549" s="20">
        <v>279</v>
      </c>
      <c r="M549" s="4">
        <v>1</v>
      </c>
      <c r="N549" s="4">
        <v>120</v>
      </c>
      <c r="O549" s="2">
        <v>43635</v>
      </c>
      <c r="P549" s="3">
        <v>1.28</v>
      </c>
      <c r="Q549" s="4">
        <v>1</v>
      </c>
      <c r="R549" s="3">
        <v>6.9</v>
      </c>
      <c r="S5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" t="str">
        <f>IF(AIRBNB[[#This Row],[RUIDO(dB)]]&lt;=4,"Silencioso",IF(AIRBNB[[#This Row],[RUIDO(dB)]]&lt;=5.5,"Poco Ruidoso","Ruidoso"))</f>
        <v>Ruidoso</v>
      </c>
      <c r="U549" t="str">
        <f>IF(AND(AIRBNB[[#This Row],[PRECIO]]&lt;50,AIRBNB[[#This Row],[MIN_NOCHES]]&gt;3),"Dentro del presupuesto","No considerar")</f>
        <v>No considerar</v>
      </c>
      <c r="V549" t="str">
        <f>VLOOKUP(AIRBNB[[#This Row],[HOST_ID]],Super_host[],5,FALSE)</f>
        <v>Host</v>
      </c>
    </row>
    <row r="550" spans="1:22">
      <c r="A550" s="4">
        <v>6283028</v>
      </c>
      <c r="B550" t="s">
        <v>5031</v>
      </c>
      <c r="C550" s="4">
        <v>3603806</v>
      </c>
      <c r="D550" t="s">
        <v>5032</v>
      </c>
      <c r="E550" t="s">
        <v>5033</v>
      </c>
      <c r="F550" s="4">
        <v>10023</v>
      </c>
      <c r="G550" s="13" t="s">
        <v>124</v>
      </c>
      <c r="H550" s="13" t="s">
        <v>168</v>
      </c>
      <c r="I550" s="1">
        <v>407722</v>
      </c>
      <c r="J550" s="1">
        <v>-7398119</v>
      </c>
      <c r="K550" t="s">
        <v>5</v>
      </c>
      <c r="L550" s="20">
        <v>276</v>
      </c>
      <c r="M550" s="4">
        <v>4</v>
      </c>
      <c r="N550" s="4">
        <v>46</v>
      </c>
      <c r="O550" s="2">
        <v>43582</v>
      </c>
      <c r="P550" s="3">
        <v>1.1499999999999999</v>
      </c>
      <c r="Q550" s="4">
        <v>1</v>
      </c>
      <c r="R550" s="3">
        <v>5.6</v>
      </c>
      <c r="S5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" t="str">
        <f>IF(AIRBNB[[#This Row],[RUIDO(dB)]]&lt;=4,"Silencioso",IF(AIRBNB[[#This Row],[RUIDO(dB)]]&lt;=5.5,"Poco Ruidoso","Ruidoso"))</f>
        <v>Ruidoso</v>
      </c>
      <c r="U550" t="str">
        <f>IF(AND(AIRBNB[[#This Row],[PRECIO]]&lt;50,AIRBNB[[#This Row],[MIN_NOCHES]]&gt;3),"Dentro del presupuesto","No considerar")</f>
        <v>No considerar</v>
      </c>
      <c r="V550" t="str">
        <f>VLOOKUP(AIRBNB[[#This Row],[HOST_ID]],Super_host[],5,FALSE)</f>
        <v>Host</v>
      </c>
    </row>
    <row r="551" spans="1:22">
      <c r="A551" s="4">
        <v>6713911</v>
      </c>
      <c r="B551" t="s">
        <v>6574</v>
      </c>
      <c r="C551" s="4">
        <v>34988058</v>
      </c>
      <c r="D551" t="s">
        <v>6575</v>
      </c>
      <c r="E551" t="s">
        <v>895</v>
      </c>
      <c r="F551" s="4">
        <v>10037</v>
      </c>
      <c r="G551" s="13" t="s">
        <v>124</v>
      </c>
      <c r="H551" s="13" t="s">
        <v>129</v>
      </c>
      <c r="I551" s="1">
        <v>4076217</v>
      </c>
      <c r="J551" s="1">
        <v>-7396622</v>
      </c>
      <c r="K551" t="s">
        <v>5</v>
      </c>
      <c r="L551" s="20">
        <v>275</v>
      </c>
      <c r="M551" s="4">
        <v>1</v>
      </c>
      <c r="N551" s="4">
        <v>0</v>
      </c>
      <c r="O551" s="2">
        <v>43590</v>
      </c>
      <c r="P551" s="3">
        <v>3.16</v>
      </c>
      <c r="Q551" s="4">
        <v>1</v>
      </c>
      <c r="R551" s="3">
        <v>5.6</v>
      </c>
      <c r="S5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" t="str">
        <f>IF(AIRBNB[[#This Row],[RUIDO(dB)]]&lt;=4,"Silencioso",IF(AIRBNB[[#This Row],[RUIDO(dB)]]&lt;=5.5,"Poco Ruidoso","Ruidoso"))</f>
        <v>Ruidoso</v>
      </c>
      <c r="U551" t="str">
        <f>IF(AND(AIRBNB[[#This Row],[PRECIO]]&lt;50,AIRBNB[[#This Row],[MIN_NOCHES]]&gt;3),"Dentro del presupuesto","No considerar")</f>
        <v>No considerar</v>
      </c>
      <c r="V551" t="str">
        <f>VLOOKUP(AIRBNB[[#This Row],[HOST_ID]],Super_host[],5,FALSE)</f>
        <v>Host</v>
      </c>
    </row>
    <row r="552" spans="1:22">
      <c r="A552" s="4">
        <v>6594861</v>
      </c>
      <c r="B552" t="s">
        <v>11617</v>
      </c>
      <c r="C552" s="4">
        <v>34501360</v>
      </c>
      <c r="D552" t="s">
        <v>677</v>
      </c>
      <c r="E552" t="s">
        <v>11618</v>
      </c>
      <c r="F552" s="4">
        <v>11215</v>
      </c>
      <c r="G552" s="13" t="s">
        <v>4662</v>
      </c>
      <c r="H552" s="13" t="s">
        <v>9234</v>
      </c>
      <c r="I552" s="1">
        <v>406746</v>
      </c>
      <c r="J552" s="1">
        <v>-7397901</v>
      </c>
      <c r="K552" t="s">
        <v>5</v>
      </c>
      <c r="L552" s="20">
        <v>275</v>
      </c>
      <c r="M552" s="4">
        <v>30</v>
      </c>
      <c r="N552" s="4">
        <v>12</v>
      </c>
      <c r="O552" s="2">
        <v>42981</v>
      </c>
      <c r="P552" s="3">
        <v>0.25</v>
      </c>
      <c r="Q552" s="4">
        <v>1</v>
      </c>
      <c r="R552" s="3">
        <v>6.9</v>
      </c>
      <c r="S5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" t="str">
        <f>IF(AIRBNB[[#This Row],[RUIDO(dB)]]&lt;=4,"Silencioso",IF(AIRBNB[[#This Row],[RUIDO(dB)]]&lt;=5.5,"Poco Ruidoso","Ruidoso"))</f>
        <v>Ruidoso</v>
      </c>
      <c r="U552" t="str">
        <f>IF(AND(AIRBNB[[#This Row],[PRECIO]]&lt;50,AIRBNB[[#This Row],[MIN_NOCHES]]&gt;3),"Dentro del presupuesto","No considerar")</f>
        <v>No considerar</v>
      </c>
      <c r="V552" t="str">
        <f>VLOOKUP(AIRBNB[[#This Row],[HOST_ID]],Super_host[],5,FALSE)</f>
        <v>Host</v>
      </c>
    </row>
    <row r="553" spans="1:22">
      <c r="A553" s="4">
        <v>6470740</v>
      </c>
      <c r="B553" t="s">
        <v>6592</v>
      </c>
      <c r="C553" s="4">
        <v>33803881</v>
      </c>
      <c r="D553" t="s">
        <v>166</v>
      </c>
      <c r="E553" t="s">
        <v>6593</v>
      </c>
      <c r="F553" s="4">
        <v>10005</v>
      </c>
      <c r="G553" s="13" t="s">
        <v>124</v>
      </c>
      <c r="H553" s="13" t="s">
        <v>528</v>
      </c>
      <c r="I553" s="1">
        <v>4070516</v>
      </c>
      <c r="J553" s="1">
        <v>-7400798</v>
      </c>
      <c r="K553" t="s">
        <v>5</v>
      </c>
      <c r="L553" s="20">
        <v>275</v>
      </c>
      <c r="M553" s="4">
        <v>1</v>
      </c>
      <c r="N553" s="4">
        <v>0</v>
      </c>
      <c r="O553" s="2">
        <v>43493</v>
      </c>
      <c r="P553" s="3">
        <v>0.83</v>
      </c>
      <c r="Q553" s="4">
        <v>1</v>
      </c>
      <c r="R553" s="3">
        <v>5.6</v>
      </c>
      <c r="S5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" t="str">
        <f>IF(AIRBNB[[#This Row],[RUIDO(dB)]]&lt;=4,"Silencioso",IF(AIRBNB[[#This Row],[RUIDO(dB)]]&lt;=5.5,"Poco Ruidoso","Ruidoso"))</f>
        <v>Ruidoso</v>
      </c>
      <c r="U553" t="str">
        <f>IF(AND(AIRBNB[[#This Row],[PRECIO]]&lt;50,AIRBNB[[#This Row],[MIN_NOCHES]]&gt;3),"Dentro del presupuesto","No considerar")</f>
        <v>No considerar</v>
      </c>
      <c r="V553" t="str">
        <f>VLOOKUP(AIRBNB[[#This Row],[HOST_ID]],Super_host[],5,FALSE)</f>
        <v>Host</v>
      </c>
    </row>
    <row r="554" spans="1:22">
      <c r="A554" s="4">
        <v>6161282</v>
      </c>
      <c r="B554" t="s">
        <v>14012</v>
      </c>
      <c r="C554" s="4">
        <v>31963371</v>
      </c>
      <c r="D554" t="s">
        <v>14013</v>
      </c>
      <c r="E554" t="s">
        <v>14014</v>
      </c>
      <c r="F554" s="4">
        <v>11211</v>
      </c>
      <c r="G554" s="13" t="s">
        <v>4662</v>
      </c>
      <c r="H554" s="13" t="s">
        <v>9218</v>
      </c>
      <c r="I554" s="1">
        <v>4071014</v>
      </c>
      <c r="J554" s="1">
        <v>-7396253</v>
      </c>
      <c r="K554" t="s">
        <v>5</v>
      </c>
      <c r="L554" s="20">
        <v>275</v>
      </c>
      <c r="M554" s="4">
        <v>3</v>
      </c>
      <c r="N554" s="4">
        <v>78</v>
      </c>
      <c r="O554" s="2">
        <v>43412</v>
      </c>
      <c r="P554" s="3">
        <v>1.53</v>
      </c>
      <c r="Q554" s="4">
        <v>1</v>
      </c>
      <c r="R554" s="3">
        <v>6.9</v>
      </c>
      <c r="S5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" t="str">
        <f>IF(AIRBNB[[#This Row],[RUIDO(dB)]]&lt;=4,"Silencioso",IF(AIRBNB[[#This Row],[RUIDO(dB)]]&lt;=5.5,"Poco Ruidoso","Ruidoso"))</f>
        <v>Ruidoso</v>
      </c>
      <c r="U554" t="str">
        <f>IF(AND(AIRBNB[[#This Row],[PRECIO]]&lt;50,AIRBNB[[#This Row],[MIN_NOCHES]]&gt;3),"Dentro del presupuesto","No considerar")</f>
        <v>No considerar</v>
      </c>
      <c r="V554" t="str">
        <f>VLOOKUP(AIRBNB[[#This Row],[HOST_ID]],Super_host[],5,FALSE)</f>
        <v>Host</v>
      </c>
    </row>
    <row r="555" spans="1:22">
      <c r="A555" s="4">
        <v>6152725</v>
      </c>
      <c r="B555" t="s">
        <v>8860</v>
      </c>
      <c r="C555" s="4">
        <v>31916657</v>
      </c>
      <c r="D555" t="s">
        <v>5070</v>
      </c>
      <c r="E555" t="s">
        <v>8861</v>
      </c>
      <c r="F555" s="4">
        <v>11369</v>
      </c>
      <c r="G555" s="13" t="s">
        <v>7897</v>
      </c>
      <c r="H555" s="13" t="s">
        <v>8394</v>
      </c>
      <c r="I555" s="1">
        <v>4076509</v>
      </c>
      <c r="J555" s="1">
        <v>-73877</v>
      </c>
      <c r="K555" t="s">
        <v>5</v>
      </c>
      <c r="L555" s="20">
        <v>275</v>
      </c>
      <c r="M555" s="4">
        <v>3</v>
      </c>
      <c r="N555" s="4">
        <v>96</v>
      </c>
      <c r="O555" s="2">
        <v>43647</v>
      </c>
      <c r="P555" s="3">
        <v>1.9</v>
      </c>
      <c r="Q555" s="4">
        <v>5</v>
      </c>
      <c r="R555" s="3">
        <v>6.24</v>
      </c>
      <c r="S5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" t="str">
        <f>IF(AIRBNB[[#This Row],[RUIDO(dB)]]&lt;=4,"Silencioso",IF(AIRBNB[[#This Row],[RUIDO(dB)]]&lt;=5.5,"Poco Ruidoso","Ruidoso"))</f>
        <v>Ruidoso</v>
      </c>
      <c r="U555" t="str">
        <f>IF(AND(AIRBNB[[#This Row],[PRECIO]]&lt;50,AIRBNB[[#This Row],[MIN_NOCHES]]&gt;3),"Dentro del presupuesto","No considerar")</f>
        <v>No considerar</v>
      </c>
      <c r="V555" t="str">
        <f>VLOOKUP(AIRBNB[[#This Row],[HOST_ID]],Super_host[],5,FALSE)</f>
        <v>Host</v>
      </c>
    </row>
    <row r="556" spans="1:22">
      <c r="A556" s="4">
        <v>5925550</v>
      </c>
      <c r="B556" t="s">
        <v>9596</v>
      </c>
      <c r="C556" s="4">
        <v>30768511</v>
      </c>
      <c r="D556" t="s">
        <v>1831</v>
      </c>
      <c r="E556" t="s">
        <v>9597</v>
      </c>
      <c r="F556" s="4">
        <v>11217</v>
      </c>
      <c r="G556" s="13" t="s">
        <v>4662</v>
      </c>
      <c r="H556" s="13" t="s">
        <v>9234</v>
      </c>
      <c r="I556" s="1">
        <v>4067616</v>
      </c>
      <c r="J556" s="1">
        <v>-7397418</v>
      </c>
      <c r="K556" t="s">
        <v>5</v>
      </c>
      <c r="L556" s="20">
        <v>275</v>
      </c>
      <c r="M556" s="4">
        <v>5</v>
      </c>
      <c r="N556" s="4">
        <v>1</v>
      </c>
      <c r="O556" s="2">
        <v>42581</v>
      </c>
      <c r="P556" s="3">
        <v>0.03</v>
      </c>
      <c r="Q556" s="4">
        <v>1</v>
      </c>
      <c r="R556" s="3">
        <v>6.9</v>
      </c>
      <c r="S5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" t="str">
        <f>IF(AIRBNB[[#This Row],[RUIDO(dB)]]&lt;=4,"Silencioso",IF(AIRBNB[[#This Row],[RUIDO(dB)]]&lt;=5.5,"Poco Ruidoso","Ruidoso"))</f>
        <v>Ruidoso</v>
      </c>
      <c r="U556" t="str">
        <f>IF(AND(AIRBNB[[#This Row],[PRECIO]]&lt;50,AIRBNB[[#This Row],[MIN_NOCHES]]&gt;3),"Dentro del presupuesto","No considerar")</f>
        <v>No considerar</v>
      </c>
      <c r="V556" t="str">
        <f>VLOOKUP(AIRBNB[[#This Row],[HOST_ID]],Super_host[],5,FALSE)</f>
        <v>Host</v>
      </c>
    </row>
    <row r="557" spans="1:22">
      <c r="A557" s="4">
        <v>4821331</v>
      </c>
      <c r="B557" t="s">
        <v>9606</v>
      </c>
      <c r="C557" s="4">
        <v>24827643</v>
      </c>
      <c r="D557" t="s">
        <v>1486</v>
      </c>
      <c r="E557" t="s">
        <v>9607</v>
      </c>
      <c r="F557" s="4">
        <v>11201</v>
      </c>
      <c r="G557" s="13" t="s">
        <v>4662</v>
      </c>
      <c r="H557" s="13" t="s">
        <v>9608</v>
      </c>
      <c r="I557" s="1">
        <v>4068617</v>
      </c>
      <c r="J557" s="1">
        <v>-7399632</v>
      </c>
      <c r="K557" t="s">
        <v>5</v>
      </c>
      <c r="L557" s="20">
        <v>275</v>
      </c>
      <c r="M557" s="4">
        <v>10</v>
      </c>
      <c r="N557" s="4">
        <v>1</v>
      </c>
      <c r="O557" s="2">
        <v>42496</v>
      </c>
      <c r="P557" s="3">
        <v>0.03</v>
      </c>
      <c r="Q557" s="4">
        <v>1</v>
      </c>
      <c r="R557" s="3">
        <v>6.9</v>
      </c>
      <c r="S5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" t="str">
        <f>IF(AIRBNB[[#This Row],[RUIDO(dB)]]&lt;=4,"Silencioso",IF(AIRBNB[[#This Row],[RUIDO(dB)]]&lt;=5.5,"Poco Ruidoso","Ruidoso"))</f>
        <v>Ruidoso</v>
      </c>
      <c r="U557" t="str">
        <f>IF(AND(AIRBNB[[#This Row],[PRECIO]]&lt;50,AIRBNB[[#This Row],[MIN_NOCHES]]&gt;3),"Dentro del presupuesto","No considerar")</f>
        <v>No considerar</v>
      </c>
      <c r="V557" t="str">
        <f>VLOOKUP(AIRBNB[[#This Row],[HOST_ID]],Super_host[],5,FALSE)</f>
        <v>Host</v>
      </c>
    </row>
    <row r="558" spans="1:22">
      <c r="A558" s="4">
        <v>4796070</v>
      </c>
      <c r="B558" t="s">
        <v>4358</v>
      </c>
      <c r="C558" s="4">
        <v>24715671</v>
      </c>
      <c r="D558" t="s">
        <v>806</v>
      </c>
      <c r="E558" t="s">
        <v>4359</v>
      </c>
      <c r="F558" s="4">
        <v>10016</v>
      </c>
      <c r="G558" s="13" t="s">
        <v>124</v>
      </c>
      <c r="H558" s="13" t="s">
        <v>373</v>
      </c>
      <c r="I558" s="1">
        <v>4074439</v>
      </c>
      <c r="J558" s="1">
        <v>-7398329</v>
      </c>
      <c r="K558" t="s">
        <v>5</v>
      </c>
      <c r="L558" s="20">
        <v>275</v>
      </c>
      <c r="M558" s="4">
        <v>30</v>
      </c>
      <c r="N558" s="4">
        <v>39</v>
      </c>
      <c r="O558" s="2">
        <v>43372</v>
      </c>
      <c r="P558" s="3">
        <v>0.72</v>
      </c>
      <c r="Q558" s="4">
        <v>1</v>
      </c>
      <c r="R558" s="3">
        <v>5.6</v>
      </c>
      <c r="S5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" t="str">
        <f>IF(AIRBNB[[#This Row],[RUIDO(dB)]]&lt;=4,"Silencioso",IF(AIRBNB[[#This Row],[RUIDO(dB)]]&lt;=5.5,"Poco Ruidoso","Ruidoso"))</f>
        <v>Ruidoso</v>
      </c>
      <c r="U558" t="str">
        <f>IF(AND(AIRBNB[[#This Row],[PRECIO]]&lt;50,AIRBNB[[#This Row],[MIN_NOCHES]]&gt;3),"Dentro del presupuesto","No considerar")</f>
        <v>No considerar</v>
      </c>
      <c r="V558" t="str">
        <f>VLOOKUP(AIRBNB[[#This Row],[HOST_ID]],Super_host[],5,FALSE)</f>
        <v>Host</v>
      </c>
    </row>
    <row r="559" spans="1:22">
      <c r="A559" s="4">
        <v>4666584</v>
      </c>
      <c r="B559" t="s">
        <v>4493</v>
      </c>
      <c r="C559" s="4">
        <v>24144577</v>
      </c>
      <c r="D559" t="s">
        <v>1168</v>
      </c>
      <c r="E559" t="s">
        <v>4494</v>
      </c>
      <c r="F559" s="4">
        <v>10035</v>
      </c>
      <c r="G559" s="13" t="s">
        <v>124</v>
      </c>
      <c r="H559" s="13" t="s">
        <v>148</v>
      </c>
      <c r="I559" s="1">
        <v>4080382</v>
      </c>
      <c r="J559" s="1">
        <v>-7394476</v>
      </c>
      <c r="K559" t="s">
        <v>5</v>
      </c>
      <c r="L559" s="20">
        <v>275</v>
      </c>
      <c r="M559" s="4">
        <v>3</v>
      </c>
      <c r="N559" s="4">
        <v>41</v>
      </c>
      <c r="O559" s="2">
        <v>43597</v>
      </c>
      <c r="P559" s="3">
        <v>0.79</v>
      </c>
      <c r="Q559" s="4">
        <v>1</v>
      </c>
      <c r="R559" s="3">
        <v>5.6</v>
      </c>
      <c r="S5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" t="str">
        <f>IF(AIRBNB[[#This Row],[RUIDO(dB)]]&lt;=4,"Silencioso",IF(AIRBNB[[#This Row],[RUIDO(dB)]]&lt;=5.5,"Poco Ruidoso","Ruidoso"))</f>
        <v>Ruidoso</v>
      </c>
      <c r="U559" t="str">
        <f>IF(AND(AIRBNB[[#This Row],[PRECIO]]&lt;50,AIRBNB[[#This Row],[MIN_NOCHES]]&gt;3),"Dentro del presupuesto","No considerar")</f>
        <v>No considerar</v>
      </c>
      <c r="V559" t="str">
        <f>VLOOKUP(AIRBNB[[#This Row],[HOST_ID]],Super_host[],5,FALSE)</f>
        <v>Host</v>
      </c>
    </row>
    <row r="560" spans="1:22">
      <c r="A560" s="4">
        <v>4502545</v>
      </c>
      <c r="B560" t="s">
        <v>3732</v>
      </c>
      <c r="C560" s="4">
        <v>23084155</v>
      </c>
      <c r="D560" t="s">
        <v>3733</v>
      </c>
      <c r="E560" t="s">
        <v>3734</v>
      </c>
      <c r="F560" s="4">
        <v>10065</v>
      </c>
      <c r="G560" s="13" t="s">
        <v>124</v>
      </c>
      <c r="H560" s="13" t="s">
        <v>129</v>
      </c>
      <c r="I560" s="1">
        <v>407671</v>
      </c>
      <c r="J560" s="1">
        <v>-7396968</v>
      </c>
      <c r="K560" t="s">
        <v>5</v>
      </c>
      <c r="L560" s="20">
        <v>275</v>
      </c>
      <c r="M560" s="4">
        <v>2</v>
      </c>
      <c r="N560" s="4">
        <v>20</v>
      </c>
      <c r="O560" s="2">
        <v>43467</v>
      </c>
      <c r="P560" s="3">
        <v>0.45</v>
      </c>
      <c r="Q560" s="4">
        <v>1</v>
      </c>
      <c r="R560" s="3">
        <v>5.6</v>
      </c>
      <c r="S5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" t="str">
        <f>IF(AIRBNB[[#This Row],[RUIDO(dB)]]&lt;=4,"Silencioso",IF(AIRBNB[[#This Row],[RUIDO(dB)]]&lt;=5.5,"Poco Ruidoso","Ruidoso"))</f>
        <v>Ruidoso</v>
      </c>
      <c r="U560" t="str">
        <f>IF(AND(AIRBNB[[#This Row],[PRECIO]]&lt;50,AIRBNB[[#This Row],[MIN_NOCHES]]&gt;3),"Dentro del presupuesto","No considerar")</f>
        <v>No considerar</v>
      </c>
      <c r="V560" t="str">
        <f>VLOOKUP(AIRBNB[[#This Row],[HOST_ID]],Super_host[],5,FALSE)</f>
        <v>Host</v>
      </c>
    </row>
    <row r="561" spans="1:22">
      <c r="A561" s="4">
        <v>5771361</v>
      </c>
      <c r="B561" t="s">
        <v>272</v>
      </c>
      <c r="C561" s="4">
        <v>21191263</v>
      </c>
      <c r="D561" t="s">
        <v>273</v>
      </c>
      <c r="E561" t="s">
        <v>274</v>
      </c>
      <c r="F561" s="4">
        <v>10003</v>
      </c>
      <c r="G561" s="13" t="s">
        <v>124</v>
      </c>
      <c r="H561" s="13" t="s">
        <v>133</v>
      </c>
      <c r="I561" s="1">
        <v>4072915</v>
      </c>
      <c r="J561" s="1">
        <v>-7398866</v>
      </c>
      <c r="K561" t="s">
        <v>5</v>
      </c>
      <c r="L561" s="20">
        <v>275</v>
      </c>
      <c r="M561" s="4">
        <v>1</v>
      </c>
      <c r="N561" s="4">
        <v>1</v>
      </c>
      <c r="O561" s="2">
        <v>42093</v>
      </c>
      <c r="P561" s="3">
        <v>0.02</v>
      </c>
      <c r="Q561" s="4">
        <v>1</v>
      </c>
      <c r="R561" s="3">
        <v>5.6</v>
      </c>
      <c r="S5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" t="str">
        <f>IF(AIRBNB[[#This Row],[RUIDO(dB)]]&lt;=4,"Silencioso",IF(AIRBNB[[#This Row],[RUIDO(dB)]]&lt;=5.5,"Poco Ruidoso","Ruidoso"))</f>
        <v>Ruidoso</v>
      </c>
      <c r="U561" t="str">
        <f>IF(AND(AIRBNB[[#This Row],[PRECIO]]&lt;50,AIRBNB[[#This Row],[MIN_NOCHES]]&gt;3),"Dentro del presupuesto","No considerar")</f>
        <v>No considerar</v>
      </c>
      <c r="V561" t="str">
        <f>VLOOKUP(AIRBNB[[#This Row],[HOST_ID]],Super_host[],5,FALSE)</f>
        <v>Host</v>
      </c>
    </row>
    <row r="562" spans="1:22">
      <c r="A562" s="4">
        <v>3798874</v>
      </c>
      <c r="B562" t="s">
        <v>10171</v>
      </c>
      <c r="C562" s="4">
        <v>19510462</v>
      </c>
      <c r="D562" t="s">
        <v>10172</v>
      </c>
      <c r="E562" t="s">
        <v>10173</v>
      </c>
      <c r="F562" s="4">
        <v>11217</v>
      </c>
      <c r="G562" s="13" t="s">
        <v>4662</v>
      </c>
      <c r="H562" s="13" t="s">
        <v>9234</v>
      </c>
      <c r="I562" s="1">
        <v>4068098</v>
      </c>
      <c r="J562" s="1">
        <v>-7397925</v>
      </c>
      <c r="K562" t="s">
        <v>5</v>
      </c>
      <c r="L562" s="20">
        <v>275</v>
      </c>
      <c r="M562" s="4">
        <v>3</v>
      </c>
      <c r="N562" s="4">
        <v>4</v>
      </c>
      <c r="O562" s="2">
        <v>42630</v>
      </c>
      <c r="P562" s="3">
        <v>7.0000000000000007E-2</v>
      </c>
      <c r="Q562" s="4">
        <v>1</v>
      </c>
      <c r="R562" s="3">
        <v>6.9</v>
      </c>
      <c r="S5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" t="str">
        <f>IF(AIRBNB[[#This Row],[RUIDO(dB)]]&lt;=4,"Silencioso",IF(AIRBNB[[#This Row],[RUIDO(dB)]]&lt;=5.5,"Poco Ruidoso","Ruidoso"))</f>
        <v>Ruidoso</v>
      </c>
      <c r="U562" t="str">
        <f>IF(AND(AIRBNB[[#This Row],[PRECIO]]&lt;50,AIRBNB[[#This Row],[MIN_NOCHES]]&gt;3),"Dentro del presupuesto","No considerar")</f>
        <v>No considerar</v>
      </c>
      <c r="V562" t="str">
        <f>VLOOKUP(AIRBNB[[#This Row],[HOST_ID]],Super_host[],5,FALSE)</f>
        <v>Host</v>
      </c>
    </row>
    <row r="563" spans="1:22">
      <c r="A563" s="4">
        <v>3302463</v>
      </c>
      <c r="B563" t="s">
        <v>3892</v>
      </c>
      <c r="C563" s="4">
        <v>16678513</v>
      </c>
      <c r="D563" t="s">
        <v>334</v>
      </c>
      <c r="E563" t="s">
        <v>3893</v>
      </c>
      <c r="F563" s="4">
        <v>10003</v>
      </c>
      <c r="G563" s="13" t="s">
        <v>124</v>
      </c>
      <c r="H563" s="13" t="s">
        <v>281</v>
      </c>
      <c r="I563" s="1">
        <v>4073548</v>
      </c>
      <c r="J563" s="1">
        <v>-7398896</v>
      </c>
      <c r="K563" t="s">
        <v>5</v>
      </c>
      <c r="L563" s="20">
        <v>275</v>
      </c>
      <c r="M563" s="4">
        <v>5</v>
      </c>
      <c r="N563" s="4">
        <v>30</v>
      </c>
      <c r="O563" s="2">
        <v>43638</v>
      </c>
      <c r="P563" s="3">
        <v>0.5</v>
      </c>
      <c r="Q563" s="4">
        <v>1</v>
      </c>
      <c r="R563" s="3">
        <v>5.6</v>
      </c>
      <c r="S5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" t="str">
        <f>IF(AIRBNB[[#This Row],[RUIDO(dB)]]&lt;=4,"Silencioso",IF(AIRBNB[[#This Row],[RUIDO(dB)]]&lt;=5.5,"Poco Ruidoso","Ruidoso"))</f>
        <v>Ruidoso</v>
      </c>
      <c r="U563" t="str">
        <f>IF(AND(AIRBNB[[#This Row],[PRECIO]]&lt;50,AIRBNB[[#This Row],[MIN_NOCHES]]&gt;3),"Dentro del presupuesto","No considerar")</f>
        <v>No considerar</v>
      </c>
      <c r="V563" t="str">
        <f>VLOOKUP(AIRBNB[[#This Row],[HOST_ID]],Super_host[],5,FALSE)</f>
        <v>Host</v>
      </c>
    </row>
    <row r="564" spans="1:22">
      <c r="A564" s="4">
        <v>3928525</v>
      </c>
      <c r="B564" t="s">
        <v>2483</v>
      </c>
      <c r="C564" s="4">
        <v>16101222</v>
      </c>
      <c r="D564" t="s">
        <v>2484</v>
      </c>
      <c r="E564" t="s">
        <v>2485</v>
      </c>
      <c r="F564" s="4">
        <v>10005</v>
      </c>
      <c r="G564" s="13" t="s">
        <v>124</v>
      </c>
      <c r="H564" s="13" t="s">
        <v>528</v>
      </c>
      <c r="I564" s="1">
        <v>4070563</v>
      </c>
      <c r="J564" s="1">
        <v>-7400878</v>
      </c>
      <c r="K564" t="s">
        <v>5</v>
      </c>
      <c r="L564" s="20">
        <v>275</v>
      </c>
      <c r="M564" s="4">
        <v>3</v>
      </c>
      <c r="N564" s="4">
        <v>9</v>
      </c>
      <c r="O564" s="2">
        <v>43246</v>
      </c>
      <c r="P564" s="3">
        <v>0.19</v>
      </c>
      <c r="Q564" s="4">
        <v>1</v>
      </c>
      <c r="R564" s="3">
        <v>5.6</v>
      </c>
      <c r="S5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" t="str">
        <f>IF(AIRBNB[[#This Row],[RUIDO(dB)]]&lt;=4,"Silencioso",IF(AIRBNB[[#This Row],[RUIDO(dB)]]&lt;=5.5,"Poco Ruidoso","Ruidoso"))</f>
        <v>Ruidoso</v>
      </c>
      <c r="U564" t="str">
        <f>IF(AND(AIRBNB[[#This Row],[PRECIO]]&lt;50,AIRBNB[[#This Row],[MIN_NOCHES]]&gt;3),"Dentro del presupuesto","No considerar")</f>
        <v>No considerar</v>
      </c>
      <c r="V564" t="str">
        <f>VLOOKUP(AIRBNB[[#This Row],[HOST_ID]],Super_host[],5,FALSE)</f>
        <v>Host</v>
      </c>
    </row>
    <row r="565" spans="1:22">
      <c r="A565" s="4">
        <v>3175088</v>
      </c>
      <c r="B565" t="s">
        <v>4847</v>
      </c>
      <c r="C565" s="4">
        <v>16100913</v>
      </c>
      <c r="D565" t="s">
        <v>4848</v>
      </c>
      <c r="E565" t="s">
        <v>4849</v>
      </c>
      <c r="F565" s="4">
        <v>10011</v>
      </c>
      <c r="G565" s="13" t="s">
        <v>124</v>
      </c>
      <c r="H565" s="13" t="s">
        <v>186</v>
      </c>
      <c r="I565" s="1">
        <v>4074449</v>
      </c>
      <c r="J565" s="1">
        <v>-7399445</v>
      </c>
      <c r="K565" t="s">
        <v>5</v>
      </c>
      <c r="L565" s="20">
        <v>275</v>
      </c>
      <c r="M565" s="4">
        <v>3</v>
      </c>
      <c r="N565" s="4">
        <v>63</v>
      </c>
      <c r="O565" s="2">
        <v>43632</v>
      </c>
      <c r="P565" s="3">
        <v>1.02</v>
      </c>
      <c r="Q565" s="4">
        <v>1</v>
      </c>
      <c r="R565" s="3">
        <v>5.6</v>
      </c>
      <c r="S5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" t="str">
        <f>IF(AIRBNB[[#This Row],[RUIDO(dB)]]&lt;=4,"Silencioso",IF(AIRBNB[[#This Row],[RUIDO(dB)]]&lt;=5.5,"Poco Ruidoso","Ruidoso"))</f>
        <v>Ruidoso</v>
      </c>
      <c r="U565" t="str">
        <f>IF(AND(AIRBNB[[#This Row],[PRECIO]]&lt;50,AIRBNB[[#This Row],[MIN_NOCHES]]&gt;3),"Dentro del presupuesto","No considerar")</f>
        <v>No considerar</v>
      </c>
      <c r="V565" t="str">
        <f>VLOOKUP(AIRBNB[[#This Row],[HOST_ID]],Super_host[],5,FALSE)</f>
        <v>Host</v>
      </c>
    </row>
    <row r="566" spans="1:22">
      <c r="A566" s="4">
        <v>2349737</v>
      </c>
      <c r="B566" t="s">
        <v>8194</v>
      </c>
      <c r="C566" s="4">
        <v>11722972</v>
      </c>
      <c r="D566" t="s">
        <v>466</v>
      </c>
      <c r="E566" t="s">
        <v>8195</v>
      </c>
      <c r="F566" s="4">
        <v>11374</v>
      </c>
      <c r="G566" s="13" t="s">
        <v>7897</v>
      </c>
      <c r="H566" s="13" t="s">
        <v>8158</v>
      </c>
      <c r="I566" s="1">
        <v>4073243</v>
      </c>
      <c r="J566" s="1">
        <v>-7386773</v>
      </c>
      <c r="K566" t="s">
        <v>5</v>
      </c>
      <c r="L566" s="20">
        <v>275</v>
      </c>
      <c r="M566" s="4">
        <v>30</v>
      </c>
      <c r="N566" s="4">
        <v>9</v>
      </c>
      <c r="O566" s="2">
        <v>42950</v>
      </c>
      <c r="P566" s="3">
        <v>0.14000000000000001</v>
      </c>
      <c r="Q566" s="4">
        <v>5</v>
      </c>
      <c r="R566" s="3">
        <v>6.24</v>
      </c>
      <c r="S5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" t="str">
        <f>IF(AIRBNB[[#This Row],[RUIDO(dB)]]&lt;=4,"Silencioso",IF(AIRBNB[[#This Row],[RUIDO(dB)]]&lt;=5.5,"Poco Ruidoso","Ruidoso"))</f>
        <v>Ruidoso</v>
      </c>
      <c r="U566" t="str">
        <f>IF(AND(AIRBNB[[#This Row],[PRECIO]]&lt;50,AIRBNB[[#This Row],[MIN_NOCHES]]&gt;3),"Dentro del presupuesto","No considerar")</f>
        <v>No considerar</v>
      </c>
      <c r="V566" t="str">
        <f>VLOOKUP(AIRBNB[[#This Row],[HOST_ID]],Super_host[],5,FALSE)</f>
        <v>Host</v>
      </c>
    </row>
    <row r="567" spans="1:22">
      <c r="A567" s="4">
        <v>2102315</v>
      </c>
      <c r="B567" t="s">
        <v>9931</v>
      </c>
      <c r="C567" s="4">
        <v>10720001</v>
      </c>
      <c r="D567" t="s">
        <v>9932</v>
      </c>
      <c r="E567" t="s">
        <v>9933</v>
      </c>
      <c r="F567" s="4">
        <v>11211</v>
      </c>
      <c r="G567" s="13" t="s">
        <v>4662</v>
      </c>
      <c r="H567" s="13" t="s">
        <v>9218</v>
      </c>
      <c r="I567" s="1">
        <v>4070981</v>
      </c>
      <c r="J567" s="1">
        <v>-7395189</v>
      </c>
      <c r="K567" t="s">
        <v>5</v>
      </c>
      <c r="L567" s="20">
        <v>275</v>
      </c>
      <c r="M567" s="4">
        <v>3</v>
      </c>
      <c r="N567" s="4">
        <v>3</v>
      </c>
      <c r="O567" s="2">
        <v>41973</v>
      </c>
      <c r="P567" s="3">
        <v>0.05</v>
      </c>
      <c r="Q567" s="4">
        <v>1</v>
      </c>
      <c r="R567" s="3">
        <v>6.9</v>
      </c>
      <c r="S5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" t="str">
        <f>IF(AIRBNB[[#This Row],[RUIDO(dB)]]&lt;=4,"Silencioso",IF(AIRBNB[[#This Row],[RUIDO(dB)]]&lt;=5.5,"Poco Ruidoso","Ruidoso"))</f>
        <v>Ruidoso</v>
      </c>
      <c r="U567" t="str">
        <f>IF(AND(AIRBNB[[#This Row],[PRECIO]]&lt;50,AIRBNB[[#This Row],[MIN_NOCHES]]&gt;3),"Dentro del presupuesto","No considerar")</f>
        <v>No considerar</v>
      </c>
      <c r="V567" t="str">
        <f>VLOOKUP(AIRBNB[[#This Row],[HOST_ID]],Super_host[],5,FALSE)</f>
        <v>Host</v>
      </c>
    </row>
    <row r="568" spans="1:22">
      <c r="A568" s="4">
        <v>1984390</v>
      </c>
      <c r="B568" t="s">
        <v>585</v>
      </c>
      <c r="C568" s="4">
        <v>10238618</v>
      </c>
      <c r="D568" t="s">
        <v>586</v>
      </c>
      <c r="E568" t="s">
        <v>587</v>
      </c>
      <c r="F568" s="4">
        <v>10028</v>
      </c>
      <c r="G568" s="13" t="s">
        <v>124</v>
      </c>
      <c r="H568" s="13" t="s">
        <v>129</v>
      </c>
      <c r="I568" s="1">
        <v>4077556</v>
      </c>
      <c r="J568" s="1">
        <v>-739483</v>
      </c>
      <c r="K568" t="s">
        <v>5</v>
      </c>
      <c r="L568" s="20">
        <v>275</v>
      </c>
      <c r="M568" s="4">
        <v>2</v>
      </c>
      <c r="N568" s="4">
        <v>2</v>
      </c>
      <c r="O568" s="2">
        <v>42132</v>
      </c>
      <c r="P568" s="3">
        <v>0.03</v>
      </c>
      <c r="Q568" s="4">
        <v>1</v>
      </c>
      <c r="R568" s="3">
        <v>5.6</v>
      </c>
      <c r="S5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" t="str">
        <f>IF(AIRBNB[[#This Row],[RUIDO(dB)]]&lt;=4,"Silencioso",IF(AIRBNB[[#This Row],[RUIDO(dB)]]&lt;=5.5,"Poco Ruidoso","Ruidoso"))</f>
        <v>Ruidoso</v>
      </c>
      <c r="U568" t="str">
        <f>IF(AND(AIRBNB[[#This Row],[PRECIO]]&lt;50,AIRBNB[[#This Row],[MIN_NOCHES]]&gt;3),"Dentro del presupuesto","No considerar")</f>
        <v>No considerar</v>
      </c>
      <c r="V568" t="str">
        <f>VLOOKUP(AIRBNB[[#This Row],[HOST_ID]],Super_host[],5,FALSE)</f>
        <v>Host</v>
      </c>
    </row>
    <row r="569" spans="1:22">
      <c r="A569" s="4">
        <v>1762513</v>
      </c>
      <c r="B569" t="s">
        <v>9140</v>
      </c>
      <c r="C569" s="4">
        <v>9264606</v>
      </c>
      <c r="D569" t="s">
        <v>561</v>
      </c>
      <c r="E569" t="s">
        <v>9141</v>
      </c>
      <c r="F569" s="4">
        <v>11101</v>
      </c>
      <c r="G569" s="13" t="s">
        <v>7897</v>
      </c>
      <c r="H569" s="13" t="s">
        <v>7905</v>
      </c>
      <c r="I569" s="1">
        <v>4074849</v>
      </c>
      <c r="J569" s="1">
        <v>-7394947</v>
      </c>
      <c r="K569" t="s">
        <v>5</v>
      </c>
      <c r="L569" s="20">
        <v>275</v>
      </c>
      <c r="M569" s="4">
        <v>7</v>
      </c>
      <c r="N569" s="4">
        <v>0</v>
      </c>
      <c r="O569" s="2">
        <v>43468</v>
      </c>
      <c r="P569" s="3">
        <v>0.17</v>
      </c>
      <c r="Q569" s="4">
        <v>5</v>
      </c>
      <c r="R569" s="3">
        <v>6.24</v>
      </c>
      <c r="S5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" t="str">
        <f>IF(AIRBNB[[#This Row],[RUIDO(dB)]]&lt;=4,"Silencioso",IF(AIRBNB[[#This Row],[RUIDO(dB)]]&lt;=5.5,"Poco Ruidoso","Ruidoso"))</f>
        <v>Ruidoso</v>
      </c>
      <c r="U569" t="str">
        <f>IF(AND(AIRBNB[[#This Row],[PRECIO]]&lt;50,AIRBNB[[#This Row],[MIN_NOCHES]]&gt;3),"Dentro del presupuesto","No considerar")</f>
        <v>No considerar</v>
      </c>
      <c r="V569" t="str">
        <f>VLOOKUP(AIRBNB[[#This Row],[HOST_ID]],Super_host[],5,FALSE)</f>
        <v>Host</v>
      </c>
    </row>
    <row r="570" spans="1:22">
      <c r="A570" s="4">
        <v>2574386</v>
      </c>
      <c r="B570" t="s">
        <v>599</v>
      </c>
      <c r="C570" s="4">
        <v>9090698</v>
      </c>
      <c r="D570" t="s">
        <v>600</v>
      </c>
      <c r="E570" t="s">
        <v>601</v>
      </c>
      <c r="F570" s="4">
        <v>10011</v>
      </c>
      <c r="G570" s="13" t="s">
        <v>124</v>
      </c>
      <c r="H570" s="13" t="s">
        <v>186</v>
      </c>
      <c r="I570" s="1">
        <v>4074311</v>
      </c>
      <c r="J570" s="1">
        <v>-7400718</v>
      </c>
      <c r="K570" t="s">
        <v>5</v>
      </c>
      <c r="L570" s="20">
        <v>275</v>
      </c>
      <c r="M570" s="4">
        <v>30</v>
      </c>
      <c r="N570" s="4">
        <v>2</v>
      </c>
      <c r="O570" s="2">
        <v>41917</v>
      </c>
      <c r="P570" s="3">
        <v>0.03</v>
      </c>
      <c r="Q570" s="4">
        <v>1</v>
      </c>
      <c r="R570" s="3">
        <v>5.6</v>
      </c>
      <c r="S5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" t="str">
        <f>IF(AIRBNB[[#This Row],[RUIDO(dB)]]&lt;=4,"Silencioso",IF(AIRBNB[[#This Row],[RUIDO(dB)]]&lt;=5.5,"Poco Ruidoso","Ruidoso"))</f>
        <v>Ruidoso</v>
      </c>
      <c r="U570" t="str">
        <f>IF(AND(AIRBNB[[#This Row],[PRECIO]]&lt;50,AIRBNB[[#This Row],[MIN_NOCHES]]&gt;3),"Dentro del presupuesto","No considerar")</f>
        <v>No considerar</v>
      </c>
      <c r="V570" t="str">
        <f>VLOOKUP(AIRBNB[[#This Row],[HOST_ID]],Super_host[],5,FALSE)</f>
        <v>Host</v>
      </c>
    </row>
    <row r="571" spans="1:22">
      <c r="A571" s="4">
        <v>1806138</v>
      </c>
      <c r="B571" t="s">
        <v>11544</v>
      </c>
      <c r="C571" s="4">
        <v>8423479</v>
      </c>
      <c r="D571" t="s">
        <v>11545</v>
      </c>
      <c r="E571" t="s">
        <v>11546</v>
      </c>
      <c r="F571" s="4">
        <v>11201</v>
      </c>
      <c r="G571" s="13" t="s">
        <v>4662</v>
      </c>
      <c r="H571" s="13" t="s">
        <v>9345</v>
      </c>
      <c r="I571" s="1">
        <v>407001</v>
      </c>
      <c r="J571" s="1">
        <v>-7399183</v>
      </c>
      <c r="K571" t="s">
        <v>5</v>
      </c>
      <c r="L571" s="20">
        <v>275</v>
      </c>
      <c r="M571" s="4">
        <v>5</v>
      </c>
      <c r="N571" s="4">
        <v>16</v>
      </c>
      <c r="O571" s="2">
        <v>43340</v>
      </c>
      <c r="P571" s="3">
        <v>0.23</v>
      </c>
      <c r="Q571" s="4">
        <v>1</v>
      </c>
      <c r="R571" s="3">
        <v>6.9</v>
      </c>
      <c r="S5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" t="str">
        <f>IF(AIRBNB[[#This Row],[RUIDO(dB)]]&lt;=4,"Silencioso",IF(AIRBNB[[#This Row],[RUIDO(dB)]]&lt;=5.5,"Poco Ruidoso","Ruidoso"))</f>
        <v>Ruidoso</v>
      </c>
      <c r="U571" t="str">
        <f>IF(AND(AIRBNB[[#This Row],[PRECIO]]&lt;50,AIRBNB[[#This Row],[MIN_NOCHES]]&gt;3),"Dentro del presupuesto","No considerar")</f>
        <v>No considerar</v>
      </c>
      <c r="V571" t="str">
        <f>VLOOKUP(AIRBNB[[#This Row],[HOST_ID]],Super_host[],5,FALSE)</f>
        <v>Host</v>
      </c>
    </row>
    <row r="572" spans="1:22">
      <c r="A572" s="4">
        <v>1494527</v>
      </c>
      <c r="B572" t="s">
        <v>14799</v>
      </c>
      <c r="C572" s="4">
        <v>7988149</v>
      </c>
      <c r="D572" t="s">
        <v>14800</v>
      </c>
      <c r="E572" t="s">
        <v>14801</v>
      </c>
      <c r="F572" s="4">
        <v>11249</v>
      </c>
      <c r="G572" s="13" t="s">
        <v>4662</v>
      </c>
      <c r="H572" s="13" t="s">
        <v>9218</v>
      </c>
      <c r="I572" s="1">
        <v>4071202</v>
      </c>
      <c r="J572" s="1">
        <v>-7396602</v>
      </c>
      <c r="K572" t="s">
        <v>5</v>
      </c>
      <c r="L572" s="20">
        <v>275</v>
      </c>
      <c r="M572" s="4">
        <v>2</v>
      </c>
      <c r="N572" s="4">
        <v>195</v>
      </c>
      <c r="O572" s="2">
        <v>43646</v>
      </c>
      <c r="P572" s="3">
        <v>2.74</v>
      </c>
      <c r="Q572" s="4">
        <v>1</v>
      </c>
      <c r="R572" s="3">
        <v>6.9</v>
      </c>
      <c r="S5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" t="str">
        <f>IF(AIRBNB[[#This Row],[RUIDO(dB)]]&lt;=4,"Silencioso",IF(AIRBNB[[#This Row],[RUIDO(dB)]]&lt;=5.5,"Poco Ruidoso","Ruidoso"))</f>
        <v>Ruidoso</v>
      </c>
      <c r="U572" t="str">
        <f>IF(AND(AIRBNB[[#This Row],[PRECIO]]&lt;50,AIRBNB[[#This Row],[MIN_NOCHES]]&gt;3),"Dentro del presupuesto","No considerar")</f>
        <v>No considerar</v>
      </c>
      <c r="V572" t="str">
        <f>VLOOKUP(AIRBNB[[#This Row],[HOST_ID]],Super_host[],5,FALSE)</f>
        <v>Host</v>
      </c>
    </row>
    <row r="573" spans="1:22">
      <c r="A573" s="4">
        <v>2540173</v>
      </c>
      <c r="B573" t="s">
        <v>16191</v>
      </c>
      <c r="C573" s="4">
        <v>7821383</v>
      </c>
      <c r="D573" t="s">
        <v>6200</v>
      </c>
      <c r="E573" t="s">
        <v>11089</v>
      </c>
      <c r="F573" s="4">
        <v>11238</v>
      </c>
      <c r="G573" s="13" t="s">
        <v>4662</v>
      </c>
      <c r="H573" s="13" t="s">
        <v>9323</v>
      </c>
      <c r="I573" s="1">
        <v>4067454</v>
      </c>
      <c r="J573" s="1">
        <v>-7396803</v>
      </c>
      <c r="K573" t="s">
        <v>5</v>
      </c>
      <c r="L573" s="20">
        <v>275</v>
      </c>
      <c r="M573" s="4">
        <v>1</v>
      </c>
      <c r="N573" s="4">
        <v>24</v>
      </c>
      <c r="O573" s="2">
        <v>42785</v>
      </c>
      <c r="P573" s="3">
        <v>0.38</v>
      </c>
      <c r="Q573" s="4">
        <v>1</v>
      </c>
      <c r="R573" s="3">
        <v>7</v>
      </c>
      <c r="S5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" t="str">
        <f>IF(AIRBNB[[#This Row],[RUIDO(dB)]]&lt;=4,"Silencioso",IF(AIRBNB[[#This Row],[RUIDO(dB)]]&lt;=5.5,"Poco Ruidoso","Ruidoso"))</f>
        <v>Ruidoso</v>
      </c>
      <c r="U573" t="str">
        <f>IF(AND(AIRBNB[[#This Row],[PRECIO]]&lt;50,AIRBNB[[#This Row],[MIN_NOCHES]]&gt;3),"Dentro del presupuesto","No considerar")</f>
        <v>No considerar</v>
      </c>
      <c r="V573" t="str">
        <f>VLOOKUP(AIRBNB[[#This Row],[HOST_ID]],Super_host[],5,FALSE)</f>
        <v>Host</v>
      </c>
    </row>
    <row r="574" spans="1:22">
      <c r="A574" s="4">
        <v>4385360</v>
      </c>
      <c r="B574" t="s">
        <v>7059</v>
      </c>
      <c r="C574" s="4">
        <v>7809712</v>
      </c>
      <c r="D574" t="s">
        <v>7060</v>
      </c>
      <c r="E574" t="s">
        <v>7061</v>
      </c>
      <c r="F574" s="4">
        <v>10002</v>
      </c>
      <c r="G574" s="13" t="s">
        <v>124</v>
      </c>
      <c r="H574" s="13" t="s">
        <v>137</v>
      </c>
      <c r="I574" s="1">
        <v>4071938</v>
      </c>
      <c r="J574" s="1">
        <v>-7398906</v>
      </c>
      <c r="K574" t="s">
        <v>5</v>
      </c>
      <c r="L574" s="20">
        <v>275</v>
      </c>
      <c r="M574" s="4">
        <v>3</v>
      </c>
      <c r="N574" s="4">
        <v>0</v>
      </c>
      <c r="O574" s="2">
        <v>42589</v>
      </c>
      <c r="P574" s="3">
        <v>0.03</v>
      </c>
      <c r="Q574" s="4">
        <v>1</v>
      </c>
      <c r="R574" s="3">
        <v>5.6</v>
      </c>
      <c r="S5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" t="str">
        <f>IF(AIRBNB[[#This Row],[RUIDO(dB)]]&lt;=4,"Silencioso",IF(AIRBNB[[#This Row],[RUIDO(dB)]]&lt;=5.5,"Poco Ruidoso","Ruidoso"))</f>
        <v>Ruidoso</v>
      </c>
      <c r="U574" t="str">
        <f>IF(AND(AIRBNB[[#This Row],[PRECIO]]&lt;50,AIRBNB[[#This Row],[MIN_NOCHES]]&gt;3),"Dentro del presupuesto","No considerar")</f>
        <v>No considerar</v>
      </c>
      <c r="V574" t="str">
        <f>VLOOKUP(AIRBNB[[#This Row],[HOST_ID]],Super_host[],5,FALSE)</f>
        <v>Host</v>
      </c>
    </row>
    <row r="575" spans="1:22">
      <c r="A575" s="4">
        <v>1407364</v>
      </c>
      <c r="B575" t="s">
        <v>12057</v>
      </c>
      <c r="C575" s="4">
        <v>7591257</v>
      </c>
      <c r="D575" t="s">
        <v>12058</v>
      </c>
      <c r="E575" t="s">
        <v>12059</v>
      </c>
      <c r="F575" s="4">
        <v>11221</v>
      </c>
      <c r="G575" s="13" t="s">
        <v>4662</v>
      </c>
      <c r="H575" s="13" t="s">
        <v>9230</v>
      </c>
      <c r="I575" s="1">
        <v>4068444</v>
      </c>
      <c r="J575" s="1">
        <v>-7394201</v>
      </c>
      <c r="K575" t="s">
        <v>40</v>
      </c>
      <c r="L575" s="20">
        <v>275</v>
      </c>
      <c r="M575" s="4">
        <v>3</v>
      </c>
      <c r="N575" s="4">
        <v>20</v>
      </c>
      <c r="O575" s="2">
        <v>43583</v>
      </c>
      <c r="P575" s="3">
        <v>0.34</v>
      </c>
      <c r="Q575" s="4">
        <v>1</v>
      </c>
      <c r="R575" s="3">
        <v>6.9</v>
      </c>
      <c r="S5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" t="str">
        <f>IF(AIRBNB[[#This Row],[RUIDO(dB)]]&lt;=4,"Silencioso",IF(AIRBNB[[#This Row],[RUIDO(dB)]]&lt;=5.5,"Poco Ruidoso","Ruidoso"))</f>
        <v>Ruidoso</v>
      </c>
      <c r="U575" t="str">
        <f>IF(AND(AIRBNB[[#This Row],[PRECIO]]&lt;50,AIRBNB[[#This Row],[MIN_NOCHES]]&gt;3),"Dentro del presupuesto","No considerar")</f>
        <v>No considerar</v>
      </c>
      <c r="V575" t="str">
        <f>VLOOKUP(AIRBNB[[#This Row],[HOST_ID]],Super_host[],5,FALSE)</f>
        <v>Host</v>
      </c>
    </row>
    <row r="576" spans="1:22">
      <c r="A576" s="4">
        <v>3600108</v>
      </c>
      <c r="B576" t="s">
        <v>14909</v>
      </c>
      <c r="C576" s="4">
        <v>7076239</v>
      </c>
      <c r="D576" t="s">
        <v>14910</v>
      </c>
      <c r="E576" t="s">
        <v>14911</v>
      </c>
      <c r="F576" s="4">
        <v>11217</v>
      </c>
      <c r="G576" s="13" t="s">
        <v>4662</v>
      </c>
      <c r="H576" s="13" t="s">
        <v>9222</v>
      </c>
      <c r="I576" s="1">
        <v>4068744</v>
      </c>
      <c r="J576" s="1">
        <v>-739747</v>
      </c>
      <c r="K576" t="s">
        <v>5</v>
      </c>
      <c r="L576" s="20">
        <v>275</v>
      </c>
      <c r="M576" s="4">
        <v>2</v>
      </c>
      <c r="N576" s="4">
        <v>180</v>
      </c>
      <c r="O576" s="2">
        <v>43635</v>
      </c>
      <c r="P576" s="3">
        <v>2.99</v>
      </c>
      <c r="Q576" s="4">
        <v>1</v>
      </c>
      <c r="R576" s="3">
        <v>6.9</v>
      </c>
      <c r="S5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" t="str">
        <f>IF(AIRBNB[[#This Row],[RUIDO(dB)]]&lt;=4,"Silencioso",IF(AIRBNB[[#This Row],[RUIDO(dB)]]&lt;=5.5,"Poco Ruidoso","Ruidoso"))</f>
        <v>Ruidoso</v>
      </c>
      <c r="U576" t="str">
        <f>IF(AND(AIRBNB[[#This Row],[PRECIO]]&lt;50,AIRBNB[[#This Row],[MIN_NOCHES]]&gt;3),"Dentro del presupuesto","No considerar")</f>
        <v>No considerar</v>
      </c>
      <c r="V576" t="str">
        <f>VLOOKUP(AIRBNB[[#This Row],[HOST_ID]],Super_host[],5,FALSE)</f>
        <v>Host</v>
      </c>
    </row>
    <row r="577" spans="1:22">
      <c r="A577" s="4">
        <v>5656639</v>
      </c>
      <c r="B577" t="s">
        <v>3151</v>
      </c>
      <c r="C577" s="4">
        <v>5790236</v>
      </c>
      <c r="D577" t="s">
        <v>3152</v>
      </c>
      <c r="E577" t="s">
        <v>3153</v>
      </c>
      <c r="F577" s="4">
        <v>10024</v>
      </c>
      <c r="G577" s="13" t="s">
        <v>124</v>
      </c>
      <c r="H577" s="13" t="s">
        <v>168</v>
      </c>
      <c r="I577" s="1">
        <v>4078974</v>
      </c>
      <c r="J577" s="1">
        <v>-7397018</v>
      </c>
      <c r="K577" t="s">
        <v>5</v>
      </c>
      <c r="L577" s="20">
        <v>275</v>
      </c>
      <c r="M577" s="4">
        <v>7</v>
      </c>
      <c r="N577" s="4">
        <v>15</v>
      </c>
      <c r="O577" s="2">
        <v>43609</v>
      </c>
      <c r="P577" s="3">
        <v>0.28999999999999998</v>
      </c>
      <c r="Q577" s="4">
        <v>1</v>
      </c>
      <c r="R577" s="3">
        <v>5.6</v>
      </c>
      <c r="S5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" t="str">
        <f>IF(AIRBNB[[#This Row],[RUIDO(dB)]]&lt;=4,"Silencioso",IF(AIRBNB[[#This Row],[RUIDO(dB)]]&lt;=5.5,"Poco Ruidoso","Ruidoso"))</f>
        <v>Ruidoso</v>
      </c>
      <c r="U577" t="str">
        <f>IF(AND(AIRBNB[[#This Row],[PRECIO]]&lt;50,AIRBNB[[#This Row],[MIN_NOCHES]]&gt;3),"Dentro del presupuesto","No considerar")</f>
        <v>No considerar</v>
      </c>
      <c r="V577" t="str">
        <f>VLOOKUP(AIRBNB[[#This Row],[HOST_ID]],Super_host[],5,FALSE)</f>
        <v>Host</v>
      </c>
    </row>
    <row r="578" spans="1:22">
      <c r="A578" s="4">
        <v>1032127</v>
      </c>
      <c r="B578" t="s">
        <v>7117</v>
      </c>
      <c r="C578" s="4">
        <v>5679237</v>
      </c>
      <c r="D578" t="s">
        <v>7118</v>
      </c>
      <c r="E578" t="s">
        <v>7119</v>
      </c>
      <c r="F578" s="4">
        <v>10011</v>
      </c>
      <c r="G578" s="13" t="s">
        <v>124</v>
      </c>
      <c r="H578" s="13" t="s">
        <v>186</v>
      </c>
      <c r="I578" s="1">
        <v>4074583</v>
      </c>
      <c r="J578" s="1">
        <v>-7400363</v>
      </c>
      <c r="K578" t="s">
        <v>5</v>
      </c>
      <c r="L578" s="20">
        <v>275</v>
      </c>
      <c r="M578" s="4">
        <v>7</v>
      </c>
      <c r="N578" s="4">
        <v>0</v>
      </c>
      <c r="O578" s="2">
        <v>42995</v>
      </c>
      <c r="P578" s="3">
        <v>0.1</v>
      </c>
      <c r="Q578" s="4">
        <v>1</v>
      </c>
      <c r="R578" s="3">
        <v>5.6</v>
      </c>
      <c r="S5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" t="str">
        <f>IF(AIRBNB[[#This Row],[RUIDO(dB)]]&lt;=4,"Silencioso",IF(AIRBNB[[#This Row],[RUIDO(dB)]]&lt;=5.5,"Poco Ruidoso","Ruidoso"))</f>
        <v>Ruidoso</v>
      </c>
      <c r="U578" t="str">
        <f>IF(AND(AIRBNB[[#This Row],[PRECIO]]&lt;50,AIRBNB[[#This Row],[MIN_NOCHES]]&gt;3),"Dentro del presupuesto","No considerar")</f>
        <v>No considerar</v>
      </c>
      <c r="V578" t="str">
        <f>VLOOKUP(AIRBNB[[#This Row],[HOST_ID]],Super_host[],5,FALSE)</f>
        <v>Host</v>
      </c>
    </row>
    <row r="579" spans="1:22">
      <c r="A579" s="4">
        <v>1171955</v>
      </c>
      <c r="B579" t="s">
        <v>1421</v>
      </c>
      <c r="C579" s="4">
        <v>4922378</v>
      </c>
      <c r="D579" t="s">
        <v>650</v>
      </c>
      <c r="E579" t="s">
        <v>1422</v>
      </c>
      <c r="F579" s="4">
        <v>10016</v>
      </c>
      <c r="G579" s="13" t="s">
        <v>124</v>
      </c>
      <c r="H579" s="13" t="s">
        <v>373</v>
      </c>
      <c r="I579" s="1">
        <v>4074568</v>
      </c>
      <c r="J579" s="1">
        <v>-7398321</v>
      </c>
      <c r="K579" t="s">
        <v>5</v>
      </c>
      <c r="L579" s="20">
        <v>275</v>
      </c>
      <c r="M579" s="4">
        <v>7</v>
      </c>
      <c r="N579" s="4">
        <v>6</v>
      </c>
      <c r="O579" s="2">
        <v>42652</v>
      </c>
      <c r="P579" s="3">
        <v>0.08</v>
      </c>
      <c r="Q579" s="4">
        <v>1</v>
      </c>
      <c r="R579" s="3">
        <v>5.6</v>
      </c>
      <c r="S5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" t="str">
        <f>IF(AIRBNB[[#This Row],[RUIDO(dB)]]&lt;=4,"Silencioso",IF(AIRBNB[[#This Row],[RUIDO(dB)]]&lt;=5.5,"Poco Ruidoso","Ruidoso"))</f>
        <v>Ruidoso</v>
      </c>
      <c r="U579" t="str">
        <f>IF(AND(AIRBNB[[#This Row],[PRECIO]]&lt;50,AIRBNB[[#This Row],[MIN_NOCHES]]&gt;3),"Dentro del presupuesto","No considerar")</f>
        <v>No considerar</v>
      </c>
      <c r="V579" t="str">
        <f>VLOOKUP(AIRBNB[[#This Row],[HOST_ID]],Super_host[],5,FALSE)</f>
        <v>Host</v>
      </c>
    </row>
    <row r="580" spans="1:22">
      <c r="A580" s="4">
        <v>804194</v>
      </c>
      <c r="B580" t="s">
        <v>9680</v>
      </c>
      <c r="C580" s="4">
        <v>4232762</v>
      </c>
      <c r="D580" t="s">
        <v>9681</v>
      </c>
      <c r="E580" t="s">
        <v>9682</v>
      </c>
      <c r="F580" s="4">
        <v>11206</v>
      </c>
      <c r="G580" s="13" t="s">
        <v>4662</v>
      </c>
      <c r="H580" s="13" t="s">
        <v>9218</v>
      </c>
      <c r="I580" s="1">
        <v>4070747</v>
      </c>
      <c r="J580" s="1">
        <v>-7393879</v>
      </c>
      <c r="K580" t="s">
        <v>5</v>
      </c>
      <c r="L580" s="20">
        <v>275</v>
      </c>
      <c r="M580" s="4">
        <v>7</v>
      </c>
      <c r="N580" s="4">
        <v>2</v>
      </c>
      <c r="O580" s="2">
        <v>42376</v>
      </c>
      <c r="P580" s="3">
        <v>0.03</v>
      </c>
      <c r="Q580" s="4">
        <v>1</v>
      </c>
      <c r="R580" s="3">
        <v>6.9</v>
      </c>
      <c r="S5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" t="str">
        <f>IF(AIRBNB[[#This Row],[RUIDO(dB)]]&lt;=4,"Silencioso",IF(AIRBNB[[#This Row],[RUIDO(dB)]]&lt;=5.5,"Poco Ruidoso","Ruidoso"))</f>
        <v>Ruidoso</v>
      </c>
      <c r="U580" t="str">
        <f>IF(AND(AIRBNB[[#This Row],[PRECIO]]&lt;50,AIRBNB[[#This Row],[MIN_NOCHES]]&gt;3),"Dentro del presupuesto","No considerar")</f>
        <v>No considerar</v>
      </c>
      <c r="V580" t="str">
        <f>VLOOKUP(AIRBNB[[#This Row],[HOST_ID]],Super_host[],5,FALSE)</f>
        <v>Host</v>
      </c>
    </row>
    <row r="581" spans="1:22">
      <c r="A581" s="4">
        <v>594640</v>
      </c>
      <c r="B581" t="s">
        <v>4378</v>
      </c>
      <c r="C581" s="4">
        <v>2937468</v>
      </c>
      <c r="D581" t="s">
        <v>4379</v>
      </c>
      <c r="E581" t="s">
        <v>4380</v>
      </c>
      <c r="F581" s="4">
        <v>10011</v>
      </c>
      <c r="G581" s="13" t="s">
        <v>124</v>
      </c>
      <c r="H581" s="13" t="s">
        <v>186</v>
      </c>
      <c r="I581" s="1">
        <v>4074026</v>
      </c>
      <c r="J581" s="1">
        <v>-7400079</v>
      </c>
      <c r="K581" t="s">
        <v>5</v>
      </c>
      <c r="L581" s="20">
        <v>275</v>
      </c>
      <c r="M581" s="4">
        <v>6</v>
      </c>
      <c r="N581" s="4">
        <v>61</v>
      </c>
      <c r="O581" s="2">
        <v>43646</v>
      </c>
      <c r="P581" s="3">
        <v>0.73</v>
      </c>
      <c r="Q581" s="4">
        <v>1</v>
      </c>
      <c r="R581" s="3">
        <v>5.6</v>
      </c>
      <c r="S5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" t="str">
        <f>IF(AIRBNB[[#This Row],[RUIDO(dB)]]&lt;=4,"Silencioso",IF(AIRBNB[[#This Row],[RUIDO(dB)]]&lt;=5.5,"Poco Ruidoso","Ruidoso"))</f>
        <v>Ruidoso</v>
      </c>
      <c r="U581" t="str">
        <f>IF(AND(AIRBNB[[#This Row],[PRECIO]]&lt;50,AIRBNB[[#This Row],[MIN_NOCHES]]&gt;3),"Dentro del presupuesto","No considerar")</f>
        <v>No considerar</v>
      </c>
      <c r="V581" t="str">
        <f>VLOOKUP(AIRBNB[[#This Row],[HOST_ID]],Super_host[],5,FALSE)</f>
        <v>Host</v>
      </c>
    </row>
    <row r="582" spans="1:22">
      <c r="A582" s="4">
        <v>5857515</v>
      </c>
      <c r="B582" t="s">
        <v>15943</v>
      </c>
      <c r="C582" s="4">
        <v>2171626</v>
      </c>
      <c r="D582" t="s">
        <v>15944</v>
      </c>
      <c r="E582" t="s">
        <v>15945</v>
      </c>
      <c r="F582" s="4">
        <v>11211</v>
      </c>
      <c r="G582" s="13" t="s">
        <v>4662</v>
      </c>
      <c r="H582" s="13" t="s">
        <v>9218</v>
      </c>
      <c r="I582" s="1">
        <v>4071228</v>
      </c>
      <c r="J582" s="1">
        <v>-7396103</v>
      </c>
      <c r="K582" t="s">
        <v>5</v>
      </c>
      <c r="L582" s="20">
        <v>275</v>
      </c>
      <c r="M582" s="4">
        <v>5</v>
      </c>
      <c r="N582" s="4">
        <v>0</v>
      </c>
      <c r="O582" s="2">
        <v>42736</v>
      </c>
      <c r="P582" s="3">
        <v>0.12</v>
      </c>
      <c r="Q582" s="4">
        <v>1</v>
      </c>
      <c r="R582" s="3">
        <v>6.9</v>
      </c>
      <c r="S5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" t="str">
        <f>IF(AIRBNB[[#This Row],[RUIDO(dB)]]&lt;=4,"Silencioso",IF(AIRBNB[[#This Row],[RUIDO(dB)]]&lt;=5.5,"Poco Ruidoso","Ruidoso"))</f>
        <v>Ruidoso</v>
      </c>
      <c r="U582" t="str">
        <f>IF(AND(AIRBNB[[#This Row],[PRECIO]]&lt;50,AIRBNB[[#This Row],[MIN_NOCHES]]&gt;3),"Dentro del presupuesto","No considerar")</f>
        <v>No considerar</v>
      </c>
      <c r="V582" t="str">
        <f>VLOOKUP(AIRBNB[[#This Row],[HOST_ID]],Super_host[],5,FALSE)</f>
        <v>Host</v>
      </c>
    </row>
    <row r="583" spans="1:22">
      <c r="A583" s="4">
        <v>530632</v>
      </c>
      <c r="B583" t="s">
        <v>10610</v>
      </c>
      <c r="C583" s="4">
        <v>1816331</v>
      </c>
      <c r="D583" t="s">
        <v>10611</v>
      </c>
      <c r="E583" t="s">
        <v>10612</v>
      </c>
      <c r="F583" s="4">
        <v>11216</v>
      </c>
      <c r="G583" s="13" t="s">
        <v>4662</v>
      </c>
      <c r="H583" s="13" t="s">
        <v>9252</v>
      </c>
      <c r="I583" s="1">
        <v>4067147</v>
      </c>
      <c r="J583" s="1">
        <v>-7394979</v>
      </c>
      <c r="K583" t="s">
        <v>5</v>
      </c>
      <c r="L583" s="20">
        <v>275</v>
      </c>
      <c r="M583" s="4">
        <v>5</v>
      </c>
      <c r="N583" s="4">
        <v>2</v>
      </c>
      <c r="O583" s="2">
        <v>43391</v>
      </c>
      <c r="P583" s="3">
        <v>0.1</v>
      </c>
      <c r="Q583" s="4">
        <v>1</v>
      </c>
      <c r="R583" s="3">
        <v>6.9</v>
      </c>
      <c r="S5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" t="str">
        <f>IF(AIRBNB[[#This Row],[RUIDO(dB)]]&lt;=4,"Silencioso",IF(AIRBNB[[#This Row],[RUIDO(dB)]]&lt;=5.5,"Poco Ruidoso","Ruidoso"))</f>
        <v>Ruidoso</v>
      </c>
      <c r="U583" t="str">
        <f>IF(AND(AIRBNB[[#This Row],[PRECIO]]&lt;50,AIRBNB[[#This Row],[MIN_NOCHES]]&gt;3),"Dentro del presupuesto","No considerar")</f>
        <v>No considerar</v>
      </c>
      <c r="V583" t="str">
        <f>VLOOKUP(AIRBNB[[#This Row],[HOST_ID]],Super_host[],5,FALSE)</f>
        <v>Host</v>
      </c>
    </row>
    <row r="584" spans="1:22">
      <c r="A584" s="4">
        <v>287845</v>
      </c>
      <c r="B584" t="s">
        <v>13838</v>
      </c>
      <c r="C584" s="4">
        <v>1496847</v>
      </c>
      <c r="D584" t="s">
        <v>13839</v>
      </c>
      <c r="E584" t="s">
        <v>13840</v>
      </c>
      <c r="F584" s="4">
        <v>11231</v>
      </c>
      <c r="G584" s="13" t="s">
        <v>4662</v>
      </c>
      <c r="H584" s="13" t="s">
        <v>9237</v>
      </c>
      <c r="I584" s="1">
        <v>4068128</v>
      </c>
      <c r="J584" s="1">
        <v>-7399522</v>
      </c>
      <c r="K584" t="s">
        <v>5</v>
      </c>
      <c r="L584" s="20">
        <v>275</v>
      </c>
      <c r="M584" s="4">
        <v>31</v>
      </c>
      <c r="N584" s="4">
        <v>121</v>
      </c>
      <c r="O584" s="2">
        <v>43647</v>
      </c>
      <c r="P584" s="3">
        <v>1.33</v>
      </c>
      <c r="Q584" s="4">
        <v>1</v>
      </c>
      <c r="R584" s="3">
        <v>6.9</v>
      </c>
      <c r="S5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" t="str">
        <f>IF(AIRBNB[[#This Row],[RUIDO(dB)]]&lt;=4,"Silencioso",IF(AIRBNB[[#This Row],[RUIDO(dB)]]&lt;=5.5,"Poco Ruidoso","Ruidoso"))</f>
        <v>Ruidoso</v>
      </c>
      <c r="U584" t="str">
        <f>IF(AND(AIRBNB[[#This Row],[PRECIO]]&lt;50,AIRBNB[[#This Row],[MIN_NOCHES]]&gt;3),"Dentro del presupuesto","No considerar")</f>
        <v>No considerar</v>
      </c>
      <c r="V584" t="str">
        <f>VLOOKUP(AIRBNB[[#This Row],[HOST_ID]],Super_host[],5,FALSE)</f>
        <v>Host</v>
      </c>
    </row>
    <row r="585" spans="1:22">
      <c r="A585" s="4">
        <v>6713521</v>
      </c>
      <c r="B585" t="s">
        <v>12421</v>
      </c>
      <c r="C585" s="4">
        <v>1401919</v>
      </c>
      <c r="D585" t="s">
        <v>498</v>
      </c>
      <c r="E585" t="s">
        <v>12422</v>
      </c>
      <c r="F585" s="4">
        <v>11216</v>
      </c>
      <c r="G585" s="13" t="s">
        <v>4662</v>
      </c>
      <c r="H585" s="13" t="s">
        <v>9230</v>
      </c>
      <c r="I585" s="1">
        <v>4068447</v>
      </c>
      <c r="J585" s="1">
        <v>-739543</v>
      </c>
      <c r="K585" t="s">
        <v>5</v>
      </c>
      <c r="L585" s="20">
        <v>275</v>
      </c>
      <c r="M585" s="4">
        <v>3</v>
      </c>
      <c r="N585" s="4">
        <v>21</v>
      </c>
      <c r="O585" s="2">
        <v>43428</v>
      </c>
      <c r="P585" s="3">
        <v>0.44</v>
      </c>
      <c r="Q585" s="4">
        <v>1</v>
      </c>
      <c r="R585" s="3">
        <v>6.9</v>
      </c>
      <c r="S5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" t="str">
        <f>IF(AIRBNB[[#This Row],[RUIDO(dB)]]&lt;=4,"Silencioso",IF(AIRBNB[[#This Row],[RUIDO(dB)]]&lt;=5.5,"Poco Ruidoso","Ruidoso"))</f>
        <v>Ruidoso</v>
      </c>
      <c r="U585" t="str">
        <f>IF(AND(AIRBNB[[#This Row],[PRECIO]]&lt;50,AIRBNB[[#This Row],[MIN_NOCHES]]&gt;3),"Dentro del presupuesto","No considerar")</f>
        <v>No considerar</v>
      </c>
      <c r="V585" t="str">
        <f>VLOOKUP(AIRBNB[[#This Row],[HOST_ID]],Super_host[],5,FALSE)</f>
        <v>Host</v>
      </c>
    </row>
    <row r="586" spans="1:22">
      <c r="A586" s="4">
        <v>1893225</v>
      </c>
      <c r="B586" t="s">
        <v>11827</v>
      </c>
      <c r="C586" s="4">
        <v>1297675</v>
      </c>
      <c r="D586" t="s">
        <v>3331</v>
      </c>
      <c r="E586" t="s">
        <v>11828</v>
      </c>
      <c r="F586" s="4">
        <v>11217</v>
      </c>
      <c r="G586" s="13" t="s">
        <v>4662</v>
      </c>
      <c r="H586" s="13" t="s">
        <v>9323</v>
      </c>
      <c r="I586" s="1">
        <v>4068049</v>
      </c>
      <c r="J586" s="1">
        <v>-7397302</v>
      </c>
      <c r="K586" t="s">
        <v>5</v>
      </c>
      <c r="L586" s="20">
        <v>275</v>
      </c>
      <c r="M586" s="4">
        <v>4</v>
      </c>
      <c r="N586" s="4">
        <v>19</v>
      </c>
      <c r="O586" s="2">
        <v>43319</v>
      </c>
      <c r="P586" s="3">
        <v>0.28000000000000003</v>
      </c>
      <c r="Q586" s="4">
        <v>1</v>
      </c>
      <c r="R586" s="3">
        <v>6.9</v>
      </c>
      <c r="S5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" t="str">
        <f>IF(AIRBNB[[#This Row],[RUIDO(dB)]]&lt;=4,"Silencioso",IF(AIRBNB[[#This Row],[RUIDO(dB)]]&lt;=5.5,"Poco Ruidoso","Ruidoso"))</f>
        <v>Ruidoso</v>
      </c>
      <c r="U586" t="str">
        <f>IF(AND(AIRBNB[[#This Row],[PRECIO]]&lt;50,AIRBNB[[#This Row],[MIN_NOCHES]]&gt;3),"Dentro del presupuesto","No considerar")</f>
        <v>No considerar</v>
      </c>
      <c r="V586" t="str">
        <f>VLOOKUP(AIRBNB[[#This Row],[HOST_ID]],Super_host[],5,FALSE)</f>
        <v>Host</v>
      </c>
    </row>
    <row r="587" spans="1:22">
      <c r="A587" s="4">
        <v>4874735</v>
      </c>
      <c r="B587" t="s">
        <v>7302</v>
      </c>
      <c r="C587" s="4">
        <v>516877</v>
      </c>
      <c r="D587" t="s">
        <v>4457</v>
      </c>
      <c r="E587" t="s">
        <v>7303</v>
      </c>
      <c r="F587" s="4">
        <v>10019</v>
      </c>
      <c r="G587" s="13" t="s">
        <v>124</v>
      </c>
      <c r="H587" s="13" t="s">
        <v>249</v>
      </c>
      <c r="I587" s="1">
        <v>4076332</v>
      </c>
      <c r="J587" s="1">
        <v>-739863</v>
      </c>
      <c r="K587" t="s">
        <v>5</v>
      </c>
      <c r="L587" s="20">
        <v>275</v>
      </c>
      <c r="M587" s="4">
        <v>2</v>
      </c>
      <c r="N587" s="4">
        <v>0</v>
      </c>
      <c r="O587" s="2">
        <v>43282</v>
      </c>
      <c r="P587" s="3">
        <v>0.2</v>
      </c>
      <c r="Q587" s="4">
        <v>1</v>
      </c>
      <c r="R587" s="3">
        <v>5.6</v>
      </c>
      <c r="S5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" t="str">
        <f>IF(AIRBNB[[#This Row],[RUIDO(dB)]]&lt;=4,"Silencioso",IF(AIRBNB[[#This Row],[RUIDO(dB)]]&lt;=5.5,"Poco Ruidoso","Ruidoso"))</f>
        <v>Ruidoso</v>
      </c>
      <c r="U587" t="str">
        <f>IF(AND(AIRBNB[[#This Row],[PRECIO]]&lt;50,AIRBNB[[#This Row],[MIN_NOCHES]]&gt;3),"Dentro del presupuesto","No considerar")</f>
        <v>No considerar</v>
      </c>
      <c r="V587" t="str">
        <f>VLOOKUP(AIRBNB[[#This Row],[HOST_ID]],Super_host[],5,FALSE)</f>
        <v>Host</v>
      </c>
    </row>
    <row r="588" spans="1:22">
      <c r="A588" s="4">
        <v>431865</v>
      </c>
      <c r="B588" t="s">
        <v>4645</v>
      </c>
      <c r="C588" s="4">
        <v>361855</v>
      </c>
      <c r="D588" t="s">
        <v>2400</v>
      </c>
      <c r="E588" t="s">
        <v>2054</v>
      </c>
      <c r="F588" s="4">
        <v>10032</v>
      </c>
      <c r="G588" s="13" t="s">
        <v>124</v>
      </c>
      <c r="H588" s="13" t="s">
        <v>125</v>
      </c>
      <c r="I588" s="1">
        <v>4083451</v>
      </c>
      <c r="J588" s="1">
        <v>-7393885</v>
      </c>
      <c r="K588" t="s">
        <v>5</v>
      </c>
      <c r="L588" s="20">
        <v>275</v>
      </c>
      <c r="M588" s="4">
        <v>3</v>
      </c>
      <c r="N588" s="4">
        <v>50</v>
      </c>
      <c r="O588" s="2">
        <v>43646</v>
      </c>
      <c r="P588" s="3">
        <v>0.87</v>
      </c>
      <c r="Q588" s="4">
        <v>1</v>
      </c>
      <c r="R588" s="3">
        <v>5.6</v>
      </c>
      <c r="S5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" t="str">
        <f>IF(AIRBNB[[#This Row],[RUIDO(dB)]]&lt;=4,"Silencioso",IF(AIRBNB[[#This Row],[RUIDO(dB)]]&lt;=5.5,"Poco Ruidoso","Ruidoso"))</f>
        <v>Ruidoso</v>
      </c>
      <c r="U588" t="str">
        <f>IF(AND(AIRBNB[[#This Row],[PRECIO]]&lt;50,AIRBNB[[#This Row],[MIN_NOCHES]]&gt;3),"Dentro del presupuesto","No considerar")</f>
        <v>No considerar</v>
      </c>
      <c r="V588" t="str">
        <f>VLOOKUP(AIRBNB[[#This Row],[HOST_ID]],Super_host[],5,FALSE)</f>
        <v>Host</v>
      </c>
    </row>
    <row r="589" spans="1:22">
      <c r="A589" s="4">
        <v>6399305</v>
      </c>
      <c r="B589" t="s">
        <v>4337</v>
      </c>
      <c r="C589" s="4">
        <v>264659</v>
      </c>
      <c r="D589" t="s">
        <v>4338</v>
      </c>
      <c r="E589" t="s">
        <v>4339</v>
      </c>
      <c r="F589" s="4">
        <v>10009</v>
      </c>
      <c r="G589" s="13" t="s">
        <v>124</v>
      </c>
      <c r="H589" s="13" t="s">
        <v>133</v>
      </c>
      <c r="I589" s="1">
        <v>4072361</v>
      </c>
      <c r="J589" s="1">
        <v>-7398775</v>
      </c>
      <c r="K589" t="s">
        <v>5</v>
      </c>
      <c r="L589" s="20">
        <v>275</v>
      </c>
      <c r="M589" s="4">
        <v>1</v>
      </c>
      <c r="N589" s="4">
        <v>35</v>
      </c>
      <c r="O589" s="2">
        <v>43077</v>
      </c>
      <c r="P589" s="3">
        <v>0.7</v>
      </c>
      <c r="Q589" s="4">
        <v>1</v>
      </c>
      <c r="R589" s="3">
        <v>5.6</v>
      </c>
      <c r="S5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" t="str">
        <f>IF(AIRBNB[[#This Row],[RUIDO(dB)]]&lt;=4,"Silencioso",IF(AIRBNB[[#This Row],[RUIDO(dB)]]&lt;=5.5,"Poco Ruidoso","Ruidoso"))</f>
        <v>Ruidoso</v>
      </c>
      <c r="U589" t="str">
        <f>IF(AND(AIRBNB[[#This Row],[PRECIO]]&lt;50,AIRBNB[[#This Row],[MIN_NOCHES]]&gt;3),"Dentro del presupuesto","No considerar")</f>
        <v>No considerar</v>
      </c>
      <c r="V589" t="str">
        <f>VLOOKUP(AIRBNB[[#This Row],[HOST_ID]],Super_host[],5,FALSE)</f>
        <v>Host</v>
      </c>
    </row>
    <row r="590" spans="1:22">
      <c r="A590" s="4">
        <v>47926</v>
      </c>
      <c r="B590" t="s">
        <v>3530</v>
      </c>
      <c r="C590" s="4">
        <v>218404</v>
      </c>
      <c r="D590" t="s">
        <v>3531</v>
      </c>
      <c r="E590" t="s">
        <v>3532</v>
      </c>
      <c r="F590" s="4">
        <v>10036</v>
      </c>
      <c r="G590" s="13" t="s">
        <v>124</v>
      </c>
      <c r="H590" s="13" t="s">
        <v>249</v>
      </c>
      <c r="I590" s="1">
        <v>4076307</v>
      </c>
      <c r="J590" s="1">
        <v>-7399665</v>
      </c>
      <c r="K590" t="s">
        <v>5</v>
      </c>
      <c r="L590" s="20">
        <v>275</v>
      </c>
      <c r="M590" s="4">
        <v>1</v>
      </c>
      <c r="N590" s="4">
        <v>41</v>
      </c>
      <c r="O590" s="2">
        <v>43642</v>
      </c>
      <c r="P590" s="3">
        <v>0.38</v>
      </c>
      <c r="Q590" s="4">
        <v>1</v>
      </c>
      <c r="R590" s="3">
        <v>5.6</v>
      </c>
      <c r="S5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" t="str">
        <f>IF(AIRBNB[[#This Row],[RUIDO(dB)]]&lt;=4,"Silencioso",IF(AIRBNB[[#This Row],[RUIDO(dB)]]&lt;=5.5,"Poco Ruidoso","Ruidoso"))</f>
        <v>Ruidoso</v>
      </c>
      <c r="U590" t="str">
        <f>IF(AND(AIRBNB[[#This Row],[PRECIO]]&lt;50,AIRBNB[[#This Row],[MIN_NOCHES]]&gt;3),"Dentro del presupuesto","No considerar")</f>
        <v>No considerar</v>
      </c>
      <c r="V590" t="str">
        <f>VLOOKUP(AIRBNB[[#This Row],[HOST_ID]],Super_host[],5,FALSE)</f>
        <v>Host</v>
      </c>
    </row>
    <row r="591" spans="1:22">
      <c r="A591" s="4">
        <v>16595</v>
      </c>
      <c r="B591" t="s">
        <v>13915</v>
      </c>
      <c r="C591" s="4">
        <v>64522</v>
      </c>
      <c r="D591" t="s">
        <v>233</v>
      </c>
      <c r="E591" t="s">
        <v>10847</v>
      </c>
      <c r="F591" s="4">
        <v>11211</v>
      </c>
      <c r="G591" s="13" t="s">
        <v>4662</v>
      </c>
      <c r="H591" s="13" t="s">
        <v>9218</v>
      </c>
      <c r="I591" s="1">
        <v>4070933</v>
      </c>
      <c r="J591" s="1">
        <v>-7396792</v>
      </c>
      <c r="K591" t="s">
        <v>5</v>
      </c>
      <c r="L591" s="20">
        <v>275</v>
      </c>
      <c r="M591" s="4">
        <v>1</v>
      </c>
      <c r="N591" s="4">
        <v>148</v>
      </c>
      <c r="O591" s="2">
        <v>43639</v>
      </c>
      <c r="P591" s="3">
        <v>1.4</v>
      </c>
      <c r="Q591" s="4">
        <v>1</v>
      </c>
      <c r="R591" s="3">
        <v>6.9</v>
      </c>
      <c r="S5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" t="str">
        <f>IF(AIRBNB[[#This Row],[RUIDO(dB)]]&lt;=4,"Silencioso",IF(AIRBNB[[#This Row],[RUIDO(dB)]]&lt;=5.5,"Poco Ruidoso","Ruidoso"))</f>
        <v>Ruidoso</v>
      </c>
      <c r="U591" t="str">
        <f>IF(AND(AIRBNB[[#This Row],[PRECIO]]&lt;50,AIRBNB[[#This Row],[MIN_NOCHES]]&gt;3),"Dentro del presupuesto","No considerar")</f>
        <v>No considerar</v>
      </c>
      <c r="V591" t="str">
        <f>VLOOKUP(AIRBNB[[#This Row],[HOST_ID]],Super_host[],5,FALSE)</f>
        <v>Host</v>
      </c>
    </row>
    <row r="592" spans="1:22">
      <c r="A592" s="4">
        <v>3531190</v>
      </c>
      <c r="B592" t="s">
        <v>5300</v>
      </c>
      <c r="C592" s="4">
        <v>1457351</v>
      </c>
      <c r="D592" t="s">
        <v>839</v>
      </c>
      <c r="E592" t="s">
        <v>4569</v>
      </c>
      <c r="F592" s="4">
        <v>10002</v>
      </c>
      <c r="G592" s="13" t="s">
        <v>124</v>
      </c>
      <c r="H592" s="13" t="s">
        <v>137</v>
      </c>
      <c r="I592" s="1">
        <v>4072007</v>
      </c>
      <c r="J592" s="1">
        <v>-7399078</v>
      </c>
      <c r="K592" t="s">
        <v>5</v>
      </c>
      <c r="L592" s="20">
        <v>273</v>
      </c>
      <c r="M592" s="4">
        <v>4</v>
      </c>
      <c r="N592" s="4">
        <v>85</v>
      </c>
      <c r="O592" s="2">
        <v>43651</v>
      </c>
      <c r="P592" s="3">
        <v>1.41</v>
      </c>
      <c r="Q592" s="4">
        <v>1</v>
      </c>
      <c r="R592" s="3">
        <v>5.6</v>
      </c>
      <c r="S5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" t="str">
        <f>IF(AIRBNB[[#This Row],[RUIDO(dB)]]&lt;=4,"Silencioso",IF(AIRBNB[[#This Row],[RUIDO(dB)]]&lt;=5.5,"Poco Ruidoso","Ruidoso"))</f>
        <v>Ruidoso</v>
      </c>
      <c r="U592" t="str">
        <f>IF(AND(AIRBNB[[#This Row],[PRECIO]]&lt;50,AIRBNB[[#This Row],[MIN_NOCHES]]&gt;3),"Dentro del presupuesto","No considerar")</f>
        <v>No considerar</v>
      </c>
      <c r="V592" t="str">
        <f>VLOOKUP(AIRBNB[[#This Row],[HOST_ID]],Super_host[],5,FALSE)</f>
        <v>Host</v>
      </c>
    </row>
    <row r="593" spans="1:22">
      <c r="A593" s="4">
        <v>6425751</v>
      </c>
      <c r="B593" t="s">
        <v>4657</v>
      </c>
      <c r="C593" s="4">
        <v>33530934</v>
      </c>
      <c r="D593" t="s">
        <v>105</v>
      </c>
      <c r="E593" t="s">
        <v>4658</v>
      </c>
      <c r="F593" s="4">
        <v>10019</v>
      </c>
      <c r="G593" s="13" t="s">
        <v>124</v>
      </c>
      <c r="H593" s="13" t="s">
        <v>249</v>
      </c>
      <c r="I593" s="1">
        <v>4076525</v>
      </c>
      <c r="J593" s="1">
        <v>-7399056</v>
      </c>
      <c r="K593" t="s">
        <v>5</v>
      </c>
      <c r="L593" s="20">
        <v>272</v>
      </c>
      <c r="M593" s="4">
        <v>1</v>
      </c>
      <c r="N593" s="4">
        <v>38</v>
      </c>
      <c r="O593" s="2">
        <v>43594</v>
      </c>
      <c r="P593" s="3">
        <v>0.89</v>
      </c>
      <c r="Q593" s="4">
        <v>1</v>
      </c>
      <c r="R593" s="3">
        <v>5.6</v>
      </c>
      <c r="S5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" t="str">
        <f>IF(AIRBNB[[#This Row],[RUIDO(dB)]]&lt;=4,"Silencioso",IF(AIRBNB[[#This Row],[RUIDO(dB)]]&lt;=5.5,"Poco Ruidoso","Ruidoso"))</f>
        <v>Ruidoso</v>
      </c>
      <c r="U593" t="str">
        <f>IF(AND(AIRBNB[[#This Row],[PRECIO]]&lt;50,AIRBNB[[#This Row],[MIN_NOCHES]]&gt;3),"Dentro del presupuesto","No considerar")</f>
        <v>No considerar</v>
      </c>
      <c r="V593" t="str">
        <f>VLOOKUP(AIRBNB[[#This Row],[HOST_ID]],Super_host[],5,FALSE)</f>
        <v>Host</v>
      </c>
    </row>
    <row r="594" spans="1:22">
      <c r="A594" s="4">
        <v>2057480</v>
      </c>
      <c r="B594" t="s">
        <v>1416</v>
      </c>
      <c r="C594" s="4">
        <v>6145679</v>
      </c>
      <c r="D594" t="s">
        <v>1417</v>
      </c>
      <c r="E594" t="s">
        <v>1418</v>
      </c>
      <c r="F594" s="4">
        <v>10012</v>
      </c>
      <c r="G594" s="13" t="s">
        <v>124</v>
      </c>
      <c r="H594" s="13" t="s">
        <v>164</v>
      </c>
      <c r="I594" s="1">
        <v>4072577</v>
      </c>
      <c r="J594" s="1">
        <v>-7400279</v>
      </c>
      <c r="K594" t="s">
        <v>5</v>
      </c>
      <c r="L594" s="20">
        <v>272</v>
      </c>
      <c r="M594" s="4">
        <v>5</v>
      </c>
      <c r="N594" s="4">
        <v>4</v>
      </c>
      <c r="O594" s="2">
        <v>42482</v>
      </c>
      <c r="P594" s="3">
        <v>0.08</v>
      </c>
      <c r="Q594" s="4">
        <v>1</v>
      </c>
      <c r="R594" s="3">
        <v>5.6</v>
      </c>
      <c r="S5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" t="str">
        <f>IF(AIRBNB[[#This Row],[RUIDO(dB)]]&lt;=4,"Silencioso",IF(AIRBNB[[#This Row],[RUIDO(dB)]]&lt;=5.5,"Poco Ruidoso","Ruidoso"))</f>
        <v>Ruidoso</v>
      </c>
      <c r="U594" t="str">
        <f>IF(AND(AIRBNB[[#This Row],[PRECIO]]&lt;50,AIRBNB[[#This Row],[MIN_NOCHES]]&gt;3),"Dentro del presupuesto","No considerar")</f>
        <v>No considerar</v>
      </c>
      <c r="V594" t="str">
        <f>VLOOKUP(AIRBNB[[#This Row],[HOST_ID]],Super_host[],5,FALSE)</f>
        <v>Host</v>
      </c>
    </row>
    <row r="595" spans="1:22">
      <c r="A595" s="4">
        <v>3559695</v>
      </c>
      <c r="B595" t="s">
        <v>2621</v>
      </c>
      <c r="C595" s="4">
        <v>17920926</v>
      </c>
      <c r="D595" t="s">
        <v>2622</v>
      </c>
      <c r="E595" t="s">
        <v>2623</v>
      </c>
      <c r="F595" s="4">
        <v>10012</v>
      </c>
      <c r="G595" s="13" t="s">
        <v>124</v>
      </c>
      <c r="H595" s="13" t="s">
        <v>642</v>
      </c>
      <c r="I595" s="1">
        <v>4071987</v>
      </c>
      <c r="J595" s="1">
        <v>-739947</v>
      </c>
      <c r="K595" t="s">
        <v>5</v>
      </c>
      <c r="L595" s="20">
        <v>270</v>
      </c>
      <c r="M595" s="4">
        <v>5</v>
      </c>
      <c r="N595" s="4">
        <v>8</v>
      </c>
      <c r="O595" s="2">
        <v>43336</v>
      </c>
      <c r="P595" s="3">
        <v>0.21</v>
      </c>
      <c r="Q595" s="4">
        <v>1</v>
      </c>
      <c r="R595" s="3">
        <v>5.6</v>
      </c>
      <c r="S5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" t="str">
        <f>IF(AIRBNB[[#This Row],[RUIDO(dB)]]&lt;=4,"Silencioso",IF(AIRBNB[[#This Row],[RUIDO(dB)]]&lt;=5.5,"Poco Ruidoso","Ruidoso"))</f>
        <v>Ruidoso</v>
      </c>
      <c r="U595" t="str">
        <f>IF(AND(AIRBNB[[#This Row],[PRECIO]]&lt;50,AIRBNB[[#This Row],[MIN_NOCHES]]&gt;3),"Dentro del presupuesto","No considerar")</f>
        <v>No considerar</v>
      </c>
      <c r="V595" t="str">
        <f>VLOOKUP(AIRBNB[[#This Row],[HOST_ID]],Super_host[],5,FALSE)</f>
        <v>Host</v>
      </c>
    </row>
    <row r="596" spans="1:22">
      <c r="A596" s="4">
        <v>3237602</v>
      </c>
      <c r="B596" t="s">
        <v>15580</v>
      </c>
      <c r="C596" s="4">
        <v>16379550</v>
      </c>
      <c r="D596" t="s">
        <v>1364</v>
      </c>
      <c r="E596" t="s">
        <v>15581</v>
      </c>
      <c r="F596" s="4">
        <v>11249</v>
      </c>
      <c r="G596" s="13" t="s">
        <v>4662</v>
      </c>
      <c r="H596" s="13" t="s">
        <v>9218</v>
      </c>
      <c r="I596" s="1">
        <v>4072123</v>
      </c>
      <c r="J596" s="1">
        <v>-7395891</v>
      </c>
      <c r="K596" t="s">
        <v>5</v>
      </c>
      <c r="L596" s="20">
        <v>270</v>
      </c>
      <c r="M596" s="4">
        <v>14</v>
      </c>
      <c r="N596" s="4">
        <v>0</v>
      </c>
      <c r="O596" s="2">
        <v>42478</v>
      </c>
      <c r="P596" s="3">
        <v>0.02</v>
      </c>
      <c r="Q596" s="4">
        <v>1</v>
      </c>
      <c r="R596" s="3">
        <v>6.9</v>
      </c>
      <c r="S5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" t="str">
        <f>IF(AIRBNB[[#This Row],[RUIDO(dB)]]&lt;=4,"Silencioso",IF(AIRBNB[[#This Row],[RUIDO(dB)]]&lt;=5.5,"Poco Ruidoso","Ruidoso"))</f>
        <v>Ruidoso</v>
      </c>
      <c r="U596" t="str">
        <f>IF(AND(AIRBNB[[#This Row],[PRECIO]]&lt;50,AIRBNB[[#This Row],[MIN_NOCHES]]&gt;3),"Dentro del presupuesto","No considerar")</f>
        <v>No considerar</v>
      </c>
      <c r="V596" t="str">
        <f>VLOOKUP(AIRBNB[[#This Row],[HOST_ID]],Super_host[],5,FALSE)</f>
        <v>Host</v>
      </c>
    </row>
    <row r="597" spans="1:22">
      <c r="A597" s="4">
        <v>2974877</v>
      </c>
      <c r="B597" t="s">
        <v>11487</v>
      </c>
      <c r="C597" s="4">
        <v>15082988</v>
      </c>
      <c r="D597" t="s">
        <v>466</v>
      </c>
      <c r="E597" t="s">
        <v>11488</v>
      </c>
      <c r="F597" s="4">
        <v>11222</v>
      </c>
      <c r="G597" s="13" t="s">
        <v>4662</v>
      </c>
      <c r="H597" s="13" t="s">
        <v>9249</v>
      </c>
      <c r="I597" s="1">
        <v>4072292</v>
      </c>
      <c r="J597" s="1">
        <v>-7394924</v>
      </c>
      <c r="K597" t="s">
        <v>5</v>
      </c>
      <c r="L597" s="20">
        <v>270</v>
      </c>
      <c r="M597" s="4">
        <v>3</v>
      </c>
      <c r="N597" s="4">
        <v>13</v>
      </c>
      <c r="O597" s="2">
        <v>42848</v>
      </c>
      <c r="P597" s="3">
        <v>0.22</v>
      </c>
      <c r="Q597" s="4">
        <v>1</v>
      </c>
      <c r="R597" s="3">
        <v>6.9</v>
      </c>
      <c r="S5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" t="str">
        <f>IF(AIRBNB[[#This Row],[RUIDO(dB)]]&lt;=4,"Silencioso",IF(AIRBNB[[#This Row],[RUIDO(dB)]]&lt;=5.5,"Poco Ruidoso","Ruidoso"))</f>
        <v>Ruidoso</v>
      </c>
      <c r="U597" t="str">
        <f>IF(AND(AIRBNB[[#This Row],[PRECIO]]&lt;50,AIRBNB[[#This Row],[MIN_NOCHES]]&gt;3),"Dentro del presupuesto","No considerar")</f>
        <v>No considerar</v>
      </c>
      <c r="V597" t="str">
        <f>VLOOKUP(AIRBNB[[#This Row],[HOST_ID]],Super_host[],5,FALSE)</f>
        <v>Host</v>
      </c>
    </row>
    <row r="598" spans="1:22">
      <c r="A598" s="4">
        <v>4203460</v>
      </c>
      <c r="B598" t="s">
        <v>6911</v>
      </c>
      <c r="C598" s="4">
        <v>12419083</v>
      </c>
      <c r="D598" t="s">
        <v>2275</v>
      </c>
      <c r="E598" t="s">
        <v>6912</v>
      </c>
      <c r="F598" s="4">
        <v>10016</v>
      </c>
      <c r="G598" s="13" t="s">
        <v>124</v>
      </c>
      <c r="H598" s="13" t="s">
        <v>175</v>
      </c>
      <c r="I598" s="1">
        <v>407444</v>
      </c>
      <c r="J598" s="1">
        <v>-7398031</v>
      </c>
      <c r="K598" t="s">
        <v>5</v>
      </c>
      <c r="L598" s="20">
        <v>270</v>
      </c>
      <c r="M598" s="4">
        <v>1</v>
      </c>
      <c r="N598" s="4">
        <v>0</v>
      </c>
      <c r="O598" s="2">
        <v>42241</v>
      </c>
      <c r="P598" s="3">
        <v>0.41</v>
      </c>
      <c r="Q598" s="4">
        <v>1</v>
      </c>
      <c r="R598" s="3">
        <v>5.6</v>
      </c>
      <c r="S5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" t="str">
        <f>IF(AIRBNB[[#This Row],[RUIDO(dB)]]&lt;=4,"Silencioso",IF(AIRBNB[[#This Row],[RUIDO(dB)]]&lt;=5.5,"Poco Ruidoso","Ruidoso"))</f>
        <v>Ruidoso</v>
      </c>
      <c r="U598" t="str">
        <f>IF(AND(AIRBNB[[#This Row],[PRECIO]]&lt;50,AIRBNB[[#This Row],[MIN_NOCHES]]&gt;3),"Dentro del presupuesto","No considerar")</f>
        <v>No considerar</v>
      </c>
      <c r="V598" t="str">
        <f>VLOOKUP(AIRBNB[[#This Row],[HOST_ID]],Super_host[],5,FALSE)</f>
        <v>Host</v>
      </c>
    </row>
    <row r="599" spans="1:22">
      <c r="A599" s="4">
        <v>6784873</v>
      </c>
      <c r="B599" t="s">
        <v>10489</v>
      </c>
      <c r="C599" s="4">
        <v>2903840</v>
      </c>
      <c r="D599" t="s">
        <v>2808</v>
      </c>
      <c r="E599" t="s">
        <v>10490</v>
      </c>
      <c r="F599" s="4">
        <v>11222</v>
      </c>
      <c r="G599" s="13" t="s">
        <v>4662</v>
      </c>
      <c r="H599" s="13" t="s">
        <v>9249</v>
      </c>
      <c r="I599" s="1">
        <v>4072298</v>
      </c>
      <c r="J599" s="1">
        <v>-7394545</v>
      </c>
      <c r="K599" t="s">
        <v>5</v>
      </c>
      <c r="L599" s="20">
        <v>270</v>
      </c>
      <c r="M599" s="4">
        <v>4</v>
      </c>
      <c r="N599" s="4">
        <v>4</v>
      </c>
      <c r="O599" s="2">
        <v>43548</v>
      </c>
      <c r="P599" s="3">
        <v>0.09</v>
      </c>
      <c r="Q599" s="4">
        <v>1</v>
      </c>
      <c r="R599" s="3">
        <v>6.9</v>
      </c>
      <c r="S5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" t="str">
        <f>IF(AIRBNB[[#This Row],[RUIDO(dB)]]&lt;=4,"Silencioso",IF(AIRBNB[[#This Row],[RUIDO(dB)]]&lt;=5.5,"Poco Ruidoso","Ruidoso"))</f>
        <v>Ruidoso</v>
      </c>
      <c r="U599" t="str">
        <f>IF(AND(AIRBNB[[#This Row],[PRECIO]]&lt;50,AIRBNB[[#This Row],[MIN_NOCHES]]&gt;3),"Dentro del presupuesto","No considerar")</f>
        <v>No considerar</v>
      </c>
      <c r="V599" t="str">
        <f>VLOOKUP(AIRBNB[[#This Row],[HOST_ID]],Super_host[],5,FALSE)</f>
        <v>Host</v>
      </c>
    </row>
    <row r="600" spans="1:22">
      <c r="A600" s="4">
        <v>3166540</v>
      </c>
      <c r="B600" t="s">
        <v>11119</v>
      </c>
      <c r="C600" s="4">
        <v>2323652</v>
      </c>
      <c r="D600" t="s">
        <v>150</v>
      </c>
      <c r="E600" t="s">
        <v>11120</v>
      </c>
      <c r="F600" s="4">
        <v>11217</v>
      </c>
      <c r="G600" s="13" t="s">
        <v>4662</v>
      </c>
      <c r="H600" s="13" t="s">
        <v>9234</v>
      </c>
      <c r="I600" s="1">
        <v>40678</v>
      </c>
      <c r="J600" s="1">
        <v>-7398049</v>
      </c>
      <c r="K600" t="s">
        <v>5</v>
      </c>
      <c r="L600" s="20">
        <v>270</v>
      </c>
      <c r="M600" s="4">
        <v>3</v>
      </c>
      <c r="N600" s="4">
        <v>6</v>
      </c>
      <c r="O600" s="2">
        <v>43466</v>
      </c>
      <c r="P600" s="3">
        <v>0.16</v>
      </c>
      <c r="Q600" s="4">
        <v>1</v>
      </c>
      <c r="R600" s="3">
        <v>6.9</v>
      </c>
      <c r="S6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" t="str">
        <f>IF(AIRBNB[[#This Row],[RUIDO(dB)]]&lt;=4,"Silencioso",IF(AIRBNB[[#This Row],[RUIDO(dB)]]&lt;=5.5,"Poco Ruidoso","Ruidoso"))</f>
        <v>Ruidoso</v>
      </c>
      <c r="U600" t="str">
        <f>IF(AND(AIRBNB[[#This Row],[PRECIO]]&lt;50,AIRBNB[[#This Row],[MIN_NOCHES]]&gt;3),"Dentro del presupuesto","No considerar")</f>
        <v>No considerar</v>
      </c>
      <c r="V600" t="str">
        <f>VLOOKUP(AIRBNB[[#This Row],[HOST_ID]],Super_host[],5,FALSE)</f>
        <v>Host</v>
      </c>
    </row>
    <row r="601" spans="1:22">
      <c r="A601" s="4">
        <v>3925426</v>
      </c>
      <c r="B601" t="s">
        <v>15940</v>
      </c>
      <c r="C601" s="4">
        <v>2224374</v>
      </c>
      <c r="D601" t="s">
        <v>15941</v>
      </c>
      <c r="E601" t="s">
        <v>15942</v>
      </c>
      <c r="F601" s="4">
        <v>11211</v>
      </c>
      <c r="G601" s="13" t="s">
        <v>4662</v>
      </c>
      <c r="H601" s="13" t="s">
        <v>9218</v>
      </c>
      <c r="I601" s="1">
        <v>4071293</v>
      </c>
      <c r="J601" s="1">
        <v>-7395321</v>
      </c>
      <c r="K601" t="s">
        <v>5</v>
      </c>
      <c r="L601" s="20">
        <v>270</v>
      </c>
      <c r="M601" s="4">
        <v>7</v>
      </c>
      <c r="N601" s="4">
        <v>0</v>
      </c>
      <c r="O601" s="2">
        <v>43638</v>
      </c>
      <c r="P601" s="3">
        <v>0.39</v>
      </c>
      <c r="Q601" s="4">
        <v>1</v>
      </c>
      <c r="R601" s="3">
        <v>6.9</v>
      </c>
      <c r="S6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" t="str">
        <f>IF(AIRBNB[[#This Row],[RUIDO(dB)]]&lt;=4,"Silencioso",IF(AIRBNB[[#This Row],[RUIDO(dB)]]&lt;=5.5,"Poco Ruidoso","Ruidoso"))</f>
        <v>Ruidoso</v>
      </c>
      <c r="U601" t="str">
        <f>IF(AND(AIRBNB[[#This Row],[PRECIO]]&lt;50,AIRBNB[[#This Row],[MIN_NOCHES]]&gt;3),"Dentro del presupuesto","No considerar")</f>
        <v>No considerar</v>
      </c>
      <c r="V601" t="str">
        <f>VLOOKUP(AIRBNB[[#This Row],[HOST_ID]],Super_host[],5,FALSE)</f>
        <v>Host</v>
      </c>
    </row>
    <row r="602" spans="1:22">
      <c r="A602" s="4">
        <v>231414</v>
      </c>
      <c r="B602" t="s">
        <v>161</v>
      </c>
      <c r="C602" s="4">
        <v>1184442</v>
      </c>
      <c r="D602" t="s">
        <v>162</v>
      </c>
      <c r="E602" t="s">
        <v>163</v>
      </c>
      <c r="F602" s="4">
        <v>10012</v>
      </c>
      <c r="G602" s="13" t="s">
        <v>124</v>
      </c>
      <c r="H602" s="13" t="s">
        <v>164</v>
      </c>
      <c r="I602" s="1">
        <v>4072599</v>
      </c>
      <c r="J602" s="1">
        <v>-7400168</v>
      </c>
      <c r="K602" t="s">
        <v>40</v>
      </c>
      <c r="L602" s="20">
        <v>270</v>
      </c>
      <c r="M602" s="4">
        <v>5</v>
      </c>
      <c r="N602" s="4">
        <v>1</v>
      </c>
      <c r="O602" s="2">
        <v>41464</v>
      </c>
      <c r="P602" s="3">
        <v>0.01</v>
      </c>
      <c r="Q602" s="4">
        <v>1</v>
      </c>
      <c r="R602" s="3">
        <v>5.6</v>
      </c>
      <c r="S6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" t="str">
        <f>IF(AIRBNB[[#This Row],[RUIDO(dB)]]&lt;=4,"Silencioso",IF(AIRBNB[[#This Row],[RUIDO(dB)]]&lt;=5.5,"Poco Ruidoso","Ruidoso"))</f>
        <v>Ruidoso</v>
      </c>
      <c r="U602" t="str">
        <f>IF(AND(AIRBNB[[#This Row],[PRECIO]]&lt;50,AIRBNB[[#This Row],[MIN_NOCHES]]&gt;3),"Dentro del presupuesto","No considerar")</f>
        <v>No considerar</v>
      </c>
      <c r="V602" t="str">
        <f>VLOOKUP(AIRBNB[[#This Row],[HOST_ID]],Super_host[],5,FALSE)</f>
        <v>Host</v>
      </c>
    </row>
    <row r="603" spans="1:22">
      <c r="A603" s="4">
        <v>839058</v>
      </c>
      <c r="B603" t="s">
        <v>2704</v>
      </c>
      <c r="C603" s="4">
        <v>4383196</v>
      </c>
      <c r="D603" t="s">
        <v>399</v>
      </c>
      <c r="E603" t="s">
        <v>2705</v>
      </c>
      <c r="F603" s="4">
        <v>10022</v>
      </c>
      <c r="G603" s="13" t="s">
        <v>124</v>
      </c>
      <c r="H603" s="13" t="s">
        <v>373</v>
      </c>
      <c r="I603" s="1">
        <v>4076188</v>
      </c>
      <c r="J603" s="1">
        <v>-7397193</v>
      </c>
      <c r="K603" t="s">
        <v>5</v>
      </c>
      <c r="L603" s="20">
        <v>269</v>
      </c>
      <c r="M603" s="4">
        <v>5</v>
      </c>
      <c r="N603" s="4">
        <v>15</v>
      </c>
      <c r="O603" s="2">
        <v>42738</v>
      </c>
      <c r="P603" s="3">
        <v>0.22</v>
      </c>
      <c r="Q603" s="4">
        <v>1</v>
      </c>
      <c r="R603" s="3">
        <v>5.6</v>
      </c>
      <c r="S6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" t="str">
        <f>IF(AIRBNB[[#This Row],[RUIDO(dB)]]&lt;=4,"Silencioso",IF(AIRBNB[[#This Row],[RUIDO(dB)]]&lt;=5.5,"Poco Ruidoso","Ruidoso"))</f>
        <v>Ruidoso</v>
      </c>
      <c r="U603" t="str">
        <f>IF(AND(AIRBNB[[#This Row],[PRECIO]]&lt;50,AIRBNB[[#This Row],[MIN_NOCHES]]&gt;3),"Dentro del presupuesto","No considerar")</f>
        <v>No considerar</v>
      </c>
      <c r="V603" t="str">
        <f>VLOOKUP(AIRBNB[[#This Row],[HOST_ID]],Super_host[],5,FALSE)</f>
        <v>Host</v>
      </c>
    </row>
    <row r="604" spans="1:22">
      <c r="A604" s="4">
        <v>1281257</v>
      </c>
      <c r="B604" t="s">
        <v>3158</v>
      </c>
      <c r="C604" s="4">
        <v>2577135</v>
      </c>
      <c r="D604" t="s">
        <v>3159</v>
      </c>
      <c r="E604" t="s">
        <v>3160</v>
      </c>
      <c r="F604" s="4">
        <v>10005</v>
      </c>
      <c r="G604" s="13" t="s">
        <v>124</v>
      </c>
      <c r="H604" s="13" t="s">
        <v>528</v>
      </c>
      <c r="I604" s="1">
        <v>4070735</v>
      </c>
      <c r="J604" s="1">
        <v>-7400971</v>
      </c>
      <c r="K604" t="s">
        <v>5</v>
      </c>
      <c r="L604" s="20">
        <v>269</v>
      </c>
      <c r="M604" s="4">
        <v>5</v>
      </c>
      <c r="N604" s="4">
        <v>18</v>
      </c>
      <c r="O604" s="2">
        <v>43386</v>
      </c>
      <c r="P604" s="3">
        <v>0.28999999999999998</v>
      </c>
      <c r="Q604" s="4">
        <v>1</v>
      </c>
      <c r="R604" s="3">
        <v>5.6</v>
      </c>
      <c r="S6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" t="str">
        <f>IF(AIRBNB[[#This Row],[RUIDO(dB)]]&lt;=4,"Silencioso",IF(AIRBNB[[#This Row],[RUIDO(dB)]]&lt;=5.5,"Poco Ruidoso","Ruidoso"))</f>
        <v>Ruidoso</v>
      </c>
      <c r="U604" t="str">
        <f>IF(AND(AIRBNB[[#This Row],[PRECIO]]&lt;50,AIRBNB[[#This Row],[MIN_NOCHES]]&gt;3),"Dentro del presupuesto","No considerar")</f>
        <v>No considerar</v>
      </c>
      <c r="V604" t="str">
        <f>VLOOKUP(AIRBNB[[#This Row],[HOST_ID]],Super_host[],5,FALSE)</f>
        <v>Host</v>
      </c>
    </row>
    <row r="605" spans="1:22">
      <c r="A605" s="4">
        <v>406926</v>
      </c>
      <c r="B605" t="s">
        <v>4734</v>
      </c>
      <c r="C605" s="4">
        <v>2027134</v>
      </c>
      <c r="D605" t="s">
        <v>4735</v>
      </c>
      <c r="E605" t="s">
        <v>4736</v>
      </c>
      <c r="F605" s="4">
        <v>10012</v>
      </c>
      <c r="G605" s="13" t="s">
        <v>124</v>
      </c>
      <c r="H605" s="13" t="s">
        <v>642</v>
      </c>
      <c r="I605" s="1">
        <v>407234</v>
      </c>
      <c r="J605" s="1">
        <v>-7399439</v>
      </c>
      <c r="K605" t="s">
        <v>5</v>
      </c>
      <c r="L605" s="20">
        <v>269</v>
      </c>
      <c r="M605" s="4">
        <v>28</v>
      </c>
      <c r="N605" s="4">
        <v>81</v>
      </c>
      <c r="O605" s="2">
        <v>43649</v>
      </c>
      <c r="P605" s="3">
        <v>0.93</v>
      </c>
      <c r="Q605" s="4">
        <v>1</v>
      </c>
      <c r="R605" s="3">
        <v>5.6</v>
      </c>
      <c r="S6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" t="str">
        <f>IF(AIRBNB[[#This Row],[RUIDO(dB)]]&lt;=4,"Silencioso",IF(AIRBNB[[#This Row],[RUIDO(dB)]]&lt;=5.5,"Poco Ruidoso","Ruidoso"))</f>
        <v>Ruidoso</v>
      </c>
      <c r="U605" t="str">
        <f>IF(AND(AIRBNB[[#This Row],[PRECIO]]&lt;50,AIRBNB[[#This Row],[MIN_NOCHES]]&gt;3),"Dentro del presupuesto","No considerar")</f>
        <v>No considerar</v>
      </c>
      <c r="V605" t="str">
        <f>VLOOKUP(AIRBNB[[#This Row],[HOST_ID]],Super_host[],5,FALSE)</f>
        <v>Host</v>
      </c>
    </row>
    <row r="606" spans="1:22">
      <c r="A606" s="4">
        <v>3240518</v>
      </c>
      <c r="B606" t="s">
        <v>11214</v>
      </c>
      <c r="C606" s="4">
        <v>16395150</v>
      </c>
      <c r="D606" t="s">
        <v>11215</v>
      </c>
      <c r="E606" t="s">
        <v>11216</v>
      </c>
      <c r="F606" s="4">
        <v>11217</v>
      </c>
      <c r="G606" s="13" t="s">
        <v>4662</v>
      </c>
      <c r="H606" s="13" t="s">
        <v>9576</v>
      </c>
      <c r="I606" s="1">
        <v>4068554</v>
      </c>
      <c r="J606" s="1">
        <v>-7398471</v>
      </c>
      <c r="K606" t="s">
        <v>5</v>
      </c>
      <c r="L606" s="20">
        <v>265</v>
      </c>
      <c r="M606" s="4">
        <v>2</v>
      </c>
      <c r="N606" s="4">
        <v>10</v>
      </c>
      <c r="O606" s="2">
        <v>42620</v>
      </c>
      <c r="P606" s="3">
        <v>0.18</v>
      </c>
      <c r="Q606" s="4">
        <v>1</v>
      </c>
      <c r="R606" s="3">
        <v>6.9</v>
      </c>
      <c r="S6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" t="str">
        <f>IF(AIRBNB[[#This Row],[RUIDO(dB)]]&lt;=4,"Silencioso",IF(AIRBNB[[#This Row],[RUIDO(dB)]]&lt;=5.5,"Poco Ruidoso","Ruidoso"))</f>
        <v>Ruidoso</v>
      </c>
      <c r="U606" t="str">
        <f>IF(AND(AIRBNB[[#This Row],[PRECIO]]&lt;50,AIRBNB[[#This Row],[MIN_NOCHES]]&gt;3),"Dentro del presupuesto","No considerar")</f>
        <v>No considerar</v>
      </c>
      <c r="V606" t="str">
        <f>VLOOKUP(AIRBNB[[#This Row],[HOST_ID]],Super_host[],5,FALSE)</f>
        <v>Host</v>
      </c>
    </row>
    <row r="607" spans="1:22">
      <c r="A607" s="4">
        <v>1365028</v>
      </c>
      <c r="B607" t="s">
        <v>5209</v>
      </c>
      <c r="C607" s="4">
        <v>7409102</v>
      </c>
      <c r="D607" t="s">
        <v>1110</v>
      </c>
      <c r="E607" t="s">
        <v>5210</v>
      </c>
      <c r="F607" s="4">
        <v>10003</v>
      </c>
      <c r="G607" s="13" t="s">
        <v>124</v>
      </c>
      <c r="H607" s="13" t="s">
        <v>164</v>
      </c>
      <c r="I607" s="1">
        <v>4072411</v>
      </c>
      <c r="J607" s="1">
        <v>-7399865</v>
      </c>
      <c r="K607" t="s">
        <v>5</v>
      </c>
      <c r="L607" s="20">
        <v>265</v>
      </c>
      <c r="M607" s="4">
        <v>4</v>
      </c>
      <c r="N607" s="4">
        <v>95</v>
      </c>
      <c r="O607" s="2">
        <v>43635</v>
      </c>
      <c r="P607" s="3">
        <v>1.31</v>
      </c>
      <c r="Q607" s="4">
        <v>1</v>
      </c>
      <c r="R607" s="3">
        <v>5.6</v>
      </c>
      <c r="S6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" t="str">
        <f>IF(AIRBNB[[#This Row],[RUIDO(dB)]]&lt;=4,"Silencioso",IF(AIRBNB[[#This Row],[RUIDO(dB)]]&lt;=5.5,"Poco Ruidoso","Ruidoso"))</f>
        <v>Ruidoso</v>
      </c>
      <c r="U607" t="str">
        <f>IF(AND(AIRBNB[[#This Row],[PRECIO]]&lt;50,AIRBNB[[#This Row],[MIN_NOCHES]]&gt;3),"Dentro del presupuesto","No considerar")</f>
        <v>No considerar</v>
      </c>
      <c r="V607" t="str">
        <f>VLOOKUP(AIRBNB[[#This Row],[HOST_ID]],Super_host[],5,FALSE)</f>
        <v>Host</v>
      </c>
    </row>
    <row r="608" spans="1:22">
      <c r="A608" s="4">
        <v>526923</v>
      </c>
      <c r="B608" t="s">
        <v>3304</v>
      </c>
      <c r="C608" s="4">
        <v>2589521</v>
      </c>
      <c r="D608" t="s">
        <v>3305</v>
      </c>
      <c r="E608" t="s">
        <v>3306</v>
      </c>
      <c r="F608" s="4">
        <v>10010</v>
      </c>
      <c r="G608" s="13" t="s">
        <v>124</v>
      </c>
      <c r="H608" s="13" t="s">
        <v>452</v>
      </c>
      <c r="I608" s="1">
        <v>4074129</v>
      </c>
      <c r="J608" s="1">
        <v>-7398374</v>
      </c>
      <c r="K608" t="s">
        <v>5</v>
      </c>
      <c r="L608" s="20">
        <v>265</v>
      </c>
      <c r="M608" s="4">
        <v>3</v>
      </c>
      <c r="N608" s="4">
        <v>26</v>
      </c>
      <c r="O608" s="2">
        <v>43631</v>
      </c>
      <c r="P608" s="3">
        <v>0.32</v>
      </c>
      <c r="Q608" s="4">
        <v>1</v>
      </c>
      <c r="R608" s="3">
        <v>5.6</v>
      </c>
      <c r="S6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" t="str">
        <f>IF(AIRBNB[[#This Row],[RUIDO(dB)]]&lt;=4,"Silencioso",IF(AIRBNB[[#This Row],[RUIDO(dB)]]&lt;=5.5,"Poco Ruidoso","Ruidoso"))</f>
        <v>Ruidoso</v>
      </c>
      <c r="U608" t="str">
        <f>IF(AND(AIRBNB[[#This Row],[PRECIO]]&lt;50,AIRBNB[[#This Row],[MIN_NOCHES]]&gt;3),"Dentro del presupuesto","No considerar")</f>
        <v>No considerar</v>
      </c>
      <c r="V608" t="str">
        <f>VLOOKUP(AIRBNB[[#This Row],[HOST_ID]],Super_host[],5,FALSE)</f>
        <v>Host</v>
      </c>
    </row>
    <row r="609" spans="1:22">
      <c r="A609" s="4">
        <v>196010</v>
      </c>
      <c r="B609" t="s">
        <v>11128</v>
      </c>
      <c r="C609" s="4">
        <v>953565</v>
      </c>
      <c r="D609" t="s">
        <v>217</v>
      </c>
      <c r="E609" t="s">
        <v>11129</v>
      </c>
      <c r="F609" s="4">
        <v>11215</v>
      </c>
      <c r="G609" s="13" t="s">
        <v>4662</v>
      </c>
      <c r="H609" s="13" t="s">
        <v>9234</v>
      </c>
      <c r="I609" s="1">
        <v>4067595</v>
      </c>
      <c r="J609" s="1">
        <v>-7398053</v>
      </c>
      <c r="K609" t="s">
        <v>5</v>
      </c>
      <c r="L609" s="20">
        <v>265</v>
      </c>
      <c r="M609" s="4">
        <v>5</v>
      </c>
      <c r="N609" s="4">
        <v>15</v>
      </c>
      <c r="O609" s="2">
        <v>42169</v>
      </c>
      <c r="P609" s="3">
        <v>0.16</v>
      </c>
      <c r="Q609" s="4">
        <v>1</v>
      </c>
      <c r="R609" s="3">
        <v>6.9</v>
      </c>
      <c r="S6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" t="str">
        <f>IF(AIRBNB[[#This Row],[RUIDO(dB)]]&lt;=4,"Silencioso",IF(AIRBNB[[#This Row],[RUIDO(dB)]]&lt;=5.5,"Poco Ruidoso","Ruidoso"))</f>
        <v>Ruidoso</v>
      </c>
      <c r="U609" t="str">
        <f>IF(AND(AIRBNB[[#This Row],[PRECIO]]&lt;50,AIRBNB[[#This Row],[MIN_NOCHES]]&gt;3),"Dentro del presupuesto","No considerar")</f>
        <v>No considerar</v>
      </c>
      <c r="V609" t="str">
        <f>VLOOKUP(AIRBNB[[#This Row],[HOST_ID]],Super_host[],5,FALSE)</f>
        <v>Host</v>
      </c>
    </row>
    <row r="610" spans="1:22">
      <c r="A610" s="4">
        <v>351859</v>
      </c>
      <c r="B610" t="s">
        <v>4627</v>
      </c>
      <c r="C610" s="4">
        <v>417652</v>
      </c>
      <c r="D610" t="s">
        <v>3868</v>
      </c>
      <c r="E610" t="s">
        <v>3023</v>
      </c>
      <c r="F610" s="4">
        <v>10119</v>
      </c>
      <c r="G610" s="13" t="s">
        <v>124</v>
      </c>
      <c r="H610" s="13" t="s">
        <v>186</v>
      </c>
      <c r="I610" s="1">
        <v>4074964</v>
      </c>
      <c r="J610" s="1">
        <v>-7399158</v>
      </c>
      <c r="K610" t="s">
        <v>5</v>
      </c>
      <c r="L610" s="20">
        <v>265</v>
      </c>
      <c r="M610" s="4">
        <v>4</v>
      </c>
      <c r="N610" s="4">
        <v>75</v>
      </c>
      <c r="O610" s="2">
        <v>43647</v>
      </c>
      <c r="P610" s="3">
        <v>0.86</v>
      </c>
      <c r="Q610" s="4">
        <v>1</v>
      </c>
      <c r="R610" s="3">
        <v>5.6</v>
      </c>
      <c r="S6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" t="str">
        <f>IF(AIRBNB[[#This Row],[RUIDO(dB)]]&lt;=4,"Silencioso",IF(AIRBNB[[#This Row],[RUIDO(dB)]]&lt;=5.5,"Poco Ruidoso","Ruidoso"))</f>
        <v>Ruidoso</v>
      </c>
      <c r="U610" t="str">
        <f>IF(AND(AIRBNB[[#This Row],[PRECIO]]&lt;50,AIRBNB[[#This Row],[MIN_NOCHES]]&gt;3),"Dentro del presupuesto","No considerar")</f>
        <v>No considerar</v>
      </c>
      <c r="V610" t="str">
        <f>VLOOKUP(AIRBNB[[#This Row],[HOST_ID]],Super_host[],5,FALSE)</f>
        <v>Host</v>
      </c>
    </row>
    <row r="611" spans="1:22">
      <c r="A611" s="4">
        <v>4891441</v>
      </c>
      <c r="B611" t="s">
        <v>14951</v>
      </c>
      <c r="C611" s="4">
        <v>3417940</v>
      </c>
      <c r="D611" t="s">
        <v>561</v>
      </c>
      <c r="E611" t="s">
        <v>14952</v>
      </c>
      <c r="F611" s="4">
        <v>11215</v>
      </c>
      <c r="G611" s="13" t="s">
        <v>4662</v>
      </c>
      <c r="H611" s="13" t="s">
        <v>9363</v>
      </c>
      <c r="I611" s="1">
        <v>4067308</v>
      </c>
      <c r="J611" s="1">
        <v>-7399333</v>
      </c>
      <c r="K611" t="s">
        <v>5</v>
      </c>
      <c r="L611" s="20">
        <v>262</v>
      </c>
      <c r="M611" s="4">
        <v>2</v>
      </c>
      <c r="N611" s="4">
        <v>166</v>
      </c>
      <c r="O611" s="2">
        <v>43007</v>
      </c>
      <c r="P611" s="3">
        <v>3.06</v>
      </c>
      <c r="Q611" s="4">
        <v>1</v>
      </c>
      <c r="R611" s="3">
        <v>6.9</v>
      </c>
      <c r="S6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" t="str">
        <f>IF(AIRBNB[[#This Row],[RUIDO(dB)]]&lt;=4,"Silencioso",IF(AIRBNB[[#This Row],[RUIDO(dB)]]&lt;=5.5,"Poco Ruidoso","Ruidoso"))</f>
        <v>Ruidoso</v>
      </c>
      <c r="U611" t="str">
        <f>IF(AND(AIRBNB[[#This Row],[PRECIO]]&lt;50,AIRBNB[[#This Row],[MIN_NOCHES]]&gt;3),"Dentro del presupuesto","No considerar")</f>
        <v>No considerar</v>
      </c>
      <c r="V611" t="str">
        <f>VLOOKUP(AIRBNB[[#This Row],[HOST_ID]],Super_host[],5,FALSE)</f>
        <v>Host</v>
      </c>
    </row>
    <row r="612" spans="1:22">
      <c r="A612" s="4">
        <v>4621213</v>
      </c>
      <c r="B612" t="s">
        <v>4802</v>
      </c>
      <c r="C612" s="4">
        <v>23899821</v>
      </c>
      <c r="D612" t="s">
        <v>66</v>
      </c>
      <c r="E612" t="s">
        <v>4803</v>
      </c>
      <c r="F612" s="4">
        <v>10024</v>
      </c>
      <c r="G612" s="13" t="s">
        <v>124</v>
      </c>
      <c r="H612" s="13" t="s">
        <v>168</v>
      </c>
      <c r="I612" s="1">
        <v>4078604</v>
      </c>
      <c r="J612" s="1">
        <v>-7397363</v>
      </c>
      <c r="K612" t="s">
        <v>5</v>
      </c>
      <c r="L612" s="20">
        <v>260</v>
      </c>
      <c r="M612" s="4">
        <v>2</v>
      </c>
      <c r="N612" s="4">
        <v>54</v>
      </c>
      <c r="O612" s="2">
        <v>43647</v>
      </c>
      <c r="P612" s="3">
        <v>0.98</v>
      </c>
      <c r="Q612" s="4">
        <v>1</v>
      </c>
      <c r="R612" s="3">
        <v>5.6</v>
      </c>
      <c r="S6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" t="str">
        <f>IF(AIRBNB[[#This Row],[RUIDO(dB)]]&lt;=4,"Silencioso",IF(AIRBNB[[#This Row],[RUIDO(dB)]]&lt;=5.5,"Poco Ruidoso","Ruidoso"))</f>
        <v>Ruidoso</v>
      </c>
      <c r="U612" t="str">
        <f>IF(AND(AIRBNB[[#This Row],[PRECIO]]&lt;50,AIRBNB[[#This Row],[MIN_NOCHES]]&gt;3),"Dentro del presupuesto","No considerar")</f>
        <v>No considerar</v>
      </c>
      <c r="V612" t="str">
        <f>VLOOKUP(AIRBNB[[#This Row],[HOST_ID]],Super_host[],5,FALSE)</f>
        <v>Host</v>
      </c>
    </row>
    <row r="613" spans="1:22">
      <c r="A613" s="4">
        <v>4585734</v>
      </c>
      <c r="B613" t="s">
        <v>6046</v>
      </c>
      <c r="C613" s="4">
        <v>23208658</v>
      </c>
      <c r="D613" t="s">
        <v>5984</v>
      </c>
      <c r="E613" t="s">
        <v>6047</v>
      </c>
      <c r="F613" s="4">
        <v>10029</v>
      </c>
      <c r="G613" s="13" t="s">
        <v>124</v>
      </c>
      <c r="H613" s="13" t="s">
        <v>219</v>
      </c>
      <c r="I613" s="1">
        <v>4079826</v>
      </c>
      <c r="J613" s="1">
        <v>-7394145</v>
      </c>
      <c r="K613" t="s">
        <v>5</v>
      </c>
      <c r="L613" s="20">
        <v>260</v>
      </c>
      <c r="M613" s="4">
        <v>3</v>
      </c>
      <c r="N613" s="4">
        <v>20</v>
      </c>
      <c r="O613" s="2">
        <v>43636</v>
      </c>
      <c r="P613" s="3">
        <v>2.74</v>
      </c>
      <c r="Q613" s="4">
        <v>1</v>
      </c>
      <c r="R613" s="3">
        <v>5.6</v>
      </c>
      <c r="S6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" t="str">
        <f>IF(AIRBNB[[#This Row],[RUIDO(dB)]]&lt;=4,"Silencioso",IF(AIRBNB[[#This Row],[RUIDO(dB)]]&lt;=5.5,"Poco Ruidoso","Ruidoso"))</f>
        <v>Ruidoso</v>
      </c>
      <c r="U613" t="str">
        <f>IF(AND(AIRBNB[[#This Row],[PRECIO]]&lt;50,AIRBNB[[#This Row],[MIN_NOCHES]]&gt;3),"Dentro del presupuesto","No considerar")</f>
        <v>No considerar</v>
      </c>
      <c r="V613" t="str">
        <f>VLOOKUP(AIRBNB[[#This Row],[HOST_ID]],Super_host[],5,FALSE)</f>
        <v>Host</v>
      </c>
    </row>
    <row r="614" spans="1:22">
      <c r="A614" s="4">
        <v>4274443</v>
      </c>
      <c r="B614" t="s">
        <v>546</v>
      </c>
      <c r="C614" s="4">
        <v>22131245</v>
      </c>
      <c r="D614" t="s">
        <v>547</v>
      </c>
      <c r="E614" t="s">
        <v>548</v>
      </c>
      <c r="F614" s="4">
        <v>10017</v>
      </c>
      <c r="G614" s="13" t="s">
        <v>124</v>
      </c>
      <c r="H614" s="13" t="s">
        <v>373</v>
      </c>
      <c r="I614" s="1">
        <v>4075195</v>
      </c>
      <c r="J614" s="1">
        <v>-7397191</v>
      </c>
      <c r="K614" t="s">
        <v>40</v>
      </c>
      <c r="L614" s="20">
        <v>260</v>
      </c>
      <c r="M614" s="4">
        <v>2</v>
      </c>
      <c r="N614" s="4">
        <v>1</v>
      </c>
      <c r="O614" s="2">
        <v>42507</v>
      </c>
      <c r="P614" s="3">
        <v>0.03</v>
      </c>
      <c r="Q614" s="4">
        <v>1</v>
      </c>
      <c r="R614" s="3">
        <v>5.6</v>
      </c>
      <c r="S6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" t="str">
        <f>IF(AIRBNB[[#This Row],[RUIDO(dB)]]&lt;=4,"Silencioso",IF(AIRBNB[[#This Row],[RUIDO(dB)]]&lt;=5.5,"Poco Ruidoso","Ruidoso"))</f>
        <v>Ruidoso</v>
      </c>
      <c r="U614" t="str">
        <f>IF(AND(AIRBNB[[#This Row],[PRECIO]]&lt;50,AIRBNB[[#This Row],[MIN_NOCHES]]&gt;3),"Dentro del presupuesto","No considerar")</f>
        <v>No considerar</v>
      </c>
      <c r="V614" t="str">
        <f>VLOOKUP(AIRBNB[[#This Row],[HOST_ID]],Super_host[],5,FALSE)</f>
        <v>Host</v>
      </c>
    </row>
    <row r="615" spans="1:22">
      <c r="A615" s="4">
        <v>6722799</v>
      </c>
      <c r="B615" t="s">
        <v>2374</v>
      </c>
      <c r="C615" s="4">
        <v>21079341</v>
      </c>
      <c r="D615" t="s">
        <v>2246</v>
      </c>
      <c r="E615" t="s">
        <v>2375</v>
      </c>
      <c r="F615" s="4">
        <v>10011</v>
      </c>
      <c r="G615" s="13" t="s">
        <v>124</v>
      </c>
      <c r="H615" s="13" t="s">
        <v>186</v>
      </c>
      <c r="I615" s="1">
        <v>4074558</v>
      </c>
      <c r="J615" s="1">
        <v>-7400325</v>
      </c>
      <c r="K615" t="s">
        <v>5</v>
      </c>
      <c r="L615" s="20">
        <v>260</v>
      </c>
      <c r="M615" s="4">
        <v>2</v>
      </c>
      <c r="N615" s="4">
        <v>2</v>
      </c>
      <c r="O615" s="2">
        <v>43464</v>
      </c>
      <c r="P615" s="3">
        <v>0.18</v>
      </c>
      <c r="Q615" s="4">
        <v>1</v>
      </c>
      <c r="R615" s="3">
        <v>5.6</v>
      </c>
      <c r="S6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" t="str">
        <f>IF(AIRBNB[[#This Row],[RUIDO(dB)]]&lt;=4,"Silencioso",IF(AIRBNB[[#This Row],[RUIDO(dB)]]&lt;=5.5,"Poco Ruidoso","Ruidoso"))</f>
        <v>Ruidoso</v>
      </c>
      <c r="U615" t="str">
        <f>IF(AND(AIRBNB[[#This Row],[PRECIO]]&lt;50,AIRBNB[[#This Row],[MIN_NOCHES]]&gt;3),"Dentro del presupuesto","No considerar")</f>
        <v>No considerar</v>
      </c>
      <c r="V615" t="str">
        <f>VLOOKUP(AIRBNB[[#This Row],[HOST_ID]],Super_host[],5,FALSE)</f>
        <v>Host</v>
      </c>
    </row>
    <row r="616" spans="1:22">
      <c r="A616" s="4">
        <v>3642325</v>
      </c>
      <c r="B616" t="s">
        <v>9919</v>
      </c>
      <c r="C616" s="4">
        <v>16916853</v>
      </c>
      <c r="D616" t="s">
        <v>283</v>
      </c>
      <c r="E616" t="s">
        <v>9920</v>
      </c>
      <c r="F616" s="4">
        <v>11235</v>
      </c>
      <c r="G616" s="13" t="s">
        <v>4662</v>
      </c>
      <c r="H616" s="13" t="s">
        <v>9921</v>
      </c>
      <c r="I616" s="1">
        <v>4058363</v>
      </c>
      <c r="J616" s="1">
        <v>-7393553</v>
      </c>
      <c r="K616" t="s">
        <v>5</v>
      </c>
      <c r="L616" s="20">
        <v>260</v>
      </c>
      <c r="M616" s="4">
        <v>7</v>
      </c>
      <c r="N616" s="4">
        <v>3</v>
      </c>
      <c r="O616" s="2">
        <v>42807</v>
      </c>
      <c r="P616" s="3">
        <v>0.05</v>
      </c>
      <c r="Q616" s="4">
        <v>1</v>
      </c>
      <c r="R616" s="3">
        <v>6.9</v>
      </c>
      <c r="S6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" t="str">
        <f>IF(AIRBNB[[#This Row],[RUIDO(dB)]]&lt;=4,"Silencioso",IF(AIRBNB[[#This Row],[RUIDO(dB)]]&lt;=5.5,"Poco Ruidoso","Ruidoso"))</f>
        <v>Ruidoso</v>
      </c>
      <c r="U616" t="str">
        <f>IF(AND(AIRBNB[[#This Row],[PRECIO]]&lt;50,AIRBNB[[#This Row],[MIN_NOCHES]]&gt;3),"Dentro del presupuesto","No considerar")</f>
        <v>No considerar</v>
      </c>
      <c r="V616" t="str">
        <f>VLOOKUP(AIRBNB[[#This Row],[HOST_ID]],Super_host[],5,FALSE)</f>
        <v>Host</v>
      </c>
    </row>
    <row r="617" spans="1:22">
      <c r="A617" s="4">
        <v>4047751</v>
      </c>
      <c r="B617" t="s">
        <v>6847</v>
      </c>
      <c r="C617" s="4">
        <v>16325217</v>
      </c>
      <c r="D617" t="s">
        <v>442</v>
      </c>
      <c r="E617" t="s">
        <v>6848</v>
      </c>
      <c r="F617" s="4">
        <v>10024</v>
      </c>
      <c r="G617" s="13" t="s">
        <v>124</v>
      </c>
      <c r="H617" s="13" t="s">
        <v>168</v>
      </c>
      <c r="I617" s="1">
        <v>407908</v>
      </c>
      <c r="J617" s="1">
        <v>-7397723</v>
      </c>
      <c r="K617" t="s">
        <v>5</v>
      </c>
      <c r="L617" s="20">
        <v>260</v>
      </c>
      <c r="M617" s="4">
        <v>2</v>
      </c>
      <c r="N617" s="4">
        <v>0</v>
      </c>
      <c r="O617" s="2">
        <v>43460</v>
      </c>
      <c r="P617" s="3">
        <v>0.02</v>
      </c>
      <c r="Q617" s="4">
        <v>1</v>
      </c>
      <c r="R617" s="3">
        <v>5.6</v>
      </c>
      <c r="S6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" t="str">
        <f>IF(AIRBNB[[#This Row],[RUIDO(dB)]]&lt;=4,"Silencioso",IF(AIRBNB[[#This Row],[RUIDO(dB)]]&lt;=5.5,"Poco Ruidoso","Ruidoso"))</f>
        <v>Ruidoso</v>
      </c>
      <c r="U617" t="str">
        <f>IF(AND(AIRBNB[[#This Row],[PRECIO]]&lt;50,AIRBNB[[#This Row],[MIN_NOCHES]]&gt;3),"Dentro del presupuesto","No considerar")</f>
        <v>No considerar</v>
      </c>
      <c r="V617" t="str">
        <f>VLOOKUP(AIRBNB[[#This Row],[HOST_ID]],Super_host[],5,FALSE)</f>
        <v>Host</v>
      </c>
    </row>
    <row r="618" spans="1:22">
      <c r="A618" s="4">
        <v>1745658</v>
      </c>
      <c r="B618" t="s">
        <v>2637</v>
      </c>
      <c r="C618" s="4">
        <v>9187795</v>
      </c>
      <c r="D618" t="s">
        <v>1110</v>
      </c>
      <c r="E618" t="s">
        <v>2638</v>
      </c>
      <c r="F618" s="4">
        <v>10011</v>
      </c>
      <c r="G618" s="13" t="s">
        <v>124</v>
      </c>
      <c r="H618" s="13" t="s">
        <v>144</v>
      </c>
      <c r="I618" s="1">
        <v>4073236</v>
      </c>
      <c r="J618" s="1">
        <v>-739992</v>
      </c>
      <c r="K618" t="s">
        <v>5</v>
      </c>
      <c r="L618" s="20">
        <v>260</v>
      </c>
      <c r="M618" s="4">
        <v>5</v>
      </c>
      <c r="N618" s="4">
        <v>13</v>
      </c>
      <c r="O618" s="2">
        <v>43398</v>
      </c>
      <c r="P618" s="3">
        <v>0.21</v>
      </c>
      <c r="Q618" s="4">
        <v>1</v>
      </c>
      <c r="R618" s="3">
        <v>5.6</v>
      </c>
      <c r="S6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" t="str">
        <f>IF(AIRBNB[[#This Row],[RUIDO(dB)]]&lt;=4,"Silencioso",IF(AIRBNB[[#This Row],[RUIDO(dB)]]&lt;=5.5,"Poco Ruidoso","Ruidoso"))</f>
        <v>Ruidoso</v>
      </c>
      <c r="U618" t="str">
        <f>IF(AND(AIRBNB[[#This Row],[PRECIO]]&lt;50,AIRBNB[[#This Row],[MIN_NOCHES]]&gt;3),"Dentro del presupuesto","No considerar")</f>
        <v>No considerar</v>
      </c>
      <c r="V618" t="str">
        <f>VLOOKUP(AIRBNB[[#This Row],[HOST_ID]],Super_host[],5,FALSE)</f>
        <v>Host</v>
      </c>
    </row>
    <row r="619" spans="1:22">
      <c r="A619" s="4">
        <v>3799598</v>
      </c>
      <c r="B619" t="s">
        <v>6510</v>
      </c>
      <c r="C619" s="4">
        <v>7558452</v>
      </c>
      <c r="D619" t="s">
        <v>6511</v>
      </c>
      <c r="E619" t="s">
        <v>6512</v>
      </c>
      <c r="F619" s="4">
        <v>10002</v>
      </c>
      <c r="G619" s="13" t="s">
        <v>124</v>
      </c>
      <c r="H619" s="13" t="s">
        <v>133</v>
      </c>
      <c r="I619" s="1">
        <v>4072328</v>
      </c>
      <c r="J619" s="1">
        <v>-7398926</v>
      </c>
      <c r="K619" t="s">
        <v>5</v>
      </c>
      <c r="L619" s="20">
        <v>260</v>
      </c>
      <c r="M619" s="4">
        <v>1</v>
      </c>
      <c r="N619" s="4">
        <v>299</v>
      </c>
      <c r="O619" s="2">
        <v>43639</v>
      </c>
      <c r="P619" s="3">
        <v>5.04</v>
      </c>
      <c r="Q619" s="4">
        <v>1</v>
      </c>
      <c r="R619" s="3">
        <v>5.6</v>
      </c>
      <c r="S6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" t="str">
        <f>IF(AIRBNB[[#This Row],[RUIDO(dB)]]&lt;=4,"Silencioso",IF(AIRBNB[[#This Row],[RUIDO(dB)]]&lt;=5.5,"Poco Ruidoso","Ruidoso"))</f>
        <v>Ruidoso</v>
      </c>
      <c r="U619" t="str">
        <f>IF(AND(AIRBNB[[#This Row],[PRECIO]]&lt;50,AIRBNB[[#This Row],[MIN_NOCHES]]&gt;3),"Dentro del presupuesto","No considerar")</f>
        <v>No considerar</v>
      </c>
      <c r="V619" t="str">
        <f>VLOOKUP(AIRBNB[[#This Row],[HOST_ID]],Super_host[],5,FALSE)</f>
        <v>Host</v>
      </c>
    </row>
    <row r="620" spans="1:22">
      <c r="A620" s="4">
        <v>1399448</v>
      </c>
      <c r="B620" t="s">
        <v>6526</v>
      </c>
      <c r="C620" s="4">
        <v>7558452</v>
      </c>
      <c r="D620" t="s">
        <v>6511</v>
      </c>
      <c r="E620" t="s">
        <v>6527</v>
      </c>
      <c r="F620" s="4">
        <v>10003</v>
      </c>
      <c r="G620" s="13" t="s">
        <v>124</v>
      </c>
      <c r="H620" s="13" t="s">
        <v>133</v>
      </c>
      <c r="I620" s="1">
        <v>4072463</v>
      </c>
      <c r="J620" s="1">
        <v>-7398938</v>
      </c>
      <c r="K620" t="s">
        <v>5</v>
      </c>
      <c r="L620" s="20">
        <v>260</v>
      </c>
      <c r="M620" s="4">
        <v>1</v>
      </c>
      <c r="N620" s="4">
        <v>320</v>
      </c>
      <c r="O620" s="2">
        <v>43628</v>
      </c>
      <c r="P620" s="3">
        <v>5.68</v>
      </c>
      <c r="Q620" s="4">
        <v>1</v>
      </c>
      <c r="R620" s="3">
        <v>5.6</v>
      </c>
      <c r="S6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" t="str">
        <f>IF(AIRBNB[[#This Row],[RUIDO(dB)]]&lt;=4,"Silencioso",IF(AIRBNB[[#This Row],[RUIDO(dB)]]&lt;=5.5,"Poco Ruidoso","Ruidoso"))</f>
        <v>Ruidoso</v>
      </c>
      <c r="U620" t="str">
        <f>IF(AND(AIRBNB[[#This Row],[PRECIO]]&lt;50,AIRBNB[[#This Row],[MIN_NOCHES]]&gt;3),"Dentro del presupuesto","No considerar")</f>
        <v>No considerar</v>
      </c>
      <c r="V620" t="str">
        <f>VLOOKUP(AIRBNB[[#This Row],[HOST_ID]],Super_host[],5,FALSE)</f>
        <v>Host</v>
      </c>
    </row>
    <row r="621" spans="1:22">
      <c r="A621" s="4">
        <v>4842112</v>
      </c>
      <c r="B621" t="s">
        <v>1406</v>
      </c>
      <c r="C621" s="4">
        <v>7065271</v>
      </c>
      <c r="D621" t="s">
        <v>1407</v>
      </c>
      <c r="E621" t="s">
        <v>1408</v>
      </c>
      <c r="F621" s="4">
        <v>10009</v>
      </c>
      <c r="G621" s="13" t="s">
        <v>124</v>
      </c>
      <c r="H621" s="13" t="s">
        <v>133</v>
      </c>
      <c r="I621" s="1">
        <v>4072551</v>
      </c>
      <c r="J621" s="1">
        <v>-7398542</v>
      </c>
      <c r="K621" t="s">
        <v>5</v>
      </c>
      <c r="L621" s="20">
        <v>260</v>
      </c>
      <c r="M621" s="4">
        <v>10</v>
      </c>
      <c r="N621" s="4">
        <v>4</v>
      </c>
      <c r="O621" s="2">
        <v>43343</v>
      </c>
      <c r="P621" s="3">
        <v>0.08</v>
      </c>
      <c r="Q621" s="4">
        <v>1</v>
      </c>
      <c r="R621" s="3">
        <v>5.6</v>
      </c>
      <c r="S6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" t="str">
        <f>IF(AIRBNB[[#This Row],[RUIDO(dB)]]&lt;=4,"Silencioso",IF(AIRBNB[[#This Row],[RUIDO(dB)]]&lt;=5.5,"Poco Ruidoso","Ruidoso"))</f>
        <v>Ruidoso</v>
      </c>
      <c r="U621" t="str">
        <f>IF(AND(AIRBNB[[#This Row],[PRECIO]]&lt;50,AIRBNB[[#This Row],[MIN_NOCHES]]&gt;3),"Dentro del presupuesto","No considerar")</f>
        <v>No considerar</v>
      </c>
      <c r="V621" t="str">
        <f>VLOOKUP(AIRBNB[[#This Row],[HOST_ID]],Super_host[],5,FALSE)</f>
        <v>Host</v>
      </c>
    </row>
    <row r="622" spans="1:22">
      <c r="A622" s="4">
        <v>602142</v>
      </c>
      <c r="B622" t="s">
        <v>10263</v>
      </c>
      <c r="C622" s="4">
        <v>2233907</v>
      </c>
      <c r="D622" t="s">
        <v>6529</v>
      </c>
      <c r="E622" t="s">
        <v>10264</v>
      </c>
      <c r="F622" s="4">
        <v>11217</v>
      </c>
      <c r="G622" s="13" t="s">
        <v>4662</v>
      </c>
      <c r="H622" s="13" t="s">
        <v>9323</v>
      </c>
      <c r="I622" s="1">
        <v>4067963</v>
      </c>
      <c r="J622" s="1">
        <v>-7397237</v>
      </c>
      <c r="K622" t="s">
        <v>5</v>
      </c>
      <c r="L622" s="20">
        <v>260</v>
      </c>
      <c r="M622" s="4">
        <v>14</v>
      </c>
      <c r="N622" s="4">
        <v>5</v>
      </c>
      <c r="O622" s="2">
        <v>41930</v>
      </c>
      <c r="P622" s="3">
        <v>7.0000000000000007E-2</v>
      </c>
      <c r="Q622" s="4">
        <v>1</v>
      </c>
      <c r="R622" s="3">
        <v>6.9</v>
      </c>
      <c r="S6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" t="str">
        <f>IF(AIRBNB[[#This Row],[RUIDO(dB)]]&lt;=4,"Silencioso",IF(AIRBNB[[#This Row],[RUIDO(dB)]]&lt;=5.5,"Poco Ruidoso","Ruidoso"))</f>
        <v>Ruidoso</v>
      </c>
      <c r="U622" t="str">
        <f>IF(AND(AIRBNB[[#This Row],[PRECIO]]&lt;50,AIRBNB[[#This Row],[MIN_NOCHES]]&gt;3),"Dentro del presupuesto","No considerar")</f>
        <v>No considerar</v>
      </c>
      <c r="V622" t="str">
        <f>VLOOKUP(AIRBNB[[#This Row],[HOST_ID]],Super_host[],5,FALSE)</f>
        <v>Host</v>
      </c>
    </row>
    <row r="623" spans="1:22">
      <c r="A623" s="4">
        <v>453161</v>
      </c>
      <c r="B623" t="s">
        <v>10494</v>
      </c>
      <c r="C623" s="4">
        <v>2107905</v>
      </c>
      <c r="D623" t="s">
        <v>332</v>
      </c>
      <c r="E623" t="s">
        <v>10495</v>
      </c>
      <c r="F623" s="4">
        <v>11222</v>
      </c>
      <c r="G623" s="13" t="s">
        <v>4662</v>
      </c>
      <c r="H623" s="13" t="s">
        <v>9249</v>
      </c>
      <c r="I623" s="1">
        <v>4072183</v>
      </c>
      <c r="J623" s="1">
        <v>-7394908</v>
      </c>
      <c r="K623" t="s">
        <v>5</v>
      </c>
      <c r="L623" s="20">
        <v>260</v>
      </c>
      <c r="M623" s="4">
        <v>2</v>
      </c>
      <c r="N623" s="4">
        <v>7</v>
      </c>
      <c r="O623" s="2">
        <v>43274</v>
      </c>
      <c r="P623" s="3">
        <v>0.09</v>
      </c>
      <c r="Q623" s="4">
        <v>1</v>
      </c>
      <c r="R623" s="3">
        <v>6.9</v>
      </c>
      <c r="S6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" t="str">
        <f>IF(AIRBNB[[#This Row],[RUIDO(dB)]]&lt;=4,"Silencioso",IF(AIRBNB[[#This Row],[RUIDO(dB)]]&lt;=5.5,"Poco Ruidoso","Ruidoso"))</f>
        <v>Ruidoso</v>
      </c>
      <c r="U623" t="str">
        <f>IF(AND(AIRBNB[[#This Row],[PRECIO]]&lt;50,AIRBNB[[#This Row],[MIN_NOCHES]]&gt;3),"Dentro del presupuesto","No considerar")</f>
        <v>No considerar</v>
      </c>
      <c r="V623" t="str">
        <f>VLOOKUP(AIRBNB[[#This Row],[HOST_ID]],Super_host[],5,FALSE)</f>
        <v>Host</v>
      </c>
    </row>
    <row r="624" spans="1:22">
      <c r="A624" s="4">
        <v>127387</v>
      </c>
      <c r="B624" t="s">
        <v>9739</v>
      </c>
      <c r="C624" s="4">
        <v>23276</v>
      </c>
      <c r="D624" t="s">
        <v>9341</v>
      </c>
      <c r="E624" t="s">
        <v>9740</v>
      </c>
      <c r="F624" s="4">
        <v>11215</v>
      </c>
      <c r="G624" s="13" t="s">
        <v>4662</v>
      </c>
      <c r="H624" s="13" t="s">
        <v>9363</v>
      </c>
      <c r="I624" s="1">
        <v>4066862</v>
      </c>
      <c r="J624" s="1">
        <v>-739926</v>
      </c>
      <c r="K624" t="s">
        <v>5</v>
      </c>
      <c r="L624" s="20">
        <v>260</v>
      </c>
      <c r="M624" s="4">
        <v>30</v>
      </c>
      <c r="N624" s="4">
        <v>3</v>
      </c>
      <c r="O624" s="2">
        <v>41855</v>
      </c>
      <c r="P624" s="3">
        <v>0.03</v>
      </c>
      <c r="Q624" s="4">
        <v>1</v>
      </c>
      <c r="R624" s="3">
        <v>6.9</v>
      </c>
      <c r="S6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" t="str">
        <f>IF(AIRBNB[[#This Row],[RUIDO(dB)]]&lt;=4,"Silencioso",IF(AIRBNB[[#This Row],[RUIDO(dB)]]&lt;=5.5,"Poco Ruidoso","Ruidoso"))</f>
        <v>Ruidoso</v>
      </c>
      <c r="U624" t="str">
        <f>IF(AND(AIRBNB[[#This Row],[PRECIO]]&lt;50,AIRBNB[[#This Row],[MIN_NOCHES]]&gt;3),"Dentro del presupuesto","No considerar")</f>
        <v>No considerar</v>
      </c>
      <c r="V624" t="str">
        <f>VLOOKUP(AIRBNB[[#This Row],[HOST_ID]],Super_host[],5,FALSE)</f>
        <v>Host</v>
      </c>
    </row>
    <row r="625" spans="1:22">
      <c r="A625" s="4">
        <v>5931103</v>
      </c>
      <c r="B625" t="s">
        <v>14953</v>
      </c>
      <c r="C625" s="4">
        <v>24982374</v>
      </c>
      <c r="D625" t="s">
        <v>399</v>
      </c>
      <c r="E625" t="s">
        <v>9704</v>
      </c>
      <c r="F625" s="4">
        <v>11205</v>
      </c>
      <c r="G625" s="13" t="s">
        <v>4662</v>
      </c>
      <c r="H625" s="13" t="s">
        <v>9387</v>
      </c>
      <c r="I625" s="1">
        <v>4069354</v>
      </c>
      <c r="J625" s="1">
        <v>-7396152</v>
      </c>
      <c r="K625" t="s">
        <v>5</v>
      </c>
      <c r="L625" s="20">
        <v>259</v>
      </c>
      <c r="M625" s="4">
        <v>2</v>
      </c>
      <c r="N625" s="4">
        <v>99</v>
      </c>
      <c r="O625" s="2">
        <v>43644</v>
      </c>
      <c r="P625" s="3">
        <v>3.07</v>
      </c>
      <c r="Q625" s="4">
        <v>1</v>
      </c>
      <c r="R625" s="3">
        <v>6.9</v>
      </c>
      <c r="S6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" t="str">
        <f>IF(AIRBNB[[#This Row],[RUIDO(dB)]]&lt;=4,"Silencioso",IF(AIRBNB[[#This Row],[RUIDO(dB)]]&lt;=5.5,"Poco Ruidoso","Ruidoso"))</f>
        <v>Ruidoso</v>
      </c>
      <c r="U625" t="str">
        <f>IF(AND(AIRBNB[[#This Row],[PRECIO]]&lt;50,AIRBNB[[#This Row],[MIN_NOCHES]]&gt;3),"Dentro del presupuesto","No considerar")</f>
        <v>No considerar</v>
      </c>
      <c r="V625" t="str">
        <f>VLOOKUP(AIRBNB[[#This Row],[HOST_ID]],Super_host[],5,FALSE)</f>
        <v>Host</v>
      </c>
    </row>
    <row r="626" spans="1:22">
      <c r="A626" s="4">
        <v>4296126</v>
      </c>
      <c r="B626" t="s">
        <v>3698</v>
      </c>
      <c r="C626" s="4">
        <v>22299389</v>
      </c>
      <c r="D626" t="s">
        <v>3699</v>
      </c>
      <c r="E626" t="s">
        <v>3700</v>
      </c>
      <c r="F626" s="4">
        <v>10018</v>
      </c>
      <c r="G626" s="13" t="s">
        <v>124</v>
      </c>
      <c r="H626" s="13" t="s">
        <v>249</v>
      </c>
      <c r="I626" s="1">
        <v>407555</v>
      </c>
      <c r="J626" s="1">
        <v>-7399369</v>
      </c>
      <c r="K626" t="s">
        <v>5</v>
      </c>
      <c r="L626" s="20">
        <v>259</v>
      </c>
      <c r="M626" s="4">
        <v>4</v>
      </c>
      <c r="N626" s="4">
        <v>25</v>
      </c>
      <c r="O626" s="2">
        <v>43633</v>
      </c>
      <c r="P626" s="3">
        <v>0.44</v>
      </c>
      <c r="Q626" s="4">
        <v>1</v>
      </c>
      <c r="R626" s="3">
        <v>5.6</v>
      </c>
      <c r="S6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" t="str">
        <f>IF(AIRBNB[[#This Row],[RUIDO(dB)]]&lt;=4,"Silencioso",IF(AIRBNB[[#This Row],[RUIDO(dB)]]&lt;=5.5,"Poco Ruidoso","Ruidoso"))</f>
        <v>Ruidoso</v>
      </c>
      <c r="U626" t="str">
        <f>IF(AND(AIRBNB[[#This Row],[PRECIO]]&lt;50,AIRBNB[[#This Row],[MIN_NOCHES]]&gt;3),"Dentro del presupuesto","No considerar")</f>
        <v>No considerar</v>
      </c>
      <c r="V626" t="str">
        <f>VLOOKUP(AIRBNB[[#This Row],[HOST_ID]],Super_host[],5,FALSE)</f>
        <v>Host</v>
      </c>
    </row>
    <row r="627" spans="1:22">
      <c r="A627" s="4">
        <v>1382607</v>
      </c>
      <c r="B627" t="s">
        <v>9820</v>
      </c>
      <c r="C627" s="4">
        <v>6245535</v>
      </c>
      <c r="D627" t="s">
        <v>478</v>
      </c>
      <c r="E627" t="s">
        <v>9821</v>
      </c>
      <c r="F627" s="4">
        <v>11231</v>
      </c>
      <c r="G627" s="13" t="s">
        <v>4662</v>
      </c>
      <c r="H627" s="13" t="s">
        <v>9237</v>
      </c>
      <c r="I627" s="1">
        <v>4068298</v>
      </c>
      <c r="J627" s="1">
        <v>-7399171</v>
      </c>
      <c r="K627" t="s">
        <v>5</v>
      </c>
      <c r="L627" s="20">
        <v>259</v>
      </c>
      <c r="M627" s="4">
        <v>1</v>
      </c>
      <c r="N627" s="4">
        <v>2</v>
      </c>
      <c r="O627" s="2">
        <v>42604</v>
      </c>
      <c r="P627" s="3">
        <v>0.04</v>
      </c>
      <c r="Q627" s="4">
        <v>1</v>
      </c>
      <c r="R627" s="3">
        <v>6.9</v>
      </c>
      <c r="S6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" t="str">
        <f>IF(AIRBNB[[#This Row],[RUIDO(dB)]]&lt;=4,"Silencioso",IF(AIRBNB[[#This Row],[RUIDO(dB)]]&lt;=5.5,"Poco Ruidoso","Ruidoso"))</f>
        <v>Ruidoso</v>
      </c>
      <c r="U627" t="str">
        <f>IF(AND(AIRBNB[[#This Row],[PRECIO]]&lt;50,AIRBNB[[#This Row],[MIN_NOCHES]]&gt;3),"Dentro del presupuesto","No considerar")</f>
        <v>No considerar</v>
      </c>
      <c r="V627" t="str">
        <f>VLOOKUP(AIRBNB[[#This Row],[HOST_ID]],Super_host[],5,FALSE)</f>
        <v>Host</v>
      </c>
    </row>
    <row r="628" spans="1:22">
      <c r="A628" s="4">
        <v>5925343</v>
      </c>
      <c r="B628" t="s">
        <v>14252</v>
      </c>
      <c r="C628" s="4">
        <v>1177497</v>
      </c>
      <c r="D628" t="s">
        <v>131</v>
      </c>
      <c r="E628" t="s">
        <v>14253</v>
      </c>
      <c r="F628" s="4">
        <v>11205</v>
      </c>
      <c r="G628" s="13" t="s">
        <v>4662</v>
      </c>
      <c r="H628" s="13" t="s">
        <v>9387</v>
      </c>
      <c r="I628" s="1">
        <v>4068963</v>
      </c>
      <c r="J628" s="1">
        <v>-7396713</v>
      </c>
      <c r="K628" t="s">
        <v>40</v>
      </c>
      <c r="L628" s="20">
        <v>259</v>
      </c>
      <c r="M628" s="4">
        <v>1</v>
      </c>
      <c r="N628" s="4">
        <v>94</v>
      </c>
      <c r="O628" s="2">
        <v>43642</v>
      </c>
      <c r="P628" s="3">
        <v>1.85</v>
      </c>
      <c r="Q628" s="4">
        <v>1</v>
      </c>
      <c r="R628" s="3">
        <v>6.9</v>
      </c>
      <c r="S6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" t="str">
        <f>IF(AIRBNB[[#This Row],[RUIDO(dB)]]&lt;=4,"Silencioso",IF(AIRBNB[[#This Row],[RUIDO(dB)]]&lt;=5.5,"Poco Ruidoso","Ruidoso"))</f>
        <v>Ruidoso</v>
      </c>
      <c r="U628" t="str">
        <f>IF(AND(AIRBNB[[#This Row],[PRECIO]]&lt;50,AIRBNB[[#This Row],[MIN_NOCHES]]&gt;3),"Dentro del presupuesto","No considerar")</f>
        <v>No considerar</v>
      </c>
      <c r="V628" t="str">
        <f>VLOOKUP(AIRBNB[[#This Row],[HOST_ID]],Super_host[],5,FALSE)</f>
        <v>Host</v>
      </c>
    </row>
    <row r="629" spans="1:22">
      <c r="A629" s="4">
        <v>6078788</v>
      </c>
      <c r="B629" t="s">
        <v>2725</v>
      </c>
      <c r="C629" s="4">
        <v>1820750</v>
      </c>
      <c r="D629" t="s">
        <v>677</v>
      </c>
      <c r="E629" t="s">
        <v>2726</v>
      </c>
      <c r="F629" s="4">
        <v>10002</v>
      </c>
      <c r="G629" s="13" t="s">
        <v>124</v>
      </c>
      <c r="H629" s="13" t="s">
        <v>137</v>
      </c>
      <c r="I629" s="1">
        <v>4072004</v>
      </c>
      <c r="J629" s="1">
        <v>-7398896</v>
      </c>
      <c r="K629" t="s">
        <v>5</v>
      </c>
      <c r="L629" s="20">
        <v>257</v>
      </c>
      <c r="M629" s="4">
        <v>3</v>
      </c>
      <c r="N629" s="4">
        <v>11</v>
      </c>
      <c r="O629" s="2">
        <v>42949</v>
      </c>
      <c r="P629" s="3">
        <v>0.22</v>
      </c>
      <c r="Q629" s="4">
        <v>1</v>
      </c>
      <c r="R629" s="3">
        <v>5.6</v>
      </c>
      <c r="S6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" t="str">
        <f>IF(AIRBNB[[#This Row],[RUIDO(dB)]]&lt;=4,"Silencioso",IF(AIRBNB[[#This Row],[RUIDO(dB)]]&lt;=5.5,"Poco Ruidoso","Ruidoso"))</f>
        <v>Ruidoso</v>
      </c>
      <c r="U629" t="str">
        <f>IF(AND(AIRBNB[[#This Row],[PRECIO]]&lt;50,AIRBNB[[#This Row],[MIN_NOCHES]]&gt;3),"Dentro del presupuesto","No considerar")</f>
        <v>No considerar</v>
      </c>
      <c r="V629" t="str">
        <f>VLOOKUP(AIRBNB[[#This Row],[HOST_ID]],Super_host[],5,FALSE)</f>
        <v>Host</v>
      </c>
    </row>
    <row r="630" spans="1:22">
      <c r="A630" s="4">
        <v>4859903</v>
      </c>
      <c r="B630" t="s">
        <v>4713</v>
      </c>
      <c r="C630" s="4">
        <v>15398647</v>
      </c>
      <c r="D630" t="s">
        <v>4714</v>
      </c>
      <c r="E630" t="s">
        <v>4715</v>
      </c>
      <c r="F630" s="4">
        <v>10024</v>
      </c>
      <c r="G630" s="13" t="s">
        <v>124</v>
      </c>
      <c r="H630" s="13" t="s">
        <v>168</v>
      </c>
      <c r="I630" s="1">
        <v>407838</v>
      </c>
      <c r="J630" s="1">
        <v>-7397266</v>
      </c>
      <c r="K630" t="s">
        <v>5</v>
      </c>
      <c r="L630" s="20">
        <v>255</v>
      </c>
      <c r="M630" s="4">
        <v>2</v>
      </c>
      <c r="N630" s="4">
        <v>47</v>
      </c>
      <c r="O630" s="2">
        <v>43624</v>
      </c>
      <c r="P630" s="3">
        <v>0.92</v>
      </c>
      <c r="Q630" s="4">
        <v>1</v>
      </c>
      <c r="R630" s="3">
        <v>5.6</v>
      </c>
      <c r="S6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" t="str">
        <f>IF(AIRBNB[[#This Row],[RUIDO(dB)]]&lt;=4,"Silencioso",IF(AIRBNB[[#This Row],[RUIDO(dB)]]&lt;=5.5,"Poco Ruidoso","Ruidoso"))</f>
        <v>Ruidoso</v>
      </c>
      <c r="U630" t="str">
        <f>IF(AND(AIRBNB[[#This Row],[PRECIO]]&lt;50,AIRBNB[[#This Row],[MIN_NOCHES]]&gt;3),"Dentro del presupuesto","No considerar")</f>
        <v>No considerar</v>
      </c>
      <c r="V630" t="str">
        <f>VLOOKUP(AIRBNB[[#This Row],[HOST_ID]],Super_host[],5,FALSE)</f>
        <v>Host</v>
      </c>
    </row>
    <row r="631" spans="1:22">
      <c r="A631" s="4">
        <v>2956443</v>
      </c>
      <c r="B631" t="s">
        <v>8655</v>
      </c>
      <c r="C631" s="4">
        <v>15089968</v>
      </c>
      <c r="D631" t="s">
        <v>49</v>
      </c>
      <c r="E631" t="s">
        <v>8656</v>
      </c>
      <c r="F631" s="4">
        <v>11418</v>
      </c>
      <c r="G631" s="13" t="s">
        <v>7897</v>
      </c>
      <c r="H631" s="13" t="s">
        <v>8277</v>
      </c>
      <c r="I631" s="1">
        <v>4070061</v>
      </c>
      <c r="J631" s="1">
        <v>-7384107</v>
      </c>
      <c r="K631" t="s">
        <v>5</v>
      </c>
      <c r="L631" s="20">
        <v>255</v>
      </c>
      <c r="M631" s="4">
        <v>2</v>
      </c>
      <c r="N631" s="4">
        <v>60</v>
      </c>
      <c r="O631" s="2">
        <v>43640</v>
      </c>
      <c r="P631" s="3">
        <v>0.97</v>
      </c>
      <c r="Q631" s="4">
        <v>5</v>
      </c>
      <c r="R631" s="3">
        <v>6.24</v>
      </c>
      <c r="S6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" t="str">
        <f>IF(AIRBNB[[#This Row],[RUIDO(dB)]]&lt;=4,"Silencioso",IF(AIRBNB[[#This Row],[RUIDO(dB)]]&lt;=5.5,"Poco Ruidoso","Ruidoso"))</f>
        <v>Ruidoso</v>
      </c>
      <c r="U631" t="str">
        <f>IF(AND(AIRBNB[[#This Row],[PRECIO]]&lt;50,AIRBNB[[#This Row],[MIN_NOCHES]]&gt;3),"Dentro del presupuesto","No considerar")</f>
        <v>No considerar</v>
      </c>
      <c r="V631" t="str">
        <f>VLOOKUP(AIRBNB[[#This Row],[HOST_ID]],Super_host[],5,FALSE)</f>
        <v>Host</v>
      </c>
    </row>
    <row r="632" spans="1:22">
      <c r="A632" s="4">
        <v>2094213</v>
      </c>
      <c r="B632" t="s">
        <v>1845</v>
      </c>
      <c r="C632" s="4">
        <v>10642609</v>
      </c>
      <c r="D632" t="s">
        <v>332</v>
      </c>
      <c r="E632" t="s">
        <v>1846</v>
      </c>
      <c r="F632" s="4">
        <v>10012</v>
      </c>
      <c r="G632" s="13" t="s">
        <v>124</v>
      </c>
      <c r="H632" s="13" t="s">
        <v>825</v>
      </c>
      <c r="I632" s="1">
        <v>4072477</v>
      </c>
      <c r="J632" s="1">
        <v>-7399323</v>
      </c>
      <c r="K632" t="s">
        <v>5</v>
      </c>
      <c r="L632" s="20">
        <v>255</v>
      </c>
      <c r="M632" s="4">
        <v>2</v>
      </c>
      <c r="N632" s="4">
        <v>8</v>
      </c>
      <c r="O632" s="2">
        <v>42737</v>
      </c>
      <c r="P632" s="3">
        <v>0.12</v>
      </c>
      <c r="Q632" s="4">
        <v>1</v>
      </c>
      <c r="R632" s="3">
        <v>5.6</v>
      </c>
      <c r="S6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" t="str">
        <f>IF(AIRBNB[[#This Row],[RUIDO(dB)]]&lt;=4,"Silencioso",IF(AIRBNB[[#This Row],[RUIDO(dB)]]&lt;=5.5,"Poco Ruidoso","Ruidoso"))</f>
        <v>Ruidoso</v>
      </c>
      <c r="U632" t="str">
        <f>IF(AND(AIRBNB[[#This Row],[PRECIO]]&lt;50,AIRBNB[[#This Row],[MIN_NOCHES]]&gt;3),"Dentro del presupuesto","No considerar")</f>
        <v>No considerar</v>
      </c>
      <c r="V632" t="str">
        <f>VLOOKUP(AIRBNB[[#This Row],[HOST_ID]],Super_host[],5,FALSE)</f>
        <v>Host</v>
      </c>
    </row>
    <row r="633" spans="1:22">
      <c r="A633" s="4">
        <v>5811254</v>
      </c>
      <c r="B633" t="s">
        <v>11587</v>
      </c>
      <c r="C633" s="4">
        <v>6877794</v>
      </c>
      <c r="D633" t="s">
        <v>11588</v>
      </c>
      <c r="E633" t="s">
        <v>11589</v>
      </c>
      <c r="F633" s="4">
        <v>11221</v>
      </c>
      <c r="G633" s="13" t="s">
        <v>4662</v>
      </c>
      <c r="H633" s="13" t="s">
        <v>9230</v>
      </c>
      <c r="I633" s="1">
        <v>4068777</v>
      </c>
      <c r="J633" s="1">
        <v>-7394171</v>
      </c>
      <c r="K633" t="s">
        <v>5</v>
      </c>
      <c r="L633" s="20">
        <v>255</v>
      </c>
      <c r="M633" s="4">
        <v>6</v>
      </c>
      <c r="N633" s="4">
        <v>12</v>
      </c>
      <c r="O633" s="2">
        <v>43377</v>
      </c>
      <c r="P633" s="3">
        <v>0.24</v>
      </c>
      <c r="Q633" s="4">
        <v>1</v>
      </c>
      <c r="R633" s="3">
        <v>6.9</v>
      </c>
      <c r="S6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" t="str">
        <f>IF(AIRBNB[[#This Row],[RUIDO(dB)]]&lt;=4,"Silencioso",IF(AIRBNB[[#This Row],[RUIDO(dB)]]&lt;=5.5,"Poco Ruidoso","Ruidoso"))</f>
        <v>Ruidoso</v>
      </c>
      <c r="U633" t="str">
        <f>IF(AND(AIRBNB[[#This Row],[PRECIO]]&lt;50,AIRBNB[[#This Row],[MIN_NOCHES]]&gt;3),"Dentro del presupuesto","No considerar")</f>
        <v>No considerar</v>
      </c>
      <c r="V633" t="str">
        <f>VLOOKUP(AIRBNB[[#This Row],[HOST_ID]],Super_host[],5,FALSE)</f>
        <v>Host</v>
      </c>
    </row>
    <row r="634" spans="1:22">
      <c r="A634" s="4">
        <v>189181</v>
      </c>
      <c r="B634" t="s">
        <v>509</v>
      </c>
      <c r="C634" s="4">
        <v>912541</v>
      </c>
      <c r="D634" t="s">
        <v>399</v>
      </c>
      <c r="E634" t="s">
        <v>510</v>
      </c>
      <c r="F634" s="4">
        <v>10011</v>
      </c>
      <c r="G634" s="13" t="s">
        <v>124</v>
      </c>
      <c r="H634" s="13" t="s">
        <v>186</v>
      </c>
      <c r="I634" s="1">
        <v>4074695</v>
      </c>
      <c r="J634" s="1">
        <v>-7400454</v>
      </c>
      <c r="K634" t="s">
        <v>40</v>
      </c>
      <c r="L634" s="20">
        <v>255</v>
      </c>
      <c r="M634" s="4">
        <v>4</v>
      </c>
      <c r="N634" s="4">
        <v>1</v>
      </c>
      <c r="O634" s="2">
        <v>41749</v>
      </c>
      <c r="P634" s="3">
        <v>0.02</v>
      </c>
      <c r="Q634" s="4">
        <v>1</v>
      </c>
      <c r="R634" s="3">
        <v>5.6</v>
      </c>
      <c r="S6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" t="str">
        <f>IF(AIRBNB[[#This Row],[RUIDO(dB)]]&lt;=4,"Silencioso",IF(AIRBNB[[#This Row],[RUIDO(dB)]]&lt;=5.5,"Poco Ruidoso","Ruidoso"))</f>
        <v>Ruidoso</v>
      </c>
      <c r="U634" t="str">
        <f>IF(AND(AIRBNB[[#This Row],[PRECIO]]&lt;50,AIRBNB[[#This Row],[MIN_NOCHES]]&gt;3),"Dentro del presupuesto","No considerar")</f>
        <v>No considerar</v>
      </c>
      <c r="V634" t="str">
        <f>VLOOKUP(AIRBNB[[#This Row],[HOST_ID]],Super_host[],5,FALSE)</f>
        <v>Host</v>
      </c>
    </row>
    <row r="635" spans="1:22">
      <c r="A635" s="4">
        <v>4815886</v>
      </c>
      <c r="B635" t="s">
        <v>11574</v>
      </c>
      <c r="C635" s="4">
        <v>7351</v>
      </c>
      <c r="D635" t="s">
        <v>11399</v>
      </c>
      <c r="E635" t="s">
        <v>11575</v>
      </c>
      <c r="F635" s="4">
        <v>11215</v>
      </c>
      <c r="G635" s="13" t="s">
        <v>4662</v>
      </c>
      <c r="H635" s="13" t="s">
        <v>9262</v>
      </c>
      <c r="I635" s="1">
        <v>4066442</v>
      </c>
      <c r="J635" s="1">
        <v>-7399047</v>
      </c>
      <c r="K635" t="s">
        <v>5</v>
      </c>
      <c r="L635" s="20">
        <v>254</v>
      </c>
      <c r="M635" s="4">
        <v>2</v>
      </c>
      <c r="N635" s="4">
        <v>8</v>
      </c>
      <c r="O635" s="2">
        <v>43632</v>
      </c>
      <c r="P635" s="3">
        <v>0.23</v>
      </c>
      <c r="Q635" s="4">
        <v>1</v>
      </c>
      <c r="R635" s="3">
        <v>6.9</v>
      </c>
      <c r="S6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" t="str">
        <f>IF(AIRBNB[[#This Row],[RUIDO(dB)]]&lt;=4,"Silencioso",IF(AIRBNB[[#This Row],[RUIDO(dB)]]&lt;=5.5,"Poco Ruidoso","Ruidoso"))</f>
        <v>Ruidoso</v>
      </c>
      <c r="U635" t="str">
        <f>IF(AND(AIRBNB[[#This Row],[PRECIO]]&lt;50,AIRBNB[[#This Row],[MIN_NOCHES]]&gt;3),"Dentro del presupuesto","No considerar")</f>
        <v>No considerar</v>
      </c>
      <c r="V635" t="str">
        <f>VLOOKUP(AIRBNB[[#This Row],[HOST_ID]],Super_host[],5,FALSE)</f>
        <v>Host</v>
      </c>
    </row>
    <row r="636" spans="1:22">
      <c r="A636" s="4">
        <v>1955844</v>
      </c>
      <c r="B636" t="s">
        <v>3679</v>
      </c>
      <c r="C636" s="4">
        <v>1308525</v>
      </c>
      <c r="D636" t="s">
        <v>3680</v>
      </c>
      <c r="E636" t="s">
        <v>3681</v>
      </c>
      <c r="F636" s="4">
        <v>10011</v>
      </c>
      <c r="G636" s="13" t="s">
        <v>124</v>
      </c>
      <c r="H636" s="13" t="s">
        <v>186</v>
      </c>
      <c r="I636" s="1">
        <v>4073925</v>
      </c>
      <c r="J636" s="1">
        <v>-7399359</v>
      </c>
      <c r="K636" t="s">
        <v>5</v>
      </c>
      <c r="L636" s="20">
        <v>251</v>
      </c>
      <c r="M636" s="4">
        <v>5</v>
      </c>
      <c r="N636" s="4">
        <v>26</v>
      </c>
      <c r="O636" s="2">
        <v>43427</v>
      </c>
      <c r="P636" s="3">
        <v>0.43</v>
      </c>
      <c r="Q636" s="4">
        <v>1</v>
      </c>
      <c r="R636" s="3">
        <v>5.6</v>
      </c>
      <c r="S6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" t="str">
        <f>IF(AIRBNB[[#This Row],[RUIDO(dB)]]&lt;=4,"Silencioso",IF(AIRBNB[[#This Row],[RUIDO(dB)]]&lt;=5.5,"Poco Ruidoso","Ruidoso"))</f>
        <v>Ruidoso</v>
      </c>
      <c r="U636" t="str">
        <f>IF(AND(AIRBNB[[#This Row],[PRECIO]]&lt;50,AIRBNB[[#This Row],[MIN_NOCHES]]&gt;3),"Dentro del presupuesto","No considerar")</f>
        <v>No considerar</v>
      </c>
      <c r="V636" t="str">
        <f>VLOOKUP(AIRBNB[[#This Row],[HOST_ID]],Super_host[],5,FALSE)</f>
        <v>Host</v>
      </c>
    </row>
    <row r="637" spans="1:22">
      <c r="A637" s="4">
        <v>6716154</v>
      </c>
      <c r="B637" t="s">
        <v>6568</v>
      </c>
      <c r="C637" s="4">
        <v>35108277</v>
      </c>
      <c r="D637" t="s">
        <v>6569</v>
      </c>
      <c r="E637" t="s">
        <v>6570</v>
      </c>
      <c r="F637" s="4">
        <v>10021</v>
      </c>
      <c r="G637" s="13" t="s">
        <v>124</v>
      </c>
      <c r="H637" s="13" t="s">
        <v>129</v>
      </c>
      <c r="I637" s="1">
        <v>4076685</v>
      </c>
      <c r="J637" s="1">
        <v>-7395265</v>
      </c>
      <c r="K637" t="s">
        <v>5</v>
      </c>
      <c r="L637" s="20">
        <v>250</v>
      </c>
      <c r="M637" s="4">
        <v>5</v>
      </c>
      <c r="N637" s="4">
        <v>0</v>
      </c>
      <c r="O637" s="2">
        <v>42261</v>
      </c>
      <c r="P637" s="3">
        <v>4.0999999999999996</v>
      </c>
      <c r="Q637" s="4">
        <v>1</v>
      </c>
      <c r="R637" s="3">
        <v>5.6</v>
      </c>
      <c r="S6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" t="str">
        <f>IF(AIRBNB[[#This Row],[RUIDO(dB)]]&lt;=4,"Silencioso",IF(AIRBNB[[#This Row],[RUIDO(dB)]]&lt;=5.5,"Poco Ruidoso","Ruidoso"))</f>
        <v>Ruidoso</v>
      </c>
      <c r="U637" t="str">
        <f>IF(AND(AIRBNB[[#This Row],[PRECIO]]&lt;50,AIRBNB[[#This Row],[MIN_NOCHES]]&gt;3),"Dentro del presupuesto","No considerar")</f>
        <v>No considerar</v>
      </c>
      <c r="V637" t="str">
        <f>VLOOKUP(AIRBNB[[#This Row],[HOST_ID]],Super_host[],5,FALSE)</f>
        <v>Host</v>
      </c>
    </row>
    <row r="638" spans="1:22">
      <c r="A638" s="4">
        <v>6373379</v>
      </c>
      <c r="B638" t="s">
        <v>6599</v>
      </c>
      <c r="C638" s="4">
        <v>33212205</v>
      </c>
      <c r="D638" t="s">
        <v>6600</v>
      </c>
      <c r="E638" t="s">
        <v>6601</v>
      </c>
      <c r="F638" s="4">
        <v>10022</v>
      </c>
      <c r="G638" s="13" t="s">
        <v>124</v>
      </c>
      <c r="H638" s="13" t="s">
        <v>373</v>
      </c>
      <c r="I638" s="1">
        <v>4075506</v>
      </c>
      <c r="J638" s="1">
        <v>-7396887</v>
      </c>
      <c r="K638" t="s">
        <v>5</v>
      </c>
      <c r="L638" s="20">
        <v>250</v>
      </c>
      <c r="M638" s="4">
        <v>1</v>
      </c>
      <c r="N638" s="4">
        <v>0</v>
      </c>
      <c r="O638" s="2">
        <v>43541</v>
      </c>
      <c r="P638" s="3">
        <v>0.02</v>
      </c>
      <c r="Q638" s="4">
        <v>1</v>
      </c>
      <c r="R638" s="3">
        <v>5.6</v>
      </c>
      <c r="S6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" t="str">
        <f>IF(AIRBNB[[#This Row],[RUIDO(dB)]]&lt;=4,"Silencioso",IF(AIRBNB[[#This Row],[RUIDO(dB)]]&lt;=5.5,"Poco Ruidoso","Ruidoso"))</f>
        <v>Ruidoso</v>
      </c>
      <c r="U638" t="str">
        <f>IF(AND(AIRBNB[[#This Row],[PRECIO]]&lt;50,AIRBNB[[#This Row],[MIN_NOCHES]]&gt;3),"Dentro del presupuesto","No considerar")</f>
        <v>No considerar</v>
      </c>
      <c r="V638" t="str">
        <f>VLOOKUP(AIRBNB[[#This Row],[HOST_ID]],Super_host[],5,FALSE)</f>
        <v>Host</v>
      </c>
    </row>
    <row r="639" spans="1:22">
      <c r="A639" s="4">
        <v>6220514</v>
      </c>
      <c r="B639" t="s">
        <v>3912</v>
      </c>
      <c r="C639" s="4">
        <v>31617949</v>
      </c>
      <c r="D639" t="s">
        <v>2124</v>
      </c>
      <c r="E639" t="s">
        <v>3913</v>
      </c>
      <c r="F639" s="4">
        <v>10009</v>
      </c>
      <c r="G639" s="13" t="s">
        <v>124</v>
      </c>
      <c r="H639" s="13" t="s">
        <v>133</v>
      </c>
      <c r="I639" s="1">
        <v>4072551</v>
      </c>
      <c r="J639" s="1">
        <v>-7397893</v>
      </c>
      <c r="K639" t="s">
        <v>5</v>
      </c>
      <c r="L639" s="20">
        <v>250</v>
      </c>
      <c r="M639" s="4">
        <v>30</v>
      </c>
      <c r="N639" s="4">
        <v>25</v>
      </c>
      <c r="O639" s="2">
        <v>43379</v>
      </c>
      <c r="P639" s="3">
        <v>0.51</v>
      </c>
      <c r="Q639" s="4">
        <v>1</v>
      </c>
      <c r="R639" s="3">
        <v>5.6</v>
      </c>
      <c r="S6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" t="str">
        <f>IF(AIRBNB[[#This Row],[RUIDO(dB)]]&lt;=4,"Silencioso",IF(AIRBNB[[#This Row],[RUIDO(dB)]]&lt;=5.5,"Poco Ruidoso","Ruidoso"))</f>
        <v>Ruidoso</v>
      </c>
      <c r="U639" t="str">
        <f>IF(AND(AIRBNB[[#This Row],[PRECIO]]&lt;50,AIRBNB[[#This Row],[MIN_NOCHES]]&gt;3),"Dentro del presupuesto","No considerar")</f>
        <v>No considerar</v>
      </c>
      <c r="V639" t="str">
        <f>VLOOKUP(AIRBNB[[#This Row],[HOST_ID]],Super_host[],5,FALSE)</f>
        <v>Host</v>
      </c>
    </row>
    <row r="640" spans="1:22">
      <c r="A640" s="4">
        <v>5904522</v>
      </c>
      <c r="B640" t="s">
        <v>204</v>
      </c>
      <c r="C640" s="4">
        <v>30667653</v>
      </c>
      <c r="D640" t="s">
        <v>205</v>
      </c>
      <c r="E640" t="s">
        <v>206</v>
      </c>
      <c r="F640" s="4">
        <v>10001</v>
      </c>
      <c r="G640" s="13" t="s">
        <v>124</v>
      </c>
      <c r="H640" s="13" t="s">
        <v>186</v>
      </c>
      <c r="I640" s="1">
        <v>4074621</v>
      </c>
      <c r="J640" s="1">
        <v>-7399119</v>
      </c>
      <c r="K640" t="s">
        <v>5</v>
      </c>
      <c r="L640" s="20">
        <v>250</v>
      </c>
      <c r="M640" s="4">
        <v>2</v>
      </c>
      <c r="N640" s="4">
        <v>1</v>
      </c>
      <c r="O640" s="2">
        <v>42303</v>
      </c>
      <c r="P640" s="3">
        <v>0.02</v>
      </c>
      <c r="Q640" s="4">
        <v>1</v>
      </c>
      <c r="R640" s="3">
        <v>5.6</v>
      </c>
      <c r="S6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" t="str">
        <f>IF(AIRBNB[[#This Row],[RUIDO(dB)]]&lt;=4,"Silencioso",IF(AIRBNB[[#This Row],[RUIDO(dB)]]&lt;=5.5,"Poco Ruidoso","Ruidoso"))</f>
        <v>Ruidoso</v>
      </c>
      <c r="U640" t="str">
        <f>IF(AND(AIRBNB[[#This Row],[PRECIO]]&lt;50,AIRBNB[[#This Row],[MIN_NOCHES]]&gt;3),"Dentro del presupuesto","No considerar")</f>
        <v>No considerar</v>
      </c>
      <c r="V640" t="str">
        <f>VLOOKUP(AIRBNB[[#This Row],[HOST_ID]],Super_host[],5,FALSE)</f>
        <v>Host</v>
      </c>
    </row>
    <row r="641" spans="1:22">
      <c r="A641" s="4">
        <v>5869197</v>
      </c>
      <c r="B641" t="s">
        <v>1219</v>
      </c>
      <c r="C641" s="4">
        <v>30475154</v>
      </c>
      <c r="D641" t="s">
        <v>1045</v>
      </c>
      <c r="E641" t="s">
        <v>1220</v>
      </c>
      <c r="F641" s="4">
        <v>10069</v>
      </c>
      <c r="G641" s="13" t="s">
        <v>124</v>
      </c>
      <c r="H641" s="13" t="s">
        <v>168</v>
      </c>
      <c r="I641" s="1">
        <v>4077636</v>
      </c>
      <c r="J641" s="1">
        <v>-7398937</v>
      </c>
      <c r="K641" t="s">
        <v>5</v>
      </c>
      <c r="L641" s="20">
        <v>250</v>
      </c>
      <c r="M641" s="4">
        <v>1</v>
      </c>
      <c r="N641" s="4">
        <v>3</v>
      </c>
      <c r="O641" s="2">
        <v>42366</v>
      </c>
      <c r="P641" s="3">
        <v>7.0000000000000007E-2</v>
      </c>
      <c r="Q641" s="4">
        <v>1</v>
      </c>
      <c r="R641" s="3">
        <v>5.6</v>
      </c>
      <c r="S6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" t="str">
        <f>IF(AIRBNB[[#This Row],[RUIDO(dB)]]&lt;=4,"Silencioso",IF(AIRBNB[[#This Row],[RUIDO(dB)]]&lt;=5.5,"Poco Ruidoso","Ruidoso"))</f>
        <v>Ruidoso</v>
      </c>
      <c r="U641" t="str">
        <f>IF(AND(AIRBNB[[#This Row],[PRECIO]]&lt;50,AIRBNB[[#This Row],[MIN_NOCHES]]&gt;3),"Dentro del presupuesto","No considerar")</f>
        <v>No considerar</v>
      </c>
      <c r="V641" t="str">
        <f>VLOOKUP(AIRBNB[[#This Row],[HOST_ID]],Super_host[],5,FALSE)</f>
        <v>Host</v>
      </c>
    </row>
    <row r="642" spans="1:22">
      <c r="A642" s="4">
        <v>6006711</v>
      </c>
      <c r="B642" t="s">
        <v>210</v>
      </c>
      <c r="C642" s="4">
        <v>28429835</v>
      </c>
      <c r="D642" t="s">
        <v>211</v>
      </c>
      <c r="E642" t="s">
        <v>212</v>
      </c>
      <c r="F642" s="4">
        <v>10003</v>
      </c>
      <c r="G642" s="13" t="s">
        <v>124</v>
      </c>
      <c r="H642" s="13" t="s">
        <v>133</v>
      </c>
      <c r="I642" s="1">
        <v>4072753</v>
      </c>
      <c r="J642" s="1">
        <v>-7398749</v>
      </c>
      <c r="K642" t="s">
        <v>40</v>
      </c>
      <c r="L642" s="20">
        <v>250</v>
      </c>
      <c r="M642" s="4">
        <v>1</v>
      </c>
      <c r="N642" s="4">
        <v>1</v>
      </c>
      <c r="O642" s="2">
        <v>42146</v>
      </c>
      <c r="P642" s="3">
        <v>0.02</v>
      </c>
      <c r="Q642" s="4">
        <v>1</v>
      </c>
      <c r="R642" s="3">
        <v>5.6</v>
      </c>
      <c r="S6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" t="str">
        <f>IF(AIRBNB[[#This Row],[RUIDO(dB)]]&lt;=4,"Silencioso",IF(AIRBNB[[#This Row],[RUIDO(dB)]]&lt;=5.5,"Poco Ruidoso","Ruidoso"))</f>
        <v>Ruidoso</v>
      </c>
      <c r="U642" t="str">
        <f>IF(AND(AIRBNB[[#This Row],[PRECIO]]&lt;50,AIRBNB[[#This Row],[MIN_NOCHES]]&gt;3),"Dentro del presupuesto","No considerar")</f>
        <v>No considerar</v>
      </c>
      <c r="V642" t="str">
        <f>VLOOKUP(AIRBNB[[#This Row],[HOST_ID]],Super_host[],5,FALSE)</f>
        <v>Host</v>
      </c>
    </row>
    <row r="643" spans="1:22">
      <c r="A643" s="4">
        <v>5505726</v>
      </c>
      <c r="B643" t="s">
        <v>5686</v>
      </c>
      <c r="C643" s="4">
        <v>25602417</v>
      </c>
      <c r="D643" t="s">
        <v>5687</v>
      </c>
      <c r="E643" t="s">
        <v>5688</v>
      </c>
      <c r="F643" s="4">
        <v>10036</v>
      </c>
      <c r="G643" s="13" t="s">
        <v>124</v>
      </c>
      <c r="H643" s="13" t="s">
        <v>249</v>
      </c>
      <c r="I643" s="1">
        <v>407624</v>
      </c>
      <c r="J643" s="1">
        <v>-7399136</v>
      </c>
      <c r="K643" t="s">
        <v>5</v>
      </c>
      <c r="L643" s="20">
        <v>250</v>
      </c>
      <c r="M643" s="4">
        <v>2</v>
      </c>
      <c r="N643" s="4">
        <v>64</v>
      </c>
      <c r="O643" s="2">
        <v>43637</v>
      </c>
      <c r="P643" s="3">
        <v>1.96</v>
      </c>
      <c r="Q643" s="4">
        <v>1</v>
      </c>
      <c r="R643" s="3">
        <v>5.6</v>
      </c>
      <c r="S6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" t="str">
        <f>IF(AIRBNB[[#This Row],[RUIDO(dB)]]&lt;=4,"Silencioso",IF(AIRBNB[[#This Row],[RUIDO(dB)]]&lt;=5.5,"Poco Ruidoso","Ruidoso"))</f>
        <v>Ruidoso</v>
      </c>
      <c r="U643" t="str">
        <f>IF(AND(AIRBNB[[#This Row],[PRECIO]]&lt;50,AIRBNB[[#This Row],[MIN_NOCHES]]&gt;3),"Dentro del presupuesto","No considerar")</f>
        <v>No considerar</v>
      </c>
      <c r="V643" t="str">
        <f>VLOOKUP(AIRBNB[[#This Row],[HOST_ID]],Super_host[],5,FALSE)</f>
        <v>Host</v>
      </c>
    </row>
    <row r="644" spans="1:22">
      <c r="A644" s="4">
        <v>4874334</v>
      </c>
      <c r="B644" t="s">
        <v>15434</v>
      </c>
      <c r="C644" s="4">
        <v>25073318</v>
      </c>
      <c r="D644" t="s">
        <v>15435</v>
      </c>
      <c r="E644" t="s">
        <v>15436</v>
      </c>
      <c r="F644" s="4">
        <v>11205</v>
      </c>
      <c r="G644" s="13" t="s">
        <v>4662</v>
      </c>
      <c r="H644" s="13" t="s">
        <v>9222</v>
      </c>
      <c r="I644" s="1">
        <v>4069203</v>
      </c>
      <c r="J644" s="1">
        <v>-7397088</v>
      </c>
      <c r="K644" t="s">
        <v>5</v>
      </c>
      <c r="L644" s="20">
        <v>250</v>
      </c>
      <c r="M644" s="4">
        <v>4</v>
      </c>
      <c r="N644" s="4">
        <v>0</v>
      </c>
      <c r="O644" s="2">
        <v>42465</v>
      </c>
      <c r="P644" s="3">
        <v>0.02</v>
      </c>
      <c r="Q644" s="4">
        <v>1</v>
      </c>
      <c r="R644" s="3">
        <v>6.9</v>
      </c>
      <c r="S6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" t="str">
        <f>IF(AIRBNB[[#This Row],[RUIDO(dB)]]&lt;=4,"Silencioso",IF(AIRBNB[[#This Row],[RUIDO(dB)]]&lt;=5.5,"Poco Ruidoso","Ruidoso"))</f>
        <v>Ruidoso</v>
      </c>
      <c r="U644" t="str">
        <f>IF(AND(AIRBNB[[#This Row],[PRECIO]]&lt;50,AIRBNB[[#This Row],[MIN_NOCHES]]&gt;3),"Dentro del presupuesto","No considerar")</f>
        <v>No considerar</v>
      </c>
      <c r="V644" t="str">
        <f>VLOOKUP(AIRBNB[[#This Row],[HOST_ID]],Super_host[],5,FALSE)</f>
        <v>Host</v>
      </c>
    </row>
    <row r="645" spans="1:22">
      <c r="A645" s="4">
        <v>4746171</v>
      </c>
      <c r="B645" t="s">
        <v>2536</v>
      </c>
      <c r="C645" s="4">
        <v>24450948</v>
      </c>
      <c r="D645" t="s">
        <v>717</v>
      </c>
      <c r="E645" t="s">
        <v>2537</v>
      </c>
      <c r="F645" s="4">
        <v>10009</v>
      </c>
      <c r="G645" s="13" t="s">
        <v>124</v>
      </c>
      <c r="H645" s="13" t="s">
        <v>133</v>
      </c>
      <c r="I645" s="1">
        <v>4072649</v>
      </c>
      <c r="J645" s="1">
        <v>-7398284</v>
      </c>
      <c r="K645" t="s">
        <v>5</v>
      </c>
      <c r="L645" s="20">
        <v>250</v>
      </c>
      <c r="M645" s="4">
        <v>2</v>
      </c>
      <c r="N645" s="4">
        <v>11</v>
      </c>
      <c r="O645" s="2">
        <v>42736</v>
      </c>
      <c r="P645" s="3">
        <v>0.2</v>
      </c>
      <c r="Q645" s="4">
        <v>1</v>
      </c>
      <c r="R645" s="3">
        <v>5.6</v>
      </c>
      <c r="S6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" t="str">
        <f>IF(AIRBNB[[#This Row],[RUIDO(dB)]]&lt;=4,"Silencioso",IF(AIRBNB[[#This Row],[RUIDO(dB)]]&lt;=5.5,"Poco Ruidoso","Ruidoso"))</f>
        <v>Ruidoso</v>
      </c>
      <c r="U645" t="str">
        <f>IF(AND(AIRBNB[[#This Row],[PRECIO]]&lt;50,AIRBNB[[#This Row],[MIN_NOCHES]]&gt;3),"Dentro del presupuesto","No considerar")</f>
        <v>No considerar</v>
      </c>
      <c r="V645" t="str">
        <f>VLOOKUP(AIRBNB[[#This Row],[HOST_ID]],Super_host[],5,FALSE)</f>
        <v>Host</v>
      </c>
    </row>
    <row r="646" spans="1:22">
      <c r="A646" s="4">
        <v>4694480</v>
      </c>
      <c r="B646" t="s">
        <v>15044</v>
      </c>
      <c r="C646" s="4">
        <v>24268565</v>
      </c>
      <c r="D646" t="s">
        <v>233</v>
      </c>
      <c r="E646" t="s">
        <v>15045</v>
      </c>
      <c r="F646" s="4">
        <v>11201</v>
      </c>
      <c r="G646" s="13" t="s">
        <v>4662</v>
      </c>
      <c r="H646" s="13" t="s">
        <v>9608</v>
      </c>
      <c r="I646" s="1">
        <v>4068982</v>
      </c>
      <c r="J646" s="1">
        <v>-7399675</v>
      </c>
      <c r="K646" t="s">
        <v>5</v>
      </c>
      <c r="L646" s="20">
        <v>250</v>
      </c>
      <c r="M646" s="4">
        <v>1</v>
      </c>
      <c r="N646" s="4">
        <v>185</v>
      </c>
      <c r="O646" s="2">
        <v>43651</v>
      </c>
      <c r="P646" s="3">
        <v>3.32</v>
      </c>
      <c r="Q646" s="4">
        <v>1</v>
      </c>
      <c r="R646" s="3">
        <v>6.9</v>
      </c>
      <c r="S6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" t="str">
        <f>IF(AIRBNB[[#This Row],[RUIDO(dB)]]&lt;=4,"Silencioso",IF(AIRBNB[[#This Row],[RUIDO(dB)]]&lt;=5.5,"Poco Ruidoso","Ruidoso"))</f>
        <v>Ruidoso</v>
      </c>
      <c r="U646" t="str">
        <f>IF(AND(AIRBNB[[#This Row],[PRECIO]]&lt;50,AIRBNB[[#This Row],[MIN_NOCHES]]&gt;3),"Dentro del presupuesto","No considerar")</f>
        <v>No considerar</v>
      </c>
      <c r="V646" t="str">
        <f>VLOOKUP(AIRBNB[[#This Row],[HOST_ID]],Super_host[],5,FALSE)</f>
        <v>Host</v>
      </c>
    </row>
    <row r="647" spans="1:22">
      <c r="A647" s="4">
        <v>5050369</v>
      </c>
      <c r="B647" t="s">
        <v>6751</v>
      </c>
      <c r="C647" s="4">
        <v>23465153</v>
      </c>
      <c r="D647" t="s">
        <v>6752</v>
      </c>
      <c r="E647" t="s">
        <v>6753</v>
      </c>
      <c r="F647" s="4">
        <v>10009</v>
      </c>
      <c r="G647" s="13" t="s">
        <v>124</v>
      </c>
      <c r="H647" s="13" t="s">
        <v>133</v>
      </c>
      <c r="I647" s="1">
        <v>4072536</v>
      </c>
      <c r="J647" s="1">
        <v>-739856</v>
      </c>
      <c r="K647" t="s">
        <v>5</v>
      </c>
      <c r="L647" s="20">
        <v>250</v>
      </c>
      <c r="M647" s="4">
        <v>1</v>
      </c>
      <c r="N647" s="4">
        <v>0</v>
      </c>
      <c r="O647" s="2">
        <v>42237</v>
      </c>
      <c r="P647" s="3">
        <v>3.34</v>
      </c>
      <c r="Q647" s="4">
        <v>1</v>
      </c>
      <c r="R647" s="3">
        <v>5.6</v>
      </c>
      <c r="S6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" t="str">
        <f>IF(AIRBNB[[#This Row],[RUIDO(dB)]]&lt;=4,"Silencioso",IF(AIRBNB[[#This Row],[RUIDO(dB)]]&lt;=5.5,"Poco Ruidoso","Ruidoso"))</f>
        <v>Ruidoso</v>
      </c>
      <c r="U647" t="str">
        <f>IF(AND(AIRBNB[[#This Row],[PRECIO]]&lt;50,AIRBNB[[#This Row],[MIN_NOCHES]]&gt;3),"Dentro del presupuesto","No considerar")</f>
        <v>No considerar</v>
      </c>
      <c r="V647" t="str">
        <f>VLOOKUP(AIRBNB[[#This Row],[HOST_ID]],Super_host[],5,FALSE)</f>
        <v>Host</v>
      </c>
    </row>
    <row r="648" spans="1:22">
      <c r="A648" s="4">
        <v>4762718</v>
      </c>
      <c r="B648" t="s">
        <v>6774</v>
      </c>
      <c r="C648" s="4">
        <v>22814290</v>
      </c>
      <c r="D648" t="s">
        <v>6775</v>
      </c>
      <c r="E648" t="s">
        <v>6776</v>
      </c>
      <c r="F648" s="4">
        <v>10023</v>
      </c>
      <c r="G648" s="13" t="s">
        <v>124</v>
      </c>
      <c r="H648" s="13" t="s">
        <v>168</v>
      </c>
      <c r="I648" s="1">
        <v>4078143</v>
      </c>
      <c r="J648" s="1">
        <v>-7398321</v>
      </c>
      <c r="K648" t="s">
        <v>5</v>
      </c>
      <c r="L648" s="20">
        <v>250</v>
      </c>
      <c r="M648" s="4">
        <v>5</v>
      </c>
      <c r="N648" s="4">
        <v>0</v>
      </c>
      <c r="O648" s="2">
        <v>42333</v>
      </c>
      <c r="P648" s="3">
        <v>0.05</v>
      </c>
      <c r="Q648" s="4">
        <v>1</v>
      </c>
      <c r="R648" s="3">
        <v>5.6</v>
      </c>
      <c r="S6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" t="str">
        <f>IF(AIRBNB[[#This Row],[RUIDO(dB)]]&lt;=4,"Silencioso",IF(AIRBNB[[#This Row],[RUIDO(dB)]]&lt;=5.5,"Poco Ruidoso","Ruidoso"))</f>
        <v>Ruidoso</v>
      </c>
      <c r="U648" t="str">
        <f>IF(AND(AIRBNB[[#This Row],[PRECIO]]&lt;50,AIRBNB[[#This Row],[MIN_NOCHES]]&gt;3),"Dentro del presupuesto","No considerar")</f>
        <v>No considerar</v>
      </c>
      <c r="V648" t="str">
        <f>VLOOKUP(AIRBNB[[#This Row],[HOST_ID]],Super_host[],5,FALSE)</f>
        <v>Host</v>
      </c>
    </row>
    <row r="649" spans="1:22">
      <c r="A649" s="4">
        <v>4248788</v>
      </c>
      <c r="B649" t="s">
        <v>1741</v>
      </c>
      <c r="C649" s="4">
        <v>22047286</v>
      </c>
      <c r="D649" t="s">
        <v>1742</v>
      </c>
      <c r="E649" t="s">
        <v>1743</v>
      </c>
      <c r="F649" s="4">
        <v>10023</v>
      </c>
      <c r="G649" s="13" t="s">
        <v>124</v>
      </c>
      <c r="H649" s="13" t="s">
        <v>168</v>
      </c>
      <c r="I649" s="1">
        <v>4077881</v>
      </c>
      <c r="J649" s="1">
        <v>-7397726</v>
      </c>
      <c r="K649" t="s">
        <v>5</v>
      </c>
      <c r="L649" s="20">
        <v>250</v>
      </c>
      <c r="M649" s="4">
        <v>2</v>
      </c>
      <c r="N649" s="4">
        <v>5</v>
      </c>
      <c r="O649" s="2">
        <v>42335</v>
      </c>
      <c r="P649" s="3">
        <v>0.11</v>
      </c>
      <c r="Q649" s="4">
        <v>1</v>
      </c>
      <c r="R649" s="3">
        <v>5.6</v>
      </c>
      <c r="S6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" t="str">
        <f>IF(AIRBNB[[#This Row],[RUIDO(dB)]]&lt;=4,"Silencioso",IF(AIRBNB[[#This Row],[RUIDO(dB)]]&lt;=5.5,"Poco Ruidoso","Ruidoso"))</f>
        <v>Ruidoso</v>
      </c>
      <c r="U649" t="str">
        <f>IF(AND(AIRBNB[[#This Row],[PRECIO]]&lt;50,AIRBNB[[#This Row],[MIN_NOCHES]]&gt;3),"Dentro del presupuesto","No considerar")</f>
        <v>No considerar</v>
      </c>
      <c r="V649" t="str">
        <f>VLOOKUP(AIRBNB[[#This Row],[HOST_ID]],Super_host[],5,FALSE)</f>
        <v>Host</v>
      </c>
    </row>
    <row r="650" spans="1:22">
      <c r="A650" s="4">
        <v>4232865</v>
      </c>
      <c r="B650" t="s">
        <v>269</v>
      </c>
      <c r="C650" s="4">
        <v>21964818</v>
      </c>
      <c r="D650" t="s">
        <v>270</v>
      </c>
      <c r="E650" t="s">
        <v>271</v>
      </c>
      <c r="F650" s="4">
        <v>10024</v>
      </c>
      <c r="G650" s="13" t="s">
        <v>124</v>
      </c>
      <c r="H650" s="13" t="s">
        <v>168</v>
      </c>
      <c r="I650" s="1">
        <v>4078278</v>
      </c>
      <c r="J650" s="1">
        <v>-7397437</v>
      </c>
      <c r="K650" t="s">
        <v>5</v>
      </c>
      <c r="L650" s="20">
        <v>250</v>
      </c>
      <c r="M650" s="4">
        <v>1</v>
      </c>
      <c r="N650" s="4">
        <v>1</v>
      </c>
      <c r="O650" s="2">
        <v>42309</v>
      </c>
      <c r="P650" s="3">
        <v>0.02</v>
      </c>
      <c r="Q650" s="4">
        <v>1</v>
      </c>
      <c r="R650" s="3">
        <v>5.6</v>
      </c>
      <c r="S6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" t="str">
        <f>IF(AIRBNB[[#This Row],[RUIDO(dB)]]&lt;=4,"Silencioso",IF(AIRBNB[[#This Row],[RUIDO(dB)]]&lt;=5.5,"Poco Ruidoso","Ruidoso"))</f>
        <v>Ruidoso</v>
      </c>
      <c r="U650" t="str">
        <f>IF(AND(AIRBNB[[#This Row],[PRECIO]]&lt;50,AIRBNB[[#This Row],[MIN_NOCHES]]&gt;3),"Dentro del presupuesto","No considerar")</f>
        <v>No considerar</v>
      </c>
      <c r="V650" t="str">
        <f>VLOOKUP(AIRBNB[[#This Row],[HOST_ID]],Super_host[],5,FALSE)</f>
        <v>Host</v>
      </c>
    </row>
    <row r="651" spans="1:22">
      <c r="A651" s="4">
        <v>4070025</v>
      </c>
      <c r="B651" t="s">
        <v>14719</v>
      </c>
      <c r="C651" s="4">
        <v>21110000</v>
      </c>
      <c r="D651" t="s">
        <v>14720</v>
      </c>
      <c r="E651" t="s">
        <v>14721</v>
      </c>
      <c r="F651" s="4">
        <v>11201</v>
      </c>
      <c r="G651" s="13" t="s">
        <v>4662</v>
      </c>
      <c r="H651" s="13" t="s">
        <v>11240</v>
      </c>
      <c r="I651" s="1">
        <v>4070452</v>
      </c>
      <c r="J651" s="1">
        <v>-7398583</v>
      </c>
      <c r="K651" t="s">
        <v>5</v>
      </c>
      <c r="L651" s="20">
        <v>250</v>
      </c>
      <c r="M651" s="4">
        <v>2</v>
      </c>
      <c r="N651" s="4">
        <v>150</v>
      </c>
      <c r="O651" s="2">
        <v>43651</v>
      </c>
      <c r="P651" s="3">
        <v>2.57</v>
      </c>
      <c r="Q651" s="4">
        <v>1</v>
      </c>
      <c r="R651" s="3">
        <v>6.9</v>
      </c>
      <c r="S6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" t="str">
        <f>IF(AIRBNB[[#This Row],[RUIDO(dB)]]&lt;=4,"Silencioso",IF(AIRBNB[[#This Row],[RUIDO(dB)]]&lt;=5.5,"Poco Ruidoso","Ruidoso"))</f>
        <v>Ruidoso</v>
      </c>
      <c r="U651" t="str">
        <f>IF(AND(AIRBNB[[#This Row],[PRECIO]]&lt;50,AIRBNB[[#This Row],[MIN_NOCHES]]&gt;3),"Dentro del presupuesto","No considerar")</f>
        <v>No considerar</v>
      </c>
      <c r="V651" t="str">
        <f>VLOOKUP(AIRBNB[[#This Row],[HOST_ID]],Super_host[],5,FALSE)</f>
        <v>Host</v>
      </c>
    </row>
    <row r="652" spans="1:22">
      <c r="A652" s="4">
        <v>4008443</v>
      </c>
      <c r="B652" t="s">
        <v>8440</v>
      </c>
      <c r="C652" s="4">
        <v>20741468</v>
      </c>
      <c r="D652" t="s">
        <v>442</v>
      </c>
      <c r="E652" t="s">
        <v>8441</v>
      </c>
      <c r="F652" s="4">
        <v>11103</v>
      </c>
      <c r="G652" s="13" t="s">
        <v>7897</v>
      </c>
      <c r="H652" s="13" t="s">
        <v>7940</v>
      </c>
      <c r="I652" s="1">
        <v>4075568</v>
      </c>
      <c r="J652" s="1">
        <v>-7391578</v>
      </c>
      <c r="K652" t="s">
        <v>40</v>
      </c>
      <c r="L652" s="20">
        <v>250</v>
      </c>
      <c r="M652" s="4">
        <v>2</v>
      </c>
      <c r="N652" s="4">
        <v>22</v>
      </c>
      <c r="O652" s="2">
        <v>43102</v>
      </c>
      <c r="P652" s="3">
        <v>0.43</v>
      </c>
      <c r="Q652" s="4">
        <v>5</v>
      </c>
      <c r="R652" s="3">
        <v>6.24</v>
      </c>
      <c r="S6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" t="str">
        <f>IF(AIRBNB[[#This Row],[RUIDO(dB)]]&lt;=4,"Silencioso",IF(AIRBNB[[#This Row],[RUIDO(dB)]]&lt;=5.5,"Poco Ruidoso","Ruidoso"))</f>
        <v>Ruidoso</v>
      </c>
      <c r="U652" t="str">
        <f>IF(AND(AIRBNB[[#This Row],[PRECIO]]&lt;50,AIRBNB[[#This Row],[MIN_NOCHES]]&gt;3),"Dentro del presupuesto","No considerar")</f>
        <v>No considerar</v>
      </c>
      <c r="V652" t="str">
        <f>VLOOKUP(AIRBNB[[#This Row],[HOST_ID]],Super_host[],5,FALSE)</f>
        <v>Host</v>
      </c>
    </row>
    <row r="653" spans="1:22">
      <c r="A653" s="4">
        <v>4727731</v>
      </c>
      <c r="B653" t="s">
        <v>15304</v>
      </c>
      <c r="C653" s="4">
        <v>18746337</v>
      </c>
      <c r="D653" t="s">
        <v>205</v>
      </c>
      <c r="E653" t="s">
        <v>15305</v>
      </c>
      <c r="F653" s="4">
        <v>11211</v>
      </c>
      <c r="G653" s="13" t="s">
        <v>4662</v>
      </c>
      <c r="H653" s="13" t="s">
        <v>9218</v>
      </c>
      <c r="I653" s="1">
        <v>4071064</v>
      </c>
      <c r="J653" s="1">
        <v>-7396335</v>
      </c>
      <c r="K653" t="s">
        <v>5</v>
      </c>
      <c r="L653" s="20">
        <v>250</v>
      </c>
      <c r="M653" s="4">
        <v>2</v>
      </c>
      <c r="N653" s="4">
        <v>5</v>
      </c>
      <c r="O653" s="2">
        <v>43643</v>
      </c>
      <c r="P653" s="3">
        <v>5</v>
      </c>
      <c r="Q653" s="4">
        <v>1</v>
      </c>
      <c r="R653" s="3">
        <v>6.9</v>
      </c>
      <c r="S6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" t="str">
        <f>IF(AIRBNB[[#This Row],[RUIDO(dB)]]&lt;=4,"Silencioso",IF(AIRBNB[[#This Row],[RUIDO(dB)]]&lt;=5.5,"Poco Ruidoso","Ruidoso"))</f>
        <v>Ruidoso</v>
      </c>
      <c r="U653" t="str">
        <f>IF(AND(AIRBNB[[#This Row],[PRECIO]]&lt;50,AIRBNB[[#This Row],[MIN_NOCHES]]&gt;3),"Dentro del presupuesto","No considerar")</f>
        <v>No considerar</v>
      </c>
      <c r="V653" t="str">
        <f>VLOOKUP(AIRBNB[[#This Row],[HOST_ID]],Super_host[],5,FALSE)</f>
        <v>Host</v>
      </c>
    </row>
    <row r="654" spans="1:22">
      <c r="A654" s="4">
        <v>3662949</v>
      </c>
      <c r="B654" t="s">
        <v>1753</v>
      </c>
      <c r="C654" s="4">
        <v>18567895</v>
      </c>
      <c r="D654" t="s">
        <v>375</v>
      </c>
      <c r="E654" t="s">
        <v>1754</v>
      </c>
      <c r="F654" s="4">
        <v>10019</v>
      </c>
      <c r="G654" s="13" t="s">
        <v>124</v>
      </c>
      <c r="H654" s="13" t="s">
        <v>249</v>
      </c>
      <c r="I654" s="1">
        <v>4076522</v>
      </c>
      <c r="J654" s="1">
        <v>-7399486</v>
      </c>
      <c r="K654" t="s">
        <v>5</v>
      </c>
      <c r="L654" s="20">
        <v>250</v>
      </c>
      <c r="M654" s="4">
        <v>2</v>
      </c>
      <c r="N654" s="4">
        <v>6</v>
      </c>
      <c r="O654" s="2">
        <v>42538</v>
      </c>
      <c r="P654" s="3">
        <v>0.11</v>
      </c>
      <c r="Q654" s="4">
        <v>1</v>
      </c>
      <c r="R654" s="3">
        <v>5.6</v>
      </c>
      <c r="S6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" t="str">
        <f>IF(AIRBNB[[#This Row],[RUIDO(dB)]]&lt;=4,"Silencioso",IF(AIRBNB[[#This Row],[RUIDO(dB)]]&lt;=5.5,"Poco Ruidoso","Ruidoso"))</f>
        <v>Ruidoso</v>
      </c>
      <c r="U654" t="str">
        <f>IF(AND(AIRBNB[[#This Row],[PRECIO]]&lt;50,AIRBNB[[#This Row],[MIN_NOCHES]]&gt;3),"Dentro del presupuesto","No considerar")</f>
        <v>No considerar</v>
      </c>
      <c r="V654" t="str">
        <f>VLOOKUP(AIRBNB[[#This Row],[HOST_ID]],Super_host[],5,FALSE)</f>
        <v>Host</v>
      </c>
    </row>
    <row r="655" spans="1:22">
      <c r="A655" s="4">
        <v>3629381</v>
      </c>
      <c r="B655" t="s">
        <v>1080</v>
      </c>
      <c r="C655" s="4">
        <v>18287550</v>
      </c>
      <c r="D655" t="s">
        <v>1081</v>
      </c>
      <c r="E655" t="s">
        <v>1082</v>
      </c>
      <c r="F655" s="4">
        <v>10021</v>
      </c>
      <c r="G655" s="13" t="s">
        <v>124</v>
      </c>
      <c r="H655" s="13" t="s">
        <v>129</v>
      </c>
      <c r="I655" s="1">
        <v>4077242</v>
      </c>
      <c r="J655" s="1">
        <v>-7396212</v>
      </c>
      <c r="K655" t="s">
        <v>5</v>
      </c>
      <c r="L655" s="20">
        <v>250</v>
      </c>
      <c r="M655" s="4">
        <v>7</v>
      </c>
      <c r="N655" s="4">
        <v>3</v>
      </c>
      <c r="O655" s="2">
        <v>42735</v>
      </c>
      <c r="P655" s="3">
        <v>0.06</v>
      </c>
      <c r="Q655" s="4">
        <v>1</v>
      </c>
      <c r="R655" s="3">
        <v>5.6</v>
      </c>
      <c r="S6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" t="str">
        <f>IF(AIRBNB[[#This Row],[RUIDO(dB)]]&lt;=4,"Silencioso",IF(AIRBNB[[#This Row],[RUIDO(dB)]]&lt;=5.5,"Poco Ruidoso","Ruidoso"))</f>
        <v>Ruidoso</v>
      </c>
      <c r="U655" t="str">
        <f>IF(AND(AIRBNB[[#This Row],[PRECIO]]&lt;50,AIRBNB[[#This Row],[MIN_NOCHES]]&gt;3),"Dentro del presupuesto","No considerar")</f>
        <v>No considerar</v>
      </c>
      <c r="V655" t="str">
        <f>VLOOKUP(AIRBNB[[#This Row],[HOST_ID]],Super_host[],5,FALSE)</f>
        <v>Host</v>
      </c>
    </row>
    <row r="656" spans="1:22">
      <c r="A656" s="4">
        <v>5363874</v>
      </c>
      <c r="B656" t="s">
        <v>2855</v>
      </c>
      <c r="C656" s="4">
        <v>17982486</v>
      </c>
      <c r="D656" t="s">
        <v>2856</v>
      </c>
      <c r="E656" t="s">
        <v>2857</v>
      </c>
      <c r="F656" s="4">
        <v>10016</v>
      </c>
      <c r="G656" s="13" t="s">
        <v>124</v>
      </c>
      <c r="H656" s="13" t="s">
        <v>175</v>
      </c>
      <c r="I656" s="1">
        <v>4074205</v>
      </c>
      <c r="J656" s="1">
        <v>-7397997</v>
      </c>
      <c r="K656" t="s">
        <v>5</v>
      </c>
      <c r="L656" s="20">
        <v>250</v>
      </c>
      <c r="M656" s="4">
        <v>30</v>
      </c>
      <c r="N656" s="4">
        <v>13</v>
      </c>
      <c r="O656" s="2">
        <v>43220</v>
      </c>
      <c r="P656" s="3">
        <v>0.25</v>
      </c>
      <c r="Q656" s="4">
        <v>1</v>
      </c>
      <c r="R656" s="3">
        <v>5.6</v>
      </c>
      <c r="S6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" t="str">
        <f>IF(AIRBNB[[#This Row],[RUIDO(dB)]]&lt;=4,"Silencioso",IF(AIRBNB[[#This Row],[RUIDO(dB)]]&lt;=5.5,"Poco Ruidoso","Ruidoso"))</f>
        <v>Ruidoso</v>
      </c>
      <c r="U656" t="str">
        <f>IF(AND(AIRBNB[[#This Row],[PRECIO]]&lt;50,AIRBNB[[#This Row],[MIN_NOCHES]]&gt;3),"Dentro del presupuesto","No considerar")</f>
        <v>No considerar</v>
      </c>
      <c r="V656" t="str">
        <f>VLOOKUP(AIRBNB[[#This Row],[HOST_ID]],Super_host[],5,FALSE)</f>
        <v>Host</v>
      </c>
    </row>
    <row r="657" spans="1:22">
      <c r="A657" s="4">
        <v>3410516</v>
      </c>
      <c r="B657" t="s">
        <v>10766</v>
      </c>
      <c r="C657" s="4">
        <v>17196239</v>
      </c>
      <c r="D657" t="s">
        <v>10767</v>
      </c>
      <c r="E657" t="s">
        <v>10768</v>
      </c>
      <c r="F657" s="4">
        <v>11211</v>
      </c>
      <c r="G657" s="13" t="s">
        <v>4662</v>
      </c>
      <c r="H657" s="13" t="s">
        <v>9218</v>
      </c>
      <c r="I657" s="1">
        <v>4071082</v>
      </c>
      <c r="J657" s="1">
        <v>-7395186</v>
      </c>
      <c r="K657" t="s">
        <v>5</v>
      </c>
      <c r="L657" s="20">
        <v>250</v>
      </c>
      <c r="M657" s="4">
        <v>1</v>
      </c>
      <c r="N657" s="4">
        <v>7</v>
      </c>
      <c r="O657" s="2">
        <v>43581</v>
      </c>
      <c r="P657" s="3">
        <v>0.12</v>
      </c>
      <c r="Q657" s="4">
        <v>1</v>
      </c>
      <c r="R657" s="3">
        <v>6.9</v>
      </c>
      <c r="S6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" t="str">
        <f>IF(AIRBNB[[#This Row],[RUIDO(dB)]]&lt;=4,"Silencioso",IF(AIRBNB[[#This Row],[RUIDO(dB)]]&lt;=5.5,"Poco Ruidoso","Ruidoso"))</f>
        <v>Ruidoso</v>
      </c>
      <c r="U657" t="str">
        <f>IF(AND(AIRBNB[[#This Row],[PRECIO]]&lt;50,AIRBNB[[#This Row],[MIN_NOCHES]]&gt;3),"Dentro del presupuesto","No considerar")</f>
        <v>No considerar</v>
      </c>
      <c r="V657" t="str">
        <f>VLOOKUP(AIRBNB[[#This Row],[HOST_ID]],Super_host[],5,FALSE)</f>
        <v>Host</v>
      </c>
    </row>
    <row r="658" spans="1:22">
      <c r="A658" s="4">
        <v>3219835</v>
      </c>
      <c r="B658" t="s">
        <v>15582</v>
      </c>
      <c r="C658" s="4">
        <v>16305093</v>
      </c>
      <c r="D658" t="s">
        <v>3204</v>
      </c>
      <c r="E658" t="s">
        <v>15583</v>
      </c>
      <c r="F658" s="4">
        <v>11215</v>
      </c>
      <c r="G658" s="13" t="s">
        <v>4662</v>
      </c>
      <c r="H658" s="13" t="s">
        <v>10548</v>
      </c>
      <c r="I658" s="1">
        <v>4065779</v>
      </c>
      <c r="J658" s="1">
        <v>-7397595</v>
      </c>
      <c r="K658" t="s">
        <v>5</v>
      </c>
      <c r="L658" s="20">
        <v>250</v>
      </c>
      <c r="M658" s="4">
        <v>1</v>
      </c>
      <c r="N658" s="4">
        <v>0</v>
      </c>
      <c r="O658" s="2">
        <v>42344</v>
      </c>
      <c r="P658" s="3">
        <v>4.8499999999999996</v>
      </c>
      <c r="Q658" s="4">
        <v>1</v>
      </c>
      <c r="R658" s="3">
        <v>6.9</v>
      </c>
      <c r="S6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" t="str">
        <f>IF(AIRBNB[[#This Row],[RUIDO(dB)]]&lt;=4,"Silencioso",IF(AIRBNB[[#This Row],[RUIDO(dB)]]&lt;=5.5,"Poco Ruidoso","Ruidoso"))</f>
        <v>Ruidoso</v>
      </c>
      <c r="U658" t="str">
        <f>IF(AND(AIRBNB[[#This Row],[PRECIO]]&lt;50,AIRBNB[[#This Row],[MIN_NOCHES]]&gt;3),"Dentro del presupuesto","No considerar")</f>
        <v>No considerar</v>
      </c>
      <c r="V658" t="str">
        <f>VLOOKUP(AIRBNB[[#This Row],[HOST_ID]],Super_host[],5,FALSE)</f>
        <v>Host</v>
      </c>
    </row>
    <row r="659" spans="1:22">
      <c r="A659" s="4">
        <v>4163804</v>
      </c>
      <c r="B659" t="s">
        <v>6867</v>
      </c>
      <c r="C659" s="4">
        <v>15573381</v>
      </c>
      <c r="D659" t="s">
        <v>589</v>
      </c>
      <c r="E659" t="s">
        <v>6868</v>
      </c>
      <c r="F659" s="4">
        <v>10023</v>
      </c>
      <c r="G659" s="13" t="s">
        <v>124</v>
      </c>
      <c r="H659" s="13" t="s">
        <v>168</v>
      </c>
      <c r="I659" s="1">
        <v>4078085</v>
      </c>
      <c r="J659" s="1">
        <v>-7398471</v>
      </c>
      <c r="K659" t="s">
        <v>5</v>
      </c>
      <c r="L659" s="20">
        <v>250</v>
      </c>
      <c r="M659" s="4">
        <v>1</v>
      </c>
      <c r="N659" s="4">
        <v>0</v>
      </c>
      <c r="O659" s="2">
        <v>42591</v>
      </c>
      <c r="P659" s="3">
        <v>0.02</v>
      </c>
      <c r="Q659" s="4">
        <v>1</v>
      </c>
      <c r="R659" s="3">
        <v>5.6</v>
      </c>
      <c r="S6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" t="str">
        <f>IF(AIRBNB[[#This Row],[RUIDO(dB)]]&lt;=4,"Silencioso",IF(AIRBNB[[#This Row],[RUIDO(dB)]]&lt;=5.5,"Poco Ruidoso","Ruidoso"))</f>
        <v>Ruidoso</v>
      </c>
      <c r="U659" t="str">
        <f>IF(AND(AIRBNB[[#This Row],[PRECIO]]&lt;50,AIRBNB[[#This Row],[MIN_NOCHES]]&gt;3),"Dentro del presupuesto","No considerar")</f>
        <v>No considerar</v>
      </c>
      <c r="V659" t="str">
        <f>VLOOKUP(AIRBNB[[#This Row],[HOST_ID]],Super_host[],5,FALSE)</f>
        <v>Host</v>
      </c>
    </row>
    <row r="660" spans="1:22">
      <c r="A660" s="4">
        <v>5338293</v>
      </c>
      <c r="B660" t="s">
        <v>2934</v>
      </c>
      <c r="C660" s="4">
        <v>14794302</v>
      </c>
      <c r="D660" t="s">
        <v>217</v>
      </c>
      <c r="E660" t="s">
        <v>2935</v>
      </c>
      <c r="F660" s="4">
        <v>10012</v>
      </c>
      <c r="G660" s="13" t="s">
        <v>124</v>
      </c>
      <c r="H660" s="13" t="s">
        <v>164</v>
      </c>
      <c r="I660" s="1">
        <v>4072578</v>
      </c>
      <c r="J660" s="1">
        <v>-7399998</v>
      </c>
      <c r="K660" t="s">
        <v>40</v>
      </c>
      <c r="L660" s="20">
        <v>250</v>
      </c>
      <c r="M660" s="4">
        <v>1</v>
      </c>
      <c r="N660" s="4">
        <v>10</v>
      </c>
      <c r="O660" s="2">
        <v>43566</v>
      </c>
      <c r="P660" s="3">
        <v>0.26</v>
      </c>
      <c r="Q660" s="4">
        <v>1</v>
      </c>
      <c r="R660" s="3">
        <v>5.6</v>
      </c>
      <c r="S6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" t="str">
        <f>IF(AIRBNB[[#This Row],[RUIDO(dB)]]&lt;=4,"Silencioso",IF(AIRBNB[[#This Row],[RUIDO(dB)]]&lt;=5.5,"Poco Ruidoso","Ruidoso"))</f>
        <v>Ruidoso</v>
      </c>
      <c r="U660" t="str">
        <f>IF(AND(AIRBNB[[#This Row],[PRECIO]]&lt;50,AIRBNB[[#This Row],[MIN_NOCHES]]&gt;3),"Dentro del presupuesto","No considerar")</f>
        <v>No considerar</v>
      </c>
      <c r="V660" t="str">
        <f>VLOOKUP(AIRBNB[[#This Row],[HOST_ID]],Super_host[],5,FALSE)</f>
        <v>Host</v>
      </c>
    </row>
    <row r="661" spans="1:22">
      <c r="A661" s="4">
        <v>5550377</v>
      </c>
      <c r="B661" t="s">
        <v>2936</v>
      </c>
      <c r="C661" s="4">
        <v>13972159</v>
      </c>
      <c r="D661" t="s">
        <v>650</v>
      </c>
      <c r="E661" t="s">
        <v>2937</v>
      </c>
      <c r="F661" s="4">
        <v>10009</v>
      </c>
      <c r="G661" s="13" t="s">
        <v>124</v>
      </c>
      <c r="H661" s="13" t="s">
        <v>133</v>
      </c>
      <c r="I661" s="1">
        <v>4072681</v>
      </c>
      <c r="J661" s="1">
        <v>-7397994</v>
      </c>
      <c r="K661" t="s">
        <v>5</v>
      </c>
      <c r="L661" s="20">
        <v>250</v>
      </c>
      <c r="M661" s="4">
        <v>2</v>
      </c>
      <c r="N661" s="4">
        <v>12</v>
      </c>
      <c r="O661" s="2">
        <v>43081</v>
      </c>
      <c r="P661" s="3">
        <v>0.26</v>
      </c>
      <c r="Q661" s="4">
        <v>1</v>
      </c>
      <c r="R661" s="3">
        <v>5.6</v>
      </c>
      <c r="S6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" t="str">
        <f>IF(AIRBNB[[#This Row],[RUIDO(dB)]]&lt;=4,"Silencioso",IF(AIRBNB[[#This Row],[RUIDO(dB)]]&lt;=5.5,"Poco Ruidoso","Ruidoso"))</f>
        <v>Ruidoso</v>
      </c>
      <c r="U661" t="str">
        <f>IF(AND(AIRBNB[[#This Row],[PRECIO]]&lt;50,AIRBNB[[#This Row],[MIN_NOCHES]]&gt;3),"Dentro del presupuesto","No considerar")</f>
        <v>No considerar</v>
      </c>
      <c r="V661" t="str">
        <f>VLOOKUP(AIRBNB[[#This Row],[HOST_ID]],Super_host[],5,FALSE)</f>
        <v>Host</v>
      </c>
    </row>
    <row r="662" spans="1:22">
      <c r="A662" s="4">
        <v>2569629</v>
      </c>
      <c r="B662" t="s">
        <v>10459</v>
      </c>
      <c r="C662" s="4">
        <v>13156754</v>
      </c>
      <c r="D662" t="s">
        <v>10460</v>
      </c>
      <c r="E662" t="s">
        <v>10461</v>
      </c>
      <c r="F662" s="4">
        <v>11201</v>
      </c>
      <c r="G662" s="13" t="s">
        <v>4662</v>
      </c>
      <c r="H662" s="13" t="s">
        <v>9576</v>
      </c>
      <c r="I662" s="1">
        <v>4068611</v>
      </c>
      <c r="J662" s="1">
        <v>-7399031</v>
      </c>
      <c r="K662" t="s">
        <v>5</v>
      </c>
      <c r="L662" s="20">
        <v>250</v>
      </c>
      <c r="M662" s="4">
        <v>6</v>
      </c>
      <c r="N662" s="4">
        <v>6</v>
      </c>
      <c r="O662" s="2">
        <v>43576</v>
      </c>
      <c r="P662" s="3">
        <v>0.09</v>
      </c>
      <c r="Q662" s="4">
        <v>1</v>
      </c>
      <c r="R662" s="3">
        <v>6.9</v>
      </c>
      <c r="S6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" t="str">
        <f>IF(AIRBNB[[#This Row],[RUIDO(dB)]]&lt;=4,"Silencioso",IF(AIRBNB[[#This Row],[RUIDO(dB)]]&lt;=5.5,"Poco Ruidoso","Ruidoso"))</f>
        <v>Ruidoso</v>
      </c>
      <c r="U662" t="str">
        <f>IF(AND(AIRBNB[[#This Row],[PRECIO]]&lt;50,AIRBNB[[#This Row],[MIN_NOCHES]]&gt;3),"Dentro del presupuesto","No considerar")</f>
        <v>No considerar</v>
      </c>
      <c r="V662" t="str">
        <f>VLOOKUP(AIRBNB[[#This Row],[HOST_ID]],Super_host[],5,FALSE)</f>
        <v>Host</v>
      </c>
    </row>
    <row r="663" spans="1:22">
      <c r="A663" s="4">
        <v>2467087</v>
      </c>
      <c r="B663" t="s">
        <v>972</v>
      </c>
      <c r="C663" s="4">
        <v>12616627</v>
      </c>
      <c r="D663" t="s">
        <v>973</v>
      </c>
      <c r="E663" t="s">
        <v>974</v>
      </c>
      <c r="F663" s="4">
        <v>10012</v>
      </c>
      <c r="G663" s="13" t="s">
        <v>124</v>
      </c>
      <c r="H663" s="13" t="s">
        <v>642</v>
      </c>
      <c r="I663" s="1">
        <v>4072297</v>
      </c>
      <c r="J663" s="1">
        <v>-7399539</v>
      </c>
      <c r="K663" t="s">
        <v>5</v>
      </c>
      <c r="L663" s="20">
        <v>250</v>
      </c>
      <c r="M663" s="4">
        <v>1</v>
      </c>
      <c r="N663" s="4">
        <v>2</v>
      </c>
      <c r="O663" s="2">
        <v>42371</v>
      </c>
      <c r="P663" s="3">
        <v>0.05</v>
      </c>
      <c r="Q663" s="4">
        <v>1</v>
      </c>
      <c r="R663" s="3">
        <v>5.6</v>
      </c>
      <c r="S6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" t="str">
        <f>IF(AIRBNB[[#This Row],[RUIDO(dB)]]&lt;=4,"Silencioso",IF(AIRBNB[[#This Row],[RUIDO(dB)]]&lt;=5.5,"Poco Ruidoso","Ruidoso"))</f>
        <v>Ruidoso</v>
      </c>
      <c r="U663" t="str">
        <f>IF(AND(AIRBNB[[#This Row],[PRECIO]]&lt;50,AIRBNB[[#This Row],[MIN_NOCHES]]&gt;3),"Dentro del presupuesto","No considerar")</f>
        <v>No considerar</v>
      </c>
      <c r="V663" t="str">
        <f>VLOOKUP(AIRBNB[[#This Row],[HOST_ID]],Super_host[],5,FALSE)</f>
        <v>Host</v>
      </c>
    </row>
    <row r="664" spans="1:22">
      <c r="A664" s="4">
        <v>6698963</v>
      </c>
      <c r="B664" t="s">
        <v>3745</v>
      </c>
      <c r="C664" s="4">
        <v>12432650</v>
      </c>
      <c r="D664" t="s">
        <v>3746</v>
      </c>
      <c r="E664" t="s">
        <v>3747</v>
      </c>
      <c r="F664" s="4">
        <v>10002</v>
      </c>
      <c r="G664" s="13" t="s">
        <v>124</v>
      </c>
      <c r="H664" s="13" t="s">
        <v>409</v>
      </c>
      <c r="I664" s="1">
        <v>407142</v>
      </c>
      <c r="J664" s="1">
        <v>-7399119</v>
      </c>
      <c r="K664" t="s">
        <v>5</v>
      </c>
      <c r="L664" s="20">
        <v>250</v>
      </c>
      <c r="M664" s="4">
        <v>5</v>
      </c>
      <c r="N664" s="4">
        <v>14</v>
      </c>
      <c r="O664" s="2">
        <v>43463</v>
      </c>
      <c r="P664" s="3">
        <v>0.45</v>
      </c>
      <c r="Q664" s="4">
        <v>1</v>
      </c>
      <c r="R664" s="3">
        <v>5.6</v>
      </c>
      <c r="S6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" t="str">
        <f>IF(AIRBNB[[#This Row],[RUIDO(dB)]]&lt;=4,"Silencioso",IF(AIRBNB[[#This Row],[RUIDO(dB)]]&lt;=5.5,"Poco Ruidoso","Ruidoso"))</f>
        <v>Ruidoso</v>
      </c>
      <c r="U664" t="str">
        <f>IF(AND(AIRBNB[[#This Row],[PRECIO]]&lt;50,AIRBNB[[#This Row],[MIN_NOCHES]]&gt;3),"Dentro del presupuesto","No considerar")</f>
        <v>No considerar</v>
      </c>
      <c r="V664" t="str">
        <f>VLOOKUP(AIRBNB[[#This Row],[HOST_ID]],Super_host[],5,FALSE)</f>
        <v>Host</v>
      </c>
    </row>
    <row r="665" spans="1:22">
      <c r="A665" s="4">
        <v>2404708</v>
      </c>
      <c r="B665" t="s">
        <v>12081</v>
      </c>
      <c r="C665" s="4">
        <v>12290324</v>
      </c>
      <c r="D665" t="s">
        <v>3765</v>
      </c>
      <c r="E665" t="s">
        <v>12082</v>
      </c>
      <c r="F665" s="4">
        <v>11249</v>
      </c>
      <c r="G665" s="13" t="s">
        <v>4662</v>
      </c>
      <c r="H665" s="13" t="s">
        <v>9218</v>
      </c>
      <c r="I665" s="1">
        <v>4071952</v>
      </c>
      <c r="J665" s="1">
        <v>-7396281</v>
      </c>
      <c r="K665" t="s">
        <v>5</v>
      </c>
      <c r="L665" s="20">
        <v>250</v>
      </c>
      <c r="M665" s="4">
        <v>5</v>
      </c>
      <c r="N665" s="4">
        <v>21</v>
      </c>
      <c r="O665" s="2">
        <v>43552</v>
      </c>
      <c r="P665" s="3">
        <v>0.35</v>
      </c>
      <c r="Q665" s="4">
        <v>1</v>
      </c>
      <c r="R665" s="3">
        <v>6.9</v>
      </c>
      <c r="S6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" t="str">
        <f>IF(AIRBNB[[#This Row],[RUIDO(dB)]]&lt;=4,"Silencioso",IF(AIRBNB[[#This Row],[RUIDO(dB)]]&lt;=5.5,"Poco Ruidoso","Ruidoso"))</f>
        <v>Ruidoso</v>
      </c>
      <c r="U665" t="str">
        <f>IF(AND(AIRBNB[[#This Row],[PRECIO]]&lt;50,AIRBNB[[#This Row],[MIN_NOCHES]]&gt;3),"Dentro del presupuesto","No considerar")</f>
        <v>No considerar</v>
      </c>
      <c r="V665" t="str">
        <f>VLOOKUP(AIRBNB[[#This Row],[HOST_ID]],Super_host[],5,FALSE)</f>
        <v>Host</v>
      </c>
    </row>
    <row r="666" spans="1:22">
      <c r="A666" s="4">
        <v>2189129</v>
      </c>
      <c r="B666" t="s">
        <v>15661</v>
      </c>
      <c r="C666" s="4">
        <v>11163727</v>
      </c>
      <c r="D666" t="s">
        <v>13885</v>
      </c>
      <c r="E666" t="s">
        <v>15662</v>
      </c>
      <c r="F666" s="4">
        <v>11215</v>
      </c>
      <c r="G666" s="13" t="s">
        <v>4662</v>
      </c>
      <c r="H666" s="13" t="s">
        <v>9234</v>
      </c>
      <c r="I666" s="1">
        <v>4066587</v>
      </c>
      <c r="J666" s="1">
        <v>-7397737</v>
      </c>
      <c r="K666" t="s">
        <v>5</v>
      </c>
      <c r="L666" s="20">
        <v>250</v>
      </c>
      <c r="M666" s="4">
        <v>1</v>
      </c>
      <c r="N666" s="4">
        <v>0</v>
      </c>
      <c r="O666" s="2">
        <v>42915</v>
      </c>
      <c r="P666" s="3">
        <v>0.28999999999999998</v>
      </c>
      <c r="Q666" s="4">
        <v>1</v>
      </c>
      <c r="R666" s="3">
        <v>6.9</v>
      </c>
      <c r="S6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" t="str">
        <f>IF(AIRBNB[[#This Row],[RUIDO(dB)]]&lt;=4,"Silencioso",IF(AIRBNB[[#This Row],[RUIDO(dB)]]&lt;=5.5,"Poco Ruidoso","Ruidoso"))</f>
        <v>Ruidoso</v>
      </c>
      <c r="U666" t="str">
        <f>IF(AND(AIRBNB[[#This Row],[PRECIO]]&lt;50,AIRBNB[[#This Row],[MIN_NOCHES]]&gt;3),"Dentro del presupuesto","No considerar")</f>
        <v>No considerar</v>
      </c>
      <c r="V666" t="str">
        <f>VLOOKUP(AIRBNB[[#This Row],[HOST_ID]],Super_host[],5,FALSE)</f>
        <v>Host</v>
      </c>
    </row>
    <row r="667" spans="1:22">
      <c r="A667" s="4">
        <v>2050406</v>
      </c>
      <c r="B667" t="s">
        <v>6975</v>
      </c>
      <c r="C667" s="4">
        <v>10406601</v>
      </c>
      <c r="D667" t="s">
        <v>6976</v>
      </c>
      <c r="E667" t="s">
        <v>6977</v>
      </c>
      <c r="F667" s="4">
        <v>10017</v>
      </c>
      <c r="G667" s="13" t="s">
        <v>124</v>
      </c>
      <c r="H667" s="13" t="s">
        <v>373</v>
      </c>
      <c r="I667" s="1">
        <v>407552</v>
      </c>
      <c r="J667" s="1">
        <v>-739724</v>
      </c>
      <c r="K667" t="s">
        <v>5</v>
      </c>
      <c r="L667" s="20">
        <v>250</v>
      </c>
      <c r="M667" s="4">
        <v>1</v>
      </c>
      <c r="N667" s="4">
        <v>0</v>
      </c>
      <c r="O667" s="2">
        <v>43610</v>
      </c>
      <c r="P667" s="3">
        <v>1.87</v>
      </c>
      <c r="Q667" s="4">
        <v>1</v>
      </c>
      <c r="R667" s="3">
        <v>5.6</v>
      </c>
      <c r="S6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" t="str">
        <f>IF(AIRBNB[[#This Row],[RUIDO(dB)]]&lt;=4,"Silencioso",IF(AIRBNB[[#This Row],[RUIDO(dB)]]&lt;=5.5,"Poco Ruidoso","Ruidoso"))</f>
        <v>Ruidoso</v>
      </c>
      <c r="U667" t="str">
        <f>IF(AND(AIRBNB[[#This Row],[PRECIO]]&lt;50,AIRBNB[[#This Row],[MIN_NOCHES]]&gt;3),"Dentro del presupuesto","No considerar")</f>
        <v>No considerar</v>
      </c>
      <c r="V667" t="str">
        <f>VLOOKUP(AIRBNB[[#This Row],[HOST_ID]],Super_host[],5,FALSE)</f>
        <v>Host</v>
      </c>
    </row>
    <row r="668" spans="1:22">
      <c r="A668" s="4">
        <v>1958765</v>
      </c>
      <c r="B668" t="s">
        <v>13811</v>
      </c>
      <c r="C668" s="4">
        <v>10123248</v>
      </c>
      <c r="D668" t="s">
        <v>13812</v>
      </c>
      <c r="E668" t="s">
        <v>13813</v>
      </c>
      <c r="F668" s="4">
        <v>11211</v>
      </c>
      <c r="G668" s="13" t="s">
        <v>4662</v>
      </c>
      <c r="H668" s="13" t="s">
        <v>9218</v>
      </c>
      <c r="I668" s="1">
        <v>4071688</v>
      </c>
      <c r="J668" s="1">
        <v>-7394584</v>
      </c>
      <c r="K668" t="s">
        <v>5</v>
      </c>
      <c r="L668" s="20">
        <v>250</v>
      </c>
      <c r="M668" s="4">
        <v>2</v>
      </c>
      <c r="N668" s="4">
        <v>88</v>
      </c>
      <c r="O668" s="2">
        <v>43613</v>
      </c>
      <c r="P668" s="3">
        <v>1.31</v>
      </c>
      <c r="Q668" s="4">
        <v>1</v>
      </c>
      <c r="R668" s="3">
        <v>6.9</v>
      </c>
      <c r="S6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" t="str">
        <f>IF(AIRBNB[[#This Row],[RUIDO(dB)]]&lt;=4,"Silencioso",IF(AIRBNB[[#This Row],[RUIDO(dB)]]&lt;=5.5,"Poco Ruidoso","Ruidoso"))</f>
        <v>Ruidoso</v>
      </c>
      <c r="U668" t="str">
        <f>IF(AND(AIRBNB[[#This Row],[PRECIO]]&lt;50,AIRBNB[[#This Row],[MIN_NOCHES]]&gt;3),"Dentro del presupuesto","No considerar")</f>
        <v>No considerar</v>
      </c>
      <c r="V668" t="str">
        <f>VLOOKUP(AIRBNB[[#This Row],[HOST_ID]],Super_host[],5,FALSE)</f>
        <v>Host</v>
      </c>
    </row>
    <row r="669" spans="1:22">
      <c r="A669" s="4">
        <v>2289119</v>
      </c>
      <c r="B669" t="s">
        <v>15700</v>
      </c>
      <c r="C669" s="4">
        <v>9968385</v>
      </c>
      <c r="D669" t="s">
        <v>1</v>
      </c>
      <c r="E669" t="s">
        <v>15701</v>
      </c>
      <c r="F669" s="4">
        <v>11249</v>
      </c>
      <c r="G669" s="13" t="s">
        <v>4662</v>
      </c>
      <c r="H669" s="13" t="s">
        <v>9218</v>
      </c>
      <c r="I669" s="1">
        <v>4071725</v>
      </c>
      <c r="J669" s="1">
        <v>-7396249</v>
      </c>
      <c r="K669" t="s">
        <v>5</v>
      </c>
      <c r="L669" s="20">
        <v>250</v>
      </c>
      <c r="M669" s="4">
        <v>1</v>
      </c>
      <c r="N669" s="4">
        <v>0</v>
      </c>
      <c r="O669" s="2">
        <v>42465</v>
      </c>
      <c r="P669" s="3">
        <v>0.16</v>
      </c>
      <c r="Q669" s="4">
        <v>1</v>
      </c>
      <c r="R669" s="3">
        <v>6.9</v>
      </c>
      <c r="S6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" t="str">
        <f>IF(AIRBNB[[#This Row],[RUIDO(dB)]]&lt;=4,"Silencioso",IF(AIRBNB[[#This Row],[RUIDO(dB)]]&lt;=5.5,"Poco Ruidoso","Ruidoso"))</f>
        <v>Ruidoso</v>
      </c>
      <c r="U669" t="str">
        <f>IF(AND(AIRBNB[[#This Row],[PRECIO]]&lt;50,AIRBNB[[#This Row],[MIN_NOCHES]]&gt;3),"Dentro del presupuesto","No considerar")</f>
        <v>No considerar</v>
      </c>
      <c r="V669" t="str">
        <f>VLOOKUP(AIRBNB[[#This Row],[HOST_ID]],Super_host[],5,FALSE)</f>
        <v>Host</v>
      </c>
    </row>
    <row r="670" spans="1:22">
      <c r="A670" s="4">
        <v>1925224</v>
      </c>
      <c r="B670" t="s">
        <v>13630</v>
      </c>
      <c r="C670" s="4">
        <v>9946315</v>
      </c>
      <c r="D670" t="s">
        <v>2601</v>
      </c>
      <c r="E670" t="s">
        <v>13631</v>
      </c>
      <c r="F670" s="4">
        <v>11211</v>
      </c>
      <c r="G670" s="13" t="s">
        <v>4662</v>
      </c>
      <c r="H670" s="13" t="s">
        <v>9218</v>
      </c>
      <c r="I670" s="1">
        <v>4071758</v>
      </c>
      <c r="J670" s="1">
        <v>-739543</v>
      </c>
      <c r="K670" t="s">
        <v>5</v>
      </c>
      <c r="L670" s="20">
        <v>250</v>
      </c>
      <c r="M670" s="4">
        <v>8</v>
      </c>
      <c r="N670" s="4">
        <v>79</v>
      </c>
      <c r="O670" s="2">
        <v>43647</v>
      </c>
      <c r="P670" s="3">
        <v>1.1599999999999999</v>
      </c>
      <c r="Q670" s="4">
        <v>1</v>
      </c>
      <c r="R670" s="3">
        <v>6.9</v>
      </c>
      <c r="S6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" t="str">
        <f>IF(AIRBNB[[#This Row],[RUIDO(dB)]]&lt;=4,"Silencioso",IF(AIRBNB[[#This Row],[RUIDO(dB)]]&lt;=5.5,"Poco Ruidoso","Ruidoso"))</f>
        <v>Ruidoso</v>
      </c>
      <c r="U670" t="str">
        <f>IF(AND(AIRBNB[[#This Row],[PRECIO]]&lt;50,AIRBNB[[#This Row],[MIN_NOCHES]]&gt;3),"Dentro del presupuesto","No considerar")</f>
        <v>No considerar</v>
      </c>
      <c r="V670" t="str">
        <f>VLOOKUP(AIRBNB[[#This Row],[HOST_ID]],Super_host[],5,FALSE)</f>
        <v>Host</v>
      </c>
    </row>
    <row r="671" spans="1:22">
      <c r="A671" s="4">
        <v>1781052</v>
      </c>
      <c r="B671" t="s">
        <v>370</v>
      </c>
      <c r="C671" s="4">
        <v>9348961</v>
      </c>
      <c r="D671" t="s">
        <v>371</v>
      </c>
      <c r="E671" t="s">
        <v>372</v>
      </c>
      <c r="F671" s="4">
        <v>10019</v>
      </c>
      <c r="G671" s="13" t="s">
        <v>124</v>
      </c>
      <c r="H671" s="13" t="s">
        <v>373</v>
      </c>
      <c r="I671" s="1">
        <v>4076456</v>
      </c>
      <c r="J671" s="1">
        <v>-7398233</v>
      </c>
      <c r="K671" t="s">
        <v>5</v>
      </c>
      <c r="L671" s="20">
        <v>250</v>
      </c>
      <c r="M671" s="4">
        <v>3</v>
      </c>
      <c r="N671" s="4">
        <v>1</v>
      </c>
      <c r="O671" s="2">
        <v>42372</v>
      </c>
      <c r="P671" s="3">
        <v>0.02</v>
      </c>
      <c r="Q671" s="4">
        <v>1</v>
      </c>
      <c r="R671" s="3">
        <v>5.6</v>
      </c>
      <c r="S6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" t="str">
        <f>IF(AIRBNB[[#This Row],[RUIDO(dB)]]&lt;=4,"Silencioso",IF(AIRBNB[[#This Row],[RUIDO(dB)]]&lt;=5.5,"Poco Ruidoso","Ruidoso"))</f>
        <v>Ruidoso</v>
      </c>
      <c r="U671" t="str">
        <f>IF(AND(AIRBNB[[#This Row],[PRECIO]]&lt;50,AIRBNB[[#This Row],[MIN_NOCHES]]&gt;3),"Dentro del presupuesto","No considerar")</f>
        <v>No considerar</v>
      </c>
      <c r="V671" t="str">
        <f>VLOOKUP(AIRBNB[[#This Row],[HOST_ID]],Super_host[],5,FALSE)</f>
        <v>Host</v>
      </c>
    </row>
    <row r="672" spans="1:22">
      <c r="A672" s="4">
        <v>1743379</v>
      </c>
      <c r="B672" t="s">
        <v>14409</v>
      </c>
      <c r="C672" s="4">
        <v>9177920</v>
      </c>
      <c r="D672" t="s">
        <v>14410</v>
      </c>
      <c r="E672" t="s">
        <v>14411</v>
      </c>
      <c r="F672" s="4">
        <v>11249</v>
      </c>
      <c r="G672" s="13" t="s">
        <v>4662</v>
      </c>
      <c r="H672" s="13" t="s">
        <v>9218</v>
      </c>
      <c r="I672" s="1">
        <v>4070982</v>
      </c>
      <c r="J672" s="1">
        <v>-739642</v>
      </c>
      <c r="K672" t="s">
        <v>5</v>
      </c>
      <c r="L672" s="20">
        <v>250</v>
      </c>
      <c r="M672" s="4">
        <v>3</v>
      </c>
      <c r="N672" s="4">
        <v>144</v>
      </c>
      <c r="O672" s="2">
        <v>43651</v>
      </c>
      <c r="P672" s="3">
        <v>2.06</v>
      </c>
      <c r="Q672" s="4">
        <v>1</v>
      </c>
      <c r="R672" s="3">
        <v>6.9</v>
      </c>
      <c r="S6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" t="str">
        <f>IF(AIRBNB[[#This Row],[RUIDO(dB)]]&lt;=4,"Silencioso",IF(AIRBNB[[#This Row],[RUIDO(dB)]]&lt;=5.5,"Poco Ruidoso","Ruidoso"))</f>
        <v>Ruidoso</v>
      </c>
      <c r="U672" t="str">
        <f>IF(AND(AIRBNB[[#This Row],[PRECIO]]&lt;50,AIRBNB[[#This Row],[MIN_NOCHES]]&gt;3),"Dentro del presupuesto","No considerar")</f>
        <v>No considerar</v>
      </c>
      <c r="V672" t="str">
        <f>VLOOKUP(AIRBNB[[#This Row],[HOST_ID]],Super_host[],5,FALSE)</f>
        <v>Host</v>
      </c>
    </row>
    <row r="673" spans="1:22">
      <c r="A673" s="4">
        <v>1670517</v>
      </c>
      <c r="B673" t="s">
        <v>1265</v>
      </c>
      <c r="C673" s="4">
        <v>8844412</v>
      </c>
      <c r="D673" t="s">
        <v>720</v>
      </c>
      <c r="E673" t="s">
        <v>1266</v>
      </c>
      <c r="F673" s="4">
        <v>10010</v>
      </c>
      <c r="G673" s="13" t="s">
        <v>124</v>
      </c>
      <c r="H673" s="13" t="s">
        <v>281</v>
      </c>
      <c r="I673" s="1">
        <v>4073681</v>
      </c>
      <c r="J673" s="1">
        <v>-7398366</v>
      </c>
      <c r="K673" t="s">
        <v>5</v>
      </c>
      <c r="L673" s="20">
        <v>250</v>
      </c>
      <c r="M673" s="4">
        <v>5</v>
      </c>
      <c r="N673" s="4">
        <v>5</v>
      </c>
      <c r="O673" s="2">
        <v>43362</v>
      </c>
      <c r="P673" s="3">
        <v>7.0000000000000007E-2</v>
      </c>
      <c r="Q673" s="4">
        <v>1</v>
      </c>
      <c r="R673" s="3">
        <v>5.6</v>
      </c>
      <c r="S6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" t="str">
        <f>IF(AIRBNB[[#This Row],[RUIDO(dB)]]&lt;=4,"Silencioso",IF(AIRBNB[[#This Row],[RUIDO(dB)]]&lt;=5.5,"Poco Ruidoso","Ruidoso"))</f>
        <v>Ruidoso</v>
      </c>
      <c r="U673" t="str">
        <f>IF(AND(AIRBNB[[#This Row],[PRECIO]]&lt;50,AIRBNB[[#This Row],[MIN_NOCHES]]&gt;3),"Dentro del presupuesto","No considerar")</f>
        <v>No considerar</v>
      </c>
      <c r="V673" t="str">
        <f>VLOOKUP(AIRBNB[[#This Row],[HOST_ID]],Super_host[],5,FALSE)</f>
        <v>Host</v>
      </c>
    </row>
    <row r="674" spans="1:22">
      <c r="A674" s="4">
        <v>1586935</v>
      </c>
      <c r="B674" t="s">
        <v>7041</v>
      </c>
      <c r="C674" s="4">
        <v>8457613</v>
      </c>
      <c r="D674" t="s">
        <v>650</v>
      </c>
      <c r="E674" t="s">
        <v>7042</v>
      </c>
      <c r="F674" s="4">
        <v>10003</v>
      </c>
      <c r="G674" s="13" t="s">
        <v>124</v>
      </c>
      <c r="H674" s="13" t="s">
        <v>281</v>
      </c>
      <c r="I674" s="1">
        <v>4073494</v>
      </c>
      <c r="J674" s="1">
        <v>-7398751</v>
      </c>
      <c r="K674" t="s">
        <v>5</v>
      </c>
      <c r="L674" s="20">
        <v>250</v>
      </c>
      <c r="M674" s="4">
        <v>365</v>
      </c>
      <c r="N674" s="4">
        <v>0</v>
      </c>
      <c r="O674" s="2">
        <v>43381</v>
      </c>
      <c r="P674" s="3">
        <v>0.39</v>
      </c>
      <c r="Q674" s="4">
        <v>1</v>
      </c>
      <c r="R674" s="3">
        <v>5.6</v>
      </c>
      <c r="S6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" t="str">
        <f>IF(AIRBNB[[#This Row],[RUIDO(dB)]]&lt;=4,"Silencioso",IF(AIRBNB[[#This Row],[RUIDO(dB)]]&lt;=5.5,"Poco Ruidoso","Ruidoso"))</f>
        <v>Ruidoso</v>
      </c>
      <c r="U674" t="str">
        <f>IF(AND(AIRBNB[[#This Row],[PRECIO]]&lt;50,AIRBNB[[#This Row],[MIN_NOCHES]]&gt;3),"Dentro del presupuesto","No considerar")</f>
        <v>No considerar</v>
      </c>
      <c r="V674" t="str">
        <f>VLOOKUP(AIRBNB[[#This Row],[HOST_ID]],Super_host[],5,FALSE)</f>
        <v>Host</v>
      </c>
    </row>
    <row r="675" spans="1:22">
      <c r="A675" s="4">
        <v>2022920</v>
      </c>
      <c r="B675" t="s">
        <v>7045</v>
      </c>
      <c r="C675" s="4">
        <v>8214568</v>
      </c>
      <c r="D675" t="s">
        <v>4418</v>
      </c>
      <c r="E675" t="s">
        <v>7046</v>
      </c>
      <c r="F675" s="4">
        <v>10128</v>
      </c>
      <c r="G675" s="13" t="s">
        <v>124</v>
      </c>
      <c r="H675" s="13" t="s">
        <v>129</v>
      </c>
      <c r="I675" s="1">
        <v>4078081</v>
      </c>
      <c r="J675" s="1">
        <v>-7395045</v>
      </c>
      <c r="K675" t="s">
        <v>5</v>
      </c>
      <c r="L675" s="20">
        <v>250</v>
      </c>
      <c r="M675" s="4">
        <v>1</v>
      </c>
      <c r="N675" s="4">
        <v>0</v>
      </c>
      <c r="O675" s="2">
        <v>42478</v>
      </c>
      <c r="P675" s="3">
        <v>0.02</v>
      </c>
      <c r="Q675" s="4">
        <v>1</v>
      </c>
      <c r="R675" s="3">
        <v>5.6</v>
      </c>
      <c r="S6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" t="str">
        <f>IF(AIRBNB[[#This Row],[RUIDO(dB)]]&lt;=4,"Silencioso",IF(AIRBNB[[#This Row],[RUIDO(dB)]]&lt;=5.5,"Poco Ruidoso","Ruidoso"))</f>
        <v>Ruidoso</v>
      </c>
      <c r="U675" t="str">
        <f>IF(AND(AIRBNB[[#This Row],[PRECIO]]&lt;50,AIRBNB[[#This Row],[MIN_NOCHES]]&gt;3),"Dentro del presupuesto","No considerar")</f>
        <v>No considerar</v>
      </c>
      <c r="V675" t="str">
        <f>VLOOKUP(AIRBNB[[#This Row],[HOST_ID]],Super_host[],5,FALSE)</f>
        <v>Host</v>
      </c>
    </row>
    <row r="676" spans="1:22">
      <c r="A676" s="4">
        <v>1552242</v>
      </c>
      <c r="B676" t="s">
        <v>8955</v>
      </c>
      <c r="C676" s="4">
        <v>8126811</v>
      </c>
      <c r="D676" t="s">
        <v>131</v>
      </c>
      <c r="E676" t="s">
        <v>8956</v>
      </c>
      <c r="F676" s="4">
        <v>11101</v>
      </c>
      <c r="G676" s="13" t="s">
        <v>7897</v>
      </c>
      <c r="H676" s="13" t="s">
        <v>7905</v>
      </c>
      <c r="I676" s="1">
        <v>4075676</v>
      </c>
      <c r="J676" s="1">
        <v>-7393463</v>
      </c>
      <c r="K676" t="s">
        <v>5</v>
      </c>
      <c r="L676" s="20">
        <v>250</v>
      </c>
      <c r="M676" s="4">
        <v>3</v>
      </c>
      <c r="N676" s="4">
        <v>184</v>
      </c>
      <c r="O676" s="2">
        <v>43642</v>
      </c>
      <c r="P676" s="3">
        <v>2.65</v>
      </c>
      <c r="Q676" s="4">
        <v>5</v>
      </c>
      <c r="R676" s="3">
        <v>6.24</v>
      </c>
      <c r="S6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" t="str">
        <f>IF(AIRBNB[[#This Row],[RUIDO(dB)]]&lt;=4,"Silencioso",IF(AIRBNB[[#This Row],[RUIDO(dB)]]&lt;=5.5,"Poco Ruidoso","Ruidoso"))</f>
        <v>Ruidoso</v>
      </c>
      <c r="U676" t="str">
        <f>IF(AND(AIRBNB[[#This Row],[PRECIO]]&lt;50,AIRBNB[[#This Row],[MIN_NOCHES]]&gt;3),"Dentro del presupuesto","No considerar")</f>
        <v>No considerar</v>
      </c>
      <c r="V676" t="str">
        <f>VLOOKUP(AIRBNB[[#This Row],[HOST_ID]],Super_host[],5,FALSE)</f>
        <v>Host</v>
      </c>
    </row>
    <row r="677" spans="1:22">
      <c r="A677" s="4">
        <v>1496319</v>
      </c>
      <c r="B677" t="s">
        <v>13709</v>
      </c>
      <c r="C677" s="4">
        <v>7997061</v>
      </c>
      <c r="D677" t="s">
        <v>2392</v>
      </c>
      <c r="E677" t="s">
        <v>13710</v>
      </c>
      <c r="F677" s="4">
        <v>11211</v>
      </c>
      <c r="G677" s="13" t="s">
        <v>4662</v>
      </c>
      <c r="H677" s="13" t="s">
        <v>9218</v>
      </c>
      <c r="I677" s="1">
        <v>4071471</v>
      </c>
      <c r="J677" s="1">
        <v>-7394045</v>
      </c>
      <c r="K677" t="s">
        <v>5</v>
      </c>
      <c r="L677" s="20">
        <v>250</v>
      </c>
      <c r="M677" s="4">
        <v>1</v>
      </c>
      <c r="N677" s="4">
        <v>87</v>
      </c>
      <c r="O677" s="2">
        <v>43643</v>
      </c>
      <c r="P677" s="3">
        <v>1.23</v>
      </c>
      <c r="Q677" s="4">
        <v>1</v>
      </c>
      <c r="R677" s="3">
        <v>6.9</v>
      </c>
      <c r="S6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" t="str">
        <f>IF(AIRBNB[[#This Row],[RUIDO(dB)]]&lt;=4,"Silencioso",IF(AIRBNB[[#This Row],[RUIDO(dB)]]&lt;=5.5,"Poco Ruidoso","Ruidoso"))</f>
        <v>Ruidoso</v>
      </c>
      <c r="U677" t="str">
        <f>IF(AND(AIRBNB[[#This Row],[PRECIO]]&lt;50,AIRBNB[[#This Row],[MIN_NOCHES]]&gt;3),"Dentro del presupuesto","No considerar")</f>
        <v>No considerar</v>
      </c>
      <c r="V677" t="str">
        <f>VLOOKUP(AIRBNB[[#This Row],[HOST_ID]],Super_host[],5,FALSE)</f>
        <v>Host</v>
      </c>
    </row>
    <row r="678" spans="1:22">
      <c r="A678" s="4">
        <v>1598033</v>
      </c>
      <c r="B678" t="s">
        <v>16649</v>
      </c>
      <c r="C678" s="4">
        <v>7875272</v>
      </c>
      <c r="D678" t="s">
        <v>10</v>
      </c>
      <c r="E678" t="s">
        <v>11</v>
      </c>
      <c r="F678" s="4">
        <v>10302</v>
      </c>
      <c r="G678" s="13" t="s">
        <v>3</v>
      </c>
      <c r="H678" s="13" t="s">
        <v>12</v>
      </c>
      <c r="I678" s="1">
        <v>4062947</v>
      </c>
      <c r="J678" s="1">
        <v>-7413378</v>
      </c>
      <c r="K678" t="s">
        <v>5</v>
      </c>
      <c r="L678" s="20">
        <v>250</v>
      </c>
      <c r="M678" s="4">
        <v>30</v>
      </c>
      <c r="N678" s="4">
        <v>1</v>
      </c>
      <c r="O678" s="2">
        <v>42284</v>
      </c>
      <c r="P678" s="3">
        <v>0.02</v>
      </c>
      <c r="Q678" s="4">
        <v>1</v>
      </c>
      <c r="R678" s="3">
        <v>5.09</v>
      </c>
      <c r="S678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78" t="str">
        <f>IF(AIRBNB[[#This Row],[RUIDO(dB)]]&lt;=4,"Silencioso",IF(AIRBNB[[#This Row],[RUIDO(dB)]]&lt;=5.5,"Poco Ruidoso","Ruidoso"))</f>
        <v>Poco Ruidoso</v>
      </c>
      <c r="U678" t="str">
        <f>IF(AND(AIRBNB[[#This Row],[PRECIO]]&lt;50,AIRBNB[[#This Row],[MIN_NOCHES]]&gt;3),"Dentro del presupuesto","No considerar")</f>
        <v>No considerar</v>
      </c>
      <c r="V678" t="str">
        <f>VLOOKUP(AIRBNB[[#This Row],[HOST_ID]],Super_host[],5,FALSE)</f>
        <v>Host</v>
      </c>
    </row>
    <row r="679" spans="1:22">
      <c r="A679" s="4">
        <v>2897714</v>
      </c>
      <c r="B679" t="s">
        <v>605</v>
      </c>
      <c r="C679" s="4">
        <v>7853680</v>
      </c>
      <c r="D679" t="s">
        <v>606</v>
      </c>
      <c r="E679" t="s">
        <v>607</v>
      </c>
      <c r="F679" s="4">
        <v>10016</v>
      </c>
      <c r="G679" s="13" t="s">
        <v>124</v>
      </c>
      <c r="H679" s="13" t="s">
        <v>182</v>
      </c>
      <c r="I679" s="1">
        <v>4074923</v>
      </c>
      <c r="J679" s="1">
        <v>-7397849</v>
      </c>
      <c r="K679" t="s">
        <v>5</v>
      </c>
      <c r="L679" s="20">
        <v>250</v>
      </c>
      <c r="M679" s="4">
        <v>5</v>
      </c>
      <c r="N679" s="4">
        <v>2</v>
      </c>
      <c r="O679" s="2">
        <v>42116</v>
      </c>
      <c r="P679" s="3">
        <v>0.03</v>
      </c>
      <c r="Q679" s="4">
        <v>1</v>
      </c>
      <c r="R679" s="3">
        <v>5.6</v>
      </c>
      <c r="S6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" t="str">
        <f>IF(AIRBNB[[#This Row],[RUIDO(dB)]]&lt;=4,"Silencioso",IF(AIRBNB[[#This Row],[RUIDO(dB)]]&lt;=5.5,"Poco Ruidoso","Ruidoso"))</f>
        <v>Ruidoso</v>
      </c>
      <c r="U679" t="str">
        <f>IF(AND(AIRBNB[[#This Row],[PRECIO]]&lt;50,AIRBNB[[#This Row],[MIN_NOCHES]]&gt;3),"Dentro del presupuesto","No considerar")</f>
        <v>No considerar</v>
      </c>
      <c r="V679" t="str">
        <f>VLOOKUP(AIRBNB[[#This Row],[HOST_ID]],Super_host[],5,FALSE)</f>
        <v>Host</v>
      </c>
    </row>
    <row r="680" spans="1:22">
      <c r="A680" s="4">
        <v>2281147</v>
      </c>
      <c r="B680" t="s">
        <v>4087</v>
      </c>
      <c r="C680" s="4">
        <v>7580102</v>
      </c>
      <c r="D680" t="s">
        <v>4088</v>
      </c>
      <c r="E680" t="s">
        <v>4089</v>
      </c>
      <c r="F680" s="4">
        <v>10019</v>
      </c>
      <c r="G680" s="13" t="s">
        <v>124</v>
      </c>
      <c r="H680" s="13" t="s">
        <v>373</v>
      </c>
      <c r="I680" s="1">
        <v>4076292</v>
      </c>
      <c r="J680" s="1">
        <v>-7398128</v>
      </c>
      <c r="K680" t="s">
        <v>40</v>
      </c>
      <c r="L680" s="20">
        <v>250</v>
      </c>
      <c r="M680" s="4">
        <v>3</v>
      </c>
      <c r="N680" s="4">
        <v>6</v>
      </c>
      <c r="O680" s="2">
        <v>43604</v>
      </c>
      <c r="P680" s="3">
        <v>0.57999999999999996</v>
      </c>
      <c r="Q680" s="4">
        <v>1</v>
      </c>
      <c r="R680" s="3">
        <v>5.6</v>
      </c>
      <c r="S6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" t="str">
        <f>IF(AIRBNB[[#This Row],[RUIDO(dB)]]&lt;=4,"Silencioso",IF(AIRBNB[[#This Row],[RUIDO(dB)]]&lt;=5.5,"Poco Ruidoso","Ruidoso"))</f>
        <v>Ruidoso</v>
      </c>
      <c r="U680" t="str">
        <f>IF(AND(AIRBNB[[#This Row],[PRECIO]]&lt;50,AIRBNB[[#This Row],[MIN_NOCHES]]&gt;3),"Dentro del presupuesto","No considerar")</f>
        <v>No considerar</v>
      </c>
      <c r="V680" t="str">
        <f>VLOOKUP(AIRBNB[[#This Row],[HOST_ID]],Super_host[],5,FALSE)</f>
        <v>Host</v>
      </c>
    </row>
    <row r="681" spans="1:22">
      <c r="A681" s="4">
        <v>1354775</v>
      </c>
      <c r="B681" t="s">
        <v>7071</v>
      </c>
      <c r="C681" s="4">
        <v>7353062</v>
      </c>
      <c r="D681" t="s">
        <v>2618</v>
      </c>
      <c r="E681" t="s">
        <v>7072</v>
      </c>
      <c r="F681" s="4">
        <v>10012</v>
      </c>
      <c r="G681" s="13" t="s">
        <v>124</v>
      </c>
      <c r="H681" s="13" t="s">
        <v>825</v>
      </c>
      <c r="I681" s="1">
        <v>4072631</v>
      </c>
      <c r="J681" s="1">
        <v>-7399387</v>
      </c>
      <c r="K681" t="s">
        <v>5</v>
      </c>
      <c r="L681" s="20">
        <v>250</v>
      </c>
      <c r="M681" s="4">
        <v>1</v>
      </c>
      <c r="N681" s="4">
        <v>0</v>
      </c>
      <c r="O681" s="2">
        <v>42591</v>
      </c>
      <c r="P681" s="3">
        <v>0.02</v>
      </c>
      <c r="Q681" s="4">
        <v>1</v>
      </c>
      <c r="R681" s="3">
        <v>5.6</v>
      </c>
      <c r="S6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" t="str">
        <f>IF(AIRBNB[[#This Row],[RUIDO(dB)]]&lt;=4,"Silencioso",IF(AIRBNB[[#This Row],[RUIDO(dB)]]&lt;=5.5,"Poco Ruidoso","Ruidoso"))</f>
        <v>Ruidoso</v>
      </c>
      <c r="U681" t="str">
        <f>IF(AND(AIRBNB[[#This Row],[PRECIO]]&lt;50,AIRBNB[[#This Row],[MIN_NOCHES]]&gt;3),"Dentro del presupuesto","No considerar")</f>
        <v>No considerar</v>
      </c>
      <c r="V681" t="str">
        <f>VLOOKUP(AIRBNB[[#This Row],[HOST_ID]],Super_host[],5,FALSE)</f>
        <v>Host</v>
      </c>
    </row>
    <row r="682" spans="1:22">
      <c r="A682" s="4">
        <v>2279335</v>
      </c>
      <c r="B682" t="s">
        <v>10101</v>
      </c>
      <c r="C682" s="4">
        <v>7009234</v>
      </c>
      <c r="D682" t="s">
        <v>442</v>
      </c>
      <c r="E682" t="s">
        <v>10102</v>
      </c>
      <c r="F682" s="4">
        <v>11211</v>
      </c>
      <c r="G682" s="13" t="s">
        <v>4662</v>
      </c>
      <c r="H682" s="13" t="s">
        <v>9218</v>
      </c>
      <c r="I682" s="1">
        <v>4071947</v>
      </c>
      <c r="J682" s="1">
        <v>-739552</v>
      </c>
      <c r="K682" t="s">
        <v>5</v>
      </c>
      <c r="L682" s="20">
        <v>250</v>
      </c>
      <c r="M682" s="4">
        <v>2</v>
      </c>
      <c r="N682" s="4">
        <v>3</v>
      </c>
      <c r="O682" s="2">
        <v>42296</v>
      </c>
      <c r="P682" s="3">
        <v>0.06</v>
      </c>
      <c r="Q682" s="4">
        <v>1</v>
      </c>
      <c r="R682" s="3">
        <v>6.9</v>
      </c>
      <c r="S6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" t="str">
        <f>IF(AIRBNB[[#This Row],[RUIDO(dB)]]&lt;=4,"Silencioso",IF(AIRBNB[[#This Row],[RUIDO(dB)]]&lt;=5.5,"Poco Ruidoso","Ruidoso"))</f>
        <v>Ruidoso</v>
      </c>
      <c r="U682" t="str">
        <f>IF(AND(AIRBNB[[#This Row],[PRECIO]]&lt;50,AIRBNB[[#This Row],[MIN_NOCHES]]&gt;3),"Dentro del presupuesto","No considerar")</f>
        <v>No considerar</v>
      </c>
      <c r="V682" t="str">
        <f>VLOOKUP(AIRBNB[[#This Row],[HOST_ID]],Super_host[],5,FALSE)</f>
        <v>Host</v>
      </c>
    </row>
    <row r="683" spans="1:22">
      <c r="A683" s="4">
        <v>1284776</v>
      </c>
      <c r="B683" t="s">
        <v>12939</v>
      </c>
      <c r="C683" s="4">
        <v>6989825</v>
      </c>
      <c r="D683" t="s">
        <v>12940</v>
      </c>
      <c r="E683" t="s">
        <v>12941</v>
      </c>
      <c r="F683" s="4">
        <v>11231</v>
      </c>
      <c r="G683" s="13" t="s">
        <v>4662</v>
      </c>
      <c r="H683" s="13" t="s">
        <v>9237</v>
      </c>
      <c r="I683" s="1">
        <v>4068013</v>
      </c>
      <c r="J683" s="1">
        <v>-7399397</v>
      </c>
      <c r="K683" t="s">
        <v>5</v>
      </c>
      <c r="L683" s="20">
        <v>250</v>
      </c>
      <c r="M683" s="4">
        <v>5</v>
      </c>
      <c r="N683" s="4">
        <v>49</v>
      </c>
      <c r="O683" s="2">
        <v>43467</v>
      </c>
      <c r="P683" s="3">
        <v>0.67</v>
      </c>
      <c r="Q683" s="4">
        <v>1</v>
      </c>
      <c r="R683" s="3">
        <v>6.9</v>
      </c>
      <c r="S6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" t="str">
        <f>IF(AIRBNB[[#This Row],[RUIDO(dB)]]&lt;=4,"Silencioso",IF(AIRBNB[[#This Row],[RUIDO(dB)]]&lt;=5.5,"Poco Ruidoso","Ruidoso"))</f>
        <v>Ruidoso</v>
      </c>
      <c r="U683" t="str">
        <f>IF(AND(AIRBNB[[#This Row],[PRECIO]]&lt;50,AIRBNB[[#This Row],[MIN_NOCHES]]&gt;3),"Dentro del presupuesto","No considerar")</f>
        <v>No considerar</v>
      </c>
      <c r="V683" t="str">
        <f>VLOOKUP(AIRBNB[[#This Row],[HOST_ID]],Super_host[],5,FALSE)</f>
        <v>Host</v>
      </c>
    </row>
    <row r="684" spans="1:22">
      <c r="A684" s="4">
        <v>1251681</v>
      </c>
      <c r="B684" t="s">
        <v>11012</v>
      </c>
      <c r="C684" s="4">
        <v>6819812</v>
      </c>
      <c r="D684" t="s">
        <v>11013</v>
      </c>
      <c r="E684" t="s">
        <v>11014</v>
      </c>
      <c r="F684" s="4">
        <v>11218</v>
      </c>
      <c r="G684" s="13" t="s">
        <v>4662</v>
      </c>
      <c r="H684" s="13" t="s">
        <v>9393</v>
      </c>
      <c r="I684" s="1">
        <v>406458</v>
      </c>
      <c r="J684" s="1">
        <v>-7397097</v>
      </c>
      <c r="K684" t="s">
        <v>5</v>
      </c>
      <c r="L684" s="20">
        <v>250</v>
      </c>
      <c r="M684" s="4">
        <v>5</v>
      </c>
      <c r="N684" s="4">
        <v>11</v>
      </c>
      <c r="O684" s="2">
        <v>43466</v>
      </c>
      <c r="P684" s="3">
        <v>0.15</v>
      </c>
      <c r="Q684" s="4">
        <v>1</v>
      </c>
      <c r="R684" s="3">
        <v>6.9</v>
      </c>
      <c r="S6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" t="str">
        <f>IF(AIRBNB[[#This Row],[RUIDO(dB)]]&lt;=4,"Silencioso",IF(AIRBNB[[#This Row],[RUIDO(dB)]]&lt;=5.5,"Poco Ruidoso","Ruidoso"))</f>
        <v>Ruidoso</v>
      </c>
      <c r="U684" t="str">
        <f>IF(AND(AIRBNB[[#This Row],[PRECIO]]&lt;50,AIRBNB[[#This Row],[MIN_NOCHES]]&gt;3),"Dentro del presupuesto","No considerar")</f>
        <v>No considerar</v>
      </c>
      <c r="V684" t="str">
        <f>VLOOKUP(AIRBNB[[#This Row],[HOST_ID]],Super_host[],5,FALSE)</f>
        <v>Host</v>
      </c>
    </row>
    <row r="685" spans="1:22">
      <c r="A685" s="4">
        <v>5067348</v>
      </c>
      <c r="B685" t="s">
        <v>3925</v>
      </c>
      <c r="C685" s="4">
        <v>6278351</v>
      </c>
      <c r="D685" t="s">
        <v>460</v>
      </c>
      <c r="E685" t="s">
        <v>3926</v>
      </c>
      <c r="F685" s="4">
        <v>10036</v>
      </c>
      <c r="G685" s="13" t="s">
        <v>124</v>
      </c>
      <c r="H685" s="13" t="s">
        <v>249</v>
      </c>
      <c r="I685" s="1">
        <v>4075977</v>
      </c>
      <c r="J685" s="1">
        <v>-7398981</v>
      </c>
      <c r="K685" t="s">
        <v>5</v>
      </c>
      <c r="L685" s="20">
        <v>250</v>
      </c>
      <c r="M685" s="4">
        <v>3</v>
      </c>
      <c r="N685" s="4">
        <v>26</v>
      </c>
      <c r="O685" s="2">
        <v>43645</v>
      </c>
      <c r="P685" s="3">
        <v>0.51</v>
      </c>
      <c r="Q685" s="4">
        <v>1</v>
      </c>
      <c r="R685" s="3">
        <v>5.6</v>
      </c>
      <c r="S6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" t="str">
        <f>IF(AIRBNB[[#This Row],[RUIDO(dB)]]&lt;=4,"Silencioso",IF(AIRBNB[[#This Row],[RUIDO(dB)]]&lt;=5.5,"Poco Ruidoso","Ruidoso"))</f>
        <v>Ruidoso</v>
      </c>
      <c r="U685" t="str">
        <f>IF(AND(AIRBNB[[#This Row],[PRECIO]]&lt;50,AIRBNB[[#This Row],[MIN_NOCHES]]&gt;3),"Dentro del presupuesto","No considerar")</f>
        <v>No considerar</v>
      </c>
      <c r="V685" t="str">
        <f>VLOOKUP(AIRBNB[[#This Row],[HOST_ID]],Super_host[],5,FALSE)</f>
        <v>Host</v>
      </c>
    </row>
    <row r="686" spans="1:22">
      <c r="A686" s="4">
        <v>3378576</v>
      </c>
      <c r="B686" t="s">
        <v>15796</v>
      </c>
      <c r="C686" s="4">
        <v>6273146</v>
      </c>
      <c r="D686" t="s">
        <v>326</v>
      </c>
      <c r="E686" t="s">
        <v>15797</v>
      </c>
      <c r="F686" s="4">
        <v>11206</v>
      </c>
      <c r="G686" s="13" t="s">
        <v>4662</v>
      </c>
      <c r="H686" s="13" t="s">
        <v>9218</v>
      </c>
      <c r="I686" s="1">
        <v>4070935</v>
      </c>
      <c r="J686" s="1">
        <v>-7394614</v>
      </c>
      <c r="K686" t="s">
        <v>40</v>
      </c>
      <c r="L686" s="20">
        <v>250</v>
      </c>
      <c r="M686" s="4">
        <v>1</v>
      </c>
      <c r="N686" s="4">
        <v>0</v>
      </c>
      <c r="O686" s="2">
        <v>43647</v>
      </c>
      <c r="P686" s="3">
        <v>0.02</v>
      </c>
      <c r="Q686" s="4">
        <v>1</v>
      </c>
      <c r="R686" s="3">
        <v>6.9</v>
      </c>
      <c r="S6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" t="str">
        <f>IF(AIRBNB[[#This Row],[RUIDO(dB)]]&lt;=4,"Silencioso",IF(AIRBNB[[#This Row],[RUIDO(dB)]]&lt;=5.5,"Poco Ruidoso","Ruidoso"))</f>
        <v>Ruidoso</v>
      </c>
      <c r="U686" t="str">
        <f>IF(AND(AIRBNB[[#This Row],[PRECIO]]&lt;50,AIRBNB[[#This Row],[MIN_NOCHES]]&gt;3),"Dentro del presupuesto","No considerar")</f>
        <v>No considerar</v>
      </c>
      <c r="V686" t="str">
        <f>VLOOKUP(AIRBNB[[#This Row],[HOST_ID]],Super_host[],5,FALSE)</f>
        <v>Host</v>
      </c>
    </row>
    <row r="687" spans="1:22">
      <c r="A687" s="4">
        <v>1077179</v>
      </c>
      <c r="B687" t="s">
        <v>3549</v>
      </c>
      <c r="C687" s="4">
        <v>5927702</v>
      </c>
      <c r="D687" t="s">
        <v>3550</v>
      </c>
      <c r="E687" t="s">
        <v>3551</v>
      </c>
      <c r="F687" s="4">
        <v>10010</v>
      </c>
      <c r="G687" s="13" t="s">
        <v>124</v>
      </c>
      <c r="H687" s="13" t="s">
        <v>281</v>
      </c>
      <c r="I687" s="1">
        <v>4073775</v>
      </c>
      <c r="J687" s="1">
        <v>-7398324</v>
      </c>
      <c r="K687" t="s">
        <v>5</v>
      </c>
      <c r="L687" s="20">
        <v>250</v>
      </c>
      <c r="M687" s="4">
        <v>30</v>
      </c>
      <c r="N687" s="4">
        <v>17</v>
      </c>
      <c r="O687" s="2">
        <v>43496</v>
      </c>
      <c r="P687" s="3">
        <v>0.39</v>
      </c>
      <c r="Q687" s="4">
        <v>1</v>
      </c>
      <c r="R687" s="3">
        <v>5.6</v>
      </c>
      <c r="S6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" t="str">
        <f>IF(AIRBNB[[#This Row],[RUIDO(dB)]]&lt;=4,"Silencioso",IF(AIRBNB[[#This Row],[RUIDO(dB)]]&lt;=5.5,"Poco Ruidoso","Ruidoso"))</f>
        <v>Ruidoso</v>
      </c>
      <c r="U687" t="str">
        <f>IF(AND(AIRBNB[[#This Row],[PRECIO]]&lt;50,AIRBNB[[#This Row],[MIN_NOCHES]]&gt;3),"Dentro del presupuesto","No considerar")</f>
        <v>No considerar</v>
      </c>
      <c r="V687" t="str">
        <f>VLOOKUP(AIRBNB[[#This Row],[HOST_ID]],Super_host[],5,FALSE)</f>
        <v>Host</v>
      </c>
    </row>
    <row r="688" spans="1:22">
      <c r="A688" s="4">
        <v>6445173</v>
      </c>
      <c r="B688" t="s">
        <v>15109</v>
      </c>
      <c r="C688" s="4">
        <v>5622480</v>
      </c>
      <c r="D688" t="s">
        <v>11289</v>
      </c>
      <c r="E688" t="s">
        <v>15110</v>
      </c>
      <c r="F688" s="4">
        <v>11206</v>
      </c>
      <c r="G688" s="13" t="s">
        <v>4662</v>
      </c>
      <c r="H688" s="13" t="s">
        <v>9218</v>
      </c>
      <c r="I688" s="1">
        <v>4071106</v>
      </c>
      <c r="J688" s="1">
        <v>-7394918</v>
      </c>
      <c r="K688" t="s">
        <v>5</v>
      </c>
      <c r="L688" s="20">
        <v>250</v>
      </c>
      <c r="M688" s="4">
        <v>2</v>
      </c>
      <c r="N688" s="4">
        <v>176</v>
      </c>
      <c r="O688" s="2">
        <v>43639</v>
      </c>
      <c r="P688" s="3">
        <v>3.51</v>
      </c>
      <c r="Q688" s="4">
        <v>1</v>
      </c>
      <c r="R688" s="3">
        <v>6.9</v>
      </c>
      <c r="S6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" t="str">
        <f>IF(AIRBNB[[#This Row],[RUIDO(dB)]]&lt;=4,"Silencioso",IF(AIRBNB[[#This Row],[RUIDO(dB)]]&lt;=5.5,"Poco Ruidoso","Ruidoso"))</f>
        <v>Ruidoso</v>
      </c>
      <c r="U688" t="str">
        <f>IF(AND(AIRBNB[[#This Row],[PRECIO]]&lt;50,AIRBNB[[#This Row],[MIN_NOCHES]]&gt;3),"Dentro del presupuesto","No considerar")</f>
        <v>No considerar</v>
      </c>
      <c r="V688" t="str">
        <f>VLOOKUP(AIRBNB[[#This Row],[HOST_ID]],Super_host[],5,FALSE)</f>
        <v>Host</v>
      </c>
    </row>
    <row r="689" spans="1:22">
      <c r="A689" s="4">
        <v>4791389</v>
      </c>
      <c r="B689" t="s">
        <v>844</v>
      </c>
      <c r="C689" s="4">
        <v>4923436</v>
      </c>
      <c r="D689" t="s">
        <v>845</v>
      </c>
      <c r="E689" t="s">
        <v>846</v>
      </c>
      <c r="F689" s="4">
        <v>10003</v>
      </c>
      <c r="G689" s="13" t="s">
        <v>124</v>
      </c>
      <c r="H689" s="13" t="s">
        <v>281</v>
      </c>
      <c r="I689" s="1">
        <v>4073877</v>
      </c>
      <c r="J689" s="1">
        <v>-7398707</v>
      </c>
      <c r="K689" t="s">
        <v>5</v>
      </c>
      <c r="L689" s="20">
        <v>250</v>
      </c>
      <c r="M689" s="4">
        <v>30</v>
      </c>
      <c r="N689" s="4">
        <v>2</v>
      </c>
      <c r="O689" s="2">
        <v>42085</v>
      </c>
      <c r="P689" s="3">
        <v>0.04</v>
      </c>
      <c r="Q689" s="4">
        <v>1</v>
      </c>
      <c r="R689" s="3">
        <v>5.6</v>
      </c>
      <c r="S6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" t="str">
        <f>IF(AIRBNB[[#This Row],[RUIDO(dB)]]&lt;=4,"Silencioso",IF(AIRBNB[[#This Row],[RUIDO(dB)]]&lt;=5.5,"Poco Ruidoso","Ruidoso"))</f>
        <v>Ruidoso</v>
      </c>
      <c r="U689" t="str">
        <f>IF(AND(AIRBNB[[#This Row],[PRECIO]]&lt;50,AIRBNB[[#This Row],[MIN_NOCHES]]&gt;3),"Dentro del presupuesto","No considerar")</f>
        <v>No considerar</v>
      </c>
      <c r="V689" t="str">
        <f>VLOOKUP(AIRBNB[[#This Row],[HOST_ID]],Super_host[],5,FALSE)</f>
        <v>Host</v>
      </c>
    </row>
    <row r="690" spans="1:22">
      <c r="A690" s="4">
        <v>1252826</v>
      </c>
      <c r="B690" t="s">
        <v>7136</v>
      </c>
      <c r="C690" s="4">
        <v>4656534</v>
      </c>
      <c r="D690" t="s">
        <v>49</v>
      </c>
      <c r="E690" t="s">
        <v>7137</v>
      </c>
      <c r="F690" s="4">
        <v>10075</v>
      </c>
      <c r="G690" s="13" t="s">
        <v>124</v>
      </c>
      <c r="H690" s="13" t="s">
        <v>129</v>
      </c>
      <c r="I690" s="1">
        <v>4077244</v>
      </c>
      <c r="J690" s="1">
        <v>-7395206</v>
      </c>
      <c r="K690" t="s">
        <v>5</v>
      </c>
      <c r="L690" s="20">
        <v>250</v>
      </c>
      <c r="M690" s="4">
        <v>3</v>
      </c>
      <c r="N690" s="4">
        <v>0</v>
      </c>
      <c r="O690" s="2">
        <v>42182</v>
      </c>
      <c r="P690" s="3">
        <v>0.45</v>
      </c>
      <c r="Q690" s="4">
        <v>1</v>
      </c>
      <c r="R690" s="3">
        <v>5.6</v>
      </c>
      <c r="S6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" t="str">
        <f>IF(AIRBNB[[#This Row],[RUIDO(dB)]]&lt;=4,"Silencioso",IF(AIRBNB[[#This Row],[RUIDO(dB)]]&lt;=5.5,"Poco Ruidoso","Ruidoso"))</f>
        <v>Ruidoso</v>
      </c>
      <c r="U690" t="str">
        <f>IF(AND(AIRBNB[[#This Row],[PRECIO]]&lt;50,AIRBNB[[#This Row],[MIN_NOCHES]]&gt;3),"Dentro del presupuesto","No considerar")</f>
        <v>No considerar</v>
      </c>
      <c r="V690" t="str">
        <f>VLOOKUP(AIRBNB[[#This Row],[HOST_ID]],Super_host[],5,FALSE)</f>
        <v>Host</v>
      </c>
    </row>
    <row r="691" spans="1:22">
      <c r="A691" s="4">
        <v>5390483</v>
      </c>
      <c r="B691" t="s">
        <v>1139</v>
      </c>
      <c r="C691" s="4">
        <v>4589525</v>
      </c>
      <c r="D691" t="s">
        <v>839</v>
      </c>
      <c r="E691" t="s">
        <v>1140</v>
      </c>
      <c r="F691" s="4">
        <v>10023</v>
      </c>
      <c r="G691" s="13" t="s">
        <v>124</v>
      </c>
      <c r="H691" s="13" t="s">
        <v>168</v>
      </c>
      <c r="I691" s="1">
        <v>4077461</v>
      </c>
      <c r="J691" s="1">
        <v>-7398899</v>
      </c>
      <c r="K691" t="s">
        <v>40</v>
      </c>
      <c r="L691" s="20">
        <v>250</v>
      </c>
      <c r="M691" s="4">
        <v>7</v>
      </c>
      <c r="N691" s="4">
        <v>3</v>
      </c>
      <c r="O691" s="2">
        <v>42315</v>
      </c>
      <c r="P691" s="3">
        <v>0.06</v>
      </c>
      <c r="Q691" s="4">
        <v>1</v>
      </c>
      <c r="R691" s="3">
        <v>5.6</v>
      </c>
      <c r="S6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" t="str">
        <f>IF(AIRBNB[[#This Row],[RUIDO(dB)]]&lt;=4,"Silencioso",IF(AIRBNB[[#This Row],[RUIDO(dB)]]&lt;=5.5,"Poco Ruidoso","Ruidoso"))</f>
        <v>Ruidoso</v>
      </c>
      <c r="U691" t="str">
        <f>IF(AND(AIRBNB[[#This Row],[PRECIO]]&lt;50,AIRBNB[[#This Row],[MIN_NOCHES]]&gt;3),"Dentro del presupuesto","No considerar")</f>
        <v>No considerar</v>
      </c>
      <c r="V691" t="str">
        <f>VLOOKUP(AIRBNB[[#This Row],[HOST_ID]],Super_host[],5,FALSE)</f>
        <v>Host</v>
      </c>
    </row>
    <row r="692" spans="1:22">
      <c r="A692" s="4">
        <v>4916323</v>
      </c>
      <c r="B692" t="s">
        <v>2641</v>
      </c>
      <c r="C692" s="4">
        <v>4422415</v>
      </c>
      <c r="D692" t="s">
        <v>439</v>
      </c>
      <c r="E692" t="s">
        <v>2642</v>
      </c>
      <c r="F692" s="4">
        <v>10128</v>
      </c>
      <c r="G692" s="13" t="s">
        <v>124</v>
      </c>
      <c r="H692" s="13" t="s">
        <v>129</v>
      </c>
      <c r="I692" s="1">
        <v>4077716</v>
      </c>
      <c r="J692" s="1">
        <v>-7394779</v>
      </c>
      <c r="K692" t="s">
        <v>5</v>
      </c>
      <c r="L692" s="20">
        <v>250</v>
      </c>
      <c r="M692" s="4">
        <v>2</v>
      </c>
      <c r="N692" s="4">
        <v>11</v>
      </c>
      <c r="O692" s="2">
        <v>43581</v>
      </c>
      <c r="P692" s="3">
        <v>0.21</v>
      </c>
      <c r="Q692" s="4">
        <v>1</v>
      </c>
      <c r="R692" s="3">
        <v>5.6</v>
      </c>
      <c r="S6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" t="str">
        <f>IF(AIRBNB[[#This Row],[RUIDO(dB)]]&lt;=4,"Silencioso",IF(AIRBNB[[#This Row],[RUIDO(dB)]]&lt;=5.5,"Poco Ruidoso","Ruidoso"))</f>
        <v>Ruidoso</v>
      </c>
      <c r="U692" t="str">
        <f>IF(AND(AIRBNB[[#This Row],[PRECIO]]&lt;50,AIRBNB[[#This Row],[MIN_NOCHES]]&gt;3),"Dentro del presupuesto","No considerar")</f>
        <v>No considerar</v>
      </c>
      <c r="V692" t="str">
        <f>VLOOKUP(AIRBNB[[#This Row],[HOST_ID]],Super_host[],5,FALSE)</f>
        <v>Host</v>
      </c>
    </row>
    <row r="693" spans="1:22">
      <c r="A693" s="4">
        <v>845362</v>
      </c>
      <c r="B693" t="s">
        <v>7148</v>
      </c>
      <c r="C693" s="4">
        <v>4413463</v>
      </c>
      <c r="D693" t="s">
        <v>1466</v>
      </c>
      <c r="E693" t="s">
        <v>7149</v>
      </c>
      <c r="F693" s="4">
        <v>10011</v>
      </c>
      <c r="G693" s="13" t="s">
        <v>124</v>
      </c>
      <c r="H693" s="13" t="s">
        <v>140</v>
      </c>
      <c r="I693" s="1">
        <v>4073574</v>
      </c>
      <c r="J693" s="1">
        <v>-7400056</v>
      </c>
      <c r="K693" t="s">
        <v>5</v>
      </c>
      <c r="L693" s="20">
        <v>250</v>
      </c>
      <c r="M693" s="4">
        <v>7</v>
      </c>
      <c r="N693" s="4">
        <v>0</v>
      </c>
      <c r="O693" s="2">
        <v>42982</v>
      </c>
      <c r="P693" s="3">
        <v>0.02</v>
      </c>
      <c r="Q693" s="4">
        <v>1</v>
      </c>
      <c r="R693" s="3">
        <v>5.6</v>
      </c>
      <c r="S6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" t="str">
        <f>IF(AIRBNB[[#This Row],[RUIDO(dB)]]&lt;=4,"Silencioso",IF(AIRBNB[[#This Row],[RUIDO(dB)]]&lt;=5.5,"Poco Ruidoso","Ruidoso"))</f>
        <v>Ruidoso</v>
      </c>
      <c r="U693" t="str">
        <f>IF(AND(AIRBNB[[#This Row],[PRECIO]]&lt;50,AIRBNB[[#This Row],[MIN_NOCHES]]&gt;3),"Dentro del presupuesto","No considerar")</f>
        <v>No considerar</v>
      </c>
      <c r="V693" t="str">
        <f>VLOOKUP(AIRBNB[[#This Row],[HOST_ID]],Super_host[],5,FALSE)</f>
        <v>Host</v>
      </c>
    </row>
    <row r="694" spans="1:22">
      <c r="A694" s="4">
        <v>3600518</v>
      </c>
      <c r="B694" t="s">
        <v>7150</v>
      </c>
      <c r="C694" s="4">
        <v>4367602</v>
      </c>
      <c r="D694" t="s">
        <v>1979</v>
      </c>
      <c r="E694" t="s">
        <v>7151</v>
      </c>
      <c r="F694" s="4">
        <v>10003</v>
      </c>
      <c r="G694" s="13" t="s">
        <v>124</v>
      </c>
      <c r="H694" s="13" t="s">
        <v>281</v>
      </c>
      <c r="I694" s="1">
        <v>4073389</v>
      </c>
      <c r="J694" s="1">
        <v>-7398724</v>
      </c>
      <c r="K694" t="s">
        <v>5</v>
      </c>
      <c r="L694" s="20">
        <v>250</v>
      </c>
      <c r="M694" s="4">
        <v>31</v>
      </c>
      <c r="N694" s="4">
        <v>0</v>
      </c>
      <c r="O694" s="2">
        <v>42238</v>
      </c>
      <c r="P694" s="3">
        <v>0.68</v>
      </c>
      <c r="Q694" s="4">
        <v>1</v>
      </c>
      <c r="R694" s="3">
        <v>5.6</v>
      </c>
      <c r="S6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" t="str">
        <f>IF(AIRBNB[[#This Row],[RUIDO(dB)]]&lt;=4,"Silencioso",IF(AIRBNB[[#This Row],[RUIDO(dB)]]&lt;=5.5,"Poco Ruidoso","Ruidoso"))</f>
        <v>Ruidoso</v>
      </c>
      <c r="U694" t="str">
        <f>IF(AND(AIRBNB[[#This Row],[PRECIO]]&lt;50,AIRBNB[[#This Row],[MIN_NOCHES]]&gt;3),"Dentro del presupuesto","No considerar")</f>
        <v>No considerar</v>
      </c>
      <c r="V694" t="str">
        <f>VLOOKUP(AIRBNB[[#This Row],[HOST_ID]],Super_host[],5,FALSE)</f>
        <v>Host</v>
      </c>
    </row>
    <row r="695" spans="1:22">
      <c r="A695" s="4">
        <v>2214323</v>
      </c>
      <c r="B695" t="s">
        <v>5474</v>
      </c>
      <c r="C695" s="4">
        <v>4237535</v>
      </c>
      <c r="D695" t="s">
        <v>5475</v>
      </c>
      <c r="E695" t="s">
        <v>1605</v>
      </c>
      <c r="F695" s="4">
        <v>10002</v>
      </c>
      <c r="G695" s="13" t="s">
        <v>124</v>
      </c>
      <c r="H695" s="13" t="s">
        <v>137</v>
      </c>
      <c r="I695" s="1">
        <v>4071969</v>
      </c>
      <c r="J695" s="1">
        <v>-7399287</v>
      </c>
      <c r="K695" t="s">
        <v>5</v>
      </c>
      <c r="L695" s="20">
        <v>250</v>
      </c>
      <c r="M695" s="4">
        <v>3</v>
      </c>
      <c r="N695" s="4">
        <v>107</v>
      </c>
      <c r="O695" s="2">
        <v>43640</v>
      </c>
      <c r="P695" s="3">
        <v>1.64</v>
      </c>
      <c r="Q695" s="4">
        <v>1</v>
      </c>
      <c r="R695" s="3">
        <v>5.6</v>
      </c>
      <c r="S6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" t="str">
        <f>IF(AIRBNB[[#This Row],[RUIDO(dB)]]&lt;=4,"Silencioso",IF(AIRBNB[[#This Row],[RUIDO(dB)]]&lt;=5.5,"Poco Ruidoso","Ruidoso"))</f>
        <v>Ruidoso</v>
      </c>
      <c r="U695" t="str">
        <f>IF(AND(AIRBNB[[#This Row],[PRECIO]]&lt;50,AIRBNB[[#This Row],[MIN_NOCHES]]&gt;3),"Dentro del presupuesto","No considerar")</f>
        <v>No considerar</v>
      </c>
      <c r="V695" t="str">
        <f>VLOOKUP(AIRBNB[[#This Row],[HOST_ID]],Super_host[],5,FALSE)</f>
        <v>Host</v>
      </c>
    </row>
    <row r="696" spans="1:22">
      <c r="A696" s="4">
        <v>4694688</v>
      </c>
      <c r="B696" t="s">
        <v>850</v>
      </c>
      <c r="C696" s="4">
        <v>4217567</v>
      </c>
      <c r="D696" t="s">
        <v>851</v>
      </c>
      <c r="E696" t="s">
        <v>852</v>
      </c>
      <c r="F696" s="4">
        <v>10011</v>
      </c>
      <c r="G696" s="13" t="s">
        <v>124</v>
      </c>
      <c r="H696" s="13" t="s">
        <v>186</v>
      </c>
      <c r="I696" s="1">
        <v>407416</v>
      </c>
      <c r="J696" s="1">
        <v>-7399681</v>
      </c>
      <c r="K696" t="s">
        <v>5</v>
      </c>
      <c r="L696" s="20">
        <v>250</v>
      </c>
      <c r="M696" s="4">
        <v>3</v>
      </c>
      <c r="N696" s="4">
        <v>2</v>
      </c>
      <c r="O696" s="2">
        <v>42372</v>
      </c>
      <c r="P696" s="3">
        <v>0.04</v>
      </c>
      <c r="Q696" s="4">
        <v>1</v>
      </c>
      <c r="R696" s="3">
        <v>5.6</v>
      </c>
      <c r="S6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" t="str">
        <f>IF(AIRBNB[[#This Row],[RUIDO(dB)]]&lt;=4,"Silencioso",IF(AIRBNB[[#This Row],[RUIDO(dB)]]&lt;=5.5,"Poco Ruidoso","Ruidoso"))</f>
        <v>Ruidoso</v>
      </c>
      <c r="U696" t="str">
        <f>IF(AND(AIRBNB[[#This Row],[PRECIO]]&lt;50,AIRBNB[[#This Row],[MIN_NOCHES]]&gt;3),"Dentro del presupuesto","No considerar")</f>
        <v>No considerar</v>
      </c>
      <c r="V696" t="str">
        <f>VLOOKUP(AIRBNB[[#This Row],[HOST_ID]],Super_host[],5,FALSE)</f>
        <v>Host</v>
      </c>
    </row>
    <row r="697" spans="1:22">
      <c r="A697" s="4">
        <v>3122636</v>
      </c>
      <c r="B697" t="s">
        <v>3454</v>
      </c>
      <c r="C697" s="4">
        <v>4025280</v>
      </c>
      <c r="D697" t="s">
        <v>3455</v>
      </c>
      <c r="E697" t="s">
        <v>3456</v>
      </c>
      <c r="F697" s="4">
        <v>10128</v>
      </c>
      <c r="G697" s="13" t="s">
        <v>124</v>
      </c>
      <c r="H697" s="13" t="s">
        <v>129</v>
      </c>
      <c r="I697" s="1">
        <v>4078276</v>
      </c>
      <c r="J697" s="1">
        <v>-7395299</v>
      </c>
      <c r="K697" t="s">
        <v>5</v>
      </c>
      <c r="L697" s="20">
        <v>250</v>
      </c>
      <c r="M697" s="4">
        <v>5</v>
      </c>
      <c r="N697" s="4">
        <v>22</v>
      </c>
      <c r="O697" s="2">
        <v>43581</v>
      </c>
      <c r="P697" s="3">
        <v>0.36</v>
      </c>
      <c r="Q697" s="4">
        <v>1</v>
      </c>
      <c r="R697" s="3">
        <v>5.6</v>
      </c>
      <c r="S6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" t="str">
        <f>IF(AIRBNB[[#This Row],[RUIDO(dB)]]&lt;=4,"Silencioso",IF(AIRBNB[[#This Row],[RUIDO(dB)]]&lt;=5.5,"Poco Ruidoso","Ruidoso"))</f>
        <v>Ruidoso</v>
      </c>
      <c r="U697" t="str">
        <f>IF(AND(AIRBNB[[#This Row],[PRECIO]]&lt;50,AIRBNB[[#This Row],[MIN_NOCHES]]&gt;3),"Dentro del presupuesto","No considerar")</f>
        <v>No considerar</v>
      </c>
      <c r="V697" t="str">
        <f>VLOOKUP(AIRBNB[[#This Row],[HOST_ID]],Super_host[],5,FALSE)</f>
        <v>Host</v>
      </c>
    </row>
    <row r="698" spans="1:22">
      <c r="A698" s="4">
        <v>2359340</v>
      </c>
      <c r="B698" t="s">
        <v>6038</v>
      </c>
      <c r="C698" s="4">
        <v>3793026</v>
      </c>
      <c r="D698" t="s">
        <v>6039</v>
      </c>
      <c r="E698" t="s">
        <v>3731</v>
      </c>
      <c r="F698" s="4">
        <v>10019</v>
      </c>
      <c r="G698" s="13" t="s">
        <v>124</v>
      </c>
      <c r="H698" s="13" t="s">
        <v>249</v>
      </c>
      <c r="I698" s="1">
        <v>4076349</v>
      </c>
      <c r="J698" s="1">
        <v>-7398985</v>
      </c>
      <c r="K698" t="s">
        <v>5</v>
      </c>
      <c r="L698" s="20">
        <v>250</v>
      </c>
      <c r="M698" s="4">
        <v>5</v>
      </c>
      <c r="N698" s="4">
        <v>176</v>
      </c>
      <c r="O698" s="2">
        <v>43381</v>
      </c>
      <c r="P698" s="3">
        <v>2.72</v>
      </c>
      <c r="Q698" s="4">
        <v>1</v>
      </c>
      <c r="R698" s="3">
        <v>5.6</v>
      </c>
      <c r="S6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" t="str">
        <f>IF(AIRBNB[[#This Row],[RUIDO(dB)]]&lt;=4,"Silencioso",IF(AIRBNB[[#This Row],[RUIDO(dB)]]&lt;=5.5,"Poco Ruidoso","Ruidoso"))</f>
        <v>Ruidoso</v>
      </c>
      <c r="U698" t="str">
        <f>IF(AND(AIRBNB[[#This Row],[PRECIO]]&lt;50,AIRBNB[[#This Row],[MIN_NOCHES]]&gt;3),"Dentro del presupuesto","No considerar")</f>
        <v>No considerar</v>
      </c>
      <c r="V698" t="str">
        <f>VLOOKUP(AIRBNB[[#This Row],[HOST_ID]],Super_host[],5,FALSE)</f>
        <v>Host</v>
      </c>
    </row>
    <row r="699" spans="1:22">
      <c r="A699" s="4">
        <v>803237</v>
      </c>
      <c r="B699" t="s">
        <v>10380</v>
      </c>
      <c r="C699" s="4">
        <v>3642035</v>
      </c>
      <c r="D699" t="s">
        <v>10381</v>
      </c>
      <c r="E699" t="s">
        <v>10382</v>
      </c>
      <c r="F699" s="4">
        <v>11216</v>
      </c>
      <c r="G699" s="13" t="s">
        <v>4662</v>
      </c>
      <c r="H699" s="13" t="s">
        <v>9252</v>
      </c>
      <c r="I699" s="1">
        <v>4067504</v>
      </c>
      <c r="J699" s="1">
        <v>-7395273</v>
      </c>
      <c r="K699" t="s">
        <v>5</v>
      </c>
      <c r="L699" s="20">
        <v>250</v>
      </c>
      <c r="M699" s="4">
        <v>4</v>
      </c>
      <c r="N699" s="4">
        <v>6</v>
      </c>
      <c r="O699" s="2">
        <v>43467</v>
      </c>
      <c r="P699" s="3">
        <v>0.08</v>
      </c>
      <c r="Q699" s="4">
        <v>1</v>
      </c>
      <c r="R699" s="3">
        <v>6.9</v>
      </c>
      <c r="S6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" t="str">
        <f>IF(AIRBNB[[#This Row],[RUIDO(dB)]]&lt;=4,"Silencioso",IF(AIRBNB[[#This Row],[RUIDO(dB)]]&lt;=5.5,"Poco Ruidoso","Ruidoso"))</f>
        <v>Ruidoso</v>
      </c>
      <c r="U699" t="str">
        <f>IF(AND(AIRBNB[[#This Row],[PRECIO]]&lt;50,AIRBNB[[#This Row],[MIN_NOCHES]]&gt;3),"Dentro del presupuesto","No considerar")</f>
        <v>No considerar</v>
      </c>
      <c r="V699" t="str">
        <f>VLOOKUP(AIRBNB[[#This Row],[HOST_ID]],Super_host[],5,FALSE)</f>
        <v>Host</v>
      </c>
    </row>
    <row r="700" spans="1:22">
      <c r="A700" s="4">
        <v>661814</v>
      </c>
      <c r="B700" t="s">
        <v>1972</v>
      </c>
      <c r="C700" s="4">
        <v>3341426</v>
      </c>
      <c r="D700" t="s">
        <v>1973</v>
      </c>
      <c r="E700" t="s">
        <v>1974</v>
      </c>
      <c r="F700" s="4">
        <v>10011</v>
      </c>
      <c r="G700" s="13" t="s">
        <v>124</v>
      </c>
      <c r="H700" s="13" t="s">
        <v>186</v>
      </c>
      <c r="I700" s="1">
        <v>40741</v>
      </c>
      <c r="J700" s="1">
        <v>-7399957</v>
      </c>
      <c r="K700" t="s">
        <v>5</v>
      </c>
      <c r="L700" s="20">
        <v>250</v>
      </c>
      <c r="M700" s="4">
        <v>2</v>
      </c>
      <c r="N700" s="4">
        <v>10</v>
      </c>
      <c r="O700" s="2">
        <v>42497</v>
      </c>
      <c r="P700" s="3">
        <v>0.13</v>
      </c>
      <c r="Q700" s="4">
        <v>1</v>
      </c>
      <c r="R700" s="3">
        <v>5.6</v>
      </c>
      <c r="S7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" t="str">
        <f>IF(AIRBNB[[#This Row],[RUIDO(dB)]]&lt;=4,"Silencioso",IF(AIRBNB[[#This Row],[RUIDO(dB)]]&lt;=5.5,"Poco Ruidoso","Ruidoso"))</f>
        <v>Ruidoso</v>
      </c>
      <c r="U700" t="str">
        <f>IF(AND(AIRBNB[[#This Row],[PRECIO]]&lt;50,AIRBNB[[#This Row],[MIN_NOCHES]]&gt;3),"Dentro del presupuesto","No considerar")</f>
        <v>No considerar</v>
      </c>
      <c r="V700" t="str">
        <f>VLOOKUP(AIRBNB[[#This Row],[HOST_ID]],Super_host[],5,FALSE)</f>
        <v>Host</v>
      </c>
    </row>
    <row r="701" spans="1:22">
      <c r="A701" s="4">
        <v>4887727</v>
      </c>
      <c r="B701" t="s">
        <v>2076</v>
      </c>
      <c r="C701" s="4">
        <v>3339901</v>
      </c>
      <c r="D701" t="s">
        <v>99</v>
      </c>
      <c r="E701" t="s">
        <v>2077</v>
      </c>
      <c r="F701" s="4">
        <v>10012</v>
      </c>
      <c r="G701" s="13" t="s">
        <v>124</v>
      </c>
      <c r="H701" s="13" t="s">
        <v>642</v>
      </c>
      <c r="I701" s="1">
        <v>4072285</v>
      </c>
      <c r="J701" s="1">
        <v>-7399409</v>
      </c>
      <c r="K701" t="s">
        <v>5</v>
      </c>
      <c r="L701" s="20">
        <v>250</v>
      </c>
      <c r="M701" s="4">
        <v>4</v>
      </c>
      <c r="N701" s="4">
        <v>7</v>
      </c>
      <c r="O701" s="2">
        <v>42298</v>
      </c>
      <c r="P701" s="3">
        <v>0.14000000000000001</v>
      </c>
      <c r="Q701" s="4">
        <v>1</v>
      </c>
      <c r="R701" s="3">
        <v>5.6</v>
      </c>
      <c r="S7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" t="str">
        <f>IF(AIRBNB[[#This Row],[RUIDO(dB)]]&lt;=4,"Silencioso",IF(AIRBNB[[#This Row],[RUIDO(dB)]]&lt;=5.5,"Poco Ruidoso","Ruidoso"))</f>
        <v>Ruidoso</v>
      </c>
      <c r="U701" t="str">
        <f>IF(AND(AIRBNB[[#This Row],[PRECIO]]&lt;50,AIRBNB[[#This Row],[MIN_NOCHES]]&gt;3),"Dentro del presupuesto","No considerar")</f>
        <v>No considerar</v>
      </c>
      <c r="V701" t="str">
        <f>VLOOKUP(AIRBNB[[#This Row],[HOST_ID]],Super_host[],5,FALSE)</f>
        <v>Host</v>
      </c>
    </row>
    <row r="702" spans="1:22">
      <c r="A702" s="4">
        <v>2722693</v>
      </c>
      <c r="B702" t="s">
        <v>459</v>
      </c>
      <c r="C702" s="4">
        <v>3280997</v>
      </c>
      <c r="D702" t="s">
        <v>460</v>
      </c>
      <c r="E702" t="s">
        <v>461</v>
      </c>
      <c r="F702" s="4">
        <v>10019</v>
      </c>
      <c r="G702" s="13" t="s">
        <v>124</v>
      </c>
      <c r="H702" s="13" t="s">
        <v>416</v>
      </c>
      <c r="I702" s="1">
        <v>4076351</v>
      </c>
      <c r="J702" s="1">
        <v>-7398431</v>
      </c>
      <c r="K702" t="s">
        <v>5</v>
      </c>
      <c r="L702" s="20">
        <v>250</v>
      </c>
      <c r="M702" s="4">
        <v>1</v>
      </c>
      <c r="N702" s="4">
        <v>1</v>
      </c>
      <c r="O702" s="2">
        <v>41764</v>
      </c>
      <c r="P702" s="3">
        <v>0.02</v>
      </c>
      <c r="Q702" s="4">
        <v>1</v>
      </c>
      <c r="R702" s="3">
        <v>5.6</v>
      </c>
      <c r="S7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" t="str">
        <f>IF(AIRBNB[[#This Row],[RUIDO(dB)]]&lt;=4,"Silencioso",IF(AIRBNB[[#This Row],[RUIDO(dB)]]&lt;=5.5,"Poco Ruidoso","Ruidoso"))</f>
        <v>Ruidoso</v>
      </c>
      <c r="U702" t="str">
        <f>IF(AND(AIRBNB[[#This Row],[PRECIO]]&lt;50,AIRBNB[[#This Row],[MIN_NOCHES]]&gt;3),"Dentro del presupuesto","No considerar")</f>
        <v>No considerar</v>
      </c>
      <c r="V702" t="str">
        <f>VLOOKUP(AIRBNB[[#This Row],[HOST_ID]],Super_host[],5,FALSE)</f>
        <v>Host</v>
      </c>
    </row>
    <row r="703" spans="1:22">
      <c r="A703" s="4">
        <v>645942</v>
      </c>
      <c r="B703" t="s">
        <v>3959</v>
      </c>
      <c r="C703" s="4">
        <v>3235547</v>
      </c>
      <c r="D703" t="s">
        <v>3031</v>
      </c>
      <c r="E703" t="s">
        <v>3960</v>
      </c>
      <c r="F703" s="4">
        <v>10012</v>
      </c>
      <c r="G703" s="13" t="s">
        <v>124</v>
      </c>
      <c r="H703" s="13" t="s">
        <v>642</v>
      </c>
      <c r="I703" s="1">
        <v>4072294</v>
      </c>
      <c r="J703" s="1">
        <v>-7399388</v>
      </c>
      <c r="K703" t="s">
        <v>5</v>
      </c>
      <c r="L703" s="20">
        <v>250</v>
      </c>
      <c r="M703" s="4">
        <v>4</v>
      </c>
      <c r="N703" s="4">
        <v>43</v>
      </c>
      <c r="O703" s="2">
        <v>43618</v>
      </c>
      <c r="P703" s="3">
        <v>0.52</v>
      </c>
      <c r="Q703" s="4">
        <v>1</v>
      </c>
      <c r="R703" s="3">
        <v>5.6</v>
      </c>
      <c r="S7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" t="str">
        <f>IF(AIRBNB[[#This Row],[RUIDO(dB)]]&lt;=4,"Silencioso",IF(AIRBNB[[#This Row],[RUIDO(dB)]]&lt;=5.5,"Poco Ruidoso","Ruidoso"))</f>
        <v>Ruidoso</v>
      </c>
      <c r="U703" t="str">
        <f>IF(AND(AIRBNB[[#This Row],[PRECIO]]&lt;50,AIRBNB[[#This Row],[MIN_NOCHES]]&gt;3),"Dentro del presupuesto","No considerar")</f>
        <v>No considerar</v>
      </c>
      <c r="V703" t="str">
        <f>VLOOKUP(AIRBNB[[#This Row],[HOST_ID]],Super_host[],5,FALSE)</f>
        <v>Host</v>
      </c>
    </row>
    <row r="704" spans="1:22">
      <c r="A704" s="4">
        <v>6635179</v>
      </c>
      <c r="B704" t="s">
        <v>5265</v>
      </c>
      <c r="C704" s="4">
        <v>3173147</v>
      </c>
      <c r="D704" t="s">
        <v>1380</v>
      </c>
      <c r="E704" t="s">
        <v>5266</v>
      </c>
      <c r="F704" s="4">
        <v>10002</v>
      </c>
      <c r="G704" s="13" t="s">
        <v>124</v>
      </c>
      <c r="H704" s="13" t="s">
        <v>137</v>
      </c>
      <c r="I704" s="1">
        <v>4071968</v>
      </c>
      <c r="J704" s="1">
        <v>-7398708</v>
      </c>
      <c r="K704" t="s">
        <v>5</v>
      </c>
      <c r="L704" s="20">
        <v>250</v>
      </c>
      <c r="M704" s="4">
        <v>3</v>
      </c>
      <c r="N704" s="4">
        <v>68</v>
      </c>
      <c r="O704" s="2">
        <v>43624</v>
      </c>
      <c r="P704" s="3">
        <v>1.36</v>
      </c>
      <c r="Q704" s="4">
        <v>1</v>
      </c>
      <c r="R704" s="3">
        <v>5.6</v>
      </c>
      <c r="S7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4" t="str">
        <f>IF(AIRBNB[[#This Row],[RUIDO(dB)]]&lt;=4,"Silencioso",IF(AIRBNB[[#This Row],[RUIDO(dB)]]&lt;=5.5,"Poco Ruidoso","Ruidoso"))</f>
        <v>Ruidoso</v>
      </c>
      <c r="U704" t="str">
        <f>IF(AND(AIRBNB[[#This Row],[PRECIO]]&lt;50,AIRBNB[[#This Row],[MIN_NOCHES]]&gt;3),"Dentro del presupuesto","No considerar")</f>
        <v>No considerar</v>
      </c>
      <c r="V704" t="str">
        <f>VLOOKUP(AIRBNB[[#This Row],[HOST_ID]],Super_host[],5,FALSE)</f>
        <v>Host</v>
      </c>
    </row>
    <row r="705" spans="1:22">
      <c r="A705" s="4">
        <v>6124097</v>
      </c>
      <c r="B705" t="s">
        <v>4038</v>
      </c>
      <c r="C705" s="4">
        <v>3035426</v>
      </c>
      <c r="D705" t="s">
        <v>4039</v>
      </c>
      <c r="E705" t="s">
        <v>4040</v>
      </c>
      <c r="F705" s="4">
        <v>10011</v>
      </c>
      <c r="G705" s="13" t="s">
        <v>124</v>
      </c>
      <c r="H705" s="13" t="s">
        <v>186</v>
      </c>
      <c r="I705" s="1">
        <v>4074089</v>
      </c>
      <c r="J705" s="1">
        <v>-7400181</v>
      </c>
      <c r="K705" t="s">
        <v>5</v>
      </c>
      <c r="L705" s="20">
        <v>250</v>
      </c>
      <c r="M705" s="4">
        <v>2</v>
      </c>
      <c r="N705" s="4">
        <v>28</v>
      </c>
      <c r="O705" s="2">
        <v>43611</v>
      </c>
      <c r="P705" s="3">
        <v>0.56000000000000005</v>
      </c>
      <c r="Q705" s="4">
        <v>1</v>
      </c>
      <c r="R705" s="3">
        <v>5.6</v>
      </c>
      <c r="S7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5" t="str">
        <f>IF(AIRBNB[[#This Row],[RUIDO(dB)]]&lt;=4,"Silencioso",IF(AIRBNB[[#This Row],[RUIDO(dB)]]&lt;=5.5,"Poco Ruidoso","Ruidoso"))</f>
        <v>Ruidoso</v>
      </c>
      <c r="U705" t="str">
        <f>IF(AND(AIRBNB[[#This Row],[PRECIO]]&lt;50,AIRBNB[[#This Row],[MIN_NOCHES]]&gt;3),"Dentro del presupuesto","No considerar")</f>
        <v>No considerar</v>
      </c>
      <c r="V705" t="str">
        <f>VLOOKUP(AIRBNB[[#This Row],[HOST_ID]],Super_host[],5,FALSE)</f>
        <v>Host</v>
      </c>
    </row>
    <row r="706" spans="1:22">
      <c r="A706" s="4">
        <v>751851</v>
      </c>
      <c r="B706" t="s">
        <v>9978</v>
      </c>
      <c r="C706" s="4">
        <v>3010682</v>
      </c>
      <c r="D706" t="s">
        <v>9979</v>
      </c>
      <c r="E706" t="s">
        <v>9980</v>
      </c>
      <c r="F706" s="4">
        <v>11215</v>
      </c>
      <c r="G706" s="13" t="s">
        <v>4662</v>
      </c>
      <c r="H706" s="13" t="s">
        <v>9234</v>
      </c>
      <c r="I706" s="1">
        <v>4066777</v>
      </c>
      <c r="J706" s="1">
        <v>-7397781</v>
      </c>
      <c r="K706" t="s">
        <v>5</v>
      </c>
      <c r="L706" s="20">
        <v>250</v>
      </c>
      <c r="M706" s="4">
        <v>10</v>
      </c>
      <c r="N706" s="4">
        <v>4</v>
      </c>
      <c r="O706" s="2">
        <v>42366</v>
      </c>
      <c r="P706" s="3">
        <v>0.05</v>
      </c>
      <c r="Q706" s="4">
        <v>1</v>
      </c>
      <c r="R706" s="3">
        <v>6.9</v>
      </c>
      <c r="S7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6" t="str">
        <f>IF(AIRBNB[[#This Row],[RUIDO(dB)]]&lt;=4,"Silencioso",IF(AIRBNB[[#This Row],[RUIDO(dB)]]&lt;=5.5,"Poco Ruidoso","Ruidoso"))</f>
        <v>Ruidoso</v>
      </c>
      <c r="U706" t="str">
        <f>IF(AND(AIRBNB[[#This Row],[PRECIO]]&lt;50,AIRBNB[[#This Row],[MIN_NOCHES]]&gt;3),"Dentro del presupuesto","No considerar")</f>
        <v>No considerar</v>
      </c>
      <c r="V706" t="str">
        <f>VLOOKUP(AIRBNB[[#This Row],[HOST_ID]],Super_host[],5,FALSE)</f>
        <v>Host</v>
      </c>
    </row>
    <row r="707" spans="1:22">
      <c r="A707" s="4">
        <v>1106284</v>
      </c>
      <c r="B707" t="s">
        <v>3272</v>
      </c>
      <c r="C707" s="4">
        <v>2757621</v>
      </c>
      <c r="D707" t="s">
        <v>1110</v>
      </c>
      <c r="E707" t="s">
        <v>3273</v>
      </c>
      <c r="F707" s="4">
        <v>10010</v>
      </c>
      <c r="G707" s="13" t="s">
        <v>124</v>
      </c>
      <c r="H707" s="13" t="s">
        <v>281</v>
      </c>
      <c r="I707" s="1">
        <v>4073708</v>
      </c>
      <c r="J707" s="1">
        <v>-7398455</v>
      </c>
      <c r="K707" t="s">
        <v>5</v>
      </c>
      <c r="L707" s="20">
        <v>250</v>
      </c>
      <c r="M707" s="4">
        <v>4</v>
      </c>
      <c r="N707" s="4">
        <v>23</v>
      </c>
      <c r="O707" s="2">
        <v>43646</v>
      </c>
      <c r="P707" s="3">
        <v>0.31</v>
      </c>
      <c r="Q707" s="4">
        <v>1</v>
      </c>
      <c r="R707" s="3">
        <v>5.6</v>
      </c>
      <c r="S7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7" t="str">
        <f>IF(AIRBNB[[#This Row],[RUIDO(dB)]]&lt;=4,"Silencioso",IF(AIRBNB[[#This Row],[RUIDO(dB)]]&lt;=5.5,"Poco Ruidoso","Ruidoso"))</f>
        <v>Ruidoso</v>
      </c>
      <c r="U707" t="str">
        <f>IF(AND(AIRBNB[[#This Row],[PRECIO]]&lt;50,AIRBNB[[#This Row],[MIN_NOCHES]]&gt;3),"Dentro del presupuesto","No considerar")</f>
        <v>No considerar</v>
      </c>
      <c r="V707" t="str">
        <f>VLOOKUP(AIRBNB[[#This Row],[HOST_ID]],Super_host[],5,FALSE)</f>
        <v>Host</v>
      </c>
    </row>
    <row r="708" spans="1:22">
      <c r="A708" s="4">
        <v>530247</v>
      </c>
      <c r="B708" t="s">
        <v>643</v>
      </c>
      <c r="C708" s="4">
        <v>2604437</v>
      </c>
      <c r="D708" t="s">
        <v>644</v>
      </c>
      <c r="E708" t="s">
        <v>645</v>
      </c>
      <c r="F708" s="4">
        <v>10024</v>
      </c>
      <c r="G708" s="13" t="s">
        <v>124</v>
      </c>
      <c r="H708" s="13" t="s">
        <v>168</v>
      </c>
      <c r="I708" s="1">
        <v>4078339</v>
      </c>
      <c r="J708" s="1">
        <v>-7398003</v>
      </c>
      <c r="K708" t="s">
        <v>5</v>
      </c>
      <c r="L708" s="20">
        <v>250</v>
      </c>
      <c r="M708" s="4">
        <v>4</v>
      </c>
      <c r="N708" s="4">
        <v>2</v>
      </c>
      <c r="O708" s="2">
        <v>41818</v>
      </c>
      <c r="P708" s="3">
        <v>0.03</v>
      </c>
      <c r="Q708" s="4">
        <v>1</v>
      </c>
      <c r="R708" s="3">
        <v>5.6</v>
      </c>
      <c r="S7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8" t="str">
        <f>IF(AIRBNB[[#This Row],[RUIDO(dB)]]&lt;=4,"Silencioso",IF(AIRBNB[[#This Row],[RUIDO(dB)]]&lt;=5.5,"Poco Ruidoso","Ruidoso"))</f>
        <v>Ruidoso</v>
      </c>
      <c r="U708" t="str">
        <f>IF(AND(AIRBNB[[#This Row],[PRECIO]]&lt;50,AIRBNB[[#This Row],[MIN_NOCHES]]&gt;3),"Dentro del presupuesto","No considerar")</f>
        <v>No considerar</v>
      </c>
      <c r="V708" t="str">
        <f>VLOOKUP(AIRBNB[[#This Row],[HOST_ID]],Super_host[],5,FALSE)</f>
        <v>Host</v>
      </c>
    </row>
    <row r="709" spans="1:22">
      <c r="A709" s="4">
        <v>3132960</v>
      </c>
      <c r="B709" t="s">
        <v>11450</v>
      </c>
      <c r="C709" s="4">
        <v>2472358</v>
      </c>
      <c r="D709" t="s">
        <v>2148</v>
      </c>
      <c r="E709" t="s">
        <v>11451</v>
      </c>
      <c r="F709" s="4">
        <v>11217</v>
      </c>
      <c r="G709" s="13" t="s">
        <v>4662</v>
      </c>
      <c r="H709" s="13" t="s">
        <v>9234</v>
      </c>
      <c r="I709" s="1">
        <v>4067668</v>
      </c>
      <c r="J709" s="1">
        <v>-7397718</v>
      </c>
      <c r="K709" t="s">
        <v>5</v>
      </c>
      <c r="L709" s="20">
        <v>250</v>
      </c>
      <c r="M709" s="4">
        <v>5</v>
      </c>
      <c r="N709" s="4">
        <v>2</v>
      </c>
      <c r="O709" s="2">
        <v>43465</v>
      </c>
      <c r="P709" s="3">
        <v>0.21</v>
      </c>
      <c r="Q709" s="4">
        <v>1</v>
      </c>
      <c r="R709" s="3">
        <v>6.9</v>
      </c>
      <c r="S7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9" t="str">
        <f>IF(AIRBNB[[#This Row],[RUIDO(dB)]]&lt;=4,"Silencioso",IF(AIRBNB[[#This Row],[RUIDO(dB)]]&lt;=5.5,"Poco Ruidoso","Ruidoso"))</f>
        <v>Ruidoso</v>
      </c>
      <c r="U709" t="str">
        <f>IF(AND(AIRBNB[[#This Row],[PRECIO]]&lt;50,AIRBNB[[#This Row],[MIN_NOCHES]]&gt;3),"Dentro del presupuesto","No considerar")</f>
        <v>No considerar</v>
      </c>
      <c r="V709" t="str">
        <f>VLOOKUP(AIRBNB[[#This Row],[HOST_ID]],Super_host[],5,FALSE)</f>
        <v>Host</v>
      </c>
    </row>
    <row r="710" spans="1:22">
      <c r="A710" s="4">
        <v>2296024</v>
      </c>
      <c r="B710" t="s">
        <v>16386</v>
      </c>
      <c r="C710" s="4">
        <v>2321783</v>
      </c>
      <c r="D710" t="s">
        <v>5921</v>
      </c>
      <c r="E710" t="s">
        <v>16387</v>
      </c>
      <c r="F710" s="4">
        <v>10463</v>
      </c>
      <c r="G710" s="13" t="s">
        <v>16360</v>
      </c>
      <c r="H710" s="13" t="s">
        <v>16388</v>
      </c>
      <c r="I710" s="1">
        <v>4088579</v>
      </c>
      <c r="J710" s="1">
        <v>-7391599</v>
      </c>
      <c r="K710" t="s">
        <v>5</v>
      </c>
      <c r="L710" s="20">
        <v>250</v>
      </c>
      <c r="M710" s="4">
        <v>7</v>
      </c>
      <c r="N710" s="4">
        <v>2</v>
      </c>
      <c r="O710" s="2">
        <v>43467</v>
      </c>
      <c r="P710" s="3">
        <v>0.04</v>
      </c>
      <c r="Q710" s="4">
        <v>5</v>
      </c>
      <c r="R710" s="3">
        <v>7.84</v>
      </c>
      <c r="S7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0" t="str">
        <f>IF(AIRBNB[[#This Row],[RUIDO(dB)]]&lt;=4,"Silencioso",IF(AIRBNB[[#This Row],[RUIDO(dB)]]&lt;=5.5,"Poco Ruidoso","Ruidoso"))</f>
        <v>Ruidoso</v>
      </c>
      <c r="U710" t="str">
        <f>IF(AND(AIRBNB[[#This Row],[PRECIO]]&lt;50,AIRBNB[[#This Row],[MIN_NOCHES]]&gt;3),"Dentro del presupuesto","No considerar")</f>
        <v>No considerar</v>
      </c>
      <c r="V710" t="str">
        <f>VLOOKUP(AIRBNB[[#This Row],[HOST_ID]],Super_host[],5,FALSE)</f>
        <v>Host</v>
      </c>
    </row>
    <row r="711" spans="1:22">
      <c r="A711" s="4">
        <v>463107</v>
      </c>
      <c r="B711" t="s">
        <v>11517</v>
      </c>
      <c r="C711" s="4">
        <v>2301624</v>
      </c>
      <c r="D711" t="s">
        <v>11518</v>
      </c>
      <c r="E711" t="s">
        <v>11519</v>
      </c>
      <c r="F711" s="4">
        <v>11213</v>
      </c>
      <c r="G711" s="13" t="s">
        <v>4662</v>
      </c>
      <c r="H711" s="13" t="s">
        <v>9252</v>
      </c>
      <c r="I711" s="1">
        <v>4066933</v>
      </c>
      <c r="J711" s="1">
        <v>-7393798</v>
      </c>
      <c r="K711" t="s">
        <v>5</v>
      </c>
      <c r="L711" s="20">
        <v>250</v>
      </c>
      <c r="M711" s="4">
        <v>90</v>
      </c>
      <c r="N711" s="4">
        <v>19</v>
      </c>
      <c r="O711" s="2">
        <v>43450</v>
      </c>
      <c r="P711" s="3">
        <v>0.22</v>
      </c>
      <c r="Q711" s="4">
        <v>1</v>
      </c>
      <c r="R711" s="3">
        <v>6.9</v>
      </c>
      <c r="S7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1" t="str">
        <f>IF(AIRBNB[[#This Row],[RUIDO(dB)]]&lt;=4,"Silencioso",IF(AIRBNB[[#This Row],[RUIDO(dB)]]&lt;=5.5,"Poco Ruidoso","Ruidoso"))</f>
        <v>Ruidoso</v>
      </c>
      <c r="U711" t="str">
        <f>IF(AND(AIRBNB[[#This Row],[PRECIO]]&lt;50,AIRBNB[[#This Row],[MIN_NOCHES]]&gt;3),"Dentro del presupuesto","No considerar")</f>
        <v>No considerar</v>
      </c>
      <c r="V711" t="str">
        <f>VLOOKUP(AIRBNB[[#This Row],[HOST_ID]],Super_host[],5,FALSE)</f>
        <v>Host</v>
      </c>
    </row>
    <row r="712" spans="1:22">
      <c r="A712" s="4">
        <v>2237981</v>
      </c>
      <c r="B712" t="s">
        <v>7218</v>
      </c>
      <c r="C712" s="4">
        <v>2261678</v>
      </c>
      <c r="D712" t="s">
        <v>7219</v>
      </c>
      <c r="E712" t="s">
        <v>7220</v>
      </c>
      <c r="F712" s="4">
        <v>10028</v>
      </c>
      <c r="G712" s="13" t="s">
        <v>124</v>
      </c>
      <c r="H712" s="13" t="s">
        <v>129</v>
      </c>
      <c r="I712" s="1">
        <v>4077331</v>
      </c>
      <c r="J712" s="1">
        <v>-7395067</v>
      </c>
      <c r="K712" t="s">
        <v>5</v>
      </c>
      <c r="L712" s="20">
        <v>250</v>
      </c>
      <c r="M712" s="4">
        <v>1</v>
      </c>
      <c r="N712" s="4">
        <v>0</v>
      </c>
      <c r="O712" s="2">
        <v>43610</v>
      </c>
      <c r="P712" s="3">
        <v>0.02</v>
      </c>
      <c r="Q712" s="4">
        <v>1</v>
      </c>
      <c r="R712" s="3">
        <v>5.6</v>
      </c>
      <c r="S7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2" t="str">
        <f>IF(AIRBNB[[#This Row],[RUIDO(dB)]]&lt;=4,"Silencioso",IF(AIRBNB[[#This Row],[RUIDO(dB)]]&lt;=5.5,"Poco Ruidoso","Ruidoso"))</f>
        <v>Ruidoso</v>
      </c>
      <c r="U712" t="str">
        <f>IF(AND(AIRBNB[[#This Row],[PRECIO]]&lt;50,AIRBNB[[#This Row],[MIN_NOCHES]]&gt;3),"Dentro del presupuesto","No considerar")</f>
        <v>No considerar</v>
      </c>
      <c r="V712" t="str">
        <f>VLOOKUP(AIRBNB[[#This Row],[HOST_ID]],Super_host[],5,FALSE)</f>
        <v>Host</v>
      </c>
    </row>
    <row r="713" spans="1:22">
      <c r="A713" s="4">
        <v>810681</v>
      </c>
      <c r="B713" t="s">
        <v>9702</v>
      </c>
      <c r="C713" s="4">
        <v>2184470</v>
      </c>
      <c r="D713" t="s">
        <v>9703</v>
      </c>
      <c r="E713" t="s">
        <v>9704</v>
      </c>
      <c r="F713" s="4">
        <v>11205</v>
      </c>
      <c r="G713" s="13" t="s">
        <v>4662</v>
      </c>
      <c r="H713" s="13" t="s">
        <v>9387</v>
      </c>
      <c r="I713" s="1">
        <v>4069319</v>
      </c>
      <c r="J713" s="1">
        <v>-7396351</v>
      </c>
      <c r="K713" t="s">
        <v>5</v>
      </c>
      <c r="L713" s="20">
        <v>250</v>
      </c>
      <c r="M713" s="4">
        <v>5</v>
      </c>
      <c r="N713" s="4">
        <v>2</v>
      </c>
      <c r="O713" s="2">
        <v>42736</v>
      </c>
      <c r="P713" s="3">
        <v>0.03</v>
      </c>
      <c r="Q713" s="4">
        <v>1</v>
      </c>
      <c r="R713" s="3">
        <v>6.9</v>
      </c>
      <c r="S7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3" t="str">
        <f>IF(AIRBNB[[#This Row],[RUIDO(dB)]]&lt;=4,"Silencioso",IF(AIRBNB[[#This Row],[RUIDO(dB)]]&lt;=5.5,"Poco Ruidoso","Ruidoso"))</f>
        <v>Ruidoso</v>
      </c>
      <c r="U713" t="str">
        <f>IF(AND(AIRBNB[[#This Row],[PRECIO]]&lt;50,AIRBNB[[#This Row],[MIN_NOCHES]]&gt;3),"Dentro del presupuesto","No considerar")</f>
        <v>No considerar</v>
      </c>
      <c r="V713" t="str">
        <f>VLOOKUP(AIRBNB[[#This Row],[HOST_ID]],Super_host[],5,FALSE)</f>
        <v>Host</v>
      </c>
    </row>
    <row r="714" spans="1:22">
      <c r="A714" s="4">
        <v>4453484</v>
      </c>
      <c r="B714" t="s">
        <v>14269</v>
      </c>
      <c r="C714" s="4">
        <v>2166065</v>
      </c>
      <c r="D714" t="s">
        <v>717</v>
      </c>
      <c r="E714" t="s">
        <v>14270</v>
      </c>
      <c r="F714" s="4">
        <v>11249</v>
      </c>
      <c r="G714" s="13" t="s">
        <v>4662</v>
      </c>
      <c r="H714" s="13" t="s">
        <v>9218</v>
      </c>
      <c r="I714" s="1">
        <v>4071909</v>
      </c>
      <c r="J714" s="1">
        <v>-7395897</v>
      </c>
      <c r="K714" t="s">
        <v>5</v>
      </c>
      <c r="L714" s="20">
        <v>250</v>
      </c>
      <c r="M714" s="4">
        <v>2</v>
      </c>
      <c r="N714" s="4">
        <v>103</v>
      </c>
      <c r="O714" s="2">
        <v>43636</v>
      </c>
      <c r="P714" s="3">
        <v>1.87</v>
      </c>
      <c r="Q714" s="4">
        <v>1</v>
      </c>
      <c r="R714" s="3">
        <v>6.9</v>
      </c>
      <c r="S7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4" t="str">
        <f>IF(AIRBNB[[#This Row],[RUIDO(dB)]]&lt;=4,"Silencioso",IF(AIRBNB[[#This Row],[RUIDO(dB)]]&lt;=5.5,"Poco Ruidoso","Ruidoso"))</f>
        <v>Ruidoso</v>
      </c>
      <c r="U714" t="str">
        <f>IF(AND(AIRBNB[[#This Row],[PRECIO]]&lt;50,AIRBNB[[#This Row],[MIN_NOCHES]]&gt;3),"Dentro del presupuesto","No considerar")</f>
        <v>No considerar</v>
      </c>
      <c r="V714" t="str">
        <f>VLOOKUP(AIRBNB[[#This Row],[HOST_ID]],Super_host[],5,FALSE)</f>
        <v>Host</v>
      </c>
    </row>
    <row r="715" spans="1:22">
      <c r="A715" s="4">
        <v>518576</v>
      </c>
      <c r="B715" t="s">
        <v>13067</v>
      </c>
      <c r="C715" s="4">
        <v>2155917</v>
      </c>
      <c r="D715" t="s">
        <v>632</v>
      </c>
      <c r="E715" t="s">
        <v>9802</v>
      </c>
      <c r="F715" s="4">
        <v>11216</v>
      </c>
      <c r="G715" s="13" t="s">
        <v>4662</v>
      </c>
      <c r="H715" s="13" t="s">
        <v>9230</v>
      </c>
      <c r="I715" s="1">
        <v>4068812</v>
      </c>
      <c r="J715" s="1">
        <v>-7394627</v>
      </c>
      <c r="K715" t="s">
        <v>5</v>
      </c>
      <c r="L715" s="20">
        <v>250</v>
      </c>
      <c r="M715" s="4">
        <v>30</v>
      </c>
      <c r="N715" s="4">
        <v>62</v>
      </c>
      <c r="O715" s="2">
        <v>43648</v>
      </c>
      <c r="P715" s="3">
        <v>0.73</v>
      </c>
      <c r="Q715" s="4">
        <v>1</v>
      </c>
      <c r="R715" s="3">
        <v>6.9</v>
      </c>
      <c r="S7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5" t="str">
        <f>IF(AIRBNB[[#This Row],[RUIDO(dB)]]&lt;=4,"Silencioso",IF(AIRBNB[[#This Row],[RUIDO(dB)]]&lt;=5.5,"Poco Ruidoso","Ruidoso"))</f>
        <v>Ruidoso</v>
      </c>
      <c r="U715" t="str">
        <f>IF(AND(AIRBNB[[#This Row],[PRECIO]]&lt;50,AIRBNB[[#This Row],[MIN_NOCHES]]&gt;3),"Dentro del presupuesto","No considerar")</f>
        <v>No considerar</v>
      </c>
      <c r="V715" t="str">
        <f>VLOOKUP(AIRBNB[[#This Row],[HOST_ID]],Super_host[],5,FALSE)</f>
        <v>Host</v>
      </c>
    </row>
    <row r="716" spans="1:22">
      <c r="A716" s="4">
        <v>421554</v>
      </c>
      <c r="B716" t="s">
        <v>12620</v>
      </c>
      <c r="C716" s="4">
        <v>2096690</v>
      </c>
      <c r="D716" t="s">
        <v>1831</v>
      </c>
      <c r="E716" t="s">
        <v>12621</v>
      </c>
      <c r="F716" s="4">
        <v>11221</v>
      </c>
      <c r="G716" s="13" t="s">
        <v>4662</v>
      </c>
      <c r="H716" s="13" t="s">
        <v>9230</v>
      </c>
      <c r="I716" s="1">
        <v>4068559</v>
      </c>
      <c r="J716" s="1">
        <v>-7393896</v>
      </c>
      <c r="K716" t="s">
        <v>5</v>
      </c>
      <c r="L716" s="20">
        <v>250</v>
      </c>
      <c r="M716" s="4">
        <v>15</v>
      </c>
      <c r="N716" s="4">
        <v>37</v>
      </c>
      <c r="O716" s="2">
        <v>42673</v>
      </c>
      <c r="P716" s="3">
        <v>0.52</v>
      </c>
      <c r="Q716" s="4">
        <v>1</v>
      </c>
      <c r="R716" s="3">
        <v>6.9</v>
      </c>
      <c r="S7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6" t="str">
        <f>IF(AIRBNB[[#This Row],[RUIDO(dB)]]&lt;=4,"Silencioso",IF(AIRBNB[[#This Row],[RUIDO(dB)]]&lt;=5.5,"Poco Ruidoso","Ruidoso"))</f>
        <v>Ruidoso</v>
      </c>
      <c r="U716" t="str">
        <f>IF(AND(AIRBNB[[#This Row],[PRECIO]]&lt;50,AIRBNB[[#This Row],[MIN_NOCHES]]&gt;3),"Dentro del presupuesto","No considerar")</f>
        <v>No considerar</v>
      </c>
      <c r="V716" t="str">
        <f>VLOOKUP(AIRBNB[[#This Row],[HOST_ID]],Super_host[],5,FALSE)</f>
        <v>Host</v>
      </c>
    </row>
    <row r="717" spans="1:22">
      <c r="A717" s="4">
        <v>3302932</v>
      </c>
      <c r="B717" t="s">
        <v>9199</v>
      </c>
      <c r="C717" s="4">
        <v>2082345</v>
      </c>
      <c r="D717" t="s">
        <v>9200</v>
      </c>
      <c r="E717" t="s">
        <v>9201</v>
      </c>
      <c r="F717" s="4">
        <v>11421</v>
      </c>
      <c r="G717" s="13" t="s">
        <v>7897</v>
      </c>
      <c r="H717" s="13" t="s">
        <v>8770</v>
      </c>
      <c r="I717" s="1">
        <v>4069165</v>
      </c>
      <c r="J717" s="1">
        <v>-7384841</v>
      </c>
      <c r="K717" t="s">
        <v>5</v>
      </c>
      <c r="L717" s="20">
        <v>250</v>
      </c>
      <c r="M717" s="4">
        <v>5</v>
      </c>
      <c r="N717" s="4">
        <v>0</v>
      </c>
      <c r="O717" s="2">
        <v>43639</v>
      </c>
      <c r="P717" s="3">
        <v>0.23</v>
      </c>
      <c r="Q717" s="4">
        <v>5</v>
      </c>
      <c r="R717" s="3">
        <v>6.24</v>
      </c>
      <c r="S7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7" t="str">
        <f>IF(AIRBNB[[#This Row],[RUIDO(dB)]]&lt;=4,"Silencioso",IF(AIRBNB[[#This Row],[RUIDO(dB)]]&lt;=5.5,"Poco Ruidoso","Ruidoso"))</f>
        <v>Ruidoso</v>
      </c>
      <c r="U717" t="str">
        <f>IF(AND(AIRBNB[[#This Row],[PRECIO]]&lt;50,AIRBNB[[#This Row],[MIN_NOCHES]]&gt;3),"Dentro del presupuesto","No considerar")</f>
        <v>No considerar</v>
      </c>
      <c r="V717" t="str">
        <f>VLOOKUP(AIRBNB[[#This Row],[HOST_ID]],Super_host[],5,FALSE)</f>
        <v>Host</v>
      </c>
    </row>
    <row r="718" spans="1:22">
      <c r="A718" s="4">
        <v>386799</v>
      </c>
      <c r="B718" t="s">
        <v>5224</v>
      </c>
      <c r="C718" s="4">
        <v>1935605</v>
      </c>
      <c r="D718" t="s">
        <v>326</v>
      </c>
      <c r="E718" t="s">
        <v>5225</v>
      </c>
      <c r="F718" s="4">
        <v>10022</v>
      </c>
      <c r="G718" s="13" t="s">
        <v>124</v>
      </c>
      <c r="H718" s="13" t="s">
        <v>373</v>
      </c>
      <c r="I718" s="1">
        <v>4076082</v>
      </c>
      <c r="J718" s="1">
        <v>-7397548</v>
      </c>
      <c r="K718" t="s">
        <v>5</v>
      </c>
      <c r="L718" s="20">
        <v>250</v>
      </c>
      <c r="M718" s="4">
        <v>3</v>
      </c>
      <c r="N718" s="4">
        <v>116</v>
      </c>
      <c r="O718" s="2">
        <v>42372</v>
      </c>
      <c r="P718" s="3">
        <v>1.32</v>
      </c>
      <c r="Q718" s="4">
        <v>1</v>
      </c>
      <c r="R718" s="3">
        <v>5.6</v>
      </c>
      <c r="S7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8" t="str">
        <f>IF(AIRBNB[[#This Row],[RUIDO(dB)]]&lt;=4,"Silencioso",IF(AIRBNB[[#This Row],[RUIDO(dB)]]&lt;=5.5,"Poco Ruidoso","Ruidoso"))</f>
        <v>Ruidoso</v>
      </c>
      <c r="U718" t="str">
        <f>IF(AND(AIRBNB[[#This Row],[PRECIO]]&lt;50,AIRBNB[[#This Row],[MIN_NOCHES]]&gt;3),"Dentro del presupuesto","No considerar")</f>
        <v>No considerar</v>
      </c>
      <c r="V718" t="str">
        <f>VLOOKUP(AIRBNB[[#This Row],[HOST_ID]],Super_host[],5,FALSE)</f>
        <v>Host</v>
      </c>
    </row>
    <row r="719" spans="1:22">
      <c r="A719" s="4">
        <v>1392144</v>
      </c>
      <c r="B719" t="s">
        <v>12095</v>
      </c>
      <c r="C719" s="4">
        <v>1873589</v>
      </c>
      <c r="D719" t="s">
        <v>12096</v>
      </c>
      <c r="E719" t="s">
        <v>12097</v>
      </c>
      <c r="F719" s="4">
        <v>11213</v>
      </c>
      <c r="G719" s="13" t="s">
        <v>4662</v>
      </c>
      <c r="H719" s="13" t="s">
        <v>9252</v>
      </c>
      <c r="I719" s="1">
        <v>4067071</v>
      </c>
      <c r="J719" s="1">
        <v>-7394752</v>
      </c>
      <c r="K719" t="s">
        <v>5</v>
      </c>
      <c r="L719" s="20">
        <v>250</v>
      </c>
      <c r="M719" s="4">
        <v>5</v>
      </c>
      <c r="N719" s="4">
        <v>25</v>
      </c>
      <c r="O719" s="2">
        <v>43467</v>
      </c>
      <c r="P719" s="3">
        <v>0.35</v>
      </c>
      <c r="Q719" s="4">
        <v>1</v>
      </c>
      <c r="R719" s="3">
        <v>6.9</v>
      </c>
      <c r="S7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19" t="str">
        <f>IF(AIRBNB[[#This Row],[RUIDO(dB)]]&lt;=4,"Silencioso",IF(AIRBNB[[#This Row],[RUIDO(dB)]]&lt;=5.5,"Poco Ruidoso","Ruidoso"))</f>
        <v>Ruidoso</v>
      </c>
      <c r="U719" t="str">
        <f>IF(AND(AIRBNB[[#This Row],[PRECIO]]&lt;50,AIRBNB[[#This Row],[MIN_NOCHES]]&gt;3),"Dentro del presupuesto","No considerar")</f>
        <v>No considerar</v>
      </c>
      <c r="V719" t="str">
        <f>VLOOKUP(AIRBNB[[#This Row],[HOST_ID]],Super_host[],5,FALSE)</f>
        <v>Host</v>
      </c>
    </row>
    <row r="720" spans="1:22">
      <c r="A720" s="4">
        <v>832596</v>
      </c>
      <c r="B720" t="s">
        <v>655</v>
      </c>
      <c r="C720" s="4">
        <v>1723222</v>
      </c>
      <c r="D720" t="s">
        <v>558</v>
      </c>
      <c r="E720" t="s">
        <v>656</v>
      </c>
      <c r="F720" s="4">
        <v>10028</v>
      </c>
      <c r="G720" s="13" t="s">
        <v>124</v>
      </c>
      <c r="H720" s="13" t="s">
        <v>129</v>
      </c>
      <c r="I720" s="1">
        <v>4077613</v>
      </c>
      <c r="J720" s="1">
        <v>-7394872</v>
      </c>
      <c r="K720" t="s">
        <v>5</v>
      </c>
      <c r="L720" s="20">
        <v>250</v>
      </c>
      <c r="M720" s="4">
        <v>4</v>
      </c>
      <c r="N720" s="4">
        <v>1</v>
      </c>
      <c r="O720" s="2">
        <v>42514</v>
      </c>
      <c r="P720" s="3">
        <v>0.03</v>
      </c>
      <c r="Q720" s="4">
        <v>1</v>
      </c>
      <c r="R720" s="3">
        <v>5.6</v>
      </c>
      <c r="S7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0" t="str">
        <f>IF(AIRBNB[[#This Row],[RUIDO(dB)]]&lt;=4,"Silencioso",IF(AIRBNB[[#This Row],[RUIDO(dB)]]&lt;=5.5,"Poco Ruidoso","Ruidoso"))</f>
        <v>Ruidoso</v>
      </c>
      <c r="U720" t="str">
        <f>IF(AND(AIRBNB[[#This Row],[PRECIO]]&lt;50,AIRBNB[[#This Row],[MIN_NOCHES]]&gt;3),"Dentro del presupuesto","No considerar")</f>
        <v>No considerar</v>
      </c>
      <c r="V720" t="str">
        <f>VLOOKUP(AIRBNB[[#This Row],[HOST_ID]],Super_host[],5,FALSE)</f>
        <v>Host</v>
      </c>
    </row>
    <row r="721" spans="1:22">
      <c r="A721" s="4">
        <v>5084095</v>
      </c>
      <c r="B721" t="s">
        <v>7238</v>
      </c>
      <c r="C721" s="4">
        <v>1700398</v>
      </c>
      <c r="D721" t="s">
        <v>7239</v>
      </c>
      <c r="E721" t="s">
        <v>7240</v>
      </c>
      <c r="F721" s="4">
        <v>10075</v>
      </c>
      <c r="G721" s="13" t="s">
        <v>124</v>
      </c>
      <c r="H721" s="13" t="s">
        <v>129</v>
      </c>
      <c r="I721" s="1">
        <v>4077421</v>
      </c>
      <c r="J721" s="1">
        <v>-7395361</v>
      </c>
      <c r="K721" t="s">
        <v>5</v>
      </c>
      <c r="L721" s="20">
        <v>250</v>
      </c>
      <c r="M721" s="4">
        <v>4</v>
      </c>
      <c r="N721" s="4">
        <v>0</v>
      </c>
      <c r="O721" s="2">
        <v>42653</v>
      </c>
      <c r="P721" s="3">
        <v>0.02</v>
      </c>
      <c r="Q721" s="4">
        <v>1</v>
      </c>
      <c r="R721" s="3">
        <v>5.6</v>
      </c>
      <c r="S7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1" t="str">
        <f>IF(AIRBNB[[#This Row],[RUIDO(dB)]]&lt;=4,"Silencioso",IF(AIRBNB[[#This Row],[RUIDO(dB)]]&lt;=5.5,"Poco Ruidoso","Ruidoso"))</f>
        <v>Ruidoso</v>
      </c>
      <c r="U721" t="str">
        <f>IF(AND(AIRBNB[[#This Row],[PRECIO]]&lt;50,AIRBNB[[#This Row],[MIN_NOCHES]]&gt;3),"Dentro del presupuesto","No considerar")</f>
        <v>No considerar</v>
      </c>
      <c r="V721" t="str">
        <f>VLOOKUP(AIRBNB[[#This Row],[HOST_ID]],Super_host[],5,FALSE)</f>
        <v>Host</v>
      </c>
    </row>
    <row r="722" spans="1:22">
      <c r="A722" s="4">
        <v>329310</v>
      </c>
      <c r="B722" t="s">
        <v>1697</v>
      </c>
      <c r="C722" s="4">
        <v>1681546</v>
      </c>
      <c r="D722" t="s">
        <v>1698</v>
      </c>
      <c r="E722" t="s">
        <v>1699</v>
      </c>
      <c r="F722" s="4">
        <v>10002</v>
      </c>
      <c r="G722" s="13" t="s">
        <v>124</v>
      </c>
      <c r="H722" s="13" t="s">
        <v>409</v>
      </c>
      <c r="I722" s="1">
        <v>4071638</v>
      </c>
      <c r="J722" s="1">
        <v>-7399167</v>
      </c>
      <c r="K722" t="s">
        <v>5</v>
      </c>
      <c r="L722" s="20">
        <v>250</v>
      </c>
      <c r="M722" s="4">
        <v>15</v>
      </c>
      <c r="N722" s="4">
        <v>9</v>
      </c>
      <c r="O722" s="2">
        <v>42504</v>
      </c>
      <c r="P722" s="3">
        <v>0.1</v>
      </c>
      <c r="Q722" s="4">
        <v>1</v>
      </c>
      <c r="R722" s="3">
        <v>5.6</v>
      </c>
      <c r="S7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2" t="str">
        <f>IF(AIRBNB[[#This Row],[RUIDO(dB)]]&lt;=4,"Silencioso",IF(AIRBNB[[#This Row],[RUIDO(dB)]]&lt;=5.5,"Poco Ruidoso","Ruidoso"))</f>
        <v>Ruidoso</v>
      </c>
      <c r="U722" t="str">
        <f>IF(AND(AIRBNB[[#This Row],[PRECIO]]&lt;50,AIRBNB[[#This Row],[MIN_NOCHES]]&gt;3),"Dentro del presupuesto","No considerar")</f>
        <v>No considerar</v>
      </c>
      <c r="V722" t="str">
        <f>VLOOKUP(AIRBNB[[#This Row],[HOST_ID]],Super_host[],5,FALSE)</f>
        <v>Host</v>
      </c>
    </row>
    <row r="723" spans="1:22">
      <c r="A723" s="4">
        <v>329064</v>
      </c>
      <c r="B723" t="s">
        <v>16131</v>
      </c>
      <c r="C723" s="4">
        <v>1680375</v>
      </c>
      <c r="D723" t="s">
        <v>1235</v>
      </c>
      <c r="E723" t="s">
        <v>16132</v>
      </c>
      <c r="F723" s="4">
        <v>11226</v>
      </c>
      <c r="G723" s="13" t="s">
        <v>4662</v>
      </c>
      <c r="H723" s="13" t="s">
        <v>9427</v>
      </c>
      <c r="I723" s="1">
        <v>4063593</v>
      </c>
      <c r="J723" s="1">
        <v>-7396076</v>
      </c>
      <c r="K723" t="s">
        <v>5</v>
      </c>
      <c r="L723" s="20">
        <v>250</v>
      </c>
      <c r="M723" s="4">
        <v>4</v>
      </c>
      <c r="N723" s="4">
        <v>9</v>
      </c>
      <c r="O723" s="2">
        <v>42737</v>
      </c>
      <c r="P723" s="3">
        <v>0.11</v>
      </c>
      <c r="Q723" s="4">
        <v>1</v>
      </c>
      <c r="R723" s="3">
        <v>7</v>
      </c>
      <c r="S7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3" t="str">
        <f>IF(AIRBNB[[#This Row],[RUIDO(dB)]]&lt;=4,"Silencioso",IF(AIRBNB[[#This Row],[RUIDO(dB)]]&lt;=5.5,"Poco Ruidoso","Ruidoso"))</f>
        <v>Ruidoso</v>
      </c>
      <c r="U723" t="str">
        <f>IF(AND(AIRBNB[[#This Row],[PRECIO]]&lt;50,AIRBNB[[#This Row],[MIN_NOCHES]]&gt;3),"Dentro del presupuesto","No considerar")</f>
        <v>No considerar</v>
      </c>
      <c r="V723" t="str">
        <f>VLOOKUP(AIRBNB[[#This Row],[HOST_ID]],Super_host[],5,FALSE)</f>
        <v>Host</v>
      </c>
    </row>
    <row r="724" spans="1:22">
      <c r="A724" s="4">
        <v>1974700</v>
      </c>
      <c r="B724" t="s">
        <v>3229</v>
      </c>
      <c r="C724" s="4">
        <v>1556814</v>
      </c>
      <c r="D724" t="s">
        <v>3230</v>
      </c>
      <c r="E724" t="s">
        <v>3231</v>
      </c>
      <c r="F724" s="4">
        <v>10030</v>
      </c>
      <c r="G724" s="13" t="s">
        <v>124</v>
      </c>
      <c r="H724" s="13" t="s">
        <v>148</v>
      </c>
      <c r="I724" s="1">
        <v>4081381</v>
      </c>
      <c r="J724" s="1">
        <v>-7394166</v>
      </c>
      <c r="K724" t="s">
        <v>5</v>
      </c>
      <c r="L724" s="20">
        <v>250</v>
      </c>
      <c r="M724" s="4">
        <v>30</v>
      </c>
      <c r="N724" s="4">
        <v>19</v>
      </c>
      <c r="O724" s="2">
        <v>43651</v>
      </c>
      <c r="P724" s="3">
        <v>0.3</v>
      </c>
      <c r="Q724" s="4">
        <v>1</v>
      </c>
      <c r="R724" s="3">
        <v>5.6</v>
      </c>
      <c r="S7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4" t="str">
        <f>IF(AIRBNB[[#This Row],[RUIDO(dB)]]&lt;=4,"Silencioso",IF(AIRBNB[[#This Row],[RUIDO(dB)]]&lt;=5.5,"Poco Ruidoso","Ruidoso"))</f>
        <v>Ruidoso</v>
      </c>
      <c r="U724" t="str">
        <f>IF(AND(AIRBNB[[#This Row],[PRECIO]]&lt;50,AIRBNB[[#This Row],[MIN_NOCHES]]&gt;3),"Dentro del presupuesto","No considerar")</f>
        <v>No considerar</v>
      </c>
      <c r="V724" t="str">
        <f>VLOOKUP(AIRBNB[[#This Row],[HOST_ID]],Super_host[],5,FALSE)</f>
        <v>Host</v>
      </c>
    </row>
    <row r="725" spans="1:22">
      <c r="A725" s="4">
        <v>289995</v>
      </c>
      <c r="B725" t="s">
        <v>12625</v>
      </c>
      <c r="C725" s="4">
        <v>1505217</v>
      </c>
      <c r="D725" t="s">
        <v>4537</v>
      </c>
      <c r="E725" t="s">
        <v>12626</v>
      </c>
      <c r="F725" s="4">
        <v>11211</v>
      </c>
      <c r="G725" s="13" t="s">
        <v>4662</v>
      </c>
      <c r="H725" s="13" t="s">
        <v>9249</v>
      </c>
      <c r="I725" s="1">
        <v>4071947</v>
      </c>
      <c r="J725" s="1">
        <v>-7395252</v>
      </c>
      <c r="K725" t="s">
        <v>5</v>
      </c>
      <c r="L725" s="20">
        <v>250</v>
      </c>
      <c r="M725" s="4">
        <v>4</v>
      </c>
      <c r="N725" s="4">
        <v>46</v>
      </c>
      <c r="O725" s="2">
        <v>43639</v>
      </c>
      <c r="P725" s="3">
        <v>0.52</v>
      </c>
      <c r="Q725" s="4">
        <v>1</v>
      </c>
      <c r="R725" s="3">
        <v>6.9</v>
      </c>
      <c r="S7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5" t="str">
        <f>IF(AIRBNB[[#This Row],[RUIDO(dB)]]&lt;=4,"Silencioso",IF(AIRBNB[[#This Row],[RUIDO(dB)]]&lt;=5.5,"Poco Ruidoso","Ruidoso"))</f>
        <v>Ruidoso</v>
      </c>
      <c r="U725" t="str">
        <f>IF(AND(AIRBNB[[#This Row],[PRECIO]]&lt;50,AIRBNB[[#This Row],[MIN_NOCHES]]&gt;3),"Dentro del presupuesto","No considerar")</f>
        <v>No considerar</v>
      </c>
      <c r="V725" t="str">
        <f>VLOOKUP(AIRBNB[[#This Row],[HOST_ID]],Super_host[],5,FALSE)</f>
        <v>Host</v>
      </c>
    </row>
    <row r="726" spans="1:22">
      <c r="A726" s="4">
        <v>5602369</v>
      </c>
      <c r="B726" t="s">
        <v>12028</v>
      </c>
      <c r="C726" s="4">
        <v>1407325</v>
      </c>
      <c r="D726" t="s">
        <v>12029</v>
      </c>
      <c r="E726" t="s">
        <v>12030</v>
      </c>
      <c r="F726" s="4">
        <v>11217</v>
      </c>
      <c r="G726" s="13" t="s">
        <v>4662</v>
      </c>
      <c r="H726" s="13" t="s">
        <v>9323</v>
      </c>
      <c r="I726" s="1">
        <v>4067909</v>
      </c>
      <c r="J726" s="1">
        <v>-7397315</v>
      </c>
      <c r="K726" t="s">
        <v>5</v>
      </c>
      <c r="L726" s="20">
        <v>250</v>
      </c>
      <c r="M726" s="4">
        <v>5</v>
      </c>
      <c r="N726" s="4">
        <v>17</v>
      </c>
      <c r="O726" s="2">
        <v>43465</v>
      </c>
      <c r="P726" s="3">
        <v>0.33</v>
      </c>
      <c r="Q726" s="4">
        <v>1</v>
      </c>
      <c r="R726" s="3">
        <v>6.9</v>
      </c>
      <c r="S7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6" t="str">
        <f>IF(AIRBNB[[#This Row],[RUIDO(dB)]]&lt;=4,"Silencioso",IF(AIRBNB[[#This Row],[RUIDO(dB)]]&lt;=5.5,"Poco Ruidoso","Ruidoso"))</f>
        <v>Ruidoso</v>
      </c>
      <c r="U726" t="str">
        <f>IF(AND(AIRBNB[[#This Row],[PRECIO]]&lt;50,AIRBNB[[#This Row],[MIN_NOCHES]]&gt;3),"Dentro del presupuesto","No considerar")</f>
        <v>No considerar</v>
      </c>
      <c r="V726" t="str">
        <f>VLOOKUP(AIRBNB[[#This Row],[HOST_ID]],Super_host[],5,FALSE)</f>
        <v>Host</v>
      </c>
    </row>
    <row r="727" spans="1:22">
      <c r="A727" s="4">
        <v>258838</v>
      </c>
      <c r="B727" t="s">
        <v>13</v>
      </c>
      <c r="C727" s="4">
        <v>1360198</v>
      </c>
      <c r="D727" t="s">
        <v>7</v>
      </c>
      <c r="E727" t="s">
        <v>14</v>
      </c>
      <c r="F727" s="4">
        <v>10305</v>
      </c>
      <c r="G727" s="13" t="s">
        <v>3</v>
      </c>
      <c r="H727" s="13" t="s">
        <v>9</v>
      </c>
      <c r="I727" s="1">
        <v>4059251</v>
      </c>
      <c r="J727" s="1">
        <v>-7406479</v>
      </c>
      <c r="K727" t="s">
        <v>5</v>
      </c>
      <c r="L727" s="20">
        <v>250</v>
      </c>
      <c r="M727" s="4">
        <v>2</v>
      </c>
      <c r="N727" s="4">
        <v>21</v>
      </c>
      <c r="O727" s="2">
        <v>43607</v>
      </c>
      <c r="P727" s="3">
        <v>0.26</v>
      </c>
      <c r="Q727" s="4">
        <v>1</v>
      </c>
      <c r="R727" s="3">
        <v>5.09</v>
      </c>
      <c r="S727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727" t="str">
        <f>IF(AIRBNB[[#This Row],[RUIDO(dB)]]&lt;=4,"Silencioso",IF(AIRBNB[[#This Row],[RUIDO(dB)]]&lt;=5.5,"Poco Ruidoso","Ruidoso"))</f>
        <v>Poco Ruidoso</v>
      </c>
      <c r="U727" t="str">
        <f>IF(AND(AIRBNB[[#This Row],[PRECIO]]&lt;50,AIRBNB[[#This Row],[MIN_NOCHES]]&gt;3),"Dentro del presupuesto","No considerar")</f>
        <v>No considerar</v>
      </c>
      <c r="V727" t="str">
        <f>VLOOKUP(AIRBNB[[#This Row],[HOST_ID]],Super_host[],5,FALSE)</f>
        <v>Host</v>
      </c>
    </row>
    <row r="728" spans="1:22">
      <c r="A728" s="4">
        <v>554165</v>
      </c>
      <c r="B728" t="s">
        <v>12949</v>
      </c>
      <c r="C728" s="4">
        <v>1267900</v>
      </c>
      <c r="D728" t="s">
        <v>2135</v>
      </c>
      <c r="E728" t="s">
        <v>12950</v>
      </c>
      <c r="F728" s="4">
        <v>11217</v>
      </c>
      <c r="G728" s="13" t="s">
        <v>4662</v>
      </c>
      <c r="H728" s="13" t="s">
        <v>9363</v>
      </c>
      <c r="I728" s="1">
        <v>4068251</v>
      </c>
      <c r="J728" s="1">
        <v>-7398486</v>
      </c>
      <c r="K728" t="s">
        <v>5</v>
      </c>
      <c r="L728" s="20">
        <v>250</v>
      </c>
      <c r="M728" s="4">
        <v>2</v>
      </c>
      <c r="N728" s="4">
        <v>57</v>
      </c>
      <c r="O728" s="2">
        <v>43648</v>
      </c>
      <c r="P728" s="3">
        <v>0.67</v>
      </c>
      <c r="Q728" s="4">
        <v>1</v>
      </c>
      <c r="R728" s="3">
        <v>6.9</v>
      </c>
      <c r="S7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8" t="str">
        <f>IF(AIRBNB[[#This Row],[RUIDO(dB)]]&lt;=4,"Silencioso",IF(AIRBNB[[#This Row],[RUIDO(dB)]]&lt;=5.5,"Poco Ruidoso","Ruidoso"))</f>
        <v>Ruidoso</v>
      </c>
      <c r="U728" t="str">
        <f>IF(AND(AIRBNB[[#This Row],[PRECIO]]&lt;50,AIRBNB[[#This Row],[MIN_NOCHES]]&gt;3),"Dentro del presupuesto","No considerar")</f>
        <v>No considerar</v>
      </c>
      <c r="V728" t="str">
        <f>VLOOKUP(AIRBNB[[#This Row],[HOST_ID]],Super_host[],5,FALSE)</f>
        <v>Host</v>
      </c>
    </row>
    <row r="729" spans="1:22">
      <c r="A729" s="4">
        <v>790767</v>
      </c>
      <c r="B729" t="s">
        <v>2594</v>
      </c>
      <c r="C729" s="4">
        <v>1212041</v>
      </c>
      <c r="D729" t="s">
        <v>2100</v>
      </c>
      <c r="E729" t="s">
        <v>2595</v>
      </c>
      <c r="F729" s="4">
        <v>10003</v>
      </c>
      <c r="G729" s="13" t="s">
        <v>124</v>
      </c>
      <c r="H729" s="13" t="s">
        <v>133</v>
      </c>
      <c r="I729" s="1">
        <v>4072877</v>
      </c>
      <c r="J729" s="1">
        <v>-7398794</v>
      </c>
      <c r="K729" t="s">
        <v>5</v>
      </c>
      <c r="L729" s="20">
        <v>250</v>
      </c>
      <c r="M729" s="4">
        <v>9</v>
      </c>
      <c r="N729" s="4">
        <v>2</v>
      </c>
      <c r="O729" s="2">
        <v>43581</v>
      </c>
      <c r="P729" s="3">
        <v>0.2</v>
      </c>
      <c r="Q729" s="4">
        <v>1</v>
      </c>
      <c r="R729" s="3">
        <v>5.6</v>
      </c>
      <c r="S7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29" t="str">
        <f>IF(AIRBNB[[#This Row],[RUIDO(dB)]]&lt;=4,"Silencioso",IF(AIRBNB[[#This Row],[RUIDO(dB)]]&lt;=5.5,"Poco Ruidoso","Ruidoso"))</f>
        <v>Ruidoso</v>
      </c>
      <c r="U729" t="str">
        <f>IF(AND(AIRBNB[[#This Row],[PRECIO]]&lt;50,AIRBNB[[#This Row],[MIN_NOCHES]]&gt;3),"Dentro del presupuesto","No considerar")</f>
        <v>No considerar</v>
      </c>
      <c r="V729" t="str">
        <f>VLOOKUP(AIRBNB[[#This Row],[HOST_ID]],Super_host[],5,FALSE)</f>
        <v>Host</v>
      </c>
    </row>
    <row r="730" spans="1:22">
      <c r="A730" s="4">
        <v>3963345</v>
      </c>
      <c r="B730" t="s">
        <v>2911</v>
      </c>
      <c r="C730" s="4">
        <v>978546</v>
      </c>
      <c r="D730" t="s">
        <v>2912</v>
      </c>
      <c r="E730" t="s">
        <v>2913</v>
      </c>
      <c r="F730" s="4">
        <v>10003</v>
      </c>
      <c r="G730" s="13" t="s">
        <v>124</v>
      </c>
      <c r="H730" s="13" t="s">
        <v>133</v>
      </c>
      <c r="I730" s="1">
        <v>4073152</v>
      </c>
      <c r="J730" s="1">
        <v>-7398676</v>
      </c>
      <c r="K730" t="s">
        <v>5</v>
      </c>
      <c r="L730" s="20">
        <v>250</v>
      </c>
      <c r="M730" s="4">
        <v>3</v>
      </c>
      <c r="N730" s="4">
        <v>12</v>
      </c>
      <c r="O730" s="2">
        <v>43142</v>
      </c>
      <c r="P730" s="3">
        <v>0.25</v>
      </c>
      <c r="Q730" s="4">
        <v>1</v>
      </c>
      <c r="R730" s="3">
        <v>5.6</v>
      </c>
      <c r="S7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0" t="str">
        <f>IF(AIRBNB[[#This Row],[RUIDO(dB)]]&lt;=4,"Silencioso",IF(AIRBNB[[#This Row],[RUIDO(dB)]]&lt;=5.5,"Poco Ruidoso","Ruidoso"))</f>
        <v>Ruidoso</v>
      </c>
      <c r="U730" t="str">
        <f>IF(AND(AIRBNB[[#This Row],[PRECIO]]&lt;50,AIRBNB[[#This Row],[MIN_NOCHES]]&gt;3),"Dentro del presupuesto","No considerar")</f>
        <v>No considerar</v>
      </c>
      <c r="V730" t="str">
        <f>VLOOKUP(AIRBNB[[#This Row],[HOST_ID]],Super_host[],5,FALSE)</f>
        <v>Host</v>
      </c>
    </row>
    <row r="731" spans="1:22">
      <c r="A731" s="4">
        <v>2127767</v>
      </c>
      <c r="B731" t="s">
        <v>3964</v>
      </c>
      <c r="C731" s="4">
        <v>923915</v>
      </c>
      <c r="D731" t="s">
        <v>387</v>
      </c>
      <c r="E731" t="s">
        <v>3965</v>
      </c>
      <c r="F731" s="4">
        <v>10009</v>
      </c>
      <c r="G731" s="13" t="s">
        <v>124</v>
      </c>
      <c r="H731" s="13" t="s">
        <v>133</v>
      </c>
      <c r="I731" s="1">
        <v>4072476</v>
      </c>
      <c r="J731" s="1">
        <v>-7397643</v>
      </c>
      <c r="K731" t="s">
        <v>5</v>
      </c>
      <c r="L731" s="20">
        <v>250</v>
      </c>
      <c r="M731" s="4">
        <v>4</v>
      </c>
      <c r="N731" s="4">
        <v>34</v>
      </c>
      <c r="O731" s="2">
        <v>42695</v>
      </c>
      <c r="P731" s="3">
        <v>0.52</v>
      </c>
      <c r="Q731" s="4">
        <v>1</v>
      </c>
      <c r="R731" s="3">
        <v>5.6</v>
      </c>
      <c r="S7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1" t="str">
        <f>IF(AIRBNB[[#This Row],[RUIDO(dB)]]&lt;=4,"Silencioso",IF(AIRBNB[[#This Row],[RUIDO(dB)]]&lt;=5.5,"Poco Ruidoso","Ruidoso"))</f>
        <v>Ruidoso</v>
      </c>
      <c r="U731" t="str">
        <f>IF(AND(AIRBNB[[#This Row],[PRECIO]]&lt;50,AIRBNB[[#This Row],[MIN_NOCHES]]&gt;3),"Dentro del presupuesto","No considerar")</f>
        <v>No considerar</v>
      </c>
      <c r="V731" t="str">
        <f>VLOOKUP(AIRBNB[[#This Row],[HOST_ID]],Super_host[],5,FALSE)</f>
        <v>Host</v>
      </c>
    </row>
    <row r="732" spans="1:22">
      <c r="A732" s="4">
        <v>187986</v>
      </c>
      <c r="B732" t="s">
        <v>511</v>
      </c>
      <c r="C732" s="4">
        <v>904833</v>
      </c>
      <c r="D732" t="s">
        <v>233</v>
      </c>
      <c r="E732" t="s">
        <v>512</v>
      </c>
      <c r="F732" s="4">
        <v>10011</v>
      </c>
      <c r="G732" s="13" t="s">
        <v>124</v>
      </c>
      <c r="H732" s="13" t="s">
        <v>186</v>
      </c>
      <c r="I732" s="1">
        <v>4073862</v>
      </c>
      <c r="J732" s="1">
        <v>-7399758</v>
      </c>
      <c r="K732" t="s">
        <v>5</v>
      </c>
      <c r="L732" s="20">
        <v>250</v>
      </c>
      <c r="M732" s="4">
        <v>1</v>
      </c>
      <c r="N732" s="4">
        <v>2</v>
      </c>
      <c r="O732" s="2">
        <v>42244</v>
      </c>
      <c r="P732" s="3">
        <v>0.02</v>
      </c>
      <c r="Q732" s="4">
        <v>1</v>
      </c>
      <c r="R732" s="3">
        <v>5.6</v>
      </c>
      <c r="S7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2" t="str">
        <f>IF(AIRBNB[[#This Row],[RUIDO(dB)]]&lt;=4,"Silencioso",IF(AIRBNB[[#This Row],[RUIDO(dB)]]&lt;=5.5,"Poco Ruidoso","Ruidoso"))</f>
        <v>Ruidoso</v>
      </c>
      <c r="U732" t="str">
        <f>IF(AND(AIRBNB[[#This Row],[PRECIO]]&lt;50,AIRBNB[[#This Row],[MIN_NOCHES]]&gt;3),"Dentro del presupuesto","No considerar")</f>
        <v>No considerar</v>
      </c>
      <c r="V732" t="str">
        <f>VLOOKUP(AIRBNB[[#This Row],[HOST_ID]],Super_host[],5,FALSE)</f>
        <v>Host</v>
      </c>
    </row>
    <row r="733" spans="1:22">
      <c r="A733" s="4">
        <v>2931595</v>
      </c>
      <c r="B733" t="s">
        <v>5583</v>
      </c>
      <c r="C733" s="4">
        <v>846521</v>
      </c>
      <c r="D733" t="s">
        <v>1110</v>
      </c>
      <c r="E733" t="s">
        <v>2207</v>
      </c>
      <c r="F733" s="4">
        <v>10012</v>
      </c>
      <c r="G733" s="13" t="s">
        <v>124</v>
      </c>
      <c r="H733" s="13" t="s">
        <v>164</v>
      </c>
      <c r="I733" s="1">
        <v>407241</v>
      </c>
      <c r="J733" s="1">
        <v>-740042</v>
      </c>
      <c r="K733" t="s">
        <v>5</v>
      </c>
      <c r="L733" s="20">
        <v>250</v>
      </c>
      <c r="M733" s="4">
        <v>2</v>
      </c>
      <c r="N733" s="4">
        <v>18</v>
      </c>
      <c r="O733" s="2">
        <v>43646</v>
      </c>
      <c r="P733" s="3">
        <v>1.83</v>
      </c>
      <c r="Q733" s="4">
        <v>1</v>
      </c>
      <c r="R733" s="3">
        <v>5.6</v>
      </c>
      <c r="S7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3" t="str">
        <f>IF(AIRBNB[[#This Row],[RUIDO(dB)]]&lt;=4,"Silencioso",IF(AIRBNB[[#This Row],[RUIDO(dB)]]&lt;=5.5,"Poco Ruidoso","Ruidoso"))</f>
        <v>Ruidoso</v>
      </c>
      <c r="U733" t="str">
        <f>IF(AND(AIRBNB[[#This Row],[PRECIO]]&lt;50,AIRBNB[[#This Row],[MIN_NOCHES]]&gt;3),"Dentro del presupuesto","No considerar")</f>
        <v>No considerar</v>
      </c>
      <c r="V733" t="str">
        <f>VLOOKUP(AIRBNB[[#This Row],[HOST_ID]],Super_host[],5,FALSE)</f>
        <v>Host</v>
      </c>
    </row>
    <row r="734" spans="1:22">
      <c r="A734" s="4">
        <v>221043</v>
      </c>
      <c r="B734" t="s">
        <v>7283</v>
      </c>
      <c r="C734" s="4">
        <v>846050</v>
      </c>
      <c r="D734" t="s">
        <v>7284</v>
      </c>
      <c r="E734" t="s">
        <v>7285</v>
      </c>
      <c r="F734" s="4">
        <v>10003</v>
      </c>
      <c r="G734" s="13" t="s">
        <v>124</v>
      </c>
      <c r="H734" s="13" t="s">
        <v>825</v>
      </c>
      <c r="I734" s="1">
        <v>4072956</v>
      </c>
      <c r="J734" s="1">
        <v>-7399287</v>
      </c>
      <c r="K734" t="s">
        <v>40</v>
      </c>
      <c r="L734" s="20">
        <v>250</v>
      </c>
      <c r="M734" s="4">
        <v>2</v>
      </c>
      <c r="N734" s="4">
        <v>0</v>
      </c>
      <c r="O734" s="2">
        <v>43251</v>
      </c>
      <c r="P734" s="3">
        <v>0.04</v>
      </c>
      <c r="Q734" s="4">
        <v>1</v>
      </c>
      <c r="R734" s="3">
        <v>5.6</v>
      </c>
      <c r="S7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4" t="str">
        <f>IF(AIRBNB[[#This Row],[RUIDO(dB)]]&lt;=4,"Silencioso",IF(AIRBNB[[#This Row],[RUIDO(dB)]]&lt;=5.5,"Poco Ruidoso","Ruidoso"))</f>
        <v>Ruidoso</v>
      </c>
      <c r="U734" t="str">
        <f>IF(AND(AIRBNB[[#This Row],[PRECIO]]&lt;50,AIRBNB[[#This Row],[MIN_NOCHES]]&gt;3),"Dentro del presupuesto","No considerar")</f>
        <v>No considerar</v>
      </c>
      <c r="V734" t="str">
        <f>VLOOKUP(AIRBNB[[#This Row],[HOST_ID]],Super_host[],5,FALSE)</f>
        <v>Host</v>
      </c>
    </row>
    <row r="735" spans="1:22">
      <c r="A735" s="4">
        <v>168546</v>
      </c>
      <c r="B735" t="s">
        <v>1893</v>
      </c>
      <c r="C735" s="4">
        <v>803086</v>
      </c>
      <c r="D735" t="s">
        <v>1894</v>
      </c>
      <c r="E735" t="s">
        <v>1895</v>
      </c>
      <c r="F735" s="4">
        <v>10035</v>
      </c>
      <c r="G735" s="13" t="s">
        <v>124</v>
      </c>
      <c r="H735" s="13" t="s">
        <v>219</v>
      </c>
      <c r="I735" s="1">
        <v>4080113</v>
      </c>
      <c r="J735" s="1">
        <v>-7394503</v>
      </c>
      <c r="K735" t="s">
        <v>5</v>
      </c>
      <c r="L735" s="20">
        <v>250</v>
      </c>
      <c r="M735" s="4">
        <v>2</v>
      </c>
      <c r="N735" s="4">
        <v>11</v>
      </c>
      <c r="O735" s="2">
        <v>42371</v>
      </c>
      <c r="P735" s="3">
        <v>0.12</v>
      </c>
      <c r="Q735" s="4">
        <v>1</v>
      </c>
      <c r="R735" s="3">
        <v>5.6</v>
      </c>
      <c r="S7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5" t="str">
        <f>IF(AIRBNB[[#This Row],[RUIDO(dB)]]&lt;=4,"Silencioso",IF(AIRBNB[[#This Row],[RUIDO(dB)]]&lt;=5.5,"Poco Ruidoso","Ruidoso"))</f>
        <v>Ruidoso</v>
      </c>
      <c r="U735" t="str">
        <f>IF(AND(AIRBNB[[#This Row],[PRECIO]]&lt;50,AIRBNB[[#This Row],[MIN_NOCHES]]&gt;3),"Dentro del presupuesto","No considerar")</f>
        <v>No considerar</v>
      </c>
      <c r="V735" t="str">
        <f>VLOOKUP(AIRBNB[[#This Row],[HOST_ID]],Super_host[],5,FALSE)</f>
        <v>Host</v>
      </c>
    </row>
    <row r="736" spans="1:22">
      <c r="A736" s="4">
        <v>299078</v>
      </c>
      <c r="B736" t="s">
        <v>5508</v>
      </c>
      <c r="C736" s="4">
        <v>787261</v>
      </c>
      <c r="D736" t="s">
        <v>2335</v>
      </c>
      <c r="E736" t="s">
        <v>5509</v>
      </c>
      <c r="F736" s="4">
        <v>10012</v>
      </c>
      <c r="G736" s="13" t="s">
        <v>124</v>
      </c>
      <c r="H736" s="13" t="s">
        <v>164</v>
      </c>
      <c r="I736" s="1">
        <v>4072509</v>
      </c>
      <c r="J736" s="1">
        <v>-7400304</v>
      </c>
      <c r="K736" t="s">
        <v>5</v>
      </c>
      <c r="L736" s="20">
        <v>250</v>
      </c>
      <c r="M736" s="4">
        <v>5</v>
      </c>
      <c r="N736" s="4">
        <v>152</v>
      </c>
      <c r="O736" s="2">
        <v>43639</v>
      </c>
      <c r="P736" s="3">
        <v>1.69</v>
      </c>
      <c r="Q736" s="4">
        <v>1</v>
      </c>
      <c r="R736" s="3">
        <v>5.6</v>
      </c>
      <c r="S7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6" t="str">
        <f>IF(AIRBNB[[#This Row],[RUIDO(dB)]]&lt;=4,"Silencioso",IF(AIRBNB[[#This Row],[RUIDO(dB)]]&lt;=5.5,"Poco Ruidoso","Ruidoso"))</f>
        <v>Ruidoso</v>
      </c>
      <c r="U736" t="str">
        <f>IF(AND(AIRBNB[[#This Row],[PRECIO]]&lt;50,AIRBNB[[#This Row],[MIN_NOCHES]]&gt;3),"Dentro del presupuesto","No considerar")</f>
        <v>No considerar</v>
      </c>
      <c r="V736" t="str">
        <f>VLOOKUP(AIRBNB[[#This Row],[HOST_ID]],Super_host[],5,FALSE)</f>
        <v>Host</v>
      </c>
    </row>
    <row r="737" spans="1:22">
      <c r="A737" s="4">
        <v>150804</v>
      </c>
      <c r="B737" t="s">
        <v>2598</v>
      </c>
      <c r="C737" s="4">
        <v>726333</v>
      </c>
      <c r="D737" t="s">
        <v>717</v>
      </c>
      <c r="E737" t="s">
        <v>2599</v>
      </c>
      <c r="F737" s="4">
        <v>10002</v>
      </c>
      <c r="G737" s="13" t="s">
        <v>124</v>
      </c>
      <c r="H737" s="13" t="s">
        <v>137</v>
      </c>
      <c r="I737" s="1">
        <v>4072008</v>
      </c>
      <c r="J737" s="1">
        <v>-7398404</v>
      </c>
      <c r="K737" t="s">
        <v>5</v>
      </c>
      <c r="L737" s="20">
        <v>250</v>
      </c>
      <c r="M737" s="4">
        <v>4</v>
      </c>
      <c r="N737" s="4">
        <v>19</v>
      </c>
      <c r="O737" s="2">
        <v>43652</v>
      </c>
      <c r="P737" s="3">
        <v>0.2</v>
      </c>
      <c r="Q737" s="4">
        <v>1</v>
      </c>
      <c r="R737" s="3">
        <v>5.6</v>
      </c>
      <c r="S7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7" t="str">
        <f>IF(AIRBNB[[#This Row],[RUIDO(dB)]]&lt;=4,"Silencioso",IF(AIRBNB[[#This Row],[RUIDO(dB)]]&lt;=5.5,"Poco Ruidoso","Ruidoso"))</f>
        <v>Ruidoso</v>
      </c>
      <c r="U737" t="str">
        <f>IF(AND(AIRBNB[[#This Row],[PRECIO]]&lt;50,AIRBNB[[#This Row],[MIN_NOCHES]]&gt;3),"Dentro del presupuesto","No considerar")</f>
        <v>No considerar</v>
      </c>
      <c r="V737" t="str">
        <f>VLOOKUP(AIRBNB[[#This Row],[HOST_ID]],Super_host[],5,FALSE)</f>
        <v>Host</v>
      </c>
    </row>
    <row r="738" spans="1:22">
      <c r="A738" s="4">
        <v>149287</v>
      </c>
      <c r="B738" t="s">
        <v>7286</v>
      </c>
      <c r="C738" s="4">
        <v>720320</v>
      </c>
      <c r="D738" t="s">
        <v>227</v>
      </c>
      <c r="E738" t="s">
        <v>7287</v>
      </c>
      <c r="F738" s="4">
        <v>10128</v>
      </c>
      <c r="G738" s="13" t="s">
        <v>124</v>
      </c>
      <c r="H738" s="13" t="s">
        <v>129</v>
      </c>
      <c r="I738" s="1">
        <v>4078508</v>
      </c>
      <c r="J738" s="1">
        <v>-7395332</v>
      </c>
      <c r="K738" t="s">
        <v>5</v>
      </c>
      <c r="L738" s="20">
        <v>250</v>
      </c>
      <c r="M738" s="4">
        <v>4</v>
      </c>
      <c r="N738" s="4">
        <v>0</v>
      </c>
      <c r="O738" s="2">
        <v>42372</v>
      </c>
      <c r="P738" s="3">
        <v>0.12</v>
      </c>
      <c r="Q738" s="4">
        <v>1</v>
      </c>
      <c r="R738" s="3">
        <v>5.6</v>
      </c>
      <c r="S7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8" t="str">
        <f>IF(AIRBNB[[#This Row],[RUIDO(dB)]]&lt;=4,"Silencioso",IF(AIRBNB[[#This Row],[RUIDO(dB)]]&lt;=5.5,"Poco Ruidoso","Ruidoso"))</f>
        <v>Ruidoso</v>
      </c>
      <c r="U738" t="str">
        <f>IF(AND(AIRBNB[[#This Row],[PRECIO]]&lt;50,AIRBNB[[#This Row],[MIN_NOCHES]]&gt;3),"Dentro del presupuesto","No considerar")</f>
        <v>No considerar</v>
      </c>
      <c r="V738" t="str">
        <f>VLOOKUP(AIRBNB[[#This Row],[HOST_ID]],Super_host[],5,FALSE)</f>
        <v>Host</v>
      </c>
    </row>
    <row r="739" spans="1:22">
      <c r="A739" s="4">
        <v>146754</v>
      </c>
      <c r="B739" t="s">
        <v>13052</v>
      </c>
      <c r="C739" s="4">
        <v>709434</v>
      </c>
      <c r="D739" t="s">
        <v>13053</v>
      </c>
      <c r="E739" t="s">
        <v>13054</v>
      </c>
      <c r="F739" s="4">
        <v>11215</v>
      </c>
      <c r="G739" s="13" t="s">
        <v>4662</v>
      </c>
      <c r="H739" s="13" t="s">
        <v>10548</v>
      </c>
      <c r="I739" s="1">
        <v>4065749</v>
      </c>
      <c r="J739" s="1">
        <v>-7397675</v>
      </c>
      <c r="K739" t="s">
        <v>5</v>
      </c>
      <c r="L739" s="20">
        <v>250</v>
      </c>
      <c r="M739" s="4">
        <v>4</v>
      </c>
      <c r="N739" s="4">
        <v>52</v>
      </c>
      <c r="O739" s="2">
        <v>43582</v>
      </c>
      <c r="P739" s="3">
        <v>0.72</v>
      </c>
      <c r="Q739" s="4">
        <v>1</v>
      </c>
      <c r="R739" s="3">
        <v>6.9</v>
      </c>
      <c r="S7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39" t="str">
        <f>IF(AIRBNB[[#This Row],[RUIDO(dB)]]&lt;=4,"Silencioso",IF(AIRBNB[[#This Row],[RUIDO(dB)]]&lt;=5.5,"Poco Ruidoso","Ruidoso"))</f>
        <v>Ruidoso</v>
      </c>
      <c r="U739" t="str">
        <f>IF(AND(AIRBNB[[#This Row],[PRECIO]]&lt;50,AIRBNB[[#This Row],[MIN_NOCHES]]&gt;3),"Dentro del presupuesto","No considerar")</f>
        <v>No considerar</v>
      </c>
      <c r="V739" t="str">
        <f>VLOOKUP(AIRBNB[[#This Row],[HOST_ID]],Super_host[],5,FALSE)</f>
        <v>Host</v>
      </c>
    </row>
    <row r="740" spans="1:22">
      <c r="A740" s="4">
        <v>136493</v>
      </c>
      <c r="B740" t="s">
        <v>11469</v>
      </c>
      <c r="C740" s="4">
        <v>663384</v>
      </c>
      <c r="D740" t="s">
        <v>5645</v>
      </c>
      <c r="E740" t="s">
        <v>11470</v>
      </c>
      <c r="F740" s="4">
        <v>11217</v>
      </c>
      <c r="G740" s="13" t="s">
        <v>4662</v>
      </c>
      <c r="H740" s="13" t="s">
        <v>9234</v>
      </c>
      <c r="I740" s="1">
        <v>4067632</v>
      </c>
      <c r="J740" s="1">
        <v>-7397616</v>
      </c>
      <c r="K740" t="s">
        <v>5</v>
      </c>
      <c r="L740" s="20">
        <v>250</v>
      </c>
      <c r="M740" s="4">
        <v>7</v>
      </c>
      <c r="N740" s="4">
        <v>18</v>
      </c>
      <c r="O740" s="2">
        <v>43612</v>
      </c>
      <c r="P740" s="3">
        <v>0.21</v>
      </c>
      <c r="Q740" s="4">
        <v>1</v>
      </c>
      <c r="R740" s="3">
        <v>6.9</v>
      </c>
      <c r="S7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0" t="str">
        <f>IF(AIRBNB[[#This Row],[RUIDO(dB)]]&lt;=4,"Silencioso",IF(AIRBNB[[#This Row],[RUIDO(dB)]]&lt;=5.5,"Poco Ruidoso","Ruidoso"))</f>
        <v>Ruidoso</v>
      </c>
      <c r="U740" t="str">
        <f>IF(AND(AIRBNB[[#This Row],[PRECIO]]&lt;50,AIRBNB[[#This Row],[MIN_NOCHES]]&gt;3),"Dentro del presupuesto","No considerar")</f>
        <v>No considerar</v>
      </c>
      <c r="V740" t="str">
        <f>VLOOKUP(AIRBNB[[#This Row],[HOST_ID]],Super_host[],5,FALSE)</f>
        <v>Host</v>
      </c>
    </row>
    <row r="741" spans="1:22">
      <c r="A741" s="4">
        <v>4422602</v>
      </c>
      <c r="B741" t="s">
        <v>7292</v>
      </c>
      <c r="C741" s="4">
        <v>651770</v>
      </c>
      <c r="D741" t="s">
        <v>150</v>
      </c>
      <c r="E741" t="s">
        <v>7293</v>
      </c>
      <c r="F741" s="4">
        <v>10009</v>
      </c>
      <c r="G741" s="13" t="s">
        <v>124</v>
      </c>
      <c r="H741" s="13" t="s">
        <v>133</v>
      </c>
      <c r="I741" s="1">
        <v>4072801</v>
      </c>
      <c r="J741" s="1">
        <v>-7398336</v>
      </c>
      <c r="K741" t="s">
        <v>5</v>
      </c>
      <c r="L741" s="20">
        <v>250</v>
      </c>
      <c r="M741" s="4">
        <v>3</v>
      </c>
      <c r="N741" s="4">
        <v>0</v>
      </c>
      <c r="O741" s="2">
        <v>43460</v>
      </c>
      <c r="P741" s="3">
        <v>0.16</v>
      </c>
      <c r="Q741" s="4">
        <v>1</v>
      </c>
      <c r="R741" s="3">
        <v>5.6</v>
      </c>
      <c r="S7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1" t="str">
        <f>IF(AIRBNB[[#This Row],[RUIDO(dB)]]&lt;=4,"Silencioso",IF(AIRBNB[[#This Row],[RUIDO(dB)]]&lt;=5.5,"Poco Ruidoso","Ruidoso"))</f>
        <v>Ruidoso</v>
      </c>
      <c r="U741" t="str">
        <f>IF(AND(AIRBNB[[#This Row],[PRECIO]]&lt;50,AIRBNB[[#This Row],[MIN_NOCHES]]&gt;3),"Dentro del presupuesto","No considerar")</f>
        <v>No considerar</v>
      </c>
      <c r="V741" t="str">
        <f>VLOOKUP(AIRBNB[[#This Row],[HOST_ID]],Super_host[],5,FALSE)</f>
        <v>Host</v>
      </c>
    </row>
    <row r="742" spans="1:22">
      <c r="A742" s="4">
        <v>3448037</v>
      </c>
      <c r="B742" t="s">
        <v>16042</v>
      </c>
      <c r="C742" s="4">
        <v>634096</v>
      </c>
      <c r="D742" t="s">
        <v>9327</v>
      </c>
      <c r="E742" t="s">
        <v>16043</v>
      </c>
      <c r="F742" s="4">
        <v>11211</v>
      </c>
      <c r="G742" s="13" t="s">
        <v>4662</v>
      </c>
      <c r="H742" s="13" t="s">
        <v>9218</v>
      </c>
      <c r="I742" s="1">
        <v>4071644</v>
      </c>
      <c r="J742" s="1">
        <v>-7395876</v>
      </c>
      <c r="K742" t="s">
        <v>5</v>
      </c>
      <c r="L742" s="20">
        <v>250</v>
      </c>
      <c r="M742" s="4">
        <v>1</v>
      </c>
      <c r="N742" s="4">
        <v>0</v>
      </c>
      <c r="O742" s="2">
        <v>43648</v>
      </c>
      <c r="P742" s="3">
        <v>0.23</v>
      </c>
      <c r="Q742" s="4">
        <v>1</v>
      </c>
      <c r="R742" s="3">
        <v>6.9</v>
      </c>
      <c r="S7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2" t="str">
        <f>IF(AIRBNB[[#This Row],[RUIDO(dB)]]&lt;=4,"Silencioso",IF(AIRBNB[[#This Row],[RUIDO(dB)]]&lt;=5.5,"Poco Ruidoso","Ruidoso"))</f>
        <v>Ruidoso</v>
      </c>
      <c r="U742" t="str">
        <f>IF(AND(AIRBNB[[#This Row],[PRECIO]]&lt;50,AIRBNB[[#This Row],[MIN_NOCHES]]&gt;3),"Dentro del presupuesto","No considerar")</f>
        <v>No considerar</v>
      </c>
      <c r="V742" t="str">
        <f>VLOOKUP(AIRBNB[[#This Row],[HOST_ID]],Super_host[],5,FALSE)</f>
        <v>Host</v>
      </c>
    </row>
    <row r="743" spans="1:22">
      <c r="A743" s="4">
        <v>4611295</v>
      </c>
      <c r="B743" t="s">
        <v>7296</v>
      </c>
      <c r="C743" s="4">
        <v>626876</v>
      </c>
      <c r="D743" t="s">
        <v>883</v>
      </c>
      <c r="E743" t="s">
        <v>7297</v>
      </c>
      <c r="F743" s="4">
        <v>10128</v>
      </c>
      <c r="G743" s="13" t="s">
        <v>124</v>
      </c>
      <c r="H743" s="13" t="s">
        <v>129</v>
      </c>
      <c r="I743" s="1">
        <v>4077941</v>
      </c>
      <c r="J743" s="1">
        <v>-7394862</v>
      </c>
      <c r="K743" t="s">
        <v>40</v>
      </c>
      <c r="L743" s="20">
        <v>250</v>
      </c>
      <c r="M743" s="4">
        <v>1</v>
      </c>
      <c r="N743" s="4">
        <v>0</v>
      </c>
      <c r="O743" s="2">
        <v>43087</v>
      </c>
      <c r="P743" s="3">
        <v>0.04</v>
      </c>
      <c r="Q743" s="4">
        <v>1</v>
      </c>
      <c r="R743" s="3">
        <v>5.6</v>
      </c>
      <c r="S7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3" t="str">
        <f>IF(AIRBNB[[#This Row],[RUIDO(dB)]]&lt;=4,"Silencioso",IF(AIRBNB[[#This Row],[RUIDO(dB)]]&lt;=5.5,"Poco Ruidoso","Ruidoso"))</f>
        <v>Ruidoso</v>
      </c>
      <c r="U743" t="str">
        <f>IF(AND(AIRBNB[[#This Row],[PRECIO]]&lt;50,AIRBNB[[#This Row],[MIN_NOCHES]]&gt;3),"Dentro del presupuesto","No considerar")</f>
        <v>No considerar</v>
      </c>
      <c r="V743" t="str">
        <f>VLOOKUP(AIRBNB[[#This Row],[HOST_ID]],Super_host[],5,FALSE)</f>
        <v>Host</v>
      </c>
    </row>
    <row r="744" spans="1:22">
      <c r="A744" s="4">
        <v>4611256</v>
      </c>
      <c r="B744" t="s">
        <v>7294</v>
      </c>
      <c r="C744" s="4">
        <v>626876</v>
      </c>
      <c r="D744" t="s">
        <v>883</v>
      </c>
      <c r="E744" t="s">
        <v>7295</v>
      </c>
      <c r="F744" s="4">
        <v>10128</v>
      </c>
      <c r="G744" s="13" t="s">
        <v>124</v>
      </c>
      <c r="H744" s="13" t="s">
        <v>129</v>
      </c>
      <c r="I744" s="1">
        <v>4077963</v>
      </c>
      <c r="J744" s="1">
        <v>-7394864</v>
      </c>
      <c r="K744" t="s">
        <v>40</v>
      </c>
      <c r="L744" s="20">
        <v>250</v>
      </c>
      <c r="M744" s="4">
        <v>1</v>
      </c>
      <c r="N744" s="4">
        <v>0</v>
      </c>
      <c r="O744" s="2">
        <v>42261</v>
      </c>
      <c r="P744" s="3">
        <v>0.06</v>
      </c>
      <c r="Q744" s="4">
        <v>1</v>
      </c>
      <c r="R744" s="3">
        <v>5.6</v>
      </c>
      <c r="S7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4" t="str">
        <f>IF(AIRBNB[[#This Row],[RUIDO(dB)]]&lt;=4,"Silencioso",IF(AIRBNB[[#This Row],[RUIDO(dB)]]&lt;=5.5,"Poco Ruidoso","Ruidoso"))</f>
        <v>Ruidoso</v>
      </c>
      <c r="U744" t="str">
        <f>IF(AND(AIRBNB[[#This Row],[PRECIO]]&lt;50,AIRBNB[[#This Row],[MIN_NOCHES]]&gt;3),"Dentro del presupuesto","No considerar")</f>
        <v>No considerar</v>
      </c>
      <c r="V744" t="str">
        <f>VLOOKUP(AIRBNB[[#This Row],[HOST_ID]],Super_host[],5,FALSE)</f>
        <v>Host</v>
      </c>
    </row>
    <row r="745" spans="1:22">
      <c r="A745" s="4">
        <v>2044392</v>
      </c>
      <c r="B745" t="s">
        <v>16044</v>
      </c>
      <c r="C745" s="4">
        <v>620218</v>
      </c>
      <c r="D745" t="s">
        <v>442</v>
      </c>
      <c r="E745" t="s">
        <v>16045</v>
      </c>
      <c r="F745" s="4">
        <v>11211</v>
      </c>
      <c r="G745" s="13" t="s">
        <v>4662</v>
      </c>
      <c r="H745" s="13" t="s">
        <v>9218</v>
      </c>
      <c r="I745" s="1">
        <v>4071257</v>
      </c>
      <c r="J745" s="1">
        <v>-7396149</v>
      </c>
      <c r="K745" t="s">
        <v>5</v>
      </c>
      <c r="L745" s="20">
        <v>250</v>
      </c>
      <c r="M745" s="4">
        <v>4</v>
      </c>
      <c r="N745" s="4">
        <v>0</v>
      </c>
      <c r="O745" s="2">
        <v>42203</v>
      </c>
      <c r="P745" s="3">
        <v>0.02</v>
      </c>
      <c r="Q745" s="4">
        <v>1</v>
      </c>
      <c r="R745" s="3">
        <v>6.9</v>
      </c>
      <c r="S7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5" t="str">
        <f>IF(AIRBNB[[#This Row],[RUIDO(dB)]]&lt;=4,"Silencioso",IF(AIRBNB[[#This Row],[RUIDO(dB)]]&lt;=5.5,"Poco Ruidoso","Ruidoso"))</f>
        <v>Ruidoso</v>
      </c>
      <c r="U745" t="str">
        <f>IF(AND(AIRBNB[[#This Row],[PRECIO]]&lt;50,AIRBNB[[#This Row],[MIN_NOCHES]]&gt;3),"Dentro del presupuesto","No considerar")</f>
        <v>No considerar</v>
      </c>
      <c r="V745" t="str">
        <f>VLOOKUP(AIRBNB[[#This Row],[HOST_ID]],Super_host[],5,FALSE)</f>
        <v>Host</v>
      </c>
    </row>
    <row r="746" spans="1:22">
      <c r="A746" s="4">
        <v>4454400</v>
      </c>
      <c r="B746" t="s">
        <v>7307</v>
      </c>
      <c r="C746" s="4">
        <v>454009</v>
      </c>
      <c r="D746" t="s">
        <v>314</v>
      </c>
      <c r="E746" t="s">
        <v>7308</v>
      </c>
      <c r="F746" s="4">
        <v>10028</v>
      </c>
      <c r="G746" s="13" t="s">
        <v>124</v>
      </c>
      <c r="H746" s="13" t="s">
        <v>129</v>
      </c>
      <c r="I746" s="1">
        <v>4077481</v>
      </c>
      <c r="J746" s="1">
        <v>-7395562</v>
      </c>
      <c r="K746" t="s">
        <v>5</v>
      </c>
      <c r="L746" s="20">
        <v>250</v>
      </c>
      <c r="M746" s="4">
        <v>2</v>
      </c>
      <c r="N746" s="4">
        <v>0</v>
      </c>
      <c r="O746" s="2">
        <v>42351</v>
      </c>
      <c r="P746" s="3">
        <v>4.13</v>
      </c>
      <c r="Q746" s="4">
        <v>1</v>
      </c>
      <c r="R746" s="3">
        <v>5.6</v>
      </c>
      <c r="S7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6" t="str">
        <f>IF(AIRBNB[[#This Row],[RUIDO(dB)]]&lt;=4,"Silencioso",IF(AIRBNB[[#This Row],[RUIDO(dB)]]&lt;=5.5,"Poco Ruidoso","Ruidoso"))</f>
        <v>Ruidoso</v>
      </c>
      <c r="U746" t="str">
        <f>IF(AND(AIRBNB[[#This Row],[PRECIO]]&lt;50,AIRBNB[[#This Row],[MIN_NOCHES]]&gt;3),"Dentro del presupuesto","No considerar")</f>
        <v>No considerar</v>
      </c>
      <c r="V746" t="str">
        <f>VLOOKUP(AIRBNB[[#This Row],[HOST_ID]],Super_host[],5,FALSE)</f>
        <v>Host</v>
      </c>
    </row>
    <row r="747" spans="1:22">
      <c r="A747" s="4">
        <v>1997487</v>
      </c>
      <c r="B747" t="s">
        <v>3309</v>
      </c>
      <c r="C747" s="4">
        <v>374305</v>
      </c>
      <c r="D747" t="s">
        <v>3310</v>
      </c>
      <c r="E747" t="s">
        <v>3311</v>
      </c>
      <c r="F747" s="4">
        <v>10019</v>
      </c>
      <c r="G747" s="13" t="s">
        <v>124</v>
      </c>
      <c r="H747" s="13" t="s">
        <v>249</v>
      </c>
      <c r="I747" s="1">
        <v>4076485</v>
      </c>
      <c r="J747" s="1">
        <v>-7398752</v>
      </c>
      <c r="K747" t="s">
        <v>5</v>
      </c>
      <c r="L747" s="20">
        <v>250</v>
      </c>
      <c r="M747" s="4">
        <v>5</v>
      </c>
      <c r="N747" s="4">
        <v>7</v>
      </c>
      <c r="O747" s="2">
        <v>43632</v>
      </c>
      <c r="P747" s="3">
        <v>0.32</v>
      </c>
      <c r="Q747" s="4">
        <v>1</v>
      </c>
      <c r="R747" s="3">
        <v>5.6</v>
      </c>
      <c r="S7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7" t="str">
        <f>IF(AIRBNB[[#This Row],[RUIDO(dB)]]&lt;=4,"Silencioso",IF(AIRBNB[[#This Row],[RUIDO(dB)]]&lt;=5.5,"Poco Ruidoso","Ruidoso"))</f>
        <v>Ruidoso</v>
      </c>
      <c r="U747" t="str">
        <f>IF(AND(AIRBNB[[#This Row],[PRECIO]]&lt;50,AIRBNB[[#This Row],[MIN_NOCHES]]&gt;3),"Dentro del presupuesto","No considerar")</f>
        <v>No considerar</v>
      </c>
      <c r="V747" t="str">
        <f>VLOOKUP(AIRBNB[[#This Row],[HOST_ID]],Super_host[],5,FALSE)</f>
        <v>Host</v>
      </c>
    </row>
    <row r="748" spans="1:22">
      <c r="A748" s="4">
        <v>71010</v>
      </c>
      <c r="B748" t="s">
        <v>3684</v>
      </c>
      <c r="C748" s="4">
        <v>361855</v>
      </c>
      <c r="D748" t="s">
        <v>2400</v>
      </c>
      <c r="E748" t="s">
        <v>3685</v>
      </c>
      <c r="F748" s="4">
        <v>10032</v>
      </c>
      <c r="G748" s="13" t="s">
        <v>124</v>
      </c>
      <c r="H748" s="13" t="s">
        <v>125</v>
      </c>
      <c r="I748" s="1">
        <v>4083494</v>
      </c>
      <c r="J748" s="1">
        <v>-7393869</v>
      </c>
      <c r="K748" t="s">
        <v>5</v>
      </c>
      <c r="L748" s="20">
        <v>250</v>
      </c>
      <c r="M748" s="4">
        <v>3</v>
      </c>
      <c r="N748" s="4">
        <v>32</v>
      </c>
      <c r="O748" s="2">
        <v>43609</v>
      </c>
      <c r="P748" s="3">
        <v>0.43</v>
      </c>
      <c r="Q748" s="4">
        <v>1</v>
      </c>
      <c r="R748" s="3">
        <v>5.6</v>
      </c>
      <c r="S7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8" t="str">
        <f>IF(AIRBNB[[#This Row],[RUIDO(dB)]]&lt;=4,"Silencioso",IF(AIRBNB[[#This Row],[RUIDO(dB)]]&lt;=5.5,"Poco Ruidoso","Ruidoso"))</f>
        <v>Ruidoso</v>
      </c>
      <c r="U748" t="str">
        <f>IF(AND(AIRBNB[[#This Row],[PRECIO]]&lt;50,AIRBNB[[#This Row],[MIN_NOCHES]]&gt;3),"Dentro del presupuesto","No considerar")</f>
        <v>No considerar</v>
      </c>
      <c r="V748" t="str">
        <f>VLOOKUP(AIRBNB[[#This Row],[HOST_ID]],Super_host[],5,FALSE)</f>
        <v>Host</v>
      </c>
    </row>
    <row r="749" spans="1:22">
      <c r="A749" s="4">
        <v>3552043</v>
      </c>
      <c r="B749" t="s">
        <v>16187</v>
      </c>
      <c r="C749" s="4">
        <v>319077</v>
      </c>
      <c r="D749" t="s">
        <v>6318</v>
      </c>
      <c r="E749" t="s">
        <v>16188</v>
      </c>
      <c r="F749" s="4">
        <v>11238</v>
      </c>
      <c r="G749" s="13" t="s">
        <v>4662</v>
      </c>
      <c r="H749" s="13" t="s">
        <v>9387</v>
      </c>
      <c r="I749" s="1">
        <v>4068761</v>
      </c>
      <c r="J749" s="1">
        <v>-7396096</v>
      </c>
      <c r="K749" t="s">
        <v>5</v>
      </c>
      <c r="L749" s="20">
        <v>250</v>
      </c>
      <c r="M749" s="4">
        <v>3</v>
      </c>
      <c r="N749" s="4">
        <v>19</v>
      </c>
      <c r="O749" s="2">
        <v>43590</v>
      </c>
      <c r="P749" s="3">
        <v>0.36</v>
      </c>
      <c r="Q749" s="4">
        <v>1</v>
      </c>
      <c r="R749" s="3">
        <v>7</v>
      </c>
      <c r="S7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49" t="str">
        <f>IF(AIRBNB[[#This Row],[RUIDO(dB)]]&lt;=4,"Silencioso",IF(AIRBNB[[#This Row],[RUIDO(dB)]]&lt;=5.5,"Poco Ruidoso","Ruidoso"))</f>
        <v>Ruidoso</v>
      </c>
      <c r="U749" t="str">
        <f>IF(AND(AIRBNB[[#This Row],[PRECIO]]&lt;50,AIRBNB[[#This Row],[MIN_NOCHES]]&gt;3),"Dentro del presupuesto","No considerar")</f>
        <v>No considerar</v>
      </c>
      <c r="V749" t="str">
        <f>VLOOKUP(AIRBNB[[#This Row],[HOST_ID]],Super_host[],5,FALSE)</f>
        <v>Host</v>
      </c>
    </row>
    <row r="750" spans="1:22">
      <c r="A750" s="4">
        <v>414801</v>
      </c>
      <c r="B750" t="s">
        <v>16221</v>
      </c>
      <c r="C750" s="4">
        <v>319077</v>
      </c>
      <c r="D750" t="s">
        <v>6318</v>
      </c>
      <c r="E750" t="s">
        <v>16222</v>
      </c>
      <c r="F750" s="4">
        <v>11238</v>
      </c>
      <c r="G750" s="13" t="s">
        <v>4662</v>
      </c>
      <c r="H750" s="13" t="s">
        <v>9387</v>
      </c>
      <c r="I750" s="1">
        <v>4068722</v>
      </c>
      <c r="J750" s="1">
        <v>-7396289</v>
      </c>
      <c r="K750" t="s">
        <v>5</v>
      </c>
      <c r="L750" s="20">
        <v>250</v>
      </c>
      <c r="M750" s="4">
        <v>1</v>
      </c>
      <c r="N750" s="4">
        <v>54</v>
      </c>
      <c r="O750" s="2">
        <v>43548</v>
      </c>
      <c r="P750" s="3">
        <v>0.65</v>
      </c>
      <c r="Q750" s="4">
        <v>1</v>
      </c>
      <c r="R750" s="3">
        <v>7</v>
      </c>
      <c r="S7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0" t="str">
        <f>IF(AIRBNB[[#This Row],[RUIDO(dB)]]&lt;=4,"Silencioso",IF(AIRBNB[[#This Row],[RUIDO(dB)]]&lt;=5.5,"Poco Ruidoso","Ruidoso"))</f>
        <v>Ruidoso</v>
      </c>
      <c r="U750" t="str">
        <f>IF(AND(AIRBNB[[#This Row],[PRECIO]]&lt;50,AIRBNB[[#This Row],[MIN_NOCHES]]&gt;3),"Dentro del presupuesto","No considerar")</f>
        <v>No considerar</v>
      </c>
      <c r="V750" t="str">
        <f>VLOOKUP(AIRBNB[[#This Row],[HOST_ID]],Super_host[],5,FALSE)</f>
        <v>Host</v>
      </c>
    </row>
    <row r="751" spans="1:22">
      <c r="A751" s="4">
        <v>59855</v>
      </c>
      <c r="B751" t="s">
        <v>4489</v>
      </c>
      <c r="C751" s="4">
        <v>288031</v>
      </c>
      <c r="D751" t="s">
        <v>3979</v>
      </c>
      <c r="E751" t="s">
        <v>3938</v>
      </c>
      <c r="F751" s="4">
        <v>10022</v>
      </c>
      <c r="G751" s="13" t="s">
        <v>124</v>
      </c>
      <c r="H751" s="13" t="s">
        <v>373</v>
      </c>
      <c r="I751" s="1">
        <v>407589</v>
      </c>
      <c r="J751" s="1">
        <v>-7396991</v>
      </c>
      <c r="K751" t="s">
        <v>5</v>
      </c>
      <c r="L751" s="20">
        <v>250</v>
      </c>
      <c r="M751" s="4">
        <v>30</v>
      </c>
      <c r="N751" s="4">
        <v>82</v>
      </c>
      <c r="O751" s="2">
        <v>42374</v>
      </c>
      <c r="P751" s="3">
        <v>0.78</v>
      </c>
      <c r="Q751" s="4">
        <v>1</v>
      </c>
      <c r="R751" s="3">
        <v>5.6</v>
      </c>
      <c r="S7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1" t="str">
        <f>IF(AIRBNB[[#This Row],[RUIDO(dB)]]&lt;=4,"Silencioso",IF(AIRBNB[[#This Row],[RUIDO(dB)]]&lt;=5.5,"Poco Ruidoso","Ruidoso"))</f>
        <v>Ruidoso</v>
      </c>
      <c r="U751" t="str">
        <f>IF(AND(AIRBNB[[#This Row],[PRECIO]]&lt;50,AIRBNB[[#This Row],[MIN_NOCHES]]&gt;3),"Dentro del presupuesto","No considerar")</f>
        <v>No considerar</v>
      </c>
      <c r="V751" t="str">
        <f>VLOOKUP(AIRBNB[[#This Row],[HOST_ID]],Super_host[],5,FALSE)</f>
        <v>Host</v>
      </c>
    </row>
    <row r="752" spans="1:22">
      <c r="A752" s="4">
        <v>68765</v>
      </c>
      <c r="B752" t="s">
        <v>13855</v>
      </c>
      <c r="C752" s="4">
        <v>282655</v>
      </c>
      <c r="D752" t="s">
        <v>594</v>
      </c>
      <c r="E752" t="s">
        <v>13856</v>
      </c>
      <c r="F752" s="4">
        <v>11231</v>
      </c>
      <c r="G752" s="13" t="s">
        <v>4662</v>
      </c>
      <c r="H752" s="13" t="s">
        <v>9237</v>
      </c>
      <c r="I752" s="1">
        <v>4067817</v>
      </c>
      <c r="J752" s="1">
        <v>-7399495</v>
      </c>
      <c r="K752" t="s">
        <v>5</v>
      </c>
      <c r="L752" s="20">
        <v>250</v>
      </c>
      <c r="M752" s="4">
        <v>2</v>
      </c>
      <c r="N752" s="4">
        <v>106</v>
      </c>
      <c r="O752" s="2">
        <v>43643</v>
      </c>
      <c r="P752" s="3">
        <v>1.34</v>
      </c>
      <c r="Q752" s="4">
        <v>1</v>
      </c>
      <c r="R752" s="3">
        <v>6.9</v>
      </c>
      <c r="S7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2" t="str">
        <f>IF(AIRBNB[[#This Row],[RUIDO(dB)]]&lt;=4,"Silencioso",IF(AIRBNB[[#This Row],[RUIDO(dB)]]&lt;=5.5,"Poco Ruidoso","Ruidoso"))</f>
        <v>Ruidoso</v>
      </c>
      <c r="U752" t="str">
        <f>IF(AND(AIRBNB[[#This Row],[PRECIO]]&lt;50,AIRBNB[[#This Row],[MIN_NOCHES]]&gt;3),"Dentro del presupuesto","No considerar")</f>
        <v>No considerar</v>
      </c>
      <c r="V752" t="str">
        <f>VLOOKUP(AIRBNB[[#This Row],[HOST_ID]],Super_host[],5,FALSE)</f>
        <v>Host</v>
      </c>
    </row>
    <row r="753" spans="1:22">
      <c r="A753" s="4">
        <v>57618</v>
      </c>
      <c r="B753" t="s">
        <v>4784</v>
      </c>
      <c r="C753" s="4">
        <v>274557</v>
      </c>
      <c r="D753" t="s">
        <v>1522</v>
      </c>
      <c r="E753" t="s">
        <v>4785</v>
      </c>
      <c r="F753" s="4">
        <v>10019</v>
      </c>
      <c r="G753" s="13" t="s">
        <v>124</v>
      </c>
      <c r="H753" s="13" t="s">
        <v>249</v>
      </c>
      <c r="I753" s="1">
        <v>407672</v>
      </c>
      <c r="J753" s="1">
        <v>-7398508</v>
      </c>
      <c r="K753" t="s">
        <v>5</v>
      </c>
      <c r="L753" s="20">
        <v>250</v>
      </c>
      <c r="M753" s="4">
        <v>3</v>
      </c>
      <c r="N753" s="4">
        <v>94</v>
      </c>
      <c r="O753" s="2">
        <v>43625</v>
      </c>
      <c r="P753" s="3">
        <v>0.96</v>
      </c>
      <c r="Q753" s="4">
        <v>1</v>
      </c>
      <c r="R753" s="3">
        <v>5.6</v>
      </c>
      <c r="S7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3" t="str">
        <f>IF(AIRBNB[[#This Row],[RUIDO(dB)]]&lt;=4,"Silencioso",IF(AIRBNB[[#This Row],[RUIDO(dB)]]&lt;=5.5,"Poco Ruidoso","Ruidoso"))</f>
        <v>Ruidoso</v>
      </c>
      <c r="U753" t="str">
        <f>IF(AND(AIRBNB[[#This Row],[PRECIO]]&lt;50,AIRBNB[[#This Row],[MIN_NOCHES]]&gt;3),"Dentro del presupuesto","No considerar")</f>
        <v>No considerar</v>
      </c>
      <c r="V753" t="str">
        <f>VLOOKUP(AIRBNB[[#This Row],[HOST_ID]],Super_host[],5,FALSE)</f>
        <v>Host</v>
      </c>
    </row>
    <row r="754" spans="1:22">
      <c r="A754" s="4">
        <v>211974</v>
      </c>
      <c r="B754" t="s">
        <v>4254</v>
      </c>
      <c r="C754" s="4">
        <v>272730</v>
      </c>
      <c r="D754" t="s">
        <v>4255</v>
      </c>
      <c r="E754" t="s">
        <v>4256</v>
      </c>
      <c r="F754" s="4">
        <v>10009</v>
      </c>
      <c r="G754" s="13" t="s">
        <v>124</v>
      </c>
      <c r="H754" s="13" t="s">
        <v>133</v>
      </c>
      <c r="I754" s="1">
        <v>4072956</v>
      </c>
      <c r="J754" s="1">
        <v>-7397903</v>
      </c>
      <c r="K754" t="s">
        <v>5</v>
      </c>
      <c r="L754" s="20">
        <v>250</v>
      </c>
      <c r="M754" s="4">
        <v>1</v>
      </c>
      <c r="N754" s="4">
        <v>60</v>
      </c>
      <c r="O754" s="2">
        <v>43647</v>
      </c>
      <c r="P754" s="3">
        <v>0.65</v>
      </c>
      <c r="Q754" s="4">
        <v>1</v>
      </c>
      <c r="R754" s="3">
        <v>5.6</v>
      </c>
      <c r="S7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4" t="str">
        <f>IF(AIRBNB[[#This Row],[RUIDO(dB)]]&lt;=4,"Silencioso",IF(AIRBNB[[#This Row],[RUIDO(dB)]]&lt;=5.5,"Poco Ruidoso","Ruidoso"))</f>
        <v>Ruidoso</v>
      </c>
      <c r="U754" t="str">
        <f>IF(AND(AIRBNB[[#This Row],[PRECIO]]&lt;50,AIRBNB[[#This Row],[MIN_NOCHES]]&gt;3),"Dentro del presupuesto","No considerar")</f>
        <v>No considerar</v>
      </c>
      <c r="V754" t="str">
        <f>VLOOKUP(AIRBNB[[#This Row],[HOST_ID]],Super_host[],5,FALSE)</f>
        <v>Host</v>
      </c>
    </row>
    <row r="755" spans="1:22">
      <c r="A755" s="4">
        <v>6627016</v>
      </c>
      <c r="B755" t="s">
        <v>9579</v>
      </c>
      <c r="C755" s="4">
        <v>263614</v>
      </c>
      <c r="D755" t="s">
        <v>526</v>
      </c>
      <c r="E755" t="s">
        <v>9580</v>
      </c>
      <c r="F755" s="4">
        <v>11211</v>
      </c>
      <c r="G755" s="13" t="s">
        <v>4662</v>
      </c>
      <c r="H755" s="13" t="s">
        <v>9218</v>
      </c>
      <c r="I755" s="1">
        <v>4071932</v>
      </c>
      <c r="J755" s="1">
        <v>-7395446</v>
      </c>
      <c r="K755" t="s">
        <v>5</v>
      </c>
      <c r="L755" s="20">
        <v>250</v>
      </c>
      <c r="M755" s="4">
        <v>3</v>
      </c>
      <c r="N755" s="4">
        <v>1</v>
      </c>
      <c r="O755" s="2">
        <v>42180</v>
      </c>
      <c r="P755" s="3">
        <v>0.02</v>
      </c>
      <c r="Q755" s="4">
        <v>1</v>
      </c>
      <c r="R755" s="3">
        <v>6.9</v>
      </c>
      <c r="S7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5" t="str">
        <f>IF(AIRBNB[[#This Row],[RUIDO(dB)]]&lt;=4,"Silencioso",IF(AIRBNB[[#This Row],[RUIDO(dB)]]&lt;=5.5,"Poco Ruidoso","Ruidoso"))</f>
        <v>Ruidoso</v>
      </c>
      <c r="U755" t="str">
        <f>IF(AND(AIRBNB[[#This Row],[PRECIO]]&lt;50,AIRBNB[[#This Row],[MIN_NOCHES]]&gt;3),"Dentro del presupuesto","No considerar")</f>
        <v>No considerar</v>
      </c>
      <c r="V755" t="str">
        <f>VLOOKUP(AIRBNB[[#This Row],[HOST_ID]],Super_host[],5,FALSE)</f>
        <v>Host</v>
      </c>
    </row>
    <row r="756" spans="1:22">
      <c r="A756" s="4">
        <v>2022958</v>
      </c>
      <c r="B756" t="s">
        <v>2841</v>
      </c>
      <c r="C756" s="4">
        <v>195168</v>
      </c>
      <c r="D756" t="s">
        <v>2842</v>
      </c>
      <c r="E756" t="s">
        <v>2843</v>
      </c>
      <c r="F756" s="4">
        <v>10019</v>
      </c>
      <c r="G756" s="13" t="s">
        <v>124</v>
      </c>
      <c r="H756" s="13" t="s">
        <v>249</v>
      </c>
      <c r="I756" s="1">
        <v>4076709</v>
      </c>
      <c r="J756" s="1">
        <v>-7398577</v>
      </c>
      <c r="K756" t="s">
        <v>5</v>
      </c>
      <c r="L756" s="20">
        <v>250</v>
      </c>
      <c r="M756" s="4">
        <v>3</v>
      </c>
      <c r="N756" s="4">
        <v>16</v>
      </c>
      <c r="O756" s="2">
        <v>42658</v>
      </c>
      <c r="P756" s="3">
        <v>0.24</v>
      </c>
      <c r="Q756" s="4">
        <v>1</v>
      </c>
      <c r="R756" s="3">
        <v>5.6</v>
      </c>
      <c r="S7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6" t="str">
        <f>IF(AIRBNB[[#This Row],[RUIDO(dB)]]&lt;=4,"Silencioso",IF(AIRBNB[[#This Row],[RUIDO(dB)]]&lt;=5.5,"Poco Ruidoso","Ruidoso"))</f>
        <v>Ruidoso</v>
      </c>
      <c r="U756" t="str">
        <f>IF(AND(AIRBNB[[#This Row],[PRECIO]]&lt;50,AIRBNB[[#This Row],[MIN_NOCHES]]&gt;3),"Dentro del presupuesto","No considerar")</f>
        <v>No considerar</v>
      </c>
      <c r="V756" t="str">
        <f>VLOOKUP(AIRBNB[[#This Row],[HOST_ID]],Super_host[],5,FALSE)</f>
        <v>Host</v>
      </c>
    </row>
    <row r="757" spans="1:22">
      <c r="A757" s="4">
        <v>41348</v>
      </c>
      <c r="B757" t="s">
        <v>14490</v>
      </c>
      <c r="C757" s="4">
        <v>180083</v>
      </c>
      <c r="D757" t="s">
        <v>14491</v>
      </c>
      <c r="E757" t="s">
        <v>14492</v>
      </c>
      <c r="F757" s="4">
        <v>11215</v>
      </c>
      <c r="G757" s="13" t="s">
        <v>4662</v>
      </c>
      <c r="H757" s="13" t="s">
        <v>9363</v>
      </c>
      <c r="I757" s="1">
        <v>4066858</v>
      </c>
      <c r="J757" s="1">
        <v>-7399083</v>
      </c>
      <c r="K757" t="s">
        <v>5</v>
      </c>
      <c r="L757" s="20">
        <v>250</v>
      </c>
      <c r="M757" s="4">
        <v>2</v>
      </c>
      <c r="N757" s="4">
        <v>80</v>
      </c>
      <c r="O757" s="2">
        <v>43652</v>
      </c>
      <c r="P757" s="3">
        <v>2.17</v>
      </c>
      <c r="Q757" s="4">
        <v>1</v>
      </c>
      <c r="R757" s="3">
        <v>6.9</v>
      </c>
      <c r="S7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7" t="str">
        <f>IF(AIRBNB[[#This Row],[RUIDO(dB)]]&lt;=4,"Silencioso",IF(AIRBNB[[#This Row],[RUIDO(dB)]]&lt;=5.5,"Poco Ruidoso","Ruidoso"))</f>
        <v>Ruidoso</v>
      </c>
      <c r="U757" t="str">
        <f>IF(AND(AIRBNB[[#This Row],[PRECIO]]&lt;50,AIRBNB[[#This Row],[MIN_NOCHES]]&gt;3),"Dentro del presupuesto","No considerar")</f>
        <v>No considerar</v>
      </c>
      <c r="V757" t="str">
        <f>VLOOKUP(AIRBNB[[#This Row],[HOST_ID]],Super_host[],5,FALSE)</f>
        <v>Host</v>
      </c>
    </row>
    <row r="758" spans="1:22">
      <c r="A758" s="4">
        <v>40453</v>
      </c>
      <c r="B758" t="s">
        <v>1472</v>
      </c>
      <c r="C758" s="4">
        <v>174025</v>
      </c>
      <c r="D758" t="s">
        <v>1473</v>
      </c>
      <c r="E758" t="s">
        <v>1474</v>
      </c>
      <c r="F758" s="4">
        <v>10022</v>
      </c>
      <c r="G758" s="13" t="s">
        <v>124</v>
      </c>
      <c r="H758" s="13" t="s">
        <v>129</v>
      </c>
      <c r="I758" s="1">
        <v>4076123</v>
      </c>
      <c r="J758" s="1">
        <v>-739642</v>
      </c>
      <c r="K758" t="s">
        <v>5</v>
      </c>
      <c r="L758" s="20">
        <v>250</v>
      </c>
      <c r="M758" s="4">
        <v>3</v>
      </c>
      <c r="N758" s="4">
        <v>4</v>
      </c>
      <c r="O758" s="2">
        <v>42636</v>
      </c>
      <c r="P758" s="3">
        <v>0.08</v>
      </c>
      <c r="Q758" s="4">
        <v>1</v>
      </c>
      <c r="R758" s="3">
        <v>5.6</v>
      </c>
      <c r="S7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8" t="str">
        <f>IF(AIRBNB[[#This Row],[RUIDO(dB)]]&lt;=4,"Silencioso",IF(AIRBNB[[#This Row],[RUIDO(dB)]]&lt;=5.5,"Poco Ruidoso","Ruidoso"))</f>
        <v>Ruidoso</v>
      </c>
      <c r="U758" t="str">
        <f>IF(AND(AIRBNB[[#This Row],[PRECIO]]&lt;50,AIRBNB[[#This Row],[MIN_NOCHES]]&gt;3),"Dentro del presupuesto","No considerar")</f>
        <v>No considerar</v>
      </c>
      <c r="V758" t="str">
        <f>VLOOKUP(AIRBNB[[#This Row],[HOST_ID]],Super_host[],5,FALSE)</f>
        <v>Host</v>
      </c>
    </row>
    <row r="759" spans="1:22">
      <c r="A759" s="4">
        <v>6716160</v>
      </c>
      <c r="B759" t="s">
        <v>9734</v>
      </c>
      <c r="C759" s="4">
        <v>171653</v>
      </c>
      <c r="D759" t="s">
        <v>3930</v>
      </c>
      <c r="E759" t="s">
        <v>9735</v>
      </c>
      <c r="F759" s="4">
        <v>11215</v>
      </c>
      <c r="G759" s="13" t="s">
        <v>4662</v>
      </c>
      <c r="H759" s="13" t="s">
        <v>9234</v>
      </c>
      <c r="I759" s="1">
        <v>406669</v>
      </c>
      <c r="J759" s="1">
        <v>-7397827</v>
      </c>
      <c r="K759" t="s">
        <v>5</v>
      </c>
      <c r="L759" s="20">
        <v>250</v>
      </c>
      <c r="M759" s="4">
        <v>2</v>
      </c>
      <c r="N759" s="4">
        <v>1</v>
      </c>
      <c r="O759" s="2">
        <v>42624</v>
      </c>
      <c r="P759" s="3">
        <v>0.03</v>
      </c>
      <c r="Q759" s="4">
        <v>1</v>
      </c>
      <c r="R759" s="3">
        <v>6.9</v>
      </c>
      <c r="S7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59" t="str">
        <f>IF(AIRBNB[[#This Row],[RUIDO(dB)]]&lt;=4,"Silencioso",IF(AIRBNB[[#This Row],[RUIDO(dB)]]&lt;=5.5,"Poco Ruidoso","Ruidoso"))</f>
        <v>Ruidoso</v>
      </c>
      <c r="U759" t="str">
        <f>IF(AND(AIRBNB[[#This Row],[PRECIO]]&lt;50,AIRBNB[[#This Row],[MIN_NOCHES]]&gt;3),"Dentro del presupuesto","No considerar")</f>
        <v>No considerar</v>
      </c>
      <c r="V759" t="str">
        <f>VLOOKUP(AIRBNB[[#This Row],[HOST_ID]],Super_host[],5,FALSE)</f>
        <v>Host</v>
      </c>
    </row>
    <row r="760" spans="1:22">
      <c r="A760" s="4">
        <v>849703</v>
      </c>
      <c r="B760" t="s">
        <v>13558</v>
      </c>
      <c r="C760" s="4">
        <v>145609</v>
      </c>
      <c r="D760" t="s">
        <v>8227</v>
      </c>
      <c r="E760" t="s">
        <v>13559</v>
      </c>
      <c r="F760" s="4">
        <v>11231</v>
      </c>
      <c r="G760" s="13" t="s">
        <v>4662</v>
      </c>
      <c r="H760" s="13" t="s">
        <v>9237</v>
      </c>
      <c r="I760" s="1">
        <v>4067771</v>
      </c>
      <c r="J760" s="1">
        <v>-7399428</v>
      </c>
      <c r="K760" t="s">
        <v>5</v>
      </c>
      <c r="L760" s="20">
        <v>250</v>
      </c>
      <c r="M760" s="4">
        <v>2</v>
      </c>
      <c r="N760" s="4">
        <v>82</v>
      </c>
      <c r="O760" s="2">
        <v>42429</v>
      </c>
      <c r="P760" s="3">
        <v>1.08</v>
      </c>
      <c r="Q760" s="4">
        <v>1</v>
      </c>
      <c r="R760" s="3">
        <v>6.9</v>
      </c>
      <c r="S7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0" t="str">
        <f>IF(AIRBNB[[#This Row],[RUIDO(dB)]]&lt;=4,"Silencioso",IF(AIRBNB[[#This Row],[RUIDO(dB)]]&lt;=5.5,"Poco Ruidoso","Ruidoso"))</f>
        <v>Ruidoso</v>
      </c>
      <c r="U760" t="str">
        <f>IF(AND(AIRBNB[[#This Row],[PRECIO]]&lt;50,AIRBNB[[#This Row],[MIN_NOCHES]]&gt;3),"Dentro del presupuesto","No considerar")</f>
        <v>No considerar</v>
      </c>
      <c r="V760" t="str">
        <f>VLOOKUP(AIRBNB[[#This Row],[HOST_ID]],Super_host[],5,FALSE)</f>
        <v>Host</v>
      </c>
    </row>
    <row r="761" spans="1:22">
      <c r="A761" s="4">
        <v>32100</v>
      </c>
      <c r="B761" t="s">
        <v>9736</v>
      </c>
      <c r="C761" s="4">
        <v>138579</v>
      </c>
      <c r="D761" t="s">
        <v>9737</v>
      </c>
      <c r="E761" t="s">
        <v>9738</v>
      </c>
      <c r="F761" s="4">
        <v>11222</v>
      </c>
      <c r="G761" s="13" t="s">
        <v>4662</v>
      </c>
      <c r="H761" s="13" t="s">
        <v>9249</v>
      </c>
      <c r="I761" s="1">
        <v>4073409</v>
      </c>
      <c r="J761" s="1">
        <v>-7395348</v>
      </c>
      <c r="K761" t="s">
        <v>5</v>
      </c>
      <c r="L761" s="20">
        <v>250</v>
      </c>
      <c r="M761" s="4">
        <v>29</v>
      </c>
      <c r="N761" s="4">
        <v>3</v>
      </c>
      <c r="O761" s="2">
        <v>42946</v>
      </c>
      <c r="P761" s="3">
        <v>0.03</v>
      </c>
      <c r="Q761" s="4">
        <v>1</v>
      </c>
      <c r="R761" s="3">
        <v>6.9</v>
      </c>
      <c r="S7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1" t="str">
        <f>IF(AIRBNB[[#This Row],[RUIDO(dB)]]&lt;=4,"Silencioso",IF(AIRBNB[[#This Row],[RUIDO(dB)]]&lt;=5.5,"Poco Ruidoso","Ruidoso"))</f>
        <v>Ruidoso</v>
      </c>
      <c r="U761" t="str">
        <f>IF(AND(AIRBNB[[#This Row],[PRECIO]]&lt;50,AIRBNB[[#This Row],[MIN_NOCHES]]&gt;3),"Dentro del presupuesto","No considerar")</f>
        <v>No considerar</v>
      </c>
      <c r="V761" t="str">
        <f>VLOOKUP(AIRBNB[[#This Row],[HOST_ID]],Super_host[],5,FALSE)</f>
        <v>Host</v>
      </c>
    </row>
    <row r="762" spans="1:22">
      <c r="A762" s="4">
        <v>3262238</v>
      </c>
      <c r="B762" t="s">
        <v>4585</v>
      </c>
      <c r="C762" s="4">
        <v>124345</v>
      </c>
      <c r="D762" t="s">
        <v>4586</v>
      </c>
      <c r="E762" t="s">
        <v>4587</v>
      </c>
      <c r="F762" s="4">
        <v>10016</v>
      </c>
      <c r="G762" s="13" t="s">
        <v>124</v>
      </c>
      <c r="H762" s="13" t="s">
        <v>175</v>
      </c>
      <c r="I762" s="1">
        <v>4074436</v>
      </c>
      <c r="J762" s="1">
        <v>-7397977</v>
      </c>
      <c r="K762" t="s">
        <v>5</v>
      </c>
      <c r="L762" s="20">
        <v>250</v>
      </c>
      <c r="M762" s="4">
        <v>5</v>
      </c>
      <c r="N762" s="4">
        <v>49</v>
      </c>
      <c r="O762" s="2">
        <v>43646</v>
      </c>
      <c r="P762" s="3">
        <v>0.83</v>
      </c>
      <c r="Q762" s="4">
        <v>1</v>
      </c>
      <c r="R762" s="3">
        <v>5.6</v>
      </c>
      <c r="S7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2" t="str">
        <f>IF(AIRBNB[[#This Row],[RUIDO(dB)]]&lt;=4,"Silencioso",IF(AIRBNB[[#This Row],[RUIDO(dB)]]&lt;=5.5,"Poco Ruidoso","Ruidoso"))</f>
        <v>Ruidoso</v>
      </c>
      <c r="U762" t="str">
        <f>IF(AND(AIRBNB[[#This Row],[PRECIO]]&lt;50,AIRBNB[[#This Row],[MIN_NOCHES]]&gt;3),"Dentro del presupuesto","No considerar")</f>
        <v>No considerar</v>
      </c>
      <c r="V762" t="str">
        <f>VLOOKUP(AIRBNB[[#This Row],[HOST_ID]],Super_host[],5,FALSE)</f>
        <v>Host</v>
      </c>
    </row>
    <row r="763" spans="1:22">
      <c r="A763" s="4">
        <v>20853</v>
      </c>
      <c r="B763" t="s">
        <v>11911</v>
      </c>
      <c r="C763" s="4">
        <v>79070</v>
      </c>
      <c r="D763" t="s">
        <v>4478</v>
      </c>
      <c r="E763" t="s">
        <v>11912</v>
      </c>
      <c r="F763" s="4">
        <v>11217</v>
      </c>
      <c r="G763" s="13" t="s">
        <v>4662</v>
      </c>
      <c r="H763" s="13" t="s">
        <v>9323</v>
      </c>
      <c r="I763" s="1">
        <v>4068035</v>
      </c>
      <c r="J763" s="1">
        <v>-7397162</v>
      </c>
      <c r="K763" t="s">
        <v>5</v>
      </c>
      <c r="L763" s="20">
        <v>250</v>
      </c>
      <c r="M763" s="4">
        <v>7</v>
      </c>
      <c r="N763" s="4">
        <v>21</v>
      </c>
      <c r="O763" s="2">
        <v>43606</v>
      </c>
      <c r="P763" s="3">
        <v>0.3</v>
      </c>
      <c r="Q763" s="4">
        <v>1</v>
      </c>
      <c r="R763" s="3">
        <v>6.9</v>
      </c>
      <c r="S7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3" t="str">
        <f>IF(AIRBNB[[#This Row],[RUIDO(dB)]]&lt;=4,"Silencioso",IF(AIRBNB[[#This Row],[RUIDO(dB)]]&lt;=5.5,"Poco Ruidoso","Ruidoso"))</f>
        <v>Ruidoso</v>
      </c>
      <c r="U763" t="str">
        <f>IF(AND(AIRBNB[[#This Row],[PRECIO]]&lt;50,AIRBNB[[#This Row],[MIN_NOCHES]]&gt;3),"Dentro del presupuesto","No considerar")</f>
        <v>No considerar</v>
      </c>
      <c r="V763" t="str">
        <f>VLOOKUP(AIRBNB[[#This Row],[HOST_ID]],Super_host[],5,FALSE)</f>
        <v>Host</v>
      </c>
    </row>
    <row r="764" spans="1:22">
      <c r="A764" s="4">
        <v>15711</v>
      </c>
      <c r="B764" t="s">
        <v>4078</v>
      </c>
      <c r="C764" s="4">
        <v>61491</v>
      </c>
      <c r="D764" t="s">
        <v>1054</v>
      </c>
      <c r="E764" t="s">
        <v>4079</v>
      </c>
      <c r="F764" s="4">
        <v>10075</v>
      </c>
      <c r="G764" s="13" t="s">
        <v>124</v>
      </c>
      <c r="H764" s="13" t="s">
        <v>129</v>
      </c>
      <c r="I764" s="1">
        <v>4077065</v>
      </c>
      <c r="J764" s="1">
        <v>-7395269</v>
      </c>
      <c r="K764" t="s">
        <v>5</v>
      </c>
      <c r="L764" s="20">
        <v>250</v>
      </c>
      <c r="M764" s="4">
        <v>2</v>
      </c>
      <c r="N764" s="4">
        <v>66</v>
      </c>
      <c r="O764" s="2">
        <v>43554</v>
      </c>
      <c r="P764" s="3">
        <v>0.56999999999999995</v>
      </c>
      <c r="Q764" s="4">
        <v>1</v>
      </c>
      <c r="R764" s="3">
        <v>5.6</v>
      </c>
      <c r="S7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4" t="str">
        <f>IF(AIRBNB[[#This Row],[RUIDO(dB)]]&lt;=4,"Silencioso",IF(AIRBNB[[#This Row],[RUIDO(dB)]]&lt;=5.5,"Poco Ruidoso","Ruidoso"))</f>
        <v>Ruidoso</v>
      </c>
      <c r="U764" t="str">
        <f>IF(AND(AIRBNB[[#This Row],[PRECIO]]&lt;50,AIRBNB[[#This Row],[MIN_NOCHES]]&gt;3),"Dentro del presupuesto","No considerar")</f>
        <v>No considerar</v>
      </c>
      <c r="V764" t="str">
        <f>VLOOKUP(AIRBNB[[#This Row],[HOST_ID]],Super_host[],5,FALSE)</f>
        <v>Host</v>
      </c>
    </row>
    <row r="765" spans="1:22">
      <c r="A765" s="4">
        <v>3654511</v>
      </c>
      <c r="B765" t="s">
        <v>914</v>
      </c>
      <c r="C765" s="4">
        <v>15784</v>
      </c>
      <c r="D765" t="s">
        <v>915</v>
      </c>
      <c r="E765" t="s">
        <v>916</v>
      </c>
      <c r="F765" s="4">
        <v>10017</v>
      </c>
      <c r="G765" s="13" t="s">
        <v>124</v>
      </c>
      <c r="H765" s="13" t="s">
        <v>373</v>
      </c>
      <c r="I765" s="1">
        <v>407509</v>
      </c>
      <c r="J765" s="1">
        <v>-7396963</v>
      </c>
      <c r="K765" t="s">
        <v>5</v>
      </c>
      <c r="L765" s="20">
        <v>250</v>
      </c>
      <c r="M765" s="4">
        <v>5</v>
      </c>
      <c r="N765" s="4">
        <v>2</v>
      </c>
      <c r="O765" s="2">
        <v>42954</v>
      </c>
      <c r="P765" s="3">
        <v>0.04</v>
      </c>
      <c r="Q765" s="4">
        <v>1</v>
      </c>
      <c r="R765" s="3">
        <v>5.6</v>
      </c>
      <c r="S7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5" t="str">
        <f>IF(AIRBNB[[#This Row],[RUIDO(dB)]]&lt;=4,"Silencioso",IF(AIRBNB[[#This Row],[RUIDO(dB)]]&lt;=5.5,"Poco Ruidoso","Ruidoso"))</f>
        <v>Ruidoso</v>
      </c>
      <c r="U765" t="str">
        <f>IF(AND(AIRBNB[[#This Row],[PRECIO]]&lt;50,AIRBNB[[#This Row],[MIN_NOCHES]]&gt;3),"Dentro del presupuesto","No considerar")</f>
        <v>No considerar</v>
      </c>
      <c r="V765" t="str">
        <f>VLOOKUP(AIRBNB[[#This Row],[HOST_ID]],Super_host[],5,FALSE)</f>
        <v>Host</v>
      </c>
    </row>
    <row r="766" spans="1:22">
      <c r="A766" s="4">
        <v>616585</v>
      </c>
      <c r="B766" t="s">
        <v>11916</v>
      </c>
      <c r="C766" s="4">
        <v>10889</v>
      </c>
      <c r="D766" t="s">
        <v>4111</v>
      </c>
      <c r="E766" t="s">
        <v>11917</v>
      </c>
      <c r="F766" s="4">
        <v>11249</v>
      </c>
      <c r="G766" s="13" t="s">
        <v>4662</v>
      </c>
      <c r="H766" s="13" t="s">
        <v>9218</v>
      </c>
      <c r="I766" s="1">
        <v>4072091</v>
      </c>
      <c r="J766" s="1">
        <v>-7396133</v>
      </c>
      <c r="K766" t="s">
        <v>5</v>
      </c>
      <c r="L766" s="20">
        <v>250</v>
      </c>
      <c r="M766" s="4">
        <v>3</v>
      </c>
      <c r="N766" s="4">
        <v>25</v>
      </c>
      <c r="O766" s="2">
        <v>43060</v>
      </c>
      <c r="P766" s="3">
        <v>0.3</v>
      </c>
      <c r="Q766" s="4">
        <v>1</v>
      </c>
      <c r="R766" s="3">
        <v>6.9</v>
      </c>
      <c r="S7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6" t="str">
        <f>IF(AIRBNB[[#This Row],[RUIDO(dB)]]&lt;=4,"Silencioso",IF(AIRBNB[[#This Row],[RUIDO(dB)]]&lt;=5.5,"Poco Ruidoso","Ruidoso"))</f>
        <v>Ruidoso</v>
      </c>
      <c r="U766" t="str">
        <f>IF(AND(AIRBNB[[#This Row],[PRECIO]]&lt;50,AIRBNB[[#This Row],[MIN_NOCHES]]&gt;3),"Dentro del presupuesto","No considerar")</f>
        <v>No considerar</v>
      </c>
      <c r="V766" t="str">
        <f>VLOOKUP(AIRBNB[[#This Row],[HOST_ID]],Super_host[],5,FALSE)</f>
        <v>Host</v>
      </c>
    </row>
    <row r="767" spans="1:22">
      <c r="A767" s="4">
        <v>6528046</v>
      </c>
      <c r="B767" t="s">
        <v>6587</v>
      </c>
      <c r="C767" s="4">
        <v>34142649</v>
      </c>
      <c r="D767" t="s">
        <v>1918</v>
      </c>
      <c r="E767" t="s">
        <v>6588</v>
      </c>
      <c r="F767" s="4">
        <v>10010</v>
      </c>
      <c r="G767" s="13" t="s">
        <v>124</v>
      </c>
      <c r="H767" s="13" t="s">
        <v>281</v>
      </c>
      <c r="I767" s="1">
        <v>4073742</v>
      </c>
      <c r="J767" s="1">
        <v>-7398052</v>
      </c>
      <c r="K767" t="s">
        <v>5</v>
      </c>
      <c r="L767" s="20">
        <v>249</v>
      </c>
      <c r="M767" s="4">
        <v>2</v>
      </c>
      <c r="N767" s="4">
        <v>0</v>
      </c>
      <c r="O767" s="2">
        <v>42591</v>
      </c>
      <c r="P767" s="3">
        <v>0.09</v>
      </c>
      <c r="Q767" s="4">
        <v>1</v>
      </c>
      <c r="R767" s="3">
        <v>5.6</v>
      </c>
      <c r="S7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7" t="str">
        <f>IF(AIRBNB[[#This Row],[RUIDO(dB)]]&lt;=4,"Silencioso",IF(AIRBNB[[#This Row],[RUIDO(dB)]]&lt;=5.5,"Poco Ruidoso","Ruidoso"))</f>
        <v>Ruidoso</v>
      </c>
      <c r="U767" t="str">
        <f>IF(AND(AIRBNB[[#This Row],[PRECIO]]&lt;50,AIRBNB[[#This Row],[MIN_NOCHES]]&gt;3),"Dentro del presupuesto","No considerar")</f>
        <v>No considerar</v>
      </c>
      <c r="V767" t="str">
        <f>VLOOKUP(AIRBNB[[#This Row],[HOST_ID]],Super_host[],5,FALSE)</f>
        <v>Host</v>
      </c>
    </row>
    <row r="768" spans="1:22">
      <c r="A768" s="4">
        <v>6356366</v>
      </c>
      <c r="B768" t="s">
        <v>1062</v>
      </c>
      <c r="C768" s="4">
        <v>33113275</v>
      </c>
      <c r="D768" t="s">
        <v>1063</v>
      </c>
      <c r="E768" t="s">
        <v>1064</v>
      </c>
      <c r="F768" s="4">
        <v>10009</v>
      </c>
      <c r="G768" s="13" t="s">
        <v>124</v>
      </c>
      <c r="H768" s="13" t="s">
        <v>133</v>
      </c>
      <c r="I768" s="1">
        <v>4072872</v>
      </c>
      <c r="J768" s="1">
        <v>-7398043</v>
      </c>
      <c r="K768" t="s">
        <v>5</v>
      </c>
      <c r="L768" s="20">
        <v>249</v>
      </c>
      <c r="M768" s="4">
        <v>3</v>
      </c>
      <c r="N768" s="4">
        <v>3</v>
      </c>
      <c r="O768" s="2">
        <v>42298</v>
      </c>
      <c r="P768" s="3">
        <v>0.06</v>
      </c>
      <c r="Q768" s="4">
        <v>1</v>
      </c>
      <c r="R768" s="3">
        <v>5.6</v>
      </c>
      <c r="S7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8" t="str">
        <f>IF(AIRBNB[[#This Row],[RUIDO(dB)]]&lt;=4,"Silencioso",IF(AIRBNB[[#This Row],[RUIDO(dB)]]&lt;=5.5,"Poco Ruidoso","Ruidoso"))</f>
        <v>Ruidoso</v>
      </c>
      <c r="U768" t="str">
        <f>IF(AND(AIRBNB[[#This Row],[PRECIO]]&lt;50,AIRBNB[[#This Row],[MIN_NOCHES]]&gt;3),"Dentro del presupuesto","No considerar")</f>
        <v>No considerar</v>
      </c>
      <c r="V768" t="str">
        <f>VLOOKUP(AIRBNB[[#This Row],[HOST_ID]],Super_host[],5,FALSE)</f>
        <v>Host</v>
      </c>
    </row>
    <row r="769" spans="1:22">
      <c r="A769" s="4">
        <v>5052897</v>
      </c>
      <c r="B769" t="s">
        <v>5437</v>
      </c>
      <c r="C769" s="4">
        <v>26079021</v>
      </c>
      <c r="D769" t="s">
        <v>839</v>
      </c>
      <c r="E769" t="s">
        <v>5438</v>
      </c>
      <c r="F769" s="4">
        <v>10065</v>
      </c>
      <c r="G769" s="13" t="s">
        <v>124</v>
      </c>
      <c r="H769" s="13" t="s">
        <v>129</v>
      </c>
      <c r="I769" s="1">
        <v>4076173</v>
      </c>
      <c r="J769" s="1">
        <v>-7396183</v>
      </c>
      <c r="K769" t="s">
        <v>5</v>
      </c>
      <c r="L769" s="20">
        <v>249</v>
      </c>
      <c r="M769" s="4">
        <v>3</v>
      </c>
      <c r="N769" s="4">
        <v>85</v>
      </c>
      <c r="O769" s="2">
        <v>43644</v>
      </c>
      <c r="P769" s="3">
        <v>1.59</v>
      </c>
      <c r="Q769" s="4">
        <v>1</v>
      </c>
      <c r="R769" s="3">
        <v>5.6</v>
      </c>
      <c r="S7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69" t="str">
        <f>IF(AIRBNB[[#This Row],[RUIDO(dB)]]&lt;=4,"Silencioso",IF(AIRBNB[[#This Row],[RUIDO(dB)]]&lt;=5.5,"Poco Ruidoso","Ruidoso"))</f>
        <v>Ruidoso</v>
      </c>
      <c r="U769" t="str">
        <f>IF(AND(AIRBNB[[#This Row],[PRECIO]]&lt;50,AIRBNB[[#This Row],[MIN_NOCHES]]&gt;3),"Dentro del presupuesto","No considerar")</f>
        <v>No considerar</v>
      </c>
      <c r="V769" t="str">
        <f>VLOOKUP(AIRBNB[[#This Row],[HOST_ID]],Super_host[],5,FALSE)</f>
        <v>Host</v>
      </c>
    </row>
    <row r="770" spans="1:22">
      <c r="A770" s="4">
        <v>4616452</v>
      </c>
      <c r="B770" t="s">
        <v>540</v>
      </c>
      <c r="C770" s="4">
        <v>23915731</v>
      </c>
      <c r="D770" t="s">
        <v>541</v>
      </c>
      <c r="E770" t="s">
        <v>542</v>
      </c>
      <c r="F770" s="4">
        <v>10028</v>
      </c>
      <c r="G770" s="13" t="s">
        <v>124</v>
      </c>
      <c r="H770" s="13" t="s">
        <v>129</v>
      </c>
      <c r="I770" s="1">
        <v>4077439</v>
      </c>
      <c r="J770" s="1">
        <v>-7394965</v>
      </c>
      <c r="K770" t="s">
        <v>5</v>
      </c>
      <c r="L770" s="20">
        <v>249</v>
      </c>
      <c r="M770" s="4">
        <v>3</v>
      </c>
      <c r="N770" s="4">
        <v>1</v>
      </c>
      <c r="O770" s="2">
        <v>42570</v>
      </c>
      <c r="P770" s="3">
        <v>0.03</v>
      </c>
      <c r="Q770" s="4">
        <v>1</v>
      </c>
      <c r="R770" s="3">
        <v>5.6</v>
      </c>
      <c r="S7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0" t="str">
        <f>IF(AIRBNB[[#This Row],[RUIDO(dB)]]&lt;=4,"Silencioso",IF(AIRBNB[[#This Row],[RUIDO(dB)]]&lt;=5.5,"Poco Ruidoso","Ruidoso"))</f>
        <v>Ruidoso</v>
      </c>
      <c r="U770" t="str">
        <f>IF(AND(AIRBNB[[#This Row],[PRECIO]]&lt;50,AIRBNB[[#This Row],[MIN_NOCHES]]&gt;3),"Dentro del presupuesto","No considerar")</f>
        <v>No considerar</v>
      </c>
      <c r="V770" t="str">
        <f>VLOOKUP(AIRBNB[[#This Row],[HOST_ID]],Super_host[],5,FALSE)</f>
        <v>Host</v>
      </c>
    </row>
    <row r="771" spans="1:22">
      <c r="A771" s="4">
        <v>3041785</v>
      </c>
      <c r="B771" t="s">
        <v>5963</v>
      </c>
      <c r="C771" s="4">
        <v>15430260</v>
      </c>
      <c r="D771" t="s">
        <v>2100</v>
      </c>
      <c r="E771" t="s">
        <v>5964</v>
      </c>
      <c r="F771" s="4">
        <v>10003</v>
      </c>
      <c r="G771" s="13" t="s">
        <v>124</v>
      </c>
      <c r="H771" s="13" t="s">
        <v>133</v>
      </c>
      <c r="I771" s="1">
        <v>4072889</v>
      </c>
      <c r="J771" s="1">
        <v>-7398853</v>
      </c>
      <c r="K771" t="s">
        <v>5</v>
      </c>
      <c r="L771" s="20">
        <v>249</v>
      </c>
      <c r="M771" s="4">
        <v>1</v>
      </c>
      <c r="N771" s="4">
        <v>150</v>
      </c>
      <c r="O771" s="2">
        <v>43640</v>
      </c>
      <c r="P771" s="3">
        <v>2.52</v>
      </c>
      <c r="Q771" s="4">
        <v>1</v>
      </c>
      <c r="R771" s="3">
        <v>5.6</v>
      </c>
      <c r="S7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1" t="str">
        <f>IF(AIRBNB[[#This Row],[RUIDO(dB)]]&lt;=4,"Silencioso",IF(AIRBNB[[#This Row],[RUIDO(dB)]]&lt;=5.5,"Poco Ruidoso","Ruidoso"))</f>
        <v>Ruidoso</v>
      </c>
      <c r="U771" t="str">
        <f>IF(AND(AIRBNB[[#This Row],[PRECIO]]&lt;50,AIRBNB[[#This Row],[MIN_NOCHES]]&gt;3),"Dentro del presupuesto","No considerar")</f>
        <v>No considerar</v>
      </c>
      <c r="V771" t="str">
        <f>VLOOKUP(AIRBNB[[#This Row],[HOST_ID]],Super_host[],5,FALSE)</f>
        <v>Host</v>
      </c>
    </row>
    <row r="772" spans="1:22">
      <c r="A772" s="4">
        <v>6371593</v>
      </c>
      <c r="B772" t="s">
        <v>1838</v>
      </c>
      <c r="C772" s="4">
        <v>11740479</v>
      </c>
      <c r="D772" t="s">
        <v>362</v>
      </c>
      <c r="E772" t="s">
        <v>1839</v>
      </c>
      <c r="F772" s="4">
        <v>10002</v>
      </c>
      <c r="G772" s="13" t="s">
        <v>124</v>
      </c>
      <c r="H772" s="13" t="s">
        <v>137</v>
      </c>
      <c r="I772" s="1">
        <v>4071818</v>
      </c>
      <c r="J772" s="1">
        <v>-739935</v>
      </c>
      <c r="K772" t="s">
        <v>5</v>
      </c>
      <c r="L772" s="20">
        <v>249</v>
      </c>
      <c r="M772" s="4">
        <v>1</v>
      </c>
      <c r="N772" s="4">
        <v>6</v>
      </c>
      <c r="O772" s="2">
        <v>42368</v>
      </c>
      <c r="P772" s="3">
        <v>0.12</v>
      </c>
      <c r="Q772" s="4">
        <v>1</v>
      </c>
      <c r="R772" s="3">
        <v>5.6</v>
      </c>
      <c r="S7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2" t="str">
        <f>IF(AIRBNB[[#This Row],[RUIDO(dB)]]&lt;=4,"Silencioso",IF(AIRBNB[[#This Row],[RUIDO(dB)]]&lt;=5.5,"Poco Ruidoso","Ruidoso"))</f>
        <v>Ruidoso</v>
      </c>
      <c r="U772" t="str">
        <f>IF(AND(AIRBNB[[#This Row],[PRECIO]]&lt;50,AIRBNB[[#This Row],[MIN_NOCHES]]&gt;3),"Dentro del presupuesto","No considerar")</f>
        <v>No considerar</v>
      </c>
      <c r="V772" t="str">
        <f>VLOOKUP(AIRBNB[[#This Row],[HOST_ID]],Super_host[],5,FALSE)</f>
        <v>Host</v>
      </c>
    </row>
    <row r="773" spans="1:22">
      <c r="A773" s="4">
        <v>5316377</v>
      </c>
      <c r="B773" t="s">
        <v>15141</v>
      </c>
      <c r="C773" s="4">
        <v>11137400</v>
      </c>
      <c r="D773" t="s">
        <v>1229</v>
      </c>
      <c r="E773" t="s">
        <v>15142</v>
      </c>
      <c r="F773" s="4">
        <v>11213</v>
      </c>
      <c r="G773" s="13" t="s">
        <v>4662</v>
      </c>
      <c r="H773" s="13" t="s">
        <v>9252</v>
      </c>
      <c r="I773" s="1">
        <v>406686</v>
      </c>
      <c r="J773" s="1">
        <v>-7393037</v>
      </c>
      <c r="K773" t="s">
        <v>5</v>
      </c>
      <c r="L773" s="20">
        <v>249</v>
      </c>
      <c r="M773" s="4">
        <v>3</v>
      </c>
      <c r="N773" s="4">
        <v>193</v>
      </c>
      <c r="O773" s="2">
        <v>43621</v>
      </c>
      <c r="P773" s="3">
        <v>3.61</v>
      </c>
      <c r="Q773" s="4">
        <v>1</v>
      </c>
      <c r="R773" s="3">
        <v>6.9</v>
      </c>
      <c r="S7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3" t="str">
        <f>IF(AIRBNB[[#This Row],[RUIDO(dB)]]&lt;=4,"Silencioso",IF(AIRBNB[[#This Row],[RUIDO(dB)]]&lt;=5.5,"Poco Ruidoso","Ruidoso"))</f>
        <v>Ruidoso</v>
      </c>
      <c r="U773" t="str">
        <f>IF(AND(AIRBNB[[#This Row],[PRECIO]]&lt;50,AIRBNB[[#This Row],[MIN_NOCHES]]&gt;3),"Dentro del presupuesto","No considerar")</f>
        <v>No considerar</v>
      </c>
      <c r="V773" t="str">
        <f>VLOOKUP(AIRBNB[[#This Row],[HOST_ID]],Super_host[],5,FALSE)</f>
        <v>Host</v>
      </c>
    </row>
    <row r="774" spans="1:22">
      <c r="A774" s="4">
        <v>1900780</v>
      </c>
      <c r="B774" t="s">
        <v>4174</v>
      </c>
      <c r="C774" s="4">
        <v>9870396</v>
      </c>
      <c r="D774" t="s">
        <v>4175</v>
      </c>
      <c r="E774" t="s">
        <v>4176</v>
      </c>
      <c r="F774" s="4">
        <v>10003</v>
      </c>
      <c r="G774" s="13" t="s">
        <v>124</v>
      </c>
      <c r="H774" s="13" t="s">
        <v>281</v>
      </c>
      <c r="I774" s="1">
        <v>4073892</v>
      </c>
      <c r="J774" s="1">
        <v>-7398922</v>
      </c>
      <c r="K774" t="s">
        <v>5</v>
      </c>
      <c r="L774" s="20">
        <v>249</v>
      </c>
      <c r="M774" s="4">
        <v>4</v>
      </c>
      <c r="N774" s="4">
        <v>26</v>
      </c>
      <c r="O774" s="2">
        <v>43468</v>
      </c>
      <c r="P774" s="3">
        <v>0.62</v>
      </c>
      <c r="Q774" s="4">
        <v>1</v>
      </c>
      <c r="R774" s="3">
        <v>5.6</v>
      </c>
      <c r="S7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4" t="str">
        <f>IF(AIRBNB[[#This Row],[RUIDO(dB)]]&lt;=4,"Silencioso",IF(AIRBNB[[#This Row],[RUIDO(dB)]]&lt;=5.5,"Poco Ruidoso","Ruidoso"))</f>
        <v>Ruidoso</v>
      </c>
      <c r="U774" t="str">
        <f>IF(AND(AIRBNB[[#This Row],[PRECIO]]&lt;50,AIRBNB[[#This Row],[MIN_NOCHES]]&gt;3),"Dentro del presupuesto","No considerar")</f>
        <v>No considerar</v>
      </c>
      <c r="V774" t="str">
        <f>VLOOKUP(AIRBNB[[#This Row],[HOST_ID]],Super_host[],5,FALSE)</f>
        <v>Host</v>
      </c>
    </row>
    <row r="775" spans="1:22">
      <c r="A775" s="4">
        <v>1691798</v>
      </c>
      <c r="B775" t="s">
        <v>1524</v>
      </c>
      <c r="C775" s="4">
        <v>8937205</v>
      </c>
      <c r="D775" t="s">
        <v>1525</v>
      </c>
      <c r="E775" t="s">
        <v>1526</v>
      </c>
      <c r="F775" s="4">
        <v>10002</v>
      </c>
      <c r="G775" s="13" t="s">
        <v>124</v>
      </c>
      <c r="H775" s="13" t="s">
        <v>409</v>
      </c>
      <c r="I775" s="1">
        <v>407157</v>
      </c>
      <c r="J775" s="1">
        <v>-7399183</v>
      </c>
      <c r="K775" t="s">
        <v>5</v>
      </c>
      <c r="L775" s="20">
        <v>249</v>
      </c>
      <c r="M775" s="4">
        <v>31</v>
      </c>
      <c r="N775" s="4">
        <v>6</v>
      </c>
      <c r="O775" s="2">
        <v>42309</v>
      </c>
      <c r="P775" s="3">
        <v>0.09</v>
      </c>
      <c r="Q775" s="4">
        <v>1</v>
      </c>
      <c r="R775" s="3">
        <v>5.6</v>
      </c>
      <c r="S7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5" t="str">
        <f>IF(AIRBNB[[#This Row],[RUIDO(dB)]]&lt;=4,"Silencioso",IF(AIRBNB[[#This Row],[RUIDO(dB)]]&lt;=5.5,"Poco Ruidoso","Ruidoso"))</f>
        <v>Ruidoso</v>
      </c>
      <c r="U775" t="str">
        <f>IF(AND(AIRBNB[[#This Row],[PRECIO]]&lt;50,AIRBNB[[#This Row],[MIN_NOCHES]]&gt;3),"Dentro del presupuesto","No considerar")</f>
        <v>No considerar</v>
      </c>
      <c r="V775" t="str">
        <f>VLOOKUP(AIRBNB[[#This Row],[HOST_ID]],Super_host[],5,FALSE)</f>
        <v>Host</v>
      </c>
    </row>
    <row r="776" spans="1:22">
      <c r="A776" s="4">
        <v>4718809</v>
      </c>
      <c r="B776" t="s">
        <v>5148</v>
      </c>
      <c r="C776" s="4">
        <v>8778846</v>
      </c>
      <c r="D776" t="s">
        <v>236</v>
      </c>
      <c r="E776" t="s">
        <v>5149</v>
      </c>
      <c r="F776" s="4">
        <v>10037</v>
      </c>
      <c r="G776" s="13" t="s">
        <v>124</v>
      </c>
      <c r="H776" s="13" t="s">
        <v>219</v>
      </c>
      <c r="I776" s="1">
        <v>4079315</v>
      </c>
      <c r="J776" s="1">
        <v>-7394787</v>
      </c>
      <c r="K776" t="s">
        <v>5</v>
      </c>
      <c r="L776" s="20">
        <v>249</v>
      </c>
      <c r="M776" s="4">
        <v>1</v>
      </c>
      <c r="N776" s="4">
        <v>67</v>
      </c>
      <c r="O776" s="2">
        <v>42636</v>
      </c>
      <c r="P776" s="3">
        <v>1.25</v>
      </c>
      <c r="Q776" s="4">
        <v>1</v>
      </c>
      <c r="R776" s="3">
        <v>5.6</v>
      </c>
      <c r="S7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6" t="str">
        <f>IF(AIRBNB[[#This Row],[RUIDO(dB)]]&lt;=4,"Silencioso",IF(AIRBNB[[#This Row],[RUIDO(dB)]]&lt;=5.5,"Poco Ruidoso","Ruidoso"))</f>
        <v>Ruidoso</v>
      </c>
      <c r="U776" t="str">
        <f>IF(AND(AIRBNB[[#This Row],[PRECIO]]&lt;50,AIRBNB[[#This Row],[MIN_NOCHES]]&gt;3),"Dentro del presupuesto","No considerar")</f>
        <v>No considerar</v>
      </c>
      <c r="V776" t="str">
        <f>VLOOKUP(AIRBNB[[#This Row],[HOST_ID]],Super_host[],5,FALSE)</f>
        <v>Host</v>
      </c>
    </row>
    <row r="777" spans="1:22">
      <c r="A777" s="4">
        <v>4470423</v>
      </c>
      <c r="B777" t="s">
        <v>7113</v>
      </c>
      <c r="C777" s="4">
        <v>5838331</v>
      </c>
      <c r="D777" t="s">
        <v>577</v>
      </c>
      <c r="E777" t="s">
        <v>7114</v>
      </c>
      <c r="F777" s="4">
        <v>10003</v>
      </c>
      <c r="G777" s="13" t="s">
        <v>124</v>
      </c>
      <c r="H777" s="13" t="s">
        <v>281</v>
      </c>
      <c r="I777" s="1">
        <v>4073549</v>
      </c>
      <c r="J777" s="1">
        <v>-7398311</v>
      </c>
      <c r="K777" t="s">
        <v>5</v>
      </c>
      <c r="L777" s="20">
        <v>249</v>
      </c>
      <c r="M777" s="4">
        <v>1</v>
      </c>
      <c r="N777" s="4">
        <v>0</v>
      </c>
      <c r="O777" s="2">
        <v>42576</v>
      </c>
      <c r="P777" s="3">
        <v>3.02</v>
      </c>
      <c r="Q777" s="4">
        <v>1</v>
      </c>
      <c r="R777" s="3">
        <v>5.6</v>
      </c>
      <c r="S7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7" t="str">
        <f>IF(AIRBNB[[#This Row],[RUIDO(dB)]]&lt;=4,"Silencioso",IF(AIRBNB[[#This Row],[RUIDO(dB)]]&lt;=5.5,"Poco Ruidoso","Ruidoso"))</f>
        <v>Ruidoso</v>
      </c>
      <c r="U777" t="str">
        <f>IF(AND(AIRBNB[[#This Row],[PRECIO]]&lt;50,AIRBNB[[#This Row],[MIN_NOCHES]]&gt;3),"Dentro del presupuesto","No considerar")</f>
        <v>No considerar</v>
      </c>
      <c r="V777" t="str">
        <f>VLOOKUP(AIRBNB[[#This Row],[HOST_ID]],Super_host[],5,FALSE)</f>
        <v>Host</v>
      </c>
    </row>
    <row r="778" spans="1:22">
      <c r="A778" s="4">
        <v>1018529</v>
      </c>
      <c r="B778" t="s">
        <v>13378</v>
      </c>
      <c r="C778" s="4">
        <v>5606448</v>
      </c>
      <c r="D778" t="s">
        <v>230</v>
      </c>
      <c r="E778" t="s">
        <v>9472</v>
      </c>
      <c r="F778" s="4">
        <v>11222</v>
      </c>
      <c r="G778" s="13" t="s">
        <v>4662</v>
      </c>
      <c r="H778" s="13" t="s">
        <v>9249</v>
      </c>
      <c r="I778" s="1">
        <v>4072031</v>
      </c>
      <c r="J778" s="1">
        <v>-739483</v>
      </c>
      <c r="K778" t="s">
        <v>5</v>
      </c>
      <c r="L778" s="20">
        <v>249</v>
      </c>
      <c r="M778" s="4">
        <v>30</v>
      </c>
      <c r="N778" s="4">
        <v>71</v>
      </c>
      <c r="O778" s="2">
        <v>43616</v>
      </c>
      <c r="P778" s="3">
        <v>0.94</v>
      </c>
      <c r="Q778" s="4">
        <v>1</v>
      </c>
      <c r="R778" s="3">
        <v>6.9</v>
      </c>
      <c r="S7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8" t="str">
        <f>IF(AIRBNB[[#This Row],[RUIDO(dB)]]&lt;=4,"Silencioso",IF(AIRBNB[[#This Row],[RUIDO(dB)]]&lt;=5.5,"Poco Ruidoso","Ruidoso"))</f>
        <v>Ruidoso</v>
      </c>
      <c r="U778" t="str">
        <f>IF(AND(AIRBNB[[#This Row],[PRECIO]]&lt;50,AIRBNB[[#This Row],[MIN_NOCHES]]&gt;3),"Dentro del presupuesto","No considerar")</f>
        <v>No considerar</v>
      </c>
      <c r="V778" t="str">
        <f>VLOOKUP(AIRBNB[[#This Row],[HOST_ID]],Super_host[],5,FALSE)</f>
        <v>Host</v>
      </c>
    </row>
    <row r="779" spans="1:22">
      <c r="A779" s="4">
        <v>1623431</v>
      </c>
      <c r="B779" t="s">
        <v>429</v>
      </c>
      <c r="C779" s="4">
        <v>5440087</v>
      </c>
      <c r="D779" t="s">
        <v>430</v>
      </c>
      <c r="E779" t="s">
        <v>431</v>
      </c>
      <c r="F779" s="4">
        <v>10017</v>
      </c>
      <c r="G779" s="13" t="s">
        <v>124</v>
      </c>
      <c r="H779" s="13" t="s">
        <v>373</v>
      </c>
      <c r="I779" s="1">
        <v>407513</v>
      </c>
      <c r="J779" s="1">
        <v>-7397239</v>
      </c>
      <c r="K779" t="s">
        <v>40</v>
      </c>
      <c r="L779" s="20">
        <v>249</v>
      </c>
      <c r="M779" s="4">
        <v>3</v>
      </c>
      <c r="N779" s="4">
        <v>1</v>
      </c>
      <c r="O779" s="2">
        <v>42277</v>
      </c>
      <c r="P779" s="3">
        <v>0.02</v>
      </c>
      <c r="Q779" s="4">
        <v>1</v>
      </c>
      <c r="R779" s="3">
        <v>5.6</v>
      </c>
      <c r="S7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79" t="str">
        <f>IF(AIRBNB[[#This Row],[RUIDO(dB)]]&lt;=4,"Silencioso",IF(AIRBNB[[#This Row],[RUIDO(dB)]]&lt;=5.5,"Poco Ruidoso","Ruidoso"))</f>
        <v>Ruidoso</v>
      </c>
      <c r="U779" t="str">
        <f>IF(AND(AIRBNB[[#This Row],[PRECIO]]&lt;50,AIRBNB[[#This Row],[MIN_NOCHES]]&gt;3),"Dentro del presupuesto","No considerar")</f>
        <v>No considerar</v>
      </c>
      <c r="V779" t="str">
        <f>VLOOKUP(AIRBNB[[#This Row],[HOST_ID]],Super_host[],5,FALSE)</f>
        <v>Host</v>
      </c>
    </row>
    <row r="780" spans="1:22">
      <c r="A780" s="4">
        <v>5236146</v>
      </c>
      <c r="B780" t="s">
        <v>6119</v>
      </c>
      <c r="C780" s="4">
        <v>4655245</v>
      </c>
      <c r="D780" t="s">
        <v>955</v>
      </c>
      <c r="E780" t="s">
        <v>6120</v>
      </c>
      <c r="F780" s="4">
        <v>10029</v>
      </c>
      <c r="G780" s="13" t="s">
        <v>124</v>
      </c>
      <c r="H780" s="13" t="s">
        <v>219</v>
      </c>
      <c r="I780" s="1">
        <v>4079462</v>
      </c>
      <c r="J780" s="1">
        <v>-7394923</v>
      </c>
      <c r="K780" t="s">
        <v>5</v>
      </c>
      <c r="L780" s="20">
        <v>249</v>
      </c>
      <c r="M780" s="4">
        <v>3</v>
      </c>
      <c r="N780" s="4">
        <v>150</v>
      </c>
      <c r="O780" s="2">
        <v>43634</v>
      </c>
      <c r="P780" s="3">
        <v>2.91</v>
      </c>
      <c r="Q780" s="4">
        <v>1</v>
      </c>
      <c r="R780" s="3">
        <v>5.6</v>
      </c>
      <c r="S7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0" t="str">
        <f>IF(AIRBNB[[#This Row],[RUIDO(dB)]]&lt;=4,"Silencioso",IF(AIRBNB[[#This Row],[RUIDO(dB)]]&lt;=5.5,"Poco Ruidoso","Ruidoso"))</f>
        <v>Ruidoso</v>
      </c>
      <c r="U780" t="str">
        <f>IF(AND(AIRBNB[[#This Row],[PRECIO]]&lt;50,AIRBNB[[#This Row],[MIN_NOCHES]]&gt;3),"Dentro del presupuesto","No considerar")</f>
        <v>No considerar</v>
      </c>
      <c r="V780" t="str">
        <f>VLOOKUP(AIRBNB[[#This Row],[HOST_ID]],Super_host[],5,FALSE)</f>
        <v>Host</v>
      </c>
    </row>
    <row r="781" spans="1:22">
      <c r="A781" s="4">
        <v>857810</v>
      </c>
      <c r="B781" t="s">
        <v>12268</v>
      </c>
      <c r="C781" s="4">
        <v>4487224</v>
      </c>
      <c r="D781" t="s">
        <v>2988</v>
      </c>
      <c r="E781" t="s">
        <v>12269</v>
      </c>
      <c r="F781" s="4">
        <v>11211</v>
      </c>
      <c r="G781" s="13" t="s">
        <v>4662</v>
      </c>
      <c r="H781" s="13" t="s">
        <v>9218</v>
      </c>
      <c r="I781" s="1">
        <v>4071373</v>
      </c>
      <c r="J781" s="1">
        <v>-7394958</v>
      </c>
      <c r="K781" t="s">
        <v>5</v>
      </c>
      <c r="L781" s="20">
        <v>249</v>
      </c>
      <c r="M781" s="4">
        <v>3</v>
      </c>
      <c r="N781" s="4">
        <v>31</v>
      </c>
      <c r="O781" s="2">
        <v>42274</v>
      </c>
      <c r="P781" s="3">
        <v>0.4</v>
      </c>
      <c r="Q781" s="4">
        <v>1</v>
      </c>
      <c r="R781" s="3">
        <v>6.9</v>
      </c>
      <c r="S7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1" t="str">
        <f>IF(AIRBNB[[#This Row],[RUIDO(dB)]]&lt;=4,"Silencioso",IF(AIRBNB[[#This Row],[RUIDO(dB)]]&lt;=5.5,"Poco Ruidoso","Ruidoso"))</f>
        <v>Ruidoso</v>
      </c>
      <c r="U781" t="str">
        <f>IF(AND(AIRBNB[[#This Row],[PRECIO]]&lt;50,AIRBNB[[#This Row],[MIN_NOCHES]]&gt;3),"Dentro del presupuesto","No considerar")</f>
        <v>No considerar</v>
      </c>
      <c r="V781" t="str">
        <f>VLOOKUP(AIRBNB[[#This Row],[HOST_ID]],Super_host[],5,FALSE)</f>
        <v>Host</v>
      </c>
    </row>
    <row r="782" spans="1:22">
      <c r="A782" s="4">
        <v>735677</v>
      </c>
      <c r="B782" t="s">
        <v>6460</v>
      </c>
      <c r="C782" s="4">
        <v>3771963</v>
      </c>
      <c r="D782" t="s">
        <v>1672</v>
      </c>
      <c r="E782" t="s">
        <v>6461</v>
      </c>
      <c r="F782" s="4">
        <v>10009</v>
      </c>
      <c r="G782" s="13" t="s">
        <v>124</v>
      </c>
      <c r="H782" s="13" t="s">
        <v>133</v>
      </c>
      <c r="I782" s="1">
        <v>4072849</v>
      </c>
      <c r="J782" s="1">
        <v>-7398041</v>
      </c>
      <c r="K782" t="s">
        <v>5</v>
      </c>
      <c r="L782" s="20">
        <v>249</v>
      </c>
      <c r="M782" s="4">
        <v>2</v>
      </c>
      <c r="N782" s="4">
        <v>111</v>
      </c>
      <c r="O782" s="2">
        <v>43652</v>
      </c>
      <c r="P782" s="3">
        <v>4.4400000000000004</v>
      </c>
      <c r="Q782" s="4">
        <v>1</v>
      </c>
      <c r="R782" s="3">
        <v>5.6</v>
      </c>
      <c r="S7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2" t="str">
        <f>IF(AIRBNB[[#This Row],[RUIDO(dB)]]&lt;=4,"Silencioso",IF(AIRBNB[[#This Row],[RUIDO(dB)]]&lt;=5.5,"Poco Ruidoso","Ruidoso"))</f>
        <v>Ruidoso</v>
      </c>
      <c r="U782" t="str">
        <f>IF(AND(AIRBNB[[#This Row],[PRECIO]]&lt;50,AIRBNB[[#This Row],[MIN_NOCHES]]&gt;3),"Dentro del presupuesto","No considerar")</f>
        <v>No considerar</v>
      </c>
      <c r="V782" t="str">
        <f>VLOOKUP(AIRBNB[[#This Row],[HOST_ID]],Super_host[],5,FALSE)</f>
        <v>Host</v>
      </c>
    </row>
    <row r="783" spans="1:22">
      <c r="A783" s="4">
        <v>606269</v>
      </c>
      <c r="B783" t="s">
        <v>3646</v>
      </c>
      <c r="C783" s="4">
        <v>3002643</v>
      </c>
      <c r="D783" t="s">
        <v>544</v>
      </c>
      <c r="E783" t="s">
        <v>3647</v>
      </c>
      <c r="F783" s="4">
        <v>10036</v>
      </c>
      <c r="G783" s="13" t="s">
        <v>124</v>
      </c>
      <c r="H783" s="13" t="s">
        <v>249</v>
      </c>
      <c r="I783" s="1">
        <v>4076257</v>
      </c>
      <c r="J783" s="1">
        <v>-7399303</v>
      </c>
      <c r="K783" t="s">
        <v>5</v>
      </c>
      <c r="L783" s="20">
        <v>249</v>
      </c>
      <c r="M783" s="4">
        <v>3</v>
      </c>
      <c r="N783" s="4">
        <v>35</v>
      </c>
      <c r="O783" s="2">
        <v>43612</v>
      </c>
      <c r="P783" s="3">
        <v>0.42</v>
      </c>
      <c r="Q783" s="4">
        <v>1</v>
      </c>
      <c r="R783" s="3">
        <v>5.6</v>
      </c>
      <c r="S7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3" t="str">
        <f>IF(AIRBNB[[#This Row],[RUIDO(dB)]]&lt;=4,"Silencioso",IF(AIRBNB[[#This Row],[RUIDO(dB)]]&lt;=5.5,"Poco Ruidoso","Ruidoso"))</f>
        <v>Ruidoso</v>
      </c>
      <c r="U783" t="str">
        <f>IF(AND(AIRBNB[[#This Row],[PRECIO]]&lt;50,AIRBNB[[#This Row],[MIN_NOCHES]]&gt;3),"Dentro del presupuesto","No considerar")</f>
        <v>No considerar</v>
      </c>
      <c r="V783" t="str">
        <f>VLOOKUP(AIRBNB[[#This Row],[HOST_ID]],Super_host[],5,FALSE)</f>
        <v>Host</v>
      </c>
    </row>
    <row r="784" spans="1:22">
      <c r="A784" s="4">
        <v>496166</v>
      </c>
      <c r="B784" t="s">
        <v>11779</v>
      </c>
      <c r="C784" s="4">
        <v>2450665</v>
      </c>
      <c r="D784" t="s">
        <v>1054</v>
      </c>
      <c r="E784" t="s">
        <v>11780</v>
      </c>
      <c r="F784" s="4">
        <v>11215</v>
      </c>
      <c r="G784" s="13" t="s">
        <v>4662</v>
      </c>
      <c r="H784" s="13" t="s">
        <v>9262</v>
      </c>
      <c r="I784" s="1">
        <v>4066641</v>
      </c>
      <c r="J784" s="1">
        <v>-7398283</v>
      </c>
      <c r="K784" t="s">
        <v>5</v>
      </c>
      <c r="L784" s="20">
        <v>249</v>
      </c>
      <c r="M784" s="4">
        <v>3</v>
      </c>
      <c r="N784" s="4">
        <v>12</v>
      </c>
      <c r="O784" s="2">
        <v>43647</v>
      </c>
      <c r="P784" s="3">
        <v>0.27</v>
      </c>
      <c r="Q784" s="4">
        <v>1</v>
      </c>
      <c r="R784" s="3">
        <v>6.9</v>
      </c>
      <c r="S7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4" t="str">
        <f>IF(AIRBNB[[#This Row],[RUIDO(dB)]]&lt;=4,"Silencioso",IF(AIRBNB[[#This Row],[RUIDO(dB)]]&lt;=5.5,"Poco Ruidoso","Ruidoso"))</f>
        <v>Ruidoso</v>
      </c>
      <c r="U784" t="str">
        <f>IF(AND(AIRBNB[[#This Row],[PRECIO]]&lt;50,AIRBNB[[#This Row],[MIN_NOCHES]]&gt;3),"Dentro del presupuesto","No considerar")</f>
        <v>No considerar</v>
      </c>
      <c r="V784" t="str">
        <f>VLOOKUP(AIRBNB[[#This Row],[HOST_ID]],Super_host[],5,FALSE)</f>
        <v>Host</v>
      </c>
    </row>
    <row r="785" spans="1:22">
      <c r="A785" s="4">
        <v>1941495</v>
      </c>
      <c r="B785" t="s">
        <v>13606</v>
      </c>
      <c r="C785" s="4">
        <v>1430695</v>
      </c>
      <c r="D785" t="s">
        <v>13607</v>
      </c>
      <c r="E785" t="s">
        <v>13608</v>
      </c>
      <c r="F785" s="4">
        <v>11207</v>
      </c>
      <c r="G785" s="13" t="s">
        <v>4662</v>
      </c>
      <c r="H785" s="13" t="s">
        <v>9274</v>
      </c>
      <c r="I785" s="1">
        <v>4068626</v>
      </c>
      <c r="J785" s="1">
        <v>-7391324</v>
      </c>
      <c r="K785" t="s">
        <v>5</v>
      </c>
      <c r="L785" s="20">
        <v>249</v>
      </c>
      <c r="M785" s="4">
        <v>3</v>
      </c>
      <c r="N785" s="4">
        <v>76</v>
      </c>
      <c r="O785" s="2">
        <v>43651</v>
      </c>
      <c r="P785" s="3">
        <v>1.1299999999999999</v>
      </c>
      <c r="Q785" s="4">
        <v>1</v>
      </c>
      <c r="R785" s="3">
        <v>6.9</v>
      </c>
      <c r="S7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5" t="str">
        <f>IF(AIRBNB[[#This Row],[RUIDO(dB)]]&lt;=4,"Silencioso",IF(AIRBNB[[#This Row],[RUIDO(dB)]]&lt;=5.5,"Poco Ruidoso","Ruidoso"))</f>
        <v>Ruidoso</v>
      </c>
      <c r="U785" t="str">
        <f>IF(AND(AIRBNB[[#This Row],[PRECIO]]&lt;50,AIRBNB[[#This Row],[MIN_NOCHES]]&gt;3),"Dentro del presupuesto","No considerar")</f>
        <v>No considerar</v>
      </c>
      <c r="V785" t="str">
        <f>VLOOKUP(AIRBNB[[#This Row],[HOST_ID]],Super_host[],5,FALSE)</f>
        <v>Host</v>
      </c>
    </row>
    <row r="786" spans="1:22">
      <c r="A786" s="4">
        <v>1935109</v>
      </c>
      <c r="B786" t="s">
        <v>6292</v>
      </c>
      <c r="C786" s="4">
        <v>1319462</v>
      </c>
      <c r="D786" t="s">
        <v>6293</v>
      </c>
      <c r="E786" t="s">
        <v>6294</v>
      </c>
      <c r="F786" s="4">
        <v>10002</v>
      </c>
      <c r="G786" s="13" t="s">
        <v>124</v>
      </c>
      <c r="H786" s="13" t="s">
        <v>137</v>
      </c>
      <c r="I786" s="1">
        <v>4071972</v>
      </c>
      <c r="J786" s="1">
        <v>-7399299</v>
      </c>
      <c r="K786" t="s">
        <v>5</v>
      </c>
      <c r="L786" s="20">
        <v>249</v>
      </c>
      <c r="M786" s="4">
        <v>2</v>
      </c>
      <c r="N786" s="4">
        <v>230</v>
      </c>
      <c r="O786" s="2">
        <v>43644</v>
      </c>
      <c r="P786" s="3">
        <v>3.39</v>
      </c>
      <c r="Q786" s="4">
        <v>1</v>
      </c>
      <c r="R786" s="3">
        <v>5.6</v>
      </c>
      <c r="S7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6" t="str">
        <f>IF(AIRBNB[[#This Row],[RUIDO(dB)]]&lt;=4,"Silencioso",IF(AIRBNB[[#This Row],[RUIDO(dB)]]&lt;=5.5,"Poco Ruidoso","Ruidoso"))</f>
        <v>Ruidoso</v>
      </c>
      <c r="U786" t="str">
        <f>IF(AND(AIRBNB[[#This Row],[PRECIO]]&lt;50,AIRBNB[[#This Row],[MIN_NOCHES]]&gt;3),"Dentro del presupuesto","No considerar")</f>
        <v>No considerar</v>
      </c>
      <c r="V786" t="str">
        <f>VLOOKUP(AIRBNB[[#This Row],[HOST_ID]],Super_host[],5,FALSE)</f>
        <v>Host</v>
      </c>
    </row>
    <row r="787" spans="1:22">
      <c r="A787" s="4">
        <v>4839323</v>
      </c>
      <c r="B787" t="s">
        <v>16017</v>
      </c>
      <c r="C787" s="4">
        <v>988069</v>
      </c>
      <c r="D787" t="s">
        <v>3844</v>
      </c>
      <c r="E787" t="s">
        <v>16018</v>
      </c>
      <c r="F787" s="4">
        <v>11249</v>
      </c>
      <c r="G787" s="13" t="s">
        <v>4662</v>
      </c>
      <c r="H787" s="13" t="s">
        <v>9218</v>
      </c>
      <c r="I787" s="1">
        <v>4071983</v>
      </c>
      <c r="J787" s="1">
        <v>-7396465</v>
      </c>
      <c r="K787" t="s">
        <v>5</v>
      </c>
      <c r="L787" s="20">
        <v>249</v>
      </c>
      <c r="M787" s="4">
        <v>30</v>
      </c>
      <c r="N787" s="4">
        <v>0</v>
      </c>
      <c r="O787" s="2">
        <v>42200</v>
      </c>
      <c r="P787" s="3">
        <v>7.0000000000000007E-2</v>
      </c>
      <c r="Q787" s="4">
        <v>1</v>
      </c>
      <c r="R787" s="3">
        <v>6.9</v>
      </c>
      <c r="S7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7" t="str">
        <f>IF(AIRBNB[[#This Row],[RUIDO(dB)]]&lt;=4,"Silencioso",IF(AIRBNB[[#This Row],[RUIDO(dB)]]&lt;=5.5,"Poco Ruidoso","Ruidoso"))</f>
        <v>Ruidoso</v>
      </c>
      <c r="U787" t="str">
        <f>IF(AND(AIRBNB[[#This Row],[PRECIO]]&lt;50,AIRBNB[[#This Row],[MIN_NOCHES]]&gt;3),"Dentro del presupuesto","No considerar")</f>
        <v>No considerar</v>
      </c>
      <c r="V787" t="str">
        <f>VLOOKUP(AIRBNB[[#This Row],[HOST_ID]],Super_host[],5,FALSE)</f>
        <v>Host</v>
      </c>
    </row>
    <row r="788" spans="1:22">
      <c r="A788" s="4">
        <v>6304928</v>
      </c>
      <c r="B788" t="s">
        <v>10407</v>
      </c>
      <c r="C788" s="4">
        <v>886705</v>
      </c>
      <c r="D788" t="s">
        <v>314</v>
      </c>
      <c r="E788" t="s">
        <v>10408</v>
      </c>
      <c r="F788" s="4">
        <v>11211</v>
      </c>
      <c r="G788" s="13" t="s">
        <v>4662</v>
      </c>
      <c r="H788" s="13" t="s">
        <v>9218</v>
      </c>
      <c r="I788" s="1">
        <v>4071749</v>
      </c>
      <c r="J788" s="1">
        <v>-7396525</v>
      </c>
      <c r="K788" t="s">
        <v>5</v>
      </c>
      <c r="L788" s="20">
        <v>249</v>
      </c>
      <c r="M788" s="4">
        <v>2</v>
      </c>
      <c r="N788" s="4">
        <v>4</v>
      </c>
      <c r="O788" s="2">
        <v>42177</v>
      </c>
      <c r="P788" s="3">
        <v>0.08</v>
      </c>
      <c r="Q788" s="4">
        <v>1</v>
      </c>
      <c r="R788" s="3">
        <v>6.9</v>
      </c>
      <c r="S7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8" t="str">
        <f>IF(AIRBNB[[#This Row],[RUIDO(dB)]]&lt;=4,"Silencioso",IF(AIRBNB[[#This Row],[RUIDO(dB)]]&lt;=5.5,"Poco Ruidoso","Ruidoso"))</f>
        <v>Ruidoso</v>
      </c>
      <c r="U788" t="str">
        <f>IF(AND(AIRBNB[[#This Row],[PRECIO]]&lt;50,AIRBNB[[#This Row],[MIN_NOCHES]]&gt;3),"Dentro del presupuesto","No considerar")</f>
        <v>No considerar</v>
      </c>
      <c r="V788" t="str">
        <f>VLOOKUP(AIRBNB[[#This Row],[HOST_ID]],Super_host[],5,FALSE)</f>
        <v>Host</v>
      </c>
    </row>
    <row r="789" spans="1:22">
      <c r="A789" s="4">
        <v>289703</v>
      </c>
      <c r="B789" t="s">
        <v>1802</v>
      </c>
      <c r="C789" s="4">
        <v>815741</v>
      </c>
      <c r="D789" t="s">
        <v>1803</v>
      </c>
      <c r="E789" t="s">
        <v>1804</v>
      </c>
      <c r="F789" s="4">
        <v>10012</v>
      </c>
      <c r="G789" s="13" t="s">
        <v>124</v>
      </c>
      <c r="H789" s="13" t="s">
        <v>164</v>
      </c>
      <c r="I789" s="1">
        <v>407253</v>
      </c>
      <c r="J789" s="1">
        <v>-7399916</v>
      </c>
      <c r="K789" t="s">
        <v>5</v>
      </c>
      <c r="L789" s="20">
        <v>249</v>
      </c>
      <c r="M789" s="4">
        <v>5</v>
      </c>
      <c r="N789" s="4">
        <v>8</v>
      </c>
      <c r="O789" s="2">
        <v>42700</v>
      </c>
      <c r="P789" s="3">
        <v>0.11</v>
      </c>
      <c r="Q789" s="4">
        <v>1</v>
      </c>
      <c r="R789" s="3">
        <v>5.6</v>
      </c>
      <c r="S7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89" t="str">
        <f>IF(AIRBNB[[#This Row],[RUIDO(dB)]]&lt;=4,"Silencioso",IF(AIRBNB[[#This Row],[RUIDO(dB)]]&lt;=5.5,"Poco Ruidoso","Ruidoso"))</f>
        <v>Ruidoso</v>
      </c>
      <c r="U789" t="str">
        <f>IF(AND(AIRBNB[[#This Row],[PRECIO]]&lt;50,AIRBNB[[#This Row],[MIN_NOCHES]]&gt;3),"Dentro del presupuesto","No considerar")</f>
        <v>No considerar</v>
      </c>
      <c r="V789" t="str">
        <f>VLOOKUP(AIRBNB[[#This Row],[HOST_ID]],Super_host[],5,FALSE)</f>
        <v>Host</v>
      </c>
    </row>
    <row r="790" spans="1:22">
      <c r="A790" s="4">
        <v>140133</v>
      </c>
      <c r="B790" t="s">
        <v>14025</v>
      </c>
      <c r="C790" s="4">
        <v>622866</v>
      </c>
      <c r="D790" t="s">
        <v>233</v>
      </c>
      <c r="E790" t="s">
        <v>14026</v>
      </c>
      <c r="F790" s="4">
        <v>11211</v>
      </c>
      <c r="G790" s="13" t="s">
        <v>4662</v>
      </c>
      <c r="H790" s="13" t="s">
        <v>9218</v>
      </c>
      <c r="I790" s="1">
        <v>4071363</v>
      </c>
      <c r="J790" s="1">
        <v>-7396019</v>
      </c>
      <c r="K790" t="s">
        <v>5</v>
      </c>
      <c r="L790" s="20">
        <v>249</v>
      </c>
      <c r="M790" s="4">
        <v>3</v>
      </c>
      <c r="N790" s="4">
        <v>150</v>
      </c>
      <c r="O790" s="2">
        <v>43651</v>
      </c>
      <c r="P790" s="3">
        <v>1.55</v>
      </c>
      <c r="Q790" s="4">
        <v>1</v>
      </c>
      <c r="R790" s="3">
        <v>6.9</v>
      </c>
      <c r="S7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0" t="str">
        <f>IF(AIRBNB[[#This Row],[RUIDO(dB)]]&lt;=4,"Silencioso",IF(AIRBNB[[#This Row],[RUIDO(dB)]]&lt;=5.5,"Poco Ruidoso","Ruidoso"))</f>
        <v>Ruidoso</v>
      </c>
      <c r="U790" t="str">
        <f>IF(AND(AIRBNB[[#This Row],[PRECIO]]&lt;50,AIRBNB[[#This Row],[MIN_NOCHES]]&gt;3),"Dentro del presupuesto","No considerar")</f>
        <v>No considerar</v>
      </c>
      <c r="V790" t="str">
        <f>VLOOKUP(AIRBNB[[#This Row],[HOST_ID]],Super_host[],5,FALSE)</f>
        <v>Host</v>
      </c>
    </row>
    <row r="791" spans="1:22">
      <c r="A791" s="4">
        <v>81739</v>
      </c>
      <c r="B791" t="s">
        <v>9567</v>
      </c>
      <c r="C791" s="4">
        <v>417504</v>
      </c>
      <c r="D791" t="s">
        <v>9568</v>
      </c>
      <c r="E791" t="s">
        <v>9569</v>
      </c>
      <c r="F791" s="4">
        <v>11222</v>
      </c>
      <c r="G791" s="13" t="s">
        <v>4662</v>
      </c>
      <c r="H791" s="13" t="s">
        <v>9249</v>
      </c>
      <c r="I791" s="1">
        <v>4073842</v>
      </c>
      <c r="J791" s="1">
        <v>-7395312</v>
      </c>
      <c r="K791" t="s">
        <v>40</v>
      </c>
      <c r="L791" s="20">
        <v>249</v>
      </c>
      <c r="M791" s="4">
        <v>3</v>
      </c>
      <c r="N791" s="4">
        <v>2</v>
      </c>
      <c r="O791" s="2">
        <v>40675</v>
      </c>
      <c r="P791" s="3">
        <v>0.02</v>
      </c>
      <c r="Q791" s="4">
        <v>1</v>
      </c>
      <c r="R791" s="3">
        <v>6.9</v>
      </c>
      <c r="S7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1" t="str">
        <f>IF(AIRBNB[[#This Row],[RUIDO(dB)]]&lt;=4,"Silencioso",IF(AIRBNB[[#This Row],[RUIDO(dB)]]&lt;=5.5,"Poco Ruidoso","Ruidoso"))</f>
        <v>Ruidoso</v>
      </c>
      <c r="U791" t="str">
        <f>IF(AND(AIRBNB[[#This Row],[PRECIO]]&lt;50,AIRBNB[[#This Row],[MIN_NOCHES]]&gt;3),"Dentro del presupuesto","No considerar")</f>
        <v>No considerar</v>
      </c>
      <c r="V791" t="str">
        <f>VLOOKUP(AIRBNB[[#This Row],[HOST_ID]],Super_host[],5,FALSE)</f>
        <v>Host</v>
      </c>
    </row>
    <row r="792" spans="1:22">
      <c r="A792" s="4">
        <v>103806</v>
      </c>
      <c r="B792" t="s">
        <v>5504</v>
      </c>
      <c r="C792" s="4">
        <v>251176</v>
      </c>
      <c r="D792" t="s">
        <v>105</v>
      </c>
      <c r="E792" t="s">
        <v>5505</v>
      </c>
      <c r="F792" s="4">
        <v>10003</v>
      </c>
      <c r="G792" s="13" t="s">
        <v>124</v>
      </c>
      <c r="H792" s="13" t="s">
        <v>133</v>
      </c>
      <c r="I792" s="1">
        <v>4072577</v>
      </c>
      <c r="J792" s="1">
        <v>-7398745</v>
      </c>
      <c r="K792" t="s">
        <v>5</v>
      </c>
      <c r="L792" s="20">
        <v>249</v>
      </c>
      <c r="M792" s="4">
        <v>5</v>
      </c>
      <c r="N792" s="4">
        <v>166</v>
      </c>
      <c r="O792" s="2">
        <v>43612</v>
      </c>
      <c r="P792" s="3">
        <v>1.68</v>
      </c>
      <c r="Q792" s="4">
        <v>1</v>
      </c>
      <c r="R792" s="3">
        <v>5.6</v>
      </c>
      <c r="S7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2" t="str">
        <f>IF(AIRBNB[[#This Row],[RUIDO(dB)]]&lt;=4,"Silencioso",IF(AIRBNB[[#This Row],[RUIDO(dB)]]&lt;=5.5,"Poco Ruidoso","Ruidoso"))</f>
        <v>Ruidoso</v>
      </c>
      <c r="U792" t="str">
        <f>IF(AND(AIRBNB[[#This Row],[PRECIO]]&lt;50,AIRBNB[[#This Row],[MIN_NOCHES]]&gt;3),"Dentro del presupuesto","No considerar")</f>
        <v>No considerar</v>
      </c>
      <c r="V792" t="str">
        <f>VLOOKUP(AIRBNB[[#This Row],[HOST_ID]],Super_host[],5,FALSE)</f>
        <v>Host</v>
      </c>
    </row>
    <row r="793" spans="1:22">
      <c r="A793" s="4">
        <v>688652</v>
      </c>
      <c r="B793" t="s">
        <v>11570</v>
      </c>
      <c r="C793" s="4">
        <v>62855</v>
      </c>
      <c r="D793" t="s">
        <v>492</v>
      </c>
      <c r="E793" t="s">
        <v>11571</v>
      </c>
      <c r="F793" s="4">
        <v>11205</v>
      </c>
      <c r="G793" s="13" t="s">
        <v>4662</v>
      </c>
      <c r="H793" s="13" t="s">
        <v>9387</v>
      </c>
      <c r="I793" s="1">
        <v>4069445</v>
      </c>
      <c r="J793" s="1">
        <v>-7396401</v>
      </c>
      <c r="K793" t="s">
        <v>5</v>
      </c>
      <c r="L793" s="20">
        <v>249</v>
      </c>
      <c r="M793" s="4">
        <v>4</v>
      </c>
      <c r="N793" s="4">
        <v>19</v>
      </c>
      <c r="O793" s="2">
        <v>43623</v>
      </c>
      <c r="P793" s="3">
        <v>0.23</v>
      </c>
      <c r="Q793" s="4">
        <v>1</v>
      </c>
      <c r="R793" s="3">
        <v>6.9</v>
      </c>
      <c r="S7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3" t="str">
        <f>IF(AIRBNB[[#This Row],[RUIDO(dB)]]&lt;=4,"Silencioso",IF(AIRBNB[[#This Row],[RUIDO(dB)]]&lt;=5.5,"Poco Ruidoso","Ruidoso"))</f>
        <v>Ruidoso</v>
      </c>
      <c r="U793" t="str">
        <f>IF(AND(AIRBNB[[#This Row],[PRECIO]]&lt;50,AIRBNB[[#This Row],[MIN_NOCHES]]&gt;3),"Dentro del presupuesto","No considerar")</f>
        <v>No considerar</v>
      </c>
      <c r="V793" t="str">
        <f>VLOOKUP(AIRBNB[[#This Row],[HOST_ID]],Super_host[],5,FALSE)</f>
        <v>Host</v>
      </c>
    </row>
    <row r="794" spans="1:22">
      <c r="A794" s="4">
        <v>54158</v>
      </c>
      <c r="B794" t="s">
        <v>15088</v>
      </c>
      <c r="C794" s="4">
        <v>10889</v>
      </c>
      <c r="D794" t="s">
        <v>4111</v>
      </c>
      <c r="E794" t="s">
        <v>15089</v>
      </c>
      <c r="F794" s="4">
        <v>11249</v>
      </c>
      <c r="G794" s="13" t="s">
        <v>4662</v>
      </c>
      <c r="H794" s="13" t="s">
        <v>9218</v>
      </c>
      <c r="I794" s="1">
        <v>407195</v>
      </c>
      <c r="J794" s="1">
        <v>-7395976</v>
      </c>
      <c r="K794" t="s">
        <v>5</v>
      </c>
      <c r="L794" s="20">
        <v>249</v>
      </c>
      <c r="M794" s="4">
        <v>2</v>
      </c>
      <c r="N794" s="4">
        <v>358</v>
      </c>
      <c r="O794" s="2">
        <v>43636</v>
      </c>
      <c r="P794" s="3">
        <v>3.44</v>
      </c>
      <c r="Q794" s="4">
        <v>1</v>
      </c>
      <c r="R794" s="3">
        <v>6.9</v>
      </c>
      <c r="S7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4" t="str">
        <f>IF(AIRBNB[[#This Row],[RUIDO(dB)]]&lt;=4,"Silencioso",IF(AIRBNB[[#This Row],[RUIDO(dB)]]&lt;=5.5,"Poco Ruidoso","Ruidoso"))</f>
        <v>Ruidoso</v>
      </c>
      <c r="U794" t="str">
        <f>IF(AND(AIRBNB[[#This Row],[PRECIO]]&lt;50,AIRBNB[[#This Row],[MIN_NOCHES]]&gt;3),"Dentro del presupuesto","No considerar")</f>
        <v>No considerar</v>
      </c>
      <c r="V794" t="str">
        <f>VLOOKUP(AIRBNB[[#This Row],[HOST_ID]],Super_host[],5,FALSE)</f>
        <v>Host</v>
      </c>
    </row>
    <row r="795" spans="1:22">
      <c r="A795" s="4">
        <v>1922863</v>
      </c>
      <c r="B795" t="s">
        <v>13327</v>
      </c>
      <c r="C795" s="4">
        <v>915973</v>
      </c>
      <c r="D795" t="s">
        <v>13328</v>
      </c>
      <c r="E795" t="s">
        <v>13329</v>
      </c>
      <c r="F795" s="4">
        <v>11211</v>
      </c>
      <c r="G795" s="13" t="s">
        <v>4662</v>
      </c>
      <c r="H795" s="13" t="s">
        <v>9218</v>
      </c>
      <c r="I795" s="1">
        <v>4071715</v>
      </c>
      <c r="J795" s="1">
        <v>-7395527</v>
      </c>
      <c r="K795" t="s">
        <v>5</v>
      </c>
      <c r="L795" s="20">
        <v>248</v>
      </c>
      <c r="M795" s="4">
        <v>3</v>
      </c>
      <c r="N795" s="4">
        <v>57</v>
      </c>
      <c r="O795" s="2">
        <v>43622</v>
      </c>
      <c r="P795" s="3">
        <v>0.9</v>
      </c>
      <c r="Q795" s="4">
        <v>1</v>
      </c>
      <c r="R795" s="3">
        <v>6.9</v>
      </c>
      <c r="S7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5" t="str">
        <f>IF(AIRBNB[[#This Row],[RUIDO(dB)]]&lt;=4,"Silencioso",IF(AIRBNB[[#This Row],[RUIDO(dB)]]&lt;=5.5,"Poco Ruidoso","Ruidoso"))</f>
        <v>Ruidoso</v>
      </c>
      <c r="U795" t="str">
        <f>IF(AND(AIRBNB[[#This Row],[PRECIO]]&lt;50,AIRBNB[[#This Row],[MIN_NOCHES]]&gt;3),"Dentro del presupuesto","No considerar")</f>
        <v>No considerar</v>
      </c>
      <c r="V795" t="str">
        <f>VLOOKUP(AIRBNB[[#This Row],[HOST_ID]],Super_host[],5,FALSE)</f>
        <v>Host</v>
      </c>
    </row>
    <row r="796" spans="1:22">
      <c r="A796" s="4">
        <v>6005868</v>
      </c>
      <c r="B796" t="s">
        <v>12852</v>
      </c>
      <c r="C796" s="4">
        <v>31177258</v>
      </c>
      <c r="D796" t="s">
        <v>2197</v>
      </c>
      <c r="E796" t="s">
        <v>12853</v>
      </c>
      <c r="F796" s="4">
        <v>11211</v>
      </c>
      <c r="G796" s="13" t="s">
        <v>4662</v>
      </c>
      <c r="H796" s="13" t="s">
        <v>9218</v>
      </c>
      <c r="I796" s="1">
        <v>4071151</v>
      </c>
      <c r="J796" s="1">
        <v>-7395339</v>
      </c>
      <c r="K796" t="s">
        <v>5</v>
      </c>
      <c r="L796" s="20">
        <v>245</v>
      </c>
      <c r="M796" s="4">
        <v>5</v>
      </c>
      <c r="N796" s="4">
        <v>32</v>
      </c>
      <c r="O796" s="2">
        <v>43581</v>
      </c>
      <c r="P796" s="3">
        <v>0.63</v>
      </c>
      <c r="Q796" s="4">
        <v>1</v>
      </c>
      <c r="R796" s="3">
        <v>6.9</v>
      </c>
      <c r="S7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6" t="str">
        <f>IF(AIRBNB[[#This Row],[RUIDO(dB)]]&lt;=4,"Silencioso",IF(AIRBNB[[#This Row],[RUIDO(dB)]]&lt;=5.5,"Poco Ruidoso","Ruidoso"))</f>
        <v>Ruidoso</v>
      </c>
      <c r="U796" t="str">
        <f>IF(AND(AIRBNB[[#This Row],[PRECIO]]&lt;50,AIRBNB[[#This Row],[MIN_NOCHES]]&gt;3),"Dentro del presupuesto","No considerar")</f>
        <v>No considerar</v>
      </c>
      <c r="V796" t="str">
        <f>VLOOKUP(AIRBNB[[#This Row],[HOST_ID]],Super_host[],5,FALSE)</f>
        <v>Host</v>
      </c>
    </row>
    <row r="797" spans="1:22">
      <c r="A797" s="4">
        <v>5760776</v>
      </c>
      <c r="B797" t="s">
        <v>2205</v>
      </c>
      <c r="C797" s="4">
        <v>29885916</v>
      </c>
      <c r="D797" t="s">
        <v>2206</v>
      </c>
      <c r="E797" t="s">
        <v>2207</v>
      </c>
      <c r="F797" s="4">
        <v>10012</v>
      </c>
      <c r="G797" s="13" t="s">
        <v>124</v>
      </c>
      <c r="H797" s="13" t="s">
        <v>164</v>
      </c>
      <c r="I797" s="1">
        <v>4072386</v>
      </c>
      <c r="J797" s="1">
        <v>-7400462</v>
      </c>
      <c r="K797" t="s">
        <v>5</v>
      </c>
      <c r="L797" s="20">
        <v>245</v>
      </c>
      <c r="M797" s="4">
        <v>4</v>
      </c>
      <c r="N797" s="4">
        <v>8</v>
      </c>
      <c r="O797" s="2">
        <v>43467</v>
      </c>
      <c r="P797" s="3">
        <v>0.16</v>
      </c>
      <c r="Q797" s="4">
        <v>1</v>
      </c>
      <c r="R797" s="3">
        <v>5.6</v>
      </c>
      <c r="S7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7" t="str">
        <f>IF(AIRBNB[[#This Row],[RUIDO(dB)]]&lt;=4,"Silencioso",IF(AIRBNB[[#This Row],[RUIDO(dB)]]&lt;=5.5,"Poco Ruidoso","Ruidoso"))</f>
        <v>Ruidoso</v>
      </c>
      <c r="U797" t="str">
        <f>IF(AND(AIRBNB[[#This Row],[PRECIO]]&lt;50,AIRBNB[[#This Row],[MIN_NOCHES]]&gt;3),"Dentro del presupuesto","No considerar")</f>
        <v>No considerar</v>
      </c>
      <c r="V797" t="str">
        <f>VLOOKUP(AIRBNB[[#This Row],[HOST_ID]],Super_host[],5,FALSE)</f>
        <v>Host</v>
      </c>
    </row>
    <row r="798" spans="1:22">
      <c r="A798" s="4">
        <v>4410626</v>
      </c>
      <c r="B798" t="s">
        <v>13351</v>
      </c>
      <c r="C798" s="4">
        <v>22893493</v>
      </c>
      <c r="D798" t="s">
        <v>558</v>
      </c>
      <c r="E798" t="s">
        <v>13352</v>
      </c>
      <c r="F798" s="4">
        <v>11231</v>
      </c>
      <c r="G798" s="13" t="s">
        <v>4662</v>
      </c>
      <c r="H798" s="13" t="s">
        <v>9747</v>
      </c>
      <c r="I798" s="1">
        <v>4068039</v>
      </c>
      <c r="J798" s="1">
        <v>-7401729</v>
      </c>
      <c r="K798" t="s">
        <v>5</v>
      </c>
      <c r="L798" s="20">
        <v>245</v>
      </c>
      <c r="M798" s="4">
        <v>1</v>
      </c>
      <c r="N798" s="4">
        <v>50</v>
      </c>
      <c r="O798" s="2">
        <v>43618</v>
      </c>
      <c r="P798" s="3">
        <v>0.92</v>
      </c>
      <c r="Q798" s="4">
        <v>1</v>
      </c>
      <c r="R798" s="3">
        <v>6.9</v>
      </c>
      <c r="S7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8" t="str">
        <f>IF(AIRBNB[[#This Row],[RUIDO(dB)]]&lt;=4,"Silencioso",IF(AIRBNB[[#This Row],[RUIDO(dB)]]&lt;=5.5,"Poco Ruidoso","Ruidoso"))</f>
        <v>Ruidoso</v>
      </c>
      <c r="U798" t="str">
        <f>IF(AND(AIRBNB[[#This Row],[PRECIO]]&lt;50,AIRBNB[[#This Row],[MIN_NOCHES]]&gt;3),"Dentro del presupuesto","No considerar")</f>
        <v>No considerar</v>
      </c>
      <c r="V798" t="str">
        <f>VLOOKUP(AIRBNB[[#This Row],[HOST_ID]],Super_host[],5,FALSE)</f>
        <v>Host</v>
      </c>
    </row>
    <row r="799" spans="1:22">
      <c r="A799" s="4">
        <v>2518907</v>
      </c>
      <c r="B799" t="s">
        <v>1257</v>
      </c>
      <c r="C799" s="4">
        <v>10264377</v>
      </c>
      <c r="D799" t="s">
        <v>941</v>
      </c>
      <c r="E799" t="s">
        <v>1258</v>
      </c>
      <c r="F799" s="4">
        <v>10003</v>
      </c>
      <c r="G799" s="13" t="s">
        <v>124</v>
      </c>
      <c r="H799" s="13" t="s">
        <v>133</v>
      </c>
      <c r="I799" s="1">
        <v>4073101</v>
      </c>
      <c r="J799" s="1">
        <v>-7398936</v>
      </c>
      <c r="K799" t="s">
        <v>5</v>
      </c>
      <c r="L799" s="20">
        <v>245</v>
      </c>
      <c r="M799" s="4">
        <v>2</v>
      </c>
      <c r="N799" s="4">
        <v>3</v>
      </c>
      <c r="O799" s="2">
        <v>42360</v>
      </c>
      <c r="P799" s="3">
        <v>7.0000000000000007E-2</v>
      </c>
      <c r="Q799" s="4">
        <v>1</v>
      </c>
      <c r="R799" s="3">
        <v>5.6</v>
      </c>
      <c r="S7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99" t="str">
        <f>IF(AIRBNB[[#This Row],[RUIDO(dB)]]&lt;=4,"Silencioso",IF(AIRBNB[[#This Row],[RUIDO(dB)]]&lt;=5.5,"Poco Ruidoso","Ruidoso"))</f>
        <v>Ruidoso</v>
      </c>
      <c r="U799" t="str">
        <f>IF(AND(AIRBNB[[#This Row],[PRECIO]]&lt;50,AIRBNB[[#This Row],[MIN_NOCHES]]&gt;3),"Dentro del presupuesto","No considerar")</f>
        <v>No considerar</v>
      </c>
      <c r="V799" t="str">
        <f>VLOOKUP(AIRBNB[[#This Row],[HOST_ID]],Super_host[],5,FALSE)</f>
        <v>Host</v>
      </c>
    </row>
    <row r="800" spans="1:22">
      <c r="A800" s="4">
        <v>1886240</v>
      </c>
      <c r="B800" t="s">
        <v>7011</v>
      </c>
      <c r="C800" s="4">
        <v>9813233</v>
      </c>
      <c r="D800" t="s">
        <v>7012</v>
      </c>
      <c r="E800" t="s">
        <v>7013</v>
      </c>
      <c r="F800" s="4">
        <v>10012</v>
      </c>
      <c r="G800" s="13" t="s">
        <v>124</v>
      </c>
      <c r="H800" s="13" t="s">
        <v>164</v>
      </c>
      <c r="I800" s="1">
        <v>4072617</v>
      </c>
      <c r="J800" s="1">
        <v>-7400141</v>
      </c>
      <c r="K800" t="s">
        <v>5</v>
      </c>
      <c r="L800" s="20">
        <v>245</v>
      </c>
      <c r="M800" s="4">
        <v>1</v>
      </c>
      <c r="N800" s="4">
        <v>0</v>
      </c>
      <c r="O800" s="2">
        <v>43639</v>
      </c>
      <c r="P800" s="3">
        <v>3.01</v>
      </c>
      <c r="Q800" s="4">
        <v>1</v>
      </c>
      <c r="R800" s="3">
        <v>5.6</v>
      </c>
      <c r="S8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0" t="str">
        <f>IF(AIRBNB[[#This Row],[RUIDO(dB)]]&lt;=4,"Silencioso",IF(AIRBNB[[#This Row],[RUIDO(dB)]]&lt;=5.5,"Poco Ruidoso","Ruidoso"))</f>
        <v>Ruidoso</v>
      </c>
      <c r="U800" t="str">
        <f>IF(AND(AIRBNB[[#This Row],[PRECIO]]&lt;50,AIRBNB[[#This Row],[MIN_NOCHES]]&gt;3),"Dentro del presupuesto","No considerar")</f>
        <v>No considerar</v>
      </c>
      <c r="V800" t="str">
        <f>VLOOKUP(AIRBNB[[#This Row],[HOST_ID]],Super_host[],5,FALSE)</f>
        <v>Host</v>
      </c>
    </row>
    <row r="801" spans="1:22">
      <c r="A801" s="4">
        <v>726692</v>
      </c>
      <c r="B801" t="s">
        <v>7975</v>
      </c>
      <c r="C801" s="4">
        <v>3641304</v>
      </c>
      <c r="D801" t="s">
        <v>7976</v>
      </c>
      <c r="E801" t="s">
        <v>7977</v>
      </c>
      <c r="F801" s="4">
        <v>11106</v>
      </c>
      <c r="G801" s="13" t="s">
        <v>7897</v>
      </c>
      <c r="H801" s="13" t="s">
        <v>7940</v>
      </c>
      <c r="I801" s="1">
        <v>4076216</v>
      </c>
      <c r="J801" s="1">
        <v>-7392542</v>
      </c>
      <c r="K801" t="s">
        <v>5</v>
      </c>
      <c r="L801" s="20">
        <v>245</v>
      </c>
      <c r="M801" s="4">
        <v>6</v>
      </c>
      <c r="N801" s="4">
        <v>1</v>
      </c>
      <c r="O801" s="2">
        <v>42245</v>
      </c>
      <c r="P801" s="3">
        <v>0.02</v>
      </c>
      <c r="Q801" s="4">
        <v>5</v>
      </c>
      <c r="R801" s="3">
        <v>6.24</v>
      </c>
      <c r="S8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1" t="str">
        <f>IF(AIRBNB[[#This Row],[RUIDO(dB)]]&lt;=4,"Silencioso",IF(AIRBNB[[#This Row],[RUIDO(dB)]]&lt;=5.5,"Poco Ruidoso","Ruidoso"))</f>
        <v>Ruidoso</v>
      </c>
      <c r="U801" t="str">
        <f>IF(AND(AIRBNB[[#This Row],[PRECIO]]&lt;50,AIRBNB[[#This Row],[MIN_NOCHES]]&gt;3),"Dentro del presupuesto","No considerar")</f>
        <v>No considerar</v>
      </c>
      <c r="V801" t="str">
        <f>VLOOKUP(AIRBNB[[#This Row],[HOST_ID]],Super_host[],5,FALSE)</f>
        <v>Host</v>
      </c>
    </row>
    <row r="802" spans="1:22">
      <c r="A802" s="4">
        <v>3050544</v>
      </c>
      <c r="B802" t="s">
        <v>9984</v>
      </c>
      <c r="C802" s="4">
        <v>2534076</v>
      </c>
      <c r="D802" t="s">
        <v>6342</v>
      </c>
      <c r="E802" t="s">
        <v>9985</v>
      </c>
      <c r="F802" s="4">
        <v>11215</v>
      </c>
      <c r="G802" s="13" t="s">
        <v>4662</v>
      </c>
      <c r="H802" s="13" t="s">
        <v>9234</v>
      </c>
      <c r="I802" s="1">
        <v>406728</v>
      </c>
      <c r="J802" s="1">
        <v>-7397166</v>
      </c>
      <c r="K802" t="s">
        <v>5</v>
      </c>
      <c r="L802" s="20">
        <v>245</v>
      </c>
      <c r="M802" s="4">
        <v>4</v>
      </c>
      <c r="N802" s="4">
        <v>3</v>
      </c>
      <c r="O802" s="2">
        <v>41868</v>
      </c>
      <c r="P802" s="3">
        <v>0.05</v>
      </c>
      <c r="Q802" s="4">
        <v>1</v>
      </c>
      <c r="R802" s="3">
        <v>6.9</v>
      </c>
      <c r="S8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2" t="str">
        <f>IF(AIRBNB[[#This Row],[RUIDO(dB)]]&lt;=4,"Silencioso",IF(AIRBNB[[#This Row],[RUIDO(dB)]]&lt;=5.5,"Poco Ruidoso","Ruidoso"))</f>
        <v>Ruidoso</v>
      </c>
      <c r="U802" t="str">
        <f>IF(AND(AIRBNB[[#This Row],[PRECIO]]&lt;50,AIRBNB[[#This Row],[MIN_NOCHES]]&gt;3),"Dentro del presupuesto","No considerar")</f>
        <v>No considerar</v>
      </c>
      <c r="V802" t="str">
        <f>VLOOKUP(AIRBNB[[#This Row],[HOST_ID]],Super_host[],5,FALSE)</f>
        <v>Host</v>
      </c>
    </row>
    <row r="803" spans="1:22">
      <c r="A803" s="4">
        <v>5110541</v>
      </c>
      <c r="B803" t="s">
        <v>1197</v>
      </c>
      <c r="C803" s="4">
        <v>1965783</v>
      </c>
      <c r="D803" t="s">
        <v>1198</v>
      </c>
      <c r="E803" t="s">
        <v>1199</v>
      </c>
      <c r="F803" s="4">
        <v>10021</v>
      </c>
      <c r="G803" s="13" t="s">
        <v>124</v>
      </c>
      <c r="H803" s="13" t="s">
        <v>129</v>
      </c>
      <c r="I803" s="1">
        <v>4076996</v>
      </c>
      <c r="J803" s="1">
        <v>-7395875</v>
      </c>
      <c r="K803" t="s">
        <v>5</v>
      </c>
      <c r="L803" s="20">
        <v>245</v>
      </c>
      <c r="M803" s="4">
        <v>1</v>
      </c>
      <c r="N803" s="4">
        <v>3</v>
      </c>
      <c r="O803" s="2">
        <v>42148</v>
      </c>
      <c r="P803" s="3">
        <v>0.06</v>
      </c>
      <c r="Q803" s="4">
        <v>1</v>
      </c>
      <c r="R803" s="3">
        <v>5.6</v>
      </c>
      <c r="S8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3" t="str">
        <f>IF(AIRBNB[[#This Row],[RUIDO(dB)]]&lt;=4,"Silencioso",IF(AIRBNB[[#This Row],[RUIDO(dB)]]&lt;=5.5,"Poco Ruidoso","Ruidoso"))</f>
        <v>Ruidoso</v>
      </c>
      <c r="U803" t="str">
        <f>IF(AND(AIRBNB[[#This Row],[PRECIO]]&lt;50,AIRBNB[[#This Row],[MIN_NOCHES]]&gt;3),"Dentro del presupuesto","No considerar")</f>
        <v>No considerar</v>
      </c>
      <c r="V803" t="str">
        <f>VLOOKUP(AIRBNB[[#This Row],[HOST_ID]],Super_host[],5,FALSE)</f>
        <v>Host</v>
      </c>
    </row>
    <row r="804" spans="1:22">
      <c r="A804" s="4">
        <v>6467509</v>
      </c>
      <c r="B804" t="s">
        <v>4103</v>
      </c>
      <c r="C804" s="4">
        <v>253533</v>
      </c>
      <c r="D804" t="s">
        <v>203</v>
      </c>
      <c r="E804" t="s">
        <v>4104</v>
      </c>
      <c r="F804" s="4">
        <v>10002</v>
      </c>
      <c r="G804" s="13" t="s">
        <v>124</v>
      </c>
      <c r="H804" s="13" t="s">
        <v>409</v>
      </c>
      <c r="I804" s="1">
        <v>4071507</v>
      </c>
      <c r="J804" s="1">
        <v>-7399033</v>
      </c>
      <c r="K804" t="s">
        <v>5</v>
      </c>
      <c r="L804" s="20">
        <v>245</v>
      </c>
      <c r="M804" s="4">
        <v>4</v>
      </c>
      <c r="N804" s="4">
        <v>27</v>
      </c>
      <c r="O804" s="2">
        <v>43238</v>
      </c>
      <c r="P804" s="3">
        <v>0.57999999999999996</v>
      </c>
      <c r="Q804" s="4">
        <v>1</v>
      </c>
      <c r="R804" s="3">
        <v>5.6</v>
      </c>
      <c r="S8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4" t="str">
        <f>IF(AIRBNB[[#This Row],[RUIDO(dB)]]&lt;=4,"Silencioso",IF(AIRBNB[[#This Row],[RUIDO(dB)]]&lt;=5.5,"Poco Ruidoso","Ruidoso"))</f>
        <v>Ruidoso</v>
      </c>
      <c r="U804" t="str">
        <f>IF(AND(AIRBNB[[#This Row],[PRECIO]]&lt;50,AIRBNB[[#This Row],[MIN_NOCHES]]&gt;3),"Dentro del presupuesto","No considerar")</f>
        <v>No considerar</v>
      </c>
      <c r="V804" t="str">
        <f>VLOOKUP(AIRBNB[[#This Row],[HOST_ID]],Super_host[],5,FALSE)</f>
        <v>Host</v>
      </c>
    </row>
    <row r="805" spans="1:22">
      <c r="A805" s="4">
        <v>6105240</v>
      </c>
      <c r="B805" t="s">
        <v>10824</v>
      </c>
      <c r="C805" s="4">
        <v>184833</v>
      </c>
      <c r="D805" t="s">
        <v>1656</v>
      </c>
      <c r="E805" t="s">
        <v>10825</v>
      </c>
      <c r="F805" s="4">
        <v>11222</v>
      </c>
      <c r="G805" s="13" t="s">
        <v>4662</v>
      </c>
      <c r="H805" s="13" t="s">
        <v>9249</v>
      </c>
      <c r="I805" s="1">
        <v>4072123</v>
      </c>
      <c r="J805" s="1">
        <v>-7395357</v>
      </c>
      <c r="K805" t="s">
        <v>5</v>
      </c>
      <c r="L805" s="20">
        <v>245</v>
      </c>
      <c r="M805" s="4">
        <v>7</v>
      </c>
      <c r="N805" s="4">
        <v>6</v>
      </c>
      <c r="O805" s="2">
        <v>43228</v>
      </c>
      <c r="P805" s="3">
        <v>0.12</v>
      </c>
      <c r="Q805" s="4">
        <v>1</v>
      </c>
      <c r="R805" s="3">
        <v>6.9</v>
      </c>
      <c r="S8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5" t="str">
        <f>IF(AIRBNB[[#This Row],[RUIDO(dB)]]&lt;=4,"Silencioso",IF(AIRBNB[[#This Row],[RUIDO(dB)]]&lt;=5.5,"Poco Ruidoso","Ruidoso"))</f>
        <v>Ruidoso</v>
      </c>
      <c r="U805" t="str">
        <f>IF(AND(AIRBNB[[#This Row],[PRECIO]]&lt;50,AIRBNB[[#This Row],[MIN_NOCHES]]&gt;3),"Dentro del presupuesto","No considerar")</f>
        <v>No considerar</v>
      </c>
      <c r="V805" t="str">
        <f>VLOOKUP(AIRBNB[[#This Row],[HOST_ID]],Super_host[],5,FALSE)</f>
        <v>Host</v>
      </c>
    </row>
    <row r="806" spans="1:22">
      <c r="A806" s="4">
        <v>4566340</v>
      </c>
      <c r="B806" t="s">
        <v>16075</v>
      </c>
      <c r="C806" s="4">
        <v>54712</v>
      </c>
      <c r="D806" t="s">
        <v>558</v>
      </c>
      <c r="E806" t="s">
        <v>16076</v>
      </c>
      <c r="F806" s="4">
        <v>11222</v>
      </c>
      <c r="G806" s="13" t="s">
        <v>4662</v>
      </c>
      <c r="H806" s="13" t="s">
        <v>9249</v>
      </c>
      <c r="I806" s="1">
        <v>4073455</v>
      </c>
      <c r="J806" s="1">
        <v>-7395489</v>
      </c>
      <c r="K806" t="s">
        <v>5</v>
      </c>
      <c r="L806" s="20">
        <v>245</v>
      </c>
      <c r="M806" s="4">
        <v>3</v>
      </c>
      <c r="N806" s="4">
        <v>0</v>
      </c>
      <c r="O806" s="2">
        <v>42917</v>
      </c>
      <c r="P806" s="3">
        <v>0.65</v>
      </c>
      <c r="Q806" s="4">
        <v>1</v>
      </c>
      <c r="R806" s="3">
        <v>6.9</v>
      </c>
      <c r="S8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6" t="str">
        <f>IF(AIRBNB[[#This Row],[RUIDO(dB)]]&lt;=4,"Silencioso",IF(AIRBNB[[#This Row],[RUIDO(dB)]]&lt;=5.5,"Poco Ruidoso","Ruidoso"))</f>
        <v>Ruidoso</v>
      </c>
      <c r="U806" t="str">
        <f>IF(AND(AIRBNB[[#This Row],[PRECIO]]&lt;50,AIRBNB[[#This Row],[MIN_NOCHES]]&gt;3),"Dentro del presupuesto","No considerar")</f>
        <v>No considerar</v>
      </c>
      <c r="V806" t="str">
        <f>VLOOKUP(AIRBNB[[#This Row],[HOST_ID]],Super_host[],5,FALSE)</f>
        <v>Host</v>
      </c>
    </row>
    <row r="807" spans="1:22">
      <c r="A807" s="4">
        <v>5729118</v>
      </c>
      <c r="B807" t="s">
        <v>4397</v>
      </c>
      <c r="C807" s="4">
        <v>12020405</v>
      </c>
      <c r="D807" t="s">
        <v>1579</v>
      </c>
      <c r="E807" t="s">
        <v>4398</v>
      </c>
      <c r="F807" s="4">
        <v>10023</v>
      </c>
      <c r="G807" s="13" t="s">
        <v>124</v>
      </c>
      <c r="H807" s="13" t="s">
        <v>168</v>
      </c>
      <c r="I807" s="1">
        <v>4077556</v>
      </c>
      <c r="J807" s="1">
        <v>-7398416</v>
      </c>
      <c r="K807" t="s">
        <v>5</v>
      </c>
      <c r="L807" s="20">
        <v>244</v>
      </c>
      <c r="M807" s="4">
        <v>4</v>
      </c>
      <c r="N807" s="4">
        <v>38</v>
      </c>
      <c r="O807" s="2">
        <v>43628</v>
      </c>
      <c r="P807" s="3">
        <v>0.74</v>
      </c>
      <c r="Q807" s="4">
        <v>1</v>
      </c>
      <c r="R807" s="3">
        <v>5.6</v>
      </c>
      <c r="S8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7" t="str">
        <f>IF(AIRBNB[[#This Row],[RUIDO(dB)]]&lt;=4,"Silencioso",IF(AIRBNB[[#This Row],[RUIDO(dB)]]&lt;=5.5,"Poco Ruidoso","Ruidoso"))</f>
        <v>Ruidoso</v>
      </c>
      <c r="U807" t="str">
        <f>IF(AND(AIRBNB[[#This Row],[PRECIO]]&lt;50,AIRBNB[[#This Row],[MIN_NOCHES]]&gt;3),"Dentro del presupuesto","No considerar")</f>
        <v>No considerar</v>
      </c>
      <c r="V807" t="str">
        <f>VLOOKUP(AIRBNB[[#This Row],[HOST_ID]],Super_host[],5,FALSE)</f>
        <v>Host</v>
      </c>
    </row>
    <row r="808" spans="1:22">
      <c r="A808" s="4">
        <v>1633313</v>
      </c>
      <c r="B808" t="s">
        <v>11002</v>
      </c>
      <c r="C808" s="4">
        <v>8677042</v>
      </c>
      <c r="D808" t="s">
        <v>11003</v>
      </c>
      <c r="E808" t="s">
        <v>11004</v>
      </c>
      <c r="F808" s="4">
        <v>11206</v>
      </c>
      <c r="G808" s="13" t="s">
        <v>4662</v>
      </c>
      <c r="H808" s="13" t="s">
        <v>9218</v>
      </c>
      <c r="I808" s="1">
        <v>407086</v>
      </c>
      <c r="J808" s="1">
        <v>-7394715</v>
      </c>
      <c r="K808" t="s">
        <v>5</v>
      </c>
      <c r="L808" s="20">
        <v>241</v>
      </c>
      <c r="M808" s="4">
        <v>2</v>
      </c>
      <c r="N808" s="4">
        <v>1</v>
      </c>
      <c r="O808" s="2">
        <v>43460</v>
      </c>
      <c r="P808" s="3">
        <v>0.15</v>
      </c>
      <c r="Q808" s="4">
        <v>1</v>
      </c>
      <c r="R808" s="3">
        <v>6.9</v>
      </c>
      <c r="S8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8" t="str">
        <f>IF(AIRBNB[[#This Row],[RUIDO(dB)]]&lt;=4,"Silencioso",IF(AIRBNB[[#This Row],[RUIDO(dB)]]&lt;=5.5,"Poco Ruidoso","Ruidoso"))</f>
        <v>Ruidoso</v>
      </c>
      <c r="U808" t="str">
        <f>IF(AND(AIRBNB[[#This Row],[PRECIO]]&lt;50,AIRBNB[[#This Row],[MIN_NOCHES]]&gt;3),"Dentro del presupuesto","No considerar")</f>
        <v>No considerar</v>
      </c>
      <c r="V808" t="str">
        <f>VLOOKUP(AIRBNB[[#This Row],[HOST_ID]],Super_host[],5,FALSE)</f>
        <v>Host</v>
      </c>
    </row>
    <row r="809" spans="1:22">
      <c r="A809" s="4">
        <v>3979360</v>
      </c>
      <c r="B809" t="s">
        <v>1925</v>
      </c>
      <c r="C809" s="4">
        <v>20624434</v>
      </c>
      <c r="D809" t="s">
        <v>1926</v>
      </c>
      <c r="E809" t="s">
        <v>1927</v>
      </c>
      <c r="F809" s="4">
        <v>10018</v>
      </c>
      <c r="G809" s="13" t="s">
        <v>124</v>
      </c>
      <c r="H809" s="13" t="s">
        <v>373</v>
      </c>
      <c r="I809" s="1">
        <v>4074819</v>
      </c>
      <c r="J809" s="1">
        <v>-739856</v>
      </c>
      <c r="K809" t="s">
        <v>5</v>
      </c>
      <c r="L809" s="20">
        <v>240</v>
      </c>
      <c r="M809" s="4">
        <v>3</v>
      </c>
      <c r="N809" s="4">
        <v>7</v>
      </c>
      <c r="O809" s="2">
        <v>42101</v>
      </c>
      <c r="P809" s="3">
        <v>0.13</v>
      </c>
      <c r="Q809" s="4">
        <v>1</v>
      </c>
      <c r="R809" s="3">
        <v>5.6</v>
      </c>
      <c r="S8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09" t="str">
        <f>IF(AIRBNB[[#This Row],[RUIDO(dB)]]&lt;=4,"Silencioso",IF(AIRBNB[[#This Row],[RUIDO(dB)]]&lt;=5.5,"Poco Ruidoso","Ruidoso"))</f>
        <v>Ruidoso</v>
      </c>
      <c r="U809" t="str">
        <f>IF(AND(AIRBNB[[#This Row],[PRECIO]]&lt;50,AIRBNB[[#This Row],[MIN_NOCHES]]&gt;3),"Dentro del presupuesto","No considerar")</f>
        <v>No considerar</v>
      </c>
      <c r="V809" t="str">
        <f>VLOOKUP(AIRBNB[[#This Row],[HOST_ID]],Super_host[],5,FALSE)</f>
        <v>Host</v>
      </c>
    </row>
    <row r="810" spans="1:22">
      <c r="A810" s="4">
        <v>5805561</v>
      </c>
      <c r="B810" t="s">
        <v>6808</v>
      </c>
      <c r="C810" s="4">
        <v>19390428</v>
      </c>
      <c r="D810" t="s">
        <v>6809</v>
      </c>
      <c r="E810" t="s">
        <v>6810</v>
      </c>
      <c r="F810" s="4">
        <v>10011</v>
      </c>
      <c r="G810" s="13" t="s">
        <v>124</v>
      </c>
      <c r="H810" s="13" t="s">
        <v>186</v>
      </c>
      <c r="I810" s="1">
        <v>4074157</v>
      </c>
      <c r="J810" s="1">
        <v>-7400141</v>
      </c>
      <c r="K810" t="s">
        <v>5</v>
      </c>
      <c r="L810" s="20">
        <v>240</v>
      </c>
      <c r="M810" s="4">
        <v>1</v>
      </c>
      <c r="N810" s="4">
        <v>0</v>
      </c>
      <c r="O810" s="2">
        <v>43646</v>
      </c>
      <c r="P810" s="3">
        <v>0.02</v>
      </c>
      <c r="Q810" s="4">
        <v>1</v>
      </c>
      <c r="R810" s="3">
        <v>5.6</v>
      </c>
      <c r="S8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0" t="str">
        <f>IF(AIRBNB[[#This Row],[RUIDO(dB)]]&lt;=4,"Silencioso",IF(AIRBNB[[#This Row],[RUIDO(dB)]]&lt;=5.5,"Poco Ruidoso","Ruidoso"))</f>
        <v>Ruidoso</v>
      </c>
      <c r="U810" t="str">
        <f>IF(AND(AIRBNB[[#This Row],[PRECIO]]&lt;50,AIRBNB[[#This Row],[MIN_NOCHES]]&gt;3),"Dentro del presupuesto","No considerar")</f>
        <v>No considerar</v>
      </c>
      <c r="V810" t="str">
        <f>VLOOKUP(AIRBNB[[#This Row],[HOST_ID]],Super_host[],5,FALSE)</f>
        <v>Host</v>
      </c>
    </row>
    <row r="811" spans="1:22">
      <c r="A811" s="4">
        <v>4295542</v>
      </c>
      <c r="B811" t="s">
        <v>13140</v>
      </c>
      <c r="C811" s="4">
        <v>19174715</v>
      </c>
      <c r="D811" t="s">
        <v>19</v>
      </c>
      <c r="E811" t="s">
        <v>13141</v>
      </c>
      <c r="F811" s="4">
        <v>11201</v>
      </c>
      <c r="G811" s="13" t="s">
        <v>4662</v>
      </c>
      <c r="H811" s="13" t="s">
        <v>9345</v>
      </c>
      <c r="I811" s="1">
        <v>4069276</v>
      </c>
      <c r="J811" s="1">
        <v>-739963</v>
      </c>
      <c r="K811" t="s">
        <v>40</v>
      </c>
      <c r="L811" s="20">
        <v>240</v>
      </c>
      <c r="M811" s="4">
        <v>2</v>
      </c>
      <c r="N811" s="4">
        <v>45</v>
      </c>
      <c r="O811" s="2">
        <v>43607</v>
      </c>
      <c r="P811" s="3">
        <v>0.79</v>
      </c>
      <c r="Q811" s="4">
        <v>1</v>
      </c>
      <c r="R811" s="3">
        <v>6.9</v>
      </c>
      <c r="S8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1" t="str">
        <f>IF(AIRBNB[[#This Row],[RUIDO(dB)]]&lt;=4,"Silencioso",IF(AIRBNB[[#This Row],[RUIDO(dB)]]&lt;=5.5,"Poco Ruidoso","Ruidoso"))</f>
        <v>Ruidoso</v>
      </c>
      <c r="U811" t="str">
        <f>IF(AND(AIRBNB[[#This Row],[PRECIO]]&lt;50,AIRBNB[[#This Row],[MIN_NOCHES]]&gt;3),"Dentro del presupuesto","No considerar")</f>
        <v>No considerar</v>
      </c>
      <c r="V811" t="str">
        <f>VLOOKUP(AIRBNB[[#This Row],[HOST_ID]],Super_host[],5,FALSE)</f>
        <v>Host</v>
      </c>
    </row>
    <row r="812" spans="1:22">
      <c r="A812" s="4">
        <v>3530517</v>
      </c>
      <c r="B812" t="s">
        <v>7586</v>
      </c>
      <c r="C812" s="4">
        <v>17773625</v>
      </c>
      <c r="D812" t="s">
        <v>7587</v>
      </c>
      <c r="E812" t="s">
        <v>7588</v>
      </c>
      <c r="F812" s="4">
        <v>10013</v>
      </c>
      <c r="G812" s="13" t="s">
        <v>124</v>
      </c>
      <c r="H812" s="13" t="s">
        <v>662</v>
      </c>
      <c r="I812" s="1">
        <v>4072113</v>
      </c>
      <c r="J812" s="1">
        <v>-7400478</v>
      </c>
      <c r="K812" t="s">
        <v>5</v>
      </c>
      <c r="L812" s="20">
        <v>240</v>
      </c>
      <c r="M812" s="4">
        <v>3</v>
      </c>
      <c r="N812" s="4">
        <v>73</v>
      </c>
      <c r="O812" s="2">
        <v>43630</v>
      </c>
      <c r="P812" s="3">
        <v>1.23</v>
      </c>
      <c r="Q812" s="4">
        <v>2</v>
      </c>
      <c r="R812" s="3">
        <v>5.7</v>
      </c>
      <c r="S8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2" t="str">
        <f>IF(AIRBNB[[#This Row],[RUIDO(dB)]]&lt;=4,"Silencioso",IF(AIRBNB[[#This Row],[RUIDO(dB)]]&lt;=5.5,"Poco Ruidoso","Ruidoso"))</f>
        <v>Ruidoso</v>
      </c>
      <c r="U812" t="str">
        <f>IF(AND(AIRBNB[[#This Row],[PRECIO]]&lt;50,AIRBNB[[#This Row],[MIN_NOCHES]]&gt;3),"Dentro del presupuesto","No considerar")</f>
        <v>No considerar</v>
      </c>
      <c r="V812" t="str">
        <f>VLOOKUP(AIRBNB[[#This Row],[HOST_ID]],Super_host[],5,FALSE)</f>
        <v>Host</v>
      </c>
    </row>
    <row r="813" spans="1:22">
      <c r="A813" s="4">
        <v>3424458</v>
      </c>
      <c r="B813" t="s">
        <v>9917</v>
      </c>
      <c r="C813" s="4">
        <v>17247205</v>
      </c>
      <c r="D813" t="s">
        <v>332</v>
      </c>
      <c r="E813" t="s">
        <v>9918</v>
      </c>
      <c r="F813" s="4">
        <v>11215</v>
      </c>
      <c r="G813" s="13" t="s">
        <v>4662</v>
      </c>
      <c r="H813" s="13" t="s">
        <v>9234</v>
      </c>
      <c r="I813" s="1">
        <v>4066891</v>
      </c>
      <c r="J813" s="1">
        <v>-7397987</v>
      </c>
      <c r="K813" t="s">
        <v>5</v>
      </c>
      <c r="L813" s="20">
        <v>240</v>
      </c>
      <c r="M813" s="4">
        <v>1</v>
      </c>
      <c r="N813" s="4">
        <v>1</v>
      </c>
      <c r="O813" s="2">
        <v>43039</v>
      </c>
      <c r="P813" s="3">
        <v>0.05</v>
      </c>
      <c r="Q813" s="4">
        <v>1</v>
      </c>
      <c r="R813" s="3">
        <v>6.9</v>
      </c>
      <c r="S8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3" t="str">
        <f>IF(AIRBNB[[#This Row],[RUIDO(dB)]]&lt;=4,"Silencioso",IF(AIRBNB[[#This Row],[RUIDO(dB)]]&lt;=5.5,"Poco Ruidoso","Ruidoso"))</f>
        <v>Ruidoso</v>
      </c>
      <c r="U813" t="str">
        <f>IF(AND(AIRBNB[[#This Row],[PRECIO]]&lt;50,AIRBNB[[#This Row],[MIN_NOCHES]]&gt;3),"Dentro del presupuesto","No considerar")</f>
        <v>No considerar</v>
      </c>
      <c r="V813" t="str">
        <f>VLOOKUP(AIRBNB[[#This Row],[HOST_ID]],Super_host[],5,FALSE)</f>
        <v>Host</v>
      </c>
    </row>
    <row r="814" spans="1:22">
      <c r="A814" s="4">
        <v>3061093</v>
      </c>
      <c r="B814" t="s">
        <v>11848</v>
      </c>
      <c r="C814" s="4">
        <v>15579200</v>
      </c>
      <c r="D814" t="s">
        <v>1235</v>
      </c>
      <c r="E814" t="s">
        <v>11849</v>
      </c>
      <c r="F814" s="4">
        <v>11249</v>
      </c>
      <c r="G814" s="13" t="s">
        <v>4662</v>
      </c>
      <c r="H814" s="13" t="s">
        <v>9218</v>
      </c>
      <c r="I814" s="1">
        <v>407172</v>
      </c>
      <c r="J814" s="1">
        <v>-739616</v>
      </c>
      <c r="K814" t="s">
        <v>5</v>
      </c>
      <c r="L814" s="20">
        <v>240</v>
      </c>
      <c r="M814" s="4">
        <v>2</v>
      </c>
      <c r="N814" s="4">
        <v>18</v>
      </c>
      <c r="O814" s="2">
        <v>42320</v>
      </c>
      <c r="P814" s="3">
        <v>0.28999999999999998</v>
      </c>
      <c r="Q814" s="4">
        <v>1</v>
      </c>
      <c r="R814" s="3">
        <v>6.9</v>
      </c>
      <c r="S8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4" t="str">
        <f>IF(AIRBNB[[#This Row],[RUIDO(dB)]]&lt;=4,"Silencioso",IF(AIRBNB[[#This Row],[RUIDO(dB)]]&lt;=5.5,"Poco Ruidoso","Ruidoso"))</f>
        <v>Ruidoso</v>
      </c>
      <c r="U814" t="str">
        <f>IF(AND(AIRBNB[[#This Row],[PRECIO]]&lt;50,AIRBNB[[#This Row],[MIN_NOCHES]]&gt;3),"Dentro del presupuesto","No considerar")</f>
        <v>No considerar</v>
      </c>
      <c r="V814" t="str">
        <f>VLOOKUP(AIRBNB[[#This Row],[HOST_ID]],Super_host[],5,FALSE)</f>
        <v>Host</v>
      </c>
    </row>
    <row r="815" spans="1:22">
      <c r="A815" s="4">
        <v>2933772</v>
      </c>
      <c r="B815" t="s">
        <v>6351</v>
      </c>
      <c r="C815" s="4">
        <v>11774630</v>
      </c>
      <c r="D815" t="s">
        <v>3108</v>
      </c>
      <c r="E815" t="s">
        <v>934</v>
      </c>
      <c r="F815" s="4">
        <v>10029</v>
      </c>
      <c r="G815" s="13" t="s">
        <v>124</v>
      </c>
      <c r="H815" s="13" t="s">
        <v>219</v>
      </c>
      <c r="I815" s="1">
        <v>407888</v>
      </c>
      <c r="J815" s="1">
        <v>-7394844</v>
      </c>
      <c r="K815" t="s">
        <v>5</v>
      </c>
      <c r="L815" s="20">
        <v>240</v>
      </c>
      <c r="M815" s="4">
        <v>4</v>
      </c>
      <c r="N815" s="4">
        <v>229</v>
      </c>
      <c r="O815" s="2">
        <v>43647</v>
      </c>
      <c r="P815" s="3">
        <v>3.67</v>
      </c>
      <c r="Q815" s="4">
        <v>1</v>
      </c>
      <c r="R815" s="3">
        <v>5.6</v>
      </c>
      <c r="S8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5" t="str">
        <f>IF(AIRBNB[[#This Row],[RUIDO(dB)]]&lt;=4,"Silencioso",IF(AIRBNB[[#This Row],[RUIDO(dB)]]&lt;=5.5,"Poco Ruidoso","Ruidoso"))</f>
        <v>Ruidoso</v>
      </c>
      <c r="U815" t="str">
        <f>IF(AND(AIRBNB[[#This Row],[PRECIO]]&lt;50,AIRBNB[[#This Row],[MIN_NOCHES]]&gt;3),"Dentro del presupuesto","No considerar")</f>
        <v>No considerar</v>
      </c>
      <c r="V815" t="str">
        <f>VLOOKUP(AIRBNB[[#This Row],[HOST_ID]],Super_host[],5,FALSE)</f>
        <v>Host</v>
      </c>
    </row>
    <row r="816" spans="1:22">
      <c r="A816" s="4">
        <v>1593444</v>
      </c>
      <c r="B816" t="s">
        <v>3020</v>
      </c>
      <c r="C816" s="4">
        <v>8289606</v>
      </c>
      <c r="D816" t="s">
        <v>1174</v>
      </c>
      <c r="E816" t="s">
        <v>3021</v>
      </c>
      <c r="F816" s="4">
        <v>10003</v>
      </c>
      <c r="G816" s="13" t="s">
        <v>124</v>
      </c>
      <c r="H816" s="13" t="s">
        <v>144</v>
      </c>
      <c r="I816" s="1">
        <v>4073158</v>
      </c>
      <c r="J816" s="1">
        <v>-7399254</v>
      </c>
      <c r="K816" t="s">
        <v>5</v>
      </c>
      <c r="L816" s="20">
        <v>240</v>
      </c>
      <c r="M816" s="4">
        <v>7</v>
      </c>
      <c r="N816" s="4">
        <v>19</v>
      </c>
      <c r="O816" s="2">
        <v>43608</v>
      </c>
      <c r="P816" s="3">
        <v>0.27</v>
      </c>
      <c r="Q816" s="4">
        <v>1</v>
      </c>
      <c r="R816" s="3">
        <v>5.6</v>
      </c>
      <c r="S8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6" t="str">
        <f>IF(AIRBNB[[#This Row],[RUIDO(dB)]]&lt;=4,"Silencioso",IF(AIRBNB[[#This Row],[RUIDO(dB)]]&lt;=5.5,"Poco Ruidoso","Ruidoso"))</f>
        <v>Ruidoso</v>
      </c>
      <c r="U816" t="str">
        <f>IF(AND(AIRBNB[[#This Row],[PRECIO]]&lt;50,AIRBNB[[#This Row],[MIN_NOCHES]]&gt;3),"Dentro del presupuesto","No considerar")</f>
        <v>No considerar</v>
      </c>
      <c r="V816" t="str">
        <f>VLOOKUP(AIRBNB[[#This Row],[HOST_ID]],Super_host[],5,FALSE)</f>
        <v>Host</v>
      </c>
    </row>
    <row r="817" spans="1:22">
      <c r="A817" s="4">
        <v>2835159</v>
      </c>
      <c r="B817" t="s">
        <v>389</v>
      </c>
      <c r="C817" s="4">
        <v>7915183</v>
      </c>
      <c r="D817" t="s">
        <v>390</v>
      </c>
      <c r="E817" t="s">
        <v>391</v>
      </c>
      <c r="F817" s="4">
        <v>10022</v>
      </c>
      <c r="G817" s="13" t="s">
        <v>124</v>
      </c>
      <c r="H817" s="13" t="s">
        <v>373</v>
      </c>
      <c r="I817" s="1">
        <v>4075546</v>
      </c>
      <c r="J817" s="1">
        <v>-7396762</v>
      </c>
      <c r="K817" t="s">
        <v>5</v>
      </c>
      <c r="L817" s="20">
        <v>240</v>
      </c>
      <c r="M817" s="4">
        <v>1</v>
      </c>
      <c r="N817" s="4">
        <v>1</v>
      </c>
      <c r="O817" s="2">
        <v>41778</v>
      </c>
      <c r="P817" s="3">
        <v>0.02</v>
      </c>
      <c r="Q817" s="4">
        <v>1</v>
      </c>
      <c r="R817" s="3">
        <v>5.6</v>
      </c>
      <c r="S8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7" t="str">
        <f>IF(AIRBNB[[#This Row],[RUIDO(dB)]]&lt;=4,"Silencioso",IF(AIRBNB[[#This Row],[RUIDO(dB)]]&lt;=5.5,"Poco Ruidoso","Ruidoso"))</f>
        <v>Ruidoso</v>
      </c>
      <c r="U817" t="str">
        <f>IF(AND(AIRBNB[[#This Row],[PRECIO]]&lt;50,AIRBNB[[#This Row],[MIN_NOCHES]]&gt;3),"Dentro del presupuesto","No considerar")</f>
        <v>No considerar</v>
      </c>
      <c r="V817" t="str">
        <f>VLOOKUP(AIRBNB[[#This Row],[HOST_ID]],Super_host[],5,FALSE)</f>
        <v>Host</v>
      </c>
    </row>
    <row r="818" spans="1:22">
      <c r="A818" s="4">
        <v>2104588</v>
      </c>
      <c r="B818" t="s">
        <v>7086</v>
      </c>
      <c r="C818" s="4">
        <v>6757150</v>
      </c>
      <c r="D818" t="s">
        <v>7087</v>
      </c>
      <c r="E818" t="s">
        <v>7088</v>
      </c>
      <c r="F818" s="4">
        <v>10019</v>
      </c>
      <c r="G818" s="13" t="s">
        <v>124</v>
      </c>
      <c r="H818" s="13" t="s">
        <v>416</v>
      </c>
      <c r="I818" s="1">
        <v>4076263</v>
      </c>
      <c r="J818" s="1">
        <v>-7398271</v>
      </c>
      <c r="K818" t="s">
        <v>5</v>
      </c>
      <c r="L818" s="20">
        <v>240</v>
      </c>
      <c r="M818" s="4">
        <v>4</v>
      </c>
      <c r="N818" s="4">
        <v>0</v>
      </c>
      <c r="O818" s="2">
        <v>42199</v>
      </c>
      <c r="P818" s="3">
        <v>0.2</v>
      </c>
      <c r="Q818" s="4">
        <v>1</v>
      </c>
      <c r="R818" s="3">
        <v>5.6</v>
      </c>
      <c r="S8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8" t="str">
        <f>IF(AIRBNB[[#This Row],[RUIDO(dB)]]&lt;=4,"Silencioso",IF(AIRBNB[[#This Row],[RUIDO(dB)]]&lt;=5.5,"Poco Ruidoso","Ruidoso"))</f>
        <v>Ruidoso</v>
      </c>
      <c r="U818" t="str">
        <f>IF(AND(AIRBNB[[#This Row],[PRECIO]]&lt;50,AIRBNB[[#This Row],[MIN_NOCHES]]&gt;3),"Dentro del presupuesto","No considerar")</f>
        <v>No considerar</v>
      </c>
      <c r="V818" t="str">
        <f>VLOOKUP(AIRBNB[[#This Row],[HOST_ID]],Super_host[],5,FALSE)</f>
        <v>Host</v>
      </c>
    </row>
    <row r="819" spans="1:22">
      <c r="A819" s="4">
        <v>1213991</v>
      </c>
      <c r="B819" t="s">
        <v>5566</v>
      </c>
      <c r="C819" s="4">
        <v>6626827</v>
      </c>
      <c r="D819" t="s">
        <v>4170</v>
      </c>
      <c r="E819" t="s">
        <v>3647</v>
      </c>
      <c r="F819" s="4">
        <v>10036</v>
      </c>
      <c r="G819" s="13" t="s">
        <v>124</v>
      </c>
      <c r="H819" s="13" t="s">
        <v>249</v>
      </c>
      <c r="I819" s="1">
        <v>4076247</v>
      </c>
      <c r="J819" s="1">
        <v>-7399294</v>
      </c>
      <c r="K819" t="s">
        <v>40</v>
      </c>
      <c r="L819" s="20">
        <v>240</v>
      </c>
      <c r="M819" s="4">
        <v>4</v>
      </c>
      <c r="N819" s="4">
        <v>77</v>
      </c>
      <c r="O819" s="2">
        <v>43635</v>
      </c>
      <c r="P819" s="3">
        <v>1.81</v>
      </c>
      <c r="Q819" s="4">
        <v>1</v>
      </c>
      <c r="R819" s="3">
        <v>5.6</v>
      </c>
      <c r="S8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19" t="str">
        <f>IF(AIRBNB[[#This Row],[RUIDO(dB)]]&lt;=4,"Silencioso",IF(AIRBNB[[#This Row],[RUIDO(dB)]]&lt;=5.5,"Poco Ruidoso","Ruidoso"))</f>
        <v>Ruidoso</v>
      </c>
      <c r="U819" t="str">
        <f>IF(AND(AIRBNB[[#This Row],[PRECIO]]&lt;50,AIRBNB[[#This Row],[MIN_NOCHES]]&gt;3),"Dentro del presupuesto","No considerar")</f>
        <v>No considerar</v>
      </c>
      <c r="V819" t="str">
        <f>VLOOKUP(AIRBNB[[#This Row],[HOST_ID]],Super_host[],5,FALSE)</f>
        <v>Host</v>
      </c>
    </row>
    <row r="820" spans="1:22">
      <c r="A820" s="4">
        <v>1102942</v>
      </c>
      <c r="B820" t="s">
        <v>4666</v>
      </c>
      <c r="C820" s="4">
        <v>6057624</v>
      </c>
      <c r="D820" t="s">
        <v>4667</v>
      </c>
      <c r="E820" t="s">
        <v>1319</v>
      </c>
      <c r="F820" s="4">
        <v>10016</v>
      </c>
      <c r="G820" s="13" t="s">
        <v>124</v>
      </c>
      <c r="H820" s="13" t="s">
        <v>175</v>
      </c>
      <c r="I820" s="1">
        <v>4074268</v>
      </c>
      <c r="J820" s="1">
        <v>-7397853</v>
      </c>
      <c r="K820" t="s">
        <v>5</v>
      </c>
      <c r="L820" s="20">
        <v>240</v>
      </c>
      <c r="M820" s="4">
        <v>1</v>
      </c>
      <c r="N820" s="4">
        <v>67</v>
      </c>
      <c r="O820" s="2">
        <v>43631</v>
      </c>
      <c r="P820" s="3">
        <v>0.89</v>
      </c>
      <c r="Q820" s="4">
        <v>1</v>
      </c>
      <c r="R820" s="3">
        <v>5.6</v>
      </c>
      <c r="S8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0" t="str">
        <f>IF(AIRBNB[[#This Row],[RUIDO(dB)]]&lt;=4,"Silencioso",IF(AIRBNB[[#This Row],[RUIDO(dB)]]&lt;=5.5,"Poco Ruidoso","Ruidoso"))</f>
        <v>Ruidoso</v>
      </c>
      <c r="U820" t="str">
        <f>IF(AND(AIRBNB[[#This Row],[PRECIO]]&lt;50,AIRBNB[[#This Row],[MIN_NOCHES]]&gt;3),"Dentro del presupuesto","No considerar")</f>
        <v>No considerar</v>
      </c>
      <c r="V820" t="str">
        <f>VLOOKUP(AIRBNB[[#This Row],[HOST_ID]],Super_host[],5,FALSE)</f>
        <v>Host</v>
      </c>
    </row>
    <row r="821" spans="1:22">
      <c r="A821" s="4">
        <v>3414885</v>
      </c>
      <c r="B821" t="s">
        <v>13956</v>
      </c>
      <c r="C821" s="4">
        <v>5722995</v>
      </c>
      <c r="D821" t="s">
        <v>13957</v>
      </c>
      <c r="E821" t="s">
        <v>13958</v>
      </c>
      <c r="F821" s="4">
        <v>11211</v>
      </c>
      <c r="G821" s="13" t="s">
        <v>4662</v>
      </c>
      <c r="H821" s="13" t="s">
        <v>9218</v>
      </c>
      <c r="I821" s="1">
        <v>4071122</v>
      </c>
      <c r="J821" s="1">
        <v>-7394893</v>
      </c>
      <c r="K821" t="s">
        <v>5</v>
      </c>
      <c r="L821" s="20">
        <v>240</v>
      </c>
      <c r="M821" s="4">
        <v>2</v>
      </c>
      <c r="N821" s="4">
        <v>87</v>
      </c>
      <c r="O821" s="2">
        <v>43644</v>
      </c>
      <c r="P821" s="3">
        <v>1.46</v>
      </c>
      <c r="Q821" s="4">
        <v>1</v>
      </c>
      <c r="R821" s="3">
        <v>6.9</v>
      </c>
      <c r="S8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1" t="str">
        <f>IF(AIRBNB[[#This Row],[RUIDO(dB)]]&lt;=4,"Silencioso",IF(AIRBNB[[#This Row],[RUIDO(dB)]]&lt;=5.5,"Poco Ruidoso","Ruidoso"))</f>
        <v>Ruidoso</v>
      </c>
      <c r="U821" t="str">
        <f>IF(AND(AIRBNB[[#This Row],[PRECIO]]&lt;50,AIRBNB[[#This Row],[MIN_NOCHES]]&gt;3),"Dentro del presupuesto","No considerar")</f>
        <v>No considerar</v>
      </c>
      <c r="V821" t="str">
        <f>VLOOKUP(AIRBNB[[#This Row],[HOST_ID]],Super_host[],5,FALSE)</f>
        <v>Host</v>
      </c>
    </row>
    <row r="822" spans="1:22">
      <c r="A822" s="4">
        <v>711635</v>
      </c>
      <c r="B822" t="s">
        <v>5029</v>
      </c>
      <c r="C822" s="4">
        <v>3662459</v>
      </c>
      <c r="D822" t="s">
        <v>3351</v>
      </c>
      <c r="E822" t="s">
        <v>5030</v>
      </c>
      <c r="F822" s="4">
        <v>10003</v>
      </c>
      <c r="G822" s="13" t="s">
        <v>124</v>
      </c>
      <c r="H822" s="13" t="s">
        <v>133</v>
      </c>
      <c r="I822" s="1">
        <v>4073016</v>
      </c>
      <c r="J822" s="1">
        <v>-7398643</v>
      </c>
      <c r="K822" t="s">
        <v>5</v>
      </c>
      <c r="L822" s="20">
        <v>240</v>
      </c>
      <c r="M822" s="4">
        <v>5</v>
      </c>
      <c r="N822" s="4">
        <v>86</v>
      </c>
      <c r="O822" s="2">
        <v>43646</v>
      </c>
      <c r="P822" s="3">
        <v>1.1499999999999999</v>
      </c>
      <c r="Q822" s="4">
        <v>1</v>
      </c>
      <c r="R822" s="3">
        <v>5.6</v>
      </c>
      <c r="S8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2" t="str">
        <f>IF(AIRBNB[[#This Row],[RUIDO(dB)]]&lt;=4,"Silencioso",IF(AIRBNB[[#This Row],[RUIDO(dB)]]&lt;=5.5,"Poco Ruidoso","Ruidoso"))</f>
        <v>Ruidoso</v>
      </c>
      <c r="U822" t="str">
        <f>IF(AND(AIRBNB[[#This Row],[PRECIO]]&lt;50,AIRBNB[[#This Row],[MIN_NOCHES]]&gt;3),"Dentro del presupuesto","No considerar")</f>
        <v>No considerar</v>
      </c>
      <c r="V822" t="str">
        <f>VLOOKUP(AIRBNB[[#This Row],[HOST_ID]],Super_host[],5,FALSE)</f>
        <v>Host</v>
      </c>
    </row>
    <row r="823" spans="1:22">
      <c r="A823" s="4">
        <v>859023</v>
      </c>
      <c r="B823" t="s">
        <v>11869</v>
      </c>
      <c r="C823" s="4">
        <v>1536441</v>
      </c>
      <c r="D823" t="s">
        <v>797</v>
      </c>
      <c r="E823" t="s">
        <v>11870</v>
      </c>
      <c r="F823" s="4">
        <v>11215</v>
      </c>
      <c r="G823" s="13" t="s">
        <v>4662</v>
      </c>
      <c r="H823" s="13" t="s">
        <v>9363</v>
      </c>
      <c r="I823" s="1">
        <v>4066958</v>
      </c>
      <c r="J823" s="1">
        <v>-7398998</v>
      </c>
      <c r="K823" t="s">
        <v>5</v>
      </c>
      <c r="L823" s="20">
        <v>240</v>
      </c>
      <c r="M823" s="4">
        <v>2</v>
      </c>
      <c r="N823" s="4">
        <v>22</v>
      </c>
      <c r="O823" s="2">
        <v>43400</v>
      </c>
      <c r="P823" s="3">
        <v>0.28999999999999998</v>
      </c>
      <c r="Q823" s="4">
        <v>1</v>
      </c>
      <c r="R823" s="3">
        <v>6.9</v>
      </c>
      <c r="S8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3" t="str">
        <f>IF(AIRBNB[[#This Row],[RUIDO(dB)]]&lt;=4,"Silencioso",IF(AIRBNB[[#This Row],[RUIDO(dB)]]&lt;=5.5,"Poco Ruidoso","Ruidoso"))</f>
        <v>Ruidoso</v>
      </c>
      <c r="U823" t="str">
        <f>IF(AND(AIRBNB[[#This Row],[PRECIO]]&lt;50,AIRBNB[[#This Row],[MIN_NOCHES]]&gt;3),"Dentro del presupuesto","No considerar")</f>
        <v>No considerar</v>
      </c>
      <c r="V823" t="str">
        <f>VLOOKUP(AIRBNB[[#This Row],[HOST_ID]],Super_host[],5,FALSE)</f>
        <v>Host</v>
      </c>
    </row>
    <row r="824" spans="1:22">
      <c r="A824" s="4">
        <v>836578</v>
      </c>
      <c r="B824" t="s">
        <v>3489</v>
      </c>
      <c r="C824" s="4">
        <v>1268505</v>
      </c>
      <c r="D824" t="s">
        <v>3490</v>
      </c>
      <c r="E824" t="s">
        <v>3491</v>
      </c>
      <c r="F824" s="4">
        <v>10011</v>
      </c>
      <c r="G824" s="13" t="s">
        <v>124</v>
      </c>
      <c r="H824" s="13" t="s">
        <v>186</v>
      </c>
      <c r="I824" s="1">
        <v>4074372</v>
      </c>
      <c r="J824" s="1">
        <v>-7400021</v>
      </c>
      <c r="K824" t="s">
        <v>5</v>
      </c>
      <c r="L824" s="20">
        <v>240</v>
      </c>
      <c r="M824" s="4">
        <v>7</v>
      </c>
      <c r="N824" s="4">
        <v>26</v>
      </c>
      <c r="O824" s="2">
        <v>43598</v>
      </c>
      <c r="P824" s="3">
        <v>0.37</v>
      </c>
      <c r="Q824" s="4">
        <v>1</v>
      </c>
      <c r="R824" s="3">
        <v>5.6</v>
      </c>
      <c r="S8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4" t="str">
        <f>IF(AIRBNB[[#This Row],[RUIDO(dB)]]&lt;=4,"Silencioso",IF(AIRBNB[[#This Row],[RUIDO(dB)]]&lt;=5.5,"Poco Ruidoso","Ruidoso"))</f>
        <v>Ruidoso</v>
      </c>
      <c r="U824" t="str">
        <f>IF(AND(AIRBNB[[#This Row],[PRECIO]]&lt;50,AIRBNB[[#This Row],[MIN_NOCHES]]&gt;3),"Dentro del presupuesto","No considerar")</f>
        <v>No considerar</v>
      </c>
      <c r="V824" t="str">
        <f>VLOOKUP(AIRBNB[[#This Row],[HOST_ID]],Super_host[],5,FALSE)</f>
        <v>Host</v>
      </c>
    </row>
    <row r="825" spans="1:22">
      <c r="A825" s="4">
        <v>6657134</v>
      </c>
      <c r="B825" t="s">
        <v>1581</v>
      </c>
      <c r="C825" s="4">
        <v>1131394</v>
      </c>
      <c r="D825" t="s">
        <v>561</v>
      </c>
      <c r="E825" t="s">
        <v>1582</v>
      </c>
      <c r="F825" s="4">
        <v>10128</v>
      </c>
      <c r="G825" s="13" t="s">
        <v>124</v>
      </c>
      <c r="H825" s="13" t="s">
        <v>129</v>
      </c>
      <c r="I825" s="1">
        <v>4078071</v>
      </c>
      <c r="J825" s="1">
        <v>-7395309</v>
      </c>
      <c r="K825" t="s">
        <v>5</v>
      </c>
      <c r="L825" s="20">
        <v>240</v>
      </c>
      <c r="M825" s="4">
        <v>5</v>
      </c>
      <c r="N825" s="4">
        <v>4</v>
      </c>
      <c r="O825" s="2">
        <v>43519</v>
      </c>
      <c r="P825" s="3">
        <v>0.09</v>
      </c>
      <c r="Q825" s="4">
        <v>1</v>
      </c>
      <c r="R825" s="3">
        <v>5.6</v>
      </c>
      <c r="S8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5" t="str">
        <f>IF(AIRBNB[[#This Row],[RUIDO(dB)]]&lt;=4,"Silencioso",IF(AIRBNB[[#This Row],[RUIDO(dB)]]&lt;=5.5,"Poco Ruidoso","Ruidoso"))</f>
        <v>Ruidoso</v>
      </c>
      <c r="U825" t="str">
        <f>IF(AND(AIRBNB[[#This Row],[PRECIO]]&lt;50,AIRBNB[[#This Row],[MIN_NOCHES]]&gt;3),"Dentro del presupuesto","No considerar")</f>
        <v>No considerar</v>
      </c>
      <c r="V825" t="str">
        <f>VLOOKUP(AIRBNB[[#This Row],[HOST_ID]],Super_host[],5,FALSE)</f>
        <v>Host</v>
      </c>
    </row>
    <row r="826" spans="1:22">
      <c r="A826" s="4">
        <v>1856914</v>
      </c>
      <c r="B826" t="s">
        <v>1712</v>
      </c>
      <c r="C826" s="4">
        <v>1010940</v>
      </c>
      <c r="D826" t="s">
        <v>1713</v>
      </c>
      <c r="E826" t="s">
        <v>1714</v>
      </c>
      <c r="F826" s="4">
        <v>10021</v>
      </c>
      <c r="G826" s="13" t="s">
        <v>124</v>
      </c>
      <c r="H826" s="13" t="s">
        <v>129</v>
      </c>
      <c r="I826" s="1">
        <v>4076906</v>
      </c>
      <c r="J826" s="1">
        <v>-739517</v>
      </c>
      <c r="K826" t="s">
        <v>5</v>
      </c>
      <c r="L826" s="20">
        <v>240</v>
      </c>
      <c r="M826" s="4">
        <v>5</v>
      </c>
      <c r="N826" s="4">
        <v>6</v>
      </c>
      <c r="O826" s="2">
        <v>42198</v>
      </c>
      <c r="P826" s="3">
        <v>0.1</v>
      </c>
      <c r="Q826" s="4">
        <v>1</v>
      </c>
      <c r="R826" s="3">
        <v>5.6</v>
      </c>
      <c r="S8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6" t="str">
        <f>IF(AIRBNB[[#This Row],[RUIDO(dB)]]&lt;=4,"Silencioso",IF(AIRBNB[[#This Row],[RUIDO(dB)]]&lt;=5.5,"Poco Ruidoso","Ruidoso"))</f>
        <v>Ruidoso</v>
      </c>
      <c r="U826" t="str">
        <f>IF(AND(AIRBNB[[#This Row],[PRECIO]]&lt;50,AIRBNB[[#This Row],[MIN_NOCHES]]&gt;3),"Dentro del presupuesto","No considerar")</f>
        <v>No considerar</v>
      </c>
      <c r="V826" t="str">
        <f>VLOOKUP(AIRBNB[[#This Row],[HOST_ID]],Super_host[],5,FALSE)</f>
        <v>Host</v>
      </c>
    </row>
    <row r="827" spans="1:22">
      <c r="A827" s="4">
        <v>1847261</v>
      </c>
      <c r="B827" t="s">
        <v>4701</v>
      </c>
      <c r="C827" s="4">
        <v>315654</v>
      </c>
      <c r="D827" t="s">
        <v>555</v>
      </c>
      <c r="E827" t="s">
        <v>4702</v>
      </c>
      <c r="F827" s="4">
        <v>10007</v>
      </c>
      <c r="G827" s="13" t="s">
        <v>124</v>
      </c>
      <c r="H827" s="13" t="s">
        <v>662</v>
      </c>
      <c r="I827" s="1">
        <v>4071417</v>
      </c>
      <c r="J827" s="1">
        <v>-7400678</v>
      </c>
      <c r="K827" t="s">
        <v>5</v>
      </c>
      <c r="L827" s="20">
        <v>240</v>
      </c>
      <c r="M827" s="4">
        <v>3</v>
      </c>
      <c r="N827" s="4">
        <v>60</v>
      </c>
      <c r="O827" s="2">
        <v>43589</v>
      </c>
      <c r="P827" s="3">
        <v>0.91</v>
      </c>
      <c r="Q827" s="4">
        <v>1</v>
      </c>
      <c r="R827" s="3">
        <v>5.6</v>
      </c>
      <c r="S8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7" t="str">
        <f>IF(AIRBNB[[#This Row],[RUIDO(dB)]]&lt;=4,"Silencioso",IF(AIRBNB[[#This Row],[RUIDO(dB)]]&lt;=5.5,"Poco Ruidoso","Ruidoso"))</f>
        <v>Ruidoso</v>
      </c>
      <c r="U827" t="str">
        <f>IF(AND(AIRBNB[[#This Row],[PRECIO]]&lt;50,AIRBNB[[#This Row],[MIN_NOCHES]]&gt;3),"Dentro del presupuesto","No considerar")</f>
        <v>No considerar</v>
      </c>
      <c r="V827" t="str">
        <f>VLOOKUP(AIRBNB[[#This Row],[HOST_ID]],Super_host[],5,FALSE)</f>
        <v>Host</v>
      </c>
    </row>
    <row r="828" spans="1:22">
      <c r="A828" s="4">
        <v>4847648</v>
      </c>
      <c r="B828" t="s">
        <v>11390</v>
      </c>
      <c r="C828" s="4">
        <v>157051</v>
      </c>
      <c r="D828" t="s">
        <v>11391</v>
      </c>
      <c r="E828" t="s">
        <v>10589</v>
      </c>
      <c r="F828" s="4">
        <v>11211</v>
      </c>
      <c r="G828" s="13" t="s">
        <v>4662</v>
      </c>
      <c r="H828" s="13" t="s">
        <v>9218</v>
      </c>
      <c r="I828" s="1">
        <v>4071411</v>
      </c>
      <c r="J828" s="1">
        <v>-739495</v>
      </c>
      <c r="K828" t="s">
        <v>5</v>
      </c>
      <c r="L828" s="20">
        <v>240</v>
      </c>
      <c r="M828" s="4">
        <v>2</v>
      </c>
      <c r="N828" s="4">
        <v>9</v>
      </c>
      <c r="O828" s="2">
        <v>43097</v>
      </c>
      <c r="P828" s="3">
        <v>0.2</v>
      </c>
      <c r="Q828" s="4">
        <v>1</v>
      </c>
      <c r="R828" s="3">
        <v>6.9</v>
      </c>
      <c r="S8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8" t="str">
        <f>IF(AIRBNB[[#This Row],[RUIDO(dB)]]&lt;=4,"Silencioso",IF(AIRBNB[[#This Row],[RUIDO(dB)]]&lt;=5.5,"Poco Ruidoso","Ruidoso"))</f>
        <v>Ruidoso</v>
      </c>
      <c r="U828" t="str">
        <f>IF(AND(AIRBNB[[#This Row],[PRECIO]]&lt;50,AIRBNB[[#This Row],[MIN_NOCHES]]&gt;3),"Dentro del presupuesto","No considerar")</f>
        <v>No considerar</v>
      </c>
      <c r="V828" t="str">
        <f>VLOOKUP(AIRBNB[[#This Row],[HOST_ID]],Super_host[],5,FALSE)</f>
        <v>Host</v>
      </c>
    </row>
    <row r="829" spans="1:22">
      <c r="A829" s="4">
        <v>5719742</v>
      </c>
      <c r="B829" t="s">
        <v>2300</v>
      </c>
      <c r="C829" s="4">
        <v>87105</v>
      </c>
      <c r="D829" t="s">
        <v>117</v>
      </c>
      <c r="E829" t="s">
        <v>2301</v>
      </c>
      <c r="F829" s="4">
        <v>10023</v>
      </c>
      <c r="G829" s="13" t="s">
        <v>124</v>
      </c>
      <c r="H829" s="13" t="s">
        <v>168</v>
      </c>
      <c r="I829" s="1">
        <v>4077737</v>
      </c>
      <c r="J829" s="1">
        <v>-7398355</v>
      </c>
      <c r="K829" t="s">
        <v>5</v>
      </c>
      <c r="L829" s="20">
        <v>240</v>
      </c>
      <c r="M829" s="4">
        <v>7</v>
      </c>
      <c r="N829" s="4">
        <v>8</v>
      </c>
      <c r="O829" s="2">
        <v>43620</v>
      </c>
      <c r="P829" s="3">
        <v>0.16</v>
      </c>
      <c r="Q829" s="4">
        <v>1</v>
      </c>
      <c r="R829" s="3">
        <v>5.6</v>
      </c>
      <c r="S8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29" t="str">
        <f>IF(AIRBNB[[#This Row],[RUIDO(dB)]]&lt;=4,"Silencioso",IF(AIRBNB[[#This Row],[RUIDO(dB)]]&lt;=5.5,"Poco Ruidoso","Ruidoso"))</f>
        <v>Ruidoso</v>
      </c>
      <c r="U829" t="str">
        <f>IF(AND(AIRBNB[[#This Row],[PRECIO]]&lt;50,AIRBNB[[#This Row],[MIN_NOCHES]]&gt;3),"Dentro del presupuesto","No considerar")</f>
        <v>No considerar</v>
      </c>
      <c r="V829" t="str">
        <f>VLOOKUP(AIRBNB[[#This Row],[HOST_ID]],Super_host[],5,FALSE)</f>
        <v>Host</v>
      </c>
    </row>
    <row r="830" spans="1:22">
      <c r="A830" s="4">
        <v>4996027</v>
      </c>
      <c r="B830" t="s">
        <v>12387</v>
      </c>
      <c r="C830" s="4">
        <v>45384</v>
      </c>
      <c r="D830" t="s">
        <v>933</v>
      </c>
      <c r="E830" t="s">
        <v>12388</v>
      </c>
      <c r="F830" s="4">
        <v>11249</v>
      </c>
      <c r="G830" s="13" t="s">
        <v>4662</v>
      </c>
      <c r="H830" s="13" t="s">
        <v>9218</v>
      </c>
      <c r="I830" s="1">
        <v>4070971</v>
      </c>
      <c r="J830" s="1">
        <v>-7396561</v>
      </c>
      <c r="K830" t="s">
        <v>5</v>
      </c>
      <c r="L830" s="20">
        <v>240</v>
      </c>
      <c r="M830" s="4">
        <v>14</v>
      </c>
      <c r="N830" s="4">
        <v>20</v>
      </c>
      <c r="O830" s="2">
        <v>43636</v>
      </c>
      <c r="P830" s="3">
        <v>0.43</v>
      </c>
      <c r="Q830" s="4">
        <v>1</v>
      </c>
      <c r="R830" s="3">
        <v>6.9</v>
      </c>
      <c r="S8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0" t="str">
        <f>IF(AIRBNB[[#This Row],[RUIDO(dB)]]&lt;=4,"Silencioso",IF(AIRBNB[[#This Row],[RUIDO(dB)]]&lt;=5.5,"Poco Ruidoso","Ruidoso"))</f>
        <v>Ruidoso</v>
      </c>
      <c r="U830" t="str">
        <f>IF(AND(AIRBNB[[#This Row],[PRECIO]]&lt;50,AIRBNB[[#This Row],[MIN_NOCHES]]&gt;3),"Dentro del presupuesto","No considerar")</f>
        <v>No considerar</v>
      </c>
      <c r="V830" t="str">
        <f>VLOOKUP(AIRBNB[[#This Row],[HOST_ID]],Super_host[],5,FALSE)</f>
        <v>Host</v>
      </c>
    </row>
    <row r="831" spans="1:22">
      <c r="A831" s="4">
        <v>3399909</v>
      </c>
      <c r="B831" t="s">
        <v>16080</v>
      </c>
      <c r="C831" s="4">
        <v>39304</v>
      </c>
      <c r="D831" t="s">
        <v>1380</v>
      </c>
      <c r="E831" t="s">
        <v>16081</v>
      </c>
      <c r="F831" s="4">
        <v>11211</v>
      </c>
      <c r="G831" s="13" t="s">
        <v>4662</v>
      </c>
      <c r="H831" s="13" t="s">
        <v>9218</v>
      </c>
      <c r="I831" s="1">
        <v>4071852</v>
      </c>
      <c r="J831" s="1">
        <v>-7394165</v>
      </c>
      <c r="K831" t="s">
        <v>5</v>
      </c>
      <c r="L831" s="20">
        <v>240</v>
      </c>
      <c r="M831" s="4">
        <v>365</v>
      </c>
      <c r="N831" s="4">
        <v>0</v>
      </c>
      <c r="O831" s="2">
        <v>43630</v>
      </c>
      <c r="P831" s="3">
        <v>0.02</v>
      </c>
      <c r="Q831" s="4">
        <v>1</v>
      </c>
      <c r="R831" s="3">
        <v>6.9</v>
      </c>
      <c r="S8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1" t="str">
        <f>IF(AIRBNB[[#This Row],[RUIDO(dB)]]&lt;=4,"Silencioso",IF(AIRBNB[[#This Row],[RUIDO(dB)]]&lt;=5.5,"Poco Ruidoso","Ruidoso"))</f>
        <v>Ruidoso</v>
      </c>
      <c r="U831" t="str">
        <f>IF(AND(AIRBNB[[#This Row],[PRECIO]]&lt;50,AIRBNB[[#This Row],[MIN_NOCHES]]&gt;3),"Dentro del presupuesto","No considerar")</f>
        <v>No considerar</v>
      </c>
      <c r="V831" t="str">
        <f>VLOOKUP(AIRBNB[[#This Row],[HOST_ID]],Super_host[],5,FALSE)</f>
        <v>Host</v>
      </c>
    </row>
    <row r="832" spans="1:22">
      <c r="A832" s="4">
        <v>4757941</v>
      </c>
      <c r="B832" t="s">
        <v>727</v>
      </c>
      <c r="C832" s="4">
        <v>24551170</v>
      </c>
      <c r="D832" t="s">
        <v>728</v>
      </c>
      <c r="E832" t="s">
        <v>729</v>
      </c>
      <c r="F832" s="4">
        <v>10009</v>
      </c>
      <c r="G832" s="13" t="s">
        <v>124</v>
      </c>
      <c r="H832" s="13" t="s">
        <v>133</v>
      </c>
      <c r="I832" s="1">
        <v>4072619</v>
      </c>
      <c r="J832" s="1">
        <v>-7398284</v>
      </c>
      <c r="K832" t="s">
        <v>5</v>
      </c>
      <c r="L832" s="20">
        <v>239</v>
      </c>
      <c r="M832" s="4">
        <v>2</v>
      </c>
      <c r="N832" s="4">
        <v>2</v>
      </c>
      <c r="O832" s="2">
        <v>42040</v>
      </c>
      <c r="P832" s="3">
        <v>0.04</v>
      </c>
      <c r="Q832" s="4">
        <v>1</v>
      </c>
      <c r="R832" s="3">
        <v>5.6</v>
      </c>
      <c r="S8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2" t="str">
        <f>IF(AIRBNB[[#This Row],[RUIDO(dB)]]&lt;=4,"Silencioso",IF(AIRBNB[[#This Row],[RUIDO(dB)]]&lt;=5.5,"Poco Ruidoso","Ruidoso"))</f>
        <v>Ruidoso</v>
      </c>
      <c r="U832" t="str">
        <f>IF(AND(AIRBNB[[#This Row],[PRECIO]]&lt;50,AIRBNB[[#This Row],[MIN_NOCHES]]&gt;3),"Dentro del presupuesto","No considerar")</f>
        <v>No considerar</v>
      </c>
      <c r="V832" t="str">
        <f>VLOOKUP(AIRBNB[[#This Row],[HOST_ID]],Super_host[],5,FALSE)</f>
        <v>Host</v>
      </c>
    </row>
    <row r="833" spans="1:22">
      <c r="A833" s="4">
        <v>4573728</v>
      </c>
      <c r="B833" t="s">
        <v>5997</v>
      </c>
      <c r="C833" s="4">
        <v>23708028</v>
      </c>
      <c r="D833" t="s">
        <v>3322</v>
      </c>
      <c r="E833" t="s">
        <v>5998</v>
      </c>
      <c r="F833" s="4">
        <v>10002</v>
      </c>
      <c r="G833" s="13" t="s">
        <v>124</v>
      </c>
      <c r="H833" s="13" t="s">
        <v>137</v>
      </c>
      <c r="I833" s="1">
        <v>4072058</v>
      </c>
      <c r="J833" s="1">
        <v>-7398674</v>
      </c>
      <c r="K833" t="s">
        <v>5</v>
      </c>
      <c r="L833" s="20">
        <v>239</v>
      </c>
      <c r="M833" s="4">
        <v>3</v>
      </c>
      <c r="N833" s="4">
        <v>145</v>
      </c>
      <c r="O833" s="2">
        <v>43646</v>
      </c>
      <c r="P833" s="3">
        <v>2.63</v>
      </c>
      <c r="Q833" s="4">
        <v>1</v>
      </c>
      <c r="R833" s="3">
        <v>5.6</v>
      </c>
      <c r="S8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3" t="str">
        <f>IF(AIRBNB[[#This Row],[RUIDO(dB)]]&lt;=4,"Silencioso",IF(AIRBNB[[#This Row],[RUIDO(dB)]]&lt;=5.5,"Poco Ruidoso","Ruidoso"))</f>
        <v>Ruidoso</v>
      </c>
      <c r="U833" t="str">
        <f>IF(AND(AIRBNB[[#This Row],[PRECIO]]&lt;50,AIRBNB[[#This Row],[MIN_NOCHES]]&gt;3),"Dentro del presupuesto","No considerar")</f>
        <v>No considerar</v>
      </c>
      <c r="V833" t="str">
        <f>VLOOKUP(AIRBNB[[#This Row],[HOST_ID]],Super_host[],5,FALSE)</f>
        <v>Host</v>
      </c>
    </row>
    <row r="834" spans="1:22">
      <c r="A834" s="4">
        <v>4426877</v>
      </c>
      <c r="B834" t="s">
        <v>12002</v>
      </c>
      <c r="C834" s="4">
        <v>11636894</v>
      </c>
      <c r="D834" t="s">
        <v>1923</v>
      </c>
      <c r="E834" t="s">
        <v>11260</v>
      </c>
      <c r="F834" s="4">
        <v>11217</v>
      </c>
      <c r="G834" s="13" t="s">
        <v>4662</v>
      </c>
      <c r="H834" s="13" t="s">
        <v>9222</v>
      </c>
      <c r="I834" s="1">
        <v>4068499</v>
      </c>
      <c r="J834" s="1">
        <v>-7397403</v>
      </c>
      <c r="K834" t="s">
        <v>5</v>
      </c>
      <c r="L834" s="20">
        <v>239</v>
      </c>
      <c r="M834" s="4">
        <v>3</v>
      </c>
      <c r="N834" s="4">
        <v>19</v>
      </c>
      <c r="O834" s="2">
        <v>43459</v>
      </c>
      <c r="P834" s="3">
        <v>0.33</v>
      </c>
      <c r="Q834" s="4">
        <v>1</v>
      </c>
      <c r="R834" s="3">
        <v>6.9</v>
      </c>
      <c r="S8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4" t="str">
        <f>IF(AIRBNB[[#This Row],[RUIDO(dB)]]&lt;=4,"Silencioso",IF(AIRBNB[[#This Row],[RUIDO(dB)]]&lt;=5.5,"Poco Ruidoso","Ruidoso"))</f>
        <v>Ruidoso</v>
      </c>
      <c r="U834" t="str">
        <f>IF(AND(AIRBNB[[#This Row],[PRECIO]]&lt;50,AIRBNB[[#This Row],[MIN_NOCHES]]&gt;3),"Dentro del presupuesto","No considerar")</f>
        <v>No considerar</v>
      </c>
      <c r="V834" t="str">
        <f>VLOOKUP(AIRBNB[[#This Row],[HOST_ID]],Super_host[],5,FALSE)</f>
        <v>Host</v>
      </c>
    </row>
    <row r="835" spans="1:22">
      <c r="A835" s="4">
        <v>1166339</v>
      </c>
      <c r="B835" t="s">
        <v>868</v>
      </c>
      <c r="C835" s="4">
        <v>3496628</v>
      </c>
      <c r="D835" t="s">
        <v>869</v>
      </c>
      <c r="E835" t="s">
        <v>870</v>
      </c>
      <c r="F835" s="4">
        <v>10024</v>
      </c>
      <c r="G835" s="13" t="s">
        <v>124</v>
      </c>
      <c r="H835" s="13" t="s">
        <v>168</v>
      </c>
      <c r="I835" s="1">
        <v>4078571</v>
      </c>
      <c r="J835" s="1">
        <v>-7397149</v>
      </c>
      <c r="K835" t="s">
        <v>5</v>
      </c>
      <c r="L835" s="20">
        <v>239</v>
      </c>
      <c r="M835" s="4">
        <v>4</v>
      </c>
      <c r="N835" s="4">
        <v>3</v>
      </c>
      <c r="O835" s="2">
        <v>42875</v>
      </c>
      <c r="P835" s="3">
        <v>0.04</v>
      </c>
      <c r="Q835" s="4">
        <v>1</v>
      </c>
      <c r="R835" s="3">
        <v>5.6</v>
      </c>
      <c r="S8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5" t="str">
        <f>IF(AIRBNB[[#This Row],[RUIDO(dB)]]&lt;=4,"Silencioso",IF(AIRBNB[[#This Row],[RUIDO(dB)]]&lt;=5.5,"Poco Ruidoso","Ruidoso"))</f>
        <v>Ruidoso</v>
      </c>
      <c r="U835" t="str">
        <f>IF(AND(AIRBNB[[#This Row],[PRECIO]]&lt;50,AIRBNB[[#This Row],[MIN_NOCHES]]&gt;3),"Dentro del presupuesto","No considerar")</f>
        <v>No considerar</v>
      </c>
      <c r="V835" t="str">
        <f>VLOOKUP(AIRBNB[[#This Row],[HOST_ID]],Super_host[],5,FALSE)</f>
        <v>Host</v>
      </c>
    </row>
    <row r="836" spans="1:22">
      <c r="A836" s="4">
        <v>454929</v>
      </c>
      <c r="B836" t="s">
        <v>5239</v>
      </c>
      <c r="C836" s="4">
        <v>1385575</v>
      </c>
      <c r="D836" t="s">
        <v>454</v>
      </c>
      <c r="E836" t="s">
        <v>3584</v>
      </c>
      <c r="F836" s="4">
        <v>10009</v>
      </c>
      <c r="G836" s="13" t="s">
        <v>124</v>
      </c>
      <c r="H836" s="13" t="s">
        <v>133</v>
      </c>
      <c r="I836" s="1">
        <v>4072981</v>
      </c>
      <c r="J836" s="1">
        <v>-7398318</v>
      </c>
      <c r="K836" t="s">
        <v>5</v>
      </c>
      <c r="L836" s="20">
        <v>239</v>
      </c>
      <c r="M836" s="4">
        <v>2</v>
      </c>
      <c r="N836" s="4">
        <v>67</v>
      </c>
      <c r="O836" s="2">
        <v>43648</v>
      </c>
      <c r="P836" s="3">
        <v>1.33</v>
      </c>
      <c r="Q836" s="4">
        <v>1</v>
      </c>
      <c r="R836" s="3">
        <v>5.6</v>
      </c>
      <c r="S8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6" t="str">
        <f>IF(AIRBNB[[#This Row],[RUIDO(dB)]]&lt;=4,"Silencioso",IF(AIRBNB[[#This Row],[RUIDO(dB)]]&lt;=5.5,"Poco Ruidoso","Ruidoso"))</f>
        <v>Ruidoso</v>
      </c>
      <c r="U836" t="str">
        <f>IF(AND(AIRBNB[[#This Row],[PRECIO]]&lt;50,AIRBNB[[#This Row],[MIN_NOCHES]]&gt;3),"Dentro del presupuesto","No considerar")</f>
        <v>No considerar</v>
      </c>
      <c r="V836" t="str">
        <f>VLOOKUP(AIRBNB[[#This Row],[HOST_ID]],Super_host[],5,FALSE)</f>
        <v>Host</v>
      </c>
    </row>
    <row r="837" spans="1:22">
      <c r="A837" s="4">
        <v>2400010</v>
      </c>
      <c r="B837" t="s">
        <v>11829</v>
      </c>
      <c r="C837" s="4">
        <v>1177497</v>
      </c>
      <c r="D837" t="s">
        <v>131</v>
      </c>
      <c r="E837" t="s">
        <v>11830</v>
      </c>
      <c r="F837" s="4">
        <v>11205</v>
      </c>
      <c r="G837" s="13" t="s">
        <v>4662</v>
      </c>
      <c r="H837" s="13" t="s">
        <v>9387</v>
      </c>
      <c r="I837" s="1">
        <v>4069045</v>
      </c>
      <c r="J837" s="1">
        <v>-7396762</v>
      </c>
      <c r="K837" t="s">
        <v>40</v>
      </c>
      <c r="L837" s="20">
        <v>239</v>
      </c>
      <c r="M837" s="4">
        <v>1</v>
      </c>
      <c r="N837" s="4">
        <v>16</v>
      </c>
      <c r="O837" s="2">
        <v>43604</v>
      </c>
      <c r="P837" s="3">
        <v>0.28000000000000003</v>
      </c>
      <c r="Q837" s="4">
        <v>1</v>
      </c>
      <c r="R837" s="3">
        <v>6.9</v>
      </c>
      <c r="S8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7" t="str">
        <f>IF(AIRBNB[[#This Row],[RUIDO(dB)]]&lt;=4,"Silencioso",IF(AIRBNB[[#This Row],[RUIDO(dB)]]&lt;=5.5,"Poco Ruidoso","Ruidoso"))</f>
        <v>Ruidoso</v>
      </c>
      <c r="U837" t="str">
        <f>IF(AND(AIRBNB[[#This Row],[PRECIO]]&lt;50,AIRBNB[[#This Row],[MIN_NOCHES]]&gt;3),"Dentro del presupuesto","No considerar")</f>
        <v>No considerar</v>
      </c>
      <c r="V837" t="str">
        <f>VLOOKUP(AIRBNB[[#This Row],[HOST_ID]],Super_host[],5,FALSE)</f>
        <v>Host</v>
      </c>
    </row>
    <row r="838" spans="1:22">
      <c r="A838" s="4">
        <v>57740</v>
      </c>
      <c r="B838" t="s">
        <v>1329</v>
      </c>
      <c r="C838" s="4">
        <v>275459</v>
      </c>
      <c r="D838" t="s">
        <v>1330</v>
      </c>
      <c r="E838" t="s">
        <v>1331</v>
      </c>
      <c r="F838" s="4">
        <v>10003</v>
      </c>
      <c r="G838" s="13" t="s">
        <v>124</v>
      </c>
      <c r="H838" s="13" t="s">
        <v>133</v>
      </c>
      <c r="I838" s="1">
        <v>4073012</v>
      </c>
      <c r="J838" s="1">
        <v>-7399053</v>
      </c>
      <c r="K838" t="s">
        <v>5</v>
      </c>
      <c r="L838" s="20">
        <v>239</v>
      </c>
      <c r="M838" s="4">
        <v>3</v>
      </c>
      <c r="N838" s="4">
        <v>7</v>
      </c>
      <c r="O838" s="2">
        <v>43609</v>
      </c>
      <c r="P838" s="3">
        <v>7.0000000000000007E-2</v>
      </c>
      <c r="Q838" s="4">
        <v>1</v>
      </c>
      <c r="R838" s="3">
        <v>5.6</v>
      </c>
      <c r="S8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8" t="str">
        <f>IF(AIRBNB[[#This Row],[RUIDO(dB)]]&lt;=4,"Silencioso",IF(AIRBNB[[#This Row],[RUIDO(dB)]]&lt;=5.5,"Poco Ruidoso","Ruidoso"))</f>
        <v>Ruidoso</v>
      </c>
      <c r="U838" t="str">
        <f>IF(AND(AIRBNB[[#This Row],[PRECIO]]&lt;50,AIRBNB[[#This Row],[MIN_NOCHES]]&gt;3),"Dentro del presupuesto","No considerar")</f>
        <v>No considerar</v>
      </c>
      <c r="V838" t="str">
        <f>VLOOKUP(AIRBNB[[#This Row],[HOST_ID]],Super_host[],5,FALSE)</f>
        <v>Host</v>
      </c>
    </row>
    <row r="839" spans="1:22">
      <c r="A839" s="4">
        <v>4777745</v>
      </c>
      <c r="B839" t="s">
        <v>2851</v>
      </c>
      <c r="C839" s="4">
        <v>24639120</v>
      </c>
      <c r="D839" t="s">
        <v>2852</v>
      </c>
      <c r="E839" t="s">
        <v>2853</v>
      </c>
      <c r="F839" s="4">
        <v>10037</v>
      </c>
      <c r="G839" s="13" t="s">
        <v>124</v>
      </c>
      <c r="H839" s="13" t="s">
        <v>373</v>
      </c>
      <c r="I839" s="1">
        <v>4076022</v>
      </c>
      <c r="J839" s="1">
        <v>-739744</v>
      </c>
      <c r="K839" t="s">
        <v>5</v>
      </c>
      <c r="L839" s="20">
        <v>235</v>
      </c>
      <c r="M839" s="4">
        <v>6</v>
      </c>
      <c r="N839" s="4">
        <v>13</v>
      </c>
      <c r="O839" s="2">
        <v>42745</v>
      </c>
      <c r="P839" s="3">
        <v>0.25</v>
      </c>
      <c r="Q839" s="4">
        <v>1</v>
      </c>
      <c r="R839" s="3">
        <v>5.6</v>
      </c>
      <c r="S8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39" t="str">
        <f>IF(AIRBNB[[#This Row],[RUIDO(dB)]]&lt;=4,"Silencioso",IF(AIRBNB[[#This Row],[RUIDO(dB)]]&lt;=5.5,"Poco Ruidoso","Ruidoso"))</f>
        <v>Ruidoso</v>
      </c>
      <c r="U839" t="str">
        <f>IF(AND(AIRBNB[[#This Row],[PRECIO]]&lt;50,AIRBNB[[#This Row],[MIN_NOCHES]]&gt;3),"Dentro del presupuesto","No considerar")</f>
        <v>No considerar</v>
      </c>
      <c r="V839" t="str">
        <f>VLOOKUP(AIRBNB[[#This Row],[HOST_ID]],Super_host[],5,FALSE)</f>
        <v>Host</v>
      </c>
    </row>
    <row r="840" spans="1:22">
      <c r="A840" s="4">
        <v>5656458</v>
      </c>
      <c r="B840" t="s">
        <v>11417</v>
      </c>
      <c r="C840" s="4">
        <v>16091512</v>
      </c>
      <c r="D840" t="s">
        <v>1522</v>
      </c>
      <c r="E840" t="s">
        <v>11418</v>
      </c>
      <c r="F840" s="4">
        <v>11231</v>
      </c>
      <c r="G840" s="13" t="s">
        <v>4662</v>
      </c>
      <c r="H840" s="13" t="s">
        <v>9608</v>
      </c>
      <c r="I840" s="1">
        <v>4068534</v>
      </c>
      <c r="J840" s="1">
        <v>-7399471</v>
      </c>
      <c r="K840" t="s">
        <v>5</v>
      </c>
      <c r="L840" s="20">
        <v>235</v>
      </c>
      <c r="M840" s="4">
        <v>5</v>
      </c>
      <c r="N840" s="4">
        <v>10</v>
      </c>
      <c r="O840" s="2">
        <v>42425</v>
      </c>
      <c r="P840" s="3">
        <v>0.21</v>
      </c>
      <c r="Q840" s="4">
        <v>1</v>
      </c>
      <c r="R840" s="3">
        <v>6.9</v>
      </c>
      <c r="S8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0" t="str">
        <f>IF(AIRBNB[[#This Row],[RUIDO(dB)]]&lt;=4,"Silencioso",IF(AIRBNB[[#This Row],[RUIDO(dB)]]&lt;=5.5,"Poco Ruidoso","Ruidoso"))</f>
        <v>Ruidoso</v>
      </c>
      <c r="U840" t="str">
        <f>IF(AND(AIRBNB[[#This Row],[PRECIO]]&lt;50,AIRBNB[[#This Row],[MIN_NOCHES]]&gt;3),"Dentro del presupuesto","No considerar")</f>
        <v>No considerar</v>
      </c>
      <c r="V840" t="str">
        <f>VLOOKUP(AIRBNB[[#This Row],[HOST_ID]],Super_host[],5,FALSE)</f>
        <v>Host</v>
      </c>
    </row>
    <row r="841" spans="1:22">
      <c r="A841" s="4">
        <v>2969919</v>
      </c>
      <c r="B841" t="s">
        <v>4283</v>
      </c>
      <c r="C841" s="4">
        <v>15153596</v>
      </c>
      <c r="D841" t="s">
        <v>2460</v>
      </c>
      <c r="E841" t="s">
        <v>4284</v>
      </c>
      <c r="F841" s="4">
        <v>10011</v>
      </c>
      <c r="G841" s="13" t="s">
        <v>124</v>
      </c>
      <c r="H841" s="13" t="s">
        <v>186</v>
      </c>
      <c r="I841" s="1">
        <v>4073726</v>
      </c>
      <c r="J841" s="1">
        <v>-7399399</v>
      </c>
      <c r="K841" t="s">
        <v>40</v>
      </c>
      <c r="L841" s="20">
        <v>235</v>
      </c>
      <c r="M841" s="4">
        <v>1</v>
      </c>
      <c r="N841" s="4">
        <v>34</v>
      </c>
      <c r="O841" s="2">
        <v>43647</v>
      </c>
      <c r="P841" s="3">
        <v>0.68</v>
      </c>
      <c r="Q841" s="4">
        <v>1</v>
      </c>
      <c r="R841" s="3">
        <v>5.6</v>
      </c>
      <c r="S8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1" t="str">
        <f>IF(AIRBNB[[#This Row],[RUIDO(dB)]]&lt;=4,"Silencioso",IF(AIRBNB[[#This Row],[RUIDO(dB)]]&lt;=5.5,"Poco Ruidoso","Ruidoso"))</f>
        <v>Ruidoso</v>
      </c>
      <c r="U841" t="str">
        <f>IF(AND(AIRBNB[[#This Row],[PRECIO]]&lt;50,AIRBNB[[#This Row],[MIN_NOCHES]]&gt;3),"Dentro del presupuesto","No considerar")</f>
        <v>No considerar</v>
      </c>
      <c r="V841" t="str">
        <f>VLOOKUP(AIRBNB[[#This Row],[HOST_ID]],Super_host[],5,FALSE)</f>
        <v>Host</v>
      </c>
    </row>
    <row r="842" spans="1:22">
      <c r="A842" s="4">
        <v>1965712</v>
      </c>
      <c r="B842" t="s">
        <v>6995</v>
      </c>
      <c r="C842" s="4">
        <v>10153235</v>
      </c>
      <c r="D842" t="s">
        <v>6996</v>
      </c>
      <c r="E842" t="s">
        <v>2438</v>
      </c>
      <c r="F842" s="4">
        <v>10023</v>
      </c>
      <c r="G842" s="13" t="s">
        <v>124</v>
      </c>
      <c r="H842" s="13" t="s">
        <v>168</v>
      </c>
      <c r="I842" s="1">
        <v>4078122</v>
      </c>
      <c r="J842" s="1">
        <v>-7398473</v>
      </c>
      <c r="K842" t="s">
        <v>5</v>
      </c>
      <c r="L842" s="20">
        <v>235</v>
      </c>
      <c r="M842" s="4">
        <v>1</v>
      </c>
      <c r="N842" s="4">
        <v>0</v>
      </c>
      <c r="O842" s="2">
        <v>42653</v>
      </c>
      <c r="P842" s="3">
        <v>0.02</v>
      </c>
      <c r="Q842" s="4">
        <v>1</v>
      </c>
      <c r="R842" s="3">
        <v>5.6</v>
      </c>
      <c r="S8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2" t="str">
        <f>IF(AIRBNB[[#This Row],[RUIDO(dB)]]&lt;=4,"Silencioso",IF(AIRBNB[[#This Row],[RUIDO(dB)]]&lt;=5.5,"Poco Ruidoso","Ruidoso"))</f>
        <v>Ruidoso</v>
      </c>
      <c r="U842" t="str">
        <f>IF(AND(AIRBNB[[#This Row],[PRECIO]]&lt;50,AIRBNB[[#This Row],[MIN_NOCHES]]&gt;3),"Dentro del presupuesto","No considerar")</f>
        <v>No considerar</v>
      </c>
      <c r="V842" t="str">
        <f>VLOOKUP(AIRBNB[[#This Row],[HOST_ID]],Super_host[],5,FALSE)</f>
        <v>Host</v>
      </c>
    </row>
    <row r="843" spans="1:22">
      <c r="A843" s="4">
        <v>2635078</v>
      </c>
      <c r="B843" t="s">
        <v>12141</v>
      </c>
      <c r="C843" s="4">
        <v>1821771</v>
      </c>
      <c r="D843" t="s">
        <v>1940</v>
      </c>
      <c r="E843" t="s">
        <v>12142</v>
      </c>
      <c r="F843" s="4">
        <v>11217</v>
      </c>
      <c r="G843" s="13" t="s">
        <v>4662</v>
      </c>
      <c r="H843" s="13" t="s">
        <v>9222</v>
      </c>
      <c r="I843" s="1">
        <v>4068914</v>
      </c>
      <c r="J843" s="1">
        <v>-739776</v>
      </c>
      <c r="K843" t="s">
        <v>5</v>
      </c>
      <c r="L843" s="20">
        <v>235</v>
      </c>
      <c r="M843" s="4">
        <v>4</v>
      </c>
      <c r="N843" s="4">
        <v>23</v>
      </c>
      <c r="O843" s="2">
        <v>43637</v>
      </c>
      <c r="P843" s="3">
        <v>0.36</v>
      </c>
      <c r="Q843" s="4">
        <v>1</v>
      </c>
      <c r="R843" s="3">
        <v>6.9</v>
      </c>
      <c r="S8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3" t="str">
        <f>IF(AIRBNB[[#This Row],[RUIDO(dB)]]&lt;=4,"Silencioso",IF(AIRBNB[[#This Row],[RUIDO(dB)]]&lt;=5.5,"Poco Ruidoso","Ruidoso"))</f>
        <v>Ruidoso</v>
      </c>
      <c r="U843" t="str">
        <f>IF(AND(AIRBNB[[#This Row],[PRECIO]]&lt;50,AIRBNB[[#This Row],[MIN_NOCHES]]&gt;3),"Dentro del presupuesto","No considerar")</f>
        <v>No considerar</v>
      </c>
      <c r="V843" t="str">
        <f>VLOOKUP(AIRBNB[[#This Row],[HOST_ID]],Super_host[],5,FALSE)</f>
        <v>Host</v>
      </c>
    </row>
    <row r="844" spans="1:22">
      <c r="A844" s="4">
        <v>951944</v>
      </c>
      <c r="B844" t="s">
        <v>4758</v>
      </c>
      <c r="C844" s="4">
        <v>1408973</v>
      </c>
      <c r="D844" t="s">
        <v>4759</v>
      </c>
      <c r="E844" t="s">
        <v>4760</v>
      </c>
      <c r="F844" s="4">
        <v>10012</v>
      </c>
      <c r="G844" s="13" t="s">
        <v>124</v>
      </c>
      <c r="H844" s="13" t="s">
        <v>164</v>
      </c>
      <c r="I844" s="1">
        <v>4072493</v>
      </c>
      <c r="J844" s="1">
        <v>-7400307</v>
      </c>
      <c r="K844" t="s">
        <v>5</v>
      </c>
      <c r="L844" s="20">
        <v>235</v>
      </c>
      <c r="M844" s="4">
        <v>3</v>
      </c>
      <c r="N844" s="4">
        <v>73</v>
      </c>
      <c r="O844" s="2">
        <v>43651</v>
      </c>
      <c r="P844" s="3">
        <v>0.94</v>
      </c>
      <c r="Q844" s="4">
        <v>1</v>
      </c>
      <c r="R844" s="3">
        <v>5.6</v>
      </c>
      <c r="S8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4" t="str">
        <f>IF(AIRBNB[[#This Row],[RUIDO(dB)]]&lt;=4,"Silencioso",IF(AIRBNB[[#This Row],[RUIDO(dB)]]&lt;=5.5,"Poco Ruidoso","Ruidoso"))</f>
        <v>Ruidoso</v>
      </c>
      <c r="U844" t="str">
        <f>IF(AND(AIRBNB[[#This Row],[PRECIO]]&lt;50,AIRBNB[[#This Row],[MIN_NOCHES]]&gt;3),"Dentro del presupuesto","No considerar")</f>
        <v>No considerar</v>
      </c>
      <c r="V844" t="str">
        <f>VLOOKUP(AIRBNB[[#This Row],[HOST_ID]],Super_host[],5,FALSE)</f>
        <v>Host</v>
      </c>
    </row>
    <row r="845" spans="1:22">
      <c r="A845" s="4">
        <v>466277</v>
      </c>
      <c r="B845" t="s">
        <v>13746</v>
      </c>
      <c r="C845" s="4">
        <v>815977</v>
      </c>
      <c r="D845" t="s">
        <v>375</v>
      </c>
      <c r="E845" t="s">
        <v>13747</v>
      </c>
      <c r="F845" s="4">
        <v>11206</v>
      </c>
      <c r="G845" s="13" t="s">
        <v>4662</v>
      </c>
      <c r="H845" s="13" t="s">
        <v>9218</v>
      </c>
      <c r="I845" s="1">
        <v>407111</v>
      </c>
      <c r="J845" s="1">
        <v>-7394643</v>
      </c>
      <c r="K845" t="s">
        <v>5</v>
      </c>
      <c r="L845" s="20">
        <v>235</v>
      </c>
      <c r="M845" s="4">
        <v>3</v>
      </c>
      <c r="N845" s="4">
        <v>108</v>
      </c>
      <c r="O845" s="2">
        <v>43648</v>
      </c>
      <c r="P845" s="3">
        <v>1.25</v>
      </c>
      <c r="Q845" s="4">
        <v>1</v>
      </c>
      <c r="R845" s="3">
        <v>6.9</v>
      </c>
      <c r="S8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5" t="str">
        <f>IF(AIRBNB[[#This Row],[RUIDO(dB)]]&lt;=4,"Silencioso",IF(AIRBNB[[#This Row],[RUIDO(dB)]]&lt;=5.5,"Poco Ruidoso","Ruidoso"))</f>
        <v>Ruidoso</v>
      </c>
      <c r="U845" t="str">
        <f>IF(AND(AIRBNB[[#This Row],[PRECIO]]&lt;50,AIRBNB[[#This Row],[MIN_NOCHES]]&gt;3),"Dentro del presupuesto","No considerar")</f>
        <v>No considerar</v>
      </c>
      <c r="V845" t="str">
        <f>VLOOKUP(AIRBNB[[#This Row],[HOST_ID]],Super_host[],5,FALSE)</f>
        <v>Host</v>
      </c>
    </row>
    <row r="846" spans="1:22">
      <c r="A846" s="4">
        <v>27006</v>
      </c>
      <c r="B846" t="s">
        <v>3049</v>
      </c>
      <c r="C846" s="4">
        <v>115560</v>
      </c>
      <c r="D846" t="s">
        <v>3050</v>
      </c>
      <c r="E846" t="s">
        <v>3051</v>
      </c>
      <c r="F846" s="4">
        <v>10023</v>
      </c>
      <c r="G846" s="13" t="s">
        <v>124</v>
      </c>
      <c r="H846" s="13" t="s">
        <v>168</v>
      </c>
      <c r="I846" s="1">
        <v>4077823</v>
      </c>
      <c r="J846" s="1">
        <v>-7397637</v>
      </c>
      <c r="K846" t="s">
        <v>5</v>
      </c>
      <c r="L846" s="20">
        <v>235</v>
      </c>
      <c r="M846" s="4">
        <v>6</v>
      </c>
      <c r="N846" s="4">
        <v>27</v>
      </c>
      <c r="O846" s="2">
        <v>43582</v>
      </c>
      <c r="P846" s="3">
        <v>0.27</v>
      </c>
      <c r="Q846" s="4">
        <v>1</v>
      </c>
      <c r="R846" s="3">
        <v>5.6</v>
      </c>
      <c r="S8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6" t="str">
        <f>IF(AIRBNB[[#This Row],[RUIDO(dB)]]&lt;=4,"Silencioso",IF(AIRBNB[[#This Row],[RUIDO(dB)]]&lt;=5.5,"Poco Ruidoso","Ruidoso"))</f>
        <v>Ruidoso</v>
      </c>
      <c r="U846" t="str">
        <f>IF(AND(AIRBNB[[#This Row],[PRECIO]]&lt;50,AIRBNB[[#This Row],[MIN_NOCHES]]&gt;3),"Dentro del presupuesto","No considerar")</f>
        <v>No considerar</v>
      </c>
      <c r="V846" t="str">
        <f>VLOOKUP(AIRBNB[[#This Row],[HOST_ID]],Super_host[],5,FALSE)</f>
        <v>Host</v>
      </c>
    </row>
    <row r="847" spans="1:22">
      <c r="A847" s="4">
        <v>3251014</v>
      </c>
      <c r="B847" t="s">
        <v>1401</v>
      </c>
      <c r="C847" s="4">
        <v>8349905</v>
      </c>
      <c r="D847" t="s">
        <v>1402</v>
      </c>
      <c r="E847" t="s">
        <v>1403</v>
      </c>
      <c r="F847" s="4">
        <v>10022</v>
      </c>
      <c r="G847" s="13" t="s">
        <v>124</v>
      </c>
      <c r="H847" s="13" t="s">
        <v>373</v>
      </c>
      <c r="I847" s="1">
        <v>4076016</v>
      </c>
      <c r="J847" s="1">
        <v>-7396597</v>
      </c>
      <c r="K847" t="s">
        <v>5</v>
      </c>
      <c r="L847" s="20">
        <v>234</v>
      </c>
      <c r="M847" s="4">
        <v>4</v>
      </c>
      <c r="N847" s="4">
        <v>5</v>
      </c>
      <c r="O847" s="2">
        <v>42286</v>
      </c>
      <c r="P847" s="3">
        <v>0.08</v>
      </c>
      <c r="Q847" s="4">
        <v>1</v>
      </c>
      <c r="R847" s="3">
        <v>5.6</v>
      </c>
      <c r="S8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7" t="str">
        <f>IF(AIRBNB[[#This Row],[RUIDO(dB)]]&lt;=4,"Silencioso",IF(AIRBNB[[#This Row],[RUIDO(dB)]]&lt;=5.5,"Poco Ruidoso","Ruidoso"))</f>
        <v>Ruidoso</v>
      </c>
      <c r="U847" t="str">
        <f>IF(AND(AIRBNB[[#This Row],[PRECIO]]&lt;50,AIRBNB[[#This Row],[MIN_NOCHES]]&gt;3),"Dentro del presupuesto","No considerar")</f>
        <v>No considerar</v>
      </c>
      <c r="V847" t="str">
        <f>VLOOKUP(AIRBNB[[#This Row],[HOST_ID]],Super_host[],5,FALSE)</f>
        <v>Host</v>
      </c>
    </row>
    <row r="848" spans="1:22">
      <c r="A848" s="4">
        <v>647520</v>
      </c>
      <c r="B848" t="s">
        <v>3482</v>
      </c>
      <c r="C848" s="4">
        <v>3245431</v>
      </c>
      <c r="D848" t="s">
        <v>326</v>
      </c>
      <c r="E848" t="s">
        <v>3483</v>
      </c>
      <c r="F848" s="4">
        <v>10012</v>
      </c>
      <c r="G848" s="13" t="s">
        <v>124</v>
      </c>
      <c r="H848" s="13" t="s">
        <v>825</v>
      </c>
      <c r="I848" s="1">
        <v>407256</v>
      </c>
      <c r="J848" s="1">
        <v>-7399445</v>
      </c>
      <c r="K848" t="s">
        <v>5</v>
      </c>
      <c r="L848" s="20">
        <v>234</v>
      </c>
      <c r="M848" s="4">
        <v>20</v>
      </c>
      <c r="N848" s="4">
        <v>29</v>
      </c>
      <c r="O848" s="2">
        <v>43585</v>
      </c>
      <c r="P848" s="3">
        <v>0.37</v>
      </c>
      <c r="Q848" s="4">
        <v>1</v>
      </c>
      <c r="R848" s="3">
        <v>5.6</v>
      </c>
      <c r="S8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8" t="str">
        <f>IF(AIRBNB[[#This Row],[RUIDO(dB)]]&lt;=4,"Silencioso",IF(AIRBNB[[#This Row],[RUIDO(dB)]]&lt;=5.5,"Poco Ruidoso","Ruidoso"))</f>
        <v>Ruidoso</v>
      </c>
      <c r="U848" t="str">
        <f>IF(AND(AIRBNB[[#This Row],[PRECIO]]&lt;50,AIRBNB[[#This Row],[MIN_NOCHES]]&gt;3),"Dentro del presupuesto","No considerar")</f>
        <v>No considerar</v>
      </c>
      <c r="V848" t="str">
        <f>VLOOKUP(AIRBNB[[#This Row],[HOST_ID]],Super_host[],5,FALSE)</f>
        <v>Host</v>
      </c>
    </row>
    <row r="849" spans="1:22">
      <c r="A849" s="4">
        <v>3970345</v>
      </c>
      <c r="B849" t="s">
        <v>3350</v>
      </c>
      <c r="C849" s="4">
        <v>363472</v>
      </c>
      <c r="D849" t="s">
        <v>3351</v>
      </c>
      <c r="E849" t="s">
        <v>2989</v>
      </c>
      <c r="F849" s="4">
        <v>10002</v>
      </c>
      <c r="G849" s="13" t="s">
        <v>124</v>
      </c>
      <c r="H849" s="13" t="s">
        <v>133</v>
      </c>
      <c r="I849" s="1">
        <v>4072088</v>
      </c>
      <c r="J849" s="1">
        <v>-7398149</v>
      </c>
      <c r="K849" t="s">
        <v>5</v>
      </c>
      <c r="L849" s="20">
        <v>233</v>
      </c>
      <c r="M849" s="4">
        <v>30</v>
      </c>
      <c r="N849" s="4">
        <v>17</v>
      </c>
      <c r="O849" s="2">
        <v>43296</v>
      </c>
      <c r="P849" s="3">
        <v>0.33</v>
      </c>
      <c r="Q849" s="4">
        <v>1</v>
      </c>
      <c r="R849" s="3">
        <v>5.6</v>
      </c>
      <c r="S8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49" t="str">
        <f>IF(AIRBNB[[#This Row],[RUIDO(dB)]]&lt;=4,"Silencioso",IF(AIRBNB[[#This Row],[RUIDO(dB)]]&lt;=5.5,"Poco Ruidoso","Ruidoso"))</f>
        <v>Ruidoso</v>
      </c>
      <c r="U849" t="str">
        <f>IF(AND(AIRBNB[[#This Row],[PRECIO]]&lt;50,AIRBNB[[#This Row],[MIN_NOCHES]]&gt;3),"Dentro del presupuesto","No considerar")</f>
        <v>No considerar</v>
      </c>
      <c r="V849" t="str">
        <f>VLOOKUP(AIRBNB[[#This Row],[HOST_ID]],Super_host[],5,FALSE)</f>
        <v>Host</v>
      </c>
    </row>
    <row r="850" spans="1:22">
      <c r="A850" s="4">
        <v>6619100</v>
      </c>
      <c r="B850" t="s">
        <v>183</v>
      </c>
      <c r="C850" s="4">
        <v>34642925</v>
      </c>
      <c r="D850" t="s">
        <v>184</v>
      </c>
      <c r="E850" t="s">
        <v>185</v>
      </c>
      <c r="F850" s="4">
        <v>10011</v>
      </c>
      <c r="G850" s="13" t="s">
        <v>124</v>
      </c>
      <c r="H850" s="13" t="s">
        <v>186</v>
      </c>
      <c r="I850" s="1">
        <v>4074327</v>
      </c>
      <c r="J850" s="1">
        <v>-7399807</v>
      </c>
      <c r="K850" t="s">
        <v>5</v>
      </c>
      <c r="L850" s="20">
        <v>230</v>
      </c>
      <c r="M850" s="4">
        <v>2</v>
      </c>
      <c r="N850" s="4">
        <v>1</v>
      </c>
      <c r="O850" s="2">
        <v>42162</v>
      </c>
      <c r="P850" s="3">
        <v>0.02</v>
      </c>
      <c r="Q850" s="4">
        <v>1</v>
      </c>
      <c r="R850" s="3">
        <v>5.6</v>
      </c>
      <c r="S8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0" t="str">
        <f>IF(AIRBNB[[#This Row],[RUIDO(dB)]]&lt;=4,"Silencioso",IF(AIRBNB[[#This Row],[RUIDO(dB)]]&lt;=5.5,"Poco Ruidoso","Ruidoso"))</f>
        <v>Ruidoso</v>
      </c>
      <c r="U850" t="str">
        <f>IF(AND(AIRBNB[[#This Row],[PRECIO]]&lt;50,AIRBNB[[#This Row],[MIN_NOCHES]]&gt;3),"Dentro del presupuesto","No considerar")</f>
        <v>No considerar</v>
      </c>
      <c r="V850" t="str">
        <f>VLOOKUP(AIRBNB[[#This Row],[HOST_ID]],Super_host[],5,FALSE)</f>
        <v>Host</v>
      </c>
    </row>
    <row r="851" spans="1:22">
      <c r="A851" s="4">
        <v>3948939</v>
      </c>
      <c r="B851" t="s">
        <v>282</v>
      </c>
      <c r="C851" s="4">
        <v>20464791</v>
      </c>
      <c r="D851" t="s">
        <v>283</v>
      </c>
      <c r="E851" t="s">
        <v>284</v>
      </c>
      <c r="F851" s="4">
        <v>10024</v>
      </c>
      <c r="G851" s="13" t="s">
        <v>124</v>
      </c>
      <c r="H851" s="13" t="s">
        <v>168</v>
      </c>
      <c r="I851" s="1">
        <v>4078829</v>
      </c>
      <c r="J851" s="1">
        <v>-7397053</v>
      </c>
      <c r="K851" t="s">
        <v>5</v>
      </c>
      <c r="L851" s="20">
        <v>230</v>
      </c>
      <c r="M851" s="4">
        <v>6</v>
      </c>
      <c r="N851" s="4">
        <v>1</v>
      </c>
      <c r="O851" s="2">
        <v>41936</v>
      </c>
      <c r="P851" s="3">
        <v>0.02</v>
      </c>
      <c r="Q851" s="4">
        <v>1</v>
      </c>
      <c r="R851" s="3">
        <v>5.6</v>
      </c>
      <c r="S8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1" t="str">
        <f>IF(AIRBNB[[#This Row],[RUIDO(dB)]]&lt;=4,"Silencioso",IF(AIRBNB[[#This Row],[RUIDO(dB)]]&lt;=5.5,"Poco Ruidoso","Ruidoso"))</f>
        <v>Ruidoso</v>
      </c>
      <c r="U851" t="str">
        <f>IF(AND(AIRBNB[[#This Row],[PRECIO]]&lt;50,AIRBNB[[#This Row],[MIN_NOCHES]]&gt;3),"Dentro del presupuesto","No considerar")</f>
        <v>No considerar</v>
      </c>
      <c r="V851" t="str">
        <f>VLOOKUP(AIRBNB[[#This Row],[HOST_ID]],Super_host[],5,FALSE)</f>
        <v>Host</v>
      </c>
    </row>
    <row r="852" spans="1:22">
      <c r="A852" s="4">
        <v>3581153</v>
      </c>
      <c r="B852" t="s">
        <v>3852</v>
      </c>
      <c r="C852" s="4">
        <v>18038832</v>
      </c>
      <c r="D852" t="s">
        <v>3853</v>
      </c>
      <c r="E852" t="s">
        <v>3854</v>
      </c>
      <c r="F852" s="4">
        <v>10001</v>
      </c>
      <c r="G852" s="13" t="s">
        <v>124</v>
      </c>
      <c r="H852" s="13" t="s">
        <v>186</v>
      </c>
      <c r="I852" s="1">
        <v>4074767</v>
      </c>
      <c r="J852" s="1">
        <v>-7399393</v>
      </c>
      <c r="K852" t="s">
        <v>5</v>
      </c>
      <c r="L852" s="20">
        <v>230</v>
      </c>
      <c r="M852" s="4">
        <v>1</v>
      </c>
      <c r="N852" s="4">
        <v>29</v>
      </c>
      <c r="O852" s="2">
        <v>43611</v>
      </c>
      <c r="P852" s="3">
        <v>0.49</v>
      </c>
      <c r="Q852" s="4">
        <v>1</v>
      </c>
      <c r="R852" s="3">
        <v>5.6</v>
      </c>
      <c r="S8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2" t="str">
        <f>IF(AIRBNB[[#This Row],[RUIDO(dB)]]&lt;=4,"Silencioso",IF(AIRBNB[[#This Row],[RUIDO(dB)]]&lt;=5.5,"Poco Ruidoso","Ruidoso"))</f>
        <v>Ruidoso</v>
      </c>
      <c r="U852" t="str">
        <f>IF(AND(AIRBNB[[#This Row],[PRECIO]]&lt;50,AIRBNB[[#This Row],[MIN_NOCHES]]&gt;3),"Dentro del presupuesto","No considerar")</f>
        <v>No considerar</v>
      </c>
      <c r="V852" t="str">
        <f>VLOOKUP(AIRBNB[[#This Row],[HOST_ID]],Super_host[],5,FALSE)</f>
        <v>Host</v>
      </c>
    </row>
    <row r="853" spans="1:22">
      <c r="A853" s="4">
        <v>4386513</v>
      </c>
      <c r="B853" t="s">
        <v>2635</v>
      </c>
      <c r="C853" s="4">
        <v>10556597</v>
      </c>
      <c r="D853" t="s">
        <v>950</v>
      </c>
      <c r="E853" t="s">
        <v>2636</v>
      </c>
      <c r="F853" s="4">
        <v>10009</v>
      </c>
      <c r="G853" s="13" t="s">
        <v>124</v>
      </c>
      <c r="H853" s="13" t="s">
        <v>133</v>
      </c>
      <c r="I853" s="1">
        <v>4072478</v>
      </c>
      <c r="J853" s="1">
        <v>-7397771</v>
      </c>
      <c r="K853" t="s">
        <v>5</v>
      </c>
      <c r="L853" s="20">
        <v>230</v>
      </c>
      <c r="M853" s="4">
        <v>3</v>
      </c>
      <c r="N853" s="4">
        <v>12</v>
      </c>
      <c r="O853" s="2">
        <v>43626</v>
      </c>
      <c r="P853" s="3">
        <v>0.21</v>
      </c>
      <c r="Q853" s="4">
        <v>1</v>
      </c>
      <c r="R853" s="3">
        <v>5.6</v>
      </c>
      <c r="S8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3" t="str">
        <f>IF(AIRBNB[[#This Row],[RUIDO(dB)]]&lt;=4,"Silencioso",IF(AIRBNB[[#This Row],[RUIDO(dB)]]&lt;=5.5,"Poco Ruidoso","Ruidoso"))</f>
        <v>Ruidoso</v>
      </c>
      <c r="U853" t="str">
        <f>IF(AND(AIRBNB[[#This Row],[PRECIO]]&lt;50,AIRBNB[[#This Row],[MIN_NOCHES]]&gt;3),"Dentro del presupuesto","No considerar")</f>
        <v>No considerar</v>
      </c>
      <c r="V853" t="str">
        <f>VLOOKUP(AIRBNB[[#This Row],[HOST_ID]],Super_host[],5,FALSE)</f>
        <v>Host</v>
      </c>
    </row>
    <row r="854" spans="1:22">
      <c r="A854" s="4">
        <v>6287961</v>
      </c>
      <c r="B854" t="s">
        <v>1957</v>
      </c>
      <c r="C854" s="4">
        <v>4405241</v>
      </c>
      <c r="D854" t="s">
        <v>1958</v>
      </c>
      <c r="E854" t="s">
        <v>1959</v>
      </c>
      <c r="F854" s="4">
        <v>10003</v>
      </c>
      <c r="G854" s="13" t="s">
        <v>124</v>
      </c>
      <c r="H854" s="13" t="s">
        <v>133</v>
      </c>
      <c r="I854" s="1">
        <v>4073112</v>
      </c>
      <c r="J854" s="1">
        <v>-7398364</v>
      </c>
      <c r="K854" t="s">
        <v>5</v>
      </c>
      <c r="L854" s="20">
        <v>230</v>
      </c>
      <c r="M854" s="4">
        <v>6</v>
      </c>
      <c r="N854" s="4">
        <v>6</v>
      </c>
      <c r="O854" s="2">
        <v>43514</v>
      </c>
      <c r="P854" s="3">
        <v>0.13</v>
      </c>
      <c r="Q854" s="4">
        <v>1</v>
      </c>
      <c r="R854" s="3">
        <v>5.6</v>
      </c>
      <c r="S8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4" t="str">
        <f>IF(AIRBNB[[#This Row],[RUIDO(dB)]]&lt;=4,"Silencioso",IF(AIRBNB[[#This Row],[RUIDO(dB)]]&lt;=5.5,"Poco Ruidoso","Ruidoso"))</f>
        <v>Ruidoso</v>
      </c>
      <c r="U854" t="str">
        <f>IF(AND(AIRBNB[[#This Row],[PRECIO]]&lt;50,AIRBNB[[#This Row],[MIN_NOCHES]]&gt;3),"Dentro del presupuesto","No considerar")</f>
        <v>No considerar</v>
      </c>
      <c r="V854" t="str">
        <f>VLOOKUP(AIRBNB[[#This Row],[HOST_ID]],Super_host[],5,FALSE)</f>
        <v>Host</v>
      </c>
    </row>
    <row r="855" spans="1:22">
      <c r="A855" s="4">
        <v>700530</v>
      </c>
      <c r="B855" t="s">
        <v>5293</v>
      </c>
      <c r="C855" s="4">
        <v>2495668</v>
      </c>
      <c r="D855" t="s">
        <v>5294</v>
      </c>
      <c r="E855" t="s">
        <v>5295</v>
      </c>
      <c r="F855" s="4">
        <v>10012</v>
      </c>
      <c r="G855" s="13" t="s">
        <v>124</v>
      </c>
      <c r="H855" s="13" t="s">
        <v>164</v>
      </c>
      <c r="I855" s="1">
        <v>4072756</v>
      </c>
      <c r="J855" s="1">
        <v>-7400239</v>
      </c>
      <c r="K855" t="s">
        <v>5</v>
      </c>
      <c r="L855" s="20">
        <v>230</v>
      </c>
      <c r="M855" s="4">
        <v>2</v>
      </c>
      <c r="N855" s="4">
        <v>27</v>
      </c>
      <c r="O855" s="2">
        <v>43652</v>
      </c>
      <c r="P855" s="3">
        <v>1.4</v>
      </c>
      <c r="Q855" s="4">
        <v>1</v>
      </c>
      <c r="R855" s="3">
        <v>5.6</v>
      </c>
      <c r="S8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5" t="str">
        <f>IF(AIRBNB[[#This Row],[RUIDO(dB)]]&lt;=4,"Silencioso",IF(AIRBNB[[#This Row],[RUIDO(dB)]]&lt;=5.5,"Poco Ruidoso","Ruidoso"))</f>
        <v>Ruidoso</v>
      </c>
      <c r="U855" t="str">
        <f>IF(AND(AIRBNB[[#This Row],[PRECIO]]&lt;50,AIRBNB[[#This Row],[MIN_NOCHES]]&gt;3),"Dentro del presupuesto","No considerar")</f>
        <v>No considerar</v>
      </c>
      <c r="V855" t="str">
        <f>VLOOKUP(AIRBNB[[#This Row],[HOST_ID]],Super_host[],5,FALSE)</f>
        <v>Host</v>
      </c>
    </row>
    <row r="856" spans="1:22">
      <c r="A856" s="4">
        <v>534897</v>
      </c>
      <c r="B856" t="s">
        <v>1559</v>
      </c>
      <c r="C856" s="4">
        <v>2426404</v>
      </c>
      <c r="D856" t="s">
        <v>1560</v>
      </c>
      <c r="E856" t="s">
        <v>1561</v>
      </c>
      <c r="F856" s="4">
        <v>10011</v>
      </c>
      <c r="G856" s="13" t="s">
        <v>124</v>
      </c>
      <c r="H856" s="13" t="s">
        <v>186</v>
      </c>
      <c r="I856" s="1">
        <v>4074552</v>
      </c>
      <c r="J856" s="1">
        <v>-740006</v>
      </c>
      <c r="K856" t="s">
        <v>5</v>
      </c>
      <c r="L856" s="20">
        <v>230</v>
      </c>
      <c r="M856" s="4">
        <v>6</v>
      </c>
      <c r="N856" s="4">
        <v>6</v>
      </c>
      <c r="O856" s="2">
        <v>42167</v>
      </c>
      <c r="P856" s="3">
        <v>0.09</v>
      </c>
      <c r="Q856" s="4">
        <v>1</v>
      </c>
      <c r="R856" s="3">
        <v>5.6</v>
      </c>
      <c r="S8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6" t="str">
        <f>IF(AIRBNB[[#This Row],[RUIDO(dB)]]&lt;=4,"Silencioso",IF(AIRBNB[[#This Row],[RUIDO(dB)]]&lt;=5.5,"Poco Ruidoso","Ruidoso"))</f>
        <v>Ruidoso</v>
      </c>
      <c r="U856" t="str">
        <f>IF(AND(AIRBNB[[#This Row],[PRECIO]]&lt;50,AIRBNB[[#This Row],[MIN_NOCHES]]&gt;3),"Dentro del presupuesto","No considerar")</f>
        <v>No considerar</v>
      </c>
      <c r="V856" t="str">
        <f>VLOOKUP(AIRBNB[[#This Row],[HOST_ID]],Super_host[],5,FALSE)</f>
        <v>Host</v>
      </c>
    </row>
    <row r="857" spans="1:22">
      <c r="A857" s="4">
        <v>3569374</v>
      </c>
      <c r="B857" t="s">
        <v>11022</v>
      </c>
      <c r="C857" s="4">
        <v>1673750</v>
      </c>
      <c r="D857" t="s">
        <v>3224</v>
      </c>
      <c r="E857" t="s">
        <v>11023</v>
      </c>
      <c r="F857" s="4">
        <v>11215</v>
      </c>
      <c r="G857" s="13" t="s">
        <v>4662</v>
      </c>
      <c r="H857" s="13" t="s">
        <v>9234</v>
      </c>
      <c r="I857" s="1">
        <v>4066617</v>
      </c>
      <c r="J857" s="1">
        <v>-7397593</v>
      </c>
      <c r="K857" t="s">
        <v>5</v>
      </c>
      <c r="L857" s="20">
        <v>230</v>
      </c>
      <c r="M857" s="4">
        <v>2</v>
      </c>
      <c r="N857" s="4">
        <v>7</v>
      </c>
      <c r="O857" s="2">
        <v>42371</v>
      </c>
      <c r="P857" s="3">
        <v>0.15</v>
      </c>
      <c r="Q857" s="4">
        <v>1</v>
      </c>
      <c r="R857" s="3">
        <v>6.9</v>
      </c>
      <c r="S8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7" t="str">
        <f>IF(AIRBNB[[#This Row],[RUIDO(dB)]]&lt;=4,"Silencioso",IF(AIRBNB[[#This Row],[RUIDO(dB)]]&lt;=5.5,"Poco Ruidoso","Ruidoso"))</f>
        <v>Ruidoso</v>
      </c>
      <c r="U857" t="str">
        <f>IF(AND(AIRBNB[[#This Row],[PRECIO]]&lt;50,AIRBNB[[#This Row],[MIN_NOCHES]]&gt;3),"Dentro del presupuesto","No considerar")</f>
        <v>No considerar</v>
      </c>
      <c r="V857" t="str">
        <f>VLOOKUP(AIRBNB[[#This Row],[HOST_ID]],Super_host[],5,FALSE)</f>
        <v>Host</v>
      </c>
    </row>
    <row r="858" spans="1:22">
      <c r="A858" s="4">
        <v>212178</v>
      </c>
      <c r="B858" t="s">
        <v>5623</v>
      </c>
      <c r="C858" s="4">
        <v>1094178</v>
      </c>
      <c r="D858" t="s">
        <v>561</v>
      </c>
      <c r="E858" t="s">
        <v>5624</v>
      </c>
      <c r="F858" s="4">
        <v>10036</v>
      </c>
      <c r="G858" s="13" t="s">
        <v>124</v>
      </c>
      <c r="H858" s="13" t="s">
        <v>416</v>
      </c>
      <c r="I858" s="1">
        <v>4075877</v>
      </c>
      <c r="J858" s="1">
        <v>-7398863</v>
      </c>
      <c r="K858" t="s">
        <v>5</v>
      </c>
      <c r="L858" s="20">
        <v>230</v>
      </c>
      <c r="M858" s="4">
        <v>2</v>
      </c>
      <c r="N858" s="4">
        <v>179</v>
      </c>
      <c r="O858" s="2">
        <v>43635</v>
      </c>
      <c r="P858" s="3">
        <v>1.88</v>
      </c>
      <c r="Q858" s="4">
        <v>1</v>
      </c>
      <c r="R858" s="3">
        <v>5.6</v>
      </c>
      <c r="S8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8" t="str">
        <f>IF(AIRBNB[[#This Row],[RUIDO(dB)]]&lt;=4,"Silencioso",IF(AIRBNB[[#This Row],[RUIDO(dB)]]&lt;=5.5,"Poco Ruidoso","Ruidoso"))</f>
        <v>Ruidoso</v>
      </c>
      <c r="U858" t="str">
        <f>IF(AND(AIRBNB[[#This Row],[PRECIO]]&lt;50,AIRBNB[[#This Row],[MIN_NOCHES]]&gt;3),"Dentro del presupuesto","No considerar")</f>
        <v>No considerar</v>
      </c>
      <c r="V858" t="str">
        <f>VLOOKUP(AIRBNB[[#This Row],[HOST_ID]],Super_host[],5,FALSE)</f>
        <v>Host</v>
      </c>
    </row>
    <row r="859" spans="1:22">
      <c r="A859" s="4">
        <v>224510</v>
      </c>
      <c r="B859" t="s">
        <v>11464</v>
      </c>
      <c r="C859" s="4">
        <v>991380</v>
      </c>
      <c r="D859" t="s">
        <v>11465</v>
      </c>
      <c r="E859" t="s">
        <v>11466</v>
      </c>
      <c r="F859" s="4">
        <v>11217</v>
      </c>
      <c r="G859" s="13" t="s">
        <v>4662</v>
      </c>
      <c r="H859" s="13" t="s">
        <v>9576</v>
      </c>
      <c r="I859" s="1">
        <v>4068653</v>
      </c>
      <c r="J859" s="1">
        <v>-7398562</v>
      </c>
      <c r="K859" t="s">
        <v>5</v>
      </c>
      <c r="L859" s="20">
        <v>230</v>
      </c>
      <c r="M859" s="4">
        <v>4</v>
      </c>
      <c r="N859" s="4">
        <v>18</v>
      </c>
      <c r="O859" s="2">
        <v>43286</v>
      </c>
      <c r="P859" s="3">
        <v>0.21</v>
      </c>
      <c r="Q859" s="4">
        <v>1</v>
      </c>
      <c r="R859" s="3">
        <v>6.9</v>
      </c>
      <c r="S8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59" t="str">
        <f>IF(AIRBNB[[#This Row],[RUIDO(dB)]]&lt;=4,"Silencioso",IF(AIRBNB[[#This Row],[RUIDO(dB)]]&lt;=5.5,"Poco Ruidoso","Ruidoso"))</f>
        <v>Ruidoso</v>
      </c>
      <c r="U859" t="str">
        <f>IF(AND(AIRBNB[[#This Row],[PRECIO]]&lt;50,AIRBNB[[#This Row],[MIN_NOCHES]]&gt;3),"Dentro del presupuesto","No considerar")</f>
        <v>No considerar</v>
      </c>
      <c r="V859" t="str">
        <f>VLOOKUP(AIRBNB[[#This Row],[HOST_ID]],Super_host[],5,FALSE)</f>
        <v>Host</v>
      </c>
    </row>
    <row r="860" spans="1:22">
      <c r="A860" s="4">
        <v>927987</v>
      </c>
      <c r="B860" t="s">
        <v>2972</v>
      </c>
      <c r="C860" s="4">
        <v>755172</v>
      </c>
      <c r="D860" t="s">
        <v>2973</v>
      </c>
      <c r="E860" t="s">
        <v>2974</v>
      </c>
      <c r="F860" s="4">
        <v>10028</v>
      </c>
      <c r="G860" s="13" t="s">
        <v>124</v>
      </c>
      <c r="H860" s="13" t="s">
        <v>129</v>
      </c>
      <c r="I860" s="1">
        <v>4077543</v>
      </c>
      <c r="J860" s="1">
        <v>-7395499</v>
      </c>
      <c r="K860" t="s">
        <v>5</v>
      </c>
      <c r="L860" s="20">
        <v>230</v>
      </c>
      <c r="M860" s="4">
        <v>3</v>
      </c>
      <c r="N860" s="4">
        <v>20</v>
      </c>
      <c r="O860" s="2">
        <v>43626</v>
      </c>
      <c r="P860" s="3">
        <v>0.26</v>
      </c>
      <c r="Q860" s="4">
        <v>1</v>
      </c>
      <c r="R860" s="3">
        <v>5.6</v>
      </c>
      <c r="S8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0" t="str">
        <f>IF(AIRBNB[[#This Row],[RUIDO(dB)]]&lt;=4,"Silencioso",IF(AIRBNB[[#This Row],[RUIDO(dB)]]&lt;=5.5,"Poco Ruidoso","Ruidoso"))</f>
        <v>Ruidoso</v>
      </c>
      <c r="U860" t="str">
        <f>IF(AND(AIRBNB[[#This Row],[PRECIO]]&lt;50,AIRBNB[[#This Row],[MIN_NOCHES]]&gt;3),"Dentro del presupuesto","No considerar")</f>
        <v>No considerar</v>
      </c>
      <c r="V860" t="str">
        <f>VLOOKUP(AIRBNB[[#This Row],[HOST_ID]],Super_host[],5,FALSE)</f>
        <v>Host</v>
      </c>
    </row>
    <row r="861" spans="1:22">
      <c r="A861" s="4">
        <v>6262536</v>
      </c>
      <c r="B861" t="s">
        <v>519</v>
      </c>
      <c r="C861" s="4">
        <v>405555</v>
      </c>
      <c r="D861" t="s">
        <v>520</v>
      </c>
      <c r="E861" t="s">
        <v>521</v>
      </c>
      <c r="F861" s="4">
        <v>10019</v>
      </c>
      <c r="G861" s="13" t="s">
        <v>124</v>
      </c>
      <c r="H861" s="13" t="s">
        <v>416</v>
      </c>
      <c r="I861" s="1">
        <v>4076295</v>
      </c>
      <c r="J861" s="1">
        <v>-7398435</v>
      </c>
      <c r="K861" t="s">
        <v>5</v>
      </c>
      <c r="L861" s="20">
        <v>230</v>
      </c>
      <c r="M861" s="4">
        <v>1</v>
      </c>
      <c r="N861" s="4">
        <v>1</v>
      </c>
      <c r="O861" s="2">
        <v>42160</v>
      </c>
      <c r="P861" s="3">
        <v>0.02</v>
      </c>
      <c r="Q861" s="4">
        <v>1</v>
      </c>
      <c r="R861" s="3">
        <v>5.6</v>
      </c>
      <c r="S8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1" t="str">
        <f>IF(AIRBNB[[#This Row],[RUIDO(dB)]]&lt;=4,"Silencioso",IF(AIRBNB[[#This Row],[RUIDO(dB)]]&lt;=5.5,"Poco Ruidoso","Ruidoso"))</f>
        <v>Ruidoso</v>
      </c>
      <c r="U861" t="str">
        <f>IF(AND(AIRBNB[[#This Row],[PRECIO]]&lt;50,AIRBNB[[#This Row],[MIN_NOCHES]]&gt;3),"Dentro del presupuesto","No considerar")</f>
        <v>No considerar</v>
      </c>
      <c r="V861" t="str">
        <f>VLOOKUP(AIRBNB[[#This Row],[HOST_ID]],Super_host[],5,FALSE)</f>
        <v>Host</v>
      </c>
    </row>
    <row r="862" spans="1:22">
      <c r="A862" s="4">
        <v>68974</v>
      </c>
      <c r="B862" t="s">
        <v>7620</v>
      </c>
      <c r="C862" s="4">
        <v>281229</v>
      </c>
      <c r="D862" t="s">
        <v>5485</v>
      </c>
      <c r="E862" t="s">
        <v>7621</v>
      </c>
      <c r="F862" s="4">
        <v>10013</v>
      </c>
      <c r="G862" s="13" t="s">
        <v>124</v>
      </c>
      <c r="H862" s="13" t="s">
        <v>1573</v>
      </c>
      <c r="I862" s="1">
        <v>4071943</v>
      </c>
      <c r="J862" s="1">
        <v>-7399627</v>
      </c>
      <c r="K862" t="s">
        <v>5</v>
      </c>
      <c r="L862" s="20">
        <v>230</v>
      </c>
      <c r="M862" s="4">
        <v>2</v>
      </c>
      <c r="N862" s="4">
        <v>191</v>
      </c>
      <c r="O862" s="2">
        <v>43636</v>
      </c>
      <c r="P862" s="3">
        <v>1.88</v>
      </c>
      <c r="Q862" s="4">
        <v>2</v>
      </c>
      <c r="R862" s="3">
        <v>5.7</v>
      </c>
      <c r="S8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2" t="str">
        <f>IF(AIRBNB[[#This Row],[RUIDO(dB)]]&lt;=4,"Silencioso",IF(AIRBNB[[#This Row],[RUIDO(dB)]]&lt;=5.5,"Poco Ruidoso","Ruidoso"))</f>
        <v>Ruidoso</v>
      </c>
      <c r="U862" t="str">
        <f>IF(AND(AIRBNB[[#This Row],[PRECIO]]&lt;50,AIRBNB[[#This Row],[MIN_NOCHES]]&gt;3),"Dentro del presupuesto","No considerar")</f>
        <v>No considerar</v>
      </c>
      <c r="V862" t="str">
        <f>VLOOKUP(AIRBNB[[#This Row],[HOST_ID]],Super_host[],5,FALSE)</f>
        <v>Host</v>
      </c>
    </row>
    <row r="863" spans="1:22">
      <c r="A863" s="4">
        <v>17037</v>
      </c>
      <c r="B863" t="s">
        <v>3692</v>
      </c>
      <c r="C863" s="4">
        <v>66035</v>
      </c>
      <c r="D863" t="s">
        <v>49</v>
      </c>
      <c r="E863" t="s">
        <v>3693</v>
      </c>
      <c r="F863" s="4">
        <v>10009</v>
      </c>
      <c r="G863" s="13" t="s">
        <v>124</v>
      </c>
      <c r="H863" s="13" t="s">
        <v>133</v>
      </c>
      <c r="I863" s="1">
        <v>4072162</v>
      </c>
      <c r="J863" s="1">
        <v>-7398008</v>
      </c>
      <c r="K863" t="s">
        <v>5</v>
      </c>
      <c r="L863" s="20">
        <v>230</v>
      </c>
      <c r="M863" s="4">
        <v>9</v>
      </c>
      <c r="N863" s="4">
        <v>49</v>
      </c>
      <c r="O863" s="2">
        <v>43234</v>
      </c>
      <c r="P863" s="3">
        <v>0.43</v>
      </c>
      <c r="Q863" s="4">
        <v>1</v>
      </c>
      <c r="R863" s="3">
        <v>5.6</v>
      </c>
      <c r="S8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3" t="str">
        <f>IF(AIRBNB[[#This Row],[RUIDO(dB)]]&lt;=4,"Silencioso",IF(AIRBNB[[#This Row],[RUIDO(dB)]]&lt;=5.5,"Poco Ruidoso","Ruidoso"))</f>
        <v>Ruidoso</v>
      </c>
      <c r="U863" t="str">
        <f>IF(AND(AIRBNB[[#This Row],[PRECIO]]&lt;50,AIRBNB[[#This Row],[MIN_NOCHES]]&gt;3),"Dentro del presupuesto","No considerar")</f>
        <v>No considerar</v>
      </c>
      <c r="V863" t="str">
        <f>VLOOKUP(AIRBNB[[#This Row],[HOST_ID]],Super_host[],5,FALSE)</f>
        <v>Host</v>
      </c>
    </row>
    <row r="864" spans="1:22">
      <c r="A864" s="4">
        <v>5466680</v>
      </c>
      <c r="B864" t="s">
        <v>1496</v>
      </c>
      <c r="C864" s="4">
        <v>18212433</v>
      </c>
      <c r="D864" t="s">
        <v>767</v>
      </c>
      <c r="E864" t="s">
        <v>1497</v>
      </c>
      <c r="F864" s="4">
        <v>10019</v>
      </c>
      <c r="G864" s="13" t="s">
        <v>124</v>
      </c>
      <c r="H864" s="13" t="s">
        <v>249</v>
      </c>
      <c r="I864" s="1">
        <v>4076602</v>
      </c>
      <c r="J864" s="1">
        <v>-7399249</v>
      </c>
      <c r="K864" t="s">
        <v>5</v>
      </c>
      <c r="L864" s="20">
        <v>229</v>
      </c>
      <c r="M864" s="4">
        <v>5</v>
      </c>
      <c r="N864" s="4">
        <v>5</v>
      </c>
      <c r="O864" s="2">
        <v>43354</v>
      </c>
      <c r="P864" s="3">
        <v>0.09</v>
      </c>
      <c r="Q864" s="4">
        <v>1</v>
      </c>
      <c r="R864" s="3">
        <v>5.6</v>
      </c>
      <c r="S8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4" t="str">
        <f>IF(AIRBNB[[#This Row],[RUIDO(dB)]]&lt;=4,"Silencioso",IF(AIRBNB[[#This Row],[RUIDO(dB)]]&lt;=5.5,"Poco Ruidoso","Ruidoso"))</f>
        <v>Ruidoso</v>
      </c>
      <c r="U864" t="str">
        <f>IF(AND(AIRBNB[[#This Row],[PRECIO]]&lt;50,AIRBNB[[#This Row],[MIN_NOCHES]]&gt;3),"Dentro del presupuesto","No considerar")</f>
        <v>No considerar</v>
      </c>
      <c r="V864" t="str">
        <f>VLOOKUP(AIRBNB[[#This Row],[HOST_ID]],Super_host[],5,FALSE)</f>
        <v>Host</v>
      </c>
    </row>
    <row r="865" spans="1:22">
      <c r="A865" s="4">
        <v>5292616</v>
      </c>
      <c r="B865" t="s">
        <v>1086</v>
      </c>
      <c r="C865" s="4">
        <v>16427090</v>
      </c>
      <c r="D865" t="s">
        <v>1087</v>
      </c>
      <c r="E865" t="s">
        <v>1088</v>
      </c>
      <c r="F865" s="4">
        <v>10001</v>
      </c>
      <c r="G865" s="13" t="s">
        <v>124</v>
      </c>
      <c r="H865" s="13" t="s">
        <v>186</v>
      </c>
      <c r="I865" s="1">
        <v>4073933</v>
      </c>
      <c r="J865" s="1">
        <v>-7399879</v>
      </c>
      <c r="K865" t="s">
        <v>5</v>
      </c>
      <c r="L865" s="20">
        <v>229</v>
      </c>
      <c r="M865" s="4">
        <v>3</v>
      </c>
      <c r="N865" s="4">
        <v>2</v>
      </c>
      <c r="O865" s="2">
        <v>42675</v>
      </c>
      <c r="P865" s="3">
        <v>0.06</v>
      </c>
      <c r="Q865" s="4">
        <v>1</v>
      </c>
      <c r="R865" s="3">
        <v>5.6</v>
      </c>
      <c r="S8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5" t="str">
        <f>IF(AIRBNB[[#This Row],[RUIDO(dB)]]&lt;=4,"Silencioso",IF(AIRBNB[[#This Row],[RUIDO(dB)]]&lt;=5.5,"Poco Ruidoso","Ruidoso"))</f>
        <v>Ruidoso</v>
      </c>
      <c r="U865" t="str">
        <f>IF(AND(AIRBNB[[#This Row],[PRECIO]]&lt;50,AIRBNB[[#This Row],[MIN_NOCHES]]&gt;3),"Dentro del presupuesto","No considerar")</f>
        <v>No considerar</v>
      </c>
      <c r="V865" t="str">
        <f>VLOOKUP(AIRBNB[[#This Row],[HOST_ID]],Super_host[],5,FALSE)</f>
        <v>Host</v>
      </c>
    </row>
    <row r="866" spans="1:22">
      <c r="A866" s="4">
        <v>5029202</v>
      </c>
      <c r="B866" t="s">
        <v>1835</v>
      </c>
      <c r="C866" s="4">
        <v>14362471</v>
      </c>
      <c r="D866" t="s">
        <v>1836</v>
      </c>
      <c r="E866" t="s">
        <v>1837</v>
      </c>
      <c r="F866" s="4">
        <v>10029</v>
      </c>
      <c r="G866" s="13" t="s">
        <v>124</v>
      </c>
      <c r="H866" s="13" t="s">
        <v>219</v>
      </c>
      <c r="I866" s="1">
        <v>4079641</v>
      </c>
      <c r="J866" s="1">
        <v>-7394847</v>
      </c>
      <c r="K866" t="s">
        <v>5</v>
      </c>
      <c r="L866" s="20">
        <v>229</v>
      </c>
      <c r="M866" s="4">
        <v>30</v>
      </c>
      <c r="N866" s="4">
        <v>6</v>
      </c>
      <c r="O866" s="2">
        <v>43510</v>
      </c>
      <c r="P866" s="3">
        <v>0.12</v>
      </c>
      <c r="Q866" s="4">
        <v>1</v>
      </c>
      <c r="R866" s="3">
        <v>5.6</v>
      </c>
      <c r="S8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6" t="str">
        <f>IF(AIRBNB[[#This Row],[RUIDO(dB)]]&lt;=4,"Silencioso",IF(AIRBNB[[#This Row],[RUIDO(dB)]]&lt;=5.5,"Poco Ruidoso","Ruidoso"))</f>
        <v>Ruidoso</v>
      </c>
      <c r="U866" t="str">
        <f>IF(AND(AIRBNB[[#This Row],[PRECIO]]&lt;50,AIRBNB[[#This Row],[MIN_NOCHES]]&gt;3),"Dentro del presupuesto","No considerar")</f>
        <v>No considerar</v>
      </c>
      <c r="V866" t="str">
        <f>VLOOKUP(AIRBNB[[#This Row],[HOST_ID]],Super_host[],5,FALSE)</f>
        <v>Host</v>
      </c>
    </row>
    <row r="867" spans="1:22">
      <c r="A867" s="4">
        <v>3880588</v>
      </c>
      <c r="B867" t="s">
        <v>3451</v>
      </c>
      <c r="C867" s="4">
        <v>4084075</v>
      </c>
      <c r="D867" t="s">
        <v>3452</v>
      </c>
      <c r="E867" t="s">
        <v>3453</v>
      </c>
      <c r="F867" s="4">
        <v>10016</v>
      </c>
      <c r="G867" s="13" t="s">
        <v>124</v>
      </c>
      <c r="H867" s="13" t="s">
        <v>182</v>
      </c>
      <c r="I867" s="1">
        <v>4074712</v>
      </c>
      <c r="J867" s="1">
        <v>-7397434</v>
      </c>
      <c r="K867" t="s">
        <v>5</v>
      </c>
      <c r="L867" s="20">
        <v>229</v>
      </c>
      <c r="M867" s="4">
        <v>2</v>
      </c>
      <c r="N867" s="4">
        <v>21</v>
      </c>
      <c r="O867" s="2">
        <v>43465</v>
      </c>
      <c r="P867" s="3">
        <v>0.36</v>
      </c>
      <c r="Q867" s="4">
        <v>1</v>
      </c>
      <c r="R867" s="3">
        <v>5.6</v>
      </c>
      <c r="S8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7" t="str">
        <f>IF(AIRBNB[[#This Row],[RUIDO(dB)]]&lt;=4,"Silencioso",IF(AIRBNB[[#This Row],[RUIDO(dB)]]&lt;=5.5,"Poco Ruidoso","Ruidoso"))</f>
        <v>Ruidoso</v>
      </c>
      <c r="U867" t="str">
        <f>IF(AND(AIRBNB[[#This Row],[PRECIO]]&lt;50,AIRBNB[[#This Row],[MIN_NOCHES]]&gt;3),"Dentro del presupuesto","No considerar")</f>
        <v>No considerar</v>
      </c>
      <c r="V867" t="str">
        <f>VLOOKUP(AIRBNB[[#This Row],[HOST_ID]],Super_host[],5,FALSE)</f>
        <v>Host</v>
      </c>
    </row>
    <row r="868" spans="1:22">
      <c r="A868" s="4">
        <v>4401013</v>
      </c>
      <c r="B868" t="s">
        <v>15075</v>
      </c>
      <c r="C868" s="4">
        <v>2007928</v>
      </c>
      <c r="D868" t="s">
        <v>650</v>
      </c>
      <c r="E868" t="s">
        <v>15076</v>
      </c>
      <c r="F868" s="4">
        <v>11207</v>
      </c>
      <c r="G868" s="13" t="s">
        <v>4662</v>
      </c>
      <c r="H868" s="13" t="s">
        <v>9230</v>
      </c>
      <c r="I868" s="1">
        <v>4067849</v>
      </c>
      <c r="J868" s="1">
        <v>-7391672</v>
      </c>
      <c r="K868" t="s">
        <v>5</v>
      </c>
      <c r="L868" s="20">
        <v>229</v>
      </c>
      <c r="M868" s="4">
        <v>2</v>
      </c>
      <c r="N868" s="4">
        <v>195</v>
      </c>
      <c r="O868" s="2">
        <v>43640</v>
      </c>
      <c r="P868" s="3">
        <v>3.41</v>
      </c>
      <c r="Q868" s="4">
        <v>1</v>
      </c>
      <c r="R868" s="3">
        <v>6.9</v>
      </c>
      <c r="S8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8" t="str">
        <f>IF(AIRBNB[[#This Row],[RUIDO(dB)]]&lt;=4,"Silencioso",IF(AIRBNB[[#This Row],[RUIDO(dB)]]&lt;=5.5,"Poco Ruidoso","Ruidoso"))</f>
        <v>Ruidoso</v>
      </c>
      <c r="U868" t="str">
        <f>IF(AND(AIRBNB[[#This Row],[PRECIO]]&lt;50,AIRBNB[[#This Row],[MIN_NOCHES]]&gt;3),"Dentro del presupuesto","No considerar")</f>
        <v>No considerar</v>
      </c>
      <c r="V868" t="str">
        <f>VLOOKUP(AIRBNB[[#This Row],[HOST_ID]],Super_host[],5,FALSE)</f>
        <v>Host</v>
      </c>
    </row>
    <row r="869" spans="1:22">
      <c r="A869" s="4">
        <v>71384</v>
      </c>
      <c r="B869" t="s">
        <v>12580</v>
      </c>
      <c r="C869" s="4">
        <v>365153</v>
      </c>
      <c r="D869" t="s">
        <v>1324</v>
      </c>
      <c r="E869" t="s">
        <v>12581</v>
      </c>
      <c r="F869" s="4">
        <v>11222</v>
      </c>
      <c r="G869" s="13" t="s">
        <v>4662</v>
      </c>
      <c r="H869" s="13" t="s">
        <v>9249</v>
      </c>
      <c r="I869" s="1">
        <v>4072898</v>
      </c>
      <c r="J869" s="1">
        <v>-7395552</v>
      </c>
      <c r="K869" t="s">
        <v>5</v>
      </c>
      <c r="L869" s="20">
        <v>229</v>
      </c>
      <c r="M869" s="4">
        <v>1</v>
      </c>
      <c r="N869" s="4">
        <v>50</v>
      </c>
      <c r="O869" s="2">
        <v>41772</v>
      </c>
      <c r="P869" s="3">
        <v>0.5</v>
      </c>
      <c r="Q869" s="4">
        <v>1</v>
      </c>
      <c r="R869" s="3">
        <v>6.9</v>
      </c>
      <c r="S8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69" t="str">
        <f>IF(AIRBNB[[#This Row],[RUIDO(dB)]]&lt;=4,"Silencioso",IF(AIRBNB[[#This Row],[RUIDO(dB)]]&lt;=5.5,"Poco Ruidoso","Ruidoso"))</f>
        <v>Ruidoso</v>
      </c>
      <c r="U869" t="str">
        <f>IF(AND(AIRBNB[[#This Row],[PRECIO]]&lt;50,AIRBNB[[#This Row],[MIN_NOCHES]]&gt;3),"Dentro del presupuesto","No considerar")</f>
        <v>No considerar</v>
      </c>
      <c r="V869" t="str">
        <f>VLOOKUP(AIRBNB[[#This Row],[HOST_ID]],Super_host[],5,FALSE)</f>
        <v>Host</v>
      </c>
    </row>
    <row r="870" spans="1:22">
      <c r="A870" s="4">
        <v>458377</v>
      </c>
      <c r="B870" t="s">
        <v>11036</v>
      </c>
      <c r="C870" s="4">
        <v>346366</v>
      </c>
      <c r="D870" t="s">
        <v>442</v>
      </c>
      <c r="E870" t="s">
        <v>11037</v>
      </c>
      <c r="F870" s="4">
        <v>11206</v>
      </c>
      <c r="G870" s="13" t="s">
        <v>4662</v>
      </c>
      <c r="H870" s="13" t="s">
        <v>9218</v>
      </c>
      <c r="I870" s="1">
        <v>4070147</v>
      </c>
      <c r="J870" s="1">
        <v>-7394378</v>
      </c>
      <c r="K870" t="s">
        <v>5</v>
      </c>
      <c r="L870" s="20">
        <v>229</v>
      </c>
      <c r="M870" s="4">
        <v>3</v>
      </c>
      <c r="N870" s="4">
        <v>12</v>
      </c>
      <c r="O870" s="2">
        <v>43613</v>
      </c>
      <c r="P870" s="3">
        <v>0.15</v>
      </c>
      <c r="Q870" s="4">
        <v>1</v>
      </c>
      <c r="R870" s="3">
        <v>6.9</v>
      </c>
      <c r="S8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0" t="str">
        <f>IF(AIRBNB[[#This Row],[RUIDO(dB)]]&lt;=4,"Silencioso",IF(AIRBNB[[#This Row],[RUIDO(dB)]]&lt;=5.5,"Poco Ruidoso","Ruidoso"))</f>
        <v>Ruidoso</v>
      </c>
      <c r="U870" t="str">
        <f>IF(AND(AIRBNB[[#This Row],[PRECIO]]&lt;50,AIRBNB[[#This Row],[MIN_NOCHES]]&gt;3),"Dentro del presupuesto","No considerar")</f>
        <v>No considerar</v>
      </c>
      <c r="V870" t="str">
        <f>VLOOKUP(AIRBNB[[#This Row],[HOST_ID]],Super_host[],5,FALSE)</f>
        <v>Host</v>
      </c>
    </row>
    <row r="871" spans="1:22">
      <c r="A871" s="4">
        <v>1906993</v>
      </c>
      <c r="B871" t="s">
        <v>2706</v>
      </c>
      <c r="C871" s="4">
        <v>4358024</v>
      </c>
      <c r="D871" t="s">
        <v>63</v>
      </c>
      <c r="E871" t="s">
        <v>2707</v>
      </c>
      <c r="F871" s="4">
        <v>10002</v>
      </c>
      <c r="G871" s="13" t="s">
        <v>124</v>
      </c>
      <c r="H871" s="13" t="s">
        <v>137</v>
      </c>
      <c r="I871" s="1">
        <v>4072147</v>
      </c>
      <c r="J871" s="1">
        <v>-7398806</v>
      </c>
      <c r="K871" t="s">
        <v>40</v>
      </c>
      <c r="L871" s="20">
        <v>228</v>
      </c>
      <c r="M871" s="4">
        <v>1</v>
      </c>
      <c r="N871" s="4">
        <v>2</v>
      </c>
      <c r="O871" s="2">
        <v>43639</v>
      </c>
      <c r="P871" s="3">
        <v>0.22</v>
      </c>
      <c r="Q871" s="4">
        <v>1</v>
      </c>
      <c r="R871" s="3">
        <v>5.6</v>
      </c>
      <c r="S8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1" t="str">
        <f>IF(AIRBNB[[#This Row],[RUIDO(dB)]]&lt;=4,"Silencioso",IF(AIRBNB[[#This Row],[RUIDO(dB)]]&lt;=5.5,"Poco Ruidoso","Ruidoso"))</f>
        <v>Ruidoso</v>
      </c>
      <c r="U871" t="str">
        <f>IF(AND(AIRBNB[[#This Row],[PRECIO]]&lt;50,AIRBNB[[#This Row],[MIN_NOCHES]]&gt;3),"Dentro del presupuesto","No considerar")</f>
        <v>No considerar</v>
      </c>
      <c r="V871" t="str">
        <f>VLOOKUP(AIRBNB[[#This Row],[HOST_ID]],Super_host[],5,FALSE)</f>
        <v>Host</v>
      </c>
    </row>
    <row r="872" spans="1:22">
      <c r="A872" s="4">
        <v>3993392</v>
      </c>
      <c r="B872" t="s">
        <v>2041</v>
      </c>
      <c r="C872" s="4">
        <v>11790239</v>
      </c>
      <c r="D872" t="s">
        <v>2042</v>
      </c>
      <c r="E872" t="s">
        <v>2043</v>
      </c>
      <c r="F872" s="4">
        <v>10039</v>
      </c>
      <c r="G872" s="13" t="s">
        <v>124</v>
      </c>
      <c r="H872" s="13" t="s">
        <v>148</v>
      </c>
      <c r="I872" s="1">
        <v>4081453</v>
      </c>
      <c r="J872" s="1">
        <v>-7394807</v>
      </c>
      <c r="K872" t="s">
        <v>5</v>
      </c>
      <c r="L872" s="20">
        <v>226</v>
      </c>
      <c r="M872" s="4">
        <v>3</v>
      </c>
      <c r="N872" s="4">
        <v>8</v>
      </c>
      <c r="O872" s="2">
        <v>42296</v>
      </c>
      <c r="P872" s="3">
        <v>0.14000000000000001</v>
      </c>
      <c r="Q872" s="4">
        <v>1</v>
      </c>
      <c r="R872" s="3">
        <v>5.6</v>
      </c>
      <c r="S8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2" t="str">
        <f>IF(AIRBNB[[#This Row],[RUIDO(dB)]]&lt;=4,"Silencioso",IF(AIRBNB[[#This Row],[RUIDO(dB)]]&lt;=5.5,"Poco Ruidoso","Ruidoso"))</f>
        <v>Ruidoso</v>
      </c>
      <c r="U872" t="str">
        <f>IF(AND(AIRBNB[[#This Row],[PRECIO]]&lt;50,AIRBNB[[#This Row],[MIN_NOCHES]]&gt;3),"Dentro del presupuesto","No considerar")</f>
        <v>No considerar</v>
      </c>
      <c r="V872" t="str">
        <f>VLOOKUP(AIRBNB[[#This Row],[HOST_ID]],Super_host[],5,FALSE)</f>
        <v>Host</v>
      </c>
    </row>
    <row r="873" spans="1:22">
      <c r="A873" s="4">
        <v>489365</v>
      </c>
      <c r="B873" t="s">
        <v>14857</v>
      </c>
      <c r="C873" s="4">
        <v>2420670</v>
      </c>
      <c r="D873" t="s">
        <v>7139</v>
      </c>
      <c r="E873" t="s">
        <v>14858</v>
      </c>
      <c r="F873" s="4">
        <v>11211</v>
      </c>
      <c r="G873" s="13" t="s">
        <v>4662</v>
      </c>
      <c r="H873" s="13" t="s">
        <v>9218</v>
      </c>
      <c r="I873" s="1">
        <v>4071689</v>
      </c>
      <c r="J873" s="1">
        <v>-7395706</v>
      </c>
      <c r="K873" t="s">
        <v>5</v>
      </c>
      <c r="L873" s="20">
        <v>226</v>
      </c>
      <c r="M873" s="4">
        <v>3</v>
      </c>
      <c r="N873" s="4">
        <v>203</v>
      </c>
      <c r="O873" s="2">
        <v>43643</v>
      </c>
      <c r="P873" s="3">
        <v>2.85</v>
      </c>
      <c r="Q873" s="4">
        <v>1</v>
      </c>
      <c r="R873" s="3">
        <v>6.9</v>
      </c>
      <c r="S8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3" t="str">
        <f>IF(AIRBNB[[#This Row],[RUIDO(dB)]]&lt;=4,"Silencioso",IF(AIRBNB[[#This Row],[RUIDO(dB)]]&lt;=5.5,"Poco Ruidoso","Ruidoso"))</f>
        <v>Ruidoso</v>
      </c>
      <c r="U873" t="str">
        <f>IF(AND(AIRBNB[[#This Row],[PRECIO]]&lt;50,AIRBNB[[#This Row],[MIN_NOCHES]]&gt;3),"Dentro del presupuesto","No considerar")</f>
        <v>No considerar</v>
      </c>
      <c r="V873" t="str">
        <f>VLOOKUP(AIRBNB[[#This Row],[HOST_ID]],Super_host[],5,FALSE)</f>
        <v>Host</v>
      </c>
    </row>
    <row r="874" spans="1:22">
      <c r="A874" s="4">
        <v>1656585</v>
      </c>
      <c r="B874" t="s">
        <v>3467</v>
      </c>
      <c r="C874" s="4">
        <v>1147345</v>
      </c>
      <c r="D874" t="s">
        <v>2386</v>
      </c>
      <c r="E874" t="s">
        <v>802</v>
      </c>
      <c r="F874" s="4">
        <v>10012</v>
      </c>
      <c r="G874" s="13" t="s">
        <v>124</v>
      </c>
      <c r="H874" s="13" t="s">
        <v>144</v>
      </c>
      <c r="I874" s="1">
        <v>4072866</v>
      </c>
      <c r="J874" s="1">
        <v>-7400095</v>
      </c>
      <c r="K874" t="s">
        <v>5</v>
      </c>
      <c r="L874" s="20">
        <v>226</v>
      </c>
      <c r="M874" s="4">
        <v>3</v>
      </c>
      <c r="N874" s="4">
        <v>25</v>
      </c>
      <c r="O874" s="2">
        <v>43467</v>
      </c>
      <c r="P874" s="3">
        <v>0.36</v>
      </c>
      <c r="Q874" s="4">
        <v>1</v>
      </c>
      <c r="R874" s="3">
        <v>5.6</v>
      </c>
      <c r="S8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4" t="str">
        <f>IF(AIRBNB[[#This Row],[RUIDO(dB)]]&lt;=4,"Silencioso",IF(AIRBNB[[#This Row],[RUIDO(dB)]]&lt;=5.5,"Poco Ruidoso","Ruidoso"))</f>
        <v>Ruidoso</v>
      </c>
      <c r="U874" t="str">
        <f>IF(AND(AIRBNB[[#This Row],[PRECIO]]&lt;50,AIRBNB[[#This Row],[MIN_NOCHES]]&gt;3),"Dentro del presupuesto","No considerar")</f>
        <v>No considerar</v>
      </c>
      <c r="V874" t="str">
        <f>VLOOKUP(AIRBNB[[#This Row],[HOST_ID]],Super_host[],5,FALSE)</f>
        <v>Host</v>
      </c>
    </row>
    <row r="875" spans="1:22">
      <c r="A875" s="4">
        <v>6637311</v>
      </c>
      <c r="B875" t="s">
        <v>2740</v>
      </c>
      <c r="C875" s="4">
        <v>34740215</v>
      </c>
      <c r="D875" t="s">
        <v>2741</v>
      </c>
      <c r="E875" t="s">
        <v>2742</v>
      </c>
      <c r="F875" s="4">
        <v>10019</v>
      </c>
      <c r="G875" s="13" t="s">
        <v>124</v>
      </c>
      <c r="H875" s="13" t="s">
        <v>373</v>
      </c>
      <c r="I875" s="1">
        <v>4074801</v>
      </c>
      <c r="J875" s="1">
        <v>-7398817</v>
      </c>
      <c r="K875" t="s">
        <v>5</v>
      </c>
      <c r="L875" s="20">
        <v>225</v>
      </c>
      <c r="M875" s="4">
        <v>3</v>
      </c>
      <c r="N875" s="4">
        <v>11</v>
      </c>
      <c r="O875" s="2">
        <v>42506</v>
      </c>
      <c r="P875" s="3">
        <v>0.23</v>
      </c>
      <c r="Q875" s="4">
        <v>1</v>
      </c>
      <c r="R875" s="3">
        <v>5.6</v>
      </c>
      <c r="S8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5" t="str">
        <f>IF(AIRBNB[[#This Row],[RUIDO(dB)]]&lt;=4,"Silencioso",IF(AIRBNB[[#This Row],[RUIDO(dB)]]&lt;=5.5,"Poco Ruidoso","Ruidoso"))</f>
        <v>Ruidoso</v>
      </c>
      <c r="U875" t="str">
        <f>IF(AND(AIRBNB[[#This Row],[PRECIO]]&lt;50,AIRBNB[[#This Row],[MIN_NOCHES]]&gt;3),"Dentro del presupuesto","No considerar")</f>
        <v>No considerar</v>
      </c>
      <c r="V875" t="str">
        <f>VLOOKUP(AIRBNB[[#This Row],[HOST_ID]],Super_host[],5,FALSE)</f>
        <v>Host</v>
      </c>
    </row>
    <row r="876" spans="1:22">
      <c r="A876" s="4">
        <v>6574537</v>
      </c>
      <c r="B876" t="s">
        <v>9074</v>
      </c>
      <c r="C876" s="4">
        <v>34387513</v>
      </c>
      <c r="D876" t="s">
        <v>839</v>
      </c>
      <c r="E876" t="s">
        <v>9075</v>
      </c>
      <c r="F876" s="4">
        <v>11106</v>
      </c>
      <c r="G876" s="13" t="s">
        <v>7897</v>
      </c>
      <c r="H876" s="13" t="s">
        <v>7905</v>
      </c>
      <c r="I876" s="1">
        <v>407583</v>
      </c>
      <c r="J876" s="1">
        <v>-739315</v>
      </c>
      <c r="K876" t="s">
        <v>40</v>
      </c>
      <c r="L876" s="20">
        <v>225</v>
      </c>
      <c r="M876" s="4">
        <v>1</v>
      </c>
      <c r="N876" s="4">
        <v>0</v>
      </c>
      <c r="O876" s="2">
        <v>43228</v>
      </c>
      <c r="P876" s="3">
        <v>0.06</v>
      </c>
      <c r="Q876" s="4">
        <v>5</v>
      </c>
      <c r="R876" s="3">
        <v>6.24</v>
      </c>
      <c r="S8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6" t="str">
        <f>IF(AIRBNB[[#This Row],[RUIDO(dB)]]&lt;=4,"Silencioso",IF(AIRBNB[[#This Row],[RUIDO(dB)]]&lt;=5.5,"Poco Ruidoso","Ruidoso"))</f>
        <v>Ruidoso</v>
      </c>
      <c r="U876" t="str">
        <f>IF(AND(AIRBNB[[#This Row],[PRECIO]]&lt;50,AIRBNB[[#This Row],[MIN_NOCHES]]&gt;3),"Dentro del presupuesto","No considerar")</f>
        <v>No considerar</v>
      </c>
      <c r="V876" t="str">
        <f>VLOOKUP(AIRBNB[[#This Row],[HOST_ID]],Super_host[],5,FALSE)</f>
        <v>Host</v>
      </c>
    </row>
    <row r="877" spans="1:22">
      <c r="A877" s="4">
        <v>6274181</v>
      </c>
      <c r="B877" t="s">
        <v>12481</v>
      </c>
      <c r="C877" s="4">
        <v>32608639</v>
      </c>
      <c r="D877" t="s">
        <v>12482</v>
      </c>
      <c r="E877" t="s">
        <v>12483</v>
      </c>
      <c r="F877" s="4">
        <v>11211</v>
      </c>
      <c r="G877" s="13" t="s">
        <v>4662</v>
      </c>
      <c r="H877" s="13" t="s">
        <v>9218</v>
      </c>
      <c r="I877" s="1">
        <v>4071544</v>
      </c>
      <c r="J877" s="1">
        <v>-7395552</v>
      </c>
      <c r="K877" t="s">
        <v>5</v>
      </c>
      <c r="L877" s="20">
        <v>225</v>
      </c>
      <c r="M877" s="4">
        <v>3</v>
      </c>
      <c r="N877" s="4">
        <v>24</v>
      </c>
      <c r="O877" s="2">
        <v>43612</v>
      </c>
      <c r="P877" s="3">
        <v>0.47</v>
      </c>
      <c r="Q877" s="4">
        <v>1</v>
      </c>
      <c r="R877" s="3">
        <v>6.9</v>
      </c>
      <c r="S8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7" t="str">
        <f>IF(AIRBNB[[#This Row],[RUIDO(dB)]]&lt;=4,"Silencioso",IF(AIRBNB[[#This Row],[RUIDO(dB)]]&lt;=5.5,"Poco Ruidoso","Ruidoso"))</f>
        <v>Ruidoso</v>
      </c>
      <c r="U877" t="str">
        <f>IF(AND(AIRBNB[[#This Row],[PRECIO]]&lt;50,AIRBNB[[#This Row],[MIN_NOCHES]]&gt;3),"Dentro del presupuesto","No considerar")</f>
        <v>No considerar</v>
      </c>
      <c r="V877" t="str">
        <f>VLOOKUP(AIRBNB[[#This Row],[HOST_ID]],Super_host[],5,FALSE)</f>
        <v>Host</v>
      </c>
    </row>
    <row r="878" spans="1:22">
      <c r="A878" s="4">
        <v>5697062</v>
      </c>
      <c r="B878" t="s">
        <v>1224</v>
      </c>
      <c r="C878" s="4">
        <v>29537636</v>
      </c>
      <c r="D878" t="s">
        <v>122</v>
      </c>
      <c r="E878" t="s">
        <v>1225</v>
      </c>
      <c r="F878" s="4">
        <v>10006</v>
      </c>
      <c r="G878" s="13" t="s">
        <v>124</v>
      </c>
      <c r="H878" s="13" t="s">
        <v>528</v>
      </c>
      <c r="I878" s="1">
        <v>407091</v>
      </c>
      <c r="J878" s="1">
        <v>-7401286</v>
      </c>
      <c r="K878" t="s">
        <v>5</v>
      </c>
      <c r="L878" s="20">
        <v>225</v>
      </c>
      <c r="M878" s="4">
        <v>1</v>
      </c>
      <c r="N878" s="4">
        <v>3</v>
      </c>
      <c r="O878" s="2">
        <v>42301</v>
      </c>
      <c r="P878" s="3">
        <v>7.0000000000000007E-2</v>
      </c>
      <c r="Q878" s="4">
        <v>1</v>
      </c>
      <c r="R878" s="3">
        <v>5.6</v>
      </c>
      <c r="S8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8" t="str">
        <f>IF(AIRBNB[[#This Row],[RUIDO(dB)]]&lt;=4,"Silencioso",IF(AIRBNB[[#This Row],[RUIDO(dB)]]&lt;=5.5,"Poco Ruidoso","Ruidoso"))</f>
        <v>Ruidoso</v>
      </c>
      <c r="U878" t="str">
        <f>IF(AND(AIRBNB[[#This Row],[PRECIO]]&lt;50,AIRBNB[[#This Row],[MIN_NOCHES]]&gt;3),"Dentro del presupuesto","No considerar")</f>
        <v>No considerar</v>
      </c>
      <c r="V878" t="str">
        <f>VLOOKUP(AIRBNB[[#This Row],[HOST_ID]],Super_host[],5,FALSE)</f>
        <v>Host</v>
      </c>
    </row>
    <row r="879" spans="1:22">
      <c r="A879" s="4">
        <v>5211090</v>
      </c>
      <c r="B879" t="s">
        <v>722</v>
      </c>
      <c r="C879" s="4">
        <v>26958002</v>
      </c>
      <c r="D879" t="s">
        <v>526</v>
      </c>
      <c r="E879" t="s">
        <v>723</v>
      </c>
      <c r="F879" s="4">
        <v>10010</v>
      </c>
      <c r="G879" s="13" t="s">
        <v>124</v>
      </c>
      <c r="H879" s="13" t="s">
        <v>175</v>
      </c>
      <c r="I879" s="1">
        <v>4074041</v>
      </c>
      <c r="J879" s="1">
        <v>-7398176</v>
      </c>
      <c r="K879" t="s">
        <v>5</v>
      </c>
      <c r="L879" s="20">
        <v>225</v>
      </c>
      <c r="M879" s="4">
        <v>2</v>
      </c>
      <c r="N879" s="4">
        <v>2</v>
      </c>
      <c r="O879" s="2">
        <v>42180</v>
      </c>
      <c r="P879" s="3">
        <v>0.04</v>
      </c>
      <c r="Q879" s="4">
        <v>1</v>
      </c>
      <c r="R879" s="3">
        <v>5.6</v>
      </c>
      <c r="S8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79" t="str">
        <f>IF(AIRBNB[[#This Row],[RUIDO(dB)]]&lt;=4,"Silencioso",IF(AIRBNB[[#This Row],[RUIDO(dB)]]&lt;=5.5,"Poco Ruidoso","Ruidoso"))</f>
        <v>Ruidoso</v>
      </c>
      <c r="U879" t="str">
        <f>IF(AND(AIRBNB[[#This Row],[PRECIO]]&lt;50,AIRBNB[[#This Row],[MIN_NOCHES]]&gt;3),"Dentro del presupuesto","No considerar")</f>
        <v>No considerar</v>
      </c>
      <c r="V879" t="str">
        <f>VLOOKUP(AIRBNB[[#This Row],[HOST_ID]],Super_host[],5,FALSE)</f>
        <v>Host</v>
      </c>
    </row>
    <row r="880" spans="1:22">
      <c r="A880" s="4">
        <v>6608246</v>
      </c>
      <c r="B880" t="s">
        <v>13583</v>
      </c>
      <c r="C880" s="4">
        <v>26415767</v>
      </c>
      <c r="D880" t="s">
        <v>928</v>
      </c>
      <c r="E880" t="s">
        <v>13584</v>
      </c>
      <c r="F880" s="4">
        <v>11215</v>
      </c>
      <c r="G880" s="13" t="s">
        <v>4662</v>
      </c>
      <c r="H880" s="13" t="s">
        <v>9246</v>
      </c>
      <c r="I880" s="1">
        <v>406655</v>
      </c>
      <c r="J880" s="1">
        <v>-7399501</v>
      </c>
      <c r="K880" t="s">
        <v>5</v>
      </c>
      <c r="L880" s="20">
        <v>225</v>
      </c>
      <c r="M880" s="4">
        <v>3</v>
      </c>
      <c r="N880" s="4">
        <v>52</v>
      </c>
      <c r="O880" s="2">
        <v>43641</v>
      </c>
      <c r="P880" s="3">
        <v>1.1200000000000001</v>
      </c>
      <c r="Q880" s="4">
        <v>1</v>
      </c>
      <c r="R880" s="3">
        <v>6.9</v>
      </c>
      <c r="S8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0" t="str">
        <f>IF(AIRBNB[[#This Row],[RUIDO(dB)]]&lt;=4,"Silencioso",IF(AIRBNB[[#This Row],[RUIDO(dB)]]&lt;=5.5,"Poco Ruidoso","Ruidoso"))</f>
        <v>Ruidoso</v>
      </c>
      <c r="U880" t="str">
        <f>IF(AND(AIRBNB[[#This Row],[PRECIO]]&lt;50,AIRBNB[[#This Row],[MIN_NOCHES]]&gt;3),"Dentro del presupuesto","No considerar")</f>
        <v>No considerar</v>
      </c>
      <c r="V880" t="str">
        <f>VLOOKUP(AIRBNB[[#This Row],[HOST_ID]],Super_host[],5,FALSE)</f>
        <v>Host</v>
      </c>
    </row>
    <row r="881" spans="1:22">
      <c r="A881" s="4">
        <v>5029703</v>
      </c>
      <c r="B881" t="s">
        <v>14098</v>
      </c>
      <c r="C881" s="4">
        <v>25318403</v>
      </c>
      <c r="D881" t="s">
        <v>6825</v>
      </c>
      <c r="E881" t="s">
        <v>14099</v>
      </c>
      <c r="F881" s="4">
        <v>11211</v>
      </c>
      <c r="G881" s="13" t="s">
        <v>4662</v>
      </c>
      <c r="H881" s="13" t="s">
        <v>9218</v>
      </c>
      <c r="I881" s="1">
        <v>4071281</v>
      </c>
      <c r="J881" s="1">
        <v>-7395796</v>
      </c>
      <c r="K881" t="s">
        <v>5</v>
      </c>
      <c r="L881" s="20">
        <v>225</v>
      </c>
      <c r="M881" s="4">
        <v>3</v>
      </c>
      <c r="N881" s="4">
        <v>87</v>
      </c>
      <c r="O881" s="2">
        <v>43651</v>
      </c>
      <c r="P881" s="3">
        <v>1.63</v>
      </c>
      <c r="Q881" s="4">
        <v>1</v>
      </c>
      <c r="R881" s="3">
        <v>6.9</v>
      </c>
      <c r="S8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1" t="str">
        <f>IF(AIRBNB[[#This Row],[RUIDO(dB)]]&lt;=4,"Silencioso",IF(AIRBNB[[#This Row],[RUIDO(dB)]]&lt;=5.5,"Poco Ruidoso","Ruidoso"))</f>
        <v>Ruidoso</v>
      </c>
      <c r="U881" t="str">
        <f>IF(AND(AIRBNB[[#This Row],[PRECIO]]&lt;50,AIRBNB[[#This Row],[MIN_NOCHES]]&gt;3),"Dentro del presupuesto","No considerar")</f>
        <v>No considerar</v>
      </c>
      <c r="V881" t="str">
        <f>VLOOKUP(AIRBNB[[#This Row],[HOST_ID]],Super_host[],5,FALSE)</f>
        <v>Host</v>
      </c>
    </row>
    <row r="882" spans="1:22">
      <c r="A882" s="4">
        <v>4907206</v>
      </c>
      <c r="B882" t="s">
        <v>6690</v>
      </c>
      <c r="C882" s="4">
        <v>25264954</v>
      </c>
      <c r="D882" t="s">
        <v>492</v>
      </c>
      <c r="E882" t="s">
        <v>6691</v>
      </c>
      <c r="F882" s="4">
        <v>10036</v>
      </c>
      <c r="G882" s="13" t="s">
        <v>124</v>
      </c>
      <c r="H882" s="13" t="s">
        <v>249</v>
      </c>
      <c r="I882" s="1">
        <v>407583</v>
      </c>
      <c r="J882" s="1">
        <v>-7399001</v>
      </c>
      <c r="K882" t="s">
        <v>40</v>
      </c>
      <c r="L882" s="20">
        <v>225</v>
      </c>
      <c r="M882" s="4">
        <v>1</v>
      </c>
      <c r="N882" s="4">
        <v>0</v>
      </c>
      <c r="O882" s="2">
        <v>42892</v>
      </c>
      <c r="P882" s="3">
        <v>0.04</v>
      </c>
      <c r="Q882" s="4">
        <v>1</v>
      </c>
      <c r="R882" s="3">
        <v>5.6</v>
      </c>
      <c r="S8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2" t="str">
        <f>IF(AIRBNB[[#This Row],[RUIDO(dB)]]&lt;=4,"Silencioso",IF(AIRBNB[[#This Row],[RUIDO(dB)]]&lt;=5.5,"Poco Ruidoso","Ruidoso"))</f>
        <v>Ruidoso</v>
      </c>
      <c r="U882" t="str">
        <f>IF(AND(AIRBNB[[#This Row],[PRECIO]]&lt;50,AIRBNB[[#This Row],[MIN_NOCHES]]&gt;3),"Dentro del presupuesto","No considerar")</f>
        <v>No considerar</v>
      </c>
      <c r="V882" t="str">
        <f>VLOOKUP(AIRBNB[[#This Row],[HOST_ID]],Super_host[],5,FALSE)</f>
        <v>Host</v>
      </c>
    </row>
    <row r="883" spans="1:22">
      <c r="A883" s="4">
        <v>4831603</v>
      </c>
      <c r="B883" t="s">
        <v>6706</v>
      </c>
      <c r="C883" s="4">
        <v>24872048</v>
      </c>
      <c r="D883" t="s">
        <v>3779</v>
      </c>
      <c r="E883" t="s">
        <v>6707</v>
      </c>
      <c r="F883" s="4">
        <v>10002</v>
      </c>
      <c r="G883" s="13" t="s">
        <v>124</v>
      </c>
      <c r="H883" s="13" t="s">
        <v>137</v>
      </c>
      <c r="I883" s="1">
        <v>4072229</v>
      </c>
      <c r="J883" s="1">
        <v>-7398913</v>
      </c>
      <c r="K883" t="s">
        <v>5</v>
      </c>
      <c r="L883" s="20">
        <v>225</v>
      </c>
      <c r="M883" s="4">
        <v>1</v>
      </c>
      <c r="N883" s="4">
        <v>0</v>
      </c>
      <c r="O883" s="2">
        <v>43631</v>
      </c>
      <c r="P883" s="3">
        <v>0.23</v>
      </c>
      <c r="Q883" s="4">
        <v>1</v>
      </c>
      <c r="R883" s="3">
        <v>5.6</v>
      </c>
      <c r="S8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3" t="str">
        <f>IF(AIRBNB[[#This Row],[RUIDO(dB)]]&lt;=4,"Silencioso",IF(AIRBNB[[#This Row],[RUIDO(dB)]]&lt;=5.5,"Poco Ruidoso","Ruidoso"))</f>
        <v>Ruidoso</v>
      </c>
      <c r="U883" t="str">
        <f>IF(AND(AIRBNB[[#This Row],[PRECIO]]&lt;50,AIRBNB[[#This Row],[MIN_NOCHES]]&gt;3),"Dentro del presupuesto","No considerar")</f>
        <v>No considerar</v>
      </c>
      <c r="V883" t="str">
        <f>VLOOKUP(AIRBNB[[#This Row],[HOST_ID]],Super_host[],5,FALSE)</f>
        <v>Host</v>
      </c>
    </row>
    <row r="884" spans="1:22">
      <c r="A884" s="4">
        <v>4803623</v>
      </c>
      <c r="B884" t="s">
        <v>6713</v>
      </c>
      <c r="C884" s="4">
        <v>24747103</v>
      </c>
      <c r="D884" t="s">
        <v>909</v>
      </c>
      <c r="E884" t="s">
        <v>6714</v>
      </c>
      <c r="F884" s="4">
        <v>10019</v>
      </c>
      <c r="G884" s="13" t="s">
        <v>124</v>
      </c>
      <c r="H884" s="13" t="s">
        <v>249</v>
      </c>
      <c r="I884" s="1">
        <v>407646</v>
      </c>
      <c r="J884" s="1">
        <v>-7398799</v>
      </c>
      <c r="K884" t="s">
        <v>5</v>
      </c>
      <c r="L884" s="20">
        <v>225</v>
      </c>
      <c r="M884" s="4">
        <v>1</v>
      </c>
      <c r="N884" s="4">
        <v>0</v>
      </c>
      <c r="O884" s="2">
        <v>43457</v>
      </c>
      <c r="P884" s="3">
        <v>4.8499999999999996</v>
      </c>
      <c r="Q884" s="4">
        <v>1</v>
      </c>
      <c r="R884" s="3">
        <v>5.6</v>
      </c>
      <c r="S8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4" t="str">
        <f>IF(AIRBNB[[#This Row],[RUIDO(dB)]]&lt;=4,"Silencioso",IF(AIRBNB[[#This Row],[RUIDO(dB)]]&lt;=5.5,"Poco Ruidoso","Ruidoso"))</f>
        <v>Ruidoso</v>
      </c>
      <c r="U884" t="str">
        <f>IF(AND(AIRBNB[[#This Row],[PRECIO]]&lt;50,AIRBNB[[#This Row],[MIN_NOCHES]]&gt;3),"Dentro del presupuesto","No considerar")</f>
        <v>No considerar</v>
      </c>
      <c r="V884" t="str">
        <f>VLOOKUP(AIRBNB[[#This Row],[HOST_ID]],Super_host[],5,FALSE)</f>
        <v>Host</v>
      </c>
    </row>
    <row r="885" spans="1:22">
      <c r="A885" s="4">
        <v>4752020</v>
      </c>
      <c r="B885" t="s">
        <v>6730</v>
      </c>
      <c r="C885" s="4">
        <v>24454906</v>
      </c>
      <c r="D885" t="s">
        <v>6731</v>
      </c>
      <c r="E885" t="s">
        <v>4182</v>
      </c>
      <c r="F885" s="4">
        <v>10032</v>
      </c>
      <c r="G885" s="13" t="s">
        <v>124</v>
      </c>
      <c r="H885" s="13" t="s">
        <v>125</v>
      </c>
      <c r="I885" s="1">
        <v>4083301</v>
      </c>
      <c r="J885" s="1">
        <v>-739394</v>
      </c>
      <c r="K885" t="s">
        <v>5</v>
      </c>
      <c r="L885" s="20">
        <v>225</v>
      </c>
      <c r="M885" s="4">
        <v>1</v>
      </c>
      <c r="N885" s="4">
        <v>0</v>
      </c>
      <c r="O885" s="2">
        <v>42352</v>
      </c>
      <c r="P885" s="3">
        <v>0.13</v>
      </c>
      <c r="Q885" s="4">
        <v>1</v>
      </c>
      <c r="R885" s="3">
        <v>5.6</v>
      </c>
      <c r="S8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5" t="str">
        <f>IF(AIRBNB[[#This Row],[RUIDO(dB)]]&lt;=4,"Silencioso",IF(AIRBNB[[#This Row],[RUIDO(dB)]]&lt;=5.5,"Poco Ruidoso","Ruidoso"))</f>
        <v>Ruidoso</v>
      </c>
      <c r="U885" t="str">
        <f>IF(AND(AIRBNB[[#This Row],[PRECIO]]&lt;50,AIRBNB[[#This Row],[MIN_NOCHES]]&gt;3),"Dentro del presupuesto","No considerar")</f>
        <v>No considerar</v>
      </c>
      <c r="V885" t="str">
        <f>VLOOKUP(AIRBNB[[#This Row],[HOST_ID]],Super_host[],5,FALSE)</f>
        <v>Host</v>
      </c>
    </row>
    <row r="886" spans="1:22">
      <c r="A886" s="4">
        <v>4499976</v>
      </c>
      <c r="B886" t="s">
        <v>3244</v>
      </c>
      <c r="C886" s="4">
        <v>23338742</v>
      </c>
      <c r="D886" t="s">
        <v>3245</v>
      </c>
      <c r="E886" t="s">
        <v>3246</v>
      </c>
      <c r="F886" s="4">
        <v>10024</v>
      </c>
      <c r="G886" s="13" t="s">
        <v>124</v>
      </c>
      <c r="H886" s="13" t="s">
        <v>168</v>
      </c>
      <c r="I886" s="1">
        <v>4078878</v>
      </c>
      <c r="J886" s="1">
        <v>-7397386</v>
      </c>
      <c r="K886" t="s">
        <v>5</v>
      </c>
      <c r="L886" s="20">
        <v>225</v>
      </c>
      <c r="M886" s="4">
        <v>30</v>
      </c>
      <c r="N886" s="4">
        <v>17</v>
      </c>
      <c r="O886" s="2">
        <v>43266</v>
      </c>
      <c r="P886" s="3">
        <v>0.31</v>
      </c>
      <c r="Q886" s="4">
        <v>1</v>
      </c>
      <c r="R886" s="3">
        <v>5.6</v>
      </c>
      <c r="S8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6" t="str">
        <f>IF(AIRBNB[[#This Row],[RUIDO(dB)]]&lt;=4,"Silencioso",IF(AIRBNB[[#This Row],[RUIDO(dB)]]&lt;=5.5,"Poco Ruidoso","Ruidoso"))</f>
        <v>Ruidoso</v>
      </c>
      <c r="U886" t="str">
        <f>IF(AND(AIRBNB[[#This Row],[PRECIO]]&lt;50,AIRBNB[[#This Row],[MIN_NOCHES]]&gt;3),"Dentro del presupuesto","No considerar")</f>
        <v>No considerar</v>
      </c>
      <c r="V886" t="str">
        <f>VLOOKUP(AIRBNB[[#This Row],[HOST_ID]],Super_host[],5,FALSE)</f>
        <v>Host</v>
      </c>
    </row>
    <row r="887" spans="1:22">
      <c r="A887" s="4">
        <v>4479556</v>
      </c>
      <c r="B887" t="s">
        <v>7941</v>
      </c>
      <c r="C887" s="4">
        <v>23243453</v>
      </c>
      <c r="D887" t="s">
        <v>7942</v>
      </c>
      <c r="E887" t="s">
        <v>7943</v>
      </c>
      <c r="F887" s="4">
        <v>11101</v>
      </c>
      <c r="G887" s="13" t="s">
        <v>7897</v>
      </c>
      <c r="H887" s="13" t="s">
        <v>7905</v>
      </c>
      <c r="I887" s="1">
        <v>4074681</v>
      </c>
      <c r="J887" s="1">
        <v>-7394586</v>
      </c>
      <c r="K887" t="s">
        <v>5</v>
      </c>
      <c r="L887" s="20">
        <v>225</v>
      </c>
      <c r="M887" s="4">
        <v>1</v>
      </c>
      <c r="N887" s="4">
        <v>1</v>
      </c>
      <c r="O887" s="2">
        <v>42008</v>
      </c>
      <c r="P887" s="3">
        <v>0.02</v>
      </c>
      <c r="Q887" s="4">
        <v>5</v>
      </c>
      <c r="R887" s="3">
        <v>6.24</v>
      </c>
      <c r="S8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7" t="str">
        <f>IF(AIRBNB[[#This Row],[RUIDO(dB)]]&lt;=4,"Silencioso",IF(AIRBNB[[#This Row],[RUIDO(dB)]]&lt;=5.5,"Poco Ruidoso","Ruidoso"))</f>
        <v>Ruidoso</v>
      </c>
      <c r="U887" t="str">
        <f>IF(AND(AIRBNB[[#This Row],[PRECIO]]&lt;50,AIRBNB[[#This Row],[MIN_NOCHES]]&gt;3),"Dentro del presupuesto","No considerar")</f>
        <v>No considerar</v>
      </c>
      <c r="V887" t="str">
        <f>VLOOKUP(AIRBNB[[#This Row],[HOST_ID]],Super_host[],5,FALSE)</f>
        <v>Host</v>
      </c>
    </row>
    <row r="888" spans="1:22">
      <c r="A888" s="4">
        <v>4077428</v>
      </c>
      <c r="B888" t="s">
        <v>549</v>
      </c>
      <c r="C888" s="4">
        <v>21149119</v>
      </c>
      <c r="D888" t="s">
        <v>399</v>
      </c>
      <c r="E888" t="s">
        <v>550</v>
      </c>
      <c r="F888" s="4">
        <v>10002</v>
      </c>
      <c r="G888" s="13" t="s">
        <v>124</v>
      </c>
      <c r="H888" s="13" t="s">
        <v>409</v>
      </c>
      <c r="I888" s="1">
        <v>4071585</v>
      </c>
      <c r="J888" s="1">
        <v>-7399014</v>
      </c>
      <c r="K888" t="s">
        <v>5</v>
      </c>
      <c r="L888" s="20">
        <v>225</v>
      </c>
      <c r="M888" s="4">
        <v>3</v>
      </c>
      <c r="N888" s="4">
        <v>2</v>
      </c>
      <c r="O888" s="2">
        <v>42281</v>
      </c>
      <c r="P888" s="3">
        <v>0.03</v>
      </c>
      <c r="Q888" s="4">
        <v>1</v>
      </c>
      <c r="R888" s="3">
        <v>5.6</v>
      </c>
      <c r="S8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8" t="str">
        <f>IF(AIRBNB[[#This Row],[RUIDO(dB)]]&lt;=4,"Silencioso",IF(AIRBNB[[#This Row],[RUIDO(dB)]]&lt;=5.5,"Poco Ruidoso","Ruidoso"))</f>
        <v>Ruidoso</v>
      </c>
      <c r="U888" t="str">
        <f>IF(AND(AIRBNB[[#This Row],[PRECIO]]&lt;50,AIRBNB[[#This Row],[MIN_NOCHES]]&gt;3),"Dentro del presupuesto","No considerar")</f>
        <v>No considerar</v>
      </c>
      <c r="V888" t="str">
        <f>VLOOKUP(AIRBNB[[#This Row],[HOST_ID]],Super_host[],5,FALSE)</f>
        <v>Host</v>
      </c>
    </row>
    <row r="889" spans="1:22">
      <c r="A889" s="4">
        <v>4209595</v>
      </c>
      <c r="B889" t="s">
        <v>275</v>
      </c>
      <c r="C889" s="4">
        <v>20700823</v>
      </c>
      <c r="D889" t="s">
        <v>276</v>
      </c>
      <c r="E889" t="s">
        <v>277</v>
      </c>
      <c r="F889" s="4">
        <v>10003</v>
      </c>
      <c r="G889" s="13" t="s">
        <v>124</v>
      </c>
      <c r="H889" s="13" t="s">
        <v>144</v>
      </c>
      <c r="I889" s="1">
        <v>4073473</v>
      </c>
      <c r="J889" s="1">
        <v>-7399244</v>
      </c>
      <c r="K889" t="s">
        <v>5</v>
      </c>
      <c r="L889" s="20">
        <v>225</v>
      </c>
      <c r="M889" s="4">
        <v>1</v>
      </c>
      <c r="N889" s="4">
        <v>1</v>
      </c>
      <c r="O889" s="2">
        <v>42005</v>
      </c>
      <c r="P889" s="3">
        <v>0.02</v>
      </c>
      <c r="Q889" s="4">
        <v>1</v>
      </c>
      <c r="R889" s="3">
        <v>5.6</v>
      </c>
      <c r="S8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89" t="str">
        <f>IF(AIRBNB[[#This Row],[RUIDO(dB)]]&lt;=4,"Silencioso",IF(AIRBNB[[#This Row],[RUIDO(dB)]]&lt;=5.5,"Poco Ruidoso","Ruidoso"))</f>
        <v>Ruidoso</v>
      </c>
      <c r="U889" t="str">
        <f>IF(AND(AIRBNB[[#This Row],[PRECIO]]&lt;50,AIRBNB[[#This Row],[MIN_NOCHES]]&gt;3),"Dentro del presupuesto","No considerar")</f>
        <v>No considerar</v>
      </c>
      <c r="V889" t="str">
        <f>VLOOKUP(AIRBNB[[#This Row],[HOST_ID]],Super_host[],5,FALSE)</f>
        <v>Host</v>
      </c>
    </row>
    <row r="890" spans="1:22">
      <c r="A890" s="4">
        <v>4221999</v>
      </c>
      <c r="B890" t="s">
        <v>2376</v>
      </c>
      <c r="C890" s="4">
        <v>20335235</v>
      </c>
      <c r="D890" t="s">
        <v>1174</v>
      </c>
      <c r="E890" t="s">
        <v>2377</v>
      </c>
      <c r="F890" s="4">
        <v>10022</v>
      </c>
      <c r="G890" s="13" t="s">
        <v>124</v>
      </c>
      <c r="H890" s="13" t="s">
        <v>373</v>
      </c>
      <c r="I890" s="1">
        <v>4075576</v>
      </c>
      <c r="J890" s="1">
        <v>-7396548</v>
      </c>
      <c r="K890" t="s">
        <v>5</v>
      </c>
      <c r="L890" s="20">
        <v>225</v>
      </c>
      <c r="M890" s="4">
        <v>1</v>
      </c>
      <c r="N890" s="4">
        <v>10</v>
      </c>
      <c r="O890" s="2">
        <v>43334</v>
      </c>
      <c r="P890" s="3">
        <v>0.18</v>
      </c>
      <c r="Q890" s="4">
        <v>1</v>
      </c>
      <c r="R890" s="3">
        <v>5.6</v>
      </c>
      <c r="S8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0" t="str">
        <f>IF(AIRBNB[[#This Row],[RUIDO(dB)]]&lt;=4,"Silencioso",IF(AIRBNB[[#This Row],[RUIDO(dB)]]&lt;=5.5,"Poco Ruidoso","Ruidoso"))</f>
        <v>Ruidoso</v>
      </c>
      <c r="U890" t="str">
        <f>IF(AND(AIRBNB[[#This Row],[PRECIO]]&lt;50,AIRBNB[[#This Row],[MIN_NOCHES]]&gt;3),"Dentro del presupuesto","No considerar")</f>
        <v>No considerar</v>
      </c>
      <c r="V890" t="str">
        <f>VLOOKUP(AIRBNB[[#This Row],[HOST_ID]],Super_host[],5,FALSE)</f>
        <v>Host</v>
      </c>
    </row>
    <row r="891" spans="1:22">
      <c r="A891" s="4">
        <v>3464971</v>
      </c>
      <c r="B891" t="s">
        <v>9104</v>
      </c>
      <c r="C891" s="4">
        <v>17457445</v>
      </c>
      <c r="D891" t="s">
        <v>9105</v>
      </c>
      <c r="E891" t="s">
        <v>9106</v>
      </c>
      <c r="F891" s="4">
        <v>11385</v>
      </c>
      <c r="G891" s="13" t="s">
        <v>7897</v>
      </c>
      <c r="H891" s="13" t="s">
        <v>7937</v>
      </c>
      <c r="I891" s="1">
        <v>4070706</v>
      </c>
      <c r="J891" s="1">
        <v>-7391437</v>
      </c>
      <c r="K891" t="s">
        <v>5</v>
      </c>
      <c r="L891" s="20">
        <v>225</v>
      </c>
      <c r="M891" s="4">
        <v>7</v>
      </c>
      <c r="N891" s="4">
        <v>0</v>
      </c>
      <c r="O891" s="2">
        <v>43610</v>
      </c>
      <c r="P891" s="3">
        <v>0.06</v>
      </c>
      <c r="Q891" s="4">
        <v>5</v>
      </c>
      <c r="R891" s="3">
        <v>6.24</v>
      </c>
      <c r="S8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1" t="str">
        <f>IF(AIRBNB[[#This Row],[RUIDO(dB)]]&lt;=4,"Silencioso",IF(AIRBNB[[#This Row],[RUIDO(dB)]]&lt;=5.5,"Poco Ruidoso","Ruidoso"))</f>
        <v>Ruidoso</v>
      </c>
      <c r="U891" t="str">
        <f>IF(AND(AIRBNB[[#This Row],[PRECIO]]&lt;50,AIRBNB[[#This Row],[MIN_NOCHES]]&gt;3),"Dentro del presupuesto","No considerar")</f>
        <v>No considerar</v>
      </c>
      <c r="V891" t="str">
        <f>VLOOKUP(AIRBNB[[#This Row],[HOST_ID]],Super_host[],5,FALSE)</f>
        <v>Host</v>
      </c>
    </row>
    <row r="892" spans="1:22">
      <c r="A892" s="4">
        <v>3176655</v>
      </c>
      <c r="B892" t="s">
        <v>10655</v>
      </c>
      <c r="C892" s="4">
        <v>16108191</v>
      </c>
      <c r="D892" t="s">
        <v>399</v>
      </c>
      <c r="E892" t="s">
        <v>10656</v>
      </c>
      <c r="F892" s="4">
        <v>11215</v>
      </c>
      <c r="G892" s="13" t="s">
        <v>4662</v>
      </c>
      <c r="H892" s="13" t="s">
        <v>9262</v>
      </c>
      <c r="I892" s="1">
        <v>4066488</v>
      </c>
      <c r="J892" s="1">
        <v>-7398725</v>
      </c>
      <c r="K892" t="s">
        <v>5</v>
      </c>
      <c r="L892" s="20">
        <v>225</v>
      </c>
      <c r="M892" s="4">
        <v>4</v>
      </c>
      <c r="N892" s="4">
        <v>2</v>
      </c>
      <c r="O892" s="2">
        <v>43464</v>
      </c>
      <c r="P892" s="3">
        <v>0.11</v>
      </c>
      <c r="Q892" s="4">
        <v>1</v>
      </c>
      <c r="R892" s="3">
        <v>6.9</v>
      </c>
      <c r="S8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2" t="str">
        <f>IF(AIRBNB[[#This Row],[RUIDO(dB)]]&lt;=4,"Silencioso",IF(AIRBNB[[#This Row],[RUIDO(dB)]]&lt;=5.5,"Poco Ruidoso","Ruidoso"))</f>
        <v>Ruidoso</v>
      </c>
      <c r="U892" t="str">
        <f>IF(AND(AIRBNB[[#This Row],[PRECIO]]&lt;50,AIRBNB[[#This Row],[MIN_NOCHES]]&gt;3),"Dentro del presupuesto","No considerar")</f>
        <v>No considerar</v>
      </c>
      <c r="V892" t="str">
        <f>VLOOKUP(AIRBNB[[#This Row],[HOST_ID]],Super_host[],5,FALSE)</f>
        <v>Host</v>
      </c>
    </row>
    <row r="893" spans="1:22">
      <c r="A893" s="4">
        <v>2694274</v>
      </c>
      <c r="B893" t="s">
        <v>13995</v>
      </c>
      <c r="C893" s="4">
        <v>13788158</v>
      </c>
      <c r="D893" t="s">
        <v>3047</v>
      </c>
      <c r="E893" t="s">
        <v>13996</v>
      </c>
      <c r="F893" s="4">
        <v>11205</v>
      </c>
      <c r="G893" s="13" t="s">
        <v>4662</v>
      </c>
      <c r="H893" s="13" t="s">
        <v>9222</v>
      </c>
      <c r="I893" s="1">
        <v>4069265</v>
      </c>
      <c r="J893" s="1">
        <v>-7397009</v>
      </c>
      <c r="K893" t="s">
        <v>5</v>
      </c>
      <c r="L893" s="20">
        <v>225</v>
      </c>
      <c r="M893" s="4">
        <v>3</v>
      </c>
      <c r="N893" s="4">
        <v>95</v>
      </c>
      <c r="O893" s="2">
        <v>43637</v>
      </c>
      <c r="P893" s="3">
        <v>1.51</v>
      </c>
      <c r="Q893" s="4">
        <v>1</v>
      </c>
      <c r="R893" s="3">
        <v>6.9</v>
      </c>
      <c r="S8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3" t="str">
        <f>IF(AIRBNB[[#This Row],[RUIDO(dB)]]&lt;=4,"Silencioso",IF(AIRBNB[[#This Row],[RUIDO(dB)]]&lt;=5.5,"Poco Ruidoso","Ruidoso"))</f>
        <v>Ruidoso</v>
      </c>
      <c r="U893" t="str">
        <f>IF(AND(AIRBNB[[#This Row],[PRECIO]]&lt;50,AIRBNB[[#This Row],[MIN_NOCHES]]&gt;3),"Dentro del presupuesto","No considerar")</f>
        <v>No considerar</v>
      </c>
      <c r="V893" t="str">
        <f>VLOOKUP(AIRBNB[[#This Row],[HOST_ID]],Super_host[],5,FALSE)</f>
        <v>Host</v>
      </c>
    </row>
    <row r="894" spans="1:22">
      <c r="A894" s="4">
        <v>3924092</v>
      </c>
      <c r="B894" t="s">
        <v>4285</v>
      </c>
      <c r="C894" s="4">
        <v>13135873</v>
      </c>
      <c r="D894" t="s">
        <v>4011</v>
      </c>
      <c r="E894" t="s">
        <v>4286</v>
      </c>
      <c r="F894" s="4">
        <v>10023</v>
      </c>
      <c r="G894" s="13" t="s">
        <v>124</v>
      </c>
      <c r="H894" s="13" t="s">
        <v>168</v>
      </c>
      <c r="I894" s="1">
        <v>4077595</v>
      </c>
      <c r="J894" s="1">
        <v>-7397966</v>
      </c>
      <c r="K894" t="s">
        <v>5</v>
      </c>
      <c r="L894" s="20">
        <v>225</v>
      </c>
      <c r="M894" s="4">
        <v>7</v>
      </c>
      <c r="N894" s="4">
        <v>26</v>
      </c>
      <c r="O894" s="2">
        <v>43608</v>
      </c>
      <c r="P894" s="3">
        <v>0.68</v>
      </c>
      <c r="Q894" s="4">
        <v>1</v>
      </c>
      <c r="R894" s="3">
        <v>5.6</v>
      </c>
      <c r="S8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4" t="str">
        <f>IF(AIRBNB[[#This Row],[RUIDO(dB)]]&lt;=4,"Silencioso",IF(AIRBNB[[#This Row],[RUIDO(dB)]]&lt;=5.5,"Poco Ruidoso","Ruidoso"))</f>
        <v>Ruidoso</v>
      </c>
      <c r="U894" t="str">
        <f>IF(AND(AIRBNB[[#This Row],[PRECIO]]&lt;50,AIRBNB[[#This Row],[MIN_NOCHES]]&gt;3),"Dentro del presupuesto","No considerar")</f>
        <v>No considerar</v>
      </c>
      <c r="V894" t="str">
        <f>VLOOKUP(AIRBNB[[#This Row],[HOST_ID]],Super_host[],5,FALSE)</f>
        <v>Host</v>
      </c>
    </row>
    <row r="895" spans="1:22">
      <c r="A895" s="4">
        <v>2739577</v>
      </c>
      <c r="B895" t="s">
        <v>7965</v>
      </c>
      <c r="C895" s="4">
        <v>12082653</v>
      </c>
      <c r="D895" t="s">
        <v>6688</v>
      </c>
      <c r="E895" t="s">
        <v>7966</v>
      </c>
      <c r="F895" s="4">
        <v>11106</v>
      </c>
      <c r="G895" s="13" t="s">
        <v>7897</v>
      </c>
      <c r="H895" s="13" t="s">
        <v>7905</v>
      </c>
      <c r="I895" s="1">
        <v>407625</v>
      </c>
      <c r="J895" s="1">
        <v>-7393919</v>
      </c>
      <c r="K895" t="s">
        <v>5</v>
      </c>
      <c r="L895" s="20">
        <v>225</v>
      </c>
      <c r="M895" s="4">
        <v>1</v>
      </c>
      <c r="N895" s="4">
        <v>1</v>
      </c>
      <c r="O895" s="2">
        <v>41788</v>
      </c>
      <c r="P895" s="3">
        <v>0.02</v>
      </c>
      <c r="Q895" s="4">
        <v>5</v>
      </c>
      <c r="R895" s="3">
        <v>6.24</v>
      </c>
      <c r="S8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5" t="str">
        <f>IF(AIRBNB[[#This Row],[RUIDO(dB)]]&lt;=4,"Silencioso",IF(AIRBNB[[#This Row],[RUIDO(dB)]]&lt;=5.5,"Poco Ruidoso","Ruidoso"))</f>
        <v>Ruidoso</v>
      </c>
      <c r="U895" t="str">
        <f>IF(AND(AIRBNB[[#This Row],[PRECIO]]&lt;50,AIRBNB[[#This Row],[MIN_NOCHES]]&gt;3),"Dentro del presupuesto","No considerar")</f>
        <v>No considerar</v>
      </c>
      <c r="V895" t="str">
        <f>VLOOKUP(AIRBNB[[#This Row],[HOST_ID]],Super_host[],5,FALSE)</f>
        <v>Host</v>
      </c>
    </row>
    <row r="896" spans="1:22">
      <c r="A896" s="4">
        <v>4155099</v>
      </c>
      <c r="B896" t="s">
        <v>11496</v>
      </c>
      <c r="C896" s="4">
        <v>11948817</v>
      </c>
      <c r="D896" t="s">
        <v>3979</v>
      </c>
      <c r="E896" t="s">
        <v>11497</v>
      </c>
      <c r="F896" s="4">
        <v>11236</v>
      </c>
      <c r="G896" s="13" t="s">
        <v>4662</v>
      </c>
      <c r="H896" s="13" t="s">
        <v>11075</v>
      </c>
      <c r="I896" s="1">
        <v>4062864</v>
      </c>
      <c r="J896" s="1">
        <v>-7389265</v>
      </c>
      <c r="K896" t="s">
        <v>5</v>
      </c>
      <c r="L896" s="20">
        <v>225</v>
      </c>
      <c r="M896" s="4">
        <v>2</v>
      </c>
      <c r="N896" s="4">
        <v>11</v>
      </c>
      <c r="O896" s="2">
        <v>43618</v>
      </c>
      <c r="P896" s="3">
        <v>0.22</v>
      </c>
      <c r="Q896" s="4">
        <v>1</v>
      </c>
      <c r="R896" s="3">
        <v>6.9</v>
      </c>
      <c r="S8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6" t="str">
        <f>IF(AIRBNB[[#This Row],[RUIDO(dB)]]&lt;=4,"Silencioso",IF(AIRBNB[[#This Row],[RUIDO(dB)]]&lt;=5.5,"Poco Ruidoso","Ruidoso"))</f>
        <v>Ruidoso</v>
      </c>
      <c r="U896" t="str">
        <f>IF(AND(AIRBNB[[#This Row],[PRECIO]]&lt;50,AIRBNB[[#This Row],[MIN_NOCHES]]&gt;3),"Dentro del presupuesto","No considerar")</f>
        <v>No considerar</v>
      </c>
      <c r="V896" t="str">
        <f>VLOOKUP(AIRBNB[[#This Row],[HOST_ID]],Super_host[],5,FALSE)</f>
        <v>Host</v>
      </c>
    </row>
    <row r="897" spans="1:22">
      <c r="A897" s="4">
        <v>2309873</v>
      </c>
      <c r="B897" t="s">
        <v>1513</v>
      </c>
      <c r="C897" s="4">
        <v>11796166</v>
      </c>
      <c r="D897" t="s">
        <v>1514</v>
      </c>
      <c r="E897" t="s">
        <v>1515</v>
      </c>
      <c r="F897" s="4">
        <v>10037</v>
      </c>
      <c r="G897" s="13" t="s">
        <v>124</v>
      </c>
      <c r="H897" s="13" t="s">
        <v>129</v>
      </c>
      <c r="I897" s="1">
        <v>4077469</v>
      </c>
      <c r="J897" s="1">
        <v>-7396327</v>
      </c>
      <c r="K897" t="s">
        <v>5</v>
      </c>
      <c r="L897" s="20">
        <v>225</v>
      </c>
      <c r="M897" s="4">
        <v>2</v>
      </c>
      <c r="N897" s="4">
        <v>3</v>
      </c>
      <c r="O897" s="2">
        <v>42946</v>
      </c>
      <c r="P897" s="3">
        <v>0.09</v>
      </c>
      <c r="Q897" s="4">
        <v>1</v>
      </c>
      <c r="R897" s="3">
        <v>5.6</v>
      </c>
      <c r="S8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7" t="str">
        <f>IF(AIRBNB[[#This Row],[RUIDO(dB)]]&lt;=4,"Silencioso",IF(AIRBNB[[#This Row],[RUIDO(dB)]]&lt;=5.5,"Poco Ruidoso","Ruidoso"))</f>
        <v>Ruidoso</v>
      </c>
      <c r="U897" t="str">
        <f>IF(AND(AIRBNB[[#This Row],[PRECIO]]&lt;50,AIRBNB[[#This Row],[MIN_NOCHES]]&gt;3),"Dentro del presupuesto","No considerar")</f>
        <v>No considerar</v>
      </c>
      <c r="V897" t="str">
        <f>VLOOKUP(AIRBNB[[#This Row],[HOST_ID]],Super_host[],5,FALSE)</f>
        <v>Host</v>
      </c>
    </row>
    <row r="898" spans="1:22">
      <c r="A898" s="4">
        <v>2211028</v>
      </c>
      <c r="B898" t="s">
        <v>15659</v>
      </c>
      <c r="C898" s="4">
        <v>11279303</v>
      </c>
      <c r="D898" t="s">
        <v>1420</v>
      </c>
      <c r="E898" t="s">
        <v>15660</v>
      </c>
      <c r="F898" s="4">
        <v>11222</v>
      </c>
      <c r="G898" s="13" t="s">
        <v>4662</v>
      </c>
      <c r="H898" s="13" t="s">
        <v>9249</v>
      </c>
      <c r="I898" s="1">
        <v>4072764</v>
      </c>
      <c r="J898" s="1">
        <v>-7395557</v>
      </c>
      <c r="K898" t="s">
        <v>5</v>
      </c>
      <c r="L898" s="20">
        <v>225</v>
      </c>
      <c r="M898" s="4">
        <v>5</v>
      </c>
      <c r="N898" s="4">
        <v>0</v>
      </c>
      <c r="O898" s="2">
        <v>42576</v>
      </c>
      <c r="P898" s="3">
        <v>0.13</v>
      </c>
      <c r="Q898" s="4">
        <v>1</v>
      </c>
      <c r="R898" s="3">
        <v>6.9</v>
      </c>
      <c r="S8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8" t="str">
        <f>IF(AIRBNB[[#This Row],[RUIDO(dB)]]&lt;=4,"Silencioso",IF(AIRBNB[[#This Row],[RUIDO(dB)]]&lt;=5.5,"Poco Ruidoso","Ruidoso"))</f>
        <v>Ruidoso</v>
      </c>
      <c r="U898" t="str">
        <f>IF(AND(AIRBNB[[#This Row],[PRECIO]]&lt;50,AIRBNB[[#This Row],[MIN_NOCHES]]&gt;3),"Dentro del presupuesto","No considerar")</f>
        <v>No considerar</v>
      </c>
      <c r="V898" t="str">
        <f>VLOOKUP(AIRBNB[[#This Row],[HOST_ID]],Super_host[],5,FALSE)</f>
        <v>Host</v>
      </c>
    </row>
    <row r="899" spans="1:22">
      <c r="A899" s="4">
        <v>2137111</v>
      </c>
      <c r="B899" t="s">
        <v>3140</v>
      </c>
      <c r="C899" s="4">
        <v>10906528</v>
      </c>
      <c r="D899" t="s">
        <v>764</v>
      </c>
      <c r="E899" t="s">
        <v>3141</v>
      </c>
      <c r="F899" s="4">
        <v>10024</v>
      </c>
      <c r="G899" s="13" t="s">
        <v>124</v>
      </c>
      <c r="H899" s="13" t="s">
        <v>168</v>
      </c>
      <c r="I899" s="1">
        <v>4078689</v>
      </c>
      <c r="J899" s="1">
        <v>-7396985</v>
      </c>
      <c r="K899" t="s">
        <v>5</v>
      </c>
      <c r="L899" s="20">
        <v>225</v>
      </c>
      <c r="M899" s="4">
        <v>2</v>
      </c>
      <c r="N899" s="4">
        <v>14</v>
      </c>
      <c r="O899" s="2">
        <v>42505</v>
      </c>
      <c r="P899" s="3">
        <v>0.28999999999999998</v>
      </c>
      <c r="Q899" s="4">
        <v>1</v>
      </c>
      <c r="R899" s="3">
        <v>5.6</v>
      </c>
      <c r="S8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899" t="str">
        <f>IF(AIRBNB[[#This Row],[RUIDO(dB)]]&lt;=4,"Silencioso",IF(AIRBNB[[#This Row],[RUIDO(dB)]]&lt;=5.5,"Poco Ruidoso","Ruidoso"))</f>
        <v>Ruidoso</v>
      </c>
      <c r="U899" t="str">
        <f>IF(AND(AIRBNB[[#This Row],[PRECIO]]&lt;50,AIRBNB[[#This Row],[MIN_NOCHES]]&gt;3),"Dentro del presupuesto","No considerar")</f>
        <v>No considerar</v>
      </c>
      <c r="V899" t="str">
        <f>VLOOKUP(AIRBNB[[#This Row],[HOST_ID]],Super_host[],5,FALSE)</f>
        <v>Host</v>
      </c>
    </row>
    <row r="900" spans="1:22">
      <c r="A900" s="4">
        <v>1914759</v>
      </c>
      <c r="B900" t="s">
        <v>7007</v>
      </c>
      <c r="C900" s="4">
        <v>9931428</v>
      </c>
      <c r="D900" t="s">
        <v>1918</v>
      </c>
      <c r="E900" t="s">
        <v>7008</v>
      </c>
      <c r="F900" s="4">
        <v>10011</v>
      </c>
      <c r="G900" s="13" t="s">
        <v>124</v>
      </c>
      <c r="H900" s="13" t="s">
        <v>186</v>
      </c>
      <c r="I900" s="1">
        <v>4074276</v>
      </c>
      <c r="J900" s="1">
        <v>-7400016</v>
      </c>
      <c r="K900" t="s">
        <v>5</v>
      </c>
      <c r="L900" s="20">
        <v>225</v>
      </c>
      <c r="M900" s="4">
        <v>2</v>
      </c>
      <c r="N900" s="4">
        <v>0</v>
      </c>
      <c r="O900" s="2">
        <v>42319</v>
      </c>
      <c r="P900" s="3">
        <v>0.12</v>
      </c>
      <c r="Q900" s="4">
        <v>1</v>
      </c>
      <c r="R900" s="3">
        <v>5.6</v>
      </c>
      <c r="S9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0" t="str">
        <f>IF(AIRBNB[[#This Row],[RUIDO(dB)]]&lt;=4,"Silencioso",IF(AIRBNB[[#This Row],[RUIDO(dB)]]&lt;=5.5,"Poco Ruidoso","Ruidoso"))</f>
        <v>Ruidoso</v>
      </c>
      <c r="U900" t="str">
        <f>IF(AND(AIRBNB[[#This Row],[PRECIO]]&lt;50,AIRBNB[[#This Row],[MIN_NOCHES]]&gt;3),"Dentro del presupuesto","No considerar")</f>
        <v>No considerar</v>
      </c>
      <c r="V900" t="str">
        <f>VLOOKUP(AIRBNB[[#This Row],[HOST_ID]],Super_host[],5,FALSE)</f>
        <v>Host</v>
      </c>
    </row>
    <row r="901" spans="1:22">
      <c r="A901" s="4">
        <v>1881586</v>
      </c>
      <c r="B901" t="s">
        <v>988</v>
      </c>
      <c r="C901" s="4">
        <v>9795610</v>
      </c>
      <c r="D901" t="s">
        <v>989</v>
      </c>
      <c r="E901" t="s">
        <v>990</v>
      </c>
      <c r="F901" s="4">
        <v>10022</v>
      </c>
      <c r="G901" s="13" t="s">
        <v>124</v>
      </c>
      <c r="H901" s="13" t="s">
        <v>373</v>
      </c>
      <c r="I901" s="1">
        <v>4075669</v>
      </c>
      <c r="J901" s="1">
        <v>-739666</v>
      </c>
      <c r="K901" t="s">
        <v>5</v>
      </c>
      <c r="L901" s="20">
        <v>225</v>
      </c>
      <c r="M901" s="4">
        <v>3</v>
      </c>
      <c r="N901" s="4">
        <v>1</v>
      </c>
      <c r="O901" s="2">
        <v>43101</v>
      </c>
      <c r="P901" s="3">
        <v>0.05</v>
      </c>
      <c r="Q901" s="4">
        <v>1</v>
      </c>
      <c r="R901" s="3">
        <v>5.6</v>
      </c>
      <c r="S9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1" t="str">
        <f>IF(AIRBNB[[#This Row],[RUIDO(dB)]]&lt;=4,"Silencioso",IF(AIRBNB[[#This Row],[RUIDO(dB)]]&lt;=5.5,"Poco Ruidoso","Ruidoso"))</f>
        <v>Ruidoso</v>
      </c>
      <c r="U901" t="str">
        <f>IF(AND(AIRBNB[[#This Row],[PRECIO]]&lt;50,AIRBNB[[#This Row],[MIN_NOCHES]]&gt;3),"Dentro del presupuesto","No considerar")</f>
        <v>No considerar</v>
      </c>
      <c r="V901" t="str">
        <f>VLOOKUP(AIRBNB[[#This Row],[HOST_ID]],Super_host[],5,FALSE)</f>
        <v>Host</v>
      </c>
    </row>
    <row r="902" spans="1:22">
      <c r="A902" s="4">
        <v>3202590</v>
      </c>
      <c r="B902" t="s">
        <v>13726</v>
      </c>
      <c r="C902" s="4">
        <v>9209820</v>
      </c>
      <c r="D902" t="s">
        <v>13727</v>
      </c>
      <c r="E902" t="s">
        <v>13728</v>
      </c>
      <c r="F902" s="4">
        <v>11216</v>
      </c>
      <c r="G902" s="13" t="s">
        <v>4662</v>
      </c>
      <c r="H902" s="13" t="s">
        <v>9252</v>
      </c>
      <c r="I902" s="1">
        <v>4067138</v>
      </c>
      <c r="J902" s="1">
        <v>-7394949</v>
      </c>
      <c r="K902" t="s">
        <v>5</v>
      </c>
      <c r="L902" s="20">
        <v>225</v>
      </c>
      <c r="M902" s="4">
        <v>3</v>
      </c>
      <c r="N902" s="4">
        <v>76</v>
      </c>
      <c r="O902" s="2">
        <v>43603</v>
      </c>
      <c r="P902" s="3">
        <v>1.24</v>
      </c>
      <c r="Q902" s="4">
        <v>1</v>
      </c>
      <c r="R902" s="3">
        <v>6.9</v>
      </c>
      <c r="S9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2" t="str">
        <f>IF(AIRBNB[[#This Row],[RUIDO(dB)]]&lt;=4,"Silencioso",IF(AIRBNB[[#This Row],[RUIDO(dB)]]&lt;=5.5,"Poco Ruidoso","Ruidoso"))</f>
        <v>Ruidoso</v>
      </c>
      <c r="U902" t="str">
        <f>IF(AND(AIRBNB[[#This Row],[PRECIO]]&lt;50,AIRBNB[[#This Row],[MIN_NOCHES]]&gt;3),"Dentro del presupuesto","No considerar")</f>
        <v>No considerar</v>
      </c>
      <c r="V902" t="str">
        <f>VLOOKUP(AIRBNB[[#This Row],[HOST_ID]],Super_host[],5,FALSE)</f>
        <v>Host</v>
      </c>
    </row>
    <row r="903" spans="1:22">
      <c r="A903" s="4">
        <v>4484899</v>
      </c>
      <c r="B903" t="s">
        <v>7038</v>
      </c>
      <c r="C903" s="4">
        <v>8713930</v>
      </c>
      <c r="D903" t="s">
        <v>7039</v>
      </c>
      <c r="E903" t="s">
        <v>7040</v>
      </c>
      <c r="F903" s="4">
        <v>10009</v>
      </c>
      <c r="G903" s="13" t="s">
        <v>124</v>
      </c>
      <c r="H903" s="13" t="s">
        <v>133</v>
      </c>
      <c r="I903" s="1">
        <v>4072908</v>
      </c>
      <c r="J903" s="1">
        <v>-7397901</v>
      </c>
      <c r="K903" t="s">
        <v>5</v>
      </c>
      <c r="L903" s="20">
        <v>225</v>
      </c>
      <c r="M903" s="4">
        <v>1</v>
      </c>
      <c r="N903" s="4">
        <v>0</v>
      </c>
      <c r="O903" s="2">
        <v>43251</v>
      </c>
      <c r="P903" s="3">
        <v>5.37</v>
      </c>
      <c r="Q903" s="4">
        <v>1</v>
      </c>
      <c r="R903" s="3">
        <v>5.6</v>
      </c>
      <c r="S9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3" t="str">
        <f>IF(AIRBNB[[#This Row],[RUIDO(dB)]]&lt;=4,"Silencioso",IF(AIRBNB[[#This Row],[RUIDO(dB)]]&lt;=5.5,"Poco Ruidoso","Ruidoso"))</f>
        <v>Ruidoso</v>
      </c>
      <c r="U903" t="str">
        <f>IF(AND(AIRBNB[[#This Row],[PRECIO]]&lt;50,AIRBNB[[#This Row],[MIN_NOCHES]]&gt;3),"Dentro del presupuesto","No considerar")</f>
        <v>No considerar</v>
      </c>
      <c r="V903" t="str">
        <f>VLOOKUP(AIRBNB[[#This Row],[HOST_ID]],Super_host[],5,FALSE)</f>
        <v>Host</v>
      </c>
    </row>
    <row r="904" spans="1:22">
      <c r="A904" s="4">
        <v>4261951</v>
      </c>
      <c r="B904" t="s">
        <v>602</v>
      </c>
      <c r="C904" s="4">
        <v>8533891</v>
      </c>
      <c r="D904" t="s">
        <v>603</v>
      </c>
      <c r="E904" t="s">
        <v>604</v>
      </c>
      <c r="F904" s="4">
        <v>10019</v>
      </c>
      <c r="G904" s="13" t="s">
        <v>124</v>
      </c>
      <c r="H904" s="13" t="s">
        <v>249</v>
      </c>
      <c r="I904" s="1">
        <v>4076443</v>
      </c>
      <c r="J904" s="1">
        <v>-7399184</v>
      </c>
      <c r="K904" t="s">
        <v>5</v>
      </c>
      <c r="L904" s="20">
        <v>225</v>
      </c>
      <c r="M904" s="4">
        <v>3</v>
      </c>
      <c r="N904" s="4">
        <v>2</v>
      </c>
      <c r="O904" s="2">
        <v>42007</v>
      </c>
      <c r="P904" s="3">
        <v>0.03</v>
      </c>
      <c r="Q904" s="4">
        <v>1</v>
      </c>
      <c r="R904" s="3">
        <v>5.6</v>
      </c>
      <c r="S9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4" t="str">
        <f>IF(AIRBNB[[#This Row],[RUIDO(dB)]]&lt;=4,"Silencioso",IF(AIRBNB[[#This Row],[RUIDO(dB)]]&lt;=5.5,"Poco Ruidoso","Ruidoso"))</f>
        <v>Ruidoso</v>
      </c>
      <c r="U904" t="str">
        <f>IF(AND(AIRBNB[[#This Row],[PRECIO]]&lt;50,AIRBNB[[#This Row],[MIN_NOCHES]]&gt;3),"Dentro del presupuesto","No considerar")</f>
        <v>No considerar</v>
      </c>
      <c r="V904" t="str">
        <f>VLOOKUP(AIRBNB[[#This Row],[HOST_ID]],Super_host[],5,FALSE)</f>
        <v>Host</v>
      </c>
    </row>
    <row r="905" spans="1:22">
      <c r="A905" s="4">
        <v>1788989</v>
      </c>
      <c r="B905" t="s">
        <v>2139</v>
      </c>
      <c r="C905" s="4">
        <v>7607092</v>
      </c>
      <c r="D905" t="s">
        <v>2140</v>
      </c>
      <c r="E905" t="s">
        <v>2141</v>
      </c>
      <c r="F905" s="4">
        <v>10012</v>
      </c>
      <c r="G905" s="13" t="s">
        <v>124</v>
      </c>
      <c r="H905" s="13" t="s">
        <v>642</v>
      </c>
      <c r="I905" s="1">
        <v>4072311</v>
      </c>
      <c r="J905" s="1">
        <v>-7399476</v>
      </c>
      <c r="K905" t="s">
        <v>5</v>
      </c>
      <c r="L905" s="20">
        <v>225</v>
      </c>
      <c r="M905" s="4">
        <v>3</v>
      </c>
      <c r="N905" s="4">
        <v>10</v>
      </c>
      <c r="O905" s="2">
        <v>42614</v>
      </c>
      <c r="P905" s="3">
        <v>0.15</v>
      </c>
      <c r="Q905" s="4">
        <v>1</v>
      </c>
      <c r="R905" s="3">
        <v>5.6</v>
      </c>
      <c r="S9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5" t="str">
        <f>IF(AIRBNB[[#This Row],[RUIDO(dB)]]&lt;=4,"Silencioso",IF(AIRBNB[[#This Row],[RUIDO(dB)]]&lt;=5.5,"Poco Ruidoso","Ruidoso"))</f>
        <v>Ruidoso</v>
      </c>
      <c r="U905" t="str">
        <f>IF(AND(AIRBNB[[#This Row],[PRECIO]]&lt;50,AIRBNB[[#This Row],[MIN_NOCHES]]&gt;3),"Dentro del presupuesto","No considerar")</f>
        <v>No considerar</v>
      </c>
      <c r="V905" t="str">
        <f>VLOOKUP(AIRBNB[[#This Row],[HOST_ID]],Super_host[],5,FALSE)</f>
        <v>Host</v>
      </c>
    </row>
    <row r="906" spans="1:22">
      <c r="A906" s="4">
        <v>3440135</v>
      </c>
      <c r="B906" t="s">
        <v>6042</v>
      </c>
      <c r="C906" s="4">
        <v>7356757</v>
      </c>
      <c r="D906" t="s">
        <v>191</v>
      </c>
      <c r="E906" t="s">
        <v>143</v>
      </c>
      <c r="F906" s="4">
        <v>10012</v>
      </c>
      <c r="G906" s="13" t="s">
        <v>124</v>
      </c>
      <c r="H906" s="13" t="s">
        <v>144</v>
      </c>
      <c r="I906" s="1">
        <v>4073232</v>
      </c>
      <c r="J906" s="1">
        <v>-740002</v>
      </c>
      <c r="K906" t="s">
        <v>5</v>
      </c>
      <c r="L906" s="20">
        <v>225</v>
      </c>
      <c r="M906" s="4">
        <v>1</v>
      </c>
      <c r="N906" s="4">
        <v>39</v>
      </c>
      <c r="O906" s="2">
        <v>43634</v>
      </c>
      <c r="P906" s="3">
        <v>2.73</v>
      </c>
      <c r="Q906" s="4">
        <v>1</v>
      </c>
      <c r="R906" s="3">
        <v>5.6</v>
      </c>
      <c r="S9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6" t="str">
        <f>IF(AIRBNB[[#This Row],[RUIDO(dB)]]&lt;=4,"Silencioso",IF(AIRBNB[[#This Row],[RUIDO(dB)]]&lt;=5.5,"Poco Ruidoso","Ruidoso"))</f>
        <v>Ruidoso</v>
      </c>
      <c r="U906" t="str">
        <f>IF(AND(AIRBNB[[#This Row],[PRECIO]]&lt;50,AIRBNB[[#This Row],[MIN_NOCHES]]&gt;3),"Dentro del presupuesto","No considerar")</f>
        <v>No considerar</v>
      </c>
      <c r="V906" t="str">
        <f>VLOOKUP(AIRBNB[[#This Row],[HOST_ID]],Super_host[],5,FALSE)</f>
        <v>Host</v>
      </c>
    </row>
    <row r="907" spans="1:22">
      <c r="A907" s="4">
        <v>2003180</v>
      </c>
      <c r="B907" t="s">
        <v>5630</v>
      </c>
      <c r="C907" s="4">
        <v>6716330</v>
      </c>
      <c r="D907" t="s">
        <v>764</v>
      </c>
      <c r="E907" t="s">
        <v>5631</v>
      </c>
      <c r="F907" s="4">
        <v>10040</v>
      </c>
      <c r="G907" s="13" t="s">
        <v>124</v>
      </c>
      <c r="H907" s="13" t="s">
        <v>241</v>
      </c>
      <c r="I907" s="1">
        <v>408639</v>
      </c>
      <c r="J907" s="1">
        <v>-7392808</v>
      </c>
      <c r="K907" t="s">
        <v>5</v>
      </c>
      <c r="L907" s="20">
        <v>225</v>
      </c>
      <c r="M907" s="4">
        <v>3</v>
      </c>
      <c r="N907" s="4">
        <v>127</v>
      </c>
      <c r="O907" s="2">
        <v>43624</v>
      </c>
      <c r="P907" s="3">
        <v>1.89</v>
      </c>
      <c r="Q907" s="4">
        <v>1</v>
      </c>
      <c r="R907" s="3">
        <v>5.6</v>
      </c>
      <c r="S9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7" t="str">
        <f>IF(AIRBNB[[#This Row],[RUIDO(dB)]]&lt;=4,"Silencioso",IF(AIRBNB[[#This Row],[RUIDO(dB)]]&lt;=5.5,"Poco Ruidoso","Ruidoso"))</f>
        <v>Ruidoso</v>
      </c>
      <c r="U907" t="str">
        <f>IF(AND(AIRBNB[[#This Row],[PRECIO]]&lt;50,AIRBNB[[#This Row],[MIN_NOCHES]]&gt;3),"Dentro del presupuesto","No considerar")</f>
        <v>No considerar</v>
      </c>
      <c r="V907" t="str">
        <f>VLOOKUP(AIRBNB[[#This Row],[HOST_ID]],Super_host[],5,FALSE)</f>
        <v>Host</v>
      </c>
    </row>
    <row r="908" spans="1:22">
      <c r="A908" s="4">
        <v>990130</v>
      </c>
      <c r="B908" t="s">
        <v>10362</v>
      </c>
      <c r="C908" s="4">
        <v>5435713</v>
      </c>
      <c r="D908" t="s">
        <v>10363</v>
      </c>
      <c r="E908" t="s">
        <v>10364</v>
      </c>
      <c r="F908" s="4">
        <v>11216</v>
      </c>
      <c r="G908" s="13" t="s">
        <v>4662</v>
      </c>
      <c r="H908" s="13" t="s">
        <v>9323</v>
      </c>
      <c r="I908" s="1">
        <v>4067682</v>
      </c>
      <c r="J908" s="1">
        <v>-7396586</v>
      </c>
      <c r="K908" t="s">
        <v>5</v>
      </c>
      <c r="L908" s="20">
        <v>225</v>
      </c>
      <c r="M908" s="4">
        <v>5</v>
      </c>
      <c r="N908" s="4">
        <v>6</v>
      </c>
      <c r="O908" s="2">
        <v>42608</v>
      </c>
      <c r="P908" s="3">
        <v>0.08</v>
      </c>
      <c r="Q908" s="4">
        <v>1</v>
      </c>
      <c r="R908" s="3">
        <v>6.9</v>
      </c>
      <c r="S9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8" t="str">
        <f>IF(AIRBNB[[#This Row],[RUIDO(dB)]]&lt;=4,"Silencioso",IF(AIRBNB[[#This Row],[RUIDO(dB)]]&lt;=5.5,"Poco Ruidoso","Ruidoso"))</f>
        <v>Ruidoso</v>
      </c>
      <c r="U908" t="str">
        <f>IF(AND(AIRBNB[[#This Row],[PRECIO]]&lt;50,AIRBNB[[#This Row],[MIN_NOCHES]]&gt;3),"Dentro del presupuesto","No considerar")</f>
        <v>No considerar</v>
      </c>
      <c r="V908" t="str">
        <f>VLOOKUP(AIRBNB[[#This Row],[HOST_ID]],Super_host[],5,FALSE)</f>
        <v>Host</v>
      </c>
    </row>
    <row r="909" spans="1:22">
      <c r="A909" s="4">
        <v>4642539</v>
      </c>
      <c r="B909" t="s">
        <v>2815</v>
      </c>
      <c r="C909" s="4">
        <v>5025692</v>
      </c>
      <c r="D909" t="s">
        <v>2816</v>
      </c>
      <c r="E909" t="s">
        <v>2817</v>
      </c>
      <c r="F909" s="4">
        <v>10036</v>
      </c>
      <c r="G909" s="13" t="s">
        <v>124</v>
      </c>
      <c r="H909" s="13" t="s">
        <v>249</v>
      </c>
      <c r="I909" s="1">
        <v>407616</v>
      </c>
      <c r="J909" s="1">
        <v>-7399677</v>
      </c>
      <c r="K909" t="s">
        <v>5</v>
      </c>
      <c r="L909" s="20">
        <v>225</v>
      </c>
      <c r="M909" s="4">
        <v>5</v>
      </c>
      <c r="N909" s="4">
        <v>13</v>
      </c>
      <c r="O909" s="2">
        <v>43371</v>
      </c>
      <c r="P909" s="3">
        <v>0.24</v>
      </c>
      <c r="Q909" s="4">
        <v>1</v>
      </c>
      <c r="R909" s="3">
        <v>5.6</v>
      </c>
      <c r="S9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09" t="str">
        <f>IF(AIRBNB[[#This Row],[RUIDO(dB)]]&lt;=4,"Silencioso",IF(AIRBNB[[#This Row],[RUIDO(dB)]]&lt;=5.5,"Poco Ruidoso","Ruidoso"))</f>
        <v>Ruidoso</v>
      </c>
      <c r="U909" t="str">
        <f>IF(AND(AIRBNB[[#This Row],[PRECIO]]&lt;50,AIRBNB[[#This Row],[MIN_NOCHES]]&gt;3),"Dentro del presupuesto","No considerar")</f>
        <v>No considerar</v>
      </c>
      <c r="V909" t="str">
        <f>VLOOKUP(AIRBNB[[#This Row],[HOST_ID]],Super_host[],5,FALSE)</f>
        <v>Host</v>
      </c>
    </row>
    <row r="910" spans="1:22">
      <c r="A910" s="4">
        <v>4867749</v>
      </c>
      <c r="B910" t="s">
        <v>7131</v>
      </c>
      <c r="C910" s="4">
        <v>4952537</v>
      </c>
      <c r="D910" t="s">
        <v>677</v>
      </c>
      <c r="E910" t="s">
        <v>7132</v>
      </c>
      <c r="F910" s="4">
        <v>10012</v>
      </c>
      <c r="G910" s="13" t="s">
        <v>124</v>
      </c>
      <c r="H910" s="13" t="s">
        <v>144</v>
      </c>
      <c r="I910" s="1">
        <v>4072904</v>
      </c>
      <c r="J910" s="1">
        <v>-7400116</v>
      </c>
      <c r="K910" t="s">
        <v>5</v>
      </c>
      <c r="L910" s="20">
        <v>225</v>
      </c>
      <c r="M910" s="4">
        <v>3</v>
      </c>
      <c r="N910" s="4">
        <v>0</v>
      </c>
      <c r="O910" s="2">
        <v>43639</v>
      </c>
      <c r="P910" s="3">
        <v>0.04</v>
      </c>
      <c r="Q910" s="4">
        <v>1</v>
      </c>
      <c r="R910" s="3">
        <v>5.6</v>
      </c>
      <c r="S9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0" t="str">
        <f>IF(AIRBNB[[#This Row],[RUIDO(dB)]]&lt;=4,"Silencioso",IF(AIRBNB[[#This Row],[RUIDO(dB)]]&lt;=5.5,"Poco Ruidoso","Ruidoso"))</f>
        <v>Ruidoso</v>
      </c>
      <c r="U910" t="str">
        <f>IF(AND(AIRBNB[[#This Row],[PRECIO]]&lt;50,AIRBNB[[#This Row],[MIN_NOCHES]]&gt;3),"Dentro del presupuesto","No considerar")</f>
        <v>No considerar</v>
      </c>
      <c r="V910" t="str">
        <f>VLOOKUP(AIRBNB[[#This Row],[HOST_ID]],Super_host[],5,FALSE)</f>
        <v>Host</v>
      </c>
    </row>
    <row r="911" spans="1:22">
      <c r="A911" s="4">
        <v>917058</v>
      </c>
      <c r="B911" t="s">
        <v>841</v>
      </c>
      <c r="C911" s="4">
        <v>4924435</v>
      </c>
      <c r="D911" t="s">
        <v>842</v>
      </c>
      <c r="E911" t="s">
        <v>843</v>
      </c>
      <c r="F911" s="4">
        <v>10011</v>
      </c>
      <c r="G911" s="13" t="s">
        <v>124</v>
      </c>
      <c r="H911" s="13" t="s">
        <v>144</v>
      </c>
      <c r="I911" s="1">
        <v>4073356</v>
      </c>
      <c r="J911" s="1">
        <v>-7399876</v>
      </c>
      <c r="K911" t="s">
        <v>5</v>
      </c>
      <c r="L911" s="20">
        <v>225</v>
      </c>
      <c r="M911" s="4">
        <v>1</v>
      </c>
      <c r="N911" s="4">
        <v>3</v>
      </c>
      <c r="O911" s="2">
        <v>43466</v>
      </c>
      <c r="P911" s="3">
        <v>0.04</v>
      </c>
      <c r="Q911" s="4">
        <v>1</v>
      </c>
      <c r="R911" s="3">
        <v>5.6</v>
      </c>
      <c r="S9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1" t="str">
        <f>IF(AIRBNB[[#This Row],[RUIDO(dB)]]&lt;=4,"Silencioso",IF(AIRBNB[[#This Row],[RUIDO(dB)]]&lt;=5.5,"Poco Ruidoso","Ruidoso"))</f>
        <v>Ruidoso</v>
      </c>
      <c r="U911" t="str">
        <f>IF(AND(AIRBNB[[#This Row],[PRECIO]]&lt;50,AIRBNB[[#This Row],[MIN_NOCHES]]&gt;3),"Dentro del presupuesto","No considerar")</f>
        <v>No considerar</v>
      </c>
      <c r="V911" t="str">
        <f>VLOOKUP(AIRBNB[[#This Row],[HOST_ID]],Super_host[],5,FALSE)</f>
        <v>Host</v>
      </c>
    </row>
    <row r="912" spans="1:22">
      <c r="A912" s="4">
        <v>813793</v>
      </c>
      <c r="B912" t="s">
        <v>5356</v>
      </c>
      <c r="C912" s="4">
        <v>4276374</v>
      </c>
      <c r="D912" t="s">
        <v>717</v>
      </c>
      <c r="E912" t="s">
        <v>2634</v>
      </c>
      <c r="F912" s="4">
        <v>10002</v>
      </c>
      <c r="G912" s="13" t="s">
        <v>124</v>
      </c>
      <c r="H912" s="13" t="s">
        <v>137</v>
      </c>
      <c r="I912" s="1">
        <v>4071988</v>
      </c>
      <c r="J912" s="1">
        <v>-7398639</v>
      </c>
      <c r="K912" t="s">
        <v>5</v>
      </c>
      <c r="L912" s="20">
        <v>225</v>
      </c>
      <c r="M912" s="4">
        <v>4</v>
      </c>
      <c r="N912" s="4">
        <v>92</v>
      </c>
      <c r="O912" s="2">
        <v>43640</v>
      </c>
      <c r="P912" s="3">
        <v>1.47</v>
      </c>
      <c r="Q912" s="4">
        <v>1</v>
      </c>
      <c r="R912" s="3">
        <v>5.6</v>
      </c>
      <c r="S9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2" t="str">
        <f>IF(AIRBNB[[#This Row],[RUIDO(dB)]]&lt;=4,"Silencioso",IF(AIRBNB[[#This Row],[RUIDO(dB)]]&lt;=5.5,"Poco Ruidoso","Ruidoso"))</f>
        <v>Ruidoso</v>
      </c>
      <c r="U912" t="str">
        <f>IF(AND(AIRBNB[[#This Row],[PRECIO]]&lt;50,AIRBNB[[#This Row],[MIN_NOCHES]]&gt;3),"Dentro del presupuesto","No considerar")</f>
        <v>No considerar</v>
      </c>
      <c r="V912" t="str">
        <f>VLOOKUP(AIRBNB[[#This Row],[HOST_ID]],Super_host[],5,FALSE)</f>
        <v>Host</v>
      </c>
    </row>
    <row r="913" spans="1:22">
      <c r="A913" s="4">
        <v>794535</v>
      </c>
      <c r="B913" t="s">
        <v>1146</v>
      </c>
      <c r="C913" s="4">
        <v>4186145</v>
      </c>
      <c r="D913" t="s">
        <v>1147</v>
      </c>
      <c r="E913" t="s">
        <v>1148</v>
      </c>
      <c r="F913" s="4">
        <v>10001</v>
      </c>
      <c r="G913" s="13" t="s">
        <v>124</v>
      </c>
      <c r="H913" s="13" t="s">
        <v>186</v>
      </c>
      <c r="I913" s="1">
        <v>4075351</v>
      </c>
      <c r="J913" s="1">
        <v>-7399762</v>
      </c>
      <c r="K913" t="s">
        <v>5</v>
      </c>
      <c r="L913" s="20">
        <v>225</v>
      </c>
      <c r="M913" s="4">
        <v>7</v>
      </c>
      <c r="N913" s="4">
        <v>3</v>
      </c>
      <c r="O913" s="2">
        <v>42273</v>
      </c>
      <c r="P913" s="3">
        <v>0.06</v>
      </c>
      <c r="Q913" s="4">
        <v>1</v>
      </c>
      <c r="R913" s="3">
        <v>5.6</v>
      </c>
      <c r="S9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3" t="str">
        <f>IF(AIRBNB[[#This Row],[RUIDO(dB)]]&lt;=4,"Silencioso",IF(AIRBNB[[#This Row],[RUIDO(dB)]]&lt;=5.5,"Poco Ruidoso","Ruidoso"))</f>
        <v>Ruidoso</v>
      </c>
      <c r="U913" t="str">
        <f>IF(AND(AIRBNB[[#This Row],[PRECIO]]&lt;50,AIRBNB[[#This Row],[MIN_NOCHES]]&gt;3),"Dentro del presupuesto","No considerar")</f>
        <v>No considerar</v>
      </c>
      <c r="V913" t="str">
        <f>VLOOKUP(AIRBNB[[#This Row],[HOST_ID]],Super_host[],5,FALSE)</f>
        <v>Host</v>
      </c>
    </row>
    <row r="914" spans="1:22">
      <c r="A914" s="4">
        <v>794427</v>
      </c>
      <c r="B914" t="s">
        <v>11550</v>
      </c>
      <c r="C914" s="4">
        <v>4185135</v>
      </c>
      <c r="D914" t="s">
        <v>399</v>
      </c>
      <c r="E914" t="s">
        <v>11551</v>
      </c>
      <c r="F914" s="4">
        <v>11215</v>
      </c>
      <c r="G914" s="13" t="s">
        <v>4662</v>
      </c>
      <c r="H914" s="13" t="s">
        <v>10548</v>
      </c>
      <c r="I914" s="1">
        <v>4065875</v>
      </c>
      <c r="J914" s="1">
        <v>-739766</v>
      </c>
      <c r="K914" t="s">
        <v>5</v>
      </c>
      <c r="L914" s="20">
        <v>225</v>
      </c>
      <c r="M914" s="4">
        <v>300</v>
      </c>
      <c r="N914" s="4">
        <v>13</v>
      </c>
      <c r="O914" s="2">
        <v>43197</v>
      </c>
      <c r="P914" s="3">
        <v>0.23</v>
      </c>
      <c r="Q914" s="4">
        <v>1</v>
      </c>
      <c r="R914" s="3">
        <v>6.9</v>
      </c>
      <c r="S9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4" t="str">
        <f>IF(AIRBNB[[#This Row],[RUIDO(dB)]]&lt;=4,"Silencioso",IF(AIRBNB[[#This Row],[RUIDO(dB)]]&lt;=5.5,"Poco Ruidoso","Ruidoso"))</f>
        <v>Ruidoso</v>
      </c>
      <c r="U914" t="str">
        <f>IF(AND(AIRBNB[[#This Row],[PRECIO]]&lt;50,AIRBNB[[#This Row],[MIN_NOCHES]]&gt;3),"Dentro del presupuesto","No considerar")</f>
        <v>No considerar</v>
      </c>
      <c r="V914" t="str">
        <f>VLOOKUP(AIRBNB[[#This Row],[HOST_ID]],Super_host[],5,FALSE)</f>
        <v>Host</v>
      </c>
    </row>
    <row r="915" spans="1:22">
      <c r="A915" s="4">
        <v>786685</v>
      </c>
      <c r="B915" t="s">
        <v>4362</v>
      </c>
      <c r="C915" s="4">
        <v>4147380</v>
      </c>
      <c r="D915" t="s">
        <v>122</v>
      </c>
      <c r="E915" t="s">
        <v>4363</v>
      </c>
      <c r="F915" s="4">
        <v>10031</v>
      </c>
      <c r="G915" s="13" t="s">
        <v>124</v>
      </c>
      <c r="H915" s="13" t="s">
        <v>148</v>
      </c>
      <c r="I915" s="1">
        <v>4082294</v>
      </c>
      <c r="J915" s="1">
        <v>-7394999</v>
      </c>
      <c r="K915" t="s">
        <v>5</v>
      </c>
      <c r="L915" s="20">
        <v>225</v>
      </c>
      <c r="M915" s="4">
        <v>1</v>
      </c>
      <c r="N915" s="4">
        <v>50</v>
      </c>
      <c r="O915" s="2">
        <v>43630</v>
      </c>
      <c r="P915" s="3">
        <v>0.72</v>
      </c>
      <c r="Q915" s="4">
        <v>1</v>
      </c>
      <c r="R915" s="3">
        <v>5.6</v>
      </c>
      <c r="S9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5" t="str">
        <f>IF(AIRBNB[[#This Row],[RUIDO(dB)]]&lt;=4,"Silencioso",IF(AIRBNB[[#This Row],[RUIDO(dB)]]&lt;=5.5,"Poco Ruidoso","Ruidoso"))</f>
        <v>Ruidoso</v>
      </c>
      <c r="U915" t="str">
        <f>IF(AND(AIRBNB[[#This Row],[PRECIO]]&lt;50,AIRBNB[[#This Row],[MIN_NOCHES]]&gt;3),"Dentro del presupuesto","No considerar")</f>
        <v>No considerar</v>
      </c>
      <c r="V915" t="str">
        <f>VLOOKUP(AIRBNB[[#This Row],[HOST_ID]],Super_host[],5,FALSE)</f>
        <v>Host</v>
      </c>
    </row>
    <row r="916" spans="1:22">
      <c r="A916" s="4">
        <v>4871966</v>
      </c>
      <c r="B916" t="s">
        <v>11093</v>
      </c>
      <c r="C916" s="4">
        <v>3896287</v>
      </c>
      <c r="D916" t="s">
        <v>11094</v>
      </c>
      <c r="E916" t="s">
        <v>11095</v>
      </c>
      <c r="F916" s="4">
        <v>11211</v>
      </c>
      <c r="G916" s="13" t="s">
        <v>4662</v>
      </c>
      <c r="H916" s="13" t="s">
        <v>9218</v>
      </c>
      <c r="I916" s="1">
        <v>4071396</v>
      </c>
      <c r="J916" s="1">
        <v>-7394021</v>
      </c>
      <c r="K916" t="s">
        <v>5</v>
      </c>
      <c r="L916" s="20">
        <v>225</v>
      </c>
      <c r="M916" s="4">
        <v>4</v>
      </c>
      <c r="N916" s="4">
        <v>9</v>
      </c>
      <c r="O916" s="2">
        <v>42569</v>
      </c>
      <c r="P916" s="3">
        <v>0.16</v>
      </c>
      <c r="Q916" s="4">
        <v>1</v>
      </c>
      <c r="R916" s="3">
        <v>6.9</v>
      </c>
      <c r="S9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6" t="str">
        <f>IF(AIRBNB[[#This Row],[RUIDO(dB)]]&lt;=4,"Silencioso",IF(AIRBNB[[#This Row],[RUIDO(dB)]]&lt;=5.5,"Poco Ruidoso","Ruidoso"))</f>
        <v>Ruidoso</v>
      </c>
      <c r="U916" t="str">
        <f>IF(AND(AIRBNB[[#This Row],[PRECIO]]&lt;50,AIRBNB[[#This Row],[MIN_NOCHES]]&gt;3),"Dentro del presupuesto","No considerar")</f>
        <v>No considerar</v>
      </c>
      <c r="V916" t="str">
        <f>VLOOKUP(AIRBNB[[#This Row],[HOST_ID]],Super_host[],5,FALSE)</f>
        <v>Host</v>
      </c>
    </row>
    <row r="917" spans="1:22">
      <c r="A917" s="4">
        <v>1232212</v>
      </c>
      <c r="B917" t="s">
        <v>13150</v>
      </c>
      <c r="C917" s="4">
        <v>3547817</v>
      </c>
      <c r="D917" t="s">
        <v>13151</v>
      </c>
      <c r="E917" t="s">
        <v>13152</v>
      </c>
      <c r="F917" s="4">
        <v>11211</v>
      </c>
      <c r="G917" s="13" t="s">
        <v>4662</v>
      </c>
      <c r="H917" s="13" t="s">
        <v>9218</v>
      </c>
      <c r="I917" s="1">
        <v>4071038</v>
      </c>
      <c r="J917" s="1">
        <v>-7396299</v>
      </c>
      <c r="K917" t="s">
        <v>5</v>
      </c>
      <c r="L917" s="20">
        <v>225</v>
      </c>
      <c r="M917" s="4">
        <v>3</v>
      </c>
      <c r="N917" s="4">
        <v>56</v>
      </c>
      <c r="O917" s="2">
        <v>43642</v>
      </c>
      <c r="P917" s="3">
        <v>0.79</v>
      </c>
      <c r="Q917" s="4">
        <v>1</v>
      </c>
      <c r="R917" s="3">
        <v>6.9</v>
      </c>
      <c r="S9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7" t="str">
        <f>IF(AIRBNB[[#This Row],[RUIDO(dB)]]&lt;=4,"Silencioso",IF(AIRBNB[[#This Row],[RUIDO(dB)]]&lt;=5.5,"Poco Ruidoso","Ruidoso"))</f>
        <v>Ruidoso</v>
      </c>
      <c r="U917" t="str">
        <f>IF(AND(AIRBNB[[#This Row],[PRECIO]]&lt;50,AIRBNB[[#This Row],[MIN_NOCHES]]&gt;3),"Dentro del presupuesto","No considerar")</f>
        <v>No considerar</v>
      </c>
      <c r="V917" t="str">
        <f>VLOOKUP(AIRBNB[[#This Row],[HOST_ID]],Super_host[],5,FALSE)</f>
        <v>Host</v>
      </c>
    </row>
    <row r="918" spans="1:22">
      <c r="A918" s="4">
        <v>635114</v>
      </c>
      <c r="B918" t="s">
        <v>4183</v>
      </c>
      <c r="C918" s="4">
        <v>3158530</v>
      </c>
      <c r="D918" t="s">
        <v>717</v>
      </c>
      <c r="E918" t="s">
        <v>4184</v>
      </c>
      <c r="F918" s="4">
        <v>10012</v>
      </c>
      <c r="G918" s="13" t="s">
        <v>124</v>
      </c>
      <c r="H918" s="13" t="s">
        <v>144</v>
      </c>
      <c r="I918" s="1">
        <v>4072812</v>
      </c>
      <c r="J918" s="1">
        <v>-7400191</v>
      </c>
      <c r="K918" t="s">
        <v>5</v>
      </c>
      <c r="L918" s="20">
        <v>225</v>
      </c>
      <c r="M918" s="4">
        <v>4</v>
      </c>
      <c r="N918" s="4">
        <v>51</v>
      </c>
      <c r="O918" s="2">
        <v>43587</v>
      </c>
      <c r="P918" s="3">
        <v>0.62</v>
      </c>
      <c r="Q918" s="4">
        <v>1</v>
      </c>
      <c r="R918" s="3">
        <v>5.6</v>
      </c>
      <c r="S9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8" t="str">
        <f>IF(AIRBNB[[#This Row],[RUIDO(dB)]]&lt;=4,"Silencioso",IF(AIRBNB[[#This Row],[RUIDO(dB)]]&lt;=5.5,"Poco Ruidoso","Ruidoso"))</f>
        <v>Ruidoso</v>
      </c>
      <c r="U918" t="str">
        <f>IF(AND(AIRBNB[[#This Row],[PRECIO]]&lt;50,AIRBNB[[#This Row],[MIN_NOCHES]]&gt;3),"Dentro del presupuesto","No considerar")</f>
        <v>No considerar</v>
      </c>
      <c r="V918" t="str">
        <f>VLOOKUP(AIRBNB[[#This Row],[HOST_ID]],Super_host[],5,FALSE)</f>
        <v>Host</v>
      </c>
    </row>
    <row r="919" spans="1:22">
      <c r="A919" s="4">
        <v>4782799</v>
      </c>
      <c r="B919" t="s">
        <v>2903</v>
      </c>
      <c r="C919" s="4">
        <v>2910317</v>
      </c>
      <c r="D919" t="s">
        <v>1672</v>
      </c>
      <c r="E919" t="s">
        <v>2904</v>
      </c>
      <c r="F919" s="4">
        <v>10022</v>
      </c>
      <c r="G919" s="13" t="s">
        <v>124</v>
      </c>
      <c r="H919" s="13" t="s">
        <v>373</v>
      </c>
      <c r="I919" s="1">
        <v>407555</v>
      </c>
      <c r="J919" s="1">
        <v>-7396575</v>
      </c>
      <c r="K919" t="s">
        <v>5</v>
      </c>
      <c r="L919" s="20">
        <v>225</v>
      </c>
      <c r="M919" s="4">
        <v>1</v>
      </c>
      <c r="N919" s="4">
        <v>14</v>
      </c>
      <c r="O919" s="2">
        <v>42486</v>
      </c>
      <c r="P919" s="3">
        <v>0.25</v>
      </c>
      <c r="Q919" s="4">
        <v>1</v>
      </c>
      <c r="R919" s="3">
        <v>5.6</v>
      </c>
      <c r="S9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19" t="str">
        <f>IF(AIRBNB[[#This Row],[RUIDO(dB)]]&lt;=4,"Silencioso",IF(AIRBNB[[#This Row],[RUIDO(dB)]]&lt;=5.5,"Poco Ruidoso","Ruidoso"))</f>
        <v>Ruidoso</v>
      </c>
      <c r="U919" t="str">
        <f>IF(AND(AIRBNB[[#This Row],[PRECIO]]&lt;50,AIRBNB[[#This Row],[MIN_NOCHES]]&gt;3),"Dentro del presupuesto","No considerar")</f>
        <v>No considerar</v>
      </c>
      <c r="V919" t="str">
        <f>VLOOKUP(AIRBNB[[#This Row],[HOST_ID]],Super_host[],5,FALSE)</f>
        <v>Host</v>
      </c>
    </row>
    <row r="920" spans="1:22">
      <c r="A920" s="4">
        <v>533927</v>
      </c>
      <c r="B920" t="s">
        <v>5732</v>
      </c>
      <c r="C920" s="4">
        <v>2624738</v>
      </c>
      <c r="D920" t="s">
        <v>839</v>
      </c>
      <c r="E920" t="s">
        <v>5733</v>
      </c>
      <c r="F920" s="4">
        <v>10001</v>
      </c>
      <c r="G920" s="13" t="s">
        <v>124</v>
      </c>
      <c r="H920" s="13" t="s">
        <v>186</v>
      </c>
      <c r="I920" s="1">
        <v>4074403</v>
      </c>
      <c r="J920" s="1">
        <v>-7399581</v>
      </c>
      <c r="K920" t="s">
        <v>5</v>
      </c>
      <c r="L920" s="20">
        <v>225</v>
      </c>
      <c r="M920" s="4">
        <v>4</v>
      </c>
      <c r="N920" s="4">
        <v>153</v>
      </c>
      <c r="O920" s="2">
        <v>43640</v>
      </c>
      <c r="P920" s="3">
        <v>2.0299999999999998</v>
      </c>
      <c r="Q920" s="4">
        <v>1</v>
      </c>
      <c r="R920" s="3">
        <v>5.6</v>
      </c>
      <c r="S9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0" t="str">
        <f>IF(AIRBNB[[#This Row],[RUIDO(dB)]]&lt;=4,"Silencioso",IF(AIRBNB[[#This Row],[RUIDO(dB)]]&lt;=5.5,"Poco Ruidoso","Ruidoso"))</f>
        <v>Ruidoso</v>
      </c>
      <c r="U920" t="str">
        <f>IF(AND(AIRBNB[[#This Row],[PRECIO]]&lt;50,AIRBNB[[#This Row],[MIN_NOCHES]]&gt;3),"Dentro del presupuesto","No considerar")</f>
        <v>No considerar</v>
      </c>
      <c r="V920" t="str">
        <f>VLOOKUP(AIRBNB[[#This Row],[HOST_ID]],Super_host[],5,FALSE)</f>
        <v>Host</v>
      </c>
    </row>
    <row r="921" spans="1:22">
      <c r="A921" s="4">
        <v>3942731</v>
      </c>
      <c r="B921" t="s">
        <v>1869</v>
      </c>
      <c r="C921" s="4">
        <v>2555556</v>
      </c>
      <c r="D921" t="s">
        <v>332</v>
      </c>
      <c r="E921" t="s">
        <v>1870</v>
      </c>
      <c r="F921" s="4">
        <v>10280</v>
      </c>
      <c r="G921" s="13" t="s">
        <v>124</v>
      </c>
      <c r="H921" s="13" t="s">
        <v>698</v>
      </c>
      <c r="I921" s="1">
        <v>4070797</v>
      </c>
      <c r="J921" s="1">
        <v>-7401693</v>
      </c>
      <c r="K921" t="s">
        <v>5</v>
      </c>
      <c r="L921" s="20">
        <v>225</v>
      </c>
      <c r="M921" s="4">
        <v>5</v>
      </c>
      <c r="N921" s="4">
        <v>7</v>
      </c>
      <c r="O921" s="2">
        <v>42369</v>
      </c>
      <c r="P921" s="3">
        <v>0.12</v>
      </c>
      <c r="Q921" s="4">
        <v>1</v>
      </c>
      <c r="R921" s="3">
        <v>5.6</v>
      </c>
      <c r="S9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1" t="str">
        <f>IF(AIRBNB[[#This Row],[RUIDO(dB)]]&lt;=4,"Silencioso",IF(AIRBNB[[#This Row],[RUIDO(dB)]]&lt;=5.5,"Poco Ruidoso","Ruidoso"))</f>
        <v>Ruidoso</v>
      </c>
      <c r="U921" t="str">
        <f>IF(AND(AIRBNB[[#This Row],[PRECIO]]&lt;50,AIRBNB[[#This Row],[MIN_NOCHES]]&gt;3),"Dentro del presupuesto","No considerar")</f>
        <v>No considerar</v>
      </c>
      <c r="V921" t="str">
        <f>VLOOKUP(AIRBNB[[#This Row],[HOST_ID]],Super_host[],5,FALSE)</f>
        <v>Host</v>
      </c>
    </row>
    <row r="922" spans="1:22">
      <c r="A922" s="4">
        <v>1056804</v>
      </c>
      <c r="B922" t="s">
        <v>13756</v>
      </c>
      <c r="C922" s="4">
        <v>2413155</v>
      </c>
      <c r="D922" t="s">
        <v>13757</v>
      </c>
      <c r="E922" t="s">
        <v>13758</v>
      </c>
      <c r="F922" s="4">
        <v>11201</v>
      </c>
      <c r="G922" s="13" t="s">
        <v>4662</v>
      </c>
      <c r="H922" s="13" t="s">
        <v>9576</v>
      </c>
      <c r="I922" s="1">
        <v>4068554</v>
      </c>
      <c r="J922" s="1">
        <v>-7398924</v>
      </c>
      <c r="K922" t="s">
        <v>5</v>
      </c>
      <c r="L922" s="20">
        <v>225</v>
      </c>
      <c r="M922" s="4">
        <v>4</v>
      </c>
      <c r="N922" s="4">
        <v>95</v>
      </c>
      <c r="O922" s="2">
        <v>43569</v>
      </c>
      <c r="P922" s="3">
        <v>1.26</v>
      </c>
      <c r="Q922" s="4">
        <v>1</v>
      </c>
      <c r="R922" s="3">
        <v>6.9</v>
      </c>
      <c r="S9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2" t="str">
        <f>IF(AIRBNB[[#This Row],[RUIDO(dB)]]&lt;=4,"Silencioso",IF(AIRBNB[[#This Row],[RUIDO(dB)]]&lt;=5.5,"Poco Ruidoso","Ruidoso"))</f>
        <v>Ruidoso</v>
      </c>
      <c r="U922" t="str">
        <f>IF(AND(AIRBNB[[#This Row],[PRECIO]]&lt;50,AIRBNB[[#This Row],[MIN_NOCHES]]&gt;3),"Dentro del presupuesto","No considerar")</f>
        <v>No considerar</v>
      </c>
      <c r="V922" t="str">
        <f>VLOOKUP(AIRBNB[[#This Row],[HOST_ID]],Super_host[],5,FALSE)</f>
        <v>Host</v>
      </c>
    </row>
    <row r="923" spans="1:22">
      <c r="A923" s="4">
        <v>479867</v>
      </c>
      <c r="B923" t="s">
        <v>15195</v>
      </c>
      <c r="C923" s="4">
        <v>2377104</v>
      </c>
      <c r="D923" t="s">
        <v>9840</v>
      </c>
      <c r="E923" t="s">
        <v>15196</v>
      </c>
      <c r="F923" s="4">
        <v>11211</v>
      </c>
      <c r="G923" s="13" t="s">
        <v>4662</v>
      </c>
      <c r="H923" s="13" t="s">
        <v>9218</v>
      </c>
      <c r="I923" s="1">
        <v>4071739</v>
      </c>
      <c r="J923" s="1">
        <v>-7395472</v>
      </c>
      <c r="K923" t="s">
        <v>5</v>
      </c>
      <c r="L923" s="20">
        <v>225</v>
      </c>
      <c r="M923" s="4">
        <v>2</v>
      </c>
      <c r="N923" s="4">
        <v>338</v>
      </c>
      <c r="O923" s="2">
        <v>43653</v>
      </c>
      <c r="P923" s="3">
        <v>3.9</v>
      </c>
      <c r="Q923" s="4">
        <v>1</v>
      </c>
      <c r="R923" s="3">
        <v>6.9</v>
      </c>
      <c r="S9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3" t="str">
        <f>IF(AIRBNB[[#This Row],[RUIDO(dB)]]&lt;=4,"Silencioso",IF(AIRBNB[[#This Row],[RUIDO(dB)]]&lt;=5.5,"Poco Ruidoso","Ruidoso"))</f>
        <v>Ruidoso</v>
      </c>
      <c r="U923" t="str">
        <f>IF(AND(AIRBNB[[#This Row],[PRECIO]]&lt;50,AIRBNB[[#This Row],[MIN_NOCHES]]&gt;3),"Dentro del presupuesto","No considerar")</f>
        <v>No considerar</v>
      </c>
      <c r="V923" t="str">
        <f>VLOOKUP(AIRBNB[[#This Row],[HOST_ID]],Super_host[],5,FALSE)</f>
        <v>Host</v>
      </c>
    </row>
    <row r="924" spans="1:22">
      <c r="A924" s="4">
        <v>3375448</v>
      </c>
      <c r="B924" t="s">
        <v>15233</v>
      </c>
      <c r="C924" s="4">
        <v>2377104</v>
      </c>
      <c r="D924" t="s">
        <v>9840</v>
      </c>
      <c r="E924" t="s">
        <v>10993</v>
      </c>
      <c r="F924" s="4">
        <v>11211</v>
      </c>
      <c r="G924" s="13" t="s">
        <v>4662</v>
      </c>
      <c r="H924" s="13" t="s">
        <v>9218</v>
      </c>
      <c r="I924" s="1">
        <v>4071122</v>
      </c>
      <c r="J924" s="1">
        <v>-7394985</v>
      </c>
      <c r="K924" t="s">
        <v>5</v>
      </c>
      <c r="L924" s="20">
        <v>225</v>
      </c>
      <c r="M924" s="4">
        <v>2</v>
      </c>
      <c r="N924" s="4">
        <v>257</v>
      </c>
      <c r="O924" s="2">
        <v>43639</v>
      </c>
      <c r="P924" s="3">
        <v>4.21</v>
      </c>
      <c r="Q924" s="4">
        <v>1</v>
      </c>
      <c r="R924" s="3">
        <v>6.9</v>
      </c>
      <c r="S9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4" t="str">
        <f>IF(AIRBNB[[#This Row],[RUIDO(dB)]]&lt;=4,"Silencioso",IF(AIRBNB[[#This Row],[RUIDO(dB)]]&lt;=5.5,"Poco Ruidoso","Ruidoso"))</f>
        <v>Ruidoso</v>
      </c>
      <c r="U924" t="str">
        <f>IF(AND(AIRBNB[[#This Row],[PRECIO]]&lt;50,AIRBNB[[#This Row],[MIN_NOCHES]]&gt;3),"Dentro del presupuesto","No considerar")</f>
        <v>No considerar</v>
      </c>
      <c r="V924" t="str">
        <f>VLOOKUP(AIRBNB[[#This Row],[HOST_ID]],Super_host[],5,FALSE)</f>
        <v>Host</v>
      </c>
    </row>
    <row r="925" spans="1:22">
      <c r="A925" s="4">
        <v>453255</v>
      </c>
      <c r="B925" t="s">
        <v>2164</v>
      </c>
      <c r="C925" s="4">
        <v>2252261</v>
      </c>
      <c r="D925" t="s">
        <v>632</v>
      </c>
      <c r="E925" t="s">
        <v>2165</v>
      </c>
      <c r="F925" s="4">
        <v>10002</v>
      </c>
      <c r="G925" s="13" t="s">
        <v>124</v>
      </c>
      <c r="H925" s="13" t="s">
        <v>137</v>
      </c>
      <c r="I925" s="1">
        <v>4071986</v>
      </c>
      <c r="J925" s="1">
        <v>-739869</v>
      </c>
      <c r="K925" t="s">
        <v>5</v>
      </c>
      <c r="L925" s="20">
        <v>225</v>
      </c>
      <c r="M925" s="4">
        <v>4</v>
      </c>
      <c r="N925" s="4">
        <v>13</v>
      </c>
      <c r="O925" s="2">
        <v>43584</v>
      </c>
      <c r="P925" s="3">
        <v>0.15</v>
      </c>
      <c r="Q925" s="4">
        <v>1</v>
      </c>
      <c r="R925" s="3">
        <v>5.6</v>
      </c>
      <c r="S9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5" t="str">
        <f>IF(AIRBNB[[#This Row],[RUIDO(dB)]]&lt;=4,"Silencioso",IF(AIRBNB[[#This Row],[RUIDO(dB)]]&lt;=5.5,"Poco Ruidoso","Ruidoso"))</f>
        <v>Ruidoso</v>
      </c>
      <c r="U925" t="str">
        <f>IF(AND(AIRBNB[[#This Row],[PRECIO]]&lt;50,AIRBNB[[#This Row],[MIN_NOCHES]]&gt;3),"Dentro del presupuesto","No considerar")</f>
        <v>No considerar</v>
      </c>
      <c r="V925" t="str">
        <f>VLOOKUP(AIRBNB[[#This Row],[HOST_ID]],Super_host[],5,FALSE)</f>
        <v>Host</v>
      </c>
    </row>
    <row r="926" spans="1:22">
      <c r="A926" s="4">
        <v>1347847</v>
      </c>
      <c r="B926" t="s">
        <v>15041</v>
      </c>
      <c r="C926" s="4">
        <v>2061760</v>
      </c>
      <c r="D926" t="s">
        <v>15042</v>
      </c>
      <c r="E926" t="s">
        <v>15043</v>
      </c>
      <c r="F926" s="4">
        <v>11206</v>
      </c>
      <c r="G926" s="13" t="s">
        <v>4662</v>
      </c>
      <c r="H926" s="13" t="s">
        <v>9230</v>
      </c>
      <c r="I926" s="1">
        <v>4069376</v>
      </c>
      <c r="J926" s="1">
        <v>-7393776</v>
      </c>
      <c r="K926" t="s">
        <v>5</v>
      </c>
      <c r="L926" s="20">
        <v>225</v>
      </c>
      <c r="M926" s="4">
        <v>3</v>
      </c>
      <c r="N926" s="4">
        <v>230</v>
      </c>
      <c r="O926" s="2">
        <v>43647</v>
      </c>
      <c r="P926" s="3">
        <v>3.31</v>
      </c>
      <c r="Q926" s="4">
        <v>1</v>
      </c>
      <c r="R926" s="3">
        <v>6.9</v>
      </c>
      <c r="S9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6" t="str">
        <f>IF(AIRBNB[[#This Row],[RUIDO(dB)]]&lt;=4,"Silencioso",IF(AIRBNB[[#This Row],[RUIDO(dB)]]&lt;=5.5,"Poco Ruidoso","Ruidoso"))</f>
        <v>Ruidoso</v>
      </c>
      <c r="U926" t="str">
        <f>IF(AND(AIRBNB[[#This Row],[PRECIO]]&lt;50,AIRBNB[[#This Row],[MIN_NOCHES]]&gt;3),"Dentro del presupuesto","No considerar")</f>
        <v>No considerar</v>
      </c>
      <c r="V926" t="str">
        <f>VLOOKUP(AIRBNB[[#This Row],[HOST_ID]],Super_host[],5,FALSE)</f>
        <v>Host</v>
      </c>
    </row>
    <row r="927" spans="1:22">
      <c r="A927" s="4">
        <v>411336</v>
      </c>
      <c r="B927" t="s">
        <v>6076</v>
      </c>
      <c r="C927" s="4">
        <v>2047776</v>
      </c>
      <c r="D927" t="s">
        <v>478</v>
      </c>
      <c r="E927" t="s">
        <v>6077</v>
      </c>
      <c r="F927" s="4">
        <v>10012</v>
      </c>
      <c r="G927" s="13" t="s">
        <v>124</v>
      </c>
      <c r="H927" s="13" t="s">
        <v>642</v>
      </c>
      <c r="I927" s="1">
        <v>4072278</v>
      </c>
      <c r="J927" s="1">
        <v>-739967</v>
      </c>
      <c r="K927" t="s">
        <v>5</v>
      </c>
      <c r="L927" s="20">
        <v>225</v>
      </c>
      <c r="M927" s="4">
        <v>2</v>
      </c>
      <c r="N927" s="4">
        <v>244</v>
      </c>
      <c r="O927" s="2">
        <v>43647</v>
      </c>
      <c r="P927" s="3">
        <v>2.81</v>
      </c>
      <c r="Q927" s="4">
        <v>1</v>
      </c>
      <c r="R927" s="3">
        <v>5.6</v>
      </c>
      <c r="S9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7" t="str">
        <f>IF(AIRBNB[[#This Row],[RUIDO(dB)]]&lt;=4,"Silencioso",IF(AIRBNB[[#This Row],[RUIDO(dB)]]&lt;=5.5,"Poco Ruidoso","Ruidoso"))</f>
        <v>Ruidoso</v>
      </c>
      <c r="U927" t="str">
        <f>IF(AND(AIRBNB[[#This Row],[PRECIO]]&lt;50,AIRBNB[[#This Row],[MIN_NOCHES]]&gt;3),"Dentro del presupuesto","No considerar")</f>
        <v>No considerar</v>
      </c>
      <c r="V927" t="str">
        <f>VLOOKUP(AIRBNB[[#This Row],[HOST_ID]],Super_host[],5,FALSE)</f>
        <v>Host</v>
      </c>
    </row>
    <row r="928" spans="1:22">
      <c r="A928" s="4">
        <v>3959369</v>
      </c>
      <c r="B928" t="s">
        <v>882</v>
      </c>
      <c r="C928" s="4">
        <v>2032408</v>
      </c>
      <c r="D928" t="s">
        <v>883</v>
      </c>
      <c r="E928" t="s">
        <v>884</v>
      </c>
      <c r="F928" s="4">
        <v>10281</v>
      </c>
      <c r="G928" s="13" t="s">
        <v>124</v>
      </c>
      <c r="H928" s="13" t="s">
        <v>698</v>
      </c>
      <c r="I928" s="1">
        <v>4071185</v>
      </c>
      <c r="J928" s="1">
        <v>-7401719</v>
      </c>
      <c r="K928" t="s">
        <v>5</v>
      </c>
      <c r="L928" s="20">
        <v>225</v>
      </c>
      <c r="M928" s="4">
        <v>3</v>
      </c>
      <c r="N928" s="4">
        <v>2</v>
      </c>
      <c r="O928" s="2">
        <v>42311</v>
      </c>
      <c r="P928" s="3">
        <v>0.04</v>
      </c>
      <c r="Q928" s="4">
        <v>1</v>
      </c>
      <c r="R928" s="3">
        <v>5.6</v>
      </c>
      <c r="S9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8" t="str">
        <f>IF(AIRBNB[[#This Row],[RUIDO(dB)]]&lt;=4,"Silencioso",IF(AIRBNB[[#This Row],[RUIDO(dB)]]&lt;=5.5,"Poco Ruidoso","Ruidoso"))</f>
        <v>Ruidoso</v>
      </c>
      <c r="U928" t="str">
        <f>IF(AND(AIRBNB[[#This Row],[PRECIO]]&lt;50,AIRBNB[[#This Row],[MIN_NOCHES]]&gt;3),"Dentro del presupuesto","No considerar")</f>
        <v>No considerar</v>
      </c>
      <c r="V928" t="str">
        <f>VLOOKUP(AIRBNB[[#This Row],[HOST_ID]],Super_host[],5,FALSE)</f>
        <v>Host</v>
      </c>
    </row>
    <row r="929" spans="1:22">
      <c r="A929" s="4">
        <v>397297</v>
      </c>
      <c r="B929" t="s">
        <v>4899</v>
      </c>
      <c r="C929" s="4">
        <v>1982209</v>
      </c>
      <c r="D929" t="s">
        <v>3431</v>
      </c>
      <c r="E929" t="s">
        <v>2537</v>
      </c>
      <c r="F929" s="4">
        <v>10009</v>
      </c>
      <c r="G929" s="13" t="s">
        <v>124</v>
      </c>
      <c r="H929" s="13" t="s">
        <v>133</v>
      </c>
      <c r="I929" s="1">
        <v>4072634</v>
      </c>
      <c r="J929" s="1">
        <v>-7398267</v>
      </c>
      <c r="K929" t="s">
        <v>5</v>
      </c>
      <c r="L929" s="20">
        <v>225</v>
      </c>
      <c r="M929" s="4">
        <v>3</v>
      </c>
      <c r="N929" s="4">
        <v>93</v>
      </c>
      <c r="O929" s="2">
        <v>42325</v>
      </c>
      <c r="P929" s="3">
        <v>1.05</v>
      </c>
      <c r="Q929" s="4">
        <v>1</v>
      </c>
      <c r="R929" s="3">
        <v>5.6</v>
      </c>
      <c r="S9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29" t="str">
        <f>IF(AIRBNB[[#This Row],[RUIDO(dB)]]&lt;=4,"Silencioso",IF(AIRBNB[[#This Row],[RUIDO(dB)]]&lt;=5.5,"Poco Ruidoso","Ruidoso"))</f>
        <v>Ruidoso</v>
      </c>
      <c r="U929" t="str">
        <f>IF(AND(AIRBNB[[#This Row],[PRECIO]]&lt;50,AIRBNB[[#This Row],[MIN_NOCHES]]&gt;3),"Dentro del presupuesto","No considerar")</f>
        <v>No considerar</v>
      </c>
      <c r="V929" t="str">
        <f>VLOOKUP(AIRBNB[[#This Row],[HOST_ID]],Super_host[],5,FALSE)</f>
        <v>Host</v>
      </c>
    </row>
    <row r="930" spans="1:22">
      <c r="A930" s="4">
        <v>6188022</v>
      </c>
      <c r="B930" t="s">
        <v>9526</v>
      </c>
      <c r="C930" s="4">
        <v>1811344</v>
      </c>
      <c r="D930" t="s">
        <v>478</v>
      </c>
      <c r="E930" t="s">
        <v>9527</v>
      </c>
      <c r="F930" s="4">
        <v>11222</v>
      </c>
      <c r="G930" s="13" t="s">
        <v>4662</v>
      </c>
      <c r="H930" s="13" t="s">
        <v>9249</v>
      </c>
      <c r="I930" s="1">
        <v>4073163</v>
      </c>
      <c r="J930" s="1">
        <v>-7395434</v>
      </c>
      <c r="K930" t="s">
        <v>5</v>
      </c>
      <c r="L930" s="20">
        <v>225</v>
      </c>
      <c r="M930" s="4">
        <v>3</v>
      </c>
      <c r="N930" s="4">
        <v>1</v>
      </c>
      <c r="O930" s="2">
        <v>42217</v>
      </c>
      <c r="P930" s="3">
        <v>0.02</v>
      </c>
      <c r="Q930" s="4">
        <v>1</v>
      </c>
      <c r="R930" s="3">
        <v>6.9</v>
      </c>
      <c r="S9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0" t="str">
        <f>IF(AIRBNB[[#This Row],[RUIDO(dB)]]&lt;=4,"Silencioso",IF(AIRBNB[[#This Row],[RUIDO(dB)]]&lt;=5.5,"Poco Ruidoso","Ruidoso"))</f>
        <v>Ruidoso</v>
      </c>
      <c r="U930" t="str">
        <f>IF(AND(AIRBNB[[#This Row],[PRECIO]]&lt;50,AIRBNB[[#This Row],[MIN_NOCHES]]&gt;3),"Dentro del presupuesto","No considerar")</f>
        <v>No considerar</v>
      </c>
      <c r="V930" t="str">
        <f>VLOOKUP(AIRBNB[[#This Row],[HOST_ID]],Super_host[],5,FALSE)</f>
        <v>Host</v>
      </c>
    </row>
    <row r="931" spans="1:22">
      <c r="A931" s="4">
        <v>2193902</v>
      </c>
      <c r="B931" t="s">
        <v>4526</v>
      </c>
      <c r="C931" s="4">
        <v>1587234</v>
      </c>
      <c r="D931" t="s">
        <v>1283</v>
      </c>
      <c r="E931" t="s">
        <v>4527</v>
      </c>
      <c r="F931" s="4">
        <v>10009</v>
      </c>
      <c r="G931" s="13" t="s">
        <v>124</v>
      </c>
      <c r="H931" s="13" t="s">
        <v>133</v>
      </c>
      <c r="I931" s="1">
        <v>4072422</v>
      </c>
      <c r="J931" s="1">
        <v>-7398211</v>
      </c>
      <c r="K931" t="s">
        <v>5</v>
      </c>
      <c r="L931" s="20">
        <v>225</v>
      </c>
      <c r="M931" s="4">
        <v>2</v>
      </c>
      <c r="N931" s="4">
        <v>46</v>
      </c>
      <c r="O931" s="2">
        <v>43585</v>
      </c>
      <c r="P931" s="3">
        <v>0.8</v>
      </c>
      <c r="Q931" s="4">
        <v>1</v>
      </c>
      <c r="R931" s="3">
        <v>5.6</v>
      </c>
      <c r="S9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1" t="str">
        <f>IF(AIRBNB[[#This Row],[RUIDO(dB)]]&lt;=4,"Silencioso",IF(AIRBNB[[#This Row],[RUIDO(dB)]]&lt;=5.5,"Poco Ruidoso","Ruidoso"))</f>
        <v>Ruidoso</v>
      </c>
      <c r="U931" t="str">
        <f>IF(AND(AIRBNB[[#This Row],[PRECIO]]&lt;50,AIRBNB[[#This Row],[MIN_NOCHES]]&gt;3),"Dentro del presupuesto","No considerar")</f>
        <v>No considerar</v>
      </c>
      <c r="V931" t="str">
        <f>VLOOKUP(AIRBNB[[#This Row],[HOST_ID]],Super_host[],5,FALSE)</f>
        <v>SUPERHOST</v>
      </c>
    </row>
    <row r="932" spans="1:22">
      <c r="A932" s="4">
        <v>4588273</v>
      </c>
      <c r="B932" t="s">
        <v>1994</v>
      </c>
      <c r="C932" s="4">
        <v>1500858</v>
      </c>
      <c r="D932" t="s">
        <v>495</v>
      </c>
      <c r="E932" t="s">
        <v>1995</v>
      </c>
      <c r="F932" s="4">
        <v>10023</v>
      </c>
      <c r="G932" s="13" t="s">
        <v>124</v>
      </c>
      <c r="H932" s="13" t="s">
        <v>168</v>
      </c>
      <c r="I932" s="1">
        <v>4077926</v>
      </c>
      <c r="J932" s="1">
        <v>-7397877</v>
      </c>
      <c r="K932" t="s">
        <v>5</v>
      </c>
      <c r="L932" s="20">
        <v>225</v>
      </c>
      <c r="M932" s="4">
        <v>30</v>
      </c>
      <c r="N932" s="4">
        <v>7</v>
      </c>
      <c r="O932" s="2">
        <v>42173</v>
      </c>
      <c r="P932" s="3">
        <v>0.13</v>
      </c>
      <c r="Q932" s="4">
        <v>1</v>
      </c>
      <c r="R932" s="3">
        <v>5.6</v>
      </c>
      <c r="S9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2" t="str">
        <f>IF(AIRBNB[[#This Row],[RUIDO(dB)]]&lt;=4,"Silencioso",IF(AIRBNB[[#This Row],[RUIDO(dB)]]&lt;=5.5,"Poco Ruidoso","Ruidoso"))</f>
        <v>Ruidoso</v>
      </c>
      <c r="U932" t="str">
        <f>IF(AND(AIRBNB[[#This Row],[PRECIO]]&lt;50,AIRBNB[[#This Row],[MIN_NOCHES]]&gt;3),"Dentro del presupuesto","No considerar")</f>
        <v>No considerar</v>
      </c>
      <c r="V932" t="str">
        <f>VLOOKUP(AIRBNB[[#This Row],[HOST_ID]],Super_host[],5,FALSE)</f>
        <v>Host</v>
      </c>
    </row>
    <row r="933" spans="1:22">
      <c r="A933" s="4">
        <v>2941297</v>
      </c>
      <c r="B933" t="s">
        <v>1700</v>
      </c>
      <c r="C933" s="4">
        <v>1495881</v>
      </c>
      <c r="D933" t="s">
        <v>1701</v>
      </c>
      <c r="E933" t="s">
        <v>1702</v>
      </c>
      <c r="F933" s="4">
        <v>10011</v>
      </c>
      <c r="G933" s="13" t="s">
        <v>124</v>
      </c>
      <c r="H933" s="13" t="s">
        <v>186</v>
      </c>
      <c r="I933" s="1">
        <v>4073936</v>
      </c>
      <c r="J933" s="1">
        <v>-7399965</v>
      </c>
      <c r="K933" t="s">
        <v>5</v>
      </c>
      <c r="L933" s="20">
        <v>225</v>
      </c>
      <c r="M933" s="4">
        <v>3</v>
      </c>
      <c r="N933" s="4">
        <v>6</v>
      </c>
      <c r="O933" s="2">
        <v>42496</v>
      </c>
      <c r="P933" s="3">
        <v>0.1</v>
      </c>
      <c r="Q933" s="4">
        <v>1</v>
      </c>
      <c r="R933" s="3">
        <v>5.6</v>
      </c>
      <c r="S9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3" t="str">
        <f>IF(AIRBNB[[#This Row],[RUIDO(dB)]]&lt;=4,"Silencioso",IF(AIRBNB[[#This Row],[RUIDO(dB)]]&lt;=5.5,"Poco Ruidoso","Ruidoso"))</f>
        <v>Ruidoso</v>
      </c>
      <c r="U933" t="str">
        <f>IF(AND(AIRBNB[[#This Row],[PRECIO]]&lt;50,AIRBNB[[#This Row],[MIN_NOCHES]]&gt;3),"Dentro del presupuesto","No considerar")</f>
        <v>No considerar</v>
      </c>
      <c r="V933" t="str">
        <f>VLOOKUP(AIRBNB[[#This Row],[HOST_ID]],Super_host[],5,FALSE)</f>
        <v>Host</v>
      </c>
    </row>
    <row r="934" spans="1:22">
      <c r="A934" s="4">
        <v>263888</v>
      </c>
      <c r="B934" t="s">
        <v>5301</v>
      </c>
      <c r="C934" s="4">
        <v>1384559</v>
      </c>
      <c r="D934" t="s">
        <v>305</v>
      </c>
      <c r="E934" t="s">
        <v>5302</v>
      </c>
      <c r="F934" s="4">
        <v>10024</v>
      </c>
      <c r="G934" s="13" t="s">
        <v>124</v>
      </c>
      <c r="H934" s="13" t="s">
        <v>168</v>
      </c>
      <c r="I934" s="1">
        <v>4079433</v>
      </c>
      <c r="J934" s="1">
        <v>-739765</v>
      </c>
      <c r="K934" t="s">
        <v>5</v>
      </c>
      <c r="L934" s="20">
        <v>225</v>
      </c>
      <c r="M934" s="4">
        <v>2</v>
      </c>
      <c r="N934" s="4">
        <v>129</v>
      </c>
      <c r="O934" s="2">
        <v>43583</v>
      </c>
      <c r="P934" s="3">
        <v>1.41</v>
      </c>
      <c r="Q934" s="4">
        <v>1</v>
      </c>
      <c r="R934" s="3">
        <v>5.6</v>
      </c>
      <c r="S9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4" t="str">
        <f>IF(AIRBNB[[#This Row],[RUIDO(dB)]]&lt;=4,"Silencioso",IF(AIRBNB[[#This Row],[RUIDO(dB)]]&lt;=5.5,"Poco Ruidoso","Ruidoso"))</f>
        <v>Ruidoso</v>
      </c>
      <c r="U934" t="str">
        <f>IF(AND(AIRBNB[[#This Row],[PRECIO]]&lt;50,AIRBNB[[#This Row],[MIN_NOCHES]]&gt;3),"Dentro del presupuesto","No considerar")</f>
        <v>No considerar</v>
      </c>
      <c r="V934" t="str">
        <f>VLOOKUP(AIRBNB[[#This Row],[HOST_ID]],Super_host[],5,FALSE)</f>
        <v>Host</v>
      </c>
    </row>
    <row r="935" spans="1:22">
      <c r="A935" s="4">
        <v>320877</v>
      </c>
      <c r="B935" t="s">
        <v>13071</v>
      </c>
      <c r="C935" s="4">
        <v>1366194</v>
      </c>
      <c r="D935" t="s">
        <v>13072</v>
      </c>
      <c r="E935" t="s">
        <v>13073</v>
      </c>
      <c r="F935" s="4">
        <v>11211</v>
      </c>
      <c r="G935" s="13" t="s">
        <v>4662</v>
      </c>
      <c r="H935" s="13" t="s">
        <v>9218</v>
      </c>
      <c r="I935" s="1">
        <v>4071279</v>
      </c>
      <c r="J935" s="1">
        <v>-7395852</v>
      </c>
      <c r="K935" t="s">
        <v>5</v>
      </c>
      <c r="L935" s="20">
        <v>225</v>
      </c>
      <c r="M935" s="4">
        <v>4</v>
      </c>
      <c r="N935" s="4">
        <v>26</v>
      </c>
      <c r="O935" s="2">
        <v>42910</v>
      </c>
      <c r="P935" s="3">
        <v>0.73</v>
      </c>
      <c r="Q935" s="4">
        <v>1</v>
      </c>
      <c r="R935" s="3">
        <v>6.9</v>
      </c>
      <c r="S9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5" t="str">
        <f>IF(AIRBNB[[#This Row],[RUIDO(dB)]]&lt;=4,"Silencioso",IF(AIRBNB[[#This Row],[RUIDO(dB)]]&lt;=5.5,"Poco Ruidoso","Ruidoso"))</f>
        <v>Ruidoso</v>
      </c>
      <c r="U935" t="str">
        <f>IF(AND(AIRBNB[[#This Row],[PRECIO]]&lt;50,AIRBNB[[#This Row],[MIN_NOCHES]]&gt;3),"Dentro del presupuesto","No considerar")</f>
        <v>No considerar</v>
      </c>
      <c r="V935" t="str">
        <f>VLOOKUP(AIRBNB[[#This Row],[HOST_ID]],Super_host[],5,FALSE)</f>
        <v>Host</v>
      </c>
    </row>
    <row r="936" spans="1:22">
      <c r="A936" s="4">
        <v>3372642</v>
      </c>
      <c r="B936" t="s">
        <v>7266</v>
      </c>
      <c r="C936" s="4">
        <v>1283991</v>
      </c>
      <c r="D936" t="s">
        <v>7267</v>
      </c>
      <c r="E936" t="s">
        <v>7268</v>
      </c>
      <c r="F936" s="4">
        <v>10024</v>
      </c>
      <c r="G936" s="13" t="s">
        <v>124</v>
      </c>
      <c r="H936" s="13" t="s">
        <v>168</v>
      </c>
      <c r="I936" s="1">
        <v>4078818</v>
      </c>
      <c r="J936" s="1">
        <v>-7397133</v>
      </c>
      <c r="K936" t="s">
        <v>5</v>
      </c>
      <c r="L936" s="20">
        <v>225</v>
      </c>
      <c r="M936" s="4">
        <v>3</v>
      </c>
      <c r="N936" s="4">
        <v>0</v>
      </c>
      <c r="O936" s="2">
        <v>43474</v>
      </c>
      <c r="P936" s="3">
        <v>0.04</v>
      </c>
      <c r="Q936" s="4">
        <v>1</v>
      </c>
      <c r="R936" s="3">
        <v>5.6</v>
      </c>
      <c r="S9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6" t="str">
        <f>IF(AIRBNB[[#This Row],[RUIDO(dB)]]&lt;=4,"Silencioso",IF(AIRBNB[[#This Row],[RUIDO(dB)]]&lt;=5.5,"Poco Ruidoso","Ruidoso"))</f>
        <v>Ruidoso</v>
      </c>
      <c r="U936" t="str">
        <f>IF(AND(AIRBNB[[#This Row],[PRECIO]]&lt;50,AIRBNB[[#This Row],[MIN_NOCHES]]&gt;3),"Dentro del presupuesto","No considerar")</f>
        <v>No considerar</v>
      </c>
      <c r="V936" t="str">
        <f>VLOOKUP(AIRBNB[[#This Row],[HOST_ID]],Super_host[],5,FALSE)</f>
        <v>Host</v>
      </c>
    </row>
    <row r="937" spans="1:22">
      <c r="A937" s="4">
        <v>4623635</v>
      </c>
      <c r="B937" t="s">
        <v>9998</v>
      </c>
      <c r="C937" s="4">
        <v>1136842</v>
      </c>
      <c r="D937" t="s">
        <v>892</v>
      </c>
      <c r="E937" t="s">
        <v>9999</v>
      </c>
      <c r="F937" s="4">
        <v>11205</v>
      </c>
      <c r="G937" s="13" t="s">
        <v>4662</v>
      </c>
      <c r="H937" s="13" t="s">
        <v>9222</v>
      </c>
      <c r="I937" s="1">
        <v>4069249</v>
      </c>
      <c r="J937" s="1">
        <v>-7397068</v>
      </c>
      <c r="K937" t="s">
        <v>5</v>
      </c>
      <c r="L937" s="20">
        <v>225</v>
      </c>
      <c r="M937" s="4">
        <v>7</v>
      </c>
      <c r="N937" s="4">
        <v>3</v>
      </c>
      <c r="O937" s="2">
        <v>43466</v>
      </c>
      <c r="P937" s="3">
        <v>0.05</v>
      </c>
      <c r="Q937" s="4">
        <v>1</v>
      </c>
      <c r="R937" s="3">
        <v>6.9</v>
      </c>
      <c r="S9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7" t="str">
        <f>IF(AIRBNB[[#This Row],[RUIDO(dB)]]&lt;=4,"Silencioso",IF(AIRBNB[[#This Row],[RUIDO(dB)]]&lt;=5.5,"Poco Ruidoso","Ruidoso"))</f>
        <v>Ruidoso</v>
      </c>
      <c r="U937" t="str">
        <f>IF(AND(AIRBNB[[#This Row],[PRECIO]]&lt;50,AIRBNB[[#This Row],[MIN_NOCHES]]&gt;3),"Dentro del presupuesto","No considerar")</f>
        <v>No considerar</v>
      </c>
      <c r="V937" t="str">
        <f>VLOOKUP(AIRBNB[[#This Row],[HOST_ID]],Super_host[],5,FALSE)</f>
        <v>Host</v>
      </c>
    </row>
    <row r="938" spans="1:22">
      <c r="A938" s="4">
        <v>2089492</v>
      </c>
      <c r="B938" t="s">
        <v>12710</v>
      </c>
      <c r="C938" s="4">
        <v>1104548</v>
      </c>
      <c r="D938" t="s">
        <v>883</v>
      </c>
      <c r="E938" t="s">
        <v>12711</v>
      </c>
      <c r="F938" s="4">
        <v>11249</v>
      </c>
      <c r="G938" s="13" t="s">
        <v>4662</v>
      </c>
      <c r="H938" s="13" t="s">
        <v>9218</v>
      </c>
      <c r="I938" s="1">
        <v>4071371</v>
      </c>
      <c r="J938" s="1">
        <v>-7396236</v>
      </c>
      <c r="K938" t="s">
        <v>5</v>
      </c>
      <c r="L938" s="20">
        <v>225</v>
      </c>
      <c r="M938" s="4">
        <v>2</v>
      </c>
      <c r="N938" s="4">
        <v>28</v>
      </c>
      <c r="O938" s="2">
        <v>43404</v>
      </c>
      <c r="P938" s="3">
        <v>0.55000000000000004</v>
      </c>
      <c r="Q938" s="4">
        <v>1</v>
      </c>
      <c r="R938" s="3">
        <v>6.9</v>
      </c>
      <c r="S9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8" t="str">
        <f>IF(AIRBNB[[#This Row],[RUIDO(dB)]]&lt;=4,"Silencioso",IF(AIRBNB[[#This Row],[RUIDO(dB)]]&lt;=5.5,"Poco Ruidoso","Ruidoso"))</f>
        <v>Ruidoso</v>
      </c>
      <c r="U938" t="str">
        <f>IF(AND(AIRBNB[[#This Row],[PRECIO]]&lt;50,AIRBNB[[#This Row],[MIN_NOCHES]]&gt;3),"Dentro del presupuesto","No considerar")</f>
        <v>No considerar</v>
      </c>
      <c r="V938" t="str">
        <f>VLOOKUP(AIRBNB[[#This Row],[HOST_ID]],Super_host[],5,FALSE)</f>
        <v>Host</v>
      </c>
    </row>
    <row r="939" spans="1:22">
      <c r="A939" s="4">
        <v>134934</v>
      </c>
      <c r="B939" t="s">
        <v>12221</v>
      </c>
      <c r="C939" s="4">
        <v>652842</v>
      </c>
      <c r="D939" t="s">
        <v>8831</v>
      </c>
      <c r="E939" t="s">
        <v>12222</v>
      </c>
      <c r="F939" s="4">
        <v>11249</v>
      </c>
      <c r="G939" s="13" t="s">
        <v>4662</v>
      </c>
      <c r="H939" s="13" t="s">
        <v>9218</v>
      </c>
      <c r="I939" s="1">
        <v>4071823</v>
      </c>
      <c r="J939" s="1">
        <v>-7395849</v>
      </c>
      <c r="K939" t="s">
        <v>5</v>
      </c>
      <c r="L939" s="20">
        <v>225</v>
      </c>
      <c r="M939" s="4">
        <v>10</v>
      </c>
      <c r="N939" s="4">
        <v>22</v>
      </c>
      <c r="O939" s="2">
        <v>43615</v>
      </c>
      <c r="P939" s="3">
        <v>0.38</v>
      </c>
      <c r="Q939" s="4">
        <v>1</v>
      </c>
      <c r="R939" s="3">
        <v>6.9</v>
      </c>
      <c r="S9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39" t="str">
        <f>IF(AIRBNB[[#This Row],[RUIDO(dB)]]&lt;=4,"Silencioso",IF(AIRBNB[[#This Row],[RUIDO(dB)]]&lt;=5.5,"Poco Ruidoso","Ruidoso"))</f>
        <v>Ruidoso</v>
      </c>
      <c r="U939" t="str">
        <f>IF(AND(AIRBNB[[#This Row],[PRECIO]]&lt;50,AIRBNB[[#This Row],[MIN_NOCHES]]&gt;3),"Dentro del presupuesto","No considerar")</f>
        <v>No considerar</v>
      </c>
      <c r="V939" t="str">
        <f>VLOOKUP(AIRBNB[[#This Row],[HOST_ID]],Super_host[],5,FALSE)</f>
        <v>Host</v>
      </c>
    </row>
    <row r="940" spans="1:22">
      <c r="A940" s="4">
        <v>112359</v>
      </c>
      <c r="B940" t="s">
        <v>4075</v>
      </c>
      <c r="C940" s="4">
        <v>571952</v>
      </c>
      <c r="D940" t="s">
        <v>4076</v>
      </c>
      <c r="E940" t="s">
        <v>4077</v>
      </c>
      <c r="F940" s="4">
        <v>10128</v>
      </c>
      <c r="G940" s="13" t="s">
        <v>124</v>
      </c>
      <c r="H940" s="13" t="s">
        <v>129</v>
      </c>
      <c r="I940" s="1">
        <v>4078491</v>
      </c>
      <c r="J940" s="1">
        <v>-739508</v>
      </c>
      <c r="K940" t="s">
        <v>5</v>
      </c>
      <c r="L940" s="20">
        <v>225</v>
      </c>
      <c r="M940" s="4">
        <v>2</v>
      </c>
      <c r="N940" s="4">
        <v>56</v>
      </c>
      <c r="O940" s="2">
        <v>43462</v>
      </c>
      <c r="P940" s="3">
        <v>0.56999999999999995</v>
      </c>
      <c r="Q940" s="4">
        <v>1</v>
      </c>
      <c r="R940" s="3">
        <v>5.6</v>
      </c>
      <c r="S9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0" t="str">
        <f>IF(AIRBNB[[#This Row],[RUIDO(dB)]]&lt;=4,"Silencioso",IF(AIRBNB[[#This Row],[RUIDO(dB)]]&lt;=5.5,"Poco Ruidoso","Ruidoso"))</f>
        <v>Ruidoso</v>
      </c>
      <c r="U940" t="str">
        <f>IF(AND(AIRBNB[[#This Row],[PRECIO]]&lt;50,AIRBNB[[#This Row],[MIN_NOCHES]]&gt;3),"Dentro del presupuesto","No considerar")</f>
        <v>No considerar</v>
      </c>
      <c r="V940" t="str">
        <f>VLOOKUP(AIRBNB[[#This Row],[HOST_ID]],Super_host[],5,FALSE)</f>
        <v>Host</v>
      </c>
    </row>
    <row r="941" spans="1:22">
      <c r="A941" s="4">
        <v>1856803</v>
      </c>
      <c r="B941" t="s">
        <v>2188</v>
      </c>
      <c r="C941" s="4">
        <v>485738</v>
      </c>
      <c r="D941" t="s">
        <v>2189</v>
      </c>
      <c r="E941" t="s">
        <v>2190</v>
      </c>
      <c r="F941" s="4">
        <v>10009</v>
      </c>
      <c r="G941" s="13" t="s">
        <v>124</v>
      </c>
      <c r="H941" s="13" t="s">
        <v>133</v>
      </c>
      <c r="I941" s="1">
        <v>4072335</v>
      </c>
      <c r="J941" s="1">
        <v>-7398549</v>
      </c>
      <c r="K941" t="s">
        <v>5</v>
      </c>
      <c r="L941" s="20">
        <v>225</v>
      </c>
      <c r="M941" s="4">
        <v>3</v>
      </c>
      <c r="N941" s="4">
        <v>10</v>
      </c>
      <c r="O941" s="2">
        <v>42620</v>
      </c>
      <c r="P941" s="3">
        <v>0.15</v>
      </c>
      <c r="Q941" s="4">
        <v>1</v>
      </c>
      <c r="R941" s="3">
        <v>5.6</v>
      </c>
      <c r="S9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1" t="str">
        <f>IF(AIRBNB[[#This Row],[RUIDO(dB)]]&lt;=4,"Silencioso",IF(AIRBNB[[#This Row],[RUIDO(dB)]]&lt;=5.5,"Poco Ruidoso","Ruidoso"))</f>
        <v>Ruidoso</v>
      </c>
      <c r="U941" t="str">
        <f>IF(AND(AIRBNB[[#This Row],[PRECIO]]&lt;50,AIRBNB[[#This Row],[MIN_NOCHES]]&gt;3),"Dentro del presupuesto","No considerar")</f>
        <v>No considerar</v>
      </c>
      <c r="V941" t="str">
        <f>VLOOKUP(AIRBNB[[#This Row],[HOST_ID]],Super_host[],5,FALSE)</f>
        <v>Host</v>
      </c>
    </row>
    <row r="942" spans="1:22">
      <c r="A942" s="4">
        <v>83847</v>
      </c>
      <c r="B942" t="s">
        <v>3347</v>
      </c>
      <c r="C942" s="4">
        <v>410094</v>
      </c>
      <c r="D942" t="s">
        <v>3348</v>
      </c>
      <c r="E942" t="s">
        <v>3349</v>
      </c>
      <c r="F942" s="4">
        <v>10009</v>
      </c>
      <c r="G942" s="13" t="s">
        <v>124</v>
      </c>
      <c r="H942" s="13" t="s">
        <v>133</v>
      </c>
      <c r="I942" s="1">
        <v>4072451</v>
      </c>
      <c r="J942" s="1">
        <v>-7398094</v>
      </c>
      <c r="K942" t="s">
        <v>5</v>
      </c>
      <c r="L942" s="20">
        <v>225</v>
      </c>
      <c r="M942" s="4">
        <v>2</v>
      </c>
      <c r="N942" s="4">
        <v>33</v>
      </c>
      <c r="O942" s="2">
        <v>43467</v>
      </c>
      <c r="P942" s="3">
        <v>0.33</v>
      </c>
      <c r="Q942" s="4">
        <v>1</v>
      </c>
      <c r="R942" s="3">
        <v>5.6</v>
      </c>
      <c r="S9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2" t="str">
        <f>IF(AIRBNB[[#This Row],[RUIDO(dB)]]&lt;=4,"Silencioso",IF(AIRBNB[[#This Row],[RUIDO(dB)]]&lt;=5.5,"Poco Ruidoso","Ruidoso"))</f>
        <v>Ruidoso</v>
      </c>
      <c r="U942" t="str">
        <f>IF(AND(AIRBNB[[#This Row],[PRECIO]]&lt;50,AIRBNB[[#This Row],[MIN_NOCHES]]&gt;3),"Dentro del presupuesto","No considerar")</f>
        <v>No considerar</v>
      </c>
      <c r="V942" t="str">
        <f>VLOOKUP(AIRBNB[[#This Row],[HOST_ID]],Super_host[],5,FALSE)</f>
        <v>Host</v>
      </c>
    </row>
    <row r="943" spans="1:22">
      <c r="A943" s="4">
        <v>4077090</v>
      </c>
      <c r="B943" t="s">
        <v>13611</v>
      </c>
      <c r="C943" s="4">
        <v>316474</v>
      </c>
      <c r="D943" t="s">
        <v>1602</v>
      </c>
      <c r="E943" t="s">
        <v>13612</v>
      </c>
      <c r="F943" s="4">
        <v>11215</v>
      </c>
      <c r="G943" s="13" t="s">
        <v>4662</v>
      </c>
      <c r="H943" s="13" t="s">
        <v>9262</v>
      </c>
      <c r="I943" s="1">
        <v>4066693</v>
      </c>
      <c r="J943" s="1">
        <v>-7398801</v>
      </c>
      <c r="K943" t="s">
        <v>5</v>
      </c>
      <c r="L943" s="20">
        <v>225</v>
      </c>
      <c r="M943" s="4">
        <v>2</v>
      </c>
      <c r="N943" s="4">
        <v>66</v>
      </c>
      <c r="O943" s="2">
        <v>43467</v>
      </c>
      <c r="P943" s="3">
        <v>1.1299999999999999</v>
      </c>
      <c r="Q943" s="4">
        <v>1</v>
      </c>
      <c r="R943" s="3">
        <v>6.9</v>
      </c>
      <c r="S9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3" t="str">
        <f>IF(AIRBNB[[#This Row],[RUIDO(dB)]]&lt;=4,"Silencioso",IF(AIRBNB[[#This Row],[RUIDO(dB)]]&lt;=5.5,"Poco Ruidoso","Ruidoso"))</f>
        <v>Ruidoso</v>
      </c>
      <c r="U943" t="str">
        <f>IF(AND(AIRBNB[[#This Row],[PRECIO]]&lt;50,AIRBNB[[#This Row],[MIN_NOCHES]]&gt;3),"Dentro del presupuesto","No considerar")</f>
        <v>No considerar</v>
      </c>
      <c r="V943" t="str">
        <f>VLOOKUP(AIRBNB[[#This Row],[HOST_ID]],Super_host[],5,FALSE)</f>
        <v>Host</v>
      </c>
    </row>
    <row r="944" spans="1:22">
      <c r="A944" s="4">
        <v>60457</v>
      </c>
      <c r="B944" t="s">
        <v>1722</v>
      </c>
      <c r="C944" s="4">
        <v>99212</v>
      </c>
      <c r="D944" t="s">
        <v>131</v>
      </c>
      <c r="E944" t="s">
        <v>1723</v>
      </c>
      <c r="F944" s="4">
        <v>10003</v>
      </c>
      <c r="G944" s="13" t="s">
        <v>124</v>
      </c>
      <c r="H944" s="13" t="s">
        <v>144</v>
      </c>
      <c r="I944" s="1">
        <v>4073194</v>
      </c>
      <c r="J944" s="1">
        <v>-7399474</v>
      </c>
      <c r="K944" t="s">
        <v>5</v>
      </c>
      <c r="L944" s="20">
        <v>225</v>
      </c>
      <c r="M944" s="4">
        <v>5</v>
      </c>
      <c r="N944" s="4">
        <v>10</v>
      </c>
      <c r="O944" s="2">
        <v>43596</v>
      </c>
      <c r="P944" s="3">
        <v>0.1</v>
      </c>
      <c r="Q944" s="4">
        <v>1</v>
      </c>
      <c r="R944" s="3">
        <v>5.6</v>
      </c>
      <c r="S9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4" t="str">
        <f>IF(AIRBNB[[#This Row],[RUIDO(dB)]]&lt;=4,"Silencioso",IF(AIRBNB[[#This Row],[RUIDO(dB)]]&lt;=5.5,"Poco Ruidoso","Ruidoso"))</f>
        <v>Ruidoso</v>
      </c>
      <c r="U944" t="str">
        <f>IF(AND(AIRBNB[[#This Row],[PRECIO]]&lt;50,AIRBNB[[#This Row],[MIN_NOCHES]]&gt;3),"Dentro del presupuesto","No considerar")</f>
        <v>No considerar</v>
      </c>
      <c r="V944" t="str">
        <f>VLOOKUP(AIRBNB[[#This Row],[HOST_ID]],Super_host[],5,FALSE)</f>
        <v>Host</v>
      </c>
    </row>
    <row r="945" spans="1:22">
      <c r="A945" s="4">
        <v>27385</v>
      </c>
      <c r="B945" t="s">
        <v>4905</v>
      </c>
      <c r="C945" s="4">
        <v>72062</v>
      </c>
      <c r="D945" t="s">
        <v>4491</v>
      </c>
      <c r="E945" t="s">
        <v>4906</v>
      </c>
      <c r="F945" s="4">
        <v>10009</v>
      </c>
      <c r="G945" s="13" t="s">
        <v>124</v>
      </c>
      <c r="H945" s="13" t="s">
        <v>133</v>
      </c>
      <c r="I945" s="1">
        <v>4072555</v>
      </c>
      <c r="J945" s="1">
        <v>-7397965</v>
      </c>
      <c r="K945" t="s">
        <v>5</v>
      </c>
      <c r="L945" s="20">
        <v>225</v>
      </c>
      <c r="M945" s="4">
        <v>1</v>
      </c>
      <c r="N945" s="4">
        <v>115</v>
      </c>
      <c r="O945" s="2">
        <v>43623</v>
      </c>
      <c r="P945" s="3">
        <v>1.05</v>
      </c>
      <c r="Q945" s="4">
        <v>1</v>
      </c>
      <c r="R945" s="3">
        <v>5.6</v>
      </c>
      <c r="S9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5" t="str">
        <f>IF(AIRBNB[[#This Row],[RUIDO(dB)]]&lt;=4,"Silencioso",IF(AIRBNB[[#This Row],[RUIDO(dB)]]&lt;=5.5,"Poco Ruidoso","Ruidoso"))</f>
        <v>Ruidoso</v>
      </c>
      <c r="U945" t="str">
        <f>IF(AND(AIRBNB[[#This Row],[PRECIO]]&lt;50,AIRBNB[[#This Row],[MIN_NOCHES]]&gt;3),"Dentro del presupuesto","No considerar")</f>
        <v>No considerar</v>
      </c>
      <c r="V945" t="str">
        <f>VLOOKUP(AIRBNB[[#This Row],[HOST_ID]],Super_host[],5,FALSE)</f>
        <v>Host</v>
      </c>
    </row>
    <row r="946" spans="1:22">
      <c r="A946" s="4">
        <v>16458</v>
      </c>
      <c r="B946" t="s">
        <v>11138</v>
      </c>
      <c r="C946" s="4">
        <v>64056</v>
      </c>
      <c r="D946" t="s">
        <v>863</v>
      </c>
      <c r="E946" t="s">
        <v>11139</v>
      </c>
      <c r="F946" s="4">
        <v>11215</v>
      </c>
      <c r="G946" s="13" t="s">
        <v>4662</v>
      </c>
      <c r="H946" s="13" t="s">
        <v>9234</v>
      </c>
      <c r="I946" s="1">
        <v>4067343</v>
      </c>
      <c r="J946" s="1">
        <v>-7398338</v>
      </c>
      <c r="K946" t="s">
        <v>5</v>
      </c>
      <c r="L946" s="20">
        <v>225</v>
      </c>
      <c r="M946" s="4">
        <v>3</v>
      </c>
      <c r="N946" s="4">
        <v>4</v>
      </c>
      <c r="O946" s="2">
        <v>43002</v>
      </c>
      <c r="P946" s="3">
        <v>0.16</v>
      </c>
      <c r="Q946" s="4">
        <v>1</v>
      </c>
      <c r="R946" s="3">
        <v>6.9</v>
      </c>
      <c r="S9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6" t="str">
        <f>IF(AIRBNB[[#This Row],[RUIDO(dB)]]&lt;=4,"Silencioso",IF(AIRBNB[[#This Row],[RUIDO(dB)]]&lt;=5.5,"Poco Ruidoso","Ruidoso"))</f>
        <v>Ruidoso</v>
      </c>
      <c r="U946" t="str">
        <f>IF(AND(AIRBNB[[#This Row],[PRECIO]]&lt;50,AIRBNB[[#This Row],[MIN_NOCHES]]&gt;3),"Dentro del presupuesto","No considerar")</f>
        <v>No considerar</v>
      </c>
      <c r="V946" t="str">
        <f>VLOOKUP(AIRBNB[[#This Row],[HOST_ID]],Super_host[],5,FALSE)</f>
        <v>Host</v>
      </c>
    </row>
    <row r="947" spans="1:22">
      <c r="A947" s="4">
        <v>3868100</v>
      </c>
      <c r="B947" t="s">
        <v>3116</v>
      </c>
      <c r="C947" s="4">
        <v>47459</v>
      </c>
      <c r="D947" t="s">
        <v>1110</v>
      </c>
      <c r="E947" t="s">
        <v>3117</v>
      </c>
      <c r="F947" s="4">
        <v>10002</v>
      </c>
      <c r="G947" s="13" t="s">
        <v>124</v>
      </c>
      <c r="H947" s="13" t="s">
        <v>137</v>
      </c>
      <c r="I947" s="1">
        <v>4072168</v>
      </c>
      <c r="J947" s="1">
        <v>-7398876</v>
      </c>
      <c r="K947" t="s">
        <v>5</v>
      </c>
      <c r="L947" s="20">
        <v>225</v>
      </c>
      <c r="M947" s="4">
        <v>2</v>
      </c>
      <c r="N947" s="4">
        <v>16</v>
      </c>
      <c r="O947" s="2">
        <v>43583</v>
      </c>
      <c r="P947" s="3">
        <v>0.28000000000000003</v>
      </c>
      <c r="Q947" s="4">
        <v>1</v>
      </c>
      <c r="R947" s="3">
        <v>5.6</v>
      </c>
      <c r="S9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7" t="str">
        <f>IF(AIRBNB[[#This Row],[RUIDO(dB)]]&lt;=4,"Silencioso",IF(AIRBNB[[#This Row],[RUIDO(dB)]]&lt;=5.5,"Poco Ruidoso","Ruidoso"))</f>
        <v>Ruidoso</v>
      </c>
      <c r="U947" t="str">
        <f>IF(AND(AIRBNB[[#This Row],[PRECIO]]&lt;50,AIRBNB[[#This Row],[MIN_NOCHES]]&gt;3),"Dentro del presupuesto","No considerar")</f>
        <v>No considerar</v>
      </c>
      <c r="V947" t="str">
        <f>VLOOKUP(AIRBNB[[#This Row],[HOST_ID]],Super_host[],5,FALSE)</f>
        <v>Host</v>
      </c>
    </row>
    <row r="948" spans="1:22">
      <c r="A948" s="4">
        <v>5758234</v>
      </c>
      <c r="B948" t="s">
        <v>14061</v>
      </c>
      <c r="C948" s="4">
        <v>21823</v>
      </c>
      <c r="D948" t="s">
        <v>4186</v>
      </c>
      <c r="E948" t="s">
        <v>14062</v>
      </c>
      <c r="F948" s="4">
        <v>11221</v>
      </c>
      <c r="G948" s="13" t="s">
        <v>4662</v>
      </c>
      <c r="H948" s="13" t="s">
        <v>9274</v>
      </c>
      <c r="I948" s="1">
        <v>406878</v>
      </c>
      <c r="J948" s="1">
        <v>-7391452</v>
      </c>
      <c r="K948" t="s">
        <v>5</v>
      </c>
      <c r="L948" s="20">
        <v>225</v>
      </c>
      <c r="M948" s="4">
        <v>3</v>
      </c>
      <c r="N948" s="4">
        <v>82</v>
      </c>
      <c r="O948" s="2">
        <v>43634</v>
      </c>
      <c r="P948" s="3">
        <v>1.58</v>
      </c>
      <c r="Q948" s="4">
        <v>1</v>
      </c>
      <c r="R948" s="3">
        <v>6.9</v>
      </c>
      <c r="S9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8" t="str">
        <f>IF(AIRBNB[[#This Row],[RUIDO(dB)]]&lt;=4,"Silencioso",IF(AIRBNB[[#This Row],[RUIDO(dB)]]&lt;=5.5,"Poco Ruidoso","Ruidoso"))</f>
        <v>Ruidoso</v>
      </c>
      <c r="U948" t="str">
        <f>IF(AND(AIRBNB[[#This Row],[PRECIO]]&lt;50,AIRBNB[[#This Row],[MIN_NOCHES]]&gt;3),"Dentro del presupuesto","No considerar")</f>
        <v>No considerar</v>
      </c>
      <c r="V948" t="str">
        <f>VLOOKUP(AIRBNB[[#This Row],[HOST_ID]],Super_host[],5,FALSE)</f>
        <v>Host</v>
      </c>
    </row>
    <row r="949" spans="1:22">
      <c r="A949" s="4">
        <v>2595</v>
      </c>
      <c r="B949" t="s">
        <v>3536</v>
      </c>
      <c r="C949" s="4">
        <v>2845</v>
      </c>
      <c r="D949" t="s">
        <v>478</v>
      </c>
      <c r="E949" t="s">
        <v>3537</v>
      </c>
      <c r="F949" s="4">
        <v>10018</v>
      </c>
      <c r="G949" s="13" t="s">
        <v>124</v>
      </c>
      <c r="H949" s="13" t="s">
        <v>373</v>
      </c>
      <c r="I949" s="1">
        <v>4075362</v>
      </c>
      <c r="J949" s="1">
        <v>-7398377</v>
      </c>
      <c r="K949" t="s">
        <v>5</v>
      </c>
      <c r="L949" s="20">
        <v>225</v>
      </c>
      <c r="M949" s="4">
        <v>1</v>
      </c>
      <c r="N949" s="4">
        <v>45</v>
      </c>
      <c r="O949" s="2">
        <v>43606</v>
      </c>
      <c r="P949" s="3">
        <v>0.38</v>
      </c>
      <c r="Q949" s="4">
        <v>1</v>
      </c>
      <c r="R949" s="3">
        <v>5.6</v>
      </c>
      <c r="S9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49" t="str">
        <f>IF(AIRBNB[[#This Row],[RUIDO(dB)]]&lt;=4,"Silencioso",IF(AIRBNB[[#This Row],[RUIDO(dB)]]&lt;=5.5,"Poco Ruidoso","Ruidoso"))</f>
        <v>Ruidoso</v>
      </c>
      <c r="U949" t="str">
        <f>IF(AND(AIRBNB[[#This Row],[PRECIO]]&lt;50,AIRBNB[[#This Row],[MIN_NOCHES]]&gt;3),"Dentro del presupuesto","No considerar")</f>
        <v>No considerar</v>
      </c>
      <c r="V949" t="str">
        <f>VLOOKUP(AIRBNB[[#This Row],[HOST_ID]],Super_host[],5,FALSE)</f>
        <v>Host</v>
      </c>
    </row>
    <row r="950" spans="1:22">
      <c r="A950" s="4">
        <v>2142130</v>
      </c>
      <c r="B950" t="s">
        <v>2632</v>
      </c>
      <c r="C950" s="4">
        <v>10932521</v>
      </c>
      <c r="D950" t="s">
        <v>2633</v>
      </c>
      <c r="E950" t="s">
        <v>2634</v>
      </c>
      <c r="F950" s="4">
        <v>10002</v>
      </c>
      <c r="G950" s="13" t="s">
        <v>124</v>
      </c>
      <c r="H950" s="13" t="s">
        <v>137</v>
      </c>
      <c r="I950" s="1">
        <v>4071978</v>
      </c>
      <c r="J950" s="1">
        <v>-7398643</v>
      </c>
      <c r="K950" t="s">
        <v>5</v>
      </c>
      <c r="L950" s="20">
        <v>224</v>
      </c>
      <c r="M950" s="4">
        <v>2</v>
      </c>
      <c r="N950" s="4">
        <v>12</v>
      </c>
      <c r="O950" s="2">
        <v>43429</v>
      </c>
      <c r="P950" s="3">
        <v>0.21</v>
      </c>
      <c r="Q950" s="4">
        <v>1</v>
      </c>
      <c r="R950" s="3">
        <v>5.6</v>
      </c>
      <c r="S9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0" t="str">
        <f>IF(AIRBNB[[#This Row],[RUIDO(dB)]]&lt;=4,"Silencioso",IF(AIRBNB[[#This Row],[RUIDO(dB)]]&lt;=5.5,"Poco Ruidoso","Ruidoso"))</f>
        <v>Ruidoso</v>
      </c>
      <c r="U950" t="str">
        <f>IF(AND(AIRBNB[[#This Row],[PRECIO]]&lt;50,AIRBNB[[#This Row],[MIN_NOCHES]]&gt;3),"Dentro del presupuesto","No considerar")</f>
        <v>No considerar</v>
      </c>
      <c r="V950" t="str">
        <f>VLOOKUP(AIRBNB[[#This Row],[HOST_ID]],Super_host[],5,FALSE)</f>
        <v>Host</v>
      </c>
    </row>
    <row r="951" spans="1:22">
      <c r="A951" s="4">
        <v>1683968</v>
      </c>
      <c r="B951" t="s">
        <v>11388</v>
      </c>
      <c r="C951" s="4">
        <v>274702</v>
      </c>
      <c r="D951" t="s">
        <v>11389</v>
      </c>
      <c r="E951" t="s">
        <v>10165</v>
      </c>
      <c r="F951" s="4">
        <v>11249</v>
      </c>
      <c r="G951" s="13" t="s">
        <v>4662</v>
      </c>
      <c r="H951" s="13" t="s">
        <v>9218</v>
      </c>
      <c r="I951" s="1">
        <v>4071108</v>
      </c>
      <c r="J951" s="1">
        <v>-7396318</v>
      </c>
      <c r="K951" t="s">
        <v>5</v>
      </c>
      <c r="L951" s="20">
        <v>224</v>
      </c>
      <c r="M951" s="4">
        <v>31</v>
      </c>
      <c r="N951" s="4">
        <v>14</v>
      </c>
      <c r="O951" s="2">
        <v>43317</v>
      </c>
      <c r="P951" s="3">
        <v>0.2</v>
      </c>
      <c r="Q951" s="4">
        <v>1</v>
      </c>
      <c r="R951" s="3">
        <v>6.9</v>
      </c>
      <c r="S9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1" t="str">
        <f>IF(AIRBNB[[#This Row],[RUIDO(dB)]]&lt;=4,"Silencioso",IF(AIRBNB[[#This Row],[RUIDO(dB)]]&lt;=5.5,"Poco Ruidoso","Ruidoso"))</f>
        <v>Ruidoso</v>
      </c>
      <c r="U951" t="str">
        <f>IF(AND(AIRBNB[[#This Row],[PRECIO]]&lt;50,AIRBNB[[#This Row],[MIN_NOCHES]]&gt;3),"Dentro del presupuesto","No considerar")</f>
        <v>No considerar</v>
      </c>
      <c r="V951" t="str">
        <f>VLOOKUP(AIRBNB[[#This Row],[HOST_ID]],Super_host[],5,FALSE)</f>
        <v>Host</v>
      </c>
    </row>
    <row r="952" spans="1:22">
      <c r="A952" s="4">
        <v>1546518</v>
      </c>
      <c r="B952" t="s">
        <v>15036</v>
      </c>
      <c r="C952" s="4">
        <v>66193</v>
      </c>
      <c r="D952" t="s">
        <v>15037</v>
      </c>
      <c r="E952" t="s">
        <v>15038</v>
      </c>
      <c r="F952" s="4">
        <v>11215</v>
      </c>
      <c r="G952" s="13" t="s">
        <v>4662</v>
      </c>
      <c r="H952" s="13" t="s">
        <v>9262</v>
      </c>
      <c r="I952" s="1">
        <v>4066448</v>
      </c>
      <c r="J952" s="1">
        <v>-7398695</v>
      </c>
      <c r="K952" t="s">
        <v>5</v>
      </c>
      <c r="L952" s="20">
        <v>224</v>
      </c>
      <c r="M952" s="4">
        <v>2</v>
      </c>
      <c r="N952" s="4">
        <v>229</v>
      </c>
      <c r="O952" s="2">
        <v>43640</v>
      </c>
      <c r="P952" s="3">
        <v>3.28</v>
      </c>
      <c r="Q952" s="4">
        <v>1</v>
      </c>
      <c r="R952" s="3">
        <v>6.9</v>
      </c>
      <c r="S9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2" t="str">
        <f>IF(AIRBNB[[#This Row],[RUIDO(dB)]]&lt;=4,"Silencioso",IF(AIRBNB[[#This Row],[RUIDO(dB)]]&lt;=5.5,"Poco Ruidoso","Ruidoso"))</f>
        <v>Ruidoso</v>
      </c>
      <c r="U952" t="str">
        <f>IF(AND(AIRBNB[[#This Row],[PRECIO]]&lt;50,AIRBNB[[#This Row],[MIN_NOCHES]]&gt;3),"Dentro del presupuesto","No considerar")</f>
        <v>No considerar</v>
      </c>
      <c r="V952" t="str">
        <f>VLOOKUP(AIRBNB[[#This Row],[HOST_ID]],Super_host[],5,FALSE)</f>
        <v>Host</v>
      </c>
    </row>
    <row r="953" spans="1:22">
      <c r="A953" s="4">
        <v>1059531</v>
      </c>
      <c r="B953" t="s">
        <v>16648</v>
      </c>
      <c r="C953" s="4">
        <v>7875272</v>
      </c>
      <c r="D953" t="s">
        <v>10</v>
      </c>
      <c r="E953" t="s">
        <v>29</v>
      </c>
      <c r="F953" s="4">
        <v>10302</v>
      </c>
      <c r="G953" s="13" t="s">
        <v>3</v>
      </c>
      <c r="H953" s="13" t="s">
        <v>12</v>
      </c>
      <c r="I953" s="1">
        <v>4062922</v>
      </c>
      <c r="J953" s="1">
        <v>-7413354</v>
      </c>
      <c r="K953" t="s">
        <v>5</v>
      </c>
      <c r="L953" s="20">
        <v>221</v>
      </c>
      <c r="M953" s="4">
        <v>30</v>
      </c>
      <c r="N953" s="4">
        <v>0</v>
      </c>
      <c r="O953" s="2">
        <v>43648</v>
      </c>
      <c r="P953" s="3">
        <v>0.02</v>
      </c>
      <c r="Q953" s="4">
        <v>1</v>
      </c>
      <c r="R953" s="3">
        <v>5.09</v>
      </c>
      <c r="S953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953" t="str">
        <f>IF(AIRBNB[[#This Row],[RUIDO(dB)]]&lt;=4,"Silencioso",IF(AIRBNB[[#This Row],[RUIDO(dB)]]&lt;=5.5,"Poco Ruidoso","Ruidoso"))</f>
        <v>Poco Ruidoso</v>
      </c>
      <c r="U953" t="str">
        <f>IF(AND(AIRBNB[[#This Row],[PRECIO]]&lt;50,AIRBNB[[#This Row],[MIN_NOCHES]]&gt;3),"Dentro del presupuesto","No considerar")</f>
        <v>No considerar</v>
      </c>
      <c r="V953" t="str">
        <f>VLOOKUP(AIRBNB[[#This Row],[HOST_ID]],Super_host[],5,FALSE)</f>
        <v>Host</v>
      </c>
    </row>
    <row r="954" spans="1:22">
      <c r="A954" s="4">
        <v>2255549</v>
      </c>
      <c r="B954" t="s">
        <v>6499</v>
      </c>
      <c r="C954" s="4">
        <v>735701</v>
      </c>
      <c r="D954" t="s">
        <v>6500</v>
      </c>
      <c r="E954" t="s">
        <v>6501</v>
      </c>
      <c r="F954" s="4">
        <v>10011</v>
      </c>
      <c r="G954" s="13" t="s">
        <v>124</v>
      </c>
      <c r="H954" s="13" t="s">
        <v>186</v>
      </c>
      <c r="I954" s="1">
        <v>407444</v>
      </c>
      <c r="J954" s="1">
        <v>-739994</v>
      </c>
      <c r="K954" t="s">
        <v>5</v>
      </c>
      <c r="L954" s="20">
        <v>221</v>
      </c>
      <c r="M954" s="4">
        <v>2</v>
      </c>
      <c r="N954" s="4">
        <v>252</v>
      </c>
      <c r="O954" s="2">
        <v>43652</v>
      </c>
      <c r="P954" s="3">
        <v>4.91</v>
      </c>
      <c r="Q954" s="4">
        <v>1</v>
      </c>
      <c r="R954" s="3">
        <v>5.6</v>
      </c>
      <c r="S9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4" t="str">
        <f>IF(AIRBNB[[#This Row],[RUIDO(dB)]]&lt;=4,"Silencioso",IF(AIRBNB[[#This Row],[RUIDO(dB)]]&lt;=5.5,"Poco Ruidoso","Ruidoso"))</f>
        <v>Ruidoso</v>
      </c>
      <c r="U954" t="str">
        <f>IF(AND(AIRBNB[[#This Row],[PRECIO]]&lt;50,AIRBNB[[#This Row],[MIN_NOCHES]]&gt;3),"Dentro del presupuesto","No considerar")</f>
        <v>No considerar</v>
      </c>
      <c r="V954" t="str">
        <f>VLOOKUP(AIRBNB[[#This Row],[HOST_ID]],Super_host[],5,FALSE)</f>
        <v>Host</v>
      </c>
    </row>
    <row r="955" spans="1:22">
      <c r="A955" s="4">
        <v>5605790</v>
      </c>
      <c r="B955" t="s">
        <v>14899</v>
      </c>
      <c r="C955" s="4">
        <v>28690907</v>
      </c>
      <c r="D955" t="s">
        <v>14900</v>
      </c>
      <c r="E955" t="s">
        <v>14901</v>
      </c>
      <c r="F955" s="4">
        <v>11207</v>
      </c>
      <c r="G955" s="13" t="s">
        <v>4662</v>
      </c>
      <c r="H955" s="13" t="s">
        <v>9274</v>
      </c>
      <c r="I955" s="1">
        <v>4069363</v>
      </c>
      <c r="J955" s="1">
        <v>-7391329</v>
      </c>
      <c r="K955" t="s">
        <v>5</v>
      </c>
      <c r="L955" s="20">
        <v>220</v>
      </c>
      <c r="M955" s="4">
        <v>1</v>
      </c>
      <c r="N955" s="4">
        <v>76</v>
      </c>
      <c r="O955" s="2">
        <v>43649</v>
      </c>
      <c r="P955" s="3">
        <v>2.95</v>
      </c>
      <c r="Q955" s="4">
        <v>1</v>
      </c>
      <c r="R955" s="3">
        <v>6.9</v>
      </c>
      <c r="S9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5" t="str">
        <f>IF(AIRBNB[[#This Row],[RUIDO(dB)]]&lt;=4,"Silencioso",IF(AIRBNB[[#This Row],[RUIDO(dB)]]&lt;=5.5,"Poco Ruidoso","Ruidoso"))</f>
        <v>Ruidoso</v>
      </c>
      <c r="U955" t="str">
        <f>IF(AND(AIRBNB[[#This Row],[PRECIO]]&lt;50,AIRBNB[[#This Row],[MIN_NOCHES]]&gt;3),"Dentro del presupuesto","No considerar")</f>
        <v>No considerar</v>
      </c>
      <c r="V955" t="str">
        <f>VLOOKUP(AIRBNB[[#This Row],[HOST_ID]],Super_host[],5,FALSE)</f>
        <v>Host</v>
      </c>
    </row>
    <row r="956" spans="1:22">
      <c r="A956" s="4">
        <v>6062060</v>
      </c>
      <c r="B956" t="s">
        <v>11326</v>
      </c>
      <c r="C956" s="4">
        <v>24561040</v>
      </c>
      <c r="D956" t="s">
        <v>11327</v>
      </c>
      <c r="E956" t="s">
        <v>11328</v>
      </c>
      <c r="F956" s="4">
        <v>11217</v>
      </c>
      <c r="G956" s="13" t="s">
        <v>4662</v>
      </c>
      <c r="H956" s="13" t="s">
        <v>9234</v>
      </c>
      <c r="I956" s="1">
        <v>4067975</v>
      </c>
      <c r="J956" s="1">
        <v>-7397666</v>
      </c>
      <c r="K956" t="s">
        <v>40</v>
      </c>
      <c r="L956" s="20">
        <v>220</v>
      </c>
      <c r="M956" s="4">
        <v>2</v>
      </c>
      <c r="N956" s="4">
        <v>9</v>
      </c>
      <c r="O956" s="2">
        <v>42876</v>
      </c>
      <c r="P956" s="3">
        <v>0.2</v>
      </c>
      <c r="Q956" s="4">
        <v>1</v>
      </c>
      <c r="R956" s="3">
        <v>6.9</v>
      </c>
      <c r="S9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6" t="str">
        <f>IF(AIRBNB[[#This Row],[RUIDO(dB)]]&lt;=4,"Silencioso",IF(AIRBNB[[#This Row],[RUIDO(dB)]]&lt;=5.5,"Poco Ruidoso","Ruidoso"))</f>
        <v>Ruidoso</v>
      </c>
      <c r="U956" t="str">
        <f>IF(AND(AIRBNB[[#This Row],[PRECIO]]&lt;50,AIRBNB[[#This Row],[MIN_NOCHES]]&gt;3),"Dentro del presupuesto","No considerar")</f>
        <v>No considerar</v>
      </c>
      <c r="V956" t="str">
        <f>VLOOKUP(AIRBNB[[#This Row],[HOST_ID]],Super_host[],5,FALSE)</f>
        <v>Host</v>
      </c>
    </row>
    <row r="957" spans="1:22">
      <c r="A957" s="4">
        <v>4545882</v>
      </c>
      <c r="B957" t="s">
        <v>3884</v>
      </c>
      <c r="C957" s="4">
        <v>23569951</v>
      </c>
      <c r="D957" t="s">
        <v>3885</v>
      </c>
      <c r="E957" t="s">
        <v>3886</v>
      </c>
      <c r="F957" s="4">
        <v>10128</v>
      </c>
      <c r="G957" s="13" t="s">
        <v>124</v>
      </c>
      <c r="H957" s="13" t="s">
        <v>129</v>
      </c>
      <c r="I957" s="1">
        <v>407811</v>
      </c>
      <c r="J957" s="1">
        <v>-7394567</v>
      </c>
      <c r="K957" t="s">
        <v>5</v>
      </c>
      <c r="L957" s="20">
        <v>220</v>
      </c>
      <c r="M957" s="4">
        <v>3</v>
      </c>
      <c r="N957" s="4">
        <v>28</v>
      </c>
      <c r="O957" s="2">
        <v>43608</v>
      </c>
      <c r="P957" s="3">
        <v>0.5</v>
      </c>
      <c r="Q957" s="4">
        <v>1</v>
      </c>
      <c r="R957" s="3">
        <v>5.6</v>
      </c>
      <c r="S9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7" t="str">
        <f>IF(AIRBNB[[#This Row],[RUIDO(dB)]]&lt;=4,"Silencioso",IF(AIRBNB[[#This Row],[RUIDO(dB)]]&lt;=5.5,"Poco Ruidoso","Ruidoso"))</f>
        <v>Ruidoso</v>
      </c>
      <c r="U957" t="str">
        <f>IF(AND(AIRBNB[[#This Row],[PRECIO]]&lt;50,AIRBNB[[#This Row],[MIN_NOCHES]]&gt;3),"Dentro del presupuesto","No considerar")</f>
        <v>No considerar</v>
      </c>
      <c r="V957" t="str">
        <f>VLOOKUP(AIRBNB[[#This Row],[HOST_ID]],Super_host[],5,FALSE)</f>
        <v>Host</v>
      </c>
    </row>
    <row r="958" spans="1:22">
      <c r="A958" s="4">
        <v>4362570</v>
      </c>
      <c r="B958" t="s">
        <v>13973</v>
      </c>
      <c r="C958" s="4">
        <v>19735589</v>
      </c>
      <c r="D958" t="s">
        <v>9540</v>
      </c>
      <c r="E958" t="s">
        <v>13974</v>
      </c>
      <c r="F958" s="4">
        <v>11217</v>
      </c>
      <c r="G958" s="13" t="s">
        <v>4662</v>
      </c>
      <c r="H958" s="13" t="s">
        <v>9234</v>
      </c>
      <c r="I958" s="1">
        <v>4067683</v>
      </c>
      <c r="J958" s="1">
        <v>-7397617</v>
      </c>
      <c r="K958" t="s">
        <v>5</v>
      </c>
      <c r="L958" s="20">
        <v>220</v>
      </c>
      <c r="M958" s="4">
        <v>2</v>
      </c>
      <c r="N958" s="4">
        <v>83</v>
      </c>
      <c r="O958" s="2">
        <v>43584</v>
      </c>
      <c r="P958" s="3">
        <v>1.48</v>
      </c>
      <c r="Q958" s="4">
        <v>1</v>
      </c>
      <c r="R958" s="3">
        <v>6.9</v>
      </c>
      <c r="S9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8" t="str">
        <f>IF(AIRBNB[[#This Row],[RUIDO(dB)]]&lt;=4,"Silencioso",IF(AIRBNB[[#This Row],[RUIDO(dB)]]&lt;=5.5,"Poco Ruidoso","Ruidoso"))</f>
        <v>Ruidoso</v>
      </c>
      <c r="U958" t="str">
        <f>IF(AND(AIRBNB[[#This Row],[PRECIO]]&lt;50,AIRBNB[[#This Row],[MIN_NOCHES]]&gt;3),"Dentro del presupuesto","No considerar")</f>
        <v>No considerar</v>
      </c>
      <c r="V958" t="str">
        <f>VLOOKUP(AIRBNB[[#This Row],[HOST_ID]],Super_host[],5,FALSE)</f>
        <v>Host</v>
      </c>
    </row>
    <row r="959" spans="1:22">
      <c r="A959" s="4">
        <v>3080233</v>
      </c>
      <c r="B959" t="s">
        <v>10194</v>
      </c>
      <c r="C959" s="4">
        <v>15674437</v>
      </c>
      <c r="D959" t="s">
        <v>10187</v>
      </c>
      <c r="E959" t="s">
        <v>10195</v>
      </c>
      <c r="F959" s="4">
        <v>11206</v>
      </c>
      <c r="G959" s="13" t="s">
        <v>4662</v>
      </c>
      <c r="H959" s="13" t="s">
        <v>9218</v>
      </c>
      <c r="I959" s="1">
        <v>4070789</v>
      </c>
      <c r="J959" s="1">
        <v>-7394632</v>
      </c>
      <c r="K959" t="s">
        <v>5</v>
      </c>
      <c r="L959" s="20">
        <v>220</v>
      </c>
      <c r="M959" s="4">
        <v>29</v>
      </c>
      <c r="N959" s="4">
        <v>4</v>
      </c>
      <c r="O959" s="2">
        <v>41866</v>
      </c>
      <c r="P959" s="3">
        <v>7.0000000000000007E-2</v>
      </c>
      <c r="Q959" s="4">
        <v>1</v>
      </c>
      <c r="R959" s="3">
        <v>6.9</v>
      </c>
      <c r="S9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59" t="str">
        <f>IF(AIRBNB[[#This Row],[RUIDO(dB)]]&lt;=4,"Silencioso",IF(AIRBNB[[#This Row],[RUIDO(dB)]]&lt;=5.5,"Poco Ruidoso","Ruidoso"))</f>
        <v>Ruidoso</v>
      </c>
      <c r="U959" t="str">
        <f>IF(AND(AIRBNB[[#This Row],[PRECIO]]&lt;50,AIRBNB[[#This Row],[MIN_NOCHES]]&gt;3),"Dentro del presupuesto","No considerar")</f>
        <v>No considerar</v>
      </c>
      <c r="V959" t="str">
        <f>VLOOKUP(AIRBNB[[#This Row],[HOST_ID]],Super_host[],5,FALSE)</f>
        <v>Host</v>
      </c>
    </row>
    <row r="960" spans="1:22">
      <c r="A960" s="4">
        <v>2303436</v>
      </c>
      <c r="B960" t="s">
        <v>6304</v>
      </c>
      <c r="C960" s="4">
        <v>11762397</v>
      </c>
      <c r="D960" t="s">
        <v>580</v>
      </c>
      <c r="E960" t="s">
        <v>6305</v>
      </c>
      <c r="F960" s="4">
        <v>10002</v>
      </c>
      <c r="G960" s="13" t="s">
        <v>124</v>
      </c>
      <c r="H960" s="13" t="s">
        <v>137</v>
      </c>
      <c r="I960" s="1">
        <v>4072153</v>
      </c>
      <c r="J960" s="1">
        <v>-7399331</v>
      </c>
      <c r="K960" t="s">
        <v>5</v>
      </c>
      <c r="L960" s="20">
        <v>220</v>
      </c>
      <c r="M960" s="4">
        <v>2</v>
      </c>
      <c r="N960" s="4">
        <v>146</v>
      </c>
      <c r="O960" s="2">
        <v>43646</v>
      </c>
      <c r="P960" s="3">
        <v>3.45</v>
      </c>
      <c r="Q960" s="4">
        <v>1</v>
      </c>
      <c r="R960" s="3">
        <v>5.6</v>
      </c>
      <c r="S9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0" t="str">
        <f>IF(AIRBNB[[#This Row],[RUIDO(dB)]]&lt;=4,"Silencioso",IF(AIRBNB[[#This Row],[RUIDO(dB)]]&lt;=5.5,"Poco Ruidoso","Ruidoso"))</f>
        <v>Ruidoso</v>
      </c>
      <c r="U960" t="str">
        <f>IF(AND(AIRBNB[[#This Row],[PRECIO]]&lt;50,AIRBNB[[#This Row],[MIN_NOCHES]]&gt;3),"Dentro del presupuesto","No considerar")</f>
        <v>No considerar</v>
      </c>
      <c r="V960" t="str">
        <f>VLOOKUP(AIRBNB[[#This Row],[HOST_ID]],Super_host[],5,FALSE)</f>
        <v>Host</v>
      </c>
    </row>
    <row r="961" spans="1:22">
      <c r="A961" s="4">
        <v>2223247</v>
      </c>
      <c r="B961" t="s">
        <v>3294</v>
      </c>
      <c r="C961" s="4">
        <v>11111521</v>
      </c>
      <c r="D961" t="s">
        <v>1201</v>
      </c>
      <c r="E961" t="s">
        <v>2119</v>
      </c>
      <c r="F961" s="4">
        <v>10075</v>
      </c>
      <c r="G961" s="13" t="s">
        <v>124</v>
      </c>
      <c r="H961" s="13" t="s">
        <v>129</v>
      </c>
      <c r="I961" s="1">
        <v>4077266</v>
      </c>
      <c r="J961" s="1">
        <v>-7395257</v>
      </c>
      <c r="K961" t="s">
        <v>5</v>
      </c>
      <c r="L961" s="20">
        <v>220</v>
      </c>
      <c r="M961" s="4">
        <v>3</v>
      </c>
      <c r="N961" s="4">
        <v>20</v>
      </c>
      <c r="O961" s="2">
        <v>43467</v>
      </c>
      <c r="P961" s="3">
        <v>0.32</v>
      </c>
      <c r="Q961" s="4">
        <v>1</v>
      </c>
      <c r="R961" s="3">
        <v>5.6</v>
      </c>
      <c r="S9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1" t="str">
        <f>IF(AIRBNB[[#This Row],[RUIDO(dB)]]&lt;=4,"Silencioso",IF(AIRBNB[[#This Row],[RUIDO(dB)]]&lt;=5.5,"Poco Ruidoso","Ruidoso"))</f>
        <v>Ruidoso</v>
      </c>
      <c r="U961" t="str">
        <f>IF(AND(AIRBNB[[#This Row],[PRECIO]]&lt;50,AIRBNB[[#This Row],[MIN_NOCHES]]&gt;3),"Dentro del presupuesto","No considerar")</f>
        <v>No considerar</v>
      </c>
      <c r="V961" t="str">
        <f>VLOOKUP(AIRBNB[[#This Row],[HOST_ID]],Super_host[],5,FALSE)</f>
        <v>Host</v>
      </c>
    </row>
    <row r="962" spans="1:22">
      <c r="A962" s="4">
        <v>2089745</v>
      </c>
      <c r="B962" t="s">
        <v>4996</v>
      </c>
      <c r="C962" s="4">
        <v>10661984</v>
      </c>
      <c r="D962" t="s">
        <v>1918</v>
      </c>
      <c r="E962" t="s">
        <v>4997</v>
      </c>
      <c r="F962" s="4">
        <v>10011</v>
      </c>
      <c r="G962" s="13" t="s">
        <v>124</v>
      </c>
      <c r="H962" s="13" t="s">
        <v>186</v>
      </c>
      <c r="I962" s="1">
        <v>4074611</v>
      </c>
      <c r="J962" s="1">
        <v>-7400014</v>
      </c>
      <c r="K962" t="s">
        <v>5</v>
      </c>
      <c r="L962" s="20">
        <v>220</v>
      </c>
      <c r="M962" s="4">
        <v>7</v>
      </c>
      <c r="N962" s="4">
        <v>55</v>
      </c>
      <c r="O962" s="2">
        <v>43620</v>
      </c>
      <c r="P962" s="3">
        <v>1.1200000000000001</v>
      </c>
      <c r="Q962" s="4">
        <v>1</v>
      </c>
      <c r="R962" s="3">
        <v>5.6</v>
      </c>
      <c r="S9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2" t="str">
        <f>IF(AIRBNB[[#This Row],[RUIDO(dB)]]&lt;=4,"Silencioso",IF(AIRBNB[[#This Row],[RUIDO(dB)]]&lt;=5.5,"Poco Ruidoso","Ruidoso"))</f>
        <v>Ruidoso</v>
      </c>
      <c r="U962" t="str">
        <f>IF(AND(AIRBNB[[#This Row],[PRECIO]]&lt;50,AIRBNB[[#This Row],[MIN_NOCHES]]&gt;3),"Dentro del presupuesto","No considerar")</f>
        <v>No considerar</v>
      </c>
      <c r="V962" t="str">
        <f>VLOOKUP(AIRBNB[[#This Row],[HOST_ID]],Super_host[],5,FALSE)</f>
        <v>Host</v>
      </c>
    </row>
    <row r="963" spans="1:22">
      <c r="A963" s="4">
        <v>1717226</v>
      </c>
      <c r="B963" t="s">
        <v>11752</v>
      </c>
      <c r="C963" s="4">
        <v>9053876</v>
      </c>
      <c r="D963" t="s">
        <v>854</v>
      </c>
      <c r="E963" t="s">
        <v>11753</v>
      </c>
      <c r="F963" s="4">
        <v>11213</v>
      </c>
      <c r="G963" s="13" t="s">
        <v>4662</v>
      </c>
      <c r="H963" s="13" t="s">
        <v>9252</v>
      </c>
      <c r="I963" s="1">
        <v>406776</v>
      </c>
      <c r="J963" s="1">
        <v>-7393504</v>
      </c>
      <c r="K963" t="s">
        <v>5</v>
      </c>
      <c r="L963" s="20">
        <v>220</v>
      </c>
      <c r="M963" s="4">
        <v>7</v>
      </c>
      <c r="N963" s="4">
        <v>18</v>
      </c>
      <c r="O963" s="2">
        <v>43646</v>
      </c>
      <c r="P963" s="3">
        <v>0.27</v>
      </c>
      <c r="Q963" s="4">
        <v>1</v>
      </c>
      <c r="R963" s="3">
        <v>6.9</v>
      </c>
      <c r="S9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3" t="str">
        <f>IF(AIRBNB[[#This Row],[RUIDO(dB)]]&lt;=4,"Silencioso",IF(AIRBNB[[#This Row],[RUIDO(dB)]]&lt;=5.5,"Poco Ruidoso","Ruidoso"))</f>
        <v>Ruidoso</v>
      </c>
      <c r="U963" t="str">
        <f>IF(AND(AIRBNB[[#This Row],[PRECIO]]&lt;50,AIRBNB[[#This Row],[MIN_NOCHES]]&gt;3),"Dentro del presupuesto","No considerar")</f>
        <v>No considerar</v>
      </c>
      <c r="V963" t="str">
        <f>VLOOKUP(AIRBNB[[#This Row],[HOST_ID]],Super_host[],5,FALSE)</f>
        <v>Host</v>
      </c>
    </row>
    <row r="964" spans="1:22">
      <c r="A964" s="4">
        <v>1506985</v>
      </c>
      <c r="B964" t="s">
        <v>4601</v>
      </c>
      <c r="C964" s="4">
        <v>8049757</v>
      </c>
      <c r="D964" t="s">
        <v>1417</v>
      </c>
      <c r="E964" t="s">
        <v>4602</v>
      </c>
      <c r="F964" s="4">
        <v>10035</v>
      </c>
      <c r="G964" s="13" t="s">
        <v>124</v>
      </c>
      <c r="H964" s="13" t="s">
        <v>219</v>
      </c>
      <c r="I964" s="1">
        <v>4080108</v>
      </c>
      <c r="J964" s="1">
        <v>-7394346</v>
      </c>
      <c r="K964" t="s">
        <v>5</v>
      </c>
      <c r="L964" s="20">
        <v>220</v>
      </c>
      <c r="M964" s="4">
        <v>4</v>
      </c>
      <c r="N964" s="4">
        <v>60</v>
      </c>
      <c r="O964" s="2">
        <v>43635</v>
      </c>
      <c r="P964" s="3">
        <v>0.85</v>
      </c>
      <c r="Q964" s="4">
        <v>1</v>
      </c>
      <c r="R964" s="3">
        <v>5.6</v>
      </c>
      <c r="S9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4" t="str">
        <f>IF(AIRBNB[[#This Row],[RUIDO(dB)]]&lt;=4,"Silencioso",IF(AIRBNB[[#This Row],[RUIDO(dB)]]&lt;=5.5,"Poco Ruidoso","Ruidoso"))</f>
        <v>Ruidoso</v>
      </c>
      <c r="U964" t="str">
        <f>IF(AND(AIRBNB[[#This Row],[PRECIO]]&lt;50,AIRBNB[[#This Row],[MIN_NOCHES]]&gt;3),"Dentro del presupuesto","No considerar")</f>
        <v>No considerar</v>
      </c>
      <c r="V964" t="str">
        <f>VLOOKUP(AIRBNB[[#This Row],[HOST_ID]],Super_host[],5,FALSE)</f>
        <v>Host</v>
      </c>
    </row>
    <row r="965" spans="1:22">
      <c r="A965" s="4">
        <v>4760076</v>
      </c>
      <c r="B965" t="s">
        <v>6021</v>
      </c>
      <c r="C965" s="4">
        <v>7741110</v>
      </c>
      <c r="D965" t="s">
        <v>1201</v>
      </c>
      <c r="E965" t="s">
        <v>6022</v>
      </c>
      <c r="F965" s="4">
        <v>10016</v>
      </c>
      <c r="G965" s="13" t="s">
        <v>124</v>
      </c>
      <c r="H965" s="13" t="s">
        <v>373</v>
      </c>
      <c r="I965" s="1">
        <v>4074245</v>
      </c>
      <c r="J965" s="1">
        <v>-739845</v>
      </c>
      <c r="K965" t="s">
        <v>5</v>
      </c>
      <c r="L965" s="20">
        <v>220</v>
      </c>
      <c r="M965" s="4">
        <v>4</v>
      </c>
      <c r="N965" s="4">
        <v>149</v>
      </c>
      <c r="O965" s="2">
        <v>43637</v>
      </c>
      <c r="P965" s="3">
        <v>2.68</v>
      </c>
      <c r="Q965" s="4">
        <v>1</v>
      </c>
      <c r="R965" s="3">
        <v>5.6</v>
      </c>
      <c r="S9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5" t="str">
        <f>IF(AIRBNB[[#This Row],[RUIDO(dB)]]&lt;=4,"Silencioso",IF(AIRBNB[[#This Row],[RUIDO(dB)]]&lt;=5.5,"Poco Ruidoso","Ruidoso"))</f>
        <v>Ruidoso</v>
      </c>
      <c r="U965" t="str">
        <f>IF(AND(AIRBNB[[#This Row],[PRECIO]]&lt;50,AIRBNB[[#This Row],[MIN_NOCHES]]&gt;3),"Dentro del presupuesto","No considerar")</f>
        <v>No considerar</v>
      </c>
      <c r="V965" t="str">
        <f>VLOOKUP(AIRBNB[[#This Row],[HOST_ID]],Super_host[],5,FALSE)</f>
        <v>Host</v>
      </c>
    </row>
    <row r="966" spans="1:22">
      <c r="A966" s="4">
        <v>4582781</v>
      </c>
      <c r="B966" t="s">
        <v>14091</v>
      </c>
      <c r="C966" s="4">
        <v>6780571</v>
      </c>
      <c r="D966" t="s">
        <v>806</v>
      </c>
      <c r="E966" t="s">
        <v>14092</v>
      </c>
      <c r="F966" s="4">
        <v>11211</v>
      </c>
      <c r="G966" s="13" t="s">
        <v>4662</v>
      </c>
      <c r="H966" s="13" t="s">
        <v>9218</v>
      </c>
      <c r="I966" s="1">
        <v>4071765</v>
      </c>
      <c r="J966" s="1">
        <v>-7395772</v>
      </c>
      <c r="K966" t="s">
        <v>5</v>
      </c>
      <c r="L966" s="20">
        <v>220</v>
      </c>
      <c r="M966" s="4">
        <v>2</v>
      </c>
      <c r="N966" s="4">
        <v>79</v>
      </c>
      <c r="O966" s="2">
        <v>43641</v>
      </c>
      <c r="P966" s="3">
        <v>1.62</v>
      </c>
      <c r="Q966" s="4">
        <v>1</v>
      </c>
      <c r="R966" s="3">
        <v>6.9</v>
      </c>
      <c r="S9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6" t="str">
        <f>IF(AIRBNB[[#This Row],[RUIDO(dB)]]&lt;=4,"Silencioso",IF(AIRBNB[[#This Row],[RUIDO(dB)]]&lt;=5.5,"Poco Ruidoso","Ruidoso"))</f>
        <v>Ruidoso</v>
      </c>
      <c r="U966" t="str">
        <f>IF(AND(AIRBNB[[#This Row],[PRECIO]]&lt;50,AIRBNB[[#This Row],[MIN_NOCHES]]&gt;3),"Dentro del presupuesto","No considerar")</f>
        <v>No considerar</v>
      </c>
      <c r="V966" t="str">
        <f>VLOOKUP(AIRBNB[[#This Row],[HOST_ID]],Super_host[],5,FALSE)</f>
        <v>Host</v>
      </c>
    </row>
    <row r="967" spans="1:22">
      <c r="A967" s="4">
        <v>1039435</v>
      </c>
      <c r="B967" t="s">
        <v>423</v>
      </c>
      <c r="C967" s="4">
        <v>5709288</v>
      </c>
      <c r="D967" t="s">
        <v>424</v>
      </c>
      <c r="E967" t="s">
        <v>425</v>
      </c>
      <c r="F967" s="4">
        <v>10022</v>
      </c>
      <c r="G967" s="13" t="s">
        <v>124</v>
      </c>
      <c r="H967" s="13" t="s">
        <v>373</v>
      </c>
      <c r="I967" s="1">
        <v>4075879</v>
      </c>
      <c r="J967" s="1">
        <v>-739638</v>
      </c>
      <c r="K967" t="s">
        <v>5</v>
      </c>
      <c r="L967" s="20">
        <v>220</v>
      </c>
      <c r="M967" s="4">
        <v>360</v>
      </c>
      <c r="N967" s="4">
        <v>1</v>
      </c>
      <c r="O967" s="2">
        <v>42006</v>
      </c>
      <c r="P967" s="3">
        <v>0.02</v>
      </c>
      <c r="Q967" s="4">
        <v>1</v>
      </c>
      <c r="R967" s="3">
        <v>5.6</v>
      </c>
      <c r="S9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7" t="str">
        <f>IF(AIRBNB[[#This Row],[RUIDO(dB)]]&lt;=4,"Silencioso",IF(AIRBNB[[#This Row],[RUIDO(dB)]]&lt;=5.5,"Poco Ruidoso","Ruidoso"))</f>
        <v>Ruidoso</v>
      </c>
      <c r="U967" t="str">
        <f>IF(AND(AIRBNB[[#This Row],[PRECIO]]&lt;50,AIRBNB[[#This Row],[MIN_NOCHES]]&gt;3),"Dentro del presupuesto","No considerar")</f>
        <v>No considerar</v>
      </c>
      <c r="V967" t="str">
        <f>VLOOKUP(AIRBNB[[#This Row],[HOST_ID]],Super_host[],5,FALSE)</f>
        <v>Host</v>
      </c>
    </row>
    <row r="968" spans="1:22">
      <c r="A968" s="4">
        <v>1227258</v>
      </c>
      <c r="B968" t="s">
        <v>15808</v>
      </c>
      <c r="C968" s="4">
        <v>5309521</v>
      </c>
      <c r="D968" t="s">
        <v>15809</v>
      </c>
      <c r="E968" t="s">
        <v>15810</v>
      </c>
      <c r="F968" s="4">
        <v>11249</v>
      </c>
      <c r="G968" s="13" t="s">
        <v>4662</v>
      </c>
      <c r="H968" s="13" t="s">
        <v>9218</v>
      </c>
      <c r="I968" s="1">
        <v>4071333</v>
      </c>
      <c r="J968" s="1">
        <v>-7396605</v>
      </c>
      <c r="K968" t="s">
        <v>5</v>
      </c>
      <c r="L968" s="20">
        <v>220</v>
      </c>
      <c r="M968" s="4">
        <v>5</v>
      </c>
      <c r="N968" s="4">
        <v>0</v>
      </c>
      <c r="O968" s="2">
        <v>42917</v>
      </c>
      <c r="P968" s="3">
        <v>0.12</v>
      </c>
      <c r="Q968" s="4">
        <v>1</v>
      </c>
      <c r="R968" s="3">
        <v>6.9</v>
      </c>
      <c r="S9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8" t="str">
        <f>IF(AIRBNB[[#This Row],[RUIDO(dB)]]&lt;=4,"Silencioso",IF(AIRBNB[[#This Row],[RUIDO(dB)]]&lt;=5.5,"Poco Ruidoso","Ruidoso"))</f>
        <v>Ruidoso</v>
      </c>
      <c r="U968" t="str">
        <f>IF(AND(AIRBNB[[#This Row],[PRECIO]]&lt;50,AIRBNB[[#This Row],[MIN_NOCHES]]&gt;3),"Dentro del presupuesto","No considerar")</f>
        <v>No considerar</v>
      </c>
      <c r="V968" t="str">
        <f>VLOOKUP(AIRBNB[[#This Row],[HOST_ID]],Super_host[],5,FALSE)</f>
        <v>Host</v>
      </c>
    </row>
    <row r="969" spans="1:22">
      <c r="A969" s="4">
        <v>921624</v>
      </c>
      <c r="B969" t="s">
        <v>11892</v>
      </c>
      <c r="C969" s="4">
        <v>4955560</v>
      </c>
      <c r="D969" t="s">
        <v>1531</v>
      </c>
      <c r="E969" t="s">
        <v>11893</v>
      </c>
      <c r="F969" s="4">
        <v>11211</v>
      </c>
      <c r="G969" s="13" t="s">
        <v>4662</v>
      </c>
      <c r="H969" s="13" t="s">
        <v>9218</v>
      </c>
      <c r="I969" s="1">
        <v>4071579</v>
      </c>
      <c r="J969" s="1">
        <v>-739588</v>
      </c>
      <c r="K969" t="s">
        <v>5</v>
      </c>
      <c r="L969" s="20">
        <v>220</v>
      </c>
      <c r="M969" s="4">
        <v>4</v>
      </c>
      <c r="N969" s="4">
        <v>22</v>
      </c>
      <c r="O969" s="2">
        <v>43519</v>
      </c>
      <c r="P969" s="3">
        <v>0.3</v>
      </c>
      <c r="Q969" s="4">
        <v>1</v>
      </c>
      <c r="R969" s="3">
        <v>6.9</v>
      </c>
      <c r="S9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69" t="str">
        <f>IF(AIRBNB[[#This Row],[RUIDO(dB)]]&lt;=4,"Silencioso",IF(AIRBNB[[#This Row],[RUIDO(dB)]]&lt;=5.5,"Poco Ruidoso","Ruidoso"))</f>
        <v>Ruidoso</v>
      </c>
      <c r="U969" t="str">
        <f>IF(AND(AIRBNB[[#This Row],[PRECIO]]&lt;50,AIRBNB[[#This Row],[MIN_NOCHES]]&gt;3),"Dentro del presupuesto","No considerar")</f>
        <v>No considerar</v>
      </c>
      <c r="V969" t="str">
        <f>VLOOKUP(AIRBNB[[#This Row],[HOST_ID]],Super_host[],5,FALSE)</f>
        <v>Host</v>
      </c>
    </row>
    <row r="970" spans="1:22">
      <c r="A970" s="4">
        <v>699472</v>
      </c>
      <c r="B970" t="s">
        <v>15301</v>
      </c>
      <c r="C970" s="4">
        <v>3587751</v>
      </c>
      <c r="D970" t="s">
        <v>15302</v>
      </c>
      <c r="E970" t="s">
        <v>15303</v>
      </c>
      <c r="F970" s="4">
        <v>11249</v>
      </c>
      <c r="G970" s="13" t="s">
        <v>4662</v>
      </c>
      <c r="H970" s="13" t="s">
        <v>9218</v>
      </c>
      <c r="I970" s="1">
        <v>4070995</v>
      </c>
      <c r="J970" s="1">
        <v>-7395536</v>
      </c>
      <c r="K970" t="s">
        <v>5</v>
      </c>
      <c r="L970" s="20">
        <v>220</v>
      </c>
      <c r="M970" s="4">
        <v>1</v>
      </c>
      <c r="N970" s="4">
        <v>404</v>
      </c>
      <c r="O970" s="2">
        <v>43641</v>
      </c>
      <c r="P970" s="3">
        <v>4.9000000000000004</v>
      </c>
      <c r="Q970" s="4">
        <v>1</v>
      </c>
      <c r="R970" s="3">
        <v>6.9</v>
      </c>
      <c r="S9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0" t="str">
        <f>IF(AIRBNB[[#This Row],[RUIDO(dB)]]&lt;=4,"Silencioso",IF(AIRBNB[[#This Row],[RUIDO(dB)]]&lt;=5.5,"Poco Ruidoso","Ruidoso"))</f>
        <v>Ruidoso</v>
      </c>
      <c r="U970" t="str">
        <f>IF(AND(AIRBNB[[#This Row],[PRECIO]]&lt;50,AIRBNB[[#This Row],[MIN_NOCHES]]&gt;3),"Dentro del presupuesto","No considerar")</f>
        <v>No considerar</v>
      </c>
      <c r="V970" t="str">
        <f>VLOOKUP(AIRBNB[[#This Row],[HOST_ID]],Super_host[],5,FALSE)</f>
        <v>Host</v>
      </c>
    </row>
    <row r="971" spans="1:22">
      <c r="A971" s="4">
        <v>3390839</v>
      </c>
      <c r="B971" t="s">
        <v>10880</v>
      </c>
      <c r="C971" s="4">
        <v>3435970</v>
      </c>
      <c r="D971" t="s">
        <v>10881</v>
      </c>
      <c r="E971" t="s">
        <v>10882</v>
      </c>
      <c r="F971" s="4">
        <v>11201</v>
      </c>
      <c r="G971" s="13" t="s">
        <v>4662</v>
      </c>
      <c r="H971" s="13" t="s">
        <v>9345</v>
      </c>
      <c r="I971" s="1">
        <v>40691</v>
      </c>
      <c r="J971" s="1">
        <v>-7399467</v>
      </c>
      <c r="K971" t="s">
        <v>5</v>
      </c>
      <c r="L971" s="20">
        <v>220</v>
      </c>
      <c r="M971" s="4">
        <v>5</v>
      </c>
      <c r="N971" s="4">
        <v>3</v>
      </c>
      <c r="O971" s="2">
        <v>43408</v>
      </c>
      <c r="P971" s="3">
        <v>0.13</v>
      </c>
      <c r="Q971" s="4">
        <v>1</v>
      </c>
      <c r="R971" s="3">
        <v>6.9</v>
      </c>
      <c r="S9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1" t="str">
        <f>IF(AIRBNB[[#This Row],[RUIDO(dB)]]&lt;=4,"Silencioso",IF(AIRBNB[[#This Row],[RUIDO(dB)]]&lt;=5.5,"Poco Ruidoso","Ruidoso"))</f>
        <v>Ruidoso</v>
      </c>
      <c r="U971" t="str">
        <f>IF(AND(AIRBNB[[#This Row],[PRECIO]]&lt;50,AIRBNB[[#This Row],[MIN_NOCHES]]&gt;3),"Dentro del presupuesto","No considerar")</f>
        <v>No considerar</v>
      </c>
      <c r="V971" t="str">
        <f>VLOOKUP(AIRBNB[[#This Row],[HOST_ID]],Super_host[],5,FALSE)</f>
        <v>Host</v>
      </c>
    </row>
    <row r="972" spans="1:22">
      <c r="A972" s="4">
        <v>5881858</v>
      </c>
      <c r="B972" t="s">
        <v>7182</v>
      </c>
      <c r="C972" s="4">
        <v>3311124</v>
      </c>
      <c r="D972" t="s">
        <v>7183</v>
      </c>
      <c r="E972" t="s">
        <v>7184</v>
      </c>
      <c r="F972" s="4">
        <v>10003</v>
      </c>
      <c r="G972" s="13" t="s">
        <v>124</v>
      </c>
      <c r="H972" s="13" t="s">
        <v>133</v>
      </c>
      <c r="I972" s="1">
        <v>4073172</v>
      </c>
      <c r="J972" s="1">
        <v>-7398874</v>
      </c>
      <c r="K972" t="s">
        <v>5</v>
      </c>
      <c r="L972" s="20">
        <v>220</v>
      </c>
      <c r="M972" s="4">
        <v>2</v>
      </c>
      <c r="N972" s="4">
        <v>0</v>
      </c>
      <c r="O972" s="2">
        <v>42259</v>
      </c>
      <c r="P972" s="3">
        <v>0.02</v>
      </c>
      <c r="Q972" s="4">
        <v>1</v>
      </c>
      <c r="R972" s="3">
        <v>5.6</v>
      </c>
      <c r="S9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2" t="str">
        <f>IF(AIRBNB[[#This Row],[RUIDO(dB)]]&lt;=4,"Silencioso",IF(AIRBNB[[#This Row],[RUIDO(dB)]]&lt;=5.5,"Poco Ruidoso","Ruidoso"))</f>
        <v>Ruidoso</v>
      </c>
      <c r="U972" t="str">
        <f>IF(AND(AIRBNB[[#This Row],[PRECIO]]&lt;50,AIRBNB[[#This Row],[MIN_NOCHES]]&gt;3),"Dentro del presupuesto","No considerar")</f>
        <v>No considerar</v>
      </c>
      <c r="V972" t="str">
        <f>VLOOKUP(AIRBNB[[#This Row],[HOST_ID]],Super_host[],5,FALSE)</f>
        <v>Host</v>
      </c>
    </row>
    <row r="973" spans="1:22">
      <c r="A973" s="4">
        <v>5850978</v>
      </c>
      <c r="B973" t="s">
        <v>468</v>
      </c>
      <c r="C973" s="4">
        <v>2843970</v>
      </c>
      <c r="D973" t="s">
        <v>469</v>
      </c>
      <c r="E973" t="s">
        <v>470</v>
      </c>
      <c r="F973" s="4">
        <v>10010</v>
      </c>
      <c r="G973" s="13" t="s">
        <v>124</v>
      </c>
      <c r="H973" s="13" t="s">
        <v>452</v>
      </c>
      <c r="I973" s="1">
        <v>4074121</v>
      </c>
      <c r="J973" s="1">
        <v>-7398648</v>
      </c>
      <c r="K973" t="s">
        <v>5</v>
      </c>
      <c r="L973" s="20">
        <v>220</v>
      </c>
      <c r="M973" s="4">
        <v>1</v>
      </c>
      <c r="N973" s="4">
        <v>1</v>
      </c>
      <c r="O973" s="2">
        <v>42172</v>
      </c>
      <c r="P973" s="3">
        <v>0.02</v>
      </c>
      <c r="Q973" s="4">
        <v>1</v>
      </c>
      <c r="R973" s="3">
        <v>5.6</v>
      </c>
      <c r="S9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3" t="str">
        <f>IF(AIRBNB[[#This Row],[RUIDO(dB)]]&lt;=4,"Silencioso",IF(AIRBNB[[#This Row],[RUIDO(dB)]]&lt;=5.5,"Poco Ruidoso","Ruidoso"))</f>
        <v>Ruidoso</v>
      </c>
      <c r="U973" t="str">
        <f>IF(AND(AIRBNB[[#This Row],[PRECIO]]&lt;50,AIRBNB[[#This Row],[MIN_NOCHES]]&gt;3),"Dentro del presupuesto","No considerar")</f>
        <v>No considerar</v>
      </c>
      <c r="V973" t="str">
        <f>VLOOKUP(AIRBNB[[#This Row],[HOST_ID]],Super_host[],5,FALSE)</f>
        <v>Host</v>
      </c>
    </row>
    <row r="974" spans="1:22">
      <c r="A974" s="4">
        <v>785166</v>
      </c>
      <c r="B974" t="s">
        <v>149</v>
      </c>
      <c r="C974" s="4">
        <v>2840710</v>
      </c>
      <c r="D974" t="s">
        <v>150</v>
      </c>
      <c r="E974" t="s">
        <v>151</v>
      </c>
      <c r="F974" s="4">
        <v>10002</v>
      </c>
      <c r="G974" s="13" t="s">
        <v>124</v>
      </c>
      <c r="H974" s="13" t="s">
        <v>137</v>
      </c>
      <c r="I974" s="1">
        <v>4071818</v>
      </c>
      <c r="J974" s="1">
        <v>-7398206</v>
      </c>
      <c r="K974" t="s">
        <v>5</v>
      </c>
      <c r="L974" s="20">
        <v>220</v>
      </c>
      <c r="M974" s="4">
        <v>25</v>
      </c>
      <c r="N974" s="4">
        <v>1</v>
      </c>
      <c r="O974" s="2">
        <v>41564</v>
      </c>
      <c r="P974" s="3">
        <v>0.01</v>
      </c>
      <c r="Q974" s="4">
        <v>1</v>
      </c>
      <c r="R974" s="3">
        <v>5.6</v>
      </c>
      <c r="S9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4" t="str">
        <f>IF(AIRBNB[[#This Row],[RUIDO(dB)]]&lt;=4,"Silencioso",IF(AIRBNB[[#This Row],[RUIDO(dB)]]&lt;=5.5,"Poco Ruidoso","Ruidoso"))</f>
        <v>Ruidoso</v>
      </c>
      <c r="U974" t="str">
        <f>IF(AND(AIRBNB[[#This Row],[PRECIO]]&lt;50,AIRBNB[[#This Row],[MIN_NOCHES]]&gt;3),"Dentro del presupuesto","No considerar")</f>
        <v>No considerar</v>
      </c>
      <c r="V974" t="str">
        <f>VLOOKUP(AIRBNB[[#This Row],[HOST_ID]],Super_host[],5,FALSE)</f>
        <v>Host</v>
      </c>
    </row>
    <row r="975" spans="1:22">
      <c r="A975" s="4">
        <v>3067670</v>
      </c>
      <c r="B975" t="s">
        <v>1439</v>
      </c>
      <c r="C975" s="4">
        <v>2539525</v>
      </c>
      <c r="D975" t="s">
        <v>1440</v>
      </c>
      <c r="E975" t="s">
        <v>1441</v>
      </c>
      <c r="F975" s="4">
        <v>10011</v>
      </c>
      <c r="G975" s="13" t="s">
        <v>124</v>
      </c>
      <c r="H975" s="13" t="s">
        <v>186</v>
      </c>
      <c r="I975" s="1">
        <v>4074221</v>
      </c>
      <c r="J975" s="1">
        <v>-739974</v>
      </c>
      <c r="K975" t="s">
        <v>5</v>
      </c>
      <c r="L975" s="20">
        <v>220</v>
      </c>
      <c r="M975" s="4">
        <v>8</v>
      </c>
      <c r="N975" s="4">
        <v>5</v>
      </c>
      <c r="O975" s="2">
        <v>43304</v>
      </c>
      <c r="P975" s="3">
        <v>0.08</v>
      </c>
      <c r="Q975" s="4">
        <v>1</v>
      </c>
      <c r="R975" s="3">
        <v>5.6</v>
      </c>
      <c r="S9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5" t="str">
        <f>IF(AIRBNB[[#This Row],[RUIDO(dB)]]&lt;=4,"Silencioso",IF(AIRBNB[[#This Row],[RUIDO(dB)]]&lt;=5.5,"Poco Ruidoso","Ruidoso"))</f>
        <v>Ruidoso</v>
      </c>
      <c r="U975" t="str">
        <f>IF(AND(AIRBNB[[#This Row],[PRECIO]]&lt;50,AIRBNB[[#This Row],[MIN_NOCHES]]&gt;3),"Dentro del presupuesto","No considerar")</f>
        <v>No considerar</v>
      </c>
      <c r="V975" t="str">
        <f>VLOOKUP(AIRBNB[[#This Row],[HOST_ID]],Super_host[],5,FALSE)</f>
        <v>Host</v>
      </c>
    </row>
    <row r="976" spans="1:22">
      <c r="A976" s="4">
        <v>2431784</v>
      </c>
      <c r="B976" t="s">
        <v>7216</v>
      </c>
      <c r="C976" s="4">
        <v>2335233</v>
      </c>
      <c r="D976" t="s">
        <v>1713</v>
      </c>
      <c r="E976" t="s">
        <v>7217</v>
      </c>
      <c r="F976" s="4">
        <v>10023</v>
      </c>
      <c r="G976" s="13" t="s">
        <v>124</v>
      </c>
      <c r="H976" s="13" t="s">
        <v>168</v>
      </c>
      <c r="I976" s="1">
        <v>407809</v>
      </c>
      <c r="J976" s="1">
        <v>-7398215</v>
      </c>
      <c r="K976" t="s">
        <v>5</v>
      </c>
      <c r="L976" s="20">
        <v>220</v>
      </c>
      <c r="M976" s="4">
        <v>5</v>
      </c>
      <c r="N976" s="4">
        <v>0</v>
      </c>
      <c r="O976" s="2">
        <v>43648</v>
      </c>
      <c r="P976" s="3">
        <v>0.02</v>
      </c>
      <c r="Q976" s="4">
        <v>1</v>
      </c>
      <c r="R976" s="3">
        <v>5.6</v>
      </c>
      <c r="S9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6" t="str">
        <f>IF(AIRBNB[[#This Row],[RUIDO(dB)]]&lt;=4,"Silencioso",IF(AIRBNB[[#This Row],[RUIDO(dB)]]&lt;=5.5,"Poco Ruidoso","Ruidoso"))</f>
        <v>Ruidoso</v>
      </c>
      <c r="U976" t="str">
        <f>IF(AND(AIRBNB[[#This Row],[PRECIO]]&lt;50,AIRBNB[[#This Row],[MIN_NOCHES]]&gt;3),"Dentro del presupuesto","No considerar")</f>
        <v>No considerar</v>
      </c>
      <c r="V976" t="str">
        <f>VLOOKUP(AIRBNB[[#This Row],[HOST_ID]],Super_host[],5,FALSE)</f>
        <v>Host</v>
      </c>
    </row>
    <row r="977" spans="1:22">
      <c r="A977" s="4">
        <v>6492190</v>
      </c>
      <c r="B977" t="s">
        <v>2969</v>
      </c>
      <c r="C977" s="4">
        <v>1982268</v>
      </c>
      <c r="D977" t="s">
        <v>1742</v>
      </c>
      <c r="E977" t="s">
        <v>2970</v>
      </c>
      <c r="F977" s="4">
        <v>10024</v>
      </c>
      <c r="G977" s="13" t="s">
        <v>124</v>
      </c>
      <c r="H977" s="13" t="s">
        <v>168</v>
      </c>
      <c r="I977" t="s">
        <v>2971</v>
      </c>
      <c r="J977" s="1">
        <v>-7397318</v>
      </c>
      <c r="K977" t="s">
        <v>5</v>
      </c>
      <c r="L977" s="20">
        <v>220</v>
      </c>
      <c r="M977" s="4">
        <v>2</v>
      </c>
      <c r="N977" s="4">
        <v>13</v>
      </c>
      <c r="O977" s="2">
        <v>43337</v>
      </c>
      <c r="P977" s="3">
        <v>0.26</v>
      </c>
      <c r="Q977" s="4">
        <v>1</v>
      </c>
      <c r="R977" s="3">
        <v>5.6</v>
      </c>
      <c r="S9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7" t="str">
        <f>IF(AIRBNB[[#This Row],[RUIDO(dB)]]&lt;=4,"Silencioso",IF(AIRBNB[[#This Row],[RUIDO(dB)]]&lt;=5.5,"Poco Ruidoso","Ruidoso"))</f>
        <v>Ruidoso</v>
      </c>
      <c r="U977" t="str">
        <f>IF(AND(AIRBNB[[#This Row],[PRECIO]]&lt;50,AIRBNB[[#This Row],[MIN_NOCHES]]&gt;3),"Dentro del presupuesto","No considerar")</f>
        <v>No considerar</v>
      </c>
      <c r="V977" t="str">
        <f>VLOOKUP(AIRBNB[[#This Row],[HOST_ID]],Super_host[],5,FALSE)</f>
        <v>Host</v>
      </c>
    </row>
    <row r="978" spans="1:22">
      <c r="A978" s="4">
        <v>266437</v>
      </c>
      <c r="B978" t="s">
        <v>7260</v>
      </c>
      <c r="C978" s="4">
        <v>1397061</v>
      </c>
      <c r="D978" t="s">
        <v>7261</v>
      </c>
      <c r="E978" t="s">
        <v>7262</v>
      </c>
      <c r="F978" s="4">
        <v>10011</v>
      </c>
      <c r="G978" s="13" t="s">
        <v>124</v>
      </c>
      <c r="H978" s="13" t="s">
        <v>186</v>
      </c>
      <c r="I978" s="1">
        <v>4074139</v>
      </c>
      <c r="J978" s="1">
        <v>-740005</v>
      </c>
      <c r="K978" t="s">
        <v>5</v>
      </c>
      <c r="L978" s="20">
        <v>220</v>
      </c>
      <c r="M978" s="4">
        <v>4</v>
      </c>
      <c r="N978" s="4">
        <v>0</v>
      </c>
      <c r="O978" s="2">
        <v>43644</v>
      </c>
      <c r="P978" s="3">
        <v>0.04</v>
      </c>
      <c r="Q978" s="4">
        <v>1</v>
      </c>
      <c r="R978" s="3">
        <v>5.6</v>
      </c>
      <c r="S9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8" t="str">
        <f>IF(AIRBNB[[#This Row],[RUIDO(dB)]]&lt;=4,"Silencioso",IF(AIRBNB[[#This Row],[RUIDO(dB)]]&lt;=5.5,"Poco Ruidoso","Ruidoso"))</f>
        <v>Ruidoso</v>
      </c>
      <c r="U978" t="str">
        <f>IF(AND(AIRBNB[[#This Row],[PRECIO]]&lt;50,AIRBNB[[#This Row],[MIN_NOCHES]]&gt;3),"Dentro del presupuesto","No considerar")</f>
        <v>No considerar</v>
      </c>
      <c r="V978" t="str">
        <f>VLOOKUP(AIRBNB[[#This Row],[HOST_ID]],Super_host[],5,FALSE)</f>
        <v>Host</v>
      </c>
    </row>
    <row r="979" spans="1:22">
      <c r="A979" s="4">
        <v>500845</v>
      </c>
      <c r="B979" t="s">
        <v>5617</v>
      </c>
      <c r="C979" s="4">
        <v>1336370</v>
      </c>
      <c r="D979" t="s">
        <v>5618</v>
      </c>
      <c r="E979" t="s">
        <v>5619</v>
      </c>
      <c r="F979" s="4">
        <v>10009</v>
      </c>
      <c r="G979" s="13" t="s">
        <v>124</v>
      </c>
      <c r="H979" s="13" t="s">
        <v>133</v>
      </c>
      <c r="I979" s="1">
        <v>4072686</v>
      </c>
      <c r="J979" s="1">
        <v>-739797</v>
      </c>
      <c r="K979" t="s">
        <v>5</v>
      </c>
      <c r="L979" s="20">
        <v>220</v>
      </c>
      <c r="M979" s="4">
        <v>4</v>
      </c>
      <c r="N979" s="4">
        <v>162</v>
      </c>
      <c r="O979" s="2">
        <v>43637</v>
      </c>
      <c r="P979" s="3">
        <v>1.88</v>
      </c>
      <c r="Q979" s="4">
        <v>1</v>
      </c>
      <c r="R979" s="3">
        <v>5.6</v>
      </c>
      <c r="S9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79" t="str">
        <f>IF(AIRBNB[[#This Row],[RUIDO(dB)]]&lt;=4,"Silencioso",IF(AIRBNB[[#This Row],[RUIDO(dB)]]&lt;=5.5,"Poco Ruidoso","Ruidoso"))</f>
        <v>Ruidoso</v>
      </c>
      <c r="U979" t="str">
        <f>IF(AND(AIRBNB[[#This Row],[PRECIO]]&lt;50,AIRBNB[[#This Row],[MIN_NOCHES]]&gt;3),"Dentro del presupuesto","No considerar")</f>
        <v>No considerar</v>
      </c>
      <c r="V979" t="str">
        <f>VLOOKUP(AIRBNB[[#This Row],[HOST_ID]],Super_host[],5,FALSE)</f>
        <v>Host</v>
      </c>
    </row>
    <row r="980" spans="1:22">
      <c r="A980" s="4">
        <v>226021</v>
      </c>
      <c r="B980" t="s">
        <v>13713</v>
      </c>
      <c r="C980" s="4">
        <v>815977</v>
      </c>
      <c r="D980" t="s">
        <v>375</v>
      </c>
      <c r="E980" t="s">
        <v>13714</v>
      </c>
      <c r="F980" s="4">
        <v>11206</v>
      </c>
      <c r="G980" s="13" t="s">
        <v>4662</v>
      </c>
      <c r="H980" s="13" t="s">
        <v>9218</v>
      </c>
      <c r="I980" s="1">
        <v>4071126</v>
      </c>
      <c r="J980" s="1">
        <v>-7394576</v>
      </c>
      <c r="K980" t="s">
        <v>5</v>
      </c>
      <c r="L980" s="20">
        <v>220</v>
      </c>
      <c r="M980" s="4">
        <v>3</v>
      </c>
      <c r="N980" s="4">
        <v>116</v>
      </c>
      <c r="O980" s="2">
        <v>43646</v>
      </c>
      <c r="P980" s="3">
        <v>1.23</v>
      </c>
      <c r="Q980" s="4">
        <v>1</v>
      </c>
      <c r="R980" s="3">
        <v>6.9</v>
      </c>
      <c r="S9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0" t="str">
        <f>IF(AIRBNB[[#This Row],[RUIDO(dB)]]&lt;=4,"Silencioso",IF(AIRBNB[[#This Row],[RUIDO(dB)]]&lt;=5.5,"Poco Ruidoso","Ruidoso"))</f>
        <v>Ruidoso</v>
      </c>
      <c r="U980" t="str">
        <f>IF(AND(AIRBNB[[#This Row],[PRECIO]]&lt;50,AIRBNB[[#This Row],[MIN_NOCHES]]&gt;3),"Dentro del presupuesto","No considerar")</f>
        <v>No considerar</v>
      </c>
      <c r="V980" t="str">
        <f>VLOOKUP(AIRBNB[[#This Row],[HOST_ID]],Super_host[],5,FALSE)</f>
        <v>Host</v>
      </c>
    </row>
    <row r="981" spans="1:22">
      <c r="A981" s="4">
        <v>3567258</v>
      </c>
      <c r="B981" t="s">
        <v>4839</v>
      </c>
      <c r="C981" s="4">
        <v>298914</v>
      </c>
      <c r="D981" t="s">
        <v>4840</v>
      </c>
      <c r="E981" t="s">
        <v>4841</v>
      </c>
      <c r="F981" s="4">
        <v>10003</v>
      </c>
      <c r="G981" s="13" t="s">
        <v>124</v>
      </c>
      <c r="H981" s="13" t="s">
        <v>281</v>
      </c>
      <c r="I981" s="1">
        <v>4073711</v>
      </c>
      <c r="J981" s="1">
        <v>-7398985</v>
      </c>
      <c r="K981" t="s">
        <v>5</v>
      </c>
      <c r="L981" s="20">
        <v>220</v>
      </c>
      <c r="M981" s="4">
        <v>4</v>
      </c>
      <c r="N981" s="4">
        <v>60</v>
      </c>
      <c r="O981" s="2">
        <v>43640</v>
      </c>
      <c r="P981" s="3">
        <v>1.01</v>
      </c>
      <c r="Q981" s="4">
        <v>1</v>
      </c>
      <c r="R981" s="3">
        <v>5.6</v>
      </c>
      <c r="S9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1" t="str">
        <f>IF(AIRBNB[[#This Row],[RUIDO(dB)]]&lt;=4,"Silencioso",IF(AIRBNB[[#This Row],[RUIDO(dB)]]&lt;=5.5,"Poco Ruidoso","Ruidoso"))</f>
        <v>Ruidoso</v>
      </c>
      <c r="U981" t="str">
        <f>IF(AND(AIRBNB[[#This Row],[PRECIO]]&lt;50,AIRBNB[[#This Row],[MIN_NOCHES]]&gt;3),"Dentro del presupuesto","No considerar")</f>
        <v>No considerar</v>
      </c>
      <c r="V981" t="str">
        <f>VLOOKUP(AIRBNB[[#This Row],[HOST_ID]],Super_host[],5,FALSE)</f>
        <v>Host</v>
      </c>
    </row>
    <row r="982" spans="1:22">
      <c r="A982" s="4">
        <v>6751450</v>
      </c>
      <c r="B982" t="s">
        <v>5807</v>
      </c>
      <c r="C982" s="4">
        <v>7209</v>
      </c>
      <c r="D982" t="s">
        <v>5348</v>
      </c>
      <c r="E982" t="s">
        <v>5808</v>
      </c>
      <c r="F982" s="4">
        <v>10016</v>
      </c>
      <c r="G982" s="13" t="s">
        <v>124</v>
      </c>
      <c r="H982" s="13" t="s">
        <v>373</v>
      </c>
      <c r="I982" s="1">
        <v>4074642</v>
      </c>
      <c r="J982" s="1">
        <v>-7398516</v>
      </c>
      <c r="K982" t="s">
        <v>5</v>
      </c>
      <c r="L982" s="20">
        <v>220</v>
      </c>
      <c r="M982" s="4">
        <v>3</v>
      </c>
      <c r="N982" s="4">
        <v>108</v>
      </c>
      <c r="O982" s="2">
        <v>43637</v>
      </c>
      <c r="P982" s="3">
        <v>2.17</v>
      </c>
      <c r="Q982" s="4">
        <v>1</v>
      </c>
      <c r="R982" s="3">
        <v>5.6</v>
      </c>
      <c r="S9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2" t="str">
        <f>IF(AIRBNB[[#This Row],[RUIDO(dB)]]&lt;=4,"Silencioso",IF(AIRBNB[[#This Row],[RUIDO(dB)]]&lt;=5.5,"Poco Ruidoso","Ruidoso"))</f>
        <v>Ruidoso</v>
      </c>
      <c r="U982" t="str">
        <f>IF(AND(AIRBNB[[#This Row],[PRECIO]]&lt;50,AIRBNB[[#This Row],[MIN_NOCHES]]&gt;3),"Dentro del presupuesto","No considerar")</f>
        <v>No considerar</v>
      </c>
      <c r="V982" t="str">
        <f>VLOOKUP(AIRBNB[[#This Row],[HOST_ID]],Super_host[],5,FALSE)</f>
        <v>Host</v>
      </c>
    </row>
    <row r="983" spans="1:22">
      <c r="A983" s="4">
        <v>4606473</v>
      </c>
      <c r="B983" t="s">
        <v>256</v>
      </c>
      <c r="C983" s="4">
        <v>23862900</v>
      </c>
      <c r="D983" t="s">
        <v>257</v>
      </c>
      <c r="E983" t="s">
        <v>258</v>
      </c>
      <c r="F983" s="4">
        <v>10003</v>
      </c>
      <c r="G983" s="13" t="s">
        <v>124</v>
      </c>
      <c r="H983" s="13" t="s">
        <v>133</v>
      </c>
      <c r="I983" s="1">
        <v>4072887</v>
      </c>
      <c r="J983" s="1">
        <v>-7398633</v>
      </c>
      <c r="K983" t="s">
        <v>5</v>
      </c>
      <c r="L983" s="20">
        <v>219</v>
      </c>
      <c r="M983" s="4">
        <v>5</v>
      </c>
      <c r="N983" s="4">
        <v>1</v>
      </c>
      <c r="O983" s="2">
        <v>41999</v>
      </c>
      <c r="P983" s="3">
        <v>0.02</v>
      </c>
      <c r="Q983" s="4">
        <v>1</v>
      </c>
      <c r="R983" s="3">
        <v>5.6</v>
      </c>
      <c r="S9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3" t="str">
        <f>IF(AIRBNB[[#This Row],[RUIDO(dB)]]&lt;=4,"Silencioso",IF(AIRBNB[[#This Row],[RUIDO(dB)]]&lt;=5.5,"Poco Ruidoso","Ruidoso"))</f>
        <v>Ruidoso</v>
      </c>
      <c r="U983" t="str">
        <f>IF(AND(AIRBNB[[#This Row],[PRECIO]]&lt;50,AIRBNB[[#This Row],[MIN_NOCHES]]&gt;3),"Dentro del presupuesto","No considerar")</f>
        <v>No considerar</v>
      </c>
      <c r="V983" t="str">
        <f>VLOOKUP(AIRBNB[[#This Row],[HOST_ID]],Super_host[],5,FALSE)</f>
        <v>Host</v>
      </c>
    </row>
    <row r="984" spans="1:22">
      <c r="A984" s="4">
        <v>4155012</v>
      </c>
      <c r="B984" t="s">
        <v>2115</v>
      </c>
      <c r="C984" s="4">
        <v>21560088</v>
      </c>
      <c r="D984" t="s">
        <v>442</v>
      </c>
      <c r="E984" t="s">
        <v>2116</v>
      </c>
      <c r="F984" s="4">
        <v>10003</v>
      </c>
      <c r="G984" s="13" t="s">
        <v>124</v>
      </c>
      <c r="H984" s="13" t="s">
        <v>133</v>
      </c>
      <c r="I984" s="1">
        <v>4072784</v>
      </c>
      <c r="J984" s="1">
        <v>-7399104</v>
      </c>
      <c r="K984" t="s">
        <v>5</v>
      </c>
      <c r="L984" s="20">
        <v>219</v>
      </c>
      <c r="M984" s="4">
        <v>2</v>
      </c>
      <c r="N984" s="4">
        <v>9</v>
      </c>
      <c r="O984" s="2">
        <v>43000</v>
      </c>
      <c r="P984" s="3">
        <v>0.15</v>
      </c>
      <c r="Q984" s="4">
        <v>1</v>
      </c>
      <c r="R984" s="3">
        <v>5.6</v>
      </c>
      <c r="S9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4" t="str">
        <f>IF(AIRBNB[[#This Row],[RUIDO(dB)]]&lt;=4,"Silencioso",IF(AIRBNB[[#This Row],[RUIDO(dB)]]&lt;=5.5,"Poco Ruidoso","Ruidoso"))</f>
        <v>Ruidoso</v>
      </c>
      <c r="U984" t="str">
        <f>IF(AND(AIRBNB[[#This Row],[PRECIO]]&lt;50,AIRBNB[[#This Row],[MIN_NOCHES]]&gt;3),"Dentro del presupuesto","No considerar")</f>
        <v>No considerar</v>
      </c>
      <c r="V984" t="str">
        <f>VLOOKUP(AIRBNB[[#This Row],[HOST_ID]],Super_host[],5,FALSE)</f>
        <v>Host</v>
      </c>
    </row>
    <row r="985" spans="1:22">
      <c r="A985" s="4">
        <v>1291561</v>
      </c>
      <c r="B985" t="s">
        <v>4233</v>
      </c>
      <c r="C985" s="4">
        <v>7022451</v>
      </c>
      <c r="D985" t="s">
        <v>247</v>
      </c>
      <c r="E985" t="s">
        <v>4234</v>
      </c>
      <c r="F985" s="4">
        <v>10012</v>
      </c>
      <c r="G985" s="13" t="s">
        <v>124</v>
      </c>
      <c r="H985" s="13" t="s">
        <v>144</v>
      </c>
      <c r="I985" s="1">
        <v>4072948</v>
      </c>
      <c r="J985" s="1">
        <v>-7399957</v>
      </c>
      <c r="K985" t="s">
        <v>5</v>
      </c>
      <c r="L985" s="20">
        <v>219</v>
      </c>
      <c r="M985" s="4">
        <v>6</v>
      </c>
      <c r="N985" s="4">
        <v>45</v>
      </c>
      <c r="O985" s="2">
        <v>43354</v>
      </c>
      <c r="P985" s="3">
        <v>0.64</v>
      </c>
      <c r="Q985" s="4">
        <v>1</v>
      </c>
      <c r="R985" s="3">
        <v>5.6</v>
      </c>
      <c r="S9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5" t="str">
        <f>IF(AIRBNB[[#This Row],[RUIDO(dB)]]&lt;=4,"Silencioso",IF(AIRBNB[[#This Row],[RUIDO(dB)]]&lt;=5.5,"Poco Ruidoso","Ruidoso"))</f>
        <v>Ruidoso</v>
      </c>
      <c r="U985" t="str">
        <f>IF(AND(AIRBNB[[#This Row],[PRECIO]]&lt;50,AIRBNB[[#This Row],[MIN_NOCHES]]&gt;3),"Dentro del presupuesto","No considerar")</f>
        <v>No considerar</v>
      </c>
      <c r="V985" t="str">
        <f>VLOOKUP(AIRBNB[[#This Row],[HOST_ID]],Super_host[],5,FALSE)</f>
        <v>Host</v>
      </c>
    </row>
    <row r="986" spans="1:22">
      <c r="A986" s="4">
        <v>167017</v>
      </c>
      <c r="B986" t="s">
        <v>9721</v>
      </c>
      <c r="C986" s="4">
        <v>795889</v>
      </c>
      <c r="D986" t="s">
        <v>205</v>
      </c>
      <c r="E986" t="s">
        <v>9722</v>
      </c>
      <c r="F986" s="4">
        <v>11217</v>
      </c>
      <c r="G986" s="13" t="s">
        <v>4662</v>
      </c>
      <c r="H986" s="13" t="s">
        <v>9234</v>
      </c>
      <c r="I986" s="1">
        <v>4067853</v>
      </c>
      <c r="J986" s="1">
        <v>-7398089</v>
      </c>
      <c r="K986" t="s">
        <v>5</v>
      </c>
      <c r="L986" s="20">
        <v>219</v>
      </c>
      <c r="M986" s="4">
        <v>5</v>
      </c>
      <c r="N986" s="4">
        <v>2</v>
      </c>
      <c r="O986" s="2">
        <v>41882</v>
      </c>
      <c r="P986" s="3">
        <v>0.03</v>
      </c>
      <c r="Q986" s="4">
        <v>1</v>
      </c>
      <c r="R986" s="3">
        <v>6.9</v>
      </c>
      <c r="S9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6" t="str">
        <f>IF(AIRBNB[[#This Row],[RUIDO(dB)]]&lt;=4,"Silencioso",IF(AIRBNB[[#This Row],[RUIDO(dB)]]&lt;=5.5,"Poco Ruidoso","Ruidoso"))</f>
        <v>Ruidoso</v>
      </c>
      <c r="U986" t="str">
        <f>IF(AND(AIRBNB[[#This Row],[PRECIO]]&lt;50,AIRBNB[[#This Row],[MIN_NOCHES]]&gt;3),"Dentro del presupuesto","No considerar")</f>
        <v>No considerar</v>
      </c>
      <c r="V986" t="str">
        <f>VLOOKUP(AIRBNB[[#This Row],[HOST_ID]],Super_host[],5,FALSE)</f>
        <v>Host</v>
      </c>
    </row>
    <row r="987" spans="1:22">
      <c r="A987" s="4">
        <v>325429</v>
      </c>
      <c r="B987" t="s">
        <v>5037</v>
      </c>
      <c r="C987" s="4">
        <v>92788</v>
      </c>
      <c r="D987" t="s">
        <v>863</v>
      </c>
      <c r="E987" t="s">
        <v>5038</v>
      </c>
      <c r="F987" s="4">
        <v>10028</v>
      </c>
      <c r="G987" s="13" t="s">
        <v>124</v>
      </c>
      <c r="H987" s="13" t="s">
        <v>129</v>
      </c>
      <c r="I987" s="1">
        <v>407761</v>
      </c>
      <c r="J987" s="1">
        <v>-7395265</v>
      </c>
      <c r="K987" t="s">
        <v>5</v>
      </c>
      <c r="L987" s="20">
        <v>219</v>
      </c>
      <c r="M987" s="4">
        <v>4</v>
      </c>
      <c r="N987" s="4">
        <v>102</v>
      </c>
      <c r="O987" s="2">
        <v>43644</v>
      </c>
      <c r="P987" s="3">
        <v>1.1499999999999999</v>
      </c>
      <c r="Q987" s="4">
        <v>1</v>
      </c>
      <c r="R987" s="3">
        <v>5.6</v>
      </c>
      <c r="S9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7" t="str">
        <f>IF(AIRBNB[[#This Row],[RUIDO(dB)]]&lt;=4,"Silencioso",IF(AIRBNB[[#This Row],[RUIDO(dB)]]&lt;=5.5,"Poco Ruidoso","Ruidoso"))</f>
        <v>Ruidoso</v>
      </c>
      <c r="U987" t="str">
        <f>IF(AND(AIRBNB[[#This Row],[PRECIO]]&lt;50,AIRBNB[[#This Row],[MIN_NOCHES]]&gt;3),"Dentro del presupuesto","No considerar")</f>
        <v>No considerar</v>
      </c>
      <c r="V987" t="str">
        <f>VLOOKUP(AIRBNB[[#This Row],[HOST_ID]],Super_host[],5,FALSE)</f>
        <v>Host</v>
      </c>
    </row>
    <row r="988" spans="1:22">
      <c r="A988" s="4">
        <v>38638</v>
      </c>
      <c r="B988" t="s">
        <v>5054</v>
      </c>
      <c r="C988" s="4">
        <v>92788</v>
      </c>
      <c r="D988" t="s">
        <v>863</v>
      </c>
      <c r="E988" t="s">
        <v>5055</v>
      </c>
      <c r="F988" s="4">
        <v>10028</v>
      </c>
      <c r="G988" s="13" t="s">
        <v>124</v>
      </c>
      <c r="H988" s="13" t="s">
        <v>129</v>
      </c>
      <c r="I988" s="1">
        <v>4077711</v>
      </c>
      <c r="J988" s="1">
        <v>-739527</v>
      </c>
      <c r="K988" t="s">
        <v>5</v>
      </c>
      <c r="L988" s="20">
        <v>219</v>
      </c>
      <c r="M988" s="4">
        <v>4</v>
      </c>
      <c r="N988" s="4">
        <v>126</v>
      </c>
      <c r="O988" s="2">
        <v>43642</v>
      </c>
      <c r="P988" s="3">
        <v>1.1599999999999999</v>
      </c>
      <c r="Q988" s="4">
        <v>1</v>
      </c>
      <c r="R988" s="3">
        <v>5.6</v>
      </c>
      <c r="S9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8" t="str">
        <f>IF(AIRBNB[[#This Row],[RUIDO(dB)]]&lt;=4,"Silencioso",IF(AIRBNB[[#This Row],[RUIDO(dB)]]&lt;=5.5,"Poco Ruidoso","Ruidoso"))</f>
        <v>Ruidoso</v>
      </c>
      <c r="U988" t="str">
        <f>IF(AND(AIRBNB[[#This Row],[PRECIO]]&lt;50,AIRBNB[[#This Row],[MIN_NOCHES]]&gt;3),"Dentro del presupuesto","No considerar")</f>
        <v>No considerar</v>
      </c>
      <c r="V988" t="str">
        <f>VLOOKUP(AIRBNB[[#This Row],[HOST_ID]],Super_host[],5,FALSE)</f>
        <v>Host</v>
      </c>
    </row>
    <row r="989" spans="1:22">
      <c r="A989" s="4">
        <v>5985742</v>
      </c>
      <c r="B989" t="s">
        <v>14834</v>
      </c>
      <c r="C989" s="4">
        <v>31074353</v>
      </c>
      <c r="D989" t="s">
        <v>717</v>
      </c>
      <c r="E989" t="s">
        <v>14835</v>
      </c>
      <c r="F989" s="4">
        <v>11215</v>
      </c>
      <c r="G989" s="13" t="s">
        <v>4662</v>
      </c>
      <c r="H989" s="13" t="s">
        <v>9262</v>
      </c>
      <c r="I989" s="1">
        <v>4066923</v>
      </c>
      <c r="J989" s="1">
        <v>-7398714</v>
      </c>
      <c r="K989" t="s">
        <v>5</v>
      </c>
      <c r="L989" s="20">
        <v>218</v>
      </c>
      <c r="M989" s="4">
        <v>2</v>
      </c>
      <c r="N989" s="4">
        <v>137</v>
      </c>
      <c r="O989" s="2">
        <v>43642</v>
      </c>
      <c r="P989" s="3">
        <v>2.79</v>
      </c>
      <c r="Q989" s="4">
        <v>1</v>
      </c>
      <c r="R989" s="3">
        <v>6.9</v>
      </c>
      <c r="S9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89" t="str">
        <f>IF(AIRBNB[[#This Row],[RUIDO(dB)]]&lt;=4,"Silencioso",IF(AIRBNB[[#This Row],[RUIDO(dB)]]&lt;=5.5,"Poco Ruidoso","Ruidoso"))</f>
        <v>Ruidoso</v>
      </c>
      <c r="U989" t="str">
        <f>IF(AND(AIRBNB[[#This Row],[PRECIO]]&lt;50,AIRBNB[[#This Row],[MIN_NOCHES]]&gt;3),"Dentro del presupuesto","No considerar")</f>
        <v>No considerar</v>
      </c>
      <c r="V989" t="str">
        <f>VLOOKUP(AIRBNB[[#This Row],[HOST_ID]],Super_host[],5,FALSE)</f>
        <v>Host</v>
      </c>
    </row>
    <row r="990" spans="1:22">
      <c r="A990" s="4">
        <v>2791446</v>
      </c>
      <c r="B990" t="s">
        <v>4669</v>
      </c>
      <c r="C990" s="4">
        <v>7069480</v>
      </c>
      <c r="D990" t="s">
        <v>1235</v>
      </c>
      <c r="E990" t="s">
        <v>4670</v>
      </c>
      <c r="F990" s="4">
        <v>10011</v>
      </c>
      <c r="G990" s="13" t="s">
        <v>124</v>
      </c>
      <c r="H990" s="13" t="s">
        <v>186</v>
      </c>
      <c r="I990" s="1">
        <v>4074309</v>
      </c>
      <c r="J990" s="1">
        <v>-7399436</v>
      </c>
      <c r="K990" t="s">
        <v>5</v>
      </c>
      <c r="L990" s="20">
        <v>218</v>
      </c>
      <c r="M990" s="4">
        <v>6</v>
      </c>
      <c r="N990" s="4">
        <v>53</v>
      </c>
      <c r="O990" s="2">
        <v>43647</v>
      </c>
      <c r="P990" s="3">
        <v>0.9</v>
      </c>
      <c r="Q990" s="4">
        <v>1</v>
      </c>
      <c r="R990" s="3">
        <v>5.6</v>
      </c>
      <c r="S9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0" t="str">
        <f>IF(AIRBNB[[#This Row],[RUIDO(dB)]]&lt;=4,"Silencioso",IF(AIRBNB[[#This Row],[RUIDO(dB)]]&lt;=5.5,"Poco Ruidoso","Ruidoso"))</f>
        <v>Ruidoso</v>
      </c>
      <c r="U990" t="str">
        <f>IF(AND(AIRBNB[[#This Row],[PRECIO]]&lt;50,AIRBNB[[#This Row],[MIN_NOCHES]]&gt;3),"Dentro del presupuesto","No considerar")</f>
        <v>No considerar</v>
      </c>
      <c r="V990" t="str">
        <f>VLOOKUP(AIRBNB[[#This Row],[HOST_ID]],Super_host[],5,FALSE)</f>
        <v>Host</v>
      </c>
    </row>
    <row r="991" spans="1:22">
      <c r="A991" s="4">
        <v>1398234</v>
      </c>
      <c r="B991" t="s">
        <v>7106</v>
      </c>
      <c r="C991" s="4">
        <v>6083756</v>
      </c>
      <c r="D991" t="s">
        <v>863</v>
      </c>
      <c r="E991" t="s">
        <v>7107</v>
      </c>
      <c r="F991" s="4">
        <v>10012</v>
      </c>
      <c r="G991" s="13" t="s">
        <v>124</v>
      </c>
      <c r="H991" s="13" t="s">
        <v>642</v>
      </c>
      <c r="I991" s="1">
        <v>4072352</v>
      </c>
      <c r="J991" s="1">
        <v>-7399498</v>
      </c>
      <c r="K991" t="s">
        <v>5</v>
      </c>
      <c r="L991" s="20">
        <v>217</v>
      </c>
      <c r="M991" s="4">
        <v>30</v>
      </c>
      <c r="N991" s="4">
        <v>0</v>
      </c>
      <c r="O991" s="2">
        <v>42241</v>
      </c>
      <c r="P991" s="3">
        <v>0.31</v>
      </c>
      <c r="Q991" s="4">
        <v>1</v>
      </c>
      <c r="R991" s="3">
        <v>5.6</v>
      </c>
      <c r="S9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1" t="str">
        <f>IF(AIRBNB[[#This Row],[RUIDO(dB)]]&lt;=4,"Silencioso",IF(AIRBNB[[#This Row],[RUIDO(dB)]]&lt;=5.5,"Poco Ruidoso","Ruidoso"))</f>
        <v>Ruidoso</v>
      </c>
      <c r="U991" t="str">
        <f>IF(AND(AIRBNB[[#This Row],[PRECIO]]&lt;50,AIRBNB[[#This Row],[MIN_NOCHES]]&gt;3),"Dentro del presupuesto","No considerar")</f>
        <v>No considerar</v>
      </c>
      <c r="V991" t="str">
        <f>VLOOKUP(AIRBNB[[#This Row],[HOST_ID]],Super_host[],5,FALSE)</f>
        <v>Host</v>
      </c>
    </row>
    <row r="992" spans="1:22">
      <c r="A992" s="4">
        <v>539350</v>
      </c>
      <c r="B992" t="s">
        <v>3929</v>
      </c>
      <c r="C992" s="4">
        <v>2640100</v>
      </c>
      <c r="D992" t="s">
        <v>3930</v>
      </c>
      <c r="E992" t="s">
        <v>3718</v>
      </c>
      <c r="F992" s="4">
        <v>10036</v>
      </c>
      <c r="G992" s="13" t="s">
        <v>124</v>
      </c>
      <c r="H992" s="13" t="s">
        <v>249</v>
      </c>
      <c r="I992" s="1">
        <v>4076184</v>
      </c>
      <c r="J992" s="1">
        <v>-7399334</v>
      </c>
      <c r="K992" t="s">
        <v>5</v>
      </c>
      <c r="L992" s="20">
        <v>217</v>
      </c>
      <c r="M992" s="4">
        <v>2</v>
      </c>
      <c r="N992" s="4">
        <v>43</v>
      </c>
      <c r="O992" s="2">
        <v>43357</v>
      </c>
      <c r="P992" s="3">
        <v>0.51</v>
      </c>
      <c r="Q992" s="4">
        <v>1</v>
      </c>
      <c r="R992" s="3">
        <v>5.6</v>
      </c>
      <c r="S9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2" t="str">
        <f>IF(AIRBNB[[#This Row],[RUIDO(dB)]]&lt;=4,"Silencioso",IF(AIRBNB[[#This Row],[RUIDO(dB)]]&lt;=5.5,"Poco Ruidoso","Ruidoso"))</f>
        <v>Ruidoso</v>
      </c>
      <c r="U992" t="str">
        <f>IF(AND(AIRBNB[[#This Row],[PRECIO]]&lt;50,AIRBNB[[#This Row],[MIN_NOCHES]]&gt;3),"Dentro del presupuesto","No considerar")</f>
        <v>No considerar</v>
      </c>
      <c r="V992" t="str">
        <f>VLOOKUP(AIRBNB[[#This Row],[HOST_ID]],Super_host[],5,FALSE)</f>
        <v>Host</v>
      </c>
    </row>
    <row r="993" spans="1:22">
      <c r="A993" s="4">
        <v>3663178</v>
      </c>
      <c r="B993" t="s">
        <v>15188</v>
      </c>
      <c r="C993" s="4">
        <v>710916</v>
      </c>
      <c r="D993" t="s">
        <v>205</v>
      </c>
      <c r="E993" t="s">
        <v>15189</v>
      </c>
      <c r="F993" s="4">
        <v>11203</v>
      </c>
      <c r="G993" s="13" t="s">
        <v>4662</v>
      </c>
      <c r="H993" s="13" t="s">
        <v>9252</v>
      </c>
      <c r="I993" s="1">
        <v>4067541</v>
      </c>
      <c r="J993" s="1">
        <v>-7394408</v>
      </c>
      <c r="K993" t="s">
        <v>5</v>
      </c>
      <c r="L993" s="20">
        <v>216</v>
      </c>
      <c r="M993" s="4">
        <v>1</v>
      </c>
      <c r="N993" s="4">
        <v>233</v>
      </c>
      <c r="O993" s="2">
        <v>43648</v>
      </c>
      <c r="P993" s="3">
        <v>3.89</v>
      </c>
      <c r="Q993" s="4">
        <v>1</v>
      </c>
      <c r="R993" s="3">
        <v>6.9</v>
      </c>
      <c r="S9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3" t="str">
        <f>IF(AIRBNB[[#This Row],[RUIDO(dB)]]&lt;=4,"Silencioso",IF(AIRBNB[[#This Row],[RUIDO(dB)]]&lt;=5.5,"Poco Ruidoso","Ruidoso"))</f>
        <v>Ruidoso</v>
      </c>
      <c r="U993" t="str">
        <f>IF(AND(AIRBNB[[#This Row],[PRECIO]]&lt;50,AIRBNB[[#This Row],[MIN_NOCHES]]&gt;3),"Dentro del presupuesto","No considerar")</f>
        <v>No considerar</v>
      </c>
      <c r="V993" t="str">
        <f>VLOOKUP(AIRBNB[[#This Row],[HOST_ID]],Super_host[],5,FALSE)</f>
        <v>SUPERHOST</v>
      </c>
    </row>
    <row r="994" spans="1:22">
      <c r="A994" s="4">
        <v>6554833</v>
      </c>
      <c r="B994" t="s">
        <v>10530</v>
      </c>
      <c r="C994" s="4">
        <v>33125778</v>
      </c>
      <c r="D994" t="s">
        <v>10531</v>
      </c>
      <c r="E994" t="s">
        <v>10532</v>
      </c>
      <c r="F994" s="4">
        <v>11216</v>
      </c>
      <c r="G994" s="13" t="s">
        <v>4662</v>
      </c>
      <c r="H994" s="13" t="s">
        <v>9230</v>
      </c>
      <c r="I994" s="1">
        <v>4068683</v>
      </c>
      <c r="J994" s="1">
        <v>-7395466</v>
      </c>
      <c r="K994" t="s">
        <v>5</v>
      </c>
      <c r="L994" s="20">
        <v>215</v>
      </c>
      <c r="M994" s="4">
        <v>3</v>
      </c>
      <c r="N994" s="4">
        <v>5</v>
      </c>
      <c r="O994" s="2">
        <v>42939</v>
      </c>
      <c r="P994" s="3">
        <v>0.1</v>
      </c>
      <c r="Q994" s="4">
        <v>1</v>
      </c>
      <c r="R994" s="3">
        <v>6.9</v>
      </c>
      <c r="S9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4" t="str">
        <f>IF(AIRBNB[[#This Row],[RUIDO(dB)]]&lt;=4,"Silencioso",IF(AIRBNB[[#This Row],[RUIDO(dB)]]&lt;=5.5,"Poco Ruidoso","Ruidoso"))</f>
        <v>Ruidoso</v>
      </c>
      <c r="U994" t="str">
        <f>IF(AND(AIRBNB[[#This Row],[PRECIO]]&lt;50,AIRBNB[[#This Row],[MIN_NOCHES]]&gt;3),"Dentro del presupuesto","No considerar")</f>
        <v>No considerar</v>
      </c>
      <c r="V994" t="str">
        <f>VLOOKUP(AIRBNB[[#This Row],[HOST_ID]],Super_host[],5,FALSE)</f>
        <v>Host</v>
      </c>
    </row>
    <row r="995" spans="1:22">
      <c r="A995" s="4">
        <v>4370230</v>
      </c>
      <c r="B995" t="s">
        <v>1490</v>
      </c>
      <c r="C995" s="4">
        <v>22686810</v>
      </c>
      <c r="D995" t="s">
        <v>839</v>
      </c>
      <c r="E995" t="s">
        <v>641</v>
      </c>
      <c r="F995" s="4">
        <v>10012</v>
      </c>
      <c r="G995" s="13" t="s">
        <v>124</v>
      </c>
      <c r="H995" s="13" t="s">
        <v>642</v>
      </c>
      <c r="I995" s="1">
        <v>4072046</v>
      </c>
      <c r="J995" s="1">
        <v>-739955</v>
      </c>
      <c r="K995" t="s">
        <v>5</v>
      </c>
      <c r="L995" s="20">
        <v>215</v>
      </c>
      <c r="M995" s="4">
        <v>7</v>
      </c>
      <c r="N995" s="4">
        <v>5</v>
      </c>
      <c r="O995" s="2">
        <v>42371</v>
      </c>
      <c r="P995" s="3">
        <v>0.09</v>
      </c>
      <c r="Q995" s="4">
        <v>1</v>
      </c>
      <c r="R995" s="3">
        <v>5.6</v>
      </c>
      <c r="S9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5" t="str">
        <f>IF(AIRBNB[[#This Row],[RUIDO(dB)]]&lt;=4,"Silencioso",IF(AIRBNB[[#This Row],[RUIDO(dB)]]&lt;=5.5,"Poco Ruidoso","Ruidoso"))</f>
        <v>Ruidoso</v>
      </c>
      <c r="U995" t="str">
        <f>IF(AND(AIRBNB[[#This Row],[PRECIO]]&lt;50,AIRBNB[[#This Row],[MIN_NOCHES]]&gt;3),"Dentro del presupuesto","No considerar")</f>
        <v>No considerar</v>
      </c>
      <c r="V995" t="str">
        <f>VLOOKUP(AIRBNB[[#This Row],[HOST_ID]],Super_host[],5,FALSE)</f>
        <v>Host</v>
      </c>
    </row>
    <row r="996" spans="1:22">
      <c r="A996" s="4">
        <v>4077460</v>
      </c>
      <c r="B996" t="s">
        <v>14861</v>
      </c>
      <c r="C996" s="4">
        <v>21149129</v>
      </c>
      <c r="D996" t="s">
        <v>5661</v>
      </c>
      <c r="E996" t="s">
        <v>14862</v>
      </c>
      <c r="F996" s="4">
        <v>11221</v>
      </c>
      <c r="G996" s="13" t="s">
        <v>4662</v>
      </c>
      <c r="H996" s="13" t="s">
        <v>9230</v>
      </c>
      <c r="I996" s="1">
        <v>4069013</v>
      </c>
      <c r="J996" s="1">
        <v>-7392805</v>
      </c>
      <c r="K996" t="s">
        <v>5</v>
      </c>
      <c r="L996" s="20">
        <v>215</v>
      </c>
      <c r="M996" s="4">
        <v>1</v>
      </c>
      <c r="N996" s="4">
        <v>167</v>
      </c>
      <c r="O996" s="2">
        <v>43636</v>
      </c>
      <c r="P996" s="3">
        <v>2.86</v>
      </c>
      <c r="Q996" s="4">
        <v>1</v>
      </c>
      <c r="R996" s="3">
        <v>6.9</v>
      </c>
      <c r="S9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6" t="str">
        <f>IF(AIRBNB[[#This Row],[RUIDO(dB)]]&lt;=4,"Silencioso",IF(AIRBNB[[#This Row],[RUIDO(dB)]]&lt;=5.5,"Poco Ruidoso","Ruidoso"))</f>
        <v>Ruidoso</v>
      </c>
      <c r="U996" t="str">
        <f>IF(AND(AIRBNB[[#This Row],[PRECIO]]&lt;50,AIRBNB[[#This Row],[MIN_NOCHES]]&gt;3),"Dentro del presupuesto","No considerar")</f>
        <v>No considerar</v>
      </c>
      <c r="V996" t="str">
        <f>VLOOKUP(AIRBNB[[#This Row],[HOST_ID]],Super_host[],5,FALSE)</f>
        <v>Host</v>
      </c>
    </row>
    <row r="997" spans="1:22">
      <c r="A997" s="4">
        <v>2210615</v>
      </c>
      <c r="B997" t="s">
        <v>3012</v>
      </c>
      <c r="C997" s="4">
        <v>11276922</v>
      </c>
      <c r="D997" t="s">
        <v>3013</v>
      </c>
      <c r="E997" t="s">
        <v>3014</v>
      </c>
      <c r="F997" s="4">
        <v>10011</v>
      </c>
      <c r="G997" s="13" t="s">
        <v>124</v>
      </c>
      <c r="H997" s="13" t="s">
        <v>186</v>
      </c>
      <c r="I997" s="1">
        <v>4074047</v>
      </c>
      <c r="J997" s="1">
        <v>-7399508</v>
      </c>
      <c r="K997" t="s">
        <v>5</v>
      </c>
      <c r="L997" s="20">
        <v>215</v>
      </c>
      <c r="M997" s="4">
        <v>3</v>
      </c>
      <c r="N997" s="4">
        <v>9</v>
      </c>
      <c r="O997" s="2">
        <v>43338</v>
      </c>
      <c r="P997" s="3">
        <v>0.27</v>
      </c>
      <c r="Q997" s="4">
        <v>1</v>
      </c>
      <c r="R997" s="3">
        <v>5.6</v>
      </c>
      <c r="S9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7" t="str">
        <f>IF(AIRBNB[[#This Row],[RUIDO(dB)]]&lt;=4,"Silencioso",IF(AIRBNB[[#This Row],[RUIDO(dB)]]&lt;=5.5,"Poco Ruidoso","Ruidoso"))</f>
        <v>Ruidoso</v>
      </c>
      <c r="U997" t="str">
        <f>IF(AND(AIRBNB[[#This Row],[PRECIO]]&lt;50,AIRBNB[[#This Row],[MIN_NOCHES]]&gt;3),"Dentro del presupuesto","No considerar")</f>
        <v>No considerar</v>
      </c>
      <c r="V997" t="str">
        <f>VLOOKUP(AIRBNB[[#This Row],[HOST_ID]],Super_host[],5,FALSE)</f>
        <v>Host</v>
      </c>
    </row>
    <row r="998" spans="1:22">
      <c r="A998" s="4">
        <v>3187925</v>
      </c>
      <c r="B998" t="s">
        <v>12645</v>
      </c>
      <c r="C998" s="4">
        <v>11249746</v>
      </c>
      <c r="D998" t="s">
        <v>12646</v>
      </c>
      <c r="E998" t="s">
        <v>12094</v>
      </c>
      <c r="F998" s="4">
        <v>11205</v>
      </c>
      <c r="G998" s="13" t="s">
        <v>4662</v>
      </c>
      <c r="H998" s="13" t="s">
        <v>9222</v>
      </c>
      <c r="I998" s="1">
        <v>4069117</v>
      </c>
      <c r="J998" s="1">
        <v>-7397421</v>
      </c>
      <c r="K998" t="s">
        <v>5</v>
      </c>
      <c r="L998" s="20">
        <v>215</v>
      </c>
      <c r="M998" s="4">
        <v>5</v>
      </c>
      <c r="N998" s="4">
        <v>28</v>
      </c>
      <c r="O998" s="2">
        <v>43610</v>
      </c>
      <c r="P998" s="3">
        <v>0.53</v>
      </c>
      <c r="Q998" s="4">
        <v>1</v>
      </c>
      <c r="R998" s="3">
        <v>6.9</v>
      </c>
      <c r="S9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8" t="str">
        <f>IF(AIRBNB[[#This Row],[RUIDO(dB)]]&lt;=4,"Silencioso",IF(AIRBNB[[#This Row],[RUIDO(dB)]]&lt;=5.5,"Poco Ruidoso","Ruidoso"))</f>
        <v>Ruidoso</v>
      </c>
      <c r="U998" t="str">
        <f>IF(AND(AIRBNB[[#This Row],[PRECIO]]&lt;50,AIRBNB[[#This Row],[MIN_NOCHES]]&gt;3),"Dentro del presupuesto","No considerar")</f>
        <v>No considerar</v>
      </c>
      <c r="V998" t="str">
        <f>VLOOKUP(AIRBNB[[#This Row],[HOST_ID]],Super_host[],5,FALSE)</f>
        <v>Host</v>
      </c>
    </row>
    <row r="999" spans="1:22">
      <c r="A999" s="4">
        <v>2149854</v>
      </c>
      <c r="B999" t="s">
        <v>808</v>
      </c>
      <c r="C999" s="4">
        <v>10454853</v>
      </c>
      <c r="D999" t="s">
        <v>809</v>
      </c>
      <c r="E999" t="s">
        <v>810</v>
      </c>
      <c r="F999" s="4">
        <v>10036</v>
      </c>
      <c r="G999" s="13" t="s">
        <v>124</v>
      </c>
      <c r="H999" s="13" t="s">
        <v>249</v>
      </c>
      <c r="I999" s="1">
        <v>4076213</v>
      </c>
      <c r="J999" s="1">
        <v>-7399376</v>
      </c>
      <c r="K999" t="s">
        <v>5</v>
      </c>
      <c r="L999" s="20">
        <v>215</v>
      </c>
      <c r="M999" s="4">
        <v>3</v>
      </c>
      <c r="N999" s="4">
        <v>2</v>
      </c>
      <c r="O999" s="2">
        <v>42220</v>
      </c>
      <c r="P999" s="3">
        <v>0.04</v>
      </c>
      <c r="Q999" s="4">
        <v>1</v>
      </c>
      <c r="R999" s="3">
        <v>5.6</v>
      </c>
      <c r="S9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999" t="str">
        <f>IF(AIRBNB[[#This Row],[RUIDO(dB)]]&lt;=4,"Silencioso",IF(AIRBNB[[#This Row],[RUIDO(dB)]]&lt;=5.5,"Poco Ruidoso","Ruidoso"))</f>
        <v>Ruidoso</v>
      </c>
      <c r="U999" t="str">
        <f>IF(AND(AIRBNB[[#This Row],[PRECIO]]&lt;50,AIRBNB[[#This Row],[MIN_NOCHES]]&gt;3),"Dentro del presupuesto","No considerar")</f>
        <v>No considerar</v>
      </c>
      <c r="V999" t="str">
        <f>VLOOKUP(AIRBNB[[#This Row],[HOST_ID]],Super_host[],5,FALSE)</f>
        <v>Host</v>
      </c>
    </row>
    <row r="1000" spans="1:22">
      <c r="A1000" s="4">
        <v>4777597</v>
      </c>
      <c r="B1000" t="s">
        <v>6980</v>
      </c>
      <c r="C1000" s="4">
        <v>10319096</v>
      </c>
      <c r="D1000" t="s">
        <v>6981</v>
      </c>
      <c r="E1000" t="s">
        <v>6982</v>
      </c>
      <c r="F1000" s="4">
        <v>10011</v>
      </c>
      <c r="G1000" s="13" t="s">
        <v>124</v>
      </c>
      <c r="H1000" s="13" t="s">
        <v>186</v>
      </c>
      <c r="I1000" s="1">
        <v>4073932</v>
      </c>
      <c r="J1000" s="1">
        <v>-7399264</v>
      </c>
      <c r="K1000" t="s">
        <v>5</v>
      </c>
      <c r="L1000" s="20">
        <v>215</v>
      </c>
      <c r="M1000" s="4">
        <v>1</v>
      </c>
      <c r="N1000" s="4">
        <v>0</v>
      </c>
      <c r="O1000" s="2">
        <v>43590</v>
      </c>
      <c r="P1000" s="3">
        <v>0.31</v>
      </c>
      <c r="Q1000" s="4">
        <v>1</v>
      </c>
      <c r="R1000" s="3">
        <v>5.6</v>
      </c>
      <c r="S10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0" t="str">
        <f>IF(AIRBNB[[#This Row],[RUIDO(dB)]]&lt;=4,"Silencioso",IF(AIRBNB[[#This Row],[RUIDO(dB)]]&lt;=5.5,"Poco Ruidoso","Ruidoso"))</f>
        <v>Ruidoso</v>
      </c>
      <c r="U1000" t="str">
        <f>IF(AND(AIRBNB[[#This Row],[PRECIO]]&lt;50,AIRBNB[[#This Row],[MIN_NOCHES]]&gt;3),"Dentro del presupuesto","No considerar")</f>
        <v>No considerar</v>
      </c>
      <c r="V1000" t="str">
        <f>VLOOKUP(AIRBNB[[#This Row],[HOST_ID]],Super_host[],5,FALSE)</f>
        <v>Host</v>
      </c>
    </row>
    <row r="1001" spans="1:22">
      <c r="A1001" s="4">
        <v>1702533</v>
      </c>
      <c r="B1001" t="s">
        <v>13230</v>
      </c>
      <c r="C1001" s="4">
        <v>8335875</v>
      </c>
      <c r="D1001" t="s">
        <v>13231</v>
      </c>
      <c r="E1001" t="s">
        <v>13232</v>
      </c>
      <c r="F1001" s="4">
        <v>11217</v>
      </c>
      <c r="G1001" s="13" t="s">
        <v>4662</v>
      </c>
      <c r="H1001" s="13" t="s">
        <v>9234</v>
      </c>
      <c r="I1001" s="1">
        <v>4068242</v>
      </c>
      <c r="J1001" s="1">
        <v>-7397904</v>
      </c>
      <c r="K1001" t="s">
        <v>5</v>
      </c>
      <c r="L1001" s="20">
        <v>215</v>
      </c>
      <c r="M1001" s="4">
        <v>3</v>
      </c>
      <c r="N1001" s="4">
        <v>59</v>
      </c>
      <c r="O1001" s="2">
        <v>43608</v>
      </c>
      <c r="P1001" s="3">
        <v>0.84</v>
      </c>
      <c r="Q1001" s="4">
        <v>1</v>
      </c>
      <c r="R1001" s="3">
        <v>6.9</v>
      </c>
      <c r="S10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1" t="str">
        <f>IF(AIRBNB[[#This Row],[RUIDO(dB)]]&lt;=4,"Silencioso",IF(AIRBNB[[#This Row],[RUIDO(dB)]]&lt;=5.5,"Poco Ruidoso","Ruidoso"))</f>
        <v>Ruidoso</v>
      </c>
      <c r="U1001" t="str">
        <f>IF(AND(AIRBNB[[#This Row],[PRECIO]]&lt;50,AIRBNB[[#This Row],[MIN_NOCHES]]&gt;3),"Dentro del presupuesto","No considerar")</f>
        <v>No considerar</v>
      </c>
      <c r="V1001" t="str">
        <f>VLOOKUP(AIRBNB[[#This Row],[HOST_ID]],Super_host[],5,FALSE)</f>
        <v>Host</v>
      </c>
    </row>
    <row r="1002" spans="1:22">
      <c r="A1002" s="4">
        <v>5826518</v>
      </c>
      <c r="B1002" t="s">
        <v>5339</v>
      </c>
      <c r="C1002" s="4">
        <v>4731948</v>
      </c>
      <c r="D1002" t="s">
        <v>5340</v>
      </c>
      <c r="E1002" t="s">
        <v>5341</v>
      </c>
      <c r="F1002" s="4">
        <v>10002</v>
      </c>
      <c r="G1002" s="13" t="s">
        <v>124</v>
      </c>
      <c r="H1002" s="13" t="s">
        <v>409</v>
      </c>
      <c r="I1002" s="1">
        <v>4071647</v>
      </c>
      <c r="J1002" s="1">
        <v>-7399116</v>
      </c>
      <c r="K1002" t="s">
        <v>5</v>
      </c>
      <c r="L1002" s="20">
        <v>215</v>
      </c>
      <c r="M1002" s="4">
        <v>1</v>
      </c>
      <c r="N1002" s="4">
        <v>36</v>
      </c>
      <c r="O1002" s="2">
        <v>43646</v>
      </c>
      <c r="P1002" s="3">
        <v>1.45</v>
      </c>
      <c r="Q1002" s="4">
        <v>1</v>
      </c>
      <c r="R1002" s="3">
        <v>5.6</v>
      </c>
      <c r="S10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2" t="str">
        <f>IF(AIRBNB[[#This Row],[RUIDO(dB)]]&lt;=4,"Silencioso",IF(AIRBNB[[#This Row],[RUIDO(dB)]]&lt;=5.5,"Poco Ruidoso","Ruidoso"))</f>
        <v>Ruidoso</v>
      </c>
      <c r="U1002" t="str">
        <f>IF(AND(AIRBNB[[#This Row],[PRECIO]]&lt;50,AIRBNB[[#This Row],[MIN_NOCHES]]&gt;3),"Dentro del presupuesto","No considerar")</f>
        <v>No considerar</v>
      </c>
      <c r="V1002" t="str">
        <f>VLOOKUP(AIRBNB[[#This Row],[HOST_ID]],Super_host[],5,FALSE)</f>
        <v>Host</v>
      </c>
    </row>
    <row r="1003" spans="1:22">
      <c r="A1003" s="4">
        <v>812057</v>
      </c>
      <c r="B1003" t="s">
        <v>9228</v>
      </c>
      <c r="C1003" s="4">
        <v>4065620</v>
      </c>
      <c r="D1003" t="s">
        <v>8018</v>
      </c>
      <c r="E1003" t="s">
        <v>9229</v>
      </c>
      <c r="F1003" s="4">
        <v>11221</v>
      </c>
      <c r="G1003" s="13" t="s">
        <v>4662</v>
      </c>
      <c r="H1003" s="13" t="s">
        <v>9230</v>
      </c>
      <c r="I1003" s="1">
        <v>4068509</v>
      </c>
      <c r="J1003" s="1">
        <v>-7393854</v>
      </c>
      <c r="K1003" t="s">
        <v>5</v>
      </c>
      <c r="L1003" s="20">
        <v>215</v>
      </c>
      <c r="M1003" s="4">
        <v>3</v>
      </c>
      <c r="N1003" s="4">
        <v>1</v>
      </c>
      <c r="O1003" s="2">
        <v>41275</v>
      </c>
      <c r="P1003" s="3">
        <v>0.01</v>
      </c>
      <c r="Q1003" s="4">
        <v>1</v>
      </c>
      <c r="R1003" s="3">
        <v>6.9</v>
      </c>
      <c r="S10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3" t="str">
        <f>IF(AIRBNB[[#This Row],[RUIDO(dB)]]&lt;=4,"Silencioso",IF(AIRBNB[[#This Row],[RUIDO(dB)]]&lt;=5.5,"Poco Ruidoso","Ruidoso"))</f>
        <v>Ruidoso</v>
      </c>
      <c r="U1003" t="str">
        <f>IF(AND(AIRBNB[[#This Row],[PRECIO]]&lt;50,AIRBNB[[#This Row],[MIN_NOCHES]]&gt;3),"Dentro del presupuesto","No considerar")</f>
        <v>No considerar</v>
      </c>
      <c r="V1003" t="str">
        <f>VLOOKUP(AIRBNB[[#This Row],[HOST_ID]],Super_host[],5,FALSE)</f>
        <v>Host</v>
      </c>
    </row>
    <row r="1004" spans="1:22">
      <c r="A1004" s="4">
        <v>3112872</v>
      </c>
      <c r="B1004" t="s">
        <v>1984</v>
      </c>
      <c r="C1004" s="4">
        <v>2641574</v>
      </c>
      <c r="D1004" t="s">
        <v>1153</v>
      </c>
      <c r="E1004" t="s">
        <v>1985</v>
      </c>
      <c r="F1004" s="4">
        <v>10023</v>
      </c>
      <c r="G1004" s="13" t="s">
        <v>124</v>
      </c>
      <c r="H1004" s="13" t="s">
        <v>168</v>
      </c>
      <c r="I1004" s="1">
        <v>4077573</v>
      </c>
      <c r="J1004" s="1">
        <v>-7398264</v>
      </c>
      <c r="K1004" t="s">
        <v>5</v>
      </c>
      <c r="L1004" s="20">
        <v>215</v>
      </c>
      <c r="M1004" s="4">
        <v>2</v>
      </c>
      <c r="N1004" s="4">
        <v>8</v>
      </c>
      <c r="O1004" s="2">
        <v>42176</v>
      </c>
      <c r="P1004" s="3">
        <v>0.13</v>
      </c>
      <c r="Q1004" s="4">
        <v>1</v>
      </c>
      <c r="R1004" s="3">
        <v>5.6</v>
      </c>
      <c r="S10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4" t="str">
        <f>IF(AIRBNB[[#This Row],[RUIDO(dB)]]&lt;=4,"Silencioso",IF(AIRBNB[[#This Row],[RUIDO(dB)]]&lt;=5.5,"Poco Ruidoso","Ruidoso"))</f>
        <v>Ruidoso</v>
      </c>
      <c r="U1004" t="str">
        <f>IF(AND(AIRBNB[[#This Row],[PRECIO]]&lt;50,AIRBNB[[#This Row],[MIN_NOCHES]]&gt;3),"Dentro del presupuesto","No considerar")</f>
        <v>No considerar</v>
      </c>
      <c r="V1004" t="str">
        <f>VLOOKUP(AIRBNB[[#This Row],[HOST_ID]],Super_host[],5,FALSE)</f>
        <v>Host</v>
      </c>
    </row>
    <row r="1005" spans="1:22">
      <c r="A1005" s="4">
        <v>1844088</v>
      </c>
      <c r="B1005" t="s">
        <v>5654</v>
      </c>
      <c r="C1005" s="4">
        <v>1512462</v>
      </c>
      <c r="D1005" t="s">
        <v>5655</v>
      </c>
      <c r="E1005" t="s">
        <v>5656</v>
      </c>
      <c r="F1005" s="4">
        <v>10158</v>
      </c>
      <c r="G1005" s="13" t="s">
        <v>124</v>
      </c>
      <c r="H1005" s="13" t="s">
        <v>373</v>
      </c>
      <c r="I1005" s="1">
        <v>407525</v>
      </c>
      <c r="J1005" s="1">
        <v>-7396492</v>
      </c>
      <c r="K1005" t="s">
        <v>5</v>
      </c>
      <c r="L1005" s="20">
        <v>215</v>
      </c>
      <c r="M1005" s="4">
        <v>4</v>
      </c>
      <c r="N1005" s="4">
        <v>130</v>
      </c>
      <c r="O1005" s="2">
        <v>43616</v>
      </c>
      <c r="P1005" s="3">
        <v>1.92</v>
      </c>
      <c r="Q1005" s="4">
        <v>1</v>
      </c>
      <c r="R1005" s="3">
        <v>5.6</v>
      </c>
      <c r="S10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5" t="str">
        <f>IF(AIRBNB[[#This Row],[RUIDO(dB)]]&lt;=4,"Silencioso",IF(AIRBNB[[#This Row],[RUIDO(dB)]]&lt;=5.5,"Poco Ruidoso","Ruidoso"))</f>
        <v>Ruidoso</v>
      </c>
      <c r="U1005" t="str">
        <f>IF(AND(AIRBNB[[#This Row],[PRECIO]]&lt;50,AIRBNB[[#This Row],[MIN_NOCHES]]&gt;3),"Dentro del presupuesto","No considerar")</f>
        <v>No considerar</v>
      </c>
      <c r="V1005" t="str">
        <f>VLOOKUP(AIRBNB[[#This Row],[HOST_ID]],Super_host[],5,FALSE)</f>
        <v>Host</v>
      </c>
    </row>
    <row r="1006" spans="1:22">
      <c r="A1006" s="4">
        <v>7097</v>
      </c>
      <c r="B1006" t="s">
        <v>14158</v>
      </c>
      <c r="C1006" s="4">
        <v>17571</v>
      </c>
      <c r="D1006" t="s">
        <v>3108</v>
      </c>
      <c r="E1006" t="s">
        <v>14159</v>
      </c>
      <c r="F1006" s="4">
        <v>11205</v>
      </c>
      <c r="G1006" s="13" t="s">
        <v>4662</v>
      </c>
      <c r="H1006" s="13" t="s">
        <v>9222</v>
      </c>
      <c r="I1006" s="1">
        <v>4069169</v>
      </c>
      <c r="J1006" s="1">
        <v>-7397185</v>
      </c>
      <c r="K1006" t="s">
        <v>5</v>
      </c>
      <c r="L1006" s="20">
        <v>215</v>
      </c>
      <c r="M1006" s="4">
        <v>2</v>
      </c>
      <c r="N1006" s="4">
        <v>198</v>
      </c>
      <c r="O1006" s="2">
        <v>43644</v>
      </c>
      <c r="P1006" s="3">
        <v>1.72</v>
      </c>
      <c r="Q1006" s="4">
        <v>1</v>
      </c>
      <c r="R1006" s="3">
        <v>6.9</v>
      </c>
      <c r="S10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6" t="str">
        <f>IF(AIRBNB[[#This Row],[RUIDO(dB)]]&lt;=4,"Silencioso",IF(AIRBNB[[#This Row],[RUIDO(dB)]]&lt;=5.5,"Poco Ruidoso","Ruidoso"))</f>
        <v>Ruidoso</v>
      </c>
      <c r="U1006" t="str">
        <f>IF(AND(AIRBNB[[#This Row],[PRECIO]]&lt;50,AIRBNB[[#This Row],[MIN_NOCHES]]&gt;3),"Dentro del presupuesto","No considerar")</f>
        <v>No considerar</v>
      </c>
      <c r="V1006" t="str">
        <f>VLOOKUP(AIRBNB[[#This Row],[HOST_ID]],Super_host[],5,FALSE)</f>
        <v>Host</v>
      </c>
    </row>
    <row r="1007" spans="1:22">
      <c r="A1007" s="4">
        <v>6428942</v>
      </c>
      <c r="B1007" t="s">
        <v>6783</v>
      </c>
      <c r="C1007" s="4">
        <v>21694306</v>
      </c>
      <c r="D1007" t="s">
        <v>2203</v>
      </c>
      <c r="E1007" t="s">
        <v>6784</v>
      </c>
      <c r="F1007" s="4">
        <v>10006</v>
      </c>
      <c r="G1007" s="13" t="s">
        <v>124</v>
      </c>
      <c r="H1007" s="13" t="s">
        <v>528</v>
      </c>
      <c r="I1007" s="1">
        <v>4070949</v>
      </c>
      <c r="J1007" s="1">
        <v>-7401379</v>
      </c>
      <c r="K1007" t="s">
        <v>5</v>
      </c>
      <c r="L1007" s="20">
        <v>212</v>
      </c>
      <c r="M1007" s="4">
        <v>1</v>
      </c>
      <c r="N1007" s="4">
        <v>0</v>
      </c>
      <c r="O1007" s="2">
        <v>43468</v>
      </c>
      <c r="P1007" s="3">
        <v>0.02</v>
      </c>
      <c r="Q1007" s="4">
        <v>1</v>
      </c>
      <c r="R1007" s="3">
        <v>5.6</v>
      </c>
      <c r="S10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7" t="str">
        <f>IF(AIRBNB[[#This Row],[RUIDO(dB)]]&lt;=4,"Silencioso",IF(AIRBNB[[#This Row],[RUIDO(dB)]]&lt;=5.5,"Poco Ruidoso","Ruidoso"))</f>
        <v>Ruidoso</v>
      </c>
      <c r="U1007" t="str">
        <f>IF(AND(AIRBNB[[#This Row],[PRECIO]]&lt;50,AIRBNB[[#This Row],[MIN_NOCHES]]&gt;3),"Dentro del presupuesto","No considerar")</f>
        <v>No considerar</v>
      </c>
      <c r="V1007" t="str">
        <f>VLOOKUP(AIRBNB[[#This Row],[HOST_ID]],Super_host[],5,FALSE)</f>
        <v>Host</v>
      </c>
    </row>
    <row r="1008" spans="1:22">
      <c r="A1008" s="4">
        <v>1654561</v>
      </c>
      <c r="B1008" t="s">
        <v>12003</v>
      </c>
      <c r="C1008" s="4">
        <v>8773518</v>
      </c>
      <c r="D1008" t="s">
        <v>12004</v>
      </c>
      <c r="E1008" t="s">
        <v>12005</v>
      </c>
      <c r="F1008" s="4">
        <v>11216</v>
      </c>
      <c r="G1008" s="13" t="s">
        <v>4662</v>
      </c>
      <c r="H1008" s="13" t="s">
        <v>9230</v>
      </c>
      <c r="I1008" s="1">
        <v>4068553</v>
      </c>
      <c r="J1008" s="1">
        <v>-7394466</v>
      </c>
      <c r="K1008" t="s">
        <v>40</v>
      </c>
      <c r="L1008" s="20">
        <v>212</v>
      </c>
      <c r="M1008" s="4">
        <v>3</v>
      </c>
      <c r="N1008" s="4">
        <v>1</v>
      </c>
      <c r="O1008" s="2">
        <v>43564</v>
      </c>
      <c r="P1008" s="3">
        <v>0.33</v>
      </c>
      <c r="Q1008" s="4">
        <v>1</v>
      </c>
      <c r="R1008" s="3">
        <v>6.9</v>
      </c>
      <c r="S10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8" t="str">
        <f>IF(AIRBNB[[#This Row],[RUIDO(dB)]]&lt;=4,"Silencioso",IF(AIRBNB[[#This Row],[RUIDO(dB)]]&lt;=5.5,"Poco Ruidoso","Ruidoso"))</f>
        <v>Ruidoso</v>
      </c>
      <c r="U1008" t="str">
        <f>IF(AND(AIRBNB[[#This Row],[PRECIO]]&lt;50,AIRBNB[[#This Row],[MIN_NOCHES]]&gt;3),"Dentro del presupuesto","No considerar")</f>
        <v>No considerar</v>
      </c>
      <c r="V1008" t="str">
        <f>VLOOKUP(AIRBNB[[#This Row],[HOST_ID]],Super_host[],5,FALSE)</f>
        <v>Host</v>
      </c>
    </row>
    <row r="1009" spans="1:22">
      <c r="A1009" s="4">
        <v>66251</v>
      </c>
      <c r="B1009" t="s">
        <v>5221</v>
      </c>
      <c r="C1009" s="4">
        <v>324460</v>
      </c>
      <c r="D1009" t="s">
        <v>5222</v>
      </c>
      <c r="E1009" t="s">
        <v>5223</v>
      </c>
      <c r="F1009" s="4">
        <v>10009</v>
      </c>
      <c r="G1009" s="13" t="s">
        <v>124</v>
      </c>
      <c r="H1009" s="13" t="s">
        <v>133</v>
      </c>
      <c r="I1009" s="1">
        <v>4072681</v>
      </c>
      <c r="J1009" s="1">
        <v>-7398534</v>
      </c>
      <c r="K1009" t="s">
        <v>5</v>
      </c>
      <c r="L1009" s="20">
        <v>212</v>
      </c>
      <c r="M1009" s="4">
        <v>3</v>
      </c>
      <c r="N1009" s="4">
        <v>67</v>
      </c>
      <c r="O1009" s="2">
        <v>43641</v>
      </c>
      <c r="P1009" s="3">
        <v>1.31</v>
      </c>
      <c r="Q1009" s="4">
        <v>1</v>
      </c>
      <c r="R1009" s="3">
        <v>5.6</v>
      </c>
      <c r="S10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09" t="str">
        <f>IF(AIRBNB[[#This Row],[RUIDO(dB)]]&lt;=4,"Silencioso",IF(AIRBNB[[#This Row],[RUIDO(dB)]]&lt;=5.5,"Poco Ruidoso","Ruidoso"))</f>
        <v>Ruidoso</v>
      </c>
      <c r="U1009" t="str">
        <f>IF(AND(AIRBNB[[#This Row],[PRECIO]]&lt;50,AIRBNB[[#This Row],[MIN_NOCHES]]&gt;3),"Dentro del presupuesto","No considerar")</f>
        <v>No considerar</v>
      </c>
      <c r="V1009" t="str">
        <f>VLOOKUP(AIRBNB[[#This Row],[HOST_ID]],Super_host[],5,FALSE)</f>
        <v>Host</v>
      </c>
    </row>
    <row r="1010" spans="1:22">
      <c r="A1010" s="4">
        <v>102995</v>
      </c>
      <c r="B1010" t="s">
        <v>3797</v>
      </c>
      <c r="C1010" s="4">
        <v>178043</v>
      </c>
      <c r="D1010" t="s">
        <v>3798</v>
      </c>
      <c r="E1010" t="s">
        <v>3799</v>
      </c>
      <c r="F1010" s="4">
        <v>10024</v>
      </c>
      <c r="G1010" s="13" t="s">
        <v>124</v>
      </c>
      <c r="H1010" s="13" t="s">
        <v>168</v>
      </c>
      <c r="I1010" s="1">
        <v>4078558</v>
      </c>
      <c r="J1010" s="1">
        <v>-739696</v>
      </c>
      <c r="K1010" t="s">
        <v>5</v>
      </c>
      <c r="L1010" s="20">
        <v>212</v>
      </c>
      <c r="M1010" s="4">
        <v>21</v>
      </c>
      <c r="N1010" s="4">
        <v>45</v>
      </c>
      <c r="O1010" s="2">
        <v>43101</v>
      </c>
      <c r="P1010" s="3">
        <v>0.46</v>
      </c>
      <c r="Q1010" s="4">
        <v>1</v>
      </c>
      <c r="R1010" s="3">
        <v>5.6</v>
      </c>
      <c r="S10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0" t="str">
        <f>IF(AIRBNB[[#This Row],[RUIDO(dB)]]&lt;=4,"Silencioso",IF(AIRBNB[[#This Row],[RUIDO(dB)]]&lt;=5.5,"Poco Ruidoso","Ruidoso"))</f>
        <v>Ruidoso</v>
      </c>
      <c r="U1010" t="str">
        <f>IF(AND(AIRBNB[[#This Row],[PRECIO]]&lt;50,AIRBNB[[#This Row],[MIN_NOCHES]]&gt;3),"Dentro del presupuesto","No considerar")</f>
        <v>No considerar</v>
      </c>
      <c r="V1010" t="str">
        <f>VLOOKUP(AIRBNB[[#This Row],[HOST_ID]],Super_host[],5,FALSE)</f>
        <v>Host</v>
      </c>
    </row>
    <row r="1011" spans="1:22">
      <c r="A1011" s="4">
        <v>6787310</v>
      </c>
      <c r="B1011" t="s">
        <v>6354</v>
      </c>
      <c r="C1011" s="4">
        <v>35524316</v>
      </c>
      <c r="D1011" t="s">
        <v>6330</v>
      </c>
      <c r="E1011" t="s">
        <v>6355</v>
      </c>
      <c r="F1011" s="4">
        <v>10036</v>
      </c>
      <c r="G1011" s="13" t="s">
        <v>124</v>
      </c>
      <c r="H1011" s="13" t="s">
        <v>249</v>
      </c>
      <c r="I1011" s="1">
        <v>4076044</v>
      </c>
      <c r="J1011" s="1">
        <v>-7398903</v>
      </c>
      <c r="K1011" t="s">
        <v>40</v>
      </c>
      <c r="L1011" s="20">
        <v>210</v>
      </c>
      <c r="M1011" s="4">
        <v>1</v>
      </c>
      <c r="N1011" s="4">
        <v>182</v>
      </c>
      <c r="O1011" s="2">
        <v>43639</v>
      </c>
      <c r="P1011" s="3">
        <v>3.69</v>
      </c>
      <c r="Q1011" s="4">
        <v>1</v>
      </c>
      <c r="R1011" s="3">
        <v>5.6</v>
      </c>
      <c r="S10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1" t="str">
        <f>IF(AIRBNB[[#This Row],[RUIDO(dB)]]&lt;=4,"Silencioso",IF(AIRBNB[[#This Row],[RUIDO(dB)]]&lt;=5.5,"Poco Ruidoso","Ruidoso"))</f>
        <v>Ruidoso</v>
      </c>
      <c r="U1011" t="str">
        <f>IF(AND(AIRBNB[[#This Row],[PRECIO]]&lt;50,AIRBNB[[#This Row],[MIN_NOCHES]]&gt;3),"Dentro del presupuesto","No considerar")</f>
        <v>No considerar</v>
      </c>
      <c r="V1011" t="str">
        <f>VLOOKUP(AIRBNB[[#This Row],[HOST_ID]],Super_host[],5,FALSE)</f>
        <v>Host</v>
      </c>
    </row>
    <row r="1012" spans="1:22">
      <c r="A1012" s="4">
        <v>4296956</v>
      </c>
      <c r="B1012" t="s">
        <v>14809</v>
      </c>
      <c r="C1012" s="4">
        <v>22307859</v>
      </c>
      <c r="D1012" t="s">
        <v>1252</v>
      </c>
      <c r="E1012" t="s">
        <v>14810</v>
      </c>
      <c r="F1012" s="4">
        <v>11236</v>
      </c>
      <c r="G1012" s="13" t="s">
        <v>4662</v>
      </c>
      <c r="H1012" s="13" t="s">
        <v>11075</v>
      </c>
      <c r="I1012" s="1">
        <v>4063621</v>
      </c>
      <c r="J1012" s="1">
        <v>-7389407</v>
      </c>
      <c r="K1012" t="s">
        <v>5</v>
      </c>
      <c r="L1012" s="20">
        <v>210</v>
      </c>
      <c r="M1012" s="4">
        <v>3</v>
      </c>
      <c r="N1012" s="4">
        <v>11</v>
      </c>
      <c r="O1012" s="2">
        <v>43653</v>
      </c>
      <c r="P1012" s="3">
        <v>2.75</v>
      </c>
      <c r="Q1012" s="4">
        <v>1</v>
      </c>
      <c r="R1012" s="3">
        <v>6.9</v>
      </c>
      <c r="S10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2" t="str">
        <f>IF(AIRBNB[[#This Row],[RUIDO(dB)]]&lt;=4,"Silencioso",IF(AIRBNB[[#This Row],[RUIDO(dB)]]&lt;=5.5,"Poco Ruidoso","Ruidoso"))</f>
        <v>Ruidoso</v>
      </c>
      <c r="U1012" t="str">
        <f>IF(AND(AIRBNB[[#This Row],[PRECIO]]&lt;50,AIRBNB[[#This Row],[MIN_NOCHES]]&gt;3),"Dentro del presupuesto","No considerar")</f>
        <v>No considerar</v>
      </c>
      <c r="V1012" t="str">
        <f>VLOOKUP(AIRBNB[[#This Row],[HOST_ID]],Super_host[],5,FALSE)</f>
        <v>Host</v>
      </c>
    </row>
    <row r="1013" spans="1:22">
      <c r="A1013" s="4">
        <v>4259427</v>
      </c>
      <c r="B1013" t="s">
        <v>12484</v>
      </c>
      <c r="C1013" s="4">
        <v>21833312</v>
      </c>
      <c r="D1013" t="s">
        <v>12485</v>
      </c>
      <c r="E1013" t="s">
        <v>12486</v>
      </c>
      <c r="F1013" s="4">
        <v>11213</v>
      </c>
      <c r="G1013" s="13" t="s">
        <v>4662</v>
      </c>
      <c r="H1013" s="13" t="s">
        <v>9252</v>
      </c>
      <c r="I1013" s="1">
        <v>4067027</v>
      </c>
      <c r="J1013" s="1">
        <v>-7394033</v>
      </c>
      <c r="K1013" t="s">
        <v>5</v>
      </c>
      <c r="L1013" s="20">
        <v>210</v>
      </c>
      <c r="M1013" s="4">
        <v>6</v>
      </c>
      <c r="N1013" s="4">
        <v>27</v>
      </c>
      <c r="O1013" s="2">
        <v>43587</v>
      </c>
      <c r="P1013" s="3">
        <v>0.47</v>
      </c>
      <c r="Q1013" s="4">
        <v>1</v>
      </c>
      <c r="R1013" s="3">
        <v>6.9</v>
      </c>
      <c r="S10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3" t="str">
        <f>IF(AIRBNB[[#This Row],[RUIDO(dB)]]&lt;=4,"Silencioso",IF(AIRBNB[[#This Row],[RUIDO(dB)]]&lt;=5.5,"Poco Ruidoso","Ruidoso"))</f>
        <v>Ruidoso</v>
      </c>
      <c r="U1013" t="str">
        <f>IF(AND(AIRBNB[[#This Row],[PRECIO]]&lt;50,AIRBNB[[#This Row],[MIN_NOCHES]]&gt;3),"Dentro del presupuesto","No considerar")</f>
        <v>No considerar</v>
      </c>
      <c r="V1013" t="str">
        <f>VLOOKUP(AIRBNB[[#This Row],[HOST_ID]],Super_host[],5,FALSE)</f>
        <v>Host</v>
      </c>
    </row>
    <row r="1014" spans="1:22">
      <c r="A1014" s="4">
        <v>3963635</v>
      </c>
      <c r="B1014" t="s">
        <v>11407</v>
      </c>
      <c r="C1014" s="4">
        <v>20543178</v>
      </c>
      <c r="D1014" t="s">
        <v>11408</v>
      </c>
      <c r="E1014" t="s">
        <v>11409</v>
      </c>
      <c r="F1014" s="4">
        <v>11233</v>
      </c>
      <c r="G1014" s="13" t="s">
        <v>4662</v>
      </c>
      <c r="H1014" s="13" t="s">
        <v>9230</v>
      </c>
      <c r="I1014" s="1">
        <v>4068043</v>
      </c>
      <c r="J1014" s="1">
        <v>-7393705</v>
      </c>
      <c r="K1014" t="s">
        <v>5</v>
      </c>
      <c r="L1014" s="20">
        <v>210</v>
      </c>
      <c r="M1014" s="4">
        <v>2</v>
      </c>
      <c r="N1014" s="4">
        <v>10</v>
      </c>
      <c r="O1014" s="2">
        <v>43603</v>
      </c>
      <c r="P1014" s="3">
        <v>0.21</v>
      </c>
      <c r="Q1014" s="4">
        <v>1</v>
      </c>
      <c r="R1014" s="3">
        <v>6.9</v>
      </c>
      <c r="S10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4" t="str">
        <f>IF(AIRBNB[[#This Row],[RUIDO(dB)]]&lt;=4,"Silencioso",IF(AIRBNB[[#This Row],[RUIDO(dB)]]&lt;=5.5,"Poco Ruidoso","Ruidoso"))</f>
        <v>Ruidoso</v>
      </c>
      <c r="U1014" t="str">
        <f>IF(AND(AIRBNB[[#This Row],[PRECIO]]&lt;50,AIRBNB[[#This Row],[MIN_NOCHES]]&gt;3),"Dentro del presupuesto","No considerar")</f>
        <v>No considerar</v>
      </c>
      <c r="V1014" t="str">
        <f>VLOOKUP(AIRBNB[[#This Row],[HOST_ID]],Super_host[],5,FALSE)</f>
        <v>Host</v>
      </c>
    </row>
    <row r="1015" spans="1:22">
      <c r="A1015" s="4">
        <v>3517646</v>
      </c>
      <c r="B1015" t="s">
        <v>9915</v>
      </c>
      <c r="C1015" s="4">
        <v>17711637</v>
      </c>
      <c r="D1015" t="s">
        <v>2763</v>
      </c>
      <c r="E1015" t="s">
        <v>9916</v>
      </c>
      <c r="F1015" s="4">
        <v>11218</v>
      </c>
      <c r="G1015" s="13" t="s">
        <v>4662</v>
      </c>
      <c r="H1015" s="13" t="s">
        <v>9393</v>
      </c>
      <c r="I1015" s="1">
        <v>406451</v>
      </c>
      <c r="J1015" s="1">
        <v>-7397798</v>
      </c>
      <c r="K1015" t="s">
        <v>5</v>
      </c>
      <c r="L1015" s="20">
        <v>210</v>
      </c>
      <c r="M1015" s="4">
        <v>5</v>
      </c>
      <c r="N1015" s="4">
        <v>3</v>
      </c>
      <c r="O1015" s="2">
        <v>43325</v>
      </c>
      <c r="P1015" s="3">
        <v>0.05</v>
      </c>
      <c r="Q1015" s="4">
        <v>1</v>
      </c>
      <c r="R1015" s="3">
        <v>6.9</v>
      </c>
      <c r="S10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5" t="str">
        <f>IF(AIRBNB[[#This Row],[RUIDO(dB)]]&lt;=4,"Silencioso",IF(AIRBNB[[#This Row],[RUIDO(dB)]]&lt;=5.5,"Poco Ruidoso","Ruidoso"))</f>
        <v>Ruidoso</v>
      </c>
      <c r="U1015" t="str">
        <f>IF(AND(AIRBNB[[#This Row],[PRECIO]]&lt;50,AIRBNB[[#This Row],[MIN_NOCHES]]&gt;3),"Dentro del presupuesto","No considerar")</f>
        <v>No considerar</v>
      </c>
      <c r="V1015" t="str">
        <f>VLOOKUP(AIRBNB[[#This Row],[HOST_ID]],Super_host[],5,FALSE)</f>
        <v>Host</v>
      </c>
    </row>
    <row r="1016" spans="1:22">
      <c r="A1016" s="4">
        <v>6180741</v>
      </c>
      <c r="B1016" t="s">
        <v>5041</v>
      </c>
      <c r="C1016" s="4">
        <v>14318669</v>
      </c>
      <c r="D1016" t="s">
        <v>5042</v>
      </c>
      <c r="E1016" t="s">
        <v>5043</v>
      </c>
      <c r="F1016" s="4">
        <v>10002</v>
      </c>
      <c r="G1016" s="13" t="s">
        <v>124</v>
      </c>
      <c r="H1016" s="13" t="s">
        <v>137</v>
      </c>
      <c r="I1016" s="1">
        <v>4071526</v>
      </c>
      <c r="J1016" s="1">
        <v>-739867</v>
      </c>
      <c r="K1016" t="s">
        <v>5</v>
      </c>
      <c r="L1016" s="20">
        <v>210</v>
      </c>
      <c r="M1016" s="4">
        <v>2</v>
      </c>
      <c r="N1016" s="4">
        <v>44</v>
      </c>
      <c r="O1016" s="2">
        <v>42880</v>
      </c>
      <c r="P1016" s="3">
        <v>1.1599999999999999</v>
      </c>
      <c r="Q1016" s="4">
        <v>1</v>
      </c>
      <c r="R1016" s="3">
        <v>5.6</v>
      </c>
      <c r="S10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6" t="str">
        <f>IF(AIRBNB[[#This Row],[RUIDO(dB)]]&lt;=4,"Silencioso",IF(AIRBNB[[#This Row],[RUIDO(dB)]]&lt;=5.5,"Poco Ruidoso","Ruidoso"))</f>
        <v>Ruidoso</v>
      </c>
      <c r="U1016" t="str">
        <f>IF(AND(AIRBNB[[#This Row],[PRECIO]]&lt;50,AIRBNB[[#This Row],[MIN_NOCHES]]&gt;3),"Dentro del presupuesto","No considerar")</f>
        <v>No considerar</v>
      </c>
      <c r="V1016" t="str">
        <f>VLOOKUP(AIRBNB[[#This Row],[HOST_ID]],Super_host[],5,FALSE)</f>
        <v>Host</v>
      </c>
    </row>
    <row r="1017" spans="1:22">
      <c r="A1017" s="4">
        <v>2983952</v>
      </c>
      <c r="B1017" t="s">
        <v>10674</v>
      </c>
      <c r="C1017" s="4">
        <v>11018460</v>
      </c>
      <c r="D1017" t="s">
        <v>1666</v>
      </c>
      <c r="E1017" t="s">
        <v>10675</v>
      </c>
      <c r="F1017" s="4">
        <v>11211</v>
      </c>
      <c r="G1017" s="13" t="s">
        <v>4662</v>
      </c>
      <c r="H1017" s="13" t="s">
        <v>9218</v>
      </c>
      <c r="I1017" s="1">
        <v>4071593</v>
      </c>
      <c r="J1017" s="1">
        <v>-7395642</v>
      </c>
      <c r="K1017" t="s">
        <v>5</v>
      </c>
      <c r="L1017" s="20">
        <v>210</v>
      </c>
      <c r="M1017" s="4">
        <v>3</v>
      </c>
      <c r="N1017" s="4">
        <v>4</v>
      </c>
      <c r="O1017" s="2">
        <v>42640</v>
      </c>
      <c r="P1017" s="3">
        <v>0.11</v>
      </c>
      <c r="Q1017" s="4">
        <v>1</v>
      </c>
      <c r="R1017" s="3">
        <v>6.9</v>
      </c>
      <c r="S10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7" t="str">
        <f>IF(AIRBNB[[#This Row],[RUIDO(dB)]]&lt;=4,"Silencioso",IF(AIRBNB[[#This Row],[RUIDO(dB)]]&lt;=5.5,"Poco Ruidoso","Ruidoso"))</f>
        <v>Ruidoso</v>
      </c>
      <c r="U1017" t="str">
        <f>IF(AND(AIRBNB[[#This Row],[PRECIO]]&lt;50,AIRBNB[[#This Row],[MIN_NOCHES]]&gt;3),"Dentro del presupuesto","No considerar")</f>
        <v>No considerar</v>
      </c>
      <c r="V1017" t="str">
        <f>VLOOKUP(AIRBNB[[#This Row],[HOST_ID]],Super_host[],5,FALSE)</f>
        <v>Host</v>
      </c>
    </row>
    <row r="1018" spans="1:22">
      <c r="A1018" s="4">
        <v>5821886</v>
      </c>
      <c r="B1018" t="s">
        <v>10080</v>
      </c>
      <c r="C1018" s="4">
        <v>10553573</v>
      </c>
      <c r="D1018" t="s">
        <v>1</v>
      </c>
      <c r="E1018" t="s">
        <v>10081</v>
      </c>
      <c r="F1018" s="4">
        <v>11211</v>
      </c>
      <c r="G1018" s="13" t="s">
        <v>4662</v>
      </c>
      <c r="H1018" s="13" t="s">
        <v>9218</v>
      </c>
      <c r="I1018" s="1">
        <v>4071122</v>
      </c>
      <c r="J1018" s="1">
        <v>-7395602</v>
      </c>
      <c r="K1018" t="s">
        <v>5</v>
      </c>
      <c r="L1018" s="20">
        <v>210</v>
      </c>
      <c r="M1018" s="4">
        <v>1</v>
      </c>
      <c r="N1018" s="4">
        <v>3</v>
      </c>
      <c r="O1018" s="2">
        <v>42186</v>
      </c>
      <c r="P1018" s="3">
        <v>0.06</v>
      </c>
      <c r="Q1018" s="4">
        <v>1</v>
      </c>
      <c r="R1018" s="3">
        <v>6.9</v>
      </c>
      <c r="S10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8" t="str">
        <f>IF(AIRBNB[[#This Row],[RUIDO(dB)]]&lt;=4,"Silencioso",IF(AIRBNB[[#This Row],[RUIDO(dB)]]&lt;=5.5,"Poco Ruidoso","Ruidoso"))</f>
        <v>Ruidoso</v>
      </c>
      <c r="U1018" t="str">
        <f>IF(AND(AIRBNB[[#This Row],[PRECIO]]&lt;50,AIRBNB[[#This Row],[MIN_NOCHES]]&gt;3),"Dentro del presupuesto","No considerar")</f>
        <v>No considerar</v>
      </c>
      <c r="V1018" t="str">
        <f>VLOOKUP(AIRBNB[[#This Row],[HOST_ID]],Super_host[],5,FALSE)</f>
        <v>Host</v>
      </c>
    </row>
    <row r="1019" spans="1:22">
      <c r="A1019" s="4">
        <v>2107696</v>
      </c>
      <c r="B1019" t="s">
        <v>10566</v>
      </c>
      <c r="C1019" s="4">
        <v>9265204</v>
      </c>
      <c r="D1019" t="s">
        <v>9419</v>
      </c>
      <c r="E1019" t="s">
        <v>9684</v>
      </c>
      <c r="F1019" s="4">
        <v>11206</v>
      </c>
      <c r="G1019" s="13" t="s">
        <v>4662</v>
      </c>
      <c r="H1019" s="13" t="s">
        <v>9218</v>
      </c>
      <c r="I1019" s="1">
        <v>4070765</v>
      </c>
      <c r="J1019" s="1">
        <v>-7394821</v>
      </c>
      <c r="K1019" t="s">
        <v>5</v>
      </c>
      <c r="L1019" s="20">
        <v>210</v>
      </c>
      <c r="M1019" s="4">
        <v>3</v>
      </c>
      <c r="N1019" s="4">
        <v>7</v>
      </c>
      <c r="O1019" s="2">
        <v>43626</v>
      </c>
      <c r="P1019" s="3">
        <v>0.1</v>
      </c>
      <c r="Q1019" s="4">
        <v>1</v>
      </c>
      <c r="R1019" s="3">
        <v>6.9</v>
      </c>
      <c r="S10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19" t="str">
        <f>IF(AIRBNB[[#This Row],[RUIDO(dB)]]&lt;=4,"Silencioso",IF(AIRBNB[[#This Row],[RUIDO(dB)]]&lt;=5.5,"Poco Ruidoso","Ruidoso"))</f>
        <v>Ruidoso</v>
      </c>
      <c r="U1019" t="str">
        <f>IF(AND(AIRBNB[[#This Row],[PRECIO]]&lt;50,AIRBNB[[#This Row],[MIN_NOCHES]]&gt;3),"Dentro del presupuesto","No considerar")</f>
        <v>No considerar</v>
      </c>
      <c r="V1019" t="str">
        <f>VLOOKUP(AIRBNB[[#This Row],[HOST_ID]],Super_host[],5,FALSE)</f>
        <v>Host</v>
      </c>
    </row>
    <row r="1020" spans="1:22">
      <c r="A1020" s="4">
        <v>2135754</v>
      </c>
      <c r="B1020" t="s">
        <v>3640</v>
      </c>
      <c r="C1020" s="4">
        <v>7793849</v>
      </c>
      <c r="D1020" t="s">
        <v>3641</v>
      </c>
      <c r="E1020" t="s">
        <v>3642</v>
      </c>
      <c r="F1020" s="4">
        <v>10012</v>
      </c>
      <c r="G1020" s="13" t="s">
        <v>124</v>
      </c>
      <c r="H1020" s="13" t="s">
        <v>144</v>
      </c>
      <c r="I1020" s="1">
        <v>4072934</v>
      </c>
      <c r="J1020" s="1">
        <v>-7399983</v>
      </c>
      <c r="K1020" t="s">
        <v>5</v>
      </c>
      <c r="L1020" s="20">
        <v>210</v>
      </c>
      <c r="M1020" s="4">
        <v>5</v>
      </c>
      <c r="N1020" s="4">
        <v>25</v>
      </c>
      <c r="O1020" s="2">
        <v>43336</v>
      </c>
      <c r="P1020" s="3">
        <v>0.42</v>
      </c>
      <c r="Q1020" s="4">
        <v>1</v>
      </c>
      <c r="R1020" s="3">
        <v>5.6</v>
      </c>
      <c r="S10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0" t="str">
        <f>IF(AIRBNB[[#This Row],[RUIDO(dB)]]&lt;=4,"Silencioso",IF(AIRBNB[[#This Row],[RUIDO(dB)]]&lt;=5.5,"Poco Ruidoso","Ruidoso"))</f>
        <v>Ruidoso</v>
      </c>
      <c r="U1020" t="str">
        <f>IF(AND(AIRBNB[[#This Row],[PRECIO]]&lt;50,AIRBNB[[#This Row],[MIN_NOCHES]]&gt;3),"Dentro del presupuesto","No considerar")</f>
        <v>No considerar</v>
      </c>
      <c r="V1020" t="str">
        <f>VLOOKUP(AIRBNB[[#This Row],[HOST_ID]],Super_host[],5,FALSE)</f>
        <v>Host</v>
      </c>
    </row>
    <row r="1021" spans="1:22">
      <c r="A1021" s="4">
        <v>2531865</v>
      </c>
      <c r="B1021" t="s">
        <v>3899</v>
      </c>
      <c r="C1021" s="4">
        <v>4517005</v>
      </c>
      <c r="D1021" t="s">
        <v>375</v>
      </c>
      <c r="E1021" t="s">
        <v>3900</v>
      </c>
      <c r="F1021" s="4">
        <v>10010</v>
      </c>
      <c r="G1021" s="13" t="s">
        <v>124</v>
      </c>
      <c r="H1021" s="13" t="s">
        <v>175</v>
      </c>
      <c r="I1021" s="1">
        <v>4073905</v>
      </c>
      <c r="J1021" s="1">
        <v>-7398161</v>
      </c>
      <c r="K1021" t="s">
        <v>5</v>
      </c>
      <c r="L1021" s="20">
        <v>210</v>
      </c>
      <c r="M1021" s="4">
        <v>1</v>
      </c>
      <c r="N1021" s="4">
        <v>32</v>
      </c>
      <c r="O1021" s="2">
        <v>43228</v>
      </c>
      <c r="P1021" s="3">
        <v>0.5</v>
      </c>
      <c r="Q1021" s="4">
        <v>1</v>
      </c>
      <c r="R1021" s="3">
        <v>5.6</v>
      </c>
      <c r="S10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1" t="str">
        <f>IF(AIRBNB[[#This Row],[RUIDO(dB)]]&lt;=4,"Silencioso",IF(AIRBNB[[#This Row],[RUIDO(dB)]]&lt;=5.5,"Poco Ruidoso","Ruidoso"))</f>
        <v>Ruidoso</v>
      </c>
      <c r="U1021" t="str">
        <f>IF(AND(AIRBNB[[#This Row],[PRECIO]]&lt;50,AIRBNB[[#This Row],[MIN_NOCHES]]&gt;3),"Dentro del presupuesto","No considerar")</f>
        <v>No considerar</v>
      </c>
      <c r="V1021" t="str">
        <f>VLOOKUP(AIRBNB[[#This Row],[HOST_ID]],Super_host[],5,FALSE)</f>
        <v>Host</v>
      </c>
    </row>
    <row r="1022" spans="1:22">
      <c r="A1022" s="4">
        <v>712260</v>
      </c>
      <c r="B1022" t="s">
        <v>13353</v>
      </c>
      <c r="C1022" s="4">
        <v>3666608</v>
      </c>
      <c r="D1022" t="s">
        <v>13354</v>
      </c>
      <c r="E1022" t="s">
        <v>13355</v>
      </c>
      <c r="F1022" s="4">
        <v>11231</v>
      </c>
      <c r="G1022" s="13" t="s">
        <v>4662</v>
      </c>
      <c r="H1022" s="13" t="s">
        <v>9237</v>
      </c>
      <c r="I1022" s="1">
        <v>4068344</v>
      </c>
      <c r="J1022" s="1">
        <v>-739933</v>
      </c>
      <c r="K1022" t="s">
        <v>40</v>
      </c>
      <c r="L1022" s="20">
        <v>210</v>
      </c>
      <c r="M1022" s="4">
        <v>2</v>
      </c>
      <c r="N1022" s="4">
        <v>75</v>
      </c>
      <c r="O1022" s="2">
        <v>43635</v>
      </c>
      <c r="P1022" s="3">
        <v>0.92</v>
      </c>
      <c r="Q1022" s="4">
        <v>1</v>
      </c>
      <c r="R1022" s="3">
        <v>6.9</v>
      </c>
      <c r="S10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2" t="str">
        <f>IF(AIRBNB[[#This Row],[RUIDO(dB)]]&lt;=4,"Silencioso",IF(AIRBNB[[#This Row],[RUIDO(dB)]]&lt;=5.5,"Poco Ruidoso","Ruidoso"))</f>
        <v>Ruidoso</v>
      </c>
      <c r="U1022" t="str">
        <f>IF(AND(AIRBNB[[#This Row],[PRECIO]]&lt;50,AIRBNB[[#This Row],[MIN_NOCHES]]&gt;3),"Dentro del presupuesto","No considerar")</f>
        <v>No considerar</v>
      </c>
      <c r="V1022" t="str">
        <f>VLOOKUP(AIRBNB[[#This Row],[HOST_ID]],Super_host[],5,FALSE)</f>
        <v>Host</v>
      </c>
    </row>
    <row r="1023" spans="1:22">
      <c r="A1023" s="4">
        <v>457829</v>
      </c>
      <c r="B1023" t="s">
        <v>5750</v>
      </c>
      <c r="C1023" s="4">
        <v>2275829</v>
      </c>
      <c r="D1023" t="s">
        <v>5751</v>
      </c>
      <c r="E1023" t="s">
        <v>5752</v>
      </c>
      <c r="F1023" s="4">
        <v>10003</v>
      </c>
      <c r="G1023" s="13" t="s">
        <v>124</v>
      </c>
      <c r="H1023" s="13" t="s">
        <v>133</v>
      </c>
      <c r="I1023" s="1">
        <v>4072917</v>
      </c>
      <c r="J1023" s="1">
        <v>-7398811</v>
      </c>
      <c r="K1023" t="s">
        <v>5</v>
      </c>
      <c r="L1023" s="20">
        <v>210</v>
      </c>
      <c r="M1023" s="4">
        <v>1</v>
      </c>
      <c r="N1023" s="4">
        <v>178</v>
      </c>
      <c r="O1023" s="2">
        <v>43647</v>
      </c>
      <c r="P1023" s="3">
        <v>2.06</v>
      </c>
      <c r="Q1023" s="4">
        <v>1</v>
      </c>
      <c r="R1023" s="3">
        <v>5.6</v>
      </c>
      <c r="S10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3" t="str">
        <f>IF(AIRBNB[[#This Row],[RUIDO(dB)]]&lt;=4,"Silencioso",IF(AIRBNB[[#This Row],[RUIDO(dB)]]&lt;=5.5,"Poco Ruidoso","Ruidoso"))</f>
        <v>Ruidoso</v>
      </c>
      <c r="U1023" t="str">
        <f>IF(AND(AIRBNB[[#This Row],[PRECIO]]&lt;50,AIRBNB[[#This Row],[MIN_NOCHES]]&gt;3),"Dentro del presupuesto","No considerar")</f>
        <v>No considerar</v>
      </c>
      <c r="V1023" t="str">
        <f>VLOOKUP(AIRBNB[[#This Row],[HOST_ID]],Super_host[],5,FALSE)</f>
        <v>Host</v>
      </c>
    </row>
    <row r="1024" spans="1:22">
      <c r="A1024" s="4">
        <v>4906961</v>
      </c>
      <c r="B1024" t="s">
        <v>12745</v>
      </c>
      <c r="C1024" s="4">
        <v>551139</v>
      </c>
      <c r="D1024" t="s">
        <v>4565</v>
      </c>
      <c r="E1024" t="s">
        <v>12746</v>
      </c>
      <c r="F1024" s="4">
        <v>11249</v>
      </c>
      <c r="G1024" s="13" t="s">
        <v>4662</v>
      </c>
      <c r="H1024" s="13" t="s">
        <v>9218</v>
      </c>
      <c r="I1024" s="1">
        <v>4070666</v>
      </c>
      <c r="J1024" s="1">
        <v>-7396526</v>
      </c>
      <c r="K1024" t="s">
        <v>5</v>
      </c>
      <c r="L1024" s="20">
        <v>210</v>
      </c>
      <c r="M1024" s="4">
        <v>3</v>
      </c>
      <c r="N1024" s="4">
        <v>31</v>
      </c>
      <c r="O1024" s="2">
        <v>43598</v>
      </c>
      <c r="P1024" s="3">
        <v>0.56999999999999995</v>
      </c>
      <c r="Q1024" s="4">
        <v>1</v>
      </c>
      <c r="R1024" s="3">
        <v>6.9</v>
      </c>
      <c r="S10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4" t="str">
        <f>IF(AIRBNB[[#This Row],[RUIDO(dB)]]&lt;=4,"Silencioso",IF(AIRBNB[[#This Row],[RUIDO(dB)]]&lt;=5.5,"Poco Ruidoso","Ruidoso"))</f>
        <v>Ruidoso</v>
      </c>
      <c r="U1024" t="str">
        <f>IF(AND(AIRBNB[[#This Row],[PRECIO]]&lt;50,AIRBNB[[#This Row],[MIN_NOCHES]]&gt;3),"Dentro del presupuesto","No considerar")</f>
        <v>No considerar</v>
      </c>
      <c r="V1024" t="str">
        <f>VLOOKUP(AIRBNB[[#This Row],[HOST_ID]],Super_host[],5,FALSE)</f>
        <v>Host</v>
      </c>
    </row>
    <row r="1025" spans="1:22">
      <c r="A1025" s="4">
        <v>794156</v>
      </c>
      <c r="B1025" t="s">
        <v>4145</v>
      </c>
      <c r="C1025" s="4">
        <v>58366</v>
      </c>
      <c r="D1025" t="s">
        <v>4146</v>
      </c>
      <c r="E1025" t="s">
        <v>4147</v>
      </c>
      <c r="F1025" s="4">
        <v>10023</v>
      </c>
      <c r="G1025" s="13" t="s">
        <v>124</v>
      </c>
      <c r="H1025" s="13" t="s">
        <v>168</v>
      </c>
      <c r="I1025" s="1">
        <v>4077445</v>
      </c>
      <c r="J1025" s="1">
        <v>-7398496</v>
      </c>
      <c r="K1025" t="s">
        <v>5</v>
      </c>
      <c r="L1025" s="20">
        <v>210</v>
      </c>
      <c r="M1025" s="4">
        <v>30</v>
      </c>
      <c r="N1025" s="4">
        <v>48</v>
      </c>
      <c r="O1025" s="2">
        <v>43468</v>
      </c>
      <c r="P1025" s="3">
        <v>0.6</v>
      </c>
      <c r="Q1025" s="4">
        <v>1</v>
      </c>
      <c r="R1025" s="3">
        <v>5.6</v>
      </c>
      <c r="S10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5" t="str">
        <f>IF(AIRBNB[[#This Row],[RUIDO(dB)]]&lt;=4,"Silencioso",IF(AIRBNB[[#This Row],[RUIDO(dB)]]&lt;=5.5,"Poco Ruidoso","Ruidoso"))</f>
        <v>Ruidoso</v>
      </c>
      <c r="U1025" t="str">
        <f>IF(AND(AIRBNB[[#This Row],[PRECIO]]&lt;50,AIRBNB[[#This Row],[MIN_NOCHES]]&gt;3),"Dentro del presupuesto","No considerar")</f>
        <v>No considerar</v>
      </c>
      <c r="V1025" t="str">
        <f>VLOOKUP(AIRBNB[[#This Row],[HOST_ID]],Super_host[],5,FALSE)</f>
        <v>Host</v>
      </c>
    </row>
    <row r="1026" spans="1:22">
      <c r="A1026" s="4">
        <v>5940920</v>
      </c>
      <c r="B1026" t="s">
        <v>3966</v>
      </c>
      <c r="C1026" s="4">
        <v>30836013</v>
      </c>
      <c r="D1026" t="s">
        <v>3673</v>
      </c>
      <c r="E1026" t="s">
        <v>3967</v>
      </c>
      <c r="F1026" s="4">
        <v>10003</v>
      </c>
      <c r="G1026" s="13" t="s">
        <v>124</v>
      </c>
      <c r="H1026" s="13" t="s">
        <v>281</v>
      </c>
      <c r="I1026" s="1">
        <v>4073536</v>
      </c>
      <c r="J1026" s="1">
        <v>-7398393</v>
      </c>
      <c r="K1026" t="s">
        <v>5</v>
      </c>
      <c r="L1026" s="20">
        <v>209</v>
      </c>
      <c r="M1026" s="4">
        <v>30</v>
      </c>
      <c r="N1026" s="4">
        <v>27</v>
      </c>
      <c r="O1026" s="2">
        <v>43596</v>
      </c>
      <c r="P1026" s="3">
        <v>0.53</v>
      </c>
      <c r="Q1026" s="4">
        <v>1</v>
      </c>
      <c r="R1026" s="3">
        <v>5.6</v>
      </c>
      <c r="S10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6" t="str">
        <f>IF(AIRBNB[[#This Row],[RUIDO(dB)]]&lt;=4,"Silencioso",IF(AIRBNB[[#This Row],[RUIDO(dB)]]&lt;=5.5,"Poco Ruidoso","Ruidoso"))</f>
        <v>Ruidoso</v>
      </c>
      <c r="U1026" t="str">
        <f>IF(AND(AIRBNB[[#This Row],[PRECIO]]&lt;50,AIRBNB[[#This Row],[MIN_NOCHES]]&gt;3),"Dentro del presupuesto","No considerar")</f>
        <v>No considerar</v>
      </c>
      <c r="V1026" t="str">
        <f>VLOOKUP(AIRBNB[[#This Row],[HOST_ID]],Super_host[],5,FALSE)</f>
        <v>Host</v>
      </c>
    </row>
    <row r="1027" spans="1:22">
      <c r="A1027" s="4">
        <v>1113125</v>
      </c>
      <c r="B1027" t="s">
        <v>3785</v>
      </c>
      <c r="C1027" s="4">
        <v>2733465</v>
      </c>
      <c r="D1027" t="s">
        <v>399</v>
      </c>
      <c r="E1027" t="s">
        <v>3786</v>
      </c>
      <c r="F1027" s="4">
        <v>10012</v>
      </c>
      <c r="G1027" s="13" t="s">
        <v>124</v>
      </c>
      <c r="H1027" s="13" t="s">
        <v>642</v>
      </c>
      <c r="I1027" s="1">
        <v>4072068</v>
      </c>
      <c r="J1027" s="1">
        <v>-7399576</v>
      </c>
      <c r="K1027" t="s">
        <v>5</v>
      </c>
      <c r="L1027" s="20">
        <v>209</v>
      </c>
      <c r="M1027" s="4">
        <v>1</v>
      </c>
      <c r="N1027" s="4">
        <v>23</v>
      </c>
      <c r="O1027" s="2">
        <v>43304</v>
      </c>
      <c r="P1027" s="3">
        <v>0.46</v>
      </c>
      <c r="Q1027" s="4">
        <v>1</v>
      </c>
      <c r="R1027" s="3">
        <v>5.6</v>
      </c>
      <c r="S10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7" t="str">
        <f>IF(AIRBNB[[#This Row],[RUIDO(dB)]]&lt;=4,"Silencioso",IF(AIRBNB[[#This Row],[RUIDO(dB)]]&lt;=5.5,"Poco Ruidoso","Ruidoso"))</f>
        <v>Ruidoso</v>
      </c>
      <c r="U1027" t="str">
        <f>IF(AND(AIRBNB[[#This Row],[PRECIO]]&lt;50,AIRBNB[[#This Row],[MIN_NOCHES]]&gt;3),"Dentro del presupuesto","No considerar")</f>
        <v>No considerar</v>
      </c>
      <c r="V1027" t="str">
        <f>VLOOKUP(AIRBNB[[#This Row],[HOST_ID]],Super_host[],5,FALSE)</f>
        <v>Host</v>
      </c>
    </row>
    <row r="1028" spans="1:22">
      <c r="A1028" s="4">
        <v>291524</v>
      </c>
      <c r="B1028" t="s">
        <v>2280</v>
      </c>
      <c r="C1028" s="4">
        <v>1470688</v>
      </c>
      <c r="D1028" t="s">
        <v>2281</v>
      </c>
      <c r="E1028" t="s">
        <v>2282</v>
      </c>
      <c r="F1028" s="4">
        <v>10069</v>
      </c>
      <c r="G1028" s="13" t="s">
        <v>124</v>
      </c>
      <c r="H1028" s="13" t="s">
        <v>168</v>
      </c>
      <c r="I1028" s="1">
        <v>4077338</v>
      </c>
      <c r="J1028" s="1">
        <v>-7398887</v>
      </c>
      <c r="K1028" t="s">
        <v>5</v>
      </c>
      <c r="L1028" s="20">
        <v>209</v>
      </c>
      <c r="M1028" s="4">
        <v>7</v>
      </c>
      <c r="N1028" s="4">
        <v>14</v>
      </c>
      <c r="O1028" s="2">
        <v>43641</v>
      </c>
      <c r="P1028" s="3">
        <v>0.16</v>
      </c>
      <c r="Q1028" s="4">
        <v>1</v>
      </c>
      <c r="R1028" s="3">
        <v>5.6</v>
      </c>
      <c r="S10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8" t="str">
        <f>IF(AIRBNB[[#This Row],[RUIDO(dB)]]&lt;=4,"Silencioso",IF(AIRBNB[[#This Row],[RUIDO(dB)]]&lt;=5.5,"Poco Ruidoso","Ruidoso"))</f>
        <v>Ruidoso</v>
      </c>
      <c r="U1028" t="str">
        <f>IF(AND(AIRBNB[[#This Row],[PRECIO]]&lt;50,AIRBNB[[#This Row],[MIN_NOCHES]]&gt;3),"Dentro del presupuesto","No considerar")</f>
        <v>No considerar</v>
      </c>
      <c r="V1028" t="str">
        <f>VLOOKUP(AIRBNB[[#This Row],[HOST_ID]],Super_host[],5,FALSE)</f>
        <v>Host</v>
      </c>
    </row>
    <row r="1029" spans="1:22">
      <c r="A1029" s="4">
        <v>2201154</v>
      </c>
      <c r="B1029" t="s">
        <v>4127</v>
      </c>
      <c r="C1029" s="4">
        <v>5081260</v>
      </c>
      <c r="D1029" t="s">
        <v>4128</v>
      </c>
      <c r="E1029" t="s">
        <v>4129</v>
      </c>
      <c r="F1029" s="4">
        <v>10003</v>
      </c>
      <c r="G1029" s="13" t="s">
        <v>124</v>
      </c>
      <c r="H1029" s="13" t="s">
        <v>825</v>
      </c>
      <c r="I1029" s="1">
        <v>407278</v>
      </c>
      <c r="J1029" s="1">
        <v>-7399205</v>
      </c>
      <c r="K1029" t="s">
        <v>40</v>
      </c>
      <c r="L1029" s="20">
        <v>208</v>
      </c>
      <c r="M1029" s="4">
        <v>2</v>
      </c>
      <c r="N1029" s="4">
        <v>38</v>
      </c>
      <c r="O1029" s="2">
        <v>43634</v>
      </c>
      <c r="P1029" s="3">
        <v>0.6</v>
      </c>
      <c r="Q1029" s="4">
        <v>1</v>
      </c>
      <c r="R1029" s="3">
        <v>5.6</v>
      </c>
      <c r="S10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29" t="str">
        <f>IF(AIRBNB[[#This Row],[RUIDO(dB)]]&lt;=4,"Silencioso",IF(AIRBNB[[#This Row],[RUIDO(dB)]]&lt;=5.5,"Poco Ruidoso","Ruidoso"))</f>
        <v>Ruidoso</v>
      </c>
      <c r="U1029" t="str">
        <f>IF(AND(AIRBNB[[#This Row],[PRECIO]]&lt;50,AIRBNB[[#This Row],[MIN_NOCHES]]&gt;3),"Dentro del presupuesto","No considerar")</f>
        <v>No considerar</v>
      </c>
      <c r="V1029" t="str">
        <f>VLOOKUP(AIRBNB[[#This Row],[HOST_ID]],Super_host[],5,FALSE)</f>
        <v>Host</v>
      </c>
    </row>
    <row r="1030" spans="1:22">
      <c r="A1030" s="4">
        <v>5078828</v>
      </c>
      <c r="B1030" t="s">
        <v>16109</v>
      </c>
      <c r="C1030" s="4">
        <v>3196390</v>
      </c>
      <c r="D1030" t="s">
        <v>16110</v>
      </c>
      <c r="E1030" t="s">
        <v>16111</v>
      </c>
      <c r="F1030" s="4">
        <v>11226</v>
      </c>
      <c r="G1030" s="13" t="s">
        <v>4662</v>
      </c>
      <c r="H1030" s="13" t="s">
        <v>9427</v>
      </c>
      <c r="I1030" s="1">
        <v>4063854</v>
      </c>
      <c r="J1030" s="1">
        <v>-7395814</v>
      </c>
      <c r="K1030" t="s">
        <v>5</v>
      </c>
      <c r="L1030" s="20">
        <v>208</v>
      </c>
      <c r="M1030" s="4">
        <v>4</v>
      </c>
      <c r="N1030" s="4">
        <v>3</v>
      </c>
      <c r="O1030" s="2">
        <v>42188</v>
      </c>
      <c r="P1030" s="3">
        <v>0.06</v>
      </c>
      <c r="Q1030" s="4">
        <v>1</v>
      </c>
      <c r="R1030" s="3">
        <v>7</v>
      </c>
      <c r="S10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0" t="str">
        <f>IF(AIRBNB[[#This Row],[RUIDO(dB)]]&lt;=4,"Silencioso",IF(AIRBNB[[#This Row],[RUIDO(dB)]]&lt;=5.5,"Poco Ruidoso","Ruidoso"))</f>
        <v>Ruidoso</v>
      </c>
      <c r="U1030" t="str">
        <f>IF(AND(AIRBNB[[#This Row],[PRECIO]]&lt;50,AIRBNB[[#This Row],[MIN_NOCHES]]&gt;3),"Dentro del presupuesto","No considerar")</f>
        <v>No considerar</v>
      </c>
      <c r="V1030" t="str">
        <f>VLOOKUP(AIRBNB[[#This Row],[HOST_ID]],Super_host[],5,FALSE)</f>
        <v>Host</v>
      </c>
    </row>
    <row r="1031" spans="1:22">
      <c r="A1031" s="4">
        <v>435946</v>
      </c>
      <c r="B1031" t="s">
        <v>5017</v>
      </c>
      <c r="C1031" s="4">
        <v>2165711</v>
      </c>
      <c r="D1031" t="s">
        <v>5018</v>
      </c>
      <c r="E1031" t="s">
        <v>5019</v>
      </c>
      <c r="F1031" s="4">
        <v>10006</v>
      </c>
      <c r="G1031" s="13" t="s">
        <v>124</v>
      </c>
      <c r="H1031" s="13" t="s">
        <v>528</v>
      </c>
      <c r="I1031" s="1">
        <v>4070917</v>
      </c>
      <c r="J1031" s="1">
        <v>-740146</v>
      </c>
      <c r="K1031" t="s">
        <v>5</v>
      </c>
      <c r="L1031" s="20">
        <v>208</v>
      </c>
      <c r="M1031" s="4">
        <v>6</v>
      </c>
      <c r="N1031" s="4">
        <v>100</v>
      </c>
      <c r="O1031" s="2">
        <v>43630</v>
      </c>
      <c r="P1031" s="3">
        <v>1.1399999999999999</v>
      </c>
      <c r="Q1031" s="4">
        <v>1</v>
      </c>
      <c r="R1031" s="3">
        <v>5.6</v>
      </c>
      <c r="S10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1" t="str">
        <f>IF(AIRBNB[[#This Row],[RUIDO(dB)]]&lt;=4,"Silencioso",IF(AIRBNB[[#This Row],[RUIDO(dB)]]&lt;=5.5,"Poco Ruidoso","Ruidoso"))</f>
        <v>Ruidoso</v>
      </c>
      <c r="U1031" t="str">
        <f>IF(AND(AIRBNB[[#This Row],[PRECIO]]&lt;50,AIRBNB[[#This Row],[MIN_NOCHES]]&gt;3),"Dentro del presupuesto","No considerar")</f>
        <v>No considerar</v>
      </c>
      <c r="V1031" t="str">
        <f>VLOOKUP(AIRBNB[[#This Row],[HOST_ID]],Super_host[],5,FALSE)</f>
        <v>Host</v>
      </c>
    </row>
    <row r="1032" spans="1:22">
      <c r="A1032" s="4">
        <v>6326568</v>
      </c>
      <c r="B1032" t="s">
        <v>193</v>
      </c>
      <c r="C1032" s="4">
        <v>32924122</v>
      </c>
      <c r="D1032" t="s">
        <v>194</v>
      </c>
      <c r="E1032" t="s">
        <v>195</v>
      </c>
      <c r="F1032" s="4">
        <v>10011</v>
      </c>
      <c r="G1032" s="13" t="s">
        <v>124</v>
      </c>
      <c r="H1032" s="13" t="s">
        <v>140</v>
      </c>
      <c r="I1032" s="1">
        <v>4073623</v>
      </c>
      <c r="J1032" s="1">
        <v>-7400036</v>
      </c>
      <c r="K1032" t="s">
        <v>5</v>
      </c>
      <c r="L1032" s="20">
        <v>207</v>
      </c>
      <c r="M1032" s="4">
        <v>1</v>
      </c>
      <c r="N1032" s="4">
        <v>1</v>
      </c>
      <c r="O1032" s="2">
        <v>42184</v>
      </c>
      <c r="P1032" s="3">
        <v>0.02</v>
      </c>
      <c r="Q1032" s="4">
        <v>1</v>
      </c>
      <c r="R1032" s="3">
        <v>5.6</v>
      </c>
      <c r="S10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2" t="str">
        <f>IF(AIRBNB[[#This Row],[RUIDO(dB)]]&lt;=4,"Silencioso",IF(AIRBNB[[#This Row],[RUIDO(dB)]]&lt;=5.5,"Poco Ruidoso","Ruidoso"))</f>
        <v>Ruidoso</v>
      </c>
      <c r="U1032" t="str">
        <f>IF(AND(AIRBNB[[#This Row],[PRECIO]]&lt;50,AIRBNB[[#This Row],[MIN_NOCHES]]&gt;3),"Dentro del presupuesto","No considerar")</f>
        <v>No considerar</v>
      </c>
      <c r="V1032" t="str">
        <f>VLOOKUP(AIRBNB[[#This Row],[HOST_ID]],Super_host[],5,FALSE)</f>
        <v>Host</v>
      </c>
    </row>
    <row r="1033" spans="1:22">
      <c r="A1033" s="4">
        <v>4921548</v>
      </c>
      <c r="B1033" t="s">
        <v>3502</v>
      </c>
      <c r="C1033" s="4">
        <v>25237492</v>
      </c>
      <c r="D1033" t="s">
        <v>2309</v>
      </c>
      <c r="E1033" t="s">
        <v>3503</v>
      </c>
      <c r="F1033" s="4">
        <v>10023</v>
      </c>
      <c r="G1033" s="13" t="s">
        <v>124</v>
      </c>
      <c r="H1033" s="13" t="s">
        <v>168</v>
      </c>
      <c r="I1033" s="1">
        <v>407813</v>
      </c>
      <c r="J1033" s="1">
        <v>-7398319</v>
      </c>
      <c r="K1033" t="s">
        <v>5</v>
      </c>
      <c r="L1033" s="20">
        <v>205</v>
      </c>
      <c r="M1033" s="4">
        <v>30</v>
      </c>
      <c r="N1033" s="4">
        <v>20</v>
      </c>
      <c r="O1033" s="2">
        <v>43461</v>
      </c>
      <c r="P1033" s="3">
        <v>0.38</v>
      </c>
      <c r="Q1033" s="4">
        <v>1</v>
      </c>
      <c r="R1033" s="3">
        <v>5.6</v>
      </c>
      <c r="S10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3" t="str">
        <f>IF(AIRBNB[[#This Row],[RUIDO(dB)]]&lt;=4,"Silencioso",IF(AIRBNB[[#This Row],[RUIDO(dB)]]&lt;=5.5,"Poco Ruidoso","Ruidoso"))</f>
        <v>Ruidoso</v>
      </c>
      <c r="U1033" t="str">
        <f>IF(AND(AIRBNB[[#This Row],[PRECIO]]&lt;50,AIRBNB[[#This Row],[MIN_NOCHES]]&gt;3),"Dentro del presupuesto","No considerar")</f>
        <v>No considerar</v>
      </c>
      <c r="V1033" t="str">
        <f>VLOOKUP(AIRBNB[[#This Row],[HOST_ID]],Super_host[],5,FALSE)</f>
        <v>Host</v>
      </c>
    </row>
    <row r="1034" spans="1:22">
      <c r="A1034" s="4">
        <v>4539906</v>
      </c>
      <c r="B1034" t="s">
        <v>6749</v>
      </c>
      <c r="C1034" s="4">
        <v>23540800</v>
      </c>
      <c r="D1034" t="s">
        <v>214</v>
      </c>
      <c r="E1034" t="s">
        <v>6750</v>
      </c>
      <c r="F1034" s="4">
        <v>10018</v>
      </c>
      <c r="G1034" s="13" t="s">
        <v>124</v>
      </c>
      <c r="H1034" s="13" t="s">
        <v>249</v>
      </c>
      <c r="I1034" s="1">
        <v>4075381</v>
      </c>
      <c r="J1034" s="1">
        <v>-7399491</v>
      </c>
      <c r="K1034" t="s">
        <v>5</v>
      </c>
      <c r="L1034" s="20">
        <v>205</v>
      </c>
      <c r="M1034" s="4">
        <v>2</v>
      </c>
      <c r="N1034" s="4">
        <v>0</v>
      </c>
      <c r="O1034" s="2">
        <v>43466</v>
      </c>
      <c r="P1034" s="3">
        <v>0.04</v>
      </c>
      <c r="Q1034" s="4">
        <v>1</v>
      </c>
      <c r="R1034" s="3">
        <v>5.6</v>
      </c>
      <c r="S10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4" t="str">
        <f>IF(AIRBNB[[#This Row],[RUIDO(dB)]]&lt;=4,"Silencioso",IF(AIRBNB[[#This Row],[RUIDO(dB)]]&lt;=5.5,"Poco Ruidoso","Ruidoso"))</f>
        <v>Ruidoso</v>
      </c>
      <c r="U1034" t="str">
        <f>IF(AND(AIRBNB[[#This Row],[PRECIO]]&lt;50,AIRBNB[[#This Row],[MIN_NOCHES]]&gt;3),"Dentro del presupuesto","No considerar")</f>
        <v>No considerar</v>
      </c>
      <c r="V1034" t="str">
        <f>VLOOKUP(AIRBNB[[#This Row],[HOST_ID]],Super_host[],5,FALSE)</f>
        <v>Host</v>
      </c>
    </row>
    <row r="1035" spans="1:22">
      <c r="A1035" s="4">
        <v>3402474</v>
      </c>
      <c r="B1035" t="s">
        <v>2218</v>
      </c>
      <c r="C1035" s="4">
        <v>17157906</v>
      </c>
      <c r="D1035" t="s">
        <v>2219</v>
      </c>
      <c r="E1035" t="s">
        <v>2220</v>
      </c>
      <c r="F1035" s="4">
        <v>10038</v>
      </c>
      <c r="G1035" s="13" t="s">
        <v>124</v>
      </c>
      <c r="H1035" s="13" t="s">
        <v>528</v>
      </c>
      <c r="I1035" s="1">
        <v>4070765</v>
      </c>
      <c r="J1035" s="1">
        <v>-7400761</v>
      </c>
      <c r="K1035" t="s">
        <v>5</v>
      </c>
      <c r="L1035" s="20">
        <v>205</v>
      </c>
      <c r="M1035" s="4">
        <v>2</v>
      </c>
      <c r="N1035" s="4">
        <v>8</v>
      </c>
      <c r="O1035" s="2">
        <v>42736</v>
      </c>
      <c r="P1035" s="3">
        <v>0.16</v>
      </c>
      <c r="Q1035" s="4">
        <v>1</v>
      </c>
      <c r="R1035" s="3">
        <v>5.6</v>
      </c>
      <c r="S10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5" t="str">
        <f>IF(AIRBNB[[#This Row],[RUIDO(dB)]]&lt;=4,"Silencioso",IF(AIRBNB[[#This Row],[RUIDO(dB)]]&lt;=5.5,"Poco Ruidoso","Ruidoso"))</f>
        <v>Ruidoso</v>
      </c>
      <c r="U1035" t="str">
        <f>IF(AND(AIRBNB[[#This Row],[PRECIO]]&lt;50,AIRBNB[[#This Row],[MIN_NOCHES]]&gt;3),"Dentro del presupuesto","No considerar")</f>
        <v>No considerar</v>
      </c>
      <c r="V1035" t="str">
        <f>VLOOKUP(AIRBNB[[#This Row],[HOST_ID]],Super_host[],5,FALSE)</f>
        <v>SUPERHOST</v>
      </c>
    </row>
    <row r="1036" spans="1:22">
      <c r="A1036" s="4">
        <v>4588689</v>
      </c>
      <c r="B1036" t="s">
        <v>7111</v>
      </c>
      <c r="C1036" s="4">
        <v>5926785</v>
      </c>
      <c r="D1036" t="s">
        <v>1045</v>
      </c>
      <c r="E1036" t="s">
        <v>7112</v>
      </c>
      <c r="F1036" s="4">
        <v>10009</v>
      </c>
      <c r="G1036" s="13" t="s">
        <v>124</v>
      </c>
      <c r="H1036" s="13" t="s">
        <v>133</v>
      </c>
      <c r="I1036" s="1">
        <v>4072556</v>
      </c>
      <c r="J1036" s="1">
        <v>-7398504</v>
      </c>
      <c r="K1036" t="s">
        <v>5</v>
      </c>
      <c r="L1036" s="20">
        <v>205</v>
      </c>
      <c r="M1036" s="4">
        <v>1</v>
      </c>
      <c r="N1036" s="4">
        <v>0</v>
      </c>
      <c r="O1036" s="2">
        <v>43554</v>
      </c>
      <c r="P1036" s="3">
        <v>0.63</v>
      </c>
      <c r="Q1036" s="4">
        <v>1</v>
      </c>
      <c r="R1036" s="3">
        <v>5.6</v>
      </c>
      <c r="S10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6" t="str">
        <f>IF(AIRBNB[[#This Row],[RUIDO(dB)]]&lt;=4,"Silencioso",IF(AIRBNB[[#This Row],[RUIDO(dB)]]&lt;=5.5,"Poco Ruidoso","Ruidoso"))</f>
        <v>Ruidoso</v>
      </c>
      <c r="U1036" t="str">
        <f>IF(AND(AIRBNB[[#This Row],[PRECIO]]&lt;50,AIRBNB[[#This Row],[MIN_NOCHES]]&gt;3),"Dentro del presupuesto","No considerar")</f>
        <v>No considerar</v>
      </c>
      <c r="V1036" t="str">
        <f>VLOOKUP(AIRBNB[[#This Row],[HOST_ID]],Super_host[],5,FALSE)</f>
        <v>Host</v>
      </c>
    </row>
    <row r="1037" spans="1:22">
      <c r="A1037" s="4">
        <v>167013</v>
      </c>
      <c r="B1037" t="s">
        <v>903</v>
      </c>
      <c r="C1037" s="4">
        <v>306605</v>
      </c>
      <c r="D1037" t="s">
        <v>233</v>
      </c>
      <c r="E1037" t="s">
        <v>904</v>
      </c>
      <c r="F1037" s="4">
        <v>10011</v>
      </c>
      <c r="G1037" s="13" t="s">
        <v>124</v>
      </c>
      <c r="H1037" s="13" t="s">
        <v>186</v>
      </c>
      <c r="I1037" s="1">
        <v>4074342</v>
      </c>
      <c r="J1037" s="1">
        <v>-7399483</v>
      </c>
      <c r="K1037" t="s">
        <v>5</v>
      </c>
      <c r="L1037" s="20">
        <v>205</v>
      </c>
      <c r="M1037" s="4">
        <v>9</v>
      </c>
      <c r="N1037" s="4">
        <v>3</v>
      </c>
      <c r="O1037" s="2">
        <v>43233</v>
      </c>
      <c r="P1037" s="3">
        <v>0.04</v>
      </c>
      <c r="Q1037" s="4">
        <v>1</v>
      </c>
      <c r="R1037" s="3">
        <v>5.6</v>
      </c>
      <c r="S10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7" t="str">
        <f>IF(AIRBNB[[#This Row],[RUIDO(dB)]]&lt;=4,"Silencioso",IF(AIRBNB[[#This Row],[RUIDO(dB)]]&lt;=5.5,"Poco Ruidoso","Ruidoso"))</f>
        <v>Ruidoso</v>
      </c>
      <c r="U1037" t="str">
        <f>IF(AND(AIRBNB[[#This Row],[PRECIO]]&lt;50,AIRBNB[[#This Row],[MIN_NOCHES]]&gt;3),"Dentro del presupuesto","No considerar")</f>
        <v>No considerar</v>
      </c>
      <c r="V1037" t="str">
        <f>VLOOKUP(AIRBNB[[#This Row],[HOST_ID]],Super_host[],5,FALSE)</f>
        <v>Host</v>
      </c>
    </row>
    <row r="1038" spans="1:22">
      <c r="A1038" s="4">
        <v>5146173</v>
      </c>
      <c r="B1038" t="s">
        <v>7463</v>
      </c>
      <c r="C1038" s="4">
        <v>26606802</v>
      </c>
      <c r="D1038" t="s">
        <v>583</v>
      </c>
      <c r="E1038" t="s">
        <v>7464</v>
      </c>
      <c r="F1038" s="4">
        <v>10014</v>
      </c>
      <c r="G1038" s="13" t="s">
        <v>124</v>
      </c>
      <c r="H1038" s="13" t="s">
        <v>140</v>
      </c>
      <c r="I1038" s="1">
        <v>4073451</v>
      </c>
      <c r="J1038" s="1">
        <v>-7400746</v>
      </c>
      <c r="K1038" t="s">
        <v>5</v>
      </c>
      <c r="L1038" s="20">
        <v>204</v>
      </c>
      <c r="M1038" s="4">
        <v>3</v>
      </c>
      <c r="N1038" s="4">
        <v>12</v>
      </c>
      <c r="O1038" s="2">
        <v>42666</v>
      </c>
      <c r="P1038" s="3">
        <v>0.24</v>
      </c>
      <c r="Q1038" s="4">
        <v>2</v>
      </c>
      <c r="R1038" s="3">
        <v>5.7</v>
      </c>
      <c r="S10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8" t="str">
        <f>IF(AIRBNB[[#This Row],[RUIDO(dB)]]&lt;=4,"Silencioso",IF(AIRBNB[[#This Row],[RUIDO(dB)]]&lt;=5.5,"Poco Ruidoso","Ruidoso"))</f>
        <v>Ruidoso</v>
      </c>
      <c r="U1038" t="str">
        <f>IF(AND(AIRBNB[[#This Row],[PRECIO]]&lt;50,AIRBNB[[#This Row],[MIN_NOCHES]]&gt;3),"Dentro del presupuesto","No considerar")</f>
        <v>No considerar</v>
      </c>
      <c r="V1038" t="str">
        <f>VLOOKUP(AIRBNB[[#This Row],[HOST_ID]],Super_host[],5,FALSE)</f>
        <v>Host</v>
      </c>
    </row>
    <row r="1039" spans="1:22">
      <c r="A1039" s="4">
        <v>5631916</v>
      </c>
      <c r="B1039" t="s">
        <v>6888</v>
      </c>
      <c r="C1039" s="4">
        <v>14358525</v>
      </c>
      <c r="D1039" t="s">
        <v>1028</v>
      </c>
      <c r="E1039" t="s">
        <v>6889</v>
      </c>
      <c r="F1039" s="4">
        <v>10021</v>
      </c>
      <c r="G1039" s="13" t="s">
        <v>124</v>
      </c>
      <c r="H1039" s="13" t="s">
        <v>129</v>
      </c>
      <c r="I1039" s="1">
        <v>4076873</v>
      </c>
      <c r="J1039" s="1">
        <v>-7395487</v>
      </c>
      <c r="K1039" t="s">
        <v>5</v>
      </c>
      <c r="L1039" s="20">
        <v>202</v>
      </c>
      <c r="M1039" s="4">
        <v>1</v>
      </c>
      <c r="N1039" s="4">
        <v>0</v>
      </c>
      <c r="O1039" s="2">
        <v>43038</v>
      </c>
      <c r="P1039" s="3">
        <v>0.39</v>
      </c>
      <c r="Q1039" s="4">
        <v>1</v>
      </c>
      <c r="R1039" s="3">
        <v>5.6</v>
      </c>
      <c r="S10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39" t="str">
        <f>IF(AIRBNB[[#This Row],[RUIDO(dB)]]&lt;=4,"Silencioso",IF(AIRBNB[[#This Row],[RUIDO(dB)]]&lt;=5.5,"Poco Ruidoso","Ruidoso"))</f>
        <v>Ruidoso</v>
      </c>
      <c r="U1039" t="str">
        <f>IF(AND(AIRBNB[[#This Row],[PRECIO]]&lt;50,AIRBNB[[#This Row],[MIN_NOCHES]]&gt;3),"Dentro del presupuesto","No considerar")</f>
        <v>No considerar</v>
      </c>
      <c r="V1039" t="str">
        <f>VLOOKUP(AIRBNB[[#This Row],[HOST_ID]],Super_host[],5,FALSE)</f>
        <v>Host</v>
      </c>
    </row>
    <row r="1040" spans="1:22">
      <c r="A1040" s="4">
        <v>6401500</v>
      </c>
      <c r="B1040" t="s">
        <v>15119</v>
      </c>
      <c r="C1040" s="4">
        <v>5463220</v>
      </c>
      <c r="D1040" t="s">
        <v>15120</v>
      </c>
      <c r="E1040" t="s">
        <v>15121</v>
      </c>
      <c r="F1040" s="4">
        <v>11211</v>
      </c>
      <c r="G1040" s="13" t="s">
        <v>4662</v>
      </c>
      <c r="H1040" s="13" t="s">
        <v>9218</v>
      </c>
      <c r="I1040" s="1">
        <v>4071258</v>
      </c>
      <c r="J1040" s="1">
        <v>-7395556</v>
      </c>
      <c r="K1040" t="s">
        <v>5</v>
      </c>
      <c r="L1040" s="20">
        <v>201</v>
      </c>
      <c r="M1040" s="4">
        <v>2</v>
      </c>
      <c r="N1040" s="4">
        <v>175</v>
      </c>
      <c r="O1040" s="2">
        <v>43647</v>
      </c>
      <c r="P1040" s="3">
        <v>3.53</v>
      </c>
      <c r="Q1040" s="4">
        <v>1</v>
      </c>
      <c r="R1040" s="3">
        <v>6.9</v>
      </c>
      <c r="S10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0" t="str">
        <f>IF(AIRBNB[[#This Row],[RUIDO(dB)]]&lt;=4,"Silencioso",IF(AIRBNB[[#This Row],[RUIDO(dB)]]&lt;=5.5,"Poco Ruidoso","Ruidoso"))</f>
        <v>Ruidoso</v>
      </c>
      <c r="U1040" t="str">
        <f>IF(AND(AIRBNB[[#This Row],[PRECIO]]&lt;50,AIRBNB[[#This Row],[MIN_NOCHES]]&gt;3),"Dentro del presupuesto","No considerar")</f>
        <v>No considerar</v>
      </c>
      <c r="V1040" t="str">
        <f>VLOOKUP(AIRBNB[[#This Row],[HOST_ID]],Super_host[],5,FALSE)</f>
        <v>Host</v>
      </c>
    </row>
    <row r="1041" spans="1:22">
      <c r="A1041" s="4">
        <v>6741094</v>
      </c>
      <c r="B1041" t="s">
        <v>179</v>
      </c>
      <c r="C1041" s="4">
        <v>35299368</v>
      </c>
      <c r="D1041" t="s">
        <v>180</v>
      </c>
      <c r="E1041" t="s">
        <v>181</v>
      </c>
      <c r="F1041" s="4">
        <v>10016</v>
      </c>
      <c r="G1041" s="13" t="s">
        <v>124</v>
      </c>
      <c r="H1041" s="13" t="s">
        <v>182</v>
      </c>
      <c r="I1041" s="1">
        <v>4074798</v>
      </c>
      <c r="J1041" s="1">
        <v>-739814</v>
      </c>
      <c r="K1041" t="s">
        <v>40</v>
      </c>
      <c r="L1041" s="20">
        <v>200</v>
      </c>
      <c r="M1041" s="4">
        <v>1</v>
      </c>
      <c r="N1041" s="4">
        <v>1</v>
      </c>
      <c r="O1041" s="2">
        <v>42176</v>
      </c>
      <c r="P1041" s="3">
        <v>0.02</v>
      </c>
      <c r="Q1041" s="4">
        <v>1</v>
      </c>
      <c r="R1041" s="3">
        <v>5.6</v>
      </c>
      <c r="S10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1" t="str">
        <f>IF(AIRBNB[[#This Row],[RUIDO(dB)]]&lt;=4,"Silencioso",IF(AIRBNB[[#This Row],[RUIDO(dB)]]&lt;=5.5,"Poco Ruidoso","Ruidoso"))</f>
        <v>Ruidoso</v>
      </c>
      <c r="U1041" t="str">
        <f>IF(AND(AIRBNB[[#This Row],[PRECIO]]&lt;50,AIRBNB[[#This Row],[MIN_NOCHES]]&gt;3),"Dentro del presupuesto","No considerar")</f>
        <v>No considerar</v>
      </c>
      <c r="V1041" t="str">
        <f>VLOOKUP(AIRBNB[[#This Row],[HOST_ID]],Super_host[],5,FALSE)</f>
        <v>Host</v>
      </c>
    </row>
    <row r="1042" spans="1:22">
      <c r="A1042" s="4">
        <v>6505898</v>
      </c>
      <c r="B1042" t="s">
        <v>187</v>
      </c>
      <c r="C1042" s="4">
        <v>34009194</v>
      </c>
      <c r="D1042" t="s">
        <v>188</v>
      </c>
      <c r="E1042" t="s">
        <v>189</v>
      </c>
      <c r="F1042" s="4">
        <v>10032</v>
      </c>
      <c r="G1042" s="13" t="s">
        <v>124</v>
      </c>
      <c r="H1042" s="13" t="s">
        <v>125</v>
      </c>
      <c r="I1042" s="1">
        <v>4083771</v>
      </c>
      <c r="J1042" s="1">
        <v>-7394638</v>
      </c>
      <c r="K1042" t="s">
        <v>5</v>
      </c>
      <c r="L1042" s="20">
        <v>200</v>
      </c>
      <c r="M1042" s="4">
        <v>2</v>
      </c>
      <c r="N1042" s="4">
        <v>1</v>
      </c>
      <c r="O1042" s="2">
        <v>42185</v>
      </c>
      <c r="P1042" s="3">
        <v>0.02</v>
      </c>
      <c r="Q1042" s="4">
        <v>1</v>
      </c>
      <c r="R1042" s="3">
        <v>5.6</v>
      </c>
      <c r="S10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2" t="str">
        <f>IF(AIRBNB[[#This Row],[RUIDO(dB)]]&lt;=4,"Silencioso",IF(AIRBNB[[#This Row],[RUIDO(dB)]]&lt;=5.5,"Poco Ruidoso","Ruidoso"))</f>
        <v>Ruidoso</v>
      </c>
      <c r="U1042" t="str">
        <f>IF(AND(AIRBNB[[#This Row],[PRECIO]]&lt;50,AIRBNB[[#This Row],[MIN_NOCHES]]&gt;3),"Dentro del presupuesto","No considerar")</f>
        <v>No considerar</v>
      </c>
      <c r="V1042" t="str">
        <f>VLOOKUP(AIRBNB[[#This Row],[HOST_ID]],Super_host[],5,FALSE)</f>
        <v>Host</v>
      </c>
    </row>
    <row r="1043" spans="1:22">
      <c r="A1043" s="4">
        <v>6426032</v>
      </c>
      <c r="B1043" t="s">
        <v>15345</v>
      </c>
      <c r="C1043" s="4">
        <v>33533091</v>
      </c>
      <c r="D1043" t="s">
        <v>15346</v>
      </c>
      <c r="E1043" t="s">
        <v>12284</v>
      </c>
      <c r="F1043" s="4">
        <v>11206</v>
      </c>
      <c r="G1043" s="13" t="s">
        <v>4662</v>
      </c>
      <c r="H1043" s="13" t="s">
        <v>9218</v>
      </c>
      <c r="I1043" s="1">
        <v>4070885</v>
      </c>
      <c r="J1043" s="1">
        <v>-7394927</v>
      </c>
      <c r="K1043" t="s">
        <v>5</v>
      </c>
      <c r="L1043" s="20">
        <v>200</v>
      </c>
      <c r="M1043" s="4">
        <v>5</v>
      </c>
      <c r="N1043" s="4">
        <v>0</v>
      </c>
      <c r="O1043" s="2">
        <v>43330</v>
      </c>
      <c r="P1043" s="3">
        <v>0.17</v>
      </c>
      <c r="Q1043" s="4">
        <v>1</v>
      </c>
      <c r="R1043" s="3">
        <v>6.9</v>
      </c>
      <c r="S10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3" t="str">
        <f>IF(AIRBNB[[#This Row],[RUIDO(dB)]]&lt;=4,"Silencioso",IF(AIRBNB[[#This Row],[RUIDO(dB)]]&lt;=5.5,"Poco Ruidoso","Ruidoso"))</f>
        <v>Ruidoso</v>
      </c>
      <c r="U1043" t="str">
        <f>IF(AND(AIRBNB[[#This Row],[PRECIO]]&lt;50,AIRBNB[[#This Row],[MIN_NOCHES]]&gt;3),"Dentro del presupuesto","No considerar")</f>
        <v>No considerar</v>
      </c>
      <c r="V1043" t="str">
        <f>VLOOKUP(AIRBNB[[#This Row],[HOST_ID]],Super_host[],5,FALSE)</f>
        <v>Host</v>
      </c>
    </row>
    <row r="1044" spans="1:22">
      <c r="A1044" s="4">
        <v>6374545</v>
      </c>
      <c r="B1044" t="s">
        <v>1059</v>
      </c>
      <c r="C1044" s="4">
        <v>33221872</v>
      </c>
      <c r="D1044" t="s">
        <v>1060</v>
      </c>
      <c r="E1044" t="s">
        <v>1061</v>
      </c>
      <c r="F1044" s="4">
        <v>10024</v>
      </c>
      <c r="G1044" s="13" t="s">
        <v>124</v>
      </c>
      <c r="H1044" s="13" t="s">
        <v>168</v>
      </c>
      <c r="I1044" s="1">
        <v>4078587</v>
      </c>
      <c r="J1044" s="1">
        <v>-7397181</v>
      </c>
      <c r="K1044" t="s">
        <v>5</v>
      </c>
      <c r="L1044" s="20">
        <v>200</v>
      </c>
      <c r="M1044" s="4">
        <v>7</v>
      </c>
      <c r="N1044" s="4">
        <v>3</v>
      </c>
      <c r="O1044" s="2">
        <v>42237</v>
      </c>
      <c r="P1044" s="3">
        <v>0.06</v>
      </c>
      <c r="Q1044" s="4">
        <v>1</v>
      </c>
      <c r="R1044" s="3">
        <v>5.6</v>
      </c>
      <c r="S10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4" t="str">
        <f>IF(AIRBNB[[#This Row],[RUIDO(dB)]]&lt;=4,"Silencioso",IF(AIRBNB[[#This Row],[RUIDO(dB)]]&lt;=5.5,"Poco Ruidoso","Ruidoso"))</f>
        <v>Ruidoso</v>
      </c>
      <c r="U1044" t="str">
        <f>IF(AND(AIRBNB[[#This Row],[PRECIO]]&lt;50,AIRBNB[[#This Row],[MIN_NOCHES]]&gt;3),"Dentro del presupuesto","No considerar")</f>
        <v>No considerar</v>
      </c>
      <c r="V1044" t="str">
        <f>VLOOKUP(AIRBNB[[#This Row],[HOST_ID]],Super_host[],5,FALSE)</f>
        <v>Host</v>
      </c>
    </row>
    <row r="1045" spans="1:22">
      <c r="A1045" s="4">
        <v>6169981</v>
      </c>
      <c r="B1045" t="s">
        <v>3056</v>
      </c>
      <c r="C1045" s="4">
        <v>32011239</v>
      </c>
      <c r="D1045" t="s">
        <v>498</v>
      </c>
      <c r="E1045" t="s">
        <v>3057</v>
      </c>
      <c r="F1045" s="4">
        <v>10003</v>
      </c>
      <c r="G1045" s="13" t="s">
        <v>124</v>
      </c>
      <c r="H1045" s="13" t="s">
        <v>281</v>
      </c>
      <c r="I1045" s="1">
        <v>4073556</v>
      </c>
      <c r="J1045" s="1">
        <v>-7398679</v>
      </c>
      <c r="K1045" t="s">
        <v>5</v>
      </c>
      <c r="L1045" s="20">
        <v>200</v>
      </c>
      <c r="M1045" s="4">
        <v>2</v>
      </c>
      <c r="N1045" s="4">
        <v>14</v>
      </c>
      <c r="O1045" s="2">
        <v>42623</v>
      </c>
      <c r="P1045" s="3">
        <v>0.28000000000000003</v>
      </c>
      <c r="Q1045" s="4">
        <v>1</v>
      </c>
      <c r="R1045" s="3">
        <v>5.6</v>
      </c>
      <c r="S10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5" t="str">
        <f>IF(AIRBNB[[#This Row],[RUIDO(dB)]]&lt;=4,"Silencioso",IF(AIRBNB[[#This Row],[RUIDO(dB)]]&lt;=5.5,"Poco Ruidoso","Ruidoso"))</f>
        <v>Ruidoso</v>
      </c>
      <c r="U1045" t="str">
        <f>IF(AND(AIRBNB[[#This Row],[PRECIO]]&lt;50,AIRBNB[[#This Row],[MIN_NOCHES]]&gt;3),"Dentro del presupuesto","No considerar")</f>
        <v>No considerar</v>
      </c>
      <c r="V1045" t="str">
        <f>VLOOKUP(AIRBNB[[#This Row],[HOST_ID]],Super_host[],5,FALSE)</f>
        <v>Host</v>
      </c>
    </row>
    <row r="1046" spans="1:22">
      <c r="A1046" s="4">
        <v>5791540</v>
      </c>
      <c r="B1046" t="s">
        <v>9885</v>
      </c>
      <c r="C1046" s="4">
        <v>30046603</v>
      </c>
      <c r="D1046" t="s">
        <v>3108</v>
      </c>
      <c r="E1046" t="s">
        <v>9886</v>
      </c>
      <c r="F1046" s="4">
        <v>11201</v>
      </c>
      <c r="G1046" s="13" t="s">
        <v>4662</v>
      </c>
      <c r="H1046" s="13" t="s">
        <v>9345</v>
      </c>
      <c r="I1046" s="1">
        <v>4069758</v>
      </c>
      <c r="J1046" s="1">
        <v>-7399139</v>
      </c>
      <c r="K1046" t="s">
        <v>5</v>
      </c>
      <c r="L1046" s="20">
        <v>200</v>
      </c>
      <c r="M1046" s="4">
        <v>2</v>
      </c>
      <c r="N1046" s="4">
        <v>2</v>
      </c>
      <c r="O1046" s="2">
        <v>42899</v>
      </c>
      <c r="P1046" s="3">
        <v>0.05</v>
      </c>
      <c r="Q1046" s="4">
        <v>1</v>
      </c>
      <c r="R1046" s="3">
        <v>6.9</v>
      </c>
      <c r="S10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6" t="str">
        <f>IF(AIRBNB[[#This Row],[RUIDO(dB)]]&lt;=4,"Silencioso",IF(AIRBNB[[#This Row],[RUIDO(dB)]]&lt;=5.5,"Poco Ruidoso","Ruidoso"))</f>
        <v>Ruidoso</v>
      </c>
      <c r="U1046" t="str">
        <f>IF(AND(AIRBNB[[#This Row],[PRECIO]]&lt;50,AIRBNB[[#This Row],[MIN_NOCHES]]&gt;3),"Dentro del presupuesto","No considerar")</f>
        <v>No considerar</v>
      </c>
      <c r="V1046" t="str">
        <f>VLOOKUP(AIRBNB[[#This Row],[HOST_ID]],Super_host[],5,FALSE)</f>
        <v>Host</v>
      </c>
    </row>
    <row r="1047" spans="1:22">
      <c r="A1047" s="4">
        <v>5784897</v>
      </c>
      <c r="B1047" t="s">
        <v>4513</v>
      </c>
      <c r="C1047" s="4">
        <v>29888597</v>
      </c>
      <c r="D1047" t="s">
        <v>677</v>
      </c>
      <c r="E1047" t="s">
        <v>4514</v>
      </c>
      <c r="F1047" s="4">
        <v>10032</v>
      </c>
      <c r="G1047" s="13" t="s">
        <v>124</v>
      </c>
      <c r="H1047" s="13" t="s">
        <v>125</v>
      </c>
      <c r="I1047" s="1">
        <v>4084347</v>
      </c>
      <c r="J1047" s="1">
        <v>-7393978</v>
      </c>
      <c r="K1047" t="s">
        <v>40</v>
      </c>
      <c r="L1047" s="20">
        <v>200</v>
      </c>
      <c r="M1047" s="4">
        <v>7</v>
      </c>
      <c r="N1047" s="4">
        <v>41</v>
      </c>
      <c r="O1047" s="2">
        <v>43091</v>
      </c>
      <c r="P1047" s="3">
        <v>0.8</v>
      </c>
      <c r="Q1047" s="4">
        <v>1</v>
      </c>
      <c r="R1047" s="3">
        <v>5.6</v>
      </c>
      <c r="S10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7" t="str">
        <f>IF(AIRBNB[[#This Row],[RUIDO(dB)]]&lt;=4,"Silencioso",IF(AIRBNB[[#This Row],[RUIDO(dB)]]&lt;=5.5,"Poco Ruidoso","Ruidoso"))</f>
        <v>Ruidoso</v>
      </c>
      <c r="U1047" t="str">
        <f>IF(AND(AIRBNB[[#This Row],[PRECIO]]&lt;50,AIRBNB[[#This Row],[MIN_NOCHES]]&gt;3),"Dentro del presupuesto","No considerar")</f>
        <v>No considerar</v>
      </c>
      <c r="V1047" t="str">
        <f>VLOOKUP(AIRBNB[[#This Row],[HOST_ID]],Super_host[],5,FALSE)</f>
        <v>Host</v>
      </c>
    </row>
    <row r="1048" spans="1:22">
      <c r="A1048" s="4">
        <v>5728014</v>
      </c>
      <c r="B1048" t="s">
        <v>2459</v>
      </c>
      <c r="C1048" s="4">
        <v>29698290</v>
      </c>
      <c r="D1048" t="s">
        <v>2460</v>
      </c>
      <c r="E1048" t="s">
        <v>2461</v>
      </c>
      <c r="F1048" s="4">
        <v>10023</v>
      </c>
      <c r="G1048" s="13" t="s">
        <v>124</v>
      </c>
      <c r="H1048" s="13" t="s">
        <v>168</v>
      </c>
      <c r="I1048" s="1">
        <v>4077655</v>
      </c>
      <c r="J1048" s="1">
        <v>-7398074</v>
      </c>
      <c r="K1048" t="s">
        <v>5</v>
      </c>
      <c r="L1048" s="20">
        <v>200</v>
      </c>
      <c r="M1048" s="4">
        <v>3</v>
      </c>
      <c r="N1048" s="4">
        <v>9</v>
      </c>
      <c r="O1048" s="2">
        <v>43466</v>
      </c>
      <c r="P1048" s="3">
        <v>0.19</v>
      </c>
      <c r="Q1048" s="4">
        <v>1</v>
      </c>
      <c r="R1048" s="3">
        <v>5.6</v>
      </c>
      <c r="S10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8" t="str">
        <f>IF(AIRBNB[[#This Row],[RUIDO(dB)]]&lt;=4,"Silencioso",IF(AIRBNB[[#This Row],[RUIDO(dB)]]&lt;=5.5,"Poco Ruidoso","Ruidoso"))</f>
        <v>Ruidoso</v>
      </c>
      <c r="U1048" t="str">
        <f>IF(AND(AIRBNB[[#This Row],[PRECIO]]&lt;50,AIRBNB[[#This Row],[MIN_NOCHES]]&gt;3),"Dentro del presupuesto","No considerar")</f>
        <v>No considerar</v>
      </c>
      <c r="V1048" t="str">
        <f>VLOOKUP(AIRBNB[[#This Row],[HOST_ID]],Super_host[],5,FALSE)</f>
        <v>Host</v>
      </c>
    </row>
    <row r="1049" spans="1:22">
      <c r="A1049" s="4">
        <v>5600260</v>
      </c>
      <c r="B1049" t="s">
        <v>535</v>
      </c>
      <c r="C1049" s="4">
        <v>29034854</v>
      </c>
      <c r="D1049" t="s">
        <v>536</v>
      </c>
      <c r="E1049" t="s">
        <v>537</v>
      </c>
      <c r="F1049" s="4">
        <v>10012</v>
      </c>
      <c r="G1049" s="13" t="s">
        <v>124</v>
      </c>
      <c r="H1049" s="13" t="s">
        <v>144</v>
      </c>
      <c r="I1049" s="1">
        <v>4072918</v>
      </c>
      <c r="J1049" s="1">
        <v>-7399882</v>
      </c>
      <c r="K1049" t="s">
        <v>5</v>
      </c>
      <c r="L1049" s="20">
        <v>200</v>
      </c>
      <c r="M1049" s="4">
        <v>7</v>
      </c>
      <c r="N1049" s="4">
        <v>1</v>
      </c>
      <c r="O1049" s="2">
        <v>42583</v>
      </c>
      <c r="P1049" s="3">
        <v>0.03</v>
      </c>
      <c r="Q1049" s="4">
        <v>1</v>
      </c>
      <c r="R1049" s="3">
        <v>5.6</v>
      </c>
      <c r="S10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49" t="str">
        <f>IF(AIRBNB[[#This Row],[RUIDO(dB)]]&lt;=4,"Silencioso",IF(AIRBNB[[#This Row],[RUIDO(dB)]]&lt;=5.5,"Poco Ruidoso","Ruidoso"))</f>
        <v>Ruidoso</v>
      </c>
      <c r="U1049" t="str">
        <f>IF(AND(AIRBNB[[#This Row],[PRECIO]]&lt;50,AIRBNB[[#This Row],[MIN_NOCHES]]&gt;3),"Dentro del presupuesto","No considerar")</f>
        <v>No considerar</v>
      </c>
      <c r="V1049" t="str">
        <f>VLOOKUP(AIRBNB[[#This Row],[HOST_ID]],Super_host[],5,FALSE)</f>
        <v>Host</v>
      </c>
    </row>
    <row r="1050" spans="1:22">
      <c r="A1050" s="4">
        <v>5557536</v>
      </c>
      <c r="B1050" t="s">
        <v>8180</v>
      </c>
      <c r="C1050" s="4">
        <v>28812204</v>
      </c>
      <c r="D1050" t="s">
        <v>872</v>
      </c>
      <c r="E1050" t="s">
        <v>8181</v>
      </c>
      <c r="F1050" s="4">
        <v>11385</v>
      </c>
      <c r="G1050" s="13" t="s">
        <v>7897</v>
      </c>
      <c r="H1050" s="13" t="s">
        <v>7937</v>
      </c>
      <c r="I1050" s="1">
        <v>4070463</v>
      </c>
      <c r="J1050" s="1">
        <v>-7391272</v>
      </c>
      <c r="K1050" t="s">
        <v>5</v>
      </c>
      <c r="L1050" s="20">
        <v>200</v>
      </c>
      <c r="M1050" s="4">
        <v>2</v>
      </c>
      <c r="N1050" s="4">
        <v>6</v>
      </c>
      <c r="O1050" s="2">
        <v>43582</v>
      </c>
      <c r="P1050" s="3">
        <v>0.13</v>
      </c>
      <c r="Q1050" s="4">
        <v>5</v>
      </c>
      <c r="R1050" s="3">
        <v>6.24</v>
      </c>
      <c r="S10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0" t="str">
        <f>IF(AIRBNB[[#This Row],[RUIDO(dB)]]&lt;=4,"Silencioso",IF(AIRBNB[[#This Row],[RUIDO(dB)]]&lt;=5.5,"Poco Ruidoso","Ruidoso"))</f>
        <v>Ruidoso</v>
      </c>
      <c r="U1050" t="str">
        <f>IF(AND(AIRBNB[[#This Row],[PRECIO]]&lt;50,AIRBNB[[#This Row],[MIN_NOCHES]]&gt;3),"Dentro del presupuesto","No considerar")</f>
        <v>No considerar</v>
      </c>
      <c r="V1050" t="str">
        <f>VLOOKUP(AIRBNB[[#This Row],[HOST_ID]],Super_host[],5,FALSE)</f>
        <v>Host</v>
      </c>
    </row>
    <row r="1051" spans="1:22">
      <c r="A1051" s="4">
        <v>5420456</v>
      </c>
      <c r="B1051" t="s">
        <v>4300</v>
      </c>
      <c r="C1051" s="4">
        <v>28100741</v>
      </c>
      <c r="D1051" t="s">
        <v>839</v>
      </c>
      <c r="E1051" t="s">
        <v>4301</v>
      </c>
      <c r="F1051" s="4">
        <v>10023</v>
      </c>
      <c r="G1051" s="13" t="s">
        <v>124</v>
      </c>
      <c r="H1051" s="13" t="s">
        <v>168</v>
      </c>
      <c r="I1051" s="1">
        <v>4077529</v>
      </c>
      <c r="J1051" s="1">
        <v>-7398192</v>
      </c>
      <c r="K1051" t="s">
        <v>5</v>
      </c>
      <c r="L1051" s="20">
        <v>200</v>
      </c>
      <c r="M1051" s="4">
        <v>6</v>
      </c>
      <c r="N1051" s="4">
        <v>35</v>
      </c>
      <c r="O1051" s="2">
        <v>43640</v>
      </c>
      <c r="P1051" s="3">
        <v>0.69</v>
      </c>
      <c r="Q1051" s="4">
        <v>1</v>
      </c>
      <c r="R1051" s="3">
        <v>5.6</v>
      </c>
      <c r="S10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1" t="str">
        <f>IF(AIRBNB[[#This Row],[RUIDO(dB)]]&lt;=4,"Silencioso",IF(AIRBNB[[#This Row],[RUIDO(dB)]]&lt;=5.5,"Poco Ruidoso","Ruidoso"))</f>
        <v>Ruidoso</v>
      </c>
      <c r="U1051" t="str">
        <f>IF(AND(AIRBNB[[#This Row],[PRECIO]]&lt;50,AIRBNB[[#This Row],[MIN_NOCHES]]&gt;3),"Dentro del presupuesto","No considerar")</f>
        <v>No considerar</v>
      </c>
      <c r="V1051" t="str">
        <f>VLOOKUP(AIRBNB[[#This Row],[HOST_ID]],Super_host[],5,FALSE)</f>
        <v>Host</v>
      </c>
    </row>
    <row r="1052" spans="1:22">
      <c r="A1052" s="4">
        <v>5826468</v>
      </c>
      <c r="B1052" t="s">
        <v>6675</v>
      </c>
      <c r="C1052" s="4">
        <v>27894798</v>
      </c>
      <c r="D1052" t="s">
        <v>6676</v>
      </c>
      <c r="E1052" t="s">
        <v>6677</v>
      </c>
      <c r="F1052" s="4">
        <v>10029</v>
      </c>
      <c r="G1052" s="13" t="s">
        <v>124</v>
      </c>
      <c r="H1052" s="13" t="s">
        <v>219</v>
      </c>
      <c r="I1052" s="1">
        <v>4079372</v>
      </c>
      <c r="J1052" s="1">
        <v>-7394316</v>
      </c>
      <c r="K1052" t="s">
        <v>5</v>
      </c>
      <c r="L1052" s="20">
        <v>200</v>
      </c>
      <c r="M1052" s="4">
        <v>30</v>
      </c>
      <c r="N1052" s="4">
        <v>0</v>
      </c>
      <c r="O1052" s="2">
        <v>43651</v>
      </c>
      <c r="P1052" s="3">
        <v>0.13</v>
      </c>
      <c r="Q1052" s="4">
        <v>1</v>
      </c>
      <c r="R1052" s="3">
        <v>5.6</v>
      </c>
      <c r="S10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2" t="str">
        <f>IF(AIRBNB[[#This Row],[RUIDO(dB)]]&lt;=4,"Silencioso",IF(AIRBNB[[#This Row],[RUIDO(dB)]]&lt;=5.5,"Poco Ruidoso","Ruidoso"))</f>
        <v>Ruidoso</v>
      </c>
      <c r="U1052" t="str">
        <f>IF(AND(AIRBNB[[#This Row],[PRECIO]]&lt;50,AIRBNB[[#This Row],[MIN_NOCHES]]&gt;3),"Dentro del presupuesto","No considerar")</f>
        <v>No considerar</v>
      </c>
      <c r="V1052" t="str">
        <f>VLOOKUP(AIRBNB[[#This Row],[HOST_ID]],Super_host[],5,FALSE)</f>
        <v>Host</v>
      </c>
    </row>
    <row r="1053" spans="1:22">
      <c r="A1053" s="4">
        <v>5343821</v>
      </c>
      <c r="B1053" t="s">
        <v>5821</v>
      </c>
      <c r="C1053" s="4">
        <v>27589508</v>
      </c>
      <c r="D1053" t="s">
        <v>1110</v>
      </c>
      <c r="E1053" t="s">
        <v>5822</v>
      </c>
      <c r="F1053" s="4">
        <v>10022</v>
      </c>
      <c r="G1053" s="13" t="s">
        <v>124</v>
      </c>
      <c r="H1053" s="13" t="s">
        <v>373</v>
      </c>
      <c r="I1053" s="1">
        <v>4075624</v>
      </c>
      <c r="J1053" s="1">
        <v>-7396417</v>
      </c>
      <c r="K1053" t="s">
        <v>5</v>
      </c>
      <c r="L1053" s="20">
        <v>200</v>
      </c>
      <c r="M1053" s="4">
        <v>2</v>
      </c>
      <c r="N1053" s="4">
        <v>84</v>
      </c>
      <c r="O1053" s="2">
        <v>43641</v>
      </c>
      <c r="P1053" s="3">
        <v>2.21</v>
      </c>
      <c r="Q1053" s="4">
        <v>1</v>
      </c>
      <c r="R1053" s="3">
        <v>5.6</v>
      </c>
      <c r="S10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3" t="str">
        <f>IF(AIRBNB[[#This Row],[RUIDO(dB)]]&lt;=4,"Silencioso",IF(AIRBNB[[#This Row],[RUIDO(dB)]]&lt;=5.5,"Poco Ruidoso","Ruidoso"))</f>
        <v>Ruidoso</v>
      </c>
      <c r="U1053" t="str">
        <f>IF(AND(AIRBNB[[#This Row],[PRECIO]]&lt;50,AIRBNB[[#This Row],[MIN_NOCHES]]&gt;3),"Dentro del presupuesto","No considerar")</f>
        <v>No considerar</v>
      </c>
      <c r="V1053" t="str">
        <f>VLOOKUP(AIRBNB[[#This Row],[HOST_ID]],Super_host[],5,FALSE)</f>
        <v>Host</v>
      </c>
    </row>
    <row r="1054" spans="1:22">
      <c r="A1054" s="4">
        <v>6626581</v>
      </c>
      <c r="B1054" t="s">
        <v>6682</v>
      </c>
      <c r="C1054" s="4">
        <v>27077862</v>
      </c>
      <c r="D1054" t="s">
        <v>454</v>
      </c>
      <c r="E1054" t="s">
        <v>6683</v>
      </c>
      <c r="F1054" s="4">
        <v>10003</v>
      </c>
      <c r="G1054" s="13" t="s">
        <v>124</v>
      </c>
      <c r="H1054" s="13" t="s">
        <v>133</v>
      </c>
      <c r="I1054" s="1">
        <v>4072699</v>
      </c>
      <c r="J1054" s="1">
        <v>-7398694</v>
      </c>
      <c r="K1054" t="s">
        <v>5</v>
      </c>
      <c r="L1054" s="20">
        <v>200</v>
      </c>
      <c r="M1054" s="4">
        <v>1</v>
      </c>
      <c r="N1054" s="4">
        <v>0</v>
      </c>
      <c r="O1054" s="2">
        <v>43647</v>
      </c>
      <c r="P1054" s="3">
        <v>0.13</v>
      </c>
      <c r="Q1054" s="4">
        <v>1</v>
      </c>
      <c r="R1054" s="3">
        <v>5.6</v>
      </c>
      <c r="S10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4" t="str">
        <f>IF(AIRBNB[[#This Row],[RUIDO(dB)]]&lt;=4,"Silencioso",IF(AIRBNB[[#This Row],[RUIDO(dB)]]&lt;=5.5,"Poco Ruidoso","Ruidoso"))</f>
        <v>Ruidoso</v>
      </c>
      <c r="U1054" t="str">
        <f>IF(AND(AIRBNB[[#This Row],[PRECIO]]&lt;50,AIRBNB[[#This Row],[MIN_NOCHES]]&gt;3),"Dentro del presupuesto","No considerar")</f>
        <v>No considerar</v>
      </c>
      <c r="V1054" t="str">
        <f>VLOOKUP(AIRBNB[[#This Row],[HOST_ID]],Super_host[],5,FALSE)</f>
        <v>Host</v>
      </c>
    </row>
    <row r="1055" spans="1:22">
      <c r="A1055" s="4">
        <v>5179556</v>
      </c>
      <c r="B1055" t="s">
        <v>15394</v>
      </c>
      <c r="C1055" s="4">
        <v>26789544</v>
      </c>
      <c r="D1055" t="s">
        <v>2039</v>
      </c>
      <c r="E1055" t="s">
        <v>15395</v>
      </c>
      <c r="F1055" s="4">
        <v>11218</v>
      </c>
      <c r="G1055" s="13" t="s">
        <v>4662</v>
      </c>
      <c r="H1055" s="13" t="s">
        <v>10548</v>
      </c>
      <c r="I1055" s="1">
        <v>4065494</v>
      </c>
      <c r="J1055" s="1">
        <v>-7397478</v>
      </c>
      <c r="K1055" t="s">
        <v>5</v>
      </c>
      <c r="L1055" s="20">
        <v>200</v>
      </c>
      <c r="M1055" s="4">
        <v>3</v>
      </c>
      <c r="N1055" s="4">
        <v>0</v>
      </c>
      <c r="O1055" s="2">
        <v>43613</v>
      </c>
      <c r="P1055" s="3">
        <v>3.9</v>
      </c>
      <c r="Q1055" s="4">
        <v>1</v>
      </c>
      <c r="R1055" s="3">
        <v>6.9</v>
      </c>
      <c r="S10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5" t="str">
        <f>IF(AIRBNB[[#This Row],[RUIDO(dB)]]&lt;=4,"Silencioso",IF(AIRBNB[[#This Row],[RUIDO(dB)]]&lt;=5.5,"Poco Ruidoso","Ruidoso"))</f>
        <v>Ruidoso</v>
      </c>
      <c r="U1055" t="str">
        <f>IF(AND(AIRBNB[[#This Row],[PRECIO]]&lt;50,AIRBNB[[#This Row],[MIN_NOCHES]]&gt;3),"Dentro del presupuesto","No considerar")</f>
        <v>No considerar</v>
      </c>
      <c r="V1055" t="str">
        <f>VLOOKUP(AIRBNB[[#This Row],[HOST_ID]],Super_host[],5,FALSE)</f>
        <v>Host</v>
      </c>
    </row>
    <row r="1056" spans="1:22">
      <c r="A1056" s="4">
        <v>6493181</v>
      </c>
      <c r="B1056" t="s">
        <v>5681</v>
      </c>
      <c r="C1056" s="4">
        <v>26270573</v>
      </c>
      <c r="D1056" t="s">
        <v>421</v>
      </c>
      <c r="E1056" t="s">
        <v>5682</v>
      </c>
      <c r="F1056" s="4">
        <v>10021</v>
      </c>
      <c r="G1056" s="13" t="s">
        <v>124</v>
      </c>
      <c r="H1056" s="13" t="s">
        <v>129</v>
      </c>
      <c r="I1056" s="1">
        <v>4077025</v>
      </c>
      <c r="J1056" s="1">
        <v>-7395491</v>
      </c>
      <c r="K1056" t="s">
        <v>5</v>
      </c>
      <c r="L1056" s="20">
        <v>200</v>
      </c>
      <c r="M1056" s="4">
        <v>5</v>
      </c>
      <c r="N1056" s="4">
        <v>95</v>
      </c>
      <c r="O1056" s="2">
        <v>43611</v>
      </c>
      <c r="P1056" s="3">
        <v>1.95</v>
      </c>
      <c r="Q1056" s="4">
        <v>1</v>
      </c>
      <c r="R1056" s="3">
        <v>5.6</v>
      </c>
      <c r="S10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6" t="str">
        <f>IF(AIRBNB[[#This Row],[RUIDO(dB)]]&lt;=4,"Silencioso",IF(AIRBNB[[#This Row],[RUIDO(dB)]]&lt;=5.5,"Poco Ruidoso","Ruidoso"))</f>
        <v>Ruidoso</v>
      </c>
      <c r="U1056" t="str">
        <f>IF(AND(AIRBNB[[#This Row],[PRECIO]]&lt;50,AIRBNB[[#This Row],[MIN_NOCHES]]&gt;3),"Dentro del presupuesto","No considerar")</f>
        <v>No considerar</v>
      </c>
      <c r="V1056" t="str">
        <f>VLOOKUP(AIRBNB[[#This Row],[HOST_ID]],Super_host[],5,FALSE)</f>
        <v>Host</v>
      </c>
    </row>
    <row r="1057" spans="1:22">
      <c r="A1057" s="4">
        <v>5040919</v>
      </c>
      <c r="B1057" t="s">
        <v>15415</v>
      </c>
      <c r="C1057" s="4">
        <v>26024349</v>
      </c>
      <c r="D1057" t="s">
        <v>5800</v>
      </c>
      <c r="E1057" t="s">
        <v>15416</v>
      </c>
      <c r="F1057" s="4">
        <v>11201</v>
      </c>
      <c r="G1057" s="13" t="s">
        <v>4662</v>
      </c>
      <c r="H1057" s="13" t="s">
        <v>9760</v>
      </c>
      <c r="I1057" s="1">
        <v>406978</v>
      </c>
      <c r="J1057" s="1">
        <v>-7398396</v>
      </c>
      <c r="K1057" t="s">
        <v>40</v>
      </c>
      <c r="L1057" s="20">
        <v>200</v>
      </c>
      <c r="M1057" s="4">
        <v>1</v>
      </c>
      <c r="N1057" s="4">
        <v>0</v>
      </c>
      <c r="O1057" s="2">
        <v>42229</v>
      </c>
      <c r="P1057" s="3">
        <v>7.0000000000000007E-2</v>
      </c>
      <c r="Q1057" s="4">
        <v>1</v>
      </c>
      <c r="R1057" s="3">
        <v>6.9</v>
      </c>
      <c r="S10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7" t="str">
        <f>IF(AIRBNB[[#This Row],[RUIDO(dB)]]&lt;=4,"Silencioso",IF(AIRBNB[[#This Row],[RUIDO(dB)]]&lt;=5.5,"Poco Ruidoso","Ruidoso"))</f>
        <v>Ruidoso</v>
      </c>
      <c r="U1057" t="str">
        <f>IF(AND(AIRBNB[[#This Row],[PRECIO]]&lt;50,AIRBNB[[#This Row],[MIN_NOCHES]]&gt;3),"Dentro del presupuesto","No considerar")</f>
        <v>No considerar</v>
      </c>
      <c r="V1057" t="str">
        <f>VLOOKUP(AIRBNB[[#This Row],[HOST_ID]],Super_host[],5,FALSE)</f>
        <v>Host</v>
      </c>
    </row>
    <row r="1058" spans="1:22">
      <c r="A1058" s="4">
        <v>4840211</v>
      </c>
      <c r="B1058" t="s">
        <v>6708</v>
      </c>
      <c r="C1058" s="4">
        <v>24821875</v>
      </c>
      <c r="D1058" t="s">
        <v>6709</v>
      </c>
      <c r="E1058" t="s">
        <v>6710</v>
      </c>
      <c r="F1058" s="4">
        <v>10019</v>
      </c>
      <c r="G1058" s="13" t="s">
        <v>124</v>
      </c>
      <c r="H1058" s="13" t="s">
        <v>249</v>
      </c>
      <c r="I1058" s="1">
        <v>4076451</v>
      </c>
      <c r="J1058" s="1">
        <v>-739882</v>
      </c>
      <c r="K1058" t="s">
        <v>40</v>
      </c>
      <c r="L1058" s="20">
        <v>200</v>
      </c>
      <c r="M1058" s="4">
        <v>1</v>
      </c>
      <c r="N1058" s="4">
        <v>0</v>
      </c>
      <c r="O1058" s="2">
        <v>43585</v>
      </c>
      <c r="P1058" s="3">
        <v>0.02</v>
      </c>
      <c r="Q1058" s="4">
        <v>1</v>
      </c>
      <c r="R1058" s="3">
        <v>5.6</v>
      </c>
      <c r="S10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8" t="str">
        <f>IF(AIRBNB[[#This Row],[RUIDO(dB)]]&lt;=4,"Silencioso",IF(AIRBNB[[#This Row],[RUIDO(dB)]]&lt;=5.5,"Poco Ruidoso","Ruidoso"))</f>
        <v>Ruidoso</v>
      </c>
      <c r="U1058" t="str">
        <f>IF(AND(AIRBNB[[#This Row],[PRECIO]]&lt;50,AIRBNB[[#This Row],[MIN_NOCHES]]&gt;3),"Dentro del presupuesto","No considerar")</f>
        <v>No considerar</v>
      </c>
      <c r="V1058" t="str">
        <f>VLOOKUP(AIRBNB[[#This Row],[HOST_ID]],Super_host[],5,FALSE)</f>
        <v>Host</v>
      </c>
    </row>
    <row r="1059" spans="1:22">
      <c r="A1059" s="4">
        <v>5536824</v>
      </c>
      <c r="B1059" t="s">
        <v>2311</v>
      </c>
      <c r="C1059" s="4">
        <v>24715671</v>
      </c>
      <c r="D1059" t="s">
        <v>806</v>
      </c>
      <c r="E1059" t="s">
        <v>2312</v>
      </c>
      <c r="F1059" s="4">
        <v>10016</v>
      </c>
      <c r="G1059" s="13" t="s">
        <v>124</v>
      </c>
      <c r="H1059" s="13" t="s">
        <v>373</v>
      </c>
      <c r="I1059" s="1">
        <v>4074294</v>
      </c>
      <c r="J1059" s="1">
        <v>-7398499</v>
      </c>
      <c r="K1059" t="s">
        <v>5</v>
      </c>
      <c r="L1059" s="20">
        <v>200</v>
      </c>
      <c r="M1059" s="4">
        <v>30</v>
      </c>
      <c r="N1059" s="4">
        <v>9</v>
      </c>
      <c r="O1059" s="2">
        <v>43300</v>
      </c>
      <c r="P1059" s="3">
        <v>0.17</v>
      </c>
      <c r="Q1059" s="4">
        <v>1</v>
      </c>
      <c r="R1059" s="3">
        <v>5.6</v>
      </c>
      <c r="S10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59" t="str">
        <f>IF(AIRBNB[[#This Row],[RUIDO(dB)]]&lt;=4,"Silencioso",IF(AIRBNB[[#This Row],[RUIDO(dB)]]&lt;=5.5,"Poco Ruidoso","Ruidoso"))</f>
        <v>Ruidoso</v>
      </c>
      <c r="U1059" t="str">
        <f>IF(AND(AIRBNB[[#This Row],[PRECIO]]&lt;50,AIRBNB[[#This Row],[MIN_NOCHES]]&gt;3),"Dentro del presupuesto","No considerar")</f>
        <v>No considerar</v>
      </c>
      <c r="V1059" t="str">
        <f>VLOOKUP(AIRBNB[[#This Row],[HOST_ID]],Super_host[],5,FALSE)</f>
        <v>Host</v>
      </c>
    </row>
    <row r="1060" spans="1:22">
      <c r="A1060" s="4">
        <v>4794322</v>
      </c>
      <c r="B1060" t="s">
        <v>1228</v>
      </c>
      <c r="C1060" s="4">
        <v>24704747</v>
      </c>
      <c r="D1060" t="s">
        <v>1229</v>
      </c>
      <c r="E1060" t="s">
        <v>1230</v>
      </c>
      <c r="F1060" s="4">
        <v>10075</v>
      </c>
      <c r="G1060" s="13" t="s">
        <v>124</v>
      </c>
      <c r="H1060" s="13" t="s">
        <v>129</v>
      </c>
      <c r="I1060" s="1">
        <v>4077378</v>
      </c>
      <c r="J1060" s="1">
        <v>-7395684</v>
      </c>
      <c r="K1060" t="s">
        <v>5</v>
      </c>
      <c r="L1060" s="20">
        <v>200</v>
      </c>
      <c r="M1060" s="4">
        <v>1</v>
      </c>
      <c r="N1060" s="4">
        <v>3</v>
      </c>
      <c r="O1060" s="2">
        <v>42456</v>
      </c>
      <c r="P1060" s="3">
        <v>7.0000000000000007E-2</v>
      </c>
      <c r="Q1060" s="4">
        <v>1</v>
      </c>
      <c r="R1060" s="3">
        <v>5.6</v>
      </c>
      <c r="S10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0" t="str">
        <f>IF(AIRBNB[[#This Row],[RUIDO(dB)]]&lt;=4,"Silencioso",IF(AIRBNB[[#This Row],[RUIDO(dB)]]&lt;=5.5,"Poco Ruidoso","Ruidoso"))</f>
        <v>Ruidoso</v>
      </c>
      <c r="U1060" t="str">
        <f>IF(AND(AIRBNB[[#This Row],[PRECIO]]&lt;50,AIRBNB[[#This Row],[MIN_NOCHES]]&gt;3),"Dentro del presupuesto","No considerar")</f>
        <v>No considerar</v>
      </c>
      <c r="V1060" t="str">
        <f>VLOOKUP(AIRBNB[[#This Row],[HOST_ID]],Super_host[],5,FALSE)</f>
        <v>Host</v>
      </c>
    </row>
    <row r="1061" spans="1:22">
      <c r="A1061" s="4">
        <v>4710488</v>
      </c>
      <c r="B1061" t="s">
        <v>927</v>
      </c>
      <c r="C1061" s="4">
        <v>24344873</v>
      </c>
      <c r="D1061" t="s">
        <v>928</v>
      </c>
      <c r="E1061" t="s">
        <v>929</v>
      </c>
      <c r="F1061" s="4">
        <v>10016</v>
      </c>
      <c r="G1061" s="13" t="s">
        <v>124</v>
      </c>
      <c r="H1061" s="13" t="s">
        <v>175</v>
      </c>
      <c r="I1061" s="1">
        <v>4074512</v>
      </c>
      <c r="J1061" s="1">
        <v>-7398041</v>
      </c>
      <c r="K1061" t="s">
        <v>5</v>
      </c>
      <c r="L1061" s="20">
        <v>200</v>
      </c>
      <c r="M1061" s="4">
        <v>10</v>
      </c>
      <c r="N1061" s="4">
        <v>3</v>
      </c>
      <c r="O1061" s="2">
        <v>42370</v>
      </c>
      <c r="P1061" s="3">
        <v>0.05</v>
      </c>
      <c r="Q1061" s="4">
        <v>1</v>
      </c>
      <c r="R1061" s="3">
        <v>5.6</v>
      </c>
      <c r="S10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1" t="str">
        <f>IF(AIRBNB[[#This Row],[RUIDO(dB)]]&lt;=4,"Silencioso",IF(AIRBNB[[#This Row],[RUIDO(dB)]]&lt;=5.5,"Poco Ruidoso","Ruidoso"))</f>
        <v>Ruidoso</v>
      </c>
      <c r="U1061" t="str">
        <f>IF(AND(AIRBNB[[#This Row],[PRECIO]]&lt;50,AIRBNB[[#This Row],[MIN_NOCHES]]&gt;3),"Dentro del presupuesto","No considerar")</f>
        <v>No considerar</v>
      </c>
      <c r="V1061" t="str">
        <f>VLOOKUP(AIRBNB[[#This Row],[HOST_ID]],Super_host[],5,FALSE)</f>
        <v>Host</v>
      </c>
    </row>
    <row r="1062" spans="1:22">
      <c r="A1062" s="4">
        <v>4658860</v>
      </c>
      <c r="B1062" t="s">
        <v>9096</v>
      </c>
      <c r="C1062" s="4">
        <v>24109809</v>
      </c>
      <c r="D1062" t="s">
        <v>1003</v>
      </c>
      <c r="E1062" t="s">
        <v>9097</v>
      </c>
      <c r="F1062" s="4">
        <v>11102</v>
      </c>
      <c r="G1062" s="13" t="s">
        <v>7897</v>
      </c>
      <c r="H1062" s="13" t="s">
        <v>7940</v>
      </c>
      <c r="I1062" s="1">
        <v>4077271</v>
      </c>
      <c r="J1062" s="1">
        <v>-7393159</v>
      </c>
      <c r="K1062" t="s">
        <v>40</v>
      </c>
      <c r="L1062" s="20">
        <v>200</v>
      </c>
      <c r="M1062" s="4">
        <v>1</v>
      </c>
      <c r="N1062" s="4">
        <v>0</v>
      </c>
      <c r="O1062" s="2">
        <v>42237</v>
      </c>
      <c r="P1062" s="3">
        <v>0.08</v>
      </c>
      <c r="Q1062" s="4">
        <v>5</v>
      </c>
      <c r="R1062" s="3">
        <v>6.24</v>
      </c>
      <c r="S10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2" t="str">
        <f>IF(AIRBNB[[#This Row],[RUIDO(dB)]]&lt;=4,"Silencioso",IF(AIRBNB[[#This Row],[RUIDO(dB)]]&lt;=5.5,"Poco Ruidoso","Ruidoso"))</f>
        <v>Ruidoso</v>
      </c>
      <c r="U1062" t="str">
        <f>IF(AND(AIRBNB[[#This Row],[PRECIO]]&lt;50,AIRBNB[[#This Row],[MIN_NOCHES]]&gt;3),"Dentro del presupuesto","No considerar")</f>
        <v>No considerar</v>
      </c>
      <c r="V1062" t="str">
        <f>VLOOKUP(AIRBNB[[#This Row],[HOST_ID]],Super_host[],5,FALSE)</f>
        <v>Host</v>
      </c>
    </row>
    <row r="1063" spans="1:22">
      <c r="A1063" s="4">
        <v>4339924</v>
      </c>
      <c r="B1063" t="s">
        <v>14063</v>
      </c>
      <c r="C1063" s="4">
        <v>22530714</v>
      </c>
      <c r="D1063" t="s">
        <v>14064</v>
      </c>
      <c r="E1063" t="s">
        <v>14065</v>
      </c>
      <c r="F1063" s="4">
        <v>11221</v>
      </c>
      <c r="G1063" s="13" t="s">
        <v>4662</v>
      </c>
      <c r="H1063" s="13" t="s">
        <v>9274</v>
      </c>
      <c r="I1063" s="1">
        <v>406989</v>
      </c>
      <c r="J1063" s="1">
        <v>-7392904</v>
      </c>
      <c r="K1063" t="s">
        <v>5</v>
      </c>
      <c r="L1063" s="20">
        <v>200</v>
      </c>
      <c r="M1063" s="4">
        <v>90</v>
      </c>
      <c r="N1063" s="4">
        <v>91</v>
      </c>
      <c r="O1063" s="2">
        <v>42647</v>
      </c>
      <c r="P1063" s="3">
        <v>1.59</v>
      </c>
      <c r="Q1063" s="4">
        <v>1</v>
      </c>
      <c r="R1063" s="3">
        <v>6.9</v>
      </c>
      <c r="S10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3" t="str">
        <f>IF(AIRBNB[[#This Row],[RUIDO(dB)]]&lt;=4,"Silencioso",IF(AIRBNB[[#This Row],[RUIDO(dB)]]&lt;=5.5,"Poco Ruidoso","Ruidoso"))</f>
        <v>Ruidoso</v>
      </c>
      <c r="U1063" t="str">
        <f>IF(AND(AIRBNB[[#This Row],[PRECIO]]&lt;50,AIRBNB[[#This Row],[MIN_NOCHES]]&gt;3),"Dentro del presupuesto","No considerar")</f>
        <v>No considerar</v>
      </c>
      <c r="V1063" t="str">
        <f>VLOOKUP(AIRBNB[[#This Row],[HOST_ID]],Super_host[],5,FALSE)</f>
        <v>Host</v>
      </c>
    </row>
    <row r="1064" spans="1:22">
      <c r="A1064" s="4">
        <v>4274595</v>
      </c>
      <c r="B1064" t="s">
        <v>6090</v>
      </c>
      <c r="C1064" s="4">
        <v>22088164</v>
      </c>
      <c r="D1064" t="s">
        <v>806</v>
      </c>
      <c r="E1064" t="s">
        <v>6091</v>
      </c>
      <c r="F1064" s="4">
        <v>10035</v>
      </c>
      <c r="G1064" s="13" t="s">
        <v>124</v>
      </c>
      <c r="H1064" s="13" t="s">
        <v>219</v>
      </c>
      <c r="I1064" s="1">
        <v>4080751</v>
      </c>
      <c r="J1064" s="1">
        <v>-7394097</v>
      </c>
      <c r="K1064" t="s">
        <v>5</v>
      </c>
      <c r="L1064" s="20">
        <v>200</v>
      </c>
      <c r="M1064" s="4">
        <v>3</v>
      </c>
      <c r="N1064" s="4">
        <v>162</v>
      </c>
      <c r="O1064" s="2">
        <v>43631</v>
      </c>
      <c r="P1064" s="3">
        <v>2.84</v>
      </c>
      <c r="Q1064" s="4">
        <v>1</v>
      </c>
      <c r="R1064" s="3">
        <v>5.6</v>
      </c>
      <c r="S10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4" t="str">
        <f>IF(AIRBNB[[#This Row],[RUIDO(dB)]]&lt;=4,"Silencioso",IF(AIRBNB[[#This Row],[RUIDO(dB)]]&lt;=5.5,"Poco Ruidoso","Ruidoso"))</f>
        <v>Ruidoso</v>
      </c>
      <c r="U1064" t="str">
        <f>IF(AND(AIRBNB[[#This Row],[PRECIO]]&lt;50,AIRBNB[[#This Row],[MIN_NOCHES]]&gt;3),"Dentro del presupuesto","No considerar")</f>
        <v>No considerar</v>
      </c>
      <c r="V1064" t="str">
        <f>VLOOKUP(AIRBNB[[#This Row],[HOST_ID]],Super_host[],5,FALSE)</f>
        <v>Host</v>
      </c>
    </row>
    <row r="1065" spans="1:22">
      <c r="A1065" s="4">
        <v>4136596</v>
      </c>
      <c r="B1065" t="s">
        <v>4148</v>
      </c>
      <c r="C1065" s="4">
        <v>21459667</v>
      </c>
      <c r="D1065" t="s">
        <v>4149</v>
      </c>
      <c r="E1065" t="s">
        <v>4150</v>
      </c>
      <c r="F1065" s="4">
        <v>10002</v>
      </c>
      <c r="G1065" s="13" t="s">
        <v>124</v>
      </c>
      <c r="H1065" s="13" t="s">
        <v>137</v>
      </c>
      <c r="I1065" s="1">
        <v>4072005</v>
      </c>
      <c r="J1065" s="1">
        <v>-7398649</v>
      </c>
      <c r="K1065" t="s">
        <v>5</v>
      </c>
      <c r="L1065" s="20">
        <v>200</v>
      </c>
      <c r="M1065" s="4">
        <v>30</v>
      </c>
      <c r="N1065" s="4">
        <v>35</v>
      </c>
      <c r="O1065" s="2">
        <v>43642</v>
      </c>
      <c r="P1065" s="3">
        <v>0.61</v>
      </c>
      <c r="Q1065" s="4">
        <v>1</v>
      </c>
      <c r="R1065" s="3">
        <v>5.6</v>
      </c>
      <c r="S10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5" t="str">
        <f>IF(AIRBNB[[#This Row],[RUIDO(dB)]]&lt;=4,"Silencioso",IF(AIRBNB[[#This Row],[RUIDO(dB)]]&lt;=5.5,"Poco Ruidoso","Ruidoso"))</f>
        <v>Ruidoso</v>
      </c>
      <c r="U1065" t="str">
        <f>IF(AND(AIRBNB[[#This Row],[PRECIO]]&lt;50,AIRBNB[[#This Row],[MIN_NOCHES]]&gt;3),"Dentro del presupuesto","No considerar")</f>
        <v>No considerar</v>
      </c>
      <c r="V1065" t="str">
        <f>VLOOKUP(AIRBNB[[#This Row],[HOST_ID]],Super_host[],5,FALSE)</f>
        <v>Host</v>
      </c>
    </row>
    <row r="1066" spans="1:22">
      <c r="A1066" s="4">
        <v>4126452</v>
      </c>
      <c r="B1066" t="s">
        <v>2679</v>
      </c>
      <c r="C1066" s="4">
        <v>21405141</v>
      </c>
      <c r="D1066" t="s">
        <v>2680</v>
      </c>
      <c r="E1066" t="s">
        <v>2681</v>
      </c>
      <c r="F1066" s="4">
        <v>10003</v>
      </c>
      <c r="G1066" s="13" t="s">
        <v>124</v>
      </c>
      <c r="H1066" s="13" t="s">
        <v>281</v>
      </c>
      <c r="I1066" s="1">
        <v>4073327</v>
      </c>
      <c r="J1066" s="1">
        <v>-7398503</v>
      </c>
      <c r="K1066" t="s">
        <v>5</v>
      </c>
      <c r="L1066" s="20">
        <v>200</v>
      </c>
      <c r="M1066" s="4">
        <v>3</v>
      </c>
      <c r="N1066" s="4">
        <v>13</v>
      </c>
      <c r="O1066" s="2">
        <v>42296</v>
      </c>
      <c r="P1066" s="3">
        <v>0.22</v>
      </c>
      <c r="Q1066" s="4">
        <v>1</v>
      </c>
      <c r="R1066" s="3">
        <v>5.6</v>
      </c>
      <c r="S10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6" t="str">
        <f>IF(AIRBNB[[#This Row],[RUIDO(dB)]]&lt;=4,"Silencioso",IF(AIRBNB[[#This Row],[RUIDO(dB)]]&lt;=5.5,"Poco Ruidoso","Ruidoso"))</f>
        <v>Ruidoso</v>
      </c>
      <c r="U1066" t="str">
        <f>IF(AND(AIRBNB[[#This Row],[PRECIO]]&lt;50,AIRBNB[[#This Row],[MIN_NOCHES]]&gt;3),"Dentro del presupuesto","No considerar")</f>
        <v>No considerar</v>
      </c>
      <c r="V1066" t="str">
        <f>VLOOKUP(AIRBNB[[#This Row],[HOST_ID]],Super_host[],5,FALSE)</f>
        <v>Host</v>
      </c>
    </row>
    <row r="1067" spans="1:22">
      <c r="A1067" s="4">
        <v>4033422</v>
      </c>
      <c r="B1067" t="s">
        <v>18</v>
      </c>
      <c r="C1067" s="4">
        <v>20911928</v>
      </c>
      <c r="D1067" t="s">
        <v>19</v>
      </c>
      <c r="E1067" t="s">
        <v>20</v>
      </c>
      <c r="F1067" s="4">
        <v>10306</v>
      </c>
      <c r="G1067" s="13" t="s">
        <v>3</v>
      </c>
      <c r="H1067" s="13" t="s">
        <v>21</v>
      </c>
      <c r="I1067" s="1">
        <v>4057718</v>
      </c>
      <c r="J1067" s="1">
        <v>-7413981</v>
      </c>
      <c r="K1067" t="s">
        <v>5</v>
      </c>
      <c r="L1067" s="20">
        <v>200</v>
      </c>
      <c r="M1067" s="4">
        <v>2</v>
      </c>
      <c r="N1067" s="4">
        <v>49</v>
      </c>
      <c r="O1067" s="2">
        <v>43465</v>
      </c>
      <c r="P1067" s="3">
        <v>0.92</v>
      </c>
      <c r="Q1067" s="4">
        <v>1</v>
      </c>
      <c r="R1067" s="3">
        <v>5.09</v>
      </c>
      <c r="S1067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1067" t="str">
        <f>IF(AIRBNB[[#This Row],[RUIDO(dB)]]&lt;=4,"Silencioso",IF(AIRBNB[[#This Row],[RUIDO(dB)]]&lt;=5.5,"Poco Ruidoso","Ruidoso"))</f>
        <v>Poco Ruidoso</v>
      </c>
      <c r="U1067" t="str">
        <f>IF(AND(AIRBNB[[#This Row],[PRECIO]]&lt;50,AIRBNB[[#This Row],[MIN_NOCHES]]&gt;3),"Dentro del presupuesto","No considerar")</f>
        <v>No considerar</v>
      </c>
      <c r="V1067" t="str">
        <f>VLOOKUP(AIRBNB[[#This Row],[HOST_ID]],Super_host[],5,FALSE)</f>
        <v>Host</v>
      </c>
    </row>
    <row r="1068" spans="1:22">
      <c r="A1068" s="4">
        <v>3979613</v>
      </c>
      <c r="B1068" t="s">
        <v>9100</v>
      </c>
      <c r="C1068" s="4">
        <v>20625992</v>
      </c>
      <c r="D1068" t="s">
        <v>2357</v>
      </c>
      <c r="E1068" t="s">
        <v>9101</v>
      </c>
      <c r="F1068" s="4">
        <v>11372</v>
      </c>
      <c r="G1068" s="13" t="s">
        <v>7897</v>
      </c>
      <c r="H1068" s="13" t="s">
        <v>8009</v>
      </c>
      <c r="I1068" s="1">
        <v>4074892</v>
      </c>
      <c r="J1068" s="1">
        <v>-7388883</v>
      </c>
      <c r="K1068" t="s">
        <v>5</v>
      </c>
      <c r="L1068" s="20">
        <v>200</v>
      </c>
      <c r="M1068" s="4">
        <v>2</v>
      </c>
      <c r="N1068" s="4">
        <v>0</v>
      </c>
      <c r="O1068" s="2">
        <v>43648</v>
      </c>
      <c r="P1068" s="3">
        <v>0.82</v>
      </c>
      <c r="Q1068" s="4">
        <v>5</v>
      </c>
      <c r="R1068" s="3">
        <v>6.24</v>
      </c>
      <c r="S10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8" t="str">
        <f>IF(AIRBNB[[#This Row],[RUIDO(dB)]]&lt;=4,"Silencioso",IF(AIRBNB[[#This Row],[RUIDO(dB)]]&lt;=5.5,"Poco Ruidoso","Ruidoso"))</f>
        <v>Ruidoso</v>
      </c>
      <c r="U1068" t="str">
        <f>IF(AND(AIRBNB[[#This Row],[PRECIO]]&lt;50,AIRBNB[[#This Row],[MIN_NOCHES]]&gt;3),"Dentro del presupuesto","No considerar")</f>
        <v>No considerar</v>
      </c>
      <c r="V1068" t="str">
        <f>VLOOKUP(AIRBNB[[#This Row],[HOST_ID]],Super_host[],5,FALSE)</f>
        <v>Host</v>
      </c>
    </row>
    <row r="1069" spans="1:22">
      <c r="A1069" s="4">
        <v>3898329</v>
      </c>
      <c r="B1069" t="s">
        <v>1608</v>
      </c>
      <c r="C1069" s="4">
        <v>20177186</v>
      </c>
      <c r="D1069" t="s">
        <v>1427</v>
      </c>
      <c r="E1069" t="s">
        <v>1609</v>
      </c>
      <c r="F1069" s="4">
        <v>10006</v>
      </c>
      <c r="G1069" s="13" t="s">
        <v>124</v>
      </c>
      <c r="H1069" s="13" t="s">
        <v>528</v>
      </c>
      <c r="I1069" s="1">
        <v>4070943</v>
      </c>
      <c r="J1069" s="1">
        <v>-7401405</v>
      </c>
      <c r="K1069" t="s">
        <v>5</v>
      </c>
      <c r="L1069" s="20">
        <v>200</v>
      </c>
      <c r="M1069" s="4">
        <v>2</v>
      </c>
      <c r="N1069" s="4">
        <v>6</v>
      </c>
      <c r="O1069" s="2">
        <v>42289</v>
      </c>
      <c r="P1069" s="3">
        <v>0.1</v>
      </c>
      <c r="Q1069" s="4">
        <v>1</v>
      </c>
      <c r="R1069" s="3">
        <v>5.6</v>
      </c>
      <c r="S10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69" t="str">
        <f>IF(AIRBNB[[#This Row],[RUIDO(dB)]]&lt;=4,"Silencioso",IF(AIRBNB[[#This Row],[RUIDO(dB)]]&lt;=5.5,"Poco Ruidoso","Ruidoso"))</f>
        <v>Ruidoso</v>
      </c>
      <c r="U1069" t="str">
        <f>IF(AND(AIRBNB[[#This Row],[PRECIO]]&lt;50,AIRBNB[[#This Row],[MIN_NOCHES]]&gt;3),"Dentro del presupuesto","No considerar")</f>
        <v>No considerar</v>
      </c>
      <c r="V1069" t="str">
        <f>VLOOKUP(AIRBNB[[#This Row],[HOST_ID]],Super_host[],5,FALSE)</f>
        <v>Host</v>
      </c>
    </row>
    <row r="1070" spans="1:22">
      <c r="A1070" s="4">
        <v>3896579</v>
      </c>
      <c r="B1070" t="s">
        <v>285</v>
      </c>
      <c r="C1070" s="4">
        <v>20171951</v>
      </c>
      <c r="D1070" t="s">
        <v>10</v>
      </c>
      <c r="E1070" t="s">
        <v>286</v>
      </c>
      <c r="F1070" s="4">
        <v>10011</v>
      </c>
      <c r="G1070" s="13" t="s">
        <v>124</v>
      </c>
      <c r="H1070" s="13" t="s">
        <v>186</v>
      </c>
      <c r="I1070" s="1">
        <v>4073957</v>
      </c>
      <c r="J1070" s="1">
        <v>-7400027</v>
      </c>
      <c r="K1070" t="s">
        <v>5</v>
      </c>
      <c r="L1070" s="20">
        <v>200</v>
      </c>
      <c r="M1070" s="4">
        <v>4</v>
      </c>
      <c r="N1070" s="4">
        <v>1</v>
      </c>
      <c r="O1070" s="2">
        <v>42266</v>
      </c>
      <c r="P1070" s="3">
        <v>0.02</v>
      </c>
      <c r="Q1070" s="4">
        <v>1</v>
      </c>
      <c r="R1070" s="3">
        <v>5.6</v>
      </c>
      <c r="S10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0" t="str">
        <f>IF(AIRBNB[[#This Row],[RUIDO(dB)]]&lt;=4,"Silencioso",IF(AIRBNB[[#This Row],[RUIDO(dB)]]&lt;=5.5,"Poco Ruidoso","Ruidoso"))</f>
        <v>Ruidoso</v>
      </c>
      <c r="U1070" t="str">
        <f>IF(AND(AIRBNB[[#This Row],[PRECIO]]&lt;50,AIRBNB[[#This Row],[MIN_NOCHES]]&gt;3),"Dentro del presupuesto","No considerar")</f>
        <v>No considerar</v>
      </c>
      <c r="V1070" t="str">
        <f>VLOOKUP(AIRBNB[[#This Row],[HOST_ID]],Super_host[],5,FALSE)</f>
        <v>Host</v>
      </c>
    </row>
    <row r="1071" spans="1:22">
      <c r="A1071" s="4">
        <v>4523324</v>
      </c>
      <c r="B1071" t="s">
        <v>5797</v>
      </c>
      <c r="C1071" s="4">
        <v>20019392</v>
      </c>
      <c r="D1071" t="s">
        <v>5798</v>
      </c>
      <c r="E1071" t="s">
        <v>3909</v>
      </c>
      <c r="F1071" s="4">
        <v>10003</v>
      </c>
      <c r="G1071" s="13" t="s">
        <v>124</v>
      </c>
      <c r="H1071" s="13" t="s">
        <v>133</v>
      </c>
      <c r="I1071" s="1">
        <v>4073337</v>
      </c>
      <c r="J1071" s="1">
        <v>-7398828</v>
      </c>
      <c r="K1071" t="s">
        <v>40</v>
      </c>
      <c r="L1071" s="20">
        <v>200</v>
      </c>
      <c r="M1071" s="4">
        <v>2</v>
      </c>
      <c r="N1071" s="4">
        <v>109</v>
      </c>
      <c r="O1071" s="2">
        <v>43637</v>
      </c>
      <c r="P1071" s="3">
        <v>2.15</v>
      </c>
      <c r="Q1071" s="4">
        <v>1</v>
      </c>
      <c r="R1071" s="3">
        <v>5.6</v>
      </c>
      <c r="S10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1" t="str">
        <f>IF(AIRBNB[[#This Row],[RUIDO(dB)]]&lt;=4,"Silencioso",IF(AIRBNB[[#This Row],[RUIDO(dB)]]&lt;=5.5,"Poco Ruidoso","Ruidoso"))</f>
        <v>Ruidoso</v>
      </c>
      <c r="U1071" t="str">
        <f>IF(AND(AIRBNB[[#This Row],[PRECIO]]&lt;50,AIRBNB[[#This Row],[MIN_NOCHES]]&gt;3),"Dentro del presupuesto","No considerar")</f>
        <v>No considerar</v>
      </c>
      <c r="V1071" t="str">
        <f>VLOOKUP(AIRBNB[[#This Row],[HOST_ID]],Super_host[],5,FALSE)</f>
        <v>Host</v>
      </c>
    </row>
    <row r="1072" spans="1:22">
      <c r="A1072" s="4">
        <v>3864528</v>
      </c>
      <c r="B1072" t="s">
        <v>6800</v>
      </c>
      <c r="C1072" s="4">
        <v>19800918</v>
      </c>
      <c r="D1072" t="s">
        <v>6247</v>
      </c>
      <c r="E1072" t="s">
        <v>6801</v>
      </c>
      <c r="F1072" s="4">
        <v>10036</v>
      </c>
      <c r="G1072" s="13" t="s">
        <v>124</v>
      </c>
      <c r="H1072" s="13" t="s">
        <v>249</v>
      </c>
      <c r="I1072" s="1">
        <v>4076053</v>
      </c>
      <c r="J1072" s="1">
        <v>-7399002</v>
      </c>
      <c r="K1072" t="s">
        <v>40</v>
      </c>
      <c r="L1072" s="20">
        <v>200</v>
      </c>
      <c r="M1072" s="4">
        <v>1</v>
      </c>
      <c r="N1072" s="4">
        <v>0</v>
      </c>
      <c r="O1072" s="2">
        <v>43629</v>
      </c>
      <c r="P1072" s="3">
        <v>0.02</v>
      </c>
      <c r="Q1072" s="4">
        <v>1</v>
      </c>
      <c r="R1072" s="3">
        <v>5.6</v>
      </c>
      <c r="S10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2" t="str">
        <f>IF(AIRBNB[[#This Row],[RUIDO(dB)]]&lt;=4,"Silencioso",IF(AIRBNB[[#This Row],[RUIDO(dB)]]&lt;=5.5,"Poco Ruidoso","Ruidoso"))</f>
        <v>Ruidoso</v>
      </c>
      <c r="U1072" t="str">
        <f>IF(AND(AIRBNB[[#This Row],[PRECIO]]&lt;50,AIRBNB[[#This Row],[MIN_NOCHES]]&gt;3),"Dentro del presupuesto","No considerar")</f>
        <v>No considerar</v>
      </c>
      <c r="V1072" t="str">
        <f>VLOOKUP(AIRBNB[[#This Row],[HOST_ID]],Super_host[],5,FALSE)</f>
        <v>Host</v>
      </c>
    </row>
    <row r="1073" spans="1:22">
      <c r="A1073" s="4">
        <v>3703037</v>
      </c>
      <c r="B1073" t="s">
        <v>6817</v>
      </c>
      <c r="C1073" s="4">
        <v>18876264</v>
      </c>
      <c r="D1073" t="s">
        <v>233</v>
      </c>
      <c r="E1073" t="s">
        <v>6818</v>
      </c>
      <c r="F1073" s="4">
        <v>10023</v>
      </c>
      <c r="G1073" s="13" t="s">
        <v>124</v>
      </c>
      <c r="H1073" s="13" t="s">
        <v>168</v>
      </c>
      <c r="I1073" s="1">
        <v>4077817</v>
      </c>
      <c r="J1073" s="1">
        <v>-7397844</v>
      </c>
      <c r="K1073" t="s">
        <v>5</v>
      </c>
      <c r="L1073" s="20">
        <v>200</v>
      </c>
      <c r="M1073" s="4">
        <v>1</v>
      </c>
      <c r="N1073" s="4">
        <v>0</v>
      </c>
      <c r="O1073" s="2">
        <v>42225</v>
      </c>
      <c r="P1073" s="3">
        <v>0.13</v>
      </c>
      <c r="Q1073" s="4">
        <v>1</v>
      </c>
      <c r="R1073" s="3">
        <v>5.6</v>
      </c>
      <c r="S10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3" t="str">
        <f>IF(AIRBNB[[#This Row],[RUIDO(dB)]]&lt;=4,"Silencioso",IF(AIRBNB[[#This Row],[RUIDO(dB)]]&lt;=5.5,"Poco Ruidoso","Ruidoso"))</f>
        <v>Ruidoso</v>
      </c>
      <c r="U1073" t="str">
        <f>IF(AND(AIRBNB[[#This Row],[PRECIO]]&lt;50,AIRBNB[[#This Row],[MIN_NOCHES]]&gt;3),"Dentro del presupuesto","No considerar")</f>
        <v>No considerar</v>
      </c>
      <c r="V1073" t="str">
        <f>VLOOKUP(AIRBNB[[#This Row],[HOST_ID]],Super_host[],5,FALSE)</f>
        <v>Host</v>
      </c>
    </row>
    <row r="1074" spans="1:22">
      <c r="A1074" s="4">
        <v>3686972</v>
      </c>
      <c r="B1074" t="s">
        <v>3739</v>
      </c>
      <c r="C1074" s="4">
        <v>18690148</v>
      </c>
      <c r="D1074" t="s">
        <v>3740</v>
      </c>
      <c r="E1074" t="s">
        <v>3741</v>
      </c>
      <c r="F1074" s="4">
        <v>10023</v>
      </c>
      <c r="G1074" s="13" t="s">
        <v>124</v>
      </c>
      <c r="H1074" s="13" t="s">
        <v>168</v>
      </c>
      <c r="I1074" s="1">
        <v>4077905</v>
      </c>
      <c r="J1074" s="1">
        <v>-7397939</v>
      </c>
      <c r="K1074" t="s">
        <v>5</v>
      </c>
      <c r="L1074" s="20">
        <v>200</v>
      </c>
      <c r="M1074" s="4">
        <v>4</v>
      </c>
      <c r="N1074" s="4">
        <v>22</v>
      </c>
      <c r="O1074" s="2">
        <v>43647</v>
      </c>
      <c r="P1074" s="3">
        <v>0.45</v>
      </c>
      <c r="Q1074" s="4">
        <v>1</v>
      </c>
      <c r="R1074" s="3">
        <v>5.6</v>
      </c>
      <c r="S10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4" t="str">
        <f>IF(AIRBNB[[#This Row],[RUIDO(dB)]]&lt;=4,"Silencioso",IF(AIRBNB[[#This Row],[RUIDO(dB)]]&lt;=5.5,"Poco Ruidoso","Ruidoso"))</f>
        <v>Ruidoso</v>
      </c>
      <c r="U1074" t="str">
        <f>IF(AND(AIRBNB[[#This Row],[PRECIO]]&lt;50,AIRBNB[[#This Row],[MIN_NOCHES]]&gt;3),"Dentro del presupuesto","No considerar")</f>
        <v>No considerar</v>
      </c>
      <c r="V1074" t="str">
        <f>VLOOKUP(AIRBNB[[#This Row],[HOST_ID]],Super_host[],5,FALSE)</f>
        <v>Host</v>
      </c>
    </row>
    <row r="1075" spans="1:22">
      <c r="A1075" s="4">
        <v>3663423</v>
      </c>
      <c r="B1075" t="s">
        <v>15561</v>
      </c>
      <c r="C1075" s="4">
        <v>18570567</v>
      </c>
      <c r="D1075" t="s">
        <v>13427</v>
      </c>
      <c r="E1075" t="s">
        <v>15264</v>
      </c>
      <c r="F1075" s="4">
        <v>11216</v>
      </c>
      <c r="G1075" s="13" t="s">
        <v>4662</v>
      </c>
      <c r="H1075" s="13" t="s">
        <v>9230</v>
      </c>
      <c r="I1075" s="1">
        <v>4068412</v>
      </c>
      <c r="J1075" s="1">
        <v>-7395039</v>
      </c>
      <c r="K1075" t="s">
        <v>5</v>
      </c>
      <c r="L1075" s="20">
        <v>200</v>
      </c>
      <c r="M1075" s="4">
        <v>3</v>
      </c>
      <c r="N1075" s="4">
        <v>0</v>
      </c>
      <c r="O1075" s="2">
        <v>43647</v>
      </c>
      <c r="P1075" s="3">
        <v>0.36</v>
      </c>
      <c r="Q1075" s="4">
        <v>1</v>
      </c>
      <c r="R1075" s="3">
        <v>6.9</v>
      </c>
      <c r="S10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5" t="str">
        <f>IF(AIRBNB[[#This Row],[RUIDO(dB)]]&lt;=4,"Silencioso",IF(AIRBNB[[#This Row],[RUIDO(dB)]]&lt;=5.5,"Poco Ruidoso","Ruidoso"))</f>
        <v>Ruidoso</v>
      </c>
      <c r="U1075" t="str">
        <f>IF(AND(AIRBNB[[#This Row],[PRECIO]]&lt;50,AIRBNB[[#This Row],[MIN_NOCHES]]&gt;3),"Dentro del presupuesto","No considerar")</f>
        <v>No considerar</v>
      </c>
      <c r="V1075" t="str">
        <f>VLOOKUP(AIRBNB[[#This Row],[HOST_ID]],Super_host[],5,FALSE)</f>
        <v>Host</v>
      </c>
    </row>
    <row r="1076" spans="1:22">
      <c r="A1076" s="4">
        <v>3556615</v>
      </c>
      <c r="B1076" t="s">
        <v>4913</v>
      </c>
      <c r="C1076" s="4">
        <v>17906693</v>
      </c>
      <c r="D1076" t="s">
        <v>4914</v>
      </c>
      <c r="E1076" t="s">
        <v>4915</v>
      </c>
      <c r="F1076" s="4">
        <v>10019</v>
      </c>
      <c r="G1076" s="13" t="s">
        <v>124</v>
      </c>
      <c r="H1076" s="13" t="s">
        <v>249</v>
      </c>
      <c r="I1076" s="1">
        <v>4076553</v>
      </c>
      <c r="J1076" s="1">
        <v>-739953</v>
      </c>
      <c r="K1076" t="s">
        <v>40</v>
      </c>
      <c r="L1076" s="20">
        <v>200</v>
      </c>
      <c r="M1076" s="4">
        <v>2</v>
      </c>
      <c r="N1076" s="4">
        <v>62</v>
      </c>
      <c r="O1076" s="2">
        <v>43625</v>
      </c>
      <c r="P1076" s="3">
        <v>1.06</v>
      </c>
      <c r="Q1076" s="4">
        <v>1</v>
      </c>
      <c r="R1076" s="3">
        <v>5.6</v>
      </c>
      <c r="S10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6" t="str">
        <f>IF(AIRBNB[[#This Row],[RUIDO(dB)]]&lt;=4,"Silencioso",IF(AIRBNB[[#This Row],[RUIDO(dB)]]&lt;=5.5,"Poco Ruidoso","Ruidoso"))</f>
        <v>Ruidoso</v>
      </c>
      <c r="U1076" t="str">
        <f>IF(AND(AIRBNB[[#This Row],[PRECIO]]&lt;50,AIRBNB[[#This Row],[MIN_NOCHES]]&gt;3),"Dentro del presupuesto","No considerar")</f>
        <v>No considerar</v>
      </c>
      <c r="V1076" t="str">
        <f>VLOOKUP(AIRBNB[[#This Row],[HOST_ID]],Super_host[],5,FALSE)</f>
        <v>Host</v>
      </c>
    </row>
    <row r="1077" spans="1:22">
      <c r="A1077" s="4">
        <v>3553768</v>
      </c>
      <c r="B1077" t="s">
        <v>4953</v>
      </c>
      <c r="C1077" s="4">
        <v>17891677</v>
      </c>
      <c r="D1077" t="s">
        <v>4954</v>
      </c>
      <c r="E1077" t="s">
        <v>4955</v>
      </c>
      <c r="F1077" s="4">
        <v>10011</v>
      </c>
      <c r="G1077" s="13" t="s">
        <v>124</v>
      </c>
      <c r="H1077" s="13" t="s">
        <v>140</v>
      </c>
      <c r="I1077" s="1">
        <v>4073496</v>
      </c>
      <c r="J1077" s="1">
        <v>-7400005</v>
      </c>
      <c r="K1077" t="s">
        <v>5</v>
      </c>
      <c r="L1077" s="20">
        <v>200</v>
      </c>
      <c r="M1077" s="4">
        <v>5</v>
      </c>
      <c r="N1077" s="4">
        <v>64</v>
      </c>
      <c r="O1077" s="2">
        <v>43640</v>
      </c>
      <c r="P1077" s="3">
        <v>1.0900000000000001</v>
      </c>
      <c r="Q1077" s="4">
        <v>1</v>
      </c>
      <c r="R1077" s="3">
        <v>5.6</v>
      </c>
      <c r="S10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7" t="str">
        <f>IF(AIRBNB[[#This Row],[RUIDO(dB)]]&lt;=4,"Silencioso",IF(AIRBNB[[#This Row],[RUIDO(dB)]]&lt;=5.5,"Poco Ruidoso","Ruidoso"))</f>
        <v>Ruidoso</v>
      </c>
      <c r="U1077" t="str">
        <f>IF(AND(AIRBNB[[#This Row],[PRECIO]]&lt;50,AIRBNB[[#This Row],[MIN_NOCHES]]&gt;3),"Dentro del presupuesto","No considerar")</f>
        <v>No considerar</v>
      </c>
      <c r="V1077" t="str">
        <f>VLOOKUP(AIRBNB[[#This Row],[HOST_ID]],Super_host[],5,FALSE)</f>
        <v>Host</v>
      </c>
    </row>
    <row r="1078" spans="1:22">
      <c r="A1078" s="4">
        <v>3452721</v>
      </c>
      <c r="B1078" t="s">
        <v>10769</v>
      </c>
      <c r="C1078" s="4">
        <v>17130308</v>
      </c>
      <c r="D1078" t="s">
        <v>10770</v>
      </c>
      <c r="E1078" t="s">
        <v>10771</v>
      </c>
      <c r="F1078" s="4">
        <v>11222</v>
      </c>
      <c r="G1078" s="13" t="s">
        <v>4662</v>
      </c>
      <c r="H1078" s="13" t="s">
        <v>9218</v>
      </c>
      <c r="I1078" s="1">
        <v>4072154</v>
      </c>
      <c r="J1078" s="1">
        <v>-7395449</v>
      </c>
      <c r="K1078" t="s">
        <v>5</v>
      </c>
      <c r="L1078" s="20">
        <v>200</v>
      </c>
      <c r="M1078" s="4">
        <v>5</v>
      </c>
      <c r="N1078" s="4">
        <v>7</v>
      </c>
      <c r="O1078" s="2">
        <v>42371</v>
      </c>
      <c r="P1078" s="3">
        <v>0.12</v>
      </c>
      <c r="Q1078" s="4">
        <v>1</v>
      </c>
      <c r="R1078" s="3">
        <v>6.9</v>
      </c>
      <c r="S10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8" t="str">
        <f>IF(AIRBNB[[#This Row],[RUIDO(dB)]]&lt;=4,"Silencioso",IF(AIRBNB[[#This Row],[RUIDO(dB)]]&lt;=5.5,"Poco Ruidoso","Ruidoso"))</f>
        <v>Ruidoso</v>
      </c>
      <c r="U1078" t="str">
        <f>IF(AND(AIRBNB[[#This Row],[PRECIO]]&lt;50,AIRBNB[[#This Row],[MIN_NOCHES]]&gt;3),"Dentro del presupuesto","No considerar")</f>
        <v>No considerar</v>
      </c>
      <c r="V1078" t="str">
        <f>VLOOKUP(AIRBNB[[#This Row],[HOST_ID]],Super_host[],5,FALSE)</f>
        <v>Host</v>
      </c>
    </row>
    <row r="1079" spans="1:22">
      <c r="A1079" s="4">
        <v>4191257</v>
      </c>
      <c r="B1079" t="s">
        <v>307</v>
      </c>
      <c r="C1079" s="4">
        <v>17106992</v>
      </c>
      <c r="D1079" t="s">
        <v>308</v>
      </c>
      <c r="E1079" t="s">
        <v>309</v>
      </c>
      <c r="F1079" s="4">
        <v>10016</v>
      </c>
      <c r="G1079" s="13" t="s">
        <v>124</v>
      </c>
      <c r="H1079" s="13" t="s">
        <v>182</v>
      </c>
      <c r="I1079" s="1">
        <v>4074643</v>
      </c>
      <c r="J1079" s="1">
        <v>-7397536</v>
      </c>
      <c r="K1079" t="s">
        <v>5</v>
      </c>
      <c r="L1079" s="20">
        <v>200</v>
      </c>
      <c r="M1079" s="4">
        <v>1</v>
      </c>
      <c r="N1079" s="4">
        <v>1</v>
      </c>
      <c r="O1079" s="2">
        <v>41939</v>
      </c>
      <c r="P1079" s="3">
        <v>0.02</v>
      </c>
      <c r="Q1079" s="4">
        <v>1</v>
      </c>
      <c r="R1079" s="3">
        <v>5.6</v>
      </c>
      <c r="S10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79" t="str">
        <f>IF(AIRBNB[[#This Row],[RUIDO(dB)]]&lt;=4,"Silencioso",IF(AIRBNB[[#This Row],[RUIDO(dB)]]&lt;=5.5,"Poco Ruidoso","Ruidoso"))</f>
        <v>Ruidoso</v>
      </c>
      <c r="U1079" t="str">
        <f>IF(AND(AIRBNB[[#This Row],[PRECIO]]&lt;50,AIRBNB[[#This Row],[MIN_NOCHES]]&gt;3),"Dentro del presupuesto","No considerar")</f>
        <v>No considerar</v>
      </c>
      <c r="V1079" t="str">
        <f>VLOOKUP(AIRBNB[[#This Row],[HOST_ID]],Super_host[],5,FALSE)</f>
        <v>Host</v>
      </c>
    </row>
    <row r="1080" spans="1:22">
      <c r="A1080" s="4">
        <v>3357882</v>
      </c>
      <c r="B1080" t="s">
        <v>4588</v>
      </c>
      <c r="C1080" s="4">
        <v>16942970</v>
      </c>
      <c r="D1080" t="s">
        <v>2550</v>
      </c>
      <c r="E1080" t="s">
        <v>4589</v>
      </c>
      <c r="F1080" s="4">
        <v>10065</v>
      </c>
      <c r="G1080" s="13" t="s">
        <v>124</v>
      </c>
      <c r="H1080" s="13" t="s">
        <v>129</v>
      </c>
      <c r="I1080" s="1">
        <v>4076649</v>
      </c>
      <c r="J1080" s="1">
        <v>-7396453</v>
      </c>
      <c r="K1080" t="s">
        <v>5</v>
      </c>
      <c r="L1080" s="20">
        <v>200</v>
      </c>
      <c r="M1080" s="4">
        <v>5</v>
      </c>
      <c r="N1080" s="4">
        <v>49</v>
      </c>
      <c r="O1080" s="2">
        <v>43436</v>
      </c>
      <c r="P1080" s="3">
        <v>0.84</v>
      </c>
      <c r="Q1080" s="4">
        <v>1</v>
      </c>
      <c r="R1080" s="3">
        <v>5.6</v>
      </c>
      <c r="S10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0" t="str">
        <f>IF(AIRBNB[[#This Row],[RUIDO(dB)]]&lt;=4,"Silencioso",IF(AIRBNB[[#This Row],[RUIDO(dB)]]&lt;=5.5,"Poco Ruidoso","Ruidoso"))</f>
        <v>Ruidoso</v>
      </c>
      <c r="U1080" t="str">
        <f>IF(AND(AIRBNB[[#This Row],[PRECIO]]&lt;50,AIRBNB[[#This Row],[MIN_NOCHES]]&gt;3),"Dentro del presupuesto","No considerar")</f>
        <v>No considerar</v>
      </c>
      <c r="V1080" t="str">
        <f>VLOOKUP(AIRBNB[[#This Row],[HOST_ID]],Super_host[],5,FALSE)</f>
        <v>Host</v>
      </c>
    </row>
    <row r="1081" spans="1:22">
      <c r="A1081" s="4">
        <v>3354459</v>
      </c>
      <c r="B1081" t="s">
        <v>10183</v>
      </c>
      <c r="C1081" s="4">
        <v>16926937</v>
      </c>
      <c r="D1081" t="s">
        <v>10184</v>
      </c>
      <c r="E1081" t="s">
        <v>10185</v>
      </c>
      <c r="F1081" s="4">
        <v>11215</v>
      </c>
      <c r="G1081" s="13" t="s">
        <v>4662</v>
      </c>
      <c r="H1081" s="13" t="s">
        <v>9262</v>
      </c>
      <c r="I1081" s="1">
        <v>4066691</v>
      </c>
      <c r="J1081" s="1">
        <v>-7398507</v>
      </c>
      <c r="K1081" t="s">
        <v>5</v>
      </c>
      <c r="L1081" s="20">
        <v>200</v>
      </c>
      <c r="M1081" s="4">
        <v>1</v>
      </c>
      <c r="N1081" s="4">
        <v>4</v>
      </c>
      <c r="O1081" s="2">
        <v>43582</v>
      </c>
      <c r="P1081" s="3">
        <v>7.0000000000000007E-2</v>
      </c>
      <c r="Q1081" s="4">
        <v>1</v>
      </c>
      <c r="R1081" s="3">
        <v>6.9</v>
      </c>
      <c r="S10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1" t="str">
        <f>IF(AIRBNB[[#This Row],[RUIDO(dB)]]&lt;=4,"Silencioso",IF(AIRBNB[[#This Row],[RUIDO(dB)]]&lt;=5.5,"Poco Ruidoso","Ruidoso"))</f>
        <v>Ruidoso</v>
      </c>
      <c r="U1081" t="str">
        <f>IF(AND(AIRBNB[[#This Row],[PRECIO]]&lt;50,AIRBNB[[#This Row],[MIN_NOCHES]]&gt;3),"Dentro del presupuesto","No considerar")</f>
        <v>No considerar</v>
      </c>
      <c r="V1081" t="str">
        <f>VLOOKUP(AIRBNB[[#This Row],[HOST_ID]],Super_host[],5,FALSE)</f>
        <v>Host</v>
      </c>
    </row>
    <row r="1082" spans="1:22">
      <c r="A1082" s="4">
        <v>4449611</v>
      </c>
      <c r="B1082" t="s">
        <v>15569</v>
      </c>
      <c r="C1082" s="4">
        <v>16761703</v>
      </c>
      <c r="D1082" t="s">
        <v>839</v>
      </c>
      <c r="E1082" t="s">
        <v>15570</v>
      </c>
      <c r="F1082" s="4">
        <v>11221</v>
      </c>
      <c r="G1082" s="13" t="s">
        <v>4662</v>
      </c>
      <c r="H1082" s="13" t="s">
        <v>9274</v>
      </c>
      <c r="I1082" s="1">
        <v>4069796</v>
      </c>
      <c r="J1082" s="1">
        <v>-7393124</v>
      </c>
      <c r="K1082" t="s">
        <v>5</v>
      </c>
      <c r="L1082" s="20">
        <v>200</v>
      </c>
      <c r="M1082" s="4">
        <v>7</v>
      </c>
      <c r="N1082" s="4">
        <v>0</v>
      </c>
      <c r="O1082" s="2">
        <v>42372</v>
      </c>
      <c r="P1082" s="3">
        <v>0.06</v>
      </c>
      <c r="Q1082" s="4">
        <v>1</v>
      </c>
      <c r="R1082" s="3">
        <v>6.9</v>
      </c>
      <c r="S10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2" t="str">
        <f>IF(AIRBNB[[#This Row],[RUIDO(dB)]]&lt;=4,"Silencioso",IF(AIRBNB[[#This Row],[RUIDO(dB)]]&lt;=5.5,"Poco Ruidoso","Ruidoso"))</f>
        <v>Ruidoso</v>
      </c>
      <c r="U1082" t="str">
        <f>IF(AND(AIRBNB[[#This Row],[PRECIO]]&lt;50,AIRBNB[[#This Row],[MIN_NOCHES]]&gt;3),"Dentro del presupuesto","No considerar")</f>
        <v>No considerar</v>
      </c>
      <c r="V1082" t="str">
        <f>VLOOKUP(AIRBNB[[#This Row],[HOST_ID]],Super_host[],5,FALSE)</f>
        <v>Host</v>
      </c>
    </row>
    <row r="1083" spans="1:22">
      <c r="A1083" s="4">
        <v>6425712</v>
      </c>
      <c r="B1083" t="s">
        <v>777</v>
      </c>
      <c r="C1083" s="4">
        <v>16598550</v>
      </c>
      <c r="D1083" t="s">
        <v>778</v>
      </c>
      <c r="E1083" t="s">
        <v>779</v>
      </c>
      <c r="F1083" s="4">
        <v>10033</v>
      </c>
      <c r="G1083" s="13" t="s">
        <v>124</v>
      </c>
      <c r="H1083" s="13" t="s">
        <v>125</v>
      </c>
      <c r="I1083" s="1">
        <v>4085516</v>
      </c>
      <c r="J1083" s="1">
        <v>-739378</v>
      </c>
      <c r="K1083" t="s">
        <v>5</v>
      </c>
      <c r="L1083" s="20">
        <v>200</v>
      </c>
      <c r="M1083" s="4">
        <v>1</v>
      </c>
      <c r="N1083" s="4">
        <v>2</v>
      </c>
      <c r="O1083" s="2">
        <v>42182</v>
      </c>
      <c r="P1083" s="3">
        <v>0.04</v>
      </c>
      <c r="Q1083" s="4">
        <v>1</v>
      </c>
      <c r="R1083" s="3">
        <v>5.6</v>
      </c>
      <c r="S10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3" t="str">
        <f>IF(AIRBNB[[#This Row],[RUIDO(dB)]]&lt;=4,"Silencioso",IF(AIRBNB[[#This Row],[RUIDO(dB)]]&lt;=5.5,"Poco Ruidoso","Ruidoso"))</f>
        <v>Ruidoso</v>
      </c>
      <c r="U1083" t="str">
        <f>IF(AND(AIRBNB[[#This Row],[PRECIO]]&lt;50,AIRBNB[[#This Row],[MIN_NOCHES]]&gt;3),"Dentro del presupuesto","No considerar")</f>
        <v>No considerar</v>
      </c>
      <c r="V1083" t="str">
        <f>VLOOKUP(AIRBNB[[#This Row],[HOST_ID]],Super_host[],5,FALSE)</f>
        <v>Host</v>
      </c>
    </row>
    <row r="1084" spans="1:22">
      <c r="A1084" s="4">
        <v>3164997</v>
      </c>
      <c r="B1084" t="s">
        <v>8395</v>
      </c>
      <c r="C1084" s="4">
        <v>15998942</v>
      </c>
      <c r="D1084" t="s">
        <v>399</v>
      </c>
      <c r="E1084" t="s">
        <v>8396</v>
      </c>
      <c r="F1084" s="4">
        <v>11102</v>
      </c>
      <c r="G1084" s="13" t="s">
        <v>7897</v>
      </c>
      <c r="H1084" s="13" t="s">
        <v>7940</v>
      </c>
      <c r="I1084" s="1">
        <v>4077221</v>
      </c>
      <c r="J1084" s="1">
        <v>-7392493</v>
      </c>
      <c r="K1084" t="s">
        <v>5</v>
      </c>
      <c r="L1084" s="20">
        <v>200</v>
      </c>
      <c r="M1084" s="4">
        <v>5</v>
      </c>
      <c r="N1084" s="4">
        <v>22</v>
      </c>
      <c r="O1084" s="2">
        <v>43237</v>
      </c>
      <c r="P1084" s="3">
        <v>0.37</v>
      </c>
      <c r="Q1084" s="4">
        <v>5</v>
      </c>
      <c r="R1084" s="3">
        <v>6.24</v>
      </c>
      <c r="S10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4" t="str">
        <f>IF(AIRBNB[[#This Row],[RUIDO(dB)]]&lt;=4,"Silencioso",IF(AIRBNB[[#This Row],[RUIDO(dB)]]&lt;=5.5,"Poco Ruidoso","Ruidoso"))</f>
        <v>Ruidoso</v>
      </c>
      <c r="U1084" t="str">
        <f>IF(AND(AIRBNB[[#This Row],[PRECIO]]&lt;50,AIRBNB[[#This Row],[MIN_NOCHES]]&gt;3),"Dentro del presupuesto","No considerar")</f>
        <v>No considerar</v>
      </c>
      <c r="V1084" t="str">
        <f>VLOOKUP(AIRBNB[[#This Row],[HOST_ID]],Super_host[],5,FALSE)</f>
        <v>Host</v>
      </c>
    </row>
    <row r="1085" spans="1:22">
      <c r="A1085" s="4">
        <v>3095477</v>
      </c>
      <c r="B1085" t="s">
        <v>12799</v>
      </c>
      <c r="C1085" s="4">
        <v>15743167</v>
      </c>
      <c r="D1085" t="s">
        <v>4919</v>
      </c>
      <c r="E1085" t="s">
        <v>12800</v>
      </c>
      <c r="F1085" s="4">
        <v>11215</v>
      </c>
      <c r="G1085" s="13" t="s">
        <v>4662</v>
      </c>
      <c r="H1085" s="13" t="s">
        <v>9262</v>
      </c>
      <c r="I1085" s="1">
        <v>4066508</v>
      </c>
      <c r="J1085" s="1">
        <v>-7398974</v>
      </c>
      <c r="K1085" t="s">
        <v>5</v>
      </c>
      <c r="L1085" s="20">
        <v>200</v>
      </c>
      <c r="M1085" s="4">
        <v>2</v>
      </c>
      <c r="N1085" s="4">
        <v>14</v>
      </c>
      <c r="O1085" s="2">
        <v>43261</v>
      </c>
      <c r="P1085" s="3">
        <v>0.6</v>
      </c>
      <c r="Q1085" s="4">
        <v>1</v>
      </c>
      <c r="R1085" s="3">
        <v>6.9</v>
      </c>
      <c r="S10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5" t="str">
        <f>IF(AIRBNB[[#This Row],[RUIDO(dB)]]&lt;=4,"Silencioso",IF(AIRBNB[[#This Row],[RUIDO(dB)]]&lt;=5.5,"Poco Ruidoso","Ruidoso"))</f>
        <v>Ruidoso</v>
      </c>
      <c r="U1085" t="str">
        <f>IF(AND(AIRBNB[[#This Row],[PRECIO]]&lt;50,AIRBNB[[#This Row],[MIN_NOCHES]]&gt;3),"Dentro del presupuesto","No considerar")</f>
        <v>No considerar</v>
      </c>
      <c r="V1085" t="str">
        <f>VLOOKUP(AIRBNB[[#This Row],[HOST_ID]],Super_host[],5,FALSE)</f>
        <v>Host</v>
      </c>
    </row>
    <row r="1086" spans="1:22">
      <c r="A1086" s="4">
        <v>3095119</v>
      </c>
      <c r="B1086" t="s">
        <v>12854</v>
      </c>
      <c r="C1086" s="4">
        <v>15740819</v>
      </c>
      <c r="D1086" t="s">
        <v>544</v>
      </c>
      <c r="E1086" t="s">
        <v>12855</v>
      </c>
      <c r="F1086" s="4">
        <v>11205</v>
      </c>
      <c r="G1086" s="13" t="s">
        <v>4662</v>
      </c>
      <c r="H1086" s="13" t="s">
        <v>9222</v>
      </c>
      <c r="I1086" s="1">
        <v>4069071</v>
      </c>
      <c r="J1086" s="1">
        <v>-7397057</v>
      </c>
      <c r="K1086" t="s">
        <v>5</v>
      </c>
      <c r="L1086" s="20">
        <v>200</v>
      </c>
      <c r="M1086" s="4">
        <v>30</v>
      </c>
      <c r="N1086" s="4">
        <v>38</v>
      </c>
      <c r="O1086" s="2">
        <v>42947</v>
      </c>
      <c r="P1086" s="3">
        <v>0.63</v>
      </c>
      <c r="Q1086" s="4">
        <v>1</v>
      </c>
      <c r="R1086" s="3">
        <v>6.9</v>
      </c>
      <c r="S10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6" t="str">
        <f>IF(AIRBNB[[#This Row],[RUIDO(dB)]]&lt;=4,"Silencioso",IF(AIRBNB[[#This Row],[RUIDO(dB)]]&lt;=5.5,"Poco Ruidoso","Ruidoso"))</f>
        <v>Ruidoso</v>
      </c>
      <c r="U1086" t="str">
        <f>IF(AND(AIRBNB[[#This Row],[PRECIO]]&lt;50,AIRBNB[[#This Row],[MIN_NOCHES]]&gt;3),"Dentro del presupuesto","No considerar")</f>
        <v>No considerar</v>
      </c>
      <c r="V1086" t="str">
        <f>VLOOKUP(AIRBNB[[#This Row],[HOST_ID]],Super_host[],5,FALSE)</f>
        <v>Host</v>
      </c>
    </row>
    <row r="1087" spans="1:22">
      <c r="A1087" s="4">
        <v>3220725</v>
      </c>
      <c r="B1087" t="s">
        <v>6864</v>
      </c>
      <c r="C1087" s="4">
        <v>15646137</v>
      </c>
      <c r="D1087" t="s">
        <v>421</v>
      </c>
      <c r="E1087" t="s">
        <v>1552</v>
      </c>
      <c r="F1087" s="4">
        <v>10002</v>
      </c>
      <c r="G1087" s="13" t="s">
        <v>124</v>
      </c>
      <c r="H1087" s="13" t="s">
        <v>137</v>
      </c>
      <c r="I1087" s="1">
        <v>4071813</v>
      </c>
      <c r="J1087" s="1">
        <v>-7399063</v>
      </c>
      <c r="K1087" t="s">
        <v>5</v>
      </c>
      <c r="L1087" s="20">
        <v>200</v>
      </c>
      <c r="M1087" s="4">
        <v>30</v>
      </c>
      <c r="N1087" s="4">
        <v>0</v>
      </c>
      <c r="O1087" s="2">
        <v>42351</v>
      </c>
      <c r="P1087" s="3">
        <v>0.16</v>
      </c>
      <c r="Q1087" s="4">
        <v>1</v>
      </c>
      <c r="R1087" s="3">
        <v>5.6</v>
      </c>
      <c r="S10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7" t="str">
        <f>IF(AIRBNB[[#This Row],[RUIDO(dB)]]&lt;=4,"Silencioso",IF(AIRBNB[[#This Row],[RUIDO(dB)]]&lt;=5.5,"Poco Ruidoso","Ruidoso"))</f>
        <v>Ruidoso</v>
      </c>
      <c r="U1087" t="str">
        <f>IF(AND(AIRBNB[[#This Row],[PRECIO]]&lt;50,AIRBNB[[#This Row],[MIN_NOCHES]]&gt;3),"Dentro del presupuesto","No considerar")</f>
        <v>No considerar</v>
      </c>
      <c r="V1087" t="str">
        <f>VLOOKUP(AIRBNB[[#This Row],[HOST_ID]],Super_host[],5,FALSE)</f>
        <v>Host</v>
      </c>
    </row>
    <row r="1088" spans="1:22">
      <c r="A1088" s="4">
        <v>2940007</v>
      </c>
      <c r="B1088" t="s">
        <v>2226</v>
      </c>
      <c r="C1088" s="4">
        <v>15010803</v>
      </c>
      <c r="D1088" t="s">
        <v>2227</v>
      </c>
      <c r="E1088" t="s">
        <v>2228</v>
      </c>
      <c r="F1088" s="4">
        <v>10002</v>
      </c>
      <c r="G1088" s="13" t="s">
        <v>124</v>
      </c>
      <c r="H1088" s="13" t="s">
        <v>137</v>
      </c>
      <c r="I1088" s="1">
        <v>4071615</v>
      </c>
      <c r="J1088" s="1">
        <v>-7398478</v>
      </c>
      <c r="K1088" t="s">
        <v>5</v>
      </c>
      <c r="L1088" s="20">
        <v>200</v>
      </c>
      <c r="M1088" s="4">
        <v>1</v>
      </c>
      <c r="N1088" s="4">
        <v>10</v>
      </c>
      <c r="O1088" s="2">
        <v>42128</v>
      </c>
      <c r="P1088" s="3">
        <v>0.16</v>
      </c>
      <c r="Q1088" s="4">
        <v>1</v>
      </c>
      <c r="R1088" s="3">
        <v>5.6</v>
      </c>
      <c r="S10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8" t="str">
        <f>IF(AIRBNB[[#This Row],[RUIDO(dB)]]&lt;=4,"Silencioso",IF(AIRBNB[[#This Row],[RUIDO(dB)]]&lt;=5.5,"Poco Ruidoso","Ruidoso"))</f>
        <v>Ruidoso</v>
      </c>
      <c r="U1088" t="str">
        <f>IF(AND(AIRBNB[[#This Row],[PRECIO]]&lt;50,AIRBNB[[#This Row],[MIN_NOCHES]]&gt;3),"Dentro del presupuesto","No considerar")</f>
        <v>No considerar</v>
      </c>
      <c r="V1088" t="str">
        <f>VLOOKUP(AIRBNB[[#This Row],[HOST_ID]],Super_host[],5,FALSE)</f>
        <v>Host</v>
      </c>
    </row>
    <row r="1089" spans="1:22">
      <c r="A1089" s="4">
        <v>2823023</v>
      </c>
      <c r="B1089" t="s">
        <v>4727</v>
      </c>
      <c r="C1089" s="4">
        <v>14441566</v>
      </c>
      <c r="D1089" t="s">
        <v>3111</v>
      </c>
      <c r="E1089" t="s">
        <v>4728</v>
      </c>
      <c r="F1089" s="4">
        <v>10019</v>
      </c>
      <c r="G1089" s="13" t="s">
        <v>124</v>
      </c>
      <c r="H1089" s="13" t="s">
        <v>373</v>
      </c>
      <c r="I1089" s="1">
        <v>4076147</v>
      </c>
      <c r="J1089" s="1">
        <v>-739761</v>
      </c>
      <c r="K1089" t="s">
        <v>5</v>
      </c>
      <c r="L1089" s="20">
        <v>200</v>
      </c>
      <c r="M1089" s="4">
        <v>4</v>
      </c>
      <c r="N1089" s="4">
        <v>7</v>
      </c>
      <c r="O1089" s="2">
        <v>43640</v>
      </c>
      <c r="P1089" s="3">
        <v>0.93</v>
      </c>
      <c r="Q1089" s="4">
        <v>1</v>
      </c>
      <c r="R1089" s="3">
        <v>5.6</v>
      </c>
      <c r="S10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89" t="str">
        <f>IF(AIRBNB[[#This Row],[RUIDO(dB)]]&lt;=4,"Silencioso",IF(AIRBNB[[#This Row],[RUIDO(dB)]]&lt;=5.5,"Poco Ruidoso","Ruidoso"))</f>
        <v>Ruidoso</v>
      </c>
      <c r="U1089" t="str">
        <f>IF(AND(AIRBNB[[#This Row],[PRECIO]]&lt;50,AIRBNB[[#This Row],[MIN_NOCHES]]&gt;3),"Dentro del presupuesto","No considerar")</f>
        <v>No considerar</v>
      </c>
      <c r="V1089" t="str">
        <f>VLOOKUP(AIRBNB[[#This Row],[HOST_ID]],Super_host[],5,FALSE)</f>
        <v>Host</v>
      </c>
    </row>
    <row r="1090" spans="1:22">
      <c r="A1090" s="4">
        <v>2793004</v>
      </c>
      <c r="B1090" t="s">
        <v>12935</v>
      </c>
      <c r="C1090" s="4">
        <v>14285627</v>
      </c>
      <c r="D1090" t="s">
        <v>3937</v>
      </c>
      <c r="E1090" t="s">
        <v>12936</v>
      </c>
      <c r="F1090" s="4">
        <v>11201</v>
      </c>
      <c r="G1090" s="13" t="s">
        <v>4662</v>
      </c>
      <c r="H1090" s="13" t="s">
        <v>9345</v>
      </c>
      <c r="I1090" s="1">
        <v>4069297</v>
      </c>
      <c r="J1090" s="1">
        <v>-7399758</v>
      </c>
      <c r="K1090" t="s">
        <v>5</v>
      </c>
      <c r="L1090" s="20">
        <v>200</v>
      </c>
      <c r="M1090" s="4">
        <v>5</v>
      </c>
      <c r="N1090" s="4">
        <v>42</v>
      </c>
      <c r="O1090" s="2">
        <v>43259</v>
      </c>
      <c r="P1090" s="3">
        <v>0.67</v>
      </c>
      <c r="Q1090" s="4">
        <v>1</v>
      </c>
      <c r="R1090" s="3">
        <v>6.9</v>
      </c>
      <c r="S10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0" t="str">
        <f>IF(AIRBNB[[#This Row],[RUIDO(dB)]]&lt;=4,"Silencioso",IF(AIRBNB[[#This Row],[RUIDO(dB)]]&lt;=5.5,"Poco Ruidoso","Ruidoso"))</f>
        <v>Ruidoso</v>
      </c>
      <c r="U1090" t="str">
        <f>IF(AND(AIRBNB[[#This Row],[PRECIO]]&lt;50,AIRBNB[[#This Row],[MIN_NOCHES]]&gt;3),"Dentro del presupuesto","No considerar")</f>
        <v>No considerar</v>
      </c>
      <c r="V1090" t="str">
        <f>VLOOKUP(AIRBNB[[#This Row],[HOST_ID]],Super_host[],5,FALSE)</f>
        <v>Host</v>
      </c>
    </row>
    <row r="1091" spans="1:22">
      <c r="A1091" s="4">
        <v>3662887</v>
      </c>
      <c r="B1091" t="s">
        <v>6892</v>
      </c>
      <c r="C1091" s="4">
        <v>14041891</v>
      </c>
      <c r="D1091" t="s">
        <v>2920</v>
      </c>
      <c r="E1091" t="s">
        <v>6893</v>
      </c>
      <c r="F1091" s="4">
        <v>10010</v>
      </c>
      <c r="G1091" s="13" t="s">
        <v>124</v>
      </c>
      <c r="H1091" s="13" t="s">
        <v>452</v>
      </c>
      <c r="I1091" s="1">
        <v>407411</v>
      </c>
      <c r="J1091" s="1">
        <v>-7398455</v>
      </c>
      <c r="K1091" t="s">
        <v>5</v>
      </c>
      <c r="L1091" s="20">
        <v>200</v>
      </c>
      <c r="M1091" s="4">
        <v>4</v>
      </c>
      <c r="N1091" s="4">
        <v>0</v>
      </c>
      <c r="O1091" s="2">
        <v>42569</v>
      </c>
      <c r="P1091" s="3">
        <v>0.16</v>
      </c>
      <c r="Q1091" s="4">
        <v>1</v>
      </c>
      <c r="R1091" s="3">
        <v>5.6</v>
      </c>
      <c r="S10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1" t="str">
        <f>IF(AIRBNB[[#This Row],[RUIDO(dB)]]&lt;=4,"Silencioso",IF(AIRBNB[[#This Row],[RUIDO(dB)]]&lt;=5.5,"Poco Ruidoso","Ruidoso"))</f>
        <v>Ruidoso</v>
      </c>
      <c r="U1091" t="str">
        <f>IF(AND(AIRBNB[[#This Row],[PRECIO]]&lt;50,AIRBNB[[#This Row],[MIN_NOCHES]]&gt;3),"Dentro del presupuesto","No considerar")</f>
        <v>No considerar</v>
      </c>
      <c r="V1091" t="str">
        <f>VLOOKUP(AIRBNB[[#This Row],[HOST_ID]],Super_host[],5,FALSE)</f>
        <v>Host</v>
      </c>
    </row>
    <row r="1092" spans="1:22">
      <c r="A1092" s="4">
        <v>2663296</v>
      </c>
      <c r="B1092" t="s">
        <v>1506</v>
      </c>
      <c r="C1092" s="4">
        <v>13632182</v>
      </c>
      <c r="D1092" t="s">
        <v>1507</v>
      </c>
      <c r="E1092" t="s">
        <v>1508</v>
      </c>
      <c r="F1092" s="4">
        <v>10010</v>
      </c>
      <c r="G1092" s="13" t="s">
        <v>124</v>
      </c>
      <c r="H1092" s="13" t="s">
        <v>281</v>
      </c>
      <c r="I1092" s="1">
        <v>4073657</v>
      </c>
      <c r="J1092" s="1">
        <v>-7398019</v>
      </c>
      <c r="K1092" t="s">
        <v>5</v>
      </c>
      <c r="L1092" s="20">
        <v>200</v>
      </c>
      <c r="M1092" s="4">
        <v>3</v>
      </c>
      <c r="N1092" s="4">
        <v>6</v>
      </c>
      <c r="O1092" s="2">
        <v>42595</v>
      </c>
      <c r="P1092" s="3">
        <v>0.09</v>
      </c>
      <c r="Q1092" s="4">
        <v>1</v>
      </c>
      <c r="R1092" s="3">
        <v>5.6</v>
      </c>
      <c r="S10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2" t="str">
        <f>IF(AIRBNB[[#This Row],[RUIDO(dB)]]&lt;=4,"Silencioso",IF(AIRBNB[[#This Row],[RUIDO(dB)]]&lt;=5.5,"Poco Ruidoso","Ruidoso"))</f>
        <v>Ruidoso</v>
      </c>
      <c r="U1092" t="str">
        <f>IF(AND(AIRBNB[[#This Row],[PRECIO]]&lt;50,AIRBNB[[#This Row],[MIN_NOCHES]]&gt;3),"Dentro del presupuesto","No considerar")</f>
        <v>No considerar</v>
      </c>
      <c r="V1092" t="str">
        <f>VLOOKUP(AIRBNB[[#This Row],[HOST_ID]],Super_host[],5,FALSE)</f>
        <v>Host</v>
      </c>
    </row>
    <row r="1093" spans="1:22">
      <c r="A1093" s="4">
        <v>2635794</v>
      </c>
      <c r="B1093" t="s">
        <v>10066</v>
      </c>
      <c r="C1093" s="4">
        <v>13496782</v>
      </c>
      <c r="D1093" t="s">
        <v>933</v>
      </c>
      <c r="E1093" t="s">
        <v>10067</v>
      </c>
      <c r="F1093" s="4">
        <v>11211</v>
      </c>
      <c r="G1093" s="13" t="s">
        <v>4662</v>
      </c>
      <c r="H1093" s="13" t="s">
        <v>9218</v>
      </c>
      <c r="I1093" s="1">
        <v>4070719</v>
      </c>
      <c r="J1093" s="1">
        <v>-7396407</v>
      </c>
      <c r="K1093" t="s">
        <v>5</v>
      </c>
      <c r="L1093" s="20">
        <v>200</v>
      </c>
      <c r="M1093" s="4">
        <v>1</v>
      </c>
      <c r="N1093" s="4">
        <v>2</v>
      </c>
      <c r="O1093" s="2">
        <v>42716</v>
      </c>
      <c r="P1093" s="3">
        <v>0.06</v>
      </c>
      <c r="Q1093" s="4">
        <v>1</v>
      </c>
      <c r="R1093" s="3">
        <v>6.9</v>
      </c>
      <c r="S10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3" t="str">
        <f>IF(AIRBNB[[#This Row],[RUIDO(dB)]]&lt;=4,"Silencioso",IF(AIRBNB[[#This Row],[RUIDO(dB)]]&lt;=5.5,"Poco Ruidoso","Ruidoso"))</f>
        <v>Ruidoso</v>
      </c>
      <c r="U1093" t="str">
        <f>IF(AND(AIRBNB[[#This Row],[PRECIO]]&lt;50,AIRBNB[[#This Row],[MIN_NOCHES]]&gt;3),"Dentro del presupuesto","No considerar")</f>
        <v>No considerar</v>
      </c>
      <c r="V1093" t="str">
        <f>VLOOKUP(AIRBNB[[#This Row],[HOST_ID]],Super_host[],5,FALSE)</f>
        <v>Host</v>
      </c>
    </row>
    <row r="1094" spans="1:22">
      <c r="A1094" s="4">
        <v>6234329</v>
      </c>
      <c r="B1094" t="s">
        <v>8029</v>
      </c>
      <c r="C1094" s="4">
        <v>13324888</v>
      </c>
      <c r="D1094" t="s">
        <v>8030</v>
      </c>
      <c r="E1094" t="s">
        <v>8031</v>
      </c>
      <c r="F1094" s="4">
        <v>11102</v>
      </c>
      <c r="G1094" s="13" t="s">
        <v>7897</v>
      </c>
      <c r="H1094" s="13" t="s">
        <v>7940</v>
      </c>
      <c r="I1094" s="1">
        <v>4077262</v>
      </c>
      <c r="J1094" s="1">
        <v>-7392364</v>
      </c>
      <c r="K1094" t="s">
        <v>5</v>
      </c>
      <c r="L1094" s="20">
        <v>200</v>
      </c>
      <c r="M1094" s="4">
        <v>7</v>
      </c>
      <c r="N1094" s="4">
        <v>2</v>
      </c>
      <c r="O1094" s="2">
        <v>42631</v>
      </c>
      <c r="P1094" s="3">
        <v>0.04</v>
      </c>
      <c r="Q1094" s="4">
        <v>5</v>
      </c>
      <c r="R1094" s="3">
        <v>6.24</v>
      </c>
      <c r="S10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4" t="str">
        <f>IF(AIRBNB[[#This Row],[RUIDO(dB)]]&lt;=4,"Silencioso",IF(AIRBNB[[#This Row],[RUIDO(dB)]]&lt;=5.5,"Poco Ruidoso","Ruidoso"))</f>
        <v>Ruidoso</v>
      </c>
      <c r="U1094" t="str">
        <f>IF(AND(AIRBNB[[#This Row],[PRECIO]]&lt;50,AIRBNB[[#This Row],[MIN_NOCHES]]&gt;3),"Dentro del presupuesto","No considerar")</f>
        <v>No considerar</v>
      </c>
      <c r="V1094" t="str">
        <f>VLOOKUP(AIRBNB[[#This Row],[HOST_ID]],Super_host[],5,FALSE)</f>
        <v>Host</v>
      </c>
    </row>
    <row r="1095" spans="1:22">
      <c r="A1095" s="4">
        <v>3095348</v>
      </c>
      <c r="B1095" t="s">
        <v>9636</v>
      </c>
      <c r="C1095" s="4">
        <v>13125226</v>
      </c>
      <c r="D1095" t="s">
        <v>263</v>
      </c>
      <c r="E1095" t="s">
        <v>9637</v>
      </c>
      <c r="F1095" s="4">
        <v>11211</v>
      </c>
      <c r="G1095" s="13" t="s">
        <v>4662</v>
      </c>
      <c r="H1095" s="13" t="s">
        <v>9218</v>
      </c>
      <c r="I1095" s="1">
        <v>407177</v>
      </c>
      <c r="J1095" s="1">
        <v>-7394612</v>
      </c>
      <c r="K1095" t="s">
        <v>5</v>
      </c>
      <c r="L1095" s="20">
        <v>200</v>
      </c>
      <c r="M1095" s="4">
        <v>2</v>
      </c>
      <c r="N1095" s="4">
        <v>2</v>
      </c>
      <c r="O1095" s="2">
        <v>41872</v>
      </c>
      <c r="P1095" s="3">
        <v>0.03</v>
      </c>
      <c r="Q1095" s="4">
        <v>1</v>
      </c>
      <c r="R1095" s="3">
        <v>6.9</v>
      </c>
      <c r="S10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5" t="str">
        <f>IF(AIRBNB[[#This Row],[RUIDO(dB)]]&lt;=4,"Silencioso",IF(AIRBNB[[#This Row],[RUIDO(dB)]]&lt;=5.5,"Poco Ruidoso","Ruidoso"))</f>
        <v>Ruidoso</v>
      </c>
      <c r="U1095" t="str">
        <f>IF(AND(AIRBNB[[#This Row],[PRECIO]]&lt;50,AIRBNB[[#This Row],[MIN_NOCHES]]&gt;3),"Dentro del presupuesto","No considerar")</f>
        <v>No considerar</v>
      </c>
      <c r="V1095" t="str">
        <f>VLOOKUP(AIRBNB[[#This Row],[HOST_ID]],Super_host[],5,FALSE)</f>
        <v>Host</v>
      </c>
    </row>
    <row r="1096" spans="1:22">
      <c r="A1096" s="4">
        <v>2467680</v>
      </c>
      <c r="B1096" t="s">
        <v>6907</v>
      </c>
      <c r="C1096" s="4">
        <v>12620213</v>
      </c>
      <c r="D1096" t="s">
        <v>3765</v>
      </c>
      <c r="E1096" t="s">
        <v>6908</v>
      </c>
      <c r="F1096" s="4">
        <v>10024</v>
      </c>
      <c r="G1096" s="13" t="s">
        <v>124</v>
      </c>
      <c r="H1096" s="13" t="s">
        <v>168</v>
      </c>
      <c r="I1096" s="1">
        <v>4078792</v>
      </c>
      <c r="J1096" s="1">
        <v>-7397758</v>
      </c>
      <c r="K1096" t="s">
        <v>5</v>
      </c>
      <c r="L1096" s="20">
        <v>200</v>
      </c>
      <c r="M1096" s="4">
        <v>4</v>
      </c>
      <c r="N1096" s="4">
        <v>0</v>
      </c>
      <c r="O1096" s="2">
        <v>42485</v>
      </c>
      <c r="P1096" s="3">
        <v>0.45</v>
      </c>
      <c r="Q1096" s="4">
        <v>1</v>
      </c>
      <c r="R1096" s="3">
        <v>5.6</v>
      </c>
      <c r="S10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6" t="str">
        <f>IF(AIRBNB[[#This Row],[RUIDO(dB)]]&lt;=4,"Silencioso",IF(AIRBNB[[#This Row],[RUIDO(dB)]]&lt;=5.5,"Poco Ruidoso","Ruidoso"))</f>
        <v>Ruidoso</v>
      </c>
      <c r="U1096" t="str">
        <f>IF(AND(AIRBNB[[#This Row],[PRECIO]]&lt;50,AIRBNB[[#This Row],[MIN_NOCHES]]&gt;3),"Dentro del presupuesto","No considerar")</f>
        <v>No considerar</v>
      </c>
      <c r="V1096" t="str">
        <f>VLOOKUP(AIRBNB[[#This Row],[HOST_ID]],Super_host[],5,FALSE)</f>
        <v>Host</v>
      </c>
    </row>
    <row r="1097" spans="1:22">
      <c r="A1097" s="4">
        <v>2425871</v>
      </c>
      <c r="B1097" t="s">
        <v>7670</v>
      </c>
      <c r="C1097" s="4">
        <v>12399023</v>
      </c>
      <c r="D1097" t="s">
        <v>7671</v>
      </c>
      <c r="E1097" t="s">
        <v>7672</v>
      </c>
      <c r="F1097" s="4">
        <v>10013</v>
      </c>
      <c r="G1097" s="13" t="s">
        <v>124</v>
      </c>
      <c r="H1097" s="13" t="s">
        <v>662</v>
      </c>
      <c r="I1097" s="1">
        <v>407159</v>
      </c>
      <c r="J1097" s="1">
        <v>-7400834</v>
      </c>
      <c r="K1097" t="s">
        <v>40</v>
      </c>
      <c r="L1097" s="20">
        <v>200</v>
      </c>
      <c r="M1097" s="4">
        <v>1</v>
      </c>
      <c r="N1097" s="4">
        <v>0</v>
      </c>
      <c r="O1097" s="2">
        <v>43637</v>
      </c>
      <c r="P1097" s="3">
        <v>0.38</v>
      </c>
      <c r="Q1097" s="4">
        <v>1</v>
      </c>
      <c r="R1097" s="3">
        <v>5.7</v>
      </c>
      <c r="S10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7" t="str">
        <f>IF(AIRBNB[[#This Row],[RUIDO(dB)]]&lt;=4,"Silencioso",IF(AIRBNB[[#This Row],[RUIDO(dB)]]&lt;=5.5,"Poco Ruidoso","Ruidoso"))</f>
        <v>Ruidoso</v>
      </c>
      <c r="U1097" t="str">
        <f>IF(AND(AIRBNB[[#This Row],[PRECIO]]&lt;50,AIRBNB[[#This Row],[MIN_NOCHES]]&gt;3),"Dentro del presupuesto","No considerar")</f>
        <v>No considerar</v>
      </c>
      <c r="V1097" t="str">
        <f>VLOOKUP(AIRBNB[[#This Row],[HOST_ID]],Super_host[],5,FALSE)</f>
        <v>Host</v>
      </c>
    </row>
    <row r="1098" spans="1:22">
      <c r="A1098" s="4">
        <v>3303301</v>
      </c>
      <c r="B1098" t="s">
        <v>14366</v>
      </c>
      <c r="C1098" s="4">
        <v>12385603</v>
      </c>
      <c r="D1098" t="s">
        <v>1979</v>
      </c>
      <c r="E1098" t="s">
        <v>14367</v>
      </c>
      <c r="F1098" s="4">
        <v>11216</v>
      </c>
      <c r="G1098" s="13" t="s">
        <v>4662</v>
      </c>
      <c r="H1098" s="13" t="s">
        <v>9230</v>
      </c>
      <c r="I1098" s="1">
        <v>4068207</v>
      </c>
      <c r="J1098" s="1">
        <v>-7394994</v>
      </c>
      <c r="K1098" t="s">
        <v>5</v>
      </c>
      <c r="L1098" s="20">
        <v>200</v>
      </c>
      <c r="M1098" s="4">
        <v>5</v>
      </c>
      <c r="N1098" s="4">
        <v>120</v>
      </c>
      <c r="O1098" s="2">
        <v>43645</v>
      </c>
      <c r="P1098" s="3">
        <v>2</v>
      </c>
      <c r="Q1098" s="4">
        <v>1</v>
      </c>
      <c r="R1098" s="3">
        <v>6.9</v>
      </c>
      <c r="S10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8" t="str">
        <f>IF(AIRBNB[[#This Row],[RUIDO(dB)]]&lt;=4,"Silencioso",IF(AIRBNB[[#This Row],[RUIDO(dB)]]&lt;=5.5,"Poco Ruidoso","Ruidoso"))</f>
        <v>Ruidoso</v>
      </c>
      <c r="U1098" t="str">
        <f>IF(AND(AIRBNB[[#This Row],[PRECIO]]&lt;50,AIRBNB[[#This Row],[MIN_NOCHES]]&gt;3),"Dentro del presupuesto","No considerar")</f>
        <v>No considerar</v>
      </c>
      <c r="V1098" t="str">
        <f>VLOOKUP(AIRBNB[[#This Row],[HOST_ID]],Super_host[],5,FALSE)</f>
        <v>Host</v>
      </c>
    </row>
    <row r="1099" spans="1:22">
      <c r="A1099" s="4">
        <v>2416104</v>
      </c>
      <c r="B1099" t="s">
        <v>11421</v>
      </c>
      <c r="C1099" s="4">
        <v>12348871</v>
      </c>
      <c r="D1099" t="s">
        <v>11422</v>
      </c>
      <c r="E1099" t="s">
        <v>11423</v>
      </c>
      <c r="F1099" s="4">
        <v>11218</v>
      </c>
      <c r="G1099" s="13" t="s">
        <v>4662</v>
      </c>
      <c r="H1099" s="13" t="s">
        <v>9393</v>
      </c>
      <c r="I1099" s="1">
        <v>4064742</v>
      </c>
      <c r="J1099" s="1">
        <v>-7397559</v>
      </c>
      <c r="K1099" t="s">
        <v>5</v>
      </c>
      <c r="L1099" s="20">
        <v>200</v>
      </c>
      <c r="M1099" s="4">
        <v>2</v>
      </c>
      <c r="N1099" s="4">
        <v>13</v>
      </c>
      <c r="O1099" s="2">
        <v>43330</v>
      </c>
      <c r="P1099" s="3">
        <v>0.21</v>
      </c>
      <c r="Q1099" s="4">
        <v>1</v>
      </c>
      <c r="R1099" s="3">
        <v>6.9</v>
      </c>
      <c r="S10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099" t="str">
        <f>IF(AIRBNB[[#This Row],[RUIDO(dB)]]&lt;=4,"Silencioso",IF(AIRBNB[[#This Row],[RUIDO(dB)]]&lt;=5.5,"Poco Ruidoso","Ruidoso"))</f>
        <v>Ruidoso</v>
      </c>
      <c r="U1099" t="str">
        <f>IF(AND(AIRBNB[[#This Row],[PRECIO]]&lt;50,AIRBNB[[#This Row],[MIN_NOCHES]]&gt;3),"Dentro del presupuesto","No considerar")</f>
        <v>No considerar</v>
      </c>
      <c r="V1099" t="str">
        <f>VLOOKUP(AIRBNB[[#This Row],[HOST_ID]],Super_host[],5,FALSE)</f>
        <v>Host</v>
      </c>
    </row>
    <row r="1100" spans="1:22">
      <c r="A1100" s="4">
        <v>2373238</v>
      </c>
      <c r="B1100" t="s">
        <v>5960</v>
      </c>
      <c r="C1100" s="4">
        <v>12123995</v>
      </c>
      <c r="D1100" t="s">
        <v>5961</v>
      </c>
      <c r="E1100" t="s">
        <v>5962</v>
      </c>
      <c r="F1100" s="4">
        <v>10036</v>
      </c>
      <c r="G1100" s="13" t="s">
        <v>124</v>
      </c>
      <c r="H1100" s="13" t="s">
        <v>249</v>
      </c>
      <c r="I1100" s="1">
        <v>4076046</v>
      </c>
      <c r="J1100" s="1">
        <v>-7399131</v>
      </c>
      <c r="K1100" t="s">
        <v>5</v>
      </c>
      <c r="L1100" s="20">
        <v>200</v>
      </c>
      <c r="M1100" s="4">
        <v>2</v>
      </c>
      <c r="N1100" s="4">
        <v>53</v>
      </c>
      <c r="O1100" s="2">
        <v>43650</v>
      </c>
      <c r="P1100" s="3">
        <v>2.5099999999999998</v>
      </c>
      <c r="Q1100" s="4">
        <v>1</v>
      </c>
      <c r="R1100" s="3">
        <v>5.6</v>
      </c>
      <c r="S11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0" t="str">
        <f>IF(AIRBNB[[#This Row],[RUIDO(dB)]]&lt;=4,"Silencioso",IF(AIRBNB[[#This Row],[RUIDO(dB)]]&lt;=5.5,"Poco Ruidoso","Ruidoso"))</f>
        <v>Ruidoso</v>
      </c>
      <c r="U1100" t="str">
        <f>IF(AND(AIRBNB[[#This Row],[PRECIO]]&lt;50,AIRBNB[[#This Row],[MIN_NOCHES]]&gt;3),"Dentro del presupuesto","No considerar")</f>
        <v>No considerar</v>
      </c>
      <c r="V1100" t="str">
        <f>VLOOKUP(AIRBNB[[#This Row],[HOST_ID]],Super_host[],5,FALSE)</f>
        <v>Host</v>
      </c>
    </row>
    <row r="1101" spans="1:22">
      <c r="A1101" s="4">
        <v>2314392</v>
      </c>
      <c r="B1101" t="s">
        <v>4369</v>
      </c>
      <c r="C1101" s="4">
        <v>11774035</v>
      </c>
      <c r="D1101" t="s">
        <v>2738</v>
      </c>
      <c r="E1101" t="s">
        <v>4370</v>
      </c>
      <c r="F1101" s="4">
        <v>10023</v>
      </c>
      <c r="G1101" s="13" t="s">
        <v>124</v>
      </c>
      <c r="H1101" s="13" t="s">
        <v>168</v>
      </c>
      <c r="I1101" s="1">
        <v>407803</v>
      </c>
      <c r="J1101" s="1">
        <v>-7398347</v>
      </c>
      <c r="K1101" t="s">
        <v>5</v>
      </c>
      <c r="L1101" s="20">
        <v>200</v>
      </c>
      <c r="M1101" s="4">
        <v>3</v>
      </c>
      <c r="N1101" s="4">
        <v>45</v>
      </c>
      <c r="O1101" s="2">
        <v>43561</v>
      </c>
      <c r="P1101" s="3">
        <v>0.73</v>
      </c>
      <c r="Q1101" s="4">
        <v>1</v>
      </c>
      <c r="R1101" s="3">
        <v>5.6</v>
      </c>
      <c r="S11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1" t="str">
        <f>IF(AIRBNB[[#This Row],[RUIDO(dB)]]&lt;=4,"Silencioso",IF(AIRBNB[[#This Row],[RUIDO(dB)]]&lt;=5.5,"Poco Ruidoso","Ruidoso"))</f>
        <v>Ruidoso</v>
      </c>
      <c r="U1101" t="str">
        <f>IF(AND(AIRBNB[[#This Row],[PRECIO]]&lt;50,AIRBNB[[#This Row],[MIN_NOCHES]]&gt;3),"Dentro del presupuesto","No considerar")</f>
        <v>No considerar</v>
      </c>
      <c r="V1101" t="str">
        <f>VLOOKUP(AIRBNB[[#This Row],[HOST_ID]],Super_host[],5,FALSE)</f>
        <v>Host</v>
      </c>
    </row>
    <row r="1102" spans="1:22">
      <c r="A1102" s="4">
        <v>5756241</v>
      </c>
      <c r="B1102" t="s">
        <v>5427</v>
      </c>
      <c r="C1102" s="4">
        <v>11732381</v>
      </c>
      <c r="D1102" t="s">
        <v>5318</v>
      </c>
      <c r="E1102" t="s">
        <v>6931</v>
      </c>
      <c r="F1102" s="4">
        <v>10022</v>
      </c>
      <c r="G1102" s="13" t="s">
        <v>124</v>
      </c>
      <c r="H1102" s="13" t="s">
        <v>373</v>
      </c>
      <c r="I1102" s="1">
        <v>4075858</v>
      </c>
      <c r="J1102" s="1">
        <v>-7396342</v>
      </c>
      <c r="K1102" t="s">
        <v>5</v>
      </c>
      <c r="L1102" s="20">
        <v>200</v>
      </c>
      <c r="M1102" s="4">
        <v>2</v>
      </c>
      <c r="N1102" s="4">
        <v>0</v>
      </c>
      <c r="O1102" s="2">
        <v>42367</v>
      </c>
      <c r="P1102" s="3">
        <v>1.07</v>
      </c>
      <c r="Q1102" s="4">
        <v>1</v>
      </c>
      <c r="R1102" s="3">
        <v>5.6</v>
      </c>
      <c r="S11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2" t="str">
        <f>IF(AIRBNB[[#This Row],[RUIDO(dB)]]&lt;=4,"Silencioso",IF(AIRBNB[[#This Row],[RUIDO(dB)]]&lt;=5.5,"Poco Ruidoso","Ruidoso"))</f>
        <v>Ruidoso</v>
      </c>
      <c r="U1102" t="str">
        <f>IF(AND(AIRBNB[[#This Row],[PRECIO]]&lt;50,AIRBNB[[#This Row],[MIN_NOCHES]]&gt;3),"Dentro del presupuesto","No considerar")</f>
        <v>No considerar</v>
      </c>
      <c r="V1102" t="str">
        <f>VLOOKUP(AIRBNB[[#This Row],[HOST_ID]],Super_host[],5,FALSE)</f>
        <v>Host</v>
      </c>
    </row>
    <row r="1103" spans="1:22">
      <c r="A1103" s="4">
        <v>2165933</v>
      </c>
      <c r="B1103" t="s">
        <v>978</v>
      </c>
      <c r="C1103" s="4">
        <v>11051885</v>
      </c>
      <c r="D1103" t="s">
        <v>979</v>
      </c>
      <c r="E1103" t="s">
        <v>980</v>
      </c>
      <c r="F1103" s="4">
        <v>10019</v>
      </c>
      <c r="G1103" s="13" t="s">
        <v>124</v>
      </c>
      <c r="H1103" s="13" t="s">
        <v>416</v>
      </c>
      <c r="I1103" s="1">
        <v>4076252</v>
      </c>
      <c r="J1103" s="1">
        <v>-7398376</v>
      </c>
      <c r="K1103" t="s">
        <v>5</v>
      </c>
      <c r="L1103" s="20">
        <v>200</v>
      </c>
      <c r="M1103" s="4">
        <v>30</v>
      </c>
      <c r="N1103" s="4">
        <v>2</v>
      </c>
      <c r="O1103" s="2">
        <v>43075</v>
      </c>
      <c r="P1103" s="3">
        <v>0.05</v>
      </c>
      <c r="Q1103" s="4">
        <v>1</v>
      </c>
      <c r="R1103" s="3">
        <v>5.6</v>
      </c>
      <c r="S11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3" t="str">
        <f>IF(AIRBNB[[#This Row],[RUIDO(dB)]]&lt;=4,"Silencioso",IF(AIRBNB[[#This Row],[RUIDO(dB)]]&lt;=5.5,"Poco Ruidoso","Ruidoso"))</f>
        <v>Ruidoso</v>
      </c>
      <c r="U1103" t="str">
        <f>IF(AND(AIRBNB[[#This Row],[PRECIO]]&lt;50,AIRBNB[[#This Row],[MIN_NOCHES]]&gt;3),"Dentro del presupuesto","No considerar")</f>
        <v>No considerar</v>
      </c>
      <c r="V1103" t="str">
        <f>VLOOKUP(AIRBNB[[#This Row],[HOST_ID]],Super_host[],5,FALSE)</f>
        <v>Host</v>
      </c>
    </row>
    <row r="1104" spans="1:22">
      <c r="A1104" s="4">
        <v>6056028</v>
      </c>
      <c r="B1104" t="s">
        <v>7498</v>
      </c>
      <c r="C1104" s="4">
        <v>10622869</v>
      </c>
      <c r="D1104" t="s">
        <v>860</v>
      </c>
      <c r="E1104" t="s">
        <v>7499</v>
      </c>
      <c r="F1104" s="4">
        <v>10025</v>
      </c>
      <c r="G1104" s="13" t="s">
        <v>124</v>
      </c>
      <c r="H1104" s="13" t="s">
        <v>168</v>
      </c>
      <c r="I1104" s="1">
        <v>4078826</v>
      </c>
      <c r="J1104" s="1">
        <v>-7396767</v>
      </c>
      <c r="K1104" t="s">
        <v>5</v>
      </c>
      <c r="L1104" s="20">
        <v>200</v>
      </c>
      <c r="M1104" s="4">
        <v>1</v>
      </c>
      <c r="N1104" s="4">
        <v>19</v>
      </c>
      <c r="O1104" s="2">
        <v>43627</v>
      </c>
      <c r="P1104" s="3">
        <v>0.38</v>
      </c>
      <c r="Q1104" s="4">
        <v>1</v>
      </c>
      <c r="R1104" s="3">
        <v>5.7</v>
      </c>
      <c r="S11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4" t="str">
        <f>IF(AIRBNB[[#This Row],[RUIDO(dB)]]&lt;=4,"Silencioso",IF(AIRBNB[[#This Row],[RUIDO(dB)]]&lt;=5.5,"Poco Ruidoso","Ruidoso"))</f>
        <v>Ruidoso</v>
      </c>
      <c r="U1104" t="str">
        <f>IF(AND(AIRBNB[[#This Row],[PRECIO]]&lt;50,AIRBNB[[#This Row],[MIN_NOCHES]]&gt;3),"Dentro del presupuesto","No considerar")</f>
        <v>No considerar</v>
      </c>
      <c r="V1104" t="str">
        <f>VLOOKUP(AIRBNB[[#This Row],[HOST_ID]],Super_host[],5,FALSE)</f>
        <v>Host</v>
      </c>
    </row>
    <row r="1105" spans="1:22">
      <c r="A1105" s="4">
        <v>4700894</v>
      </c>
      <c r="B1105" t="s">
        <v>3993</v>
      </c>
      <c r="C1105" s="4">
        <v>10535719</v>
      </c>
      <c r="D1105" t="s">
        <v>498</v>
      </c>
      <c r="E1105" t="s">
        <v>3994</v>
      </c>
      <c r="F1105" s="4">
        <v>10035</v>
      </c>
      <c r="G1105" s="13" t="s">
        <v>124</v>
      </c>
      <c r="H1105" s="13" t="s">
        <v>219</v>
      </c>
      <c r="I1105" s="1">
        <v>4079863</v>
      </c>
      <c r="J1105" s="1">
        <v>-7393795</v>
      </c>
      <c r="K1105" t="s">
        <v>5</v>
      </c>
      <c r="L1105" s="20">
        <v>200</v>
      </c>
      <c r="M1105" s="4">
        <v>7</v>
      </c>
      <c r="N1105" s="4">
        <v>28</v>
      </c>
      <c r="O1105" s="2">
        <v>43639</v>
      </c>
      <c r="P1105" s="3">
        <v>0.55000000000000004</v>
      </c>
      <c r="Q1105" s="4">
        <v>1</v>
      </c>
      <c r="R1105" s="3">
        <v>5.6</v>
      </c>
      <c r="S11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5" t="str">
        <f>IF(AIRBNB[[#This Row],[RUIDO(dB)]]&lt;=4,"Silencioso",IF(AIRBNB[[#This Row],[RUIDO(dB)]]&lt;=5.5,"Poco Ruidoso","Ruidoso"))</f>
        <v>Ruidoso</v>
      </c>
      <c r="U1105" t="str">
        <f>IF(AND(AIRBNB[[#This Row],[PRECIO]]&lt;50,AIRBNB[[#This Row],[MIN_NOCHES]]&gt;3),"Dentro del presupuesto","No considerar")</f>
        <v>No considerar</v>
      </c>
      <c r="V1105" t="str">
        <f>VLOOKUP(AIRBNB[[#This Row],[HOST_ID]],Super_host[],5,FALSE)</f>
        <v>Host</v>
      </c>
    </row>
    <row r="1106" spans="1:22">
      <c r="A1106" s="4">
        <v>3344177</v>
      </c>
      <c r="B1106" t="s">
        <v>11224</v>
      </c>
      <c r="C1106" s="4">
        <v>10457196</v>
      </c>
      <c r="D1106" t="s">
        <v>1831</v>
      </c>
      <c r="E1106" t="s">
        <v>11225</v>
      </c>
      <c r="F1106" s="4">
        <v>11215</v>
      </c>
      <c r="G1106" s="13" t="s">
        <v>4662</v>
      </c>
      <c r="H1106" s="13" t="s">
        <v>9262</v>
      </c>
      <c r="I1106" s="1">
        <v>406674</v>
      </c>
      <c r="J1106" s="1">
        <v>-7398273</v>
      </c>
      <c r="K1106" t="s">
        <v>5</v>
      </c>
      <c r="L1106" s="20">
        <v>200</v>
      </c>
      <c r="M1106" s="4">
        <v>30</v>
      </c>
      <c r="N1106" s="4">
        <v>4</v>
      </c>
      <c r="O1106" s="2">
        <v>43644</v>
      </c>
      <c r="P1106" s="3">
        <v>0.18</v>
      </c>
      <c r="Q1106" s="4">
        <v>1</v>
      </c>
      <c r="R1106" s="3">
        <v>6.9</v>
      </c>
      <c r="S11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6" t="str">
        <f>IF(AIRBNB[[#This Row],[RUIDO(dB)]]&lt;=4,"Silencioso",IF(AIRBNB[[#This Row],[RUIDO(dB)]]&lt;=5.5,"Poco Ruidoso","Ruidoso"))</f>
        <v>Ruidoso</v>
      </c>
      <c r="U1106" t="str">
        <f>IF(AND(AIRBNB[[#This Row],[PRECIO]]&lt;50,AIRBNB[[#This Row],[MIN_NOCHES]]&gt;3),"Dentro del presupuesto","No considerar")</f>
        <v>No considerar</v>
      </c>
      <c r="V1106" t="str">
        <f>VLOOKUP(AIRBNB[[#This Row],[HOST_ID]],Super_host[],5,FALSE)</f>
        <v>Host</v>
      </c>
    </row>
    <row r="1107" spans="1:22">
      <c r="A1107" s="4">
        <v>4977744</v>
      </c>
      <c r="B1107" t="s">
        <v>361</v>
      </c>
      <c r="C1107" s="4">
        <v>10350245</v>
      </c>
      <c r="D1107" t="s">
        <v>362</v>
      </c>
      <c r="E1107" t="s">
        <v>363</v>
      </c>
      <c r="F1107" s="4">
        <v>10002</v>
      </c>
      <c r="G1107" s="13" t="s">
        <v>124</v>
      </c>
      <c r="H1107" s="13" t="s">
        <v>137</v>
      </c>
      <c r="I1107" s="1">
        <v>4072076</v>
      </c>
      <c r="J1107" s="1">
        <v>-7398925</v>
      </c>
      <c r="K1107" t="s">
        <v>5</v>
      </c>
      <c r="L1107" s="20">
        <v>200</v>
      </c>
      <c r="M1107" s="4">
        <v>1</v>
      </c>
      <c r="N1107" s="4">
        <v>1</v>
      </c>
      <c r="O1107" s="2">
        <v>42022</v>
      </c>
      <c r="P1107" s="3">
        <v>0.02</v>
      </c>
      <c r="Q1107" s="4">
        <v>1</v>
      </c>
      <c r="R1107" s="3">
        <v>5.6</v>
      </c>
      <c r="S11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7" t="str">
        <f>IF(AIRBNB[[#This Row],[RUIDO(dB)]]&lt;=4,"Silencioso",IF(AIRBNB[[#This Row],[RUIDO(dB)]]&lt;=5.5,"Poco Ruidoso","Ruidoso"))</f>
        <v>Ruidoso</v>
      </c>
      <c r="U1107" t="str">
        <f>IF(AND(AIRBNB[[#This Row],[PRECIO]]&lt;50,AIRBNB[[#This Row],[MIN_NOCHES]]&gt;3),"Dentro del presupuesto","No considerar")</f>
        <v>No considerar</v>
      </c>
      <c r="V1107" t="str">
        <f>VLOOKUP(AIRBNB[[#This Row],[HOST_ID]],Super_host[],5,FALSE)</f>
        <v>Host</v>
      </c>
    </row>
    <row r="1108" spans="1:22">
      <c r="A1108" s="4">
        <v>6156278</v>
      </c>
      <c r="B1108" t="s">
        <v>6992</v>
      </c>
      <c r="C1108" s="4">
        <v>10154856</v>
      </c>
      <c r="D1108" t="s">
        <v>6993</v>
      </c>
      <c r="E1108" t="s">
        <v>6994</v>
      </c>
      <c r="F1108" s="4">
        <v>10019</v>
      </c>
      <c r="G1108" s="13" t="s">
        <v>124</v>
      </c>
      <c r="H1108" s="13" t="s">
        <v>249</v>
      </c>
      <c r="I1108" s="1">
        <v>4076881</v>
      </c>
      <c r="J1108" s="1">
        <v>-7398832</v>
      </c>
      <c r="K1108" t="s">
        <v>5</v>
      </c>
      <c r="L1108" s="20">
        <v>200</v>
      </c>
      <c r="M1108" s="4">
        <v>5</v>
      </c>
      <c r="N1108" s="4">
        <v>0</v>
      </c>
      <c r="O1108" s="2">
        <v>42421</v>
      </c>
      <c r="P1108" s="3">
        <v>0.02</v>
      </c>
      <c r="Q1108" s="4">
        <v>1</v>
      </c>
      <c r="R1108" s="3">
        <v>5.6</v>
      </c>
      <c r="S11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8" t="str">
        <f>IF(AIRBNB[[#This Row],[RUIDO(dB)]]&lt;=4,"Silencioso",IF(AIRBNB[[#This Row],[RUIDO(dB)]]&lt;=5.5,"Poco Ruidoso","Ruidoso"))</f>
        <v>Ruidoso</v>
      </c>
      <c r="U1108" t="str">
        <f>IF(AND(AIRBNB[[#This Row],[PRECIO]]&lt;50,AIRBNB[[#This Row],[MIN_NOCHES]]&gt;3),"Dentro del presupuesto","No considerar")</f>
        <v>No considerar</v>
      </c>
      <c r="V1108" t="str">
        <f>VLOOKUP(AIRBNB[[#This Row],[HOST_ID]],Super_host[],5,FALSE)</f>
        <v>Host</v>
      </c>
    </row>
    <row r="1109" spans="1:22">
      <c r="A1109" s="4">
        <v>1950318</v>
      </c>
      <c r="B1109" t="s">
        <v>7002</v>
      </c>
      <c r="C1109" s="4">
        <v>10074602</v>
      </c>
      <c r="D1109" t="s">
        <v>614</v>
      </c>
      <c r="E1109" t="s">
        <v>7003</v>
      </c>
      <c r="F1109" s="4">
        <v>10019</v>
      </c>
      <c r="G1109" s="13" t="s">
        <v>124</v>
      </c>
      <c r="H1109" s="13" t="s">
        <v>249</v>
      </c>
      <c r="I1109" s="1">
        <v>4076435</v>
      </c>
      <c r="J1109" s="1">
        <v>-7399054</v>
      </c>
      <c r="K1109" t="s">
        <v>5</v>
      </c>
      <c r="L1109" s="20">
        <v>200</v>
      </c>
      <c r="M1109" s="4">
        <v>5</v>
      </c>
      <c r="N1109" s="4">
        <v>0</v>
      </c>
      <c r="O1109" s="2">
        <v>43468</v>
      </c>
      <c r="P1109" s="3">
        <v>0.39</v>
      </c>
      <c r="Q1109" s="4">
        <v>1</v>
      </c>
      <c r="R1109" s="3">
        <v>5.6</v>
      </c>
      <c r="S11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09" t="str">
        <f>IF(AIRBNB[[#This Row],[RUIDO(dB)]]&lt;=4,"Silencioso",IF(AIRBNB[[#This Row],[RUIDO(dB)]]&lt;=5.5,"Poco Ruidoso","Ruidoso"))</f>
        <v>Ruidoso</v>
      </c>
      <c r="U1109" t="str">
        <f>IF(AND(AIRBNB[[#This Row],[PRECIO]]&lt;50,AIRBNB[[#This Row],[MIN_NOCHES]]&gt;3),"Dentro del presupuesto","No considerar")</f>
        <v>No considerar</v>
      </c>
      <c r="V1109" t="str">
        <f>VLOOKUP(AIRBNB[[#This Row],[HOST_ID]],Super_host[],5,FALSE)</f>
        <v>Host</v>
      </c>
    </row>
    <row r="1110" spans="1:22">
      <c r="A1110" s="4">
        <v>1947400</v>
      </c>
      <c r="B1110" t="s">
        <v>1120</v>
      </c>
      <c r="C1110" s="4">
        <v>10071397</v>
      </c>
      <c r="D1110" t="s">
        <v>1121</v>
      </c>
      <c r="E1110" t="s">
        <v>1122</v>
      </c>
      <c r="F1110" s="4">
        <v>10011</v>
      </c>
      <c r="G1110" s="13" t="s">
        <v>124</v>
      </c>
      <c r="H1110" s="13" t="s">
        <v>186</v>
      </c>
      <c r="I1110" s="1">
        <v>4074328</v>
      </c>
      <c r="J1110" s="1">
        <v>-7399742</v>
      </c>
      <c r="K1110" t="s">
        <v>5</v>
      </c>
      <c r="L1110" s="20">
        <v>200</v>
      </c>
      <c r="M1110" s="4">
        <v>4</v>
      </c>
      <c r="N1110" s="4">
        <v>4</v>
      </c>
      <c r="O1110" s="2">
        <v>43332</v>
      </c>
      <c r="P1110" s="3">
        <v>0.06</v>
      </c>
      <c r="Q1110" s="4">
        <v>1</v>
      </c>
      <c r="R1110" s="3">
        <v>5.6</v>
      </c>
      <c r="S11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0" t="str">
        <f>IF(AIRBNB[[#This Row],[RUIDO(dB)]]&lt;=4,"Silencioso",IF(AIRBNB[[#This Row],[RUIDO(dB)]]&lt;=5.5,"Poco Ruidoso","Ruidoso"))</f>
        <v>Ruidoso</v>
      </c>
      <c r="U1110" t="str">
        <f>IF(AND(AIRBNB[[#This Row],[PRECIO]]&lt;50,AIRBNB[[#This Row],[MIN_NOCHES]]&gt;3),"Dentro del presupuesto","No considerar")</f>
        <v>No considerar</v>
      </c>
      <c r="V1110" t="str">
        <f>VLOOKUP(AIRBNB[[#This Row],[HOST_ID]],Super_host[],5,FALSE)</f>
        <v>Host</v>
      </c>
    </row>
    <row r="1111" spans="1:22">
      <c r="A1111" s="4">
        <v>4530160</v>
      </c>
      <c r="B1111" t="s">
        <v>10784</v>
      </c>
      <c r="C1111" s="4">
        <v>9997747</v>
      </c>
      <c r="D1111" t="s">
        <v>10785</v>
      </c>
      <c r="E1111" t="s">
        <v>10786</v>
      </c>
      <c r="F1111" s="4">
        <v>11249</v>
      </c>
      <c r="G1111" s="13" t="s">
        <v>4662</v>
      </c>
      <c r="H1111" s="13" t="s">
        <v>9218</v>
      </c>
      <c r="I1111" s="1">
        <v>4071906</v>
      </c>
      <c r="J1111" s="1">
        <v>-7395798</v>
      </c>
      <c r="K1111" t="s">
        <v>5</v>
      </c>
      <c r="L1111" s="20">
        <v>200</v>
      </c>
      <c r="M1111" s="4">
        <v>3</v>
      </c>
      <c r="N1111" s="4">
        <v>7</v>
      </c>
      <c r="O1111" s="2">
        <v>42548</v>
      </c>
      <c r="P1111" s="3">
        <v>0.12</v>
      </c>
      <c r="Q1111" s="4">
        <v>1</v>
      </c>
      <c r="R1111" s="3">
        <v>6.9</v>
      </c>
      <c r="S11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1" t="str">
        <f>IF(AIRBNB[[#This Row],[RUIDO(dB)]]&lt;=4,"Silencioso",IF(AIRBNB[[#This Row],[RUIDO(dB)]]&lt;=5.5,"Poco Ruidoso","Ruidoso"))</f>
        <v>Ruidoso</v>
      </c>
      <c r="U1111" t="str">
        <f>IF(AND(AIRBNB[[#This Row],[PRECIO]]&lt;50,AIRBNB[[#This Row],[MIN_NOCHES]]&gt;3),"Dentro del presupuesto","No considerar")</f>
        <v>No considerar</v>
      </c>
      <c r="V1111" t="str">
        <f>VLOOKUP(AIRBNB[[#This Row],[HOST_ID]],Super_host[],5,FALSE)</f>
        <v>Host</v>
      </c>
    </row>
    <row r="1112" spans="1:22">
      <c r="A1112" s="4">
        <v>4216813</v>
      </c>
      <c r="B1112" t="s">
        <v>14116</v>
      </c>
      <c r="C1112" s="4">
        <v>9904977</v>
      </c>
      <c r="D1112" t="s">
        <v>203</v>
      </c>
      <c r="E1112" t="s">
        <v>14117</v>
      </c>
      <c r="F1112" s="4">
        <v>11222</v>
      </c>
      <c r="G1112" s="13" t="s">
        <v>4662</v>
      </c>
      <c r="H1112" s="13" t="s">
        <v>9249</v>
      </c>
      <c r="I1112" s="1">
        <v>4072309</v>
      </c>
      <c r="J1112" s="1">
        <v>-7393767</v>
      </c>
      <c r="K1112" t="s">
        <v>5</v>
      </c>
      <c r="L1112" s="20">
        <v>200</v>
      </c>
      <c r="M1112" s="4">
        <v>3</v>
      </c>
      <c r="N1112" s="4">
        <v>95</v>
      </c>
      <c r="O1112" s="2">
        <v>43642</v>
      </c>
      <c r="P1112" s="3">
        <v>1.65</v>
      </c>
      <c r="Q1112" s="4">
        <v>1</v>
      </c>
      <c r="R1112" s="3">
        <v>6.9</v>
      </c>
      <c r="S11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2" t="str">
        <f>IF(AIRBNB[[#This Row],[RUIDO(dB)]]&lt;=4,"Silencioso",IF(AIRBNB[[#This Row],[RUIDO(dB)]]&lt;=5.5,"Poco Ruidoso","Ruidoso"))</f>
        <v>Ruidoso</v>
      </c>
      <c r="U1112" t="str">
        <f>IF(AND(AIRBNB[[#This Row],[PRECIO]]&lt;50,AIRBNB[[#This Row],[MIN_NOCHES]]&gt;3),"Dentro del presupuesto","No considerar")</f>
        <v>No considerar</v>
      </c>
      <c r="V1112" t="str">
        <f>VLOOKUP(AIRBNB[[#This Row],[HOST_ID]],Super_host[],5,FALSE)</f>
        <v>Host</v>
      </c>
    </row>
    <row r="1113" spans="1:22">
      <c r="A1113" s="4">
        <v>1891017</v>
      </c>
      <c r="B1113" t="s">
        <v>3995</v>
      </c>
      <c r="C1113" s="4">
        <v>9794342</v>
      </c>
      <c r="D1113" t="s">
        <v>3996</v>
      </c>
      <c r="E1113" t="s">
        <v>3997</v>
      </c>
      <c r="F1113" s="4">
        <v>10001</v>
      </c>
      <c r="G1113" s="13" t="s">
        <v>124</v>
      </c>
      <c r="H1113" s="13" t="s">
        <v>186</v>
      </c>
      <c r="I1113" s="1">
        <v>4075066</v>
      </c>
      <c r="J1113" s="1">
        <v>-7400377</v>
      </c>
      <c r="K1113" t="s">
        <v>5</v>
      </c>
      <c r="L1113" s="20">
        <v>200</v>
      </c>
      <c r="M1113" s="4">
        <v>3</v>
      </c>
      <c r="N1113" s="4">
        <v>35</v>
      </c>
      <c r="O1113" s="2">
        <v>42604</v>
      </c>
      <c r="P1113" s="3">
        <v>0.55000000000000004</v>
      </c>
      <c r="Q1113" s="4">
        <v>1</v>
      </c>
      <c r="R1113" s="3">
        <v>5.6</v>
      </c>
      <c r="S11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3" t="str">
        <f>IF(AIRBNB[[#This Row],[RUIDO(dB)]]&lt;=4,"Silencioso",IF(AIRBNB[[#This Row],[RUIDO(dB)]]&lt;=5.5,"Poco Ruidoso","Ruidoso"))</f>
        <v>Ruidoso</v>
      </c>
      <c r="U1113" t="str">
        <f>IF(AND(AIRBNB[[#This Row],[PRECIO]]&lt;50,AIRBNB[[#This Row],[MIN_NOCHES]]&gt;3),"Dentro del presupuesto","No considerar")</f>
        <v>No considerar</v>
      </c>
      <c r="V1113" t="str">
        <f>VLOOKUP(AIRBNB[[#This Row],[HOST_ID]],Super_host[],5,FALSE)</f>
        <v>Host</v>
      </c>
    </row>
    <row r="1114" spans="1:22">
      <c r="A1114" s="4">
        <v>5362279</v>
      </c>
      <c r="B1114" t="s">
        <v>12434</v>
      </c>
      <c r="C1114" s="4">
        <v>9787502</v>
      </c>
      <c r="D1114" t="s">
        <v>12435</v>
      </c>
      <c r="E1114" t="s">
        <v>12436</v>
      </c>
      <c r="F1114" s="4">
        <v>11201</v>
      </c>
      <c r="G1114" s="13" t="s">
        <v>4662</v>
      </c>
      <c r="H1114" s="13" t="s">
        <v>9345</v>
      </c>
      <c r="I1114" s="1">
        <v>4069482</v>
      </c>
      <c r="J1114" s="1">
        <v>-7399222</v>
      </c>
      <c r="K1114" t="s">
        <v>5</v>
      </c>
      <c r="L1114" s="20">
        <v>200</v>
      </c>
      <c r="M1114" s="4">
        <v>4</v>
      </c>
      <c r="N1114" s="4">
        <v>24</v>
      </c>
      <c r="O1114" s="2">
        <v>42917</v>
      </c>
      <c r="P1114" s="3">
        <v>0.45</v>
      </c>
      <c r="Q1114" s="4">
        <v>1</v>
      </c>
      <c r="R1114" s="3">
        <v>6.9</v>
      </c>
      <c r="S11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4" t="str">
        <f>IF(AIRBNB[[#This Row],[RUIDO(dB)]]&lt;=4,"Silencioso",IF(AIRBNB[[#This Row],[RUIDO(dB)]]&lt;=5.5,"Poco Ruidoso","Ruidoso"))</f>
        <v>Ruidoso</v>
      </c>
      <c r="U1114" t="str">
        <f>IF(AND(AIRBNB[[#This Row],[PRECIO]]&lt;50,AIRBNB[[#This Row],[MIN_NOCHES]]&gt;3),"Dentro del presupuesto","No considerar")</f>
        <v>No considerar</v>
      </c>
      <c r="V1114" t="str">
        <f>VLOOKUP(AIRBNB[[#This Row],[HOST_ID]],Super_host[],5,FALSE)</f>
        <v>Host</v>
      </c>
    </row>
    <row r="1115" spans="1:22">
      <c r="A1115" s="4">
        <v>1866051</v>
      </c>
      <c r="B1115" t="s">
        <v>991</v>
      </c>
      <c r="C1115" s="4">
        <v>9729421</v>
      </c>
      <c r="D1115" t="s">
        <v>362</v>
      </c>
      <c r="E1115" t="s">
        <v>992</v>
      </c>
      <c r="F1115" s="4">
        <v>10011</v>
      </c>
      <c r="G1115" s="13" t="s">
        <v>124</v>
      </c>
      <c r="H1115" s="13" t="s">
        <v>186</v>
      </c>
      <c r="I1115" s="1">
        <v>4074386</v>
      </c>
      <c r="J1115" s="1">
        <v>-7400106</v>
      </c>
      <c r="K1115" t="s">
        <v>5</v>
      </c>
      <c r="L1115" s="20">
        <v>200</v>
      </c>
      <c r="M1115" s="4">
        <v>2</v>
      </c>
      <c r="N1115" s="4">
        <v>2</v>
      </c>
      <c r="O1115" s="2">
        <v>42442</v>
      </c>
      <c r="P1115" s="3">
        <v>0.05</v>
      </c>
      <c r="Q1115" s="4">
        <v>1</v>
      </c>
      <c r="R1115" s="3">
        <v>5.6</v>
      </c>
      <c r="S11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5" t="str">
        <f>IF(AIRBNB[[#This Row],[RUIDO(dB)]]&lt;=4,"Silencioso",IF(AIRBNB[[#This Row],[RUIDO(dB)]]&lt;=5.5,"Poco Ruidoso","Ruidoso"))</f>
        <v>Ruidoso</v>
      </c>
      <c r="U1115" t="str">
        <f>IF(AND(AIRBNB[[#This Row],[PRECIO]]&lt;50,AIRBNB[[#This Row],[MIN_NOCHES]]&gt;3),"Dentro del presupuesto","No considerar")</f>
        <v>No considerar</v>
      </c>
      <c r="V1115" t="str">
        <f>VLOOKUP(AIRBNB[[#This Row],[HOST_ID]],Super_host[],5,FALSE)</f>
        <v>Host</v>
      </c>
    </row>
    <row r="1116" spans="1:22">
      <c r="A1116" s="4">
        <v>1898110</v>
      </c>
      <c r="B1116" t="s">
        <v>15715</v>
      </c>
      <c r="C1116" s="4">
        <v>9520651</v>
      </c>
      <c r="D1116" t="s">
        <v>1289</v>
      </c>
      <c r="E1116" t="s">
        <v>15716</v>
      </c>
      <c r="F1116" s="4">
        <v>11217</v>
      </c>
      <c r="G1116" s="13" t="s">
        <v>4662</v>
      </c>
      <c r="H1116" s="13" t="s">
        <v>9363</v>
      </c>
      <c r="I1116" s="1">
        <v>4068323</v>
      </c>
      <c r="J1116" s="1">
        <v>-7398643</v>
      </c>
      <c r="K1116" t="s">
        <v>40</v>
      </c>
      <c r="L1116" s="20">
        <v>200</v>
      </c>
      <c r="M1116" s="4">
        <v>2</v>
      </c>
      <c r="N1116" s="4">
        <v>0</v>
      </c>
      <c r="O1116" s="2">
        <v>43543</v>
      </c>
      <c r="P1116" s="3">
        <v>0.17</v>
      </c>
      <c r="Q1116" s="4">
        <v>1</v>
      </c>
      <c r="R1116" s="3">
        <v>6.9</v>
      </c>
      <c r="S11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6" t="str">
        <f>IF(AIRBNB[[#This Row],[RUIDO(dB)]]&lt;=4,"Silencioso",IF(AIRBNB[[#This Row],[RUIDO(dB)]]&lt;=5.5,"Poco Ruidoso","Ruidoso"))</f>
        <v>Ruidoso</v>
      </c>
      <c r="U1116" t="str">
        <f>IF(AND(AIRBNB[[#This Row],[PRECIO]]&lt;50,AIRBNB[[#This Row],[MIN_NOCHES]]&gt;3),"Dentro del presupuesto","No considerar")</f>
        <v>No considerar</v>
      </c>
      <c r="V1116" t="str">
        <f>VLOOKUP(AIRBNB[[#This Row],[HOST_ID]],Super_host[],5,FALSE)</f>
        <v>Host</v>
      </c>
    </row>
    <row r="1117" spans="1:22">
      <c r="A1117" s="4">
        <v>4282998</v>
      </c>
      <c r="B1117" t="s">
        <v>2234</v>
      </c>
      <c r="C1117" s="4">
        <v>9471525</v>
      </c>
      <c r="D1117" t="s">
        <v>764</v>
      </c>
      <c r="E1117" t="s">
        <v>2235</v>
      </c>
      <c r="F1117" s="4">
        <v>10016</v>
      </c>
      <c r="G1117" s="13" t="s">
        <v>124</v>
      </c>
      <c r="H1117" s="13" t="s">
        <v>175</v>
      </c>
      <c r="I1117" s="1">
        <v>4074092</v>
      </c>
      <c r="J1117" s="1">
        <v>-7397817</v>
      </c>
      <c r="K1117" t="s">
        <v>5</v>
      </c>
      <c r="L1117" s="20">
        <v>200</v>
      </c>
      <c r="M1117" s="4">
        <v>7</v>
      </c>
      <c r="N1117" s="4">
        <v>9</v>
      </c>
      <c r="O1117" s="2">
        <v>43470</v>
      </c>
      <c r="P1117" s="3">
        <v>0.16</v>
      </c>
      <c r="Q1117" s="4">
        <v>1</v>
      </c>
      <c r="R1117" s="3">
        <v>5.6</v>
      </c>
      <c r="S11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7" t="str">
        <f>IF(AIRBNB[[#This Row],[RUIDO(dB)]]&lt;=4,"Silencioso",IF(AIRBNB[[#This Row],[RUIDO(dB)]]&lt;=5.5,"Poco Ruidoso","Ruidoso"))</f>
        <v>Ruidoso</v>
      </c>
      <c r="U1117" t="str">
        <f>IF(AND(AIRBNB[[#This Row],[PRECIO]]&lt;50,AIRBNB[[#This Row],[MIN_NOCHES]]&gt;3),"Dentro del presupuesto","No considerar")</f>
        <v>No considerar</v>
      </c>
      <c r="V1117" t="str">
        <f>VLOOKUP(AIRBNB[[#This Row],[HOST_ID]],Super_host[],5,FALSE)</f>
        <v>Host</v>
      </c>
    </row>
    <row r="1118" spans="1:22">
      <c r="A1118" s="4">
        <v>1742654</v>
      </c>
      <c r="B1118" t="s">
        <v>5628</v>
      </c>
      <c r="C1118" s="4">
        <v>9173924</v>
      </c>
      <c r="D1118" t="s">
        <v>326</v>
      </c>
      <c r="E1118" t="s">
        <v>5629</v>
      </c>
      <c r="F1118" s="4">
        <v>10019</v>
      </c>
      <c r="G1118" s="13" t="s">
        <v>124</v>
      </c>
      <c r="H1118" s="13" t="s">
        <v>249</v>
      </c>
      <c r="I1118" s="1">
        <v>4076708</v>
      </c>
      <c r="J1118" s="1">
        <v>-73986</v>
      </c>
      <c r="K1118" t="s">
        <v>5</v>
      </c>
      <c r="L1118" s="20">
        <v>200</v>
      </c>
      <c r="M1118" s="4">
        <v>2</v>
      </c>
      <c r="N1118" s="4">
        <v>119</v>
      </c>
      <c r="O1118" s="2">
        <v>43653</v>
      </c>
      <c r="P1118" s="3">
        <v>1.89</v>
      </c>
      <c r="Q1118" s="4">
        <v>1</v>
      </c>
      <c r="R1118" s="3">
        <v>5.6</v>
      </c>
      <c r="S11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8" t="str">
        <f>IF(AIRBNB[[#This Row],[RUIDO(dB)]]&lt;=4,"Silencioso",IF(AIRBNB[[#This Row],[RUIDO(dB)]]&lt;=5.5,"Poco Ruidoso","Ruidoso"))</f>
        <v>Ruidoso</v>
      </c>
      <c r="U1118" t="str">
        <f>IF(AND(AIRBNB[[#This Row],[PRECIO]]&lt;50,AIRBNB[[#This Row],[MIN_NOCHES]]&gt;3),"Dentro del presupuesto","No considerar")</f>
        <v>No considerar</v>
      </c>
      <c r="V1118" t="str">
        <f>VLOOKUP(AIRBNB[[#This Row],[HOST_ID]],Super_host[],5,FALSE)</f>
        <v>Host</v>
      </c>
    </row>
    <row r="1119" spans="1:22">
      <c r="A1119" s="4">
        <v>1691188</v>
      </c>
      <c r="B1119" t="s">
        <v>8411</v>
      </c>
      <c r="C1119" s="4">
        <v>8934751</v>
      </c>
      <c r="D1119" t="s">
        <v>498</v>
      </c>
      <c r="E1119" t="s">
        <v>8412</v>
      </c>
      <c r="F1119" s="4">
        <v>11378</v>
      </c>
      <c r="G1119" s="13" t="s">
        <v>7897</v>
      </c>
      <c r="H1119" s="13" t="s">
        <v>8271</v>
      </c>
      <c r="I1119" s="1">
        <v>4072509</v>
      </c>
      <c r="J1119" s="1">
        <v>-7389687</v>
      </c>
      <c r="K1119" t="s">
        <v>5</v>
      </c>
      <c r="L1119" s="20">
        <v>200</v>
      </c>
      <c r="M1119" s="4">
        <v>4</v>
      </c>
      <c r="N1119" s="4">
        <v>24</v>
      </c>
      <c r="O1119" s="2">
        <v>43617</v>
      </c>
      <c r="P1119" s="3">
        <v>0.38</v>
      </c>
      <c r="Q1119" s="4">
        <v>5</v>
      </c>
      <c r="R1119" s="3">
        <v>6.24</v>
      </c>
      <c r="S11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19" t="str">
        <f>IF(AIRBNB[[#This Row],[RUIDO(dB)]]&lt;=4,"Silencioso",IF(AIRBNB[[#This Row],[RUIDO(dB)]]&lt;=5.5,"Poco Ruidoso","Ruidoso"))</f>
        <v>Ruidoso</v>
      </c>
      <c r="U1119" t="str">
        <f>IF(AND(AIRBNB[[#This Row],[PRECIO]]&lt;50,AIRBNB[[#This Row],[MIN_NOCHES]]&gt;3),"Dentro del presupuesto","No considerar")</f>
        <v>No considerar</v>
      </c>
      <c r="V1119" t="str">
        <f>VLOOKUP(AIRBNB[[#This Row],[HOST_ID]],Super_host[],5,FALSE)</f>
        <v>Host</v>
      </c>
    </row>
    <row r="1120" spans="1:22">
      <c r="A1120" s="4">
        <v>6596927</v>
      </c>
      <c r="B1120" t="s">
        <v>8538</v>
      </c>
      <c r="C1120" s="4">
        <v>8934751</v>
      </c>
      <c r="D1120" t="s">
        <v>498</v>
      </c>
      <c r="E1120" t="s">
        <v>8539</v>
      </c>
      <c r="F1120" s="4">
        <v>11378</v>
      </c>
      <c r="G1120" s="13" t="s">
        <v>7897</v>
      </c>
      <c r="H1120" s="13" t="s">
        <v>8271</v>
      </c>
      <c r="I1120" s="1">
        <v>4072721</v>
      </c>
      <c r="J1120" s="1">
        <v>-7389346</v>
      </c>
      <c r="K1120" t="s">
        <v>5</v>
      </c>
      <c r="L1120" s="20">
        <v>200</v>
      </c>
      <c r="M1120" s="4">
        <v>4</v>
      </c>
      <c r="N1120" s="4">
        <v>1</v>
      </c>
      <c r="O1120" s="2">
        <v>43608</v>
      </c>
      <c r="P1120" s="3">
        <v>0.64</v>
      </c>
      <c r="Q1120" s="4">
        <v>5</v>
      </c>
      <c r="R1120" s="3">
        <v>6.24</v>
      </c>
      <c r="S11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0" t="str">
        <f>IF(AIRBNB[[#This Row],[RUIDO(dB)]]&lt;=4,"Silencioso",IF(AIRBNB[[#This Row],[RUIDO(dB)]]&lt;=5.5,"Poco Ruidoso","Ruidoso"))</f>
        <v>Ruidoso</v>
      </c>
      <c r="U1120" t="str">
        <f>IF(AND(AIRBNB[[#This Row],[PRECIO]]&lt;50,AIRBNB[[#This Row],[MIN_NOCHES]]&gt;3),"Dentro del presupuesto","No considerar")</f>
        <v>No considerar</v>
      </c>
      <c r="V1120" t="str">
        <f>VLOOKUP(AIRBNB[[#This Row],[HOST_ID]],Super_host[],5,FALSE)</f>
        <v>Host</v>
      </c>
    </row>
    <row r="1121" spans="1:22">
      <c r="A1121" s="4">
        <v>4084603</v>
      </c>
      <c r="B1121" t="s">
        <v>392</v>
      </c>
      <c r="C1121" s="4">
        <v>7861502</v>
      </c>
      <c r="D1121" t="s">
        <v>393</v>
      </c>
      <c r="E1121" t="s">
        <v>394</v>
      </c>
      <c r="F1121" s="4">
        <v>10009</v>
      </c>
      <c r="G1121" s="13" t="s">
        <v>124</v>
      </c>
      <c r="H1121" s="13" t="s">
        <v>133</v>
      </c>
      <c r="I1121" s="1">
        <v>4072878</v>
      </c>
      <c r="J1121" s="1">
        <v>-7398521</v>
      </c>
      <c r="K1121" t="s">
        <v>5</v>
      </c>
      <c r="L1121" s="20">
        <v>200</v>
      </c>
      <c r="M1121" s="4">
        <v>1</v>
      </c>
      <c r="N1121" s="4">
        <v>1</v>
      </c>
      <c r="O1121" s="2">
        <v>42148</v>
      </c>
      <c r="P1121" s="3">
        <v>0.02</v>
      </c>
      <c r="Q1121" s="4">
        <v>1</v>
      </c>
      <c r="R1121" s="3">
        <v>5.6</v>
      </c>
      <c r="S11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1" t="str">
        <f>IF(AIRBNB[[#This Row],[RUIDO(dB)]]&lt;=4,"Silencioso",IF(AIRBNB[[#This Row],[RUIDO(dB)]]&lt;=5.5,"Poco Ruidoso","Ruidoso"))</f>
        <v>Ruidoso</v>
      </c>
      <c r="U1121" t="str">
        <f>IF(AND(AIRBNB[[#This Row],[PRECIO]]&lt;50,AIRBNB[[#This Row],[MIN_NOCHES]]&gt;3),"Dentro del presupuesto","No considerar")</f>
        <v>No considerar</v>
      </c>
      <c r="V1121" t="str">
        <f>VLOOKUP(AIRBNB[[#This Row],[HOST_ID]],Super_host[],5,FALSE)</f>
        <v>Host</v>
      </c>
    </row>
    <row r="1122" spans="1:22">
      <c r="A1122" s="4">
        <v>4357134</v>
      </c>
      <c r="B1122" t="s">
        <v>9149</v>
      </c>
      <c r="C1122" s="4">
        <v>7809661</v>
      </c>
      <c r="D1122" t="s">
        <v>9150</v>
      </c>
      <c r="E1122" t="s">
        <v>9151</v>
      </c>
      <c r="F1122" s="4">
        <v>11102</v>
      </c>
      <c r="G1122" s="13" t="s">
        <v>7897</v>
      </c>
      <c r="H1122" s="13" t="s">
        <v>7898</v>
      </c>
      <c r="I1122" s="1">
        <v>4077172</v>
      </c>
      <c r="J1122" s="1">
        <v>-7391769</v>
      </c>
      <c r="K1122" t="s">
        <v>5</v>
      </c>
      <c r="L1122" s="20">
        <v>200</v>
      </c>
      <c r="M1122" s="4">
        <v>1</v>
      </c>
      <c r="N1122" s="4">
        <v>0</v>
      </c>
      <c r="O1122" s="2">
        <v>42575</v>
      </c>
      <c r="P1122" s="3">
        <v>0.4</v>
      </c>
      <c r="Q1122" s="4">
        <v>5</v>
      </c>
      <c r="R1122" s="3">
        <v>6.24</v>
      </c>
      <c r="S11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2" t="str">
        <f>IF(AIRBNB[[#This Row],[RUIDO(dB)]]&lt;=4,"Silencioso",IF(AIRBNB[[#This Row],[RUIDO(dB)]]&lt;=5.5,"Poco Ruidoso","Ruidoso"))</f>
        <v>Ruidoso</v>
      </c>
      <c r="U1122" t="str">
        <f>IF(AND(AIRBNB[[#This Row],[PRECIO]]&lt;50,AIRBNB[[#This Row],[MIN_NOCHES]]&gt;3),"Dentro del presupuesto","No considerar")</f>
        <v>No considerar</v>
      </c>
      <c r="V1122" t="str">
        <f>VLOOKUP(AIRBNB[[#This Row],[HOST_ID]],Super_host[],5,FALSE)</f>
        <v>Host</v>
      </c>
    </row>
    <row r="1123" spans="1:22">
      <c r="A1123" s="4">
        <v>1403870</v>
      </c>
      <c r="B1123" t="s">
        <v>4763</v>
      </c>
      <c r="C1123" s="4">
        <v>7576337</v>
      </c>
      <c r="D1123" t="s">
        <v>4137</v>
      </c>
      <c r="E1123" t="s">
        <v>4764</v>
      </c>
      <c r="F1123" s="4">
        <v>10012</v>
      </c>
      <c r="G1123" s="13" t="s">
        <v>124</v>
      </c>
      <c r="H1123" s="13" t="s">
        <v>164</v>
      </c>
      <c r="I1123" s="1">
        <v>4072587</v>
      </c>
      <c r="J1123" s="1">
        <v>-7400186</v>
      </c>
      <c r="K1123" t="s">
        <v>5</v>
      </c>
      <c r="L1123" s="20">
        <v>200</v>
      </c>
      <c r="M1123" s="4">
        <v>4</v>
      </c>
      <c r="N1123" s="4">
        <v>68</v>
      </c>
      <c r="O1123" s="2">
        <v>43582</v>
      </c>
      <c r="P1123" s="3">
        <v>0.95</v>
      </c>
      <c r="Q1123" s="4">
        <v>1</v>
      </c>
      <c r="R1123" s="3">
        <v>5.6</v>
      </c>
      <c r="S11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3" t="str">
        <f>IF(AIRBNB[[#This Row],[RUIDO(dB)]]&lt;=4,"Silencioso",IF(AIRBNB[[#This Row],[RUIDO(dB)]]&lt;=5.5,"Poco Ruidoso","Ruidoso"))</f>
        <v>Ruidoso</v>
      </c>
      <c r="U1123" t="str">
        <f>IF(AND(AIRBNB[[#This Row],[PRECIO]]&lt;50,AIRBNB[[#This Row],[MIN_NOCHES]]&gt;3),"Dentro del presupuesto","No considerar")</f>
        <v>No considerar</v>
      </c>
      <c r="V1123" t="str">
        <f>VLOOKUP(AIRBNB[[#This Row],[HOST_ID]],Super_host[],5,FALSE)</f>
        <v>Host</v>
      </c>
    </row>
    <row r="1124" spans="1:22">
      <c r="A1124" s="4">
        <v>6730056</v>
      </c>
      <c r="B1124" t="s">
        <v>1533</v>
      </c>
      <c r="C1124" s="4">
        <v>7186661</v>
      </c>
      <c r="D1124" t="s">
        <v>1534</v>
      </c>
      <c r="E1124" t="s">
        <v>1535</v>
      </c>
      <c r="F1124" s="4">
        <v>10011</v>
      </c>
      <c r="G1124" s="13" t="s">
        <v>124</v>
      </c>
      <c r="H1124" s="13" t="s">
        <v>186</v>
      </c>
      <c r="I1124" s="1">
        <v>4074688</v>
      </c>
      <c r="J1124" s="1">
        <v>-7400145</v>
      </c>
      <c r="K1124" t="s">
        <v>5</v>
      </c>
      <c r="L1124" s="20">
        <v>200</v>
      </c>
      <c r="M1124" s="4">
        <v>1</v>
      </c>
      <c r="N1124" s="4">
        <v>4</v>
      </c>
      <c r="O1124" s="2">
        <v>42994</v>
      </c>
      <c r="P1124" s="3">
        <v>0.09</v>
      </c>
      <c r="Q1124" s="4">
        <v>1</v>
      </c>
      <c r="R1124" s="3">
        <v>5.6</v>
      </c>
      <c r="S11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4" t="str">
        <f>IF(AIRBNB[[#This Row],[RUIDO(dB)]]&lt;=4,"Silencioso",IF(AIRBNB[[#This Row],[RUIDO(dB)]]&lt;=5.5,"Poco Ruidoso","Ruidoso"))</f>
        <v>Ruidoso</v>
      </c>
      <c r="U1124" t="str">
        <f>IF(AND(AIRBNB[[#This Row],[PRECIO]]&lt;50,AIRBNB[[#This Row],[MIN_NOCHES]]&gt;3),"Dentro del presupuesto","No considerar")</f>
        <v>No considerar</v>
      </c>
      <c r="V1124" t="str">
        <f>VLOOKUP(AIRBNB[[#This Row],[HOST_ID]],Super_host[],5,FALSE)</f>
        <v>Host</v>
      </c>
    </row>
    <row r="1125" spans="1:22">
      <c r="A1125" s="4">
        <v>1276554</v>
      </c>
      <c r="B1125" t="s">
        <v>9958</v>
      </c>
      <c r="C1125" s="4">
        <v>6903334</v>
      </c>
      <c r="D1125" t="s">
        <v>8550</v>
      </c>
      <c r="E1125" t="s">
        <v>9959</v>
      </c>
      <c r="F1125" s="4">
        <v>11201</v>
      </c>
      <c r="G1125" s="13" t="s">
        <v>4662</v>
      </c>
      <c r="H1125" s="13" t="s">
        <v>9345</v>
      </c>
      <c r="I1125" s="1">
        <v>4070117</v>
      </c>
      <c r="J1125" s="1">
        <v>-7399147</v>
      </c>
      <c r="K1125" t="s">
        <v>40</v>
      </c>
      <c r="L1125" s="20">
        <v>200</v>
      </c>
      <c r="M1125" s="4">
        <v>1</v>
      </c>
      <c r="N1125" s="4">
        <v>3</v>
      </c>
      <c r="O1125" s="2">
        <v>42278</v>
      </c>
      <c r="P1125" s="3">
        <v>0.05</v>
      </c>
      <c r="Q1125" s="4">
        <v>1</v>
      </c>
      <c r="R1125" s="3">
        <v>6.9</v>
      </c>
      <c r="S11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5" t="str">
        <f>IF(AIRBNB[[#This Row],[RUIDO(dB)]]&lt;=4,"Silencioso",IF(AIRBNB[[#This Row],[RUIDO(dB)]]&lt;=5.5,"Poco Ruidoso","Ruidoso"))</f>
        <v>Ruidoso</v>
      </c>
      <c r="U1125" t="str">
        <f>IF(AND(AIRBNB[[#This Row],[PRECIO]]&lt;50,AIRBNB[[#This Row],[MIN_NOCHES]]&gt;3),"Dentro del presupuesto","No considerar")</f>
        <v>No considerar</v>
      </c>
      <c r="V1125" t="str">
        <f>VLOOKUP(AIRBNB[[#This Row],[HOST_ID]],Super_host[],5,FALSE)</f>
        <v>Host</v>
      </c>
    </row>
    <row r="1126" spans="1:22">
      <c r="A1126" s="4">
        <v>1173994</v>
      </c>
      <c r="B1126" t="s">
        <v>15202</v>
      </c>
      <c r="C1126" s="4">
        <v>6387598</v>
      </c>
      <c r="D1126" t="s">
        <v>1522</v>
      </c>
      <c r="E1126" t="s">
        <v>15203</v>
      </c>
      <c r="F1126" s="4">
        <v>11216</v>
      </c>
      <c r="G1126" s="13" t="s">
        <v>4662</v>
      </c>
      <c r="H1126" s="13" t="s">
        <v>9230</v>
      </c>
      <c r="I1126" s="1">
        <v>4068177</v>
      </c>
      <c r="J1126" s="1">
        <v>-739389</v>
      </c>
      <c r="K1126" t="s">
        <v>5</v>
      </c>
      <c r="L1126" s="20">
        <v>200</v>
      </c>
      <c r="M1126" s="4">
        <v>2</v>
      </c>
      <c r="N1126" s="4">
        <v>80</v>
      </c>
      <c r="O1126" s="2">
        <v>43647</v>
      </c>
      <c r="P1126" s="3">
        <v>3.93</v>
      </c>
      <c r="Q1126" s="4">
        <v>1</v>
      </c>
      <c r="R1126" s="3">
        <v>6.9</v>
      </c>
      <c r="S11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6" t="str">
        <f>IF(AIRBNB[[#This Row],[RUIDO(dB)]]&lt;=4,"Silencioso",IF(AIRBNB[[#This Row],[RUIDO(dB)]]&lt;=5.5,"Poco Ruidoso","Ruidoso"))</f>
        <v>Ruidoso</v>
      </c>
      <c r="U1126" t="str">
        <f>IF(AND(AIRBNB[[#This Row],[PRECIO]]&lt;50,AIRBNB[[#This Row],[MIN_NOCHES]]&gt;3),"Dentro del presupuesto","No considerar")</f>
        <v>No considerar</v>
      </c>
      <c r="V1126" t="str">
        <f>VLOOKUP(AIRBNB[[#This Row],[HOST_ID]],Super_host[],5,FALSE)</f>
        <v>Host</v>
      </c>
    </row>
    <row r="1127" spans="1:22">
      <c r="A1127" s="4">
        <v>3549798</v>
      </c>
      <c r="B1127" t="s">
        <v>14895</v>
      </c>
      <c r="C1127" s="4">
        <v>6309019</v>
      </c>
      <c r="D1127" t="s">
        <v>291</v>
      </c>
      <c r="E1127" t="s">
        <v>14896</v>
      </c>
      <c r="F1127" s="4">
        <v>11211</v>
      </c>
      <c r="G1127" s="13" t="s">
        <v>4662</v>
      </c>
      <c r="H1127" s="13" t="s">
        <v>9218</v>
      </c>
      <c r="I1127" s="1">
        <v>4071474</v>
      </c>
      <c r="J1127" s="1">
        <v>-7395662</v>
      </c>
      <c r="K1127" t="s">
        <v>5</v>
      </c>
      <c r="L1127" s="20">
        <v>200</v>
      </c>
      <c r="M1127" s="4">
        <v>2</v>
      </c>
      <c r="N1127" s="4">
        <v>175</v>
      </c>
      <c r="O1127" s="2">
        <v>43648</v>
      </c>
      <c r="P1127" s="3">
        <v>2.93</v>
      </c>
      <c r="Q1127" s="4">
        <v>1</v>
      </c>
      <c r="R1127" s="3">
        <v>6.9</v>
      </c>
      <c r="S11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7" t="str">
        <f>IF(AIRBNB[[#This Row],[RUIDO(dB)]]&lt;=4,"Silencioso",IF(AIRBNB[[#This Row],[RUIDO(dB)]]&lt;=5.5,"Poco Ruidoso","Ruidoso"))</f>
        <v>Ruidoso</v>
      </c>
      <c r="U1127" t="str">
        <f>IF(AND(AIRBNB[[#This Row],[PRECIO]]&lt;50,AIRBNB[[#This Row],[MIN_NOCHES]]&gt;3),"Dentro del presupuesto","No considerar")</f>
        <v>No considerar</v>
      </c>
      <c r="V1127" t="str">
        <f>VLOOKUP(AIRBNB[[#This Row],[HOST_ID]],Super_host[],5,FALSE)</f>
        <v>Host</v>
      </c>
    </row>
    <row r="1128" spans="1:22">
      <c r="A1128" s="4">
        <v>4734709</v>
      </c>
      <c r="B1128" t="s">
        <v>10581</v>
      </c>
      <c r="C1128" s="4">
        <v>6274029</v>
      </c>
      <c r="D1128" t="s">
        <v>10582</v>
      </c>
      <c r="E1128" t="s">
        <v>10583</v>
      </c>
      <c r="F1128" s="4">
        <v>11217</v>
      </c>
      <c r="G1128" s="13" t="s">
        <v>4662</v>
      </c>
      <c r="H1128" s="13" t="s">
        <v>9323</v>
      </c>
      <c r="I1128" s="1">
        <v>4067895</v>
      </c>
      <c r="J1128" s="1">
        <v>-7397233</v>
      </c>
      <c r="K1128" t="s">
        <v>5</v>
      </c>
      <c r="L1128" s="20">
        <v>200</v>
      </c>
      <c r="M1128" s="4">
        <v>4</v>
      </c>
      <c r="N1128" s="4">
        <v>5</v>
      </c>
      <c r="O1128" s="2">
        <v>42735</v>
      </c>
      <c r="P1128" s="3">
        <v>0.1</v>
      </c>
      <c r="Q1128" s="4">
        <v>1</v>
      </c>
      <c r="R1128" s="3">
        <v>6.9</v>
      </c>
      <c r="S11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8" t="str">
        <f>IF(AIRBNB[[#This Row],[RUIDO(dB)]]&lt;=4,"Silencioso",IF(AIRBNB[[#This Row],[RUIDO(dB)]]&lt;=5.5,"Poco Ruidoso","Ruidoso"))</f>
        <v>Ruidoso</v>
      </c>
      <c r="U1128" t="str">
        <f>IF(AND(AIRBNB[[#This Row],[PRECIO]]&lt;50,AIRBNB[[#This Row],[MIN_NOCHES]]&gt;3),"Dentro del presupuesto","No considerar")</f>
        <v>No considerar</v>
      </c>
      <c r="V1128" t="str">
        <f>VLOOKUP(AIRBNB[[#This Row],[HOST_ID]],Super_host[],5,FALSE)</f>
        <v>Host</v>
      </c>
    </row>
    <row r="1129" spans="1:22">
      <c r="A1129" s="4">
        <v>1136399</v>
      </c>
      <c r="B1129" t="s">
        <v>7100</v>
      </c>
      <c r="C1129" s="4">
        <v>6233644</v>
      </c>
      <c r="D1129" t="s">
        <v>7101</v>
      </c>
      <c r="E1129" t="s">
        <v>6826</v>
      </c>
      <c r="F1129" s="4">
        <v>10012</v>
      </c>
      <c r="G1129" s="13" t="s">
        <v>124</v>
      </c>
      <c r="H1129" s="13" t="s">
        <v>642</v>
      </c>
      <c r="I1129" s="1">
        <v>4072404</v>
      </c>
      <c r="J1129" s="1">
        <v>-7399529</v>
      </c>
      <c r="K1129" t="s">
        <v>5</v>
      </c>
      <c r="L1129" s="20">
        <v>200</v>
      </c>
      <c r="M1129" s="4">
        <v>3</v>
      </c>
      <c r="N1129" s="4">
        <v>0</v>
      </c>
      <c r="O1129" s="2">
        <v>42262</v>
      </c>
      <c r="P1129" s="3">
        <v>0.09</v>
      </c>
      <c r="Q1129" s="4">
        <v>1</v>
      </c>
      <c r="R1129" s="3">
        <v>5.6</v>
      </c>
      <c r="S11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29" t="str">
        <f>IF(AIRBNB[[#This Row],[RUIDO(dB)]]&lt;=4,"Silencioso",IF(AIRBNB[[#This Row],[RUIDO(dB)]]&lt;=5.5,"Poco Ruidoso","Ruidoso"))</f>
        <v>Ruidoso</v>
      </c>
      <c r="U1129" t="str">
        <f>IF(AND(AIRBNB[[#This Row],[PRECIO]]&lt;50,AIRBNB[[#This Row],[MIN_NOCHES]]&gt;3),"Dentro del presupuesto","No considerar")</f>
        <v>No considerar</v>
      </c>
      <c r="V1129" t="str">
        <f>VLOOKUP(AIRBNB[[#This Row],[HOST_ID]],Super_host[],5,FALSE)</f>
        <v>Host</v>
      </c>
    </row>
    <row r="1130" spans="1:22">
      <c r="A1130" s="4">
        <v>6100514</v>
      </c>
      <c r="B1130" t="s">
        <v>4242</v>
      </c>
      <c r="C1130" s="4">
        <v>6230173</v>
      </c>
      <c r="D1130" t="s">
        <v>4243</v>
      </c>
      <c r="E1130" t="s">
        <v>4244</v>
      </c>
      <c r="F1130" s="4">
        <v>10036</v>
      </c>
      <c r="G1130" s="13" t="s">
        <v>124</v>
      </c>
      <c r="H1130" s="13" t="s">
        <v>249</v>
      </c>
      <c r="I1130" s="1">
        <v>4076017</v>
      </c>
      <c r="J1130" s="1">
        <v>-7399198</v>
      </c>
      <c r="K1130" t="s">
        <v>5</v>
      </c>
      <c r="L1130" s="20">
        <v>200</v>
      </c>
      <c r="M1130" s="4">
        <v>4</v>
      </c>
      <c r="N1130" s="4">
        <v>30</v>
      </c>
      <c r="O1130" s="2">
        <v>43032</v>
      </c>
      <c r="P1130" s="3">
        <v>0.65</v>
      </c>
      <c r="Q1130" s="4">
        <v>1</v>
      </c>
      <c r="R1130" s="3">
        <v>5.6</v>
      </c>
      <c r="S11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0" t="str">
        <f>IF(AIRBNB[[#This Row],[RUIDO(dB)]]&lt;=4,"Silencioso",IF(AIRBNB[[#This Row],[RUIDO(dB)]]&lt;=5.5,"Poco Ruidoso","Ruidoso"))</f>
        <v>Ruidoso</v>
      </c>
      <c r="U1130" t="str">
        <f>IF(AND(AIRBNB[[#This Row],[PRECIO]]&lt;50,AIRBNB[[#This Row],[MIN_NOCHES]]&gt;3),"Dentro del presupuesto","No considerar")</f>
        <v>No considerar</v>
      </c>
      <c r="V1130" t="str">
        <f>VLOOKUP(AIRBNB[[#This Row],[HOST_ID]],Super_host[],5,FALSE)</f>
        <v>Host</v>
      </c>
    </row>
    <row r="1131" spans="1:22">
      <c r="A1131" s="4">
        <v>2748064</v>
      </c>
      <c r="B1131" t="s">
        <v>4060</v>
      </c>
      <c r="C1131" s="4">
        <v>6055938</v>
      </c>
      <c r="D1131" t="s">
        <v>4061</v>
      </c>
      <c r="E1131" t="s">
        <v>4062</v>
      </c>
      <c r="F1131" s="4">
        <v>10019</v>
      </c>
      <c r="G1131" s="13" t="s">
        <v>124</v>
      </c>
      <c r="H1131" s="13" t="s">
        <v>249</v>
      </c>
      <c r="I1131" s="1">
        <v>407645</v>
      </c>
      <c r="J1131" s="1">
        <v>-7399314</v>
      </c>
      <c r="K1131" t="s">
        <v>5</v>
      </c>
      <c r="L1131" s="20">
        <v>200</v>
      </c>
      <c r="M1131" s="4">
        <v>4</v>
      </c>
      <c r="N1131" s="4">
        <v>36</v>
      </c>
      <c r="O1131" s="2">
        <v>43624</v>
      </c>
      <c r="P1131" s="3">
        <v>0.56999999999999995</v>
      </c>
      <c r="Q1131" s="4">
        <v>1</v>
      </c>
      <c r="R1131" s="3">
        <v>5.6</v>
      </c>
      <c r="S11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1" t="str">
        <f>IF(AIRBNB[[#This Row],[RUIDO(dB)]]&lt;=4,"Silencioso",IF(AIRBNB[[#This Row],[RUIDO(dB)]]&lt;=5.5,"Poco Ruidoso","Ruidoso"))</f>
        <v>Ruidoso</v>
      </c>
      <c r="U1131" t="str">
        <f>IF(AND(AIRBNB[[#This Row],[PRECIO]]&lt;50,AIRBNB[[#This Row],[MIN_NOCHES]]&gt;3),"Dentro del presupuesto","No considerar")</f>
        <v>No considerar</v>
      </c>
      <c r="V1131" t="str">
        <f>VLOOKUP(AIRBNB[[#This Row],[HOST_ID]],Super_host[],5,FALSE)</f>
        <v>Host</v>
      </c>
    </row>
    <row r="1132" spans="1:22">
      <c r="A1132" s="4">
        <v>4393519</v>
      </c>
      <c r="B1132" t="s">
        <v>835</v>
      </c>
      <c r="C1132" s="4">
        <v>6032373</v>
      </c>
      <c r="D1132" t="s">
        <v>836</v>
      </c>
      <c r="E1132" t="s">
        <v>837</v>
      </c>
      <c r="F1132" s="4">
        <v>10019</v>
      </c>
      <c r="G1132" s="13" t="s">
        <v>124</v>
      </c>
      <c r="H1132" s="13" t="s">
        <v>249</v>
      </c>
      <c r="I1132" s="1">
        <v>407659</v>
      </c>
      <c r="J1132" s="1">
        <v>-7399543</v>
      </c>
      <c r="K1132" t="s">
        <v>5</v>
      </c>
      <c r="L1132" s="20">
        <v>200</v>
      </c>
      <c r="M1132" s="4">
        <v>2</v>
      </c>
      <c r="N1132" s="4">
        <v>2</v>
      </c>
      <c r="O1132" s="2">
        <v>42006</v>
      </c>
      <c r="P1132" s="3">
        <v>0.04</v>
      </c>
      <c r="Q1132" s="4">
        <v>1</v>
      </c>
      <c r="R1132" s="3">
        <v>5.6</v>
      </c>
      <c r="S11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2" t="str">
        <f>IF(AIRBNB[[#This Row],[RUIDO(dB)]]&lt;=4,"Silencioso",IF(AIRBNB[[#This Row],[RUIDO(dB)]]&lt;=5.5,"Poco Ruidoso","Ruidoso"))</f>
        <v>Ruidoso</v>
      </c>
      <c r="U1132" t="str">
        <f>IF(AND(AIRBNB[[#This Row],[PRECIO]]&lt;50,AIRBNB[[#This Row],[MIN_NOCHES]]&gt;3),"Dentro del presupuesto","No considerar")</f>
        <v>No considerar</v>
      </c>
      <c r="V1132" t="str">
        <f>VLOOKUP(AIRBNB[[#This Row],[HOST_ID]],Super_host[],5,FALSE)</f>
        <v>Host</v>
      </c>
    </row>
    <row r="1133" spans="1:22">
      <c r="A1133" s="4">
        <v>6742680</v>
      </c>
      <c r="B1133" t="s">
        <v>4765</v>
      </c>
      <c r="C1133" s="4">
        <v>6028102</v>
      </c>
      <c r="D1133" t="s">
        <v>1522</v>
      </c>
      <c r="E1133" t="s">
        <v>4766</v>
      </c>
      <c r="F1133" s="4">
        <v>10075</v>
      </c>
      <c r="G1133" s="13" t="s">
        <v>124</v>
      </c>
      <c r="H1133" s="13" t="s">
        <v>129</v>
      </c>
      <c r="I1133" s="1">
        <v>4077259</v>
      </c>
      <c r="J1133" s="1">
        <v>-7395647</v>
      </c>
      <c r="K1133" t="s">
        <v>5</v>
      </c>
      <c r="L1133" s="20">
        <v>200</v>
      </c>
      <c r="M1133" s="4">
        <v>3</v>
      </c>
      <c r="N1133" s="4">
        <v>47</v>
      </c>
      <c r="O1133" s="2">
        <v>43548</v>
      </c>
      <c r="P1133" s="3">
        <v>0.95</v>
      </c>
      <c r="Q1133" s="4">
        <v>1</v>
      </c>
      <c r="R1133" s="3">
        <v>5.6</v>
      </c>
      <c r="S11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3" t="str">
        <f>IF(AIRBNB[[#This Row],[RUIDO(dB)]]&lt;=4,"Silencioso",IF(AIRBNB[[#This Row],[RUIDO(dB)]]&lt;=5.5,"Poco Ruidoso","Ruidoso"))</f>
        <v>Ruidoso</v>
      </c>
      <c r="U1133" t="str">
        <f>IF(AND(AIRBNB[[#This Row],[PRECIO]]&lt;50,AIRBNB[[#This Row],[MIN_NOCHES]]&gt;3),"Dentro del presupuesto","No considerar")</f>
        <v>No considerar</v>
      </c>
      <c r="V1133" t="str">
        <f>VLOOKUP(AIRBNB[[#This Row],[HOST_ID]],Super_host[],5,FALSE)</f>
        <v>Host</v>
      </c>
    </row>
    <row r="1134" spans="1:22">
      <c r="A1134" s="4">
        <v>1071743</v>
      </c>
      <c r="B1134" t="s">
        <v>10360</v>
      </c>
      <c r="C1134" s="4">
        <v>5895535</v>
      </c>
      <c r="D1134" t="s">
        <v>2988</v>
      </c>
      <c r="E1134" t="s">
        <v>10361</v>
      </c>
      <c r="F1134" s="4">
        <v>11216</v>
      </c>
      <c r="G1134" s="13" t="s">
        <v>4662</v>
      </c>
      <c r="H1134" s="13" t="s">
        <v>9252</v>
      </c>
      <c r="I1134" s="1">
        <v>4067151</v>
      </c>
      <c r="J1134" s="1">
        <v>-7394885</v>
      </c>
      <c r="K1134" t="s">
        <v>5</v>
      </c>
      <c r="L1134" s="20">
        <v>200</v>
      </c>
      <c r="M1134" s="4">
        <v>2</v>
      </c>
      <c r="N1134" s="4">
        <v>3</v>
      </c>
      <c r="O1134" s="2">
        <v>42884</v>
      </c>
      <c r="P1134" s="3">
        <v>0.08</v>
      </c>
      <c r="Q1134" s="4">
        <v>1</v>
      </c>
      <c r="R1134" s="3">
        <v>6.9</v>
      </c>
      <c r="S11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4" t="str">
        <f>IF(AIRBNB[[#This Row],[RUIDO(dB)]]&lt;=4,"Silencioso",IF(AIRBNB[[#This Row],[RUIDO(dB)]]&lt;=5.5,"Poco Ruidoso","Ruidoso"))</f>
        <v>Ruidoso</v>
      </c>
      <c r="U1134" t="str">
        <f>IF(AND(AIRBNB[[#This Row],[PRECIO]]&lt;50,AIRBNB[[#This Row],[MIN_NOCHES]]&gt;3),"Dentro del presupuesto","No considerar")</f>
        <v>No considerar</v>
      </c>
      <c r="V1134" t="str">
        <f>VLOOKUP(AIRBNB[[#This Row],[HOST_ID]],Super_host[],5,FALSE)</f>
        <v>Host</v>
      </c>
    </row>
    <row r="1135" spans="1:22">
      <c r="A1135" s="4">
        <v>1231273</v>
      </c>
      <c r="B1135" t="s">
        <v>4350</v>
      </c>
      <c r="C1135" s="4">
        <v>5894425</v>
      </c>
      <c r="D1135" t="s">
        <v>950</v>
      </c>
      <c r="E1135" t="s">
        <v>4351</v>
      </c>
      <c r="F1135" s="4">
        <v>10036</v>
      </c>
      <c r="G1135" s="13" t="s">
        <v>124</v>
      </c>
      <c r="H1135" s="13" t="s">
        <v>249</v>
      </c>
      <c r="I1135" s="1">
        <v>4076168</v>
      </c>
      <c r="J1135" s="1">
        <v>-739949</v>
      </c>
      <c r="K1135" t="s">
        <v>5</v>
      </c>
      <c r="L1135" s="20">
        <v>200</v>
      </c>
      <c r="M1135" s="4">
        <v>2</v>
      </c>
      <c r="N1135" s="4">
        <v>52</v>
      </c>
      <c r="O1135" s="2">
        <v>43565</v>
      </c>
      <c r="P1135" s="3">
        <v>0.71</v>
      </c>
      <c r="Q1135" s="4">
        <v>1</v>
      </c>
      <c r="R1135" s="3">
        <v>5.6</v>
      </c>
      <c r="S11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5" t="str">
        <f>IF(AIRBNB[[#This Row],[RUIDO(dB)]]&lt;=4,"Silencioso",IF(AIRBNB[[#This Row],[RUIDO(dB)]]&lt;=5.5,"Poco Ruidoso","Ruidoso"))</f>
        <v>Ruidoso</v>
      </c>
      <c r="U1135" t="str">
        <f>IF(AND(AIRBNB[[#This Row],[PRECIO]]&lt;50,AIRBNB[[#This Row],[MIN_NOCHES]]&gt;3),"Dentro del presupuesto","No considerar")</f>
        <v>No considerar</v>
      </c>
      <c r="V1135" t="str">
        <f>VLOOKUP(AIRBNB[[#This Row],[HOST_ID]],Super_host[],5,FALSE)</f>
        <v>Host</v>
      </c>
    </row>
    <row r="1136" spans="1:22">
      <c r="A1136" s="4">
        <v>1046443</v>
      </c>
      <c r="B1136" t="s">
        <v>8561</v>
      </c>
      <c r="C1136" s="4">
        <v>5760970</v>
      </c>
      <c r="D1136" t="s">
        <v>764</v>
      </c>
      <c r="E1136" t="s">
        <v>8562</v>
      </c>
      <c r="F1136" s="4">
        <v>11105</v>
      </c>
      <c r="G1136" s="13" t="s">
        <v>7897</v>
      </c>
      <c r="H1136" s="13" t="s">
        <v>7898</v>
      </c>
      <c r="I1136" s="1">
        <v>4077117</v>
      </c>
      <c r="J1136" s="1">
        <v>-7390427</v>
      </c>
      <c r="K1136" t="s">
        <v>40</v>
      </c>
      <c r="L1136" s="20">
        <v>200</v>
      </c>
      <c r="M1136" s="4">
        <v>1</v>
      </c>
      <c r="N1136" s="4">
        <v>16</v>
      </c>
      <c r="O1136" s="2">
        <v>43646</v>
      </c>
      <c r="P1136" s="3">
        <v>0.68</v>
      </c>
      <c r="Q1136" s="4">
        <v>5</v>
      </c>
      <c r="R1136" s="3">
        <v>6.24</v>
      </c>
      <c r="S11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6" t="str">
        <f>IF(AIRBNB[[#This Row],[RUIDO(dB)]]&lt;=4,"Silencioso",IF(AIRBNB[[#This Row],[RUIDO(dB)]]&lt;=5.5,"Poco Ruidoso","Ruidoso"))</f>
        <v>Ruidoso</v>
      </c>
      <c r="U1136" t="str">
        <f>IF(AND(AIRBNB[[#This Row],[PRECIO]]&lt;50,AIRBNB[[#This Row],[MIN_NOCHES]]&gt;3),"Dentro del presupuesto","No considerar")</f>
        <v>No considerar</v>
      </c>
      <c r="V1136" t="str">
        <f>VLOOKUP(AIRBNB[[#This Row],[HOST_ID]],Super_host[],5,FALSE)</f>
        <v>Host</v>
      </c>
    </row>
    <row r="1137" spans="1:22">
      <c r="A1137" s="4">
        <v>5352802</v>
      </c>
      <c r="B1137" t="s">
        <v>622</v>
      </c>
      <c r="C1137" s="4">
        <v>5740424</v>
      </c>
      <c r="D1137" t="s">
        <v>66</v>
      </c>
      <c r="E1137" t="s">
        <v>623</v>
      </c>
      <c r="F1137" s="4">
        <v>10018</v>
      </c>
      <c r="G1137" s="13" t="s">
        <v>124</v>
      </c>
      <c r="H1137" s="13" t="s">
        <v>373</v>
      </c>
      <c r="I1137" s="1">
        <v>4075045</v>
      </c>
      <c r="J1137" s="1">
        <v>-7398456</v>
      </c>
      <c r="K1137" t="s">
        <v>5</v>
      </c>
      <c r="L1137" s="20">
        <v>200</v>
      </c>
      <c r="M1137" s="4">
        <v>6</v>
      </c>
      <c r="N1137" s="4">
        <v>1</v>
      </c>
      <c r="O1137" s="2">
        <v>42734</v>
      </c>
      <c r="P1137" s="3">
        <v>0.03</v>
      </c>
      <c r="Q1137" s="4">
        <v>1</v>
      </c>
      <c r="R1137" s="3">
        <v>5.6</v>
      </c>
      <c r="S11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7" t="str">
        <f>IF(AIRBNB[[#This Row],[RUIDO(dB)]]&lt;=4,"Silencioso",IF(AIRBNB[[#This Row],[RUIDO(dB)]]&lt;=5.5,"Poco Ruidoso","Ruidoso"))</f>
        <v>Ruidoso</v>
      </c>
      <c r="U1137" t="str">
        <f>IF(AND(AIRBNB[[#This Row],[PRECIO]]&lt;50,AIRBNB[[#This Row],[MIN_NOCHES]]&gt;3),"Dentro del presupuesto","No considerar")</f>
        <v>No considerar</v>
      </c>
      <c r="V1137" t="str">
        <f>VLOOKUP(AIRBNB[[#This Row],[HOST_ID]],Super_host[],5,FALSE)</f>
        <v>Host</v>
      </c>
    </row>
    <row r="1138" spans="1:22">
      <c r="A1138" s="4">
        <v>1016105</v>
      </c>
      <c r="B1138" t="s">
        <v>11174</v>
      </c>
      <c r="C1138" s="4">
        <v>5591685</v>
      </c>
      <c r="D1138" t="s">
        <v>311</v>
      </c>
      <c r="E1138" t="s">
        <v>11175</v>
      </c>
      <c r="F1138" s="4">
        <v>11205</v>
      </c>
      <c r="G1138" s="13" t="s">
        <v>4662</v>
      </c>
      <c r="H1138" s="13" t="s">
        <v>9387</v>
      </c>
      <c r="I1138" s="1">
        <v>4068924</v>
      </c>
      <c r="J1138" s="1">
        <v>-739681</v>
      </c>
      <c r="K1138" t="s">
        <v>5</v>
      </c>
      <c r="L1138" s="20">
        <v>200</v>
      </c>
      <c r="M1138" s="4">
        <v>7</v>
      </c>
      <c r="N1138" s="4">
        <v>10</v>
      </c>
      <c r="O1138" s="2">
        <v>43331</v>
      </c>
      <c r="P1138" s="3">
        <v>0.17</v>
      </c>
      <c r="Q1138" s="4">
        <v>1</v>
      </c>
      <c r="R1138" s="3">
        <v>6.9</v>
      </c>
      <c r="S11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8" t="str">
        <f>IF(AIRBNB[[#This Row],[RUIDO(dB)]]&lt;=4,"Silencioso",IF(AIRBNB[[#This Row],[RUIDO(dB)]]&lt;=5.5,"Poco Ruidoso","Ruidoso"))</f>
        <v>Ruidoso</v>
      </c>
      <c r="U1138" t="str">
        <f>IF(AND(AIRBNB[[#This Row],[PRECIO]]&lt;50,AIRBNB[[#This Row],[MIN_NOCHES]]&gt;3),"Dentro del presupuesto","No considerar")</f>
        <v>No considerar</v>
      </c>
      <c r="V1138" t="str">
        <f>VLOOKUP(AIRBNB[[#This Row],[HOST_ID]],Super_host[],5,FALSE)</f>
        <v>Host</v>
      </c>
    </row>
    <row r="1139" spans="1:22">
      <c r="A1139" s="4">
        <v>1682258</v>
      </c>
      <c r="B1139" t="s">
        <v>7120</v>
      </c>
      <c r="C1139" s="4">
        <v>5434492</v>
      </c>
      <c r="D1139" t="s">
        <v>1364</v>
      </c>
      <c r="E1139" t="s">
        <v>7121</v>
      </c>
      <c r="F1139" s="4">
        <v>10010</v>
      </c>
      <c r="G1139" s="13" t="s">
        <v>124</v>
      </c>
      <c r="H1139" s="13" t="s">
        <v>175</v>
      </c>
      <c r="I1139" s="1">
        <v>4074011</v>
      </c>
      <c r="J1139" s="1">
        <v>-7398185</v>
      </c>
      <c r="K1139" t="s">
        <v>5</v>
      </c>
      <c r="L1139" s="20">
        <v>200</v>
      </c>
      <c r="M1139" s="4">
        <v>1</v>
      </c>
      <c r="N1139" s="4">
        <v>0</v>
      </c>
      <c r="O1139" s="2">
        <v>43626</v>
      </c>
      <c r="P1139" s="3">
        <v>0.16</v>
      </c>
      <c r="Q1139" s="4">
        <v>1</v>
      </c>
      <c r="R1139" s="3">
        <v>5.6</v>
      </c>
      <c r="S11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39" t="str">
        <f>IF(AIRBNB[[#This Row],[RUIDO(dB)]]&lt;=4,"Silencioso",IF(AIRBNB[[#This Row],[RUIDO(dB)]]&lt;=5.5,"Poco Ruidoso","Ruidoso"))</f>
        <v>Ruidoso</v>
      </c>
      <c r="U1139" t="str">
        <f>IF(AND(AIRBNB[[#This Row],[PRECIO]]&lt;50,AIRBNB[[#This Row],[MIN_NOCHES]]&gt;3),"Dentro del presupuesto","No considerar")</f>
        <v>No considerar</v>
      </c>
      <c r="V1139" t="str">
        <f>VLOOKUP(AIRBNB[[#This Row],[HOST_ID]],Super_host[],5,FALSE)</f>
        <v>Host</v>
      </c>
    </row>
    <row r="1140" spans="1:22">
      <c r="A1140" s="4">
        <v>6654984</v>
      </c>
      <c r="B1140" t="s">
        <v>10949</v>
      </c>
      <c r="C1140" s="4">
        <v>5417600</v>
      </c>
      <c r="D1140" t="s">
        <v>7957</v>
      </c>
      <c r="E1140" t="s">
        <v>10950</v>
      </c>
      <c r="F1140" s="4">
        <v>11215</v>
      </c>
      <c r="G1140" s="13" t="s">
        <v>4662</v>
      </c>
      <c r="H1140" s="13" t="s">
        <v>9234</v>
      </c>
      <c r="I1140" s="1">
        <v>4067376</v>
      </c>
      <c r="J1140" s="1">
        <v>-7398397</v>
      </c>
      <c r="K1140" t="s">
        <v>5</v>
      </c>
      <c r="L1140" s="20">
        <v>200</v>
      </c>
      <c r="M1140" s="4">
        <v>365</v>
      </c>
      <c r="N1140" s="4">
        <v>4</v>
      </c>
      <c r="O1140" s="2">
        <v>43267</v>
      </c>
      <c r="P1140" s="3">
        <v>0.14000000000000001</v>
      </c>
      <c r="Q1140" s="4">
        <v>1</v>
      </c>
      <c r="R1140" s="3">
        <v>6.9</v>
      </c>
      <c r="S11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0" t="str">
        <f>IF(AIRBNB[[#This Row],[RUIDO(dB)]]&lt;=4,"Silencioso",IF(AIRBNB[[#This Row],[RUIDO(dB)]]&lt;=5.5,"Poco Ruidoso","Ruidoso"))</f>
        <v>Ruidoso</v>
      </c>
      <c r="U1140" t="str">
        <f>IF(AND(AIRBNB[[#This Row],[PRECIO]]&lt;50,AIRBNB[[#This Row],[MIN_NOCHES]]&gt;3),"Dentro del presupuesto","No considerar")</f>
        <v>No considerar</v>
      </c>
      <c r="V1140" t="str">
        <f>VLOOKUP(AIRBNB[[#This Row],[HOST_ID]],Super_host[],5,FALSE)</f>
        <v>Host</v>
      </c>
    </row>
    <row r="1141" spans="1:22">
      <c r="A1141" s="4">
        <v>1956346</v>
      </c>
      <c r="B1141" t="s">
        <v>9466</v>
      </c>
      <c r="C1141" s="4">
        <v>5278115</v>
      </c>
      <c r="D1141" t="s">
        <v>1235</v>
      </c>
      <c r="E1141" t="s">
        <v>9467</v>
      </c>
      <c r="F1141" s="4">
        <v>11249</v>
      </c>
      <c r="G1141" s="13" t="s">
        <v>4662</v>
      </c>
      <c r="H1141" s="13" t="s">
        <v>9218</v>
      </c>
      <c r="I1141" s="1">
        <v>4071746</v>
      </c>
      <c r="J1141" s="1">
        <v>-739607</v>
      </c>
      <c r="K1141" t="s">
        <v>5</v>
      </c>
      <c r="L1141" s="20">
        <v>200</v>
      </c>
      <c r="M1141" s="4">
        <v>1</v>
      </c>
      <c r="N1141" s="4">
        <v>1</v>
      </c>
      <c r="O1141" s="2">
        <v>42006</v>
      </c>
      <c r="P1141" s="3">
        <v>0.02</v>
      </c>
      <c r="Q1141" s="4">
        <v>1</v>
      </c>
      <c r="R1141" s="3">
        <v>6.9</v>
      </c>
      <c r="S11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1" t="str">
        <f>IF(AIRBNB[[#This Row],[RUIDO(dB)]]&lt;=4,"Silencioso",IF(AIRBNB[[#This Row],[RUIDO(dB)]]&lt;=5.5,"Poco Ruidoso","Ruidoso"))</f>
        <v>Ruidoso</v>
      </c>
      <c r="U1141" t="str">
        <f>IF(AND(AIRBNB[[#This Row],[PRECIO]]&lt;50,AIRBNB[[#This Row],[MIN_NOCHES]]&gt;3),"Dentro del presupuesto","No considerar")</f>
        <v>No considerar</v>
      </c>
      <c r="V1141" t="str">
        <f>VLOOKUP(AIRBNB[[#This Row],[HOST_ID]],Super_host[],5,FALSE)</f>
        <v>Host</v>
      </c>
    </row>
    <row r="1142" spans="1:22">
      <c r="A1142" s="4">
        <v>1752206</v>
      </c>
      <c r="B1142" t="s">
        <v>5758</v>
      </c>
      <c r="C1142" s="4">
        <v>5243858</v>
      </c>
      <c r="D1142" t="s">
        <v>5759</v>
      </c>
      <c r="E1142" t="s">
        <v>5760</v>
      </c>
      <c r="F1142" s="4">
        <v>10011</v>
      </c>
      <c r="G1142" s="13" t="s">
        <v>124</v>
      </c>
      <c r="H1142" s="13" t="s">
        <v>186</v>
      </c>
      <c r="I1142" s="1">
        <v>4074314</v>
      </c>
      <c r="J1142" s="1">
        <v>-739957</v>
      </c>
      <c r="K1142" t="s">
        <v>5</v>
      </c>
      <c r="L1142" s="20">
        <v>200</v>
      </c>
      <c r="M1142" s="4">
        <v>2</v>
      </c>
      <c r="N1142" s="4">
        <v>144</v>
      </c>
      <c r="O1142" s="2">
        <v>43651</v>
      </c>
      <c r="P1142" s="3">
        <v>2.0699999999999998</v>
      </c>
      <c r="Q1142" s="4">
        <v>1</v>
      </c>
      <c r="R1142" s="3">
        <v>5.6</v>
      </c>
      <c r="S11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2" t="str">
        <f>IF(AIRBNB[[#This Row],[RUIDO(dB)]]&lt;=4,"Silencioso",IF(AIRBNB[[#This Row],[RUIDO(dB)]]&lt;=5.5,"Poco Ruidoso","Ruidoso"))</f>
        <v>Ruidoso</v>
      </c>
      <c r="U1142" t="str">
        <f>IF(AND(AIRBNB[[#This Row],[PRECIO]]&lt;50,AIRBNB[[#This Row],[MIN_NOCHES]]&gt;3),"Dentro del presupuesto","No considerar")</f>
        <v>No considerar</v>
      </c>
      <c r="V1142" t="str">
        <f>VLOOKUP(AIRBNB[[#This Row],[HOST_ID]],Super_host[],5,FALSE)</f>
        <v>Host</v>
      </c>
    </row>
    <row r="1143" spans="1:22">
      <c r="A1143" s="4">
        <v>3765357</v>
      </c>
      <c r="B1143" t="s">
        <v>1005</v>
      </c>
      <c r="C1143" s="4">
        <v>5160726</v>
      </c>
      <c r="D1143" t="s">
        <v>1006</v>
      </c>
      <c r="E1143" t="s">
        <v>1007</v>
      </c>
      <c r="F1143" s="4">
        <v>10010</v>
      </c>
      <c r="G1143" s="13" t="s">
        <v>124</v>
      </c>
      <c r="H1143" s="13" t="s">
        <v>175</v>
      </c>
      <c r="I1143" s="1">
        <v>4073967</v>
      </c>
      <c r="J1143" s="1">
        <v>-7398041</v>
      </c>
      <c r="K1143" t="s">
        <v>5</v>
      </c>
      <c r="L1143" s="20">
        <v>200</v>
      </c>
      <c r="M1143" s="4">
        <v>13</v>
      </c>
      <c r="N1143" s="4">
        <v>3</v>
      </c>
      <c r="O1143" s="2">
        <v>42505</v>
      </c>
      <c r="P1143" s="3">
        <v>0.05</v>
      </c>
      <c r="Q1143" s="4">
        <v>1</v>
      </c>
      <c r="R1143" s="3">
        <v>5.6</v>
      </c>
      <c r="S11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3" t="str">
        <f>IF(AIRBNB[[#This Row],[RUIDO(dB)]]&lt;=4,"Silencioso",IF(AIRBNB[[#This Row],[RUIDO(dB)]]&lt;=5.5,"Poco Ruidoso","Ruidoso"))</f>
        <v>Ruidoso</v>
      </c>
      <c r="U1143" t="str">
        <f>IF(AND(AIRBNB[[#This Row],[PRECIO]]&lt;50,AIRBNB[[#This Row],[MIN_NOCHES]]&gt;3),"Dentro del presupuesto","No considerar")</f>
        <v>No considerar</v>
      </c>
      <c r="V1143" t="str">
        <f>VLOOKUP(AIRBNB[[#This Row],[HOST_ID]],Super_host[],5,FALSE)</f>
        <v>Host</v>
      </c>
    </row>
    <row r="1144" spans="1:22">
      <c r="A1144" s="4">
        <v>4480308</v>
      </c>
      <c r="B1144" t="s">
        <v>3608</v>
      </c>
      <c r="C1144" s="4">
        <v>5152761</v>
      </c>
      <c r="D1144" t="s">
        <v>3108</v>
      </c>
      <c r="E1144" t="s">
        <v>3609</v>
      </c>
      <c r="F1144" s="4">
        <v>10002</v>
      </c>
      <c r="G1144" s="13" t="s">
        <v>124</v>
      </c>
      <c r="H1144" s="13" t="s">
        <v>409</v>
      </c>
      <c r="I1144" s="1">
        <v>4071759</v>
      </c>
      <c r="J1144" s="1">
        <v>-739922</v>
      </c>
      <c r="K1144" t="s">
        <v>5</v>
      </c>
      <c r="L1144" s="20">
        <v>200</v>
      </c>
      <c r="M1144" s="4">
        <v>2</v>
      </c>
      <c r="N1144" s="4">
        <v>23</v>
      </c>
      <c r="O1144" s="2">
        <v>42667</v>
      </c>
      <c r="P1144" s="3">
        <v>0.41</v>
      </c>
      <c r="Q1144" s="4">
        <v>1</v>
      </c>
      <c r="R1144" s="3">
        <v>5.6</v>
      </c>
      <c r="S11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4" t="str">
        <f>IF(AIRBNB[[#This Row],[RUIDO(dB)]]&lt;=4,"Silencioso",IF(AIRBNB[[#This Row],[RUIDO(dB)]]&lt;=5.5,"Poco Ruidoso","Ruidoso"))</f>
        <v>Ruidoso</v>
      </c>
      <c r="U1144" t="str">
        <f>IF(AND(AIRBNB[[#This Row],[PRECIO]]&lt;50,AIRBNB[[#This Row],[MIN_NOCHES]]&gt;3),"Dentro del presupuesto","No considerar")</f>
        <v>No considerar</v>
      </c>
      <c r="V1144" t="str">
        <f>VLOOKUP(AIRBNB[[#This Row],[HOST_ID]],Super_host[],5,FALSE)</f>
        <v>Host</v>
      </c>
    </row>
    <row r="1145" spans="1:22">
      <c r="A1145" s="4">
        <v>923566</v>
      </c>
      <c r="B1145" t="s">
        <v>3088</v>
      </c>
      <c r="C1145" s="4">
        <v>4967515</v>
      </c>
      <c r="D1145" t="s">
        <v>1135</v>
      </c>
      <c r="E1145" t="s">
        <v>3089</v>
      </c>
      <c r="F1145" s="4">
        <v>10024</v>
      </c>
      <c r="G1145" s="13" t="s">
        <v>124</v>
      </c>
      <c r="H1145" s="13" t="s">
        <v>168</v>
      </c>
      <c r="I1145" s="1">
        <v>4078775</v>
      </c>
      <c r="J1145" s="1">
        <v>-7398152</v>
      </c>
      <c r="K1145" t="s">
        <v>5</v>
      </c>
      <c r="L1145" s="20">
        <v>200</v>
      </c>
      <c r="M1145" s="4">
        <v>6</v>
      </c>
      <c r="N1145" s="4">
        <v>22</v>
      </c>
      <c r="O1145" s="2">
        <v>43469</v>
      </c>
      <c r="P1145" s="3">
        <v>0.28000000000000003</v>
      </c>
      <c r="Q1145" s="4">
        <v>1</v>
      </c>
      <c r="R1145" s="3">
        <v>5.6</v>
      </c>
      <c r="S11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5" t="str">
        <f>IF(AIRBNB[[#This Row],[RUIDO(dB)]]&lt;=4,"Silencioso",IF(AIRBNB[[#This Row],[RUIDO(dB)]]&lt;=5.5,"Poco Ruidoso","Ruidoso"))</f>
        <v>Ruidoso</v>
      </c>
      <c r="U1145" t="str">
        <f>IF(AND(AIRBNB[[#This Row],[PRECIO]]&lt;50,AIRBNB[[#This Row],[MIN_NOCHES]]&gt;3),"Dentro del presupuesto","No considerar")</f>
        <v>No considerar</v>
      </c>
      <c r="V1145" t="str">
        <f>VLOOKUP(AIRBNB[[#This Row],[HOST_ID]],Super_host[],5,FALSE)</f>
        <v>Host</v>
      </c>
    </row>
    <row r="1146" spans="1:22">
      <c r="A1146" s="4">
        <v>2120619</v>
      </c>
      <c r="B1146" t="s">
        <v>1134</v>
      </c>
      <c r="C1146" s="4">
        <v>4967515</v>
      </c>
      <c r="D1146" t="s">
        <v>1135</v>
      </c>
      <c r="E1146" t="s">
        <v>1136</v>
      </c>
      <c r="F1146" s="4">
        <v>10024</v>
      </c>
      <c r="G1146" s="13" t="s">
        <v>124</v>
      </c>
      <c r="H1146" s="13" t="s">
        <v>168</v>
      </c>
      <c r="I1146" s="1">
        <v>4078881</v>
      </c>
      <c r="J1146" s="1">
        <v>-7398116</v>
      </c>
      <c r="K1146" t="s">
        <v>5</v>
      </c>
      <c r="L1146" s="20">
        <v>200</v>
      </c>
      <c r="M1146" s="4">
        <v>6</v>
      </c>
      <c r="N1146" s="4">
        <v>4</v>
      </c>
      <c r="O1146" s="2">
        <v>42268</v>
      </c>
      <c r="P1146" s="3">
        <v>0.06</v>
      </c>
      <c r="Q1146" s="4">
        <v>1</v>
      </c>
      <c r="R1146" s="3">
        <v>5.6</v>
      </c>
      <c r="S11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6" t="str">
        <f>IF(AIRBNB[[#This Row],[RUIDO(dB)]]&lt;=4,"Silencioso",IF(AIRBNB[[#This Row],[RUIDO(dB)]]&lt;=5.5,"Poco Ruidoso","Ruidoso"))</f>
        <v>Ruidoso</v>
      </c>
      <c r="U1146" t="str">
        <f>IF(AND(AIRBNB[[#This Row],[PRECIO]]&lt;50,AIRBNB[[#This Row],[MIN_NOCHES]]&gt;3),"Dentro del presupuesto","No considerar")</f>
        <v>No considerar</v>
      </c>
      <c r="V1146" t="str">
        <f>VLOOKUP(AIRBNB[[#This Row],[HOST_ID]],Super_host[],5,FALSE)</f>
        <v>Host</v>
      </c>
    </row>
    <row r="1147" spans="1:22">
      <c r="A1147" s="4">
        <v>2918732</v>
      </c>
      <c r="B1147" t="s">
        <v>432</v>
      </c>
      <c r="C1147" s="4">
        <v>4619132</v>
      </c>
      <c r="D1147" t="s">
        <v>433</v>
      </c>
      <c r="E1147" t="s">
        <v>434</v>
      </c>
      <c r="F1147" s="4">
        <v>10011</v>
      </c>
      <c r="G1147" s="13" t="s">
        <v>124</v>
      </c>
      <c r="H1147" s="13" t="s">
        <v>186</v>
      </c>
      <c r="I1147" s="1">
        <v>4074411</v>
      </c>
      <c r="J1147" s="1">
        <v>-740029</v>
      </c>
      <c r="K1147" t="s">
        <v>5</v>
      </c>
      <c r="L1147" s="20">
        <v>200</v>
      </c>
      <c r="M1147" s="4">
        <v>1</v>
      </c>
      <c r="N1147" s="4">
        <v>1</v>
      </c>
      <c r="O1147" s="2">
        <v>41803</v>
      </c>
      <c r="P1147" s="3">
        <v>0.02</v>
      </c>
      <c r="Q1147" s="4">
        <v>1</v>
      </c>
      <c r="R1147" s="3">
        <v>5.6</v>
      </c>
      <c r="S11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7" t="str">
        <f>IF(AIRBNB[[#This Row],[RUIDO(dB)]]&lt;=4,"Silencioso",IF(AIRBNB[[#This Row],[RUIDO(dB)]]&lt;=5.5,"Poco Ruidoso","Ruidoso"))</f>
        <v>Ruidoso</v>
      </c>
      <c r="U1147" t="str">
        <f>IF(AND(AIRBNB[[#This Row],[PRECIO]]&lt;50,AIRBNB[[#This Row],[MIN_NOCHES]]&gt;3),"Dentro del presupuesto","No considerar")</f>
        <v>No considerar</v>
      </c>
      <c r="V1147" t="str">
        <f>VLOOKUP(AIRBNB[[#This Row],[HOST_ID]],Super_host[],5,FALSE)</f>
        <v>Host</v>
      </c>
    </row>
    <row r="1148" spans="1:22">
      <c r="A1148" s="4">
        <v>872210</v>
      </c>
      <c r="B1148" t="s">
        <v>7138</v>
      </c>
      <c r="C1148" s="4">
        <v>4600589</v>
      </c>
      <c r="D1148" t="s">
        <v>7139</v>
      </c>
      <c r="E1148" t="s">
        <v>7140</v>
      </c>
      <c r="F1148" s="4">
        <v>10003</v>
      </c>
      <c r="G1148" s="13" t="s">
        <v>124</v>
      </c>
      <c r="H1148" s="13" t="s">
        <v>133</v>
      </c>
      <c r="I1148" s="1">
        <v>40732</v>
      </c>
      <c r="J1148" s="1">
        <v>-7398759</v>
      </c>
      <c r="K1148" t="s">
        <v>40</v>
      </c>
      <c r="L1148" s="20">
        <v>200</v>
      </c>
      <c r="M1148" s="4">
        <v>1</v>
      </c>
      <c r="N1148" s="4">
        <v>0</v>
      </c>
      <c r="O1148" s="2">
        <v>43613</v>
      </c>
      <c r="P1148" s="3">
        <v>0.02</v>
      </c>
      <c r="Q1148" s="4">
        <v>1</v>
      </c>
      <c r="R1148" s="3">
        <v>5.6</v>
      </c>
      <c r="S11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8" t="str">
        <f>IF(AIRBNB[[#This Row],[RUIDO(dB)]]&lt;=4,"Silencioso",IF(AIRBNB[[#This Row],[RUIDO(dB)]]&lt;=5.5,"Poco Ruidoso","Ruidoso"))</f>
        <v>Ruidoso</v>
      </c>
      <c r="U1148" t="str">
        <f>IF(AND(AIRBNB[[#This Row],[PRECIO]]&lt;50,AIRBNB[[#This Row],[MIN_NOCHES]]&gt;3),"Dentro del presupuesto","No considerar")</f>
        <v>No considerar</v>
      </c>
      <c r="V1148" t="str">
        <f>VLOOKUP(AIRBNB[[#This Row],[HOST_ID]],Super_host[],5,FALSE)</f>
        <v>Host</v>
      </c>
    </row>
    <row r="1149" spans="1:22">
      <c r="A1149" s="4">
        <v>3874870</v>
      </c>
      <c r="B1149" t="s">
        <v>3299</v>
      </c>
      <c r="C1149" s="4">
        <v>4564600</v>
      </c>
      <c r="D1149" t="s">
        <v>1165</v>
      </c>
      <c r="E1149" t="s">
        <v>3300</v>
      </c>
      <c r="F1149" s="4">
        <v>10009</v>
      </c>
      <c r="G1149" s="13" t="s">
        <v>124</v>
      </c>
      <c r="H1149" s="13" t="s">
        <v>133</v>
      </c>
      <c r="I1149" s="1">
        <v>4072915</v>
      </c>
      <c r="J1149" s="1">
        <v>-7398501</v>
      </c>
      <c r="K1149" t="s">
        <v>5</v>
      </c>
      <c r="L1149" s="20">
        <v>200</v>
      </c>
      <c r="M1149" s="4">
        <v>6</v>
      </c>
      <c r="N1149" s="4">
        <v>19</v>
      </c>
      <c r="O1149" s="2">
        <v>42922</v>
      </c>
      <c r="P1149" s="3">
        <v>0.32</v>
      </c>
      <c r="Q1149" s="4">
        <v>1</v>
      </c>
      <c r="R1149" s="3">
        <v>5.6</v>
      </c>
      <c r="S11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49" t="str">
        <f>IF(AIRBNB[[#This Row],[RUIDO(dB)]]&lt;=4,"Silencioso",IF(AIRBNB[[#This Row],[RUIDO(dB)]]&lt;=5.5,"Poco Ruidoso","Ruidoso"))</f>
        <v>Ruidoso</v>
      </c>
      <c r="U1149" t="str">
        <f>IF(AND(AIRBNB[[#This Row],[PRECIO]]&lt;50,AIRBNB[[#This Row],[MIN_NOCHES]]&gt;3),"Dentro del presupuesto","No considerar")</f>
        <v>No considerar</v>
      </c>
      <c r="V1149" t="str">
        <f>VLOOKUP(AIRBNB[[#This Row],[HOST_ID]],Super_host[],5,FALSE)</f>
        <v>Host</v>
      </c>
    </row>
    <row r="1150" spans="1:22">
      <c r="A1150" s="4">
        <v>4917122</v>
      </c>
      <c r="B1150" t="s">
        <v>10592</v>
      </c>
      <c r="C1150" s="4">
        <v>4445005</v>
      </c>
      <c r="D1150" t="s">
        <v>10593</v>
      </c>
      <c r="E1150" t="s">
        <v>10594</v>
      </c>
      <c r="F1150" s="4">
        <v>11249</v>
      </c>
      <c r="G1150" s="13" t="s">
        <v>4662</v>
      </c>
      <c r="H1150" s="13" t="s">
        <v>9218</v>
      </c>
      <c r="I1150" s="1">
        <v>4071281</v>
      </c>
      <c r="J1150" s="1">
        <v>-739657</v>
      </c>
      <c r="K1150" t="s">
        <v>5</v>
      </c>
      <c r="L1150" s="20">
        <v>200</v>
      </c>
      <c r="M1150" s="4">
        <v>2</v>
      </c>
      <c r="N1150" s="4">
        <v>3</v>
      </c>
      <c r="O1150" s="2">
        <v>43342</v>
      </c>
      <c r="P1150" s="3">
        <v>0.1</v>
      </c>
      <c r="Q1150" s="4">
        <v>1</v>
      </c>
      <c r="R1150" s="3">
        <v>6.9</v>
      </c>
      <c r="S11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0" t="str">
        <f>IF(AIRBNB[[#This Row],[RUIDO(dB)]]&lt;=4,"Silencioso",IF(AIRBNB[[#This Row],[RUIDO(dB)]]&lt;=5.5,"Poco Ruidoso","Ruidoso"))</f>
        <v>Ruidoso</v>
      </c>
      <c r="U1150" t="str">
        <f>IF(AND(AIRBNB[[#This Row],[PRECIO]]&lt;50,AIRBNB[[#This Row],[MIN_NOCHES]]&gt;3),"Dentro del presupuesto","No considerar")</f>
        <v>No considerar</v>
      </c>
      <c r="V1150" t="str">
        <f>VLOOKUP(AIRBNB[[#This Row],[HOST_ID]],Super_host[],5,FALSE)</f>
        <v>Host</v>
      </c>
    </row>
    <row r="1151" spans="1:22">
      <c r="A1151" s="4">
        <v>858223</v>
      </c>
      <c r="B1151" t="s">
        <v>5727</v>
      </c>
      <c r="C1151" s="4">
        <v>4431107</v>
      </c>
      <c r="D1151" t="s">
        <v>5728</v>
      </c>
      <c r="E1151" t="s">
        <v>5729</v>
      </c>
      <c r="F1151" s="4">
        <v>10011</v>
      </c>
      <c r="G1151" s="13" t="s">
        <v>124</v>
      </c>
      <c r="H1151" s="13" t="s">
        <v>186</v>
      </c>
      <c r="I1151" s="1">
        <v>4073818</v>
      </c>
      <c r="J1151" s="1">
        <v>-739977</v>
      </c>
      <c r="K1151" t="s">
        <v>5</v>
      </c>
      <c r="L1151" s="20">
        <v>200</v>
      </c>
      <c r="M1151" s="4">
        <v>2</v>
      </c>
      <c r="N1151" s="4">
        <v>82</v>
      </c>
      <c r="O1151" s="2">
        <v>43624</v>
      </c>
      <c r="P1151" s="3">
        <v>2.02</v>
      </c>
      <c r="Q1151" s="4">
        <v>1</v>
      </c>
      <c r="R1151" s="3">
        <v>5.6</v>
      </c>
      <c r="S11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1" t="str">
        <f>IF(AIRBNB[[#This Row],[RUIDO(dB)]]&lt;=4,"Silencioso",IF(AIRBNB[[#This Row],[RUIDO(dB)]]&lt;=5.5,"Poco Ruidoso","Ruidoso"))</f>
        <v>Ruidoso</v>
      </c>
      <c r="U1151" t="str">
        <f>IF(AND(AIRBNB[[#This Row],[PRECIO]]&lt;50,AIRBNB[[#This Row],[MIN_NOCHES]]&gt;3),"Dentro del presupuesto","No considerar")</f>
        <v>No considerar</v>
      </c>
      <c r="V1151" t="str">
        <f>VLOOKUP(AIRBNB[[#This Row],[HOST_ID]],Super_host[],5,FALSE)</f>
        <v>Host</v>
      </c>
    </row>
    <row r="1152" spans="1:22">
      <c r="A1152" s="4">
        <v>2022938</v>
      </c>
      <c r="B1152" t="s">
        <v>11894</v>
      </c>
      <c r="C1152" s="4">
        <v>4419367</v>
      </c>
      <c r="D1152" t="s">
        <v>311</v>
      </c>
      <c r="E1152" t="s">
        <v>11895</v>
      </c>
      <c r="F1152" s="4">
        <v>11218</v>
      </c>
      <c r="G1152" s="13" t="s">
        <v>4662</v>
      </c>
      <c r="H1152" s="13" t="s">
        <v>10548</v>
      </c>
      <c r="I1152" s="1">
        <v>4065391</v>
      </c>
      <c r="J1152" s="1">
        <v>-7397401</v>
      </c>
      <c r="K1152" t="s">
        <v>5</v>
      </c>
      <c r="L1152" s="20">
        <v>200</v>
      </c>
      <c r="M1152" s="4">
        <v>4</v>
      </c>
      <c r="N1152" s="4">
        <v>20</v>
      </c>
      <c r="O1152" s="2">
        <v>43465</v>
      </c>
      <c r="P1152" s="3">
        <v>0.3</v>
      </c>
      <c r="Q1152" s="4">
        <v>1</v>
      </c>
      <c r="R1152" s="3">
        <v>6.9</v>
      </c>
      <c r="S11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2" t="str">
        <f>IF(AIRBNB[[#This Row],[RUIDO(dB)]]&lt;=4,"Silencioso",IF(AIRBNB[[#This Row],[RUIDO(dB)]]&lt;=5.5,"Poco Ruidoso","Ruidoso"))</f>
        <v>Ruidoso</v>
      </c>
      <c r="U1152" t="str">
        <f>IF(AND(AIRBNB[[#This Row],[PRECIO]]&lt;50,AIRBNB[[#This Row],[MIN_NOCHES]]&gt;3),"Dentro del presupuesto","No considerar")</f>
        <v>No considerar</v>
      </c>
      <c r="V1152" t="str">
        <f>VLOOKUP(AIRBNB[[#This Row],[HOST_ID]],Super_host[],5,FALSE)</f>
        <v>Host</v>
      </c>
    </row>
    <row r="1153" spans="1:22">
      <c r="A1153" s="4">
        <v>2539759</v>
      </c>
      <c r="B1153" t="s">
        <v>7152</v>
      </c>
      <c r="C1153" s="4">
        <v>4358702</v>
      </c>
      <c r="D1153" t="s">
        <v>7153</v>
      </c>
      <c r="E1153" t="s">
        <v>7154</v>
      </c>
      <c r="F1153" s="4">
        <v>10031</v>
      </c>
      <c r="G1153" s="13" t="s">
        <v>124</v>
      </c>
      <c r="H1153" s="13" t="s">
        <v>148</v>
      </c>
      <c r="I1153" s="1">
        <v>4082277</v>
      </c>
      <c r="J1153" s="1">
        <v>-7394981</v>
      </c>
      <c r="K1153" t="s">
        <v>40</v>
      </c>
      <c r="L1153" s="20">
        <v>200</v>
      </c>
      <c r="M1153" s="4">
        <v>1</v>
      </c>
      <c r="N1153" s="4">
        <v>0</v>
      </c>
      <c r="O1153" s="2">
        <v>42655</v>
      </c>
      <c r="P1153" s="3">
        <v>0.04</v>
      </c>
      <c r="Q1153" s="4">
        <v>1</v>
      </c>
      <c r="R1153" s="3">
        <v>5.6</v>
      </c>
      <c r="S11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3" t="str">
        <f>IF(AIRBNB[[#This Row],[RUIDO(dB)]]&lt;=4,"Silencioso",IF(AIRBNB[[#This Row],[RUIDO(dB)]]&lt;=5.5,"Poco Ruidoso","Ruidoso"))</f>
        <v>Ruidoso</v>
      </c>
      <c r="U1153" t="str">
        <f>IF(AND(AIRBNB[[#This Row],[PRECIO]]&lt;50,AIRBNB[[#This Row],[MIN_NOCHES]]&gt;3),"Dentro del presupuesto","No considerar")</f>
        <v>No considerar</v>
      </c>
      <c r="V1153" t="str">
        <f>VLOOKUP(AIRBNB[[#This Row],[HOST_ID]],Super_host[],5,FALSE)</f>
        <v>Host</v>
      </c>
    </row>
    <row r="1154" spans="1:22">
      <c r="A1154" s="4">
        <v>808313</v>
      </c>
      <c r="B1154" t="s">
        <v>847</v>
      </c>
      <c r="C1154" s="4">
        <v>4252788</v>
      </c>
      <c r="D1154" t="s">
        <v>848</v>
      </c>
      <c r="E1154" t="s">
        <v>849</v>
      </c>
      <c r="F1154" s="4">
        <v>10009</v>
      </c>
      <c r="G1154" s="13" t="s">
        <v>124</v>
      </c>
      <c r="H1154" s="13" t="s">
        <v>133</v>
      </c>
      <c r="I1154" s="1">
        <v>4072721</v>
      </c>
      <c r="J1154" s="1">
        <v>-7398411</v>
      </c>
      <c r="K1154" t="s">
        <v>5</v>
      </c>
      <c r="L1154" s="20">
        <v>200</v>
      </c>
      <c r="M1154" s="4">
        <v>7</v>
      </c>
      <c r="N1154" s="4">
        <v>3</v>
      </c>
      <c r="O1154" s="2">
        <v>42321</v>
      </c>
      <c r="P1154" s="3">
        <v>0.04</v>
      </c>
      <c r="Q1154" s="4">
        <v>1</v>
      </c>
      <c r="R1154" s="3">
        <v>5.6</v>
      </c>
      <c r="S11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4" t="str">
        <f>IF(AIRBNB[[#This Row],[RUIDO(dB)]]&lt;=4,"Silencioso",IF(AIRBNB[[#This Row],[RUIDO(dB)]]&lt;=5.5,"Poco Ruidoso","Ruidoso"))</f>
        <v>Ruidoso</v>
      </c>
      <c r="U1154" t="str">
        <f>IF(AND(AIRBNB[[#This Row],[PRECIO]]&lt;50,AIRBNB[[#This Row],[MIN_NOCHES]]&gt;3),"Dentro del presupuesto","No considerar")</f>
        <v>No considerar</v>
      </c>
      <c r="V1154" t="str">
        <f>VLOOKUP(AIRBNB[[#This Row],[HOST_ID]],Super_host[],5,FALSE)</f>
        <v>Host</v>
      </c>
    </row>
    <row r="1155" spans="1:22">
      <c r="A1155" s="4">
        <v>4840841</v>
      </c>
      <c r="B1155" t="s">
        <v>7159</v>
      </c>
      <c r="C1155" s="4">
        <v>4244200</v>
      </c>
      <c r="D1155" t="s">
        <v>3016</v>
      </c>
      <c r="E1155" t="s">
        <v>2634</v>
      </c>
      <c r="F1155" s="4">
        <v>10002</v>
      </c>
      <c r="G1155" s="13" t="s">
        <v>124</v>
      </c>
      <c r="H1155" s="13" t="s">
        <v>137</v>
      </c>
      <c r="I1155" s="1">
        <v>4071942</v>
      </c>
      <c r="J1155" s="1">
        <v>-7398605</v>
      </c>
      <c r="K1155" t="s">
        <v>5</v>
      </c>
      <c r="L1155" s="20">
        <v>200</v>
      </c>
      <c r="M1155" s="4">
        <v>2</v>
      </c>
      <c r="N1155" s="4">
        <v>0</v>
      </c>
      <c r="O1155" s="2">
        <v>42892</v>
      </c>
      <c r="P1155" s="3">
        <v>0.11</v>
      </c>
      <c r="Q1155" s="4">
        <v>1</v>
      </c>
      <c r="R1155" s="3">
        <v>5.6</v>
      </c>
      <c r="S11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5" t="str">
        <f>IF(AIRBNB[[#This Row],[RUIDO(dB)]]&lt;=4,"Silencioso",IF(AIRBNB[[#This Row],[RUIDO(dB)]]&lt;=5.5,"Poco Ruidoso","Ruidoso"))</f>
        <v>Ruidoso</v>
      </c>
      <c r="U1155" t="str">
        <f>IF(AND(AIRBNB[[#This Row],[PRECIO]]&lt;50,AIRBNB[[#This Row],[MIN_NOCHES]]&gt;3),"Dentro del presupuesto","No considerar")</f>
        <v>No considerar</v>
      </c>
      <c r="V1155" t="str">
        <f>VLOOKUP(AIRBNB[[#This Row],[HOST_ID]],Super_host[],5,FALSE)</f>
        <v>Host</v>
      </c>
    </row>
    <row r="1156" spans="1:22">
      <c r="A1156" s="4">
        <v>2037951</v>
      </c>
      <c r="B1156" t="s">
        <v>7708</v>
      </c>
      <c r="C1156" s="4">
        <v>4191006</v>
      </c>
      <c r="D1156" t="s">
        <v>558</v>
      </c>
      <c r="E1156" t="s">
        <v>7709</v>
      </c>
      <c r="F1156" s="4">
        <v>10014</v>
      </c>
      <c r="G1156" s="13" t="s">
        <v>124</v>
      </c>
      <c r="H1156" s="13" t="s">
        <v>140</v>
      </c>
      <c r="I1156" s="1">
        <v>4073858</v>
      </c>
      <c r="J1156" s="1">
        <v>-7400875</v>
      </c>
      <c r="K1156" t="s">
        <v>40</v>
      </c>
      <c r="L1156" s="20">
        <v>200</v>
      </c>
      <c r="M1156" s="4">
        <v>365</v>
      </c>
      <c r="N1156" s="4">
        <v>0</v>
      </c>
      <c r="O1156" s="2">
        <v>43099</v>
      </c>
      <c r="P1156" s="3">
        <v>0.13</v>
      </c>
      <c r="Q1156" s="4">
        <v>1</v>
      </c>
      <c r="R1156" s="3">
        <v>5.7</v>
      </c>
      <c r="S11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6" t="str">
        <f>IF(AIRBNB[[#This Row],[RUIDO(dB)]]&lt;=4,"Silencioso",IF(AIRBNB[[#This Row],[RUIDO(dB)]]&lt;=5.5,"Poco Ruidoso","Ruidoso"))</f>
        <v>Ruidoso</v>
      </c>
      <c r="U1156" t="str">
        <f>IF(AND(AIRBNB[[#This Row],[PRECIO]]&lt;50,AIRBNB[[#This Row],[MIN_NOCHES]]&gt;3),"Dentro del presupuesto","No considerar")</f>
        <v>No considerar</v>
      </c>
      <c r="V1156" t="str">
        <f>VLOOKUP(AIRBNB[[#This Row],[HOST_ID]],Super_host[],5,FALSE)</f>
        <v>Host</v>
      </c>
    </row>
    <row r="1157" spans="1:22">
      <c r="A1157" s="4">
        <v>773497</v>
      </c>
      <c r="B1157" t="s">
        <v>15854</v>
      </c>
      <c r="C1157" s="4">
        <v>4081688</v>
      </c>
      <c r="D1157" t="s">
        <v>10001</v>
      </c>
      <c r="E1157" t="s">
        <v>15855</v>
      </c>
      <c r="F1157" s="4">
        <v>11206</v>
      </c>
      <c r="G1157" s="13" t="s">
        <v>4662</v>
      </c>
      <c r="H1157" s="13" t="s">
        <v>9230</v>
      </c>
      <c r="I1157" s="1">
        <v>4069407</v>
      </c>
      <c r="J1157" s="1">
        <v>-7394551</v>
      </c>
      <c r="K1157" t="s">
        <v>268</v>
      </c>
      <c r="L1157" s="20">
        <v>200</v>
      </c>
      <c r="M1157" s="4">
        <v>1</v>
      </c>
      <c r="N1157" s="4">
        <v>0</v>
      </c>
      <c r="O1157" s="2">
        <v>43087</v>
      </c>
      <c r="P1157" s="3">
        <v>0.39</v>
      </c>
      <c r="Q1157" s="4">
        <v>1</v>
      </c>
      <c r="R1157" s="3">
        <v>6.9</v>
      </c>
      <c r="S11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7" t="str">
        <f>IF(AIRBNB[[#This Row],[RUIDO(dB)]]&lt;=4,"Silencioso",IF(AIRBNB[[#This Row],[RUIDO(dB)]]&lt;=5.5,"Poco Ruidoso","Ruidoso"))</f>
        <v>Ruidoso</v>
      </c>
      <c r="U1157" t="str">
        <f>IF(AND(AIRBNB[[#This Row],[PRECIO]]&lt;50,AIRBNB[[#This Row],[MIN_NOCHES]]&gt;3),"Dentro del presupuesto","No considerar")</f>
        <v>No considerar</v>
      </c>
      <c r="V1157" t="str">
        <f>VLOOKUP(AIRBNB[[#This Row],[HOST_ID]],Super_host[],5,FALSE)</f>
        <v>Host</v>
      </c>
    </row>
    <row r="1158" spans="1:22">
      <c r="A1158" s="4">
        <v>767983</v>
      </c>
      <c r="B1158" t="s">
        <v>9966</v>
      </c>
      <c r="C1158" s="4">
        <v>4048448</v>
      </c>
      <c r="D1158" t="s">
        <v>9967</v>
      </c>
      <c r="E1158" t="s">
        <v>9968</v>
      </c>
      <c r="F1158" s="4">
        <v>11211</v>
      </c>
      <c r="G1158" s="13" t="s">
        <v>4662</v>
      </c>
      <c r="H1158" s="13" t="s">
        <v>9218</v>
      </c>
      <c r="I1158" s="1">
        <v>4071435</v>
      </c>
      <c r="J1158" s="1">
        <v>-7395073</v>
      </c>
      <c r="K1158" t="s">
        <v>5</v>
      </c>
      <c r="L1158" s="20">
        <v>200</v>
      </c>
      <c r="M1158" s="4">
        <v>3</v>
      </c>
      <c r="N1158" s="4">
        <v>4</v>
      </c>
      <c r="O1158" s="2">
        <v>42369</v>
      </c>
      <c r="P1158" s="3">
        <v>0.05</v>
      </c>
      <c r="Q1158" s="4">
        <v>1</v>
      </c>
      <c r="R1158" s="3">
        <v>6.9</v>
      </c>
      <c r="S11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8" t="str">
        <f>IF(AIRBNB[[#This Row],[RUIDO(dB)]]&lt;=4,"Silencioso",IF(AIRBNB[[#This Row],[RUIDO(dB)]]&lt;=5.5,"Poco Ruidoso","Ruidoso"))</f>
        <v>Ruidoso</v>
      </c>
      <c r="U1158" t="str">
        <f>IF(AND(AIRBNB[[#This Row],[PRECIO]]&lt;50,AIRBNB[[#This Row],[MIN_NOCHES]]&gt;3),"Dentro del presupuesto","No considerar")</f>
        <v>No considerar</v>
      </c>
      <c r="V1158" t="str">
        <f>VLOOKUP(AIRBNB[[#This Row],[HOST_ID]],Super_host[],5,FALSE)</f>
        <v>Host</v>
      </c>
    </row>
    <row r="1159" spans="1:22">
      <c r="A1159" s="4">
        <v>1132907</v>
      </c>
      <c r="B1159" t="s">
        <v>3409</v>
      </c>
      <c r="C1159" s="4">
        <v>3965911</v>
      </c>
      <c r="D1159" t="s">
        <v>2618</v>
      </c>
      <c r="E1159" t="s">
        <v>802</v>
      </c>
      <c r="F1159" s="4">
        <v>10012</v>
      </c>
      <c r="G1159" s="13" t="s">
        <v>124</v>
      </c>
      <c r="H1159" s="13" t="s">
        <v>144</v>
      </c>
      <c r="I1159" s="1">
        <v>4072855</v>
      </c>
      <c r="J1159" s="1">
        <v>-7400136</v>
      </c>
      <c r="K1159" t="s">
        <v>5</v>
      </c>
      <c r="L1159" s="20">
        <v>200</v>
      </c>
      <c r="M1159" s="4">
        <v>2</v>
      </c>
      <c r="N1159" s="4">
        <v>26</v>
      </c>
      <c r="O1159" s="2">
        <v>42876</v>
      </c>
      <c r="P1159" s="3">
        <v>0.35</v>
      </c>
      <c r="Q1159" s="4">
        <v>1</v>
      </c>
      <c r="R1159" s="3">
        <v>5.6</v>
      </c>
      <c r="S11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59" t="str">
        <f>IF(AIRBNB[[#This Row],[RUIDO(dB)]]&lt;=4,"Silencioso",IF(AIRBNB[[#This Row],[RUIDO(dB)]]&lt;=5.5,"Poco Ruidoso","Ruidoso"))</f>
        <v>Ruidoso</v>
      </c>
      <c r="U1159" t="str">
        <f>IF(AND(AIRBNB[[#This Row],[PRECIO]]&lt;50,AIRBNB[[#This Row],[MIN_NOCHES]]&gt;3),"Dentro del presupuesto","No considerar")</f>
        <v>No considerar</v>
      </c>
      <c r="V1159" t="str">
        <f>VLOOKUP(AIRBNB[[#This Row],[HOST_ID]],Super_host[],5,FALSE)</f>
        <v>Host</v>
      </c>
    </row>
    <row r="1160" spans="1:22">
      <c r="A1160" s="4">
        <v>2716009</v>
      </c>
      <c r="B1160" t="s">
        <v>14137</v>
      </c>
      <c r="C1160" s="4">
        <v>3964453</v>
      </c>
      <c r="D1160" t="s">
        <v>14138</v>
      </c>
      <c r="E1160" t="s">
        <v>14139</v>
      </c>
      <c r="F1160" s="4">
        <v>11231</v>
      </c>
      <c r="G1160" s="13" t="s">
        <v>4662</v>
      </c>
      <c r="H1160" s="13" t="s">
        <v>9747</v>
      </c>
      <c r="I1160" s="1">
        <v>4067795</v>
      </c>
      <c r="J1160" s="1">
        <v>-7400747</v>
      </c>
      <c r="K1160" t="s">
        <v>5</v>
      </c>
      <c r="L1160" s="20">
        <v>200</v>
      </c>
      <c r="M1160" s="4">
        <v>2</v>
      </c>
      <c r="N1160" s="4">
        <v>17</v>
      </c>
      <c r="O1160" s="2">
        <v>43649</v>
      </c>
      <c r="P1160" s="3">
        <v>1.68</v>
      </c>
      <c r="Q1160" s="4">
        <v>1</v>
      </c>
      <c r="R1160" s="3">
        <v>6.9</v>
      </c>
      <c r="S11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0" t="str">
        <f>IF(AIRBNB[[#This Row],[RUIDO(dB)]]&lt;=4,"Silencioso",IF(AIRBNB[[#This Row],[RUIDO(dB)]]&lt;=5.5,"Poco Ruidoso","Ruidoso"))</f>
        <v>Ruidoso</v>
      </c>
      <c r="U1160" t="str">
        <f>IF(AND(AIRBNB[[#This Row],[PRECIO]]&lt;50,AIRBNB[[#This Row],[MIN_NOCHES]]&gt;3),"Dentro del presupuesto","No considerar")</f>
        <v>No considerar</v>
      </c>
      <c r="V1160" t="str">
        <f>VLOOKUP(AIRBNB[[#This Row],[HOST_ID]],Super_host[],5,FALSE)</f>
        <v>Host</v>
      </c>
    </row>
    <row r="1161" spans="1:22">
      <c r="A1161" s="4">
        <v>731293</v>
      </c>
      <c r="B1161" t="s">
        <v>5965</v>
      </c>
      <c r="C1161" s="4">
        <v>3805320</v>
      </c>
      <c r="D1161" t="s">
        <v>5966</v>
      </c>
      <c r="E1161" t="s">
        <v>5967</v>
      </c>
      <c r="F1161" s="4">
        <v>10065</v>
      </c>
      <c r="G1161" s="13" t="s">
        <v>124</v>
      </c>
      <c r="H1161" s="13" t="s">
        <v>129</v>
      </c>
      <c r="I1161" s="1">
        <v>4076352</v>
      </c>
      <c r="J1161" s="1">
        <v>-7396394</v>
      </c>
      <c r="K1161" t="s">
        <v>5</v>
      </c>
      <c r="L1161" s="20">
        <v>200</v>
      </c>
      <c r="M1161" s="4">
        <v>3</v>
      </c>
      <c r="N1161" s="4">
        <v>203</v>
      </c>
      <c r="O1161" s="2">
        <v>43636</v>
      </c>
      <c r="P1161" s="3">
        <v>2.5299999999999998</v>
      </c>
      <c r="Q1161" s="4">
        <v>1</v>
      </c>
      <c r="R1161" s="3">
        <v>5.6</v>
      </c>
      <c r="S11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1" t="str">
        <f>IF(AIRBNB[[#This Row],[RUIDO(dB)]]&lt;=4,"Silencioso",IF(AIRBNB[[#This Row],[RUIDO(dB)]]&lt;=5.5,"Poco Ruidoso","Ruidoso"))</f>
        <v>Ruidoso</v>
      </c>
      <c r="U1161" t="str">
        <f>IF(AND(AIRBNB[[#This Row],[PRECIO]]&lt;50,AIRBNB[[#This Row],[MIN_NOCHES]]&gt;3),"Dentro del presupuesto","No considerar")</f>
        <v>No considerar</v>
      </c>
      <c r="V1161" t="str">
        <f>VLOOKUP(AIRBNB[[#This Row],[HOST_ID]],Super_host[],5,FALSE)</f>
        <v>Host</v>
      </c>
    </row>
    <row r="1162" spans="1:22">
      <c r="A1162" s="4">
        <v>4880811</v>
      </c>
      <c r="B1162" t="s">
        <v>4752</v>
      </c>
      <c r="C1162" s="4">
        <v>3568184</v>
      </c>
      <c r="D1162" t="s">
        <v>4753</v>
      </c>
      <c r="E1162" t="s">
        <v>4754</v>
      </c>
      <c r="F1162" s="4">
        <v>10012</v>
      </c>
      <c r="G1162" s="13" t="s">
        <v>124</v>
      </c>
      <c r="H1162" s="13" t="s">
        <v>164</v>
      </c>
      <c r="I1162" s="1">
        <v>4072219</v>
      </c>
      <c r="J1162" s="1">
        <v>-7399742</v>
      </c>
      <c r="K1162" t="s">
        <v>5</v>
      </c>
      <c r="L1162" s="20">
        <v>200</v>
      </c>
      <c r="M1162" s="4">
        <v>1</v>
      </c>
      <c r="N1162" s="4">
        <v>49</v>
      </c>
      <c r="O1162" s="2">
        <v>42580</v>
      </c>
      <c r="P1162" s="3">
        <v>0.94</v>
      </c>
      <c r="Q1162" s="4">
        <v>1</v>
      </c>
      <c r="R1162" s="3">
        <v>5.6</v>
      </c>
      <c r="S11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2" t="str">
        <f>IF(AIRBNB[[#This Row],[RUIDO(dB)]]&lt;=4,"Silencioso",IF(AIRBNB[[#This Row],[RUIDO(dB)]]&lt;=5.5,"Poco Ruidoso","Ruidoso"))</f>
        <v>Ruidoso</v>
      </c>
      <c r="U1162" t="str">
        <f>IF(AND(AIRBNB[[#This Row],[PRECIO]]&lt;50,AIRBNB[[#This Row],[MIN_NOCHES]]&gt;3),"Dentro del presupuesto","No considerar")</f>
        <v>No considerar</v>
      </c>
      <c r="V1162" t="str">
        <f>VLOOKUP(AIRBNB[[#This Row],[HOST_ID]],Super_host[],5,FALSE)</f>
        <v>Host</v>
      </c>
    </row>
    <row r="1163" spans="1:22">
      <c r="A1163" s="4">
        <v>777297</v>
      </c>
      <c r="B1163" t="s">
        <v>13391</v>
      </c>
      <c r="C1163" s="4">
        <v>3419446</v>
      </c>
      <c r="D1163" t="s">
        <v>478</v>
      </c>
      <c r="E1163" t="s">
        <v>13392</v>
      </c>
      <c r="F1163" s="4">
        <v>11211</v>
      </c>
      <c r="G1163" s="13" t="s">
        <v>4662</v>
      </c>
      <c r="H1163" s="13" t="s">
        <v>9218</v>
      </c>
      <c r="I1163" s="1">
        <v>4071606</v>
      </c>
      <c r="J1163" s="1">
        <v>-7395527</v>
      </c>
      <c r="K1163" t="s">
        <v>5</v>
      </c>
      <c r="L1163" s="20">
        <v>200</v>
      </c>
      <c r="M1163" s="4">
        <v>2</v>
      </c>
      <c r="N1163" s="4">
        <v>72</v>
      </c>
      <c r="O1163" s="2">
        <v>43639</v>
      </c>
      <c r="P1163" s="3">
        <v>0.95</v>
      </c>
      <c r="Q1163" s="4">
        <v>1</v>
      </c>
      <c r="R1163" s="3">
        <v>6.9</v>
      </c>
      <c r="S11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3" t="str">
        <f>IF(AIRBNB[[#This Row],[RUIDO(dB)]]&lt;=4,"Silencioso",IF(AIRBNB[[#This Row],[RUIDO(dB)]]&lt;=5.5,"Poco Ruidoso","Ruidoso"))</f>
        <v>Ruidoso</v>
      </c>
      <c r="U1163" t="str">
        <f>IF(AND(AIRBNB[[#This Row],[PRECIO]]&lt;50,AIRBNB[[#This Row],[MIN_NOCHES]]&gt;3),"Dentro del presupuesto","No considerar")</f>
        <v>No considerar</v>
      </c>
      <c r="V1163" t="str">
        <f>VLOOKUP(AIRBNB[[#This Row],[HOST_ID]],Super_host[],5,FALSE)</f>
        <v>Host</v>
      </c>
    </row>
    <row r="1164" spans="1:22">
      <c r="A1164" s="4">
        <v>723523</v>
      </c>
      <c r="B1164" t="s">
        <v>4375</v>
      </c>
      <c r="C1164" s="4">
        <v>3390362</v>
      </c>
      <c r="D1164" t="s">
        <v>4376</v>
      </c>
      <c r="E1164" t="s">
        <v>4377</v>
      </c>
      <c r="F1164" s="4">
        <v>10021</v>
      </c>
      <c r="G1164" s="13" t="s">
        <v>124</v>
      </c>
      <c r="H1164" s="13" t="s">
        <v>129</v>
      </c>
      <c r="I1164" s="1">
        <v>4077042</v>
      </c>
      <c r="J1164" s="1">
        <v>-7396145</v>
      </c>
      <c r="K1164" t="s">
        <v>5</v>
      </c>
      <c r="L1164" s="20">
        <v>200</v>
      </c>
      <c r="M1164" s="4">
        <v>2</v>
      </c>
      <c r="N1164" s="4">
        <v>59</v>
      </c>
      <c r="O1164" s="2">
        <v>42968</v>
      </c>
      <c r="P1164" s="3">
        <v>0.73</v>
      </c>
      <c r="Q1164" s="4">
        <v>1</v>
      </c>
      <c r="R1164" s="3">
        <v>5.6</v>
      </c>
      <c r="S11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4" t="str">
        <f>IF(AIRBNB[[#This Row],[RUIDO(dB)]]&lt;=4,"Silencioso",IF(AIRBNB[[#This Row],[RUIDO(dB)]]&lt;=5.5,"Poco Ruidoso","Ruidoso"))</f>
        <v>Ruidoso</v>
      </c>
      <c r="U1164" t="str">
        <f>IF(AND(AIRBNB[[#This Row],[PRECIO]]&lt;50,AIRBNB[[#This Row],[MIN_NOCHES]]&gt;3),"Dentro del presupuesto","No considerar")</f>
        <v>No considerar</v>
      </c>
      <c r="V1164" t="str">
        <f>VLOOKUP(AIRBNB[[#This Row],[HOST_ID]],Super_host[],5,FALSE)</f>
        <v>Host</v>
      </c>
    </row>
    <row r="1165" spans="1:22">
      <c r="A1165" s="4">
        <v>667375</v>
      </c>
      <c r="B1165" t="s">
        <v>2646</v>
      </c>
      <c r="C1165" s="4">
        <v>3376141</v>
      </c>
      <c r="D1165" t="s">
        <v>2647</v>
      </c>
      <c r="E1165" t="s">
        <v>2648</v>
      </c>
      <c r="F1165" s="4">
        <v>10011</v>
      </c>
      <c r="G1165" s="13" t="s">
        <v>124</v>
      </c>
      <c r="H1165" s="13" t="s">
        <v>186</v>
      </c>
      <c r="I1165" s="1">
        <v>4074272</v>
      </c>
      <c r="J1165" s="1">
        <v>-7400309</v>
      </c>
      <c r="K1165" t="s">
        <v>5</v>
      </c>
      <c r="L1165" s="20">
        <v>200</v>
      </c>
      <c r="M1165" s="4">
        <v>3</v>
      </c>
      <c r="N1165" s="4">
        <v>17</v>
      </c>
      <c r="O1165" s="2">
        <v>43275</v>
      </c>
      <c r="P1165" s="3">
        <v>0.21</v>
      </c>
      <c r="Q1165" s="4">
        <v>1</v>
      </c>
      <c r="R1165" s="3">
        <v>5.6</v>
      </c>
      <c r="S11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5" t="str">
        <f>IF(AIRBNB[[#This Row],[RUIDO(dB)]]&lt;=4,"Silencioso",IF(AIRBNB[[#This Row],[RUIDO(dB)]]&lt;=5.5,"Poco Ruidoso","Ruidoso"))</f>
        <v>Ruidoso</v>
      </c>
      <c r="U1165" t="str">
        <f>IF(AND(AIRBNB[[#This Row],[PRECIO]]&lt;50,AIRBNB[[#This Row],[MIN_NOCHES]]&gt;3),"Dentro del presupuesto","No considerar")</f>
        <v>No considerar</v>
      </c>
      <c r="V1165" t="str">
        <f>VLOOKUP(AIRBNB[[#This Row],[HOST_ID]],Super_host[],5,FALSE)</f>
        <v>Host</v>
      </c>
    </row>
    <row r="1166" spans="1:22">
      <c r="A1166" s="4">
        <v>6462454</v>
      </c>
      <c r="B1166" t="s">
        <v>15871</v>
      </c>
      <c r="C1166" s="4">
        <v>3210626</v>
      </c>
      <c r="D1166" t="s">
        <v>387</v>
      </c>
      <c r="E1166" t="s">
        <v>15872</v>
      </c>
      <c r="F1166" s="4">
        <v>11217</v>
      </c>
      <c r="G1166" s="13" t="s">
        <v>4662</v>
      </c>
      <c r="H1166" s="13" t="s">
        <v>9234</v>
      </c>
      <c r="I1166" s="1">
        <v>406761</v>
      </c>
      <c r="J1166" s="1">
        <v>-7397509</v>
      </c>
      <c r="K1166" t="s">
        <v>5</v>
      </c>
      <c r="L1166" s="20">
        <v>200</v>
      </c>
      <c r="M1166" s="4">
        <v>1</v>
      </c>
      <c r="N1166" s="4">
        <v>0</v>
      </c>
      <c r="O1166" s="2">
        <v>43493</v>
      </c>
      <c r="P1166" s="3">
        <v>0.15</v>
      </c>
      <c r="Q1166" s="4">
        <v>1</v>
      </c>
      <c r="R1166" s="3">
        <v>6.9</v>
      </c>
      <c r="S11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6" t="str">
        <f>IF(AIRBNB[[#This Row],[RUIDO(dB)]]&lt;=4,"Silencioso",IF(AIRBNB[[#This Row],[RUIDO(dB)]]&lt;=5.5,"Poco Ruidoso","Ruidoso"))</f>
        <v>Ruidoso</v>
      </c>
      <c r="U1166" t="str">
        <f>IF(AND(AIRBNB[[#This Row],[PRECIO]]&lt;50,AIRBNB[[#This Row],[MIN_NOCHES]]&gt;3),"Dentro del presupuesto","No considerar")</f>
        <v>No considerar</v>
      </c>
      <c r="V1166" t="str">
        <f>VLOOKUP(AIRBNB[[#This Row],[HOST_ID]],Super_host[],5,FALSE)</f>
        <v>Host</v>
      </c>
    </row>
    <row r="1167" spans="1:22">
      <c r="A1167" s="4">
        <v>639781</v>
      </c>
      <c r="B1167" t="s">
        <v>2260</v>
      </c>
      <c r="C1167" s="4">
        <v>3194190</v>
      </c>
      <c r="D1167" t="s">
        <v>2261</v>
      </c>
      <c r="E1167" t="s">
        <v>1433</v>
      </c>
      <c r="F1167" s="4">
        <v>10003</v>
      </c>
      <c r="G1167" s="13" t="s">
        <v>124</v>
      </c>
      <c r="H1167" s="13" t="s">
        <v>133</v>
      </c>
      <c r="I1167" s="1">
        <v>4072389</v>
      </c>
      <c r="J1167" s="1">
        <v>-7398934</v>
      </c>
      <c r="K1167" t="s">
        <v>5</v>
      </c>
      <c r="L1167" s="20">
        <v>200</v>
      </c>
      <c r="M1167" s="4">
        <v>6</v>
      </c>
      <c r="N1167" s="4">
        <v>1</v>
      </c>
      <c r="O1167" s="2">
        <v>43470</v>
      </c>
      <c r="P1167" s="3">
        <v>0.16</v>
      </c>
      <c r="Q1167" s="4">
        <v>1</v>
      </c>
      <c r="R1167" s="3">
        <v>5.6</v>
      </c>
      <c r="S11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7" t="str">
        <f>IF(AIRBNB[[#This Row],[RUIDO(dB)]]&lt;=4,"Silencioso",IF(AIRBNB[[#This Row],[RUIDO(dB)]]&lt;=5.5,"Poco Ruidoso","Ruidoso"))</f>
        <v>Ruidoso</v>
      </c>
      <c r="U1167" t="str">
        <f>IF(AND(AIRBNB[[#This Row],[PRECIO]]&lt;50,AIRBNB[[#This Row],[MIN_NOCHES]]&gt;3),"Dentro del presupuesto","No considerar")</f>
        <v>No considerar</v>
      </c>
      <c r="V1167" t="str">
        <f>VLOOKUP(AIRBNB[[#This Row],[HOST_ID]],Super_host[],5,FALSE)</f>
        <v>Host</v>
      </c>
    </row>
    <row r="1168" spans="1:22">
      <c r="A1168" s="4">
        <v>1606312</v>
      </c>
      <c r="B1168" t="s">
        <v>11181</v>
      </c>
      <c r="C1168" s="4">
        <v>3130819</v>
      </c>
      <c r="D1168" t="s">
        <v>11182</v>
      </c>
      <c r="E1168" t="s">
        <v>11183</v>
      </c>
      <c r="F1168" s="4">
        <v>11249</v>
      </c>
      <c r="G1168" s="13" t="s">
        <v>4662</v>
      </c>
      <c r="H1168" s="13" t="s">
        <v>9218</v>
      </c>
      <c r="I1168" s="1">
        <v>4072079</v>
      </c>
      <c r="J1168" s="1">
        <v>-7395641</v>
      </c>
      <c r="K1168" t="s">
        <v>5</v>
      </c>
      <c r="L1168" s="20">
        <v>200</v>
      </c>
      <c r="M1168" s="4">
        <v>120</v>
      </c>
      <c r="N1168" s="4">
        <v>12</v>
      </c>
      <c r="O1168" s="2">
        <v>41841</v>
      </c>
      <c r="P1168" s="3">
        <v>0.17</v>
      </c>
      <c r="Q1168" s="4">
        <v>1</v>
      </c>
      <c r="R1168" s="3">
        <v>6.9</v>
      </c>
      <c r="S11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8" t="str">
        <f>IF(AIRBNB[[#This Row],[RUIDO(dB)]]&lt;=4,"Silencioso",IF(AIRBNB[[#This Row],[RUIDO(dB)]]&lt;=5.5,"Poco Ruidoso","Ruidoso"))</f>
        <v>Ruidoso</v>
      </c>
      <c r="U1168" t="str">
        <f>IF(AND(AIRBNB[[#This Row],[PRECIO]]&lt;50,AIRBNB[[#This Row],[MIN_NOCHES]]&gt;3),"Dentro del presupuesto","No considerar")</f>
        <v>No considerar</v>
      </c>
      <c r="V1168" t="str">
        <f>VLOOKUP(AIRBNB[[#This Row],[HOST_ID]],Super_host[],5,FALSE)</f>
        <v>Host</v>
      </c>
    </row>
    <row r="1169" spans="1:22">
      <c r="A1169" s="4">
        <v>1871311</v>
      </c>
      <c r="B1169" t="s">
        <v>1547</v>
      </c>
      <c r="C1169" s="4">
        <v>2808971</v>
      </c>
      <c r="D1169" t="s">
        <v>1548</v>
      </c>
      <c r="E1169" t="s">
        <v>1549</v>
      </c>
      <c r="F1169" s="4">
        <v>10036</v>
      </c>
      <c r="G1169" s="13" t="s">
        <v>124</v>
      </c>
      <c r="H1169" s="13" t="s">
        <v>249</v>
      </c>
      <c r="I1169" s="1">
        <v>4076316</v>
      </c>
      <c r="J1169" s="1">
        <v>-7399358</v>
      </c>
      <c r="K1169" t="s">
        <v>5</v>
      </c>
      <c r="L1169" s="20">
        <v>200</v>
      </c>
      <c r="M1169" s="4">
        <v>2</v>
      </c>
      <c r="N1169" s="4">
        <v>6</v>
      </c>
      <c r="O1169" s="2">
        <v>43625</v>
      </c>
      <c r="P1169" s="3">
        <v>0.09</v>
      </c>
      <c r="Q1169" s="4">
        <v>1</v>
      </c>
      <c r="R1169" s="3">
        <v>5.6</v>
      </c>
      <c r="S11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69" t="str">
        <f>IF(AIRBNB[[#This Row],[RUIDO(dB)]]&lt;=4,"Silencioso",IF(AIRBNB[[#This Row],[RUIDO(dB)]]&lt;=5.5,"Poco Ruidoso","Ruidoso"))</f>
        <v>Ruidoso</v>
      </c>
      <c r="U1169" t="str">
        <f>IF(AND(AIRBNB[[#This Row],[PRECIO]]&lt;50,AIRBNB[[#This Row],[MIN_NOCHES]]&gt;3),"Dentro del presupuesto","No considerar")</f>
        <v>No considerar</v>
      </c>
      <c r="V1169" t="str">
        <f>VLOOKUP(AIRBNB[[#This Row],[HOST_ID]],Super_host[],5,FALSE)</f>
        <v>Host</v>
      </c>
    </row>
    <row r="1170" spans="1:22">
      <c r="A1170" s="4">
        <v>878142</v>
      </c>
      <c r="B1170" t="s">
        <v>12355</v>
      </c>
      <c r="C1170" s="4">
        <v>2597159</v>
      </c>
      <c r="D1170" t="s">
        <v>700</v>
      </c>
      <c r="E1170" t="s">
        <v>12356</v>
      </c>
      <c r="F1170" s="4">
        <v>11211</v>
      </c>
      <c r="G1170" s="13" t="s">
        <v>4662</v>
      </c>
      <c r="H1170" s="13" t="s">
        <v>9218</v>
      </c>
      <c r="I1170" s="1">
        <v>4071335</v>
      </c>
      <c r="J1170" s="1">
        <v>-739496</v>
      </c>
      <c r="K1170" t="s">
        <v>5</v>
      </c>
      <c r="L1170" s="20">
        <v>200</v>
      </c>
      <c r="M1170" s="4">
        <v>4</v>
      </c>
      <c r="N1170" s="4">
        <v>4</v>
      </c>
      <c r="O1170" s="2">
        <v>43398</v>
      </c>
      <c r="P1170" s="3">
        <v>0.42</v>
      </c>
      <c r="Q1170" s="4">
        <v>1</v>
      </c>
      <c r="R1170" s="3">
        <v>6.9</v>
      </c>
      <c r="S11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0" t="str">
        <f>IF(AIRBNB[[#This Row],[RUIDO(dB)]]&lt;=4,"Silencioso",IF(AIRBNB[[#This Row],[RUIDO(dB)]]&lt;=5.5,"Poco Ruidoso","Ruidoso"))</f>
        <v>Ruidoso</v>
      </c>
      <c r="U1170" t="str">
        <f>IF(AND(AIRBNB[[#This Row],[PRECIO]]&lt;50,AIRBNB[[#This Row],[MIN_NOCHES]]&gt;3),"Dentro del presupuesto","No considerar")</f>
        <v>No considerar</v>
      </c>
      <c r="V1170" t="str">
        <f>VLOOKUP(AIRBNB[[#This Row],[HOST_ID]],Super_host[],5,FALSE)</f>
        <v>Host</v>
      </c>
    </row>
    <row r="1171" spans="1:22">
      <c r="A1171" s="4">
        <v>1408914</v>
      </c>
      <c r="B1171" t="s">
        <v>7210</v>
      </c>
      <c r="C1171" s="4">
        <v>2594389</v>
      </c>
      <c r="D1171" t="s">
        <v>7211</v>
      </c>
      <c r="E1171" t="s">
        <v>5782</v>
      </c>
      <c r="F1171" s="4">
        <v>10011</v>
      </c>
      <c r="G1171" s="13" t="s">
        <v>124</v>
      </c>
      <c r="H1171" s="13" t="s">
        <v>186</v>
      </c>
      <c r="I1171" s="1">
        <v>4074206</v>
      </c>
      <c r="J1171" s="1">
        <v>-7399499</v>
      </c>
      <c r="K1171" t="s">
        <v>5</v>
      </c>
      <c r="L1171" s="20">
        <v>200</v>
      </c>
      <c r="M1171" s="4">
        <v>3</v>
      </c>
      <c r="N1171" s="4">
        <v>0</v>
      </c>
      <c r="O1171" s="2">
        <v>43534</v>
      </c>
      <c r="P1171" s="3">
        <v>0.06</v>
      </c>
      <c r="Q1171" s="4">
        <v>1</v>
      </c>
      <c r="R1171" s="3">
        <v>5.6</v>
      </c>
      <c r="S11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1" t="str">
        <f>IF(AIRBNB[[#This Row],[RUIDO(dB)]]&lt;=4,"Silencioso",IF(AIRBNB[[#This Row],[RUIDO(dB)]]&lt;=5.5,"Poco Ruidoso","Ruidoso"))</f>
        <v>Ruidoso</v>
      </c>
      <c r="U1171" t="str">
        <f>IF(AND(AIRBNB[[#This Row],[PRECIO]]&lt;50,AIRBNB[[#This Row],[MIN_NOCHES]]&gt;3),"Dentro del presupuesto","No considerar")</f>
        <v>No considerar</v>
      </c>
      <c r="V1171" t="str">
        <f>VLOOKUP(AIRBNB[[#This Row],[HOST_ID]],Super_host[],5,FALSE)</f>
        <v>Host</v>
      </c>
    </row>
    <row r="1172" spans="1:22">
      <c r="A1172" s="4">
        <v>1210916</v>
      </c>
      <c r="B1172" t="s">
        <v>1689</v>
      </c>
      <c r="C1172" s="4">
        <v>2554853</v>
      </c>
      <c r="D1172" t="s">
        <v>1690</v>
      </c>
      <c r="E1172" t="s">
        <v>1691</v>
      </c>
      <c r="F1172" s="4">
        <v>10017</v>
      </c>
      <c r="G1172" s="13" t="s">
        <v>124</v>
      </c>
      <c r="H1172" s="13" t="s">
        <v>373</v>
      </c>
      <c r="I1172" s="1">
        <v>4075099</v>
      </c>
      <c r="J1172" s="1">
        <v>-7396994</v>
      </c>
      <c r="K1172" t="s">
        <v>5</v>
      </c>
      <c r="L1172" s="20">
        <v>200</v>
      </c>
      <c r="M1172" s="4">
        <v>1</v>
      </c>
      <c r="N1172" s="4">
        <v>7</v>
      </c>
      <c r="O1172" s="2">
        <v>43567</v>
      </c>
      <c r="P1172" s="3">
        <v>0.1</v>
      </c>
      <c r="Q1172" s="4">
        <v>1</v>
      </c>
      <c r="R1172" s="3">
        <v>5.6</v>
      </c>
      <c r="S11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2" t="str">
        <f>IF(AIRBNB[[#This Row],[RUIDO(dB)]]&lt;=4,"Silencioso",IF(AIRBNB[[#This Row],[RUIDO(dB)]]&lt;=5.5,"Poco Ruidoso","Ruidoso"))</f>
        <v>Ruidoso</v>
      </c>
      <c r="U1172" t="str">
        <f>IF(AND(AIRBNB[[#This Row],[PRECIO]]&lt;50,AIRBNB[[#This Row],[MIN_NOCHES]]&gt;3),"Dentro del presupuesto","No considerar")</f>
        <v>No considerar</v>
      </c>
      <c r="V1172" t="str">
        <f>VLOOKUP(AIRBNB[[#This Row],[HOST_ID]],Super_host[],5,FALSE)</f>
        <v>Host</v>
      </c>
    </row>
    <row r="1173" spans="1:22">
      <c r="A1173" s="4">
        <v>515392</v>
      </c>
      <c r="B1173" t="s">
        <v>4487</v>
      </c>
      <c r="C1173" s="4">
        <v>2538544</v>
      </c>
      <c r="D1173" t="s">
        <v>839</v>
      </c>
      <c r="E1173" t="s">
        <v>4488</v>
      </c>
      <c r="F1173" s="4">
        <v>10011</v>
      </c>
      <c r="G1173" s="13" t="s">
        <v>124</v>
      </c>
      <c r="H1173" s="13" t="s">
        <v>186</v>
      </c>
      <c r="I1173" s="1">
        <v>4074348</v>
      </c>
      <c r="J1173" s="1">
        <v>-739998</v>
      </c>
      <c r="K1173" t="s">
        <v>5</v>
      </c>
      <c r="L1173" s="20">
        <v>200</v>
      </c>
      <c r="M1173" s="4">
        <v>1</v>
      </c>
      <c r="N1173" s="4">
        <v>60</v>
      </c>
      <c r="O1173" s="2">
        <v>43618</v>
      </c>
      <c r="P1173" s="3">
        <v>0.78</v>
      </c>
      <c r="Q1173" s="4">
        <v>1</v>
      </c>
      <c r="R1173" s="3">
        <v>5.6</v>
      </c>
      <c r="S11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3" t="str">
        <f>IF(AIRBNB[[#This Row],[RUIDO(dB)]]&lt;=4,"Silencioso",IF(AIRBNB[[#This Row],[RUIDO(dB)]]&lt;=5.5,"Poco Ruidoso","Ruidoso"))</f>
        <v>Ruidoso</v>
      </c>
      <c r="U1173" t="str">
        <f>IF(AND(AIRBNB[[#This Row],[PRECIO]]&lt;50,AIRBNB[[#This Row],[MIN_NOCHES]]&gt;3),"Dentro del presupuesto","No considerar")</f>
        <v>No considerar</v>
      </c>
      <c r="V1173" t="str">
        <f>VLOOKUP(AIRBNB[[#This Row],[HOST_ID]],Super_host[],5,FALSE)</f>
        <v>Host</v>
      </c>
    </row>
    <row r="1174" spans="1:22">
      <c r="A1174" s="4">
        <v>3453488</v>
      </c>
      <c r="B1174" t="s">
        <v>15921</v>
      </c>
      <c r="C1174" s="4">
        <v>2533026</v>
      </c>
      <c r="D1174" t="s">
        <v>1417</v>
      </c>
      <c r="E1174" t="s">
        <v>11973</v>
      </c>
      <c r="F1174" s="4">
        <v>11211</v>
      </c>
      <c r="G1174" s="13" t="s">
        <v>4662</v>
      </c>
      <c r="H1174" s="13" t="s">
        <v>9218</v>
      </c>
      <c r="I1174" s="1">
        <v>4071204</v>
      </c>
      <c r="J1174" s="1">
        <v>-7395628</v>
      </c>
      <c r="K1174" t="s">
        <v>5</v>
      </c>
      <c r="L1174" s="20">
        <v>200</v>
      </c>
      <c r="M1174" s="4">
        <v>30</v>
      </c>
      <c r="N1174" s="4">
        <v>0</v>
      </c>
      <c r="O1174" s="2">
        <v>43637</v>
      </c>
      <c r="P1174" s="3">
        <v>1.87</v>
      </c>
      <c r="Q1174" s="4">
        <v>1</v>
      </c>
      <c r="R1174" s="3">
        <v>6.9</v>
      </c>
      <c r="S11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4" t="str">
        <f>IF(AIRBNB[[#This Row],[RUIDO(dB)]]&lt;=4,"Silencioso",IF(AIRBNB[[#This Row],[RUIDO(dB)]]&lt;=5.5,"Poco Ruidoso","Ruidoso"))</f>
        <v>Ruidoso</v>
      </c>
      <c r="U1174" t="str">
        <f>IF(AND(AIRBNB[[#This Row],[PRECIO]]&lt;50,AIRBNB[[#This Row],[MIN_NOCHES]]&gt;3),"Dentro del presupuesto","No considerar")</f>
        <v>No considerar</v>
      </c>
      <c r="V1174" t="str">
        <f>VLOOKUP(AIRBNB[[#This Row],[HOST_ID]],Super_host[],5,FALSE)</f>
        <v>Host</v>
      </c>
    </row>
    <row r="1175" spans="1:22">
      <c r="A1175" s="4">
        <v>490011</v>
      </c>
      <c r="B1175" t="s">
        <v>15928</v>
      </c>
      <c r="C1175" s="4">
        <v>2423401</v>
      </c>
      <c r="D1175" t="s">
        <v>717</v>
      </c>
      <c r="E1175" t="s">
        <v>15929</v>
      </c>
      <c r="F1175" s="4">
        <v>11231</v>
      </c>
      <c r="G1175" s="13" t="s">
        <v>4662</v>
      </c>
      <c r="H1175" s="13" t="s">
        <v>9237</v>
      </c>
      <c r="I1175" s="1">
        <v>4068444</v>
      </c>
      <c r="J1175" s="1">
        <v>-7399904</v>
      </c>
      <c r="K1175" t="s">
        <v>40</v>
      </c>
      <c r="L1175" s="20">
        <v>200</v>
      </c>
      <c r="M1175" s="4">
        <v>5</v>
      </c>
      <c r="N1175" s="4">
        <v>0</v>
      </c>
      <c r="O1175" s="2">
        <v>42915</v>
      </c>
      <c r="P1175" s="3">
        <v>0.49</v>
      </c>
      <c r="Q1175" s="4">
        <v>1</v>
      </c>
      <c r="R1175" s="3">
        <v>6.9</v>
      </c>
      <c r="S11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5" t="str">
        <f>IF(AIRBNB[[#This Row],[RUIDO(dB)]]&lt;=4,"Silencioso",IF(AIRBNB[[#This Row],[RUIDO(dB)]]&lt;=5.5,"Poco Ruidoso","Ruidoso"))</f>
        <v>Ruidoso</v>
      </c>
      <c r="U1175" t="str">
        <f>IF(AND(AIRBNB[[#This Row],[PRECIO]]&lt;50,AIRBNB[[#This Row],[MIN_NOCHES]]&gt;3),"Dentro del presupuesto","No considerar")</f>
        <v>No considerar</v>
      </c>
      <c r="V1175" t="str">
        <f>VLOOKUP(AIRBNB[[#This Row],[HOST_ID]],Super_host[],5,FALSE)</f>
        <v>Host</v>
      </c>
    </row>
    <row r="1176" spans="1:22">
      <c r="A1176" s="4">
        <v>2821079</v>
      </c>
      <c r="B1176" t="s">
        <v>483</v>
      </c>
      <c r="C1176" s="4">
        <v>2333304</v>
      </c>
      <c r="D1176" t="s">
        <v>484</v>
      </c>
      <c r="E1176" t="s">
        <v>485</v>
      </c>
      <c r="F1176" s="4">
        <v>10023</v>
      </c>
      <c r="G1176" s="13" t="s">
        <v>124</v>
      </c>
      <c r="H1176" s="13" t="s">
        <v>168</v>
      </c>
      <c r="I1176" s="1">
        <v>4077589</v>
      </c>
      <c r="J1176" s="1">
        <v>-7398188</v>
      </c>
      <c r="K1176" t="s">
        <v>5</v>
      </c>
      <c r="L1176" s="20">
        <v>200</v>
      </c>
      <c r="M1176" s="4">
        <v>1</v>
      </c>
      <c r="N1176" s="4">
        <v>1</v>
      </c>
      <c r="O1176" s="2">
        <v>41835</v>
      </c>
      <c r="P1176" s="3">
        <v>0.02</v>
      </c>
      <c r="Q1176" s="4">
        <v>1</v>
      </c>
      <c r="R1176" s="3">
        <v>5.6</v>
      </c>
      <c r="S11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6" t="str">
        <f>IF(AIRBNB[[#This Row],[RUIDO(dB)]]&lt;=4,"Silencioso",IF(AIRBNB[[#This Row],[RUIDO(dB)]]&lt;=5.5,"Poco Ruidoso","Ruidoso"))</f>
        <v>Ruidoso</v>
      </c>
      <c r="U1176" t="str">
        <f>IF(AND(AIRBNB[[#This Row],[PRECIO]]&lt;50,AIRBNB[[#This Row],[MIN_NOCHES]]&gt;3),"Dentro del presupuesto","No considerar")</f>
        <v>No considerar</v>
      </c>
      <c r="V1176" t="str">
        <f>VLOOKUP(AIRBNB[[#This Row],[HOST_ID]],Super_host[],5,FALSE)</f>
        <v>Host</v>
      </c>
    </row>
    <row r="1177" spans="1:22">
      <c r="A1177" s="4">
        <v>3793246</v>
      </c>
      <c r="B1177" t="s">
        <v>5237</v>
      </c>
      <c r="C1177" s="4">
        <v>2331719</v>
      </c>
      <c r="D1177" t="s">
        <v>7</v>
      </c>
      <c r="E1177" t="s">
        <v>5238</v>
      </c>
      <c r="F1177" s="4">
        <v>10003</v>
      </c>
      <c r="G1177" s="13" t="s">
        <v>124</v>
      </c>
      <c r="H1177" s="13" t="s">
        <v>133</v>
      </c>
      <c r="I1177" s="1">
        <v>4072695</v>
      </c>
      <c r="J1177" s="1">
        <v>-7398617</v>
      </c>
      <c r="K1177" t="s">
        <v>5</v>
      </c>
      <c r="L1177" s="20">
        <v>200</v>
      </c>
      <c r="M1177" s="4">
        <v>3</v>
      </c>
      <c r="N1177" s="4">
        <v>78</v>
      </c>
      <c r="O1177" s="2">
        <v>43597</v>
      </c>
      <c r="P1177" s="3">
        <v>1.33</v>
      </c>
      <c r="Q1177" s="4">
        <v>1</v>
      </c>
      <c r="R1177" s="3">
        <v>5.6</v>
      </c>
      <c r="S11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7" t="str">
        <f>IF(AIRBNB[[#This Row],[RUIDO(dB)]]&lt;=4,"Silencioso",IF(AIRBNB[[#This Row],[RUIDO(dB)]]&lt;=5.5,"Poco Ruidoso","Ruidoso"))</f>
        <v>Ruidoso</v>
      </c>
      <c r="U1177" t="str">
        <f>IF(AND(AIRBNB[[#This Row],[PRECIO]]&lt;50,AIRBNB[[#This Row],[MIN_NOCHES]]&gt;3),"Dentro del presupuesto","No considerar")</f>
        <v>No considerar</v>
      </c>
      <c r="V1177" t="str">
        <f>VLOOKUP(AIRBNB[[#This Row],[HOST_ID]],Super_host[],5,FALSE)</f>
        <v>Host</v>
      </c>
    </row>
    <row r="1178" spans="1:22">
      <c r="A1178" s="4">
        <v>2659961</v>
      </c>
      <c r="B1178" t="s">
        <v>2434</v>
      </c>
      <c r="C1178" s="4">
        <v>2319102</v>
      </c>
      <c r="D1178" t="s">
        <v>200</v>
      </c>
      <c r="E1178" t="s">
        <v>2435</v>
      </c>
      <c r="F1178" s="4">
        <v>10002</v>
      </c>
      <c r="G1178" s="13" t="s">
        <v>124</v>
      </c>
      <c r="H1178" s="13" t="s">
        <v>409</v>
      </c>
      <c r="I1178" s="1">
        <v>4071675</v>
      </c>
      <c r="J1178" s="1">
        <v>-7399092</v>
      </c>
      <c r="K1178" t="s">
        <v>5</v>
      </c>
      <c r="L1178" s="20">
        <v>200</v>
      </c>
      <c r="M1178" s="4">
        <v>2</v>
      </c>
      <c r="N1178" s="4">
        <v>9</v>
      </c>
      <c r="O1178" s="2">
        <v>43043</v>
      </c>
      <c r="P1178" s="3">
        <v>0.18</v>
      </c>
      <c r="Q1178" s="4">
        <v>1</v>
      </c>
      <c r="R1178" s="3">
        <v>5.6</v>
      </c>
      <c r="S11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8" t="str">
        <f>IF(AIRBNB[[#This Row],[RUIDO(dB)]]&lt;=4,"Silencioso",IF(AIRBNB[[#This Row],[RUIDO(dB)]]&lt;=5.5,"Poco Ruidoso","Ruidoso"))</f>
        <v>Ruidoso</v>
      </c>
      <c r="U1178" t="str">
        <f>IF(AND(AIRBNB[[#This Row],[PRECIO]]&lt;50,AIRBNB[[#This Row],[MIN_NOCHES]]&gt;3),"Dentro del presupuesto","No considerar")</f>
        <v>No considerar</v>
      </c>
      <c r="V1178" t="str">
        <f>VLOOKUP(AIRBNB[[#This Row],[HOST_ID]],Super_host[],5,FALSE)</f>
        <v>Host</v>
      </c>
    </row>
    <row r="1179" spans="1:22">
      <c r="A1179" s="4">
        <v>461050</v>
      </c>
      <c r="B1179" t="s">
        <v>11369</v>
      </c>
      <c r="C1179" s="4">
        <v>2286224</v>
      </c>
      <c r="D1179" t="s">
        <v>442</v>
      </c>
      <c r="E1179" t="s">
        <v>11370</v>
      </c>
      <c r="F1179" s="4">
        <v>11211</v>
      </c>
      <c r="G1179" s="13" t="s">
        <v>4662</v>
      </c>
      <c r="H1179" s="13" t="s">
        <v>9218</v>
      </c>
      <c r="I1179" s="1">
        <v>4071613</v>
      </c>
      <c r="J1179" s="1">
        <v>-7395837</v>
      </c>
      <c r="K1179" t="s">
        <v>5</v>
      </c>
      <c r="L1179" s="20">
        <v>200</v>
      </c>
      <c r="M1179" s="4">
        <v>3</v>
      </c>
      <c r="N1179" s="4">
        <v>17</v>
      </c>
      <c r="O1179" s="2">
        <v>42502</v>
      </c>
      <c r="P1179" s="3">
        <v>0.2</v>
      </c>
      <c r="Q1179" s="4">
        <v>1</v>
      </c>
      <c r="R1179" s="3">
        <v>6.9</v>
      </c>
      <c r="S11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79" t="str">
        <f>IF(AIRBNB[[#This Row],[RUIDO(dB)]]&lt;=4,"Silencioso",IF(AIRBNB[[#This Row],[RUIDO(dB)]]&lt;=5.5,"Poco Ruidoso","Ruidoso"))</f>
        <v>Ruidoso</v>
      </c>
      <c r="U1179" t="str">
        <f>IF(AND(AIRBNB[[#This Row],[PRECIO]]&lt;50,AIRBNB[[#This Row],[MIN_NOCHES]]&gt;3),"Dentro del presupuesto","No considerar")</f>
        <v>No considerar</v>
      </c>
      <c r="V1179" t="str">
        <f>VLOOKUP(AIRBNB[[#This Row],[HOST_ID]],Super_host[],5,FALSE)</f>
        <v>Host</v>
      </c>
    </row>
    <row r="1180" spans="1:22">
      <c r="A1180" s="4">
        <v>752289</v>
      </c>
      <c r="B1180" t="s">
        <v>2088</v>
      </c>
      <c r="C1180" s="4">
        <v>2285974</v>
      </c>
      <c r="D1180" t="s">
        <v>2089</v>
      </c>
      <c r="E1180" t="s">
        <v>2090</v>
      </c>
      <c r="F1180" s="4">
        <v>10012</v>
      </c>
      <c r="G1180" s="13" t="s">
        <v>124</v>
      </c>
      <c r="H1180" s="13" t="s">
        <v>144</v>
      </c>
      <c r="I1180" s="1">
        <v>4072863</v>
      </c>
      <c r="J1180" s="1">
        <v>-7400137</v>
      </c>
      <c r="K1180" t="s">
        <v>5</v>
      </c>
      <c r="L1180" s="20">
        <v>200</v>
      </c>
      <c r="M1180" s="4">
        <v>4</v>
      </c>
      <c r="N1180" s="4">
        <v>11</v>
      </c>
      <c r="O1180" s="2">
        <v>42875</v>
      </c>
      <c r="P1180" s="3">
        <v>0.14000000000000001</v>
      </c>
      <c r="Q1180" s="4">
        <v>1</v>
      </c>
      <c r="R1180" s="3">
        <v>5.6</v>
      </c>
      <c r="S11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0" t="str">
        <f>IF(AIRBNB[[#This Row],[RUIDO(dB)]]&lt;=4,"Silencioso",IF(AIRBNB[[#This Row],[RUIDO(dB)]]&lt;=5.5,"Poco Ruidoso","Ruidoso"))</f>
        <v>Ruidoso</v>
      </c>
      <c r="U1180" t="str">
        <f>IF(AND(AIRBNB[[#This Row],[PRECIO]]&lt;50,AIRBNB[[#This Row],[MIN_NOCHES]]&gt;3),"Dentro del presupuesto","No considerar")</f>
        <v>No considerar</v>
      </c>
      <c r="V1180" t="str">
        <f>VLOOKUP(AIRBNB[[#This Row],[HOST_ID]],Super_host[],5,FALSE)</f>
        <v>Host</v>
      </c>
    </row>
    <row r="1181" spans="1:22">
      <c r="A1181" s="4">
        <v>452068</v>
      </c>
      <c r="B1181" t="s">
        <v>10129</v>
      </c>
      <c r="C1181" s="4">
        <v>2246071</v>
      </c>
      <c r="D1181" t="s">
        <v>1772</v>
      </c>
      <c r="E1181" t="s">
        <v>10130</v>
      </c>
      <c r="F1181" s="4">
        <v>11218</v>
      </c>
      <c r="G1181" s="13" t="s">
        <v>4662</v>
      </c>
      <c r="H1181" s="13" t="s">
        <v>9393</v>
      </c>
      <c r="I1181" s="1">
        <v>4064205</v>
      </c>
      <c r="J1181" s="1">
        <v>-7397173</v>
      </c>
      <c r="K1181" t="s">
        <v>5</v>
      </c>
      <c r="L1181" s="20">
        <v>200</v>
      </c>
      <c r="M1181" s="4">
        <v>1</v>
      </c>
      <c r="N1181" s="4">
        <v>3</v>
      </c>
      <c r="O1181" s="2">
        <v>42232</v>
      </c>
      <c r="P1181" s="3">
        <v>0.06</v>
      </c>
      <c r="Q1181" s="4">
        <v>1</v>
      </c>
      <c r="R1181" s="3">
        <v>6.9</v>
      </c>
      <c r="S11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1" t="str">
        <f>IF(AIRBNB[[#This Row],[RUIDO(dB)]]&lt;=4,"Silencioso",IF(AIRBNB[[#This Row],[RUIDO(dB)]]&lt;=5.5,"Poco Ruidoso","Ruidoso"))</f>
        <v>Ruidoso</v>
      </c>
      <c r="U1181" t="str">
        <f>IF(AND(AIRBNB[[#This Row],[PRECIO]]&lt;50,AIRBNB[[#This Row],[MIN_NOCHES]]&gt;3),"Dentro del presupuesto","No considerar")</f>
        <v>No considerar</v>
      </c>
      <c r="V1181" t="str">
        <f>VLOOKUP(AIRBNB[[#This Row],[HOST_ID]],Super_host[],5,FALSE)</f>
        <v>Host</v>
      </c>
    </row>
    <row r="1182" spans="1:22">
      <c r="A1182" s="4">
        <v>436510</v>
      </c>
      <c r="B1182" t="s">
        <v>11301</v>
      </c>
      <c r="C1182" s="4">
        <v>2168251</v>
      </c>
      <c r="D1182" t="s">
        <v>478</v>
      </c>
      <c r="E1182" t="s">
        <v>11302</v>
      </c>
      <c r="F1182" s="4">
        <v>11211</v>
      </c>
      <c r="G1182" s="13" t="s">
        <v>4662</v>
      </c>
      <c r="H1182" s="13" t="s">
        <v>9218</v>
      </c>
      <c r="I1182" s="1">
        <v>407108</v>
      </c>
      <c r="J1182" s="1">
        <v>-7396226</v>
      </c>
      <c r="K1182" t="s">
        <v>5</v>
      </c>
      <c r="L1182" s="20">
        <v>200</v>
      </c>
      <c r="M1182" s="4">
        <v>3</v>
      </c>
      <c r="N1182" s="4">
        <v>16</v>
      </c>
      <c r="O1182" s="2">
        <v>43368</v>
      </c>
      <c r="P1182" s="3">
        <v>0.19</v>
      </c>
      <c r="Q1182" s="4">
        <v>1</v>
      </c>
      <c r="R1182" s="3">
        <v>6.9</v>
      </c>
      <c r="S11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2" t="str">
        <f>IF(AIRBNB[[#This Row],[RUIDO(dB)]]&lt;=4,"Silencioso",IF(AIRBNB[[#This Row],[RUIDO(dB)]]&lt;=5.5,"Poco Ruidoso","Ruidoso"))</f>
        <v>Ruidoso</v>
      </c>
      <c r="U1182" t="str">
        <f>IF(AND(AIRBNB[[#This Row],[PRECIO]]&lt;50,AIRBNB[[#This Row],[MIN_NOCHES]]&gt;3),"Dentro del presupuesto","No considerar")</f>
        <v>No considerar</v>
      </c>
      <c r="V1182" t="str">
        <f>VLOOKUP(AIRBNB[[#This Row],[HOST_ID]],Super_host[],5,FALSE)</f>
        <v>Host</v>
      </c>
    </row>
    <row r="1183" spans="1:22">
      <c r="A1183" s="4">
        <v>419792</v>
      </c>
      <c r="B1183" t="s">
        <v>2720</v>
      </c>
      <c r="C1183" s="4">
        <v>2087636</v>
      </c>
      <c r="D1183" t="s">
        <v>2721</v>
      </c>
      <c r="E1183" t="s">
        <v>2722</v>
      </c>
      <c r="F1183" s="4">
        <v>10002</v>
      </c>
      <c r="G1183" s="13" t="s">
        <v>124</v>
      </c>
      <c r="H1183" s="13" t="s">
        <v>137</v>
      </c>
      <c r="I1183" s="1">
        <v>4071804</v>
      </c>
      <c r="J1183" s="1">
        <v>-7398565</v>
      </c>
      <c r="K1183" t="s">
        <v>5</v>
      </c>
      <c r="L1183" s="20">
        <v>200</v>
      </c>
      <c r="M1183" s="4">
        <v>7</v>
      </c>
      <c r="N1183" s="4">
        <v>4</v>
      </c>
      <c r="O1183" s="2">
        <v>43589</v>
      </c>
      <c r="P1183" s="3">
        <v>0.22</v>
      </c>
      <c r="Q1183" s="4">
        <v>1</v>
      </c>
      <c r="R1183" s="3">
        <v>5.6</v>
      </c>
      <c r="S11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3" t="str">
        <f>IF(AIRBNB[[#This Row],[RUIDO(dB)]]&lt;=4,"Silencioso",IF(AIRBNB[[#This Row],[RUIDO(dB)]]&lt;=5.5,"Poco Ruidoso","Ruidoso"))</f>
        <v>Ruidoso</v>
      </c>
      <c r="U1183" t="str">
        <f>IF(AND(AIRBNB[[#This Row],[PRECIO]]&lt;50,AIRBNB[[#This Row],[MIN_NOCHES]]&gt;3),"Dentro del presupuesto","No considerar")</f>
        <v>No considerar</v>
      </c>
      <c r="V1183" t="str">
        <f>VLOOKUP(AIRBNB[[#This Row],[HOST_ID]],Super_host[],5,FALSE)</f>
        <v>Host</v>
      </c>
    </row>
    <row r="1184" spans="1:22">
      <c r="A1184" s="4">
        <v>1156440</v>
      </c>
      <c r="B1184" t="s">
        <v>5252</v>
      </c>
      <c r="C1184" s="4">
        <v>1908631</v>
      </c>
      <c r="D1184" t="s">
        <v>5253</v>
      </c>
      <c r="E1184" t="s">
        <v>5254</v>
      </c>
      <c r="F1184" s="4">
        <v>10003</v>
      </c>
      <c r="G1184" s="13" t="s">
        <v>124</v>
      </c>
      <c r="H1184" s="13" t="s">
        <v>133</v>
      </c>
      <c r="I1184" s="1">
        <v>4072845</v>
      </c>
      <c r="J1184" s="1">
        <v>-7398598</v>
      </c>
      <c r="K1184" t="s">
        <v>5</v>
      </c>
      <c r="L1184" s="20">
        <v>200</v>
      </c>
      <c r="M1184" s="4">
        <v>4</v>
      </c>
      <c r="N1184" s="4">
        <v>26</v>
      </c>
      <c r="O1184" s="2">
        <v>43626</v>
      </c>
      <c r="P1184" s="3">
        <v>1.34</v>
      </c>
      <c r="Q1184" s="4">
        <v>1</v>
      </c>
      <c r="R1184" s="3">
        <v>5.6</v>
      </c>
      <c r="S11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4" t="str">
        <f>IF(AIRBNB[[#This Row],[RUIDO(dB)]]&lt;=4,"Silencioso",IF(AIRBNB[[#This Row],[RUIDO(dB)]]&lt;=5.5,"Poco Ruidoso","Ruidoso"))</f>
        <v>Ruidoso</v>
      </c>
      <c r="U1184" t="str">
        <f>IF(AND(AIRBNB[[#This Row],[PRECIO]]&lt;50,AIRBNB[[#This Row],[MIN_NOCHES]]&gt;3),"Dentro del presupuesto","No considerar")</f>
        <v>No considerar</v>
      </c>
      <c r="V1184" t="str">
        <f>VLOOKUP(AIRBNB[[#This Row],[HOST_ID]],Super_host[],5,FALSE)</f>
        <v>Host</v>
      </c>
    </row>
    <row r="1185" spans="1:22">
      <c r="A1185" s="4">
        <v>378460</v>
      </c>
      <c r="B1185" t="s">
        <v>2168</v>
      </c>
      <c r="C1185" s="4">
        <v>1900800</v>
      </c>
      <c r="D1185" t="s">
        <v>2169</v>
      </c>
      <c r="E1185" t="s">
        <v>2170</v>
      </c>
      <c r="F1185" s="4">
        <v>10036</v>
      </c>
      <c r="G1185" s="13" t="s">
        <v>124</v>
      </c>
      <c r="H1185" s="13" t="s">
        <v>249</v>
      </c>
      <c r="I1185" s="1">
        <v>4075643</v>
      </c>
      <c r="J1185" s="1">
        <v>-7399046</v>
      </c>
      <c r="K1185" t="s">
        <v>5</v>
      </c>
      <c r="L1185" s="20">
        <v>200</v>
      </c>
      <c r="M1185" s="4">
        <v>7</v>
      </c>
      <c r="N1185" s="4">
        <v>13</v>
      </c>
      <c r="O1185" s="2">
        <v>43633</v>
      </c>
      <c r="P1185" s="3">
        <v>0.15</v>
      </c>
      <c r="Q1185" s="4">
        <v>1</v>
      </c>
      <c r="R1185" s="3">
        <v>5.6</v>
      </c>
      <c r="S11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5" t="str">
        <f>IF(AIRBNB[[#This Row],[RUIDO(dB)]]&lt;=4,"Silencioso",IF(AIRBNB[[#This Row],[RUIDO(dB)]]&lt;=5.5,"Poco Ruidoso","Ruidoso"))</f>
        <v>Ruidoso</v>
      </c>
      <c r="U1185" t="str">
        <f>IF(AND(AIRBNB[[#This Row],[PRECIO]]&lt;50,AIRBNB[[#This Row],[MIN_NOCHES]]&gt;3),"Dentro del presupuesto","No considerar")</f>
        <v>No considerar</v>
      </c>
      <c r="V1185" t="str">
        <f>VLOOKUP(AIRBNB[[#This Row],[HOST_ID]],Super_host[],5,FALSE)</f>
        <v>Host</v>
      </c>
    </row>
    <row r="1186" spans="1:22">
      <c r="A1186" s="4">
        <v>3241858</v>
      </c>
      <c r="B1186" t="s">
        <v>5517</v>
      </c>
      <c r="C1186" s="4">
        <v>1866033</v>
      </c>
      <c r="D1186" t="s">
        <v>5518</v>
      </c>
      <c r="E1186" t="s">
        <v>5519</v>
      </c>
      <c r="F1186" s="4">
        <v>10065</v>
      </c>
      <c r="G1186" s="13" t="s">
        <v>124</v>
      </c>
      <c r="H1186" s="13" t="s">
        <v>129</v>
      </c>
      <c r="I1186" s="1">
        <v>407659</v>
      </c>
      <c r="J1186" s="1">
        <v>-7396611</v>
      </c>
      <c r="K1186" t="s">
        <v>5</v>
      </c>
      <c r="L1186" s="20">
        <v>200</v>
      </c>
      <c r="M1186" s="4">
        <v>4</v>
      </c>
      <c r="N1186" s="4">
        <v>102</v>
      </c>
      <c r="O1186" s="2">
        <v>43642</v>
      </c>
      <c r="P1186" s="3">
        <v>1.7</v>
      </c>
      <c r="Q1186" s="4">
        <v>1</v>
      </c>
      <c r="R1186" s="3">
        <v>5.6</v>
      </c>
      <c r="S11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6" t="str">
        <f>IF(AIRBNB[[#This Row],[RUIDO(dB)]]&lt;=4,"Silencioso",IF(AIRBNB[[#This Row],[RUIDO(dB)]]&lt;=5.5,"Poco Ruidoso","Ruidoso"))</f>
        <v>Ruidoso</v>
      </c>
      <c r="U1186" t="str">
        <f>IF(AND(AIRBNB[[#This Row],[PRECIO]]&lt;50,AIRBNB[[#This Row],[MIN_NOCHES]]&gt;3),"Dentro del presupuesto","No considerar")</f>
        <v>No considerar</v>
      </c>
      <c r="V1186" t="str">
        <f>VLOOKUP(AIRBNB[[#This Row],[HOST_ID]],Super_host[],5,FALSE)</f>
        <v>Host</v>
      </c>
    </row>
    <row r="1187" spans="1:22">
      <c r="A1187" s="4">
        <v>4785941</v>
      </c>
      <c r="B1187" t="s">
        <v>885</v>
      </c>
      <c r="C1187" s="4">
        <v>1786943</v>
      </c>
      <c r="D1187" t="s">
        <v>886</v>
      </c>
      <c r="E1187" t="s">
        <v>887</v>
      </c>
      <c r="F1187" s="4">
        <v>10012</v>
      </c>
      <c r="G1187" s="13" t="s">
        <v>124</v>
      </c>
      <c r="H1187" s="13" t="s">
        <v>144</v>
      </c>
      <c r="I1187" s="1">
        <v>4072904</v>
      </c>
      <c r="J1187" s="1">
        <v>-7400129</v>
      </c>
      <c r="K1187" t="s">
        <v>5</v>
      </c>
      <c r="L1187" s="20">
        <v>200</v>
      </c>
      <c r="M1187" s="4">
        <v>4</v>
      </c>
      <c r="N1187" s="4">
        <v>2</v>
      </c>
      <c r="O1187" s="2">
        <v>42473</v>
      </c>
      <c r="P1187" s="3">
        <v>0.04</v>
      </c>
      <c r="Q1187" s="4">
        <v>1</v>
      </c>
      <c r="R1187" s="3">
        <v>5.6</v>
      </c>
      <c r="S11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7" t="str">
        <f>IF(AIRBNB[[#This Row],[RUIDO(dB)]]&lt;=4,"Silencioso",IF(AIRBNB[[#This Row],[RUIDO(dB)]]&lt;=5.5,"Poco Ruidoso","Ruidoso"))</f>
        <v>Ruidoso</v>
      </c>
      <c r="U1187" t="str">
        <f>IF(AND(AIRBNB[[#This Row],[PRECIO]]&lt;50,AIRBNB[[#This Row],[MIN_NOCHES]]&gt;3),"Dentro del presupuesto","No considerar")</f>
        <v>No considerar</v>
      </c>
      <c r="V1187" t="str">
        <f>VLOOKUP(AIRBNB[[#This Row],[HOST_ID]],Super_host[],5,FALSE)</f>
        <v>Host</v>
      </c>
    </row>
    <row r="1188" spans="1:22">
      <c r="A1188" s="4">
        <v>4325329</v>
      </c>
      <c r="B1188" t="s">
        <v>4807</v>
      </c>
      <c r="C1188" s="4">
        <v>1537663</v>
      </c>
      <c r="D1188" t="s">
        <v>4808</v>
      </c>
      <c r="E1188" t="s">
        <v>4809</v>
      </c>
      <c r="F1188" s="4">
        <v>10024</v>
      </c>
      <c r="G1188" s="13" t="s">
        <v>124</v>
      </c>
      <c r="H1188" s="13" t="s">
        <v>168</v>
      </c>
      <c r="I1188" s="1">
        <v>4078667</v>
      </c>
      <c r="J1188" s="1">
        <v>-7396924</v>
      </c>
      <c r="K1188" t="s">
        <v>5</v>
      </c>
      <c r="L1188" s="20">
        <v>200</v>
      </c>
      <c r="M1188" s="4">
        <v>2</v>
      </c>
      <c r="N1188" s="4">
        <v>56</v>
      </c>
      <c r="O1188" s="2">
        <v>43644</v>
      </c>
      <c r="P1188" s="3">
        <v>0.98</v>
      </c>
      <c r="Q1188" s="4">
        <v>1</v>
      </c>
      <c r="R1188" s="3">
        <v>5.6</v>
      </c>
      <c r="S11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8" t="str">
        <f>IF(AIRBNB[[#This Row],[RUIDO(dB)]]&lt;=4,"Silencioso",IF(AIRBNB[[#This Row],[RUIDO(dB)]]&lt;=5.5,"Poco Ruidoso","Ruidoso"))</f>
        <v>Ruidoso</v>
      </c>
      <c r="U1188" t="str">
        <f>IF(AND(AIRBNB[[#This Row],[PRECIO]]&lt;50,AIRBNB[[#This Row],[MIN_NOCHES]]&gt;3),"Dentro del presupuesto","No considerar")</f>
        <v>No considerar</v>
      </c>
      <c r="V1188" t="str">
        <f>VLOOKUP(AIRBNB[[#This Row],[HOST_ID]],Super_host[],5,FALSE)</f>
        <v>Host</v>
      </c>
    </row>
    <row r="1189" spans="1:22">
      <c r="A1189" s="4">
        <v>494937</v>
      </c>
      <c r="B1189" t="s">
        <v>7557</v>
      </c>
      <c r="C1189" s="4">
        <v>1527535</v>
      </c>
      <c r="D1189" t="s">
        <v>7558</v>
      </c>
      <c r="E1189" t="s">
        <v>7559</v>
      </c>
      <c r="F1189" s="4">
        <v>10013</v>
      </c>
      <c r="G1189" s="13" t="s">
        <v>124</v>
      </c>
      <c r="H1189" s="13" t="s">
        <v>164</v>
      </c>
      <c r="I1189" s="1">
        <v>4072162</v>
      </c>
      <c r="J1189" s="1">
        <v>-7400414</v>
      </c>
      <c r="K1189" t="s">
        <v>5</v>
      </c>
      <c r="L1189" s="20">
        <v>200</v>
      </c>
      <c r="M1189" s="4">
        <v>2</v>
      </c>
      <c r="N1189" s="4">
        <v>63</v>
      </c>
      <c r="O1189" s="2">
        <v>43653</v>
      </c>
      <c r="P1189" s="3">
        <v>0.76</v>
      </c>
      <c r="Q1189" s="4">
        <v>1</v>
      </c>
      <c r="R1189" s="3">
        <v>5.7</v>
      </c>
      <c r="S11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89" t="str">
        <f>IF(AIRBNB[[#This Row],[RUIDO(dB)]]&lt;=4,"Silencioso",IF(AIRBNB[[#This Row],[RUIDO(dB)]]&lt;=5.5,"Poco Ruidoso","Ruidoso"))</f>
        <v>Ruidoso</v>
      </c>
      <c r="U1189" t="str">
        <f>IF(AND(AIRBNB[[#This Row],[PRECIO]]&lt;50,AIRBNB[[#This Row],[MIN_NOCHES]]&gt;3),"Dentro del presupuesto","No considerar")</f>
        <v>No considerar</v>
      </c>
      <c r="V1189" t="str">
        <f>VLOOKUP(AIRBNB[[#This Row],[HOST_ID]],Super_host[],5,FALSE)</f>
        <v>Host</v>
      </c>
    </row>
    <row r="1190" spans="1:22">
      <c r="A1190" s="4">
        <v>2071941</v>
      </c>
      <c r="B1190" t="s">
        <v>15992</v>
      </c>
      <c r="C1190" s="4">
        <v>1468317</v>
      </c>
      <c r="D1190" t="s">
        <v>10197</v>
      </c>
      <c r="E1190" t="s">
        <v>15993</v>
      </c>
      <c r="F1190" s="4">
        <v>11222</v>
      </c>
      <c r="G1190" s="13" t="s">
        <v>4662</v>
      </c>
      <c r="H1190" s="13" t="s">
        <v>9249</v>
      </c>
      <c r="I1190" s="1">
        <v>4072323</v>
      </c>
      <c r="J1190" s="1">
        <v>-7394915</v>
      </c>
      <c r="K1190" t="s">
        <v>5</v>
      </c>
      <c r="L1190" s="20">
        <v>200</v>
      </c>
      <c r="M1190" s="4">
        <v>5</v>
      </c>
      <c r="N1190" s="4">
        <v>0</v>
      </c>
      <c r="O1190" s="2">
        <v>43631</v>
      </c>
      <c r="P1190" s="3">
        <v>1.07</v>
      </c>
      <c r="Q1190" s="4">
        <v>1</v>
      </c>
      <c r="R1190" s="3">
        <v>6.9</v>
      </c>
      <c r="S11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0" t="str">
        <f>IF(AIRBNB[[#This Row],[RUIDO(dB)]]&lt;=4,"Silencioso",IF(AIRBNB[[#This Row],[RUIDO(dB)]]&lt;=5.5,"Poco Ruidoso","Ruidoso"))</f>
        <v>Ruidoso</v>
      </c>
      <c r="U1190" t="str">
        <f>IF(AND(AIRBNB[[#This Row],[PRECIO]]&lt;50,AIRBNB[[#This Row],[MIN_NOCHES]]&gt;3),"Dentro del presupuesto","No considerar")</f>
        <v>No considerar</v>
      </c>
      <c r="V1190" t="str">
        <f>VLOOKUP(AIRBNB[[#This Row],[HOST_ID]],Super_host[],5,FALSE)</f>
        <v>Host</v>
      </c>
    </row>
    <row r="1191" spans="1:22">
      <c r="A1191" s="4">
        <v>273256</v>
      </c>
      <c r="B1191" t="s">
        <v>7255</v>
      </c>
      <c r="C1191" s="4">
        <v>1429642</v>
      </c>
      <c r="D1191" t="s">
        <v>7256</v>
      </c>
      <c r="E1191" t="s">
        <v>7257</v>
      </c>
      <c r="F1191" s="4">
        <v>10035</v>
      </c>
      <c r="G1191" s="13" t="s">
        <v>124</v>
      </c>
      <c r="H1191" s="13" t="s">
        <v>219</v>
      </c>
      <c r="I1191" s="1">
        <v>4079793</v>
      </c>
      <c r="J1191" s="1">
        <v>-7393612</v>
      </c>
      <c r="K1191" t="s">
        <v>40</v>
      </c>
      <c r="L1191" s="20">
        <v>200</v>
      </c>
      <c r="M1191" s="4">
        <v>6</v>
      </c>
      <c r="N1191" s="4">
        <v>0</v>
      </c>
      <c r="O1191" s="2">
        <v>43629</v>
      </c>
      <c r="P1191" s="3">
        <v>0.1</v>
      </c>
      <c r="Q1191" s="4">
        <v>1</v>
      </c>
      <c r="R1191" s="3">
        <v>5.6</v>
      </c>
      <c r="S11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1" t="str">
        <f>IF(AIRBNB[[#This Row],[RUIDO(dB)]]&lt;=4,"Silencioso",IF(AIRBNB[[#This Row],[RUIDO(dB)]]&lt;=5.5,"Poco Ruidoso","Ruidoso"))</f>
        <v>Ruidoso</v>
      </c>
      <c r="U1191" t="str">
        <f>IF(AND(AIRBNB[[#This Row],[PRECIO]]&lt;50,AIRBNB[[#This Row],[MIN_NOCHES]]&gt;3),"Dentro del presupuesto","No considerar")</f>
        <v>No considerar</v>
      </c>
      <c r="V1191" t="str">
        <f>VLOOKUP(AIRBNB[[#This Row],[HOST_ID]],Super_host[],5,FALSE)</f>
        <v>Host</v>
      </c>
    </row>
    <row r="1192" spans="1:22">
      <c r="A1192" s="4">
        <v>4734069</v>
      </c>
      <c r="B1192" t="s">
        <v>16010</v>
      </c>
      <c r="C1192" s="4">
        <v>1279274</v>
      </c>
      <c r="D1192" t="s">
        <v>16011</v>
      </c>
      <c r="E1192" t="s">
        <v>11714</v>
      </c>
      <c r="F1192" s="4">
        <v>11211</v>
      </c>
      <c r="G1192" s="13" t="s">
        <v>4662</v>
      </c>
      <c r="H1192" s="13" t="s">
        <v>9218</v>
      </c>
      <c r="I1192" s="1">
        <v>4071334</v>
      </c>
      <c r="J1192" s="1">
        <v>-7396207</v>
      </c>
      <c r="K1192" t="s">
        <v>5</v>
      </c>
      <c r="L1192" s="20">
        <v>200</v>
      </c>
      <c r="M1192" s="4">
        <v>30</v>
      </c>
      <c r="N1192" s="4">
        <v>0</v>
      </c>
      <c r="O1192" s="2">
        <v>43649</v>
      </c>
      <c r="P1192" s="3">
        <v>0.06</v>
      </c>
      <c r="Q1192" s="4">
        <v>1</v>
      </c>
      <c r="R1192" s="3">
        <v>6.9</v>
      </c>
      <c r="S11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2" t="str">
        <f>IF(AIRBNB[[#This Row],[RUIDO(dB)]]&lt;=4,"Silencioso",IF(AIRBNB[[#This Row],[RUIDO(dB)]]&lt;=5.5,"Poco Ruidoso","Ruidoso"))</f>
        <v>Ruidoso</v>
      </c>
      <c r="U1192" t="str">
        <f>IF(AND(AIRBNB[[#This Row],[PRECIO]]&lt;50,AIRBNB[[#This Row],[MIN_NOCHES]]&gt;3),"Dentro del presupuesto","No considerar")</f>
        <v>No considerar</v>
      </c>
      <c r="V1192" t="str">
        <f>VLOOKUP(AIRBNB[[#This Row],[HOST_ID]],Super_host[],5,FALSE)</f>
        <v>Host</v>
      </c>
    </row>
    <row r="1193" spans="1:22">
      <c r="A1193" s="4">
        <v>6384383</v>
      </c>
      <c r="B1193" t="s">
        <v>2286</v>
      </c>
      <c r="C1193" s="4">
        <v>1245695</v>
      </c>
      <c r="D1193" t="s">
        <v>764</v>
      </c>
      <c r="E1193" t="s">
        <v>2287</v>
      </c>
      <c r="F1193" s="4">
        <v>10003</v>
      </c>
      <c r="G1193" s="13" t="s">
        <v>124</v>
      </c>
      <c r="H1193" s="13" t="s">
        <v>133</v>
      </c>
      <c r="I1193" s="1">
        <v>4073249</v>
      </c>
      <c r="J1193" s="1">
        <v>-739887</v>
      </c>
      <c r="K1193" t="s">
        <v>40</v>
      </c>
      <c r="L1193" s="20">
        <v>200</v>
      </c>
      <c r="M1193" s="4">
        <v>30</v>
      </c>
      <c r="N1193" s="4">
        <v>8</v>
      </c>
      <c r="O1193" s="2">
        <v>42665</v>
      </c>
      <c r="P1193" s="3">
        <v>0.16</v>
      </c>
      <c r="Q1193" s="4">
        <v>1</v>
      </c>
      <c r="R1193" s="3">
        <v>5.6</v>
      </c>
      <c r="S11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3" t="str">
        <f>IF(AIRBNB[[#This Row],[RUIDO(dB)]]&lt;=4,"Silencioso",IF(AIRBNB[[#This Row],[RUIDO(dB)]]&lt;=5.5,"Poco Ruidoso","Ruidoso"))</f>
        <v>Ruidoso</v>
      </c>
      <c r="U1193" t="str">
        <f>IF(AND(AIRBNB[[#This Row],[PRECIO]]&lt;50,AIRBNB[[#This Row],[MIN_NOCHES]]&gt;3),"Dentro del presupuesto","No considerar")</f>
        <v>No considerar</v>
      </c>
      <c r="V1193" t="str">
        <f>VLOOKUP(AIRBNB[[#This Row],[HOST_ID]],Super_host[],5,FALSE)</f>
        <v>Host</v>
      </c>
    </row>
    <row r="1194" spans="1:22">
      <c r="A1194" s="4">
        <v>235960</v>
      </c>
      <c r="B1194" t="s">
        <v>4921</v>
      </c>
      <c r="C1194" s="4">
        <v>1236817</v>
      </c>
      <c r="D1194" t="s">
        <v>4922</v>
      </c>
      <c r="E1194" t="s">
        <v>4923</v>
      </c>
      <c r="F1194" s="4">
        <v>10002</v>
      </c>
      <c r="G1194" s="13" t="s">
        <v>124</v>
      </c>
      <c r="H1194" s="13" t="s">
        <v>137</v>
      </c>
      <c r="I1194" s="1">
        <v>4072066</v>
      </c>
      <c r="J1194" s="1">
        <v>-7398506</v>
      </c>
      <c r="K1194" t="s">
        <v>5</v>
      </c>
      <c r="L1194" s="20">
        <v>200</v>
      </c>
      <c r="M1194" s="4">
        <v>3</v>
      </c>
      <c r="N1194" s="4">
        <v>100</v>
      </c>
      <c r="O1194" s="2">
        <v>43248</v>
      </c>
      <c r="P1194" s="3">
        <v>1.06</v>
      </c>
      <c r="Q1194" s="4">
        <v>1</v>
      </c>
      <c r="R1194" s="3">
        <v>5.6</v>
      </c>
      <c r="S11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4" t="str">
        <f>IF(AIRBNB[[#This Row],[RUIDO(dB)]]&lt;=4,"Silencioso",IF(AIRBNB[[#This Row],[RUIDO(dB)]]&lt;=5.5,"Poco Ruidoso","Ruidoso"))</f>
        <v>Ruidoso</v>
      </c>
      <c r="U1194" t="str">
        <f>IF(AND(AIRBNB[[#This Row],[PRECIO]]&lt;50,AIRBNB[[#This Row],[MIN_NOCHES]]&gt;3),"Dentro del presupuesto","No considerar")</f>
        <v>No considerar</v>
      </c>
      <c r="V1194" t="str">
        <f>VLOOKUP(AIRBNB[[#This Row],[HOST_ID]],Super_host[],5,FALSE)</f>
        <v>Host</v>
      </c>
    </row>
    <row r="1195" spans="1:22">
      <c r="A1195" s="4">
        <v>805028</v>
      </c>
      <c r="B1195" t="s">
        <v>11526</v>
      </c>
      <c r="C1195" s="4">
        <v>1131081</v>
      </c>
      <c r="D1195" t="s">
        <v>1420</v>
      </c>
      <c r="E1195" t="s">
        <v>11527</v>
      </c>
      <c r="F1195" s="4">
        <v>11217</v>
      </c>
      <c r="G1195" s="13" t="s">
        <v>4662</v>
      </c>
      <c r="H1195" s="13" t="s">
        <v>9576</v>
      </c>
      <c r="I1195" s="1">
        <v>4068418</v>
      </c>
      <c r="J1195" s="1">
        <v>-7398039</v>
      </c>
      <c r="K1195" t="s">
        <v>5</v>
      </c>
      <c r="L1195" s="20">
        <v>200</v>
      </c>
      <c r="M1195" s="4">
        <v>4</v>
      </c>
      <c r="N1195" s="4">
        <v>13</v>
      </c>
      <c r="O1195" s="2">
        <v>43469</v>
      </c>
      <c r="P1195" s="3">
        <v>0.22</v>
      </c>
      <c r="Q1195" s="4">
        <v>1</v>
      </c>
      <c r="R1195" s="3">
        <v>6.9</v>
      </c>
      <c r="S11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5" t="str">
        <f>IF(AIRBNB[[#This Row],[RUIDO(dB)]]&lt;=4,"Silencioso",IF(AIRBNB[[#This Row],[RUIDO(dB)]]&lt;=5.5,"Poco Ruidoso","Ruidoso"))</f>
        <v>Ruidoso</v>
      </c>
      <c r="U1195" t="str">
        <f>IF(AND(AIRBNB[[#This Row],[PRECIO]]&lt;50,AIRBNB[[#This Row],[MIN_NOCHES]]&gt;3),"Dentro del presupuesto","No considerar")</f>
        <v>No considerar</v>
      </c>
      <c r="V1195" t="str">
        <f>VLOOKUP(AIRBNB[[#This Row],[HOST_ID]],Super_host[],5,FALSE)</f>
        <v>Host</v>
      </c>
    </row>
    <row r="1196" spans="1:22">
      <c r="A1196" s="4">
        <v>1701981</v>
      </c>
      <c r="B1196" t="s">
        <v>5067</v>
      </c>
      <c r="C1196" s="4">
        <v>1120027</v>
      </c>
      <c r="D1196" t="s">
        <v>3152</v>
      </c>
      <c r="E1196" t="s">
        <v>5068</v>
      </c>
      <c r="F1196" s="4">
        <v>10011</v>
      </c>
      <c r="G1196" s="13" t="s">
        <v>124</v>
      </c>
      <c r="H1196" s="13" t="s">
        <v>186</v>
      </c>
      <c r="I1196" s="1">
        <v>4074072</v>
      </c>
      <c r="J1196" s="1">
        <v>-7400438</v>
      </c>
      <c r="K1196" t="s">
        <v>5</v>
      </c>
      <c r="L1196" s="20">
        <v>200</v>
      </c>
      <c r="M1196" s="4">
        <v>7</v>
      </c>
      <c r="N1196" s="4">
        <v>11</v>
      </c>
      <c r="O1196" s="2">
        <v>43638</v>
      </c>
      <c r="P1196" s="3">
        <v>1.17</v>
      </c>
      <c r="Q1196" s="4">
        <v>1</v>
      </c>
      <c r="R1196" s="3">
        <v>5.6</v>
      </c>
      <c r="S11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6" t="str">
        <f>IF(AIRBNB[[#This Row],[RUIDO(dB)]]&lt;=4,"Silencioso",IF(AIRBNB[[#This Row],[RUIDO(dB)]]&lt;=5.5,"Poco Ruidoso","Ruidoso"))</f>
        <v>Ruidoso</v>
      </c>
      <c r="U1196" t="str">
        <f>IF(AND(AIRBNB[[#This Row],[PRECIO]]&lt;50,AIRBNB[[#This Row],[MIN_NOCHES]]&gt;3),"Dentro del presupuesto","No considerar")</f>
        <v>No considerar</v>
      </c>
      <c r="V1196" t="str">
        <f>VLOOKUP(AIRBNB[[#This Row],[HOST_ID]],Super_host[],5,FALSE)</f>
        <v>Host</v>
      </c>
    </row>
    <row r="1197" spans="1:22">
      <c r="A1197" s="4">
        <v>3694441</v>
      </c>
      <c r="B1197" t="s">
        <v>10619</v>
      </c>
      <c r="C1197" s="4">
        <v>1010344</v>
      </c>
      <c r="D1197" t="s">
        <v>10620</v>
      </c>
      <c r="E1197" t="s">
        <v>10621</v>
      </c>
      <c r="F1197" s="4">
        <v>11216</v>
      </c>
      <c r="G1197" s="13" t="s">
        <v>4662</v>
      </c>
      <c r="H1197" s="13" t="s">
        <v>9230</v>
      </c>
      <c r="I1197" s="1">
        <v>4068592</v>
      </c>
      <c r="J1197" s="1">
        <v>-7395502</v>
      </c>
      <c r="K1197" t="s">
        <v>5</v>
      </c>
      <c r="L1197" s="20">
        <v>200</v>
      </c>
      <c r="M1197" s="4">
        <v>3</v>
      </c>
      <c r="N1197" s="4">
        <v>6</v>
      </c>
      <c r="O1197" s="2">
        <v>42370</v>
      </c>
      <c r="P1197" s="3">
        <v>0.1</v>
      </c>
      <c r="Q1197" s="4">
        <v>1</v>
      </c>
      <c r="R1197" s="3">
        <v>6.9</v>
      </c>
      <c r="S11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7" t="str">
        <f>IF(AIRBNB[[#This Row],[RUIDO(dB)]]&lt;=4,"Silencioso",IF(AIRBNB[[#This Row],[RUIDO(dB)]]&lt;=5.5,"Poco Ruidoso","Ruidoso"))</f>
        <v>Ruidoso</v>
      </c>
      <c r="U1197" t="str">
        <f>IF(AND(AIRBNB[[#This Row],[PRECIO]]&lt;50,AIRBNB[[#This Row],[MIN_NOCHES]]&gt;3),"Dentro del presupuesto","No considerar")</f>
        <v>No considerar</v>
      </c>
      <c r="V1197" t="str">
        <f>VLOOKUP(AIRBNB[[#This Row],[HOST_ID]],Super_host[],5,FALSE)</f>
        <v>Host</v>
      </c>
    </row>
    <row r="1198" spans="1:22">
      <c r="A1198" s="4">
        <v>4127524</v>
      </c>
      <c r="B1198" t="s">
        <v>8040</v>
      </c>
      <c r="C1198" s="4">
        <v>828682</v>
      </c>
      <c r="D1198" t="s">
        <v>8041</v>
      </c>
      <c r="E1198" t="s">
        <v>8042</v>
      </c>
      <c r="F1198" s="4">
        <v>11101</v>
      </c>
      <c r="G1198" s="13" t="s">
        <v>7897</v>
      </c>
      <c r="H1198" s="13" t="s">
        <v>7905</v>
      </c>
      <c r="I1198" s="1">
        <v>4074264</v>
      </c>
      <c r="J1198" s="1">
        <v>-7395122</v>
      </c>
      <c r="K1198" t="s">
        <v>5</v>
      </c>
      <c r="L1198" s="20">
        <v>200</v>
      </c>
      <c r="M1198" s="4">
        <v>1</v>
      </c>
      <c r="N1198" s="4">
        <v>2</v>
      </c>
      <c r="O1198" s="2">
        <v>42339</v>
      </c>
      <c r="P1198" s="3">
        <v>0.04</v>
      </c>
      <c r="Q1198" s="4">
        <v>5</v>
      </c>
      <c r="R1198" s="3">
        <v>6.24</v>
      </c>
      <c r="S11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8" t="str">
        <f>IF(AIRBNB[[#This Row],[RUIDO(dB)]]&lt;=4,"Silencioso",IF(AIRBNB[[#This Row],[RUIDO(dB)]]&lt;=5.5,"Poco Ruidoso","Ruidoso"))</f>
        <v>Ruidoso</v>
      </c>
      <c r="U1198" t="str">
        <f>IF(AND(AIRBNB[[#This Row],[PRECIO]]&lt;50,AIRBNB[[#This Row],[MIN_NOCHES]]&gt;3),"Dentro del presupuesto","No considerar")</f>
        <v>No considerar</v>
      </c>
      <c r="V1198" t="str">
        <f>VLOOKUP(AIRBNB[[#This Row],[HOST_ID]],Super_host[],5,FALSE)</f>
        <v>Host</v>
      </c>
    </row>
    <row r="1199" spans="1:22">
      <c r="A1199" s="4">
        <v>4430645</v>
      </c>
      <c r="B1199" t="s">
        <v>16031</v>
      </c>
      <c r="C1199" s="4">
        <v>819257</v>
      </c>
      <c r="D1199" t="s">
        <v>1815</v>
      </c>
      <c r="E1199" t="s">
        <v>16032</v>
      </c>
      <c r="F1199" s="4">
        <v>11216</v>
      </c>
      <c r="G1199" s="13" t="s">
        <v>4662</v>
      </c>
      <c r="H1199" s="13" t="s">
        <v>9230</v>
      </c>
      <c r="I1199" s="1">
        <v>4068858</v>
      </c>
      <c r="J1199" s="1">
        <v>-7395225</v>
      </c>
      <c r="K1199" t="s">
        <v>5</v>
      </c>
      <c r="L1199" s="20">
        <v>200</v>
      </c>
      <c r="M1199" s="4">
        <v>7</v>
      </c>
      <c r="N1199" s="4">
        <v>0</v>
      </c>
      <c r="O1199" s="2">
        <v>43638</v>
      </c>
      <c r="P1199" s="3">
        <v>0.04</v>
      </c>
      <c r="Q1199" s="4">
        <v>1</v>
      </c>
      <c r="R1199" s="3">
        <v>6.9</v>
      </c>
      <c r="S11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199" t="str">
        <f>IF(AIRBNB[[#This Row],[RUIDO(dB)]]&lt;=4,"Silencioso",IF(AIRBNB[[#This Row],[RUIDO(dB)]]&lt;=5.5,"Poco Ruidoso","Ruidoso"))</f>
        <v>Ruidoso</v>
      </c>
      <c r="U1199" t="str">
        <f>IF(AND(AIRBNB[[#This Row],[PRECIO]]&lt;50,AIRBNB[[#This Row],[MIN_NOCHES]]&gt;3),"Dentro del presupuesto","No considerar")</f>
        <v>No considerar</v>
      </c>
      <c r="V1199" t="str">
        <f>VLOOKUP(AIRBNB[[#This Row],[HOST_ID]],Super_host[],5,FALSE)</f>
        <v>Host</v>
      </c>
    </row>
    <row r="1200" spans="1:22">
      <c r="A1200" s="4">
        <v>213330</v>
      </c>
      <c r="B1200" t="s">
        <v>3870</v>
      </c>
      <c r="C1200" s="4">
        <v>800223</v>
      </c>
      <c r="D1200" t="s">
        <v>3871</v>
      </c>
      <c r="E1200" t="s">
        <v>3872</v>
      </c>
      <c r="F1200" s="4">
        <v>10002</v>
      </c>
      <c r="G1200" s="13" t="s">
        <v>124</v>
      </c>
      <c r="H1200" s="13" t="s">
        <v>137</v>
      </c>
      <c r="I1200" s="1">
        <v>4071712</v>
      </c>
      <c r="J1200" s="1">
        <v>-7398898</v>
      </c>
      <c r="K1200" t="s">
        <v>40</v>
      </c>
      <c r="L1200" s="20">
        <v>200</v>
      </c>
      <c r="M1200" s="4">
        <v>30</v>
      </c>
      <c r="N1200" s="4">
        <v>25</v>
      </c>
      <c r="O1200" s="2">
        <v>43341</v>
      </c>
      <c r="P1200" s="3">
        <v>0.49</v>
      </c>
      <c r="Q1200" s="4">
        <v>1</v>
      </c>
      <c r="R1200" s="3">
        <v>5.6</v>
      </c>
      <c r="S12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0" t="str">
        <f>IF(AIRBNB[[#This Row],[RUIDO(dB)]]&lt;=4,"Silencioso",IF(AIRBNB[[#This Row],[RUIDO(dB)]]&lt;=5.5,"Poco Ruidoso","Ruidoso"))</f>
        <v>Ruidoso</v>
      </c>
      <c r="U1200" t="str">
        <f>IF(AND(AIRBNB[[#This Row],[PRECIO]]&lt;50,AIRBNB[[#This Row],[MIN_NOCHES]]&gt;3),"Dentro del presupuesto","No considerar")</f>
        <v>No considerar</v>
      </c>
      <c r="V1200" t="str">
        <f>VLOOKUP(AIRBNB[[#This Row],[HOST_ID]],Super_host[],5,FALSE)</f>
        <v>Host</v>
      </c>
    </row>
    <row r="1201" spans="1:22">
      <c r="A1201" s="4">
        <v>525388</v>
      </c>
      <c r="B1201" t="s">
        <v>11611</v>
      </c>
      <c r="C1201" s="4">
        <v>787204</v>
      </c>
      <c r="D1201" t="s">
        <v>594</v>
      </c>
      <c r="E1201" t="s">
        <v>11612</v>
      </c>
      <c r="F1201" s="4">
        <v>11222</v>
      </c>
      <c r="G1201" s="13" t="s">
        <v>4662</v>
      </c>
      <c r="H1201" s="13" t="s">
        <v>9249</v>
      </c>
      <c r="I1201" s="1">
        <v>4073067</v>
      </c>
      <c r="J1201" s="1">
        <v>-73955</v>
      </c>
      <c r="K1201" t="s">
        <v>5</v>
      </c>
      <c r="L1201" s="20">
        <v>200</v>
      </c>
      <c r="M1201" s="4">
        <v>7</v>
      </c>
      <c r="N1201" s="4">
        <v>20</v>
      </c>
      <c r="O1201" s="2">
        <v>43639</v>
      </c>
      <c r="P1201" s="3">
        <v>0.24</v>
      </c>
      <c r="Q1201" s="4">
        <v>1</v>
      </c>
      <c r="R1201" s="3">
        <v>6.9</v>
      </c>
      <c r="S12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1" t="str">
        <f>IF(AIRBNB[[#This Row],[RUIDO(dB)]]&lt;=4,"Silencioso",IF(AIRBNB[[#This Row],[RUIDO(dB)]]&lt;=5.5,"Poco Ruidoso","Ruidoso"))</f>
        <v>Ruidoso</v>
      </c>
      <c r="U1201" t="str">
        <f>IF(AND(AIRBNB[[#This Row],[PRECIO]]&lt;50,AIRBNB[[#This Row],[MIN_NOCHES]]&gt;3),"Dentro del presupuesto","No considerar")</f>
        <v>No considerar</v>
      </c>
      <c r="V1201" t="str">
        <f>VLOOKUP(AIRBNB[[#This Row],[HOST_ID]],Super_host[],5,FALSE)</f>
        <v>Host</v>
      </c>
    </row>
    <row r="1202" spans="1:22">
      <c r="A1202" s="4">
        <v>160994</v>
      </c>
      <c r="B1202" t="s">
        <v>4949</v>
      </c>
      <c r="C1202" s="4">
        <v>770831</v>
      </c>
      <c r="D1202" t="s">
        <v>1110</v>
      </c>
      <c r="E1202" t="s">
        <v>4950</v>
      </c>
      <c r="F1202" s="4">
        <v>10009</v>
      </c>
      <c r="G1202" s="13" t="s">
        <v>124</v>
      </c>
      <c r="H1202" s="13" t="s">
        <v>133</v>
      </c>
      <c r="I1202" s="1">
        <v>4072972</v>
      </c>
      <c r="J1202" s="1">
        <v>-7397995</v>
      </c>
      <c r="K1202" t="s">
        <v>5</v>
      </c>
      <c r="L1202" s="20">
        <v>200</v>
      </c>
      <c r="M1202" s="4">
        <v>2</v>
      </c>
      <c r="N1202" s="4">
        <v>103</v>
      </c>
      <c r="O1202" s="2">
        <v>43640</v>
      </c>
      <c r="P1202" s="3">
        <v>1.08</v>
      </c>
      <c r="Q1202" s="4">
        <v>1</v>
      </c>
      <c r="R1202" s="3">
        <v>5.6</v>
      </c>
      <c r="S12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2" t="str">
        <f>IF(AIRBNB[[#This Row],[RUIDO(dB)]]&lt;=4,"Silencioso",IF(AIRBNB[[#This Row],[RUIDO(dB)]]&lt;=5.5,"Poco Ruidoso","Ruidoso"))</f>
        <v>Ruidoso</v>
      </c>
      <c r="U1202" t="str">
        <f>IF(AND(AIRBNB[[#This Row],[PRECIO]]&lt;50,AIRBNB[[#This Row],[MIN_NOCHES]]&gt;3),"Dentro del presupuesto","No considerar")</f>
        <v>No considerar</v>
      </c>
      <c r="V1202" t="str">
        <f>VLOOKUP(AIRBNB[[#This Row],[HOST_ID]],Super_host[],5,FALSE)</f>
        <v>Host</v>
      </c>
    </row>
    <row r="1203" spans="1:22">
      <c r="A1203" s="4">
        <v>145188</v>
      </c>
      <c r="B1203" t="s">
        <v>7288</v>
      </c>
      <c r="C1203" s="4">
        <v>703156</v>
      </c>
      <c r="D1203" t="s">
        <v>1162</v>
      </c>
      <c r="E1203" t="s">
        <v>7289</v>
      </c>
      <c r="F1203" s="4">
        <v>10011</v>
      </c>
      <c r="G1203" s="13" t="s">
        <v>124</v>
      </c>
      <c r="H1203" s="13" t="s">
        <v>186</v>
      </c>
      <c r="I1203" s="1">
        <v>4074249</v>
      </c>
      <c r="J1203" s="1">
        <v>-7400329</v>
      </c>
      <c r="K1203" t="s">
        <v>5</v>
      </c>
      <c r="L1203" s="20">
        <v>200</v>
      </c>
      <c r="M1203" s="4">
        <v>4</v>
      </c>
      <c r="N1203" s="4">
        <v>0</v>
      </c>
      <c r="O1203" s="2">
        <v>43639</v>
      </c>
      <c r="P1203" s="3">
        <v>0.46</v>
      </c>
      <c r="Q1203" s="4">
        <v>1</v>
      </c>
      <c r="R1203" s="3">
        <v>5.6</v>
      </c>
      <c r="S12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3" t="str">
        <f>IF(AIRBNB[[#This Row],[RUIDO(dB)]]&lt;=4,"Silencioso",IF(AIRBNB[[#This Row],[RUIDO(dB)]]&lt;=5.5,"Poco Ruidoso","Ruidoso"))</f>
        <v>Ruidoso</v>
      </c>
      <c r="U1203" t="str">
        <f>IF(AND(AIRBNB[[#This Row],[PRECIO]]&lt;50,AIRBNB[[#This Row],[MIN_NOCHES]]&gt;3),"Dentro del presupuesto","No considerar")</f>
        <v>No considerar</v>
      </c>
      <c r="V1203" t="str">
        <f>VLOOKUP(AIRBNB[[#This Row],[HOST_ID]],Super_host[],5,FALSE)</f>
        <v>Host</v>
      </c>
    </row>
    <row r="1204" spans="1:22">
      <c r="A1204" s="4">
        <v>95883</v>
      </c>
      <c r="B1204" t="s">
        <v>10275</v>
      </c>
      <c r="C1204" s="4">
        <v>509918</v>
      </c>
      <c r="D1204" t="s">
        <v>5805</v>
      </c>
      <c r="E1204" t="s">
        <v>10276</v>
      </c>
      <c r="F1204" s="4">
        <v>11205</v>
      </c>
      <c r="G1204" s="13" t="s">
        <v>4662</v>
      </c>
      <c r="H1204" s="13" t="s">
        <v>9230</v>
      </c>
      <c r="I1204" s="1">
        <v>4069465</v>
      </c>
      <c r="J1204" s="1">
        <v>-7395458</v>
      </c>
      <c r="K1204" t="s">
        <v>5</v>
      </c>
      <c r="L1204" s="20">
        <v>200</v>
      </c>
      <c r="M1204" s="4">
        <v>5</v>
      </c>
      <c r="N1204" s="4">
        <v>4</v>
      </c>
      <c r="O1204" s="2">
        <v>43460</v>
      </c>
      <c r="P1204" s="3">
        <v>7.0000000000000007E-2</v>
      </c>
      <c r="Q1204" s="4">
        <v>1</v>
      </c>
      <c r="R1204" s="3">
        <v>6.9</v>
      </c>
      <c r="S12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4" t="str">
        <f>IF(AIRBNB[[#This Row],[RUIDO(dB)]]&lt;=4,"Silencioso",IF(AIRBNB[[#This Row],[RUIDO(dB)]]&lt;=5.5,"Poco Ruidoso","Ruidoso"))</f>
        <v>Ruidoso</v>
      </c>
      <c r="U1204" t="str">
        <f>IF(AND(AIRBNB[[#This Row],[PRECIO]]&lt;50,AIRBNB[[#This Row],[MIN_NOCHES]]&gt;3),"Dentro del presupuesto","No considerar")</f>
        <v>No considerar</v>
      </c>
      <c r="V1204" t="str">
        <f>VLOOKUP(AIRBNB[[#This Row],[HOST_ID]],Super_host[],5,FALSE)</f>
        <v>Host</v>
      </c>
    </row>
    <row r="1205" spans="1:22">
      <c r="A1205" s="4">
        <v>229874</v>
      </c>
      <c r="B1205" t="s">
        <v>9244</v>
      </c>
      <c r="C1205" s="4">
        <v>507304</v>
      </c>
      <c r="D1205" t="s">
        <v>6843</v>
      </c>
      <c r="E1205" t="s">
        <v>9245</v>
      </c>
      <c r="F1205" s="4">
        <v>11232</v>
      </c>
      <c r="G1205" s="13" t="s">
        <v>4662</v>
      </c>
      <c r="H1205" s="13" t="s">
        <v>9246</v>
      </c>
      <c r="I1205" s="1">
        <v>4066293</v>
      </c>
      <c r="J1205" s="1">
        <v>-7399833</v>
      </c>
      <c r="K1205" t="s">
        <v>5</v>
      </c>
      <c r="L1205" s="20">
        <v>200</v>
      </c>
      <c r="M1205" s="4">
        <v>5</v>
      </c>
      <c r="N1205" s="4">
        <v>1</v>
      </c>
      <c r="O1205" s="2">
        <v>40910</v>
      </c>
      <c r="P1205" s="3">
        <v>0.01</v>
      </c>
      <c r="Q1205" s="4">
        <v>1</v>
      </c>
      <c r="R1205" s="3">
        <v>6.9</v>
      </c>
      <c r="S12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5" t="str">
        <f>IF(AIRBNB[[#This Row],[RUIDO(dB)]]&lt;=4,"Silencioso",IF(AIRBNB[[#This Row],[RUIDO(dB)]]&lt;=5.5,"Poco Ruidoso","Ruidoso"))</f>
        <v>Ruidoso</v>
      </c>
      <c r="U1205" t="str">
        <f>IF(AND(AIRBNB[[#This Row],[PRECIO]]&lt;50,AIRBNB[[#This Row],[MIN_NOCHES]]&gt;3),"Dentro del presupuesto","No considerar")</f>
        <v>No considerar</v>
      </c>
      <c r="V1205" t="str">
        <f>VLOOKUP(AIRBNB[[#This Row],[HOST_ID]],Super_host[],5,FALSE)</f>
        <v>Host</v>
      </c>
    </row>
    <row r="1206" spans="1:22">
      <c r="A1206" s="4">
        <v>657198</v>
      </c>
      <c r="B1206" t="s">
        <v>11264</v>
      </c>
      <c r="C1206" s="4">
        <v>414627</v>
      </c>
      <c r="D1206" t="s">
        <v>682</v>
      </c>
      <c r="E1206" t="s">
        <v>11265</v>
      </c>
      <c r="F1206" s="4">
        <v>11231</v>
      </c>
      <c r="G1206" s="13" t="s">
        <v>4662</v>
      </c>
      <c r="H1206" s="13" t="s">
        <v>9470</v>
      </c>
      <c r="I1206" s="1">
        <v>4068863</v>
      </c>
      <c r="J1206" s="1">
        <v>-7400181</v>
      </c>
      <c r="K1206" t="s">
        <v>5</v>
      </c>
      <c r="L1206" s="20">
        <v>200</v>
      </c>
      <c r="M1206" s="4">
        <v>3</v>
      </c>
      <c r="N1206" s="4">
        <v>15</v>
      </c>
      <c r="O1206" s="2">
        <v>43290</v>
      </c>
      <c r="P1206" s="3">
        <v>0.18</v>
      </c>
      <c r="Q1206" s="4">
        <v>1</v>
      </c>
      <c r="R1206" s="3">
        <v>6.9</v>
      </c>
      <c r="S12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6" t="str">
        <f>IF(AIRBNB[[#This Row],[RUIDO(dB)]]&lt;=4,"Silencioso",IF(AIRBNB[[#This Row],[RUIDO(dB)]]&lt;=5.5,"Poco Ruidoso","Ruidoso"))</f>
        <v>Ruidoso</v>
      </c>
      <c r="U1206" t="str">
        <f>IF(AND(AIRBNB[[#This Row],[PRECIO]]&lt;50,AIRBNB[[#This Row],[MIN_NOCHES]]&gt;3),"Dentro del presupuesto","No considerar")</f>
        <v>No considerar</v>
      </c>
      <c r="V1206" t="str">
        <f>VLOOKUP(AIRBNB[[#This Row],[HOST_ID]],Super_host[],5,FALSE)</f>
        <v>Host</v>
      </c>
    </row>
    <row r="1207" spans="1:22">
      <c r="A1207" s="4">
        <v>5919646</v>
      </c>
      <c r="B1207" t="s">
        <v>3307</v>
      </c>
      <c r="C1207" s="4">
        <v>410962</v>
      </c>
      <c r="D1207" t="s">
        <v>498</v>
      </c>
      <c r="E1207" t="s">
        <v>3308</v>
      </c>
      <c r="F1207" s="4">
        <v>10019</v>
      </c>
      <c r="G1207" s="13" t="s">
        <v>124</v>
      </c>
      <c r="H1207" s="13" t="s">
        <v>249</v>
      </c>
      <c r="I1207" s="1">
        <v>4076738</v>
      </c>
      <c r="J1207" s="1">
        <v>-7398466</v>
      </c>
      <c r="K1207" t="s">
        <v>5</v>
      </c>
      <c r="L1207" s="20">
        <v>200</v>
      </c>
      <c r="M1207" s="4">
        <v>3</v>
      </c>
      <c r="N1207" s="4">
        <v>14</v>
      </c>
      <c r="O1207" s="2">
        <v>43653</v>
      </c>
      <c r="P1207" s="3">
        <v>0.32</v>
      </c>
      <c r="Q1207" s="4">
        <v>1</v>
      </c>
      <c r="R1207" s="3">
        <v>5.6</v>
      </c>
      <c r="S12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7" t="str">
        <f>IF(AIRBNB[[#This Row],[RUIDO(dB)]]&lt;=4,"Silencioso",IF(AIRBNB[[#This Row],[RUIDO(dB)]]&lt;=5.5,"Poco Ruidoso","Ruidoso"))</f>
        <v>Ruidoso</v>
      </c>
      <c r="U1207" t="str">
        <f>IF(AND(AIRBNB[[#This Row],[PRECIO]]&lt;50,AIRBNB[[#This Row],[MIN_NOCHES]]&gt;3),"Dentro del presupuesto","No considerar")</f>
        <v>No considerar</v>
      </c>
      <c r="V1207" t="str">
        <f>VLOOKUP(AIRBNB[[#This Row],[HOST_ID]],Super_host[],5,FALSE)</f>
        <v>Host</v>
      </c>
    </row>
    <row r="1208" spans="1:22">
      <c r="A1208" s="4">
        <v>2432622</v>
      </c>
      <c r="B1208" t="s">
        <v>9727</v>
      </c>
      <c r="C1208" s="4">
        <v>377287</v>
      </c>
      <c r="D1208" t="s">
        <v>59</v>
      </c>
      <c r="E1208" t="s">
        <v>9728</v>
      </c>
      <c r="F1208" s="4">
        <v>11222</v>
      </c>
      <c r="G1208" s="13" t="s">
        <v>4662</v>
      </c>
      <c r="H1208" s="13" t="s">
        <v>9249</v>
      </c>
      <c r="I1208" s="1">
        <v>4072545</v>
      </c>
      <c r="J1208" s="1">
        <v>-7395405</v>
      </c>
      <c r="K1208" t="s">
        <v>5</v>
      </c>
      <c r="L1208" s="20">
        <v>200</v>
      </c>
      <c r="M1208" s="4">
        <v>3</v>
      </c>
      <c r="N1208" s="4">
        <v>2</v>
      </c>
      <c r="O1208" s="2">
        <v>43281</v>
      </c>
      <c r="P1208" s="3">
        <v>0.03</v>
      </c>
      <c r="Q1208" s="4">
        <v>1</v>
      </c>
      <c r="R1208" s="3">
        <v>6.9</v>
      </c>
      <c r="S12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8" t="str">
        <f>IF(AIRBNB[[#This Row],[RUIDO(dB)]]&lt;=4,"Silencioso",IF(AIRBNB[[#This Row],[RUIDO(dB)]]&lt;=5.5,"Poco Ruidoso","Ruidoso"))</f>
        <v>Ruidoso</v>
      </c>
      <c r="U1208" t="str">
        <f>IF(AND(AIRBNB[[#This Row],[PRECIO]]&lt;50,AIRBNB[[#This Row],[MIN_NOCHES]]&gt;3),"Dentro del presupuesto","No considerar")</f>
        <v>No considerar</v>
      </c>
      <c r="V1208" t="str">
        <f>VLOOKUP(AIRBNB[[#This Row],[HOST_ID]],Super_host[],5,FALSE)</f>
        <v>Host</v>
      </c>
    </row>
    <row r="1209" spans="1:22">
      <c r="A1209" s="4">
        <v>838586</v>
      </c>
      <c r="B1209" t="s">
        <v>11567</v>
      </c>
      <c r="C1209" s="4">
        <v>326150</v>
      </c>
      <c r="D1209" t="s">
        <v>11568</v>
      </c>
      <c r="E1209" t="s">
        <v>11569</v>
      </c>
      <c r="F1209" s="4">
        <v>11211</v>
      </c>
      <c r="G1209" s="13" t="s">
        <v>4662</v>
      </c>
      <c r="H1209" s="13" t="s">
        <v>9218</v>
      </c>
      <c r="I1209" s="1">
        <v>4071733</v>
      </c>
      <c r="J1209" s="1">
        <v>-739531</v>
      </c>
      <c r="K1209" t="s">
        <v>5</v>
      </c>
      <c r="L1209" s="20">
        <v>200</v>
      </c>
      <c r="M1209" s="4">
        <v>2</v>
      </c>
      <c r="N1209" s="4">
        <v>11</v>
      </c>
      <c r="O1209" s="2">
        <v>43582</v>
      </c>
      <c r="P1209" s="3">
        <v>0.23</v>
      </c>
      <c r="Q1209" s="4">
        <v>1</v>
      </c>
      <c r="R1209" s="3">
        <v>6.9</v>
      </c>
      <c r="S12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09" t="str">
        <f>IF(AIRBNB[[#This Row],[RUIDO(dB)]]&lt;=4,"Silencioso",IF(AIRBNB[[#This Row],[RUIDO(dB)]]&lt;=5.5,"Poco Ruidoso","Ruidoso"))</f>
        <v>Ruidoso</v>
      </c>
      <c r="U1209" t="str">
        <f>IF(AND(AIRBNB[[#This Row],[PRECIO]]&lt;50,AIRBNB[[#This Row],[MIN_NOCHES]]&gt;3),"Dentro del presupuesto","No considerar")</f>
        <v>No considerar</v>
      </c>
      <c r="V1209" t="str">
        <f>VLOOKUP(AIRBNB[[#This Row],[HOST_ID]],Super_host[],5,FALSE)</f>
        <v>Host</v>
      </c>
    </row>
    <row r="1210" spans="1:22">
      <c r="A1210" s="4">
        <v>398281</v>
      </c>
      <c r="B1210" t="s">
        <v>3390</v>
      </c>
      <c r="C1210" s="4">
        <v>325790</v>
      </c>
      <c r="D1210" t="s">
        <v>839</v>
      </c>
      <c r="E1210" t="s">
        <v>3391</v>
      </c>
      <c r="F1210" s="4">
        <v>10128</v>
      </c>
      <c r="G1210" s="13" t="s">
        <v>124</v>
      </c>
      <c r="H1210" s="13" t="s">
        <v>129</v>
      </c>
      <c r="I1210" s="1">
        <v>4078521</v>
      </c>
      <c r="J1210" s="1">
        <v>-7395489</v>
      </c>
      <c r="K1210" t="s">
        <v>5</v>
      </c>
      <c r="L1210" s="20">
        <v>200</v>
      </c>
      <c r="M1210" s="4">
        <v>7</v>
      </c>
      <c r="N1210" s="4">
        <v>30</v>
      </c>
      <c r="O1210" s="2">
        <v>42708</v>
      </c>
      <c r="P1210" s="3">
        <v>0.34</v>
      </c>
      <c r="Q1210" s="4">
        <v>1</v>
      </c>
      <c r="R1210" s="3">
        <v>5.6</v>
      </c>
      <c r="S12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0" t="str">
        <f>IF(AIRBNB[[#This Row],[RUIDO(dB)]]&lt;=4,"Silencioso",IF(AIRBNB[[#This Row],[RUIDO(dB)]]&lt;=5.5,"Poco Ruidoso","Ruidoso"))</f>
        <v>Ruidoso</v>
      </c>
      <c r="U1210" t="str">
        <f>IF(AND(AIRBNB[[#This Row],[PRECIO]]&lt;50,AIRBNB[[#This Row],[MIN_NOCHES]]&gt;3),"Dentro del presupuesto","No considerar")</f>
        <v>No considerar</v>
      </c>
      <c r="V1210" t="str">
        <f>VLOOKUP(AIRBNB[[#This Row],[HOST_ID]],Super_host[],5,FALSE)</f>
        <v>Host</v>
      </c>
    </row>
    <row r="1211" spans="1:22">
      <c r="A1211" s="4">
        <v>2202858</v>
      </c>
      <c r="B1211" t="s">
        <v>10162</v>
      </c>
      <c r="C1211" s="4">
        <v>305591</v>
      </c>
      <c r="D1211" t="s">
        <v>1110</v>
      </c>
      <c r="E1211" t="s">
        <v>9380</v>
      </c>
      <c r="F1211" s="4">
        <v>11201</v>
      </c>
      <c r="G1211" s="13" t="s">
        <v>4662</v>
      </c>
      <c r="H1211" s="13" t="s">
        <v>9222</v>
      </c>
      <c r="I1211" s="1">
        <v>4069093</v>
      </c>
      <c r="J1211" s="1">
        <v>-7397936</v>
      </c>
      <c r="K1211" t="s">
        <v>5</v>
      </c>
      <c r="L1211" s="20">
        <v>200</v>
      </c>
      <c r="M1211" s="4">
        <v>2</v>
      </c>
      <c r="N1211" s="4">
        <v>4</v>
      </c>
      <c r="O1211" s="2">
        <v>43241</v>
      </c>
      <c r="P1211" s="3">
        <v>0.06</v>
      </c>
      <c r="Q1211" s="4">
        <v>1</v>
      </c>
      <c r="R1211" s="3">
        <v>6.9</v>
      </c>
      <c r="S12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1" t="str">
        <f>IF(AIRBNB[[#This Row],[RUIDO(dB)]]&lt;=4,"Silencioso",IF(AIRBNB[[#This Row],[RUIDO(dB)]]&lt;=5.5,"Poco Ruidoso","Ruidoso"))</f>
        <v>Ruidoso</v>
      </c>
      <c r="U1211" t="str">
        <f>IF(AND(AIRBNB[[#This Row],[PRECIO]]&lt;50,AIRBNB[[#This Row],[MIN_NOCHES]]&gt;3),"Dentro del presupuesto","No considerar")</f>
        <v>No considerar</v>
      </c>
      <c r="V1211" t="str">
        <f>VLOOKUP(AIRBNB[[#This Row],[HOST_ID]],Super_host[],5,FALSE)</f>
        <v>Host</v>
      </c>
    </row>
    <row r="1212" spans="1:22">
      <c r="A1212" s="4">
        <v>2314589</v>
      </c>
      <c r="B1212" t="s">
        <v>11535</v>
      </c>
      <c r="C1212" s="4">
        <v>305132</v>
      </c>
      <c r="D1212" t="s">
        <v>2319</v>
      </c>
      <c r="E1212" t="s">
        <v>11536</v>
      </c>
      <c r="F1212" s="4">
        <v>11206</v>
      </c>
      <c r="G1212" s="13" t="s">
        <v>4662</v>
      </c>
      <c r="H1212" s="13" t="s">
        <v>9218</v>
      </c>
      <c r="I1212" s="1">
        <v>4070771</v>
      </c>
      <c r="J1212" s="1">
        <v>-7394344</v>
      </c>
      <c r="K1212" t="s">
        <v>5</v>
      </c>
      <c r="L1212" s="20">
        <v>200</v>
      </c>
      <c r="M1212" s="4">
        <v>3</v>
      </c>
      <c r="N1212" s="4">
        <v>13</v>
      </c>
      <c r="O1212" s="2">
        <v>42736</v>
      </c>
      <c r="P1212" s="3">
        <v>0.22</v>
      </c>
      <c r="Q1212" s="4">
        <v>1</v>
      </c>
      <c r="R1212" s="3">
        <v>6.9</v>
      </c>
      <c r="S12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2" t="str">
        <f>IF(AIRBNB[[#This Row],[RUIDO(dB)]]&lt;=4,"Silencioso",IF(AIRBNB[[#This Row],[RUIDO(dB)]]&lt;=5.5,"Poco Ruidoso","Ruidoso"))</f>
        <v>Ruidoso</v>
      </c>
      <c r="U1212" t="str">
        <f>IF(AND(AIRBNB[[#This Row],[PRECIO]]&lt;50,AIRBNB[[#This Row],[MIN_NOCHES]]&gt;3),"Dentro del presupuesto","No considerar")</f>
        <v>No considerar</v>
      </c>
      <c r="V1212" t="str">
        <f>VLOOKUP(AIRBNB[[#This Row],[HOST_ID]],Super_host[],5,FALSE)</f>
        <v>Host</v>
      </c>
    </row>
    <row r="1213" spans="1:22">
      <c r="A1213" s="4">
        <v>60164</v>
      </c>
      <c r="B1213" t="s">
        <v>7574</v>
      </c>
      <c r="C1213" s="4">
        <v>289653</v>
      </c>
      <c r="D1213" t="s">
        <v>7575</v>
      </c>
      <c r="E1213" t="s">
        <v>7576</v>
      </c>
      <c r="F1213" s="4">
        <v>10013</v>
      </c>
      <c r="G1213" s="13" t="s">
        <v>124</v>
      </c>
      <c r="H1213" s="13" t="s">
        <v>164</v>
      </c>
      <c r="I1213" s="1">
        <v>4072003</v>
      </c>
      <c r="J1213" s="1">
        <v>-7400262</v>
      </c>
      <c r="K1213" t="s">
        <v>5</v>
      </c>
      <c r="L1213" s="20">
        <v>200</v>
      </c>
      <c r="M1213" s="4">
        <v>4</v>
      </c>
      <c r="N1213" s="4">
        <v>94</v>
      </c>
      <c r="O1213" s="2">
        <v>43639</v>
      </c>
      <c r="P1213" s="3">
        <v>0.99</v>
      </c>
      <c r="Q1213" s="4">
        <v>1</v>
      </c>
      <c r="R1213" s="3">
        <v>5.7</v>
      </c>
      <c r="S12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3" t="str">
        <f>IF(AIRBNB[[#This Row],[RUIDO(dB)]]&lt;=4,"Silencioso",IF(AIRBNB[[#This Row],[RUIDO(dB)]]&lt;=5.5,"Poco Ruidoso","Ruidoso"))</f>
        <v>Ruidoso</v>
      </c>
      <c r="U1213" t="str">
        <f>IF(AND(AIRBNB[[#This Row],[PRECIO]]&lt;50,AIRBNB[[#This Row],[MIN_NOCHES]]&gt;3),"Dentro del presupuesto","No considerar")</f>
        <v>No considerar</v>
      </c>
      <c r="V1213" t="str">
        <f>VLOOKUP(AIRBNB[[#This Row],[HOST_ID]],Super_host[],5,FALSE)</f>
        <v>Host</v>
      </c>
    </row>
    <row r="1214" spans="1:22">
      <c r="A1214" s="4">
        <v>45940</v>
      </c>
      <c r="B1214" t="s">
        <v>12775</v>
      </c>
      <c r="C1214" s="4">
        <v>204724</v>
      </c>
      <c r="D1214" t="s">
        <v>12776</v>
      </c>
      <c r="E1214" t="s">
        <v>12777</v>
      </c>
      <c r="F1214" s="4">
        <v>11211</v>
      </c>
      <c r="G1214" s="13" t="s">
        <v>4662</v>
      </c>
      <c r="H1214" s="13" t="s">
        <v>9218</v>
      </c>
      <c r="I1214" s="1">
        <v>4071627</v>
      </c>
      <c r="J1214" s="1">
        <v>-739587</v>
      </c>
      <c r="K1214" t="s">
        <v>5</v>
      </c>
      <c r="L1214" s="20">
        <v>200</v>
      </c>
      <c r="M1214" s="4">
        <v>4</v>
      </c>
      <c r="N1214" s="4">
        <v>33</v>
      </c>
      <c r="O1214" s="2">
        <v>43563</v>
      </c>
      <c r="P1214" s="3">
        <v>0.57999999999999996</v>
      </c>
      <c r="Q1214" s="4">
        <v>1</v>
      </c>
      <c r="R1214" s="3">
        <v>6.9</v>
      </c>
      <c r="S12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4" t="str">
        <f>IF(AIRBNB[[#This Row],[RUIDO(dB)]]&lt;=4,"Silencioso",IF(AIRBNB[[#This Row],[RUIDO(dB)]]&lt;=5.5,"Poco Ruidoso","Ruidoso"))</f>
        <v>Ruidoso</v>
      </c>
      <c r="U1214" t="str">
        <f>IF(AND(AIRBNB[[#This Row],[PRECIO]]&lt;50,AIRBNB[[#This Row],[MIN_NOCHES]]&gt;3),"Dentro del presupuesto","No considerar")</f>
        <v>No considerar</v>
      </c>
      <c r="V1214" t="str">
        <f>VLOOKUP(AIRBNB[[#This Row],[HOST_ID]],Super_host[],5,FALSE)</f>
        <v>Host</v>
      </c>
    </row>
    <row r="1215" spans="1:22">
      <c r="A1215" s="4">
        <v>800051</v>
      </c>
      <c r="B1215" t="s">
        <v>10517</v>
      </c>
      <c r="C1215" s="4">
        <v>195932</v>
      </c>
      <c r="D1215" t="s">
        <v>10518</v>
      </c>
      <c r="E1215" t="s">
        <v>10519</v>
      </c>
      <c r="F1215" s="4">
        <v>11211</v>
      </c>
      <c r="G1215" s="13" t="s">
        <v>4662</v>
      </c>
      <c r="H1215" s="13" t="s">
        <v>9218</v>
      </c>
      <c r="I1215" s="1">
        <v>407176</v>
      </c>
      <c r="J1215" s="1">
        <v>-7395234</v>
      </c>
      <c r="K1215" t="s">
        <v>5</v>
      </c>
      <c r="L1215" s="20">
        <v>200</v>
      </c>
      <c r="M1215" s="4">
        <v>10</v>
      </c>
      <c r="N1215" s="4">
        <v>6</v>
      </c>
      <c r="O1215" s="2">
        <v>43220</v>
      </c>
      <c r="P1215" s="3">
        <v>0.09</v>
      </c>
      <c r="Q1215" s="4">
        <v>1</v>
      </c>
      <c r="R1215" s="3">
        <v>6.9</v>
      </c>
      <c r="S12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5" t="str">
        <f>IF(AIRBNB[[#This Row],[RUIDO(dB)]]&lt;=4,"Silencioso",IF(AIRBNB[[#This Row],[RUIDO(dB)]]&lt;=5.5,"Poco Ruidoso","Ruidoso"))</f>
        <v>Ruidoso</v>
      </c>
      <c r="U1215" t="str">
        <f>IF(AND(AIRBNB[[#This Row],[PRECIO]]&lt;50,AIRBNB[[#This Row],[MIN_NOCHES]]&gt;3),"Dentro del presupuesto","No considerar")</f>
        <v>No considerar</v>
      </c>
      <c r="V1215" t="str">
        <f>VLOOKUP(AIRBNB[[#This Row],[HOST_ID]],Super_host[],5,FALSE)</f>
        <v>Host</v>
      </c>
    </row>
    <row r="1216" spans="1:22">
      <c r="A1216" s="4">
        <v>64015</v>
      </c>
      <c r="B1216" t="s">
        <v>392</v>
      </c>
      <c r="C1216" s="4">
        <v>146944</v>
      </c>
      <c r="D1216" t="s">
        <v>399</v>
      </c>
      <c r="E1216" t="s">
        <v>7319</v>
      </c>
      <c r="F1216" s="4">
        <v>10003</v>
      </c>
      <c r="G1216" s="13" t="s">
        <v>124</v>
      </c>
      <c r="H1216" s="13" t="s">
        <v>133</v>
      </c>
      <c r="I1216" s="1">
        <v>4072807</v>
      </c>
      <c r="J1216" s="1">
        <v>-7398594</v>
      </c>
      <c r="K1216" t="s">
        <v>5</v>
      </c>
      <c r="L1216" s="20">
        <v>200</v>
      </c>
      <c r="M1216" s="4">
        <v>3</v>
      </c>
      <c r="N1216" s="4">
        <v>0</v>
      </c>
      <c r="O1216" s="2">
        <v>42607</v>
      </c>
      <c r="P1216" s="3">
        <v>0.83</v>
      </c>
      <c r="Q1216" s="4">
        <v>1</v>
      </c>
      <c r="R1216" s="3">
        <v>5.6</v>
      </c>
      <c r="S12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6" t="str">
        <f>IF(AIRBNB[[#This Row],[RUIDO(dB)]]&lt;=4,"Silencioso",IF(AIRBNB[[#This Row],[RUIDO(dB)]]&lt;=5.5,"Poco Ruidoso","Ruidoso"))</f>
        <v>Ruidoso</v>
      </c>
      <c r="U1216" t="str">
        <f>IF(AND(AIRBNB[[#This Row],[PRECIO]]&lt;50,AIRBNB[[#This Row],[MIN_NOCHES]]&gt;3),"Dentro del presupuesto","No considerar")</f>
        <v>No considerar</v>
      </c>
      <c r="V1216" t="str">
        <f>VLOOKUP(AIRBNB[[#This Row],[HOST_ID]],Super_host[],5,FALSE)</f>
        <v>Host</v>
      </c>
    </row>
    <row r="1217" spans="1:22">
      <c r="A1217" s="4">
        <v>26012</v>
      </c>
      <c r="B1217" t="s">
        <v>11392</v>
      </c>
      <c r="C1217" s="4">
        <v>109589</v>
      </c>
      <c r="D1217" t="s">
        <v>131</v>
      </c>
      <c r="E1217" t="s">
        <v>11393</v>
      </c>
      <c r="F1217" s="4">
        <v>11217</v>
      </c>
      <c r="G1217" s="13" t="s">
        <v>4662</v>
      </c>
      <c r="H1217" s="13" t="s">
        <v>9363</v>
      </c>
      <c r="I1217" s="1">
        <v>4068157</v>
      </c>
      <c r="J1217" s="1">
        <v>-7398989</v>
      </c>
      <c r="K1217" t="s">
        <v>5</v>
      </c>
      <c r="L1217" s="20">
        <v>200</v>
      </c>
      <c r="M1217" s="4">
        <v>30</v>
      </c>
      <c r="N1217" s="4">
        <v>19</v>
      </c>
      <c r="O1217" s="2">
        <v>42811</v>
      </c>
      <c r="P1217" s="3">
        <v>0.2</v>
      </c>
      <c r="Q1217" s="4">
        <v>1</v>
      </c>
      <c r="R1217" s="3">
        <v>6.9</v>
      </c>
      <c r="S12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7" t="str">
        <f>IF(AIRBNB[[#This Row],[RUIDO(dB)]]&lt;=4,"Silencioso",IF(AIRBNB[[#This Row],[RUIDO(dB)]]&lt;=5.5,"Poco Ruidoso","Ruidoso"))</f>
        <v>Ruidoso</v>
      </c>
      <c r="U1217" t="str">
        <f>IF(AND(AIRBNB[[#This Row],[PRECIO]]&lt;50,AIRBNB[[#This Row],[MIN_NOCHES]]&gt;3),"Dentro del presupuesto","No considerar")</f>
        <v>No considerar</v>
      </c>
      <c r="V1217" t="str">
        <f>VLOOKUP(AIRBNB[[#This Row],[HOST_ID]],Super_host[],5,FALSE)</f>
        <v>Host</v>
      </c>
    </row>
    <row r="1218" spans="1:22">
      <c r="A1218" s="4">
        <v>23686</v>
      </c>
      <c r="B1218" t="s">
        <v>7530</v>
      </c>
      <c r="C1218" s="4">
        <v>93790</v>
      </c>
      <c r="D1218" t="s">
        <v>2343</v>
      </c>
      <c r="E1218" t="s">
        <v>7531</v>
      </c>
      <c r="F1218" s="4">
        <v>10014</v>
      </c>
      <c r="G1218" s="13" t="s">
        <v>124</v>
      </c>
      <c r="H1218" s="13" t="s">
        <v>140</v>
      </c>
      <c r="I1218" s="1">
        <v>4073096</v>
      </c>
      <c r="J1218" s="1">
        <v>-7400319</v>
      </c>
      <c r="K1218" t="s">
        <v>5</v>
      </c>
      <c r="L1218" s="20">
        <v>200</v>
      </c>
      <c r="M1218" s="4">
        <v>4</v>
      </c>
      <c r="N1218" s="4">
        <v>46</v>
      </c>
      <c r="O1218" s="2">
        <v>43603</v>
      </c>
      <c r="P1218" s="3">
        <v>0.55000000000000004</v>
      </c>
      <c r="Q1218" s="4">
        <v>1</v>
      </c>
      <c r="R1218" s="3">
        <v>5.7</v>
      </c>
      <c r="S12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8" t="str">
        <f>IF(AIRBNB[[#This Row],[RUIDO(dB)]]&lt;=4,"Silencioso",IF(AIRBNB[[#This Row],[RUIDO(dB)]]&lt;=5.5,"Poco Ruidoso","Ruidoso"))</f>
        <v>Ruidoso</v>
      </c>
      <c r="U1218" t="str">
        <f>IF(AND(AIRBNB[[#This Row],[PRECIO]]&lt;50,AIRBNB[[#This Row],[MIN_NOCHES]]&gt;3),"Dentro del presupuesto","No considerar")</f>
        <v>No considerar</v>
      </c>
      <c r="V1218" t="str">
        <f>VLOOKUP(AIRBNB[[#This Row],[HOST_ID]],Super_host[],5,FALSE)</f>
        <v>Host</v>
      </c>
    </row>
    <row r="1219" spans="1:22">
      <c r="A1219" s="4">
        <v>3944627</v>
      </c>
      <c r="B1219" t="s">
        <v>2359</v>
      </c>
      <c r="C1219" s="4">
        <v>71418</v>
      </c>
      <c r="D1219" t="s">
        <v>203</v>
      </c>
      <c r="E1219" t="s">
        <v>2360</v>
      </c>
      <c r="F1219" s="4">
        <v>10010</v>
      </c>
      <c r="G1219" s="13" t="s">
        <v>124</v>
      </c>
      <c r="H1219" s="13" t="s">
        <v>281</v>
      </c>
      <c r="I1219" s="1">
        <v>4073845</v>
      </c>
      <c r="J1219" s="1">
        <v>-7398373</v>
      </c>
      <c r="K1219" t="s">
        <v>5</v>
      </c>
      <c r="L1219" s="20">
        <v>200</v>
      </c>
      <c r="M1219" s="4">
        <v>7</v>
      </c>
      <c r="N1219" s="4">
        <v>10</v>
      </c>
      <c r="O1219" s="2">
        <v>43280</v>
      </c>
      <c r="P1219" s="3">
        <v>0.17</v>
      </c>
      <c r="Q1219" s="4">
        <v>1</v>
      </c>
      <c r="R1219" s="3">
        <v>5.6</v>
      </c>
      <c r="S12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19" t="str">
        <f>IF(AIRBNB[[#This Row],[RUIDO(dB)]]&lt;=4,"Silencioso",IF(AIRBNB[[#This Row],[RUIDO(dB)]]&lt;=5.5,"Poco Ruidoso","Ruidoso"))</f>
        <v>Ruidoso</v>
      </c>
      <c r="U1219" t="str">
        <f>IF(AND(AIRBNB[[#This Row],[PRECIO]]&lt;50,AIRBNB[[#This Row],[MIN_NOCHES]]&gt;3),"Dentro del presupuesto","No considerar")</f>
        <v>No considerar</v>
      </c>
      <c r="V1219" t="str">
        <f>VLOOKUP(AIRBNB[[#This Row],[HOST_ID]],Super_host[],5,FALSE)</f>
        <v>Host</v>
      </c>
    </row>
    <row r="1220" spans="1:22">
      <c r="A1220" s="4">
        <v>14322</v>
      </c>
      <c r="B1220" t="s">
        <v>2735</v>
      </c>
      <c r="C1220" s="4">
        <v>56284</v>
      </c>
      <c r="D1220" t="s">
        <v>2127</v>
      </c>
      <c r="E1220" t="s">
        <v>2736</v>
      </c>
      <c r="F1220" s="4">
        <v>10010</v>
      </c>
      <c r="G1220" s="13" t="s">
        <v>124</v>
      </c>
      <c r="H1220" s="13" t="s">
        <v>175</v>
      </c>
      <c r="I1220" s="1">
        <v>4073961</v>
      </c>
      <c r="J1220" s="1">
        <v>-7398074</v>
      </c>
      <c r="K1220" t="s">
        <v>5</v>
      </c>
      <c r="L1220" s="20">
        <v>200</v>
      </c>
      <c r="M1220" s="4">
        <v>7</v>
      </c>
      <c r="N1220" s="4">
        <v>19</v>
      </c>
      <c r="O1220" s="2">
        <v>43549</v>
      </c>
      <c r="P1220" s="3">
        <v>0.22</v>
      </c>
      <c r="Q1220" s="4">
        <v>1</v>
      </c>
      <c r="R1220" s="3">
        <v>5.6</v>
      </c>
      <c r="S12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0" t="str">
        <f>IF(AIRBNB[[#This Row],[RUIDO(dB)]]&lt;=4,"Silencioso",IF(AIRBNB[[#This Row],[RUIDO(dB)]]&lt;=5.5,"Poco Ruidoso","Ruidoso"))</f>
        <v>Ruidoso</v>
      </c>
      <c r="U1220" t="str">
        <f>IF(AND(AIRBNB[[#This Row],[PRECIO]]&lt;50,AIRBNB[[#This Row],[MIN_NOCHES]]&gt;3),"Dentro del presupuesto","No considerar")</f>
        <v>No considerar</v>
      </c>
      <c r="V1220" t="str">
        <f>VLOOKUP(AIRBNB[[#This Row],[HOST_ID]],Super_host[],5,FALSE)</f>
        <v>Host</v>
      </c>
    </row>
    <row r="1221" spans="1:22">
      <c r="A1221" s="4">
        <v>334607</v>
      </c>
      <c r="B1221" t="s">
        <v>12813</v>
      </c>
      <c r="C1221" s="4">
        <v>52043</v>
      </c>
      <c r="D1221" t="s">
        <v>1420</v>
      </c>
      <c r="E1221" t="s">
        <v>12814</v>
      </c>
      <c r="F1221" s="4">
        <v>11211</v>
      </c>
      <c r="G1221" s="13" t="s">
        <v>4662</v>
      </c>
      <c r="H1221" s="13" t="s">
        <v>9218</v>
      </c>
      <c r="I1221" s="1">
        <v>4071417</v>
      </c>
      <c r="J1221" s="1">
        <v>-7395917</v>
      </c>
      <c r="K1221" t="s">
        <v>5</v>
      </c>
      <c r="L1221" s="20">
        <v>200</v>
      </c>
      <c r="M1221" s="4">
        <v>30</v>
      </c>
      <c r="N1221" s="4">
        <v>53</v>
      </c>
      <c r="O1221" s="2">
        <v>43588</v>
      </c>
      <c r="P1221" s="3">
        <v>0.6</v>
      </c>
      <c r="Q1221" s="4">
        <v>1</v>
      </c>
      <c r="R1221" s="3">
        <v>6.9</v>
      </c>
      <c r="S12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1" t="str">
        <f>IF(AIRBNB[[#This Row],[RUIDO(dB)]]&lt;=4,"Silencioso",IF(AIRBNB[[#This Row],[RUIDO(dB)]]&lt;=5.5,"Poco Ruidoso","Ruidoso"))</f>
        <v>Ruidoso</v>
      </c>
      <c r="U1221" t="str">
        <f>IF(AND(AIRBNB[[#This Row],[PRECIO]]&lt;50,AIRBNB[[#This Row],[MIN_NOCHES]]&gt;3),"Dentro del presupuesto","No considerar")</f>
        <v>No considerar</v>
      </c>
      <c r="V1221" t="str">
        <f>VLOOKUP(AIRBNB[[#This Row],[HOST_ID]],Super_host[],5,FALSE)</f>
        <v>Host</v>
      </c>
    </row>
    <row r="1222" spans="1:22">
      <c r="A1222" s="4">
        <v>5099</v>
      </c>
      <c r="B1222" t="s">
        <v>4119</v>
      </c>
      <c r="C1222" s="4">
        <v>7322</v>
      </c>
      <c r="D1222" t="s">
        <v>764</v>
      </c>
      <c r="E1222" t="s">
        <v>4120</v>
      </c>
      <c r="F1222" s="4">
        <v>10016</v>
      </c>
      <c r="G1222" s="13" t="s">
        <v>124</v>
      </c>
      <c r="H1222" s="13" t="s">
        <v>182</v>
      </c>
      <c r="I1222" s="1">
        <v>4074767</v>
      </c>
      <c r="J1222" s="1">
        <v>-73975</v>
      </c>
      <c r="K1222" t="s">
        <v>5</v>
      </c>
      <c r="L1222" s="20">
        <v>200</v>
      </c>
      <c r="M1222" s="4">
        <v>3</v>
      </c>
      <c r="N1222" s="4">
        <v>74</v>
      </c>
      <c r="O1222" s="2">
        <v>43638</v>
      </c>
      <c r="P1222" s="3">
        <v>0.59</v>
      </c>
      <c r="Q1222" s="4">
        <v>1</v>
      </c>
      <c r="R1222" s="3">
        <v>5.6</v>
      </c>
      <c r="S12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2" t="str">
        <f>IF(AIRBNB[[#This Row],[RUIDO(dB)]]&lt;=4,"Silencioso",IF(AIRBNB[[#This Row],[RUIDO(dB)]]&lt;=5.5,"Poco Ruidoso","Ruidoso"))</f>
        <v>Ruidoso</v>
      </c>
      <c r="U1222" t="str">
        <f>IF(AND(AIRBNB[[#This Row],[PRECIO]]&lt;50,AIRBNB[[#This Row],[MIN_NOCHES]]&gt;3),"Dentro del presupuesto","No considerar")</f>
        <v>No considerar</v>
      </c>
      <c r="V1222" t="str">
        <f>VLOOKUP(AIRBNB[[#This Row],[HOST_ID]],Super_host[],5,FALSE)</f>
        <v>Host</v>
      </c>
    </row>
    <row r="1223" spans="1:22">
      <c r="A1223" s="4">
        <v>6688119</v>
      </c>
      <c r="B1223" t="s">
        <v>9259</v>
      </c>
      <c r="C1223" s="4">
        <v>35005938</v>
      </c>
      <c r="D1223" t="s">
        <v>9260</v>
      </c>
      <c r="E1223" t="s">
        <v>9261</v>
      </c>
      <c r="F1223" s="4">
        <v>11215</v>
      </c>
      <c r="G1223" s="13" t="s">
        <v>4662</v>
      </c>
      <c r="H1223" s="13" t="s">
        <v>9262</v>
      </c>
      <c r="I1223" s="1">
        <v>4066136</v>
      </c>
      <c r="J1223" s="1">
        <v>-7398437</v>
      </c>
      <c r="K1223" t="s">
        <v>5</v>
      </c>
      <c r="L1223" s="20">
        <v>199</v>
      </c>
      <c r="M1223" s="4">
        <v>1</v>
      </c>
      <c r="N1223" s="4">
        <v>1</v>
      </c>
      <c r="O1223" s="2">
        <v>42161</v>
      </c>
      <c r="P1223" s="3">
        <v>0.02</v>
      </c>
      <c r="Q1223" s="4">
        <v>1</v>
      </c>
      <c r="R1223" s="3">
        <v>6.9</v>
      </c>
      <c r="S12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3" t="str">
        <f>IF(AIRBNB[[#This Row],[RUIDO(dB)]]&lt;=4,"Silencioso",IF(AIRBNB[[#This Row],[RUIDO(dB)]]&lt;=5.5,"Poco Ruidoso","Ruidoso"))</f>
        <v>Ruidoso</v>
      </c>
      <c r="U1223" t="str">
        <f>IF(AND(AIRBNB[[#This Row],[PRECIO]]&lt;50,AIRBNB[[#This Row],[MIN_NOCHES]]&gt;3),"Dentro del presupuesto","No considerar")</f>
        <v>No considerar</v>
      </c>
      <c r="V1223" t="str">
        <f>VLOOKUP(AIRBNB[[#This Row],[HOST_ID]],Super_host[],5,FALSE)</f>
        <v>Host</v>
      </c>
    </row>
    <row r="1224" spans="1:22">
      <c r="A1224" s="4">
        <v>6493737</v>
      </c>
      <c r="B1224" t="s">
        <v>6589</v>
      </c>
      <c r="C1224" s="4">
        <v>33941066</v>
      </c>
      <c r="D1224" t="s">
        <v>6590</v>
      </c>
      <c r="E1224" t="s">
        <v>6591</v>
      </c>
      <c r="F1224" s="4">
        <v>10016</v>
      </c>
      <c r="G1224" s="13" t="s">
        <v>124</v>
      </c>
      <c r="H1224" s="13" t="s">
        <v>182</v>
      </c>
      <c r="I1224" s="1">
        <v>4074696</v>
      </c>
      <c r="J1224" s="1">
        <v>-739767</v>
      </c>
      <c r="K1224" t="s">
        <v>5</v>
      </c>
      <c r="L1224" s="20">
        <v>199</v>
      </c>
      <c r="M1224" s="4">
        <v>1</v>
      </c>
      <c r="N1224" s="4">
        <v>0</v>
      </c>
      <c r="O1224" s="2">
        <v>42972</v>
      </c>
      <c r="P1224" s="3">
        <v>0.08</v>
      </c>
      <c r="Q1224" s="4">
        <v>1</v>
      </c>
      <c r="R1224" s="3">
        <v>5.6</v>
      </c>
      <c r="S12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4" t="str">
        <f>IF(AIRBNB[[#This Row],[RUIDO(dB)]]&lt;=4,"Silencioso",IF(AIRBNB[[#This Row],[RUIDO(dB)]]&lt;=5.5,"Poco Ruidoso","Ruidoso"))</f>
        <v>Ruidoso</v>
      </c>
      <c r="U1224" t="str">
        <f>IF(AND(AIRBNB[[#This Row],[PRECIO]]&lt;50,AIRBNB[[#This Row],[MIN_NOCHES]]&gt;3),"Dentro del presupuesto","No considerar")</f>
        <v>No considerar</v>
      </c>
      <c r="V1224" t="str">
        <f>VLOOKUP(AIRBNB[[#This Row],[HOST_ID]],Super_host[],5,FALSE)</f>
        <v>Host</v>
      </c>
    </row>
    <row r="1225" spans="1:22">
      <c r="A1225" s="4">
        <v>4727912</v>
      </c>
      <c r="B1225" t="s">
        <v>6734</v>
      </c>
      <c r="C1225" s="4">
        <v>24415699</v>
      </c>
      <c r="D1225" t="s">
        <v>5005</v>
      </c>
      <c r="E1225" t="s">
        <v>6735</v>
      </c>
      <c r="F1225" s="4">
        <v>10007</v>
      </c>
      <c r="G1225" s="13" t="s">
        <v>124</v>
      </c>
      <c r="H1225" s="13" t="s">
        <v>667</v>
      </c>
      <c r="I1225" s="1">
        <v>4071395</v>
      </c>
      <c r="J1225" s="1">
        <v>-7400545</v>
      </c>
      <c r="K1225" t="s">
        <v>5</v>
      </c>
      <c r="L1225" s="20">
        <v>199</v>
      </c>
      <c r="M1225" s="4">
        <v>6</v>
      </c>
      <c r="N1225" s="4">
        <v>0</v>
      </c>
      <c r="O1225" s="2">
        <v>42200</v>
      </c>
      <c r="P1225" s="3">
        <v>0.16</v>
      </c>
      <c r="Q1225" s="4">
        <v>1</v>
      </c>
      <c r="R1225" s="3">
        <v>5.6</v>
      </c>
      <c r="S12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5" t="str">
        <f>IF(AIRBNB[[#This Row],[RUIDO(dB)]]&lt;=4,"Silencioso",IF(AIRBNB[[#This Row],[RUIDO(dB)]]&lt;=5.5,"Poco Ruidoso","Ruidoso"))</f>
        <v>Ruidoso</v>
      </c>
      <c r="U1225" t="str">
        <f>IF(AND(AIRBNB[[#This Row],[PRECIO]]&lt;50,AIRBNB[[#This Row],[MIN_NOCHES]]&gt;3),"Dentro del presupuesto","No considerar")</f>
        <v>No considerar</v>
      </c>
      <c r="V1225" t="str">
        <f>VLOOKUP(AIRBNB[[#This Row],[HOST_ID]],Super_host[],5,FALSE)</f>
        <v>Host</v>
      </c>
    </row>
    <row r="1226" spans="1:22">
      <c r="A1226" s="4">
        <v>4297952</v>
      </c>
      <c r="B1226" t="s">
        <v>6276</v>
      </c>
      <c r="C1226" s="4">
        <v>22305520</v>
      </c>
      <c r="D1226" t="s">
        <v>1110</v>
      </c>
      <c r="E1226" t="s">
        <v>6277</v>
      </c>
      <c r="F1226" s="4">
        <v>10001</v>
      </c>
      <c r="G1226" s="13" t="s">
        <v>124</v>
      </c>
      <c r="H1226" s="13" t="s">
        <v>186</v>
      </c>
      <c r="I1226" s="1">
        <v>407492</v>
      </c>
      <c r="J1226" s="1">
        <v>-7399847</v>
      </c>
      <c r="K1226" t="s">
        <v>5</v>
      </c>
      <c r="L1226" s="20">
        <v>199</v>
      </c>
      <c r="M1226" s="4">
        <v>2</v>
      </c>
      <c r="N1226" s="4">
        <v>194</v>
      </c>
      <c r="O1226" s="2">
        <v>43652</v>
      </c>
      <c r="P1226" s="3">
        <v>3.37</v>
      </c>
      <c r="Q1226" s="4">
        <v>1</v>
      </c>
      <c r="R1226" s="3">
        <v>5.6</v>
      </c>
      <c r="S12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6" t="str">
        <f>IF(AIRBNB[[#This Row],[RUIDO(dB)]]&lt;=4,"Silencioso",IF(AIRBNB[[#This Row],[RUIDO(dB)]]&lt;=5.5,"Poco Ruidoso","Ruidoso"))</f>
        <v>Ruidoso</v>
      </c>
      <c r="U1226" t="str">
        <f>IF(AND(AIRBNB[[#This Row],[PRECIO]]&lt;50,AIRBNB[[#This Row],[MIN_NOCHES]]&gt;3),"Dentro del presupuesto","No considerar")</f>
        <v>No considerar</v>
      </c>
      <c r="V1226" t="str">
        <f>VLOOKUP(AIRBNB[[#This Row],[HOST_ID]],Super_host[],5,FALSE)</f>
        <v>Host</v>
      </c>
    </row>
    <row r="1227" spans="1:22">
      <c r="A1227" s="4">
        <v>4284158</v>
      </c>
      <c r="B1227" t="s">
        <v>6781</v>
      </c>
      <c r="C1227" s="4">
        <v>22240717</v>
      </c>
      <c r="D1227" t="s">
        <v>1643</v>
      </c>
      <c r="E1227" t="s">
        <v>6782</v>
      </c>
      <c r="F1227" s="4">
        <v>10003</v>
      </c>
      <c r="G1227" s="13" t="s">
        <v>124</v>
      </c>
      <c r="H1227" s="13" t="s">
        <v>133</v>
      </c>
      <c r="I1227" s="1">
        <v>4072833</v>
      </c>
      <c r="J1227" s="1">
        <v>-7398917</v>
      </c>
      <c r="K1227" t="s">
        <v>40</v>
      </c>
      <c r="L1227" s="20">
        <v>199</v>
      </c>
      <c r="M1227" s="4">
        <v>1</v>
      </c>
      <c r="N1227" s="4">
        <v>0</v>
      </c>
      <c r="O1227" s="2">
        <v>42230</v>
      </c>
      <c r="P1227" s="3">
        <v>0.36</v>
      </c>
      <c r="Q1227" s="4">
        <v>1</v>
      </c>
      <c r="R1227" s="3">
        <v>5.6</v>
      </c>
      <c r="S12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7" t="str">
        <f>IF(AIRBNB[[#This Row],[RUIDO(dB)]]&lt;=4,"Silencioso",IF(AIRBNB[[#This Row],[RUIDO(dB)]]&lt;=5.5,"Poco Ruidoso","Ruidoso"))</f>
        <v>Ruidoso</v>
      </c>
      <c r="U1227" t="str">
        <f>IF(AND(AIRBNB[[#This Row],[PRECIO]]&lt;50,AIRBNB[[#This Row],[MIN_NOCHES]]&gt;3),"Dentro del presupuesto","No considerar")</f>
        <v>No considerar</v>
      </c>
      <c r="V1227" t="str">
        <f>VLOOKUP(AIRBNB[[#This Row],[HOST_ID]],Super_host[],5,FALSE)</f>
        <v>Host</v>
      </c>
    </row>
    <row r="1228" spans="1:22">
      <c r="A1228" s="4">
        <v>3627106</v>
      </c>
      <c r="B1228" t="s">
        <v>4282</v>
      </c>
      <c r="C1228" s="4">
        <v>18212433</v>
      </c>
      <c r="D1228" t="s">
        <v>767</v>
      </c>
      <c r="E1228" t="s">
        <v>3731</v>
      </c>
      <c r="F1228" s="4">
        <v>10019</v>
      </c>
      <c r="G1228" s="13" t="s">
        <v>124</v>
      </c>
      <c r="H1228" s="13" t="s">
        <v>249</v>
      </c>
      <c r="I1228" s="1">
        <v>4076385</v>
      </c>
      <c r="J1228" s="1">
        <v>-739905</v>
      </c>
      <c r="K1228" t="s">
        <v>5</v>
      </c>
      <c r="L1228" s="20">
        <v>199</v>
      </c>
      <c r="M1228" s="4">
        <v>5</v>
      </c>
      <c r="N1228" s="4">
        <v>40</v>
      </c>
      <c r="O1228" s="2">
        <v>43605</v>
      </c>
      <c r="P1228" s="3">
        <v>0.68</v>
      </c>
      <c r="Q1228" s="4">
        <v>1</v>
      </c>
      <c r="R1228" s="3">
        <v>5.6</v>
      </c>
      <c r="S12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8" t="str">
        <f>IF(AIRBNB[[#This Row],[RUIDO(dB)]]&lt;=4,"Silencioso",IF(AIRBNB[[#This Row],[RUIDO(dB)]]&lt;=5.5,"Poco Ruidoso","Ruidoso"))</f>
        <v>Ruidoso</v>
      </c>
      <c r="U1228" t="str">
        <f>IF(AND(AIRBNB[[#This Row],[PRECIO]]&lt;50,AIRBNB[[#This Row],[MIN_NOCHES]]&gt;3),"Dentro del presupuesto","No considerar")</f>
        <v>No considerar</v>
      </c>
      <c r="V1228" t="str">
        <f>VLOOKUP(AIRBNB[[#This Row],[HOST_ID]],Super_host[],5,FALSE)</f>
        <v>Host</v>
      </c>
    </row>
    <row r="1229" spans="1:22">
      <c r="A1229" s="4">
        <v>4182262</v>
      </c>
      <c r="B1229" t="s">
        <v>14205</v>
      </c>
      <c r="C1229" s="4">
        <v>18049970</v>
      </c>
      <c r="D1229" t="s">
        <v>8814</v>
      </c>
      <c r="E1229" t="s">
        <v>14206</v>
      </c>
      <c r="F1229" s="4">
        <v>11233</v>
      </c>
      <c r="G1229" s="13" t="s">
        <v>4662</v>
      </c>
      <c r="H1229" s="13" t="s">
        <v>9230</v>
      </c>
      <c r="I1229" s="1">
        <v>4068312</v>
      </c>
      <c r="J1229" s="1">
        <v>-7392507</v>
      </c>
      <c r="K1229" t="s">
        <v>5</v>
      </c>
      <c r="L1229" s="20">
        <v>199</v>
      </c>
      <c r="M1229" s="4">
        <v>3</v>
      </c>
      <c r="N1229" s="4">
        <v>82</v>
      </c>
      <c r="O1229" s="2">
        <v>43653</v>
      </c>
      <c r="P1229" s="3">
        <v>1.78</v>
      </c>
      <c r="Q1229" s="4">
        <v>1</v>
      </c>
      <c r="R1229" s="3">
        <v>6.9</v>
      </c>
      <c r="S12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29" t="str">
        <f>IF(AIRBNB[[#This Row],[RUIDO(dB)]]&lt;=4,"Silencioso",IF(AIRBNB[[#This Row],[RUIDO(dB)]]&lt;=5.5,"Poco Ruidoso","Ruidoso"))</f>
        <v>Ruidoso</v>
      </c>
      <c r="U1229" t="str">
        <f>IF(AND(AIRBNB[[#This Row],[PRECIO]]&lt;50,AIRBNB[[#This Row],[MIN_NOCHES]]&gt;3),"Dentro del presupuesto","No considerar")</f>
        <v>No considerar</v>
      </c>
      <c r="V1229" t="str">
        <f>VLOOKUP(AIRBNB[[#This Row],[HOST_ID]],Super_host[],5,FALSE)</f>
        <v>Host</v>
      </c>
    </row>
    <row r="1230" spans="1:22">
      <c r="A1230" s="4">
        <v>3137426</v>
      </c>
      <c r="B1230" t="s">
        <v>6862</v>
      </c>
      <c r="C1230" s="4">
        <v>15667008</v>
      </c>
      <c r="D1230" t="s">
        <v>124</v>
      </c>
      <c r="E1230" t="s">
        <v>6863</v>
      </c>
      <c r="F1230" s="4">
        <v>10010</v>
      </c>
      <c r="G1230" s="13" t="s">
        <v>124</v>
      </c>
      <c r="H1230" s="13" t="s">
        <v>281</v>
      </c>
      <c r="I1230" s="1">
        <v>4073666</v>
      </c>
      <c r="J1230" s="1">
        <v>-739796</v>
      </c>
      <c r="K1230" t="s">
        <v>40</v>
      </c>
      <c r="L1230" s="20">
        <v>199</v>
      </c>
      <c r="M1230" s="4">
        <v>1</v>
      </c>
      <c r="N1230" s="4">
        <v>0</v>
      </c>
      <c r="O1230" s="2">
        <v>43467</v>
      </c>
      <c r="P1230" s="3">
        <v>0.06</v>
      </c>
      <c r="Q1230" s="4">
        <v>1</v>
      </c>
      <c r="R1230" s="3">
        <v>5.6</v>
      </c>
      <c r="S12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0" t="str">
        <f>IF(AIRBNB[[#This Row],[RUIDO(dB)]]&lt;=4,"Silencioso",IF(AIRBNB[[#This Row],[RUIDO(dB)]]&lt;=5.5,"Poco Ruidoso","Ruidoso"))</f>
        <v>Ruidoso</v>
      </c>
      <c r="U1230" t="str">
        <f>IF(AND(AIRBNB[[#This Row],[PRECIO]]&lt;50,AIRBNB[[#This Row],[MIN_NOCHES]]&gt;3),"Dentro del presupuesto","No considerar")</f>
        <v>No considerar</v>
      </c>
      <c r="V1230" t="str">
        <f>VLOOKUP(AIRBNB[[#This Row],[HOST_ID]],Super_host[],5,FALSE)</f>
        <v>Host</v>
      </c>
    </row>
    <row r="1231" spans="1:22">
      <c r="A1231" s="4">
        <v>3089577</v>
      </c>
      <c r="B1231" t="s">
        <v>10659</v>
      </c>
      <c r="C1231" s="4">
        <v>15636404</v>
      </c>
      <c r="D1231" t="s">
        <v>10660</v>
      </c>
      <c r="E1231" t="s">
        <v>10661</v>
      </c>
      <c r="F1231" s="4">
        <v>11204</v>
      </c>
      <c r="G1231" s="13" t="s">
        <v>4662</v>
      </c>
      <c r="H1231" s="13" t="s">
        <v>10662</v>
      </c>
      <c r="I1231" s="1">
        <v>4061098</v>
      </c>
      <c r="J1231" s="1">
        <v>-739742</v>
      </c>
      <c r="K1231" t="s">
        <v>5</v>
      </c>
      <c r="L1231" s="20">
        <v>199</v>
      </c>
      <c r="M1231" s="4">
        <v>4</v>
      </c>
      <c r="N1231" s="4">
        <v>4</v>
      </c>
      <c r="O1231" s="2">
        <v>43337</v>
      </c>
      <c r="P1231" s="3">
        <v>0.11</v>
      </c>
      <c r="Q1231" s="4">
        <v>1</v>
      </c>
      <c r="R1231" s="3">
        <v>6.9</v>
      </c>
      <c r="S12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1" t="str">
        <f>IF(AIRBNB[[#This Row],[RUIDO(dB)]]&lt;=4,"Silencioso",IF(AIRBNB[[#This Row],[RUIDO(dB)]]&lt;=5.5,"Poco Ruidoso","Ruidoso"))</f>
        <v>Ruidoso</v>
      </c>
      <c r="U1231" t="str">
        <f>IF(AND(AIRBNB[[#This Row],[PRECIO]]&lt;50,AIRBNB[[#This Row],[MIN_NOCHES]]&gt;3),"Dentro del presupuesto","No considerar")</f>
        <v>No considerar</v>
      </c>
      <c r="V1231" t="str">
        <f>VLOOKUP(AIRBNB[[#This Row],[HOST_ID]],Super_host[],5,FALSE)</f>
        <v>Host</v>
      </c>
    </row>
    <row r="1232" spans="1:22">
      <c r="A1232" s="4">
        <v>4362474</v>
      </c>
      <c r="B1232" t="s">
        <v>2381</v>
      </c>
      <c r="C1232" s="4">
        <v>13481367</v>
      </c>
      <c r="D1232" t="s">
        <v>49</v>
      </c>
      <c r="E1232" t="s">
        <v>2382</v>
      </c>
      <c r="F1232" s="4">
        <v>10009</v>
      </c>
      <c r="G1232" s="13" t="s">
        <v>124</v>
      </c>
      <c r="H1232" s="13" t="s">
        <v>133</v>
      </c>
      <c r="I1232" s="1">
        <v>4072841</v>
      </c>
      <c r="J1232" s="1">
        <v>-7398231</v>
      </c>
      <c r="K1232" t="s">
        <v>5</v>
      </c>
      <c r="L1232" s="20">
        <v>199</v>
      </c>
      <c r="M1232" s="4">
        <v>2</v>
      </c>
      <c r="N1232" s="4">
        <v>10</v>
      </c>
      <c r="O1232" s="2">
        <v>42500</v>
      </c>
      <c r="P1232" s="3">
        <v>0.18</v>
      </c>
      <c r="Q1232" s="4">
        <v>1</v>
      </c>
      <c r="R1232" s="3">
        <v>5.6</v>
      </c>
      <c r="S12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2" t="str">
        <f>IF(AIRBNB[[#This Row],[RUIDO(dB)]]&lt;=4,"Silencioso",IF(AIRBNB[[#This Row],[RUIDO(dB)]]&lt;=5.5,"Poco Ruidoso","Ruidoso"))</f>
        <v>Ruidoso</v>
      </c>
      <c r="U1232" t="str">
        <f>IF(AND(AIRBNB[[#This Row],[PRECIO]]&lt;50,AIRBNB[[#This Row],[MIN_NOCHES]]&gt;3),"Dentro del presupuesto","No considerar")</f>
        <v>No considerar</v>
      </c>
      <c r="V1232" t="str">
        <f>VLOOKUP(AIRBNB[[#This Row],[HOST_ID]],Super_host[],5,FALSE)</f>
        <v>Host</v>
      </c>
    </row>
    <row r="1233" spans="1:22">
      <c r="A1233" s="4">
        <v>2272739</v>
      </c>
      <c r="B1233" t="s">
        <v>2229</v>
      </c>
      <c r="C1233" s="4">
        <v>11603608</v>
      </c>
      <c r="D1233" t="s">
        <v>2230</v>
      </c>
      <c r="E1233" t="s">
        <v>2231</v>
      </c>
      <c r="F1233" s="4">
        <v>10011</v>
      </c>
      <c r="G1233" s="13" t="s">
        <v>124</v>
      </c>
      <c r="H1233" s="13" t="s">
        <v>144</v>
      </c>
      <c r="I1233" s="1">
        <v>407358</v>
      </c>
      <c r="J1233" s="1">
        <v>-7399677</v>
      </c>
      <c r="K1233" t="s">
        <v>5</v>
      </c>
      <c r="L1233" s="20">
        <v>199</v>
      </c>
      <c r="M1233" s="4">
        <v>3</v>
      </c>
      <c r="N1233" s="4">
        <v>8</v>
      </c>
      <c r="O1233" s="2">
        <v>42176</v>
      </c>
      <c r="P1233" s="3">
        <v>0.16</v>
      </c>
      <c r="Q1233" s="4">
        <v>1</v>
      </c>
      <c r="R1233" s="3">
        <v>5.6</v>
      </c>
      <c r="S12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3" t="str">
        <f>IF(AIRBNB[[#This Row],[RUIDO(dB)]]&lt;=4,"Silencioso",IF(AIRBNB[[#This Row],[RUIDO(dB)]]&lt;=5.5,"Poco Ruidoso","Ruidoso"))</f>
        <v>Ruidoso</v>
      </c>
      <c r="U1233" t="str">
        <f>IF(AND(AIRBNB[[#This Row],[PRECIO]]&lt;50,AIRBNB[[#This Row],[MIN_NOCHES]]&gt;3),"Dentro del presupuesto","No considerar")</f>
        <v>No considerar</v>
      </c>
      <c r="V1233" t="str">
        <f>VLOOKUP(AIRBNB[[#This Row],[HOST_ID]],Super_host[],5,FALSE)</f>
        <v>Host</v>
      </c>
    </row>
    <row r="1234" spans="1:22">
      <c r="A1234" s="4">
        <v>5327598</v>
      </c>
      <c r="B1234" t="s">
        <v>576</v>
      </c>
      <c r="C1234" s="4">
        <v>11576606</v>
      </c>
      <c r="D1234" t="s">
        <v>577</v>
      </c>
      <c r="E1234" t="s">
        <v>578</v>
      </c>
      <c r="F1234" s="4">
        <v>10009</v>
      </c>
      <c r="G1234" s="13" t="s">
        <v>124</v>
      </c>
      <c r="H1234" s="13" t="s">
        <v>133</v>
      </c>
      <c r="I1234" s="1">
        <v>4072259</v>
      </c>
      <c r="J1234" s="1">
        <v>-7398502</v>
      </c>
      <c r="K1234" t="s">
        <v>5</v>
      </c>
      <c r="L1234" s="20">
        <v>199</v>
      </c>
      <c r="M1234" s="4">
        <v>3</v>
      </c>
      <c r="N1234" s="4">
        <v>1</v>
      </c>
      <c r="O1234" s="2">
        <v>42645</v>
      </c>
      <c r="P1234" s="3">
        <v>0.03</v>
      </c>
      <c r="Q1234" s="4">
        <v>1</v>
      </c>
      <c r="R1234" s="3">
        <v>5.6</v>
      </c>
      <c r="S12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4" t="str">
        <f>IF(AIRBNB[[#This Row],[RUIDO(dB)]]&lt;=4,"Silencioso",IF(AIRBNB[[#This Row],[RUIDO(dB)]]&lt;=5.5,"Poco Ruidoso","Ruidoso"))</f>
        <v>Ruidoso</v>
      </c>
      <c r="U1234" t="str">
        <f>IF(AND(AIRBNB[[#This Row],[PRECIO]]&lt;50,AIRBNB[[#This Row],[MIN_NOCHES]]&gt;3),"Dentro del presupuesto","No considerar")</f>
        <v>No considerar</v>
      </c>
      <c r="V1234" t="str">
        <f>VLOOKUP(AIRBNB[[#This Row],[HOST_ID]],Super_host[],5,FALSE)</f>
        <v>Host</v>
      </c>
    </row>
    <row r="1235" spans="1:22">
      <c r="A1235" s="4">
        <v>2071420</v>
      </c>
      <c r="B1235" t="s">
        <v>6094</v>
      </c>
      <c r="C1235" s="4">
        <v>10590692</v>
      </c>
      <c r="D1235" t="s">
        <v>6095</v>
      </c>
      <c r="E1235" t="s">
        <v>6096</v>
      </c>
      <c r="F1235" s="4">
        <v>10011</v>
      </c>
      <c r="G1235" s="13" t="s">
        <v>124</v>
      </c>
      <c r="H1235" s="13" t="s">
        <v>186</v>
      </c>
      <c r="I1235" s="1">
        <v>4074374</v>
      </c>
      <c r="J1235" s="1">
        <v>-7400044</v>
      </c>
      <c r="K1235" t="s">
        <v>5</v>
      </c>
      <c r="L1235" s="20">
        <v>199</v>
      </c>
      <c r="M1235" s="4">
        <v>2</v>
      </c>
      <c r="N1235" s="4">
        <v>177</v>
      </c>
      <c r="O1235" s="2">
        <v>43647</v>
      </c>
      <c r="P1235" s="3">
        <v>2.85</v>
      </c>
      <c r="Q1235" s="4">
        <v>1</v>
      </c>
      <c r="R1235" s="3">
        <v>5.6</v>
      </c>
      <c r="S12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5" t="str">
        <f>IF(AIRBNB[[#This Row],[RUIDO(dB)]]&lt;=4,"Silencioso",IF(AIRBNB[[#This Row],[RUIDO(dB)]]&lt;=5.5,"Poco Ruidoso","Ruidoso"))</f>
        <v>Ruidoso</v>
      </c>
      <c r="U1235" t="str">
        <f>IF(AND(AIRBNB[[#This Row],[PRECIO]]&lt;50,AIRBNB[[#This Row],[MIN_NOCHES]]&gt;3),"Dentro del presupuesto","No considerar")</f>
        <v>No considerar</v>
      </c>
      <c r="V1235" t="str">
        <f>VLOOKUP(AIRBNB[[#This Row],[HOST_ID]],Super_host[],5,FALSE)</f>
        <v>Host</v>
      </c>
    </row>
    <row r="1236" spans="1:22">
      <c r="A1236" s="4">
        <v>1876811</v>
      </c>
      <c r="B1236" t="s">
        <v>6315</v>
      </c>
      <c r="C1236" s="4">
        <v>9774018</v>
      </c>
      <c r="D1236" t="s">
        <v>950</v>
      </c>
      <c r="E1236" t="s">
        <v>6316</v>
      </c>
      <c r="F1236" s="4">
        <v>10003</v>
      </c>
      <c r="G1236" s="13" t="s">
        <v>124</v>
      </c>
      <c r="H1236" s="13" t="s">
        <v>281</v>
      </c>
      <c r="I1236" s="1">
        <v>407366</v>
      </c>
      <c r="J1236" s="1">
        <v>-7398703</v>
      </c>
      <c r="K1236" t="s">
        <v>5</v>
      </c>
      <c r="L1236" s="20">
        <v>199</v>
      </c>
      <c r="M1236" s="4">
        <v>2</v>
      </c>
      <c r="N1236" s="4">
        <v>240</v>
      </c>
      <c r="O1236" s="2">
        <v>43648</v>
      </c>
      <c r="P1236" s="3">
        <v>3.49</v>
      </c>
      <c r="Q1236" s="4">
        <v>1</v>
      </c>
      <c r="R1236" s="3">
        <v>5.6</v>
      </c>
      <c r="S12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6" t="str">
        <f>IF(AIRBNB[[#This Row],[RUIDO(dB)]]&lt;=4,"Silencioso",IF(AIRBNB[[#This Row],[RUIDO(dB)]]&lt;=5.5,"Poco Ruidoso","Ruidoso"))</f>
        <v>Ruidoso</v>
      </c>
      <c r="U1236" t="str">
        <f>IF(AND(AIRBNB[[#This Row],[PRECIO]]&lt;50,AIRBNB[[#This Row],[MIN_NOCHES]]&gt;3),"Dentro del presupuesto","No considerar")</f>
        <v>No considerar</v>
      </c>
      <c r="V1236" t="str">
        <f>VLOOKUP(AIRBNB[[#This Row],[HOST_ID]],Super_host[],5,FALSE)</f>
        <v>Host</v>
      </c>
    </row>
    <row r="1237" spans="1:22">
      <c r="A1237" s="4">
        <v>3700364</v>
      </c>
      <c r="B1237" t="s">
        <v>4916</v>
      </c>
      <c r="C1237" s="4">
        <v>7644834</v>
      </c>
      <c r="D1237" t="s">
        <v>4917</v>
      </c>
      <c r="E1237" t="s">
        <v>143</v>
      </c>
      <c r="F1237" s="4">
        <v>10012</v>
      </c>
      <c r="G1237" s="13" t="s">
        <v>124</v>
      </c>
      <c r="H1237" s="13" t="s">
        <v>144</v>
      </c>
      <c r="I1237" s="1">
        <v>407284</v>
      </c>
      <c r="J1237" s="1">
        <v>-7399812</v>
      </c>
      <c r="K1237" t="s">
        <v>5</v>
      </c>
      <c r="L1237" s="20">
        <v>199</v>
      </c>
      <c r="M1237" s="4">
        <v>8</v>
      </c>
      <c r="N1237" s="4">
        <v>48</v>
      </c>
      <c r="O1237" s="2">
        <v>43635</v>
      </c>
      <c r="P1237" s="3">
        <v>1.06</v>
      </c>
      <c r="Q1237" s="4">
        <v>1</v>
      </c>
      <c r="R1237" s="3">
        <v>5.6</v>
      </c>
      <c r="S12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7" t="str">
        <f>IF(AIRBNB[[#This Row],[RUIDO(dB)]]&lt;=4,"Silencioso",IF(AIRBNB[[#This Row],[RUIDO(dB)]]&lt;=5.5,"Poco Ruidoso","Ruidoso"))</f>
        <v>Ruidoso</v>
      </c>
      <c r="U1237" t="str">
        <f>IF(AND(AIRBNB[[#This Row],[PRECIO]]&lt;50,AIRBNB[[#This Row],[MIN_NOCHES]]&gt;3),"Dentro del presupuesto","No considerar")</f>
        <v>No considerar</v>
      </c>
      <c r="V1237" t="str">
        <f>VLOOKUP(AIRBNB[[#This Row],[HOST_ID]],Super_host[],5,FALSE)</f>
        <v>Host</v>
      </c>
    </row>
    <row r="1238" spans="1:22">
      <c r="A1238" s="4">
        <v>4492303</v>
      </c>
      <c r="B1238" t="s">
        <v>3405</v>
      </c>
      <c r="C1238" s="4">
        <v>7567309</v>
      </c>
      <c r="D1238" t="s">
        <v>2601</v>
      </c>
      <c r="E1238" t="s">
        <v>3406</v>
      </c>
      <c r="F1238" s="4">
        <v>10023</v>
      </c>
      <c r="G1238" s="13" t="s">
        <v>124</v>
      </c>
      <c r="H1238" s="13" t="s">
        <v>168</v>
      </c>
      <c r="I1238" s="1">
        <v>4078137</v>
      </c>
      <c r="J1238" s="1">
        <v>-7398183</v>
      </c>
      <c r="K1238" t="s">
        <v>5</v>
      </c>
      <c r="L1238" s="20">
        <v>199</v>
      </c>
      <c r="M1238" s="4">
        <v>2</v>
      </c>
      <c r="N1238" s="4">
        <v>19</v>
      </c>
      <c r="O1238" s="2">
        <v>43605</v>
      </c>
      <c r="P1238" s="3">
        <v>0.35</v>
      </c>
      <c r="Q1238" s="4">
        <v>1</v>
      </c>
      <c r="R1238" s="3">
        <v>5.6</v>
      </c>
      <c r="S12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8" t="str">
        <f>IF(AIRBNB[[#This Row],[RUIDO(dB)]]&lt;=4,"Silencioso",IF(AIRBNB[[#This Row],[RUIDO(dB)]]&lt;=5.5,"Poco Ruidoso","Ruidoso"))</f>
        <v>Ruidoso</v>
      </c>
      <c r="U1238" t="str">
        <f>IF(AND(AIRBNB[[#This Row],[PRECIO]]&lt;50,AIRBNB[[#This Row],[MIN_NOCHES]]&gt;3),"Dentro del presupuesto","No considerar")</f>
        <v>No considerar</v>
      </c>
      <c r="V1238" t="str">
        <f>VLOOKUP(AIRBNB[[#This Row],[HOST_ID]],Super_host[],5,FALSE)</f>
        <v>Host</v>
      </c>
    </row>
    <row r="1239" spans="1:22">
      <c r="A1239" s="4">
        <v>2845257</v>
      </c>
      <c r="B1239" t="s">
        <v>10339</v>
      </c>
      <c r="C1239" s="4">
        <v>7503643</v>
      </c>
      <c r="D1239" t="s">
        <v>9433</v>
      </c>
      <c r="E1239" t="s">
        <v>10340</v>
      </c>
      <c r="F1239" s="4">
        <v>11222</v>
      </c>
      <c r="G1239" s="13" t="s">
        <v>4662</v>
      </c>
      <c r="H1239" s="13" t="s">
        <v>9249</v>
      </c>
      <c r="I1239" s="1">
        <v>4072733</v>
      </c>
      <c r="J1239" s="1">
        <v>-739404</v>
      </c>
      <c r="K1239" t="s">
        <v>5</v>
      </c>
      <c r="L1239" s="20">
        <v>199</v>
      </c>
      <c r="M1239" s="4">
        <v>30</v>
      </c>
      <c r="N1239" s="4">
        <v>5</v>
      </c>
      <c r="O1239" s="2">
        <v>43617</v>
      </c>
      <c r="P1239" s="3">
        <v>0.08</v>
      </c>
      <c r="Q1239" s="4">
        <v>1</v>
      </c>
      <c r="R1239" s="3">
        <v>6.9</v>
      </c>
      <c r="S12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39" t="str">
        <f>IF(AIRBNB[[#This Row],[RUIDO(dB)]]&lt;=4,"Silencioso",IF(AIRBNB[[#This Row],[RUIDO(dB)]]&lt;=5.5,"Poco Ruidoso","Ruidoso"))</f>
        <v>Ruidoso</v>
      </c>
      <c r="U1239" t="str">
        <f>IF(AND(AIRBNB[[#This Row],[PRECIO]]&lt;50,AIRBNB[[#This Row],[MIN_NOCHES]]&gt;3),"Dentro del presupuesto","No considerar")</f>
        <v>No considerar</v>
      </c>
      <c r="V1239" t="str">
        <f>VLOOKUP(AIRBNB[[#This Row],[HOST_ID]],Super_host[],5,FALSE)</f>
        <v>Host</v>
      </c>
    </row>
    <row r="1240" spans="1:22">
      <c r="A1240" s="4">
        <v>2266468</v>
      </c>
      <c r="B1240" t="s">
        <v>10090</v>
      </c>
      <c r="C1240" s="4">
        <v>7503643</v>
      </c>
      <c r="D1240" t="s">
        <v>9433</v>
      </c>
      <c r="E1240" t="s">
        <v>10091</v>
      </c>
      <c r="F1240" s="4">
        <v>11222</v>
      </c>
      <c r="G1240" s="13" t="s">
        <v>4662</v>
      </c>
      <c r="H1240" s="13" t="s">
        <v>9249</v>
      </c>
      <c r="I1240" s="1">
        <v>4072569</v>
      </c>
      <c r="J1240" s="1">
        <v>-7394017</v>
      </c>
      <c r="K1240" t="s">
        <v>5</v>
      </c>
      <c r="L1240" s="20">
        <v>199</v>
      </c>
      <c r="M1240" s="4">
        <v>30</v>
      </c>
      <c r="N1240" s="4">
        <v>3</v>
      </c>
      <c r="O1240" s="2">
        <v>43524</v>
      </c>
      <c r="P1240" s="3">
        <v>0.06</v>
      </c>
      <c r="Q1240" s="4">
        <v>1</v>
      </c>
      <c r="R1240" s="3">
        <v>6.9</v>
      </c>
      <c r="S12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0" t="str">
        <f>IF(AIRBNB[[#This Row],[RUIDO(dB)]]&lt;=4,"Silencioso",IF(AIRBNB[[#This Row],[RUIDO(dB)]]&lt;=5.5,"Poco Ruidoso","Ruidoso"))</f>
        <v>Ruidoso</v>
      </c>
      <c r="U1240" t="str">
        <f>IF(AND(AIRBNB[[#This Row],[PRECIO]]&lt;50,AIRBNB[[#This Row],[MIN_NOCHES]]&gt;3),"Dentro del presupuesto","No considerar")</f>
        <v>No considerar</v>
      </c>
      <c r="V1240" t="str">
        <f>VLOOKUP(AIRBNB[[#This Row],[HOST_ID]],Super_host[],5,FALSE)</f>
        <v>Host</v>
      </c>
    </row>
    <row r="1241" spans="1:22">
      <c r="A1241" s="4">
        <v>2075453</v>
      </c>
      <c r="B1241" t="s">
        <v>10946</v>
      </c>
      <c r="C1241" s="4">
        <v>7503643</v>
      </c>
      <c r="D1241" t="s">
        <v>9433</v>
      </c>
      <c r="E1241" t="s">
        <v>10226</v>
      </c>
      <c r="F1241" s="4">
        <v>11222</v>
      </c>
      <c r="G1241" s="13" t="s">
        <v>4662</v>
      </c>
      <c r="H1241" s="13" t="s">
        <v>9249</v>
      </c>
      <c r="I1241" s="1">
        <v>4072532</v>
      </c>
      <c r="J1241" s="1">
        <v>-7393992</v>
      </c>
      <c r="K1241" t="s">
        <v>5</v>
      </c>
      <c r="L1241" s="20">
        <v>199</v>
      </c>
      <c r="M1241" s="4">
        <v>30</v>
      </c>
      <c r="N1241" s="4">
        <v>8</v>
      </c>
      <c r="O1241" s="2">
        <v>43298</v>
      </c>
      <c r="P1241" s="3">
        <v>0.14000000000000001</v>
      </c>
      <c r="Q1241" s="4">
        <v>1</v>
      </c>
      <c r="R1241" s="3">
        <v>6.9</v>
      </c>
      <c r="S12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1" t="str">
        <f>IF(AIRBNB[[#This Row],[RUIDO(dB)]]&lt;=4,"Silencioso",IF(AIRBNB[[#This Row],[RUIDO(dB)]]&lt;=5.5,"Poco Ruidoso","Ruidoso"))</f>
        <v>Ruidoso</v>
      </c>
      <c r="U1241" t="str">
        <f>IF(AND(AIRBNB[[#This Row],[PRECIO]]&lt;50,AIRBNB[[#This Row],[MIN_NOCHES]]&gt;3),"Dentro del presupuesto","No considerar")</f>
        <v>No considerar</v>
      </c>
      <c r="V1241" t="str">
        <f>VLOOKUP(AIRBNB[[#This Row],[HOST_ID]],Super_host[],5,FALSE)</f>
        <v>Host</v>
      </c>
    </row>
    <row r="1242" spans="1:22">
      <c r="A1242" s="4">
        <v>4340609</v>
      </c>
      <c r="B1242" t="s">
        <v>10468</v>
      </c>
      <c r="C1242" s="4">
        <v>7503643</v>
      </c>
      <c r="D1242" t="s">
        <v>9433</v>
      </c>
      <c r="E1242" t="s">
        <v>10469</v>
      </c>
      <c r="F1242" s="4">
        <v>11222</v>
      </c>
      <c r="G1242" s="13" t="s">
        <v>4662</v>
      </c>
      <c r="H1242" s="13" t="s">
        <v>9249</v>
      </c>
      <c r="I1242" s="1">
        <v>4072603</v>
      </c>
      <c r="J1242" s="1">
        <v>-7394147</v>
      </c>
      <c r="K1242" t="s">
        <v>5</v>
      </c>
      <c r="L1242" s="20">
        <v>199</v>
      </c>
      <c r="M1242" s="4">
        <v>30</v>
      </c>
      <c r="N1242" s="4">
        <v>5</v>
      </c>
      <c r="O1242" s="2">
        <v>43183</v>
      </c>
      <c r="P1242" s="3">
        <v>0.09</v>
      </c>
      <c r="Q1242" s="4">
        <v>1</v>
      </c>
      <c r="R1242" s="3">
        <v>6.9</v>
      </c>
      <c r="S12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2" t="str">
        <f>IF(AIRBNB[[#This Row],[RUIDO(dB)]]&lt;=4,"Silencioso",IF(AIRBNB[[#This Row],[RUIDO(dB)]]&lt;=5.5,"Poco Ruidoso","Ruidoso"))</f>
        <v>Ruidoso</v>
      </c>
      <c r="U1242" t="str">
        <f>IF(AND(AIRBNB[[#This Row],[PRECIO]]&lt;50,AIRBNB[[#This Row],[MIN_NOCHES]]&gt;3),"Dentro del presupuesto","No considerar")</f>
        <v>No considerar</v>
      </c>
      <c r="V1242" t="str">
        <f>VLOOKUP(AIRBNB[[#This Row],[HOST_ID]],Super_host[],5,FALSE)</f>
        <v>Host</v>
      </c>
    </row>
    <row r="1243" spans="1:22">
      <c r="A1243" s="4">
        <v>2310542</v>
      </c>
      <c r="B1243" t="s">
        <v>4031</v>
      </c>
      <c r="C1243" s="4">
        <v>7317241</v>
      </c>
      <c r="D1243" t="s">
        <v>2618</v>
      </c>
      <c r="E1243" t="s">
        <v>4032</v>
      </c>
      <c r="F1243" s="4">
        <v>10030</v>
      </c>
      <c r="G1243" s="13" t="s">
        <v>124</v>
      </c>
      <c r="H1243" s="13" t="s">
        <v>148</v>
      </c>
      <c r="I1243" s="1">
        <v>4082016</v>
      </c>
      <c r="J1243" s="1">
        <v>-7394559</v>
      </c>
      <c r="K1243" t="s">
        <v>40</v>
      </c>
      <c r="L1243" s="20">
        <v>199</v>
      </c>
      <c r="M1243" s="4">
        <v>3</v>
      </c>
      <c r="N1243" s="4">
        <v>1</v>
      </c>
      <c r="O1243" s="2">
        <v>43601</v>
      </c>
      <c r="P1243" s="3">
        <v>0.56000000000000005</v>
      </c>
      <c r="Q1243" s="4">
        <v>1</v>
      </c>
      <c r="R1243" s="3">
        <v>5.6</v>
      </c>
      <c r="S12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3" t="str">
        <f>IF(AIRBNB[[#This Row],[RUIDO(dB)]]&lt;=4,"Silencioso",IF(AIRBNB[[#This Row],[RUIDO(dB)]]&lt;=5.5,"Poco Ruidoso","Ruidoso"))</f>
        <v>Ruidoso</v>
      </c>
      <c r="U1243" t="str">
        <f>IF(AND(AIRBNB[[#This Row],[PRECIO]]&lt;50,AIRBNB[[#This Row],[MIN_NOCHES]]&gt;3),"Dentro del presupuesto","No considerar")</f>
        <v>No considerar</v>
      </c>
      <c r="V1243" t="str">
        <f>VLOOKUP(AIRBNB[[#This Row],[HOST_ID]],Super_host[],5,FALSE)</f>
        <v>Host</v>
      </c>
    </row>
    <row r="1244" spans="1:22">
      <c r="A1244" s="4">
        <v>1313768</v>
      </c>
      <c r="B1244" t="s">
        <v>10351</v>
      </c>
      <c r="C1244" s="4">
        <v>7139147</v>
      </c>
      <c r="D1244" t="s">
        <v>10352</v>
      </c>
      <c r="E1244" t="s">
        <v>10353</v>
      </c>
      <c r="F1244" s="4">
        <v>11249</v>
      </c>
      <c r="G1244" s="13" t="s">
        <v>4662</v>
      </c>
      <c r="H1244" s="13" t="s">
        <v>9218</v>
      </c>
      <c r="I1244" s="1">
        <v>4071063</v>
      </c>
      <c r="J1244" s="1">
        <v>-7396774</v>
      </c>
      <c r="K1244" t="s">
        <v>5</v>
      </c>
      <c r="L1244" s="20">
        <v>199</v>
      </c>
      <c r="M1244" s="4">
        <v>3</v>
      </c>
      <c r="N1244" s="4">
        <v>6</v>
      </c>
      <c r="O1244" s="2">
        <v>43211</v>
      </c>
      <c r="P1244" s="3">
        <v>0.08</v>
      </c>
      <c r="Q1244" s="4">
        <v>1</v>
      </c>
      <c r="R1244" s="3">
        <v>6.9</v>
      </c>
      <c r="S12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4" t="str">
        <f>IF(AIRBNB[[#This Row],[RUIDO(dB)]]&lt;=4,"Silencioso",IF(AIRBNB[[#This Row],[RUIDO(dB)]]&lt;=5.5,"Poco Ruidoso","Ruidoso"))</f>
        <v>Ruidoso</v>
      </c>
      <c r="U1244" t="str">
        <f>IF(AND(AIRBNB[[#This Row],[PRECIO]]&lt;50,AIRBNB[[#This Row],[MIN_NOCHES]]&gt;3),"Dentro del presupuesto","No considerar")</f>
        <v>No considerar</v>
      </c>
      <c r="V1244" t="str">
        <f>VLOOKUP(AIRBNB[[#This Row],[HOST_ID]],Super_host[],5,FALSE)</f>
        <v>Host</v>
      </c>
    </row>
    <row r="1245" spans="1:22">
      <c r="A1245" s="4">
        <v>1789715</v>
      </c>
      <c r="B1245" t="s">
        <v>613</v>
      </c>
      <c r="C1245" s="4">
        <v>6989380</v>
      </c>
      <c r="D1245" t="s">
        <v>614</v>
      </c>
      <c r="E1245" t="s">
        <v>615</v>
      </c>
      <c r="F1245" s="4">
        <v>10128</v>
      </c>
      <c r="G1245" s="13" t="s">
        <v>124</v>
      </c>
      <c r="H1245" s="13" t="s">
        <v>129</v>
      </c>
      <c r="I1245" s="1">
        <v>4078277</v>
      </c>
      <c r="J1245" s="1">
        <v>-7395164</v>
      </c>
      <c r="K1245" t="s">
        <v>5</v>
      </c>
      <c r="L1245" s="20">
        <v>199</v>
      </c>
      <c r="M1245" s="4">
        <v>2</v>
      </c>
      <c r="N1245" s="4">
        <v>2</v>
      </c>
      <c r="O1245" s="2">
        <v>41931</v>
      </c>
      <c r="P1245" s="3">
        <v>0.03</v>
      </c>
      <c r="Q1245" s="4">
        <v>1</v>
      </c>
      <c r="R1245" s="3">
        <v>5.6</v>
      </c>
      <c r="S12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5" t="str">
        <f>IF(AIRBNB[[#This Row],[RUIDO(dB)]]&lt;=4,"Silencioso",IF(AIRBNB[[#This Row],[RUIDO(dB)]]&lt;=5.5,"Poco Ruidoso","Ruidoso"))</f>
        <v>Ruidoso</v>
      </c>
      <c r="U1245" t="str">
        <f>IF(AND(AIRBNB[[#This Row],[PRECIO]]&lt;50,AIRBNB[[#This Row],[MIN_NOCHES]]&gt;3),"Dentro del presupuesto","No considerar")</f>
        <v>No considerar</v>
      </c>
      <c r="V1245" t="str">
        <f>VLOOKUP(AIRBNB[[#This Row],[HOST_ID]],Super_host[],5,FALSE)</f>
        <v>Host</v>
      </c>
    </row>
    <row r="1246" spans="1:22">
      <c r="A1246" s="4">
        <v>4218034</v>
      </c>
      <c r="B1246" t="s">
        <v>15200</v>
      </c>
      <c r="C1246" s="4">
        <v>6841194</v>
      </c>
      <c r="D1246" t="s">
        <v>677</v>
      </c>
      <c r="E1246" t="s">
        <v>15201</v>
      </c>
      <c r="F1246" s="4">
        <v>11233</v>
      </c>
      <c r="G1246" s="13" t="s">
        <v>4662</v>
      </c>
      <c r="H1246" s="13" t="s">
        <v>9230</v>
      </c>
      <c r="I1246" s="1">
        <v>4068266</v>
      </c>
      <c r="J1246" s="1">
        <v>-7391971</v>
      </c>
      <c r="K1246" t="s">
        <v>5</v>
      </c>
      <c r="L1246" s="20">
        <v>199</v>
      </c>
      <c r="M1246" s="4">
        <v>2</v>
      </c>
      <c r="N1246" s="4">
        <v>222</v>
      </c>
      <c r="O1246" s="2">
        <v>43650</v>
      </c>
      <c r="P1246" s="3">
        <v>3.92</v>
      </c>
      <c r="Q1246" s="4">
        <v>1</v>
      </c>
      <c r="R1246" s="3">
        <v>6.9</v>
      </c>
      <c r="S12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6" t="str">
        <f>IF(AIRBNB[[#This Row],[RUIDO(dB)]]&lt;=4,"Silencioso",IF(AIRBNB[[#This Row],[RUIDO(dB)]]&lt;=5.5,"Poco Ruidoso","Ruidoso"))</f>
        <v>Ruidoso</v>
      </c>
      <c r="U1246" t="str">
        <f>IF(AND(AIRBNB[[#This Row],[PRECIO]]&lt;50,AIRBNB[[#This Row],[MIN_NOCHES]]&gt;3),"Dentro del presupuesto","No considerar")</f>
        <v>No considerar</v>
      </c>
      <c r="V1246" t="str">
        <f>VLOOKUP(AIRBNB[[#This Row],[HOST_ID]],Super_host[],5,FALSE)</f>
        <v>Host</v>
      </c>
    </row>
    <row r="1247" spans="1:22">
      <c r="A1247" s="4">
        <v>1182844</v>
      </c>
      <c r="B1247" t="s">
        <v>3951</v>
      </c>
      <c r="C1247" s="4">
        <v>6470443</v>
      </c>
      <c r="D1247" t="s">
        <v>454</v>
      </c>
      <c r="E1247" t="s">
        <v>3604</v>
      </c>
      <c r="F1247" s="4">
        <v>10019</v>
      </c>
      <c r="G1247" s="13" t="s">
        <v>124</v>
      </c>
      <c r="H1247" s="13" t="s">
        <v>249</v>
      </c>
      <c r="I1247" s="1">
        <v>4076636</v>
      </c>
      <c r="J1247" s="1">
        <v>-739855</v>
      </c>
      <c r="K1247" t="s">
        <v>5</v>
      </c>
      <c r="L1247" s="20">
        <v>199</v>
      </c>
      <c r="M1247" s="4">
        <v>7</v>
      </c>
      <c r="N1247" s="4">
        <v>30</v>
      </c>
      <c r="O1247" s="2">
        <v>43491</v>
      </c>
      <c r="P1247" s="3">
        <v>0.52</v>
      </c>
      <c r="Q1247" s="4">
        <v>1</v>
      </c>
      <c r="R1247" s="3">
        <v>5.6</v>
      </c>
      <c r="S12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7" t="str">
        <f>IF(AIRBNB[[#This Row],[RUIDO(dB)]]&lt;=4,"Silencioso",IF(AIRBNB[[#This Row],[RUIDO(dB)]]&lt;=5.5,"Poco Ruidoso","Ruidoso"))</f>
        <v>Ruidoso</v>
      </c>
      <c r="U1247" t="str">
        <f>IF(AND(AIRBNB[[#This Row],[PRECIO]]&lt;50,AIRBNB[[#This Row],[MIN_NOCHES]]&gt;3),"Dentro del presupuesto","No considerar")</f>
        <v>No considerar</v>
      </c>
      <c r="V1247" t="str">
        <f>VLOOKUP(AIRBNB[[#This Row],[HOST_ID]],Super_host[],5,FALSE)</f>
        <v>Host</v>
      </c>
    </row>
    <row r="1248" spans="1:22">
      <c r="A1248" s="4">
        <v>4286196</v>
      </c>
      <c r="B1248" t="s">
        <v>2502</v>
      </c>
      <c r="C1248" s="4">
        <v>6280254</v>
      </c>
      <c r="D1248" t="s">
        <v>2503</v>
      </c>
      <c r="E1248" t="s">
        <v>2504</v>
      </c>
      <c r="F1248" s="4">
        <v>10009</v>
      </c>
      <c r="G1248" s="13" t="s">
        <v>124</v>
      </c>
      <c r="H1248" s="13" t="s">
        <v>133</v>
      </c>
      <c r="I1248" s="1">
        <v>4073045</v>
      </c>
      <c r="J1248" s="1">
        <v>-7398392</v>
      </c>
      <c r="K1248" t="s">
        <v>5</v>
      </c>
      <c r="L1248" s="20">
        <v>199</v>
      </c>
      <c r="M1248" s="4">
        <v>4</v>
      </c>
      <c r="N1248" s="4">
        <v>8</v>
      </c>
      <c r="O1248" s="2">
        <v>43448</v>
      </c>
      <c r="P1248" s="3">
        <v>0.19</v>
      </c>
      <c r="Q1248" s="4">
        <v>1</v>
      </c>
      <c r="R1248" s="3">
        <v>5.6</v>
      </c>
      <c r="S12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8" t="str">
        <f>IF(AIRBNB[[#This Row],[RUIDO(dB)]]&lt;=4,"Silencioso",IF(AIRBNB[[#This Row],[RUIDO(dB)]]&lt;=5.5,"Poco Ruidoso","Ruidoso"))</f>
        <v>Ruidoso</v>
      </c>
      <c r="U1248" t="str">
        <f>IF(AND(AIRBNB[[#This Row],[PRECIO]]&lt;50,AIRBNB[[#This Row],[MIN_NOCHES]]&gt;3),"Dentro del presupuesto","No considerar")</f>
        <v>No considerar</v>
      </c>
      <c r="V1248" t="str">
        <f>VLOOKUP(AIRBNB[[#This Row],[HOST_ID]],Super_host[],5,FALSE)</f>
        <v>Host</v>
      </c>
    </row>
    <row r="1249" spans="1:22">
      <c r="A1249" s="4">
        <v>1129483</v>
      </c>
      <c r="B1249" t="s">
        <v>4207</v>
      </c>
      <c r="C1249" s="4">
        <v>6196141</v>
      </c>
      <c r="D1249" t="s">
        <v>362</v>
      </c>
      <c r="E1249" t="s">
        <v>3252</v>
      </c>
      <c r="F1249" s="4">
        <v>10009</v>
      </c>
      <c r="G1249" s="13" t="s">
        <v>124</v>
      </c>
      <c r="H1249" s="13" t="s">
        <v>133</v>
      </c>
      <c r="I1249" s="1">
        <v>4072271</v>
      </c>
      <c r="J1249" s="1">
        <v>-7398478</v>
      </c>
      <c r="K1249" t="s">
        <v>5</v>
      </c>
      <c r="L1249" s="20">
        <v>199</v>
      </c>
      <c r="M1249" s="4">
        <v>3</v>
      </c>
      <c r="N1249" s="4">
        <v>42</v>
      </c>
      <c r="O1249" s="2">
        <v>43631</v>
      </c>
      <c r="P1249" s="3">
        <v>0.63</v>
      </c>
      <c r="Q1249" s="4">
        <v>1</v>
      </c>
      <c r="R1249" s="3">
        <v>5.6</v>
      </c>
      <c r="S12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49" t="str">
        <f>IF(AIRBNB[[#This Row],[RUIDO(dB)]]&lt;=4,"Silencioso",IF(AIRBNB[[#This Row],[RUIDO(dB)]]&lt;=5.5,"Poco Ruidoso","Ruidoso"))</f>
        <v>Ruidoso</v>
      </c>
      <c r="U1249" t="str">
        <f>IF(AND(AIRBNB[[#This Row],[PRECIO]]&lt;50,AIRBNB[[#This Row],[MIN_NOCHES]]&gt;3),"Dentro del presupuesto","No considerar")</f>
        <v>No considerar</v>
      </c>
      <c r="V1249" t="str">
        <f>VLOOKUP(AIRBNB[[#This Row],[HOST_ID]],Super_host[],5,FALSE)</f>
        <v>Host</v>
      </c>
    </row>
    <row r="1250" spans="1:22">
      <c r="A1250" s="4">
        <v>1060019</v>
      </c>
      <c r="B1250" t="s">
        <v>5413</v>
      </c>
      <c r="C1250" s="4">
        <v>5837033</v>
      </c>
      <c r="D1250" t="s">
        <v>150</v>
      </c>
      <c r="E1250" t="s">
        <v>5414</v>
      </c>
      <c r="F1250" s="4">
        <v>10075</v>
      </c>
      <c r="G1250" s="13" t="s">
        <v>124</v>
      </c>
      <c r="H1250" s="13" t="s">
        <v>129</v>
      </c>
      <c r="I1250" s="1">
        <v>407744</v>
      </c>
      <c r="J1250" s="1">
        <v>-7395578</v>
      </c>
      <c r="K1250" t="s">
        <v>5</v>
      </c>
      <c r="L1250" s="20">
        <v>199</v>
      </c>
      <c r="M1250" s="4">
        <v>1</v>
      </c>
      <c r="N1250" s="4">
        <v>116</v>
      </c>
      <c r="O1250" s="2">
        <v>43633</v>
      </c>
      <c r="P1250" s="3">
        <v>1.54</v>
      </c>
      <c r="Q1250" s="4">
        <v>1</v>
      </c>
      <c r="R1250" s="3">
        <v>5.6</v>
      </c>
      <c r="S12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0" t="str">
        <f>IF(AIRBNB[[#This Row],[RUIDO(dB)]]&lt;=4,"Silencioso",IF(AIRBNB[[#This Row],[RUIDO(dB)]]&lt;=5.5,"Poco Ruidoso","Ruidoso"))</f>
        <v>Ruidoso</v>
      </c>
      <c r="U1250" t="str">
        <f>IF(AND(AIRBNB[[#This Row],[PRECIO]]&lt;50,AIRBNB[[#This Row],[MIN_NOCHES]]&gt;3),"Dentro del presupuesto","No considerar")</f>
        <v>No considerar</v>
      </c>
      <c r="V1250" t="str">
        <f>VLOOKUP(AIRBNB[[#This Row],[HOST_ID]],Super_host[],5,FALSE)</f>
        <v>Host</v>
      </c>
    </row>
    <row r="1251" spans="1:22">
      <c r="A1251" s="4">
        <v>980098</v>
      </c>
      <c r="B1251" t="s">
        <v>4360</v>
      </c>
      <c r="C1251" s="4">
        <v>5364702</v>
      </c>
      <c r="D1251" t="s">
        <v>23</v>
      </c>
      <c r="E1251" t="s">
        <v>4361</v>
      </c>
      <c r="F1251" s="4">
        <v>10003</v>
      </c>
      <c r="G1251" s="13" t="s">
        <v>124</v>
      </c>
      <c r="H1251" s="13" t="s">
        <v>133</v>
      </c>
      <c r="I1251" s="1">
        <v>4072658</v>
      </c>
      <c r="J1251" s="1">
        <v>-7398907</v>
      </c>
      <c r="K1251" t="s">
        <v>5</v>
      </c>
      <c r="L1251" s="20">
        <v>199</v>
      </c>
      <c r="M1251" s="4">
        <v>2</v>
      </c>
      <c r="N1251" s="4">
        <v>54</v>
      </c>
      <c r="O1251" s="2">
        <v>43648</v>
      </c>
      <c r="P1251" s="3">
        <v>0.72</v>
      </c>
      <c r="Q1251" s="4">
        <v>1</v>
      </c>
      <c r="R1251" s="3">
        <v>5.6</v>
      </c>
      <c r="S12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1" t="str">
        <f>IF(AIRBNB[[#This Row],[RUIDO(dB)]]&lt;=4,"Silencioso",IF(AIRBNB[[#This Row],[RUIDO(dB)]]&lt;=5.5,"Poco Ruidoso","Ruidoso"))</f>
        <v>Ruidoso</v>
      </c>
      <c r="U1251" t="str">
        <f>IF(AND(AIRBNB[[#This Row],[PRECIO]]&lt;50,AIRBNB[[#This Row],[MIN_NOCHES]]&gt;3),"Dentro del presupuesto","No considerar")</f>
        <v>No considerar</v>
      </c>
      <c r="V1251" t="str">
        <f>VLOOKUP(AIRBNB[[#This Row],[HOST_ID]],Super_host[],5,FALSE)</f>
        <v>Host</v>
      </c>
    </row>
    <row r="1252" spans="1:22">
      <c r="A1252" s="4">
        <v>2571283</v>
      </c>
      <c r="B1252" t="s">
        <v>629</v>
      </c>
      <c r="C1252" s="4">
        <v>5140244</v>
      </c>
      <c r="D1252" t="s">
        <v>478</v>
      </c>
      <c r="E1252" t="s">
        <v>630</v>
      </c>
      <c r="F1252" s="4">
        <v>10024</v>
      </c>
      <c r="G1252" s="13" t="s">
        <v>124</v>
      </c>
      <c r="H1252" s="13" t="s">
        <v>168</v>
      </c>
      <c r="I1252" s="1">
        <v>4078283</v>
      </c>
      <c r="J1252" s="1">
        <v>-7397206</v>
      </c>
      <c r="K1252" t="s">
        <v>5</v>
      </c>
      <c r="L1252" s="20">
        <v>199</v>
      </c>
      <c r="M1252" s="4">
        <v>13</v>
      </c>
      <c r="N1252" s="4">
        <v>2</v>
      </c>
      <c r="O1252" s="2">
        <v>43466</v>
      </c>
      <c r="P1252" s="3">
        <v>0.03</v>
      </c>
      <c r="Q1252" s="4">
        <v>1</v>
      </c>
      <c r="R1252" s="3">
        <v>5.6</v>
      </c>
      <c r="S12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2" t="str">
        <f>IF(AIRBNB[[#This Row],[RUIDO(dB)]]&lt;=4,"Silencioso",IF(AIRBNB[[#This Row],[RUIDO(dB)]]&lt;=5.5,"Poco Ruidoso","Ruidoso"))</f>
        <v>Ruidoso</v>
      </c>
      <c r="U1252" t="str">
        <f>IF(AND(AIRBNB[[#This Row],[PRECIO]]&lt;50,AIRBNB[[#This Row],[MIN_NOCHES]]&gt;3),"Dentro del presupuesto","No considerar")</f>
        <v>No considerar</v>
      </c>
      <c r="V1252" t="str">
        <f>VLOOKUP(AIRBNB[[#This Row],[HOST_ID]],Super_host[],5,FALSE)</f>
        <v>Host</v>
      </c>
    </row>
    <row r="1253" spans="1:22">
      <c r="A1253" s="4">
        <v>5334478</v>
      </c>
      <c r="B1253" t="s">
        <v>5610</v>
      </c>
      <c r="C1253" s="4">
        <v>5074654</v>
      </c>
      <c r="D1253" t="s">
        <v>3438</v>
      </c>
      <c r="E1253" t="s">
        <v>5611</v>
      </c>
      <c r="F1253" s="4">
        <v>10011</v>
      </c>
      <c r="G1253" s="13" t="s">
        <v>124</v>
      </c>
      <c r="H1253" s="13" t="s">
        <v>186</v>
      </c>
      <c r="I1253" s="1">
        <v>4074326</v>
      </c>
      <c r="J1253" s="1">
        <v>-7400004</v>
      </c>
      <c r="K1253" t="s">
        <v>5</v>
      </c>
      <c r="L1253" s="20">
        <v>199</v>
      </c>
      <c r="M1253" s="4">
        <v>2</v>
      </c>
      <c r="N1253" s="4">
        <v>98</v>
      </c>
      <c r="O1253" s="2">
        <v>43642</v>
      </c>
      <c r="P1253" s="3">
        <v>1.88</v>
      </c>
      <c r="Q1253" s="4">
        <v>1</v>
      </c>
      <c r="R1253" s="3">
        <v>5.6</v>
      </c>
      <c r="S12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3" t="str">
        <f>IF(AIRBNB[[#This Row],[RUIDO(dB)]]&lt;=4,"Silencioso",IF(AIRBNB[[#This Row],[RUIDO(dB)]]&lt;=5.5,"Poco Ruidoso","Ruidoso"))</f>
        <v>Ruidoso</v>
      </c>
      <c r="U1253" t="str">
        <f>IF(AND(AIRBNB[[#This Row],[PRECIO]]&lt;50,AIRBNB[[#This Row],[MIN_NOCHES]]&gt;3),"Dentro del presupuesto","No considerar")</f>
        <v>No considerar</v>
      </c>
      <c r="V1253" t="str">
        <f>VLOOKUP(AIRBNB[[#This Row],[HOST_ID]],Super_host[],5,FALSE)</f>
        <v>Host</v>
      </c>
    </row>
    <row r="1254" spans="1:22">
      <c r="A1254" s="4">
        <v>1356710</v>
      </c>
      <c r="B1254" t="s">
        <v>6468</v>
      </c>
      <c r="C1254" s="4">
        <v>4783987</v>
      </c>
      <c r="D1254" t="s">
        <v>2954</v>
      </c>
      <c r="E1254" t="s">
        <v>6469</v>
      </c>
      <c r="F1254" s="4">
        <v>10009</v>
      </c>
      <c r="G1254" s="13" t="s">
        <v>124</v>
      </c>
      <c r="H1254" s="13" t="s">
        <v>133</v>
      </c>
      <c r="I1254" s="1">
        <v>4072758</v>
      </c>
      <c r="J1254" s="1">
        <v>-7397762</v>
      </c>
      <c r="K1254" t="s">
        <v>40</v>
      </c>
      <c r="L1254" s="20">
        <v>199</v>
      </c>
      <c r="M1254" s="4">
        <v>1</v>
      </c>
      <c r="N1254" s="4">
        <v>141</v>
      </c>
      <c r="O1254" s="2">
        <v>43643</v>
      </c>
      <c r="P1254" s="3">
        <v>4.51</v>
      </c>
      <c r="Q1254" s="4">
        <v>1</v>
      </c>
      <c r="R1254" s="3">
        <v>5.6</v>
      </c>
      <c r="S12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4" t="str">
        <f>IF(AIRBNB[[#This Row],[RUIDO(dB)]]&lt;=4,"Silencioso",IF(AIRBNB[[#This Row],[RUIDO(dB)]]&lt;=5.5,"Poco Ruidoso","Ruidoso"))</f>
        <v>Ruidoso</v>
      </c>
      <c r="U1254" t="str">
        <f>IF(AND(AIRBNB[[#This Row],[PRECIO]]&lt;50,AIRBNB[[#This Row],[MIN_NOCHES]]&gt;3),"Dentro del presupuesto","No considerar")</f>
        <v>No considerar</v>
      </c>
      <c r="V1254" t="str">
        <f>VLOOKUP(AIRBNB[[#This Row],[HOST_ID]],Super_host[],5,FALSE)</f>
        <v>SUPERHOST</v>
      </c>
    </row>
    <row r="1255" spans="1:22">
      <c r="A1255" s="4">
        <v>794425</v>
      </c>
      <c r="B1255" t="s">
        <v>11965</v>
      </c>
      <c r="C1255" s="4">
        <v>4185135</v>
      </c>
      <c r="D1255" t="s">
        <v>399</v>
      </c>
      <c r="E1255" t="s">
        <v>11966</v>
      </c>
      <c r="F1255" s="4">
        <v>11215</v>
      </c>
      <c r="G1255" s="13" t="s">
        <v>4662</v>
      </c>
      <c r="H1255" s="13" t="s">
        <v>10548</v>
      </c>
      <c r="I1255" s="1">
        <v>4065954</v>
      </c>
      <c r="J1255" s="1">
        <v>-7397805</v>
      </c>
      <c r="K1255" t="s">
        <v>5</v>
      </c>
      <c r="L1255" s="20">
        <v>199</v>
      </c>
      <c r="M1255" s="4">
        <v>265</v>
      </c>
      <c r="N1255" s="4">
        <v>20</v>
      </c>
      <c r="O1255" s="2">
        <v>43308</v>
      </c>
      <c r="P1255" s="3">
        <v>0.32</v>
      </c>
      <c r="Q1255" s="4">
        <v>1</v>
      </c>
      <c r="R1255" s="3">
        <v>6.9</v>
      </c>
      <c r="S12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5" t="str">
        <f>IF(AIRBNB[[#This Row],[RUIDO(dB)]]&lt;=4,"Silencioso",IF(AIRBNB[[#This Row],[RUIDO(dB)]]&lt;=5.5,"Poco Ruidoso","Ruidoso"))</f>
        <v>Ruidoso</v>
      </c>
      <c r="U1255" t="str">
        <f>IF(AND(AIRBNB[[#This Row],[PRECIO]]&lt;50,AIRBNB[[#This Row],[MIN_NOCHES]]&gt;3),"Dentro del presupuesto","No considerar")</f>
        <v>No considerar</v>
      </c>
      <c r="V1255" t="str">
        <f>VLOOKUP(AIRBNB[[#This Row],[HOST_ID]],Super_host[],5,FALSE)</f>
        <v>Host</v>
      </c>
    </row>
    <row r="1256" spans="1:22">
      <c r="A1256" s="4">
        <v>666613</v>
      </c>
      <c r="B1256" t="s">
        <v>13755</v>
      </c>
      <c r="C1256" s="4">
        <v>3370705</v>
      </c>
      <c r="D1256" t="s">
        <v>302</v>
      </c>
      <c r="E1256" t="s">
        <v>10165</v>
      </c>
      <c r="F1256" s="4">
        <v>11249</v>
      </c>
      <c r="G1256" s="13" t="s">
        <v>4662</v>
      </c>
      <c r="H1256" s="13" t="s">
        <v>9218</v>
      </c>
      <c r="I1256" s="1">
        <v>4071112</v>
      </c>
      <c r="J1256" s="1">
        <v>-7396338</v>
      </c>
      <c r="K1256" t="s">
        <v>5</v>
      </c>
      <c r="L1256" s="20">
        <v>199</v>
      </c>
      <c r="M1256" s="4">
        <v>4</v>
      </c>
      <c r="N1256" s="4">
        <v>78</v>
      </c>
      <c r="O1256" s="2">
        <v>43623</v>
      </c>
      <c r="P1256" s="3">
        <v>1.26</v>
      </c>
      <c r="Q1256" s="4">
        <v>1</v>
      </c>
      <c r="R1256" s="3">
        <v>6.9</v>
      </c>
      <c r="S12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6" t="str">
        <f>IF(AIRBNB[[#This Row],[RUIDO(dB)]]&lt;=4,"Silencioso",IF(AIRBNB[[#This Row],[RUIDO(dB)]]&lt;=5.5,"Poco Ruidoso","Ruidoso"))</f>
        <v>Ruidoso</v>
      </c>
      <c r="U1256" t="str">
        <f>IF(AND(AIRBNB[[#This Row],[PRECIO]]&lt;50,AIRBNB[[#This Row],[MIN_NOCHES]]&gt;3),"Dentro del presupuesto","No considerar")</f>
        <v>No considerar</v>
      </c>
      <c r="V1256" t="str">
        <f>VLOOKUP(AIRBNB[[#This Row],[HOST_ID]],Super_host[],5,FALSE)</f>
        <v>Host</v>
      </c>
    </row>
    <row r="1257" spans="1:22">
      <c r="A1257" s="4">
        <v>587740</v>
      </c>
      <c r="B1257" t="s">
        <v>1981</v>
      </c>
      <c r="C1257" s="4">
        <v>2899508</v>
      </c>
      <c r="D1257" t="s">
        <v>1982</v>
      </c>
      <c r="E1257" t="s">
        <v>1983</v>
      </c>
      <c r="F1257" s="4">
        <v>10012</v>
      </c>
      <c r="G1257" s="13" t="s">
        <v>124</v>
      </c>
      <c r="H1257" s="13" t="s">
        <v>164</v>
      </c>
      <c r="I1257" s="1">
        <v>4072372</v>
      </c>
      <c r="J1257" s="1">
        <v>-7400277</v>
      </c>
      <c r="K1257" t="s">
        <v>5</v>
      </c>
      <c r="L1257" s="20">
        <v>199</v>
      </c>
      <c r="M1257" s="4">
        <v>60</v>
      </c>
      <c r="N1257" s="4">
        <v>11</v>
      </c>
      <c r="O1257" s="2">
        <v>43637</v>
      </c>
      <c r="P1257" s="3">
        <v>0.13</v>
      </c>
      <c r="Q1257" s="4">
        <v>1</v>
      </c>
      <c r="R1257" s="3">
        <v>5.6</v>
      </c>
      <c r="S12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7" t="str">
        <f>IF(AIRBNB[[#This Row],[RUIDO(dB)]]&lt;=4,"Silencioso",IF(AIRBNB[[#This Row],[RUIDO(dB)]]&lt;=5.5,"Poco Ruidoso","Ruidoso"))</f>
        <v>Ruidoso</v>
      </c>
      <c r="U1257" t="str">
        <f>IF(AND(AIRBNB[[#This Row],[PRECIO]]&lt;50,AIRBNB[[#This Row],[MIN_NOCHES]]&gt;3),"Dentro del presupuesto","No considerar")</f>
        <v>No considerar</v>
      </c>
      <c r="V1257" t="str">
        <f>VLOOKUP(AIRBNB[[#This Row],[HOST_ID]],Super_host[],5,FALSE)</f>
        <v>Host</v>
      </c>
    </row>
    <row r="1258" spans="1:22">
      <c r="A1258" s="4">
        <v>4059620</v>
      </c>
      <c r="B1258" t="s">
        <v>6206</v>
      </c>
      <c r="C1258" s="4">
        <v>2788262</v>
      </c>
      <c r="D1258" t="s">
        <v>6207</v>
      </c>
      <c r="E1258" t="s">
        <v>6208</v>
      </c>
      <c r="F1258" s="4">
        <v>10003</v>
      </c>
      <c r="G1258" s="13" t="s">
        <v>124</v>
      </c>
      <c r="H1258" s="13" t="s">
        <v>164</v>
      </c>
      <c r="I1258" s="1">
        <v>4072525</v>
      </c>
      <c r="J1258" s="1">
        <v>-7399636</v>
      </c>
      <c r="K1258" t="s">
        <v>5</v>
      </c>
      <c r="L1258" s="20">
        <v>199</v>
      </c>
      <c r="M1258" s="4">
        <v>2</v>
      </c>
      <c r="N1258" s="4">
        <v>167</v>
      </c>
      <c r="O1258" s="2">
        <v>43639</v>
      </c>
      <c r="P1258" s="3">
        <v>3.17</v>
      </c>
      <c r="Q1258" s="4">
        <v>1</v>
      </c>
      <c r="R1258" s="3">
        <v>5.6</v>
      </c>
      <c r="S12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8" t="str">
        <f>IF(AIRBNB[[#This Row],[RUIDO(dB)]]&lt;=4,"Silencioso",IF(AIRBNB[[#This Row],[RUIDO(dB)]]&lt;=5.5,"Poco Ruidoso","Ruidoso"))</f>
        <v>Ruidoso</v>
      </c>
      <c r="U1258" t="str">
        <f>IF(AND(AIRBNB[[#This Row],[PRECIO]]&lt;50,AIRBNB[[#This Row],[MIN_NOCHES]]&gt;3),"Dentro del presupuesto","No considerar")</f>
        <v>No considerar</v>
      </c>
      <c r="V1258" t="str">
        <f>VLOOKUP(AIRBNB[[#This Row],[HOST_ID]],Super_host[],5,FALSE)</f>
        <v>Host</v>
      </c>
    </row>
    <row r="1259" spans="1:22">
      <c r="A1259" s="4">
        <v>548184</v>
      </c>
      <c r="B1259" t="s">
        <v>15902</v>
      </c>
      <c r="C1259" s="4">
        <v>2694253</v>
      </c>
      <c r="D1259" t="s">
        <v>3660</v>
      </c>
      <c r="E1259" t="s">
        <v>15903</v>
      </c>
      <c r="F1259" s="4">
        <v>11222</v>
      </c>
      <c r="G1259" s="13" t="s">
        <v>4662</v>
      </c>
      <c r="H1259" s="13" t="s">
        <v>9249</v>
      </c>
      <c r="I1259" s="1">
        <v>4072515</v>
      </c>
      <c r="J1259" s="1">
        <v>-7395153</v>
      </c>
      <c r="K1259" t="s">
        <v>40</v>
      </c>
      <c r="L1259" s="20">
        <v>199</v>
      </c>
      <c r="M1259" s="4">
        <v>1</v>
      </c>
      <c r="N1259" s="4">
        <v>0</v>
      </c>
      <c r="O1259" s="2">
        <v>42326</v>
      </c>
      <c r="P1259" s="3">
        <v>0.24</v>
      </c>
      <c r="Q1259" s="4">
        <v>1</v>
      </c>
      <c r="R1259" s="3">
        <v>6.9</v>
      </c>
      <c r="S12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59" t="str">
        <f>IF(AIRBNB[[#This Row],[RUIDO(dB)]]&lt;=4,"Silencioso",IF(AIRBNB[[#This Row],[RUIDO(dB)]]&lt;=5.5,"Poco Ruidoso","Ruidoso"))</f>
        <v>Ruidoso</v>
      </c>
      <c r="U1259" t="str">
        <f>IF(AND(AIRBNB[[#This Row],[PRECIO]]&lt;50,AIRBNB[[#This Row],[MIN_NOCHES]]&gt;3),"Dentro del presupuesto","No considerar")</f>
        <v>No considerar</v>
      </c>
      <c r="V1259" t="str">
        <f>VLOOKUP(AIRBNB[[#This Row],[HOST_ID]],Super_host[],5,FALSE)</f>
        <v>Host</v>
      </c>
    </row>
    <row r="1260" spans="1:22">
      <c r="A1260" s="4">
        <v>1793411</v>
      </c>
      <c r="B1260" t="s">
        <v>1182</v>
      </c>
      <c r="C1260" s="4">
        <v>2273886</v>
      </c>
      <c r="D1260" t="s">
        <v>1183</v>
      </c>
      <c r="E1260" t="s">
        <v>1184</v>
      </c>
      <c r="F1260" s="4">
        <v>10009</v>
      </c>
      <c r="G1260" s="13" t="s">
        <v>124</v>
      </c>
      <c r="H1260" s="13" t="s">
        <v>133</v>
      </c>
      <c r="I1260" s="1">
        <v>407312</v>
      </c>
      <c r="J1260" s="1">
        <v>-7398857</v>
      </c>
      <c r="K1260" t="s">
        <v>5</v>
      </c>
      <c r="L1260" s="20">
        <v>199</v>
      </c>
      <c r="M1260" s="4">
        <v>5</v>
      </c>
      <c r="N1260" s="4">
        <v>4</v>
      </c>
      <c r="O1260" s="2">
        <v>42339</v>
      </c>
      <c r="P1260" s="3">
        <v>0.06</v>
      </c>
      <c r="Q1260" s="4">
        <v>1</v>
      </c>
      <c r="R1260" s="3">
        <v>5.6</v>
      </c>
      <c r="S12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0" t="str">
        <f>IF(AIRBNB[[#This Row],[RUIDO(dB)]]&lt;=4,"Silencioso",IF(AIRBNB[[#This Row],[RUIDO(dB)]]&lt;=5.5,"Poco Ruidoso","Ruidoso"))</f>
        <v>Ruidoso</v>
      </c>
      <c r="U1260" t="str">
        <f>IF(AND(AIRBNB[[#This Row],[PRECIO]]&lt;50,AIRBNB[[#This Row],[MIN_NOCHES]]&gt;3),"Dentro del presupuesto","No considerar")</f>
        <v>No considerar</v>
      </c>
      <c r="V1260" t="str">
        <f>VLOOKUP(AIRBNB[[#This Row],[HOST_ID]],Super_host[],5,FALSE)</f>
        <v>Host</v>
      </c>
    </row>
    <row r="1261" spans="1:22">
      <c r="A1261" s="4">
        <v>690675</v>
      </c>
      <c r="B1261" t="s">
        <v>10491</v>
      </c>
      <c r="C1261" s="4">
        <v>2172525</v>
      </c>
      <c r="D1261" t="s">
        <v>10492</v>
      </c>
      <c r="E1261" t="s">
        <v>10493</v>
      </c>
      <c r="F1261" s="4">
        <v>11211</v>
      </c>
      <c r="G1261" s="13" t="s">
        <v>4662</v>
      </c>
      <c r="H1261" s="13" t="s">
        <v>9218</v>
      </c>
      <c r="I1261" s="1">
        <v>4071407</v>
      </c>
      <c r="J1261" s="1">
        <v>-7395336</v>
      </c>
      <c r="K1261" t="s">
        <v>5</v>
      </c>
      <c r="L1261" s="20">
        <v>199</v>
      </c>
      <c r="M1261" s="4">
        <v>7</v>
      </c>
      <c r="N1261" s="4">
        <v>4</v>
      </c>
      <c r="O1261" s="2">
        <v>43322</v>
      </c>
      <c r="P1261" s="3">
        <v>0.09</v>
      </c>
      <c r="Q1261" s="4">
        <v>1</v>
      </c>
      <c r="R1261" s="3">
        <v>6.9</v>
      </c>
      <c r="S12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1" t="str">
        <f>IF(AIRBNB[[#This Row],[RUIDO(dB)]]&lt;=4,"Silencioso",IF(AIRBNB[[#This Row],[RUIDO(dB)]]&lt;=5.5,"Poco Ruidoso","Ruidoso"))</f>
        <v>Ruidoso</v>
      </c>
      <c r="U1261" t="str">
        <f>IF(AND(AIRBNB[[#This Row],[PRECIO]]&lt;50,AIRBNB[[#This Row],[MIN_NOCHES]]&gt;3),"Dentro del presupuesto","No considerar")</f>
        <v>No considerar</v>
      </c>
      <c r="V1261" t="str">
        <f>VLOOKUP(AIRBNB[[#This Row],[HOST_ID]],Super_host[],5,FALSE)</f>
        <v>Host</v>
      </c>
    </row>
    <row r="1262" spans="1:22">
      <c r="A1262" s="4">
        <v>1732498</v>
      </c>
      <c r="B1262" t="s">
        <v>12418</v>
      </c>
      <c r="C1262" s="4">
        <v>1818792</v>
      </c>
      <c r="D1262" t="s">
        <v>12419</v>
      </c>
      <c r="E1262" t="s">
        <v>12420</v>
      </c>
      <c r="F1262" s="4">
        <v>11222</v>
      </c>
      <c r="G1262" s="13" t="s">
        <v>4662</v>
      </c>
      <c r="H1262" s="13" t="s">
        <v>9249</v>
      </c>
      <c r="I1262" s="1">
        <v>4072716</v>
      </c>
      <c r="J1262" s="1">
        <v>-7394971</v>
      </c>
      <c r="K1262" t="s">
        <v>5</v>
      </c>
      <c r="L1262" s="20">
        <v>199</v>
      </c>
      <c r="M1262" s="4">
        <v>2</v>
      </c>
      <c r="N1262" s="4">
        <v>25</v>
      </c>
      <c r="O1262" s="2">
        <v>42661</v>
      </c>
      <c r="P1262" s="3">
        <v>0.44</v>
      </c>
      <c r="Q1262" s="4">
        <v>1</v>
      </c>
      <c r="R1262" s="3">
        <v>6.9</v>
      </c>
      <c r="S12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2" t="str">
        <f>IF(AIRBNB[[#This Row],[RUIDO(dB)]]&lt;=4,"Silencioso",IF(AIRBNB[[#This Row],[RUIDO(dB)]]&lt;=5.5,"Poco Ruidoso","Ruidoso"))</f>
        <v>Ruidoso</v>
      </c>
      <c r="U1262" t="str">
        <f>IF(AND(AIRBNB[[#This Row],[PRECIO]]&lt;50,AIRBNB[[#This Row],[MIN_NOCHES]]&gt;3),"Dentro del presupuesto","No considerar")</f>
        <v>No considerar</v>
      </c>
      <c r="V1262" t="str">
        <f>VLOOKUP(AIRBNB[[#This Row],[HOST_ID]],Super_host[],5,FALSE)</f>
        <v>Host</v>
      </c>
    </row>
    <row r="1263" spans="1:22">
      <c r="A1263" s="4">
        <v>1336390</v>
      </c>
      <c r="B1263" t="s">
        <v>3865</v>
      </c>
      <c r="C1263" s="4">
        <v>1673136</v>
      </c>
      <c r="D1263" t="s">
        <v>650</v>
      </c>
      <c r="E1263" t="s">
        <v>3866</v>
      </c>
      <c r="F1263" s="4">
        <v>10011</v>
      </c>
      <c r="G1263" s="13" t="s">
        <v>124</v>
      </c>
      <c r="H1263" s="13" t="s">
        <v>186</v>
      </c>
      <c r="I1263" s="1">
        <v>4073981</v>
      </c>
      <c r="J1263" s="1">
        <v>-740016</v>
      </c>
      <c r="K1263" t="s">
        <v>5</v>
      </c>
      <c r="L1263" s="20">
        <v>199</v>
      </c>
      <c r="M1263" s="4">
        <v>3</v>
      </c>
      <c r="N1263" s="4">
        <v>35</v>
      </c>
      <c r="O1263" s="2">
        <v>43644</v>
      </c>
      <c r="P1263" s="3">
        <v>0.49</v>
      </c>
      <c r="Q1263" s="4">
        <v>1</v>
      </c>
      <c r="R1263" s="3">
        <v>5.6</v>
      </c>
      <c r="S12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3" t="str">
        <f>IF(AIRBNB[[#This Row],[RUIDO(dB)]]&lt;=4,"Silencioso",IF(AIRBNB[[#This Row],[RUIDO(dB)]]&lt;=5.5,"Poco Ruidoso","Ruidoso"))</f>
        <v>Ruidoso</v>
      </c>
      <c r="U1263" t="str">
        <f>IF(AND(AIRBNB[[#This Row],[PRECIO]]&lt;50,AIRBNB[[#This Row],[MIN_NOCHES]]&gt;3),"Dentro del presupuesto","No considerar")</f>
        <v>No considerar</v>
      </c>
      <c r="V1263" t="str">
        <f>VLOOKUP(AIRBNB[[#This Row],[HOST_ID]],Super_host[],5,FALSE)</f>
        <v>Host</v>
      </c>
    </row>
    <row r="1264" spans="1:22">
      <c r="A1264" s="4">
        <v>354095</v>
      </c>
      <c r="B1264" t="s">
        <v>3815</v>
      </c>
      <c r="C1264" s="4">
        <v>1474749</v>
      </c>
      <c r="D1264" t="s">
        <v>1424</v>
      </c>
      <c r="E1264" t="s">
        <v>3816</v>
      </c>
      <c r="F1264" s="4">
        <v>10009</v>
      </c>
      <c r="G1264" s="13" t="s">
        <v>124</v>
      </c>
      <c r="H1264" s="13" t="s">
        <v>133</v>
      </c>
      <c r="I1264" s="1">
        <v>4072986</v>
      </c>
      <c r="J1264" s="1">
        <v>-7397913</v>
      </c>
      <c r="K1264" t="s">
        <v>5</v>
      </c>
      <c r="L1264" s="20">
        <v>199</v>
      </c>
      <c r="M1264" s="4">
        <v>6</v>
      </c>
      <c r="N1264" s="4">
        <v>41</v>
      </c>
      <c r="O1264" s="2">
        <v>43623</v>
      </c>
      <c r="P1264" s="3">
        <v>0.47</v>
      </c>
      <c r="Q1264" s="4">
        <v>1</v>
      </c>
      <c r="R1264" s="3">
        <v>5.6</v>
      </c>
      <c r="S12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4" t="str">
        <f>IF(AIRBNB[[#This Row],[RUIDO(dB)]]&lt;=4,"Silencioso",IF(AIRBNB[[#This Row],[RUIDO(dB)]]&lt;=5.5,"Poco Ruidoso","Ruidoso"))</f>
        <v>Ruidoso</v>
      </c>
      <c r="U1264" t="str">
        <f>IF(AND(AIRBNB[[#This Row],[PRECIO]]&lt;50,AIRBNB[[#This Row],[MIN_NOCHES]]&gt;3),"Dentro del presupuesto","No considerar")</f>
        <v>No considerar</v>
      </c>
      <c r="V1264" t="str">
        <f>VLOOKUP(AIRBNB[[#This Row],[HOST_ID]],Super_host[],5,FALSE)</f>
        <v>Host</v>
      </c>
    </row>
    <row r="1265" spans="1:22">
      <c r="A1265" s="4">
        <v>1748189</v>
      </c>
      <c r="B1265" t="s">
        <v>3648</v>
      </c>
      <c r="C1265" s="4">
        <v>1411399</v>
      </c>
      <c r="D1265" t="s">
        <v>833</v>
      </c>
      <c r="E1265" t="s">
        <v>3649</v>
      </c>
      <c r="F1265" s="4">
        <v>10075</v>
      </c>
      <c r="G1265" s="13" t="s">
        <v>124</v>
      </c>
      <c r="H1265" s="13" t="s">
        <v>129</v>
      </c>
      <c r="I1265" s="1">
        <v>4077219</v>
      </c>
      <c r="J1265" s="1">
        <v>-7395073</v>
      </c>
      <c r="K1265" t="s">
        <v>5</v>
      </c>
      <c r="L1265" s="20">
        <v>199</v>
      </c>
      <c r="M1265" s="4">
        <v>1</v>
      </c>
      <c r="N1265" s="4">
        <v>29</v>
      </c>
      <c r="O1265" s="2">
        <v>43614</v>
      </c>
      <c r="P1265" s="3">
        <v>0.42</v>
      </c>
      <c r="Q1265" s="4">
        <v>1</v>
      </c>
      <c r="R1265" s="3">
        <v>5.6</v>
      </c>
      <c r="S12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5" t="str">
        <f>IF(AIRBNB[[#This Row],[RUIDO(dB)]]&lt;=4,"Silencioso",IF(AIRBNB[[#This Row],[RUIDO(dB)]]&lt;=5.5,"Poco Ruidoso","Ruidoso"))</f>
        <v>Ruidoso</v>
      </c>
      <c r="U1265" t="str">
        <f>IF(AND(AIRBNB[[#This Row],[PRECIO]]&lt;50,AIRBNB[[#This Row],[MIN_NOCHES]]&gt;3),"Dentro del presupuesto","No considerar")</f>
        <v>No considerar</v>
      </c>
      <c r="V1265" t="str">
        <f>VLOOKUP(AIRBNB[[#This Row],[HOST_ID]],Super_host[],5,FALSE)</f>
        <v>Host</v>
      </c>
    </row>
    <row r="1266" spans="1:22">
      <c r="A1266" s="4">
        <v>2874932</v>
      </c>
      <c r="B1266" t="s">
        <v>13618</v>
      </c>
      <c r="C1266" s="4">
        <v>1177497</v>
      </c>
      <c r="D1266" t="s">
        <v>131</v>
      </c>
      <c r="E1266" t="s">
        <v>13619</v>
      </c>
      <c r="F1266" s="4">
        <v>11205</v>
      </c>
      <c r="G1266" s="13" t="s">
        <v>4662</v>
      </c>
      <c r="H1266" s="13" t="s">
        <v>9387</v>
      </c>
      <c r="I1266" s="1">
        <v>406907</v>
      </c>
      <c r="J1266" s="1">
        <v>-7396732</v>
      </c>
      <c r="K1266" t="s">
        <v>40</v>
      </c>
      <c r="L1266" s="20">
        <v>199</v>
      </c>
      <c r="M1266" s="4">
        <v>1</v>
      </c>
      <c r="N1266" s="4">
        <v>72</v>
      </c>
      <c r="O1266" s="2">
        <v>43624</v>
      </c>
      <c r="P1266" s="3">
        <v>1.1399999999999999</v>
      </c>
      <c r="Q1266" s="4">
        <v>1</v>
      </c>
      <c r="R1266" s="3">
        <v>6.9</v>
      </c>
      <c r="S12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6" t="str">
        <f>IF(AIRBNB[[#This Row],[RUIDO(dB)]]&lt;=4,"Silencioso",IF(AIRBNB[[#This Row],[RUIDO(dB)]]&lt;=5.5,"Poco Ruidoso","Ruidoso"))</f>
        <v>Ruidoso</v>
      </c>
      <c r="U1266" t="str">
        <f>IF(AND(AIRBNB[[#This Row],[PRECIO]]&lt;50,AIRBNB[[#This Row],[MIN_NOCHES]]&gt;3),"Dentro del presupuesto","No considerar")</f>
        <v>No considerar</v>
      </c>
      <c r="V1266" t="str">
        <f>VLOOKUP(AIRBNB[[#This Row],[HOST_ID]],Super_host[],5,FALSE)</f>
        <v>Host</v>
      </c>
    </row>
    <row r="1267" spans="1:22">
      <c r="A1267" s="4">
        <v>219818</v>
      </c>
      <c r="B1267" t="s">
        <v>2176</v>
      </c>
      <c r="C1267" s="4">
        <v>1138692</v>
      </c>
      <c r="D1267" t="s">
        <v>2177</v>
      </c>
      <c r="E1267" t="s">
        <v>2178</v>
      </c>
      <c r="F1267" s="4">
        <v>10002</v>
      </c>
      <c r="G1267" s="13" t="s">
        <v>124</v>
      </c>
      <c r="H1267" s="13" t="s">
        <v>137</v>
      </c>
      <c r="I1267" s="1">
        <v>4071892</v>
      </c>
      <c r="J1267" s="1">
        <v>-7398401</v>
      </c>
      <c r="K1267" t="s">
        <v>5</v>
      </c>
      <c r="L1267" s="20">
        <v>199</v>
      </c>
      <c r="M1267" s="4">
        <v>1</v>
      </c>
      <c r="N1267" s="4">
        <v>14</v>
      </c>
      <c r="O1267" s="2">
        <v>42205</v>
      </c>
      <c r="P1267" s="3">
        <v>0.15</v>
      </c>
      <c r="Q1267" s="4">
        <v>1</v>
      </c>
      <c r="R1267" s="3">
        <v>5.6</v>
      </c>
      <c r="S12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7" t="str">
        <f>IF(AIRBNB[[#This Row],[RUIDO(dB)]]&lt;=4,"Silencioso",IF(AIRBNB[[#This Row],[RUIDO(dB)]]&lt;=5.5,"Poco Ruidoso","Ruidoso"))</f>
        <v>Ruidoso</v>
      </c>
      <c r="U1267" t="str">
        <f>IF(AND(AIRBNB[[#This Row],[PRECIO]]&lt;50,AIRBNB[[#This Row],[MIN_NOCHES]]&gt;3),"Dentro del presupuesto","No considerar")</f>
        <v>No considerar</v>
      </c>
      <c r="V1267" t="str">
        <f>VLOOKUP(AIRBNB[[#This Row],[HOST_ID]],Super_host[],5,FALSE)</f>
        <v>Host</v>
      </c>
    </row>
    <row r="1268" spans="1:22">
      <c r="A1268" s="4">
        <v>219793</v>
      </c>
      <c r="B1268" t="s">
        <v>2176</v>
      </c>
      <c r="C1268" s="4">
        <v>1138692</v>
      </c>
      <c r="D1268" t="s">
        <v>2177</v>
      </c>
      <c r="E1268" t="s">
        <v>2215</v>
      </c>
      <c r="F1268" s="4">
        <v>10002</v>
      </c>
      <c r="G1268" s="13" t="s">
        <v>124</v>
      </c>
      <c r="H1268" s="13" t="s">
        <v>137</v>
      </c>
      <c r="I1268" s="1">
        <v>4071813</v>
      </c>
      <c r="J1268" s="1">
        <v>-7398416</v>
      </c>
      <c r="K1268" t="s">
        <v>5</v>
      </c>
      <c r="L1268" s="20">
        <v>199</v>
      </c>
      <c r="M1268" s="4">
        <v>1</v>
      </c>
      <c r="N1268" s="4">
        <v>29</v>
      </c>
      <c r="O1268" s="2">
        <v>42158</v>
      </c>
      <c r="P1268" s="3">
        <v>0.31</v>
      </c>
      <c r="Q1268" s="4">
        <v>1</v>
      </c>
      <c r="R1268" s="3">
        <v>5.6</v>
      </c>
      <c r="S12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8" t="str">
        <f>IF(AIRBNB[[#This Row],[RUIDO(dB)]]&lt;=4,"Silencioso",IF(AIRBNB[[#This Row],[RUIDO(dB)]]&lt;=5.5,"Poco Ruidoso","Ruidoso"))</f>
        <v>Ruidoso</v>
      </c>
      <c r="U1268" t="str">
        <f>IF(AND(AIRBNB[[#This Row],[PRECIO]]&lt;50,AIRBNB[[#This Row],[MIN_NOCHES]]&gt;3),"Dentro del presupuesto","No considerar")</f>
        <v>No considerar</v>
      </c>
      <c r="V1268" t="str">
        <f>VLOOKUP(AIRBNB[[#This Row],[HOST_ID]],Super_host[],5,FALSE)</f>
        <v>Host</v>
      </c>
    </row>
    <row r="1269" spans="1:22">
      <c r="A1269" s="4">
        <v>4672445</v>
      </c>
      <c r="B1269" t="s">
        <v>5671</v>
      </c>
      <c r="C1269" s="4">
        <v>966461</v>
      </c>
      <c r="D1269" t="s">
        <v>326</v>
      </c>
      <c r="E1269" t="s">
        <v>5672</v>
      </c>
      <c r="F1269" s="4">
        <v>10011</v>
      </c>
      <c r="G1269" s="13" t="s">
        <v>124</v>
      </c>
      <c r="H1269" s="13" t="s">
        <v>140</v>
      </c>
      <c r="I1269" s="1">
        <v>4073814</v>
      </c>
      <c r="J1269" s="1">
        <v>-7400047</v>
      </c>
      <c r="K1269" t="s">
        <v>5</v>
      </c>
      <c r="L1269" s="20">
        <v>199</v>
      </c>
      <c r="M1269" s="4">
        <v>4</v>
      </c>
      <c r="N1269" s="4">
        <v>108</v>
      </c>
      <c r="O1269" s="2">
        <v>43624</v>
      </c>
      <c r="P1269" s="3">
        <v>1.93</v>
      </c>
      <c r="Q1269" s="4">
        <v>1</v>
      </c>
      <c r="R1269" s="3">
        <v>5.6</v>
      </c>
      <c r="S12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69" t="str">
        <f>IF(AIRBNB[[#This Row],[RUIDO(dB)]]&lt;=4,"Silencioso",IF(AIRBNB[[#This Row],[RUIDO(dB)]]&lt;=5.5,"Poco Ruidoso","Ruidoso"))</f>
        <v>Ruidoso</v>
      </c>
      <c r="U1269" t="str">
        <f>IF(AND(AIRBNB[[#This Row],[PRECIO]]&lt;50,AIRBNB[[#This Row],[MIN_NOCHES]]&gt;3),"Dentro del presupuesto","No considerar")</f>
        <v>No considerar</v>
      </c>
      <c r="V1269" t="str">
        <f>VLOOKUP(AIRBNB[[#This Row],[HOST_ID]],Super_host[],5,FALSE)</f>
        <v>Host</v>
      </c>
    </row>
    <row r="1270" spans="1:22">
      <c r="A1270" s="4">
        <v>182095</v>
      </c>
      <c r="B1270" t="s">
        <v>4312</v>
      </c>
      <c r="C1270" s="4">
        <v>872805</v>
      </c>
      <c r="D1270" t="s">
        <v>498</v>
      </c>
      <c r="E1270" t="s">
        <v>4313</v>
      </c>
      <c r="F1270" s="4">
        <v>10011</v>
      </c>
      <c r="G1270" s="13" t="s">
        <v>124</v>
      </c>
      <c r="H1270" s="13" t="s">
        <v>140</v>
      </c>
      <c r="I1270" s="1">
        <v>4073631</v>
      </c>
      <c r="J1270" s="1">
        <v>-7399977</v>
      </c>
      <c r="K1270" t="s">
        <v>5</v>
      </c>
      <c r="L1270" s="20">
        <v>199</v>
      </c>
      <c r="M1270" s="4">
        <v>15</v>
      </c>
      <c r="N1270" s="4">
        <v>66</v>
      </c>
      <c r="O1270" s="2">
        <v>43584</v>
      </c>
      <c r="P1270" s="3">
        <v>0.69</v>
      </c>
      <c r="Q1270" s="4">
        <v>1</v>
      </c>
      <c r="R1270" s="3">
        <v>5.6</v>
      </c>
      <c r="S12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0" t="str">
        <f>IF(AIRBNB[[#This Row],[RUIDO(dB)]]&lt;=4,"Silencioso",IF(AIRBNB[[#This Row],[RUIDO(dB)]]&lt;=5.5,"Poco Ruidoso","Ruidoso"))</f>
        <v>Ruidoso</v>
      </c>
      <c r="U1270" t="str">
        <f>IF(AND(AIRBNB[[#This Row],[PRECIO]]&lt;50,AIRBNB[[#This Row],[MIN_NOCHES]]&gt;3),"Dentro del presupuesto","No considerar")</f>
        <v>No considerar</v>
      </c>
      <c r="V1270" t="str">
        <f>VLOOKUP(AIRBNB[[#This Row],[HOST_ID]],Super_host[],5,FALSE)</f>
        <v>Host</v>
      </c>
    </row>
    <row r="1271" spans="1:22">
      <c r="A1271" s="4">
        <v>181972</v>
      </c>
      <c r="B1271" t="s">
        <v>5069</v>
      </c>
      <c r="C1271" s="4">
        <v>872121</v>
      </c>
      <c r="D1271" t="s">
        <v>5070</v>
      </c>
      <c r="E1271" t="s">
        <v>5071</v>
      </c>
      <c r="F1271" s="4">
        <v>10031</v>
      </c>
      <c r="G1271" s="13" t="s">
        <v>124</v>
      </c>
      <c r="H1271" s="13" t="s">
        <v>148</v>
      </c>
      <c r="I1271" s="1">
        <v>408296</v>
      </c>
      <c r="J1271" s="1">
        <v>-7394651</v>
      </c>
      <c r="K1271" t="s">
        <v>5</v>
      </c>
      <c r="L1271" s="20">
        <v>199</v>
      </c>
      <c r="M1271" s="4">
        <v>2</v>
      </c>
      <c r="N1271" s="4">
        <v>111</v>
      </c>
      <c r="O1271" s="2">
        <v>43618</v>
      </c>
      <c r="P1271" s="3">
        <v>1.17</v>
      </c>
      <c r="Q1271" s="4">
        <v>1</v>
      </c>
      <c r="R1271" s="3">
        <v>5.6</v>
      </c>
      <c r="S12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1" t="str">
        <f>IF(AIRBNB[[#This Row],[RUIDO(dB)]]&lt;=4,"Silencioso",IF(AIRBNB[[#This Row],[RUIDO(dB)]]&lt;=5.5,"Poco Ruidoso","Ruidoso"))</f>
        <v>Ruidoso</v>
      </c>
      <c r="U1271" t="str">
        <f>IF(AND(AIRBNB[[#This Row],[PRECIO]]&lt;50,AIRBNB[[#This Row],[MIN_NOCHES]]&gt;3),"Dentro del presupuesto","No considerar")</f>
        <v>No considerar</v>
      </c>
      <c r="V1271" t="str">
        <f>VLOOKUP(AIRBNB[[#This Row],[HOST_ID]],Super_host[],5,FALSE)</f>
        <v>Host</v>
      </c>
    </row>
    <row r="1272" spans="1:22">
      <c r="A1272" s="4">
        <v>4756297</v>
      </c>
      <c r="B1272" t="s">
        <v>1323</v>
      </c>
      <c r="C1272" s="4">
        <v>840590</v>
      </c>
      <c r="D1272" t="s">
        <v>1324</v>
      </c>
      <c r="E1272" t="s">
        <v>1325</v>
      </c>
      <c r="F1272" s="4">
        <v>10003</v>
      </c>
      <c r="G1272" s="13" t="s">
        <v>124</v>
      </c>
      <c r="H1272" s="13" t="s">
        <v>281</v>
      </c>
      <c r="I1272" s="1">
        <v>4073348</v>
      </c>
      <c r="J1272" s="1">
        <v>-7398562</v>
      </c>
      <c r="K1272" t="s">
        <v>5</v>
      </c>
      <c r="L1272" s="20">
        <v>199</v>
      </c>
      <c r="M1272" s="4">
        <v>2</v>
      </c>
      <c r="N1272" s="4">
        <v>3</v>
      </c>
      <c r="O1272" s="2">
        <v>43646</v>
      </c>
      <c r="P1272" s="3">
        <v>7.0000000000000007E-2</v>
      </c>
      <c r="Q1272" s="4">
        <v>1</v>
      </c>
      <c r="R1272" s="3">
        <v>5.6</v>
      </c>
      <c r="S12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2" t="str">
        <f>IF(AIRBNB[[#This Row],[RUIDO(dB)]]&lt;=4,"Silencioso",IF(AIRBNB[[#This Row],[RUIDO(dB)]]&lt;=5.5,"Poco Ruidoso","Ruidoso"))</f>
        <v>Ruidoso</v>
      </c>
      <c r="U1272" t="str">
        <f>IF(AND(AIRBNB[[#This Row],[PRECIO]]&lt;50,AIRBNB[[#This Row],[MIN_NOCHES]]&gt;3),"Dentro del presupuesto","No considerar")</f>
        <v>No considerar</v>
      </c>
      <c r="V1272" t="str">
        <f>VLOOKUP(AIRBNB[[#This Row],[HOST_ID]],Super_host[],5,FALSE)</f>
        <v>Host</v>
      </c>
    </row>
    <row r="1273" spans="1:22">
      <c r="A1273" s="4">
        <v>1970574</v>
      </c>
      <c r="B1273" t="s">
        <v>12633</v>
      </c>
      <c r="C1273" s="4">
        <v>579495</v>
      </c>
      <c r="D1273" t="s">
        <v>11839</v>
      </c>
      <c r="E1273" t="s">
        <v>12634</v>
      </c>
      <c r="F1273" s="4">
        <v>11215</v>
      </c>
      <c r="G1273" s="13" t="s">
        <v>4662</v>
      </c>
      <c r="H1273" s="13" t="s">
        <v>9262</v>
      </c>
      <c r="I1273" s="1">
        <v>4066579</v>
      </c>
      <c r="J1273" s="1">
        <v>-7398991</v>
      </c>
      <c r="K1273" t="s">
        <v>5</v>
      </c>
      <c r="L1273" s="20">
        <v>199</v>
      </c>
      <c r="M1273" s="4">
        <v>2</v>
      </c>
      <c r="N1273" s="4">
        <v>31</v>
      </c>
      <c r="O1273" s="2">
        <v>43633</v>
      </c>
      <c r="P1273" s="3">
        <v>0.52</v>
      </c>
      <c r="Q1273" s="4">
        <v>1</v>
      </c>
      <c r="R1273" s="3">
        <v>6.9</v>
      </c>
      <c r="S12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3" t="str">
        <f>IF(AIRBNB[[#This Row],[RUIDO(dB)]]&lt;=4,"Silencioso",IF(AIRBNB[[#This Row],[RUIDO(dB)]]&lt;=5.5,"Poco Ruidoso","Ruidoso"))</f>
        <v>Ruidoso</v>
      </c>
      <c r="U1273" t="str">
        <f>IF(AND(AIRBNB[[#This Row],[PRECIO]]&lt;50,AIRBNB[[#This Row],[MIN_NOCHES]]&gt;3),"Dentro del presupuesto","No considerar")</f>
        <v>No considerar</v>
      </c>
      <c r="V1273" t="str">
        <f>VLOOKUP(AIRBNB[[#This Row],[HOST_ID]],Super_host[],5,FALSE)</f>
        <v>Host</v>
      </c>
    </row>
    <row r="1274" spans="1:22">
      <c r="A1274" s="4">
        <v>114123</v>
      </c>
      <c r="B1274" t="s">
        <v>11838</v>
      </c>
      <c r="C1274" s="4">
        <v>579495</v>
      </c>
      <c r="D1274" t="s">
        <v>11839</v>
      </c>
      <c r="E1274" t="s">
        <v>11840</v>
      </c>
      <c r="F1274" s="4">
        <v>11215</v>
      </c>
      <c r="G1274" s="13" t="s">
        <v>4662</v>
      </c>
      <c r="H1274" s="13" t="s">
        <v>9262</v>
      </c>
      <c r="I1274" s="1">
        <v>4066527</v>
      </c>
      <c r="J1274" s="1">
        <v>-739886</v>
      </c>
      <c r="K1274" t="s">
        <v>5</v>
      </c>
      <c r="L1274" s="20">
        <v>199</v>
      </c>
      <c r="M1274" s="4">
        <v>14</v>
      </c>
      <c r="N1274" s="4">
        <v>27</v>
      </c>
      <c r="O1274" s="2">
        <v>43604</v>
      </c>
      <c r="P1274" s="3">
        <v>0.28000000000000003</v>
      </c>
      <c r="Q1274" s="4">
        <v>1</v>
      </c>
      <c r="R1274" s="3">
        <v>6.9</v>
      </c>
      <c r="S12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4" t="str">
        <f>IF(AIRBNB[[#This Row],[RUIDO(dB)]]&lt;=4,"Silencioso",IF(AIRBNB[[#This Row],[RUIDO(dB)]]&lt;=5.5,"Poco Ruidoso","Ruidoso"))</f>
        <v>Ruidoso</v>
      </c>
      <c r="U1274" t="str">
        <f>IF(AND(AIRBNB[[#This Row],[PRECIO]]&lt;50,AIRBNB[[#This Row],[MIN_NOCHES]]&gt;3),"Dentro del presupuesto","No considerar")</f>
        <v>No considerar</v>
      </c>
      <c r="V1274" t="str">
        <f>VLOOKUP(AIRBNB[[#This Row],[HOST_ID]],Super_host[],5,FALSE)</f>
        <v>Host</v>
      </c>
    </row>
    <row r="1275" spans="1:22">
      <c r="A1275" s="4">
        <v>924719</v>
      </c>
      <c r="B1275" t="s">
        <v>2356</v>
      </c>
      <c r="C1275" s="4">
        <v>552453</v>
      </c>
      <c r="D1275" t="s">
        <v>2357</v>
      </c>
      <c r="E1275" t="s">
        <v>2358</v>
      </c>
      <c r="F1275" s="4">
        <v>10003</v>
      </c>
      <c r="G1275" s="13" t="s">
        <v>124</v>
      </c>
      <c r="H1275" s="13" t="s">
        <v>133</v>
      </c>
      <c r="I1275" s="1">
        <v>4072615</v>
      </c>
      <c r="J1275" s="1">
        <v>-7398781</v>
      </c>
      <c r="K1275" t="s">
        <v>5</v>
      </c>
      <c r="L1275" s="20">
        <v>199</v>
      </c>
      <c r="M1275" s="4">
        <v>29</v>
      </c>
      <c r="N1275" s="4">
        <v>12</v>
      </c>
      <c r="O1275" s="2">
        <v>42969</v>
      </c>
      <c r="P1275" s="3">
        <v>0.17</v>
      </c>
      <c r="Q1275" s="4">
        <v>1</v>
      </c>
      <c r="R1275" s="3">
        <v>5.6</v>
      </c>
      <c r="S12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5" t="str">
        <f>IF(AIRBNB[[#This Row],[RUIDO(dB)]]&lt;=4,"Silencioso",IF(AIRBNB[[#This Row],[RUIDO(dB)]]&lt;=5.5,"Poco Ruidoso","Ruidoso"))</f>
        <v>Ruidoso</v>
      </c>
      <c r="U1275" t="str">
        <f>IF(AND(AIRBNB[[#This Row],[PRECIO]]&lt;50,AIRBNB[[#This Row],[MIN_NOCHES]]&gt;3),"Dentro del presupuesto","No considerar")</f>
        <v>No considerar</v>
      </c>
      <c r="V1275" t="str">
        <f>VLOOKUP(AIRBNB[[#This Row],[HOST_ID]],Super_host[],5,FALSE)</f>
        <v>Host</v>
      </c>
    </row>
    <row r="1276" spans="1:22">
      <c r="A1276" s="4">
        <v>814616</v>
      </c>
      <c r="B1276" t="s">
        <v>3527</v>
      </c>
      <c r="C1276" s="4">
        <v>545600</v>
      </c>
      <c r="D1276" t="s">
        <v>3528</v>
      </c>
      <c r="E1276" t="s">
        <v>3529</v>
      </c>
      <c r="F1276" s="4">
        <v>10009</v>
      </c>
      <c r="G1276" s="13" t="s">
        <v>124</v>
      </c>
      <c r="H1276" s="13" t="s">
        <v>133</v>
      </c>
      <c r="I1276" s="1">
        <v>4072699</v>
      </c>
      <c r="J1276" s="1">
        <v>-7397894</v>
      </c>
      <c r="K1276" t="s">
        <v>5</v>
      </c>
      <c r="L1276" s="20">
        <v>199</v>
      </c>
      <c r="M1276" s="4">
        <v>5</v>
      </c>
      <c r="N1276" s="4">
        <v>23</v>
      </c>
      <c r="O1276" s="2">
        <v>43609</v>
      </c>
      <c r="P1276" s="3">
        <v>0.38</v>
      </c>
      <c r="Q1276" s="4">
        <v>1</v>
      </c>
      <c r="R1276" s="3">
        <v>5.6</v>
      </c>
      <c r="S12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6" t="str">
        <f>IF(AIRBNB[[#This Row],[RUIDO(dB)]]&lt;=4,"Silencioso",IF(AIRBNB[[#This Row],[RUIDO(dB)]]&lt;=5.5,"Poco Ruidoso","Ruidoso"))</f>
        <v>Ruidoso</v>
      </c>
      <c r="U1276" t="str">
        <f>IF(AND(AIRBNB[[#This Row],[PRECIO]]&lt;50,AIRBNB[[#This Row],[MIN_NOCHES]]&gt;3),"Dentro del presupuesto","No considerar")</f>
        <v>No considerar</v>
      </c>
      <c r="V1276" t="str">
        <f>VLOOKUP(AIRBNB[[#This Row],[HOST_ID]],Super_host[],5,FALSE)</f>
        <v>Host</v>
      </c>
    </row>
    <row r="1277" spans="1:22">
      <c r="A1277" s="4">
        <v>83722</v>
      </c>
      <c r="B1277" t="s">
        <v>10731</v>
      </c>
      <c r="C1277" s="4">
        <v>456638</v>
      </c>
      <c r="D1277" t="s">
        <v>1407</v>
      </c>
      <c r="E1277" t="s">
        <v>10732</v>
      </c>
      <c r="F1277" s="4">
        <v>11249</v>
      </c>
      <c r="G1277" s="13" t="s">
        <v>4662</v>
      </c>
      <c r="H1277" s="13" t="s">
        <v>9218</v>
      </c>
      <c r="I1277" s="1">
        <v>407205</v>
      </c>
      <c r="J1277" s="1">
        <v>-7396015</v>
      </c>
      <c r="K1277" t="s">
        <v>5</v>
      </c>
      <c r="L1277" s="20">
        <v>199</v>
      </c>
      <c r="M1277" s="4">
        <v>30</v>
      </c>
      <c r="N1277" s="4">
        <v>8</v>
      </c>
      <c r="O1277" s="2">
        <v>43338</v>
      </c>
      <c r="P1277" s="3">
        <v>0.11</v>
      </c>
      <c r="Q1277" s="4">
        <v>1</v>
      </c>
      <c r="R1277" s="3">
        <v>6.9</v>
      </c>
      <c r="S12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7" t="str">
        <f>IF(AIRBNB[[#This Row],[RUIDO(dB)]]&lt;=4,"Silencioso",IF(AIRBNB[[#This Row],[RUIDO(dB)]]&lt;=5.5,"Poco Ruidoso","Ruidoso"))</f>
        <v>Ruidoso</v>
      </c>
      <c r="U1277" t="str">
        <f>IF(AND(AIRBNB[[#This Row],[PRECIO]]&lt;50,AIRBNB[[#This Row],[MIN_NOCHES]]&gt;3),"Dentro del presupuesto","No considerar")</f>
        <v>No considerar</v>
      </c>
      <c r="V1277" t="str">
        <f>VLOOKUP(AIRBNB[[#This Row],[HOST_ID]],Super_host[],5,FALSE)</f>
        <v>Host</v>
      </c>
    </row>
    <row r="1278" spans="1:22">
      <c r="A1278" s="4">
        <v>253811</v>
      </c>
      <c r="B1278" t="s">
        <v>11729</v>
      </c>
      <c r="C1278" s="4">
        <v>417504</v>
      </c>
      <c r="D1278" t="s">
        <v>9568</v>
      </c>
      <c r="E1278" t="s">
        <v>11985</v>
      </c>
      <c r="F1278" s="4">
        <v>11109</v>
      </c>
      <c r="G1278" s="13" t="s">
        <v>4662</v>
      </c>
      <c r="H1278" s="13" t="s">
        <v>9249</v>
      </c>
      <c r="I1278" s="1">
        <v>4073693</v>
      </c>
      <c r="J1278" s="1">
        <v>-7395316</v>
      </c>
      <c r="K1278" t="s">
        <v>5</v>
      </c>
      <c r="L1278" s="20">
        <v>199</v>
      </c>
      <c r="M1278" s="4">
        <v>3</v>
      </c>
      <c r="N1278" s="4">
        <v>30</v>
      </c>
      <c r="O1278" s="2">
        <v>43649</v>
      </c>
      <c r="P1278" s="3">
        <v>0.32</v>
      </c>
      <c r="Q1278" s="4">
        <v>1</v>
      </c>
      <c r="R1278" s="3">
        <v>6.9</v>
      </c>
      <c r="S12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8" t="str">
        <f>IF(AIRBNB[[#This Row],[RUIDO(dB)]]&lt;=4,"Silencioso",IF(AIRBNB[[#This Row],[RUIDO(dB)]]&lt;=5.5,"Poco Ruidoso","Ruidoso"))</f>
        <v>Ruidoso</v>
      </c>
      <c r="U1278" t="str">
        <f>IF(AND(AIRBNB[[#This Row],[PRECIO]]&lt;50,AIRBNB[[#This Row],[MIN_NOCHES]]&gt;3),"Dentro del presupuesto","No considerar")</f>
        <v>No considerar</v>
      </c>
      <c r="V1278" t="str">
        <f>VLOOKUP(AIRBNB[[#This Row],[HOST_ID]],Super_host[],5,FALSE)</f>
        <v>Host</v>
      </c>
    </row>
    <row r="1279" spans="1:22">
      <c r="A1279" s="4">
        <v>253815</v>
      </c>
      <c r="B1279" t="s">
        <v>11729</v>
      </c>
      <c r="C1279" s="4">
        <v>417504</v>
      </c>
      <c r="D1279" t="s">
        <v>9568</v>
      </c>
      <c r="E1279" t="s">
        <v>11985</v>
      </c>
      <c r="F1279" s="4">
        <v>11109</v>
      </c>
      <c r="G1279" s="13" t="s">
        <v>4662</v>
      </c>
      <c r="H1279" s="13" t="s">
        <v>9249</v>
      </c>
      <c r="I1279" s="1">
        <v>4073784</v>
      </c>
      <c r="J1279" s="1">
        <v>-7395324</v>
      </c>
      <c r="K1279" t="s">
        <v>5</v>
      </c>
      <c r="L1279" s="20">
        <v>199</v>
      </c>
      <c r="M1279" s="4">
        <v>3</v>
      </c>
      <c r="N1279" s="4">
        <v>39</v>
      </c>
      <c r="O1279" s="2">
        <v>43645</v>
      </c>
      <c r="P1279" s="3">
        <v>0.44</v>
      </c>
      <c r="Q1279" s="4">
        <v>1</v>
      </c>
      <c r="R1279" s="3">
        <v>6.9</v>
      </c>
      <c r="S12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79" t="str">
        <f>IF(AIRBNB[[#This Row],[RUIDO(dB)]]&lt;=4,"Silencioso",IF(AIRBNB[[#This Row],[RUIDO(dB)]]&lt;=5.5,"Poco Ruidoso","Ruidoso"))</f>
        <v>Ruidoso</v>
      </c>
      <c r="U1279" t="str">
        <f>IF(AND(AIRBNB[[#This Row],[PRECIO]]&lt;50,AIRBNB[[#This Row],[MIN_NOCHES]]&gt;3),"Dentro del presupuesto","No considerar")</f>
        <v>No considerar</v>
      </c>
      <c r="V1279" t="str">
        <f>VLOOKUP(AIRBNB[[#This Row],[HOST_ID]],Super_host[],5,FALSE)</f>
        <v>Host</v>
      </c>
    </row>
    <row r="1280" spans="1:22">
      <c r="A1280" s="4">
        <v>253806</v>
      </c>
      <c r="B1280" t="s">
        <v>11729</v>
      </c>
      <c r="C1280" s="4">
        <v>417504</v>
      </c>
      <c r="D1280" t="s">
        <v>9568</v>
      </c>
      <c r="E1280" t="s">
        <v>12504</v>
      </c>
      <c r="F1280" s="4">
        <v>11222</v>
      </c>
      <c r="G1280" s="13" t="s">
        <v>4662</v>
      </c>
      <c r="H1280" s="13" t="s">
        <v>9249</v>
      </c>
      <c r="I1280" s="1">
        <v>4073652</v>
      </c>
      <c r="J1280" s="1">
        <v>-7395236</v>
      </c>
      <c r="K1280" t="s">
        <v>5</v>
      </c>
      <c r="L1280" s="20">
        <v>199</v>
      </c>
      <c r="M1280" s="4">
        <v>3</v>
      </c>
      <c r="N1280" s="4">
        <v>43</v>
      </c>
      <c r="O1280" s="2">
        <v>43648</v>
      </c>
      <c r="P1280" s="3">
        <v>0.47</v>
      </c>
      <c r="Q1280" s="4">
        <v>1</v>
      </c>
      <c r="R1280" s="3">
        <v>6.9</v>
      </c>
      <c r="S12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0" t="str">
        <f>IF(AIRBNB[[#This Row],[RUIDO(dB)]]&lt;=4,"Silencioso",IF(AIRBNB[[#This Row],[RUIDO(dB)]]&lt;=5.5,"Poco Ruidoso","Ruidoso"))</f>
        <v>Ruidoso</v>
      </c>
      <c r="U1280" t="str">
        <f>IF(AND(AIRBNB[[#This Row],[PRECIO]]&lt;50,AIRBNB[[#This Row],[MIN_NOCHES]]&gt;3),"Dentro del presupuesto","No considerar")</f>
        <v>No considerar</v>
      </c>
      <c r="V1280" t="str">
        <f>VLOOKUP(AIRBNB[[#This Row],[HOST_ID]],Super_host[],5,FALSE)</f>
        <v>Host</v>
      </c>
    </row>
    <row r="1281" spans="1:22">
      <c r="A1281" s="4">
        <v>294263</v>
      </c>
      <c r="B1281" t="s">
        <v>11729</v>
      </c>
      <c r="C1281" s="4">
        <v>417504</v>
      </c>
      <c r="D1281" t="s">
        <v>9568</v>
      </c>
      <c r="E1281" t="s">
        <v>13538</v>
      </c>
      <c r="F1281" s="4">
        <v>11222</v>
      </c>
      <c r="G1281" s="13" t="s">
        <v>4662</v>
      </c>
      <c r="H1281" s="13" t="s">
        <v>9249</v>
      </c>
      <c r="I1281" s="1">
        <v>4073661</v>
      </c>
      <c r="J1281" s="1">
        <v>-7395479</v>
      </c>
      <c r="K1281" t="s">
        <v>5</v>
      </c>
      <c r="L1281" s="20">
        <v>199</v>
      </c>
      <c r="M1281" s="4">
        <v>3</v>
      </c>
      <c r="N1281" s="4">
        <v>89</v>
      </c>
      <c r="O1281" s="2">
        <v>43647</v>
      </c>
      <c r="P1281" s="3">
        <v>1.06</v>
      </c>
      <c r="Q1281" s="4">
        <v>1</v>
      </c>
      <c r="R1281" s="3">
        <v>6.9</v>
      </c>
      <c r="S12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1" t="str">
        <f>IF(AIRBNB[[#This Row],[RUIDO(dB)]]&lt;=4,"Silencioso",IF(AIRBNB[[#This Row],[RUIDO(dB)]]&lt;=5.5,"Poco Ruidoso","Ruidoso"))</f>
        <v>Ruidoso</v>
      </c>
      <c r="U1281" t="str">
        <f>IF(AND(AIRBNB[[#This Row],[PRECIO]]&lt;50,AIRBNB[[#This Row],[MIN_NOCHES]]&gt;3),"Dentro del presupuesto","No considerar")</f>
        <v>No considerar</v>
      </c>
      <c r="V1281" t="str">
        <f>VLOOKUP(AIRBNB[[#This Row],[HOST_ID]],Super_host[],5,FALSE)</f>
        <v>Host</v>
      </c>
    </row>
    <row r="1282" spans="1:22">
      <c r="A1282" s="4">
        <v>294259</v>
      </c>
      <c r="B1282" t="s">
        <v>12181</v>
      </c>
      <c r="C1282" s="4">
        <v>417504</v>
      </c>
      <c r="D1282" t="s">
        <v>9568</v>
      </c>
      <c r="E1282" t="s">
        <v>13237</v>
      </c>
      <c r="F1282" s="4">
        <v>11222</v>
      </c>
      <c r="G1282" s="13" t="s">
        <v>4662</v>
      </c>
      <c r="H1282" s="13" t="s">
        <v>9249</v>
      </c>
      <c r="I1282" s="1">
        <v>4073806</v>
      </c>
      <c r="J1282" s="1">
        <v>-7395462</v>
      </c>
      <c r="K1282" t="s">
        <v>5</v>
      </c>
      <c r="L1282" s="20">
        <v>199</v>
      </c>
      <c r="M1282" s="4">
        <v>3</v>
      </c>
      <c r="N1282" s="4">
        <v>73</v>
      </c>
      <c r="O1282" s="2">
        <v>43646</v>
      </c>
      <c r="P1282" s="3">
        <v>0.84</v>
      </c>
      <c r="Q1282" s="4">
        <v>1</v>
      </c>
      <c r="R1282" s="3">
        <v>6.9</v>
      </c>
      <c r="S12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2" t="str">
        <f>IF(AIRBNB[[#This Row],[RUIDO(dB)]]&lt;=4,"Silencioso",IF(AIRBNB[[#This Row],[RUIDO(dB)]]&lt;=5.5,"Poco Ruidoso","Ruidoso"))</f>
        <v>Ruidoso</v>
      </c>
      <c r="U1282" t="str">
        <f>IF(AND(AIRBNB[[#This Row],[PRECIO]]&lt;50,AIRBNB[[#This Row],[MIN_NOCHES]]&gt;3),"Dentro del presupuesto","No considerar")</f>
        <v>No considerar</v>
      </c>
      <c r="V1282" t="str">
        <f>VLOOKUP(AIRBNB[[#This Row],[HOST_ID]],Super_host[],5,FALSE)</f>
        <v>Host</v>
      </c>
    </row>
    <row r="1283" spans="1:22">
      <c r="A1283" s="4">
        <v>727547</v>
      </c>
      <c r="B1283" t="s">
        <v>14035</v>
      </c>
      <c r="C1283" s="4">
        <v>417504</v>
      </c>
      <c r="D1283" t="s">
        <v>9568</v>
      </c>
      <c r="E1283" t="s">
        <v>11730</v>
      </c>
      <c r="F1283" s="4">
        <v>11222</v>
      </c>
      <c r="G1283" s="13" t="s">
        <v>4662</v>
      </c>
      <c r="H1283" s="13" t="s">
        <v>9249</v>
      </c>
      <c r="I1283" s="1">
        <v>4073844</v>
      </c>
      <c r="J1283" s="1">
        <v>-7395456</v>
      </c>
      <c r="K1283" t="s">
        <v>5</v>
      </c>
      <c r="L1283" s="20">
        <v>199</v>
      </c>
      <c r="M1283" s="4">
        <v>3</v>
      </c>
      <c r="N1283" s="4">
        <v>116</v>
      </c>
      <c r="O1283" s="2">
        <v>43644</v>
      </c>
      <c r="P1283" s="3">
        <v>1.56</v>
      </c>
      <c r="Q1283" s="4">
        <v>1</v>
      </c>
      <c r="R1283" s="3">
        <v>6.9</v>
      </c>
      <c r="S12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3" t="str">
        <f>IF(AIRBNB[[#This Row],[RUIDO(dB)]]&lt;=4,"Silencioso",IF(AIRBNB[[#This Row],[RUIDO(dB)]]&lt;=5.5,"Poco Ruidoso","Ruidoso"))</f>
        <v>Ruidoso</v>
      </c>
      <c r="U1283" t="str">
        <f>IF(AND(AIRBNB[[#This Row],[PRECIO]]&lt;50,AIRBNB[[#This Row],[MIN_NOCHES]]&gt;3),"Dentro del presupuesto","No considerar")</f>
        <v>No considerar</v>
      </c>
      <c r="V1283" t="str">
        <f>VLOOKUP(AIRBNB[[#This Row],[HOST_ID]],Super_host[],5,FALSE)</f>
        <v>Host</v>
      </c>
    </row>
    <row r="1284" spans="1:22">
      <c r="A1284" s="4">
        <v>253466</v>
      </c>
      <c r="B1284" t="s">
        <v>11729</v>
      </c>
      <c r="C1284" s="4">
        <v>417504</v>
      </c>
      <c r="D1284" t="s">
        <v>9568</v>
      </c>
      <c r="E1284" t="s">
        <v>10631</v>
      </c>
      <c r="F1284" s="4">
        <v>11222</v>
      </c>
      <c r="G1284" s="13" t="s">
        <v>4662</v>
      </c>
      <c r="H1284" s="13" t="s">
        <v>9249</v>
      </c>
      <c r="I1284" s="1">
        <v>4073693</v>
      </c>
      <c r="J1284" s="1">
        <v>-7395284</v>
      </c>
      <c r="K1284" t="s">
        <v>5</v>
      </c>
      <c r="L1284" s="20">
        <v>199</v>
      </c>
      <c r="M1284" s="4">
        <v>3</v>
      </c>
      <c r="N1284" s="4">
        <v>33</v>
      </c>
      <c r="O1284" s="2">
        <v>43640</v>
      </c>
      <c r="P1284" s="3">
        <v>0.47</v>
      </c>
      <c r="Q1284" s="4">
        <v>1</v>
      </c>
      <c r="R1284" s="3">
        <v>6.9</v>
      </c>
      <c r="S12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4" t="str">
        <f>IF(AIRBNB[[#This Row],[RUIDO(dB)]]&lt;=4,"Silencioso",IF(AIRBNB[[#This Row],[RUIDO(dB)]]&lt;=5.5,"Poco Ruidoso","Ruidoso"))</f>
        <v>Ruidoso</v>
      </c>
      <c r="U1284" t="str">
        <f>IF(AND(AIRBNB[[#This Row],[PRECIO]]&lt;50,AIRBNB[[#This Row],[MIN_NOCHES]]&gt;3),"Dentro del presupuesto","No considerar")</f>
        <v>No considerar</v>
      </c>
      <c r="V1284" t="str">
        <f>VLOOKUP(AIRBNB[[#This Row],[HOST_ID]],Super_host[],5,FALSE)</f>
        <v>Host</v>
      </c>
    </row>
    <row r="1285" spans="1:22">
      <c r="A1285" s="4">
        <v>294227</v>
      </c>
      <c r="B1285" t="s">
        <v>11729</v>
      </c>
      <c r="C1285" s="4">
        <v>417504</v>
      </c>
      <c r="D1285" t="s">
        <v>9568</v>
      </c>
      <c r="E1285" t="s">
        <v>12553</v>
      </c>
      <c r="F1285" s="4">
        <v>11222</v>
      </c>
      <c r="G1285" s="13" t="s">
        <v>4662</v>
      </c>
      <c r="H1285" s="13" t="s">
        <v>9249</v>
      </c>
      <c r="I1285" s="1">
        <v>4073683</v>
      </c>
      <c r="J1285" s="1">
        <v>-739543</v>
      </c>
      <c r="K1285" t="s">
        <v>5</v>
      </c>
      <c r="L1285" s="20">
        <v>199</v>
      </c>
      <c r="M1285" s="4">
        <v>3</v>
      </c>
      <c r="N1285" s="4">
        <v>43</v>
      </c>
      <c r="O1285" s="2">
        <v>43638</v>
      </c>
      <c r="P1285" s="3">
        <v>0.49</v>
      </c>
      <c r="Q1285" s="4">
        <v>1</v>
      </c>
      <c r="R1285" s="3">
        <v>6.9</v>
      </c>
      <c r="S12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5" t="str">
        <f>IF(AIRBNB[[#This Row],[RUIDO(dB)]]&lt;=4,"Silencioso",IF(AIRBNB[[#This Row],[RUIDO(dB)]]&lt;=5.5,"Poco Ruidoso","Ruidoso"))</f>
        <v>Ruidoso</v>
      </c>
      <c r="U1285" t="str">
        <f>IF(AND(AIRBNB[[#This Row],[PRECIO]]&lt;50,AIRBNB[[#This Row],[MIN_NOCHES]]&gt;3),"Dentro del presupuesto","No considerar")</f>
        <v>No considerar</v>
      </c>
      <c r="V1285" t="str">
        <f>VLOOKUP(AIRBNB[[#This Row],[HOST_ID]],Super_host[],5,FALSE)</f>
        <v>Host</v>
      </c>
    </row>
    <row r="1286" spans="1:22">
      <c r="A1286" s="4">
        <v>294490</v>
      </c>
      <c r="B1286" t="s">
        <v>12181</v>
      </c>
      <c r="C1286" s="4">
        <v>417504</v>
      </c>
      <c r="D1286" t="s">
        <v>9568</v>
      </c>
      <c r="E1286" t="s">
        <v>10631</v>
      </c>
      <c r="F1286" s="4">
        <v>11222</v>
      </c>
      <c r="G1286" s="13" t="s">
        <v>4662</v>
      </c>
      <c r="H1286" s="13" t="s">
        <v>9249</v>
      </c>
      <c r="I1286" s="1">
        <v>4073857</v>
      </c>
      <c r="J1286" s="1">
        <v>-7395299</v>
      </c>
      <c r="K1286" t="s">
        <v>5</v>
      </c>
      <c r="L1286" s="20">
        <v>199</v>
      </c>
      <c r="M1286" s="4">
        <v>3</v>
      </c>
      <c r="N1286" s="4">
        <v>54</v>
      </c>
      <c r="O1286" s="2">
        <v>43626</v>
      </c>
      <c r="P1286" s="3">
        <v>0.61</v>
      </c>
      <c r="Q1286" s="4">
        <v>1</v>
      </c>
      <c r="R1286" s="3">
        <v>6.9</v>
      </c>
      <c r="S12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6" t="str">
        <f>IF(AIRBNB[[#This Row],[RUIDO(dB)]]&lt;=4,"Silencioso",IF(AIRBNB[[#This Row],[RUIDO(dB)]]&lt;=5.5,"Poco Ruidoso","Ruidoso"))</f>
        <v>Ruidoso</v>
      </c>
      <c r="U1286" t="str">
        <f>IF(AND(AIRBNB[[#This Row],[PRECIO]]&lt;50,AIRBNB[[#This Row],[MIN_NOCHES]]&gt;3),"Dentro del presupuesto","No considerar")</f>
        <v>No considerar</v>
      </c>
      <c r="V1286" t="str">
        <f>VLOOKUP(AIRBNB[[#This Row],[HOST_ID]],Super_host[],5,FALSE)</f>
        <v>Host</v>
      </c>
    </row>
    <row r="1287" spans="1:22">
      <c r="A1287" s="4">
        <v>294242</v>
      </c>
      <c r="B1287" t="s">
        <v>11729</v>
      </c>
      <c r="C1287" s="4">
        <v>417504</v>
      </c>
      <c r="D1287" t="s">
        <v>9568</v>
      </c>
      <c r="E1287" t="s">
        <v>13371</v>
      </c>
      <c r="F1287" s="4">
        <v>11222</v>
      </c>
      <c r="G1287" s="13" t="s">
        <v>4662</v>
      </c>
      <c r="H1287" s="13" t="s">
        <v>9249</v>
      </c>
      <c r="I1287" s="1">
        <v>407389</v>
      </c>
      <c r="J1287" s="1">
        <v>-7395395</v>
      </c>
      <c r="K1287" t="s">
        <v>5</v>
      </c>
      <c r="L1287" s="20">
        <v>199</v>
      </c>
      <c r="M1287" s="4">
        <v>3</v>
      </c>
      <c r="N1287" s="4">
        <v>75</v>
      </c>
      <c r="O1287" s="2">
        <v>43621</v>
      </c>
      <c r="P1287" s="3">
        <v>0.93</v>
      </c>
      <c r="Q1287" s="4">
        <v>1</v>
      </c>
      <c r="R1287" s="3">
        <v>6.9</v>
      </c>
      <c r="S12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7" t="str">
        <f>IF(AIRBNB[[#This Row],[RUIDO(dB)]]&lt;=4,"Silencioso",IF(AIRBNB[[#This Row],[RUIDO(dB)]]&lt;=5.5,"Poco Ruidoso","Ruidoso"))</f>
        <v>Ruidoso</v>
      </c>
      <c r="U1287" t="str">
        <f>IF(AND(AIRBNB[[#This Row],[PRECIO]]&lt;50,AIRBNB[[#This Row],[MIN_NOCHES]]&gt;3),"Dentro del presupuesto","No considerar")</f>
        <v>No considerar</v>
      </c>
      <c r="V1287" t="str">
        <f>VLOOKUP(AIRBNB[[#This Row],[HOST_ID]],Super_host[],5,FALSE)</f>
        <v>Host</v>
      </c>
    </row>
    <row r="1288" spans="1:22">
      <c r="A1288" s="4">
        <v>294280</v>
      </c>
      <c r="B1288" t="s">
        <v>11729</v>
      </c>
      <c r="C1288" s="4">
        <v>417504</v>
      </c>
      <c r="D1288" t="s">
        <v>9568</v>
      </c>
      <c r="E1288" t="s">
        <v>11730</v>
      </c>
      <c r="F1288" s="4">
        <v>11222</v>
      </c>
      <c r="G1288" s="13" t="s">
        <v>4662</v>
      </c>
      <c r="H1288" s="13" t="s">
        <v>9249</v>
      </c>
      <c r="I1288" s="1">
        <v>4073857</v>
      </c>
      <c r="J1288" s="1">
        <v>-7395435</v>
      </c>
      <c r="K1288" t="s">
        <v>5</v>
      </c>
      <c r="L1288" s="20">
        <v>199</v>
      </c>
      <c r="M1288" s="4">
        <v>3</v>
      </c>
      <c r="N1288" s="4">
        <v>23</v>
      </c>
      <c r="O1288" s="2">
        <v>43578</v>
      </c>
      <c r="P1288" s="3">
        <v>0.26</v>
      </c>
      <c r="Q1288" s="4">
        <v>1</v>
      </c>
      <c r="R1288" s="3">
        <v>6.9</v>
      </c>
      <c r="S12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8" t="str">
        <f>IF(AIRBNB[[#This Row],[RUIDO(dB)]]&lt;=4,"Silencioso",IF(AIRBNB[[#This Row],[RUIDO(dB)]]&lt;=5.5,"Poco Ruidoso","Ruidoso"))</f>
        <v>Ruidoso</v>
      </c>
      <c r="U1288" t="str">
        <f>IF(AND(AIRBNB[[#This Row],[PRECIO]]&lt;50,AIRBNB[[#This Row],[MIN_NOCHES]]&gt;3),"Dentro del presupuesto","No considerar")</f>
        <v>No considerar</v>
      </c>
      <c r="V1288" t="str">
        <f>VLOOKUP(AIRBNB[[#This Row],[HOST_ID]],Super_host[],5,FALSE)</f>
        <v>Host</v>
      </c>
    </row>
    <row r="1289" spans="1:22">
      <c r="A1289" s="4">
        <v>248865</v>
      </c>
      <c r="B1289" t="s">
        <v>12181</v>
      </c>
      <c r="C1289" s="4">
        <v>417504</v>
      </c>
      <c r="D1289" t="s">
        <v>9568</v>
      </c>
      <c r="E1289" t="s">
        <v>12182</v>
      </c>
      <c r="F1289" s="4">
        <v>11222</v>
      </c>
      <c r="G1289" s="13" t="s">
        <v>4662</v>
      </c>
      <c r="H1289" s="13" t="s">
        <v>9249</v>
      </c>
      <c r="I1289" s="1">
        <v>4073787</v>
      </c>
      <c r="J1289" s="1">
        <v>-7395385</v>
      </c>
      <c r="K1289" t="s">
        <v>5</v>
      </c>
      <c r="L1289" s="20">
        <v>199</v>
      </c>
      <c r="M1289" s="4">
        <v>3</v>
      </c>
      <c r="N1289" s="4">
        <v>34</v>
      </c>
      <c r="O1289" s="2">
        <v>43577</v>
      </c>
      <c r="P1289" s="3">
        <v>0.37</v>
      </c>
      <c r="Q1289" s="4">
        <v>1</v>
      </c>
      <c r="R1289" s="3">
        <v>6.9</v>
      </c>
      <c r="S12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89" t="str">
        <f>IF(AIRBNB[[#This Row],[RUIDO(dB)]]&lt;=4,"Silencioso",IF(AIRBNB[[#This Row],[RUIDO(dB)]]&lt;=5.5,"Poco Ruidoso","Ruidoso"))</f>
        <v>Ruidoso</v>
      </c>
      <c r="U1289" t="str">
        <f>IF(AND(AIRBNB[[#This Row],[PRECIO]]&lt;50,AIRBNB[[#This Row],[MIN_NOCHES]]&gt;3),"Dentro del presupuesto","No considerar")</f>
        <v>No considerar</v>
      </c>
      <c r="V1289" t="str">
        <f>VLOOKUP(AIRBNB[[#This Row],[HOST_ID]],Super_host[],5,FALSE)</f>
        <v>Host</v>
      </c>
    </row>
    <row r="1290" spans="1:22">
      <c r="A1290" s="4">
        <v>253471</v>
      </c>
      <c r="B1290" t="s">
        <v>11729</v>
      </c>
      <c r="C1290" s="4">
        <v>417504</v>
      </c>
      <c r="D1290" t="s">
        <v>9568</v>
      </c>
      <c r="E1290" t="s">
        <v>11986</v>
      </c>
      <c r="F1290" s="4">
        <v>11222</v>
      </c>
      <c r="G1290" s="13" t="s">
        <v>4662</v>
      </c>
      <c r="H1290" s="13" t="s">
        <v>9249</v>
      </c>
      <c r="I1290" s="1">
        <v>4073641</v>
      </c>
      <c r="J1290" s="1">
        <v>-739533</v>
      </c>
      <c r="K1290" t="s">
        <v>5</v>
      </c>
      <c r="L1290" s="20">
        <v>199</v>
      </c>
      <c r="M1290" s="4">
        <v>3</v>
      </c>
      <c r="N1290" s="4">
        <v>24</v>
      </c>
      <c r="O1290" s="2">
        <v>43410</v>
      </c>
      <c r="P1290" s="3">
        <v>0.32</v>
      </c>
      <c r="Q1290" s="4">
        <v>1</v>
      </c>
      <c r="R1290" s="3">
        <v>6.9</v>
      </c>
      <c r="S12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0" t="str">
        <f>IF(AIRBNB[[#This Row],[RUIDO(dB)]]&lt;=4,"Silencioso",IF(AIRBNB[[#This Row],[RUIDO(dB)]]&lt;=5.5,"Poco Ruidoso","Ruidoso"))</f>
        <v>Ruidoso</v>
      </c>
      <c r="U1290" t="str">
        <f>IF(AND(AIRBNB[[#This Row],[PRECIO]]&lt;50,AIRBNB[[#This Row],[MIN_NOCHES]]&gt;3),"Dentro del presupuesto","No considerar")</f>
        <v>No considerar</v>
      </c>
      <c r="V1290" t="str">
        <f>VLOOKUP(AIRBNB[[#This Row],[HOST_ID]],Super_host[],5,FALSE)</f>
        <v>Host</v>
      </c>
    </row>
    <row r="1291" spans="1:22">
      <c r="A1291" s="4">
        <v>1570204</v>
      </c>
      <c r="B1291" t="s">
        <v>3822</v>
      </c>
      <c r="C1291" s="4">
        <v>377151</v>
      </c>
      <c r="D1291" t="s">
        <v>3823</v>
      </c>
      <c r="E1291" t="s">
        <v>3824</v>
      </c>
      <c r="F1291" s="4">
        <v>10003</v>
      </c>
      <c r="G1291" s="13" t="s">
        <v>124</v>
      </c>
      <c r="H1291" s="13" t="s">
        <v>133</v>
      </c>
      <c r="I1291" s="1">
        <v>4072915</v>
      </c>
      <c r="J1291" s="1">
        <v>-7398565</v>
      </c>
      <c r="K1291" t="s">
        <v>5</v>
      </c>
      <c r="L1291" s="20">
        <v>199</v>
      </c>
      <c r="M1291" s="4">
        <v>2</v>
      </c>
      <c r="N1291" s="4">
        <v>29</v>
      </c>
      <c r="O1291" s="2">
        <v>43646</v>
      </c>
      <c r="P1291" s="3">
        <v>0.47</v>
      </c>
      <c r="Q1291" s="4">
        <v>1</v>
      </c>
      <c r="R1291" s="3">
        <v>5.6</v>
      </c>
      <c r="S12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1" t="str">
        <f>IF(AIRBNB[[#This Row],[RUIDO(dB)]]&lt;=4,"Silencioso",IF(AIRBNB[[#This Row],[RUIDO(dB)]]&lt;=5.5,"Poco Ruidoso","Ruidoso"))</f>
        <v>Ruidoso</v>
      </c>
      <c r="U1291" t="str">
        <f>IF(AND(AIRBNB[[#This Row],[PRECIO]]&lt;50,AIRBNB[[#This Row],[MIN_NOCHES]]&gt;3),"Dentro del presupuesto","No considerar")</f>
        <v>No considerar</v>
      </c>
      <c r="V1291" t="str">
        <f>VLOOKUP(AIRBNB[[#This Row],[HOST_ID]],Super_host[],5,FALSE)</f>
        <v>Host</v>
      </c>
    </row>
    <row r="1292" spans="1:22">
      <c r="A1292" s="4">
        <v>3710436</v>
      </c>
      <c r="B1292" t="s">
        <v>14457</v>
      </c>
      <c r="C1292" s="4">
        <v>318729</v>
      </c>
      <c r="D1292" t="s">
        <v>14458</v>
      </c>
      <c r="E1292" t="s">
        <v>14459</v>
      </c>
      <c r="F1292" s="4">
        <v>11210</v>
      </c>
      <c r="G1292" s="13" t="s">
        <v>4662</v>
      </c>
      <c r="H1292" s="13" t="s">
        <v>9230</v>
      </c>
      <c r="I1292" s="1">
        <v>4067862</v>
      </c>
      <c r="J1292" s="1">
        <v>-7394687</v>
      </c>
      <c r="K1292" t="s">
        <v>5</v>
      </c>
      <c r="L1292" s="20">
        <v>199</v>
      </c>
      <c r="M1292" s="4">
        <v>3</v>
      </c>
      <c r="N1292" s="4">
        <v>118</v>
      </c>
      <c r="O1292" s="2">
        <v>43647</v>
      </c>
      <c r="P1292" s="3">
        <v>2.12</v>
      </c>
      <c r="Q1292" s="4">
        <v>1</v>
      </c>
      <c r="R1292" s="3">
        <v>6.9</v>
      </c>
      <c r="S12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2" t="str">
        <f>IF(AIRBNB[[#This Row],[RUIDO(dB)]]&lt;=4,"Silencioso",IF(AIRBNB[[#This Row],[RUIDO(dB)]]&lt;=5.5,"Poco Ruidoso","Ruidoso"))</f>
        <v>Ruidoso</v>
      </c>
      <c r="U1292" t="str">
        <f>IF(AND(AIRBNB[[#This Row],[PRECIO]]&lt;50,AIRBNB[[#This Row],[MIN_NOCHES]]&gt;3),"Dentro del presupuesto","No considerar")</f>
        <v>No considerar</v>
      </c>
      <c r="V1292" t="str">
        <f>VLOOKUP(AIRBNB[[#This Row],[HOST_ID]],Super_host[],5,FALSE)</f>
        <v>Host</v>
      </c>
    </row>
    <row r="1293" spans="1:22">
      <c r="A1293" s="4">
        <v>243708</v>
      </c>
      <c r="B1293" t="s">
        <v>14731</v>
      </c>
      <c r="C1293" s="4">
        <v>288711</v>
      </c>
      <c r="D1293" t="s">
        <v>2284</v>
      </c>
      <c r="E1293" t="s">
        <v>14732</v>
      </c>
      <c r="F1293" s="4">
        <v>11211</v>
      </c>
      <c r="G1293" s="13" t="s">
        <v>4662</v>
      </c>
      <c r="H1293" s="13" t="s">
        <v>9218</v>
      </c>
      <c r="I1293" s="1">
        <v>4070875</v>
      </c>
      <c r="J1293" s="1">
        <v>-7395508</v>
      </c>
      <c r="K1293" t="s">
        <v>5</v>
      </c>
      <c r="L1293" s="20">
        <v>199</v>
      </c>
      <c r="M1293" s="4">
        <v>30</v>
      </c>
      <c r="N1293" s="4">
        <v>242</v>
      </c>
      <c r="O1293" s="2">
        <v>43556</v>
      </c>
      <c r="P1293" s="3">
        <v>2.59</v>
      </c>
      <c r="Q1293" s="4">
        <v>1</v>
      </c>
      <c r="R1293" s="3">
        <v>6.9</v>
      </c>
      <c r="S12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3" t="str">
        <f>IF(AIRBNB[[#This Row],[RUIDO(dB)]]&lt;=4,"Silencioso",IF(AIRBNB[[#This Row],[RUIDO(dB)]]&lt;=5.5,"Poco Ruidoso","Ruidoso"))</f>
        <v>Ruidoso</v>
      </c>
      <c r="U1293" t="str">
        <f>IF(AND(AIRBNB[[#This Row],[PRECIO]]&lt;50,AIRBNB[[#This Row],[MIN_NOCHES]]&gt;3),"Dentro del presupuesto","No considerar")</f>
        <v>No considerar</v>
      </c>
      <c r="V1293" t="str">
        <f>VLOOKUP(AIRBNB[[#This Row],[HOST_ID]],Super_host[],5,FALSE)</f>
        <v>Host</v>
      </c>
    </row>
    <row r="1294" spans="1:22">
      <c r="A1294" s="4">
        <v>292121</v>
      </c>
      <c r="B1294" t="s">
        <v>1332</v>
      </c>
      <c r="C1294" s="4">
        <v>169927</v>
      </c>
      <c r="D1294" t="s">
        <v>1333</v>
      </c>
      <c r="E1294" t="s">
        <v>1334</v>
      </c>
      <c r="F1294" s="4">
        <v>10019</v>
      </c>
      <c r="G1294" s="13" t="s">
        <v>124</v>
      </c>
      <c r="H1294" s="13" t="s">
        <v>249</v>
      </c>
      <c r="I1294" s="1">
        <v>407625</v>
      </c>
      <c r="J1294" s="1">
        <v>-739869</v>
      </c>
      <c r="K1294" t="s">
        <v>5</v>
      </c>
      <c r="L1294" s="20">
        <v>199</v>
      </c>
      <c r="M1294" s="4">
        <v>3</v>
      </c>
      <c r="N1294" s="4">
        <v>4</v>
      </c>
      <c r="O1294" s="2">
        <v>43355</v>
      </c>
      <c r="P1294" s="3">
        <v>7.0000000000000007E-2</v>
      </c>
      <c r="Q1294" s="4">
        <v>1</v>
      </c>
      <c r="R1294" s="3">
        <v>5.6</v>
      </c>
      <c r="S12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4" t="str">
        <f>IF(AIRBNB[[#This Row],[RUIDO(dB)]]&lt;=4,"Silencioso",IF(AIRBNB[[#This Row],[RUIDO(dB)]]&lt;=5.5,"Poco Ruidoso","Ruidoso"))</f>
        <v>Ruidoso</v>
      </c>
      <c r="U1294" t="str">
        <f>IF(AND(AIRBNB[[#This Row],[PRECIO]]&lt;50,AIRBNB[[#This Row],[MIN_NOCHES]]&gt;3),"Dentro del presupuesto","No considerar")</f>
        <v>No considerar</v>
      </c>
      <c r="V1294" t="str">
        <f>VLOOKUP(AIRBNB[[#This Row],[HOST_ID]],Super_host[],5,FALSE)</f>
        <v>Host</v>
      </c>
    </row>
    <row r="1295" spans="1:22">
      <c r="A1295" s="4">
        <v>32289</v>
      </c>
      <c r="B1295" t="s">
        <v>10638</v>
      </c>
      <c r="C1295" s="4">
        <v>139612</v>
      </c>
      <c r="D1295" t="s">
        <v>7327</v>
      </c>
      <c r="E1295" t="s">
        <v>10639</v>
      </c>
      <c r="F1295" s="4">
        <v>11211</v>
      </c>
      <c r="G1295" s="13" t="s">
        <v>4662</v>
      </c>
      <c r="H1295" s="13" t="s">
        <v>9218</v>
      </c>
      <c r="I1295" s="1">
        <v>4071561</v>
      </c>
      <c r="J1295" s="1">
        <v>-7394835</v>
      </c>
      <c r="K1295" t="s">
        <v>5</v>
      </c>
      <c r="L1295" s="20">
        <v>199</v>
      </c>
      <c r="M1295" s="4">
        <v>3</v>
      </c>
      <c r="N1295" s="4">
        <v>10</v>
      </c>
      <c r="O1295" s="2">
        <v>43262</v>
      </c>
      <c r="P1295" s="3">
        <v>0.1</v>
      </c>
      <c r="Q1295" s="4">
        <v>1</v>
      </c>
      <c r="R1295" s="3">
        <v>6.9</v>
      </c>
      <c r="S12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5" t="str">
        <f>IF(AIRBNB[[#This Row],[RUIDO(dB)]]&lt;=4,"Silencioso",IF(AIRBNB[[#This Row],[RUIDO(dB)]]&lt;=5.5,"Poco Ruidoso","Ruidoso"))</f>
        <v>Ruidoso</v>
      </c>
      <c r="U1295" t="str">
        <f>IF(AND(AIRBNB[[#This Row],[PRECIO]]&lt;50,AIRBNB[[#This Row],[MIN_NOCHES]]&gt;3),"Dentro del presupuesto","No considerar")</f>
        <v>No considerar</v>
      </c>
      <c r="V1295" t="str">
        <f>VLOOKUP(AIRBNB[[#This Row],[HOST_ID]],Super_host[],5,FALSE)</f>
        <v>Host</v>
      </c>
    </row>
    <row r="1296" spans="1:22">
      <c r="A1296" s="4">
        <v>26954</v>
      </c>
      <c r="B1296" t="s">
        <v>3533</v>
      </c>
      <c r="C1296" s="4">
        <v>115157</v>
      </c>
      <c r="D1296" t="s">
        <v>3534</v>
      </c>
      <c r="E1296" t="s">
        <v>3535</v>
      </c>
      <c r="F1296" s="4">
        <v>10035</v>
      </c>
      <c r="G1296" s="13" t="s">
        <v>124</v>
      </c>
      <c r="H1296" s="13" t="s">
        <v>175</v>
      </c>
      <c r="I1296" s="1">
        <v>4074294</v>
      </c>
      <c r="J1296" s="1">
        <v>-7398009</v>
      </c>
      <c r="K1296" t="s">
        <v>5</v>
      </c>
      <c r="L1296" s="20">
        <v>199</v>
      </c>
      <c r="M1296" s="4">
        <v>5</v>
      </c>
      <c r="N1296" s="4">
        <v>38</v>
      </c>
      <c r="O1296" s="2">
        <v>42340</v>
      </c>
      <c r="P1296" s="3">
        <v>0.38</v>
      </c>
      <c r="Q1296" s="4">
        <v>1</v>
      </c>
      <c r="R1296" s="3">
        <v>5.6</v>
      </c>
      <c r="S12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6" t="str">
        <f>IF(AIRBNB[[#This Row],[RUIDO(dB)]]&lt;=4,"Silencioso",IF(AIRBNB[[#This Row],[RUIDO(dB)]]&lt;=5.5,"Poco Ruidoso","Ruidoso"))</f>
        <v>Ruidoso</v>
      </c>
      <c r="U1296" t="str">
        <f>IF(AND(AIRBNB[[#This Row],[PRECIO]]&lt;50,AIRBNB[[#This Row],[MIN_NOCHES]]&gt;3),"Dentro del presupuesto","No considerar")</f>
        <v>No considerar</v>
      </c>
      <c r="V1296" t="str">
        <f>VLOOKUP(AIRBNB[[#This Row],[HOST_ID]],Super_host[],5,FALSE)</f>
        <v>Host</v>
      </c>
    </row>
    <row r="1297" spans="1:22">
      <c r="A1297" s="4">
        <v>5141379</v>
      </c>
      <c r="B1297" t="s">
        <v>3124</v>
      </c>
      <c r="C1297" s="4">
        <v>21112602</v>
      </c>
      <c r="D1297" t="s">
        <v>3125</v>
      </c>
      <c r="E1297" t="s">
        <v>143</v>
      </c>
      <c r="F1297" s="4">
        <v>10012</v>
      </c>
      <c r="G1297" s="13" t="s">
        <v>124</v>
      </c>
      <c r="H1297" s="13" t="s">
        <v>144</v>
      </c>
      <c r="I1297" s="1">
        <v>4073253</v>
      </c>
      <c r="J1297" s="1">
        <v>-7399826</v>
      </c>
      <c r="K1297" t="s">
        <v>5</v>
      </c>
      <c r="L1297" s="20">
        <v>198</v>
      </c>
      <c r="M1297" s="4">
        <v>2</v>
      </c>
      <c r="N1297" s="4">
        <v>15</v>
      </c>
      <c r="O1297" s="2">
        <v>42642</v>
      </c>
      <c r="P1297" s="3">
        <v>0.28999999999999998</v>
      </c>
      <c r="Q1297" s="4">
        <v>1</v>
      </c>
      <c r="R1297" s="3">
        <v>5.6</v>
      </c>
      <c r="S12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7" t="str">
        <f>IF(AIRBNB[[#This Row],[RUIDO(dB)]]&lt;=4,"Silencioso",IF(AIRBNB[[#This Row],[RUIDO(dB)]]&lt;=5.5,"Poco Ruidoso","Ruidoso"))</f>
        <v>Ruidoso</v>
      </c>
      <c r="U1297" t="str">
        <f>IF(AND(AIRBNB[[#This Row],[PRECIO]]&lt;50,AIRBNB[[#This Row],[MIN_NOCHES]]&gt;3),"Dentro del presupuesto","No considerar")</f>
        <v>No considerar</v>
      </c>
      <c r="V1297" t="str">
        <f>VLOOKUP(AIRBNB[[#This Row],[HOST_ID]],Super_host[],5,FALSE)</f>
        <v>Host</v>
      </c>
    </row>
    <row r="1298" spans="1:22">
      <c r="A1298" s="4">
        <v>4774190</v>
      </c>
      <c r="B1298" t="s">
        <v>5702</v>
      </c>
      <c r="C1298" s="4">
        <v>17921968</v>
      </c>
      <c r="D1298" t="s">
        <v>737</v>
      </c>
      <c r="E1298" t="s">
        <v>5703</v>
      </c>
      <c r="F1298" s="4">
        <v>10009</v>
      </c>
      <c r="G1298" s="13" t="s">
        <v>124</v>
      </c>
      <c r="H1298" s="13" t="s">
        <v>281</v>
      </c>
      <c r="I1298" s="1">
        <v>4073196</v>
      </c>
      <c r="J1298" s="1">
        <v>-739823</v>
      </c>
      <c r="K1298" t="s">
        <v>5</v>
      </c>
      <c r="L1298" s="20">
        <v>198</v>
      </c>
      <c r="M1298" s="4">
        <v>3</v>
      </c>
      <c r="N1298" s="4">
        <v>103</v>
      </c>
      <c r="O1298" s="2">
        <v>43618</v>
      </c>
      <c r="P1298" s="3">
        <v>1.99</v>
      </c>
      <c r="Q1298" s="4">
        <v>1</v>
      </c>
      <c r="R1298" s="3">
        <v>5.6</v>
      </c>
      <c r="S12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8" t="str">
        <f>IF(AIRBNB[[#This Row],[RUIDO(dB)]]&lt;=4,"Silencioso",IF(AIRBNB[[#This Row],[RUIDO(dB)]]&lt;=5.5,"Poco Ruidoso","Ruidoso"))</f>
        <v>Ruidoso</v>
      </c>
      <c r="U1298" t="str">
        <f>IF(AND(AIRBNB[[#This Row],[PRECIO]]&lt;50,AIRBNB[[#This Row],[MIN_NOCHES]]&gt;3),"Dentro del presupuesto","No considerar")</f>
        <v>No considerar</v>
      </c>
      <c r="V1298" t="str">
        <f>VLOOKUP(AIRBNB[[#This Row],[HOST_ID]],Super_host[],5,FALSE)</f>
        <v>Host</v>
      </c>
    </row>
    <row r="1299" spans="1:22">
      <c r="A1299" s="4">
        <v>4658293</v>
      </c>
      <c r="B1299" t="s">
        <v>10862</v>
      </c>
      <c r="C1299" s="4">
        <v>7518105</v>
      </c>
      <c r="D1299" t="s">
        <v>10863</v>
      </c>
      <c r="E1299" t="s">
        <v>10864</v>
      </c>
      <c r="F1299" s="4">
        <v>11218</v>
      </c>
      <c r="G1299" s="13" t="s">
        <v>4662</v>
      </c>
      <c r="H1299" s="13" t="s">
        <v>10548</v>
      </c>
      <c r="I1299" s="1">
        <v>4064961</v>
      </c>
      <c r="J1299" s="1">
        <v>-7397465</v>
      </c>
      <c r="K1299" t="s">
        <v>5</v>
      </c>
      <c r="L1299" s="20">
        <v>198</v>
      </c>
      <c r="M1299" s="4">
        <v>2</v>
      </c>
      <c r="N1299" s="4">
        <v>7</v>
      </c>
      <c r="O1299" s="2">
        <v>42890</v>
      </c>
      <c r="P1299" s="3">
        <v>0.13</v>
      </c>
      <c r="Q1299" s="4">
        <v>1</v>
      </c>
      <c r="R1299" s="3">
        <v>6.9</v>
      </c>
      <c r="S12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299" t="str">
        <f>IF(AIRBNB[[#This Row],[RUIDO(dB)]]&lt;=4,"Silencioso",IF(AIRBNB[[#This Row],[RUIDO(dB)]]&lt;=5.5,"Poco Ruidoso","Ruidoso"))</f>
        <v>Ruidoso</v>
      </c>
      <c r="U1299" t="str">
        <f>IF(AND(AIRBNB[[#This Row],[PRECIO]]&lt;50,AIRBNB[[#This Row],[MIN_NOCHES]]&gt;3),"Dentro del presupuesto","No considerar")</f>
        <v>No considerar</v>
      </c>
      <c r="V1299" t="str">
        <f>VLOOKUP(AIRBNB[[#This Row],[HOST_ID]],Super_host[],5,FALSE)</f>
        <v>Host</v>
      </c>
    </row>
    <row r="1300" spans="1:22">
      <c r="A1300" s="4">
        <v>4377929</v>
      </c>
      <c r="B1300" t="s">
        <v>6240</v>
      </c>
      <c r="C1300" s="4">
        <v>7245580</v>
      </c>
      <c r="D1300" t="s">
        <v>399</v>
      </c>
      <c r="E1300" t="s">
        <v>2537</v>
      </c>
      <c r="F1300" s="4">
        <v>10009</v>
      </c>
      <c r="G1300" s="13" t="s">
        <v>124</v>
      </c>
      <c r="H1300" s="13" t="s">
        <v>133</v>
      </c>
      <c r="I1300" s="1">
        <v>4072627</v>
      </c>
      <c r="J1300" s="1">
        <v>-7398303</v>
      </c>
      <c r="K1300" t="s">
        <v>5</v>
      </c>
      <c r="L1300" s="20">
        <v>198</v>
      </c>
      <c r="M1300" s="4">
        <v>4</v>
      </c>
      <c r="N1300" s="4">
        <v>180</v>
      </c>
      <c r="O1300" s="2">
        <v>43634</v>
      </c>
      <c r="P1300" s="3">
        <v>3.22</v>
      </c>
      <c r="Q1300" s="4">
        <v>1</v>
      </c>
      <c r="R1300" s="3">
        <v>5.6</v>
      </c>
      <c r="S13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0" t="str">
        <f>IF(AIRBNB[[#This Row],[RUIDO(dB)]]&lt;=4,"Silencioso",IF(AIRBNB[[#This Row],[RUIDO(dB)]]&lt;=5.5,"Poco Ruidoso","Ruidoso"))</f>
        <v>Ruidoso</v>
      </c>
      <c r="U1300" t="str">
        <f>IF(AND(AIRBNB[[#This Row],[PRECIO]]&lt;50,AIRBNB[[#This Row],[MIN_NOCHES]]&gt;3),"Dentro del presupuesto","No considerar")</f>
        <v>No considerar</v>
      </c>
      <c r="V1300" t="str">
        <f>VLOOKUP(AIRBNB[[#This Row],[HOST_ID]],Super_host[],5,FALSE)</f>
        <v>Host</v>
      </c>
    </row>
    <row r="1301" spans="1:22">
      <c r="A1301" s="4">
        <v>6134199</v>
      </c>
      <c r="B1301" t="s">
        <v>6229</v>
      </c>
      <c r="C1301" s="4">
        <v>6003040</v>
      </c>
      <c r="D1301" t="s">
        <v>6230</v>
      </c>
      <c r="E1301" t="s">
        <v>6231</v>
      </c>
      <c r="F1301" s="4">
        <v>10024</v>
      </c>
      <c r="G1301" s="13" t="s">
        <v>124</v>
      </c>
      <c r="H1301" s="13" t="s">
        <v>168</v>
      </c>
      <c r="I1301" s="1">
        <v>4078926</v>
      </c>
      <c r="J1301" s="1">
        <v>-7396989</v>
      </c>
      <c r="K1301" t="s">
        <v>5</v>
      </c>
      <c r="L1301" s="20">
        <v>198</v>
      </c>
      <c r="M1301" s="4">
        <v>2</v>
      </c>
      <c r="N1301" s="4">
        <v>161</v>
      </c>
      <c r="O1301" s="2">
        <v>43645</v>
      </c>
      <c r="P1301" s="3">
        <v>3.21</v>
      </c>
      <c r="Q1301" s="4">
        <v>1</v>
      </c>
      <c r="R1301" s="3">
        <v>5.6</v>
      </c>
      <c r="S13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1" t="str">
        <f>IF(AIRBNB[[#This Row],[RUIDO(dB)]]&lt;=4,"Silencioso",IF(AIRBNB[[#This Row],[RUIDO(dB)]]&lt;=5.5,"Poco Ruidoso","Ruidoso"))</f>
        <v>Ruidoso</v>
      </c>
      <c r="U1301" t="str">
        <f>IF(AND(AIRBNB[[#This Row],[PRECIO]]&lt;50,AIRBNB[[#This Row],[MIN_NOCHES]]&gt;3),"Dentro del presupuesto","No considerar")</f>
        <v>No considerar</v>
      </c>
      <c r="V1301" t="str">
        <f>VLOOKUP(AIRBNB[[#This Row],[HOST_ID]],Super_host[],5,FALSE)</f>
        <v>Host</v>
      </c>
    </row>
    <row r="1302" spans="1:22">
      <c r="A1302" s="4">
        <v>610596</v>
      </c>
      <c r="B1302" t="s">
        <v>14093</v>
      </c>
      <c r="C1302" s="4">
        <v>2992042</v>
      </c>
      <c r="D1302" t="s">
        <v>14094</v>
      </c>
      <c r="E1302" t="s">
        <v>14095</v>
      </c>
      <c r="F1302" s="4">
        <v>11215</v>
      </c>
      <c r="G1302" s="13" t="s">
        <v>4662</v>
      </c>
      <c r="H1302" s="13" t="s">
        <v>9363</v>
      </c>
      <c r="I1302" s="1">
        <v>4067376</v>
      </c>
      <c r="J1302" s="1">
        <v>-7399648</v>
      </c>
      <c r="K1302" t="s">
        <v>5</v>
      </c>
      <c r="L1302" s="20">
        <v>198</v>
      </c>
      <c r="M1302" s="4">
        <v>2</v>
      </c>
      <c r="N1302" s="4">
        <v>103</v>
      </c>
      <c r="O1302" s="2">
        <v>43624</v>
      </c>
      <c r="P1302" s="3">
        <v>1.62</v>
      </c>
      <c r="Q1302" s="4">
        <v>1</v>
      </c>
      <c r="R1302" s="3">
        <v>6.9</v>
      </c>
      <c r="S13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2" t="str">
        <f>IF(AIRBNB[[#This Row],[RUIDO(dB)]]&lt;=4,"Silencioso",IF(AIRBNB[[#This Row],[RUIDO(dB)]]&lt;=5.5,"Poco Ruidoso","Ruidoso"))</f>
        <v>Ruidoso</v>
      </c>
      <c r="U1302" t="str">
        <f>IF(AND(AIRBNB[[#This Row],[PRECIO]]&lt;50,AIRBNB[[#This Row],[MIN_NOCHES]]&gt;3),"Dentro del presupuesto","No considerar")</f>
        <v>No considerar</v>
      </c>
      <c r="V1302" t="str">
        <f>VLOOKUP(AIRBNB[[#This Row],[HOST_ID]],Super_host[],5,FALSE)</f>
        <v>Host</v>
      </c>
    </row>
    <row r="1303" spans="1:22">
      <c r="A1303" s="4">
        <v>690553</v>
      </c>
      <c r="B1303" t="s">
        <v>15130</v>
      </c>
      <c r="C1303" s="4">
        <v>743742</v>
      </c>
      <c r="D1303" t="s">
        <v>15131</v>
      </c>
      <c r="E1303" t="s">
        <v>15132</v>
      </c>
      <c r="F1303" s="4">
        <v>11206</v>
      </c>
      <c r="G1303" s="13" t="s">
        <v>4662</v>
      </c>
      <c r="H1303" s="13" t="s">
        <v>9218</v>
      </c>
      <c r="I1303" s="1">
        <v>407056</v>
      </c>
      <c r="J1303" s="1">
        <v>-7394202</v>
      </c>
      <c r="K1303" t="s">
        <v>5</v>
      </c>
      <c r="L1303" s="20">
        <v>198</v>
      </c>
      <c r="M1303" s="4">
        <v>1</v>
      </c>
      <c r="N1303" s="4">
        <v>294</v>
      </c>
      <c r="O1303" s="2">
        <v>43650</v>
      </c>
      <c r="P1303" s="3">
        <v>3.59</v>
      </c>
      <c r="Q1303" s="4">
        <v>1</v>
      </c>
      <c r="R1303" s="3">
        <v>6.9</v>
      </c>
      <c r="S13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3" t="str">
        <f>IF(AIRBNB[[#This Row],[RUIDO(dB)]]&lt;=4,"Silencioso",IF(AIRBNB[[#This Row],[RUIDO(dB)]]&lt;=5.5,"Poco Ruidoso","Ruidoso"))</f>
        <v>Ruidoso</v>
      </c>
      <c r="U1303" t="str">
        <f>IF(AND(AIRBNB[[#This Row],[PRECIO]]&lt;50,AIRBNB[[#This Row],[MIN_NOCHES]]&gt;3),"Dentro del presupuesto","No considerar")</f>
        <v>No considerar</v>
      </c>
      <c r="V1303" t="str">
        <f>VLOOKUP(AIRBNB[[#This Row],[HOST_ID]],Super_host[],5,FALSE)</f>
        <v>Host</v>
      </c>
    </row>
    <row r="1304" spans="1:22">
      <c r="A1304" s="4">
        <v>657727</v>
      </c>
      <c r="B1304" t="s">
        <v>5214</v>
      </c>
      <c r="C1304" s="4">
        <v>3315563</v>
      </c>
      <c r="D1304" t="s">
        <v>3209</v>
      </c>
      <c r="E1304" t="s">
        <v>5215</v>
      </c>
      <c r="F1304" s="4">
        <v>10023</v>
      </c>
      <c r="G1304" s="13" t="s">
        <v>124</v>
      </c>
      <c r="H1304" s="13" t="s">
        <v>168</v>
      </c>
      <c r="I1304" s="1">
        <v>4078194</v>
      </c>
      <c r="J1304" s="1">
        <v>-7398248</v>
      </c>
      <c r="K1304" t="s">
        <v>5</v>
      </c>
      <c r="L1304" s="20">
        <v>197</v>
      </c>
      <c r="M1304" s="4">
        <v>1</v>
      </c>
      <c r="N1304" s="4">
        <v>108</v>
      </c>
      <c r="O1304" s="2">
        <v>43651</v>
      </c>
      <c r="P1304" s="3">
        <v>1.31</v>
      </c>
      <c r="Q1304" s="4">
        <v>1</v>
      </c>
      <c r="R1304" s="3">
        <v>5.6</v>
      </c>
      <c r="S13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4" t="str">
        <f>IF(AIRBNB[[#This Row],[RUIDO(dB)]]&lt;=4,"Silencioso",IF(AIRBNB[[#This Row],[RUIDO(dB)]]&lt;=5.5,"Poco Ruidoso","Ruidoso"))</f>
        <v>Ruidoso</v>
      </c>
      <c r="U1304" t="str">
        <f>IF(AND(AIRBNB[[#This Row],[PRECIO]]&lt;50,AIRBNB[[#This Row],[MIN_NOCHES]]&gt;3),"Dentro del presupuesto","No considerar")</f>
        <v>No considerar</v>
      </c>
      <c r="V1304" t="str">
        <f>VLOOKUP(AIRBNB[[#This Row],[HOST_ID]],Super_host[],5,FALSE)</f>
        <v>Host</v>
      </c>
    </row>
    <row r="1305" spans="1:22">
      <c r="A1305" s="4">
        <v>6672758</v>
      </c>
      <c r="B1305" t="s">
        <v>1185</v>
      </c>
      <c r="C1305" s="4">
        <v>2196224</v>
      </c>
      <c r="D1305" t="s">
        <v>1186</v>
      </c>
      <c r="E1305" t="s">
        <v>1187</v>
      </c>
      <c r="F1305" s="4">
        <v>10009</v>
      </c>
      <c r="G1305" s="13" t="s">
        <v>124</v>
      </c>
      <c r="H1305" s="13" t="s">
        <v>133</v>
      </c>
      <c r="I1305" s="1">
        <v>4073037</v>
      </c>
      <c r="J1305" s="1">
        <v>-7398158</v>
      </c>
      <c r="K1305" t="s">
        <v>5</v>
      </c>
      <c r="L1305" s="20">
        <v>197</v>
      </c>
      <c r="M1305" s="4">
        <v>30</v>
      </c>
      <c r="N1305" s="4">
        <v>1</v>
      </c>
      <c r="O1305" s="2">
        <v>43169</v>
      </c>
      <c r="P1305" s="3">
        <v>0.06</v>
      </c>
      <c r="Q1305" s="4">
        <v>1</v>
      </c>
      <c r="R1305" s="3">
        <v>5.6</v>
      </c>
      <c r="S13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5" t="str">
        <f>IF(AIRBNB[[#This Row],[RUIDO(dB)]]&lt;=4,"Silencioso",IF(AIRBNB[[#This Row],[RUIDO(dB)]]&lt;=5.5,"Poco Ruidoso","Ruidoso"))</f>
        <v>Ruidoso</v>
      </c>
      <c r="U1305" t="str">
        <f>IF(AND(AIRBNB[[#This Row],[PRECIO]]&lt;50,AIRBNB[[#This Row],[MIN_NOCHES]]&gt;3),"Dentro del presupuesto","No considerar")</f>
        <v>No considerar</v>
      </c>
      <c r="V1305" t="str">
        <f>VLOOKUP(AIRBNB[[#This Row],[HOST_ID]],Super_host[],5,FALSE)</f>
        <v>Host</v>
      </c>
    </row>
    <row r="1306" spans="1:22">
      <c r="A1306" s="4">
        <v>3463475</v>
      </c>
      <c r="B1306" t="s">
        <v>6495</v>
      </c>
      <c r="C1306" s="4">
        <v>1384256</v>
      </c>
      <c r="D1306" t="s">
        <v>5661</v>
      </c>
      <c r="E1306" t="s">
        <v>6496</v>
      </c>
      <c r="F1306" s="4">
        <v>10002</v>
      </c>
      <c r="G1306" s="13" t="s">
        <v>124</v>
      </c>
      <c r="H1306" s="13" t="s">
        <v>137</v>
      </c>
      <c r="I1306" s="1">
        <v>4071812</v>
      </c>
      <c r="J1306" s="1">
        <v>-7398619</v>
      </c>
      <c r="K1306" t="s">
        <v>5</v>
      </c>
      <c r="L1306" s="20">
        <v>197</v>
      </c>
      <c r="M1306" s="4">
        <v>1</v>
      </c>
      <c r="N1306" s="4">
        <v>285</v>
      </c>
      <c r="O1306" s="2">
        <v>43646</v>
      </c>
      <c r="P1306" s="3">
        <v>4.83</v>
      </c>
      <c r="Q1306" s="4">
        <v>1</v>
      </c>
      <c r="R1306" s="3">
        <v>5.6</v>
      </c>
      <c r="S13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6" t="str">
        <f>IF(AIRBNB[[#This Row],[RUIDO(dB)]]&lt;=4,"Silencioso",IF(AIRBNB[[#This Row],[RUIDO(dB)]]&lt;=5.5,"Poco Ruidoso","Ruidoso"))</f>
        <v>Ruidoso</v>
      </c>
      <c r="U1306" t="str">
        <f>IF(AND(AIRBNB[[#This Row],[PRECIO]]&lt;50,AIRBNB[[#This Row],[MIN_NOCHES]]&gt;3),"Dentro del presupuesto","No considerar")</f>
        <v>No considerar</v>
      </c>
      <c r="V1306" t="str">
        <f>VLOOKUP(AIRBNB[[#This Row],[HOST_ID]],Super_host[],5,FALSE)</f>
        <v>Host</v>
      </c>
    </row>
    <row r="1307" spans="1:22">
      <c r="A1307" s="4">
        <v>5279859</v>
      </c>
      <c r="B1307" t="s">
        <v>5134</v>
      </c>
      <c r="C1307" s="4">
        <v>6339750</v>
      </c>
      <c r="D1307" t="s">
        <v>5135</v>
      </c>
      <c r="E1307" t="s">
        <v>5136</v>
      </c>
      <c r="F1307" s="4">
        <v>10016</v>
      </c>
      <c r="G1307" s="13" t="s">
        <v>124</v>
      </c>
      <c r="H1307" s="13" t="s">
        <v>175</v>
      </c>
      <c r="I1307" s="1">
        <v>4074084</v>
      </c>
      <c r="J1307" s="1">
        <v>-7398008</v>
      </c>
      <c r="K1307" t="s">
        <v>5</v>
      </c>
      <c r="L1307" s="20">
        <v>196</v>
      </c>
      <c r="M1307" s="4">
        <v>5</v>
      </c>
      <c r="N1307" s="4">
        <v>66</v>
      </c>
      <c r="O1307" s="2">
        <v>43648</v>
      </c>
      <c r="P1307" s="3">
        <v>1.23</v>
      </c>
      <c r="Q1307" s="4">
        <v>1</v>
      </c>
      <c r="R1307" s="3">
        <v>5.6</v>
      </c>
      <c r="S13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7" t="str">
        <f>IF(AIRBNB[[#This Row],[RUIDO(dB)]]&lt;=4,"Silencioso",IF(AIRBNB[[#This Row],[RUIDO(dB)]]&lt;=5.5,"Poco Ruidoso","Ruidoso"))</f>
        <v>Ruidoso</v>
      </c>
      <c r="U1307" t="str">
        <f>IF(AND(AIRBNB[[#This Row],[PRECIO]]&lt;50,AIRBNB[[#This Row],[MIN_NOCHES]]&gt;3),"Dentro del presupuesto","No considerar")</f>
        <v>No considerar</v>
      </c>
      <c r="V1307" t="str">
        <f>VLOOKUP(AIRBNB[[#This Row],[HOST_ID]],Super_host[],5,FALSE)</f>
        <v>Host</v>
      </c>
    </row>
    <row r="1308" spans="1:22">
      <c r="A1308" s="4">
        <v>44221</v>
      </c>
      <c r="B1308" t="s">
        <v>4927</v>
      </c>
      <c r="C1308" s="4">
        <v>193722</v>
      </c>
      <c r="D1308" t="s">
        <v>4928</v>
      </c>
      <c r="E1308" t="s">
        <v>4929</v>
      </c>
      <c r="F1308" s="4">
        <v>10006</v>
      </c>
      <c r="G1308" s="13" t="s">
        <v>124</v>
      </c>
      <c r="H1308" s="13" t="s">
        <v>528</v>
      </c>
      <c r="I1308" s="1">
        <v>4070666</v>
      </c>
      <c r="J1308" s="1">
        <v>-7401374</v>
      </c>
      <c r="K1308" t="s">
        <v>5</v>
      </c>
      <c r="L1308" s="20">
        <v>196</v>
      </c>
      <c r="M1308" s="4">
        <v>3</v>
      </c>
      <c r="N1308" s="4">
        <v>114</v>
      </c>
      <c r="O1308" s="2">
        <v>43636</v>
      </c>
      <c r="P1308" s="3">
        <v>1.06</v>
      </c>
      <c r="Q1308" s="4">
        <v>1</v>
      </c>
      <c r="R1308" s="3">
        <v>5.6</v>
      </c>
      <c r="S13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8" t="str">
        <f>IF(AIRBNB[[#This Row],[RUIDO(dB)]]&lt;=4,"Silencioso",IF(AIRBNB[[#This Row],[RUIDO(dB)]]&lt;=5.5,"Poco Ruidoso","Ruidoso"))</f>
        <v>Ruidoso</v>
      </c>
      <c r="U1308" t="str">
        <f>IF(AND(AIRBNB[[#This Row],[PRECIO]]&lt;50,AIRBNB[[#This Row],[MIN_NOCHES]]&gt;3),"Dentro del presupuesto","No considerar")</f>
        <v>No considerar</v>
      </c>
      <c r="V1308" t="str">
        <f>VLOOKUP(AIRBNB[[#This Row],[HOST_ID]],Super_host[],5,FALSE)</f>
        <v>Host</v>
      </c>
    </row>
    <row r="1309" spans="1:22">
      <c r="A1309" s="4">
        <v>6568523</v>
      </c>
      <c r="B1309" t="s">
        <v>696</v>
      </c>
      <c r="C1309" s="4">
        <v>33459378</v>
      </c>
      <c r="D1309" t="s">
        <v>466</v>
      </c>
      <c r="E1309" t="s">
        <v>697</v>
      </c>
      <c r="F1309" s="4">
        <v>10280</v>
      </c>
      <c r="G1309" s="13" t="s">
        <v>124</v>
      </c>
      <c r="H1309" s="13" t="s">
        <v>698</v>
      </c>
      <c r="I1309" s="1">
        <v>407101</v>
      </c>
      <c r="J1309" s="1">
        <v>-7401721</v>
      </c>
      <c r="K1309" t="s">
        <v>5</v>
      </c>
      <c r="L1309" s="20">
        <v>195</v>
      </c>
      <c r="M1309" s="4">
        <v>7</v>
      </c>
      <c r="N1309" s="4">
        <v>2</v>
      </c>
      <c r="O1309" s="2">
        <v>42232</v>
      </c>
      <c r="P1309" s="3">
        <v>0.04</v>
      </c>
      <c r="Q1309" s="4">
        <v>1</v>
      </c>
      <c r="R1309" s="3">
        <v>5.6</v>
      </c>
      <c r="S13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09" t="str">
        <f>IF(AIRBNB[[#This Row],[RUIDO(dB)]]&lt;=4,"Silencioso",IF(AIRBNB[[#This Row],[RUIDO(dB)]]&lt;=5.5,"Poco Ruidoso","Ruidoso"))</f>
        <v>Ruidoso</v>
      </c>
      <c r="U1309" t="str">
        <f>IF(AND(AIRBNB[[#This Row],[PRECIO]]&lt;50,AIRBNB[[#This Row],[MIN_NOCHES]]&gt;3),"Dentro del presupuesto","No considerar")</f>
        <v>No considerar</v>
      </c>
      <c r="V1309" t="str">
        <f>VLOOKUP(AIRBNB[[#This Row],[HOST_ID]],Super_host[],5,FALSE)</f>
        <v>Host</v>
      </c>
    </row>
    <row r="1310" spans="1:22">
      <c r="A1310" s="4">
        <v>6078234</v>
      </c>
      <c r="B1310" t="s">
        <v>5226</v>
      </c>
      <c r="C1310" s="4">
        <v>31425596</v>
      </c>
      <c r="D1310" t="s">
        <v>320</v>
      </c>
      <c r="E1310" t="s">
        <v>5227</v>
      </c>
      <c r="F1310" s="4">
        <v>10024</v>
      </c>
      <c r="G1310" s="13" t="s">
        <v>124</v>
      </c>
      <c r="H1310" s="13" t="s">
        <v>168</v>
      </c>
      <c r="I1310" s="1">
        <v>4078866</v>
      </c>
      <c r="J1310" s="1">
        <v>-7397878</v>
      </c>
      <c r="K1310" t="s">
        <v>5</v>
      </c>
      <c r="L1310" s="20">
        <v>195</v>
      </c>
      <c r="M1310" s="4">
        <v>3</v>
      </c>
      <c r="N1310" s="4">
        <v>67</v>
      </c>
      <c r="O1310" s="2">
        <v>43646</v>
      </c>
      <c r="P1310" s="3">
        <v>1.33</v>
      </c>
      <c r="Q1310" s="4">
        <v>1</v>
      </c>
      <c r="R1310" s="3">
        <v>5.6</v>
      </c>
      <c r="S13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0" t="str">
        <f>IF(AIRBNB[[#This Row],[RUIDO(dB)]]&lt;=4,"Silencioso",IF(AIRBNB[[#This Row],[RUIDO(dB)]]&lt;=5.5,"Poco Ruidoso","Ruidoso"))</f>
        <v>Ruidoso</v>
      </c>
      <c r="U1310" t="str">
        <f>IF(AND(AIRBNB[[#This Row],[PRECIO]]&lt;50,AIRBNB[[#This Row],[MIN_NOCHES]]&gt;3),"Dentro del presupuesto","No considerar")</f>
        <v>No considerar</v>
      </c>
      <c r="V1310" t="str">
        <f>VLOOKUP(AIRBNB[[#This Row],[HOST_ID]],Super_host[],5,FALSE)</f>
        <v>Host</v>
      </c>
    </row>
    <row r="1311" spans="1:22">
      <c r="A1311" s="4">
        <v>5770483</v>
      </c>
      <c r="B1311" t="s">
        <v>4951</v>
      </c>
      <c r="C1311" s="4">
        <v>29936494</v>
      </c>
      <c r="D1311" t="s">
        <v>3044</v>
      </c>
      <c r="E1311" t="s">
        <v>4952</v>
      </c>
      <c r="F1311" s="4">
        <v>10019</v>
      </c>
      <c r="G1311" s="13" t="s">
        <v>124</v>
      </c>
      <c r="H1311" s="13" t="s">
        <v>249</v>
      </c>
      <c r="I1311" s="1">
        <v>4076525</v>
      </c>
      <c r="J1311" s="1">
        <v>-7398953</v>
      </c>
      <c r="K1311" t="s">
        <v>5</v>
      </c>
      <c r="L1311" s="20">
        <v>195</v>
      </c>
      <c r="M1311" s="4">
        <v>5</v>
      </c>
      <c r="N1311" s="4">
        <v>55</v>
      </c>
      <c r="O1311" s="2">
        <v>43630</v>
      </c>
      <c r="P1311" s="3">
        <v>1.0900000000000001</v>
      </c>
      <c r="Q1311" s="4">
        <v>1</v>
      </c>
      <c r="R1311" s="3">
        <v>5.6</v>
      </c>
      <c r="S13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1" t="str">
        <f>IF(AIRBNB[[#This Row],[RUIDO(dB)]]&lt;=4,"Silencioso",IF(AIRBNB[[#This Row],[RUIDO(dB)]]&lt;=5.5,"Poco Ruidoso","Ruidoso"))</f>
        <v>Ruidoso</v>
      </c>
      <c r="U1311" t="str">
        <f>IF(AND(AIRBNB[[#This Row],[PRECIO]]&lt;50,AIRBNB[[#This Row],[MIN_NOCHES]]&gt;3),"Dentro del presupuesto","No considerar")</f>
        <v>No considerar</v>
      </c>
      <c r="V1311" t="str">
        <f>VLOOKUP(AIRBNB[[#This Row],[HOST_ID]],Super_host[],5,FALSE)</f>
        <v>Host</v>
      </c>
    </row>
    <row r="1312" spans="1:22">
      <c r="A1312" s="4">
        <v>5649580</v>
      </c>
      <c r="B1312" t="s">
        <v>4969</v>
      </c>
      <c r="C1312" s="4">
        <v>29278028</v>
      </c>
      <c r="D1312" t="s">
        <v>772</v>
      </c>
      <c r="E1312" t="s">
        <v>4970</v>
      </c>
      <c r="F1312" s="4">
        <v>10028</v>
      </c>
      <c r="G1312" s="13" t="s">
        <v>124</v>
      </c>
      <c r="H1312" s="13" t="s">
        <v>129</v>
      </c>
      <c r="I1312" s="1">
        <v>4077618</v>
      </c>
      <c r="J1312" s="1">
        <v>-7395627</v>
      </c>
      <c r="K1312" t="s">
        <v>40</v>
      </c>
      <c r="L1312" s="20">
        <v>195</v>
      </c>
      <c r="M1312" s="4">
        <v>5</v>
      </c>
      <c r="N1312" s="4">
        <v>56</v>
      </c>
      <c r="O1312" s="2">
        <v>43527</v>
      </c>
      <c r="P1312" s="3">
        <v>1.1000000000000001</v>
      </c>
      <c r="Q1312" s="4">
        <v>1</v>
      </c>
      <c r="R1312" s="3">
        <v>5.6</v>
      </c>
      <c r="S13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2" t="str">
        <f>IF(AIRBNB[[#This Row],[RUIDO(dB)]]&lt;=4,"Silencioso",IF(AIRBNB[[#This Row],[RUIDO(dB)]]&lt;=5.5,"Poco Ruidoso","Ruidoso"))</f>
        <v>Ruidoso</v>
      </c>
      <c r="U1312" t="str">
        <f>IF(AND(AIRBNB[[#This Row],[PRECIO]]&lt;50,AIRBNB[[#This Row],[MIN_NOCHES]]&gt;3),"Dentro del presupuesto","No considerar")</f>
        <v>No considerar</v>
      </c>
      <c r="V1312" t="str">
        <f>VLOOKUP(AIRBNB[[#This Row],[HOST_ID]],Super_host[],5,FALSE)</f>
        <v>Host</v>
      </c>
    </row>
    <row r="1313" spans="1:22">
      <c r="A1313" s="4">
        <v>5651944</v>
      </c>
      <c r="B1313" t="s">
        <v>5102</v>
      </c>
      <c r="C1313" s="4">
        <v>29278028</v>
      </c>
      <c r="D1313" t="s">
        <v>772</v>
      </c>
      <c r="E1313" t="s">
        <v>5103</v>
      </c>
      <c r="F1313" s="4">
        <v>10028</v>
      </c>
      <c r="G1313" s="13" t="s">
        <v>124</v>
      </c>
      <c r="H1313" s="13" t="s">
        <v>129</v>
      </c>
      <c r="I1313" s="1">
        <v>4077789</v>
      </c>
      <c r="J1313" s="1">
        <v>-7395731</v>
      </c>
      <c r="K1313" t="s">
        <v>40</v>
      </c>
      <c r="L1313" s="20">
        <v>195</v>
      </c>
      <c r="M1313" s="4">
        <v>5</v>
      </c>
      <c r="N1313" s="4">
        <v>62</v>
      </c>
      <c r="O1313" s="2">
        <v>43515</v>
      </c>
      <c r="P1313" s="3">
        <v>1.2</v>
      </c>
      <c r="Q1313" s="4">
        <v>1</v>
      </c>
      <c r="R1313" s="3">
        <v>5.6</v>
      </c>
      <c r="S13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3" t="str">
        <f>IF(AIRBNB[[#This Row],[RUIDO(dB)]]&lt;=4,"Silencioso",IF(AIRBNB[[#This Row],[RUIDO(dB)]]&lt;=5.5,"Poco Ruidoso","Ruidoso"))</f>
        <v>Ruidoso</v>
      </c>
      <c r="U1313" t="str">
        <f>IF(AND(AIRBNB[[#This Row],[PRECIO]]&lt;50,AIRBNB[[#This Row],[MIN_NOCHES]]&gt;3),"Dentro del presupuesto","No considerar")</f>
        <v>No considerar</v>
      </c>
      <c r="V1313" t="str">
        <f>VLOOKUP(AIRBNB[[#This Row],[HOST_ID]],Super_host[],5,FALSE)</f>
        <v>Host</v>
      </c>
    </row>
    <row r="1314" spans="1:22">
      <c r="A1314" s="4">
        <v>5401148</v>
      </c>
      <c r="B1314" t="s">
        <v>3120</v>
      </c>
      <c r="C1314" s="4">
        <v>27998261</v>
      </c>
      <c r="D1314" t="s">
        <v>495</v>
      </c>
      <c r="E1314" t="s">
        <v>3121</v>
      </c>
      <c r="F1314" s="4">
        <v>10001</v>
      </c>
      <c r="G1314" s="13" t="s">
        <v>124</v>
      </c>
      <c r="H1314" s="13" t="s">
        <v>186</v>
      </c>
      <c r="I1314" s="1">
        <v>4074742</v>
      </c>
      <c r="J1314" s="1">
        <v>-7399617</v>
      </c>
      <c r="K1314" t="s">
        <v>5</v>
      </c>
      <c r="L1314" s="20">
        <v>195</v>
      </c>
      <c r="M1314" s="4">
        <v>7</v>
      </c>
      <c r="N1314" s="4">
        <v>14</v>
      </c>
      <c r="O1314" s="2">
        <v>43367</v>
      </c>
      <c r="P1314" s="3">
        <v>0.28999999999999998</v>
      </c>
      <c r="Q1314" s="4">
        <v>1</v>
      </c>
      <c r="R1314" s="3">
        <v>5.6</v>
      </c>
      <c r="S13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4" t="str">
        <f>IF(AIRBNB[[#This Row],[RUIDO(dB)]]&lt;=4,"Silencioso",IF(AIRBNB[[#This Row],[RUIDO(dB)]]&lt;=5.5,"Poco Ruidoso","Ruidoso"))</f>
        <v>Ruidoso</v>
      </c>
      <c r="U1314" t="str">
        <f>IF(AND(AIRBNB[[#This Row],[PRECIO]]&lt;50,AIRBNB[[#This Row],[MIN_NOCHES]]&gt;3),"Dentro del presupuesto","No considerar")</f>
        <v>No considerar</v>
      </c>
      <c r="V1314" t="str">
        <f>VLOOKUP(AIRBNB[[#This Row],[HOST_ID]],Super_host[],5,FALSE)</f>
        <v>Host</v>
      </c>
    </row>
    <row r="1315" spans="1:22">
      <c r="A1315" s="4">
        <v>5115534</v>
      </c>
      <c r="B1315" t="s">
        <v>10039</v>
      </c>
      <c r="C1315" s="4">
        <v>26433326</v>
      </c>
      <c r="D1315" t="s">
        <v>10040</v>
      </c>
      <c r="E1315" t="s">
        <v>10041</v>
      </c>
      <c r="F1315" s="4">
        <v>11206</v>
      </c>
      <c r="G1315" s="13" t="s">
        <v>4662</v>
      </c>
      <c r="H1315" s="13" t="s">
        <v>9218</v>
      </c>
      <c r="I1315" s="1">
        <v>4070783</v>
      </c>
      <c r="J1315" s="1">
        <v>-7394858</v>
      </c>
      <c r="K1315" t="s">
        <v>5</v>
      </c>
      <c r="L1315" s="20">
        <v>195</v>
      </c>
      <c r="M1315" s="4">
        <v>2</v>
      </c>
      <c r="N1315" s="4">
        <v>3</v>
      </c>
      <c r="O1315" s="2">
        <v>42368</v>
      </c>
      <c r="P1315" s="3">
        <v>0.06</v>
      </c>
      <c r="Q1315" s="4">
        <v>1</v>
      </c>
      <c r="R1315" s="3">
        <v>6.9</v>
      </c>
      <c r="S13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5" t="str">
        <f>IF(AIRBNB[[#This Row],[RUIDO(dB)]]&lt;=4,"Silencioso",IF(AIRBNB[[#This Row],[RUIDO(dB)]]&lt;=5.5,"Poco Ruidoso","Ruidoso"))</f>
        <v>Ruidoso</v>
      </c>
      <c r="U1315" t="str">
        <f>IF(AND(AIRBNB[[#This Row],[PRECIO]]&lt;50,AIRBNB[[#This Row],[MIN_NOCHES]]&gt;3),"Dentro del presupuesto","No considerar")</f>
        <v>No considerar</v>
      </c>
      <c r="V1315" t="str">
        <f>VLOOKUP(AIRBNB[[#This Row],[HOST_ID]],Super_host[],5,FALSE)</f>
        <v>Host</v>
      </c>
    </row>
    <row r="1316" spans="1:22">
      <c r="A1316" s="4">
        <v>4763327</v>
      </c>
      <c r="B1316" t="s">
        <v>9313</v>
      </c>
      <c r="C1316" s="4">
        <v>24576978</v>
      </c>
      <c r="D1316" t="s">
        <v>941</v>
      </c>
      <c r="E1316" t="s">
        <v>9314</v>
      </c>
      <c r="F1316" s="4">
        <v>11211</v>
      </c>
      <c r="G1316" s="13" t="s">
        <v>4662</v>
      </c>
      <c r="H1316" s="13" t="s">
        <v>9249</v>
      </c>
      <c r="I1316" s="1">
        <v>4072035</v>
      </c>
      <c r="J1316" s="1">
        <v>-7395355</v>
      </c>
      <c r="K1316" t="s">
        <v>5</v>
      </c>
      <c r="L1316" s="20">
        <v>195</v>
      </c>
      <c r="M1316" s="4">
        <v>1</v>
      </c>
      <c r="N1316" s="4">
        <v>1</v>
      </c>
      <c r="O1316" s="2">
        <v>42297</v>
      </c>
      <c r="P1316" s="3">
        <v>0.02</v>
      </c>
      <c r="Q1316" s="4">
        <v>1</v>
      </c>
      <c r="R1316" s="3">
        <v>6.9</v>
      </c>
      <c r="S13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6" t="str">
        <f>IF(AIRBNB[[#This Row],[RUIDO(dB)]]&lt;=4,"Silencioso",IF(AIRBNB[[#This Row],[RUIDO(dB)]]&lt;=5.5,"Poco Ruidoso","Ruidoso"))</f>
        <v>Ruidoso</v>
      </c>
      <c r="U1316" t="str">
        <f>IF(AND(AIRBNB[[#This Row],[PRECIO]]&lt;50,AIRBNB[[#This Row],[MIN_NOCHES]]&gt;3),"Dentro del presupuesto","No considerar")</f>
        <v>No considerar</v>
      </c>
      <c r="V1316" t="str">
        <f>VLOOKUP(AIRBNB[[#This Row],[HOST_ID]],Super_host[],5,FALSE)</f>
        <v>Host</v>
      </c>
    </row>
    <row r="1317" spans="1:22">
      <c r="A1317" s="4">
        <v>4667046</v>
      </c>
      <c r="B1317" t="s">
        <v>8821</v>
      </c>
      <c r="C1317" s="4">
        <v>24146326</v>
      </c>
      <c r="D1317" t="s">
        <v>8822</v>
      </c>
      <c r="E1317" t="s">
        <v>8823</v>
      </c>
      <c r="F1317" s="4">
        <v>11106</v>
      </c>
      <c r="G1317" s="13" t="s">
        <v>7897</v>
      </c>
      <c r="H1317" s="13" t="s">
        <v>7940</v>
      </c>
      <c r="I1317" s="1">
        <v>4076638</v>
      </c>
      <c r="J1317" s="1">
        <v>-7393236</v>
      </c>
      <c r="K1317" t="s">
        <v>5</v>
      </c>
      <c r="L1317" s="20">
        <v>195</v>
      </c>
      <c r="M1317" s="4">
        <v>3</v>
      </c>
      <c r="N1317" s="4">
        <v>86</v>
      </c>
      <c r="O1317" s="2">
        <v>43624</v>
      </c>
      <c r="P1317" s="3">
        <v>1.69</v>
      </c>
      <c r="Q1317" s="4">
        <v>5</v>
      </c>
      <c r="R1317" s="3">
        <v>6.24</v>
      </c>
      <c r="S13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7" t="str">
        <f>IF(AIRBNB[[#This Row],[RUIDO(dB)]]&lt;=4,"Silencioso",IF(AIRBNB[[#This Row],[RUIDO(dB)]]&lt;=5.5,"Poco Ruidoso","Ruidoso"))</f>
        <v>Ruidoso</v>
      </c>
      <c r="U1317" t="str">
        <f>IF(AND(AIRBNB[[#This Row],[PRECIO]]&lt;50,AIRBNB[[#This Row],[MIN_NOCHES]]&gt;3),"Dentro del presupuesto","No considerar")</f>
        <v>No considerar</v>
      </c>
      <c r="V1317" t="str">
        <f>VLOOKUP(AIRBNB[[#This Row],[HOST_ID]],Super_host[],5,FALSE)</f>
        <v>Host</v>
      </c>
    </row>
    <row r="1318" spans="1:22">
      <c r="A1318" s="4">
        <v>4513190</v>
      </c>
      <c r="B1318" t="s">
        <v>6754</v>
      </c>
      <c r="C1318" s="4">
        <v>23401743</v>
      </c>
      <c r="D1318" t="s">
        <v>6755</v>
      </c>
      <c r="E1318" t="s">
        <v>6756</v>
      </c>
      <c r="F1318" s="4">
        <v>10035</v>
      </c>
      <c r="G1318" s="13" t="s">
        <v>124</v>
      </c>
      <c r="H1318" s="13" t="s">
        <v>219</v>
      </c>
      <c r="I1318" s="1">
        <v>4079917</v>
      </c>
      <c r="J1318" s="1">
        <v>-7393995</v>
      </c>
      <c r="K1318" t="s">
        <v>5</v>
      </c>
      <c r="L1318" s="20">
        <v>195</v>
      </c>
      <c r="M1318" s="4">
        <v>2</v>
      </c>
      <c r="N1318" s="4">
        <v>0</v>
      </c>
      <c r="O1318" s="2">
        <v>42178</v>
      </c>
      <c r="P1318" s="3">
        <v>0.12</v>
      </c>
      <c r="Q1318" s="4">
        <v>1</v>
      </c>
      <c r="R1318" s="3">
        <v>5.6</v>
      </c>
      <c r="S13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8" t="str">
        <f>IF(AIRBNB[[#This Row],[RUIDO(dB)]]&lt;=4,"Silencioso",IF(AIRBNB[[#This Row],[RUIDO(dB)]]&lt;=5.5,"Poco Ruidoso","Ruidoso"))</f>
        <v>Ruidoso</v>
      </c>
      <c r="U1318" t="str">
        <f>IF(AND(AIRBNB[[#This Row],[PRECIO]]&lt;50,AIRBNB[[#This Row],[MIN_NOCHES]]&gt;3),"Dentro del presupuesto","No considerar")</f>
        <v>No considerar</v>
      </c>
      <c r="V1318" t="str">
        <f>VLOOKUP(AIRBNB[[#This Row],[HOST_ID]],Super_host[],5,FALSE)</f>
        <v>Host</v>
      </c>
    </row>
    <row r="1319" spans="1:22">
      <c r="A1319" s="4">
        <v>4430819</v>
      </c>
      <c r="B1319" t="s">
        <v>938</v>
      </c>
      <c r="C1319" s="4">
        <v>23002143</v>
      </c>
      <c r="D1319" t="s">
        <v>892</v>
      </c>
      <c r="E1319" t="s">
        <v>939</v>
      </c>
      <c r="F1319" s="4">
        <v>10003</v>
      </c>
      <c r="G1319" s="13" t="s">
        <v>124</v>
      </c>
      <c r="H1319" s="13" t="s">
        <v>133</v>
      </c>
      <c r="I1319" s="1">
        <v>4072847</v>
      </c>
      <c r="J1319" s="1">
        <v>-7398682</v>
      </c>
      <c r="K1319" t="s">
        <v>5</v>
      </c>
      <c r="L1319" s="20">
        <v>195</v>
      </c>
      <c r="M1319" s="4">
        <v>5</v>
      </c>
      <c r="N1319" s="4">
        <v>3</v>
      </c>
      <c r="O1319" s="2">
        <v>42219</v>
      </c>
      <c r="P1319" s="3">
        <v>0.05</v>
      </c>
      <c r="Q1319" s="4">
        <v>1</v>
      </c>
      <c r="R1319" s="3">
        <v>5.6</v>
      </c>
      <c r="S13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19" t="str">
        <f>IF(AIRBNB[[#This Row],[RUIDO(dB)]]&lt;=4,"Silencioso",IF(AIRBNB[[#This Row],[RUIDO(dB)]]&lt;=5.5,"Poco Ruidoso","Ruidoso"))</f>
        <v>Ruidoso</v>
      </c>
      <c r="U1319" t="str">
        <f>IF(AND(AIRBNB[[#This Row],[PRECIO]]&lt;50,AIRBNB[[#This Row],[MIN_NOCHES]]&gt;3),"Dentro del presupuesto","No considerar")</f>
        <v>No considerar</v>
      </c>
      <c r="V1319" t="str">
        <f>VLOOKUP(AIRBNB[[#This Row],[HOST_ID]],Super_host[],5,FALSE)</f>
        <v>Host</v>
      </c>
    </row>
    <row r="1320" spans="1:22">
      <c r="A1320" s="4">
        <v>5159567</v>
      </c>
      <c r="B1320" t="s">
        <v>12393</v>
      </c>
      <c r="C1320" s="4">
        <v>22011099</v>
      </c>
      <c r="D1320" t="s">
        <v>399</v>
      </c>
      <c r="E1320" t="s">
        <v>12394</v>
      </c>
      <c r="F1320" s="4">
        <v>11222</v>
      </c>
      <c r="G1320" s="13" t="s">
        <v>4662</v>
      </c>
      <c r="H1320" s="13" t="s">
        <v>9249</v>
      </c>
      <c r="I1320" s="1">
        <v>4072981</v>
      </c>
      <c r="J1320" s="1">
        <v>-7395268</v>
      </c>
      <c r="K1320" t="s">
        <v>5</v>
      </c>
      <c r="L1320" s="20">
        <v>195</v>
      </c>
      <c r="M1320" s="4">
        <v>6</v>
      </c>
      <c r="N1320" s="4">
        <v>21</v>
      </c>
      <c r="O1320" s="2">
        <v>43327</v>
      </c>
      <c r="P1320" s="3">
        <v>0.44</v>
      </c>
      <c r="Q1320" s="4">
        <v>1</v>
      </c>
      <c r="R1320" s="3">
        <v>6.9</v>
      </c>
      <c r="S13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0" t="str">
        <f>IF(AIRBNB[[#This Row],[RUIDO(dB)]]&lt;=4,"Silencioso",IF(AIRBNB[[#This Row],[RUIDO(dB)]]&lt;=5.5,"Poco Ruidoso","Ruidoso"))</f>
        <v>Ruidoso</v>
      </c>
      <c r="U1320" t="str">
        <f>IF(AND(AIRBNB[[#This Row],[PRECIO]]&lt;50,AIRBNB[[#This Row],[MIN_NOCHES]]&gt;3),"Dentro del presupuesto","No considerar")</f>
        <v>No considerar</v>
      </c>
      <c r="V1320" t="str">
        <f>VLOOKUP(AIRBNB[[#This Row],[HOST_ID]],Super_host[],5,FALSE)</f>
        <v>Host</v>
      </c>
    </row>
    <row r="1321" spans="1:22">
      <c r="A1321" s="4">
        <v>3888752</v>
      </c>
      <c r="B1321" t="s">
        <v>6541</v>
      </c>
      <c r="C1321" s="4">
        <v>20116872</v>
      </c>
      <c r="D1321" t="s">
        <v>839</v>
      </c>
      <c r="E1321" t="s">
        <v>6542</v>
      </c>
      <c r="F1321" s="4">
        <v>10023</v>
      </c>
      <c r="G1321" s="13" t="s">
        <v>124</v>
      </c>
      <c r="H1321" s="13" t="s">
        <v>168</v>
      </c>
      <c r="I1321" s="1">
        <v>4077571</v>
      </c>
      <c r="J1321" s="1">
        <v>-7397757</v>
      </c>
      <c r="K1321" t="s">
        <v>5</v>
      </c>
      <c r="L1321" s="20">
        <v>195</v>
      </c>
      <c r="M1321" s="4">
        <v>1</v>
      </c>
      <c r="N1321" s="4">
        <v>401</v>
      </c>
      <c r="O1321" s="2">
        <v>43646</v>
      </c>
      <c r="P1321" s="3">
        <v>6.76</v>
      </c>
      <c r="Q1321" s="4">
        <v>1</v>
      </c>
      <c r="R1321" s="3">
        <v>5.6</v>
      </c>
      <c r="S13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1" t="str">
        <f>IF(AIRBNB[[#This Row],[RUIDO(dB)]]&lt;=4,"Silencioso",IF(AIRBNB[[#This Row],[RUIDO(dB)]]&lt;=5.5,"Poco Ruidoso","Ruidoso"))</f>
        <v>Ruidoso</v>
      </c>
      <c r="U1321" t="str">
        <f>IF(AND(AIRBNB[[#This Row],[PRECIO]]&lt;50,AIRBNB[[#This Row],[MIN_NOCHES]]&gt;3),"Dentro del presupuesto","No considerar")</f>
        <v>No considerar</v>
      </c>
      <c r="V1321" t="str">
        <f>VLOOKUP(AIRBNB[[#This Row],[HOST_ID]],Super_host[],5,FALSE)</f>
        <v>Host</v>
      </c>
    </row>
    <row r="1322" spans="1:22">
      <c r="A1322" s="4">
        <v>6452019</v>
      </c>
      <c r="B1322" t="s">
        <v>1623</v>
      </c>
      <c r="C1322" s="4">
        <v>17408676</v>
      </c>
      <c r="D1322" t="s">
        <v>1420</v>
      </c>
      <c r="E1322" t="s">
        <v>1624</v>
      </c>
      <c r="F1322" s="4">
        <v>10016</v>
      </c>
      <c r="G1322" s="13" t="s">
        <v>124</v>
      </c>
      <c r="H1322" s="13" t="s">
        <v>373</v>
      </c>
      <c r="I1322" s="1">
        <v>4074957</v>
      </c>
      <c r="J1322" s="1">
        <v>-7398255</v>
      </c>
      <c r="K1322" t="s">
        <v>5</v>
      </c>
      <c r="L1322" s="20">
        <v>195</v>
      </c>
      <c r="M1322" s="4">
        <v>3</v>
      </c>
      <c r="N1322" s="4">
        <v>5</v>
      </c>
      <c r="O1322" s="2">
        <v>43239</v>
      </c>
      <c r="P1322" s="3">
        <v>0.1</v>
      </c>
      <c r="Q1322" s="4">
        <v>1</v>
      </c>
      <c r="R1322" s="3">
        <v>5.6</v>
      </c>
      <c r="S13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2" t="str">
        <f>IF(AIRBNB[[#This Row],[RUIDO(dB)]]&lt;=4,"Silencioso",IF(AIRBNB[[#This Row],[RUIDO(dB)]]&lt;=5.5,"Poco Ruidoso","Ruidoso"))</f>
        <v>Ruidoso</v>
      </c>
      <c r="U1322" t="str">
        <f>IF(AND(AIRBNB[[#This Row],[PRECIO]]&lt;50,AIRBNB[[#This Row],[MIN_NOCHES]]&gt;3),"Dentro del presupuesto","No considerar")</f>
        <v>No considerar</v>
      </c>
      <c r="V1322" t="str">
        <f>VLOOKUP(AIRBNB[[#This Row],[HOST_ID]],Super_host[],5,FALSE)</f>
        <v>Host</v>
      </c>
    </row>
    <row r="1323" spans="1:22">
      <c r="A1323" s="4">
        <v>4663122</v>
      </c>
      <c r="B1323" t="s">
        <v>15589</v>
      </c>
      <c r="C1323" s="4">
        <v>16018853</v>
      </c>
      <c r="D1323" t="s">
        <v>671</v>
      </c>
      <c r="E1323" t="s">
        <v>15590</v>
      </c>
      <c r="F1323" s="4">
        <v>11205</v>
      </c>
      <c r="G1323" s="13" t="s">
        <v>4662</v>
      </c>
      <c r="H1323" s="13" t="s">
        <v>9387</v>
      </c>
      <c r="I1323" s="1">
        <v>4069289</v>
      </c>
      <c r="J1323" s="1">
        <v>-7396701</v>
      </c>
      <c r="K1323" t="s">
        <v>5</v>
      </c>
      <c r="L1323" s="20">
        <v>195</v>
      </c>
      <c r="M1323" s="4">
        <v>4</v>
      </c>
      <c r="N1323" s="4">
        <v>0</v>
      </c>
      <c r="O1323" s="2">
        <v>42261</v>
      </c>
      <c r="P1323" s="3">
        <v>4.07</v>
      </c>
      <c r="Q1323" s="4">
        <v>1</v>
      </c>
      <c r="R1323" s="3">
        <v>6.9</v>
      </c>
      <c r="S13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3" t="str">
        <f>IF(AIRBNB[[#This Row],[RUIDO(dB)]]&lt;=4,"Silencioso",IF(AIRBNB[[#This Row],[RUIDO(dB)]]&lt;=5.5,"Poco Ruidoso","Ruidoso"))</f>
        <v>Ruidoso</v>
      </c>
      <c r="U1323" t="str">
        <f>IF(AND(AIRBNB[[#This Row],[PRECIO]]&lt;50,AIRBNB[[#This Row],[MIN_NOCHES]]&gt;3),"Dentro del presupuesto","No considerar")</f>
        <v>No considerar</v>
      </c>
      <c r="V1323" t="str">
        <f>VLOOKUP(AIRBNB[[#This Row],[HOST_ID]],Super_host[],5,FALSE)</f>
        <v>Host</v>
      </c>
    </row>
    <row r="1324" spans="1:22">
      <c r="A1324" s="4">
        <v>3490317</v>
      </c>
      <c r="B1324" t="s">
        <v>15184</v>
      </c>
      <c r="C1324" s="4">
        <v>15697051</v>
      </c>
      <c r="D1324" t="s">
        <v>15185</v>
      </c>
      <c r="E1324" t="s">
        <v>13255</v>
      </c>
      <c r="F1324" s="4">
        <v>11221</v>
      </c>
      <c r="G1324" s="13" t="s">
        <v>4662</v>
      </c>
      <c r="H1324" s="13" t="s">
        <v>9230</v>
      </c>
      <c r="I1324" s="1">
        <v>4068885</v>
      </c>
      <c r="J1324" s="1">
        <v>-7392354</v>
      </c>
      <c r="K1324" t="s">
        <v>5</v>
      </c>
      <c r="L1324" s="20">
        <v>195</v>
      </c>
      <c r="M1324" s="4">
        <v>2</v>
      </c>
      <c r="N1324" s="4">
        <v>231</v>
      </c>
      <c r="O1324" s="2">
        <v>43638</v>
      </c>
      <c r="P1324" s="3">
        <v>3.82</v>
      </c>
      <c r="Q1324" s="4">
        <v>1</v>
      </c>
      <c r="R1324" s="3">
        <v>6.9</v>
      </c>
      <c r="S13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4" t="str">
        <f>IF(AIRBNB[[#This Row],[RUIDO(dB)]]&lt;=4,"Silencioso",IF(AIRBNB[[#This Row],[RUIDO(dB)]]&lt;=5.5,"Poco Ruidoso","Ruidoso"))</f>
        <v>Ruidoso</v>
      </c>
      <c r="U1324" t="str">
        <f>IF(AND(AIRBNB[[#This Row],[PRECIO]]&lt;50,AIRBNB[[#This Row],[MIN_NOCHES]]&gt;3),"Dentro del presupuesto","No considerar")</f>
        <v>No considerar</v>
      </c>
      <c r="V1324" t="str">
        <f>VLOOKUP(AIRBNB[[#This Row],[HOST_ID]],Super_host[],5,FALSE)</f>
        <v>Host</v>
      </c>
    </row>
    <row r="1325" spans="1:22">
      <c r="A1325" s="4">
        <v>2769718</v>
      </c>
      <c r="B1325" t="s">
        <v>9926</v>
      </c>
      <c r="C1325" s="4">
        <v>14163479</v>
      </c>
      <c r="D1325" t="s">
        <v>4053</v>
      </c>
      <c r="E1325" t="s">
        <v>9927</v>
      </c>
      <c r="F1325" s="4">
        <v>11217</v>
      </c>
      <c r="G1325" s="13" t="s">
        <v>4662</v>
      </c>
      <c r="H1325" s="13" t="s">
        <v>9234</v>
      </c>
      <c r="I1325" s="1">
        <v>4067736</v>
      </c>
      <c r="J1325" s="1">
        <v>-7398084</v>
      </c>
      <c r="K1325" t="s">
        <v>5</v>
      </c>
      <c r="L1325" s="20">
        <v>195</v>
      </c>
      <c r="M1325" s="4">
        <v>5</v>
      </c>
      <c r="N1325" s="4">
        <v>3</v>
      </c>
      <c r="O1325" s="2">
        <v>42670</v>
      </c>
      <c r="P1325" s="3">
        <v>0.05</v>
      </c>
      <c r="Q1325" s="4">
        <v>1</v>
      </c>
      <c r="R1325" s="3">
        <v>6.9</v>
      </c>
      <c r="S13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5" t="str">
        <f>IF(AIRBNB[[#This Row],[RUIDO(dB)]]&lt;=4,"Silencioso",IF(AIRBNB[[#This Row],[RUIDO(dB)]]&lt;=5.5,"Poco Ruidoso","Ruidoso"))</f>
        <v>Ruidoso</v>
      </c>
      <c r="U1325" t="str">
        <f>IF(AND(AIRBNB[[#This Row],[PRECIO]]&lt;50,AIRBNB[[#This Row],[MIN_NOCHES]]&gt;3),"Dentro del presupuesto","No considerar")</f>
        <v>No considerar</v>
      </c>
      <c r="V1325" t="str">
        <f>VLOOKUP(AIRBNB[[#This Row],[HOST_ID]],Super_host[],5,FALSE)</f>
        <v>Host</v>
      </c>
    </row>
    <row r="1326" spans="1:22">
      <c r="A1326" s="4">
        <v>3153140</v>
      </c>
      <c r="B1326" t="s">
        <v>22</v>
      </c>
      <c r="C1326" s="4">
        <v>13530123</v>
      </c>
      <c r="D1326" t="s">
        <v>23</v>
      </c>
      <c r="E1326" t="s">
        <v>24</v>
      </c>
      <c r="F1326" s="4">
        <v>10301</v>
      </c>
      <c r="G1326" s="13" t="s">
        <v>3</v>
      </c>
      <c r="H1326" s="13" t="s">
        <v>4</v>
      </c>
      <c r="I1326" s="1">
        <v>4064553</v>
      </c>
      <c r="J1326" s="1">
        <v>-7408323</v>
      </c>
      <c r="K1326" t="s">
        <v>5</v>
      </c>
      <c r="L1326" s="20">
        <v>195</v>
      </c>
      <c r="M1326" s="4">
        <v>3</v>
      </c>
      <c r="N1326" s="4">
        <v>105</v>
      </c>
      <c r="O1326" s="2">
        <v>43630</v>
      </c>
      <c r="P1326" s="3">
        <v>1.73</v>
      </c>
      <c r="Q1326" s="4">
        <v>1</v>
      </c>
      <c r="R1326" s="3">
        <v>5.09</v>
      </c>
      <c r="S1326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1326" t="str">
        <f>IF(AIRBNB[[#This Row],[RUIDO(dB)]]&lt;=4,"Silencioso",IF(AIRBNB[[#This Row],[RUIDO(dB)]]&lt;=5.5,"Poco Ruidoso","Ruidoso"))</f>
        <v>Poco Ruidoso</v>
      </c>
      <c r="U1326" t="str">
        <f>IF(AND(AIRBNB[[#This Row],[PRECIO]]&lt;50,AIRBNB[[#This Row],[MIN_NOCHES]]&gt;3),"Dentro del presupuesto","No considerar")</f>
        <v>No considerar</v>
      </c>
      <c r="V1326" t="str">
        <f>VLOOKUP(AIRBNB[[#This Row],[HOST_ID]],Super_host[],5,FALSE)</f>
        <v>Host</v>
      </c>
    </row>
    <row r="1327" spans="1:22">
      <c r="A1327" s="4">
        <v>6121052</v>
      </c>
      <c r="B1327" t="s">
        <v>5085</v>
      </c>
      <c r="C1327" s="4">
        <v>13525339</v>
      </c>
      <c r="D1327" t="s">
        <v>334</v>
      </c>
      <c r="E1327" t="s">
        <v>5086</v>
      </c>
      <c r="F1327" s="4">
        <v>10012</v>
      </c>
      <c r="G1327" s="13" t="s">
        <v>124</v>
      </c>
      <c r="H1327" s="13" t="s">
        <v>164</v>
      </c>
      <c r="I1327" s="1">
        <v>4072337</v>
      </c>
      <c r="J1327" s="1">
        <v>-7399724</v>
      </c>
      <c r="K1327" t="s">
        <v>5</v>
      </c>
      <c r="L1327" s="20">
        <v>195</v>
      </c>
      <c r="M1327" s="4">
        <v>2</v>
      </c>
      <c r="N1327" s="4">
        <v>60</v>
      </c>
      <c r="O1327" s="2">
        <v>43640</v>
      </c>
      <c r="P1327" s="3">
        <v>1.18</v>
      </c>
      <c r="Q1327" s="4">
        <v>1</v>
      </c>
      <c r="R1327" s="3">
        <v>5.6</v>
      </c>
      <c r="S13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7" t="str">
        <f>IF(AIRBNB[[#This Row],[RUIDO(dB)]]&lt;=4,"Silencioso",IF(AIRBNB[[#This Row],[RUIDO(dB)]]&lt;=5.5,"Poco Ruidoso","Ruidoso"))</f>
        <v>Ruidoso</v>
      </c>
      <c r="U1327" t="str">
        <f>IF(AND(AIRBNB[[#This Row],[PRECIO]]&lt;50,AIRBNB[[#This Row],[MIN_NOCHES]]&gt;3),"Dentro del presupuesto","No considerar")</f>
        <v>No considerar</v>
      </c>
      <c r="V1327" t="str">
        <f>VLOOKUP(AIRBNB[[#This Row],[HOST_ID]],Super_host[],5,FALSE)</f>
        <v>Host</v>
      </c>
    </row>
    <row r="1328" spans="1:22">
      <c r="A1328" s="4">
        <v>2377514</v>
      </c>
      <c r="B1328" t="s">
        <v>5783</v>
      </c>
      <c r="C1328" s="4">
        <v>12145783</v>
      </c>
      <c r="D1328" t="s">
        <v>5784</v>
      </c>
      <c r="E1328" t="s">
        <v>5785</v>
      </c>
      <c r="F1328" s="4">
        <v>10035</v>
      </c>
      <c r="G1328" s="13" t="s">
        <v>124</v>
      </c>
      <c r="H1328" s="13" t="s">
        <v>219</v>
      </c>
      <c r="I1328" s="1">
        <v>4080021</v>
      </c>
      <c r="J1328" s="1">
        <v>-7394142</v>
      </c>
      <c r="K1328" t="s">
        <v>5</v>
      </c>
      <c r="L1328" s="20">
        <v>195</v>
      </c>
      <c r="M1328" s="4">
        <v>4</v>
      </c>
      <c r="N1328" s="4">
        <v>137</v>
      </c>
      <c r="O1328" s="2">
        <v>43647</v>
      </c>
      <c r="P1328" s="3">
        <v>2.13</v>
      </c>
      <c r="Q1328" s="4">
        <v>1</v>
      </c>
      <c r="R1328" s="3">
        <v>5.6</v>
      </c>
      <c r="S13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8" t="str">
        <f>IF(AIRBNB[[#This Row],[RUIDO(dB)]]&lt;=4,"Silencioso",IF(AIRBNB[[#This Row],[RUIDO(dB)]]&lt;=5.5,"Poco Ruidoso","Ruidoso"))</f>
        <v>Ruidoso</v>
      </c>
      <c r="U1328" t="str">
        <f>IF(AND(AIRBNB[[#This Row],[PRECIO]]&lt;50,AIRBNB[[#This Row],[MIN_NOCHES]]&gt;3),"Dentro del presupuesto","No considerar")</f>
        <v>No considerar</v>
      </c>
      <c r="V1328" t="str">
        <f>VLOOKUP(AIRBNB[[#This Row],[HOST_ID]],Super_host[],5,FALSE)</f>
        <v>Host</v>
      </c>
    </row>
    <row r="1329" spans="1:22">
      <c r="A1329" s="4">
        <v>3801701</v>
      </c>
      <c r="B1329" t="s">
        <v>3944</v>
      </c>
      <c r="C1329" s="4">
        <v>12090062</v>
      </c>
      <c r="D1329" t="s">
        <v>3945</v>
      </c>
      <c r="E1329" t="s">
        <v>3946</v>
      </c>
      <c r="F1329" s="4">
        <v>10011</v>
      </c>
      <c r="G1329" s="13" t="s">
        <v>124</v>
      </c>
      <c r="H1329" s="13" t="s">
        <v>186</v>
      </c>
      <c r="I1329" s="1">
        <v>4073996</v>
      </c>
      <c r="J1329" s="1">
        <v>-7399919</v>
      </c>
      <c r="K1329" t="s">
        <v>5</v>
      </c>
      <c r="L1329" s="20">
        <v>195</v>
      </c>
      <c r="M1329" s="4">
        <v>2</v>
      </c>
      <c r="N1329" s="4">
        <v>31</v>
      </c>
      <c r="O1329" s="2">
        <v>43443</v>
      </c>
      <c r="P1329" s="3">
        <v>0.52</v>
      </c>
      <c r="Q1329" s="4">
        <v>1</v>
      </c>
      <c r="R1329" s="3">
        <v>5.6</v>
      </c>
      <c r="S13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29" t="str">
        <f>IF(AIRBNB[[#This Row],[RUIDO(dB)]]&lt;=4,"Silencioso",IF(AIRBNB[[#This Row],[RUIDO(dB)]]&lt;=5.5,"Poco Ruidoso","Ruidoso"))</f>
        <v>Ruidoso</v>
      </c>
      <c r="U1329" t="str">
        <f>IF(AND(AIRBNB[[#This Row],[PRECIO]]&lt;50,AIRBNB[[#This Row],[MIN_NOCHES]]&gt;3),"Dentro del presupuesto","No considerar")</f>
        <v>No considerar</v>
      </c>
      <c r="V1329" t="str">
        <f>VLOOKUP(AIRBNB[[#This Row],[HOST_ID]],Super_host[],5,FALSE)</f>
        <v>Host</v>
      </c>
    </row>
    <row r="1330" spans="1:22">
      <c r="A1330" s="4">
        <v>6438239</v>
      </c>
      <c r="B1330" t="s">
        <v>6922</v>
      </c>
      <c r="C1330" s="4">
        <v>11885649</v>
      </c>
      <c r="D1330" t="s">
        <v>3635</v>
      </c>
      <c r="E1330" t="s">
        <v>6923</v>
      </c>
      <c r="F1330" s="4">
        <v>10065</v>
      </c>
      <c r="G1330" s="13" t="s">
        <v>124</v>
      </c>
      <c r="H1330" s="13" t="s">
        <v>129</v>
      </c>
      <c r="I1330" s="1">
        <v>4076313</v>
      </c>
      <c r="J1330" s="1">
        <v>-7396192</v>
      </c>
      <c r="K1330" t="s">
        <v>5</v>
      </c>
      <c r="L1330" s="20">
        <v>195</v>
      </c>
      <c r="M1330" s="4">
        <v>3</v>
      </c>
      <c r="N1330" s="4">
        <v>0</v>
      </c>
      <c r="O1330" s="2">
        <v>42995</v>
      </c>
      <c r="P1330" s="3">
        <v>0.27</v>
      </c>
      <c r="Q1330" s="4">
        <v>1</v>
      </c>
      <c r="R1330" s="3">
        <v>5.6</v>
      </c>
      <c r="S13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0" t="str">
        <f>IF(AIRBNB[[#This Row],[RUIDO(dB)]]&lt;=4,"Silencioso",IF(AIRBNB[[#This Row],[RUIDO(dB)]]&lt;=5.5,"Poco Ruidoso","Ruidoso"))</f>
        <v>Ruidoso</v>
      </c>
      <c r="U1330" t="str">
        <f>IF(AND(AIRBNB[[#This Row],[PRECIO]]&lt;50,AIRBNB[[#This Row],[MIN_NOCHES]]&gt;3),"Dentro del presupuesto","No considerar")</f>
        <v>No considerar</v>
      </c>
      <c r="V1330" t="str">
        <f>VLOOKUP(AIRBNB[[#This Row],[HOST_ID]],Super_host[],5,FALSE)</f>
        <v>Host</v>
      </c>
    </row>
    <row r="1331" spans="1:22">
      <c r="A1331" s="4">
        <v>2935456</v>
      </c>
      <c r="B1331" t="s">
        <v>3918</v>
      </c>
      <c r="C1331" s="4">
        <v>10395636</v>
      </c>
      <c r="D1331" t="s">
        <v>1918</v>
      </c>
      <c r="E1331" t="s">
        <v>3919</v>
      </c>
      <c r="F1331" s="4">
        <v>10023</v>
      </c>
      <c r="G1331" s="13" t="s">
        <v>124</v>
      </c>
      <c r="H1331" s="13" t="s">
        <v>168</v>
      </c>
      <c r="I1331" s="1">
        <v>4077435</v>
      </c>
      <c r="J1331" s="1">
        <v>-7397889</v>
      </c>
      <c r="K1331" t="s">
        <v>5</v>
      </c>
      <c r="L1331" s="20">
        <v>195</v>
      </c>
      <c r="M1331" s="4">
        <v>2</v>
      </c>
      <c r="N1331" s="4">
        <v>32</v>
      </c>
      <c r="O1331" s="2">
        <v>42723</v>
      </c>
      <c r="P1331" s="3">
        <v>0.51</v>
      </c>
      <c r="Q1331" s="4">
        <v>1</v>
      </c>
      <c r="R1331" s="3">
        <v>5.6</v>
      </c>
      <c r="S13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1" t="str">
        <f>IF(AIRBNB[[#This Row],[RUIDO(dB)]]&lt;=4,"Silencioso",IF(AIRBNB[[#This Row],[RUIDO(dB)]]&lt;=5.5,"Poco Ruidoso","Ruidoso"))</f>
        <v>Ruidoso</v>
      </c>
      <c r="U1331" t="str">
        <f>IF(AND(AIRBNB[[#This Row],[PRECIO]]&lt;50,AIRBNB[[#This Row],[MIN_NOCHES]]&gt;3),"Dentro del presupuesto","No considerar")</f>
        <v>No considerar</v>
      </c>
      <c r="V1331" t="str">
        <f>VLOOKUP(AIRBNB[[#This Row],[HOST_ID]],Super_host[],5,FALSE)</f>
        <v>Host</v>
      </c>
    </row>
    <row r="1332" spans="1:22">
      <c r="A1332" s="4">
        <v>1954653</v>
      </c>
      <c r="B1332" t="s">
        <v>3748</v>
      </c>
      <c r="C1332" s="4">
        <v>10103520</v>
      </c>
      <c r="D1332" t="s">
        <v>3749</v>
      </c>
      <c r="E1332" t="s">
        <v>3750</v>
      </c>
      <c r="F1332" s="4">
        <v>10016</v>
      </c>
      <c r="G1332" s="13" t="s">
        <v>124</v>
      </c>
      <c r="H1332" s="13" t="s">
        <v>175</v>
      </c>
      <c r="I1332" s="1">
        <v>4074423</v>
      </c>
      <c r="J1332" s="1">
        <v>-7397614</v>
      </c>
      <c r="K1332" t="s">
        <v>5</v>
      </c>
      <c r="L1332" s="20">
        <v>195</v>
      </c>
      <c r="M1332" s="4">
        <v>4</v>
      </c>
      <c r="N1332" s="4">
        <v>30</v>
      </c>
      <c r="O1332" s="2">
        <v>43613</v>
      </c>
      <c r="P1332" s="3">
        <v>0.45</v>
      </c>
      <c r="Q1332" s="4">
        <v>1</v>
      </c>
      <c r="R1332" s="3">
        <v>5.6</v>
      </c>
      <c r="S13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2" t="str">
        <f>IF(AIRBNB[[#This Row],[RUIDO(dB)]]&lt;=4,"Silencioso",IF(AIRBNB[[#This Row],[RUIDO(dB)]]&lt;=5.5,"Poco Ruidoso","Ruidoso"))</f>
        <v>Ruidoso</v>
      </c>
      <c r="U1332" t="str">
        <f>IF(AND(AIRBNB[[#This Row],[PRECIO]]&lt;50,AIRBNB[[#This Row],[MIN_NOCHES]]&gt;3),"Dentro del presupuesto","No considerar")</f>
        <v>No considerar</v>
      </c>
      <c r="V1332" t="str">
        <f>VLOOKUP(AIRBNB[[#This Row],[HOST_ID]],Super_host[],5,FALSE)</f>
        <v>Host</v>
      </c>
    </row>
    <row r="1333" spans="1:22">
      <c r="A1333" s="4">
        <v>1934765</v>
      </c>
      <c r="B1333" t="s">
        <v>16369</v>
      </c>
      <c r="C1333" s="4">
        <v>10012271</v>
      </c>
      <c r="D1333" t="s">
        <v>16370</v>
      </c>
      <c r="E1333" t="s">
        <v>16371</v>
      </c>
      <c r="F1333" s="4">
        <v>10460</v>
      </c>
      <c r="G1333" s="13" t="s">
        <v>16360</v>
      </c>
      <c r="H1333" s="13" t="s">
        <v>16372</v>
      </c>
      <c r="I1333" s="1">
        <v>4083645</v>
      </c>
      <c r="J1333" s="1">
        <v>-7386634</v>
      </c>
      <c r="K1333" t="s">
        <v>5</v>
      </c>
      <c r="L1333" s="20">
        <v>195</v>
      </c>
      <c r="M1333" s="4">
        <v>5</v>
      </c>
      <c r="N1333" s="4">
        <v>1</v>
      </c>
      <c r="O1333" s="2">
        <v>42005</v>
      </c>
      <c r="P1333" s="3">
        <v>0.02</v>
      </c>
      <c r="Q1333" s="4">
        <v>5</v>
      </c>
      <c r="R1333" s="3">
        <v>7.84</v>
      </c>
      <c r="S13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3" t="str">
        <f>IF(AIRBNB[[#This Row],[RUIDO(dB)]]&lt;=4,"Silencioso",IF(AIRBNB[[#This Row],[RUIDO(dB)]]&lt;=5.5,"Poco Ruidoso","Ruidoso"))</f>
        <v>Ruidoso</v>
      </c>
      <c r="U1333" t="str">
        <f>IF(AND(AIRBNB[[#This Row],[PRECIO]]&lt;50,AIRBNB[[#This Row],[MIN_NOCHES]]&gt;3),"Dentro del presupuesto","No considerar")</f>
        <v>No considerar</v>
      </c>
      <c r="V1333" t="str">
        <f>VLOOKUP(AIRBNB[[#This Row],[HOST_ID]],Super_host[],5,FALSE)</f>
        <v>Host</v>
      </c>
    </row>
    <row r="1334" spans="1:22">
      <c r="A1334" s="4">
        <v>1919647</v>
      </c>
      <c r="B1334" t="s">
        <v>4873</v>
      </c>
      <c r="C1334" s="4">
        <v>9951559</v>
      </c>
      <c r="D1334" t="s">
        <v>4837</v>
      </c>
      <c r="E1334" t="s">
        <v>4874</v>
      </c>
      <c r="F1334" s="4">
        <v>10002</v>
      </c>
      <c r="G1334" s="13" t="s">
        <v>124</v>
      </c>
      <c r="H1334" s="13" t="s">
        <v>137</v>
      </c>
      <c r="I1334" s="1">
        <v>4072083</v>
      </c>
      <c r="J1334" s="1">
        <v>-7398755</v>
      </c>
      <c r="K1334" t="s">
        <v>5</v>
      </c>
      <c r="L1334" s="20">
        <v>195</v>
      </c>
      <c r="M1334" s="4">
        <v>2</v>
      </c>
      <c r="N1334" s="4">
        <v>71</v>
      </c>
      <c r="O1334" s="2">
        <v>43639</v>
      </c>
      <c r="P1334" s="3">
        <v>1.04</v>
      </c>
      <c r="Q1334" s="4">
        <v>1</v>
      </c>
      <c r="R1334" s="3">
        <v>5.6</v>
      </c>
      <c r="S13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4" t="str">
        <f>IF(AIRBNB[[#This Row],[RUIDO(dB)]]&lt;=4,"Silencioso",IF(AIRBNB[[#This Row],[RUIDO(dB)]]&lt;=5.5,"Poco Ruidoso","Ruidoso"))</f>
        <v>Ruidoso</v>
      </c>
      <c r="U1334" t="str">
        <f>IF(AND(AIRBNB[[#This Row],[PRECIO]]&lt;50,AIRBNB[[#This Row],[MIN_NOCHES]]&gt;3),"Dentro del presupuesto","No considerar")</f>
        <v>No considerar</v>
      </c>
      <c r="V1334" t="str">
        <f>VLOOKUP(AIRBNB[[#This Row],[HOST_ID]],Super_host[],5,FALSE)</f>
        <v>Host</v>
      </c>
    </row>
    <row r="1335" spans="1:22">
      <c r="A1335" s="4">
        <v>1878642</v>
      </c>
      <c r="B1335" t="s">
        <v>3770</v>
      </c>
      <c r="C1335" s="4">
        <v>9782866</v>
      </c>
      <c r="D1335" t="s">
        <v>3771</v>
      </c>
      <c r="E1335" t="s">
        <v>3772</v>
      </c>
      <c r="F1335" s="4">
        <v>10016</v>
      </c>
      <c r="G1335" s="13" t="s">
        <v>124</v>
      </c>
      <c r="H1335" s="13" t="s">
        <v>182</v>
      </c>
      <c r="I1335" s="1">
        <v>4074855</v>
      </c>
      <c r="J1335" s="1">
        <v>-73977</v>
      </c>
      <c r="K1335" t="s">
        <v>5</v>
      </c>
      <c r="L1335" s="20">
        <v>195</v>
      </c>
      <c r="M1335" s="4">
        <v>4</v>
      </c>
      <c r="N1335" s="4">
        <v>31</v>
      </c>
      <c r="O1335" s="2">
        <v>43647</v>
      </c>
      <c r="P1335" s="3">
        <v>0.46</v>
      </c>
      <c r="Q1335" s="4">
        <v>1</v>
      </c>
      <c r="R1335" s="3">
        <v>5.6</v>
      </c>
      <c r="S13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5" t="str">
        <f>IF(AIRBNB[[#This Row],[RUIDO(dB)]]&lt;=4,"Silencioso",IF(AIRBNB[[#This Row],[RUIDO(dB)]]&lt;=5.5,"Poco Ruidoso","Ruidoso"))</f>
        <v>Ruidoso</v>
      </c>
      <c r="U1335" t="str">
        <f>IF(AND(AIRBNB[[#This Row],[PRECIO]]&lt;50,AIRBNB[[#This Row],[MIN_NOCHES]]&gt;3),"Dentro del presupuesto","No considerar")</f>
        <v>No considerar</v>
      </c>
      <c r="V1335" t="str">
        <f>VLOOKUP(AIRBNB[[#This Row],[HOST_ID]],Super_host[],5,FALSE)</f>
        <v>Host</v>
      </c>
    </row>
    <row r="1336" spans="1:22">
      <c r="A1336" s="4">
        <v>1403129</v>
      </c>
      <c r="B1336" t="s">
        <v>14964</v>
      </c>
      <c r="C1336" s="4">
        <v>7573341</v>
      </c>
      <c r="D1336" t="s">
        <v>334</v>
      </c>
      <c r="E1336" t="s">
        <v>14965</v>
      </c>
      <c r="F1336" s="4">
        <v>11220</v>
      </c>
      <c r="G1336" s="13" t="s">
        <v>4662</v>
      </c>
      <c r="H1336" s="13" t="s">
        <v>9246</v>
      </c>
      <c r="I1336" s="1">
        <v>4063947</v>
      </c>
      <c r="J1336" s="1">
        <v>-7401888</v>
      </c>
      <c r="K1336" t="s">
        <v>5</v>
      </c>
      <c r="L1336" s="20">
        <v>195</v>
      </c>
      <c r="M1336" s="4">
        <v>2</v>
      </c>
      <c r="N1336" s="4">
        <v>220</v>
      </c>
      <c r="O1336" s="2">
        <v>43643</v>
      </c>
      <c r="P1336" s="3">
        <v>3.1</v>
      </c>
      <c r="Q1336" s="4">
        <v>1</v>
      </c>
      <c r="R1336" s="3">
        <v>6.9</v>
      </c>
      <c r="S13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6" t="str">
        <f>IF(AIRBNB[[#This Row],[RUIDO(dB)]]&lt;=4,"Silencioso",IF(AIRBNB[[#This Row],[RUIDO(dB)]]&lt;=5.5,"Poco Ruidoso","Ruidoso"))</f>
        <v>Ruidoso</v>
      </c>
      <c r="U1336" t="str">
        <f>IF(AND(AIRBNB[[#This Row],[PRECIO]]&lt;50,AIRBNB[[#This Row],[MIN_NOCHES]]&gt;3),"Dentro del presupuesto","No considerar")</f>
        <v>No considerar</v>
      </c>
      <c r="V1336" t="str">
        <f>VLOOKUP(AIRBNB[[#This Row],[HOST_ID]],Super_host[],5,FALSE)</f>
        <v>Host</v>
      </c>
    </row>
    <row r="1337" spans="1:22">
      <c r="A1337" s="4">
        <v>4277724</v>
      </c>
      <c r="B1337" t="s">
        <v>13442</v>
      </c>
      <c r="C1337" s="4">
        <v>6894447</v>
      </c>
      <c r="D1337" t="s">
        <v>492</v>
      </c>
      <c r="E1337" t="s">
        <v>13443</v>
      </c>
      <c r="F1337" s="4">
        <v>11211</v>
      </c>
      <c r="G1337" s="13" t="s">
        <v>4662</v>
      </c>
      <c r="H1337" s="13" t="s">
        <v>9218</v>
      </c>
      <c r="I1337" s="1">
        <v>4071484</v>
      </c>
      <c r="J1337" s="1">
        <v>-7396742</v>
      </c>
      <c r="K1337" t="s">
        <v>5</v>
      </c>
      <c r="L1337" s="20">
        <v>195</v>
      </c>
      <c r="M1337" s="4">
        <v>2</v>
      </c>
      <c r="N1337" s="4">
        <v>57</v>
      </c>
      <c r="O1337" s="2">
        <v>43640</v>
      </c>
      <c r="P1337" s="3">
        <v>0.99</v>
      </c>
      <c r="Q1337" s="4">
        <v>1</v>
      </c>
      <c r="R1337" s="3">
        <v>6.9</v>
      </c>
      <c r="S13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7" t="str">
        <f>IF(AIRBNB[[#This Row],[RUIDO(dB)]]&lt;=4,"Silencioso",IF(AIRBNB[[#This Row],[RUIDO(dB)]]&lt;=5.5,"Poco Ruidoso","Ruidoso"))</f>
        <v>Ruidoso</v>
      </c>
      <c r="U1337" t="str">
        <f>IF(AND(AIRBNB[[#This Row],[PRECIO]]&lt;50,AIRBNB[[#This Row],[MIN_NOCHES]]&gt;3),"Dentro del presupuesto","No considerar")</f>
        <v>No considerar</v>
      </c>
      <c r="V1337" t="str">
        <f>VLOOKUP(AIRBNB[[#This Row],[HOST_ID]],Super_host[],5,FALSE)</f>
        <v>Host</v>
      </c>
    </row>
    <row r="1338" spans="1:22">
      <c r="A1338" s="4">
        <v>4472978</v>
      </c>
      <c r="B1338" t="s">
        <v>6133</v>
      </c>
      <c r="C1338" s="4">
        <v>5800619</v>
      </c>
      <c r="D1338" t="s">
        <v>6134</v>
      </c>
      <c r="E1338" t="s">
        <v>6135</v>
      </c>
      <c r="F1338" s="4">
        <v>10001</v>
      </c>
      <c r="G1338" s="13" t="s">
        <v>124</v>
      </c>
      <c r="H1338" s="13" t="s">
        <v>249</v>
      </c>
      <c r="I1338" s="1">
        <v>4075531</v>
      </c>
      <c r="J1338" s="1">
        <v>-7399945</v>
      </c>
      <c r="K1338" t="s">
        <v>5</v>
      </c>
      <c r="L1338" s="20">
        <v>195</v>
      </c>
      <c r="M1338" s="4">
        <v>1</v>
      </c>
      <c r="N1338" s="4">
        <v>136</v>
      </c>
      <c r="O1338" s="2">
        <v>43651</v>
      </c>
      <c r="P1338" s="3">
        <v>2.94</v>
      </c>
      <c r="Q1338" s="4">
        <v>1</v>
      </c>
      <c r="R1338" s="3">
        <v>5.6</v>
      </c>
      <c r="S13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8" t="str">
        <f>IF(AIRBNB[[#This Row],[RUIDO(dB)]]&lt;=4,"Silencioso",IF(AIRBNB[[#This Row],[RUIDO(dB)]]&lt;=5.5,"Poco Ruidoso","Ruidoso"))</f>
        <v>Ruidoso</v>
      </c>
      <c r="U1338" t="str">
        <f>IF(AND(AIRBNB[[#This Row],[PRECIO]]&lt;50,AIRBNB[[#This Row],[MIN_NOCHES]]&gt;3),"Dentro del presupuesto","No considerar")</f>
        <v>No considerar</v>
      </c>
      <c r="V1338" t="str">
        <f>VLOOKUP(AIRBNB[[#This Row],[HOST_ID]],Super_host[],5,FALSE)</f>
        <v>Host</v>
      </c>
    </row>
    <row r="1339" spans="1:22">
      <c r="A1339" s="4">
        <v>1284789</v>
      </c>
      <c r="B1339" t="s">
        <v>16289</v>
      </c>
      <c r="C1339" s="4">
        <v>5768571</v>
      </c>
      <c r="D1339" t="s">
        <v>13614</v>
      </c>
      <c r="E1339" t="s">
        <v>16290</v>
      </c>
      <c r="F1339" s="4">
        <v>11238</v>
      </c>
      <c r="G1339" s="13" t="s">
        <v>4662</v>
      </c>
      <c r="H1339" s="13" t="s">
        <v>9323</v>
      </c>
      <c r="I1339" s="1">
        <v>4067731</v>
      </c>
      <c r="J1339" s="1">
        <v>-7396402</v>
      </c>
      <c r="K1339" t="s">
        <v>5</v>
      </c>
      <c r="L1339" s="20">
        <v>195</v>
      </c>
      <c r="M1339" s="4">
        <v>3</v>
      </c>
      <c r="N1339" s="4">
        <v>0</v>
      </c>
      <c r="O1339" s="2">
        <v>42230</v>
      </c>
      <c r="P1339" s="3">
        <v>0.02</v>
      </c>
      <c r="Q1339" s="4">
        <v>1</v>
      </c>
      <c r="R1339" s="3">
        <v>7</v>
      </c>
      <c r="S13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39" t="str">
        <f>IF(AIRBNB[[#This Row],[RUIDO(dB)]]&lt;=4,"Silencioso",IF(AIRBNB[[#This Row],[RUIDO(dB)]]&lt;=5.5,"Poco Ruidoso","Ruidoso"))</f>
        <v>Ruidoso</v>
      </c>
      <c r="U1339" t="str">
        <f>IF(AND(AIRBNB[[#This Row],[PRECIO]]&lt;50,AIRBNB[[#This Row],[MIN_NOCHES]]&gt;3),"Dentro del presupuesto","No considerar")</f>
        <v>No considerar</v>
      </c>
      <c r="V1339" t="str">
        <f>VLOOKUP(AIRBNB[[#This Row],[HOST_ID]],Super_host[],5,FALSE)</f>
        <v>Host</v>
      </c>
    </row>
    <row r="1340" spans="1:22">
      <c r="A1340" s="4">
        <v>1003754</v>
      </c>
      <c r="B1340" t="s">
        <v>13896</v>
      </c>
      <c r="C1340" s="4">
        <v>5520355</v>
      </c>
      <c r="D1340" t="s">
        <v>13897</v>
      </c>
      <c r="E1340" t="s">
        <v>13898</v>
      </c>
      <c r="F1340" s="4">
        <v>11215</v>
      </c>
      <c r="G1340" s="13" t="s">
        <v>4662</v>
      </c>
      <c r="H1340" s="13" t="s">
        <v>9262</v>
      </c>
      <c r="I1340" s="1">
        <v>4066162</v>
      </c>
      <c r="J1340" s="1">
        <v>-7397994</v>
      </c>
      <c r="K1340" t="s">
        <v>5</v>
      </c>
      <c r="L1340" s="20">
        <v>195</v>
      </c>
      <c r="M1340" s="4">
        <v>7</v>
      </c>
      <c r="N1340" s="4">
        <v>98</v>
      </c>
      <c r="O1340" s="2">
        <v>43642</v>
      </c>
      <c r="P1340" s="3">
        <v>1.39</v>
      </c>
      <c r="Q1340" s="4">
        <v>1</v>
      </c>
      <c r="R1340" s="3">
        <v>6.9</v>
      </c>
      <c r="S13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0" t="str">
        <f>IF(AIRBNB[[#This Row],[RUIDO(dB)]]&lt;=4,"Silencioso",IF(AIRBNB[[#This Row],[RUIDO(dB)]]&lt;=5.5,"Poco Ruidoso","Ruidoso"))</f>
        <v>Ruidoso</v>
      </c>
      <c r="U1340" t="str">
        <f>IF(AND(AIRBNB[[#This Row],[PRECIO]]&lt;50,AIRBNB[[#This Row],[MIN_NOCHES]]&gt;3),"Dentro del presupuesto","No considerar")</f>
        <v>No considerar</v>
      </c>
      <c r="V1340" t="str">
        <f>VLOOKUP(AIRBNB[[#This Row],[HOST_ID]],Super_host[],5,FALSE)</f>
        <v>Host</v>
      </c>
    </row>
    <row r="1341" spans="1:22">
      <c r="A1341" s="4">
        <v>933129</v>
      </c>
      <c r="B1341" t="s">
        <v>13036</v>
      </c>
      <c r="C1341" s="4">
        <v>5072123</v>
      </c>
      <c r="D1341" t="s">
        <v>142</v>
      </c>
      <c r="E1341" t="s">
        <v>9380</v>
      </c>
      <c r="F1341" s="4">
        <v>11201</v>
      </c>
      <c r="G1341" s="13" t="s">
        <v>4662</v>
      </c>
      <c r="H1341" s="13" t="s">
        <v>9222</v>
      </c>
      <c r="I1341" s="1">
        <v>4069097</v>
      </c>
      <c r="J1341" s="1">
        <v>-7397972</v>
      </c>
      <c r="K1341" t="s">
        <v>5</v>
      </c>
      <c r="L1341" s="20">
        <v>195</v>
      </c>
      <c r="M1341" s="4">
        <v>29</v>
      </c>
      <c r="N1341" s="4">
        <v>55</v>
      </c>
      <c r="O1341" s="2">
        <v>43616</v>
      </c>
      <c r="P1341" s="3">
        <v>0.72</v>
      </c>
      <c r="Q1341" s="4">
        <v>1</v>
      </c>
      <c r="R1341" s="3">
        <v>6.9</v>
      </c>
      <c r="S13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1" t="str">
        <f>IF(AIRBNB[[#This Row],[RUIDO(dB)]]&lt;=4,"Silencioso",IF(AIRBNB[[#This Row],[RUIDO(dB)]]&lt;=5.5,"Poco Ruidoso","Ruidoso"))</f>
        <v>Ruidoso</v>
      </c>
      <c r="U1341" t="str">
        <f>IF(AND(AIRBNB[[#This Row],[PRECIO]]&lt;50,AIRBNB[[#This Row],[MIN_NOCHES]]&gt;3),"Dentro del presupuesto","No considerar")</f>
        <v>No considerar</v>
      </c>
      <c r="V1341" t="str">
        <f>VLOOKUP(AIRBNB[[#This Row],[HOST_ID]],Super_host[],5,FALSE)</f>
        <v>Host</v>
      </c>
    </row>
    <row r="1342" spans="1:22">
      <c r="A1342" s="4">
        <v>852949</v>
      </c>
      <c r="B1342" t="s">
        <v>2411</v>
      </c>
      <c r="C1342" s="4">
        <v>4453107</v>
      </c>
      <c r="D1342" t="s">
        <v>2412</v>
      </c>
      <c r="E1342" t="s">
        <v>2413</v>
      </c>
      <c r="F1342" s="4">
        <v>10012</v>
      </c>
      <c r="G1342" s="13" t="s">
        <v>124</v>
      </c>
      <c r="H1342" s="13" t="s">
        <v>144</v>
      </c>
      <c r="I1342" s="1">
        <v>4072977</v>
      </c>
      <c r="J1342" s="1">
        <v>-7400164</v>
      </c>
      <c r="K1342" t="s">
        <v>5</v>
      </c>
      <c r="L1342" s="20">
        <v>195</v>
      </c>
      <c r="M1342" s="4">
        <v>2</v>
      </c>
      <c r="N1342" s="4">
        <v>12</v>
      </c>
      <c r="O1342" s="2">
        <v>43600</v>
      </c>
      <c r="P1342" s="3">
        <v>0.18</v>
      </c>
      <c r="Q1342" s="4">
        <v>1</v>
      </c>
      <c r="R1342" s="3">
        <v>5.6</v>
      </c>
      <c r="S13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2" t="str">
        <f>IF(AIRBNB[[#This Row],[RUIDO(dB)]]&lt;=4,"Silencioso",IF(AIRBNB[[#This Row],[RUIDO(dB)]]&lt;=5.5,"Poco Ruidoso","Ruidoso"))</f>
        <v>Ruidoso</v>
      </c>
      <c r="U1342" t="str">
        <f>IF(AND(AIRBNB[[#This Row],[PRECIO]]&lt;50,AIRBNB[[#This Row],[MIN_NOCHES]]&gt;3),"Dentro del presupuesto","No considerar")</f>
        <v>No considerar</v>
      </c>
      <c r="V1342" t="str">
        <f>VLOOKUP(AIRBNB[[#This Row],[HOST_ID]],Super_host[],5,FALSE)</f>
        <v>Host</v>
      </c>
    </row>
    <row r="1343" spans="1:22">
      <c r="A1343" s="4">
        <v>850198</v>
      </c>
      <c r="B1343" t="s">
        <v>1676</v>
      </c>
      <c r="C1343" s="4">
        <v>4439578</v>
      </c>
      <c r="D1343" t="s">
        <v>1677</v>
      </c>
      <c r="E1343" t="s">
        <v>1678</v>
      </c>
      <c r="F1343" s="4">
        <v>10028</v>
      </c>
      <c r="G1343" s="13" t="s">
        <v>124</v>
      </c>
      <c r="H1343" s="13" t="s">
        <v>129</v>
      </c>
      <c r="I1343" s="1">
        <v>4077815</v>
      </c>
      <c r="J1343" s="1">
        <v>-7395902</v>
      </c>
      <c r="K1343" t="s">
        <v>5</v>
      </c>
      <c r="L1343" s="20">
        <v>195</v>
      </c>
      <c r="M1343" s="4">
        <v>31</v>
      </c>
      <c r="N1343" s="4">
        <v>8</v>
      </c>
      <c r="O1343" s="2">
        <v>41453</v>
      </c>
      <c r="P1343" s="3">
        <v>0.1</v>
      </c>
      <c r="Q1343" s="4">
        <v>1</v>
      </c>
      <c r="R1343" s="3">
        <v>5.6</v>
      </c>
      <c r="S13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3" t="str">
        <f>IF(AIRBNB[[#This Row],[RUIDO(dB)]]&lt;=4,"Silencioso",IF(AIRBNB[[#This Row],[RUIDO(dB)]]&lt;=5.5,"Poco Ruidoso","Ruidoso"))</f>
        <v>Ruidoso</v>
      </c>
      <c r="U1343" t="str">
        <f>IF(AND(AIRBNB[[#This Row],[PRECIO]]&lt;50,AIRBNB[[#This Row],[MIN_NOCHES]]&gt;3),"Dentro del presupuesto","No considerar")</f>
        <v>No considerar</v>
      </c>
      <c r="V1343" t="str">
        <f>VLOOKUP(AIRBNB[[#This Row],[HOST_ID]],Super_host[],5,FALSE)</f>
        <v>Host</v>
      </c>
    </row>
    <row r="1344" spans="1:22">
      <c r="A1344" s="4">
        <v>770514</v>
      </c>
      <c r="B1344" t="s">
        <v>449</v>
      </c>
      <c r="C1344" s="4">
        <v>4064804</v>
      </c>
      <c r="D1344" t="s">
        <v>450</v>
      </c>
      <c r="E1344" t="s">
        <v>451</v>
      </c>
      <c r="F1344" s="4">
        <v>10010</v>
      </c>
      <c r="G1344" s="13" t="s">
        <v>124</v>
      </c>
      <c r="H1344" s="13" t="s">
        <v>452</v>
      </c>
      <c r="I1344" s="1">
        <v>4073997</v>
      </c>
      <c r="J1344" s="1">
        <v>-7398789</v>
      </c>
      <c r="K1344" t="s">
        <v>5</v>
      </c>
      <c r="L1344" s="20">
        <v>195</v>
      </c>
      <c r="M1344" s="4">
        <v>1</v>
      </c>
      <c r="N1344" s="4">
        <v>1</v>
      </c>
      <c r="O1344" s="2">
        <v>41904</v>
      </c>
      <c r="P1344" s="3">
        <v>0.02</v>
      </c>
      <c r="Q1344" s="4">
        <v>1</v>
      </c>
      <c r="R1344" s="3">
        <v>5.6</v>
      </c>
      <c r="S13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4" t="str">
        <f>IF(AIRBNB[[#This Row],[RUIDO(dB)]]&lt;=4,"Silencioso",IF(AIRBNB[[#This Row],[RUIDO(dB)]]&lt;=5.5,"Poco Ruidoso","Ruidoso"))</f>
        <v>Ruidoso</v>
      </c>
      <c r="U1344" t="str">
        <f>IF(AND(AIRBNB[[#This Row],[PRECIO]]&lt;50,AIRBNB[[#This Row],[MIN_NOCHES]]&gt;3),"Dentro del presupuesto","No considerar")</f>
        <v>No considerar</v>
      </c>
      <c r="V1344" t="str">
        <f>VLOOKUP(AIRBNB[[#This Row],[HOST_ID]],Super_host[],5,FALSE)</f>
        <v>Host</v>
      </c>
    </row>
    <row r="1345" spans="1:22">
      <c r="A1345" s="4">
        <v>737126</v>
      </c>
      <c r="B1345" t="s">
        <v>13424</v>
      </c>
      <c r="C1345" s="4">
        <v>3847832</v>
      </c>
      <c r="D1345" t="s">
        <v>677</v>
      </c>
      <c r="E1345" t="s">
        <v>13425</v>
      </c>
      <c r="F1345" s="4">
        <v>11211</v>
      </c>
      <c r="G1345" s="13" t="s">
        <v>4662</v>
      </c>
      <c r="H1345" s="13" t="s">
        <v>9218</v>
      </c>
      <c r="I1345" s="1">
        <v>4071714</v>
      </c>
      <c r="J1345" s="1">
        <v>-7395447</v>
      </c>
      <c r="K1345" t="s">
        <v>268</v>
      </c>
      <c r="L1345" s="20">
        <v>195</v>
      </c>
      <c r="M1345" s="4">
        <v>2</v>
      </c>
      <c r="N1345" s="4">
        <v>80</v>
      </c>
      <c r="O1345" s="2">
        <v>42881</v>
      </c>
      <c r="P1345" s="3">
        <v>0.98</v>
      </c>
      <c r="Q1345" s="4">
        <v>1</v>
      </c>
      <c r="R1345" s="3">
        <v>6.9</v>
      </c>
      <c r="S13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5" t="str">
        <f>IF(AIRBNB[[#This Row],[RUIDO(dB)]]&lt;=4,"Silencioso",IF(AIRBNB[[#This Row],[RUIDO(dB)]]&lt;=5.5,"Poco Ruidoso","Ruidoso"))</f>
        <v>Ruidoso</v>
      </c>
      <c r="U1345" t="str">
        <f>IF(AND(AIRBNB[[#This Row],[PRECIO]]&lt;50,AIRBNB[[#This Row],[MIN_NOCHES]]&gt;3),"Dentro del presupuesto","No considerar")</f>
        <v>No considerar</v>
      </c>
      <c r="V1345" t="str">
        <f>VLOOKUP(AIRBNB[[#This Row],[HOST_ID]],Super_host[],5,FALSE)</f>
        <v>Host</v>
      </c>
    </row>
    <row r="1346" spans="1:22">
      <c r="A1346" s="4">
        <v>1750527</v>
      </c>
      <c r="B1346" t="s">
        <v>13603</v>
      </c>
      <c r="C1346" s="4">
        <v>3336010</v>
      </c>
      <c r="D1346" t="s">
        <v>13604</v>
      </c>
      <c r="E1346" t="s">
        <v>13605</v>
      </c>
      <c r="F1346" s="4">
        <v>11205</v>
      </c>
      <c r="G1346" s="13" t="s">
        <v>4662</v>
      </c>
      <c r="H1346" s="13" t="s">
        <v>9230</v>
      </c>
      <c r="I1346" s="1">
        <v>4069194</v>
      </c>
      <c r="J1346" s="1">
        <v>-7395952</v>
      </c>
      <c r="K1346" t="s">
        <v>5</v>
      </c>
      <c r="L1346" s="20">
        <v>195</v>
      </c>
      <c r="M1346" s="4">
        <v>3</v>
      </c>
      <c r="N1346" s="4">
        <v>78</v>
      </c>
      <c r="O1346" s="2">
        <v>43597</v>
      </c>
      <c r="P1346" s="3">
        <v>1.1299999999999999</v>
      </c>
      <c r="Q1346" s="4">
        <v>1</v>
      </c>
      <c r="R1346" s="3">
        <v>6.9</v>
      </c>
      <c r="S13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6" t="str">
        <f>IF(AIRBNB[[#This Row],[RUIDO(dB)]]&lt;=4,"Silencioso",IF(AIRBNB[[#This Row],[RUIDO(dB)]]&lt;=5.5,"Poco Ruidoso","Ruidoso"))</f>
        <v>Ruidoso</v>
      </c>
      <c r="U1346" t="str">
        <f>IF(AND(AIRBNB[[#This Row],[PRECIO]]&lt;50,AIRBNB[[#This Row],[MIN_NOCHES]]&gt;3),"Dentro del presupuesto","No considerar")</f>
        <v>No considerar</v>
      </c>
      <c r="V1346" t="str">
        <f>VLOOKUP(AIRBNB[[#This Row],[HOST_ID]],Super_host[],5,FALSE)</f>
        <v>Host</v>
      </c>
    </row>
    <row r="1347" spans="1:22">
      <c r="A1347" s="4">
        <v>538344</v>
      </c>
      <c r="B1347" t="s">
        <v>5873</v>
      </c>
      <c r="C1347" s="4">
        <v>2644519</v>
      </c>
      <c r="D1347" t="s">
        <v>399</v>
      </c>
      <c r="E1347" t="s">
        <v>5874</v>
      </c>
      <c r="F1347" s="4">
        <v>10009</v>
      </c>
      <c r="G1347" s="13" t="s">
        <v>124</v>
      </c>
      <c r="H1347" s="13" t="s">
        <v>133</v>
      </c>
      <c r="I1347" s="1">
        <v>4072924</v>
      </c>
      <c r="J1347" s="1">
        <v>-7398113</v>
      </c>
      <c r="K1347" t="s">
        <v>5</v>
      </c>
      <c r="L1347" s="20">
        <v>195</v>
      </c>
      <c r="M1347" s="4">
        <v>2</v>
      </c>
      <c r="N1347" s="4">
        <v>160</v>
      </c>
      <c r="O1347" s="2">
        <v>43627</v>
      </c>
      <c r="P1347" s="3">
        <v>2.31</v>
      </c>
      <c r="Q1347" s="4">
        <v>1</v>
      </c>
      <c r="R1347" s="3">
        <v>5.6</v>
      </c>
      <c r="S13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7" t="str">
        <f>IF(AIRBNB[[#This Row],[RUIDO(dB)]]&lt;=4,"Silencioso",IF(AIRBNB[[#This Row],[RUIDO(dB)]]&lt;=5.5,"Poco Ruidoso","Ruidoso"))</f>
        <v>Ruidoso</v>
      </c>
      <c r="U1347" t="str">
        <f>IF(AND(AIRBNB[[#This Row],[PRECIO]]&lt;50,AIRBNB[[#This Row],[MIN_NOCHES]]&gt;3),"Dentro del presupuesto","No considerar")</f>
        <v>No considerar</v>
      </c>
      <c r="V1347" t="str">
        <f>VLOOKUP(AIRBNB[[#This Row],[HOST_ID]],Super_host[],5,FALSE)</f>
        <v>Host</v>
      </c>
    </row>
    <row r="1348" spans="1:22">
      <c r="A1348" s="4">
        <v>633950</v>
      </c>
      <c r="B1348" t="s">
        <v>2272</v>
      </c>
      <c r="C1348" s="4">
        <v>2354167</v>
      </c>
      <c r="D1348" t="s">
        <v>311</v>
      </c>
      <c r="E1348" t="s">
        <v>2273</v>
      </c>
      <c r="F1348" s="4">
        <v>10012</v>
      </c>
      <c r="G1348" s="13" t="s">
        <v>124</v>
      </c>
      <c r="H1348" s="13" t="s">
        <v>164</v>
      </c>
      <c r="I1348" s="1">
        <v>4072625</v>
      </c>
      <c r="J1348" s="1">
        <v>-740018</v>
      </c>
      <c r="K1348" t="s">
        <v>268</v>
      </c>
      <c r="L1348" s="20">
        <v>195</v>
      </c>
      <c r="M1348" s="4">
        <v>2</v>
      </c>
      <c r="N1348" s="4">
        <v>13</v>
      </c>
      <c r="O1348" s="2">
        <v>41751</v>
      </c>
      <c r="P1348" s="3">
        <v>0.16</v>
      </c>
      <c r="Q1348" s="4">
        <v>1</v>
      </c>
      <c r="R1348" s="3">
        <v>5.6</v>
      </c>
      <c r="S13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8" t="str">
        <f>IF(AIRBNB[[#This Row],[RUIDO(dB)]]&lt;=4,"Silencioso",IF(AIRBNB[[#This Row],[RUIDO(dB)]]&lt;=5.5,"Poco Ruidoso","Ruidoso"))</f>
        <v>Ruidoso</v>
      </c>
      <c r="U1348" t="str">
        <f>IF(AND(AIRBNB[[#This Row],[PRECIO]]&lt;50,AIRBNB[[#This Row],[MIN_NOCHES]]&gt;3),"Dentro del presupuesto","No considerar")</f>
        <v>No considerar</v>
      </c>
      <c r="V1348" t="str">
        <f>VLOOKUP(AIRBNB[[#This Row],[HOST_ID]],Super_host[],5,FALSE)</f>
        <v>Host</v>
      </c>
    </row>
    <row r="1349" spans="1:22">
      <c r="A1349" s="4">
        <v>3703633</v>
      </c>
      <c r="B1349" t="s">
        <v>2091</v>
      </c>
      <c r="C1349" s="4">
        <v>2119276</v>
      </c>
      <c r="D1349" t="s">
        <v>1189</v>
      </c>
      <c r="E1349" t="s">
        <v>2092</v>
      </c>
      <c r="F1349" s="4">
        <v>10003</v>
      </c>
      <c r="G1349" s="13" t="s">
        <v>124</v>
      </c>
      <c r="H1349" s="13" t="s">
        <v>133</v>
      </c>
      <c r="I1349" s="1">
        <v>4073268</v>
      </c>
      <c r="J1349" s="1">
        <v>-7398689</v>
      </c>
      <c r="K1349" t="s">
        <v>5</v>
      </c>
      <c r="L1349" s="20">
        <v>195</v>
      </c>
      <c r="M1349" s="4">
        <v>30</v>
      </c>
      <c r="N1349" s="4">
        <v>7</v>
      </c>
      <c r="O1349" s="2">
        <v>43030</v>
      </c>
      <c r="P1349" s="3">
        <v>0.14000000000000001</v>
      </c>
      <c r="Q1349" s="4">
        <v>1</v>
      </c>
      <c r="R1349" s="3">
        <v>5.6</v>
      </c>
      <c r="S13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49" t="str">
        <f>IF(AIRBNB[[#This Row],[RUIDO(dB)]]&lt;=4,"Silencioso",IF(AIRBNB[[#This Row],[RUIDO(dB)]]&lt;=5.5,"Poco Ruidoso","Ruidoso"))</f>
        <v>Ruidoso</v>
      </c>
      <c r="U1349" t="str">
        <f>IF(AND(AIRBNB[[#This Row],[PRECIO]]&lt;50,AIRBNB[[#This Row],[MIN_NOCHES]]&gt;3),"Dentro del presupuesto","No considerar")</f>
        <v>No considerar</v>
      </c>
      <c r="V1349" t="str">
        <f>VLOOKUP(AIRBNB[[#This Row],[HOST_ID]],Super_host[],5,FALSE)</f>
        <v>Host</v>
      </c>
    </row>
    <row r="1350" spans="1:22">
      <c r="A1350" s="4">
        <v>1672977</v>
      </c>
      <c r="B1350" t="s">
        <v>3410</v>
      </c>
      <c r="C1350" s="4">
        <v>2119276</v>
      </c>
      <c r="D1350" t="s">
        <v>1189</v>
      </c>
      <c r="E1350" t="s">
        <v>3411</v>
      </c>
      <c r="F1350" s="4">
        <v>10019</v>
      </c>
      <c r="G1350" s="13" t="s">
        <v>124</v>
      </c>
      <c r="H1350" s="13" t="s">
        <v>249</v>
      </c>
      <c r="I1350" s="1">
        <v>4076703</v>
      </c>
      <c r="J1350" s="1">
        <v>-7398874</v>
      </c>
      <c r="K1350" t="s">
        <v>5</v>
      </c>
      <c r="L1350" s="20">
        <v>195</v>
      </c>
      <c r="M1350" s="4">
        <v>30</v>
      </c>
      <c r="N1350" s="4">
        <v>17</v>
      </c>
      <c r="O1350" s="2">
        <v>43567</v>
      </c>
      <c r="P1350" s="3">
        <v>0.35</v>
      </c>
      <c r="Q1350" s="4">
        <v>1</v>
      </c>
      <c r="R1350" s="3">
        <v>5.6</v>
      </c>
      <c r="S13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0" t="str">
        <f>IF(AIRBNB[[#This Row],[RUIDO(dB)]]&lt;=4,"Silencioso",IF(AIRBNB[[#This Row],[RUIDO(dB)]]&lt;=5.5,"Poco Ruidoso","Ruidoso"))</f>
        <v>Ruidoso</v>
      </c>
      <c r="U1350" t="str">
        <f>IF(AND(AIRBNB[[#This Row],[PRECIO]]&lt;50,AIRBNB[[#This Row],[MIN_NOCHES]]&gt;3),"Dentro del presupuesto","No considerar")</f>
        <v>No considerar</v>
      </c>
      <c r="V1350" t="str">
        <f>VLOOKUP(AIRBNB[[#This Row],[HOST_ID]],Super_host[],5,FALSE)</f>
        <v>Host</v>
      </c>
    </row>
    <row r="1351" spans="1:22">
      <c r="A1351" s="4">
        <v>542203</v>
      </c>
      <c r="B1351" t="s">
        <v>5455</v>
      </c>
      <c r="C1351" s="4">
        <v>1846051</v>
      </c>
      <c r="D1351" t="s">
        <v>5456</v>
      </c>
      <c r="E1351" t="s">
        <v>5457</v>
      </c>
      <c r="F1351" s="4">
        <v>10019</v>
      </c>
      <c r="G1351" s="13" t="s">
        <v>124</v>
      </c>
      <c r="H1351" s="13" t="s">
        <v>249</v>
      </c>
      <c r="I1351" s="1">
        <v>4076304</v>
      </c>
      <c r="J1351" s="1">
        <v>-739888</v>
      </c>
      <c r="K1351" t="s">
        <v>5</v>
      </c>
      <c r="L1351" s="20">
        <v>195</v>
      </c>
      <c r="M1351" s="4">
        <v>3</v>
      </c>
      <c r="N1351" s="4">
        <v>22</v>
      </c>
      <c r="O1351" s="2">
        <v>43639</v>
      </c>
      <c r="P1351" s="3">
        <v>1.61</v>
      </c>
      <c r="Q1351" s="4">
        <v>1</v>
      </c>
      <c r="R1351" s="3">
        <v>5.6</v>
      </c>
      <c r="S13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1" t="str">
        <f>IF(AIRBNB[[#This Row],[RUIDO(dB)]]&lt;=4,"Silencioso",IF(AIRBNB[[#This Row],[RUIDO(dB)]]&lt;=5.5,"Poco Ruidoso","Ruidoso"))</f>
        <v>Ruidoso</v>
      </c>
      <c r="U1351" t="str">
        <f>IF(AND(AIRBNB[[#This Row],[PRECIO]]&lt;50,AIRBNB[[#This Row],[MIN_NOCHES]]&gt;3),"Dentro del presupuesto","No considerar")</f>
        <v>No considerar</v>
      </c>
      <c r="V1351" t="str">
        <f>VLOOKUP(AIRBNB[[#This Row],[HOST_ID]],Super_host[],5,FALSE)</f>
        <v>Host</v>
      </c>
    </row>
    <row r="1352" spans="1:22">
      <c r="A1352" s="4">
        <v>6761717</v>
      </c>
      <c r="B1352" t="s">
        <v>9534</v>
      </c>
      <c r="C1352" s="4">
        <v>1549503</v>
      </c>
      <c r="D1352" t="s">
        <v>2415</v>
      </c>
      <c r="E1352" t="s">
        <v>9535</v>
      </c>
      <c r="F1352" s="4">
        <v>11201</v>
      </c>
      <c r="G1352" s="13" t="s">
        <v>4662</v>
      </c>
      <c r="H1352" s="13" t="s">
        <v>9345</v>
      </c>
      <c r="I1352" s="1">
        <v>4069009</v>
      </c>
      <c r="J1352" s="1">
        <v>-7399355</v>
      </c>
      <c r="K1352" t="s">
        <v>5</v>
      </c>
      <c r="L1352" s="20">
        <v>195</v>
      </c>
      <c r="M1352" s="4">
        <v>3</v>
      </c>
      <c r="N1352" s="4">
        <v>1</v>
      </c>
      <c r="O1352" s="2">
        <v>42183</v>
      </c>
      <c r="P1352" s="3">
        <v>0.02</v>
      </c>
      <c r="Q1352" s="4">
        <v>1</v>
      </c>
      <c r="R1352" s="3">
        <v>6.9</v>
      </c>
      <c r="S13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2" t="str">
        <f>IF(AIRBNB[[#This Row],[RUIDO(dB)]]&lt;=4,"Silencioso",IF(AIRBNB[[#This Row],[RUIDO(dB)]]&lt;=5.5,"Poco Ruidoso","Ruidoso"))</f>
        <v>Ruidoso</v>
      </c>
      <c r="U1352" t="str">
        <f>IF(AND(AIRBNB[[#This Row],[PRECIO]]&lt;50,AIRBNB[[#This Row],[MIN_NOCHES]]&gt;3),"Dentro del presupuesto","No considerar")</f>
        <v>No considerar</v>
      </c>
      <c r="V1352" t="str">
        <f>VLOOKUP(AIRBNB[[#This Row],[HOST_ID]],Super_host[],5,FALSE)</f>
        <v>Host</v>
      </c>
    </row>
    <row r="1353" spans="1:22">
      <c r="A1353" s="4">
        <v>258690</v>
      </c>
      <c r="B1353" t="s">
        <v>1891</v>
      </c>
      <c r="C1353" s="4">
        <v>1359611</v>
      </c>
      <c r="D1353" t="s">
        <v>1380</v>
      </c>
      <c r="E1353" t="s">
        <v>1892</v>
      </c>
      <c r="F1353" s="4">
        <v>10011</v>
      </c>
      <c r="G1353" s="13" t="s">
        <v>124</v>
      </c>
      <c r="H1353" s="13" t="s">
        <v>186</v>
      </c>
      <c r="I1353" s="1">
        <v>4074618</v>
      </c>
      <c r="J1353" s="1">
        <v>-7400392</v>
      </c>
      <c r="K1353" t="s">
        <v>5</v>
      </c>
      <c r="L1353" s="20">
        <v>195</v>
      </c>
      <c r="M1353" s="4">
        <v>365</v>
      </c>
      <c r="N1353" s="4">
        <v>10</v>
      </c>
      <c r="O1353" s="2">
        <v>41938</v>
      </c>
      <c r="P1353" s="3">
        <v>0.12</v>
      </c>
      <c r="Q1353" s="4">
        <v>1</v>
      </c>
      <c r="R1353" s="3">
        <v>5.6</v>
      </c>
      <c r="S13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3" t="str">
        <f>IF(AIRBNB[[#This Row],[RUIDO(dB)]]&lt;=4,"Silencioso",IF(AIRBNB[[#This Row],[RUIDO(dB)]]&lt;=5.5,"Poco Ruidoso","Ruidoso"))</f>
        <v>Ruidoso</v>
      </c>
      <c r="U1353" t="str">
        <f>IF(AND(AIRBNB[[#This Row],[PRECIO]]&lt;50,AIRBNB[[#This Row],[MIN_NOCHES]]&gt;3),"Dentro del presupuesto","No considerar")</f>
        <v>No considerar</v>
      </c>
      <c r="V1353" t="str">
        <f>VLOOKUP(AIRBNB[[#This Row],[HOST_ID]],Super_host[],5,FALSE)</f>
        <v>Host</v>
      </c>
    </row>
    <row r="1354" spans="1:22">
      <c r="A1354" s="4">
        <v>959948</v>
      </c>
      <c r="B1354" t="s">
        <v>1999</v>
      </c>
      <c r="C1354" s="4">
        <v>1229358</v>
      </c>
      <c r="D1354" t="s">
        <v>122</v>
      </c>
      <c r="E1354" t="s">
        <v>2000</v>
      </c>
      <c r="F1354" s="4">
        <v>10012</v>
      </c>
      <c r="G1354" s="13" t="s">
        <v>124</v>
      </c>
      <c r="H1354" s="13" t="s">
        <v>164</v>
      </c>
      <c r="I1354" s="1">
        <v>4072538</v>
      </c>
      <c r="J1354" s="1">
        <v>-7400375</v>
      </c>
      <c r="K1354" t="s">
        <v>5</v>
      </c>
      <c r="L1354" s="20">
        <v>195</v>
      </c>
      <c r="M1354" s="4">
        <v>10</v>
      </c>
      <c r="N1354" s="4">
        <v>10</v>
      </c>
      <c r="O1354" s="2">
        <v>43277</v>
      </c>
      <c r="P1354" s="3">
        <v>0.13</v>
      </c>
      <c r="Q1354" s="4">
        <v>1</v>
      </c>
      <c r="R1354" s="3">
        <v>5.6</v>
      </c>
      <c r="S13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4" t="str">
        <f>IF(AIRBNB[[#This Row],[RUIDO(dB)]]&lt;=4,"Silencioso",IF(AIRBNB[[#This Row],[RUIDO(dB)]]&lt;=5.5,"Poco Ruidoso","Ruidoso"))</f>
        <v>Ruidoso</v>
      </c>
      <c r="U1354" t="str">
        <f>IF(AND(AIRBNB[[#This Row],[PRECIO]]&lt;50,AIRBNB[[#This Row],[MIN_NOCHES]]&gt;3),"Dentro del presupuesto","No considerar")</f>
        <v>No considerar</v>
      </c>
      <c r="V1354" t="str">
        <f>VLOOKUP(AIRBNB[[#This Row],[HOST_ID]],Super_host[],5,FALSE)</f>
        <v>Host</v>
      </c>
    </row>
    <row r="1355" spans="1:22">
      <c r="A1355" s="4">
        <v>1824808</v>
      </c>
      <c r="B1355" t="s">
        <v>5390</v>
      </c>
      <c r="C1355" s="4">
        <v>1146958</v>
      </c>
      <c r="D1355" t="s">
        <v>5348</v>
      </c>
      <c r="E1355" t="s">
        <v>5391</v>
      </c>
      <c r="F1355" s="4">
        <v>10010</v>
      </c>
      <c r="G1355" s="13" t="s">
        <v>124</v>
      </c>
      <c r="H1355" s="13" t="s">
        <v>281</v>
      </c>
      <c r="I1355" s="1">
        <v>4073679</v>
      </c>
      <c r="J1355" s="1">
        <v>-7398177</v>
      </c>
      <c r="K1355" t="s">
        <v>5</v>
      </c>
      <c r="L1355" s="20">
        <v>195</v>
      </c>
      <c r="M1355" s="4">
        <v>30</v>
      </c>
      <c r="N1355" s="4">
        <v>104</v>
      </c>
      <c r="O1355" s="2">
        <v>43561</v>
      </c>
      <c r="P1355" s="3">
        <v>1.51</v>
      </c>
      <c r="Q1355" s="4">
        <v>1</v>
      </c>
      <c r="R1355" s="3">
        <v>5.6</v>
      </c>
      <c r="S13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5" t="str">
        <f>IF(AIRBNB[[#This Row],[RUIDO(dB)]]&lt;=4,"Silencioso",IF(AIRBNB[[#This Row],[RUIDO(dB)]]&lt;=5.5,"Poco Ruidoso","Ruidoso"))</f>
        <v>Ruidoso</v>
      </c>
      <c r="U1355" t="str">
        <f>IF(AND(AIRBNB[[#This Row],[PRECIO]]&lt;50,AIRBNB[[#This Row],[MIN_NOCHES]]&gt;3),"Dentro del presupuesto","No considerar")</f>
        <v>No considerar</v>
      </c>
      <c r="V1355" t="str">
        <f>VLOOKUP(AIRBNB[[#This Row],[HOST_ID]],Super_host[],5,FALSE)</f>
        <v>Host</v>
      </c>
    </row>
    <row r="1356" spans="1:22">
      <c r="A1356" s="4">
        <v>206772</v>
      </c>
      <c r="B1356" t="s">
        <v>12038</v>
      </c>
      <c r="C1356" s="4">
        <v>1017473</v>
      </c>
      <c r="D1356" t="s">
        <v>4837</v>
      </c>
      <c r="E1356" t="s">
        <v>12039</v>
      </c>
      <c r="F1356" s="4">
        <v>11249</v>
      </c>
      <c r="G1356" s="13" t="s">
        <v>4662</v>
      </c>
      <c r="H1356" s="13" t="s">
        <v>9218</v>
      </c>
      <c r="I1356" s="1">
        <v>4071413</v>
      </c>
      <c r="J1356" s="1">
        <v>-7396596</v>
      </c>
      <c r="K1356" t="s">
        <v>5</v>
      </c>
      <c r="L1356" s="20">
        <v>195</v>
      </c>
      <c r="M1356" s="4">
        <v>14</v>
      </c>
      <c r="N1356" s="4">
        <v>31</v>
      </c>
      <c r="O1356" s="2">
        <v>43611</v>
      </c>
      <c r="P1356" s="3">
        <v>0.33</v>
      </c>
      <c r="Q1356" s="4">
        <v>1</v>
      </c>
      <c r="R1356" s="3">
        <v>6.9</v>
      </c>
      <c r="S13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6" t="str">
        <f>IF(AIRBNB[[#This Row],[RUIDO(dB)]]&lt;=4,"Silencioso",IF(AIRBNB[[#This Row],[RUIDO(dB)]]&lt;=5.5,"Poco Ruidoso","Ruidoso"))</f>
        <v>Ruidoso</v>
      </c>
      <c r="U1356" t="str">
        <f>IF(AND(AIRBNB[[#This Row],[PRECIO]]&lt;50,AIRBNB[[#This Row],[MIN_NOCHES]]&gt;3),"Dentro del presupuesto","No considerar")</f>
        <v>No considerar</v>
      </c>
      <c r="V1356" t="str">
        <f>VLOOKUP(AIRBNB[[#This Row],[HOST_ID]],Super_host[],5,FALSE)</f>
        <v>Host</v>
      </c>
    </row>
    <row r="1357" spans="1:22">
      <c r="A1357" s="4">
        <v>5684940</v>
      </c>
      <c r="B1357" t="s">
        <v>2603</v>
      </c>
      <c r="C1357" s="4">
        <v>470675</v>
      </c>
      <c r="D1357" t="s">
        <v>2604</v>
      </c>
      <c r="E1357" t="s">
        <v>2605</v>
      </c>
      <c r="F1357" s="4">
        <v>10009</v>
      </c>
      <c r="G1357" s="13" t="s">
        <v>124</v>
      </c>
      <c r="H1357" s="13" t="s">
        <v>133</v>
      </c>
      <c r="I1357" s="1">
        <v>4072322</v>
      </c>
      <c r="J1357" s="1">
        <v>-7398283</v>
      </c>
      <c r="K1357" t="s">
        <v>5</v>
      </c>
      <c r="L1357" s="20">
        <v>195</v>
      </c>
      <c r="M1357" s="4">
        <v>12</v>
      </c>
      <c r="N1357" s="4">
        <v>10</v>
      </c>
      <c r="O1357" s="2">
        <v>42911</v>
      </c>
      <c r="P1357" s="3">
        <v>0.2</v>
      </c>
      <c r="Q1357" s="4">
        <v>1</v>
      </c>
      <c r="R1357" s="3">
        <v>5.6</v>
      </c>
      <c r="S13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7" t="str">
        <f>IF(AIRBNB[[#This Row],[RUIDO(dB)]]&lt;=4,"Silencioso",IF(AIRBNB[[#This Row],[RUIDO(dB)]]&lt;=5.5,"Poco Ruidoso","Ruidoso"))</f>
        <v>Ruidoso</v>
      </c>
      <c r="U1357" t="str">
        <f>IF(AND(AIRBNB[[#This Row],[PRECIO]]&lt;50,AIRBNB[[#This Row],[MIN_NOCHES]]&gt;3),"Dentro del presupuesto","No considerar")</f>
        <v>No considerar</v>
      </c>
      <c r="V1357" t="str">
        <f>VLOOKUP(AIRBNB[[#This Row],[HOST_ID]],Super_host[],5,FALSE)</f>
        <v>Host</v>
      </c>
    </row>
    <row r="1358" spans="1:22">
      <c r="A1358" s="4">
        <v>56525</v>
      </c>
      <c r="B1358" t="s">
        <v>12907</v>
      </c>
      <c r="C1358" s="4">
        <v>268014</v>
      </c>
      <c r="D1358" t="s">
        <v>454</v>
      </c>
      <c r="E1358" t="s">
        <v>12908</v>
      </c>
      <c r="F1358" s="4">
        <v>11222</v>
      </c>
      <c r="G1358" s="13" t="s">
        <v>4662</v>
      </c>
      <c r="H1358" s="13" t="s">
        <v>9249</v>
      </c>
      <c r="I1358" s="1">
        <v>40729</v>
      </c>
      <c r="J1358" s="1">
        <v>-7395829</v>
      </c>
      <c r="K1358" t="s">
        <v>5</v>
      </c>
      <c r="L1358" s="20">
        <v>195</v>
      </c>
      <c r="M1358" s="4">
        <v>2</v>
      </c>
      <c r="N1358" s="4">
        <v>69</v>
      </c>
      <c r="O1358" s="2">
        <v>43629</v>
      </c>
      <c r="P1358" s="3">
        <v>0.65</v>
      </c>
      <c r="Q1358" s="4">
        <v>1</v>
      </c>
      <c r="R1358" s="3">
        <v>6.9</v>
      </c>
      <c r="S13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8" t="str">
        <f>IF(AIRBNB[[#This Row],[RUIDO(dB)]]&lt;=4,"Silencioso",IF(AIRBNB[[#This Row],[RUIDO(dB)]]&lt;=5.5,"Poco Ruidoso","Ruidoso"))</f>
        <v>Ruidoso</v>
      </c>
      <c r="U1358" t="str">
        <f>IF(AND(AIRBNB[[#This Row],[PRECIO]]&lt;50,AIRBNB[[#This Row],[MIN_NOCHES]]&gt;3),"Dentro del presupuesto","No considerar")</f>
        <v>No considerar</v>
      </c>
      <c r="V1358" t="str">
        <f>VLOOKUP(AIRBNB[[#This Row],[HOST_ID]],Super_host[],5,FALSE)</f>
        <v>Host</v>
      </c>
    </row>
    <row r="1359" spans="1:22">
      <c r="A1359" s="4">
        <v>53137</v>
      </c>
      <c r="B1359" t="s">
        <v>4842</v>
      </c>
      <c r="C1359" s="4">
        <v>240360</v>
      </c>
      <c r="D1359" t="s">
        <v>4843</v>
      </c>
      <c r="E1359" t="s">
        <v>4844</v>
      </c>
      <c r="F1359" s="4">
        <v>10036</v>
      </c>
      <c r="G1359" s="13" t="s">
        <v>124</v>
      </c>
      <c r="H1359" s="13" t="s">
        <v>249</v>
      </c>
      <c r="I1359" s="1">
        <v>4076244</v>
      </c>
      <c r="J1359" s="1">
        <v>-7399271</v>
      </c>
      <c r="K1359" t="s">
        <v>5</v>
      </c>
      <c r="L1359" s="20">
        <v>195</v>
      </c>
      <c r="M1359" s="4">
        <v>5</v>
      </c>
      <c r="N1359" s="4">
        <v>10</v>
      </c>
      <c r="O1359" s="2">
        <v>43647</v>
      </c>
      <c r="P1359" s="3">
        <v>1.01</v>
      </c>
      <c r="Q1359" s="4">
        <v>1</v>
      </c>
      <c r="R1359" s="3">
        <v>5.6</v>
      </c>
      <c r="S13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59" t="str">
        <f>IF(AIRBNB[[#This Row],[RUIDO(dB)]]&lt;=4,"Silencioso",IF(AIRBNB[[#This Row],[RUIDO(dB)]]&lt;=5.5,"Poco Ruidoso","Ruidoso"))</f>
        <v>Ruidoso</v>
      </c>
      <c r="U1359" t="str">
        <f>IF(AND(AIRBNB[[#This Row],[PRECIO]]&lt;50,AIRBNB[[#This Row],[MIN_NOCHES]]&gt;3),"Dentro del presupuesto","No considerar")</f>
        <v>No considerar</v>
      </c>
      <c r="V1359" t="str">
        <f>VLOOKUP(AIRBNB[[#This Row],[HOST_ID]],Super_host[],5,FALSE)</f>
        <v>Host</v>
      </c>
    </row>
    <row r="1360" spans="1:22">
      <c r="A1360" s="4">
        <v>74073</v>
      </c>
      <c r="B1360" t="s">
        <v>12812</v>
      </c>
      <c r="C1360" s="4">
        <v>211877</v>
      </c>
      <c r="D1360" t="s">
        <v>233</v>
      </c>
      <c r="E1360" t="s">
        <v>10148</v>
      </c>
      <c r="F1360" s="4">
        <v>11211</v>
      </c>
      <c r="G1360" s="13" t="s">
        <v>4662</v>
      </c>
      <c r="H1360" s="13" t="s">
        <v>9218</v>
      </c>
      <c r="I1360" s="1">
        <v>4071015</v>
      </c>
      <c r="J1360" s="1">
        <v>-7396101</v>
      </c>
      <c r="K1360" t="s">
        <v>5</v>
      </c>
      <c r="L1360" s="20">
        <v>195</v>
      </c>
      <c r="M1360" s="4">
        <v>4</v>
      </c>
      <c r="N1360" s="4">
        <v>59</v>
      </c>
      <c r="O1360" s="2">
        <v>43639</v>
      </c>
      <c r="P1360" s="3">
        <v>0.6</v>
      </c>
      <c r="Q1360" s="4">
        <v>1</v>
      </c>
      <c r="R1360" s="3">
        <v>6.9</v>
      </c>
      <c r="S13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0" t="str">
        <f>IF(AIRBNB[[#This Row],[RUIDO(dB)]]&lt;=4,"Silencioso",IF(AIRBNB[[#This Row],[RUIDO(dB)]]&lt;=5.5,"Poco Ruidoso","Ruidoso"))</f>
        <v>Ruidoso</v>
      </c>
      <c r="U1360" t="str">
        <f>IF(AND(AIRBNB[[#This Row],[PRECIO]]&lt;50,AIRBNB[[#This Row],[MIN_NOCHES]]&gt;3),"Dentro del presupuesto","No considerar")</f>
        <v>No considerar</v>
      </c>
      <c r="V1360" t="str">
        <f>VLOOKUP(AIRBNB[[#This Row],[HOST_ID]],Super_host[],5,FALSE)</f>
        <v>Host</v>
      </c>
    </row>
    <row r="1361" spans="1:22">
      <c r="A1361" s="4">
        <v>33014</v>
      </c>
      <c r="B1361" t="s">
        <v>3110</v>
      </c>
      <c r="C1361" s="4">
        <v>143048</v>
      </c>
      <c r="D1361" t="s">
        <v>3111</v>
      </c>
      <c r="E1361" t="s">
        <v>3112</v>
      </c>
      <c r="F1361" s="4">
        <v>10009</v>
      </c>
      <c r="G1361" s="13" t="s">
        <v>124</v>
      </c>
      <c r="H1361" s="13" t="s">
        <v>133</v>
      </c>
      <c r="I1361" s="1">
        <v>4072354</v>
      </c>
      <c r="J1361" s="1">
        <v>-7398295</v>
      </c>
      <c r="K1361" t="s">
        <v>5</v>
      </c>
      <c r="L1361" s="20">
        <v>195</v>
      </c>
      <c r="M1361" s="4">
        <v>3</v>
      </c>
      <c r="N1361" s="4">
        <v>30</v>
      </c>
      <c r="O1361" s="2">
        <v>43633</v>
      </c>
      <c r="P1361" s="3">
        <v>0.28000000000000003</v>
      </c>
      <c r="Q1361" s="4">
        <v>1</v>
      </c>
      <c r="R1361" s="3">
        <v>5.6</v>
      </c>
      <c r="S13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1" t="str">
        <f>IF(AIRBNB[[#This Row],[RUIDO(dB)]]&lt;=4,"Silencioso",IF(AIRBNB[[#This Row],[RUIDO(dB)]]&lt;=5.5,"Poco Ruidoso","Ruidoso"))</f>
        <v>Ruidoso</v>
      </c>
      <c r="U1361" t="str">
        <f>IF(AND(AIRBNB[[#This Row],[PRECIO]]&lt;50,AIRBNB[[#This Row],[MIN_NOCHES]]&gt;3),"Dentro del presupuesto","No considerar")</f>
        <v>No considerar</v>
      </c>
      <c r="V1361" t="str">
        <f>VLOOKUP(AIRBNB[[#This Row],[HOST_ID]],Super_host[],5,FALSE)</f>
        <v>Host</v>
      </c>
    </row>
    <row r="1362" spans="1:22">
      <c r="A1362" s="4">
        <v>648246</v>
      </c>
      <c r="B1362" t="s">
        <v>12510</v>
      </c>
      <c r="C1362" s="4">
        <v>62583</v>
      </c>
      <c r="D1362" t="s">
        <v>1209</v>
      </c>
      <c r="E1362" t="s">
        <v>9351</v>
      </c>
      <c r="F1362" s="4">
        <v>11207</v>
      </c>
      <c r="G1362" s="13" t="s">
        <v>4662</v>
      </c>
      <c r="H1362" s="13" t="s">
        <v>9218</v>
      </c>
      <c r="I1362" s="1">
        <v>4071227</v>
      </c>
      <c r="J1362" s="1">
        <v>-7396776</v>
      </c>
      <c r="K1362" t="s">
        <v>5</v>
      </c>
      <c r="L1362" s="20">
        <v>195</v>
      </c>
      <c r="M1362" s="4">
        <v>1</v>
      </c>
      <c r="N1362" s="4">
        <v>39</v>
      </c>
      <c r="O1362" s="2">
        <v>43583</v>
      </c>
      <c r="P1362" s="3">
        <v>0.47</v>
      </c>
      <c r="Q1362" s="4">
        <v>1</v>
      </c>
      <c r="R1362" s="3">
        <v>6.9</v>
      </c>
      <c r="S13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2" t="str">
        <f>IF(AIRBNB[[#This Row],[RUIDO(dB)]]&lt;=4,"Silencioso",IF(AIRBNB[[#This Row],[RUIDO(dB)]]&lt;=5.5,"Poco Ruidoso","Ruidoso"))</f>
        <v>Ruidoso</v>
      </c>
      <c r="U1362" t="str">
        <f>IF(AND(AIRBNB[[#This Row],[PRECIO]]&lt;50,AIRBNB[[#This Row],[MIN_NOCHES]]&gt;3),"Dentro del presupuesto","No considerar")</f>
        <v>No considerar</v>
      </c>
      <c r="V1362" t="str">
        <f>VLOOKUP(AIRBNB[[#This Row],[HOST_ID]],Super_host[],5,FALSE)</f>
        <v>Host</v>
      </c>
    </row>
    <row r="1363" spans="1:22">
      <c r="A1363" s="4">
        <v>2435621</v>
      </c>
      <c r="B1363" t="s">
        <v>4388</v>
      </c>
      <c r="C1363" s="4">
        <v>26640</v>
      </c>
      <c r="D1363" t="s">
        <v>1186</v>
      </c>
      <c r="E1363" t="s">
        <v>2393</v>
      </c>
      <c r="F1363" s="4">
        <v>10024</v>
      </c>
      <c r="G1363" s="13" t="s">
        <v>124</v>
      </c>
      <c r="H1363" s="13" t="s">
        <v>168</v>
      </c>
      <c r="I1363" s="1">
        <v>407851</v>
      </c>
      <c r="J1363" s="1">
        <v>-7397397</v>
      </c>
      <c r="K1363" t="s">
        <v>5</v>
      </c>
      <c r="L1363" s="20">
        <v>195</v>
      </c>
      <c r="M1363" s="4">
        <v>30</v>
      </c>
      <c r="N1363" s="4">
        <v>45</v>
      </c>
      <c r="O1363" s="2">
        <v>43616</v>
      </c>
      <c r="P1363" s="3">
        <v>0.73</v>
      </c>
      <c r="Q1363" s="4">
        <v>1</v>
      </c>
      <c r="R1363" s="3">
        <v>5.6</v>
      </c>
      <c r="S13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3" t="str">
        <f>IF(AIRBNB[[#This Row],[RUIDO(dB)]]&lt;=4,"Silencioso",IF(AIRBNB[[#This Row],[RUIDO(dB)]]&lt;=5.5,"Poco Ruidoso","Ruidoso"))</f>
        <v>Ruidoso</v>
      </c>
      <c r="U1363" t="str">
        <f>IF(AND(AIRBNB[[#This Row],[PRECIO]]&lt;50,AIRBNB[[#This Row],[MIN_NOCHES]]&gt;3),"Dentro del presupuesto","No considerar")</f>
        <v>No considerar</v>
      </c>
      <c r="V1363" t="str">
        <f>VLOOKUP(AIRBNB[[#This Row],[HOST_ID]],Super_host[],5,FALSE)</f>
        <v>Host</v>
      </c>
    </row>
    <row r="1364" spans="1:22">
      <c r="A1364" s="4">
        <v>6542929</v>
      </c>
      <c r="B1364" t="s">
        <v>4408</v>
      </c>
      <c r="C1364" s="4">
        <v>6789992</v>
      </c>
      <c r="D1364" t="s">
        <v>2335</v>
      </c>
      <c r="E1364" t="s">
        <v>4409</v>
      </c>
      <c r="F1364" s="4">
        <v>10009</v>
      </c>
      <c r="G1364" s="13" t="s">
        <v>124</v>
      </c>
      <c r="H1364" s="13" t="s">
        <v>133</v>
      </c>
      <c r="I1364" s="1">
        <v>4072496</v>
      </c>
      <c r="J1364" s="1">
        <v>-7398289</v>
      </c>
      <c r="K1364" t="s">
        <v>5</v>
      </c>
      <c r="L1364" s="20">
        <v>194</v>
      </c>
      <c r="M1364" s="4">
        <v>2</v>
      </c>
      <c r="N1364" s="4">
        <v>36</v>
      </c>
      <c r="O1364" s="2">
        <v>42690</v>
      </c>
      <c r="P1364" s="3">
        <v>0.74</v>
      </c>
      <c r="Q1364" s="4">
        <v>1</v>
      </c>
      <c r="R1364" s="3">
        <v>5.6</v>
      </c>
      <c r="S13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4" t="str">
        <f>IF(AIRBNB[[#This Row],[RUIDO(dB)]]&lt;=4,"Silencioso",IF(AIRBNB[[#This Row],[RUIDO(dB)]]&lt;=5.5,"Poco Ruidoso","Ruidoso"))</f>
        <v>Ruidoso</v>
      </c>
      <c r="U1364" t="str">
        <f>IF(AND(AIRBNB[[#This Row],[PRECIO]]&lt;50,AIRBNB[[#This Row],[MIN_NOCHES]]&gt;3),"Dentro del presupuesto","No considerar")</f>
        <v>No considerar</v>
      </c>
      <c r="V1364" t="str">
        <f>VLOOKUP(AIRBNB[[#This Row],[HOST_ID]],Super_host[],5,FALSE)</f>
        <v>Host</v>
      </c>
    </row>
    <row r="1365" spans="1:22">
      <c r="A1365" s="4">
        <v>1630572</v>
      </c>
      <c r="B1365" t="s">
        <v>5719</v>
      </c>
      <c r="C1365" s="4">
        <v>2935265</v>
      </c>
      <c r="D1365" t="s">
        <v>492</v>
      </c>
      <c r="E1365" t="s">
        <v>5210</v>
      </c>
      <c r="F1365" s="4">
        <v>10003</v>
      </c>
      <c r="G1365" s="13" t="s">
        <v>124</v>
      </c>
      <c r="H1365" s="13" t="s">
        <v>164</v>
      </c>
      <c r="I1365" s="1">
        <v>4072391</v>
      </c>
      <c r="J1365" s="1">
        <v>-7399879</v>
      </c>
      <c r="K1365" t="s">
        <v>40</v>
      </c>
      <c r="L1365" s="20">
        <v>194</v>
      </c>
      <c r="M1365" s="4">
        <v>2</v>
      </c>
      <c r="N1365" s="4">
        <v>141</v>
      </c>
      <c r="O1365" s="2">
        <v>43637</v>
      </c>
      <c r="P1365" s="3">
        <v>2</v>
      </c>
      <c r="Q1365" s="4">
        <v>1</v>
      </c>
      <c r="R1365" s="3">
        <v>5.6</v>
      </c>
      <c r="S13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5" t="str">
        <f>IF(AIRBNB[[#This Row],[RUIDO(dB)]]&lt;=4,"Silencioso",IF(AIRBNB[[#This Row],[RUIDO(dB)]]&lt;=5.5,"Poco Ruidoso","Ruidoso"))</f>
        <v>Ruidoso</v>
      </c>
      <c r="U1365" t="str">
        <f>IF(AND(AIRBNB[[#This Row],[PRECIO]]&lt;50,AIRBNB[[#This Row],[MIN_NOCHES]]&gt;3),"Dentro del presupuesto","No considerar")</f>
        <v>No considerar</v>
      </c>
      <c r="V1365" t="str">
        <f>VLOOKUP(AIRBNB[[#This Row],[HOST_ID]],Super_host[],5,FALSE)</f>
        <v>Host</v>
      </c>
    </row>
    <row r="1366" spans="1:22">
      <c r="A1366" s="4">
        <v>5442054</v>
      </c>
      <c r="B1366" t="s">
        <v>10852</v>
      </c>
      <c r="C1366" s="4">
        <v>16437254</v>
      </c>
      <c r="D1366" t="s">
        <v>10187</v>
      </c>
      <c r="E1366" t="s">
        <v>10853</v>
      </c>
      <c r="F1366" s="4">
        <v>11217</v>
      </c>
      <c r="G1366" s="13" t="s">
        <v>4662</v>
      </c>
      <c r="H1366" s="13" t="s">
        <v>9222</v>
      </c>
      <c r="I1366" s="1">
        <v>4068969</v>
      </c>
      <c r="J1366" s="1">
        <v>-7397797</v>
      </c>
      <c r="K1366" t="s">
        <v>5</v>
      </c>
      <c r="L1366" s="20">
        <v>193</v>
      </c>
      <c r="M1366" s="4">
        <v>30</v>
      </c>
      <c r="N1366" s="4">
        <v>1</v>
      </c>
      <c r="O1366" s="2">
        <v>43420</v>
      </c>
      <c r="P1366" s="3">
        <v>0.13</v>
      </c>
      <c r="Q1366" s="4">
        <v>1</v>
      </c>
      <c r="R1366" s="3">
        <v>6.9</v>
      </c>
      <c r="S13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6" t="str">
        <f>IF(AIRBNB[[#This Row],[RUIDO(dB)]]&lt;=4,"Silencioso",IF(AIRBNB[[#This Row],[RUIDO(dB)]]&lt;=5.5,"Poco Ruidoso","Ruidoso"))</f>
        <v>Ruidoso</v>
      </c>
      <c r="U1366" t="str">
        <f>IF(AND(AIRBNB[[#This Row],[PRECIO]]&lt;50,AIRBNB[[#This Row],[MIN_NOCHES]]&gt;3),"Dentro del presupuesto","No considerar")</f>
        <v>No considerar</v>
      </c>
      <c r="V1366" t="str">
        <f>VLOOKUP(AIRBNB[[#This Row],[HOST_ID]],Super_host[],5,FALSE)</f>
        <v>Host</v>
      </c>
    </row>
    <row r="1367" spans="1:22">
      <c r="A1367" s="4">
        <v>1818820</v>
      </c>
      <c r="B1367" t="s">
        <v>14623</v>
      </c>
      <c r="C1367" s="4">
        <v>9524360</v>
      </c>
      <c r="D1367" t="s">
        <v>839</v>
      </c>
      <c r="E1367" t="s">
        <v>14624</v>
      </c>
      <c r="F1367" s="4">
        <v>11211</v>
      </c>
      <c r="G1367" s="13" t="s">
        <v>4662</v>
      </c>
      <c r="H1367" s="13" t="s">
        <v>9218</v>
      </c>
      <c r="I1367" s="1">
        <v>4071618</v>
      </c>
      <c r="J1367" s="1">
        <v>-7394189</v>
      </c>
      <c r="K1367" t="s">
        <v>5</v>
      </c>
      <c r="L1367" s="20">
        <v>193</v>
      </c>
      <c r="M1367" s="4">
        <v>3</v>
      </c>
      <c r="N1367" s="4">
        <v>164</v>
      </c>
      <c r="O1367" s="2">
        <v>43646</v>
      </c>
      <c r="P1367" s="3">
        <v>2.39</v>
      </c>
      <c r="Q1367" s="4">
        <v>1</v>
      </c>
      <c r="R1367" s="3">
        <v>6.9</v>
      </c>
      <c r="S13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7" t="str">
        <f>IF(AIRBNB[[#This Row],[RUIDO(dB)]]&lt;=4,"Silencioso",IF(AIRBNB[[#This Row],[RUIDO(dB)]]&lt;=5.5,"Poco Ruidoso","Ruidoso"))</f>
        <v>Ruidoso</v>
      </c>
      <c r="U1367" t="str">
        <f>IF(AND(AIRBNB[[#This Row],[PRECIO]]&lt;50,AIRBNB[[#This Row],[MIN_NOCHES]]&gt;3),"Dentro del presupuesto","No considerar")</f>
        <v>No considerar</v>
      </c>
      <c r="V1367" t="str">
        <f>VLOOKUP(AIRBNB[[#This Row],[HOST_ID]],Super_host[],5,FALSE)</f>
        <v>Host</v>
      </c>
    </row>
    <row r="1368" spans="1:22">
      <c r="A1368" s="4">
        <v>3623946</v>
      </c>
      <c r="B1368" t="s">
        <v>10928</v>
      </c>
      <c r="C1368" s="4">
        <v>18254730</v>
      </c>
      <c r="D1368" t="s">
        <v>8409</v>
      </c>
      <c r="E1368" t="s">
        <v>10929</v>
      </c>
      <c r="F1368" s="4">
        <v>11215</v>
      </c>
      <c r="G1368" s="13" t="s">
        <v>4662</v>
      </c>
      <c r="H1368" s="13" t="s">
        <v>9262</v>
      </c>
      <c r="I1368" s="1">
        <v>4066748</v>
      </c>
      <c r="J1368" s="1">
        <v>-7398971</v>
      </c>
      <c r="K1368" t="s">
        <v>5</v>
      </c>
      <c r="L1368" s="20">
        <v>192</v>
      </c>
      <c r="M1368" s="4">
        <v>4</v>
      </c>
      <c r="N1368" s="4">
        <v>6</v>
      </c>
      <c r="O1368" s="2">
        <v>43583</v>
      </c>
      <c r="P1368" s="3">
        <v>0.14000000000000001</v>
      </c>
      <c r="Q1368" s="4">
        <v>1</v>
      </c>
      <c r="R1368" s="3">
        <v>6.9</v>
      </c>
      <c r="S13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8" t="str">
        <f>IF(AIRBNB[[#This Row],[RUIDO(dB)]]&lt;=4,"Silencioso",IF(AIRBNB[[#This Row],[RUIDO(dB)]]&lt;=5.5,"Poco Ruidoso","Ruidoso"))</f>
        <v>Ruidoso</v>
      </c>
      <c r="U1368" t="str">
        <f>IF(AND(AIRBNB[[#This Row],[PRECIO]]&lt;50,AIRBNB[[#This Row],[MIN_NOCHES]]&gt;3),"Dentro del presupuesto","No considerar")</f>
        <v>No considerar</v>
      </c>
      <c r="V1368" t="str">
        <f>VLOOKUP(AIRBNB[[#This Row],[HOST_ID]],Super_host[],5,FALSE)</f>
        <v>Host</v>
      </c>
    </row>
    <row r="1369" spans="1:22">
      <c r="A1369" s="4">
        <v>799829</v>
      </c>
      <c r="B1369" t="s">
        <v>4130</v>
      </c>
      <c r="C1369" s="4">
        <v>4153233</v>
      </c>
      <c r="D1369" t="s">
        <v>1427</v>
      </c>
      <c r="E1369" t="s">
        <v>4131</v>
      </c>
      <c r="F1369" s="4">
        <v>10033</v>
      </c>
      <c r="G1369" s="13" t="s">
        <v>124</v>
      </c>
      <c r="H1369" s="13" t="s">
        <v>125</v>
      </c>
      <c r="I1369" s="1">
        <v>4085262</v>
      </c>
      <c r="J1369" s="1">
        <v>-7393821</v>
      </c>
      <c r="K1369" t="s">
        <v>5</v>
      </c>
      <c r="L1369" s="20">
        <v>192</v>
      </c>
      <c r="M1369" s="4">
        <v>2</v>
      </c>
      <c r="N1369" s="4">
        <v>41</v>
      </c>
      <c r="O1369" s="2">
        <v>43099</v>
      </c>
      <c r="P1369" s="3">
        <v>0.6</v>
      </c>
      <c r="Q1369" s="4">
        <v>1</v>
      </c>
      <c r="R1369" s="3">
        <v>5.6</v>
      </c>
      <c r="S13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69" t="str">
        <f>IF(AIRBNB[[#This Row],[RUIDO(dB)]]&lt;=4,"Silencioso",IF(AIRBNB[[#This Row],[RUIDO(dB)]]&lt;=5.5,"Poco Ruidoso","Ruidoso"))</f>
        <v>Ruidoso</v>
      </c>
      <c r="U1369" t="str">
        <f>IF(AND(AIRBNB[[#This Row],[PRECIO]]&lt;50,AIRBNB[[#This Row],[MIN_NOCHES]]&gt;3),"Dentro del presupuesto","No considerar")</f>
        <v>No considerar</v>
      </c>
      <c r="V1369" t="str">
        <f>VLOOKUP(AIRBNB[[#This Row],[HOST_ID]],Super_host[],5,FALSE)</f>
        <v>Host</v>
      </c>
    </row>
    <row r="1370" spans="1:22">
      <c r="A1370" s="4">
        <v>294239</v>
      </c>
      <c r="B1370" t="s">
        <v>8133</v>
      </c>
      <c r="C1370" s="4">
        <v>1521432</v>
      </c>
      <c r="D1370" t="s">
        <v>8134</v>
      </c>
      <c r="E1370" t="s">
        <v>8135</v>
      </c>
      <c r="F1370" s="4">
        <v>11106</v>
      </c>
      <c r="G1370" s="13" t="s">
        <v>7897</v>
      </c>
      <c r="H1370" s="13" t="s">
        <v>7940</v>
      </c>
      <c r="I1370" s="1">
        <v>4076444</v>
      </c>
      <c r="J1370" s="1">
        <v>-7392607</v>
      </c>
      <c r="K1370" t="s">
        <v>5</v>
      </c>
      <c r="L1370" s="20">
        <v>192</v>
      </c>
      <c r="M1370" s="4">
        <v>3</v>
      </c>
      <c r="N1370" s="4">
        <v>7</v>
      </c>
      <c r="O1370" s="2">
        <v>42843</v>
      </c>
      <c r="P1370" s="3">
        <v>0.08</v>
      </c>
      <c r="Q1370" s="4">
        <v>5</v>
      </c>
      <c r="R1370" s="3">
        <v>6.24</v>
      </c>
      <c r="S13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0" t="str">
        <f>IF(AIRBNB[[#This Row],[RUIDO(dB)]]&lt;=4,"Silencioso",IF(AIRBNB[[#This Row],[RUIDO(dB)]]&lt;=5.5,"Poco Ruidoso","Ruidoso"))</f>
        <v>Ruidoso</v>
      </c>
      <c r="U1370" t="str">
        <f>IF(AND(AIRBNB[[#This Row],[PRECIO]]&lt;50,AIRBNB[[#This Row],[MIN_NOCHES]]&gt;3),"Dentro del presupuesto","No considerar")</f>
        <v>No considerar</v>
      </c>
      <c r="V1370" t="str">
        <f>VLOOKUP(AIRBNB[[#This Row],[HOST_ID]],Super_host[],5,FALSE)</f>
        <v>Host</v>
      </c>
    </row>
    <row r="1371" spans="1:22">
      <c r="A1371" s="4">
        <v>993514</v>
      </c>
      <c r="B1371" t="s">
        <v>1757</v>
      </c>
      <c r="C1371" s="4">
        <v>15145088</v>
      </c>
      <c r="D1371" t="s">
        <v>1090</v>
      </c>
      <c r="E1371" t="s">
        <v>1758</v>
      </c>
      <c r="F1371" s="4">
        <v>10024</v>
      </c>
      <c r="G1371" s="13" t="s">
        <v>124</v>
      </c>
      <c r="H1371" s="13" t="s">
        <v>168</v>
      </c>
      <c r="I1371" s="1">
        <v>4078729</v>
      </c>
      <c r="J1371" s="1">
        <v>-7397439</v>
      </c>
      <c r="K1371" t="s">
        <v>5</v>
      </c>
      <c r="L1371" s="20">
        <v>191</v>
      </c>
      <c r="M1371" s="4">
        <v>30</v>
      </c>
      <c r="N1371" s="4">
        <v>8</v>
      </c>
      <c r="O1371" s="2">
        <v>43619</v>
      </c>
      <c r="P1371" s="3">
        <v>0.11</v>
      </c>
      <c r="Q1371" s="4">
        <v>1</v>
      </c>
      <c r="R1371" s="3">
        <v>5.6</v>
      </c>
      <c r="S13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1" t="str">
        <f>IF(AIRBNB[[#This Row],[RUIDO(dB)]]&lt;=4,"Silencioso",IF(AIRBNB[[#This Row],[RUIDO(dB)]]&lt;=5.5,"Poco Ruidoso","Ruidoso"))</f>
        <v>Ruidoso</v>
      </c>
      <c r="U1371" t="str">
        <f>IF(AND(AIRBNB[[#This Row],[PRECIO]]&lt;50,AIRBNB[[#This Row],[MIN_NOCHES]]&gt;3),"Dentro del presupuesto","No considerar")</f>
        <v>No considerar</v>
      </c>
      <c r="V1371" t="str">
        <f>VLOOKUP(AIRBNB[[#This Row],[HOST_ID]],Super_host[],5,FALSE)</f>
        <v>Host</v>
      </c>
    </row>
    <row r="1372" spans="1:22">
      <c r="A1372" s="4">
        <v>3662827</v>
      </c>
      <c r="B1372" t="s">
        <v>4650</v>
      </c>
      <c r="C1372" s="4">
        <v>8200795</v>
      </c>
      <c r="D1372" t="s">
        <v>2203</v>
      </c>
      <c r="E1372" t="s">
        <v>4651</v>
      </c>
      <c r="F1372" s="4">
        <v>10012</v>
      </c>
      <c r="G1372" s="13" t="s">
        <v>124</v>
      </c>
      <c r="H1372" s="13" t="s">
        <v>642</v>
      </c>
      <c r="I1372" s="1">
        <v>4072168</v>
      </c>
      <c r="J1372" s="1">
        <v>-7399544</v>
      </c>
      <c r="K1372" t="s">
        <v>5</v>
      </c>
      <c r="L1372" s="20">
        <v>191</v>
      </c>
      <c r="M1372" s="4">
        <v>3</v>
      </c>
      <c r="N1372" s="4">
        <v>51</v>
      </c>
      <c r="O1372" s="2">
        <v>43646</v>
      </c>
      <c r="P1372" s="3">
        <v>0.88</v>
      </c>
      <c r="Q1372" s="4">
        <v>1</v>
      </c>
      <c r="R1372" s="3">
        <v>5.6</v>
      </c>
      <c r="S13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2" t="str">
        <f>IF(AIRBNB[[#This Row],[RUIDO(dB)]]&lt;=4,"Silencioso",IF(AIRBNB[[#This Row],[RUIDO(dB)]]&lt;=5.5,"Poco Ruidoso","Ruidoso"))</f>
        <v>Ruidoso</v>
      </c>
      <c r="U1372" t="str">
        <f>IF(AND(AIRBNB[[#This Row],[PRECIO]]&lt;50,AIRBNB[[#This Row],[MIN_NOCHES]]&gt;3),"Dentro del presupuesto","No considerar")</f>
        <v>No considerar</v>
      </c>
      <c r="V1372" t="str">
        <f>VLOOKUP(AIRBNB[[#This Row],[HOST_ID]],Super_host[],5,FALSE)</f>
        <v>Host</v>
      </c>
    </row>
    <row r="1373" spans="1:22">
      <c r="A1373" s="4">
        <v>1002469</v>
      </c>
      <c r="B1373" t="s">
        <v>4751</v>
      </c>
      <c r="C1373" s="4">
        <v>5512719</v>
      </c>
      <c r="D1373" t="s">
        <v>3673</v>
      </c>
      <c r="E1373" t="s">
        <v>2370</v>
      </c>
      <c r="F1373" s="4">
        <v>10155</v>
      </c>
      <c r="G1373" s="13" t="s">
        <v>124</v>
      </c>
      <c r="H1373" s="13" t="s">
        <v>129</v>
      </c>
      <c r="I1373" s="1">
        <v>4076249</v>
      </c>
      <c r="J1373" s="1">
        <v>-7396054</v>
      </c>
      <c r="K1373" t="s">
        <v>5</v>
      </c>
      <c r="L1373" s="20">
        <v>191</v>
      </c>
      <c r="M1373" s="4">
        <v>2</v>
      </c>
      <c r="N1373" s="4">
        <v>66</v>
      </c>
      <c r="O1373" s="2">
        <v>43613</v>
      </c>
      <c r="P1373" s="3">
        <v>0.94</v>
      </c>
      <c r="Q1373" s="4">
        <v>1</v>
      </c>
      <c r="R1373" s="3">
        <v>5.6</v>
      </c>
      <c r="S13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3" t="str">
        <f>IF(AIRBNB[[#This Row],[RUIDO(dB)]]&lt;=4,"Silencioso",IF(AIRBNB[[#This Row],[RUIDO(dB)]]&lt;=5.5,"Poco Ruidoso","Ruidoso"))</f>
        <v>Ruidoso</v>
      </c>
      <c r="U1373" t="str">
        <f>IF(AND(AIRBNB[[#This Row],[PRECIO]]&lt;50,AIRBNB[[#This Row],[MIN_NOCHES]]&gt;3),"Dentro del presupuesto","No considerar")</f>
        <v>No considerar</v>
      </c>
      <c r="V1373" t="str">
        <f>VLOOKUP(AIRBNB[[#This Row],[HOST_ID]],Super_host[],5,FALSE)</f>
        <v>Host</v>
      </c>
    </row>
    <row r="1374" spans="1:22">
      <c r="A1374" s="4">
        <v>887129</v>
      </c>
      <c r="B1374" t="s">
        <v>14433</v>
      </c>
      <c r="C1374" s="4">
        <v>3490818</v>
      </c>
      <c r="D1374" t="s">
        <v>326</v>
      </c>
      <c r="E1374" t="s">
        <v>14434</v>
      </c>
      <c r="F1374" s="4">
        <v>11211</v>
      </c>
      <c r="G1374" s="13" t="s">
        <v>4662</v>
      </c>
      <c r="H1374" s="13" t="s">
        <v>9218</v>
      </c>
      <c r="I1374" s="1">
        <v>4071437</v>
      </c>
      <c r="J1374" s="1">
        <v>-7396054</v>
      </c>
      <c r="K1374" t="s">
        <v>5</v>
      </c>
      <c r="L1374" s="20">
        <v>191</v>
      </c>
      <c r="M1374" s="4">
        <v>3</v>
      </c>
      <c r="N1374" s="4">
        <v>156</v>
      </c>
      <c r="O1374" s="2">
        <v>43646</v>
      </c>
      <c r="P1374" s="3">
        <v>2.08</v>
      </c>
      <c r="Q1374" s="4">
        <v>1</v>
      </c>
      <c r="R1374" s="3">
        <v>6.9</v>
      </c>
      <c r="S13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4" t="str">
        <f>IF(AIRBNB[[#This Row],[RUIDO(dB)]]&lt;=4,"Silencioso",IF(AIRBNB[[#This Row],[RUIDO(dB)]]&lt;=5.5,"Poco Ruidoso","Ruidoso"))</f>
        <v>Ruidoso</v>
      </c>
      <c r="U1374" t="str">
        <f>IF(AND(AIRBNB[[#This Row],[PRECIO]]&lt;50,AIRBNB[[#This Row],[MIN_NOCHES]]&gt;3),"Dentro del presupuesto","No considerar")</f>
        <v>No considerar</v>
      </c>
      <c r="V1374" t="str">
        <f>VLOOKUP(AIRBNB[[#This Row],[HOST_ID]],Super_host[],5,FALSE)</f>
        <v>Host</v>
      </c>
    </row>
    <row r="1375" spans="1:22">
      <c r="A1375" s="4">
        <v>6198636</v>
      </c>
      <c r="B1375" t="s">
        <v>199</v>
      </c>
      <c r="C1375" s="4">
        <v>31877774</v>
      </c>
      <c r="D1375" t="s">
        <v>200</v>
      </c>
      <c r="E1375" t="s">
        <v>201</v>
      </c>
      <c r="F1375" s="4">
        <v>10281</v>
      </c>
      <c r="G1375" s="13" t="s">
        <v>124</v>
      </c>
      <c r="H1375" s="13" t="s">
        <v>168</v>
      </c>
      <c r="I1375" s="1">
        <v>4077889</v>
      </c>
      <c r="J1375" s="1">
        <v>-7398155</v>
      </c>
      <c r="K1375" t="s">
        <v>5</v>
      </c>
      <c r="L1375" s="20">
        <v>190</v>
      </c>
      <c r="M1375" s="4">
        <v>2</v>
      </c>
      <c r="N1375" s="4">
        <v>1</v>
      </c>
      <c r="O1375" s="2">
        <v>42146</v>
      </c>
      <c r="P1375" s="3">
        <v>0.02</v>
      </c>
      <c r="Q1375" s="4">
        <v>1</v>
      </c>
      <c r="R1375" s="3">
        <v>5.6</v>
      </c>
      <c r="S13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5" t="str">
        <f>IF(AIRBNB[[#This Row],[RUIDO(dB)]]&lt;=4,"Silencioso",IF(AIRBNB[[#This Row],[RUIDO(dB)]]&lt;=5.5,"Poco Ruidoso","Ruidoso"))</f>
        <v>Ruidoso</v>
      </c>
      <c r="U1375" t="str">
        <f>IF(AND(AIRBNB[[#This Row],[PRECIO]]&lt;50,AIRBNB[[#This Row],[MIN_NOCHES]]&gt;3),"Dentro del presupuesto","No considerar")</f>
        <v>No considerar</v>
      </c>
      <c r="V1375" t="str">
        <f>VLOOKUP(AIRBNB[[#This Row],[HOST_ID]],Super_host[],5,FALSE)</f>
        <v>Host</v>
      </c>
    </row>
    <row r="1376" spans="1:22">
      <c r="A1376" s="4">
        <v>6246681</v>
      </c>
      <c r="B1376" t="s">
        <v>9297</v>
      </c>
      <c r="C1376" s="4">
        <v>27428499</v>
      </c>
      <c r="D1376" t="s">
        <v>9298</v>
      </c>
      <c r="E1376" t="s">
        <v>9299</v>
      </c>
      <c r="F1376" s="4">
        <v>11211</v>
      </c>
      <c r="G1376" s="13" t="s">
        <v>4662</v>
      </c>
      <c r="H1376" s="13" t="s">
        <v>9218</v>
      </c>
      <c r="I1376" s="1">
        <v>4071475</v>
      </c>
      <c r="J1376" s="1">
        <v>-7393782</v>
      </c>
      <c r="K1376" t="s">
        <v>5</v>
      </c>
      <c r="L1376" s="20">
        <v>190</v>
      </c>
      <c r="M1376" s="4">
        <v>2</v>
      </c>
      <c r="N1376" s="4">
        <v>1</v>
      </c>
      <c r="O1376" s="2">
        <v>42275</v>
      </c>
      <c r="P1376" s="3">
        <v>0.02</v>
      </c>
      <c r="Q1376" s="4">
        <v>1</v>
      </c>
      <c r="R1376" s="3">
        <v>6.9</v>
      </c>
      <c r="S13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6" t="str">
        <f>IF(AIRBNB[[#This Row],[RUIDO(dB)]]&lt;=4,"Silencioso",IF(AIRBNB[[#This Row],[RUIDO(dB)]]&lt;=5.5,"Poco Ruidoso","Ruidoso"))</f>
        <v>Ruidoso</v>
      </c>
      <c r="U1376" t="str">
        <f>IF(AND(AIRBNB[[#This Row],[PRECIO]]&lt;50,AIRBNB[[#This Row],[MIN_NOCHES]]&gt;3),"Dentro del presupuesto","No considerar")</f>
        <v>No considerar</v>
      </c>
      <c r="V1376" t="str">
        <f>VLOOKUP(AIRBNB[[#This Row],[HOST_ID]],Super_host[],5,FALSE)</f>
        <v>Host</v>
      </c>
    </row>
    <row r="1377" spans="1:22">
      <c r="A1377" s="4">
        <v>4286662</v>
      </c>
      <c r="B1377" t="s">
        <v>4423</v>
      </c>
      <c r="C1377" s="4">
        <v>22253568</v>
      </c>
      <c r="D1377" t="s">
        <v>362</v>
      </c>
      <c r="E1377" t="s">
        <v>143</v>
      </c>
      <c r="F1377" s="4">
        <v>10012</v>
      </c>
      <c r="G1377" s="13" t="s">
        <v>124</v>
      </c>
      <c r="H1377" s="13" t="s">
        <v>144</v>
      </c>
      <c r="I1377" s="1">
        <v>4073032</v>
      </c>
      <c r="J1377" s="1">
        <v>-7399976</v>
      </c>
      <c r="K1377" t="s">
        <v>5</v>
      </c>
      <c r="L1377" s="20">
        <v>190</v>
      </c>
      <c r="M1377" s="4">
        <v>1</v>
      </c>
      <c r="N1377" s="4">
        <v>43</v>
      </c>
      <c r="O1377" s="2">
        <v>43647</v>
      </c>
      <c r="P1377" s="3">
        <v>0.75</v>
      </c>
      <c r="Q1377" s="4">
        <v>1</v>
      </c>
      <c r="R1377" s="3">
        <v>5.6</v>
      </c>
      <c r="S13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7" t="str">
        <f>IF(AIRBNB[[#This Row],[RUIDO(dB)]]&lt;=4,"Silencioso",IF(AIRBNB[[#This Row],[RUIDO(dB)]]&lt;=5.5,"Poco Ruidoso","Ruidoso"))</f>
        <v>Ruidoso</v>
      </c>
      <c r="U1377" t="str">
        <f>IF(AND(AIRBNB[[#This Row],[PRECIO]]&lt;50,AIRBNB[[#This Row],[MIN_NOCHES]]&gt;3),"Dentro del presupuesto","No considerar")</f>
        <v>No considerar</v>
      </c>
      <c r="V1377" t="str">
        <f>VLOOKUP(AIRBNB[[#This Row],[HOST_ID]],Super_host[],5,FALSE)</f>
        <v>Host</v>
      </c>
    </row>
    <row r="1378" spans="1:22">
      <c r="A1378" s="4">
        <v>3924397</v>
      </c>
      <c r="B1378" t="s">
        <v>10298</v>
      </c>
      <c r="C1378" s="4">
        <v>20329737</v>
      </c>
      <c r="D1378" t="s">
        <v>7264</v>
      </c>
      <c r="E1378" t="s">
        <v>10299</v>
      </c>
      <c r="F1378" s="4">
        <v>11211</v>
      </c>
      <c r="G1378" s="13" t="s">
        <v>4662</v>
      </c>
      <c r="H1378" s="13" t="s">
        <v>9218</v>
      </c>
      <c r="I1378" s="1">
        <v>4071267</v>
      </c>
      <c r="J1378" s="1">
        <v>-7395721</v>
      </c>
      <c r="K1378" t="s">
        <v>5</v>
      </c>
      <c r="L1378" s="20">
        <v>190</v>
      </c>
      <c r="M1378" s="4">
        <v>2</v>
      </c>
      <c r="N1378" s="4">
        <v>4</v>
      </c>
      <c r="O1378" s="2">
        <v>42276</v>
      </c>
      <c r="P1378" s="3">
        <v>0.08</v>
      </c>
      <c r="Q1378" s="4">
        <v>1</v>
      </c>
      <c r="R1378" s="3">
        <v>6.9</v>
      </c>
      <c r="S13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8" t="str">
        <f>IF(AIRBNB[[#This Row],[RUIDO(dB)]]&lt;=4,"Silencioso",IF(AIRBNB[[#This Row],[RUIDO(dB)]]&lt;=5.5,"Poco Ruidoso","Ruidoso"))</f>
        <v>Ruidoso</v>
      </c>
      <c r="U1378" t="str">
        <f>IF(AND(AIRBNB[[#This Row],[PRECIO]]&lt;50,AIRBNB[[#This Row],[MIN_NOCHES]]&gt;3),"Dentro del presupuesto","No considerar")</f>
        <v>No considerar</v>
      </c>
      <c r="V1378" t="str">
        <f>VLOOKUP(AIRBNB[[#This Row],[HOST_ID]],Super_host[],5,FALSE)</f>
        <v>Host</v>
      </c>
    </row>
    <row r="1379" spans="1:22">
      <c r="A1379" s="4">
        <v>3442152</v>
      </c>
      <c r="B1379" t="s">
        <v>9627</v>
      </c>
      <c r="C1379" s="4">
        <v>17347275</v>
      </c>
      <c r="D1379" t="s">
        <v>9628</v>
      </c>
      <c r="E1379" t="s">
        <v>9629</v>
      </c>
      <c r="F1379" s="4">
        <v>11217</v>
      </c>
      <c r="G1379" s="13" t="s">
        <v>4662</v>
      </c>
      <c r="H1379" s="13" t="s">
        <v>9363</v>
      </c>
      <c r="I1379" s="1">
        <v>4068094</v>
      </c>
      <c r="J1379" s="1">
        <v>-7398205</v>
      </c>
      <c r="K1379" t="s">
        <v>5</v>
      </c>
      <c r="L1379" s="20">
        <v>190</v>
      </c>
      <c r="M1379" s="4">
        <v>3</v>
      </c>
      <c r="N1379" s="4">
        <v>2</v>
      </c>
      <c r="O1379" s="2">
        <v>42232</v>
      </c>
      <c r="P1379" s="3">
        <v>0.03</v>
      </c>
      <c r="Q1379" s="4">
        <v>1</v>
      </c>
      <c r="R1379" s="3">
        <v>6.9</v>
      </c>
      <c r="S13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79" t="str">
        <f>IF(AIRBNB[[#This Row],[RUIDO(dB)]]&lt;=4,"Silencioso",IF(AIRBNB[[#This Row],[RUIDO(dB)]]&lt;=5.5,"Poco Ruidoso","Ruidoso"))</f>
        <v>Ruidoso</v>
      </c>
      <c r="U1379" t="str">
        <f>IF(AND(AIRBNB[[#This Row],[PRECIO]]&lt;50,AIRBNB[[#This Row],[MIN_NOCHES]]&gt;3),"Dentro del presupuesto","No considerar")</f>
        <v>No considerar</v>
      </c>
      <c r="V1379" t="str">
        <f>VLOOKUP(AIRBNB[[#This Row],[HOST_ID]],Super_host[],5,FALSE)</f>
        <v>Host</v>
      </c>
    </row>
    <row r="1380" spans="1:22">
      <c r="A1380" s="4">
        <v>6236181</v>
      </c>
      <c r="B1380" t="s">
        <v>780</v>
      </c>
      <c r="C1380" s="4">
        <v>16419236</v>
      </c>
      <c r="D1380" t="s">
        <v>466</v>
      </c>
      <c r="E1380" t="s">
        <v>781</v>
      </c>
      <c r="F1380" s="4">
        <v>10024</v>
      </c>
      <c r="G1380" s="13" t="s">
        <v>124</v>
      </c>
      <c r="H1380" s="13" t="s">
        <v>168</v>
      </c>
      <c r="I1380" s="1">
        <v>4078078</v>
      </c>
      <c r="J1380" s="1">
        <v>-7397466</v>
      </c>
      <c r="K1380" t="s">
        <v>5</v>
      </c>
      <c r="L1380" s="20">
        <v>190</v>
      </c>
      <c r="M1380" s="4">
        <v>2</v>
      </c>
      <c r="N1380" s="4">
        <v>2</v>
      </c>
      <c r="O1380" s="2">
        <v>43244</v>
      </c>
      <c r="P1380" s="3">
        <v>0.04</v>
      </c>
      <c r="Q1380" s="4">
        <v>1</v>
      </c>
      <c r="R1380" s="3">
        <v>5.6</v>
      </c>
      <c r="S13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0" t="str">
        <f>IF(AIRBNB[[#This Row],[RUIDO(dB)]]&lt;=4,"Silencioso",IF(AIRBNB[[#This Row],[RUIDO(dB)]]&lt;=5.5,"Poco Ruidoso","Ruidoso"))</f>
        <v>Ruidoso</v>
      </c>
      <c r="U1380" t="str">
        <f>IF(AND(AIRBNB[[#This Row],[PRECIO]]&lt;50,AIRBNB[[#This Row],[MIN_NOCHES]]&gt;3),"Dentro del presupuesto","No considerar")</f>
        <v>No considerar</v>
      </c>
      <c r="V1380" t="str">
        <f>VLOOKUP(AIRBNB[[#This Row],[HOST_ID]],Super_host[],5,FALSE)</f>
        <v>Host</v>
      </c>
    </row>
    <row r="1381" spans="1:22">
      <c r="A1381" s="4">
        <v>6345728</v>
      </c>
      <c r="B1381" t="s">
        <v>2129</v>
      </c>
      <c r="C1381" s="4">
        <v>13275837</v>
      </c>
      <c r="D1381" t="s">
        <v>2130</v>
      </c>
      <c r="E1381" t="s">
        <v>2131</v>
      </c>
      <c r="F1381" s="4">
        <v>10003</v>
      </c>
      <c r="G1381" s="13" t="s">
        <v>124</v>
      </c>
      <c r="H1381" s="13" t="s">
        <v>144</v>
      </c>
      <c r="I1381" s="1">
        <v>4073109</v>
      </c>
      <c r="J1381" s="1">
        <v>-7399411</v>
      </c>
      <c r="K1381" t="s">
        <v>5</v>
      </c>
      <c r="L1381" s="20">
        <v>190</v>
      </c>
      <c r="M1381" s="4">
        <v>3</v>
      </c>
      <c r="N1381" s="4">
        <v>7</v>
      </c>
      <c r="O1381" s="2">
        <v>42835</v>
      </c>
      <c r="P1381" s="3">
        <v>0.15</v>
      </c>
      <c r="Q1381" s="4">
        <v>1</v>
      </c>
      <c r="R1381" s="3">
        <v>5.6</v>
      </c>
      <c r="S13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1" t="str">
        <f>IF(AIRBNB[[#This Row],[RUIDO(dB)]]&lt;=4,"Silencioso",IF(AIRBNB[[#This Row],[RUIDO(dB)]]&lt;=5.5,"Poco Ruidoso","Ruidoso"))</f>
        <v>Ruidoso</v>
      </c>
      <c r="U1381" t="str">
        <f>IF(AND(AIRBNB[[#This Row],[PRECIO]]&lt;50,AIRBNB[[#This Row],[MIN_NOCHES]]&gt;3),"Dentro del presupuesto","No considerar")</f>
        <v>No considerar</v>
      </c>
      <c r="V1381" t="str">
        <f>VLOOKUP(AIRBNB[[#This Row],[HOST_ID]],Super_host[],5,FALSE)</f>
        <v>Host</v>
      </c>
    </row>
    <row r="1382" spans="1:22">
      <c r="A1382" s="4">
        <v>3706213</v>
      </c>
      <c r="B1382" t="s">
        <v>6949</v>
      </c>
      <c r="C1382" s="4">
        <v>10856201</v>
      </c>
      <c r="D1382" t="s">
        <v>794</v>
      </c>
      <c r="E1382" t="s">
        <v>4801</v>
      </c>
      <c r="F1382" s="4">
        <v>10036</v>
      </c>
      <c r="G1382" s="13" t="s">
        <v>124</v>
      </c>
      <c r="H1382" s="13" t="s">
        <v>249</v>
      </c>
      <c r="I1382" s="1">
        <v>4076027</v>
      </c>
      <c r="J1382" s="1">
        <v>-7399081</v>
      </c>
      <c r="K1382" t="s">
        <v>5</v>
      </c>
      <c r="L1382" s="20">
        <v>190</v>
      </c>
      <c r="M1382" s="4">
        <v>1</v>
      </c>
      <c r="N1382" s="4">
        <v>0</v>
      </c>
      <c r="O1382" s="2">
        <v>43646</v>
      </c>
      <c r="P1382" s="3">
        <v>1.17</v>
      </c>
      <c r="Q1382" s="4">
        <v>1</v>
      </c>
      <c r="R1382" s="3">
        <v>5.6</v>
      </c>
      <c r="S13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2" t="str">
        <f>IF(AIRBNB[[#This Row],[RUIDO(dB)]]&lt;=4,"Silencioso",IF(AIRBNB[[#This Row],[RUIDO(dB)]]&lt;=5.5,"Poco Ruidoso","Ruidoso"))</f>
        <v>Ruidoso</v>
      </c>
      <c r="U1382" t="str">
        <f>IF(AND(AIRBNB[[#This Row],[PRECIO]]&lt;50,AIRBNB[[#This Row],[MIN_NOCHES]]&gt;3),"Dentro del presupuesto","No considerar")</f>
        <v>No considerar</v>
      </c>
      <c r="V1382" t="str">
        <f>VLOOKUP(AIRBNB[[#This Row],[HOST_ID]],Super_host[],5,FALSE)</f>
        <v>Host</v>
      </c>
    </row>
    <row r="1383" spans="1:22">
      <c r="A1383" s="4">
        <v>6349111</v>
      </c>
      <c r="B1383" t="s">
        <v>358</v>
      </c>
      <c r="C1383" s="4">
        <v>10562062</v>
      </c>
      <c r="D1383" t="s">
        <v>359</v>
      </c>
      <c r="E1383" t="s">
        <v>360</v>
      </c>
      <c r="F1383" s="4">
        <v>10009</v>
      </c>
      <c r="G1383" s="13" t="s">
        <v>124</v>
      </c>
      <c r="H1383" s="13" t="s">
        <v>133</v>
      </c>
      <c r="I1383" s="1">
        <v>4072297</v>
      </c>
      <c r="J1383" s="1">
        <v>-7398604</v>
      </c>
      <c r="K1383" t="s">
        <v>40</v>
      </c>
      <c r="L1383" s="20">
        <v>190</v>
      </c>
      <c r="M1383" s="4">
        <v>2</v>
      </c>
      <c r="N1383" s="4">
        <v>1</v>
      </c>
      <c r="O1383" s="2">
        <v>42149</v>
      </c>
      <c r="P1383" s="3">
        <v>0.02</v>
      </c>
      <c r="Q1383" s="4">
        <v>1</v>
      </c>
      <c r="R1383" s="3">
        <v>5.6</v>
      </c>
      <c r="S13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3" t="str">
        <f>IF(AIRBNB[[#This Row],[RUIDO(dB)]]&lt;=4,"Silencioso",IF(AIRBNB[[#This Row],[RUIDO(dB)]]&lt;=5.5,"Poco Ruidoso","Ruidoso"))</f>
        <v>Ruidoso</v>
      </c>
      <c r="U1383" t="str">
        <f>IF(AND(AIRBNB[[#This Row],[PRECIO]]&lt;50,AIRBNB[[#This Row],[MIN_NOCHES]]&gt;3),"Dentro del presupuesto","No considerar")</f>
        <v>No considerar</v>
      </c>
      <c r="V1383" t="str">
        <f>VLOOKUP(AIRBNB[[#This Row],[HOST_ID]],Super_host[],5,FALSE)</f>
        <v>Host</v>
      </c>
    </row>
    <row r="1384" spans="1:22">
      <c r="A1384" s="4">
        <v>2015168</v>
      </c>
      <c r="B1384" t="s">
        <v>15163</v>
      </c>
      <c r="C1384" s="4">
        <v>10365281</v>
      </c>
      <c r="D1384" t="s">
        <v>478</v>
      </c>
      <c r="E1384" t="s">
        <v>15164</v>
      </c>
      <c r="F1384" s="4">
        <v>11216</v>
      </c>
      <c r="G1384" s="13" t="s">
        <v>4662</v>
      </c>
      <c r="H1384" s="13" t="s">
        <v>9230</v>
      </c>
      <c r="I1384" s="1">
        <v>4068631</v>
      </c>
      <c r="J1384" s="1">
        <v>-7395575</v>
      </c>
      <c r="K1384" t="s">
        <v>5</v>
      </c>
      <c r="L1384" s="20">
        <v>190</v>
      </c>
      <c r="M1384" s="4">
        <v>2</v>
      </c>
      <c r="N1384" s="4">
        <v>237</v>
      </c>
      <c r="O1384" s="2">
        <v>43652</v>
      </c>
      <c r="P1384" s="3">
        <v>3.7</v>
      </c>
      <c r="Q1384" s="4">
        <v>1</v>
      </c>
      <c r="R1384" s="3">
        <v>6.9</v>
      </c>
      <c r="S13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4" t="str">
        <f>IF(AIRBNB[[#This Row],[RUIDO(dB)]]&lt;=4,"Silencioso",IF(AIRBNB[[#This Row],[RUIDO(dB)]]&lt;=5.5,"Poco Ruidoso","Ruidoso"))</f>
        <v>Ruidoso</v>
      </c>
      <c r="U1384" t="str">
        <f>IF(AND(AIRBNB[[#This Row],[PRECIO]]&lt;50,AIRBNB[[#This Row],[MIN_NOCHES]]&gt;3),"Dentro del presupuesto","No considerar")</f>
        <v>No considerar</v>
      </c>
      <c r="V1384" t="str">
        <f>VLOOKUP(AIRBNB[[#This Row],[HOST_ID]],Super_host[],5,FALSE)</f>
        <v>Host</v>
      </c>
    </row>
    <row r="1385" spans="1:22">
      <c r="A1385" s="4">
        <v>1569396</v>
      </c>
      <c r="B1385" t="s">
        <v>14118</v>
      </c>
      <c r="C1385" s="4">
        <v>8111912</v>
      </c>
      <c r="D1385" t="s">
        <v>5114</v>
      </c>
      <c r="E1385" t="s">
        <v>14119</v>
      </c>
      <c r="F1385" s="4">
        <v>11218</v>
      </c>
      <c r="G1385" s="13" t="s">
        <v>4662</v>
      </c>
      <c r="H1385" s="13" t="s">
        <v>9427</v>
      </c>
      <c r="I1385" s="1">
        <v>4064361</v>
      </c>
      <c r="J1385" s="1">
        <v>-7396821</v>
      </c>
      <c r="K1385" t="s">
        <v>5</v>
      </c>
      <c r="L1385" s="20">
        <v>190</v>
      </c>
      <c r="M1385" s="4">
        <v>2</v>
      </c>
      <c r="N1385" s="4">
        <v>95</v>
      </c>
      <c r="O1385" s="2">
        <v>43645</v>
      </c>
      <c r="P1385" s="3">
        <v>1.65</v>
      </c>
      <c r="Q1385" s="4">
        <v>1</v>
      </c>
      <c r="R1385" s="3">
        <v>6.9</v>
      </c>
      <c r="S13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5" t="str">
        <f>IF(AIRBNB[[#This Row],[RUIDO(dB)]]&lt;=4,"Silencioso",IF(AIRBNB[[#This Row],[RUIDO(dB)]]&lt;=5.5,"Poco Ruidoso","Ruidoso"))</f>
        <v>Ruidoso</v>
      </c>
      <c r="U1385" t="str">
        <f>IF(AND(AIRBNB[[#This Row],[PRECIO]]&lt;50,AIRBNB[[#This Row],[MIN_NOCHES]]&gt;3),"Dentro del presupuesto","No considerar")</f>
        <v>No considerar</v>
      </c>
      <c r="V1385" t="str">
        <f>VLOOKUP(AIRBNB[[#This Row],[HOST_ID]],Super_host[],5,FALSE)</f>
        <v>Host</v>
      </c>
    </row>
    <row r="1386" spans="1:22">
      <c r="A1386" s="4">
        <v>1491991</v>
      </c>
      <c r="B1386" t="s">
        <v>11810</v>
      </c>
      <c r="C1386" s="4">
        <v>7959444</v>
      </c>
      <c r="D1386" t="s">
        <v>2386</v>
      </c>
      <c r="E1386" t="s">
        <v>11811</v>
      </c>
      <c r="F1386" s="4">
        <v>11215</v>
      </c>
      <c r="G1386" s="13" t="s">
        <v>4662</v>
      </c>
      <c r="H1386" s="13" t="s">
        <v>9234</v>
      </c>
      <c r="I1386" s="1">
        <v>406747</v>
      </c>
      <c r="J1386" s="1">
        <v>-7397947</v>
      </c>
      <c r="K1386" t="s">
        <v>5</v>
      </c>
      <c r="L1386" s="20">
        <v>190</v>
      </c>
      <c r="M1386" s="4">
        <v>3</v>
      </c>
      <c r="N1386" s="4">
        <v>17</v>
      </c>
      <c r="O1386" s="2">
        <v>43395</v>
      </c>
      <c r="P1386" s="3">
        <v>0.28000000000000003</v>
      </c>
      <c r="Q1386" s="4">
        <v>1</v>
      </c>
      <c r="R1386" s="3">
        <v>6.9</v>
      </c>
      <c r="S13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6" t="str">
        <f>IF(AIRBNB[[#This Row],[RUIDO(dB)]]&lt;=4,"Silencioso",IF(AIRBNB[[#This Row],[RUIDO(dB)]]&lt;=5.5,"Poco Ruidoso","Ruidoso"))</f>
        <v>Ruidoso</v>
      </c>
      <c r="U1386" t="str">
        <f>IF(AND(AIRBNB[[#This Row],[PRECIO]]&lt;50,AIRBNB[[#This Row],[MIN_NOCHES]]&gt;3),"Dentro del presupuesto","No considerar")</f>
        <v>No considerar</v>
      </c>
      <c r="V1386" t="str">
        <f>VLOOKUP(AIRBNB[[#This Row],[HOST_ID]],Super_host[],5,FALSE)</f>
        <v>Host</v>
      </c>
    </row>
    <row r="1387" spans="1:22">
      <c r="A1387" s="4">
        <v>5917209</v>
      </c>
      <c r="B1387" t="s">
        <v>9803</v>
      </c>
      <c r="C1387" s="4">
        <v>7956482</v>
      </c>
      <c r="D1387" t="s">
        <v>122</v>
      </c>
      <c r="E1387" t="s">
        <v>9804</v>
      </c>
      <c r="F1387" s="4">
        <v>11216</v>
      </c>
      <c r="G1387" s="13" t="s">
        <v>4662</v>
      </c>
      <c r="H1387" s="13" t="s">
        <v>9230</v>
      </c>
      <c r="I1387" s="1">
        <v>4068701</v>
      </c>
      <c r="J1387" s="1">
        <v>-7395412</v>
      </c>
      <c r="K1387" t="s">
        <v>5</v>
      </c>
      <c r="L1387" s="20">
        <v>190</v>
      </c>
      <c r="M1387" s="4">
        <v>2</v>
      </c>
      <c r="N1387" s="4">
        <v>1</v>
      </c>
      <c r="O1387" s="2">
        <v>42912</v>
      </c>
      <c r="P1387" s="3">
        <v>0.04</v>
      </c>
      <c r="Q1387" s="4">
        <v>1</v>
      </c>
      <c r="R1387" s="3">
        <v>6.9</v>
      </c>
      <c r="S13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7" t="str">
        <f>IF(AIRBNB[[#This Row],[RUIDO(dB)]]&lt;=4,"Silencioso",IF(AIRBNB[[#This Row],[RUIDO(dB)]]&lt;=5.5,"Poco Ruidoso","Ruidoso"))</f>
        <v>Ruidoso</v>
      </c>
      <c r="U1387" t="str">
        <f>IF(AND(AIRBNB[[#This Row],[PRECIO]]&lt;50,AIRBNB[[#This Row],[MIN_NOCHES]]&gt;3),"Dentro del presupuesto","No considerar")</f>
        <v>No considerar</v>
      </c>
      <c r="V1387" t="str">
        <f>VLOOKUP(AIRBNB[[#This Row],[HOST_ID]],Super_host[],5,FALSE)</f>
        <v>Host</v>
      </c>
    </row>
    <row r="1388" spans="1:22">
      <c r="A1388" s="4">
        <v>3825437</v>
      </c>
      <c r="B1388" t="s">
        <v>1409</v>
      </c>
      <c r="C1388" s="4">
        <v>7018154</v>
      </c>
      <c r="D1388" t="s">
        <v>1410</v>
      </c>
      <c r="E1388" t="s">
        <v>1411</v>
      </c>
      <c r="F1388" s="4">
        <v>10003</v>
      </c>
      <c r="G1388" s="13" t="s">
        <v>124</v>
      </c>
      <c r="H1388" s="13" t="s">
        <v>281</v>
      </c>
      <c r="I1388" s="1">
        <v>4073293</v>
      </c>
      <c r="J1388" s="1">
        <v>-739836</v>
      </c>
      <c r="K1388" t="s">
        <v>5</v>
      </c>
      <c r="L1388" s="20">
        <v>190</v>
      </c>
      <c r="M1388" s="4">
        <v>5</v>
      </c>
      <c r="N1388" s="4">
        <v>5</v>
      </c>
      <c r="O1388" s="2">
        <v>42371</v>
      </c>
      <c r="P1388" s="3">
        <v>0.08</v>
      </c>
      <c r="Q1388" s="4">
        <v>1</v>
      </c>
      <c r="R1388" s="3">
        <v>5.6</v>
      </c>
      <c r="S13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8" t="str">
        <f>IF(AIRBNB[[#This Row],[RUIDO(dB)]]&lt;=4,"Silencioso",IF(AIRBNB[[#This Row],[RUIDO(dB)]]&lt;=5.5,"Poco Ruidoso","Ruidoso"))</f>
        <v>Ruidoso</v>
      </c>
      <c r="U1388" t="str">
        <f>IF(AND(AIRBNB[[#This Row],[PRECIO]]&lt;50,AIRBNB[[#This Row],[MIN_NOCHES]]&gt;3),"Dentro del presupuesto","No considerar")</f>
        <v>No considerar</v>
      </c>
      <c r="V1388" t="str">
        <f>VLOOKUP(AIRBNB[[#This Row],[HOST_ID]],Super_host[],5,FALSE)</f>
        <v>Host</v>
      </c>
    </row>
    <row r="1389" spans="1:22">
      <c r="A1389" s="4">
        <v>6364404</v>
      </c>
      <c r="B1389" t="s">
        <v>7095</v>
      </c>
      <c r="C1389" s="4">
        <v>6415669</v>
      </c>
      <c r="D1389" t="s">
        <v>7096</v>
      </c>
      <c r="E1389" t="s">
        <v>7097</v>
      </c>
      <c r="F1389" s="4">
        <v>10120</v>
      </c>
      <c r="G1389" s="13" t="s">
        <v>124</v>
      </c>
      <c r="H1389" s="13" t="s">
        <v>373</v>
      </c>
      <c r="I1389" s="1">
        <v>4074832</v>
      </c>
      <c r="J1389" s="1">
        <v>-7398814</v>
      </c>
      <c r="K1389" t="s">
        <v>5</v>
      </c>
      <c r="L1389" s="20">
        <v>190</v>
      </c>
      <c r="M1389" s="4">
        <v>6</v>
      </c>
      <c r="N1389" s="4">
        <v>0</v>
      </c>
      <c r="O1389" s="2">
        <v>43330</v>
      </c>
      <c r="P1389" s="3">
        <v>2.12</v>
      </c>
      <c r="Q1389" s="4">
        <v>1</v>
      </c>
      <c r="R1389" s="3">
        <v>5.6</v>
      </c>
      <c r="S13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89" t="str">
        <f>IF(AIRBNB[[#This Row],[RUIDO(dB)]]&lt;=4,"Silencioso",IF(AIRBNB[[#This Row],[RUIDO(dB)]]&lt;=5.5,"Poco Ruidoso","Ruidoso"))</f>
        <v>Ruidoso</v>
      </c>
      <c r="U1389" t="str">
        <f>IF(AND(AIRBNB[[#This Row],[PRECIO]]&lt;50,AIRBNB[[#This Row],[MIN_NOCHES]]&gt;3),"Dentro del presupuesto","No considerar")</f>
        <v>No considerar</v>
      </c>
      <c r="V1389" t="str">
        <f>VLOOKUP(AIRBNB[[#This Row],[HOST_ID]],Super_host[],5,FALSE)</f>
        <v>Host</v>
      </c>
    </row>
    <row r="1390" spans="1:22">
      <c r="A1390" s="4">
        <v>5268960</v>
      </c>
      <c r="B1390" t="s">
        <v>11859</v>
      </c>
      <c r="C1390" s="4">
        <v>6155803</v>
      </c>
      <c r="D1390" t="s">
        <v>11860</v>
      </c>
      <c r="E1390" t="s">
        <v>11861</v>
      </c>
      <c r="F1390" s="4">
        <v>11222</v>
      </c>
      <c r="G1390" s="13" t="s">
        <v>4662</v>
      </c>
      <c r="H1390" s="13" t="s">
        <v>9249</v>
      </c>
      <c r="I1390" s="1">
        <v>4072402</v>
      </c>
      <c r="J1390" s="1">
        <v>-7395025</v>
      </c>
      <c r="K1390" t="s">
        <v>5</v>
      </c>
      <c r="L1390" s="20">
        <v>190</v>
      </c>
      <c r="M1390" s="4">
        <v>2</v>
      </c>
      <c r="N1390" s="4">
        <v>12</v>
      </c>
      <c r="O1390" s="2">
        <v>43023</v>
      </c>
      <c r="P1390" s="3">
        <v>0.28999999999999998</v>
      </c>
      <c r="Q1390" s="4">
        <v>1</v>
      </c>
      <c r="R1390" s="3">
        <v>6.9</v>
      </c>
      <c r="S13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0" t="str">
        <f>IF(AIRBNB[[#This Row],[RUIDO(dB)]]&lt;=4,"Silencioso",IF(AIRBNB[[#This Row],[RUIDO(dB)]]&lt;=5.5,"Poco Ruidoso","Ruidoso"))</f>
        <v>Ruidoso</v>
      </c>
      <c r="U1390" t="str">
        <f>IF(AND(AIRBNB[[#This Row],[PRECIO]]&lt;50,AIRBNB[[#This Row],[MIN_NOCHES]]&gt;3),"Dentro del presupuesto","No considerar")</f>
        <v>No considerar</v>
      </c>
      <c r="V1390" t="str">
        <f>VLOOKUP(AIRBNB[[#This Row],[HOST_ID]],Super_host[],5,FALSE)</f>
        <v>Host</v>
      </c>
    </row>
    <row r="1391" spans="1:22">
      <c r="A1391" s="4">
        <v>3687172</v>
      </c>
      <c r="B1391" t="s">
        <v>3328</v>
      </c>
      <c r="C1391" s="4">
        <v>5771331</v>
      </c>
      <c r="D1391" t="s">
        <v>454</v>
      </c>
      <c r="E1391" t="s">
        <v>3329</v>
      </c>
      <c r="F1391" s="4">
        <v>10012</v>
      </c>
      <c r="G1391" s="13" t="s">
        <v>124</v>
      </c>
      <c r="H1391" s="13" t="s">
        <v>144</v>
      </c>
      <c r="I1391" s="1">
        <v>4072858</v>
      </c>
      <c r="J1391" s="1">
        <v>-7399951</v>
      </c>
      <c r="K1391" t="s">
        <v>5</v>
      </c>
      <c r="L1391" s="20">
        <v>190</v>
      </c>
      <c r="M1391" s="4">
        <v>1</v>
      </c>
      <c r="N1391" s="4">
        <v>20</v>
      </c>
      <c r="O1391" s="2">
        <v>42494</v>
      </c>
      <c r="P1391" s="3">
        <v>0.33</v>
      </c>
      <c r="Q1391" s="4">
        <v>1</v>
      </c>
      <c r="R1391" s="3">
        <v>5.6</v>
      </c>
      <c r="S13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1" t="str">
        <f>IF(AIRBNB[[#This Row],[RUIDO(dB)]]&lt;=4,"Silencioso",IF(AIRBNB[[#This Row],[RUIDO(dB)]]&lt;=5.5,"Poco Ruidoso","Ruidoso"))</f>
        <v>Ruidoso</v>
      </c>
      <c r="U1391" t="str">
        <f>IF(AND(AIRBNB[[#This Row],[PRECIO]]&lt;50,AIRBNB[[#This Row],[MIN_NOCHES]]&gt;3),"Dentro del presupuesto","No considerar")</f>
        <v>No considerar</v>
      </c>
      <c r="V1391" t="str">
        <f>VLOOKUP(AIRBNB[[#This Row],[HOST_ID]],Super_host[],5,FALSE)</f>
        <v>Host</v>
      </c>
    </row>
    <row r="1392" spans="1:22">
      <c r="A1392" s="4">
        <v>1174944</v>
      </c>
      <c r="B1392" t="s">
        <v>3371</v>
      </c>
      <c r="C1392" s="4">
        <v>5189987</v>
      </c>
      <c r="D1392" t="s">
        <v>3372</v>
      </c>
      <c r="E1392" t="s">
        <v>3373</v>
      </c>
      <c r="F1392" s="4">
        <v>10012</v>
      </c>
      <c r="G1392" s="13" t="s">
        <v>124</v>
      </c>
      <c r="H1392" s="13" t="s">
        <v>164</v>
      </c>
      <c r="I1392" s="1">
        <v>407252</v>
      </c>
      <c r="J1392" s="1">
        <v>-7400279</v>
      </c>
      <c r="K1392" t="s">
        <v>5</v>
      </c>
      <c r="L1392" s="20">
        <v>190</v>
      </c>
      <c r="M1392" s="4">
        <v>4</v>
      </c>
      <c r="N1392" s="4">
        <v>25</v>
      </c>
      <c r="O1392" s="2">
        <v>42738</v>
      </c>
      <c r="P1392" s="3">
        <v>0.34</v>
      </c>
      <c r="Q1392" s="4">
        <v>1</v>
      </c>
      <c r="R1392" s="3">
        <v>5.6</v>
      </c>
      <c r="S13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2" t="str">
        <f>IF(AIRBNB[[#This Row],[RUIDO(dB)]]&lt;=4,"Silencioso",IF(AIRBNB[[#This Row],[RUIDO(dB)]]&lt;=5.5,"Poco Ruidoso","Ruidoso"))</f>
        <v>Ruidoso</v>
      </c>
      <c r="U1392" t="str">
        <f>IF(AND(AIRBNB[[#This Row],[PRECIO]]&lt;50,AIRBNB[[#This Row],[MIN_NOCHES]]&gt;3),"Dentro del presupuesto","No considerar")</f>
        <v>No considerar</v>
      </c>
      <c r="V1392" t="str">
        <f>VLOOKUP(AIRBNB[[#This Row],[HOST_ID]],Super_host[],5,FALSE)</f>
        <v>Host</v>
      </c>
    </row>
    <row r="1393" spans="1:22">
      <c r="A1393" s="4">
        <v>812671</v>
      </c>
      <c r="B1393" t="s">
        <v>13389</v>
      </c>
      <c r="C1393" s="4">
        <v>4271822</v>
      </c>
      <c r="D1393" t="s">
        <v>3844</v>
      </c>
      <c r="E1393" t="s">
        <v>13390</v>
      </c>
      <c r="F1393" s="4">
        <v>11215</v>
      </c>
      <c r="G1393" s="13" t="s">
        <v>4662</v>
      </c>
      <c r="H1393" s="13" t="s">
        <v>9234</v>
      </c>
      <c r="I1393" s="1">
        <v>4067138</v>
      </c>
      <c r="J1393" s="1">
        <v>-7397772</v>
      </c>
      <c r="K1393" t="s">
        <v>5</v>
      </c>
      <c r="L1393" s="20">
        <v>190</v>
      </c>
      <c r="M1393" s="4">
        <v>3</v>
      </c>
      <c r="N1393" s="4">
        <v>76</v>
      </c>
      <c r="O1393" s="2">
        <v>43629</v>
      </c>
      <c r="P1393" s="3">
        <v>0.95</v>
      </c>
      <c r="Q1393" s="4">
        <v>1</v>
      </c>
      <c r="R1393" s="3">
        <v>6.9</v>
      </c>
      <c r="S13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3" t="str">
        <f>IF(AIRBNB[[#This Row],[RUIDO(dB)]]&lt;=4,"Silencioso",IF(AIRBNB[[#This Row],[RUIDO(dB)]]&lt;=5.5,"Poco Ruidoso","Ruidoso"))</f>
        <v>Ruidoso</v>
      </c>
      <c r="U1393" t="str">
        <f>IF(AND(AIRBNB[[#This Row],[PRECIO]]&lt;50,AIRBNB[[#This Row],[MIN_NOCHES]]&gt;3),"Dentro del presupuesto","No considerar")</f>
        <v>No considerar</v>
      </c>
      <c r="V1393" t="str">
        <f>VLOOKUP(AIRBNB[[#This Row],[HOST_ID]],Super_host[],5,FALSE)</f>
        <v>Host</v>
      </c>
    </row>
    <row r="1394" spans="1:22">
      <c r="A1394" s="4">
        <v>4303825</v>
      </c>
      <c r="B1394" t="s">
        <v>8523</v>
      </c>
      <c r="C1394" s="4">
        <v>3578009</v>
      </c>
      <c r="D1394" t="s">
        <v>8511</v>
      </c>
      <c r="E1394" t="s">
        <v>8524</v>
      </c>
      <c r="F1394" s="4">
        <v>11101</v>
      </c>
      <c r="G1394" s="13" t="s">
        <v>7897</v>
      </c>
      <c r="H1394" s="13" t="s">
        <v>7905</v>
      </c>
      <c r="I1394" s="1">
        <v>4074853</v>
      </c>
      <c r="J1394" s="1">
        <v>-7395068</v>
      </c>
      <c r="K1394" t="s">
        <v>5</v>
      </c>
      <c r="L1394" s="20">
        <v>190</v>
      </c>
      <c r="M1394" s="4">
        <v>1</v>
      </c>
      <c r="N1394" s="4">
        <v>34</v>
      </c>
      <c r="O1394" s="2">
        <v>43534</v>
      </c>
      <c r="P1394" s="3">
        <v>0.6</v>
      </c>
      <c r="Q1394" s="4">
        <v>5</v>
      </c>
      <c r="R1394" s="3">
        <v>6.24</v>
      </c>
      <c r="S13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4" t="str">
        <f>IF(AIRBNB[[#This Row],[RUIDO(dB)]]&lt;=4,"Silencioso",IF(AIRBNB[[#This Row],[RUIDO(dB)]]&lt;=5.5,"Poco Ruidoso","Ruidoso"))</f>
        <v>Ruidoso</v>
      </c>
      <c r="U1394" t="str">
        <f>IF(AND(AIRBNB[[#This Row],[PRECIO]]&lt;50,AIRBNB[[#This Row],[MIN_NOCHES]]&gt;3),"Dentro del presupuesto","No considerar")</f>
        <v>No considerar</v>
      </c>
      <c r="V1394" t="str">
        <f>VLOOKUP(AIRBNB[[#This Row],[HOST_ID]],Super_host[],5,FALSE)</f>
        <v>Host</v>
      </c>
    </row>
    <row r="1395" spans="1:22">
      <c r="A1395" s="4">
        <v>564447</v>
      </c>
      <c r="B1395" t="s">
        <v>6086</v>
      </c>
      <c r="C1395" s="4">
        <v>2775674</v>
      </c>
      <c r="D1395" t="s">
        <v>203</v>
      </c>
      <c r="E1395" t="s">
        <v>6087</v>
      </c>
      <c r="F1395" s="4">
        <v>10036</v>
      </c>
      <c r="G1395" s="13" t="s">
        <v>124</v>
      </c>
      <c r="H1395" s="13" t="s">
        <v>249</v>
      </c>
      <c r="I1395" s="1">
        <v>4075767</v>
      </c>
      <c r="J1395" s="1">
        <v>-7399034</v>
      </c>
      <c r="K1395" t="s">
        <v>5</v>
      </c>
      <c r="L1395" s="20">
        <v>190</v>
      </c>
      <c r="M1395" s="4">
        <v>1</v>
      </c>
      <c r="N1395" s="4">
        <v>195</v>
      </c>
      <c r="O1395" s="2">
        <v>43641</v>
      </c>
      <c r="P1395" s="3">
        <v>2.83</v>
      </c>
      <c r="Q1395" s="4">
        <v>1</v>
      </c>
      <c r="R1395" s="3">
        <v>5.6</v>
      </c>
      <c r="S13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5" t="str">
        <f>IF(AIRBNB[[#This Row],[RUIDO(dB)]]&lt;=4,"Silencioso",IF(AIRBNB[[#This Row],[RUIDO(dB)]]&lt;=5.5,"Poco Ruidoso","Ruidoso"))</f>
        <v>Ruidoso</v>
      </c>
      <c r="U1395" t="str">
        <f>IF(AND(AIRBNB[[#This Row],[PRECIO]]&lt;50,AIRBNB[[#This Row],[MIN_NOCHES]]&gt;3),"Dentro del presupuesto","No considerar")</f>
        <v>No considerar</v>
      </c>
      <c r="V1395" t="str">
        <f>VLOOKUP(AIRBNB[[#This Row],[HOST_ID]],Super_host[],5,FALSE)</f>
        <v>Host</v>
      </c>
    </row>
    <row r="1396" spans="1:22">
      <c r="A1396" s="4">
        <v>2081394</v>
      </c>
      <c r="B1396" t="s">
        <v>874</v>
      </c>
      <c r="C1396" s="4">
        <v>2707940</v>
      </c>
      <c r="D1396" t="s">
        <v>875</v>
      </c>
      <c r="E1396" t="s">
        <v>876</v>
      </c>
      <c r="F1396" s="4">
        <v>10002</v>
      </c>
      <c r="G1396" s="13" t="s">
        <v>124</v>
      </c>
      <c r="H1396" s="13" t="s">
        <v>137</v>
      </c>
      <c r="I1396" s="1">
        <v>4071864</v>
      </c>
      <c r="J1396" s="1">
        <v>-7398496</v>
      </c>
      <c r="K1396" t="s">
        <v>5</v>
      </c>
      <c r="L1396" s="20">
        <v>190</v>
      </c>
      <c r="M1396" s="4">
        <v>1</v>
      </c>
      <c r="N1396" s="4">
        <v>2</v>
      </c>
      <c r="O1396" s="2">
        <v>42198</v>
      </c>
      <c r="P1396" s="3">
        <v>0.04</v>
      </c>
      <c r="Q1396" s="4">
        <v>1</v>
      </c>
      <c r="R1396" s="3">
        <v>5.6</v>
      </c>
      <c r="S13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6" t="str">
        <f>IF(AIRBNB[[#This Row],[RUIDO(dB)]]&lt;=4,"Silencioso",IF(AIRBNB[[#This Row],[RUIDO(dB)]]&lt;=5.5,"Poco Ruidoso","Ruidoso"))</f>
        <v>Ruidoso</v>
      </c>
      <c r="U1396" t="str">
        <f>IF(AND(AIRBNB[[#This Row],[PRECIO]]&lt;50,AIRBNB[[#This Row],[MIN_NOCHES]]&gt;3),"Dentro del presupuesto","No considerar")</f>
        <v>No considerar</v>
      </c>
      <c r="V1396" t="str">
        <f>VLOOKUP(AIRBNB[[#This Row],[HOST_ID]],Super_host[],5,FALSE)</f>
        <v>Host</v>
      </c>
    </row>
    <row r="1397" spans="1:22">
      <c r="A1397" s="4">
        <v>1796722</v>
      </c>
      <c r="B1397" t="s">
        <v>11600</v>
      </c>
      <c r="C1397" s="4">
        <v>2140820</v>
      </c>
      <c r="D1397" t="s">
        <v>2942</v>
      </c>
      <c r="E1397" t="s">
        <v>11601</v>
      </c>
      <c r="F1397" s="4">
        <v>11211</v>
      </c>
      <c r="G1397" s="13" t="s">
        <v>4662</v>
      </c>
      <c r="H1397" s="13" t="s">
        <v>9218</v>
      </c>
      <c r="I1397" s="1">
        <v>4071295</v>
      </c>
      <c r="J1397" s="1">
        <v>-7393874</v>
      </c>
      <c r="K1397" t="s">
        <v>5</v>
      </c>
      <c r="L1397" s="20">
        <v>190</v>
      </c>
      <c r="M1397" s="4">
        <v>2</v>
      </c>
      <c r="N1397" s="4">
        <v>11</v>
      </c>
      <c r="O1397" s="2">
        <v>43631</v>
      </c>
      <c r="P1397" s="3">
        <v>0.24</v>
      </c>
      <c r="Q1397" s="4">
        <v>1</v>
      </c>
      <c r="R1397" s="3">
        <v>6.9</v>
      </c>
      <c r="S13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7" t="str">
        <f>IF(AIRBNB[[#This Row],[RUIDO(dB)]]&lt;=4,"Silencioso",IF(AIRBNB[[#This Row],[RUIDO(dB)]]&lt;=5.5,"Poco Ruidoso","Ruidoso"))</f>
        <v>Ruidoso</v>
      </c>
      <c r="U1397" t="str">
        <f>IF(AND(AIRBNB[[#This Row],[PRECIO]]&lt;50,AIRBNB[[#This Row],[MIN_NOCHES]]&gt;3),"Dentro del presupuesto","No considerar")</f>
        <v>No considerar</v>
      </c>
      <c r="V1397" t="str">
        <f>VLOOKUP(AIRBNB[[#This Row],[HOST_ID]],Super_host[],5,FALSE)</f>
        <v>Host</v>
      </c>
    </row>
    <row r="1398" spans="1:22">
      <c r="A1398" s="4">
        <v>371138</v>
      </c>
      <c r="B1398" t="s">
        <v>10605</v>
      </c>
      <c r="C1398" s="4">
        <v>1869567</v>
      </c>
      <c r="D1398" t="s">
        <v>236</v>
      </c>
      <c r="E1398" t="s">
        <v>10606</v>
      </c>
      <c r="F1398" s="4">
        <v>11222</v>
      </c>
      <c r="G1398" s="13" t="s">
        <v>4662</v>
      </c>
      <c r="H1398" s="13" t="s">
        <v>9249</v>
      </c>
      <c r="I1398" s="1">
        <v>4072488</v>
      </c>
      <c r="J1398" s="1">
        <v>-7394013</v>
      </c>
      <c r="K1398" t="s">
        <v>5</v>
      </c>
      <c r="L1398" s="20">
        <v>190</v>
      </c>
      <c r="M1398" s="4">
        <v>2</v>
      </c>
      <c r="N1398" s="4">
        <v>5</v>
      </c>
      <c r="O1398" s="2">
        <v>42289</v>
      </c>
      <c r="P1398" s="3">
        <v>0.1</v>
      </c>
      <c r="Q1398" s="4">
        <v>1</v>
      </c>
      <c r="R1398" s="3">
        <v>6.9</v>
      </c>
      <c r="S13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8" t="str">
        <f>IF(AIRBNB[[#This Row],[RUIDO(dB)]]&lt;=4,"Silencioso",IF(AIRBNB[[#This Row],[RUIDO(dB)]]&lt;=5.5,"Poco Ruidoso","Ruidoso"))</f>
        <v>Ruidoso</v>
      </c>
      <c r="U1398" t="str">
        <f>IF(AND(AIRBNB[[#This Row],[PRECIO]]&lt;50,AIRBNB[[#This Row],[MIN_NOCHES]]&gt;3),"Dentro del presupuesto","No considerar")</f>
        <v>No considerar</v>
      </c>
      <c r="V1398" t="str">
        <f>VLOOKUP(AIRBNB[[#This Row],[HOST_ID]],Super_host[],5,FALSE)</f>
        <v>Host</v>
      </c>
    </row>
    <row r="1399" spans="1:22">
      <c r="A1399" s="4">
        <v>4947515</v>
      </c>
      <c r="B1399" t="s">
        <v>12809</v>
      </c>
      <c r="C1399" s="4">
        <v>1556712</v>
      </c>
      <c r="D1399" t="s">
        <v>12810</v>
      </c>
      <c r="E1399" t="s">
        <v>12811</v>
      </c>
      <c r="F1399" s="4">
        <v>11222</v>
      </c>
      <c r="G1399" s="13" t="s">
        <v>4662</v>
      </c>
      <c r="H1399" s="13" t="s">
        <v>9249</v>
      </c>
      <c r="I1399" s="1">
        <v>4073208</v>
      </c>
      <c r="J1399" s="1">
        <v>-7395653</v>
      </c>
      <c r="K1399" t="s">
        <v>5</v>
      </c>
      <c r="L1399" s="20">
        <v>190</v>
      </c>
      <c r="M1399" s="4">
        <v>3</v>
      </c>
      <c r="N1399" s="4">
        <v>32</v>
      </c>
      <c r="O1399" s="2">
        <v>43620</v>
      </c>
      <c r="P1399" s="3">
        <v>0.6</v>
      </c>
      <c r="Q1399" s="4">
        <v>1</v>
      </c>
      <c r="R1399" s="3">
        <v>6.9</v>
      </c>
      <c r="S13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399" t="str">
        <f>IF(AIRBNB[[#This Row],[RUIDO(dB)]]&lt;=4,"Silencioso",IF(AIRBNB[[#This Row],[RUIDO(dB)]]&lt;=5.5,"Poco Ruidoso","Ruidoso"))</f>
        <v>Ruidoso</v>
      </c>
      <c r="U1399" t="str">
        <f>IF(AND(AIRBNB[[#This Row],[PRECIO]]&lt;50,AIRBNB[[#This Row],[MIN_NOCHES]]&gt;3),"Dentro del presupuesto","No considerar")</f>
        <v>No considerar</v>
      </c>
      <c r="V1399" t="str">
        <f>VLOOKUP(AIRBNB[[#This Row],[HOST_ID]],Super_host[],5,FALSE)</f>
        <v>Host</v>
      </c>
    </row>
    <row r="1400" spans="1:22">
      <c r="A1400" s="4">
        <v>848174</v>
      </c>
      <c r="B1400" t="s">
        <v>7252</v>
      </c>
      <c r="C1400" s="4">
        <v>1468667</v>
      </c>
      <c r="D1400" t="s">
        <v>7253</v>
      </c>
      <c r="E1400" t="s">
        <v>7254</v>
      </c>
      <c r="F1400" s="4">
        <v>10009</v>
      </c>
      <c r="G1400" s="13" t="s">
        <v>124</v>
      </c>
      <c r="H1400" s="13" t="s">
        <v>133</v>
      </c>
      <c r="I1400" s="1">
        <v>4073031</v>
      </c>
      <c r="J1400" s="1">
        <v>-7398426</v>
      </c>
      <c r="K1400" t="s">
        <v>5</v>
      </c>
      <c r="L1400" s="20">
        <v>190</v>
      </c>
      <c r="M1400" s="4">
        <v>1</v>
      </c>
      <c r="N1400" s="4">
        <v>0</v>
      </c>
      <c r="O1400" s="2">
        <v>43631</v>
      </c>
      <c r="P1400" s="3">
        <v>0.11</v>
      </c>
      <c r="Q1400" s="4">
        <v>1</v>
      </c>
      <c r="R1400" s="3">
        <v>5.6</v>
      </c>
      <c r="S14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0" t="str">
        <f>IF(AIRBNB[[#This Row],[RUIDO(dB)]]&lt;=4,"Silencioso",IF(AIRBNB[[#This Row],[RUIDO(dB)]]&lt;=5.5,"Poco Ruidoso","Ruidoso"))</f>
        <v>Ruidoso</v>
      </c>
      <c r="U1400" t="str">
        <f>IF(AND(AIRBNB[[#This Row],[PRECIO]]&lt;50,AIRBNB[[#This Row],[MIN_NOCHES]]&gt;3),"Dentro del presupuesto","No considerar")</f>
        <v>No considerar</v>
      </c>
      <c r="V1400" t="str">
        <f>VLOOKUP(AIRBNB[[#This Row],[HOST_ID]],Super_host[],5,FALSE)</f>
        <v>Host</v>
      </c>
    </row>
    <row r="1401" spans="1:22">
      <c r="A1401" s="4">
        <v>270680</v>
      </c>
      <c r="B1401" t="s">
        <v>12034</v>
      </c>
      <c r="C1401" s="4">
        <v>1315849</v>
      </c>
      <c r="D1401" t="s">
        <v>10147</v>
      </c>
      <c r="E1401" t="s">
        <v>11302</v>
      </c>
      <c r="F1401" s="4">
        <v>11211</v>
      </c>
      <c r="G1401" s="13" t="s">
        <v>4662</v>
      </c>
      <c r="H1401" s="13" t="s">
        <v>9218</v>
      </c>
      <c r="I1401" s="1">
        <v>4071073</v>
      </c>
      <c r="J1401" s="1">
        <v>-7396207</v>
      </c>
      <c r="K1401" t="s">
        <v>40</v>
      </c>
      <c r="L1401" s="20">
        <v>190</v>
      </c>
      <c r="M1401" s="4">
        <v>1</v>
      </c>
      <c r="N1401" s="4">
        <v>30</v>
      </c>
      <c r="O1401" s="2">
        <v>43644</v>
      </c>
      <c r="P1401" s="3">
        <v>0.33</v>
      </c>
      <c r="Q1401" s="4">
        <v>1</v>
      </c>
      <c r="R1401" s="3">
        <v>6.9</v>
      </c>
      <c r="S14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1" t="str">
        <f>IF(AIRBNB[[#This Row],[RUIDO(dB)]]&lt;=4,"Silencioso",IF(AIRBNB[[#This Row],[RUIDO(dB)]]&lt;=5.5,"Poco Ruidoso","Ruidoso"))</f>
        <v>Ruidoso</v>
      </c>
      <c r="U1401" t="str">
        <f>IF(AND(AIRBNB[[#This Row],[PRECIO]]&lt;50,AIRBNB[[#This Row],[MIN_NOCHES]]&gt;3),"Dentro del presupuesto","No considerar")</f>
        <v>No considerar</v>
      </c>
      <c r="V1401" t="str">
        <f>VLOOKUP(AIRBNB[[#This Row],[HOST_ID]],Super_host[],5,FALSE)</f>
        <v>Host</v>
      </c>
    </row>
    <row r="1402" spans="1:22">
      <c r="A1402" s="4">
        <v>235951</v>
      </c>
      <c r="B1402" t="s">
        <v>5342</v>
      </c>
      <c r="C1402" s="4">
        <v>1236070</v>
      </c>
      <c r="D1402" t="s">
        <v>950</v>
      </c>
      <c r="E1402" t="s">
        <v>5343</v>
      </c>
      <c r="F1402" s="4">
        <v>10017</v>
      </c>
      <c r="G1402" s="13" t="s">
        <v>124</v>
      </c>
      <c r="H1402" s="13" t="s">
        <v>373</v>
      </c>
      <c r="I1402" s="1">
        <v>4075348</v>
      </c>
      <c r="J1402" s="1">
        <v>-7397065</v>
      </c>
      <c r="K1402" t="s">
        <v>5</v>
      </c>
      <c r="L1402" s="20">
        <v>190</v>
      </c>
      <c r="M1402" s="4">
        <v>30</v>
      </c>
      <c r="N1402" s="4">
        <v>136</v>
      </c>
      <c r="O1402" s="2">
        <v>43635</v>
      </c>
      <c r="P1402" s="3">
        <v>1.45</v>
      </c>
      <c r="Q1402" s="4">
        <v>1</v>
      </c>
      <c r="R1402" s="3">
        <v>5.6</v>
      </c>
      <c r="S14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2" t="str">
        <f>IF(AIRBNB[[#This Row],[RUIDO(dB)]]&lt;=4,"Silencioso",IF(AIRBNB[[#This Row],[RUIDO(dB)]]&lt;=5.5,"Poco Ruidoso","Ruidoso"))</f>
        <v>Ruidoso</v>
      </c>
      <c r="U1402" t="str">
        <f>IF(AND(AIRBNB[[#This Row],[PRECIO]]&lt;50,AIRBNB[[#This Row],[MIN_NOCHES]]&gt;3),"Dentro del presupuesto","No considerar")</f>
        <v>No considerar</v>
      </c>
      <c r="V1402" t="str">
        <f>VLOOKUP(AIRBNB[[#This Row],[HOST_ID]],Super_host[],5,FALSE)</f>
        <v>Host</v>
      </c>
    </row>
    <row r="1403" spans="1:22">
      <c r="A1403" s="4">
        <v>203901</v>
      </c>
      <c r="B1403" t="s">
        <v>1463</v>
      </c>
      <c r="C1403" s="4">
        <v>1000477</v>
      </c>
      <c r="D1403" t="s">
        <v>1364</v>
      </c>
      <c r="E1403" t="s">
        <v>1464</v>
      </c>
      <c r="F1403" s="4">
        <v>10021</v>
      </c>
      <c r="G1403" s="13" t="s">
        <v>124</v>
      </c>
      <c r="H1403" s="13" t="s">
        <v>129</v>
      </c>
      <c r="I1403" s="1">
        <v>407694</v>
      </c>
      <c r="J1403" s="1">
        <v>-739572</v>
      </c>
      <c r="K1403" t="s">
        <v>5</v>
      </c>
      <c r="L1403" s="20">
        <v>190</v>
      </c>
      <c r="M1403" s="4">
        <v>1</v>
      </c>
      <c r="N1403" s="4">
        <v>8</v>
      </c>
      <c r="O1403" s="2">
        <v>42631</v>
      </c>
      <c r="P1403" s="3">
        <v>0.08</v>
      </c>
      <c r="Q1403" s="4">
        <v>1</v>
      </c>
      <c r="R1403" s="3">
        <v>5.6</v>
      </c>
      <c r="S14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3" t="str">
        <f>IF(AIRBNB[[#This Row],[RUIDO(dB)]]&lt;=4,"Silencioso",IF(AIRBNB[[#This Row],[RUIDO(dB)]]&lt;=5.5,"Poco Ruidoso","Ruidoso"))</f>
        <v>Ruidoso</v>
      </c>
      <c r="U1403" t="str">
        <f>IF(AND(AIRBNB[[#This Row],[PRECIO]]&lt;50,AIRBNB[[#This Row],[MIN_NOCHES]]&gt;3),"Dentro del presupuesto","No considerar")</f>
        <v>No considerar</v>
      </c>
      <c r="V1403" t="str">
        <f>VLOOKUP(AIRBNB[[#This Row],[HOST_ID]],Super_host[],5,FALSE)</f>
        <v>Host</v>
      </c>
    </row>
    <row r="1404" spans="1:22">
      <c r="A1404" s="4">
        <v>201992</v>
      </c>
      <c r="B1404" t="s">
        <v>14096</v>
      </c>
      <c r="C1404" s="4">
        <v>988350</v>
      </c>
      <c r="D1404" t="s">
        <v>1380</v>
      </c>
      <c r="E1404" t="s">
        <v>14097</v>
      </c>
      <c r="F1404" s="4">
        <v>11215</v>
      </c>
      <c r="G1404" s="13" t="s">
        <v>4662</v>
      </c>
      <c r="H1404" s="13" t="s">
        <v>9234</v>
      </c>
      <c r="I1404" s="1">
        <v>406755</v>
      </c>
      <c r="J1404" s="1">
        <v>-7397859</v>
      </c>
      <c r="K1404" t="s">
        <v>5</v>
      </c>
      <c r="L1404" s="20">
        <v>190</v>
      </c>
      <c r="M1404" s="4">
        <v>4</v>
      </c>
      <c r="N1404" s="4">
        <v>105</v>
      </c>
      <c r="O1404" s="2">
        <v>43596</v>
      </c>
      <c r="P1404" s="3">
        <v>1.62</v>
      </c>
      <c r="Q1404" s="4">
        <v>1</v>
      </c>
      <c r="R1404" s="3">
        <v>6.9</v>
      </c>
      <c r="S14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4" t="str">
        <f>IF(AIRBNB[[#This Row],[RUIDO(dB)]]&lt;=4,"Silencioso",IF(AIRBNB[[#This Row],[RUIDO(dB)]]&lt;=5.5,"Poco Ruidoso","Ruidoso"))</f>
        <v>Ruidoso</v>
      </c>
      <c r="U1404" t="str">
        <f>IF(AND(AIRBNB[[#This Row],[PRECIO]]&lt;50,AIRBNB[[#This Row],[MIN_NOCHES]]&gt;3),"Dentro del presupuesto","No considerar")</f>
        <v>No considerar</v>
      </c>
      <c r="V1404" t="str">
        <f>VLOOKUP(AIRBNB[[#This Row],[HOST_ID]],Super_host[],5,FALSE)</f>
        <v>Host</v>
      </c>
    </row>
    <row r="1405" spans="1:22">
      <c r="A1405" s="4">
        <v>168084</v>
      </c>
      <c r="B1405" t="s">
        <v>5446</v>
      </c>
      <c r="C1405" s="4">
        <v>800982</v>
      </c>
      <c r="D1405" t="s">
        <v>764</v>
      </c>
      <c r="E1405" t="s">
        <v>5447</v>
      </c>
      <c r="F1405" s="4">
        <v>10009</v>
      </c>
      <c r="G1405" s="13" t="s">
        <v>124</v>
      </c>
      <c r="H1405" s="13" t="s">
        <v>133</v>
      </c>
      <c r="I1405" s="1">
        <v>4072578</v>
      </c>
      <c r="J1405" s="1">
        <v>-7397879</v>
      </c>
      <c r="K1405" t="s">
        <v>5</v>
      </c>
      <c r="L1405" s="20">
        <v>190</v>
      </c>
      <c r="M1405" s="4">
        <v>3</v>
      </c>
      <c r="N1405" s="4">
        <v>147</v>
      </c>
      <c r="O1405" s="2">
        <v>43646</v>
      </c>
      <c r="P1405" s="3">
        <v>1.6</v>
      </c>
      <c r="Q1405" s="4">
        <v>1</v>
      </c>
      <c r="R1405" s="3">
        <v>5.6</v>
      </c>
      <c r="S14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5" t="str">
        <f>IF(AIRBNB[[#This Row],[RUIDO(dB)]]&lt;=4,"Silencioso",IF(AIRBNB[[#This Row],[RUIDO(dB)]]&lt;=5.5,"Poco Ruidoso","Ruidoso"))</f>
        <v>Ruidoso</v>
      </c>
      <c r="U1405" t="str">
        <f>IF(AND(AIRBNB[[#This Row],[PRECIO]]&lt;50,AIRBNB[[#This Row],[MIN_NOCHES]]&gt;3),"Dentro del presupuesto","No considerar")</f>
        <v>No considerar</v>
      </c>
      <c r="V1405" t="str">
        <f>VLOOKUP(AIRBNB[[#This Row],[HOST_ID]],Super_host[],5,FALSE)</f>
        <v>Host</v>
      </c>
    </row>
    <row r="1406" spans="1:22">
      <c r="A1406" s="4">
        <v>103161</v>
      </c>
      <c r="B1406" t="s">
        <v>14187</v>
      </c>
      <c r="C1406" s="4">
        <v>465278</v>
      </c>
      <c r="D1406" t="s">
        <v>14188</v>
      </c>
      <c r="E1406" t="s">
        <v>14189</v>
      </c>
      <c r="F1406" s="4">
        <v>11249</v>
      </c>
      <c r="G1406" s="13" t="s">
        <v>4662</v>
      </c>
      <c r="H1406" s="13" t="s">
        <v>9218</v>
      </c>
      <c r="I1406" s="1">
        <v>4071577</v>
      </c>
      <c r="J1406" s="1">
        <v>-7396053</v>
      </c>
      <c r="K1406" t="s">
        <v>5</v>
      </c>
      <c r="L1406" s="20">
        <v>190</v>
      </c>
      <c r="M1406" s="4">
        <v>3</v>
      </c>
      <c r="N1406" s="4">
        <v>124</v>
      </c>
      <c r="O1406" s="2">
        <v>43642</v>
      </c>
      <c r="P1406" s="3">
        <v>1.76</v>
      </c>
      <c r="Q1406" s="4">
        <v>1</v>
      </c>
      <c r="R1406" s="3">
        <v>6.9</v>
      </c>
      <c r="S14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6" t="str">
        <f>IF(AIRBNB[[#This Row],[RUIDO(dB)]]&lt;=4,"Silencioso",IF(AIRBNB[[#This Row],[RUIDO(dB)]]&lt;=5.5,"Poco Ruidoso","Ruidoso"))</f>
        <v>Ruidoso</v>
      </c>
      <c r="U1406" t="str">
        <f>IF(AND(AIRBNB[[#This Row],[PRECIO]]&lt;50,AIRBNB[[#This Row],[MIN_NOCHES]]&gt;3),"Dentro del presupuesto","No considerar")</f>
        <v>No considerar</v>
      </c>
      <c r="V1406" t="str">
        <f>VLOOKUP(AIRBNB[[#This Row],[HOST_ID]],Super_host[],5,FALSE)</f>
        <v>Host</v>
      </c>
    </row>
    <row r="1407" spans="1:22">
      <c r="A1407" s="4">
        <v>66008</v>
      </c>
      <c r="B1407" t="s">
        <v>12747</v>
      </c>
      <c r="C1407" s="4">
        <v>322884</v>
      </c>
      <c r="D1407" t="s">
        <v>1640</v>
      </c>
      <c r="E1407" t="s">
        <v>12748</v>
      </c>
      <c r="F1407" s="4">
        <v>11231</v>
      </c>
      <c r="G1407" s="13" t="s">
        <v>4662</v>
      </c>
      <c r="H1407" s="13" t="s">
        <v>9237</v>
      </c>
      <c r="I1407" s="1">
        <v>4067846</v>
      </c>
      <c r="J1407" s="1">
        <v>-7399443</v>
      </c>
      <c r="K1407" t="s">
        <v>5</v>
      </c>
      <c r="L1407" s="20">
        <v>190</v>
      </c>
      <c r="M1407" s="4">
        <v>3</v>
      </c>
      <c r="N1407" s="4">
        <v>51</v>
      </c>
      <c r="O1407" s="2">
        <v>43647</v>
      </c>
      <c r="P1407" s="3">
        <v>0.56999999999999995</v>
      </c>
      <c r="Q1407" s="4">
        <v>1</v>
      </c>
      <c r="R1407" s="3">
        <v>6.9</v>
      </c>
      <c r="S14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7" t="str">
        <f>IF(AIRBNB[[#This Row],[RUIDO(dB)]]&lt;=4,"Silencioso",IF(AIRBNB[[#This Row],[RUIDO(dB)]]&lt;=5.5,"Poco Ruidoso","Ruidoso"))</f>
        <v>Ruidoso</v>
      </c>
      <c r="U1407" t="str">
        <f>IF(AND(AIRBNB[[#This Row],[PRECIO]]&lt;50,AIRBNB[[#This Row],[MIN_NOCHES]]&gt;3),"Dentro del presupuesto","No considerar")</f>
        <v>No considerar</v>
      </c>
      <c r="V1407" t="str">
        <f>VLOOKUP(AIRBNB[[#This Row],[HOST_ID]],Super_host[],5,FALSE)</f>
        <v>Host</v>
      </c>
    </row>
    <row r="1408" spans="1:22">
      <c r="A1408" s="4">
        <v>1294721</v>
      </c>
      <c r="B1408" t="s">
        <v>9577</v>
      </c>
      <c r="C1408" s="4">
        <v>306825</v>
      </c>
      <c r="D1408" t="s">
        <v>276</v>
      </c>
      <c r="E1408" t="s">
        <v>9578</v>
      </c>
      <c r="F1408" s="4">
        <v>11249</v>
      </c>
      <c r="G1408" s="13" t="s">
        <v>4662</v>
      </c>
      <c r="H1408" s="13" t="s">
        <v>9218</v>
      </c>
      <c r="I1408" s="1">
        <v>407132</v>
      </c>
      <c r="J1408" s="1">
        <v>-7396798</v>
      </c>
      <c r="K1408" t="s">
        <v>5</v>
      </c>
      <c r="L1408" s="20">
        <v>190</v>
      </c>
      <c r="M1408" s="4">
        <v>4</v>
      </c>
      <c r="N1408" s="4">
        <v>1</v>
      </c>
      <c r="O1408" s="2">
        <v>41904</v>
      </c>
      <c r="P1408" s="3">
        <v>0.02</v>
      </c>
      <c r="Q1408" s="4">
        <v>1</v>
      </c>
      <c r="R1408" s="3">
        <v>6.9</v>
      </c>
      <c r="S14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8" t="str">
        <f>IF(AIRBNB[[#This Row],[RUIDO(dB)]]&lt;=4,"Silencioso",IF(AIRBNB[[#This Row],[RUIDO(dB)]]&lt;=5.5,"Poco Ruidoso","Ruidoso"))</f>
        <v>Ruidoso</v>
      </c>
      <c r="U1408" t="str">
        <f>IF(AND(AIRBNB[[#This Row],[PRECIO]]&lt;50,AIRBNB[[#This Row],[MIN_NOCHES]]&gt;3),"Dentro del presupuesto","No considerar")</f>
        <v>No considerar</v>
      </c>
      <c r="V1408" t="str">
        <f>VLOOKUP(AIRBNB[[#This Row],[HOST_ID]],Super_host[],5,FALSE)</f>
        <v>Host</v>
      </c>
    </row>
    <row r="1409" spans="1:22">
      <c r="A1409" s="4">
        <v>1144861</v>
      </c>
      <c r="B1409" t="s">
        <v>14920</v>
      </c>
      <c r="C1409" s="4">
        <v>252361</v>
      </c>
      <c r="D1409" t="s">
        <v>14921</v>
      </c>
      <c r="E1409" t="s">
        <v>14922</v>
      </c>
      <c r="F1409" s="4">
        <v>11201</v>
      </c>
      <c r="G1409" s="13" t="s">
        <v>4662</v>
      </c>
      <c r="H1409" s="13" t="s">
        <v>9608</v>
      </c>
      <c r="I1409" s="1">
        <v>406866</v>
      </c>
      <c r="J1409" s="1">
        <v>-7399123</v>
      </c>
      <c r="K1409" t="s">
        <v>5</v>
      </c>
      <c r="L1409" s="20">
        <v>190</v>
      </c>
      <c r="M1409" s="4">
        <v>1</v>
      </c>
      <c r="N1409" s="4">
        <v>221</v>
      </c>
      <c r="O1409" s="2">
        <v>43647</v>
      </c>
      <c r="P1409" s="3">
        <v>3</v>
      </c>
      <c r="Q1409" s="4">
        <v>1</v>
      </c>
      <c r="R1409" s="3">
        <v>6.9</v>
      </c>
      <c r="S14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09" t="str">
        <f>IF(AIRBNB[[#This Row],[RUIDO(dB)]]&lt;=4,"Silencioso",IF(AIRBNB[[#This Row],[RUIDO(dB)]]&lt;=5.5,"Poco Ruidoso","Ruidoso"))</f>
        <v>Ruidoso</v>
      </c>
      <c r="U1409" t="str">
        <f>IF(AND(AIRBNB[[#This Row],[PRECIO]]&lt;50,AIRBNB[[#This Row],[MIN_NOCHES]]&gt;3),"Dentro del presupuesto","No considerar")</f>
        <v>No considerar</v>
      </c>
      <c r="V1409" t="str">
        <f>VLOOKUP(AIRBNB[[#This Row],[HOST_ID]],Super_host[],5,FALSE)</f>
        <v>Host</v>
      </c>
    </row>
    <row r="1410" spans="1:22">
      <c r="A1410" s="4">
        <v>120362</v>
      </c>
      <c r="B1410" t="s">
        <v>12600</v>
      </c>
      <c r="C1410" s="4">
        <v>138069</v>
      </c>
      <c r="D1410" t="s">
        <v>12601</v>
      </c>
      <c r="E1410" t="s">
        <v>11069</v>
      </c>
      <c r="F1410" s="4">
        <v>11206</v>
      </c>
      <c r="G1410" s="13" t="s">
        <v>4662</v>
      </c>
      <c r="H1410" s="13" t="s">
        <v>9218</v>
      </c>
      <c r="I1410" s="1">
        <v>4070665</v>
      </c>
      <c r="J1410" s="1">
        <v>-7394061</v>
      </c>
      <c r="K1410" t="s">
        <v>5</v>
      </c>
      <c r="L1410" s="20">
        <v>190</v>
      </c>
      <c r="M1410" s="4">
        <v>4</v>
      </c>
      <c r="N1410" s="4">
        <v>50</v>
      </c>
      <c r="O1410" s="2">
        <v>43648</v>
      </c>
      <c r="P1410" s="3">
        <v>0.51</v>
      </c>
      <c r="Q1410" s="4">
        <v>1</v>
      </c>
      <c r="R1410" s="3">
        <v>6.9</v>
      </c>
      <c r="S14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0" t="str">
        <f>IF(AIRBNB[[#This Row],[RUIDO(dB)]]&lt;=4,"Silencioso",IF(AIRBNB[[#This Row],[RUIDO(dB)]]&lt;=5.5,"Poco Ruidoso","Ruidoso"))</f>
        <v>Ruidoso</v>
      </c>
      <c r="U1410" t="str">
        <f>IF(AND(AIRBNB[[#This Row],[PRECIO]]&lt;50,AIRBNB[[#This Row],[MIN_NOCHES]]&gt;3),"Dentro del presupuesto","No considerar")</f>
        <v>No considerar</v>
      </c>
      <c r="V1410" t="str">
        <f>VLOOKUP(AIRBNB[[#This Row],[HOST_ID]],Super_host[],5,FALSE)</f>
        <v>Host</v>
      </c>
    </row>
    <row r="1411" spans="1:22">
      <c r="A1411" s="4">
        <v>18127</v>
      </c>
      <c r="B1411" t="s">
        <v>2609</v>
      </c>
      <c r="C1411" s="4">
        <v>69829</v>
      </c>
      <c r="D1411" t="s">
        <v>2610</v>
      </c>
      <c r="E1411" t="s">
        <v>2611</v>
      </c>
      <c r="F1411" s="4">
        <v>10003</v>
      </c>
      <c r="G1411" s="13" t="s">
        <v>124</v>
      </c>
      <c r="H1411" s="13" t="s">
        <v>133</v>
      </c>
      <c r="I1411" s="1">
        <v>4072828</v>
      </c>
      <c r="J1411" s="1">
        <v>-7398801</v>
      </c>
      <c r="K1411" t="s">
        <v>5</v>
      </c>
      <c r="L1411" s="20">
        <v>190</v>
      </c>
      <c r="M1411" s="4">
        <v>5</v>
      </c>
      <c r="N1411" s="4">
        <v>21</v>
      </c>
      <c r="O1411" s="2">
        <v>43467</v>
      </c>
      <c r="P1411" s="3">
        <v>0.2</v>
      </c>
      <c r="Q1411" s="4">
        <v>1</v>
      </c>
      <c r="R1411" s="3">
        <v>5.6</v>
      </c>
      <c r="S14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1" t="str">
        <f>IF(AIRBNB[[#This Row],[RUIDO(dB)]]&lt;=4,"Silencioso",IF(AIRBNB[[#This Row],[RUIDO(dB)]]&lt;=5.5,"Poco Ruidoso","Ruidoso"))</f>
        <v>Ruidoso</v>
      </c>
      <c r="U1411" t="str">
        <f>IF(AND(AIRBNB[[#This Row],[PRECIO]]&lt;50,AIRBNB[[#This Row],[MIN_NOCHES]]&gt;3),"Dentro del presupuesto","No considerar")</f>
        <v>No considerar</v>
      </c>
      <c r="V1411" t="str">
        <f>VLOOKUP(AIRBNB[[#This Row],[HOST_ID]],Super_host[],5,FALSE)</f>
        <v>Host</v>
      </c>
    </row>
    <row r="1412" spans="1:22">
      <c r="A1412" s="4">
        <v>3018285</v>
      </c>
      <c r="B1412" t="s">
        <v>2457</v>
      </c>
      <c r="C1412" s="4">
        <v>67180</v>
      </c>
      <c r="D1412" t="s">
        <v>314</v>
      </c>
      <c r="E1412" t="s">
        <v>2458</v>
      </c>
      <c r="F1412" s="4">
        <v>10011</v>
      </c>
      <c r="G1412" s="13" t="s">
        <v>124</v>
      </c>
      <c r="H1412" s="13" t="s">
        <v>140</v>
      </c>
      <c r="I1412" s="1">
        <v>4073722</v>
      </c>
      <c r="J1412" s="1">
        <v>-7400043</v>
      </c>
      <c r="K1412" t="s">
        <v>5</v>
      </c>
      <c r="L1412" s="20">
        <v>190</v>
      </c>
      <c r="M1412" s="4">
        <v>1</v>
      </c>
      <c r="N1412" s="4">
        <v>11</v>
      </c>
      <c r="O1412" s="2">
        <v>43390</v>
      </c>
      <c r="P1412" s="3">
        <v>0.18</v>
      </c>
      <c r="Q1412" s="4">
        <v>1</v>
      </c>
      <c r="R1412" s="3">
        <v>5.6</v>
      </c>
      <c r="S14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2" t="str">
        <f>IF(AIRBNB[[#This Row],[RUIDO(dB)]]&lt;=4,"Silencioso",IF(AIRBNB[[#This Row],[RUIDO(dB)]]&lt;=5.5,"Poco Ruidoso","Ruidoso"))</f>
        <v>Ruidoso</v>
      </c>
      <c r="U1412" t="str">
        <f>IF(AND(AIRBNB[[#This Row],[PRECIO]]&lt;50,AIRBNB[[#This Row],[MIN_NOCHES]]&gt;3),"Dentro del presupuesto","No considerar")</f>
        <v>No considerar</v>
      </c>
      <c r="V1412" t="str">
        <f>VLOOKUP(AIRBNB[[#This Row],[HOST_ID]],Super_host[],5,FALSE)</f>
        <v>Host</v>
      </c>
    </row>
    <row r="1413" spans="1:22">
      <c r="A1413" s="4">
        <v>4880542</v>
      </c>
      <c r="B1413" t="s">
        <v>11137</v>
      </c>
      <c r="C1413" s="4">
        <v>66276</v>
      </c>
      <c r="D1413" t="s">
        <v>1663</v>
      </c>
      <c r="E1413" t="s">
        <v>9684</v>
      </c>
      <c r="F1413" s="4">
        <v>11206</v>
      </c>
      <c r="G1413" s="13" t="s">
        <v>4662</v>
      </c>
      <c r="H1413" s="13" t="s">
        <v>9218</v>
      </c>
      <c r="I1413" s="1">
        <v>407077</v>
      </c>
      <c r="J1413" s="1">
        <v>-7394785</v>
      </c>
      <c r="K1413" t="s">
        <v>5</v>
      </c>
      <c r="L1413" s="20">
        <v>190</v>
      </c>
      <c r="M1413" s="4">
        <v>6</v>
      </c>
      <c r="N1413" s="4">
        <v>8</v>
      </c>
      <c r="O1413" s="2">
        <v>43467</v>
      </c>
      <c r="P1413" s="3">
        <v>0.16</v>
      </c>
      <c r="Q1413" s="4">
        <v>1</v>
      </c>
      <c r="R1413" s="3">
        <v>6.9</v>
      </c>
      <c r="S14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3" t="str">
        <f>IF(AIRBNB[[#This Row],[RUIDO(dB)]]&lt;=4,"Silencioso",IF(AIRBNB[[#This Row],[RUIDO(dB)]]&lt;=5.5,"Poco Ruidoso","Ruidoso"))</f>
        <v>Ruidoso</v>
      </c>
      <c r="U1413" t="str">
        <f>IF(AND(AIRBNB[[#This Row],[PRECIO]]&lt;50,AIRBNB[[#This Row],[MIN_NOCHES]]&gt;3),"Dentro del presupuesto","No considerar")</f>
        <v>No considerar</v>
      </c>
      <c r="V1413" t="str">
        <f>VLOOKUP(AIRBNB[[#This Row],[HOST_ID]],Super_host[],5,FALSE)</f>
        <v>Host</v>
      </c>
    </row>
    <row r="1414" spans="1:22">
      <c r="A1414" s="4">
        <v>7750</v>
      </c>
      <c r="B1414" t="s">
        <v>7323</v>
      </c>
      <c r="C1414" s="4">
        <v>17985</v>
      </c>
      <c r="D1414" t="s">
        <v>7324</v>
      </c>
      <c r="E1414" t="s">
        <v>7325</v>
      </c>
      <c r="F1414" s="4">
        <v>10037</v>
      </c>
      <c r="G1414" s="13" t="s">
        <v>124</v>
      </c>
      <c r="H1414" s="13" t="s">
        <v>219</v>
      </c>
      <c r="I1414" s="1">
        <v>4079685</v>
      </c>
      <c r="J1414" s="1">
        <v>-7394872</v>
      </c>
      <c r="K1414" t="s">
        <v>5</v>
      </c>
      <c r="L1414" s="20">
        <v>190</v>
      </c>
      <c r="M1414" s="4">
        <v>7</v>
      </c>
      <c r="N1414" s="4">
        <v>0</v>
      </c>
      <c r="O1414" s="2">
        <v>42665</v>
      </c>
      <c r="P1414" s="3">
        <v>0.02</v>
      </c>
      <c r="Q1414" s="4">
        <v>1</v>
      </c>
      <c r="R1414" s="3">
        <v>5.6</v>
      </c>
      <c r="S14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4" t="str">
        <f>IF(AIRBNB[[#This Row],[RUIDO(dB)]]&lt;=4,"Silencioso",IF(AIRBNB[[#This Row],[RUIDO(dB)]]&lt;=5.5,"Poco Ruidoso","Ruidoso"))</f>
        <v>Ruidoso</v>
      </c>
      <c r="U1414" t="str">
        <f>IF(AND(AIRBNB[[#This Row],[PRECIO]]&lt;50,AIRBNB[[#This Row],[MIN_NOCHES]]&gt;3),"Dentro del presupuesto","No considerar")</f>
        <v>No considerar</v>
      </c>
      <c r="V1414" t="str">
        <f>VLOOKUP(AIRBNB[[#This Row],[HOST_ID]],Super_host[],5,FALSE)</f>
        <v>Host</v>
      </c>
    </row>
    <row r="1415" spans="1:22">
      <c r="A1415" s="4">
        <v>6269608</v>
      </c>
      <c r="B1415" t="s">
        <v>2846</v>
      </c>
      <c r="C1415" s="4">
        <v>32582256</v>
      </c>
      <c r="D1415" t="s">
        <v>1110</v>
      </c>
      <c r="E1415" t="s">
        <v>2847</v>
      </c>
      <c r="F1415" s="4">
        <v>10018</v>
      </c>
      <c r="G1415" s="13" t="s">
        <v>124</v>
      </c>
      <c r="H1415" s="13" t="s">
        <v>249</v>
      </c>
      <c r="I1415" s="1">
        <v>4075546</v>
      </c>
      <c r="J1415" s="1">
        <v>-7399701</v>
      </c>
      <c r="K1415" t="s">
        <v>5</v>
      </c>
      <c r="L1415" s="20">
        <v>189</v>
      </c>
      <c r="M1415" s="4">
        <v>5</v>
      </c>
      <c r="N1415" s="4">
        <v>9</v>
      </c>
      <c r="O1415" s="2">
        <v>43296</v>
      </c>
      <c r="P1415" s="3">
        <v>0.25</v>
      </c>
      <c r="Q1415" s="4">
        <v>1</v>
      </c>
      <c r="R1415" s="3">
        <v>5.6</v>
      </c>
      <c r="S14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5" t="str">
        <f>IF(AIRBNB[[#This Row],[RUIDO(dB)]]&lt;=4,"Silencioso",IF(AIRBNB[[#This Row],[RUIDO(dB)]]&lt;=5.5,"Poco Ruidoso","Ruidoso"))</f>
        <v>Ruidoso</v>
      </c>
      <c r="U1415" t="str">
        <f>IF(AND(AIRBNB[[#This Row],[PRECIO]]&lt;50,AIRBNB[[#This Row],[MIN_NOCHES]]&gt;3),"Dentro del presupuesto","No considerar")</f>
        <v>No considerar</v>
      </c>
      <c r="V1415" t="str">
        <f>VLOOKUP(AIRBNB[[#This Row],[HOST_ID]],Super_host[],5,FALSE)</f>
        <v>Host</v>
      </c>
    </row>
    <row r="1416" spans="1:22">
      <c r="A1416" s="4">
        <v>4651354</v>
      </c>
      <c r="B1416" t="s">
        <v>3827</v>
      </c>
      <c r="C1416" s="4">
        <v>24020050</v>
      </c>
      <c r="D1416" t="s">
        <v>236</v>
      </c>
      <c r="E1416" t="s">
        <v>3828</v>
      </c>
      <c r="F1416" s="4">
        <v>10002</v>
      </c>
      <c r="G1416" s="13" t="s">
        <v>124</v>
      </c>
      <c r="H1416" s="13" t="s">
        <v>409</v>
      </c>
      <c r="I1416" s="1">
        <v>4071566</v>
      </c>
      <c r="J1416" s="1">
        <v>-7399076</v>
      </c>
      <c r="K1416" t="s">
        <v>5</v>
      </c>
      <c r="L1416" s="20">
        <v>189</v>
      </c>
      <c r="M1416" s="4">
        <v>4</v>
      </c>
      <c r="N1416" s="4">
        <v>25</v>
      </c>
      <c r="O1416" s="2">
        <v>43570</v>
      </c>
      <c r="P1416" s="3">
        <v>0.48</v>
      </c>
      <c r="Q1416" s="4">
        <v>1</v>
      </c>
      <c r="R1416" s="3">
        <v>5.6</v>
      </c>
      <c r="S14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6" t="str">
        <f>IF(AIRBNB[[#This Row],[RUIDO(dB)]]&lt;=4,"Silencioso",IF(AIRBNB[[#This Row],[RUIDO(dB)]]&lt;=5.5,"Poco Ruidoso","Ruidoso"))</f>
        <v>Ruidoso</v>
      </c>
      <c r="U1416" t="str">
        <f>IF(AND(AIRBNB[[#This Row],[PRECIO]]&lt;50,AIRBNB[[#This Row],[MIN_NOCHES]]&gt;3),"Dentro del presupuesto","No considerar")</f>
        <v>No considerar</v>
      </c>
      <c r="V1416" t="str">
        <f>VLOOKUP(AIRBNB[[#This Row],[HOST_ID]],Super_host[],5,FALSE)</f>
        <v>Host</v>
      </c>
    </row>
    <row r="1417" spans="1:22">
      <c r="A1417" s="4">
        <v>4357892</v>
      </c>
      <c r="B1417" t="s">
        <v>8853</v>
      </c>
      <c r="C1417" s="4">
        <v>22727798</v>
      </c>
      <c r="D1417" t="s">
        <v>3091</v>
      </c>
      <c r="E1417" t="s">
        <v>8854</v>
      </c>
      <c r="F1417" s="4">
        <v>11360</v>
      </c>
      <c r="G1417" s="13" t="s">
        <v>7897</v>
      </c>
      <c r="H1417" s="13" t="s">
        <v>8127</v>
      </c>
      <c r="I1417" s="1">
        <v>4077774</v>
      </c>
      <c r="J1417" s="1">
        <v>-7378376</v>
      </c>
      <c r="K1417" t="s">
        <v>5</v>
      </c>
      <c r="L1417" s="20">
        <v>189</v>
      </c>
      <c r="M1417" s="4">
        <v>3</v>
      </c>
      <c r="N1417" s="4">
        <v>85</v>
      </c>
      <c r="O1417" s="2">
        <v>43631</v>
      </c>
      <c r="P1417" s="3">
        <v>1.88</v>
      </c>
      <c r="Q1417" s="4">
        <v>5</v>
      </c>
      <c r="R1417" s="3">
        <v>6.24</v>
      </c>
      <c r="S14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7" t="str">
        <f>IF(AIRBNB[[#This Row],[RUIDO(dB)]]&lt;=4,"Silencioso",IF(AIRBNB[[#This Row],[RUIDO(dB)]]&lt;=5.5,"Poco Ruidoso","Ruidoso"))</f>
        <v>Ruidoso</v>
      </c>
      <c r="U1417" t="str">
        <f>IF(AND(AIRBNB[[#This Row],[PRECIO]]&lt;50,AIRBNB[[#This Row],[MIN_NOCHES]]&gt;3),"Dentro del presupuesto","No considerar")</f>
        <v>No considerar</v>
      </c>
      <c r="V1417" t="str">
        <f>VLOOKUP(AIRBNB[[#This Row],[HOST_ID]],Super_host[],5,FALSE)</f>
        <v>Host</v>
      </c>
    </row>
    <row r="1418" spans="1:22">
      <c r="A1418" s="4">
        <v>3946018</v>
      </c>
      <c r="B1418" t="s">
        <v>5083</v>
      </c>
      <c r="C1418" s="4">
        <v>20449160</v>
      </c>
      <c r="D1418" t="s">
        <v>150</v>
      </c>
      <c r="E1418" t="s">
        <v>5084</v>
      </c>
      <c r="F1418" s="4">
        <v>10036</v>
      </c>
      <c r="G1418" s="13" t="s">
        <v>124</v>
      </c>
      <c r="H1418" s="13" t="s">
        <v>416</v>
      </c>
      <c r="I1418" s="1">
        <v>4075977</v>
      </c>
      <c r="J1418" s="1">
        <v>-7398763</v>
      </c>
      <c r="K1418" t="s">
        <v>5</v>
      </c>
      <c r="L1418" s="20">
        <v>189</v>
      </c>
      <c r="M1418" s="4">
        <v>2</v>
      </c>
      <c r="N1418" s="4">
        <v>57</v>
      </c>
      <c r="O1418" s="2">
        <v>43653</v>
      </c>
      <c r="P1418" s="3">
        <v>1.18</v>
      </c>
      <c r="Q1418" s="4">
        <v>1</v>
      </c>
      <c r="R1418" s="3">
        <v>5.6</v>
      </c>
      <c r="S14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8" t="str">
        <f>IF(AIRBNB[[#This Row],[RUIDO(dB)]]&lt;=4,"Silencioso",IF(AIRBNB[[#This Row],[RUIDO(dB)]]&lt;=5.5,"Poco Ruidoso","Ruidoso"))</f>
        <v>Ruidoso</v>
      </c>
      <c r="U1418" t="str">
        <f>IF(AND(AIRBNB[[#This Row],[PRECIO]]&lt;50,AIRBNB[[#This Row],[MIN_NOCHES]]&gt;3),"Dentro del presupuesto","No considerar")</f>
        <v>No considerar</v>
      </c>
      <c r="V1418" t="str">
        <f>VLOOKUP(AIRBNB[[#This Row],[HOST_ID]],Super_host[],5,FALSE)</f>
        <v>Host</v>
      </c>
    </row>
    <row r="1419" spans="1:22">
      <c r="A1419" s="4">
        <v>3302921</v>
      </c>
      <c r="B1419" t="s">
        <v>6101</v>
      </c>
      <c r="C1419" s="4">
        <v>16680861</v>
      </c>
      <c r="D1419" t="s">
        <v>2763</v>
      </c>
      <c r="E1419" t="s">
        <v>6102</v>
      </c>
      <c r="F1419" s="4">
        <v>10003</v>
      </c>
      <c r="G1419" s="13" t="s">
        <v>124</v>
      </c>
      <c r="H1419" s="13" t="s">
        <v>133</v>
      </c>
      <c r="I1419" s="1">
        <v>4072749</v>
      </c>
      <c r="J1419" s="1">
        <v>-7399071</v>
      </c>
      <c r="K1419" t="s">
        <v>5</v>
      </c>
      <c r="L1419" s="20">
        <v>189</v>
      </c>
      <c r="M1419" s="4">
        <v>2</v>
      </c>
      <c r="N1419" s="4">
        <v>138</v>
      </c>
      <c r="O1419" s="2">
        <v>43639</v>
      </c>
      <c r="P1419" s="3">
        <v>2.86</v>
      </c>
      <c r="Q1419" s="4">
        <v>1</v>
      </c>
      <c r="R1419" s="3">
        <v>5.6</v>
      </c>
      <c r="S14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19" t="str">
        <f>IF(AIRBNB[[#This Row],[RUIDO(dB)]]&lt;=4,"Silencioso",IF(AIRBNB[[#This Row],[RUIDO(dB)]]&lt;=5.5,"Poco Ruidoso","Ruidoso"))</f>
        <v>Ruidoso</v>
      </c>
      <c r="U1419" t="str">
        <f>IF(AND(AIRBNB[[#This Row],[PRECIO]]&lt;50,AIRBNB[[#This Row],[MIN_NOCHES]]&gt;3),"Dentro del presupuesto","No considerar")</f>
        <v>No considerar</v>
      </c>
      <c r="V1419" t="str">
        <f>VLOOKUP(AIRBNB[[#This Row],[HOST_ID]],Super_host[],5,FALSE)</f>
        <v>Host</v>
      </c>
    </row>
    <row r="1420" spans="1:22">
      <c r="A1420" s="4">
        <v>1975999</v>
      </c>
      <c r="B1420" t="s">
        <v>4636</v>
      </c>
      <c r="C1420" s="4">
        <v>10200352</v>
      </c>
      <c r="D1420" t="s">
        <v>1283</v>
      </c>
      <c r="E1420" t="s">
        <v>4637</v>
      </c>
      <c r="F1420" s="4">
        <v>10011</v>
      </c>
      <c r="G1420" s="13" t="s">
        <v>124</v>
      </c>
      <c r="H1420" s="13" t="s">
        <v>186</v>
      </c>
      <c r="I1420" s="1">
        <v>4074163</v>
      </c>
      <c r="J1420" s="1">
        <v>-7399857</v>
      </c>
      <c r="K1420" t="s">
        <v>5</v>
      </c>
      <c r="L1420" s="20">
        <v>189</v>
      </c>
      <c r="M1420" s="4">
        <v>3</v>
      </c>
      <c r="N1420" s="4">
        <v>9</v>
      </c>
      <c r="O1420" s="2">
        <v>43598</v>
      </c>
      <c r="P1420" s="3">
        <v>0.87</v>
      </c>
      <c r="Q1420" s="4">
        <v>1</v>
      </c>
      <c r="R1420" s="3">
        <v>5.6</v>
      </c>
      <c r="S14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0" t="str">
        <f>IF(AIRBNB[[#This Row],[RUIDO(dB)]]&lt;=4,"Silencioso",IF(AIRBNB[[#This Row],[RUIDO(dB)]]&lt;=5.5,"Poco Ruidoso","Ruidoso"))</f>
        <v>Ruidoso</v>
      </c>
      <c r="U1420" t="str">
        <f>IF(AND(AIRBNB[[#This Row],[PRECIO]]&lt;50,AIRBNB[[#This Row],[MIN_NOCHES]]&gt;3),"Dentro del presupuesto","No considerar")</f>
        <v>No considerar</v>
      </c>
      <c r="V1420" t="str">
        <f>VLOOKUP(AIRBNB[[#This Row],[HOST_ID]],Super_host[],5,FALSE)</f>
        <v>Host</v>
      </c>
    </row>
    <row r="1421" spans="1:22">
      <c r="A1421" s="4">
        <v>2803013</v>
      </c>
      <c r="B1421" t="s">
        <v>380</v>
      </c>
      <c r="C1421" s="4">
        <v>8497788</v>
      </c>
      <c r="D1421" t="s">
        <v>381</v>
      </c>
      <c r="E1421" t="s">
        <v>382</v>
      </c>
      <c r="F1421" s="4">
        <v>10019</v>
      </c>
      <c r="G1421" s="13" t="s">
        <v>124</v>
      </c>
      <c r="H1421" s="13" t="s">
        <v>249</v>
      </c>
      <c r="I1421" s="1">
        <v>407642</v>
      </c>
      <c r="J1421" s="1">
        <v>-7399133</v>
      </c>
      <c r="K1421" t="s">
        <v>5</v>
      </c>
      <c r="L1421" s="20">
        <v>189</v>
      </c>
      <c r="M1421" s="4">
        <v>3</v>
      </c>
      <c r="N1421" s="4">
        <v>1</v>
      </c>
      <c r="O1421" s="2">
        <v>41916</v>
      </c>
      <c r="P1421" s="3">
        <v>0.02</v>
      </c>
      <c r="Q1421" s="4">
        <v>1</v>
      </c>
      <c r="R1421" s="3">
        <v>5.6</v>
      </c>
      <c r="S14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1" t="str">
        <f>IF(AIRBNB[[#This Row],[RUIDO(dB)]]&lt;=4,"Silencioso",IF(AIRBNB[[#This Row],[RUIDO(dB)]]&lt;=5.5,"Poco Ruidoso","Ruidoso"))</f>
        <v>Ruidoso</v>
      </c>
      <c r="U1421" t="str">
        <f>IF(AND(AIRBNB[[#This Row],[PRECIO]]&lt;50,AIRBNB[[#This Row],[MIN_NOCHES]]&gt;3),"Dentro del presupuesto","No considerar")</f>
        <v>No considerar</v>
      </c>
      <c r="V1421" t="str">
        <f>VLOOKUP(AIRBNB[[#This Row],[HOST_ID]],Super_host[],5,FALSE)</f>
        <v>Host</v>
      </c>
    </row>
    <row r="1422" spans="1:22">
      <c r="A1422" s="4">
        <v>2454504</v>
      </c>
      <c r="B1422" t="s">
        <v>12237</v>
      </c>
      <c r="C1422" s="4">
        <v>6718172</v>
      </c>
      <c r="D1422" t="s">
        <v>1252</v>
      </c>
      <c r="E1422" t="s">
        <v>12238</v>
      </c>
      <c r="F1422" s="4">
        <v>11215</v>
      </c>
      <c r="G1422" s="13" t="s">
        <v>4662</v>
      </c>
      <c r="H1422" s="13" t="s">
        <v>9234</v>
      </c>
      <c r="I1422" s="1">
        <v>4067348</v>
      </c>
      <c r="J1422" s="1">
        <v>-739779</v>
      </c>
      <c r="K1422" t="s">
        <v>5</v>
      </c>
      <c r="L1422" s="20">
        <v>189</v>
      </c>
      <c r="M1422" s="4">
        <v>7</v>
      </c>
      <c r="N1422" s="4">
        <v>13</v>
      </c>
      <c r="O1422" s="2">
        <v>43636</v>
      </c>
      <c r="P1422" s="3">
        <v>0.39</v>
      </c>
      <c r="Q1422" s="4">
        <v>1</v>
      </c>
      <c r="R1422" s="3">
        <v>6.9</v>
      </c>
      <c r="S14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2" t="str">
        <f>IF(AIRBNB[[#This Row],[RUIDO(dB)]]&lt;=4,"Silencioso",IF(AIRBNB[[#This Row],[RUIDO(dB)]]&lt;=5.5,"Poco Ruidoso","Ruidoso"))</f>
        <v>Ruidoso</v>
      </c>
      <c r="U1422" t="str">
        <f>IF(AND(AIRBNB[[#This Row],[PRECIO]]&lt;50,AIRBNB[[#This Row],[MIN_NOCHES]]&gt;3),"Dentro del presupuesto","No considerar")</f>
        <v>No considerar</v>
      </c>
      <c r="V1422" t="str">
        <f>VLOOKUP(AIRBNB[[#This Row],[HOST_ID]],Super_host[],5,FALSE)</f>
        <v>Host</v>
      </c>
    </row>
    <row r="1423" spans="1:22">
      <c r="A1423" s="4">
        <v>4538901</v>
      </c>
      <c r="B1423" t="s">
        <v>15817</v>
      </c>
      <c r="C1423" s="4">
        <v>4806989</v>
      </c>
      <c r="D1423" t="s">
        <v>15818</v>
      </c>
      <c r="E1423" t="s">
        <v>15819</v>
      </c>
      <c r="F1423" s="4">
        <v>11206</v>
      </c>
      <c r="G1423" s="13" t="s">
        <v>4662</v>
      </c>
      <c r="H1423" s="13" t="s">
        <v>9218</v>
      </c>
      <c r="I1423" s="1">
        <v>4070826</v>
      </c>
      <c r="J1423" s="1">
        <v>-7394059</v>
      </c>
      <c r="K1423" t="s">
        <v>5</v>
      </c>
      <c r="L1423" s="20">
        <v>189</v>
      </c>
      <c r="M1423" s="4">
        <v>1</v>
      </c>
      <c r="N1423" s="4">
        <v>0</v>
      </c>
      <c r="O1423" s="2">
        <v>43639</v>
      </c>
      <c r="P1423" s="3">
        <v>0.02</v>
      </c>
      <c r="Q1423" s="4">
        <v>1</v>
      </c>
      <c r="R1423" s="3">
        <v>6.9</v>
      </c>
      <c r="S14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3" t="str">
        <f>IF(AIRBNB[[#This Row],[RUIDO(dB)]]&lt;=4,"Silencioso",IF(AIRBNB[[#This Row],[RUIDO(dB)]]&lt;=5.5,"Poco Ruidoso","Ruidoso"))</f>
        <v>Ruidoso</v>
      </c>
      <c r="U1423" t="str">
        <f>IF(AND(AIRBNB[[#This Row],[PRECIO]]&lt;50,AIRBNB[[#This Row],[MIN_NOCHES]]&gt;3),"Dentro del presupuesto","No considerar")</f>
        <v>No considerar</v>
      </c>
      <c r="V1423" t="str">
        <f>VLOOKUP(AIRBNB[[#This Row],[HOST_ID]],Super_host[],5,FALSE)</f>
        <v>Host</v>
      </c>
    </row>
    <row r="1424" spans="1:22">
      <c r="A1424" s="4">
        <v>2739884</v>
      </c>
      <c r="B1424" t="s">
        <v>2895</v>
      </c>
      <c r="C1424" s="4">
        <v>3417714</v>
      </c>
      <c r="D1424" t="s">
        <v>2896</v>
      </c>
      <c r="E1424" t="s">
        <v>2897</v>
      </c>
      <c r="F1424" s="4">
        <v>10036</v>
      </c>
      <c r="G1424" s="13" t="s">
        <v>124</v>
      </c>
      <c r="H1424" s="13" t="s">
        <v>249</v>
      </c>
      <c r="I1424" s="1">
        <v>4075927</v>
      </c>
      <c r="J1424" s="1">
        <v>-7399223</v>
      </c>
      <c r="K1424" t="s">
        <v>5</v>
      </c>
      <c r="L1424" s="20">
        <v>189</v>
      </c>
      <c r="M1424" s="4">
        <v>5</v>
      </c>
      <c r="N1424" s="4">
        <v>14</v>
      </c>
      <c r="O1424" s="2">
        <v>42523</v>
      </c>
      <c r="P1424" s="3">
        <v>0.25</v>
      </c>
      <c r="Q1424" s="4">
        <v>1</v>
      </c>
      <c r="R1424" s="3">
        <v>5.6</v>
      </c>
      <c r="S14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4" t="str">
        <f>IF(AIRBNB[[#This Row],[RUIDO(dB)]]&lt;=4,"Silencioso",IF(AIRBNB[[#This Row],[RUIDO(dB)]]&lt;=5.5,"Poco Ruidoso","Ruidoso"))</f>
        <v>Ruidoso</v>
      </c>
      <c r="U1424" t="str">
        <f>IF(AND(AIRBNB[[#This Row],[PRECIO]]&lt;50,AIRBNB[[#This Row],[MIN_NOCHES]]&gt;3),"Dentro del presupuesto","No considerar")</f>
        <v>No considerar</v>
      </c>
      <c r="V1424" t="str">
        <f>VLOOKUP(AIRBNB[[#This Row],[HOST_ID]],Super_host[],5,FALSE)</f>
        <v>Host</v>
      </c>
    </row>
    <row r="1425" spans="1:22">
      <c r="A1425" s="4">
        <v>444171</v>
      </c>
      <c r="B1425" t="s">
        <v>10601</v>
      </c>
      <c r="C1425" s="4">
        <v>2206506</v>
      </c>
      <c r="D1425" t="s">
        <v>1110</v>
      </c>
      <c r="E1425" t="s">
        <v>10602</v>
      </c>
      <c r="F1425" s="4">
        <v>11221</v>
      </c>
      <c r="G1425" s="13" t="s">
        <v>4662</v>
      </c>
      <c r="H1425" s="13" t="s">
        <v>9230</v>
      </c>
      <c r="I1425" s="1">
        <v>4068813</v>
      </c>
      <c r="J1425" s="1">
        <v>-7392817</v>
      </c>
      <c r="K1425" t="s">
        <v>5</v>
      </c>
      <c r="L1425" s="20">
        <v>189</v>
      </c>
      <c r="M1425" s="4">
        <v>7</v>
      </c>
      <c r="N1425" s="4">
        <v>7</v>
      </c>
      <c r="O1425" s="2">
        <v>42842</v>
      </c>
      <c r="P1425" s="3">
        <v>0.1</v>
      </c>
      <c r="Q1425" s="4">
        <v>1</v>
      </c>
      <c r="R1425" s="3">
        <v>6.9</v>
      </c>
      <c r="S14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5" t="str">
        <f>IF(AIRBNB[[#This Row],[RUIDO(dB)]]&lt;=4,"Silencioso",IF(AIRBNB[[#This Row],[RUIDO(dB)]]&lt;=5.5,"Poco Ruidoso","Ruidoso"))</f>
        <v>Ruidoso</v>
      </c>
      <c r="U1425" t="str">
        <f>IF(AND(AIRBNB[[#This Row],[PRECIO]]&lt;50,AIRBNB[[#This Row],[MIN_NOCHES]]&gt;3),"Dentro del presupuesto","No considerar")</f>
        <v>No considerar</v>
      </c>
      <c r="V1425" t="str">
        <f>VLOOKUP(AIRBNB[[#This Row],[HOST_ID]],Super_host[],5,FALSE)</f>
        <v>Host</v>
      </c>
    </row>
    <row r="1426" spans="1:22">
      <c r="A1426" s="4">
        <v>541725</v>
      </c>
      <c r="B1426" t="s">
        <v>12416</v>
      </c>
      <c r="C1426" s="4">
        <v>1879389</v>
      </c>
      <c r="D1426" t="s">
        <v>583</v>
      </c>
      <c r="E1426" t="s">
        <v>12417</v>
      </c>
      <c r="F1426" s="4">
        <v>11249</v>
      </c>
      <c r="G1426" s="13" t="s">
        <v>4662</v>
      </c>
      <c r="H1426" s="13" t="s">
        <v>9218</v>
      </c>
      <c r="I1426" s="1">
        <v>4071872</v>
      </c>
      <c r="J1426" s="1">
        <v>-7396042</v>
      </c>
      <c r="K1426" t="s">
        <v>5</v>
      </c>
      <c r="L1426" s="20">
        <v>189</v>
      </c>
      <c r="M1426" s="4">
        <v>4</v>
      </c>
      <c r="N1426" s="4">
        <v>33</v>
      </c>
      <c r="O1426" s="2">
        <v>43562</v>
      </c>
      <c r="P1426" s="3">
        <v>0.44</v>
      </c>
      <c r="Q1426" s="4">
        <v>1</v>
      </c>
      <c r="R1426" s="3">
        <v>6.9</v>
      </c>
      <c r="S14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6" t="str">
        <f>IF(AIRBNB[[#This Row],[RUIDO(dB)]]&lt;=4,"Silencioso",IF(AIRBNB[[#This Row],[RUIDO(dB)]]&lt;=5.5,"Poco Ruidoso","Ruidoso"))</f>
        <v>Ruidoso</v>
      </c>
      <c r="U1426" t="str">
        <f>IF(AND(AIRBNB[[#This Row],[PRECIO]]&lt;50,AIRBNB[[#This Row],[MIN_NOCHES]]&gt;3),"Dentro del presupuesto","No considerar")</f>
        <v>No considerar</v>
      </c>
      <c r="V1426" t="str">
        <f>VLOOKUP(AIRBNB[[#This Row],[HOST_ID]],Super_host[],5,FALSE)</f>
        <v>Host</v>
      </c>
    </row>
    <row r="1427" spans="1:22">
      <c r="A1427" s="4">
        <v>2013807</v>
      </c>
      <c r="B1427" t="s">
        <v>6253</v>
      </c>
      <c r="C1427" s="4">
        <v>1364042</v>
      </c>
      <c r="D1427" t="s">
        <v>5524</v>
      </c>
      <c r="E1427" t="s">
        <v>6254</v>
      </c>
      <c r="F1427" s="4">
        <v>10002</v>
      </c>
      <c r="G1427" s="13" t="s">
        <v>124</v>
      </c>
      <c r="H1427" s="13" t="s">
        <v>137</v>
      </c>
      <c r="I1427" s="1">
        <v>4071914</v>
      </c>
      <c r="J1427" s="1">
        <v>-7399174</v>
      </c>
      <c r="K1427" t="s">
        <v>5</v>
      </c>
      <c r="L1427" s="20">
        <v>189</v>
      </c>
      <c r="M1427" s="4">
        <v>5</v>
      </c>
      <c r="N1427" s="4">
        <v>220</v>
      </c>
      <c r="O1427" s="2">
        <v>43639</v>
      </c>
      <c r="P1427" s="3">
        <v>3.25</v>
      </c>
      <c r="Q1427" s="4">
        <v>1</v>
      </c>
      <c r="R1427" s="3">
        <v>5.6</v>
      </c>
      <c r="S14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7" t="str">
        <f>IF(AIRBNB[[#This Row],[RUIDO(dB)]]&lt;=4,"Silencioso",IF(AIRBNB[[#This Row],[RUIDO(dB)]]&lt;=5.5,"Poco Ruidoso","Ruidoso"))</f>
        <v>Ruidoso</v>
      </c>
      <c r="U1427" t="str">
        <f>IF(AND(AIRBNB[[#This Row],[PRECIO]]&lt;50,AIRBNB[[#This Row],[MIN_NOCHES]]&gt;3),"Dentro del presupuesto","No considerar")</f>
        <v>No considerar</v>
      </c>
      <c r="V1427" t="str">
        <f>VLOOKUP(AIRBNB[[#This Row],[HOST_ID]],Super_host[],5,FALSE)</f>
        <v>Host</v>
      </c>
    </row>
    <row r="1428" spans="1:22">
      <c r="A1428" s="4">
        <v>3842694</v>
      </c>
      <c r="B1428" t="s">
        <v>11785</v>
      </c>
      <c r="C1428" s="4">
        <v>1277222</v>
      </c>
      <c r="D1428" t="s">
        <v>11786</v>
      </c>
      <c r="E1428" t="s">
        <v>11787</v>
      </c>
      <c r="F1428" s="4">
        <v>11235</v>
      </c>
      <c r="G1428" s="13" t="s">
        <v>4662</v>
      </c>
      <c r="H1428" s="13" t="s">
        <v>9921</v>
      </c>
      <c r="I1428" s="1">
        <v>4058581</v>
      </c>
      <c r="J1428" s="1">
        <v>-739383</v>
      </c>
      <c r="K1428" t="s">
        <v>5</v>
      </c>
      <c r="L1428" s="20">
        <v>189</v>
      </c>
      <c r="M1428" s="4">
        <v>2</v>
      </c>
      <c r="N1428" s="4">
        <v>13</v>
      </c>
      <c r="O1428" s="2">
        <v>42668</v>
      </c>
      <c r="P1428" s="3">
        <v>0.27</v>
      </c>
      <c r="Q1428" s="4">
        <v>1</v>
      </c>
      <c r="R1428" s="3">
        <v>6.9</v>
      </c>
      <c r="S14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8" t="str">
        <f>IF(AIRBNB[[#This Row],[RUIDO(dB)]]&lt;=4,"Silencioso",IF(AIRBNB[[#This Row],[RUIDO(dB)]]&lt;=5.5,"Poco Ruidoso","Ruidoso"))</f>
        <v>Ruidoso</v>
      </c>
      <c r="U1428" t="str">
        <f>IF(AND(AIRBNB[[#This Row],[PRECIO]]&lt;50,AIRBNB[[#This Row],[MIN_NOCHES]]&gt;3),"Dentro del presupuesto","No considerar")</f>
        <v>No considerar</v>
      </c>
      <c r="V1428" t="str">
        <f>VLOOKUP(AIRBNB[[#This Row],[HOST_ID]],Super_host[],5,FALSE)</f>
        <v>Host</v>
      </c>
    </row>
    <row r="1429" spans="1:22">
      <c r="A1429" s="4">
        <v>3213712</v>
      </c>
      <c r="B1429" t="s">
        <v>1039</v>
      </c>
      <c r="C1429" s="4">
        <v>1014484</v>
      </c>
      <c r="D1429" t="s">
        <v>1040</v>
      </c>
      <c r="E1429" t="s">
        <v>1041</v>
      </c>
      <c r="F1429" s="4">
        <v>10016</v>
      </c>
      <c r="G1429" s="13" t="s">
        <v>124</v>
      </c>
      <c r="H1429" s="13" t="s">
        <v>182</v>
      </c>
      <c r="I1429" s="1">
        <v>4074814</v>
      </c>
      <c r="J1429" s="1">
        <v>-7397277</v>
      </c>
      <c r="K1429" t="s">
        <v>5</v>
      </c>
      <c r="L1429" s="20">
        <v>189</v>
      </c>
      <c r="M1429" s="4">
        <v>1</v>
      </c>
      <c r="N1429" s="4">
        <v>3</v>
      </c>
      <c r="O1429" s="2">
        <v>42374</v>
      </c>
      <c r="P1429" s="3">
        <v>0.05</v>
      </c>
      <c r="Q1429" s="4">
        <v>1</v>
      </c>
      <c r="R1429" s="3">
        <v>5.6</v>
      </c>
      <c r="S14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29" t="str">
        <f>IF(AIRBNB[[#This Row],[RUIDO(dB)]]&lt;=4,"Silencioso",IF(AIRBNB[[#This Row],[RUIDO(dB)]]&lt;=5.5,"Poco Ruidoso","Ruidoso"))</f>
        <v>Ruidoso</v>
      </c>
      <c r="U1429" t="str">
        <f>IF(AND(AIRBNB[[#This Row],[PRECIO]]&lt;50,AIRBNB[[#This Row],[MIN_NOCHES]]&gt;3),"Dentro del presupuesto","No considerar")</f>
        <v>No considerar</v>
      </c>
      <c r="V1429" t="str">
        <f>VLOOKUP(AIRBNB[[#This Row],[HOST_ID]],Super_host[],5,FALSE)</f>
        <v>Host</v>
      </c>
    </row>
    <row r="1430" spans="1:22">
      <c r="A1430" s="4">
        <v>177606</v>
      </c>
      <c r="B1430" t="s">
        <v>4770</v>
      </c>
      <c r="C1430" s="4">
        <v>849492</v>
      </c>
      <c r="D1430" t="s">
        <v>4771</v>
      </c>
      <c r="E1430" t="s">
        <v>4772</v>
      </c>
      <c r="F1430" s="4">
        <v>10016</v>
      </c>
      <c r="G1430" s="13" t="s">
        <v>124</v>
      </c>
      <c r="H1430" s="13" t="s">
        <v>175</v>
      </c>
      <c r="I1430" s="1">
        <v>4074112</v>
      </c>
      <c r="J1430" s="1">
        <v>-7397686</v>
      </c>
      <c r="K1430" t="s">
        <v>5</v>
      </c>
      <c r="L1430" s="20">
        <v>189</v>
      </c>
      <c r="M1430" s="4">
        <v>6</v>
      </c>
      <c r="N1430" s="4">
        <v>90</v>
      </c>
      <c r="O1430" s="2">
        <v>43639</v>
      </c>
      <c r="P1430" s="3">
        <v>0.95</v>
      </c>
      <c r="Q1430" s="4">
        <v>1</v>
      </c>
      <c r="R1430" s="3">
        <v>5.6</v>
      </c>
      <c r="S14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0" t="str">
        <f>IF(AIRBNB[[#This Row],[RUIDO(dB)]]&lt;=4,"Silencioso",IF(AIRBNB[[#This Row],[RUIDO(dB)]]&lt;=5.5,"Poco Ruidoso","Ruidoso"))</f>
        <v>Ruidoso</v>
      </c>
      <c r="U1430" t="str">
        <f>IF(AND(AIRBNB[[#This Row],[PRECIO]]&lt;50,AIRBNB[[#This Row],[MIN_NOCHES]]&gt;3),"Dentro del presupuesto","No considerar")</f>
        <v>No considerar</v>
      </c>
      <c r="V1430" t="str">
        <f>VLOOKUP(AIRBNB[[#This Row],[HOST_ID]],Super_host[],5,FALSE)</f>
        <v>Host</v>
      </c>
    </row>
    <row r="1431" spans="1:22">
      <c r="A1431" s="4">
        <v>1908852</v>
      </c>
      <c r="B1431" t="s">
        <v>2001</v>
      </c>
      <c r="C1431" s="4">
        <v>684629</v>
      </c>
      <c r="D1431" t="s">
        <v>700</v>
      </c>
      <c r="E1431" t="s">
        <v>2002</v>
      </c>
      <c r="F1431" s="4">
        <v>10040</v>
      </c>
      <c r="G1431" s="13" t="s">
        <v>124</v>
      </c>
      <c r="H1431" s="13" t="s">
        <v>168</v>
      </c>
      <c r="I1431" s="1">
        <v>407706</v>
      </c>
      <c r="J1431" s="1">
        <v>-7398919</v>
      </c>
      <c r="K1431" t="s">
        <v>5</v>
      </c>
      <c r="L1431" s="20">
        <v>189</v>
      </c>
      <c r="M1431" s="4">
        <v>1</v>
      </c>
      <c r="N1431" s="4">
        <v>7</v>
      </c>
      <c r="O1431" s="2">
        <v>42496</v>
      </c>
      <c r="P1431" s="3">
        <v>0.13</v>
      </c>
      <c r="Q1431" s="4">
        <v>1</v>
      </c>
      <c r="R1431" s="3">
        <v>5.6</v>
      </c>
      <c r="S14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1" t="str">
        <f>IF(AIRBNB[[#This Row],[RUIDO(dB)]]&lt;=4,"Silencioso",IF(AIRBNB[[#This Row],[RUIDO(dB)]]&lt;=5.5,"Poco Ruidoso","Ruidoso"))</f>
        <v>Ruidoso</v>
      </c>
      <c r="U1431" t="str">
        <f>IF(AND(AIRBNB[[#This Row],[PRECIO]]&lt;50,AIRBNB[[#This Row],[MIN_NOCHES]]&gt;3),"Dentro del presupuesto","No considerar")</f>
        <v>No considerar</v>
      </c>
      <c r="V1431" t="str">
        <f>VLOOKUP(AIRBNB[[#This Row],[HOST_ID]],Super_host[],5,FALSE)</f>
        <v>Host</v>
      </c>
    </row>
    <row r="1432" spans="1:22">
      <c r="A1432" s="4">
        <v>126443</v>
      </c>
      <c r="B1432" t="s">
        <v>6435</v>
      </c>
      <c r="C1432" s="4">
        <v>627217</v>
      </c>
      <c r="D1432" t="s">
        <v>5969</v>
      </c>
      <c r="E1432" t="s">
        <v>6436</v>
      </c>
      <c r="F1432" s="4">
        <v>10003</v>
      </c>
      <c r="G1432" s="13" t="s">
        <v>124</v>
      </c>
      <c r="H1432" s="13" t="s">
        <v>133</v>
      </c>
      <c r="I1432" s="1">
        <v>4072939</v>
      </c>
      <c r="J1432" s="1">
        <v>-7398857</v>
      </c>
      <c r="K1432" t="s">
        <v>5</v>
      </c>
      <c r="L1432" s="20">
        <v>189</v>
      </c>
      <c r="M1432" s="4">
        <v>2</v>
      </c>
      <c r="N1432" s="4">
        <v>403</v>
      </c>
      <c r="O1432" s="2">
        <v>43653</v>
      </c>
      <c r="P1432" s="3">
        <v>4.0999999999999996</v>
      </c>
      <c r="Q1432" s="4">
        <v>1</v>
      </c>
      <c r="R1432" s="3">
        <v>5.6</v>
      </c>
      <c r="S14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2" t="str">
        <f>IF(AIRBNB[[#This Row],[RUIDO(dB)]]&lt;=4,"Silencioso",IF(AIRBNB[[#This Row],[RUIDO(dB)]]&lt;=5.5,"Poco Ruidoso","Ruidoso"))</f>
        <v>Ruidoso</v>
      </c>
      <c r="U1432" t="str">
        <f>IF(AND(AIRBNB[[#This Row],[PRECIO]]&lt;50,AIRBNB[[#This Row],[MIN_NOCHES]]&gt;3),"Dentro del presupuesto","No considerar")</f>
        <v>No considerar</v>
      </c>
      <c r="V1432" t="str">
        <f>VLOOKUP(AIRBNB[[#This Row],[HOST_ID]],Super_host[],5,FALSE)</f>
        <v>Host</v>
      </c>
    </row>
    <row r="1433" spans="1:22">
      <c r="A1433" s="4">
        <v>956412</v>
      </c>
      <c r="B1433" t="s">
        <v>14960</v>
      </c>
      <c r="C1433" s="4">
        <v>588270</v>
      </c>
      <c r="D1433" t="s">
        <v>14961</v>
      </c>
      <c r="E1433" t="s">
        <v>11239</v>
      </c>
      <c r="F1433" s="4">
        <v>11201</v>
      </c>
      <c r="G1433" s="13" t="s">
        <v>4662</v>
      </c>
      <c r="H1433" s="13" t="s">
        <v>11240</v>
      </c>
      <c r="I1433" s="1">
        <v>4070424</v>
      </c>
      <c r="J1433" s="1">
        <v>-7398597</v>
      </c>
      <c r="K1433" t="s">
        <v>5</v>
      </c>
      <c r="L1433" s="20">
        <v>189</v>
      </c>
      <c r="M1433" s="4">
        <v>2</v>
      </c>
      <c r="N1433" s="4">
        <v>236</v>
      </c>
      <c r="O1433" s="2">
        <v>43637</v>
      </c>
      <c r="P1433" s="3">
        <v>3.08</v>
      </c>
      <c r="Q1433" s="4">
        <v>1</v>
      </c>
      <c r="R1433" s="3">
        <v>6.9</v>
      </c>
      <c r="S14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3" t="str">
        <f>IF(AIRBNB[[#This Row],[RUIDO(dB)]]&lt;=4,"Silencioso",IF(AIRBNB[[#This Row],[RUIDO(dB)]]&lt;=5.5,"Poco Ruidoso","Ruidoso"))</f>
        <v>Ruidoso</v>
      </c>
      <c r="U1433" t="str">
        <f>IF(AND(AIRBNB[[#This Row],[PRECIO]]&lt;50,AIRBNB[[#This Row],[MIN_NOCHES]]&gt;3),"Dentro del presupuesto","No considerar")</f>
        <v>No considerar</v>
      </c>
      <c r="V1433" t="str">
        <f>VLOOKUP(AIRBNB[[#This Row],[HOST_ID]],Super_host[],5,FALSE)</f>
        <v>Host</v>
      </c>
    </row>
    <row r="1434" spans="1:22">
      <c r="A1434" s="4">
        <v>5320983</v>
      </c>
      <c r="B1434" t="s">
        <v>15051</v>
      </c>
      <c r="C1434" s="4">
        <v>588270</v>
      </c>
      <c r="D1434" t="s">
        <v>14961</v>
      </c>
      <c r="E1434" t="s">
        <v>11239</v>
      </c>
      <c r="F1434" s="4">
        <v>11201</v>
      </c>
      <c r="G1434" s="13" t="s">
        <v>4662</v>
      </c>
      <c r="H1434" s="13" t="s">
        <v>11240</v>
      </c>
      <c r="I1434" s="1">
        <v>407043</v>
      </c>
      <c r="J1434" s="1">
        <v>-7398667</v>
      </c>
      <c r="K1434" t="s">
        <v>5</v>
      </c>
      <c r="L1434" s="20">
        <v>189</v>
      </c>
      <c r="M1434" s="4">
        <v>2</v>
      </c>
      <c r="N1434" s="4">
        <v>177</v>
      </c>
      <c r="O1434" s="2">
        <v>43625</v>
      </c>
      <c r="P1434" s="3">
        <v>3.33</v>
      </c>
      <c r="Q1434" s="4">
        <v>1</v>
      </c>
      <c r="R1434" s="3">
        <v>6.9</v>
      </c>
      <c r="S14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4" t="str">
        <f>IF(AIRBNB[[#This Row],[RUIDO(dB)]]&lt;=4,"Silencioso",IF(AIRBNB[[#This Row],[RUIDO(dB)]]&lt;=5.5,"Poco Ruidoso","Ruidoso"))</f>
        <v>Ruidoso</v>
      </c>
      <c r="U1434" t="str">
        <f>IF(AND(AIRBNB[[#This Row],[PRECIO]]&lt;50,AIRBNB[[#This Row],[MIN_NOCHES]]&gt;3),"Dentro del presupuesto","No considerar")</f>
        <v>No considerar</v>
      </c>
      <c r="V1434" t="str">
        <f>VLOOKUP(AIRBNB[[#This Row],[HOST_ID]],Super_host[],5,FALSE)</f>
        <v>Host</v>
      </c>
    </row>
    <row r="1435" spans="1:22">
      <c r="A1435" s="4">
        <v>6619984</v>
      </c>
      <c r="B1435" t="s">
        <v>14327</v>
      </c>
      <c r="C1435" s="4">
        <v>263882</v>
      </c>
      <c r="D1435" t="s">
        <v>14328</v>
      </c>
      <c r="E1435" t="s">
        <v>14329</v>
      </c>
      <c r="F1435" s="4">
        <v>11233</v>
      </c>
      <c r="G1435" s="13" t="s">
        <v>4662</v>
      </c>
      <c r="H1435" s="13" t="s">
        <v>9230</v>
      </c>
      <c r="I1435" s="1">
        <v>4068023</v>
      </c>
      <c r="J1435" s="1">
        <v>-7391047</v>
      </c>
      <c r="K1435" t="s">
        <v>5</v>
      </c>
      <c r="L1435" s="20">
        <v>189</v>
      </c>
      <c r="M1435" s="4">
        <v>2</v>
      </c>
      <c r="N1435" s="4">
        <v>92</v>
      </c>
      <c r="O1435" s="2">
        <v>43646</v>
      </c>
      <c r="P1435" s="3">
        <v>1.95</v>
      </c>
      <c r="Q1435" s="4">
        <v>1</v>
      </c>
      <c r="R1435" s="3">
        <v>6.9</v>
      </c>
      <c r="S14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5" t="str">
        <f>IF(AIRBNB[[#This Row],[RUIDO(dB)]]&lt;=4,"Silencioso",IF(AIRBNB[[#This Row],[RUIDO(dB)]]&lt;=5.5,"Poco Ruidoso","Ruidoso"))</f>
        <v>Ruidoso</v>
      </c>
      <c r="U1435" t="str">
        <f>IF(AND(AIRBNB[[#This Row],[PRECIO]]&lt;50,AIRBNB[[#This Row],[MIN_NOCHES]]&gt;3),"Dentro del presupuesto","No considerar")</f>
        <v>No considerar</v>
      </c>
      <c r="V1435" t="str">
        <f>VLOOKUP(AIRBNB[[#This Row],[HOST_ID]],Super_host[],5,FALSE)</f>
        <v>Host</v>
      </c>
    </row>
    <row r="1436" spans="1:22">
      <c r="A1436" s="4">
        <v>347865</v>
      </c>
      <c r="B1436" t="s">
        <v>6151</v>
      </c>
      <c r="C1436" s="4">
        <v>251176</v>
      </c>
      <c r="D1436" t="s">
        <v>105</v>
      </c>
      <c r="E1436" t="s">
        <v>6152</v>
      </c>
      <c r="F1436" s="4">
        <v>10009</v>
      </c>
      <c r="G1436" s="13" t="s">
        <v>124</v>
      </c>
      <c r="H1436" s="13" t="s">
        <v>133</v>
      </c>
      <c r="I1436" s="1">
        <v>4072143</v>
      </c>
      <c r="J1436" s="1">
        <v>-7398117</v>
      </c>
      <c r="K1436" t="s">
        <v>5</v>
      </c>
      <c r="L1436" s="20">
        <v>189</v>
      </c>
      <c r="M1436" s="4">
        <v>3</v>
      </c>
      <c r="N1436" s="4">
        <v>265</v>
      </c>
      <c r="O1436" s="2">
        <v>43640</v>
      </c>
      <c r="P1436" s="3">
        <v>2.99</v>
      </c>
      <c r="Q1436" s="4">
        <v>1</v>
      </c>
      <c r="R1436" s="3">
        <v>5.6</v>
      </c>
      <c r="S14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6" t="str">
        <f>IF(AIRBNB[[#This Row],[RUIDO(dB)]]&lt;=4,"Silencioso",IF(AIRBNB[[#This Row],[RUIDO(dB)]]&lt;=5.5,"Poco Ruidoso","Ruidoso"))</f>
        <v>Ruidoso</v>
      </c>
      <c r="U1436" t="str">
        <f>IF(AND(AIRBNB[[#This Row],[PRECIO]]&lt;50,AIRBNB[[#This Row],[MIN_NOCHES]]&gt;3),"Dentro del presupuesto","No considerar")</f>
        <v>No considerar</v>
      </c>
      <c r="V1436" t="str">
        <f>VLOOKUP(AIRBNB[[#This Row],[HOST_ID]],Super_host[],5,FALSE)</f>
        <v>Host</v>
      </c>
    </row>
    <row r="1437" spans="1:22">
      <c r="A1437" s="4">
        <v>57468</v>
      </c>
      <c r="B1437" t="s">
        <v>5692</v>
      </c>
      <c r="C1437" s="4">
        <v>239208</v>
      </c>
      <c r="D1437" t="s">
        <v>2074</v>
      </c>
      <c r="E1437" t="s">
        <v>5693</v>
      </c>
      <c r="F1437" s="4">
        <v>10003</v>
      </c>
      <c r="G1437" s="13" t="s">
        <v>124</v>
      </c>
      <c r="H1437" s="13" t="s">
        <v>133</v>
      </c>
      <c r="I1437" s="1">
        <v>4072821</v>
      </c>
      <c r="J1437" s="1">
        <v>-7398701</v>
      </c>
      <c r="K1437" t="s">
        <v>5</v>
      </c>
      <c r="L1437" s="20">
        <v>189</v>
      </c>
      <c r="M1437" s="4">
        <v>3</v>
      </c>
      <c r="N1437" s="4">
        <v>205</v>
      </c>
      <c r="O1437" s="2">
        <v>43639</v>
      </c>
      <c r="P1437" s="3">
        <v>1.96</v>
      </c>
      <c r="Q1437" s="4">
        <v>1</v>
      </c>
      <c r="R1437" s="3">
        <v>5.6</v>
      </c>
      <c r="S14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7" t="str">
        <f>IF(AIRBNB[[#This Row],[RUIDO(dB)]]&lt;=4,"Silencioso",IF(AIRBNB[[#This Row],[RUIDO(dB)]]&lt;=5.5,"Poco Ruidoso","Ruidoso"))</f>
        <v>Ruidoso</v>
      </c>
      <c r="U1437" t="str">
        <f>IF(AND(AIRBNB[[#This Row],[PRECIO]]&lt;50,AIRBNB[[#This Row],[MIN_NOCHES]]&gt;3),"Dentro del presupuesto","No considerar")</f>
        <v>No considerar</v>
      </c>
      <c r="V1437" t="str">
        <f>VLOOKUP(AIRBNB[[#This Row],[HOST_ID]],Super_host[],5,FALSE)</f>
        <v>Host</v>
      </c>
    </row>
    <row r="1438" spans="1:22">
      <c r="A1438" s="4">
        <v>4863419</v>
      </c>
      <c r="B1438" t="s">
        <v>15093</v>
      </c>
      <c r="C1438" s="4">
        <v>25017014</v>
      </c>
      <c r="D1438" t="s">
        <v>15094</v>
      </c>
      <c r="E1438" t="s">
        <v>15095</v>
      </c>
      <c r="F1438" s="4">
        <v>11216</v>
      </c>
      <c r="G1438" s="13" t="s">
        <v>4662</v>
      </c>
      <c r="H1438" s="13" t="s">
        <v>9230</v>
      </c>
      <c r="I1438" s="1">
        <v>4068662</v>
      </c>
      <c r="J1438" s="1">
        <v>-739479</v>
      </c>
      <c r="K1438" t="s">
        <v>5</v>
      </c>
      <c r="L1438" s="20">
        <v>188</v>
      </c>
      <c r="M1438" s="4">
        <v>2</v>
      </c>
      <c r="N1438" s="4">
        <v>23</v>
      </c>
      <c r="O1438" s="2">
        <v>43648</v>
      </c>
      <c r="P1438" s="3">
        <v>3.47</v>
      </c>
      <c r="Q1438" s="4">
        <v>1</v>
      </c>
      <c r="R1438" s="3">
        <v>6.9</v>
      </c>
      <c r="S14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8" t="str">
        <f>IF(AIRBNB[[#This Row],[RUIDO(dB)]]&lt;=4,"Silencioso",IF(AIRBNB[[#This Row],[RUIDO(dB)]]&lt;=5.5,"Poco Ruidoso","Ruidoso"))</f>
        <v>Ruidoso</v>
      </c>
      <c r="U1438" t="str">
        <f>IF(AND(AIRBNB[[#This Row],[PRECIO]]&lt;50,AIRBNB[[#This Row],[MIN_NOCHES]]&gt;3),"Dentro del presupuesto","No considerar")</f>
        <v>No considerar</v>
      </c>
      <c r="V1438" t="str">
        <f>VLOOKUP(AIRBNB[[#This Row],[HOST_ID]],Super_host[],5,FALSE)</f>
        <v>Host</v>
      </c>
    </row>
    <row r="1439" spans="1:22">
      <c r="A1439" s="4">
        <v>4430657</v>
      </c>
      <c r="B1439" t="s">
        <v>15494</v>
      </c>
      <c r="C1439" s="4">
        <v>22992909</v>
      </c>
      <c r="D1439" t="s">
        <v>1599</v>
      </c>
      <c r="E1439" t="s">
        <v>15495</v>
      </c>
      <c r="F1439" s="4">
        <v>11201</v>
      </c>
      <c r="G1439" s="13" t="s">
        <v>4662</v>
      </c>
      <c r="H1439" s="13" t="s">
        <v>9237</v>
      </c>
      <c r="I1439" s="1">
        <v>4068592</v>
      </c>
      <c r="J1439" s="1">
        <v>-7399285</v>
      </c>
      <c r="K1439" t="s">
        <v>40</v>
      </c>
      <c r="L1439" s="20">
        <v>188</v>
      </c>
      <c r="M1439" s="4">
        <v>2</v>
      </c>
      <c r="N1439" s="4">
        <v>0</v>
      </c>
      <c r="O1439" s="2">
        <v>42178</v>
      </c>
      <c r="P1439" s="3">
        <v>0.04</v>
      </c>
      <c r="Q1439" s="4">
        <v>1</v>
      </c>
      <c r="R1439" s="3">
        <v>6.9</v>
      </c>
      <c r="S14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39" t="str">
        <f>IF(AIRBNB[[#This Row],[RUIDO(dB)]]&lt;=4,"Silencioso",IF(AIRBNB[[#This Row],[RUIDO(dB)]]&lt;=5.5,"Poco Ruidoso","Ruidoso"))</f>
        <v>Ruidoso</v>
      </c>
      <c r="U1439" t="str">
        <f>IF(AND(AIRBNB[[#This Row],[PRECIO]]&lt;50,AIRBNB[[#This Row],[MIN_NOCHES]]&gt;3),"Dentro del presupuesto","No considerar")</f>
        <v>No considerar</v>
      </c>
      <c r="V1439" t="str">
        <f>VLOOKUP(AIRBNB[[#This Row],[HOST_ID]],Super_host[],5,FALSE)</f>
        <v>Host</v>
      </c>
    </row>
    <row r="1440" spans="1:22">
      <c r="A1440" s="4">
        <v>3465604</v>
      </c>
      <c r="B1440" t="s">
        <v>16129</v>
      </c>
      <c r="C1440" s="4">
        <v>12220316</v>
      </c>
      <c r="D1440" t="s">
        <v>10</v>
      </c>
      <c r="E1440" t="s">
        <v>16130</v>
      </c>
      <c r="F1440" s="4">
        <v>11238</v>
      </c>
      <c r="G1440" s="13" t="s">
        <v>4662</v>
      </c>
      <c r="H1440" s="13" t="s">
        <v>9222</v>
      </c>
      <c r="I1440" s="1">
        <v>406857</v>
      </c>
      <c r="J1440" s="1">
        <v>-7397088</v>
      </c>
      <c r="K1440" t="s">
        <v>5</v>
      </c>
      <c r="L1440" s="20">
        <v>188</v>
      </c>
      <c r="M1440" s="4">
        <v>3</v>
      </c>
      <c r="N1440" s="4">
        <v>6</v>
      </c>
      <c r="O1440" s="2">
        <v>43339</v>
      </c>
      <c r="P1440" s="3">
        <v>0.1</v>
      </c>
      <c r="Q1440" s="4">
        <v>1</v>
      </c>
      <c r="R1440" s="3">
        <v>7</v>
      </c>
      <c r="S14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0" t="str">
        <f>IF(AIRBNB[[#This Row],[RUIDO(dB)]]&lt;=4,"Silencioso",IF(AIRBNB[[#This Row],[RUIDO(dB)]]&lt;=5.5,"Poco Ruidoso","Ruidoso"))</f>
        <v>Ruidoso</v>
      </c>
      <c r="U1440" t="str">
        <f>IF(AND(AIRBNB[[#This Row],[PRECIO]]&lt;50,AIRBNB[[#This Row],[MIN_NOCHES]]&gt;3),"Dentro del presupuesto","No considerar")</f>
        <v>No considerar</v>
      </c>
      <c r="V1440" t="str">
        <f>VLOOKUP(AIRBNB[[#This Row],[HOST_ID]],Super_host[],5,FALSE)</f>
        <v>Host</v>
      </c>
    </row>
    <row r="1441" spans="1:22">
      <c r="A1441" s="4">
        <v>1581579</v>
      </c>
      <c r="B1441" t="s">
        <v>9033</v>
      </c>
      <c r="C1441" s="4">
        <v>7748180</v>
      </c>
      <c r="D1441" t="s">
        <v>375</v>
      </c>
      <c r="E1441" t="s">
        <v>9034</v>
      </c>
      <c r="F1441" s="4">
        <v>11105</v>
      </c>
      <c r="G1441" s="13" t="s">
        <v>7897</v>
      </c>
      <c r="H1441" s="13" t="s">
        <v>7898</v>
      </c>
      <c r="I1441" s="1">
        <v>4077787</v>
      </c>
      <c r="J1441" s="1">
        <v>-7391472</v>
      </c>
      <c r="K1441" t="s">
        <v>5</v>
      </c>
      <c r="L1441" s="20">
        <v>188</v>
      </c>
      <c r="M1441" s="4">
        <v>2</v>
      </c>
      <c r="N1441" s="4">
        <v>260</v>
      </c>
      <c r="O1441" s="2">
        <v>43653</v>
      </c>
      <c r="P1441" s="3">
        <v>3.97</v>
      </c>
      <c r="Q1441" s="4">
        <v>5</v>
      </c>
      <c r="R1441" s="3">
        <v>6.24</v>
      </c>
      <c r="S14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1" t="str">
        <f>IF(AIRBNB[[#This Row],[RUIDO(dB)]]&lt;=4,"Silencioso",IF(AIRBNB[[#This Row],[RUIDO(dB)]]&lt;=5.5,"Poco Ruidoso","Ruidoso"))</f>
        <v>Ruidoso</v>
      </c>
      <c r="U1441" t="str">
        <f>IF(AND(AIRBNB[[#This Row],[PRECIO]]&lt;50,AIRBNB[[#This Row],[MIN_NOCHES]]&gt;3),"Dentro del presupuesto","No considerar")</f>
        <v>No considerar</v>
      </c>
      <c r="V1441" t="str">
        <f>VLOOKUP(AIRBNB[[#This Row],[HOST_ID]],Super_host[],5,FALSE)</f>
        <v>Host</v>
      </c>
    </row>
    <row r="1442" spans="1:22">
      <c r="A1442" s="4">
        <v>1331960</v>
      </c>
      <c r="B1442" t="s">
        <v>12685</v>
      </c>
      <c r="C1442" s="4">
        <v>2671491</v>
      </c>
      <c r="D1442" t="s">
        <v>8708</v>
      </c>
      <c r="E1442" t="s">
        <v>12686</v>
      </c>
      <c r="F1442" s="4">
        <v>11205</v>
      </c>
      <c r="G1442" s="13" t="s">
        <v>4662</v>
      </c>
      <c r="H1442" s="13" t="s">
        <v>9230</v>
      </c>
      <c r="I1442" s="1">
        <v>4069811</v>
      </c>
      <c r="J1442" s="1">
        <v>-7395557</v>
      </c>
      <c r="K1442" t="s">
        <v>5</v>
      </c>
      <c r="L1442" s="20">
        <v>188</v>
      </c>
      <c r="M1442" s="4">
        <v>3</v>
      </c>
      <c r="N1442" s="4">
        <v>38</v>
      </c>
      <c r="O1442" s="2">
        <v>43646</v>
      </c>
      <c r="P1442" s="3">
        <v>0.54</v>
      </c>
      <c r="Q1442" s="4">
        <v>1</v>
      </c>
      <c r="R1442" s="3">
        <v>6.9</v>
      </c>
      <c r="S14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2" t="str">
        <f>IF(AIRBNB[[#This Row],[RUIDO(dB)]]&lt;=4,"Silencioso",IF(AIRBNB[[#This Row],[RUIDO(dB)]]&lt;=5.5,"Poco Ruidoso","Ruidoso"))</f>
        <v>Ruidoso</v>
      </c>
      <c r="U1442" t="str">
        <f>IF(AND(AIRBNB[[#This Row],[PRECIO]]&lt;50,AIRBNB[[#This Row],[MIN_NOCHES]]&gt;3),"Dentro del presupuesto","No considerar")</f>
        <v>No considerar</v>
      </c>
      <c r="V1442" t="str">
        <f>VLOOKUP(AIRBNB[[#This Row],[HOST_ID]],Super_host[],5,FALSE)</f>
        <v>Host</v>
      </c>
    </row>
    <row r="1443" spans="1:22">
      <c r="A1443" s="4">
        <v>993575</v>
      </c>
      <c r="B1443" t="s">
        <v>2552</v>
      </c>
      <c r="C1443" s="4">
        <v>15145088</v>
      </c>
      <c r="D1443" t="s">
        <v>1090</v>
      </c>
      <c r="E1443" t="s">
        <v>2553</v>
      </c>
      <c r="F1443" s="4">
        <v>10024</v>
      </c>
      <c r="G1443" s="13" t="s">
        <v>124</v>
      </c>
      <c r="H1443" s="13" t="s">
        <v>168</v>
      </c>
      <c r="I1443" s="1">
        <v>407852</v>
      </c>
      <c r="J1443" s="1">
        <v>-739746</v>
      </c>
      <c r="K1443" t="s">
        <v>5</v>
      </c>
      <c r="L1443" s="20">
        <v>187</v>
      </c>
      <c r="M1443" s="4">
        <v>30</v>
      </c>
      <c r="N1443" s="4">
        <v>13</v>
      </c>
      <c r="O1443" s="2">
        <v>43631</v>
      </c>
      <c r="P1443" s="3">
        <v>0.2</v>
      </c>
      <c r="Q1443" s="4">
        <v>1</v>
      </c>
      <c r="R1443" s="3">
        <v>5.6</v>
      </c>
      <c r="S14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3" t="str">
        <f>IF(AIRBNB[[#This Row],[RUIDO(dB)]]&lt;=4,"Silencioso",IF(AIRBNB[[#This Row],[RUIDO(dB)]]&lt;=5.5,"Poco Ruidoso","Ruidoso"))</f>
        <v>Ruidoso</v>
      </c>
      <c r="U1443" t="str">
        <f>IF(AND(AIRBNB[[#This Row],[PRECIO]]&lt;50,AIRBNB[[#This Row],[MIN_NOCHES]]&gt;3),"Dentro del presupuesto","No considerar")</f>
        <v>No considerar</v>
      </c>
      <c r="V1443" t="str">
        <f>VLOOKUP(AIRBNB[[#This Row],[HOST_ID]],Super_host[],5,FALSE)</f>
        <v>Host</v>
      </c>
    </row>
    <row r="1444" spans="1:22">
      <c r="A1444" s="4">
        <v>755684</v>
      </c>
      <c r="B1444" t="s">
        <v>141</v>
      </c>
      <c r="C1444" s="4">
        <v>3977494</v>
      </c>
      <c r="D1444" t="s">
        <v>142</v>
      </c>
      <c r="E1444" t="s">
        <v>143</v>
      </c>
      <c r="F1444" s="4">
        <v>10012</v>
      </c>
      <c r="G1444" s="13" t="s">
        <v>124</v>
      </c>
      <c r="H1444" s="13" t="s">
        <v>144</v>
      </c>
      <c r="I1444" s="1">
        <v>4072714</v>
      </c>
      <c r="J1444" s="1">
        <v>-7399581</v>
      </c>
      <c r="K1444" t="s">
        <v>5</v>
      </c>
      <c r="L1444" s="20">
        <v>187</v>
      </c>
      <c r="M1444" s="4">
        <v>14</v>
      </c>
      <c r="N1444" s="4">
        <v>1</v>
      </c>
      <c r="O1444" s="2">
        <v>41278</v>
      </c>
      <c r="P1444" s="3">
        <v>0.01</v>
      </c>
      <c r="Q1444" s="4">
        <v>1</v>
      </c>
      <c r="R1444" s="3">
        <v>5.6</v>
      </c>
      <c r="S14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4" t="str">
        <f>IF(AIRBNB[[#This Row],[RUIDO(dB)]]&lt;=4,"Silencioso",IF(AIRBNB[[#This Row],[RUIDO(dB)]]&lt;=5.5,"Poco Ruidoso","Ruidoso"))</f>
        <v>Ruidoso</v>
      </c>
      <c r="U1444" t="str">
        <f>IF(AND(AIRBNB[[#This Row],[PRECIO]]&lt;50,AIRBNB[[#This Row],[MIN_NOCHES]]&gt;3),"Dentro del presupuesto","No considerar")</f>
        <v>No considerar</v>
      </c>
      <c r="V1444" t="str">
        <f>VLOOKUP(AIRBNB[[#This Row],[HOST_ID]],Super_host[],5,FALSE)</f>
        <v>Host</v>
      </c>
    </row>
    <row r="1445" spans="1:22">
      <c r="A1445" s="4">
        <v>5792453</v>
      </c>
      <c r="B1445" t="s">
        <v>2791</v>
      </c>
      <c r="C1445" s="4">
        <v>30050649</v>
      </c>
      <c r="D1445" t="s">
        <v>611</v>
      </c>
      <c r="E1445" t="s">
        <v>2792</v>
      </c>
      <c r="F1445" s="4">
        <v>10003</v>
      </c>
      <c r="G1445" s="13" t="s">
        <v>124</v>
      </c>
      <c r="H1445" s="13" t="s">
        <v>133</v>
      </c>
      <c r="I1445" s="1">
        <v>4073141</v>
      </c>
      <c r="J1445" s="1">
        <v>-7398737</v>
      </c>
      <c r="K1445" t="s">
        <v>5</v>
      </c>
      <c r="L1445" s="20">
        <v>185</v>
      </c>
      <c r="M1445" s="4">
        <v>1</v>
      </c>
      <c r="N1445" s="4">
        <v>9</v>
      </c>
      <c r="O1445" s="2">
        <v>42680</v>
      </c>
      <c r="P1445" s="3">
        <v>0.24</v>
      </c>
      <c r="Q1445" s="4">
        <v>1</v>
      </c>
      <c r="R1445" s="3">
        <v>5.6</v>
      </c>
      <c r="S14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5" t="str">
        <f>IF(AIRBNB[[#This Row],[RUIDO(dB)]]&lt;=4,"Silencioso",IF(AIRBNB[[#This Row],[RUIDO(dB)]]&lt;=5.5,"Poco Ruidoso","Ruidoso"))</f>
        <v>Ruidoso</v>
      </c>
      <c r="U1445" t="str">
        <f>IF(AND(AIRBNB[[#This Row],[PRECIO]]&lt;50,AIRBNB[[#This Row],[MIN_NOCHES]]&gt;3),"Dentro del presupuesto","No considerar")</f>
        <v>No considerar</v>
      </c>
      <c r="V1445" t="str">
        <f>VLOOKUP(AIRBNB[[#This Row],[HOST_ID]],Super_host[],5,FALSE)</f>
        <v>Host</v>
      </c>
    </row>
    <row r="1446" spans="1:22">
      <c r="A1446" s="4">
        <v>5409607</v>
      </c>
      <c r="B1446" t="s">
        <v>2369</v>
      </c>
      <c r="C1446" s="4">
        <v>25237492</v>
      </c>
      <c r="D1446" t="s">
        <v>2309</v>
      </c>
      <c r="E1446" t="s">
        <v>2370</v>
      </c>
      <c r="F1446" s="4">
        <v>10155</v>
      </c>
      <c r="G1446" s="13" t="s">
        <v>124</v>
      </c>
      <c r="H1446" s="13" t="s">
        <v>129</v>
      </c>
      <c r="I1446" s="1">
        <v>4076235</v>
      </c>
      <c r="J1446" s="1">
        <v>-7396005</v>
      </c>
      <c r="K1446" t="s">
        <v>5</v>
      </c>
      <c r="L1446" s="20">
        <v>185</v>
      </c>
      <c r="M1446" s="4">
        <v>30</v>
      </c>
      <c r="N1446" s="4">
        <v>9</v>
      </c>
      <c r="O1446" s="2">
        <v>43441</v>
      </c>
      <c r="P1446" s="3">
        <v>0.18</v>
      </c>
      <c r="Q1446" s="4">
        <v>1</v>
      </c>
      <c r="R1446" s="3">
        <v>5.6</v>
      </c>
      <c r="S14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6" t="str">
        <f>IF(AIRBNB[[#This Row],[RUIDO(dB)]]&lt;=4,"Silencioso",IF(AIRBNB[[#This Row],[RUIDO(dB)]]&lt;=5.5,"Poco Ruidoso","Ruidoso"))</f>
        <v>Ruidoso</v>
      </c>
      <c r="U1446" t="str">
        <f>IF(AND(AIRBNB[[#This Row],[PRECIO]]&lt;50,AIRBNB[[#This Row],[MIN_NOCHES]]&gt;3),"Dentro del presupuesto","No considerar")</f>
        <v>No considerar</v>
      </c>
      <c r="V1446" t="str">
        <f>VLOOKUP(AIRBNB[[#This Row],[HOST_ID]],Super_host[],5,FALSE)</f>
        <v>Host</v>
      </c>
    </row>
    <row r="1447" spans="1:22">
      <c r="A1447" s="4">
        <v>4822324</v>
      </c>
      <c r="B1447" t="s">
        <v>1915</v>
      </c>
      <c r="C1447" s="4">
        <v>24832100</v>
      </c>
      <c r="D1447" t="s">
        <v>589</v>
      </c>
      <c r="E1447" t="s">
        <v>1916</v>
      </c>
      <c r="F1447" s="4">
        <v>10065</v>
      </c>
      <c r="G1447" s="13" t="s">
        <v>124</v>
      </c>
      <c r="H1447" s="13" t="s">
        <v>129</v>
      </c>
      <c r="I1447" s="1">
        <v>4076172</v>
      </c>
      <c r="J1447" s="1">
        <v>-7396074</v>
      </c>
      <c r="K1447" t="s">
        <v>5</v>
      </c>
      <c r="L1447" s="20">
        <v>185</v>
      </c>
      <c r="M1447" s="4">
        <v>3</v>
      </c>
      <c r="N1447" s="4">
        <v>7</v>
      </c>
      <c r="O1447" s="2">
        <v>42575</v>
      </c>
      <c r="P1447" s="3">
        <v>0.13</v>
      </c>
      <c r="Q1447" s="4">
        <v>1</v>
      </c>
      <c r="R1447" s="3">
        <v>5.6</v>
      </c>
      <c r="S14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7" t="str">
        <f>IF(AIRBNB[[#This Row],[RUIDO(dB)]]&lt;=4,"Silencioso",IF(AIRBNB[[#This Row],[RUIDO(dB)]]&lt;=5.5,"Poco Ruidoso","Ruidoso"))</f>
        <v>Ruidoso</v>
      </c>
      <c r="U1447" t="str">
        <f>IF(AND(AIRBNB[[#This Row],[PRECIO]]&lt;50,AIRBNB[[#This Row],[MIN_NOCHES]]&gt;3),"Dentro del presupuesto","No considerar")</f>
        <v>No considerar</v>
      </c>
      <c r="V1447" t="str">
        <f>VLOOKUP(AIRBNB[[#This Row],[HOST_ID]],Super_host[],5,FALSE)</f>
        <v>Host</v>
      </c>
    </row>
    <row r="1448" spans="1:22">
      <c r="A1448" s="4">
        <v>4774496</v>
      </c>
      <c r="B1448" t="s">
        <v>5815</v>
      </c>
      <c r="C1448" s="4">
        <v>24517455</v>
      </c>
      <c r="D1448" t="s">
        <v>5816</v>
      </c>
      <c r="E1448" t="s">
        <v>5817</v>
      </c>
      <c r="F1448" s="4">
        <v>10028</v>
      </c>
      <c r="G1448" s="13" t="s">
        <v>124</v>
      </c>
      <c r="H1448" s="13" t="s">
        <v>129</v>
      </c>
      <c r="I1448" s="1">
        <v>4077792</v>
      </c>
      <c r="J1448" s="1">
        <v>-739539</v>
      </c>
      <c r="K1448" t="s">
        <v>5</v>
      </c>
      <c r="L1448" s="20">
        <v>185</v>
      </c>
      <c r="M1448" s="4">
        <v>1</v>
      </c>
      <c r="N1448" s="4">
        <v>121</v>
      </c>
      <c r="O1448" s="2">
        <v>43633</v>
      </c>
      <c r="P1448" s="3">
        <v>2.19</v>
      </c>
      <c r="Q1448" s="4">
        <v>1</v>
      </c>
      <c r="R1448" s="3">
        <v>5.6</v>
      </c>
      <c r="S14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8" t="str">
        <f>IF(AIRBNB[[#This Row],[RUIDO(dB)]]&lt;=4,"Silencioso",IF(AIRBNB[[#This Row],[RUIDO(dB)]]&lt;=5.5,"Poco Ruidoso","Ruidoso"))</f>
        <v>Ruidoso</v>
      </c>
      <c r="U1448" t="str">
        <f>IF(AND(AIRBNB[[#This Row],[PRECIO]]&lt;50,AIRBNB[[#This Row],[MIN_NOCHES]]&gt;3),"Dentro del presupuesto","No considerar")</f>
        <v>No considerar</v>
      </c>
      <c r="V1448" t="str">
        <f>VLOOKUP(AIRBNB[[#This Row],[HOST_ID]],Super_host[],5,FALSE)</f>
        <v>Host</v>
      </c>
    </row>
    <row r="1449" spans="1:22">
      <c r="A1449" s="4">
        <v>4047791</v>
      </c>
      <c r="B1449" t="s">
        <v>14312</v>
      </c>
      <c r="C1449" s="4">
        <v>20987992</v>
      </c>
      <c r="D1449" t="s">
        <v>14313</v>
      </c>
      <c r="E1449" t="s">
        <v>14314</v>
      </c>
      <c r="F1449" s="4">
        <v>11222</v>
      </c>
      <c r="G1449" s="13" t="s">
        <v>4662</v>
      </c>
      <c r="H1449" s="13" t="s">
        <v>9249</v>
      </c>
      <c r="I1449" s="1">
        <v>4072414</v>
      </c>
      <c r="J1449" s="1">
        <v>-7395355</v>
      </c>
      <c r="K1449" t="s">
        <v>5</v>
      </c>
      <c r="L1449" s="20">
        <v>185</v>
      </c>
      <c r="M1449" s="4">
        <v>2</v>
      </c>
      <c r="N1449" s="4">
        <v>114</v>
      </c>
      <c r="O1449" s="2">
        <v>43653</v>
      </c>
      <c r="P1449" s="3">
        <v>1.94</v>
      </c>
      <c r="Q1449" s="4">
        <v>1</v>
      </c>
      <c r="R1449" s="3">
        <v>6.9</v>
      </c>
      <c r="S14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49" t="str">
        <f>IF(AIRBNB[[#This Row],[RUIDO(dB)]]&lt;=4,"Silencioso",IF(AIRBNB[[#This Row],[RUIDO(dB)]]&lt;=5.5,"Poco Ruidoso","Ruidoso"))</f>
        <v>Ruidoso</v>
      </c>
      <c r="U1449" t="str">
        <f>IF(AND(AIRBNB[[#This Row],[PRECIO]]&lt;50,AIRBNB[[#This Row],[MIN_NOCHES]]&gt;3),"Dentro del presupuesto","No considerar")</f>
        <v>No considerar</v>
      </c>
      <c r="V1449" t="str">
        <f>VLOOKUP(AIRBNB[[#This Row],[HOST_ID]],Super_host[],5,FALSE)</f>
        <v>Host</v>
      </c>
    </row>
    <row r="1450" spans="1:22">
      <c r="A1450" s="4">
        <v>4013668</v>
      </c>
      <c r="B1450" t="s">
        <v>14284</v>
      </c>
      <c r="C1450" s="4">
        <v>20809866</v>
      </c>
      <c r="D1450" t="s">
        <v>399</v>
      </c>
      <c r="E1450" t="s">
        <v>14285</v>
      </c>
      <c r="F1450" s="4">
        <v>11215</v>
      </c>
      <c r="G1450" s="13" t="s">
        <v>4662</v>
      </c>
      <c r="H1450" s="13" t="s">
        <v>9234</v>
      </c>
      <c r="I1450" s="1">
        <v>4066972</v>
      </c>
      <c r="J1450" s="1">
        <v>-7397954</v>
      </c>
      <c r="K1450" t="s">
        <v>5</v>
      </c>
      <c r="L1450" s="20">
        <v>185</v>
      </c>
      <c r="M1450" s="4">
        <v>4</v>
      </c>
      <c r="N1450" s="4">
        <v>111</v>
      </c>
      <c r="O1450" s="2">
        <v>43623</v>
      </c>
      <c r="P1450" s="3">
        <v>1.9</v>
      </c>
      <c r="Q1450" s="4">
        <v>1</v>
      </c>
      <c r="R1450" s="3">
        <v>6.9</v>
      </c>
      <c r="S14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0" t="str">
        <f>IF(AIRBNB[[#This Row],[RUIDO(dB)]]&lt;=4,"Silencioso",IF(AIRBNB[[#This Row],[RUIDO(dB)]]&lt;=5.5,"Poco Ruidoso","Ruidoso"))</f>
        <v>Ruidoso</v>
      </c>
      <c r="U1450" t="str">
        <f>IF(AND(AIRBNB[[#This Row],[PRECIO]]&lt;50,AIRBNB[[#This Row],[MIN_NOCHES]]&gt;3),"Dentro del presupuesto","No considerar")</f>
        <v>No considerar</v>
      </c>
      <c r="V1450" t="str">
        <f>VLOOKUP(AIRBNB[[#This Row],[HOST_ID]],Super_host[],5,FALSE)</f>
        <v>Host</v>
      </c>
    </row>
    <row r="1451" spans="1:22">
      <c r="A1451" s="4">
        <v>6356070</v>
      </c>
      <c r="B1451" t="s">
        <v>13909</v>
      </c>
      <c r="C1451" s="4">
        <v>20320155</v>
      </c>
      <c r="D1451" t="s">
        <v>13910</v>
      </c>
      <c r="E1451" t="s">
        <v>13911</v>
      </c>
      <c r="F1451" s="4">
        <v>11233</v>
      </c>
      <c r="G1451" s="13" t="s">
        <v>4662</v>
      </c>
      <c r="H1451" s="13" t="s">
        <v>9230</v>
      </c>
      <c r="I1451" s="1">
        <v>4068063</v>
      </c>
      <c r="J1451" s="1">
        <v>-7391156</v>
      </c>
      <c r="K1451" t="s">
        <v>5</v>
      </c>
      <c r="L1451" s="20">
        <v>185</v>
      </c>
      <c r="M1451" s="4">
        <v>1</v>
      </c>
      <c r="N1451" s="4">
        <v>69</v>
      </c>
      <c r="O1451" s="2">
        <v>43632</v>
      </c>
      <c r="P1451" s="3">
        <v>1.4</v>
      </c>
      <c r="Q1451" s="4">
        <v>1</v>
      </c>
      <c r="R1451" s="3">
        <v>6.9</v>
      </c>
      <c r="S14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1" t="str">
        <f>IF(AIRBNB[[#This Row],[RUIDO(dB)]]&lt;=4,"Silencioso",IF(AIRBNB[[#This Row],[RUIDO(dB)]]&lt;=5.5,"Poco Ruidoso","Ruidoso"))</f>
        <v>Ruidoso</v>
      </c>
      <c r="U1451" t="str">
        <f>IF(AND(AIRBNB[[#This Row],[PRECIO]]&lt;50,AIRBNB[[#This Row],[MIN_NOCHES]]&gt;3),"Dentro del presupuesto","No considerar")</f>
        <v>No considerar</v>
      </c>
      <c r="V1451" t="str">
        <f>VLOOKUP(AIRBNB[[#This Row],[HOST_ID]],Super_host[],5,FALSE)</f>
        <v>Host</v>
      </c>
    </row>
    <row r="1452" spans="1:22">
      <c r="A1452" s="4">
        <v>3721826</v>
      </c>
      <c r="B1452" t="s">
        <v>290</v>
      </c>
      <c r="C1452" s="4">
        <v>19011946</v>
      </c>
      <c r="D1452" t="s">
        <v>291</v>
      </c>
      <c r="E1452" t="s">
        <v>292</v>
      </c>
      <c r="F1452" s="4">
        <v>10028</v>
      </c>
      <c r="G1452" s="13" t="s">
        <v>124</v>
      </c>
      <c r="H1452" s="13" t="s">
        <v>129</v>
      </c>
      <c r="I1452" s="1">
        <v>4077883</v>
      </c>
      <c r="J1452" s="1">
        <v>-7395498</v>
      </c>
      <c r="K1452" t="s">
        <v>5</v>
      </c>
      <c r="L1452" s="20">
        <v>185</v>
      </c>
      <c r="M1452" s="4">
        <v>30</v>
      </c>
      <c r="N1452" s="4">
        <v>1</v>
      </c>
      <c r="O1452" s="2">
        <v>41897</v>
      </c>
      <c r="P1452" s="3">
        <v>0.02</v>
      </c>
      <c r="Q1452" s="4">
        <v>1</v>
      </c>
      <c r="R1452" s="3">
        <v>5.6</v>
      </c>
      <c r="S14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2" t="str">
        <f>IF(AIRBNB[[#This Row],[RUIDO(dB)]]&lt;=4,"Silencioso",IF(AIRBNB[[#This Row],[RUIDO(dB)]]&lt;=5.5,"Poco Ruidoso","Ruidoso"))</f>
        <v>Ruidoso</v>
      </c>
      <c r="U1452" t="str">
        <f>IF(AND(AIRBNB[[#This Row],[PRECIO]]&lt;50,AIRBNB[[#This Row],[MIN_NOCHES]]&gt;3),"Dentro del presupuesto","No considerar")</f>
        <v>No considerar</v>
      </c>
      <c r="V1452" t="str">
        <f>VLOOKUP(AIRBNB[[#This Row],[HOST_ID]],Super_host[],5,FALSE)</f>
        <v>Host</v>
      </c>
    </row>
    <row r="1453" spans="1:22">
      <c r="A1453" s="4">
        <v>3334850</v>
      </c>
      <c r="B1453" t="s">
        <v>1366</v>
      </c>
      <c r="C1453" s="4">
        <v>16838156</v>
      </c>
      <c r="D1453" t="s">
        <v>150</v>
      </c>
      <c r="E1453" t="s">
        <v>1367</v>
      </c>
      <c r="F1453" s="4">
        <v>10010</v>
      </c>
      <c r="G1453" s="13" t="s">
        <v>124</v>
      </c>
      <c r="H1453" s="13" t="s">
        <v>175</v>
      </c>
      <c r="I1453" s="1">
        <v>4073953</v>
      </c>
      <c r="J1453" s="1">
        <v>-7398009</v>
      </c>
      <c r="K1453" t="s">
        <v>5</v>
      </c>
      <c r="L1453" s="20">
        <v>185</v>
      </c>
      <c r="M1453" s="4">
        <v>29</v>
      </c>
      <c r="N1453" s="4">
        <v>5</v>
      </c>
      <c r="O1453" s="2">
        <v>43284</v>
      </c>
      <c r="P1453" s="3">
        <v>0.08</v>
      </c>
      <c r="Q1453" s="4">
        <v>1</v>
      </c>
      <c r="R1453" s="3">
        <v>5.6</v>
      </c>
      <c r="S14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3" t="str">
        <f>IF(AIRBNB[[#This Row],[RUIDO(dB)]]&lt;=4,"Silencioso",IF(AIRBNB[[#This Row],[RUIDO(dB)]]&lt;=5.5,"Poco Ruidoso","Ruidoso"))</f>
        <v>Ruidoso</v>
      </c>
      <c r="U1453" t="str">
        <f>IF(AND(AIRBNB[[#This Row],[PRECIO]]&lt;50,AIRBNB[[#This Row],[MIN_NOCHES]]&gt;3),"Dentro del presupuesto","No considerar")</f>
        <v>No considerar</v>
      </c>
      <c r="V1453" t="str">
        <f>VLOOKUP(AIRBNB[[#This Row],[HOST_ID]],Super_host[],5,FALSE)</f>
        <v>Host</v>
      </c>
    </row>
    <row r="1454" spans="1:22">
      <c r="A1454" s="4">
        <v>6410814</v>
      </c>
      <c r="B1454" t="s">
        <v>3939</v>
      </c>
      <c r="C1454" s="4">
        <v>15613411</v>
      </c>
      <c r="D1454" t="s">
        <v>1543</v>
      </c>
      <c r="E1454" t="s">
        <v>3940</v>
      </c>
      <c r="F1454" s="4">
        <v>10002</v>
      </c>
      <c r="G1454" s="13" t="s">
        <v>124</v>
      </c>
      <c r="H1454" s="13" t="s">
        <v>137</v>
      </c>
      <c r="I1454" s="1">
        <v>407187</v>
      </c>
      <c r="J1454" s="1">
        <v>-7399043</v>
      </c>
      <c r="K1454" t="s">
        <v>5</v>
      </c>
      <c r="L1454" s="20">
        <v>185</v>
      </c>
      <c r="M1454" s="4">
        <v>3</v>
      </c>
      <c r="N1454" s="4">
        <v>26</v>
      </c>
      <c r="O1454" s="2">
        <v>42861</v>
      </c>
      <c r="P1454" s="3">
        <v>0.52</v>
      </c>
      <c r="Q1454" s="4">
        <v>1</v>
      </c>
      <c r="R1454" s="3">
        <v>5.6</v>
      </c>
      <c r="S14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4" t="str">
        <f>IF(AIRBNB[[#This Row],[RUIDO(dB)]]&lt;=4,"Silencioso",IF(AIRBNB[[#This Row],[RUIDO(dB)]]&lt;=5.5,"Poco Ruidoso","Ruidoso"))</f>
        <v>Ruidoso</v>
      </c>
      <c r="U1454" t="str">
        <f>IF(AND(AIRBNB[[#This Row],[PRECIO]]&lt;50,AIRBNB[[#This Row],[MIN_NOCHES]]&gt;3),"Dentro del presupuesto","No considerar")</f>
        <v>No considerar</v>
      </c>
      <c r="V1454" t="str">
        <f>VLOOKUP(AIRBNB[[#This Row],[HOST_ID]],Super_host[],5,FALSE)</f>
        <v>Host</v>
      </c>
    </row>
    <row r="1455" spans="1:22">
      <c r="A1455" s="4">
        <v>2856036</v>
      </c>
      <c r="B1455" t="s">
        <v>1379</v>
      </c>
      <c r="C1455" s="4">
        <v>14601436</v>
      </c>
      <c r="D1455" t="s">
        <v>1380</v>
      </c>
      <c r="E1455" t="s">
        <v>1381</v>
      </c>
      <c r="F1455" s="4">
        <v>10002</v>
      </c>
      <c r="G1455" s="13" t="s">
        <v>124</v>
      </c>
      <c r="H1455" s="13" t="s">
        <v>137</v>
      </c>
      <c r="I1455" s="1">
        <v>4071484</v>
      </c>
      <c r="J1455" s="1">
        <v>-7398977</v>
      </c>
      <c r="K1455" t="s">
        <v>5</v>
      </c>
      <c r="L1455" s="20">
        <v>185</v>
      </c>
      <c r="M1455" s="4">
        <v>5</v>
      </c>
      <c r="N1455" s="4">
        <v>4</v>
      </c>
      <c r="O1455" s="2">
        <v>43372</v>
      </c>
      <c r="P1455" s="3">
        <v>0.08</v>
      </c>
      <c r="Q1455" s="4">
        <v>1</v>
      </c>
      <c r="R1455" s="3">
        <v>5.6</v>
      </c>
      <c r="S14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5" t="str">
        <f>IF(AIRBNB[[#This Row],[RUIDO(dB)]]&lt;=4,"Silencioso",IF(AIRBNB[[#This Row],[RUIDO(dB)]]&lt;=5.5,"Poco Ruidoso","Ruidoso"))</f>
        <v>Ruidoso</v>
      </c>
      <c r="U1455" t="str">
        <f>IF(AND(AIRBNB[[#This Row],[PRECIO]]&lt;50,AIRBNB[[#This Row],[MIN_NOCHES]]&gt;3),"Dentro del presupuesto","No considerar")</f>
        <v>No considerar</v>
      </c>
      <c r="V1455" t="str">
        <f>VLOOKUP(AIRBNB[[#This Row],[HOST_ID]],Super_host[],5,FALSE)</f>
        <v>Host</v>
      </c>
    </row>
    <row r="1456" spans="1:22">
      <c r="A1456" s="4">
        <v>2410620</v>
      </c>
      <c r="B1456" t="s">
        <v>3006</v>
      </c>
      <c r="C1456" s="4">
        <v>12320096</v>
      </c>
      <c r="D1456" t="s">
        <v>3007</v>
      </c>
      <c r="E1456" t="s">
        <v>3008</v>
      </c>
      <c r="F1456" s="4">
        <v>10128</v>
      </c>
      <c r="G1456" s="13" t="s">
        <v>124</v>
      </c>
      <c r="H1456" s="13" t="s">
        <v>129</v>
      </c>
      <c r="I1456" s="1">
        <v>4078331</v>
      </c>
      <c r="J1456" s="1">
        <v>-7394489</v>
      </c>
      <c r="K1456" t="s">
        <v>5</v>
      </c>
      <c r="L1456" s="20">
        <v>185</v>
      </c>
      <c r="M1456" s="4">
        <v>2</v>
      </c>
      <c r="N1456" s="4">
        <v>3</v>
      </c>
      <c r="O1456" s="2">
        <v>43625</v>
      </c>
      <c r="P1456" s="3">
        <v>0.27</v>
      </c>
      <c r="Q1456" s="4">
        <v>1</v>
      </c>
      <c r="R1456" s="3">
        <v>5.6</v>
      </c>
      <c r="S14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6" t="str">
        <f>IF(AIRBNB[[#This Row],[RUIDO(dB)]]&lt;=4,"Silencioso",IF(AIRBNB[[#This Row],[RUIDO(dB)]]&lt;=5.5,"Poco Ruidoso","Ruidoso"))</f>
        <v>Ruidoso</v>
      </c>
      <c r="U1456" t="str">
        <f>IF(AND(AIRBNB[[#This Row],[PRECIO]]&lt;50,AIRBNB[[#This Row],[MIN_NOCHES]]&gt;3),"Dentro del presupuesto","No considerar")</f>
        <v>No considerar</v>
      </c>
      <c r="V1456" t="str">
        <f>VLOOKUP(AIRBNB[[#This Row],[HOST_ID]],Super_host[],5,FALSE)</f>
        <v>Host</v>
      </c>
    </row>
    <row r="1457" spans="1:22">
      <c r="A1457" s="4">
        <v>3144135</v>
      </c>
      <c r="B1457" t="s">
        <v>13798</v>
      </c>
      <c r="C1457" s="4">
        <v>10835806</v>
      </c>
      <c r="D1457" t="s">
        <v>13799</v>
      </c>
      <c r="E1457" t="s">
        <v>13800</v>
      </c>
      <c r="F1457" s="4">
        <v>11233</v>
      </c>
      <c r="G1457" s="13" t="s">
        <v>4662</v>
      </c>
      <c r="H1457" s="13" t="s">
        <v>9230</v>
      </c>
      <c r="I1457" s="1">
        <v>4068208</v>
      </c>
      <c r="J1457" s="1">
        <v>-7392994</v>
      </c>
      <c r="K1457" t="s">
        <v>5</v>
      </c>
      <c r="L1457" s="20">
        <v>185</v>
      </c>
      <c r="M1457" s="4">
        <v>5</v>
      </c>
      <c r="N1457" s="4">
        <v>60</v>
      </c>
      <c r="O1457" s="2">
        <v>43553</v>
      </c>
      <c r="P1457" s="3">
        <v>1.3</v>
      </c>
      <c r="Q1457" s="4">
        <v>1</v>
      </c>
      <c r="R1457" s="3">
        <v>6.9</v>
      </c>
      <c r="S14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7" t="str">
        <f>IF(AIRBNB[[#This Row],[RUIDO(dB)]]&lt;=4,"Silencioso",IF(AIRBNB[[#This Row],[RUIDO(dB)]]&lt;=5.5,"Poco Ruidoso","Ruidoso"))</f>
        <v>Ruidoso</v>
      </c>
      <c r="U1457" t="str">
        <f>IF(AND(AIRBNB[[#This Row],[PRECIO]]&lt;50,AIRBNB[[#This Row],[MIN_NOCHES]]&gt;3),"Dentro del presupuesto","No considerar")</f>
        <v>No considerar</v>
      </c>
      <c r="V1457" t="str">
        <f>VLOOKUP(AIRBNB[[#This Row],[HOST_ID]],Super_host[],5,FALSE)</f>
        <v>Host</v>
      </c>
    </row>
    <row r="1458" spans="1:22">
      <c r="A1458" s="4">
        <v>2932263</v>
      </c>
      <c r="B1458" t="s">
        <v>13649</v>
      </c>
      <c r="C1458" s="4">
        <v>9503874</v>
      </c>
      <c r="D1458" t="s">
        <v>1967</v>
      </c>
      <c r="E1458" t="s">
        <v>13650</v>
      </c>
      <c r="F1458" s="4">
        <v>11201</v>
      </c>
      <c r="G1458" s="13" t="s">
        <v>4662</v>
      </c>
      <c r="H1458" s="13" t="s">
        <v>9345</v>
      </c>
      <c r="I1458" s="1">
        <v>4069683</v>
      </c>
      <c r="J1458" s="1">
        <v>-7399206</v>
      </c>
      <c r="K1458" t="s">
        <v>5</v>
      </c>
      <c r="L1458" s="20">
        <v>185</v>
      </c>
      <c r="M1458" s="4">
        <v>4</v>
      </c>
      <c r="N1458" s="4">
        <v>65</v>
      </c>
      <c r="O1458" s="2">
        <v>43646</v>
      </c>
      <c r="P1458" s="3">
        <v>1.18</v>
      </c>
      <c r="Q1458" s="4">
        <v>1</v>
      </c>
      <c r="R1458" s="3">
        <v>6.9</v>
      </c>
      <c r="S14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8" t="str">
        <f>IF(AIRBNB[[#This Row],[RUIDO(dB)]]&lt;=4,"Silencioso",IF(AIRBNB[[#This Row],[RUIDO(dB)]]&lt;=5.5,"Poco Ruidoso","Ruidoso"))</f>
        <v>Ruidoso</v>
      </c>
      <c r="U1458" t="str">
        <f>IF(AND(AIRBNB[[#This Row],[PRECIO]]&lt;50,AIRBNB[[#This Row],[MIN_NOCHES]]&gt;3),"Dentro del presupuesto","No considerar")</f>
        <v>No considerar</v>
      </c>
      <c r="V1458" t="str">
        <f>VLOOKUP(AIRBNB[[#This Row],[HOST_ID]],Super_host[],5,FALSE)</f>
        <v>Host</v>
      </c>
    </row>
    <row r="1459" spans="1:22">
      <c r="A1459" s="4">
        <v>2154567</v>
      </c>
      <c r="B1459" t="s">
        <v>15004</v>
      </c>
      <c r="C1459" s="4">
        <v>9430366</v>
      </c>
      <c r="D1459" t="s">
        <v>15005</v>
      </c>
      <c r="E1459" t="s">
        <v>15006</v>
      </c>
      <c r="F1459" s="4">
        <v>11233</v>
      </c>
      <c r="G1459" s="13" t="s">
        <v>4662</v>
      </c>
      <c r="H1459" s="13" t="s">
        <v>9230</v>
      </c>
      <c r="I1459" s="1">
        <v>4068232</v>
      </c>
      <c r="J1459" s="1">
        <v>-7392746</v>
      </c>
      <c r="K1459" t="s">
        <v>5</v>
      </c>
      <c r="L1459" s="20">
        <v>185</v>
      </c>
      <c r="M1459" s="4">
        <v>2</v>
      </c>
      <c r="N1459" s="4">
        <v>159</v>
      </c>
      <c r="O1459" s="2">
        <v>43646</v>
      </c>
      <c r="P1459" s="3">
        <v>3.2</v>
      </c>
      <c r="Q1459" s="4">
        <v>1</v>
      </c>
      <c r="R1459" s="3">
        <v>6.9</v>
      </c>
      <c r="S14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59" t="str">
        <f>IF(AIRBNB[[#This Row],[RUIDO(dB)]]&lt;=4,"Silencioso",IF(AIRBNB[[#This Row],[RUIDO(dB)]]&lt;=5.5,"Poco Ruidoso","Ruidoso"))</f>
        <v>Ruidoso</v>
      </c>
      <c r="U1459" t="str">
        <f>IF(AND(AIRBNB[[#This Row],[PRECIO]]&lt;50,AIRBNB[[#This Row],[MIN_NOCHES]]&gt;3),"Dentro del presupuesto","No considerar")</f>
        <v>No considerar</v>
      </c>
      <c r="V1459" t="str">
        <f>VLOOKUP(AIRBNB[[#This Row],[HOST_ID]],Super_host[],5,FALSE)</f>
        <v>Host</v>
      </c>
    </row>
    <row r="1460" spans="1:22">
      <c r="A1460" s="4">
        <v>1787771</v>
      </c>
      <c r="B1460" t="s">
        <v>15719</v>
      </c>
      <c r="C1460" s="4">
        <v>9381867</v>
      </c>
      <c r="D1460" t="s">
        <v>15720</v>
      </c>
      <c r="E1460" t="s">
        <v>12045</v>
      </c>
      <c r="F1460" s="4">
        <v>11216</v>
      </c>
      <c r="G1460" s="13" t="s">
        <v>4662</v>
      </c>
      <c r="H1460" s="13" t="s">
        <v>9230</v>
      </c>
      <c r="I1460" s="1">
        <v>4068273</v>
      </c>
      <c r="J1460" s="1">
        <v>-7395437</v>
      </c>
      <c r="K1460" t="s">
        <v>5</v>
      </c>
      <c r="L1460" s="20">
        <v>185</v>
      </c>
      <c r="M1460" s="4">
        <v>1</v>
      </c>
      <c r="N1460" s="4">
        <v>0</v>
      </c>
      <c r="O1460" s="2">
        <v>43631</v>
      </c>
      <c r="P1460" s="3">
        <v>0.41</v>
      </c>
      <c r="Q1460" s="4">
        <v>1</v>
      </c>
      <c r="R1460" s="3">
        <v>6.9</v>
      </c>
      <c r="S14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0" t="str">
        <f>IF(AIRBNB[[#This Row],[RUIDO(dB)]]&lt;=4,"Silencioso",IF(AIRBNB[[#This Row],[RUIDO(dB)]]&lt;=5.5,"Poco Ruidoso","Ruidoso"))</f>
        <v>Ruidoso</v>
      </c>
      <c r="U1460" t="str">
        <f>IF(AND(AIRBNB[[#This Row],[PRECIO]]&lt;50,AIRBNB[[#This Row],[MIN_NOCHES]]&gt;3),"Dentro del presupuesto","No considerar")</f>
        <v>No considerar</v>
      </c>
      <c r="V1460" t="str">
        <f>VLOOKUP(AIRBNB[[#This Row],[HOST_ID]],Super_host[],5,FALSE)</f>
        <v>Host</v>
      </c>
    </row>
    <row r="1461" spans="1:22">
      <c r="A1461" s="4">
        <v>5397568</v>
      </c>
      <c r="B1461" t="s">
        <v>6081</v>
      </c>
      <c r="C1461" s="4">
        <v>9209691</v>
      </c>
      <c r="D1461" t="s">
        <v>6082</v>
      </c>
      <c r="E1461" t="s">
        <v>6083</v>
      </c>
      <c r="F1461" s="4">
        <v>10031</v>
      </c>
      <c r="G1461" s="13" t="s">
        <v>124</v>
      </c>
      <c r="H1461" s="13" t="s">
        <v>148</v>
      </c>
      <c r="I1461" s="1">
        <v>4082313</v>
      </c>
      <c r="J1461" s="1">
        <v>-7394982</v>
      </c>
      <c r="K1461" t="s">
        <v>5</v>
      </c>
      <c r="L1461" s="20">
        <v>185</v>
      </c>
      <c r="M1461" s="4">
        <v>4</v>
      </c>
      <c r="N1461" s="4">
        <v>137</v>
      </c>
      <c r="O1461" s="2">
        <v>43644</v>
      </c>
      <c r="P1461" s="3">
        <v>2.83</v>
      </c>
      <c r="Q1461" s="4">
        <v>1</v>
      </c>
      <c r="R1461" s="3">
        <v>5.6</v>
      </c>
      <c r="S14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1" t="str">
        <f>IF(AIRBNB[[#This Row],[RUIDO(dB)]]&lt;=4,"Silencioso",IF(AIRBNB[[#This Row],[RUIDO(dB)]]&lt;=5.5,"Poco Ruidoso","Ruidoso"))</f>
        <v>Ruidoso</v>
      </c>
      <c r="U1461" t="str">
        <f>IF(AND(AIRBNB[[#This Row],[PRECIO]]&lt;50,AIRBNB[[#This Row],[MIN_NOCHES]]&gt;3),"Dentro del presupuesto","No considerar")</f>
        <v>No considerar</v>
      </c>
      <c r="V1461" t="str">
        <f>VLOOKUP(AIRBNB[[#This Row],[HOST_ID]],Super_host[],5,FALSE)</f>
        <v>Host</v>
      </c>
    </row>
    <row r="1462" spans="1:22">
      <c r="A1462" s="4">
        <v>6156319</v>
      </c>
      <c r="B1462" t="s">
        <v>1404</v>
      </c>
      <c r="C1462" s="4">
        <v>7775447</v>
      </c>
      <c r="D1462" t="s">
        <v>863</v>
      </c>
      <c r="E1462" t="s">
        <v>1405</v>
      </c>
      <c r="F1462" s="4">
        <v>10128</v>
      </c>
      <c r="G1462" s="13" t="s">
        <v>124</v>
      </c>
      <c r="H1462" s="13" t="s">
        <v>129</v>
      </c>
      <c r="I1462" s="1">
        <v>4078073</v>
      </c>
      <c r="J1462" s="1">
        <v>-7394976</v>
      </c>
      <c r="K1462" t="s">
        <v>5</v>
      </c>
      <c r="L1462" s="20">
        <v>185</v>
      </c>
      <c r="M1462" s="4">
        <v>1</v>
      </c>
      <c r="N1462" s="4">
        <v>4</v>
      </c>
      <c r="O1462" s="2">
        <v>42345</v>
      </c>
      <c r="P1462" s="3">
        <v>0.08</v>
      </c>
      <c r="Q1462" s="4">
        <v>1</v>
      </c>
      <c r="R1462" s="3">
        <v>5.6</v>
      </c>
      <c r="S14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2" t="str">
        <f>IF(AIRBNB[[#This Row],[RUIDO(dB)]]&lt;=4,"Silencioso",IF(AIRBNB[[#This Row],[RUIDO(dB)]]&lt;=5.5,"Poco Ruidoso","Ruidoso"))</f>
        <v>Ruidoso</v>
      </c>
      <c r="U1462" t="str">
        <f>IF(AND(AIRBNB[[#This Row],[PRECIO]]&lt;50,AIRBNB[[#This Row],[MIN_NOCHES]]&gt;3),"Dentro del presupuesto","No considerar")</f>
        <v>No considerar</v>
      </c>
      <c r="V1462" t="str">
        <f>VLOOKUP(AIRBNB[[#This Row],[HOST_ID]],Super_host[],5,FALSE)</f>
        <v>Host</v>
      </c>
    </row>
    <row r="1463" spans="1:22">
      <c r="A1463" s="4">
        <v>3005261</v>
      </c>
      <c r="B1463" t="s">
        <v>4029</v>
      </c>
      <c r="C1463" s="4">
        <v>7629544</v>
      </c>
      <c r="D1463" t="s">
        <v>2415</v>
      </c>
      <c r="E1463" t="s">
        <v>4030</v>
      </c>
      <c r="F1463" s="4">
        <v>10040</v>
      </c>
      <c r="G1463" s="13" t="s">
        <v>124</v>
      </c>
      <c r="H1463" s="13" t="s">
        <v>125</v>
      </c>
      <c r="I1463" s="1">
        <v>4085719</v>
      </c>
      <c r="J1463" s="1">
        <v>-7393573</v>
      </c>
      <c r="K1463" t="s">
        <v>40</v>
      </c>
      <c r="L1463" s="20">
        <v>185</v>
      </c>
      <c r="M1463" s="4">
        <v>2</v>
      </c>
      <c r="N1463" s="4">
        <v>34</v>
      </c>
      <c r="O1463" s="2">
        <v>43319</v>
      </c>
      <c r="P1463" s="3">
        <v>0.56000000000000005</v>
      </c>
      <c r="Q1463" s="4">
        <v>1</v>
      </c>
      <c r="R1463" s="3">
        <v>5.6</v>
      </c>
      <c r="S14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3" t="str">
        <f>IF(AIRBNB[[#This Row],[RUIDO(dB)]]&lt;=4,"Silencioso",IF(AIRBNB[[#This Row],[RUIDO(dB)]]&lt;=5.5,"Poco Ruidoso","Ruidoso"))</f>
        <v>Ruidoso</v>
      </c>
      <c r="U1463" t="str">
        <f>IF(AND(AIRBNB[[#This Row],[PRECIO]]&lt;50,AIRBNB[[#This Row],[MIN_NOCHES]]&gt;3),"Dentro del presupuesto","No considerar")</f>
        <v>No considerar</v>
      </c>
      <c r="V1463" t="str">
        <f>VLOOKUP(AIRBNB[[#This Row],[HOST_ID]],Super_host[],5,FALSE)</f>
        <v>Host</v>
      </c>
    </row>
    <row r="1464" spans="1:22">
      <c r="A1464" s="4">
        <v>1080766</v>
      </c>
      <c r="B1464" t="s">
        <v>6241</v>
      </c>
      <c r="C1464" s="4">
        <v>5944682</v>
      </c>
      <c r="D1464" t="s">
        <v>6242</v>
      </c>
      <c r="E1464" t="s">
        <v>6243</v>
      </c>
      <c r="F1464" s="4">
        <v>10019</v>
      </c>
      <c r="G1464" s="13" t="s">
        <v>124</v>
      </c>
      <c r="H1464" s="13" t="s">
        <v>416</v>
      </c>
      <c r="I1464" s="1">
        <v>4075964</v>
      </c>
      <c r="J1464" s="1">
        <v>-7398534</v>
      </c>
      <c r="K1464" t="s">
        <v>40</v>
      </c>
      <c r="L1464" s="20">
        <v>185</v>
      </c>
      <c r="M1464" s="4">
        <v>2</v>
      </c>
      <c r="N1464" s="4">
        <v>243</v>
      </c>
      <c r="O1464" s="2">
        <v>43643</v>
      </c>
      <c r="P1464" s="3">
        <v>3.22</v>
      </c>
      <c r="Q1464" s="4">
        <v>1</v>
      </c>
      <c r="R1464" s="3">
        <v>5.6</v>
      </c>
      <c r="S14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4" t="str">
        <f>IF(AIRBNB[[#This Row],[RUIDO(dB)]]&lt;=4,"Silencioso",IF(AIRBNB[[#This Row],[RUIDO(dB)]]&lt;=5.5,"Poco Ruidoso","Ruidoso"))</f>
        <v>Ruidoso</v>
      </c>
      <c r="U1464" t="str">
        <f>IF(AND(AIRBNB[[#This Row],[PRECIO]]&lt;50,AIRBNB[[#This Row],[MIN_NOCHES]]&gt;3),"Dentro del presupuesto","No considerar")</f>
        <v>No considerar</v>
      </c>
      <c r="V1464" t="str">
        <f>VLOOKUP(AIRBNB[[#This Row],[HOST_ID]],Super_host[],5,FALSE)</f>
        <v>Host</v>
      </c>
    </row>
    <row r="1465" spans="1:22">
      <c r="A1465" s="4">
        <v>2083547</v>
      </c>
      <c r="B1465" t="s">
        <v>11357</v>
      </c>
      <c r="C1465" s="4">
        <v>4690301</v>
      </c>
      <c r="D1465" t="s">
        <v>677</v>
      </c>
      <c r="E1465" t="s">
        <v>11358</v>
      </c>
      <c r="F1465" s="4">
        <v>11201</v>
      </c>
      <c r="G1465" s="13" t="s">
        <v>4662</v>
      </c>
      <c r="H1465" s="13" t="s">
        <v>9345</v>
      </c>
      <c r="I1465" s="1">
        <v>4069134</v>
      </c>
      <c r="J1465" s="1">
        <v>-7399334</v>
      </c>
      <c r="K1465" t="s">
        <v>5</v>
      </c>
      <c r="L1465" s="20">
        <v>185</v>
      </c>
      <c r="M1465" s="4">
        <v>2</v>
      </c>
      <c r="N1465" s="4">
        <v>10</v>
      </c>
      <c r="O1465" s="2">
        <v>42998</v>
      </c>
      <c r="P1465" s="3">
        <v>0.2</v>
      </c>
      <c r="Q1465" s="4">
        <v>1</v>
      </c>
      <c r="R1465" s="3">
        <v>6.9</v>
      </c>
      <c r="S14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5" t="str">
        <f>IF(AIRBNB[[#This Row],[RUIDO(dB)]]&lt;=4,"Silencioso",IF(AIRBNB[[#This Row],[RUIDO(dB)]]&lt;=5.5,"Poco Ruidoso","Ruidoso"))</f>
        <v>Ruidoso</v>
      </c>
      <c r="U1465" t="str">
        <f>IF(AND(AIRBNB[[#This Row],[PRECIO]]&lt;50,AIRBNB[[#This Row],[MIN_NOCHES]]&gt;3),"Dentro del presupuesto","No considerar")</f>
        <v>No considerar</v>
      </c>
      <c r="V1465" t="str">
        <f>VLOOKUP(AIRBNB[[#This Row],[HOST_ID]],Super_host[],5,FALSE)</f>
        <v>Host</v>
      </c>
    </row>
    <row r="1466" spans="1:22">
      <c r="A1466" s="4">
        <v>813554</v>
      </c>
      <c r="B1466" t="s">
        <v>12764</v>
      </c>
      <c r="C1466" s="4">
        <v>4275254</v>
      </c>
      <c r="D1466" t="s">
        <v>8409</v>
      </c>
      <c r="E1466" t="s">
        <v>12765</v>
      </c>
      <c r="F1466" s="4">
        <v>11215</v>
      </c>
      <c r="G1466" s="13" t="s">
        <v>4662</v>
      </c>
      <c r="H1466" s="13" t="s">
        <v>9234</v>
      </c>
      <c r="I1466" s="1">
        <v>4067228</v>
      </c>
      <c r="J1466" s="1">
        <v>-7397248</v>
      </c>
      <c r="K1466" t="s">
        <v>5</v>
      </c>
      <c r="L1466" s="20">
        <v>185</v>
      </c>
      <c r="M1466" s="4">
        <v>30</v>
      </c>
      <c r="N1466" s="4">
        <v>36</v>
      </c>
      <c r="O1466" s="2">
        <v>43613</v>
      </c>
      <c r="P1466" s="3">
        <v>0.57999999999999996</v>
      </c>
      <c r="Q1466" s="4">
        <v>1</v>
      </c>
      <c r="R1466" s="3">
        <v>6.9</v>
      </c>
      <c r="S14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6" t="str">
        <f>IF(AIRBNB[[#This Row],[RUIDO(dB)]]&lt;=4,"Silencioso",IF(AIRBNB[[#This Row],[RUIDO(dB)]]&lt;=5.5,"Poco Ruidoso","Ruidoso"))</f>
        <v>Ruidoso</v>
      </c>
      <c r="U1466" t="str">
        <f>IF(AND(AIRBNB[[#This Row],[PRECIO]]&lt;50,AIRBNB[[#This Row],[MIN_NOCHES]]&gt;3),"Dentro del presupuesto","No considerar")</f>
        <v>No considerar</v>
      </c>
      <c r="V1466" t="str">
        <f>VLOOKUP(AIRBNB[[#This Row],[HOST_ID]],Super_host[],5,FALSE)</f>
        <v>Host</v>
      </c>
    </row>
    <row r="1467" spans="1:22">
      <c r="A1467" s="4">
        <v>5977676</v>
      </c>
      <c r="B1467" t="s">
        <v>5062</v>
      </c>
      <c r="C1467" s="4">
        <v>3912042</v>
      </c>
      <c r="D1467" t="s">
        <v>577</v>
      </c>
      <c r="E1467" t="s">
        <v>5063</v>
      </c>
      <c r="F1467" s="4">
        <v>10024</v>
      </c>
      <c r="G1467" s="13" t="s">
        <v>124</v>
      </c>
      <c r="H1467" s="13" t="s">
        <v>168</v>
      </c>
      <c r="I1467" s="1">
        <v>4079092</v>
      </c>
      <c r="J1467" s="1">
        <v>-7397426</v>
      </c>
      <c r="K1467" t="s">
        <v>5</v>
      </c>
      <c r="L1467" s="20">
        <v>185</v>
      </c>
      <c r="M1467" s="4">
        <v>3</v>
      </c>
      <c r="N1467" s="4">
        <v>59</v>
      </c>
      <c r="O1467" s="2">
        <v>43635</v>
      </c>
      <c r="P1467" s="3">
        <v>1.17</v>
      </c>
      <c r="Q1467" s="4">
        <v>1</v>
      </c>
      <c r="R1467" s="3">
        <v>5.6</v>
      </c>
      <c r="S14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7" t="str">
        <f>IF(AIRBNB[[#This Row],[RUIDO(dB)]]&lt;=4,"Silencioso",IF(AIRBNB[[#This Row],[RUIDO(dB)]]&lt;=5.5,"Poco Ruidoso","Ruidoso"))</f>
        <v>Ruidoso</v>
      </c>
      <c r="U1467" t="str">
        <f>IF(AND(AIRBNB[[#This Row],[PRECIO]]&lt;50,AIRBNB[[#This Row],[MIN_NOCHES]]&gt;3),"Dentro del presupuesto","No considerar")</f>
        <v>No considerar</v>
      </c>
      <c r="V1467" t="str">
        <f>VLOOKUP(AIRBNB[[#This Row],[HOST_ID]],Super_host[],5,FALSE)</f>
        <v>Host</v>
      </c>
    </row>
    <row r="1468" spans="1:22">
      <c r="A1468" s="4">
        <v>1102963</v>
      </c>
      <c r="B1468" t="s">
        <v>13833</v>
      </c>
      <c r="C1468" s="4">
        <v>3531317</v>
      </c>
      <c r="D1468" t="s">
        <v>340</v>
      </c>
      <c r="E1468" t="s">
        <v>13834</v>
      </c>
      <c r="F1468" s="4">
        <v>11207</v>
      </c>
      <c r="G1468" s="13" t="s">
        <v>4662</v>
      </c>
      <c r="H1468" s="13" t="s">
        <v>9274</v>
      </c>
      <c r="I1468" s="1">
        <v>4068185</v>
      </c>
      <c r="J1468" s="1">
        <v>-7390655</v>
      </c>
      <c r="K1468" t="s">
        <v>5</v>
      </c>
      <c r="L1468" s="20">
        <v>185</v>
      </c>
      <c r="M1468" s="4">
        <v>4</v>
      </c>
      <c r="N1468" s="4">
        <v>95</v>
      </c>
      <c r="O1468" s="2">
        <v>43629</v>
      </c>
      <c r="P1468" s="3">
        <v>1.33</v>
      </c>
      <c r="Q1468" s="4">
        <v>1</v>
      </c>
      <c r="R1468" s="3">
        <v>6.9</v>
      </c>
      <c r="S14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8" t="str">
        <f>IF(AIRBNB[[#This Row],[RUIDO(dB)]]&lt;=4,"Silencioso",IF(AIRBNB[[#This Row],[RUIDO(dB)]]&lt;=5.5,"Poco Ruidoso","Ruidoso"))</f>
        <v>Ruidoso</v>
      </c>
      <c r="U1468" t="str">
        <f>IF(AND(AIRBNB[[#This Row],[PRECIO]]&lt;50,AIRBNB[[#This Row],[MIN_NOCHES]]&gt;3),"Dentro del presupuesto","No considerar")</f>
        <v>No considerar</v>
      </c>
      <c r="V1468" t="str">
        <f>VLOOKUP(AIRBNB[[#This Row],[HOST_ID]],Super_host[],5,FALSE)</f>
        <v>Host</v>
      </c>
    </row>
    <row r="1469" spans="1:22">
      <c r="A1469" s="4">
        <v>6545519</v>
      </c>
      <c r="B1469" t="s">
        <v>4881</v>
      </c>
      <c r="C1469" s="4">
        <v>3174520</v>
      </c>
      <c r="D1469" t="s">
        <v>717</v>
      </c>
      <c r="E1469" t="s">
        <v>4882</v>
      </c>
      <c r="F1469" s="4">
        <v>10003</v>
      </c>
      <c r="G1469" s="13" t="s">
        <v>124</v>
      </c>
      <c r="H1469" s="13" t="s">
        <v>144</v>
      </c>
      <c r="I1469" s="1">
        <v>4073399</v>
      </c>
      <c r="J1469" s="1">
        <v>-7399305</v>
      </c>
      <c r="K1469" t="s">
        <v>5</v>
      </c>
      <c r="L1469" s="20">
        <v>185</v>
      </c>
      <c r="M1469" s="4">
        <v>2</v>
      </c>
      <c r="N1469" s="4">
        <v>52</v>
      </c>
      <c r="O1469" s="2">
        <v>43466</v>
      </c>
      <c r="P1469" s="3">
        <v>1.04</v>
      </c>
      <c r="Q1469" s="4">
        <v>1</v>
      </c>
      <c r="R1469" s="3">
        <v>5.6</v>
      </c>
      <c r="S14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69" t="str">
        <f>IF(AIRBNB[[#This Row],[RUIDO(dB)]]&lt;=4,"Silencioso",IF(AIRBNB[[#This Row],[RUIDO(dB)]]&lt;=5.5,"Poco Ruidoso","Ruidoso"))</f>
        <v>Ruidoso</v>
      </c>
      <c r="U1469" t="str">
        <f>IF(AND(AIRBNB[[#This Row],[PRECIO]]&lt;50,AIRBNB[[#This Row],[MIN_NOCHES]]&gt;3),"Dentro del presupuesto","No considerar")</f>
        <v>No considerar</v>
      </c>
      <c r="V1469" t="str">
        <f>VLOOKUP(AIRBNB[[#This Row],[HOST_ID]],Super_host[],5,FALSE)</f>
        <v>Host</v>
      </c>
    </row>
    <row r="1470" spans="1:22">
      <c r="A1470" s="4">
        <v>2931544</v>
      </c>
      <c r="B1470" t="s">
        <v>11104</v>
      </c>
      <c r="C1470" s="4">
        <v>3136117</v>
      </c>
      <c r="D1470" t="s">
        <v>2973</v>
      </c>
      <c r="E1470" t="s">
        <v>11105</v>
      </c>
      <c r="F1470" s="4">
        <v>11222</v>
      </c>
      <c r="G1470" s="13" t="s">
        <v>4662</v>
      </c>
      <c r="H1470" s="13" t="s">
        <v>9249</v>
      </c>
      <c r="I1470" s="1">
        <v>4073487</v>
      </c>
      <c r="J1470" s="1">
        <v>-7395627</v>
      </c>
      <c r="K1470" t="s">
        <v>5</v>
      </c>
      <c r="L1470" s="20">
        <v>185</v>
      </c>
      <c r="M1470" s="4">
        <v>3</v>
      </c>
      <c r="N1470" s="4">
        <v>9</v>
      </c>
      <c r="O1470" s="2">
        <v>42845</v>
      </c>
      <c r="P1470" s="3">
        <v>0.16</v>
      </c>
      <c r="Q1470" s="4">
        <v>1</v>
      </c>
      <c r="R1470" s="3">
        <v>6.9</v>
      </c>
      <c r="S14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0" t="str">
        <f>IF(AIRBNB[[#This Row],[RUIDO(dB)]]&lt;=4,"Silencioso",IF(AIRBNB[[#This Row],[RUIDO(dB)]]&lt;=5.5,"Poco Ruidoso","Ruidoso"))</f>
        <v>Ruidoso</v>
      </c>
      <c r="U1470" t="str">
        <f>IF(AND(AIRBNB[[#This Row],[PRECIO]]&lt;50,AIRBNB[[#This Row],[MIN_NOCHES]]&gt;3),"Dentro del presupuesto","No considerar")</f>
        <v>No considerar</v>
      </c>
      <c r="V1470" t="str">
        <f>VLOOKUP(AIRBNB[[#This Row],[HOST_ID]],Super_host[],5,FALSE)</f>
        <v>Host</v>
      </c>
    </row>
    <row r="1471" spans="1:22">
      <c r="A1471" s="4">
        <v>552519</v>
      </c>
      <c r="B1471" t="s">
        <v>14716</v>
      </c>
      <c r="C1471" s="4">
        <v>2715012</v>
      </c>
      <c r="D1471" t="s">
        <v>14177</v>
      </c>
      <c r="E1471" t="s">
        <v>12878</v>
      </c>
      <c r="F1471" s="4">
        <v>11213</v>
      </c>
      <c r="G1471" s="13" t="s">
        <v>4662</v>
      </c>
      <c r="H1471" s="13" t="s">
        <v>9252</v>
      </c>
      <c r="I1471" s="1">
        <v>4067356</v>
      </c>
      <c r="J1471" s="1">
        <v>-739425</v>
      </c>
      <c r="K1471" t="s">
        <v>5</v>
      </c>
      <c r="L1471" s="20">
        <v>185</v>
      </c>
      <c r="M1471" s="4">
        <v>1</v>
      </c>
      <c r="N1471" s="4">
        <v>215</v>
      </c>
      <c r="O1471" s="2">
        <v>43632</v>
      </c>
      <c r="P1471" s="3">
        <v>2.5499999999999998</v>
      </c>
      <c r="Q1471" s="4">
        <v>1</v>
      </c>
      <c r="R1471" s="3">
        <v>6.9</v>
      </c>
      <c r="S14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1" t="str">
        <f>IF(AIRBNB[[#This Row],[RUIDO(dB)]]&lt;=4,"Silencioso",IF(AIRBNB[[#This Row],[RUIDO(dB)]]&lt;=5.5,"Poco Ruidoso","Ruidoso"))</f>
        <v>Ruidoso</v>
      </c>
      <c r="U1471" t="str">
        <f>IF(AND(AIRBNB[[#This Row],[PRECIO]]&lt;50,AIRBNB[[#This Row],[MIN_NOCHES]]&gt;3),"Dentro del presupuesto","No considerar")</f>
        <v>No considerar</v>
      </c>
      <c r="V1471" t="str">
        <f>VLOOKUP(AIRBNB[[#This Row],[HOST_ID]],Super_host[],5,FALSE)</f>
        <v>Host</v>
      </c>
    </row>
    <row r="1472" spans="1:22">
      <c r="A1472" s="4">
        <v>540057</v>
      </c>
      <c r="B1472" t="s">
        <v>5097</v>
      </c>
      <c r="C1472" s="4">
        <v>2653648</v>
      </c>
      <c r="D1472" t="s">
        <v>5098</v>
      </c>
      <c r="E1472" t="s">
        <v>1529</v>
      </c>
      <c r="F1472" s="4">
        <v>10031</v>
      </c>
      <c r="G1472" s="13" t="s">
        <v>124</v>
      </c>
      <c r="H1472" s="13" t="s">
        <v>148</v>
      </c>
      <c r="I1472" s="1">
        <v>4082445</v>
      </c>
      <c r="J1472" s="1">
        <v>-7395243</v>
      </c>
      <c r="K1472" t="s">
        <v>5</v>
      </c>
      <c r="L1472" s="20">
        <v>185</v>
      </c>
      <c r="M1472" s="4">
        <v>1</v>
      </c>
      <c r="N1472" s="4">
        <v>102</v>
      </c>
      <c r="O1472" s="2">
        <v>43629</v>
      </c>
      <c r="P1472" s="3">
        <v>1.19</v>
      </c>
      <c r="Q1472" s="4">
        <v>1</v>
      </c>
      <c r="R1472" s="3">
        <v>5.6</v>
      </c>
      <c r="S14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2" t="str">
        <f>IF(AIRBNB[[#This Row],[RUIDO(dB)]]&lt;=4,"Silencioso",IF(AIRBNB[[#This Row],[RUIDO(dB)]]&lt;=5.5,"Poco Ruidoso","Ruidoso"))</f>
        <v>Ruidoso</v>
      </c>
      <c r="U1472" t="str">
        <f>IF(AND(AIRBNB[[#This Row],[PRECIO]]&lt;50,AIRBNB[[#This Row],[MIN_NOCHES]]&gt;3),"Dentro del presupuesto","No considerar")</f>
        <v>No considerar</v>
      </c>
      <c r="V1472" t="str">
        <f>VLOOKUP(AIRBNB[[#This Row],[HOST_ID]],Super_host[],5,FALSE)</f>
        <v>Host</v>
      </c>
    </row>
    <row r="1473" spans="1:22">
      <c r="A1473" s="4">
        <v>4621713</v>
      </c>
      <c r="B1473" t="s">
        <v>1695</v>
      </c>
      <c r="C1473" s="4">
        <v>2119276</v>
      </c>
      <c r="D1473" t="s">
        <v>1189</v>
      </c>
      <c r="E1473" t="s">
        <v>1696</v>
      </c>
      <c r="F1473" s="4">
        <v>10003</v>
      </c>
      <c r="G1473" s="13" t="s">
        <v>124</v>
      </c>
      <c r="H1473" s="13" t="s">
        <v>281</v>
      </c>
      <c r="I1473" s="1">
        <v>407339</v>
      </c>
      <c r="J1473" s="1">
        <v>-7398548</v>
      </c>
      <c r="K1473" t="s">
        <v>5</v>
      </c>
      <c r="L1473" s="20">
        <v>185</v>
      </c>
      <c r="M1473" s="4">
        <v>30</v>
      </c>
      <c r="N1473" s="4">
        <v>5</v>
      </c>
      <c r="O1473" s="2">
        <v>43489</v>
      </c>
      <c r="P1473" s="3">
        <v>0.1</v>
      </c>
      <c r="Q1473" s="4">
        <v>1</v>
      </c>
      <c r="R1473" s="3">
        <v>5.6</v>
      </c>
      <c r="S14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3" t="str">
        <f>IF(AIRBNB[[#This Row],[RUIDO(dB)]]&lt;=4,"Silencioso",IF(AIRBNB[[#This Row],[RUIDO(dB)]]&lt;=5.5,"Poco Ruidoso","Ruidoso"))</f>
        <v>Ruidoso</v>
      </c>
      <c r="U1473" t="str">
        <f>IF(AND(AIRBNB[[#This Row],[PRECIO]]&lt;50,AIRBNB[[#This Row],[MIN_NOCHES]]&gt;3),"Dentro del presupuesto","No considerar")</f>
        <v>No considerar</v>
      </c>
      <c r="V1473" t="str">
        <f>VLOOKUP(AIRBNB[[#This Row],[HOST_ID]],Super_host[],5,FALSE)</f>
        <v>Host</v>
      </c>
    </row>
    <row r="1474" spans="1:22">
      <c r="A1474" s="4">
        <v>1655550</v>
      </c>
      <c r="B1474" t="s">
        <v>1991</v>
      </c>
      <c r="C1474" s="4">
        <v>2119276</v>
      </c>
      <c r="D1474" t="s">
        <v>1189</v>
      </c>
      <c r="E1474" t="s">
        <v>1992</v>
      </c>
      <c r="F1474" s="4">
        <v>10019</v>
      </c>
      <c r="G1474" s="13" t="s">
        <v>124</v>
      </c>
      <c r="H1474" s="13" t="s">
        <v>249</v>
      </c>
      <c r="I1474" s="1">
        <v>4076544</v>
      </c>
      <c r="J1474" s="1">
        <v>-739882</v>
      </c>
      <c r="K1474" t="s">
        <v>5</v>
      </c>
      <c r="L1474" s="20">
        <v>185</v>
      </c>
      <c r="M1474" s="4">
        <v>30</v>
      </c>
      <c r="N1474" s="4">
        <v>7</v>
      </c>
      <c r="O1474" s="2">
        <v>43460</v>
      </c>
      <c r="P1474" s="3">
        <v>0.13</v>
      </c>
      <c r="Q1474" s="4">
        <v>1</v>
      </c>
      <c r="R1474" s="3">
        <v>5.6</v>
      </c>
      <c r="S14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4" t="str">
        <f>IF(AIRBNB[[#This Row],[RUIDO(dB)]]&lt;=4,"Silencioso",IF(AIRBNB[[#This Row],[RUIDO(dB)]]&lt;=5.5,"Poco Ruidoso","Ruidoso"))</f>
        <v>Ruidoso</v>
      </c>
      <c r="U1474" t="str">
        <f>IF(AND(AIRBNB[[#This Row],[PRECIO]]&lt;50,AIRBNB[[#This Row],[MIN_NOCHES]]&gt;3),"Dentro del presupuesto","No considerar")</f>
        <v>No considerar</v>
      </c>
      <c r="V1474" t="str">
        <f>VLOOKUP(AIRBNB[[#This Row],[HOST_ID]],Super_host[],5,FALSE)</f>
        <v>Host</v>
      </c>
    </row>
    <row r="1475" spans="1:22">
      <c r="A1475" s="4">
        <v>5454050</v>
      </c>
      <c r="B1475" t="s">
        <v>3164</v>
      </c>
      <c r="C1475" s="4">
        <v>2119276</v>
      </c>
      <c r="D1475" t="s">
        <v>1189</v>
      </c>
      <c r="E1475" t="s">
        <v>2940</v>
      </c>
      <c r="F1475" s="4">
        <v>10019</v>
      </c>
      <c r="G1475" s="13" t="s">
        <v>124</v>
      </c>
      <c r="H1475" s="13" t="s">
        <v>249</v>
      </c>
      <c r="I1475" s="1">
        <v>4076494</v>
      </c>
      <c r="J1475" s="1">
        <v>-739881</v>
      </c>
      <c r="K1475" t="s">
        <v>5</v>
      </c>
      <c r="L1475" s="20">
        <v>185</v>
      </c>
      <c r="M1475" s="4">
        <v>30</v>
      </c>
      <c r="N1475" s="4">
        <v>15</v>
      </c>
      <c r="O1475" s="2">
        <v>43382</v>
      </c>
      <c r="P1475" s="3">
        <v>0.28999999999999998</v>
      </c>
      <c r="Q1475" s="4">
        <v>1</v>
      </c>
      <c r="R1475" s="3">
        <v>5.6</v>
      </c>
      <c r="S14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5" t="str">
        <f>IF(AIRBNB[[#This Row],[RUIDO(dB)]]&lt;=4,"Silencioso",IF(AIRBNB[[#This Row],[RUIDO(dB)]]&lt;=5.5,"Poco Ruidoso","Ruidoso"))</f>
        <v>Ruidoso</v>
      </c>
      <c r="U1475" t="str">
        <f>IF(AND(AIRBNB[[#This Row],[PRECIO]]&lt;50,AIRBNB[[#This Row],[MIN_NOCHES]]&gt;3),"Dentro del presupuesto","No considerar")</f>
        <v>No considerar</v>
      </c>
      <c r="V1475" t="str">
        <f>VLOOKUP(AIRBNB[[#This Row],[HOST_ID]],Super_host[],5,FALSE)</f>
        <v>Host</v>
      </c>
    </row>
    <row r="1476" spans="1:22">
      <c r="A1476" s="4">
        <v>5697237</v>
      </c>
      <c r="B1476" t="s">
        <v>2588</v>
      </c>
      <c r="C1476" s="4">
        <v>2119276</v>
      </c>
      <c r="D1476" t="s">
        <v>1189</v>
      </c>
      <c r="E1476" t="s">
        <v>2589</v>
      </c>
      <c r="F1476" s="4">
        <v>10019</v>
      </c>
      <c r="G1476" s="13" t="s">
        <v>124</v>
      </c>
      <c r="H1476" s="13" t="s">
        <v>249</v>
      </c>
      <c r="I1476" s="1">
        <v>4076646</v>
      </c>
      <c r="J1476" s="1">
        <v>-7398805</v>
      </c>
      <c r="K1476" t="s">
        <v>5</v>
      </c>
      <c r="L1476" s="20">
        <v>185</v>
      </c>
      <c r="M1476" s="4">
        <v>30</v>
      </c>
      <c r="N1476" s="4">
        <v>6</v>
      </c>
      <c r="O1476" s="2">
        <v>43243</v>
      </c>
      <c r="P1476" s="3">
        <v>0.2</v>
      </c>
      <c r="Q1476" s="4">
        <v>1</v>
      </c>
      <c r="R1476" s="3">
        <v>5.6</v>
      </c>
      <c r="S14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6" t="str">
        <f>IF(AIRBNB[[#This Row],[RUIDO(dB)]]&lt;=4,"Silencioso",IF(AIRBNB[[#This Row],[RUIDO(dB)]]&lt;=5.5,"Poco Ruidoso","Ruidoso"))</f>
        <v>Ruidoso</v>
      </c>
      <c r="U1476" t="str">
        <f>IF(AND(AIRBNB[[#This Row],[PRECIO]]&lt;50,AIRBNB[[#This Row],[MIN_NOCHES]]&gt;3),"Dentro del presupuesto","No considerar")</f>
        <v>No considerar</v>
      </c>
      <c r="V1476" t="str">
        <f>VLOOKUP(AIRBNB[[#This Row],[HOST_ID]],Super_host[],5,FALSE)</f>
        <v>Host</v>
      </c>
    </row>
    <row r="1477" spans="1:22">
      <c r="A1477" s="4">
        <v>5127131</v>
      </c>
      <c r="B1477" t="s">
        <v>3583</v>
      </c>
      <c r="C1477" s="4">
        <v>1946840</v>
      </c>
      <c r="D1477" t="s">
        <v>558</v>
      </c>
      <c r="E1477" t="s">
        <v>3584</v>
      </c>
      <c r="F1477" s="4">
        <v>10009</v>
      </c>
      <c r="G1477" s="13" t="s">
        <v>124</v>
      </c>
      <c r="H1477" s="13" t="s">
        <v>133</v>
      </c>
      <c r="I1477" s="1">
        <v>4072982</v>
      </c>
      <c r="J1477" s="1">
        <v>-7398316</v>
      </c>
      <c r="K1477" t="s">
        <v>5</v>
      </c>
      <c r="L1477" s="20">
        <v>185</v>
      </c>
      <c r="M1477" s="4">
        <v>7</v>
      </c>
      <c r="N1477" s="4">
        <v>21</v>
      </c>
      <c r="O1477" s="2">
        <v>43620</v>
      </c>
      <c r="P1477" s="3">
        <v>0.4</v>
      </c>
      <c r="Q1477" s="4">
        <v>1</v>
      </c>
      <c r="R1477" s="3">
        <v>5.6</v>
      </c>
      <c r="S14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7" t="str">
        <f>IF(AIRBNB[[#This Row],[RUIDO(dB)]]&lt;=4,"Silencioso",IF(AIRBNB[[#This Row],[RUIDO(dB)]]&lt;=5.5,"Poco Ruidoso","Ruidoso"))</f>
        <v>Ruidoso</v>
      </c>
      <c r="U1477" t="str">
        <f>IF(AND(AIRBNB[[#This Row],[PRECIO]]&lt;50,AIRBNB[[#This Row],[MIN_NOCHES]]&gt;3),"Dentro del presupuesto","No considerar")</f>
        <v>No considerar</v>
      </c>
      <c r="V1477" t="str">
        <f>VLOOKUP(AIRBNB[[#This Row],[HOST_ID]],Super_host[],5,FALSE)</f>
        <v>Host</v>
      </c>
    </row>
    <row r="1478" spans="1:22">
      <c r="A1478" s="4">
        <v>1815211</v>
      </c>
      <c r="B1478" t="s">
        <v>5048</v>
      </c>
      <c r="C1478" s="4">
        <v>1572271</v>
      </c>
      <c r="D1478" t="s">
        <v>5049</v>
      </c>
      <c r="E1478" t="s">
        <v>5050</v>
      </c>
      <c r="F1478" s="4">
        <v>10003</v>
      </c>
      <c r="G1478" s="13" t="s">
        <v>124</v>
      </c>
      <c r="H1478" s="13" t="s">
        <v>281</v>
      </c>
      <c r="I1478" s="1">
        <v>4073689</v>
      </c>
      <c r="J1478" s="1">
        <v>-7398451</v>
      </c>
      <c r="K1478" t="s">
        <v>5</v>
      </c>
      <c r="L1478" s="20">
        <v>185</v>
      </c>
      <c r="M1478" s="4">
        <v>1</v>
      </c>
      <c r="N1478" s="4">
        <v>80</v>
      </c>
      <c r="O1478" s="2">
        <v>43102</v>
      </c>
      <c r="P1478" s="3">
        <v>1.1599999999999999</v>
      </c>
      <c r="Q1478" s="4">
        <v>1</v>
      </c>
      <c r="R1478" s="3">
        <v>5.6</v>
      </c>
      <c r="S14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8" t="str">
        <f>IF(AIRBNB[[#This Row],[RUIDO(dB)]]&lt;=4,"Silencioso",IF(AIRBNB[[#This Row],[RUIDO(dB)]]&lt;=5.5,"Poco Ruidoso","Ruidoso"))</f>
        <v>Ruidoso</v>
      </c>
      <c r="U1478" t="str">
        <f>IF(AND(AIRBNB[[#This Row],[PRECIO]]&lt;50,AIRBNB[[#This Row],[MIN_NOCHES]]&gt;3),"Dentro del presupuesto","No considerar")</f>
        <v>No considerar</v>
      </c>
      <c r="V1478" t="str">
        <f>VLOOKUP(AIRBNB[[#This Row],[HOST_ID]],Super_host[],5,FALSE)</f>
        <v>Host</v>
      </c>
    </row>
    <row r="1479" spans="1:22">
      <c r="A1479" s="4">
        <v>263502</v>
      </c>
      <c r="B1479" t="s">
        <v>11722</v>
      </c>
      <c r="C1479" s="4">
        <v>1382749</v>
      </c>
      <c r="D1479" t="s">
        <v>11723</v>
      </c>
      <c r="E1479" t="s">
        <v>11724</v>
      </c>
      <c r="F1479" s="4">
        <v>11249</v>
      </c>
      <c r="G1479" s="13" t="s">
        <v>4662</v>
      </c>
      <c r="H1479" s="13" t="s">
        <v>9218</v>
      </c>
      <c r="I1479" s="1">
        <v>4072059</v>
      </c>
      <c r="J1479" s="1">
        <v>-739567</v>
      </c>
      <c r="K1479" t="s">
        <v>5</v>
      </c>
      <c r="L1479" s="20">
        <v>185</v>
      </c>
      <c r="M1479" s="4">
        <v>180</v>
      </c>
      <c r="N1479" s="4">
        <v>24</v>
      </c>
      <c r="O1479" s="2">
        <v>42235</v>
      </c>
      <c r="P1479" s="3">
        <v>0.26</v>
      </c>
      <c r="Q1479" s="4">
        <v>1</v>
      </c>
      <c r="R1479" s="3">
        <v>6.9</v>
      </c>
      <c r="S14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79" t="str">
        <f>IF(AIRBNB[[#This Row],[RUIDO(dB)]]&lt;=4,"Silencioso",IF(AIRBNB[[#This Row],[RUIDO(dB)]]&lt;=5.5,"Poco Ruidoso","Ruidoso"))</f>
        <v>Ruidoso</v>
      </c>
      <c r="U1479" t="str">
        <f>IF(AND(AIRBNB[[#This Row],[PRECIO]]&lt;50,AIRBNB[[#This Row],[MIN_NOCHES]]&gt;3),"Dentro del presupuesto","No considerar")</f>
        <v>No considerar</v>
      </c>
      <c r="V1479" t="str">
        <f>VLOOKUP(AIRBNB[[#This Row],[HOST_ID]],Super_host[],5,FALSE)</f>
        <v>Host</v>
      </c>
    </row>
    <row r="1480" spans="1:22">
      <c r="A1480" s="4">
        <v>208148</v>
      </c>
      <c r="B1480" t="s">
        <v>11028</v>
      </c>
      <c r="C1480" s="4">
        <v>1024355</v>
      </c>
      <c r="D1480" t="s">
        <v>457</v>
      </c>
      <c r="E1480" t="s">
        <v>11029</v>
      </c>
      <c r="F1480" s="4">
        <v>11249</v>
      </c>
      <c r="G1480" s="13" t="s">
        <v>4662</v>
      </c>
      <c r="H1480" s="13" t="s">
        <v>9218</v>
      </c>
      <c r="I1480" s="1">
        <v>4071973</v>
      </c>
      <c r="J1480" s="1">
        <v>-7395582</v>
      </c>
      <c r="K1480" t="s">
        <v>5</v>
      </c>
      <c r="L1480" s="20">
        <v>185</v>
      </c>
      <c r="M1480" s="4">
        <v>3</v>
      </c>
      <c r="N1480" s="4">
        <v>14</v>
      </c>
      <c r="O1480" s="2">
        <v>42247</v>
      </c>
      <c r="P1480" s="3">
        <v>0.15</v>
      </c>
      <c r="Q1480" s="4">
        <v>1</v>
      </c>
      <c r="R1480" s="3">
        <v>6.9</v>
      </c>
      <c r="S14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0" t="str">
        <f>IF(AIRBNB[[#This Row],[RUIDO(dB)]]&lt;=4,"Silencioso",IF(AIRBNB[[#This Row],[RUIDO(dB)]]&lt;=5.5,"Poco Ruidoso","Ruidoso"))</f>
        <v>Ruidoso</v>
      </c>
      <c r="U1480" t="str">
        <f>IF(AND(AIRBNB[[#This Row],[PRECIO]]&lt;50,AIRBNB[[#This Row],[MIN_NOCHES]]&gt;3),"Dentro del presupuesto","No considerar")</f>
        <v>No considerar</v>
      </c>
      <c r="V1480" t="str">
        <f>VLOOKUP(AIRBNB[[#This Row],[HOST_ID]],Super_host[],5,FALSE)</f>
        <v>Host</v>
      </c>
    </row>
    <row r="1481" spans="1:22">
      <c r="A1481" s="4">
        <v>489018</v>
      </c>
      <c r="B1481" t="s">
        <v>4420</v>
      </c>
      <c r="C1481" s="4">
        <v>864370</v>
      </c>
      <c r="D1481" t="s">
        <v>4421</v>
      </c>
      <c r="E1481" t="s">
        <v>4422</v>
      </c>
      <c r="F1481" s="4">
        <v>10009</v>
      </c>
      <c r="G1481" s="13" t="s">
        <v>124</v>
      </c>
      <c r="H1481" s="13" t="s">
        <v>133</v>
      </c>
      <c r="I1481" s="1">
        <v>4072457</v>
      </c>
      <c r="J1481" s="1">
        <v>-7398453</v>
      </c>
      <c r="K1481" t="s">
        <v>5</v>
      </c>
      <c r="L1481" s="20">
        <v>185</v>
      </c>
      <c r="M1481" s="4">
        <v>2</v>
      </c>
      <c r="N1481" s="4">
        <v>62</v>
      </c>
      <c r="O1481" s="2">
        <v>43639</v>
      </c>
      <c r="P1481" s="3">
        <v>0.74</v>
      </c>
      <c r="Q1481" s="4">
        <v>1</v>
      </c>
      <c r="R1481" s="3">
        <v>5.6</v>
      </c>
      <c r="S14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1" t="str">
        <f>IF(AIRBNB[[#This Row],[RUIDO(dB)]]&lt;=4,"Silencioso",IF(AIRBNB[[#This Row],[RUIDO(dB)]]&lt;=5.5,"Poco Ruidoso","Ruidoso"))</f>
        <v>Ruidoso</v>
      </c>
      <c r="U1481" t="str">
        <f>IF(AND(AIRBNB[[#This Row],[PRECIO]]&lt;50,AIRBNB[[#This Row],[MIN_NOCHES]]&gt;3),"Dentro del presupuesto","No considerar")</f>
        <v>No considerar</v>
      </c>
      <c r="V1481" t="str">
        <f>VLOOKUP(AIRBNB[[#This Row],[HOST_ID]],Super_host[],5,FALSE)</f>
        <v>Host</v>
      </c>
    </row>
    <row r="1482" spans="1:22">
      <c r="A1482" s="4">
        <v>167482</v>
      </c>
      <c r="B1482" t="s">
        <v>5240</v>
      </c>
      <c r="C1482" s="4">
        <v>789257</v>
      </c>
      <c r="D1482" t="s">
        <v>5241</v>
      </c>
      <c r="E1482" t="s">
        <v>5242</v>
      </c>
      <c r="F1482" s="4">
        <v>10023</v>
      </c>
      <c r="G1482" s="13" t="s">
        <v>124</v>
      </c>
      <c r="H1482" s="13" t="s">
        <v>168</v>
      </c>
      <c r="I1482" s="1">
        <v>4077886</v>
      </c>
      <c r="J1482" s="1">
        <v>-7398042</v>
      </c>
      <c r="K1482" t="s">
        <v>5</v>
      </c>
      <c r="L1482" s="20">
        <v>185</v>
      </c>
      <c r="M1482" s="4">
        <v>2</v>
      </c>
      <c r="N1482" s="4">
        <v>129</v>
      </c>
      <c r="O1482" s="2">
        <v>43623</v>
      </c>
      <c r="P1482" s="3">
        <v>1.33</v>
      </c>
      <c r="Q1482" s="4">
        <v>1</v>
      </c>
      <c r="R1482" s="3">
        <v>5.6</v>
      </c>
      <c r="S14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2" t="str">
        <f>IF(AIRBNB[[#This Row],[RUIDO(dB)]]&lt;=4,"Silencioso",IF(AIRBNB[[#This Row],[RUIDO(dB)]]&lt;=5.5,"Poco Ruidoso","Ruidoso"))</f>
        <v>Ruidoso</v>
      </c>
      <c r="U1482" t="str">
        <f>IF(AND(AIRBNB[[#This Row],[PRECIO]]&lt;50,AIRBNB[[#This Row],[MIN_NOCHES]]&gt;3),"Dentro del presupuesto","No considerar")</f>
        <v>No considerar</v>
      </c>
      <c r="V1482" t="str">
        <f>VLOOKUP(AIRBNB[[#This Row],[HOST_ID]],Super_host[],5,FALSE)</f>
        <v>Host</v>
      </c>
    </row>
    <row r="1483" spans="1:22">
      <c r="A1483" s="4">
        <v>3793542</v>
      </c>
      <c r="B1483" t="s">
        <v>11382</v>
      </c>
      <c r="C1483" s="4">
        <v>700913</v>
      </c>
      <c r="D1483" t="s">
        <v>11383</v>
      </c>
      <c r="E1483" t="s">
        <v>11384</v>
      </c>
      <c r="F1483" s="4">
        <v>11211</v>
      </c>
      <c r="G1483" s="13" t="s">
        <v>4662</v>
      </c>
      <c r="H1483" s="13" t="s">
        <v>9218</v>
      </c>
      <c r="I1483" s="1">
        <v>4071601</v>
      </c>
      <c r="J1483" s="1">
        <v>-7395359</v>
      </c>
      <c r="K1483" t="s">
        <v>5</v>
      </c>
      <c r="L1483" s="20">
        <v>185</v>
      </c>
      <c r="M1483" s="4">
        <v>30</v>
      </c>
      <c r="N1483" s="4">
        <v>12</v>
      </c>
      <c r="O1483" s="2">
        <v>43325</v>
      </c>
      <c r="P1483" s="3">
        <v>0.2</v>
      </c>
      <c r="Q1483" s="4">
        <v>1</v>
      </c>
      <c r="R1483" s="3">
        <v>6.9</v>
      </c>
      <c r="S14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3" t="str">
        <f>IF(AIRBNB[[#This Row],[RUIDO(dB)]]&lt;=4,"Silencioso",IF(AIRBNB[[#This Row],[RUIDO(dB)]]&lt;=5.5,"Poco Ruidoso","Ruidoso"))</f>
        <v>Ruidoso</v>
      </c>
      <c r="U1483" t="str">
        <f>IF(AND(AIRBNB[[#This Row],[PRECIO]]&lt;50,AIRBNB[[#This Row],[MIN_NOCHES]]&gt;3),"Dentro del presupuesto","No considerar")</f>
        <v>No considerar</v>
      </c>
      <c r="V1483" t="str">
        <f>VLOOKUP(AIRBNB[[#This Row],[HOST_ID]],Super_host[],5,FALSE)</f>
        <v>Host</v>
      </c>
    </row>
    <row r="1484" spans="1:22">
      <c r="A1484" s="4">
        <v>140973</v>
      </c>
      <c r="B1484" t="s">
        <v>4352</v>
      </c>
      <c r="C1484" s="4">
        <v>686147</v>
      </c>
      <c r="D1484" t="s">
        <v>3070</v>
      </c>
      <c r="E1484" t="s">
        <v>4353</v>
      </c>
      <c r="F1484" s="4">
        <v>10009</v>
      </c>
      <c r="G1484" s="13" t="s">
        <v>124</v>
      </c>
      <c r="H1484" s="13" t="s">
        <v>133</v>
      </c>
      <c r="I1484" s="1">
        <v>4072274</v>
      </c>
      <c r="J1484" s="1">
        <v>-7397581</v>
      </c>
      <c r="K1484" t="s">
        <v>5</v>
      </c>
      <c r="L1484" s="20">
        <v>185</v>
      </c>
      <c r="M1484" s="4">
        <v>2</v>
      </c>
      <c r="N1484" s="4">
        <v>69</v>
      </c>
      <c r="O1484" s="2">
        <v>43611</v>
      </c>
      <c r="P1484" s="3">
        <v>0.71</v>
      </c>
      <c r="Q1484" s="4">
        <v>1</v>
      </c>
      <c r="R1484" s="3">
        <v>5.6</v>
      </c>
      <c r="S14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4" t="str">
        <f>IF(AIRBNB[[#This Row],[RUIDO(dB)]]&lt;=4,"Silencioso",IF(AIRBNB[[#This Row],[RUIDO(dB)]]&lt;=5.5,"Poco Ruidoso","Ruidoso"))</f>
        <v>Ruidoso</v>
      </c>
      <c r="U1484" t="str">
        <f>IF(AND(AIRBNB[[#This Row],[PRECIO]]&lt;50,AIRBNB[[#This Row],[MIN_NOCHES]]&gt;3),"Dentro del presupuesto","No considerar")</f>
        <v>No considerar</v>
      </c>
      <c r="V1484" t="str">
        <f>VLOOKUP(AIRBNB[[#This Row],[HOST_ID]],Super_host[],5,FALSE)</f>
        <v>Host</v>
      </c>
    </row>
    <row r="1485" spans="1:22">
      <c r="A1485" s="4">
        <v>320876</v>
      </c>
      <c r="B1485" t="s">
        <v>14655</v>
      </c>
      <c r="C1485" s="4">
        <v>516347</v>
      </c>
      <c r="D1485" t="s">
        <v>7408</v>
      </c>
      <c r="E1485" t="s">
        <v>14656</v>
      </c>
      <c r="F1485" s="4">
        <v>11215</v>
      </c>
      <c r="G1485" s="13" t="s">
        <v>4662</v>
      </c>
      <c r="H1485" s="13" t="s">
        <v>9262</v>
      </c>
      <c r="I1485" s="1">
        <v>4066485</v>
      </c>
      <c r="J1485" s="1">
        <v>-7398343</v>
      </c>
      <c r="K1485" t="s">
        <v>5</v>
      </c>
      <c r="L1485" s="20">
        <v>185</v>
      </c>
      <c r="M1485" s="4">
        <v>2</v>
      </c>
      <c r="N1485" s="4">
        <v>215</v>
      </c>
      <c r="O1485" s="2">
        <v>43646</v>
      </c>
      <c r="P1485" s="3">
        <v>2.42</v>
      </c>
      <c r="Q1485" s="4">
        <v>1</v>
      </c>
      <c r="R1485" s="3">
        <v>6.9</v>
      </c>
      <c r="S14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5" t="str">
        <f>IF(AIRBNB[[#This Row],[RUIDO(dB)]]&lt;=4,"Silencioso",IF(AIRBNB[[#This Row],[RUIDO(dB)]]&lt;=5.5,"Poco Ruidoso","Ruidoso"))</f>
        <v>Ruidoso</v>
      </c>
      <c r="U1485" t="str">
        <f>IF(AND(AIRBNB[[#This Row],[PRECIO]]&lt;50,AIRBNB[[#This Row],[MIN_NOCHES]]&gt;3),"Dentro del presupuesto","No considerar")</f>
        <v>No considerar</v>
      </c>
      <c r="V1485" t="str">
        <f>VLOOKUP(AIRBNB[[#This Row],[HOST_ID]],Super_host[],5,FALSE)</f>
        <v>Host</v>
      </c>
    </row>
    <row r="1486" spans="1:22">
      <c r="A1486" s="4">
        <v>82928</v>
      </c>
      <c r="B1486" t="s">
        <v>13548</v>
      </c>
      <c r="C1486" s="4">
        <v>451545</v>
      </c>
      <c r="D1486" t="s">
        <v>13549</v>
      </c>
      <c r="E1486" t="s">
        <v>13550</v>
      </c>
      <c r="F1486" s="4">
        <v>11216</v>
      </c>
      <c r="G1486" s="13" t="s">
        <v>4662</v>
      </c>
      <c r="H1486" s="13" t="s">
        <v>9230</v>
      </c>
      <c r="I1486" s="1">
        <v>406824</v>
      </c>
      <c r="J1486" s="1">
        <v>-7394615</v>
      </c>
      <c r="K1486" t="s">
        <v>5</v>
      </c>
      <c r="L1486" s="20">
        <v>185</v>
      </c>
      <c r="M1486" s="4">
        <v>3</v>
      </c>
      <c r="N1486" s="4">
        <v>46</v>
      </c>
      <c r="O1486" s="2">
        <v>43648</v>
      </c>
      <c r="P1486" s="3">
        <v>1.07</v>
      </c>
      <c r="Q1486" s="4">
        <v>1</v>
      </c>
      <c r="R1486" s="3">
        <v>6.9</v>
      </c>
      <c r="S14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6" t="str">
        <f>IF(AIRBNB[[#This Row],[RUIDO(dB)]]&lt;=4,"Silencioso",IF(AIRBNB[[#This Row],[RUIDO(dB)]]&lt;=5.5,"Poco Ruidoso","Ruidoso"))</f>
        <v>Ruidoso</v>
      </c>
      <c r="U1486" t="str">
        <f>IF(AND(AIRBNB[[#This Row],[PRECIO]]&lt;50,AIRBNB[[#This Row],[MIN_NOCHES]]&gt;3),"Dentro del presupuesto","No considerar")</f>
        <v>No considerar</v>
      </c>
      <c r="V1486" t="str">
        <f>VLOOKUP(AIRBNB[[#This Row],[HOST_ID]],Super_host[],5,FALSE)</f>
        <v>Host</v>
      </c>
    </row>
    <row r="1487" spans="1:22">
      <c r="A1487" s="4">
        <v>870119</v>
      </c>
      <c r="B1487" t="s">
        <v>11530</v>
      </c>
      <c r="C1487" s="4">
        <v>355548</v>
      </c>
      <c r="D1487" t="s">
        <v>131</v>
      </c>
      <c r="E1487" t="s">
        <v>11531</v>
      </c>
      <c r="F1487" s="4">
        <v>11205</v>
      </c>
      <c r="G1487" s="13" t="s">
        <v>4662</v>
      </c>
      <c r="H1487" s="13" t="s">
        <v>9387</v>
      </c>
      <c r="I1487" s="1">
        <v>4069208</v>
      </c>
      <c r="J1487" s="1">
        <v>-7396525</v>
      </c>
      <c r="K1487" t="s">
        <v>5</v>
      </c>
      <c r="L1487" s="20">
        <v>185</v>
      </c>
      <c r="M1487" s="4">
        <v>4</v>
      </c>
      <c r="N1487" s="4">
        <v>8</v>
      </c>
      <c r="O1487" s="2">
        <v>43339</v>
      </c>
      <c r="P1487" s="3">
        <v>0.22</v>
      </c>
      <c r="Q1487" s="4">
        <v>1</v>
      </c>
      <c r="R1487" s="3">
        <v>6.9</v>
      </c>
      <c r="S14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7" t="str">
        <f>IF(AIRBNB[[#This Row],[RUIDO(dB)]]&lt;=4,"Silencioso",IF(AIRBNB[[#This Row],[RUIDO(dB)]]&lt;=5.5,"Poco Ruidoso","Ruidoso"))</f>
        <v>Ruidoso</v>
      </c>
      <c r="U1487" t="str">
        <f>IF(AND(AIRBNB[[#This Row],[PRECIO]]&lt;50,AIRBNB[[#This Row],[MIN_NOCHES]]&gt;3),"Dentro del presupuesto","No considerar")</f>
        <v>No considerar</v>
      </c>
      <c r="V1487" t="str">
        <f>VLOOKUP(AIRBNB[[#This Row],[HOST_ID]],Super_host[],5,FALSE)</f>
        <v>Host</v>
      </c>
    </row>
    <row r="1488" spans="1:22">
      <c r="A1488" s="4">
        <v>211078</v>
      </c>
      <c r="B1488" t="s">
        <v>14630</v>
      </c>
      <c r="C1488" s="4">
        <v>306739</v>
      </c>
      <c r="D1488" t="s">
        <v>1775</v>
      </c>
      <c r="E1488" t="s">
        <v>14631</v>
      </c>
      <c r="F1488" s="4">
        <v>11222</v>
      </c>
      <c r="G1488" s="13" t="s">
        <v>4662</v>
      </c>
      <c r="H1488" s="13" t="s">
        <v>9249</v>
      </c>
      <c r="I1488" s="1">
        <v>4073049</v>
      </c>
      <c r="J1488" s="1">
        <v>-7396115</v>
      </c>
      <c r="K1488" t="s">
        <v>5</v>
      </c>
      <c r="L1488" s="20">
        <v>185</v>
      </c>
      <c r="M1488" s="4">
        <v>3</v>
      </c>
      <c r="N1488" s="4">
        <v>228</v>
      </c>
      <c r="O1488" s="2">
        <v>43215</v>
      </c>
      <c r="P1488" s="3">
        <v>2.39</v>
      </c>
      <c r="Q1488" s="4">
        <v>1</v>
      </c>
      <c r="R1488" s="3">
        <v>6.9</v>
      </c>
      <c r="S14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8" t="str">
        <f>IF(AIRBNB[[#This Row],[RUIDO(dB)]]&lt;=4,"Silencioso",IF(AIRBNB[[#This Row],[RUIDO(dB)]]&lt;=5.5,"Poco Ruidoso","Ruidoso"))</f>
        <v>Ruidoso</v>
      </c>
      <c r="U1488" t="str">
        <f>IF(AND(AIRBNB[[#This Row],[PRECIO]]&lt;50,AIRBNB[[#This Row],[MIN_NOCHES]]&gt;3),"Dentro del presupuesto","No considerar")</f>
        <v>No considerar</v>
      </c>
      <c r="V1488" t="str">
        <f>VLOOKUP(AIRBNB[[#This Row],[HOST_ID]],Super_host[],5,FALSE)</f>
        <v>Host</v>
      </c>
    </row>
    <row r="1489" spans="1:22">
      <c r="A1489" s="4">
        <v>6326681</v>
      </c>
      <c r="B1489" t="s">
        <v>2667</v>
      </c>
      <c r="C1489" s="4">
        <v>241395</v>
      </c>
      <c r="D1489" t="s">
        <v>1057</v>
      </c>
      <c r="E1489" t="s">
        <v>2668</v>
      </c>
      <c r="F1489" s="4">
        <v>10003</v>
      </c>
      <c r="G1489" s="13" t="s">
        <v>124</v>
      </c>
      <c r="H1489" s="13" t="s">
        <v>133</v>
      </c>
      <c r="I1489" s="1">
        <v>4072526</v>
      </c>
      <c r="J1489" s="1">
        <v>-7399201</v>
      </c>
      <c r="K1489" t="s">
        <v>5</v>
      </c>
      <c r="L1489" s="20">
        <v>185</v>
      </c>
      <c r="M1489" s="4">
        <v>3</v>
      </c>
      <c r="N1489" s="4">
        <v>10</v>
      </c>
      <c r="O1489" s="2">
        <v>43464</v>
      </c>
      <c r="P1489" s="3">
        <v>0.21</v>
      </c>
      <c r="Q1489" s="4">
        <v>1</v>
      </c>
      <c r="R1489" s="3">
        <v>5.6</v>
      </c>
      <c r="S14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89" t="str">
        <f>IF(AIRBNB[[#This Row],[RUIDO(dB)]]&lt;=4,"Silencioso",IF(AIRBNB[[#This Row],[RUIDO(dB)]]&lt;=5.5,"Poco Ruidoso","Ruidoso"))</f>
        <v>Ruidoso</v>
      </c>
      <c r="U1489" t="str">
        <f>IF(AND(AIRBNB[[#This Row],[PRECIO]]&lt;50,AIRBNB[[#This Row],[MIN_NOCHES]]&gt;3),"Dentro del presupuesto","No considerar")</f>
        <v>No considerar</v>
      </c>
      <c r="V1489" t="str">
        <f>VLOOKUP(AIRBNB[[#This Row],[HOST_ID]],Super_host[],5,FALSE)</f>
        <v>Host</v>
      </c>
    </row>
    <row r="1490" spans="1:22">
      <c r="A1490" s="4">
        <v>5870127</v>
      </c>
      <c r="B1490" t="s">
        <v>15223</v>
      </c>
      <c r="C1490" s="4">
        <v>54255</v>
      </c>
      <c r="D1490" t="s">
        <v>442</v>
      </c>
      <c r="E1490" t="s">
        <v>15224</v>
      </c>
      <c r="F1490" s="4">
        <v>11221</v>
      </c>
      <c r="G1490" s="13" t="s">
        <v>4662</v>
      </c>
      <c r="H1490" s="13" t="s">
        <v>9230</v>
      </c>
      <c r="I1490" s="1">
        <v>4068469</v>
      </c>
      <c r="J1490" s="1">
        <v>-7393467</v>
      </c>
      <c r="K1490" t="s">
        <v>5</v>
      </c>
      <c r="L1490" s="20">
        <v>185</v>
      </c>
      <c r="M1490" s="4">
        <v>3</v>
      </c>
      <c r="N1490" s="4">
        <v>213</v>
      </c>
      <c r="O1490" s="2">
        <v>43638</v>
      </c>
      <c r="P1490" s="3">
        <v>4.1399999999999997</v>
      </c>
      <c r="Q1490" s="4">
        <v>1</v>
      </c>
      <c r="R1490" s="3">
        <v>6.9</v>
      </c>
      <c r="S14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0" t="str">
        <f>IF(AIRBNB[[#This Row],[RUIDO(dB)]]&lt;=4,"Silencioso",IF(AIRBNB[[#This Row],[RUIDO(dB)]]&lt;=5.5,"Poco Ruidoso","Ruidoso"))</f>
        <v>Ruidoso</v>
      </c>
      <c r="U1490" t="str">
        <f>IF(AND(AIRBNB[[#This Row],[PRECIO]]&lt;50,AIRBNB[[#This Row],[MIN_NOCHES]]&gt;3),"Dentro del presupuesto","No considerar")</f>
        <v>No considerar</v>
      </c>
      <c r="V1490" t="str">
        <f>VLOOKUP(AIRBNB[[#This Row],[HOST_ID]],Super_host[],5,FALSE)</f>
        <v>Host</v>
      </c>
    </row>
    <row r="1491" spans="1:22">
      <c r="A1491" s="4">
        <v>6613354</v>
      </c>
      <c r="B1491" t="s">
        <v>5099</v>
      </c>
      <c r="C1491" s="4">
        <v>34608427</v>
      </c>
      <c r="D1491" t="s">
        <v>5100</v>
      </c>
      <c r="E1491" t="s">
        <v>5101</v>
      </c>
      <c r="F1491" s="4">
        <v>10002</v>
      </c>
      <c r="G1491" s="13" t="s">
        <v>124</v>
      </c>
      <c r="H1491" s="13" t="s">
        <v>137</v>
      </c>
      <c r="I1491" s="1">
        <v>4071855</v>
      </c>
      <c r="J1491" s="1">
        <v>-739895</v>
      </c>
      <c r="K1491" t="s">
        <v>5</v>
      </c>
      <c r="L1491" s="20">
        <v>184</v>
      </c>
      <c r="M1491" s="4">
        <v>4</v>
      </c>
      <c r="N1491" s="4">
        <v>11</v>
      </c>
      <c r="O1491" s="2">
        <v>43624</v>
      </c>
      <c r="P1491" s="3">
        <v>1.2</v>
      </c>
      <c r="Q1491" s="4">
        <v>1</v>
      </c>
      <c r="R1491" s="3">
        <v>5.6</v>
      </c>
      <c r="S14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1" t="str">
        <f>IF(AIRBNB[[#This Row],[RUIDO(dB)]]&lt;=4,"Silencioso",IF(AIRBNB[[#This Row],[RUIDO(dB)]]&lt;=5.5,"Poco Ruidoso","Ruidoso"))</f>
        <v>Ruidoso</v>
      </c>
      <c r="U1491" t="str">
        <f>IF(AND(AIRBNB[[#This Row],[PRECIO]]&lt;50,AIRBNB[[#This Row],[MIN_NOCHES]]&gt;3),"Dentro del presupuesto","No considerar")</f>
        <v>No considerar</v>
      </c>
      <c r="V1491" t="str">
        <f>VLOOKUP(AIRBNB[[#This Row],[HOST_ID]],Super_host[],5,FALSE)</f>
        <v>Host</v>
      </c>
    </row>
    <row r="1492" spans="1:22">
      <c r="A1492" s="4">
        <v>6242355</v>
      </c>
      <c r="B1492" t="s">
        <v>9594</v>
      </c>
      <c r="C1492" s="4">
        <v>32405588</v>
      </c>
      <c r="D1492" t="s">
        <v>5742</v>
      </c>
      <c r="E1492" t="s">
        <v>9595</v>
      </c>
      <c r="F1492" s="4">
        <v>11211</v>
      </c>
      <c r="G1492" s="13" t="s">
        <v>4662</v>
      </c>
      <c r="H1492" s="13" t="s">
        <v>9218</v>
      </c>
      <c r="I1492" s="1">
        <v>4071046</v>
      </c>
      <c r="J1492" s="1">
        <v>-7396054</v>
      </c>
      <c r="K1492" t="s">
        <v>5</v>
      </c>
      <c r="L1492" s="20">
        <v>184</v>
      </c>
      <c r="M1492" s="4">
        <v>10</v>
      </c>
      <c r="N1492" s="4">
        <v>1</v>
      </c>
      <c r="O1492" s="2">
        <v>42588</v>
      </c>
      <c r="P1492" s="3">
        <v>0.03</v>
      </c>
      <c r="Q1492" s="4">
        <v>1</v>
      </c>
      <c r="R1492" s="3">
        <v>6.9</v>
      </c>
      <c r="S14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2" t="str">
        <f>IF(AIRBNB[[#This Row],[RUIDO(dB)]]&lt;=4,"Silencioso",IF(AIRBNB[[#This Row],[RUIDO(dB)]]&lt;=5.5,"Poco Ruidoso","Ruidoso"))</f>
        <v>Ruidoso</v>
      </c>
      <c r="U1492" t="str">
        <f>IF(AND(AIRBNB[[#This Row],[PRECIO]]&lt;50,AIRBNB[[#This Row],[MIN_NOCHES]]&gt;3),"Dentro del presupuesto","No considerar")</f>
        <v>No considerar</v>
      </c>
      <c r="V1492" t="str">
        <f>VLOOKUP(AIRBNB[[#This Row],[HOST_ID]],Super_host[],5,FALSE)</f>
        <v>Host</v>
      </c>
    </row>
    <row r="1493" spans="1:22">
      <c r="A1493" s="4">
        <v>3609762</v>
      </c>
      <c r="B1493" t="s">
        <v>8933</v>
      </c>
      <c r="C1493" s="4">
        <v>18189519</v>
      </c>
      <c r="D1493" t="s">
        <v>8934</v>
      </c>
      <c r="E1493" t="s">
        <v>8935</v>
      </c>
      <c r="F1493" s="4">
        <v>11360</v>
      </c>
      <c r="G1493" s="13" t="s">
        <v>7897</v>
      </c>
      <c r="H1493" s="13" t="s">
        <v>8127</v>
      </c>
      <c r="I1493" s="1">
        <v>4077995</v>
      </c>
      <c r="J1493" s="1">
        <v>-7378506</v>
      </c>
      <c r="K1493" t="s">
        <v>5</v>
      </c>
      <c r="L1493" s="20">
        <v>184</v>
      </c>
      <c r="M1493" s="4">
        <v>3</v>
      </c>
      <c r="N1493" s="4">
        <v>146</v>
      </c>
      <c r="O1493" s="2">
        <v>43635</v>
      </c>
      <c r="P1493" s="3">
        <v>2.46</v>
      </c>
      <c r="Q1493" s="4">
        <v>5</v>
      </c>
      <c r="R1493" s="3">
        <v>6.24</v>
      </c>
      <c r="S14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3" t="str">
        <f>IF(AIRBNB[[#This Row],[RUIDO(dB)]]&lt;=4,"Silencioso",IF(AIRBNB[[#This Row],[RUIDO(dB)]]&lt;=5.5,"Poco Ruidoso","Ruidoso"))</f>
        <v>Ruidoso</v>
      </c>
      <c r="U1493" t="str">
        <f>IF(AND(AIRBNB[[#This Row],[PRECIO]]&lt;50,AIRBNB[[#This Row],[MIN_NOCHES]]&gt;3),"Dentro del presupuesto","No considerar")</f>
        <v>No considerar</v>
      </c>
      <c r="V1493" t="str">
        <f>VLOOKUP(AIRBNB[[#This Row],[HOST_ID]],Super_host[],5,FALSE)</f>
        <v>Host</v>
      </c>
    </row>
    <row r="1494" spans="1:22">
      <c r="A1494" s="4">
        <v>1782872</v>
      </c>
      <c r="B1494" t="s">
        <v>3326</v>
      </c>
      <c r="C1494" s="4">
        <v>9358396</v>
      </c>
      <c r="D1494" t="s">
        <v>1979</v>
      </c>
      <c r="E1494" t="s">
        <v>3327</v>
      </c>
      <c r="F1494" s="4">
        <v>10007</v>
      </c>
      <c r="G1494" s="13" t="s">
        <v>124</v>
      </c>
      <c r="H1494" s="13" t="s">
        <v>662</v>
      </c>
      <c r="I1494" s="1">
        <v>4071481</v>
      </c>
      <c r="J1494" s="1">
        <v>-7400934</v>
      </c>
      <c r="K1494" t="s">
        <v>5</v>
      </c>
      <c r="L1494" s="20">
        <v>184</v>
      </c>
      <c r="M1494" s="4">
        <v>4</v>
      </c>
      <c r="N1494" s="4">
        <v>22</v>
      </c>
      <c r="O1494" s="2">
        <v>43300</v>
      </c>
      <c r="P1494" s="3">
        <v>0.33</v>
      </c>
      <c r="Q1494" s="4">
        <v>1</v>
      </c>
      <c r="R1494" s="3">
        <v>5.6</v>
      </c>
      <c r="S14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4" t="str">
        <f>IF(AIRBNB[[#This Row],[RUIDO(dB)]]&lt;=4,"Silencioso",IF(AIRBNB[[#This Row],[RUIDO(dB)]]&lt;=5.5,"Poco Ruidoso","Ruidoso"))</f>
        <v>Ruidoso</v>
      </c>
      <c r="U1494" t="str">
        <f>IF(AND(AIRBNB[[#This Row],[PRECIO]]&lt;50,AIRBNB[[#This Row],[MIN_NOCHES]]&gt;3),"Dentro del presupuesto","No considerar")</f>
        <v>No considerar</v>
      </c>
      <c r="V1494" t="str">
        <f>VLOOKUP(AIRBNB[[#This Row],[HOST_ID]],Super_host[],5,FALSE)</f>
        <v>Host</v>
      </c>
    </row>
    <row r="1495" spans="1:22">
      <c r="A1495" s="4">
        <v>3166564</v>
      </c>
      <c r="B1495" t="s">
        <v>12166</v>
      </c>
      <c r="C1495" s="4">
        <v>8488933</v>
      </c>
      <c r="D1495" t="s">
        <v>597</v>
      </c>
      <c r="E1495" t="s">
        <v>12167</v>
      </c>
      <c r="F1495" s="4">
        <v>11218</v>
      </c>
      <c r="G1495" s="13" t="s">
        <v>4662</v>
      </c>
      <c r="H1495" s="13" t="s">
        <v>10548</v>
      </c>
      <c r="I1495" s="1">
        <v>4065516</v>
      </c>
      <c r="J1495" s="1">
        <v>-7397633</v>
      </c>
      <c r="K1495" t="s">
        <v>5</v>
      </c>
      <c r="L1495" s="20">
        <v>184</v>
      </c>
      <c r="M1495" s="4">
        <v>5</v>
      </c>
      <c r="N1495" s="4">
        <v>22</v>
      </c>
      <c r="O1495" s="2">
        <v>43339</v>
      </c>
      <c r="P1495" s="3">
        <v>0.37</v>
      </c>
      <c r="Q1495" s="4">
        <v>1</v>
      </c>
      <c r="R1495" s="3">
        <v>6.9</v>
      </c>
      <c r="S14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5" t="str">
        <f>IF(AIRBNB[[#This Row],[RUIDO(dB)]]&lt;=4,"Silencioso",IF(AIRBNB[[#This Row],[RUIDO(dB)]]&lt;=5.5,"Poco Ruidoso","Ruidoso"))</f>
        <v>Ruidoso</v>
      </c>
      <c r="U1495" t="str">
        <f>IF(AND(AIRBNB[[#This Row],[PRECIO]]&lt;50,AIRBNB[[#This Row],[MIN_NOCHES]]&gt;3),"Dentro del presupuesto","No considerar")</f>
        <v>No considerar</v>
      </c>
      <c r="V1495" t="str">
        <f>VLOOKUP(AIRBNB[[#This Row],[HOST_ID]],Super_host[],5,FALSE)</f>
        <v>Host</v>
      </c>
    </row>
    <row r="1496" spans="1:22">
      <c r="A1496" s="4">
        <v>5509771</v>
      </c>
      <c r="B1496" t="s">
        <v>14608</v>
      </c>
      <c r="C1496" s="4">
        <v>1098902</v>
      </c>
      <c r="D1496" t="s">
        <v>854</v>
      </c>
      <c r="E1496" t="s">
        <v>14609</v>
      </c>
      <c r="F1496" s="4">
        <v>11215</v>
      </c>
      <c r="G1496" s="13" t="s">
        <v>4662</v>
      </c>
      <c r="H1496" s="13" t="s">
        <v>9234</v>
      </c>
      <c r="I1496" s="1">
        <v>4066999</v>
      </c>
      <c r="J1496" s="1">
        <v>-7398079</v>
      </c>
      <c r="K1496" t="s">
        <v>5</v>
      </c>
      <c r="L1496" s="20">
        <v>184</v>
      </c>
      <c r="M1496" s="4">
        <v>3</v>
      </c>
      <c r="N1496" s="4">
        <v>123</v>
      </c>
      <c r="O1496" s="2">
        <v>43653</v>
      </c>
      <c r="P1496" s="3">
        <v>2.35</v>
      </c>
      <c r="Q1496" s="4">
        <v>1</v>
      </c>
      <c r="R1496" s="3">
        <v>6.9</v>
      </c>
      <c r="S14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6" t="str">
        <f>IF(AIRBNB[[#This Row],[RUIDO(dB)]]&lt;=4,"Silencioso",IF(AIRBNB[[#This Row],[RUIDO(dB)]]&lt;=5.5,"Poco Ruidoso","Ruidoso"))</f>
        <v>Ruidoso</v>
      </c>
      <c r="U1496" t="str">
        <f>IF(AND(AIRBNB[[#This Row],[PRECIO]]&lt;50,AIRBNB[[#This Row],[MIN_NOCHES]]&gt;3),"Dentro del presupuesto","No considerar")</f>
        <v>No considerar</v>
      </c>
      <c r="V1496" t="str">
        <f>VLOOKUP(AIRBNB[[#This Row],[HOST_ID]],Super_host[],5,FALSE)</f>
        <v>Host</v>
      </c>
    </row>
    <row r="1497" spans="1:22">
      <c r="A1497" s="4">
        <v>5627944</v>
      </c>
      <c r="B1497" t="s">
        <v>4937</v>
      </c>
      <c r="C1497" s="4">
        <v>29167335</v>
      </c>
      <c r="D1497" t="s">
        <v>4861</v>
      </c>
      <c r="E1497" t="s">
        <v>4938</v>
      </c>
      <c r="F1497" s="4">
        <v>10022</v>
      </c>
      <c r="G1497" s="13" t="s">
        <v>124</v>
      </c>
      <c r="H1497" s="13" t="s">
        <v>373</v>
      </c>
      <c r="I1497" s="1">
        <v>407555</v>
      </c>
      <c r="J1497" s="1">
        <v>-7396826</v>
      </c>
      <c r="K1497" t="s">
        <v>5</v>
      </c>
      <c r="L1497" s="20">
        <v>182</v>
      </c>
      <c r="M1497" s="4">
        <v>4</v>
      </c>
      <c r="N1497" s="4">
        <v>56</v>
      </c>
      <c r="O1497" s="2">
        <v>43630</v>
      </c>
      <c r="P1497" s="3">
        <v>1.08</v>
      </c>
      <c r="Q1497" s="4">
        <v>1</v>
      </c>
      <c r="R1497" s="3">
        <v>5.6</v>
      </c>
      <c r="S14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7" t="str">
        <f>IF(AIRBNB[[#This Row],[RUIDO(dB)]]&lt;=4,"Silencioso",IF(AIRBNB[[#This Row],[RUIDO(dB)]]&lt;=5.5,"Poco Ruidoso","Ruidoso"))</f>
        <v>Ruidoso</v>
      </c>
      <c r="U1497" t="str">
        <f>IF(AND(AIRBNB[[#This Row],[PRECIO]]&lt;50,AIRBNB[[#This Row],[MIN_NOCHES]]&gt;3),"Dentro del presupuesto","No considerar")</f>
        <v>No considerar</v>
      </c>
      <c r="V1497" t="str">
        <f>VLOOKUP(AIRBNB[[#This Row],[HOST_ID]],Super_host[],5,FALSE)</f>
        <v>Host</v>
      </c>
    </row>
    <row r="1498" spans="1:22">
      <c r="A1498" s="4">
        <v>6226327</v>
      </c>
      <c r="B1498" t="s">
        <v>4860</v>
      </c>
      <c r="C1498" s="4">
        <v>29167335</v>
      </c>
      <c r="D1498" t="s">
        <v>4861</v>
      </c>
      <c r="E1498" t="s">
        <v>4862</v>
      </c>
      <c r="F1498" s="4">
        <v>10022</v>
      </c>
      <c r="G1498" s="13" t="s">
        <v>124</v>
      </c>
      <c r="H1498" s="13" t="s">
        <v>373</v>
      </c>
      <c r="I1498" s="1">
        <v>4075531</v>
      </c>
      <c r="J1498" s="1">
        <v>-73966</v>
      </c>
      <c r="K1498" t="s">
        <v>5</v>
      </c>
      <c r="L1498" s="20">
        <v>182</v>
      </c>
      <c r="M1498" s="4">
        <v>4</v>
      </c>
      <c r="N1498" s="4">
        <v>51</v>
      </c>
      <c r="O1498" s="2">
        <v>43616</v>
      </c>
      <c r="P1498" s="3">
        <v>1.03</v>
      </c>
      <c r="Q1498" s="4">
        <v>1</v>
      </c>
      <c r="R1498" s="3">
        <v>5.6</v>
      </c>
      <c r="S14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8" t="str">
        <f>IF(AIRBNB[[#This Row],[RUIDO(dB)]]&lt;=4,"Silencioso",IF(AIRBNB[[#This Row],[RUIDO(dB)]]&lt;=5.5,"Poco Ruidoso","Ruidoso"))</f>
        <v>Ruidoso</v>
      </c>
      <c r="U1498" t="str">
        <f>IF(AND(AIRBNB[[#This Row],[PRECIO]]&lt;50,AIRBNB[[#This Row],[MIN_NOCHES]]&gt;3),"Dentro del presupuesto","No considerar")</f>
        <v>No considerar</v>
      </c>
      <c r="V1498" t="str">
        <f>VLOOKUP(AIRBNB[[#This Row],[HOST_ID]],Super_host[],5,FALSE)</f>
        <v>Host</v>
      </c>
    </row>
    <row r="1499" spans="1:22">
      <c r="A1499" s="4">
        <v>1101224</v>
      </c>
      <c r="B1499" t="s">
        <v>12190</v>
      </c>
      <c r="C1499" s="4">
        <v>2571</v>
      </c>
      <c r="D1499" t="s">
        <v>12191</v>
      </c>
      <c r="E1499" t="s">
        <v>12192</v>
      </c>
      <c r="F1499" s="4">
        <v>11221</v>
      </c>
      <c r="G1499" s="13" t="s">
        <v>4662</v>
      </c>
      <c r="H1499" s="13" t="s">
        <v>9230</v>
      </c>
      <c r="I1499" s="1">
        <v>4068674</v>
      </c>
      <c r="J1499" s="1">
        <v>-7393845</v>
      </c>
      <c r="K1499" t="s">
        <v>5</v>
      </c>
      <c r="L1499" s="20">
        <v>182</v>
      </c>
      <c r="M1499" s="4">
        <v>9</v>
      </c>
      <c r="N1499" s="4">
        <v>27</v>
      </c>
      <c r="O1499" s="2">
        <v>43606</v>
      </c>
      <c r="P1499" s="3">
        <v>0.37</v>
      </c>
      <c r="Q1499" s="4">
        <v>1</v>
      </c>
      <c r="R1499" s="3">
        <v>6.9</v>
      </c>
      <c r="S14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499" t="str">
        <f>IF(AIRBNB[[#This Row],[RUIDO(dB)]]&lt;=4,"Silencioso",IF(AIRBNB[[#This Row],[RUIDO(dB)]]&lt;=5.5,"Poco Ruidoso","Ruidoso"))</f>
        <v>Ruidoso</v>
      </c>
      <c r="U1499" t="str">
        <f>IF(AND(AIRBNB[[#This Row],[PRECIO]]&lt;50,AIRBNB[[#This Row],[MIN_NOCHES]]&gt;3),"Dentro del presupuesto","No considerar")</f>
        <v>No considerar</v>
      </c>
      <c r="V1499" t="str">
        <f>VLOOKUP(AIRBNB[[#This Row],[HOST_ID]],Super_host[],5,FALSE)</f>
        <v>Host</v>
      </c>
    </row>
    <row r="1500" spans="1:22">
      <c r="A1500" s="4">
        <v>5715049</v>
      </c>
      <c r="B1500" t="s">
        <v>15261</v>
      </c>
      <c r="C1500" s="4">
        <v>29628369</v>
      </c>
      <c r="D1500" t="s">
        <v>558</v>
      </c>
      <c r="E1500" t="s">
        <v>15262</v>
      </c>
      <c r="F1500" s="4">
        <v>11215</v>
      </c>
      <c r="G1500" s="13" t="s">
        <v>4662</v>
      </c>
      <c r="H1500" s="13" t="s">
        <v>9234</v>
      </c>
      <c r="I1500" s="1">
        <v>4066568</v>
      </c>
      <c r="J1500" s="1">
        <v>-739774</v>
      </c>
      <c r="K1500" t="s">
        <v>5</v>
      </c>
      <c r="L1500" s="20">
        <v>181</v>
      </c>
      <c r="M1500" s="4">
        <v>2</v>
      </c>
      <c r="N1500" s="4">
        <v>238</v>
      </c>
      <c r="O1500" s="2">
        <v>43639</v>
      </c>
      <c r="P1500" s="3">
        <v>4.57</v>
      </c>
      <c r="Q1500" s="4">
        <v>1</v>
      </c>
      <c r="R1500" s="3">
        <v>6.9</v>
      </c>
      <c r="S15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0" t="str">
        <f>IF(AIRBNB[[#This Row],[RUIDO(dB)]]&lt;=4,"Silencioso",IF(AIRBNB[[#This Row],[RUIDO(dB)]]&lt;=5.5,"Poco Ruidoso","Ruidoso"))</f>
        <v>Ruidoso</v>
      </c>
      <c r="U1500" t="str">
        <f>IF(AND(AIRBNB[[#This Row],[PRECIO]]&lt;50,AIRBNB[[#This Row],[MIN_NOCHES]]&gt;3),"Dentro del presupuesto","No considerar")</f>
        <v>No considerar</v>
      </c>
      <c r="V1500" t="str">
        <f>VLOOKUP(AIRBNB[[#This Row],[HOST_ID]],Super_host[],5,FALSE)</f>
        <v>Host</v>
      </c>
    </row>
    <row r="1501" spans="1:22">
      <c r="A1501" s="4">
        <v>1266411</v>
      </c>
      <c r="B1501" t="s">
        <v>14990</v>
      </c>
      <c r="C1501" s="4">
        <v>6893861</v>
      </c>
      <c r="D1501" t="s">
        <v>14991</v>
      </c>
      <c r="E1501" t="s">
        <v>14992</v>
      </c>
      <c r="F1501" s="4">
        <v>11221</v>
      </c>
      <c r="G1501" s="13" t="s">
        <v>4662</v>
      </c>
      <c r="H1501" s="13" t="s">
        <v>9230</v>
      </c>
      <c r="I1501" s="1">
        <v>4068445</v>
      </c>
      <c r="J1501" s="1">
        <v>-7393785</v>
      </c>
      <c r="K1501" t="s">
        <v>5</v>
      </c>
      <c r="L1501" s="20">
        <v>181</v>
      </c>
      <c r="M1501" s="4">
        <v>3</v>
      </c>
      <c r="N1501" s="4">
        <v>153</v>
      </c>
      <c r="O1501" s="2">
        <v>43632</v>
      </c>
      <c r="P1501" s="3">
        <v>3.17</v>
      </c>
      <c r="Q1501" s="4">
        <v>1</v>
      </c>
      <c r="R1501" s="3">
        <v>6.9</v>
      </c>
      <c r="S15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1" t="str">
        <f>IF(AIRBNB[[#This Row],[RUIDO(dB)]]&lt;=4,"Silencioso",IF(AIRBNB[[#This Row],[RUIDO(dB)]]&lt;=5.5,"Poco Ruidoso","Ruidoso"))</f>
        <v>Ruidoso</v>
      </c>
      <c r="U1501" t="str">
        <f>IF(AND(AIRBNB[[#This Row],[PRECIO]]&lt;50,AIRBNB[[#This Row],[MIN_NOCHES]]&gt;3),"Dentro del presupuesto","No considerar")</f>
        <v>No considerar</v>
      </c>
      <c r="V1501" t="str">
        <f>VLOOKUP(AIRBNB[[#This Row],[HOST_ID]],Super_host[],5,FALSE)</f>
        <v>Host</v>
      </c>
    </row>
    <row r="1502" spans="1:22">
      <c r="A1502" s="4">
        <v>6691723</v>
      </c>
      <c r="B1502" t="s">
        <v>10922</v>
      </c>
      <c r="C1502" s="4">
        <v>35025150</v>
      </c>
      <c r="D1502" t="s">
        <v>764</v>
      </c>
      <c r="E1502" t="s">
        <v>10923</v>
      </c>
      <c r="F1502" s="4">
        <v>11249</v>
      </c>
      <c r="G1502" s="13" t="s">
        <v>4662</v>
      </c>
      <c r="H1502" s="13" t="s">
        <v>9218</v>
      </c>
      <c r="I1502" s="1">
        <v>4072006</v>
      </c>
      <c r="J1502" s="1">
        <v>-7395694</v>
      </c>
      <c r="K1502" t="s">
        <v>5</v>
      </c>
      <c r="L1502" s="20">
        <v>180</v>
      </c>
      <c r="M1502" s="4">
        <v>2</v>
      </c>
      <c r="N1502" s="4">
        <v>6</v>
      </c>
      <c r="O1502" s="2">
        <v>43467</v>
      </c>
      <c r="P1502" s="3">
        <v>0.14000000000000001</v>
      </c>
      <c r="Q1502" s="4">
        <v>1</v>
      </c>
      <c r="R1502" s="3">
        <v>6.9</v>
      </c>
      <c r="S15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2" t="str">
        <f>IF(AIRBNB[[#This Row],[RUIDO(dB)]]&lt;=4,"Silencioso",IF(AIRBNB[[#This Row],[RUIDO(dB)]]&lt;=5.5,"Poco Ruidoso","Ruidoso"))</f>
        <v>Ruidoso</v>
      </c>
      <c r="U1502" t="str">
        <f>IF(AND(AIRBNB[[#This Row],[PRECIO]]&lt;50,AIRBNB[[#This Row],[MIN_NOCHES]]&gt;3),"Dentro del presupuesto","No considerar")</f>
        <v>No considerar</v>
      </c>
      <c r="V1502" t="str">
        <f>VLOOKUP(AIRBNB[[#This Row],[HOST_ID]],Super_host[],5,FALSE)</f>
        <v>Host</v>
      </c>
    </row>
    <row r="1503" spans="1:22">
      <c r="A1503" s="4">
        <v>6242600</v>
      </c>
      <c r="B1503" t="s">
        <v>12109</v>
      </c>
      <c r="C1503" s="4">
        <v>32406934</v>
      </c>
      <c r="D1503" t="s">
        <v>12110</v>
      </c>
      <c r="E1503" t="s">
        <v>12111</v>
      </c>
      <c r="F1503" s="4">
        <v>11216</v>
      </c>
      <c r="G1503" s="13" t="s">
        <v>4662</v>
      </c>
      <c r="H1503" s="13" t="s">
        <v>9230</v>
      </c>
      <c r="I1503" s="1">
        <v>4067986</v>
      </c>
      <c r="J1503" s="1">
        <v>-7394259</v>
      </c>
      <c r="K1503" t="s">
        <v>40</v>
      </c>
      <c r="L1503" s="20">
        <v>180</v>
      </c>
      <c r="M1503" s="4">
        <v>2</v>
      </c>
      <c r="N1503" s="4">
        <v>9</v>
      </c>
      <c r="O1503" s="2">
        <v>43178</v>
      </c>
      <c r="P1503" s="3">
        <v>0.36</v>
      </c>
      <c r="Q1503" s="4">
        <v>1</v>
      </c>
      <c r="R1503" s="3">
        <v>6.9</v>
      </c>
      <c r="S15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3" t="str">
        <f>IF(AIRBNB[[#This Row],[RUIDO(dB)]]&lt;=4,"Silencioso",IF(AIRBNB[[#This Row],[RUIDO(dB)]]&lt;=5.5,"Poco Ruidoso","Ruidoso"))</f>
        <v>Ruidoso</v>
      </c>
      <c r="U1503" t="str">
        <f>IF(AND(AIRBNB[[#This Row],[PRECIO]]&lt;50,AIRBNB[[#This Row],[MIN_NOCHES]]&gt;3),"Dentro del presupuesto","No considerar")</f>
        <v>No considerar</v>
      </c>
      <c r="V1503" t="str">
        <f>VLOOKUP(AIRBNB[[#This Row],[HOST_ID]],Super_host[],5,FALSE)</f>
        <v>Host</v>
      </c>
    </row>
    <row r="1504" spans="1:22">
      <c r="A1504" s="4">
        <v>5728502</v>
      </c>
      <c r="B1504" t="s">
        <v>13818</v>
      </c>
      <c r="C1504" s="4">
        <v>26955105</v>
      </c>
      <c r="D1504" t="s">
        <v>1486</v>
      </c>
      <c r="E1504" t="s">
        <v>13819</v>
      </c>
      <c r="F1504" s="4">
        <v>11211</v>
      </c>
      <c r="G1504" s="13" t="s">
        <v>4662</v>
      </c>
      <c r="H1504" s="13" t="s">
        <v>9218</v>
      </c>
      <c r="I1504" s="1">
        <v>4070835</v>
      </c>
      <c r="J1504" s="1">
        <v>-7395226</v>
      </c>
      <c r="K1504" t="s">
        <v>5</v>
      </c>
      <c r="L1504" s="20">
        <v>180</v>
      </c>
      <c r="M1504" s="4">
        <v>4</v>
      </c>
      <c r="N1504" s="4">
        <v>67</v>
      </c>
      <c r="O1504" s="2">
        <v>43646</v>
      </c>
      <c r="P1504" s="3">
        <v>1.32</v>
      </c>
      <c r="Q1504" s="4">
        <v>1</v>
      </c>
      <c r="R1504" s="3">
        <v>6.9</v>
      </c>
      <c r="S15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4" t="str">
        <f>IF(AIRBNB[[#This Row],[RUIDO(dB)]]&lt;=4,"Silencioso",IF(AIRBNB[[#This Row],[RUIDO(dB)]]&lt;=5.5,"Poco Ruidoso","Ruidoso"))</f>
        <v>Ruidoso</v>
      </c>
      <c r="U1504" t="str">
        <f>IF(AND(AIRBNB[[#This Row],[PRECIO]]&lt;50,AIRBNB[[#This Row],[MIN_NOCHES]]&gt;3),"Dentro del presupuesto","No considerar")</f>
        <v>No considerar</v>
      </c>
      <c r="V1504" t="str">
        <f>VLOOKUP(AIRBNB[[#This Row],[HOST_ID]],Super_host[],5,FALSE)</f>
        <v>Host</v>
      </c>
    </row>
    <row r="1505" spans="1:22">
      <c r="A1505" s="4">
        <v>5104668</v>
      </c>
      <c r="B1505" t="s">
        <v>6693</v>
      </c>
      <c r="C1505" s="4">
        <v>24915685</v>
      </c>
      <c r="D1505" t="s">
        <v>6694</v>
      </c>
      <c r="E1505" t="s">
        <v>6695</v>
      </c>
      <c r="F1505" s="4">
        <v>10036</v>
      </c>
      <c r="G1505" s="13" t="s">
        <v>124</v>
      </c>
      <c r="H1505" s="13" t="s">
        <v>249</v>
      </c>
      <c r="I1505" s="1">
        <v>4075928</v>
      </c>
      <c r="J1505" s="1">
        <v>-7399036</v>
      </c>
      <c r="K1505" t="s">
        <v>5</v>
      </c>
      <c r="L1505" s="20">
        <v>180</v>
      </c>
      <c r="M1505" s="4">
        <v>1</v>
      </c>
      <c r="N1505" s="4">
        <v>0</v>
      </c>
      <c r="O1505" s="2">
        <v>43649</v>
      </c>
      <c r="P1505" s="3">
        <v>0.31</v>
      </c>
      <c r="Q1505" s="4">
        <v>1</v>
      </c>
      <c r="R1505" s="3">
        <v>5.6</v>
      </c>
      <c r="S15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5" t="str">
        <f>IF(AIRBNB[[#This Row],[RUIDO(dB)]]&lt;=4,"Silencioso",IF(AIRBNB[[#This Row],[RUIDO(dB)]]&lt;=5.5,"Poco Ruidoso","Ruidoso"))</f>
        <v>Ruidoso</v>
      </c>
      <c r="U1505" t="str">
        <f>IF(AND(AIRBNB[[#This Row],[PRECIO]]&lt;50,AIRBNB[[#This Row],[MIN_NOCHES]]&gt;3),"Dentro del presupuesto","No considerar")</f>
        <v>No considerar</v>
      </c>
      <c r="V1505" t="str">
        <f>VLOOKUP(AIRBNB[[#This Row],[HOST_ID]],Super_host[],5,FALSE)</f>
        <v>Host</v>
      </c>
    </row>
    <row r="1506" spans="1:22">
      <c r="A1506" s="4">
        <v>4833294</v>
      </c>
      <c r="B1506" t="s">
        <v>6700</v>
      </c>
      <c r="C1506" s="4">
        <v>24878584</v>
      </c>
      <c r="D1506" t="s">
        <v>6701</v>
      </c>
      <c r="E1506" t="s">
        <v>6702</v>
      </c>
      <c r="F1506" s="4">
        <v>10003</v>
      </c>
      <c r="G1506" s="13" t="s">
        <v>124</v>
      </c>
      <c r="H1506" s="13" t="s">
        <v>133</v>
      </c>
      <c r="I1506" s="1">
        <v>4072999</v>
      </c>
      <c r="J1506" s="1">
        <v>-7398764</v>
      </c>
      <c r="K1506" t="s">
        <v>40</v>
      </c>
      <c r="L1506" s="20">
        <v>180</v>
      </c>
      <c r="M1506" s="4">
        <v>1</v>
      </c>
      <c r="N1506" s="4">
        <v>0</v>
      </c>
      <c r="O1506" s="2">
        <v>43543</v>
      </c>
      <c r="P1506" s="3">
        <v>0.16</v>
      </c>
      <c r="Q1506" s="4">
        <v>1</v>
      </c>
      <c r="R1506" s="3">
        <v>5.6</v>
      </c>
      <c r="S15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6" t="str">
        <f>IF(AIRBNB[[#This Row],[RUIDO(dB)]]&lt;=4,"Silencioso",IF(AIRBNB[[#This Row],[RUIDO(dB)]]&lt;=5.5,"Poco Ruidoso","Ruidoso"))</f>
        <v>Ruidoso</v>
      </c>
      <c r="U1506" t="str">
        <f>IF(AND(AIRBNB[[#This Row],[PRECIO]]&lt;50,AIRBNB[[#This Row],[MIN_NOCHES]]&gt;3),"Dentro del presupuesto","No considerar")</f>
        <v>No considerar</v>
      </c>
      <c r="V1506" t="str">
        <f>VLOOKUP(AIRBNB[[#This Row],[HOST_ID]],Super_host[],5,FALSE)</f>
        <v>Host</v>
      </c>
    </row>
    <row r="1507" spans="1:22">
      <c r="A1507" s="4">
        <v>5691755</v>
      </c>
      <c r="B1507" t="s">
        <v>4543</v>
      </c>
      <c r="C1507" s="4">
        <v>24575626</v>
      </c>
      <c r="D1507" t="s">
        <v>1640</v>
      </c>
      <c r="E1507" t="s">
        <v>7375</v>
      </c>
      <c r="F1507" s="4">
        <v>10014</v>
      </c>
      <c r="G1507" s="13" t="s">
        <v>124</v>
      </c>
      <c r="H1507" s="13" t="s">
        <v>140</v>
      </c>
      <c r="I1507" s="1">
        <v>4073398</v>
      </c>
      <c r="J1507" s="1">
        <v>-7400369</v>
      </c>
      <c r="K1507" t="s">
        <v>5</v>
      </c>
      <c r="L1507" s="20">
        <v>180</v>
      </c>
      <c r="M1507" s="4">
        <v>2</v>
      </c>
      <c r="N1507" s="4">
        <v>3</v>
      </c>
      <c r="O1507" s="2">
        <v>43288</v>
      </c>
      <c r="P1507" s="3">
        <v>0.08</v>
      </c>
      <c r="Q1507" s="4">
        <v>1</v>
      </c>
      <c r="R1507" s="3">
        <v>5.7</v>
      </c>
      <c r="S15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7" t="str">
        <f>IF(AIRBNB[[#This Row],[RUIDO(dB)]]&lt;=4,"Silencioso",IF(AIRBNB[[#This Row],[RUIDO(dB)]]&lt;=5.5,"Poco Ruidoso","Ruidoso"))</f>
        <v>Ruidoso</v>
      </c>
      <c r="U1507" t="str">
        <f>IF(AND(AIRBNB[[#This Row],[PRECIO]]&lt;50,AIRBNB[[#This Row],[MIN_NOCHES]]&gt;3),"Dentro del presupuesto","No considerar")</f>
        <v>No considerar</v>
      </c>
      <c r="V1507" t="str">
        <f>VLOOKUP(AIRBNB[[#This Row],[HOST_ID]],Super_host[],5,FALSE)</f>
        <v>Host</v>
      </c>
    </row>
    <row r="1508" spans="1:22">
      <c r="A1508" s="4">
        <v>4619579</v>
      </c>
      <c r="B1508" t="s">
        <v>7651</v>
      </c>
      <c r="C1508" s="4">
        <v>23929065</v>
      </c>
      <c r="D1508" t="s">
        <v>1229</v>
      </c>
      <c r="E1508" t="s">
        <v>7652</v>
      </c>
      <c r="F1508" s="4">
        <v>10014</v>
      </c>
      <c r="G1508" s="13" t="s">
        <v>124</v>
      </c>
      <c r="H1508" s="13" t="s">
        <v>140</v>
      </c>
      <c r="I1508" s="1">
        <v>4073173</v>
      </c>
      <c r="J1508" s="1">
        <v>-7400904</v>
      </c>
      <c r="K1508" t="s">
        <v>5</v>
      </c>
      <c r="L1508" s="20">
        <v>180</v>
      </c>
      <c r="M1508" s="4">
        <v>3</v>
      </c>
      <c r="N1508" s="4">
        <v>0</v>
      </c>
      <c r="O1508" s="2">
        <v>42497</v>
      </c>
      <c r="P1508" s="3">
        <v>0.02</v>
      </c>
      <c r="Q1508" s="4">
        <v>1</v>
      </c>
      <c r="R1508" s="3">
        <v>5.7</v>
      </c>
      <c r="S15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8" t="str">
        <f>IF(AIRBNB[[#This Row],[RUIDO(dB)]]&lt;=4,"Silencioso",IF(AIRBNB[[#This Row],[RUIDO(dB)]]&lt;=5.5,"Poco Ruidoso","Ruidoso"))</f>
        <v>Ruidoso</v>
      </c>
      <c r="U1508" t="str">
        <f>IF(AND(AIRBNB[[#This Row],[PRECIO]]&lt;50,AIRBNB[[#This Row],[MIN_NOCHES]]&gt;3),"Dentro del presupuesto","No considerar")</f>
        <v>No considerar</v>
      </c>
      <c r="V1508" t="str">
        <f>VLOOKUP(AIRBNB[[#This Row],[HOST_ID]],Super_host[],5,FALSE)</f>
        <v>Host</v>
      </c>
    </row>
    <row r="1509" spans="1:22">
      <c r="A1509" s="4">
        <v>4279550</v>
      </c>
      <c r="B1509" t="s">
        <v>5795</v>
      </c>
      <c r="C1509" s="4">
        <v>22218694</v>
      </c>
      <c r="D1509" t="s">
        <v>5796</v>
      </c>
      <c r="E1509" t="s">
        <v>4212</v>
      </c>
      <c r="F1509" s="4">
        <v>10002</v>
      </c>
      <c r="G1509" s="13" t="s">
        <v>124</v>
      </c>
      <c r="H1509" s="13" t="s">
        <v>137</v>
      </c>
      <c r="I1509" s="1">
        <v>4071912</v>
      </c>
      <c r="J1509" s="1">
        <v>-739863</v>
      </c>
      <c r="K1509" t="s">
        <v>5</v>
      </c>
      <c r="L1509" s="20">
        <v>180</v>
      </c>
      <c r="M1509" s="4">
        <v>2</v>
      </c>
      <c r="N1509" s="4">
        <v>122</v>
      </c>
      <c r="O1509" s="2">
        <v>43647</v>
      </c>
      <c r="P1509" s="3">
        <v>2.15</v>
      </c>
      <c r="Q1509" s="4">
        <v>1</v>
      </c>
      <c r="R1509" s="3">
        <v>5.6</v>
      </c>
      <c r="S15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09" t="str">
        <f>IF(AIRBNB[[#This Row],[RUIDO(dB)]]&lt;=4,"Silencioso",IF(AIRBNB[[#This Row],[RUIDO(dB)]]&lt;=5.5,"Poco Ruidoso","Ruidoso"))</f>
        <v>Ruidoso</v>
      </c>
      <c r="U1509" t="str">
        <f>IF(AND(AIRBNB[[#This Row],[PRECIO]]&lt;50,AIRBNB[[#This Row],[MIN_NOCHES]]&gt;3),"Dentro del presupuesto","No considerar")</f>
        <v>No considerar</v>
      </c>
      <c r="V1509" t="str">
        <f>VLOOKUP(AIRBNB[[#This Row],[HOST_ID]],Super_host[],5,FALSE)</f>
        <v>Host</v>
      </c>
    </row>
    <row r="1510" spans="1:22">
      <c r="A1510" s="4">
        <v>4137789</v>
      </c>
      <c r="B1510" t="s">
        <v>13434</v>
      </c>
      <c r="C1510" s="4">
        <v>21466751</v>
      </c>
      <c r="D1510" t="s">
        <v>1364</v>
      </c>
      <c r="E1510" t="s">
        <v>13435</v>
      </c>
      <c r="F1510" s="4">
        <v>11218</v>
      </c>
      <c r="G1510" s="13" t="s">
        <v>4662</v>
      </c>
      <c r="H1510" s="13" t="s">
        <v>10548</v>
      </c>
      <c r="I1510" s="1">
        <v>4065282</v>
      </c>
      <c r="J1510" s="1">
        <v>-7397394</v>
      </c>
      <c r="K1510" t="s">
        <v>5</v>
      </c>
      <c r="L1510" s="20">
        <v>180</v>
      </c>
      <c r="M1510" s="4">
        <v>3</v>
      </c>
      <c r="N1510" s="4">
        <v>56</v>
      </c>
      <c r="O1510" s="2">
        <v>43613</v>
      </c>
      <c r="P1510" s="3">
        <v>0.99</v>
      </c>
      <c r="Q1510" s="4">
        <v>1</v>
      </c>
      <c r="R1510" s="3">
        <v>6.9</v>
      </c>
      <c r="S15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0" t="str">
        <f>IF(AIRBNB[[#This Row],[RUIDO(dB)]]&lt;=4,"Silencioso",IF(AIRBNB[[#This Row],[RUIDO(dB)]]&lt;=5.5,"Poco Ruidoso","Ruidoso"))</f>
        <v>Ruidoso</v>
      </c>
      <c r="U1510" t="str">
        <f>IF(AND(AIRBNB[[#This Row],[PRECIO]]&lt;50,AIRBNB[[#This Row],[MIN_NOCHES]]&gt;3),"Dentro del presupuesto","No considerar")</f>
        <v>No considerar</v>
      </c>
      <c r="V1510" t="str">
        <f>VLOOKUP(AIRBNB[[#This Row],[HOST_ID]],Super_host[],5,FALSE)</f>
        <v>Host</v>
      </c>
    </row>
    <row r="1511" spans="1:22">
      <c r="A1511" s="4">
        <v>4092826</v>
      </c>
      <c r="B1511" t="s">
        <v>8839</v>
      </c>
      <c r="C1511" s="4">
        <v>21228368</v>
      </c>
      <c r="D1511" t="s">
        <v>131</v>
      </c>
      <c r="E1511" t="s">
        <v>8840</v>
      </c>
      <c r="F1511" s="4">
        <v>11375</v>
      </c>
      <c r="G1511" s="13" t="s">
        <v>7897</v>
      </c>
      <c r="H1511" s="13" t="s">
        <v>7951</v>
      </c>
      <c r="I1511" s="1">
        <v>4071291</v>
      </c>
      <c r="J1511" s="1">
        <v>-7384678</v>
      </c>
      <c r="K1511" t="s">
        <v>5</v>
      </c>
      <c r="L1511" s="20">
        <v>180</v>
      </c>
      <c r="M1511" s="4">
        <v>2</v>
      </c>
      <c r="N1511" s="4">
        <v>105</v>
      </c>
      <c r="O1511" s="2">
        <v>43641</v>
      </c>
      <c r="P1511" s="3">
        <v>1.8</v>
      </c>
      <c r="Q1511" s="4">
        <v>5</v>
      </c>
      <c r="R1511" s="3">
        <v>6.24</v>
      </c>
      <c r="S15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1" t="str">
        <f>IF(AIRBNB[[#This Row],[RUIDO(dB)]]&lt;=4,"Silencioso",IF(AIRBNB[[#This Row],[RUIDO(dB)]]&lt;=5.5,"Poco Ruidoso","Ruidoso"))</f>
        <v>Ruidoso</v>
      </c>
      <c r="U1511" t="str">
        <f>IF(AND(AIRBNB[[#This Row],[PRECIO]]&lt;50,AIRBNB[[#This Row],[MIN_NOCHES]]&gt;3),"Dentro del presupuesto","No considerar")</f>
        <v>No considerar</v>
      </c>
      <c r="V1511" t="str">
        <f>VLOOKUP(AIRBNB[[#This Row],[HOST_ID]],Super_host[],5,FALSE)</f>
        <v>Host</v>
      </c>
    </row>
    <row r="1512" spans="1:22">
      <c r="A1512" s="4">
        <v>3992326</v>
      </c>
      <c r="B1512" t="s">
        <v>3593</v>
      </c>
      <c r="C1512" s="4">
        <v>20694703</v>
      </c>
      <c r="D1512" t="s">
        <v>3594</v>
      </c>
      <c r="E1512" t="s">
        <v>3595</v>
      </c>
      <c r="F1512" s="4">
        <v>10002</v>
      </c>
      <c r="G1512" s="13" t="s">
        <v>124</v>
      </c>
      <c r="H1512" s="13" t="s">
        <v>137</v>
      </c>
      <c r="I1512" s="1">
        <v>4071421</v>
      </c>
      <c r="J1512" s="1">
        <v>-7398793</v>
      </c>
      <c r="K1512" t="s">
        <v>5</v>
      </c>
      <c r="L1512" s="20">
        <v>180</v>
      </c>
      <c r="M1512" s="4">
        <v>6</v>
      </c>
      <c r="N1512" s="4">
        <v>24</v>
      </c>
      <c r="O1512" s="2">
        <v>43383</v>
      </c>
      <c r="P1512" s="3">
        <v>0.41</v>
      </c>
      <c r="Q1512" s="4">
        <v>1</v>
      </c>
      <c r="R1512" s="3">
        <v>5.6</v>
      </c>
      <c r="S15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2" t="str">
        <f>IF(AIRBNB[[#This Row],[RUIDO(dB)]]&lt;=4,"Silencioso",IF(AIRBNB[[#This Row],[RUIDO(dB)]]&lt;=5.5,"Poco Ruidoso","Ruidoso"))</f>
        <v>Ruidoso</v>
      </c>
      <c r="U1512" t="str">
        <f>IF(AND(AIRBNB[[#This Row],[PRECIO]]&lt;50,AIRBNB[[#This Row],[MIN_NOCHES]]&gt;3),"Dentro del presupuesto","No considerar")</f>
        <v>No considerar</v>
      </c>
      <c r="V1512" t="str">
        <f>VLOOKUP(AIRBNB[[#This Row],[HOST_ID]],Super_host[],5,FALSE)</f>
        <v>Host</v>
      </c>
    </row>
    <row r="1513" spans="1:22">
      <c r="A1513" s="4">
        <v>3967160</v>
      </c>
      <c r="B1513" t="s">
        <v>25</v>
      </c>
      <c r="C1513" s="4">
        <v>20555401</v>
      </c>
      <c r="D1513" t="s">
        <v>26</v>
      </c>
      <c r="E1513" t="s">
        <v>27</v>
      </c>
      <c r="F1513" s="4">
        <v>10301</v>
      </c>
      <c r="G1513" s="13" t="s">
        <v>3</v>
      </c>
      <c r="H1513" s="13" t="s">
        <v>28</v>
      </c>
      <c r="I1513" s="1">
        <v>4063628</v>
      </c>
      <c r="J1513" s="1">
        <v>-7407763</v>
      </c>
      <c r="K1513" t="s">
        <v>5</v>
      </c>
      <c r="L1513" s="20">
        <v>180</v>
      </c>
      <c r="M1513" s="4">
        <v>2</v>
      </c>
      <c r="N1513" s="4">
        <v>139</v>
      </c>
      <c r="O1513" s="2">
        <v>43639</v>
      </c>
      <c r="P1513" s="3">
        <v>2.42</v>
      </c>
      <c r="Q1513" s="4">
        <v>1</v>
      </c>
      <c r="R1513" s="3">
        <v>5.09</v>
      </c>
      <c r="S1513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1513" t="str">
        <f>IF(AIRBNB[[#This Row],[RUIDO(dB)]]&lt;=4,"Silencioso",IF(AIRBNB[[#This Row],[RUIDO(dB)]]&lt;=5.5,"Poco Ruidoso","Ruidoso"))</f>
        <v>Poco Ruidoso</v>
      </c>
      <c r="U1513" t="str">
        <f>IF(AND(AIRBNB[[#This Row],[PRECIO]]&lt;50,AIRBNB[[#This Row],[MIN_NOCHES]]&gt;3),"Dentro del presupuesto","No considerar")</f>
        <v>No considerar</v>
      </c>
      <c r="V1513" t="str">
        <f>VLOOKUP(AIRBNB[[#This Row],[HOST_ID]],Super_host[],5,FALSE)</f>
        <v>Host</v>
      </c>
    </row>
    <row r="1514" spans="1:22">
      <c r="A1514" s="4">
        <v>3601743</v>
      </c>
      <c r="B1514" t="s">
        <v>15000</v>
      </c>
      <c r="C1514" s="4">
        <v>18146661</v>
      </c>
      <c r="D1514" t="s">
        <v>1831</v>
      </c>
      <c r="E1514" t="s">
        <v>15001</v>
      </c>
      <c r="F1514" s="4">
        <v>11215</v>
      </c>
      <c r="G1514" s="13" t="s">
        <v>4662</v>
      </c>
      <c r="H1514" s="13" t="s">
        <v>9234</v>
      </c>
      <c r="I1514" s="1">
        <v>4066884</v>
      </c>
      <c r="J1514" s="1">
        <v>-7397575</v>
      </c>
      <c r="K1514" t="s">
        <v>40</v>
      </c>
      <c r="L1514" s="20">
        <v>180</v>
      </c>
      <c r="M1514" s="4">
        <v>3</v>
      </c>
      <c r="N1514" s="4">
        <v>192</v>
      </c>
      <c r="O1514" s="2">
        <v>43645</v>
      </c>
      <c r="P1514" s="3">
        <v>3.2</v>
      </c>
      <c r="Q1514" s="4">
        <v>1</v>
      </c>
      <c r="R1514" s="3">
        <v>6.9</v>
      </c>
      <c r="S15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4" t="str">
        <f>IF(AIRBNB[[#This Row],[RUIDO(dB)]]&lt;=4,"Silencioso",IF(AIRBNB[[#This Row],[RUIDO(dB)]]&lt;=5.5,"Poco Ruidoso","Ruidoso"))</f>
        <v>Ruidoso</v>
      </c>
      <c r="U1514" t="str">
        <f>IF(AND(AIRBNB[[#This Row],[PRECIO]]&lt;50,AIRBNB[[#This Row],[MIN_NOCHES]]&gt;3),"Dentro del presupuesto","No considerar")</f>
        <v>No considerar</v>
      </c>
      <c r="V1514" t="str">
        <f>VLOOKUP(AIRBNB[[#This Row],[HOST_ID]],Super_host[],5,FALSE)</f>
        <v>Host</v>
      </c>
    </row>
    <row r="1515" spans="1:22">
      <c r="A1515" s="4">
        <v>3696746</v>
      </c>
      <c r="B1515" t="s">
        <v>5113</v>
      </c>
      <c r="C1515" s="4">
        <v>18138735</v>
      </c>
      <c r="D1515" t="s">
        <v>5114</v>
      </c>
      <c r="E1515" t="s">
        <v>5115</v>
      </c>
      <c r="F1515" s="4">
        <v>10003</v>
      </c>
      <c r="G1515" s="13" t="s">
        <v>124</v>
      </c>
      <c r="H1515" s="13" t="s">
        <v>281</v>
      </c>
      <c r="I1515" s="1">
        <v>4073343</v>
      </c>
      <c r="J1515" s="1">
        <v>-7398634</v>
      </c>
      <c r="K1515" t="s">
        <v>5</v>
      </c>
      <c r="L1515" s="20">
        <v>180</v>
      </c>
      <c r="M1515" s="4">
        <v>3</v>
      </c>
      <c r="N1515" s="4">
        <v>72</v>
      </c>
      <c r="O1515" s="2">
        <v>43467</v>
      </c>
      <c r="P1515" s="3">
        <v>1.22</v>
      </c>
      <c r="Q1515" s="4">
        <v>1</v>
      </c>
      <c r="R1515" s="3">
        <v>5.6</v>
      </c>
      <c r="S15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5" t="str">
        <f>IF(AIRBNB[[#This Row],[RUIDO(dB)]]&lt;=4,"Silencioso",IF(AIRBNB[[#This Row],[RUIDO(dB)]]&lt;=5.5,"Poco Ruidoso","Ruidoso"))</f>
        <v>Ruidoso</v>
      </c>
      <c r="U1515" t="str">
        <f>IF(AND(AIRBNB[[#This Row],[PRECIO]]&lt;50,AIRBNB[[#This Row],[MIN_NOCHES]]&gt;3),"Dentro del presupuesto","No considerar")</f>
        <v>No considerar</v>
      </c>
      <c r="V1515" t="str">
        <f>VLOOKUP(AIRBNB[[#This Row],[HOST_ID]],Super_host[],5,FALSE)</f>
        <v>Host</v>
      </c>
    </row>
    <row r="1516" spans="1:22">
      <c r="A1516" s="4">
        <v>3603134</v>
      </c>
      <c r="B1516" t="s">
        <v>3596</v>
      </c>
      <c r="C1516" s="4">
        <v>17898189</v>
      </c>
      <c r="D1516" t="s">
        <v>737</v>
      </c>
      <c r="E1516" t="s">
        <v>3597</v>
      </c>
      <c r="F1516" s="4">
        <v>10028</v>
      </c>
      <c r="G1516" s="13" t="s">
        <v>124</v>
      </c>
      <c r="H1516" s="13" t="s">
        <v>129</v>
      </c>
      <c r="I1516" s="1">
        <v>4077487</v>
      </c>
      <c r="J1516" s="1">
        <v>-73949</v>
      </c>
      <c r="K1516" t="s">
        <v>5</v>
      </c>
      <c r="L1516" s="20">
        <v>180</v>
      </c>
      <c r="M1516" s="4">
        <v>2</v>
      </c>
      <c r="N1516" s="4">
        <v>24</v>
      </c>
      <c r="O1516" s="2">
        <v>42274</v>
      </c>
      <c r="P1516" s="3">
        <v>0.41</v>
      </c>
      <c r="Q1516" s="4">
        <v>1</v>
      </c>
      <c r="R1516" s="3">
        <v>5.6</v>
      </c>
      <c r="S15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6" t="str">
        <f>IF(AIRBNB[[#This Row],[RUIDO(dB)]]&lt;=4,"Silencioso",IF(AIRBNB[[#This Row],[RUIDO(dB)]]&lt;=5.5,"Poco Ruidoso","Ruidoso"))</f>
        <v>Ruidoso</v>
      </c>
      <c r="U1516" t="str">
        <f>IF(AND(AIRBNB[[#This Row],[PRECIO]]&lt;50,AIRBNB[[#This Row],[MIN_NOCHES]]&gt;3),"Dentro del presupuesto","No considerar")</f>
        <v>No considerar</v>
      </c>
      <c r="V1516" t="str">
        <f>VLOOKUP(AIRBNB[[#This Row],[HOST_ID]],Super_host[],5,FALSE)</f>
        <v>Host</v>
      </c>
    </row>
    <row r="1517" spans="1:22">
      <c r="A1517" s="4">
        <v>4204302</v>
      </c>
      <c r="B1517" t="s">
        <v>554</v>
      </c>
      <c r="C1517" s="4">
        <v>17550546</v>
      </c>
      <c r="D1517" t="s">
        <v>555</v>
      </c>
      <c r="E1517" t="s">
        <v>556</v>
      </c>
      <c r="F1517" s="4">
        <v>10011</v>
      </c>
      <c r="G1517" s="13" t="s">
        <v>124</v>
      </c>
      <c r="H1517" s="13" t="s">
        <v>144</v>
      </c>
      <c r="I1517" s="1">
        <v>4073293</v>
      </c>
      <c r="J1517" s="1">
        <v>-7399782</v>
      </c>
      <c r="K1517" t="s">
        <v>5</v>
      </c>
      <c r="L1517" s="20">
        <v>180</v>
      </c>
      <c r="M1517" s="4">
        <v>1250</v>
      </c>
      <c r="N1517" s="4">
        <v>2</v>
      </c>
      <c r="O1517" s="2">
        <v>41952</v>
      </c>
      <c r="P1517" s="3">
        <v>0.03</v>
      </c>
      <c r="Q1517" s="4">
        <v>1</v>
      </c>
      <c r="R1517" s="3">
        <v>5.6</v>
      </c>
      <c r="S15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7" t="str">
        <f>IF(AIRBNB[[#This Row],[RUIDO(dB)]]&lt;=4,"Silencioso",IF(AIRBNB[[#This Row],[RUIDO(dB)]]&lt;=5.5,"Poco Ruidoso","Ruidoso"))</f>
        <v>Ruidoso</v>
      </c>
      <c r="U1517" t="str">
        <f>IF(AND(AIRBNB[[#This Row],[PRECIO]]&lt;50,AIRBNB[[#This Row],[MIN_NOCHES]]&gt;3),"Dentro del presupuesto","No considerar")</f>
        <v>No considerar</v>
      </c>
      <c r="V1517" t="str">
        <f>VLOOKUP(AIRBNB[[#This Row],[HOST_ID]],Super_host[],5,FALSE)</f>
        <v>Host</v>
      </c>
    </row>
    <row r="1518" spans="1:22">
      <c r="A1518" s="4">
        <v>5944460</v>
      </c>
      <c r="B1518" t="s">
        <v>10845</v>
      </c>
      <c r="C1518" s="4">
        <v>17300177</v>
      </c>
      <c r="D1518" t="s">
        <v>10846</v>
      </c>
      <c r="E1518" t="s">
        <v>10847</v>
      </c>
      <c r="F1518" s="4">
        <v>11211</v>
      </c>
      <c r="G1518" s="13" t="s">
        <v>4662</v>
      </c>
      <c r="H1518" s="13" t="s">
        <v>9218</v>
      </c>
      <c r="I1518" s="1">
        <v>4070965</v>
      </c>
      <c r="J1518" s="1">
        <v>-7396817</v>
      </c>
      <c r="K1518" t="s">
        <v>5</v>
      </c>
      <c r="L1518" s="20">
        <v>180</v>
      </c>
      <c r="M1518" s="4">
        <v>30</v>
      </c>
      <c r="N1518" s="4">
        <v>4</v>
      </c>
      <c r="O1518" s="2">
        <v>42908</v>
      </c>
      <c r="P1518" s="3">
        <v>0.13</v>
      </c>
      <c r="Q1518" s="4">
        <v>1</v>
      </c>
      <c r="R1518" s="3">
        <v>6.9</v>
      </c>
      <c r="S15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8" t="str">
        <f>IF(AIRBNB[[#This Row],[RUIDO(dB)]]&lt;=4,"Silencioso",IF(AIRBNB[[#This Row],[RUIDO(dB)]]&lt;=5.5,"Poco Ruidoso","Ruidoso"))</f>
        <v>Ruidoso</v>
      </c>
      <c r="U1518" t="str">
        <f>IF(AND(AIRBNB[[#This Row],[PRECIO]]&lt;50,AIRBNB[[#This Row],[MIN_NOCHES]]&gt;3),"Dentro del presupuesto","No considerar")</f>
        <v>No considerar</v>
      </c>
      <c r="V1518" t="str">
        <f>VLOOKUP(AIRBNB[[#This Row],[HOST_ID]],Super_host[],5,FALSE)</f>
        <v>Host</v>
      </c>
    </row>
    <row r="1519" spans="1:22">
      <c r="A1519" s="4">
        <v>3421589</v>
      </c>
      <c r="B1519" t="s">
        <v>2123</v>
      </c>
      <c r="C1519" s="4">
        <v>17243187</v>
      </c>
      <c r="D1519" t="s">
        <v>2124</v>
      </c>
      <c r="E1519" t="s">
        <v>2125</v>
      </c>
      <c r="F1519" s="4">
        <v>10012</v>
      </c>
      <c r="G1519" s="13" t="s">
        <v>124</v>
      </c>
      <c r="H1519" s="13" t="s">
        <v>164</v>
      </c>
      <c r="I1519" s="1">
        <v>4072511</v>
      </c>
      <c r="J1519" s="1">
        <v>-7400016</v>
      </c>
      <c r="K1519" t="s">
        <v>5</v>
      </c>
      <c r="L1519" s="20">
        <v>180</v>
      </c>
      <c r="M1519" s="4">
        <v>5</v>
      </c>
      <c r="N1519" s="4">
        <v>9</v>
      </c>
      <c r="O1519" s="2">
        <v>43569</v>
      </c>
      <c r="P1519" s="3">
        <v>0.15</v>
      </c>
      <c r="Q1519" s="4">
        <v>1</v>
      </c>
      <c r="R1519" s="3">
        <v>5.6</v>
      </c>
      <c r="S15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19" t="str">
        <f>IF(AIRBNB[[#This Row],[RUIDO(dB)]]&lt;=4,"Silencioso",IF(AIRBNB[[#This Row],[RUIDO(dB)]]&lt;=5.5,"Poco Ruidoso","Ruidoso"))</f>
        <v>Ruidoso</v>
      </c>
      <c r="U1519" t="str">
        <f>IF(AND(AIRBNB[[#This Row],[PRECIO]]&lt;50,AIRBNB[[#This Row],[MIN_NOCHES]]&gt;3),"Dentro del presupuesto","No considerar")</f>
        <v>No considerar</v>
      </c>
      <c r="V1519" t="str">
        <f>VLOOKUP(AIRBNB[[#This Row],[HOST_ID]],Super_host[],5,FALSE)</f>
        <v>Host</v>
      </c>
    </row>
    <row r="1520" spans="1:22">
      <c r="A1520" s="4">
        <v>4885569</v>
      </c>
      <c r="B1520" t="s">
        <v>4083</v>
      </c>
      <c r="C1520" s="4">
        <v>17056215</v>
      </c>
      <c r="D1520" t="s">
        <v>4084</v>
      </c>
      <c r="E1520" t="s">
        <v>143</v>
      </c>
      <c r="F1520" s="4">
        <v>10012</v>
      </c>
      <c r="G1520" s="13" t="s">
        <v>124</v>
      </c>
      <c r="H1520" s="13" t="s">
        <v>144</v>
      </c>
      <c r="I1520" s="1">
        <v>4073055</v>
      </c>
      <c r="J1520" s="1">
        <v>-740007</v>
      </c>
      <c r="K1520" t="s">
        <v>5</v>
      </c>
      <c r="L1520" s="20">
        <v>180</v>
      </c>
      <c r="M1520" s="4">
        <v>2</v>
      </c>
      <c r="N1520" s="4">
        <v>28</v>
      </c>
      <c r="O1520" s="2">
        <v>43465</v>
      </c>
      <c r="P1520" s="3">
        <v>0.57999999999999996</v>
      </c>
      <c r="Q1520" s="4">
        <v>1</v>
      </c>
      <c r="R1520" s="3">
        <v>5.6</v>
      </c>
      <c r="S15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0" t="str">
        <f>IF(AIRBNB[[#This Row],[RUIDO(dB)]]&lt;=4,"Silencioso",IF(AIRBNB[[#This Row],[RUIDO(dB)]]&lt;=5.5,"Poco Ruidoso","Ruidoso"))</f>
        <v>Ruidoso</v>
      </c>
      <c r="U1520" t="str">
        <f>IF(AND(AIRBNB[[#This Row],[PRECIO]]&lt;50,AIRBNB[[#This Row],[MIN_NOCHES]]&gt;3),"Dentro del presupuesto","No considerar")</f>
        <v>No considerar</v>
      </c>
      <c r="V1520" t="str">
        <f>VLOOKUP(AIRBNB[[#This Row],[HOST_ID]],Super_host[],5,FALSE)</f>
        <v>Host</v>
      </c>
    </row>
    <row r="1521" spans="1:22">
      <c r="A1521" s="4">
        <v>3010430</v>
      </c>
      <c r="B1521" t="s">
        <v>1627</v>
      </c>
      <c r="C1521" s="4">
        <v>15341568</v>
      </c>
      <c r="D1521" t="s">
        <v>1628</v>
      </c>
      <c r="E1521" t="s">
        <v>1629</v>
      </c>
      <c r="F1521" s="4">
        <v>10011</v>
      </c>
      <c r="G1521" s="13" t="s">
        <v>124</v>
      </c>
      <c r="H1521" s="13" t="s">
        <v>186</v>
      </c>
      <c r="I1521" s="1">
        <v>4074227</v>
      </c>
      <c r="J1521" s="1">
        <v>-7399362</v>
      </c>
      <c r="K1521" t="s">
        <v>5</v>
      </c>
      <c r="L1521" s="20">
        <v>180</v>
      </c>
      <c r="M1521" s="4">
        <v>1</v>
      </c>
      <c r="N1521" s="4">
        <v>6</v>
      </c>
      <c r="O1521" s="2">
        <v>41876</v>
      </c>
      <c r="P1521" s="3">
        <v>0.1</v>
      </c>
      <c r="Q1521" s="4">
        <v>1</v>
      </c>
      <c r="R1521" s="3">
        <v>5.6</v>
      </c>
      <c r="S15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1" t="str">
        <f>IF(AIRBNB[[#This Row],[RUIDO(dB)]]&lt;=4,"Silencioso",IF(AIRBNB[[#This Row],[RUIDO(dB)]]&lt;=5.5,"Poco Ruidoso","Ruidoso"))</f>
        <v>Ruidoso</v>
      </c>
      <c r="U1521" t="str">
        <f>IF(AND(AIRBNB[[#This Row],[PRECIO]]&lt;50,AIRBNB[[#This Row],[MIN_NOCHES]]&gt;3),"Dentro del presupuesto","No considerar")</f>
        <v>No considerar</v>
      </c>
      <c r="V1521" t="str">
        <f>VLOOKUP(AIRBNB[[#This Row],[HOST_ID]],Super_host[],5,FALSE)</f>
        <v>Host</v>
      </c>
    </row>
    <row r="1522" spans="1:22">
      <c r="A1522" s="4">
        <v>3752035</v>
      </c>
      <c r="B1522" t="s">
        <v>13808</v>
      </c>
      <c r="C1522" s="4">
        <v>14961638</v>
      </c>
      <c r="D1522" t="s">
        <v>13809</v>
      </c>
      <c r="E1522" t="s">
        <v>13810</v>
      </c>
      <c r="F1522" s="4">
        <v>11216</v>
      </c>
      <c r="G1522" s="13" t="s">
        <v>4662</v>
      </c>
      <c r="H1522" s="13" t="s">
        <v>9230</v>
      </c>
      <c r="I1522" s="1">
        <v>4068772</v>
      </c>
      <c r="J1522" s="1">
        <v>-7395484</v>
      </c>
      <c r="K1522" t="s">
        <v>5</v>
      </c>
      <c r="L1522" s="20">
        <v>180</v>
      </c>
      <c r="M1522" s="4">
        <v>3</v>
      </c>
      <c r="N1522" s="4">
        <v>72</v>
      </c>
      <c r="O1522" s="2">
        <v>43633</v>
      </c>
      <c r="P1522" s="3">
        <v>1.31</v>
      </c>
      <c r="Q1522" s="4">
        <v>1</v>
      </c>
      <c r="R1522" s="3">
        <v>6.9</v>
      </c>
      <c r="S15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2" t="str">
        <f>IF(AIRBNB[[#This Row],[RUIDO(dB)]]&lt;=4,"Silencioso",IF(AIRBNB[[#This Row],[RUIDO(dB)]]&lt;=5.5,"Poco Ruidoso","Ruidoso"))</f>
        <v>Ruidoso</v>
      </c>
      <c r="U1522" t="str">
        <f>IF(AND(AIRBNB[[#This Row],[PRECIO]]&lt;50,AIRBNB[[#This Row],[MIN_NOCHES]]&gt;3),"Dentro del presupuesto","No considerar")</f>
        <v>No considerar</v>
      </c>
      <c r="V1522" t="str">
        <f>VLOOKUP(AIRBNB[[#This Row],[HOST_ID]],Super_host[],5,FALSE)</f>
        <v>Host</v>
      </c>
    </row>
    <row r="1523" spans="1:22">
      <c r="A1523" s="4">
        <v>2888877</v>
      </c>
      <c r="B1523" t="s">
        <v>1630</v>
      </c>
      <c r="C1523" s="4">
        <v>14763882</v>
      </c>
      <c r="D1523" t="s">
        <v>1631</v>
      </c>
      <c r="E1523" t="s">
        <v>1632</v>
      </c>
      <c r="F1523" s="4">
        <v>10016</v>
      </c>
      <c r="G1523" s="13" t="s">
        <v>124</v>
      </c>
      <c r="H1523" s="13" t="s">
        <v>175</v>
      </c>
      <c r="I1523" s="1">
        <v>4074288</v>
      </c>
      <c r="J1523" s="1">
        <v>-739803</v>
      </c>
      <c r="K1523" t="s">
        <v>5</v>
      </c>
      <c r="L1523" s="20">
        <v>180</v>
      </c>
      <c r="M1523" s="4">
        <v>4</v>
      </c>
      <c r="N1523" s="4">
        <v>5</v>
      </c>
      <c r="O1523" s="2">
        <v>42311</v>
      </c>
      <c r="P1523" s="3">
        <v>0.1</v>
      </c>
      <c r="Q1523" s="4">
        <v>1</v>
      </c>
      <c r="R1523" s="3">
        <v>5.6</v>
      </c>
      <c r="S15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3" t="str">
        <f>IF(AIRBNB[[#This Row],[RUIDO(dB)]]&lt;=4,"Silencioso",IF(AIRBNB[[#This Row],[RUIDO(dB)]]&lt;=5.5,"Poco Ruidoso","Ruidoso"))</f>
        <v>Ruidoso</v>
      </c>
      <c r="U1523" t="str">
        <f>IF(AND(AIRBNB[[#This Row],[PRECIO]]&lt;50,AIRBNB[[#This Row],[MIN_NOCHES]]&gt;3),"Dentro del presupuesto","No considerar")</f>
        <v>No considerar</v>
      </c>
      <c r="V1523" t="str">
        <f>VLOOKUP(AIRBNB[[#This Row],[HOST_ID]],Super_host[],5,FALSE)</f>
        <v>Host</v>
      </c>
    </row>
    <row r="1524" spans="1:22">
      <c r="A1524" s="4">
        <v>2635913</v>
      </c>
      <c r="B1524" t="s">
        <v>15622</v>
      </c>
      <c r="C1524" s="4">
        <v>13497325</v>
      </c>
      <c r="D1524" t="s">
        <v>15623</v>
      </c>
      <c r="E1524" t="s">
        <v>15624</v>
      </c>
      <c r="F1524" s="4">
        <v>11206</v>
      </c>
      <c r="G1524" s="13" t="s">
        <v>4662</v>
      </c>
      <c r="H1524" s="13" t="s">
        <v>9230</v>
      </c>
      <c r="I1524" s="1">
        <v>4069471</v>
      </c>
      <c r="J1524" s="1">
        <v>-7394184</v>
      </c>
      <c r="K1524" t="s">
        <v>5</v>
      </c>
      <c r="L1524" s="20">
        <v>180</v>
      </c>
      <c r="M1524" s="4">
        <v>1</v>
      </c>
      <c r="N1524" s="4">
        <v>0</v>
      </c>
      <c r="O1524" s="2">
        <v>43634</v>
      </c>
      <c r="P1524" s="3">
        <v>2.29</v>
      </c>
      <c r="Q1524" s="4">
        <v>1</v>
      </c>
      <c r="R1524" s="3">
        <v>6.9</v>
      </c>
      <c r="S15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4" t="str">
        <f>IF(AIRBNB[[#This Row],[RUIDO(dB)]]&lt;=4,"Silencioso",IF(AIRBNB[[#This Row],[RUIDO(dB)]]&lt;=5.5,"Poco Ruidoso","Ruidoso"))</f>
        <v>Ruidoso</v>
      </c>
      <c r="U1524" t="str">
        <f>IF(AND(AIRBNB[[#This Row],[PRECIO]]&lt;50,AIRBNB[[#This Row],[MIN_NOCHES]]&gt;3),"Dentro del presupuesto","No considerar")</f>
        <v>No considerar</v>
      </c>
      <c r="V1524" t="str">
        <f>VLOOKUP(AIRBNB[[#This Row],[HOST_ID]],Super_host[],5,FALSE)</f>
        <v>Host</v>
      </c>
    </row>
    <row r="1525" spans="1:22">
      <c r="A1525" s="4">
        <v>2606370</v>
      </c>
      <c r="B1525" t="s">
        <v>7419</v>
      </c>
      <c r="C1525" s="4">
        <v>13347139</v>
      </c>
      <c r="D1525" t="s">
        <v>933</v>
      </c>
      <c r="E1525" t="s">
        <v>7420</v>
      </c>
      <c r="F1525" s="4">
        <v>10026</v>
      </c>
      <c r="G1525" s="13" t="s">
        <v>124</v>
      </c>
      <c r="H1525" s="13" t="s">
        <v>148</v>
      </c>
      <c r="I1525" s="1">
        <v>4080007</v>
      </c>
      <c r="J1525" s="1">
        <v>-739562</v>
      </c>
      <c r="K1525" t="s">
        <v>5</v>
      </c>
      <c r="L1525" s="20">
        <v>180</v>
      </c>
      <c r="M1525" s="4">
        <v>7</v>
      </c>
      <c r="N1525" s="4">
        <v>6</v>
      </c>
      <c r="O1525" s="2">
        <v>43330</v>
      </c>
      <c r="P1525" s="3">
        <v>0.16</v>
      </c>
      <c r="Q1525" s="4">
        <v>1</v>
      </c>
      <c r="R1525" s="3">
        <v>5.7</v>
      </c>
      <c r="S15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5" t="str">
        <f>IF(AIRBNB[[#This Row],[RUIDO(dB)]]&lt;=4,"Silencioso",IF(AIRBNB[[#This Row],[RUIDO(dB)]]&lt;=5.5,"Poco Ruidoso","Ruidoso"))</f>
        <v>Ruidoso</v>
      </c>
      <c r="U1525" t="str">
        <f>IF(AND(AIRBNB[[#This Row],[PRECIO]]&lt;50,AIRBNB[[#This Row],[MIN_NOCHES]]&gt;3),"Dentro del presupuesto","No considerar")</f>
        <v>No considerar</v>
      </c>
      <c r="V1525" t="str">
        <f>VLOOKUP(AIRBNB[[#This Row],[HOST_ID]],Super_host[],5,FALSE)</f>
        <v>Host</v>
      </c>
    </row>
    <row r="1526" spans="1:22">
      <c r="A1526" s="4">
        <v>4582785</v>
      </c>
      <c r="B1526" t="s">
        <v>3317</v>
      </c>
      <c r="C1526" s="4">
        <v>13161042</v>
      </c>
      <c r="D1526" t="s">
        <v>2920</v>
      </c>
      <c r="E1526" t="s">
        <v>3318</v>
      </c>
      <c r="F1526" s="4">
        <v>10128</v>
      </c>
      <c r="G1526" s="13" t="s">
        <v>124</v>
      </c>
      <c r="H1526" s="13" t="s">
        <v>129</v>
      </c>
      <c r="I1526" s="1">
        <v>4078555</v>
      </c>
      <c r="J1526" s="1">
        <v>-7395311</v>
      </c>
      <c r="K1526" t="s">
        <v>5</v>
      </c>
      <c r="L1526" s="20">
        <v>180</v>
      </c>
      <c r="M1526" s="4">
        <v>2</v>
      </c>
      <c r="N1526" s="4">
        <v>18</v>
      </c>
      <c r="O1526" s="2">
        <v>42946</v>
      </c>
      <c r="P1526" s="3">
        <v>0.33</v>
      </c>
      <c r="Q1526" s="4">
        <v>1</v>
      </c>
      <c r="R1526" s="3">
        <v>5.6</v>
      </c>
      <c r="S15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6" t="str">
        <f>IF(AIRBNB[[#This Row],[RUIDO(dB)]]&lt;=4,"Silencioso",IF(AIRBNB[[#This Row],[RUIDO(dB)]]&lt;=5.5,"Poco Ruidoso","Ruidoso"))</f>
        <v>Ruidoso</v>
      </c>
      <c r="U1526" t="str">
        <f>IF(AND(AIRBNB[[#This Row],[PRECIO]]&lt;50,AIRBNB[[#This Row],[MIN_NOCHES]]&gt;3),"Dentro del presupuesto","No considerar")</f>
        <v>No considerar</v>
      </c>
      <c r="V1526" t="str">
        <f>VLOOKUP(AIRBNB[[#This Row],[HOST_ID]],Super_host[],5,FALSE)</f>
        <v>Host</v>
      </c>
    </row>
    <row r="1527" spans="1:22">
      <c r="A1527" s="4">
        <v>2488227</v>
      </c>
      <c r="B1527" t="s">
        <v>4599</v>
      </c>
      <c r="C1527" s="4">
        <v>12732385</v>
      </c>
      <c r="D1527" t="s">
        <v>4600</v>
      </c>
      <c r="E1527" t="s">
        <v>2634</v>
      </c>
      <c r="F1527" s="4">
        <v>10002</v>
      </c>
      <c r="G1527" s="13" t="s">
        <v>124</v>
      </c>
      <c r="H1527" s="13" t="s">
        <v>137</v>
      </c>
      <c r="I1527" s="1">
        <v>4072005</v>
      </c>
      <c r="J1527" s="1">
        <v>-7398609</v>
      </c>
      <c r="K1527" t="s">
        <v>5</v>
      </c>
      <c r="L1527" s="20">
        <v>180</v>
      </c>
      <c r="M1527" s="4">
        <v>6</v>
      </c>
      <c r="N1527" s="4">
        <v>55</v>
      </c>
      <c r="O1527" s="2">
        <v>43631</v>
      </c>
      <c r="P1527" s="3">
        <v>0.85</v>
      </c>
      <c r="Q1527" s="4">
        <v>1</v>
      </c>
      <c r="R1527" s="3">
        <v>5.6</v>
      </c>
      <c r="S15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7" t="str">
        <f>IF(AIRBNB[[#This Row],[RUIDO(dB)]]&lt;=4,"Silencioso",IF(AIRBNB[[#This Row],[RUIDO(dB)]]&lt;=5.5,"Poco Ruidoso","Ruidoso"))</f>
        <v>Ruidoso</v>
      </c>
      <c r="U1527" t="str">
        <f>IF(AND(AIRBNB[[#This Row],[PRECIO]]&lt;50,AIRBNB[[#This Row],[MIN_NOCHES]]&gt;3),"Dentro del presupuesto","No considerar")</f>
        <v>No considerar</v>
      </c>
      <c r="V1527" t="str">
        <f>VLOOKUP(AIRBNB[[#This Row],[HOST_ID]],Super_host[],5,FALSE)</f>
        <v>Host</v>
      </c>
    </row>
    <row r="1528" spans="1:22">
      <c r="A1528" s="4">
        <v>2459587</v>
      </c>
      <c r="B1528" t="s">
        <v>6909</v>
      </c>
      <c r="C1528" s="4">
        <v>12575621</v>
      </c>
      <c r="D1528" t="s">
        <v>233</v>
      </c>
      <c r="E1528" t="s">
        <v>6910</v>
      </c>
      <c r="F1528" s="4">
        <v>10128</v>
      </c>
      <c r="G1528" s="13" t="s">
        <v>124</v>
      </c>
      <c r="H1528" s="13" t="s">
        <v>129</v>
      </c>
      <c r="I1528" s="1">
        <v>4078474</v>
      </c>
      <c r="J1528" s="1">
        <v>-7394974</v>
      </c>
      <c r="K1528" t="s">
        <v>5</v>
      </c>
      <c r="L1528" s="20">
        <v>180</v>
      </c>
      <c r="M1528" s="4">
        <v>1</v>
      </c>
      <c r="N1528" s="4">
        <v>0</v>
      </c>
      <c r="O1528" s="2">
        <v>42233</v>
      </c>
      <c r="P1528" s="3">
        <v>0.17</v>
      </c>
      <c r="Q1528" s="4">
        <v>1</v>
      </c>
      <c r="R1528" s="3">
        <v>5.6</v>
      </c>
      <c r="S15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8" t="str">
        <f>IF(AIRBNB[[#This Row],[RUIDO(dB)]]&lt;=4,"Silencioso",IF(AIRBNB[[#This Row],[RUIDO(dB)]]&lt;=5.5,"Poco Ruidoso","Ruidoso"))</f>
        <v>Ruidoso</v>
      </c>
      <c r="U1528" t="str">
        <f>IF(AND(AIRBNB[[#This Row],[PRECIO]]&lt;50,AIRBNB[[#This Row],[MIN_NOCHES]]&gt;3),"Dentro del presupuesto","No considerar")</f>
        <v>No considerar</v>
      </c>
      <c r="V1528" t="str">
        <f>VLOOKUP(AIRBNB[[#This Row],[HOST_ID]],Super_host[],5,FALSE)</f>
        <v>Host</v>
      </c>
    </row>
    <row r="1529" spans="1:22">
      <c r="A1529" s="4">
        <v>4379307</v>
      </c>
      <c r="B1529" t="s">
        <v>574</v>
      </c>
      <c r="C1529" s="4">
        <v>11742895</v>
      </c>
      <c r="D1529" t="s">
        <v>63</v>
      </c>
      <c r="E1529" t="s">
        <v>575</v>
      </c>
      <c r="F1529" s="4">
        <v>10011</v>
      </c>
      <c r="G1529" s="13" t="s">
        <v>124</v>
      </c>
      <c r="H1529" s="13" t="s">
        <v>140</v>
      </c>
      <c r="I1529" s="1">
        <v>4073858</v>
      </c>
      <c r="J1529" s="1">
        <v>-7400145</v>
      </c>
      <c r="K1529" t="s">
        <v>5</v>
      </c>
      <c r="L1529" s="20">
        <v>180</v>
      </c>
      <c r="M1529" s="4">
        <v>2</v>
      </c>
      <c r="N1529" s="4">
        <v>1</v>
      </c>
      <c r="O1529" s="2">
        <v>42538</v>
      </c>
      <c r="P1529" s="3">
        <v>0.03</v>
      </c>
      <c r="Q1529" s="4">
        <v>1</v>
      </c>
      <c r="R1529" s="3">
        <v>5.6</v>
      </c>
      <c r="S15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29" t="str">
        <f>IF(AIRBNB[[#This Row],[RUIDO(dB)]]&lt;=4,"Silencioso",IF(AIRBNB[[#This Row],[RUIDO(dB)]]&lt;=5.5,"Poco Ruidoso","Ruidoso"))</f>
        <v>Ruidoso</v>
      </c>
      <c r="U1529" t="str">
        <f>IF(AND(AIRBNB[[#This Row],[PRECIO]]&lt;50,AIRBNB[[#This Row],[MIN_NOCHES]]&gt;3),"Dentro del presupuesto","No considerar")</f>
        <v>No considerar</v>
      </c>
      <c r="V1529" t="str">
        <f>VLOOKUP(AIRBNB[[#This Row],[HOST_ID]],Super_host[],5,FALSE)</f>
        <v>Host</v>
      </c>
    </row>
    <row r="1530" spans="1:22">
      <c r="A1530" s="4">
        <v>6449002</v>
      </c>
      <c r="B1530" t="s">
        <v>801</v>
      </c>
      <c r="C1530" s="4">
        <v>11179499</v>
      </c>
      <c r="D1530" t="s">
        <v>194</v>
      </c>
      <c r="E1530" t="s">
        <v>802</v>
      </c>
      <c r="F1530" s="4">
        <v>10012</v>
      </c>
      <c r="G1530" s="13" t="s">
        <v>124</v>
      </c>
      <c r="H1530" s="13" t="s">
        <v>144</v>
      </c>
      <c r="I1530" s="1">
        <v>4072846</v>
      </c>
      <c r="J1530" s="1">
        <v>-7400113</v>
      </c>
      <c r="K1530" t="s">
        <v>5</v>
      </c>
      <c r="L1530" s="20">
        <v>180</v>
      </c>
      <c r="M1530" s="4">
        <v>3</v>
      </c>
      <c r="N1530" s="4">
        <v>2</v>
      </c>
      <c r="O1530" s="2">
        <v>42155</v>
      </c>
      <c r="P1530" s="3">
        <v>0.04</v>
      </c>
      <c r="Q1530" s="4">
        <v>1</v>
      </c>
      <c r="R1530" s="3">
        <v>5.6</v>
      </c>
      <c r="S15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0" t="str">
        <f>IF(AIRBNB[[#This Row],[RUIDO(dB)]]&lt;=4,"Silencioso",IF(AIRBNB[[#This Row],[RUIDO(dB)]]&lt;=5.5,"Poco Ruidoso","Ruidoso"))</f>
        <v>Ruidoso</v>
      </c>
      <c r="U1530" t="str">
        <f>IF(AND(AIRBNB[[#This Row],[PRECIO]]&lt;50,AIRBNB[[#This Row],[MIN_NOCHES]]&gt;3),"Dentro del presupuesto","No considerar")</f>
        <v>No considerar</v>
      </c>
      <c r="V1530" t="str">
        <f>VLOOKUP(AIRBNB[[#This Row],[HOST_ID]],Super_host[],5,FALSE)</f>
        <v>Host</v>
      </c>
    </row>
    <row r="1531" spans="1:22">
      <c r="A1531" s="4">
        <v>2678773</v>
      </c>
      <c r="B1531" t="s">
        <v>11427</v>
      </c>
      <c r="C1531" s="4">
        <v>10846328</v>
      </c>
      <c r="D1531" t="s">
        <v>918</v>
      </c>
      <c r="E1531" t="s">
        <v>11428</v>
      </c>
      <c r="F1531" s="4">
        <v>11211</v>
      </c>
      <c r="G1531" s="13" t="s">
        <v>4662</v>
      </c>
      <c r="H1531" s="13" t="s">
        <v>9218</v>
      </c>
      <c r="I1531" s="1">
        <v>4071262</v>
      </c>
      <c r="J1531" s="1">
        <v>-7395292</v>
      </c>
      <c r="K1531" t="s">
        <v>5</v>
      </c>
      <c r="L1531" s="20">
        <v>180</v>
      </c>
      <c r="M1531" s="4">
        <v>3</v>
      </c>
      <c r="N1531" s="4">
        <v>13</v>
      </c>
      <c r="O1531" s="2">
        <v>43463</v>
      </c>
      <c r="P1531" s="3">
        <v>0.21</v>
      </c>
      <c r="Q1531" s="4">
        <v>1</v>
      </c>
      <c r="R1531" s="3">
        <v>6.9</v>
      </c>
      <c r="S15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1" t="str">
        <f>IF(AIRBNB[[#This Row],[RUIDO(dB)]]&lt;=4,"Silencioso",IF(AIRBNB[[#This Row],[RUIDO(dB)]]&lt;=5.5,"Poco Ruidoso","Ruidoso"))</f>
        <v>Ruidoso</v>
      </c>
      <c r="U1531" t="str">
        <f>IF(AND(AIRBNB[[#This Row],[PRECIO]]&lt;50,AIRBNB[[#This Row],[MIN_NOCHES]]&gt;3),"Dentro del presupuesto","No considerar")</f>
        <v>No considerar</v>
      </c>
      <c r="V1531" t="str">
        <f>VLOOKUP(AIRBNB[[#This Row],[HOST_ID]],Super_host[],5,FALSE)</f>
        <v>Host</v>
      </c>
    </row>
    <row r="1532" spans="1:22">
      <c r="A1532" s="4">
        <v>2123731</v>
      </c>
      <c r="B1532" t="s">
        <v>6263</v>
      </c>
      <c r="C1532" s="4">
        <v>10828833</v>
      </c>
      <c r="D1532" t="s">
        <v>1174</v>
      </c>
      <c r="E1532" t="s">
        <v>6264</v>
      </c>
      <c r="F1532" s="4">
        <v>10019</v>
      </c>
      <c r="G1532" s="13" t="s">
        <v>124</v>
      </c>
      <c r="H1532" s="13" t="s">
        <v>249</v>
      </c>
      <c r="I1532" s="1">
        <v>4076466</v>
      </c>
      <c r="J1532" s="1">
        <v>-7399325</v>
      </c>
      <c r="K1532" t="s">
        <v>40</v>
      </c>
      <c r="L1532" s="20">
        <v>180</v>
      </c>
      <c r="M1532" s="4">
        <v>3</v>
      </c>
      <c r="N1532" s="4">
        <v>191</v>
      </c>
      <c r="O1532" s="2">
        <v>43635</v>
      </c>
      <c r="P1532" s="3">
        <v>3.29</v>
      </c>
      <c r="Q1532" s="4">
        <v>1</v>
      </c>
      <c r="R1532" s="3">
        <v>5.6</v>
      </c>
      <c r="S15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2" t="str">
        <f>IF(AIRBNB[[#This Row],[RUIDO(dB)]]&lt;=4,"Silencioso",IF(AIRBNB[[#This Row],[RUIDO(dB)]]&lt;=5.5,"Poco Ruidoso","Ruidoso"))</f>
        <v>Ruidoso</v>
      </c>
      <c r="U1532" t="str">
        <f>IF(AND(AIRBNB[[#This Row],[PRECIO]]&lt;50,AIRBNB[[#This Row],[MIN_NOCHES]]&gt;3),"Dentro del presupuesto","No considerar")</f>
        <v>No considerar</v>
      </c>
      <c r="V1532" t="str">
        <f>VLOOKUP(AIRBNB[[#This Row],[HOST_ID]],Super_host[],5,FALSE)</f>
        <v>Host</v>
      </c>
    </row>
    <row r="1533" spans="1:22">
      <c r="A1533" s="4">
        <v>2283001</v>
      </c>
      <c r="B1533" t="s">
        <v>14242</v>
      </c>
      <c r="C1533" s="4">
        <v>10532769</v>
      </c>
      <c r="D1533" t="s">
        <v>217</v>
      </c>
      <c r="E1533" t="s">
        <v>14243</v>
      </c>
      <c r="F1533" s="4">
        <v>11231</v>
      </c>
      <c r="G1533" s="13" t="s">
        <v>4662</v>
      </c>
      <c r="H1533" s="13" t="s">
        <v>9237</v>
      </c>
      <c r="I1533" s="1">
        <v>4068123</v>
      </c>
      <c r="J1533" s="1">
        <v>-7399558</v>
      </c>
      <c r="K1533" t="s">
        <v>5</v>
      </c>
      <c r="L1533" s="20">
        <v>180</v>
      </c>
      <c r="M1533" s="4">
        <v>2</v>
      </c>
      <c r="N1533" s="4">
        <v>97</v>
      </c>
      <c r="O1533" s="2">
        <v>43652</v>
      </c>
      <c r="P1533" s="3">
        <v>1.83</v>
      </c>
      <c r="Q1533" s="4">
        <v>1</v>
      </c>
      <c r="R1533" s="3">
        <v>6.9</v>
      </c>
      <c r="S15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3" t="str">
        <f>IF(AIRBNB[[#This Row],[RUIDO(dB)]]&lt;=4,"Silencioso",IF(AIRBNB[[#This Row],[RUIDO(dB)]]&lt;=5.5,"Poco Ruidoso","Ruidoso"))</f>
        <v>Ruidoso</v>
      </c>
      <c r="U1533" t="str">
        <f>IF(AND(AIRBNB[[#This Row],[PRECIO]]&lt;50,AIRBNB[[#This Row],[MIN_NOCHES]]&gt;3),"Dentro del presupuesto","No considerar")</f>
        <v>No considerar</v>
      </c>
      <c r="V1533" t="str">
        <f>VLOOKUP(AIRBNB[[#This Row],[HOST_ID]],Super_host[],5,FALSE)</f>
        <v>Host</v>
      </c>
    </row>
    <row r="1534" spans="1:22">
      <c r="A1534" s="4">
        <v>2453730</v>
      </c>
      <c r="B1534" t="s">
        <v>13459</v>
      </c>
      <c r="C1534" s="4">
        <v>10232293</v>
      </c>
      <c r="D1534" t="s">
        <v>13460</v>
      </c>
      <c r="E1534" t="s">
        <v>13461</v>
      </c>
      <c r="F1534" s="4">
        <v>11231</v>
      </c>
      <c r="G1534" s="13" t="s">
        <v>4662</v>
      </c>
      <c r="H1534" s="13" t="s">
        <v>9363</v>
      </c>
      <c r="I1534" s="1">
        <v>4067906</v>
      </c>
      <c r="J1534" s="1">
        <v>-7399093</v>
      </c>
      <c r="K1534" t="s">
        <v>5</v>
      </c>
      <c r="L1534" s="20">
        <v>180</v>
      </c>
      <c r="M1534" s="4">
        <v>6</v>
      </c>
      <c r="N1534" s="4">
        <v>1</v>
      </c>
      <c r="O1534" s="2">
        <v>43651</v>
      </c>
      <c r="P1534" s="3">
        <v>1</v>
      </c>
      <c r="Q1534" s="4">
        <v>1</v>
      </c>
      <c r="R1534" s="3">
        <v>6.9</v>
      </c>
      <c r="S15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4" t="str">
        <f>IF(AIRBNB[[#This Row],[RUIDO(dB)]]&lt;=4,"Silencioso",IF(AIRBNB[[#This Row],[RUIDO(dB)]]&lt;=5.5,"Poco Ruidoso","Ruidoso"))</f>
        <v>Ruidoso</v>
      </c>
      <c r="U1534" t="str">
        <f>IF(AND(AIRBNB[[#This Row],[PRECIO]]&lt;50,AIRBNB[[#This Row],[MIN_NOCHES]]&gt;3),"Dentro del presupuesto","No considerar")</f>
        <v>No considerar</v>
      </c>
      <c r="V1534" t="str">
        <f>VLOOKUP(AIRBNB[[#This Row],[HOST_ID]],Super_host[],5,FALSE)</f>
        <v>Host</v>
      </c>
    </row>
    <row r="1535" spans="1:22">
      <c r="A1535" s="4">
        <v>1935302</v>
      </c>
      <c r="B1535" t="s">
        <v>14979</v>
      </c>
      <c r="C1535" s="4">
        <v>10008086</v>
      </c>
      <c r="D1535" t="s">
        <v>5613</v>
      </c>
      <c r="E1535" t="s">
        <v>12855</v>
      </c>
      <c r="F1535" s="4">
        <v>11205</v>
      </c>
      <c r="G1535" s="13" t="s">
        <v>4662</v>
      </c>
      <c r="H1535" s="13" t="s">
        <v>9222</v>
      </c>
      <c r="I1535" s="1">
        <v>4069117</v>
      </c>
      <c r="J1535" s="1">
        <v>-7397047</v>
      </c>
      <c r="K1535" t="s">
        <v>5</v>
      </c>
      <c r="L1535" s="20">
        <v>180</v>
      </c>
      <c r="M1535" s="4">
        <v>2</v>
      </c>
      <c r="N1535" s="4">
        <v>72</v>
      </c>
      <c r="O1535" s="2">
        <v>43653</v>
      </c>
      <c r="P1535" s="3">
        <v>3.12</v>
      </c>
      <c r="Q1535" s="4">
        <v>1</v>
      </c>
      <c r="R1535" s="3">
        <v>6.9</v>
      </c>
      <c r="S15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5" t="str">
        <f>IF(AIRBNB[[#This Row],[RUIDO(dB)]]&lt;=4,"Silencioso",IF(AIRBNB[[#This Row],[RUIDO(dB)]]&lt;=5.5,"Poco Ruidoso","Ruidoso"))</f>
        <v>Ruidoso</v>
      </c>
      <c r="U1535" t="str">
        <f>IF(AND(AIRBNB[[#This Row],[PRECIO]]&lt;50,AIRBNB[[#This Row],[MIN_NOCHES]]&gt;3),"Dentro del presupuesto","No considerar")</f>
        <v>No considerar</v>
      </c>
      <c r="V1535" t="str">
        <f>VLOOKUP(AIRBNB[[#This Row],[HOST_ID]],Super_host[],5,FALSE)</f>
        <v>Host</v>
      </c>
    </row>
    <row r="1536" spans="1:22">
      <c r="A1536" s="4">
        <v>1847389</v>
      </c>
      <c r="B1536" t="s">
        <v>12857</v>
      </c>
      <c r="C1536" s="4">
        <v>9371210</v>
      </c>
      <c r="D1536" t="s">
        <v>614</v>
      </c>
      <c r="E1536" t="s">
        <v>12858</v>
      </c>
      <c r="F1536" s="4">
        <v>11231</v>
      </c>
      <c r="G1536" s="13" t="s">
        <v>4662</v>
      </c>
      <c r="H1536" s="13" t="s">
        <v>9237</v>
      </c>
      <c r="I1536" s="1">
        <v>4067522</v>
      </c>
      <c r="J1536" s="1">
        <v>-7399978</v>
      </c>
      <c r="K1536" t="s">
        <v>5</v>
      </c>
      <c r="L1536" s="20">
        <v>180</v>
      </c>
      <c r="M1536" s="4">
        <v>2</v>
      </c>
      <c r="N1536" s="4">
        <v>29</v>
      </c>
      <c r="O1536" s="2">
        <v>43646</v>
      </c>
      <c r="P1536" s="3">
        <v>0.63</v>
      </c>
      <c r="Q1536" s="4">
        <v>1</v>
      </c>
      <c r="R1536" s="3">
        <v>6.9</v>
      </c>
      <c r="S15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6" t="str">
        <f>IF(AIRBNB[[#This Row],[RUIDO(dB)]]&lt;=4,"Silencioso",IF(AIRBNB[[#This Row],[RUIDO(dB)]]&lt;=5.5,"Poco Ruidoso","Ruidoso"))</f>
        <v>Ruidoso</v>
      </c>
      <c r="U1536" t="str">
        <f>IF(AND(AIRBNB[[#This Row],[PRECIO]]&lt;50,AIRBNB[[#This Row],[MIN_NOCHES]]&gt;3),"Dentro del presupuesto","No considerar")</f>
        <v>No considerar</v>
      </c>
      <c r="V1536" t="str">
        <f>VLOOKUP(AIRBNB[[#This Row],[HOST_ID]],Super_host[],5,FALSE)</f>
        <v>Host</v>
      </c>
    </row>
    <row r="1537" spans="1:22">
      <c r="A1537" s="4">
        <v>4956896</v>
      </c>
      <c r="B1537" t="s">
        <v>4541</v>
      </c>
      <c r="C1537" s="4">
        <v>8951256</v>
      </c>
      <c r="D1537" t="s">
        <v>4542</v>
      </c>
      <c r="E1537" t="s">
        <v>3068</v>
      </c>
      <c r="F1537" s="4">
        <v>10002</v>
      </c>
      <c r="G1537" s="13" t="s">
        <v>124</v>
      </c>
      <c r="H1537" s="13" t="s">
        <v>137</v>
      </c>
      <c r="I1537" s="1">
        <v>4071316</v>
      </c>
      <c r="J1537" s="1">
        <v>-739916</v>
      </c>
      <c r="K1537" t="s">
        <v>5</v>
      </c>
      <c r="L1537" s="20">
        <v>180</v>
      </c>
      <c r="M1537" s="4">
        <v>3</v>
      </c>
      <c r="N1537" s="4">
        <v>38</v>
      </c>
      <c r="O1537" s="2">
        <v>43623</v>
      </c>
      <c r="P1537" s="3">
        <v>0.81</v>
      </c>
      <c r="Q1537" s="4">
        <v>1</v>
      </c>
      <c r="R1537" s="3">
        <v>5.6</v>
      </c>
      <c r="S15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7" t="str">
        <f>IF(AIRBNB[[#This Row],[RUIDO(dB)]]&lt;=4,"Silencioso",IF(AIRBNB[[#This Row],[RUIDO(dB)]]&lt;=5.5,"Poco Ruidoso","Ruidoso"))</f>
        <v>Ruidoso</v>
      </c>
      <c r="U1537" t="str">
        <f>IF(AND(AIRBNB[[#This Row],[PRECIO]]&lt;50,AIRBNB[[#This Row],[MIN_NOCHES]]&gt;3),"Dentro del presupuesto","No considerar")</f>
        <v>No considerar</v>
      </c>
      <c r="V1537" t="str">
        <f>VLOOKUP(AIRBNB[[#This Row],[HOST_ID]],Super_host[],5,FALSE)</f>
        <v>Host</v>
      </c>
    </row>
    <row r="1538" spans="1:22">
      <c r="A1538" s="4">
        <v>6115275</v>
      </c>
      <c r="B1538" t="s">
        <v>7049</v>
      </c>
      <c r="C1538" s="4">
        <v>8164199</v>
      </c>
      <c r="D1538" t="s">
        <v>7050</v>
      </c>
      <c r="E1538" t="s">
        <v>7051</v>
      </c>
      <c r="F1538" s="4">
        <v>10017</v>
      </c>
      <c r="G1538" s="13" t="s">
        <v>124</v>
      </c>
      <c r="H1538" s="13" t="s">
        <v>373</v>
      </c>
      <c r="I1538" s="1">
        <v>4075102</v>
      </c>
      <c r="J1538" s="1">
        <v>-7397447</v>
      </c>
      <c r="K1538" t="s">
        <v>5</v>
      </c>
      <c r="L1538" s="20">
        <v>180</v>
      </c>
      <c r="M1538" s="4">
        <v>1</v>
      </c>
      <c r="N1538" s="4">
        <v>0</v>
      </c>
      <c r="O1538" s="2">
        <v>43460</v>
      </c>
      <c r="P1538" s="3">
        <v>0.04</v>
      </c>
      <c r="Q1538" s="4">
        <v>1</v>
      </c>
      <c r="R1538" s="3">
        <v>5.6</v>
      </c>
      <c r="S15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8" t="str">
        <f>IF(AIRBNB[[#This Row],[RUIDO(dB)]]&lt;=4,"Silencioso",IF(AIRBNB[[#This Row],[RUIDO(dB)]]&lt;=5.5,"Poco Ruidoso","Ruidoso"))</f>
        <v>Ruidoso</v>
      </c>
      <c r="U1538" t="str">
        <f>IF(AND(AIRBNB[[#This Row],[PRECIO]]&lt;50,AIRBNB[[#This Row],[MIN_NOCHES]]&gt;3),"Dentro del presupuesto","No considerar")</f>
        <v>No considerar</v>
      </c>
      <c r="V1538" t="str">
        <f>VLOOKUP(AIRBNB[[#This Row],[HOST_ID]],Super_host[],5,FALSE)</f>
        <v>Host</v>
      </c>
    </row>
    <row r="1539" spans="1:22">
      <c r="A1539" s="4">
        <v>1377820</v>
      </c>
      <c r="B1539" t="s">
        <v>3573</v>
      </c>
      <c r="C1539" s="4">
        <v>7463731</v>
      </c>
      <c r="D1539" t="s">
        <v>3574</v>
      </c>
      <c r="E1539" t="s">
        <v>3575</v>
      </c>
      <c r="F1539" s="4">
        <v>10001</v>
      </c>
      <c r="G1539" s="13" t="s">
        <v>124</v>
      </c>
      <c r="H1539" s="13" t="s">
        <v>186</v>
      </c>
      <c r="I1539" s="1">
        <v>4074572</v>
      </c>
      <c r="J1539" s="1">
        <v>-7399637</v>
      </c>
      <c r="K1539" t="s">
        <v>5</v>
      </c>
      <c r="L1539" s="20">
        <v>180</v>
      </c>
      <c r="M1539" s="4">
        <v>4</v>
      </c>
      <c r="N1539" s="4">
        <v>28</v>
      </c>
      <c r="O1539" s="2">
        <v>42508</v>
      </c>
      <c r="P1539" s="3">
        <v>0.4</v>
      </c>
      <c r="Q1539" s="4">
        <v>1</v>
      </c>
      <c r="R1539" s="3">
        <v>5.6</v>
      </c>
      <c r="S15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39" t="str">
        <f>IF(AIRBNB[[#This Row],[RUIDO(dB)]]&lt;=4,"Silencioso",IF(AIRBNB[[#This Row],[RUIDO(dB)]]&lt;=5.5,"Poco Ruidoso","Ruidoso"))</f>
        <v>Ruidoso</v>
      </c>
      <c r="U1539" t="str">
        <f>IF(AND(AIRBNB[[#This Row],[PRECIO]]&lt;50,AIRBNB[[#This Row],[MIN_NOCHES]]&gt;3),"Dentro del presupuesto","No considerar")</f>
        <v>No considerar</v>
      </c>
      <c r="V1539" t="str">
        <f>VLOOKUP(AIRBNB[[#This Row],[HOST_ID]],Super_host[],5,FALSE)</f>
        <v>Host</v>
      </c>
    </row>
    <row r="1540" spans="1:22">
      <c r="A1540" s="4">
        <v>4628603</v>
      </c>
      <c r="B1540" t="s">
        <v>14296</v>
      </c>
      <c r="C1540" s="4">
        <v>6465286</v>
      </c>
      <c r="D1540" t="s">
        <v>12707</v>
      </c>
      <c r="E1540" t="s">
        <v>11035</v>
      </c>
      <c r="F1540" s="4">
        <v>11249</v>
      </c>
      <c r="G1540" s="13" t="s">
        <v>4662</v>
      </c>
      <c r="H1540" s="13" t="s">
        <v>9218</v>
      </c>
      <c r="I1540" s="1">
        <v>4071191</v>
      </c>
      <c r="J1540" s="1">
        <v>-7396376</v>
      </c>
      <c r="K1540" t="s">
        <v>5</v>
      </c>
      <c r="L1540" s="20">
        <v>180</v>
      </c>
      <c r="M1540" s="4">
        <v>3</v>
      </c>
      <c r="N1540" s="4">
        <v>103</v>
      </c>
      <c r="O1540" s="2">
        <v>43622</v>
      </c>
      <c r="P1540" s="3">
        <v>1.92</v>
      </c>
      <c r="Q1540" s="4">
        <v>1</v>
      </c>
      <c r="R1540" s="3">
        <v>6.9</v>
      </c>
      <c r="S15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0" t="str">
        <f>IF(AIRBNB[[#This Row],[RUIDO(dB)]]&lt;=4,"Silencioso",IF(AIRBNB[[#This Row],[RUIDO(dB)]]&lt;=5.5,"Poco Ruidoso","Ruidoso"))</f>
        <v>Ruidoso</v>
      </c>
      <c r="U1540" t="str">
        <f>IF(AND(AIRBNB[[#This Row],[PRECIO]]&lt;50,AIRBNB[[#This Row],[MIN_NOCHES]]&gt;3),"Dentro del presupuesto","No considerar")</f>
        <v>No considerar</v>
      </c>
      <c r="V1540" t="str">
        <f>VLOOKUP(AIRBNB[[#This Row],[HOST_ID]],Super_host[],5,FALSE)</f>
        <v>Host</v>
      </c>
    </row>
    <row r="1541" spans="1:22">
      <c r="A1541" s="4">
        <v>2203154</v>
      </c>
      <c r="B1541" t="s">
        <v>627</v>
      </c>
      <c r="C1541" s="4">
        <v>5392354</v>
      </c>
      <c r="D1541" t="s">
        <v>393</v>
      </c>
      <c r="E1541" t="s">
        <v>628</v>
      </c>
      <c r="F1541" s="4">
        <v>10003</v>
      </c>
      <c r="G1541" s="13" t="s">
        <v>124</v>
      </c>
      <c r="H1541" s="13" t="s">
        <v>133</v>
      </c>
      <c r="I1541" s="1">
        <v>4073087</v>
      </c>
      <c r="J1541" s="1">
        <v>-7398713</v>
      </c>
      <c r="K1541" t="s">
        <v>5</v>
      </c>
      <c r="L1541" s="20">
        <v>180</v>
      </c>
      <c r="M1541" s="4">
        <v>2</v>
      </c>
      <c r="N1541" s="4">
        <v>2</v>
      </c>
      <c r="O1541" s="2">
        <v>41911</v>
      </c>
      <c r="P1541" s="3">
        <v>0.03</v>
      </c>
      <c r="Q1541" s="4">
        <v>1</v>
      </c>
      <c r="R1541" s="3">
        <v>5.6</v>
      </c>
      <c r="S15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1" t="str">
        <f>IF(AIRBNB[[#This Row],[RUIDO(dB)]]&lt;=4,"Silencioso",IF(AIRBNB[[#This Row],[RUIDO(dB)]]&lt;=5.5,"Poco Ruidoso","Ruidoso"))</f>
        <v>Ruidoso</v>
      </c>
      <c r="U1541" t="str">
        <f>IF(AND(AIRBNB[[#This Row],[PRECIO]]&lt;50,AIRBNB[[#This Row],[MIN_NOCHES]]&gt;3),"Dentro del presupuesto","No considerar")</f>
        <v>No considerar</v>
      </c>
      <c r="V1541" t="str">
        <f>VLOOKUP(AIRBNB[[#This Row],[HOST_ID]],Super_host[],5,FALSE)</f>
        <v>Host</v>
      </c>
    </row>
    <row r="1542" spans="1:22">
      <c r="A1542" s="4">
        <v>1738513</v>
      </c>
      <c r="B1542" t="s">
        <v>2962</v>
      </c>
      <c r="C1542" s="4">
        <v>5064855</v>
      </c>
      <c r="D1542" t="s">
        <v>2963</v>
      </c>
      <c r="E1542" t="s">
        <v>2964</v>
      </c>
      <c r="F1542" s="4">
        <v>10038</v>
      </c>
      <c r="G1542" s="13" t="s">
        <v>124</v>
      </c>
      <c r="H1542" s="13" t="s">
        <v>943</v>
      </c>
      <c r="I1542" s="1">
        <v>4070911</v>
      </c>
      <c r="J1542" s="1">
        <v>-7399685</v>
      </c>
      <c r="K1542" t="s">
        <v>5</v>
      </c>
      <c r="L1542" s="20">
        <v>180</v>
      </c>
      <c r="M1542" s="4">
        <v>3</v>
      </c>
      <c r="N1542" s="4">
        <v>18</v>
      </c>
      <c r="O1542" s="2">
        <v>43646</v>
      </c>
      <c r="P1542" s="3">
        <v>0.26</v>
      </c>
      <c r="Q1542" s="4">
        <v>1</v>
      </c>
      <c r="R1542" s="3">
        <v>5.6</v>
      </c>
      <c r="S15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2" t="str">
        <f>IF(AIRBNB[[#This Row],[RUIDO(dB)]]&lt;=4,"Silencioso",IF(AIRBNB[[#This Row],[RUIDO(dB)]]&lt;=5.5,"Poco Ruidoso","Ruidoso"))</f>
        <v>Ruidoso</v>
      </c>
      <c r="U1542" t="str">
        <f>IF(AND(AIRBNB[[#This Row],[PRECIO]]&lt;50,AIRBNB[[#This Row],[MIN_NOCHES]]&gt;3),"Dentro del presupuesto","No considerar")</f>
        <v>No considerar</v>
      </c>
      <c r="V1542" t="str">
        <f>VLOOKUP(AIRBNB[[#This Row],[HOST_ID]],Super_host[],5,FALSE)</f>
        <v>Host</v>
      </c>
    </row>
    <row r="1543" spans="1:22">
      <c r="A1543" s="4">
        <v>2240661</v>
      </c>
      <c r="B1543" t="s">
        <v>631</v>
      </c>
      <c r="C1543" s="4">
        <v>4660888</v>
      </c>
      <c r="D1543" t="s">
        <v>632</v>
      </c>
      <c r="E1543" t="s">
        <v>633</v>
      </c>
      <c r="F1543" s="4">
        <v>10021</v>
      </c>
      <c r="G1543" s="13" t="s">
        <v>124</v>
      </c>
      <c r="H1543" s="13" t="s">
        <v>129</v>
      </c>
      <c r="I1543" s="1">
        <v>4077226</v>
      </c>
      <c r="J1543" s="1">
        <v>-7395895</v>
      </c>
      <c r="K1543" t="s">
        <v>5</v>
      </c>
      <c r="L1543" s="20">
        <v>180</v>
      </c>
      <c r="M1543" s="4">
        <v>2</v>
      </c>
      <c r="N1543" s="4">
        <v>2</v>
      </c>
      <c r="O1543" s="2">
        <v>42177</v>
      </c>
      <c r="P1543" s="3">
        <v>0.03</v>
      </c>
      <c r="Q1543" s="4">
        <v>1</v>
      </c>
      <c r="R1543" s="3">
        <v>5.6</v>
      </c>
      <c r="S15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3" t="str">
        <f>IF(AIRBNB[[#This Row],[RUIDO(dB)]]&lt;=4,"Silencioso",IF(AIRBNB[[#This Row],[RUIDO(dB)]]&lt;=5.5,"Poco Ruidoso","Ruidoso"))</f>
        <v>Ruidoso</v>
      </c>
      <c r="U1543" t="str">
        <f>IF(AND(AIRBNB[[#This Row],[PRECIO]]&lt;50,AIRBNB[[#This Row],[MIN_NOCHES]]&gt;3),"Dentro del presupuesto","No considerar")</f>
        <v>No considerar</v>
      </c>
      <c r="V1543" t="str">
        <f>VLOOKUP(AIRBNB[[#This Row],[HOST_ID]],Super_host[],5,FALSE)</f>
        <v>Host</v>
      </c>
    </row>
    <row r="1544" spans="1:22">
      <c r="A1544" s="4">
        <v>6693612</v>
      </c>
      <c r="B1544" t="s">
        <v>4446</v>
      </c>
      <c r="C1544" s="4">
        <v>4316973</v>
      </c>
      <c r="D1544" t="s">
        <v>2268</v>
      </c>
      <c r="E1544" t="s">
        <v>4447</v>
      </c>
      <c r="F1544" s="4">
        <v>10001</v>
      </c>
      <c r="G1544" s="13" t="s">
        <v>124</v>
      </c>
      <c r="H1544" s="13" t="s">
        <v>249</v>
      </c>
      <c r="I1544" s="1">
        <v>4075335</v>
      </c>
      <c r="J1544" s="1">
        <v>-7399525</v>
      </c>
      <c r="K1544" t="s">
        <v>5</v>
      </c>
      <c r="L1544" s="20">
        <v>180</v>
      </c>
      <c r="M1544" s="4">
        <v>3</v>
      </c>
      <c r="N1544" s="4">
        <v>2</v>
      </c>
      <c r="O1544" s="2">
        <v>43604</v>
      </c>
      <c r="P1544" s="3">
        <v>0.76</v>
      </c>
      <c r="Q1544" s="4">
        <v>1</v>
      </c>
      <c r="R1544" s="3">
        <v>5.6</v>
      </c>
      <c r="S15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4" t="str">
        <f>IF(AIRBNB[[#This Row],[RUIDO(dB)]]&lt;=4,"Silencioso",IF(AIRBNB[[#This Row],[RUIDO(dB)]]&lt;=5.5,"Poco Ruidoso","Ruidoso"))</f>
        <v>Ruidoso</v>
      </c>
      <c r="U1544" t="str">
        <f>IF(AND(AIRBNB[[#This Row],[PRECIO]]&lt;50,AIRBNB[[#This Row],[MIN_NOCHES]]&gt;3),"Dentro del presupuesto","No considerar")</f>
        <v>No considerar</v>
      </c>
      <c r="V1544" t="str">
        <f>VLOOKUP(AIRBNB[[#This Row],[HOST_ID]],Super_host[],5,FALSE)</f>
        <v>Host</v>
      </c>
    </row>
    <row r="1545" spans="1:22">
      <c r="A1545" s="4">
        <v>2412916</v>
      </c>
      <c r="B1545" t="s">
        <v>9488</v>
      </c>
      <c r="C1545" s="4">
        <v>4183222</v>
      </c>
      <c r="D1545" t="s">
        <v>1110</v>
      </c>
      <c r="E1545" t="s">
        <v>9489</v>
      </c>
      <c r="F1545" s="4">
        <v>11231</v>
      </c>
      <c r="G1545" s="13" t="s">
        <v>4662</v>
      </c>
      <c r="H1545" s="13" t="s">
        <v>9237</v>
      </c>
      <c r="I1545" s="1">
        <v>4068008</v>
      </c>
      <c r="J1545" s="1">
        <v>-7399392</v>
      </c>
      <c r="K1545" t="s">
        <v>5</v>
      </c>
      <c r="L1545" s="20">
        <v>180</v>
      </c>
      <c r="M1545" s="4">
        <v>2</v>
      </c>
      <c r="N1545" s="4">
        <v>1</v>
      </c>
      <c r="O1545" s="2">
        <v>41800</v>
      </c>
      <c r="P1545" s="3">
        <v>0.02</v>
      </c>
      <c r="Q1545" s="4">
        <v>1</v>
      </c>
      <c r="R1545" s="3">
        <v>6.9</v>
      </c>
      <c r="S15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5" t="str">
        <f>IF(AIRBNB[[#This Row],[RUIDO(dB)]]&lt;=4,"Silencioso",IF(AIRBNB[[#This Row],[RUIDO(dB)]]&lt;=5.5,"Poco Ruidoso","Ruidoso"))</f>
        <v>Ruidoso</v>
      </c>
      <c r="U1545" t="str">
        <f>IF(AND(AIRBNB[[#This Row],[PRECIO]]&lt;50,AIRBNB[[#This Row],[MIN_NOCHES]]&gt;3),"Dentro del presupuesto","No considerar")</f>
        <v>No considerar</v>
      </c>
      <c r="V1545" t="str">
        <f>VLOOKUP(AIRBNB[[#This Row],[HOST_ID]],Super_host[],5,FALSE)</f>
        <v>Host</v>
      </c>
    </row>
    <row r="1546" spans="1:22">
      <c r="A1546" s="4">
        <v>6611592</v>
      </c>
      <c r="B1546" t="s">
        <v>9014</v>
      </c>
      <c r="C1546" s="4">
        <v>4124666</v>
      </c>
      <c r="D1546" t="s">
        <v>9015</v>
      </c>
      <c r="E1546" t="s">
        <v>9016</v>
      </c>
      <c r="F1546" s="4">
        <v>11105</v>
      </c>
      <c r="G1546" s="13" t="s">
        <v>7897</v>
      </c>
      <c r="H1546" s="13" t="s">
        <v>7898</v>
      </c>
      <c r="I1546" s="1">
        <v>407724</v>
      </c>
      <c r="J1546" s="1">
        <v>-7390474</v>
      </c>
      <c r="K1546" t="s">
        <v>5</v>
      </c>
      <c r="L1546" s="20">
        <v>180</v>
      </c>
      <c r="M1546" s="4">
        <v>1</v>
      </c>
      <c r="N1546" s="4">
        <v>145</v>
      </c>
      <c r="O1546" s="2">
        <v>43650</v>
      </c>
      <c r="P1546" s="3">
        <v>3.55</v>
      </c>
      <c r="Q1546" s="4">
        <v>5</v>
      </c>
      <c r="R1546" s="3">
        <v>6.24</v>
      </c>
      <c r="S15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6" t="str">
        <f>IF(AIRBNB[[#This Row],[RUIDO(dB)]]&lt;=4,"Silencioso",IF(AIRBNB[[#This Row],[RUIDO(dB)]]&lt;=5.5,"Poco Ruidoso","Ruidoso"))</f>
        <v>Ruidoso</v>
      </c>
      <c r="U1546" t="str">
        <f>IF(AND(AIRBNB[[#This Row],[PRECIO]]&lt;50,AIRBNB[[#This Row],[MIN_NOCHES]]&gt;3),"Dentro del presupuesto","No considerar")</f>
        <v>No considerar</v>
      </c>
      <c r="V1546" t="str">
        <f>VLOOKUP(AIRBNB[[#This Row],[HOST_ID]],Super_host[],5,FALSE)</f>
        <v>Host</v>
      </c>
    </row>
    <row r="1547" spans="1:22">
      <c r="A1547" s="4">
        <v>4363228</v>
      </c>
      <c r="B1547" t="s">
        <v>1966</v>
      </c>
      <c r="C1547" s="4">
        <v>3905383</v>
      </c>
      <c r="D1547" t="s">
        <v>1967</v>
      </c>
      <c r="E1547" t="s">
        <v>1968</v>
      </c>
      <c r="F1547" s="4">
        <v>10002</v>
      </c>
      <c r="G1547" s="13" t="s">
        <v>124</v>
      </c>
      <c r="H1547" s="13" t="s">
        <v>137</v>
      </c>
      <c r="I1547" s="1">
        <v>4071847</v>
      </c>
      <c r="J1547" s="1">
        <v>-7398246</v>
      </c>
      <c r="K1547" t="s">
        <v>5</v>
      </c>
      <c r="L1547" s="20">
        <v>180</v>
      </c>
      <c r="M1547" s="4">
        <v>3</v>
      </c>
      <c r="N1547" s="4">
        <v>5</v>
      </c>
      <c r="O1547" s="2">
        <v>43382</v>
      </c>
      <c r="P1547" s="3">
        <v>0.13</v>
      </c>
      <c r="Q1547" s="4">
        <v>1</v>
      </c>
      <c r="R1547" s="3">
        <v>5.6</v>
      </c>
      <c r="S15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7" t="str">
        <f>IF(AIRBNB[[#This Row],[RUIDO(dB)]]&lt;=4,"Silencioso",IF(AIRBNB[[#This Row],[RUIDO(dB)]]&lt;=5.5,"Poco Ruidoso","Ruidoso"))</f>
        <v>Ruidoso</v>
      </c>
      <c r="U1547" t="str">
        <f>IF(AND(AIRBNB[[#This Row],[PRECIO]]&lt;50,AIRBNB[[#This Row],[MIN_NOCHES]]&gt;3),"Dentro del presupuesto","No considerar")</f>
        <v>No considerar</v>
      </c>
      <c r="V1547" t="str">
        <f>VLOOKUP(AIRBNB[[#This Row],[HOST_ID]],Super_host[],5,FALSE)</f>
        <v>Host</v>
      </c>
    </row>
    <row r="1548" spans="1:22">
      <c r="A1548" s="4">
        <v>6748711</v>
      </c>
      <c r="B1548" t="s">
        <v>13015</v>
      </c>
      <c r="C1548" s="4">
        <v>3900093</v>
      </c>
      <c r="D1548" t="s">
        <v>439</v>
      </c>
      <c r="E1548" t="s">
        <v>10735</v>
      </c>
      <c r="F1548" s="4">
        <v>11249</v>
      </c>
      <c r="G1548" s="13" t="s">
        <v>4662</v>
      </c>
      <c r="H1548" s="13" t="s">
        <v>9218</v>
      </c>
      <c r="I1548" s="1">
        <v>4071054</v>
      </c>
      <c r="J1548" s="1">
        <v>-7395669</v>
      </c>
      <c r="K1548" t="s">
        <v>5</v>
      </c>
      <c r="L1548" s="20">
        <v>180</v>
      </c>
      <c r="M1548" s="4">
        <v>3</v>
      </c>
      <c r="N1548" s="4">
        <v>35</v>
      </c>
      <c r="O1548" s="2">
        <v>42763</v>
      </c>
      <c r="P1548" s="3">
        <v>0.71</v>
      </c>
      <c r="Q1548" s="4">
        <v>1</v>
      </c>
      <c r="R1548" s="3">
        <v>6.9</v>
      </c>
      <c r="S15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8" t="str">
        <f>IF(AIRBNB[[#This Row],[RUIDO(dB)]]&lt;=4,"Silencioso",IF(AIRBNB[[#This Row],[RUIDO(dB)]]&lt;=5.5,"Poco Ruidoso","Ruidoso"))</f>
        <v>Ruidoso</v>
      </c>
      <c r="U1548" t="str">
        <f>IF(AND(AIRBNB[[#This Row],[PRECIO]]&lt;50,AIRBNB[[#This Row],[MIN_NOCHES]]&gt;3),"Dentro del presupuesto","No considerar")</f>
        <v>No considerar</v>
      </c>
      <c r="V1548" t="str">
        <f>VLOOKUP(AIRBNB[[#This Row],[HOST_ID]],Super_host[],5,FALSE)</f>
        <v>Host</v>
      </c>
    </row>
    <row r="1549" spans="1:22">
      <c r="A1549" s="4">
        <v>2331148</v>
      </c>
      <c r="B1549" t="s">
        <v>2711</v>
      </c>
      <c r="C1549" s="4">
        <v>3627104</v>
      </c>
      <c r="D1549" t="s">
        <v>2712</v>
      </c>
      <c r="E1549" t="s">
        <v>2713</v>
      </c>
      <c r="F1549" s="4">
        <v>10002</v>
      </c>
      <c r="G1549" s="13" t="s">
        <v>124</v>
      </c>
      <c r="H1549" s="13" t="s">
        <v>137</v>
      </c>
      <c r="I1549" s="1">
        <v>4072171</v>
      </c>
      <c r="J1549" s="1">
        <v>-7399053</v>
      </c>
      <c r="K1549" t="s">
        <v>5</v>
      </c>
      <c r="L1549" s="20">
        <v>180</v>
      </c>
      <c r="M1549" s="4">
        <v>5</v>
      </c>
      <c r="N1549" s="4">
        <v>13</v>
      </c>
      <c r="O1549" s="2">
        <v>43529</v>
      </c>
      <c r="P1549" s="3">
        <v>0.22</v>
      </c>
      <c r="Q1549" s="4">
        <v>1</v>
      </c>
      <c r="R1549" s="3">
        <v>5.6</v>
      </c>
      <c r="S15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49" t="str">
        <f>IF(AIRBNB[[#This Row],[RUIDO(dB)]]&lt;=4,"Silencioso",IF(AIRBNB[[#This Row],[RUIDO(dB)]]&lt;=5.5,"Poco Ruidoso","Ruidoso"))</f>
        <v>Ruidoso</v>
      </c>
      <c r="U1549" t="str">
        <f>IF(AND(AIRBNB[[#This Row],[PRECIO]]&lt;50,AIRBNB[[#This Row],[MIN_NOCHES]]&gt;3),"Dentro del presupuesto","No considerar")</f>
        <v>No considerar</v>
      </c>
      <c r="V1549" t="str">
        <f>VLOOKUP(AIRBNB[[#This Row],[HOST_ID]],Super_host[],5,FALSE)</f>
        <v>Host</v>
      </c>
    </row>
    <row r="1550" spans="1:22">
      <c r="A1550" s="4">
        <v>4868150</v>
      </c>
      <c r="B1550" t="s">
        <v>2159</v>
      </c>
      <c r="C1550" s="4">
        <v>3336995</v>
      </c>
      <c r="D1550" t="s">
        <v>1772</v>
      </c>
      <c r="E1550" t="s">
        <v>2160</v>
      </c>
      <c r="F1550" s="4">
        <v>10019</v>
      </c>
      <c r="G1550" s="13" t="s">
        <v>124</v>
      </c>
      <c r="H1550" s="13" t="s">
        <v>249</v>
      </c>
      <c r="I1550" s="1">
        <v>4076736</v>
      </c>
      <c r="J1550" s="1">
        <v>-7398383</v>
      </c>
      <c r="K1550" t="s">
        <v>5</v>
      </c>
      <c r="L1550" s="20">
        <v>180</v>
      </c>
      <c r="M1550" s="4">
        <v>2</v>
      </c>
      <c r="N1550" s="4">
        <v>8</v>
      </c>
      <c r="O1550" s="2">
        <v>43002</v>
      </c>
      <c r="P1550" s="3">
        <v>0.15</v>
      </c>
      <c r="Q1550" s="4">
        <v>1</v>
      </c>
      <c r="R1550" s="3">
        <v>5.6</v>
      </c>
      <c r="S15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0" t="str">
        <f>IF(AIRBNB[[#This Row],[RUIDO(dB)]]&lt;=4,"Silencioso",IF(AIRBNB[[#This Row],[RUIDO(dB)]]&lt;=5.5,"Poco Ruidoso","Ruidoso"))</f>
        <v>Ruidoso</v>
      </c>
      <c r="U1550" t="str">
        <f>IF(AND(AIRBNB[[#This Row],[PRECIO]]&lt;50,AIRBNB[[#This Row],[MIN_NOCHES]]&gt;3),"Dentro del presupuesto","No considerar")</f>
        <v>No considerar</v>
      </c>
      <c r="V1550" t="str">
        <f>VLOOKUP(AIRBNB[[#This Row],[HOST_ID]],Super_host[],5,FALSE)</f>
        <v>Host</v>
      </c>
    </row>
    <row r="1551" spans="1:22">
      <c r="A1551" s="4">
        <v>1937761</v>
      </c>
      <c r="B1551" t="s">
        <v>8748</v>
      </c>
      <c r="C1551" s="4">
        <v>3294551</v>
      </c>
      <c r="D1551" t="s">
        <v>8749</v>
      </c>
      <c r="E1551" t="s">
        <v>8750</v>
      </c>
      <c r="F1551" s="4">
        <v>11103</v>
      </c>
      <c r="G1551" s="13" t="s">
        <v>7897</v>
      </c>
      <c r="H1551" s="13" t="s">
        <v>7940</v>
      </c>
      <c r="I1551" s="1">
        <v>407582</v>
      </c>
      <c r="J1551" s="1">
        <v>-7391687</v>
      </c>
      <c r="K1551" t="s">
        <v>5</v>
      </c>
      <c r="L1551" s="20">
        <v>180</v>
      </c>
      <c r="M1551" s="4">
        <v>3</v>
      </c>
      <c r="N1551" s="4">
        <v>77</v>
      </c>
      <c r="O1551" s="2">
        <v>43627</v>
      </c>
      <c r="P1551" s="3">
        <v>1.35</v>
      </c>
      <c r="Q1551" s="4">
        <v>5</v>
      </c>
      <c r="R1551" s="3">
        <v>6.24</v>
      </c>
      <c r="S15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1" t="str">
        <f>IF(AIRBNB[[#This Row],[RUIDO(dB)]]&lt;=4,"Silencioso",IF(AIRBNB[[#This Row],[RUIDO(dB)]]&lt;=5.5,"Poco Ruidoso","Ruidoso"))</f>
        <v>Ruidoso</v>
      </c>
      <c r="U1551" t="str">
        <f>IF(AND(AIRBNB[[#This Row],[PRECIO]]&lt;50,AIRBNB[[#This Row],[MIN_NOCHES]]&gt;3),"Dentro del presupuesto","No considerar")</f>
        <v>No considerar</v>
      </c>
      <c r="V1551" t="str">
        <f>VLOOKUP(AIRBNB[[#This Row],[HOST_ID]],Super_host[],5,FALSE)</f>
        <v>Host</v>
      </c>
    </row>
    <row r="1552" spans="1:22">
      <c r="A1552" s="4">
        <v>2687606</v>
      </c>
      <c r="B1552" t="s">
        <v>1788</v>
      </c>
      <c r="C1552" s="4">
        <v>3016371</v>
      </c>
      <c r="D1552" t="s">
        <v>233</v>
      </c>
      <c r="E1552" t="s">
        <v>1789</v>
      </c>
      <c r="F1552" s="4">
        <v>10010</v>
      </c>
      <c r="G1552" s="13" t="s">
        <v>124</v>
      </c>
      <c r="H1552" s="13" t="s">
        <v>281</v>
      </c>
      <c r="I1552" s="1">
        <v>4073701</v>
      </c>
      <c r="J1552" s="1">
        <v>-7398242</v>
      </c>
      <c r="K1552" t="s">
        <v>5</v>
      </c>
      <c r="L1552" s="20">
        <v>180</v>
      </c>
      <c r="M1552" s="4">
        <v>3</v>
      </c>
      <c r="N1552" s="4">
        <v>7</v>
      </c>
      <c r="O1552" s="2">
        <v>43464</v>
      </c>
      <c r="P1552" s="3">
        <v>0.11</v>
      </c>
      <c r="Q1552" s="4">
        <v>1</v>
      </c>
      <c r="R1552" s="3">
        <v>5.6</v>
      </c>
      <c r="S15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2" t="str">
        <f>IF(AIRBNB[[#This Row],[RUIDO(dB)]]&lt;=4,"Silencioso",IF(AIRBNB[[#This Row],[RUIDO(dB)]]&lt;=5.5,"Poco Ruidoso","Ruidoso"))</f>
        <v>Ruidoso</v>
      </c>
      <c r="U1552" t="str">
        <f>IF(AND(AIRBNB[[#This Row],[PRECIO]]&lt;50,AIRBNB[[#This Row],[MIN_NOCHES]]&gt;3),"Dentro del presupuesto","No considerar")</f>
        <v>No considerar</v>
      </c>
      <c r="V1552" t="str">
        <f>VLOOKUP(AIRBNB[[#This Row],[HOST_ID]],Super_host[],5,FALSE)</f>
        <v>Host</v>
      </c>
    </row>
    <row r="1553" spans="1:22">
      <c r="A1553" s="4">
        <v>600877</v>
      </c>
      <c r="B1553" t="s">
        <v>9981</v>
      </c>
      <c r="C1553" s="4">
        <v>2973437</v>
      </c>
      <c r="D1553" t="s">
        <v>9982</v>
      </c>
      <c r="E1553" t="s">
        <v>9983</v>
      </c>
      <c r="F1553" s="4">
        <v>11217</v>
      </c>
      <c r="G1553" s="13" t="s">
        <v>4662</v>
      </c>
      <c r="H1553" s="13" t="s">
        <v>9576</v>
      </c>
      <c r="I1553" s="1">
        <v>4068379</v>
      </c>
      <c r="J1553" s="1">
        <v>-7398313</v>
      </c>
      <c r="K1553" t="s">
        <v>5</v>
      </c>
      <c r="L1553" s="20">
        <v>180</v>
      </c>
      <c r="M1553" s="4">
        <v>3</v>
      </c>
      <c r="N1553" s="4">
        <v>2</v>
      </c>
      <c r="O1553" s="2">
        <v>42367</v>
      </c>
      <c r="P1553" s="3">
        <v>0.05</v>
      </c>
      <c r="Q1553" s="4">
        <v>1</v>
      </c>
      <c r="R1553" s="3">
        <v>6.9</v>
      </c>
      <c r="S15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3" t="str">
        <f>IF(AIRBNB[[#This Row],[RUIDO(dB)]]&lt;=4,"Silencioso",IF(AIRBNB[[#This Row],[RUIDO(dB)]]&lt;=5.5,"Poco Ruidoso","Ruidoso"))</f>
        <v>Ruidoso</v>
      </c>
      <c r="U1553" t="str">
        <f>IF(AND(AIRBNB[[#This Row],[PRECIO]]&lt;50,AIRBNB[[#This Row],[MIN_NOCHES]]&gt;3),"Dentro del presupuesto","No considerar")</f>
        <v>No considerar</v>
      </c>
      <c r="V1553" t="str">
        <f>VLOOKUP(AIRBNB[[#This Row],[HOST_ID]],Super_host[],5,FALSE)</f>
        <v>Host</v>
      </c>
    </row>
    <row r="1554" spans="1:22">
      <c r="A1554" s="4">
        <v>570750</v>
      </c>
      <c r="B1554" t="s">
        <v>14733</v>
      </c>
      <c r="C1554" s="4">
        <v>2806561</v>
      </c>
      <c r="D1554" t="s">
        <v>14734</v>
      </c>
      <c r="E1554" t="s">
        <v>14735</v>
      </c>
      <c r="F1554" s="4">
        <v>11213</v>
      </c>
      <c r="G1554" s="13" t="s">
        <v>4662</v>
      </c>
      <c r="H1554" s="13" t="s">
        <v>9252</v>
      </c>
      <c r="I1554" s="1">
        <v>4067391</v>
      </c>
      <c r="J1554" s="1">
        <v>-7394039</v>
      </c>
      <c r="K1554" t="s">
        <v>5</v>
      </c>
      <c r="L1554" s="20">
        <v>180</v>
      </c>
      <c r="M1554" s="4">
        <v>2</v>
      </c>
      <c r="N1554" s="4">
        <v>221</v>
      </c>
      <c r="O1554" s="2">
        <v>43639</v>
      </c>
      <c r="P1554" s="3">
        <v>2.6</v>
      </c>
      <c r="Q1554" s="4">
        <v>1</v>
      </c>
      <c r="R1554" s="3">
        <v>6.9</v>
      </c>
      <c r="S15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4" t="str">
        <f>IF(AIRBNB[[#This Row],[RUIDO(dB)]]&lt;=4,"Silencioso",IF(AIRBNB[[#This Row],[RUIDO(dB)]]&lt;=5.5,"Poco Ruidoso","Ruidoso"))</f>
        <v>Ruidoso</v>
      </c>
      <c r="U1554" t="str">
        <f>IF(AND(AIRBNB[[#This Row],[PRECIO]]&lt;50,AIRBNB[[#This Row],[MIN_NOCHES]]&gt;3),"Dentro del presupuesto","No considerar")</f>
        <v>No considerar</v>
      </c>
      <c r="V1554" t="str">
        <f>VLOOKUP(AIRBNB[[#This Row],[HOST_ID]],Super_host[],5,FALSE)</f>
        <v>Host</v>
      </c>
    </row>
    <row r="1555" spans="1:22">
      <c r="A1555" s="4">
        <v>4782243</v>
      </c>
      <c r="B1555" t="s">
        <v>1550</v>
      </c>
      <c r="C1555" s="4">
        <v>2715121</v>
      </c>
      <c r="D1555" t="s">
        <v>1551</v>
      </c>
      <c r="E1555" t="s">
        <v>1552</v>
      </c>
      <c r="F1555" s="4">
        <v>10002</v>
      </c>
      <c r="G1555" s="13" t="s">
        <v>124</v>
      </c>
      <c r="H1555" s="13" t="s">
        <v>137</v>
      </c>
      <c r="I1555" s="1">
        <v>4071801</v>
      </c>
      <c r="J1555" s="1">
        <v>-7399078</v>
      </c>
      <c r="K1555" t="s">
        <v>5</v>
      </c>
      <c r="L1555" s="20">
        <v>180</v>
      </c>
      <c r="M1555" s="4">
        <v>1</v>
      </c>
      <c r="N1555" s="4">
        <v>5</v>
      </c>
      <c r="O1555" s="2">
        <v>42512</v>
      </c>
      <c r="P1555" s="3">
        <v>0.09</v>
      </c>
      <c r="Q1555" s="4">
        <v>1</v>
      </c>
      <c r="R1555" s="3">
        <v>5.6</v>
      </c>
      <c r="S15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5" t="str">
        <f>IF(AIRBNB[[#This Row],[RUIDO(dB)]]&lt;=4,"Silencioso",IF(AIRBNB[[#This Row],[RUIDO(dB)]]&lt;=5.5,"Poco Ruidoso","Ruidoso"))</f>
        <v>Ruidoso</v>
      </c>
      <c r="U1555" t="str">
        <f>IF(AND(AIRBNB[[#This Row],[PRECIO]]&lt;50,AIRBNB[[#This Row],[MIN_NOCHES]]&gt;3),"Dentro del presupuesto","No considerar")</f>
        <v>No considerar</v>
      </c>
      <c r="V1555" t="str">
        <f>VLOOKUP(AIRBNB[[#This Row],[HOST_ID]],Super_host[],5,FALSE)</f>
        <v>Host</v>
      </c>
    </row>
    <row r="1556" spans="1:22">
      <c r="A1556" s="4">
        <v>514548</v>
      </c>
      <c r="B1556" t="s">
        <v>15919</v>
      </c>
      <c r="C1556" s="4">
        <v>2533991</v>
      </c>
      <c r="D1556" t="s">
        <v>892</v>
      </c>
      <c r="E1556" t="s">
        <v>15920</v>
      </c>
      <c r="F1556" s="4">
        <v>11221</v>
      </c>
      <c r="G1556" s="13" t="s">
        <v>4662</v>
      </c>
      <c r="H1556" s="13" t="s">
        <v>9274</v>
      </c>
      <c r="I1556" s="1">
        <v>4069849</v>
      </c>
      <c r="J1556" s="1">
        <v>-7392678</v>
      </c>
      <c r="K1556" t="s">
        <v>5</v>
      </c>
      <c r="L1556" s="20">
        <v>180</v>
      </c>
      <c r="M1556" s="4">
        <v>30</v>
      </c>
      <c r="N1556" s="4">
        <v>0</v>
      </c>
      <c r="O1556" s="2">
        <v>42241</v>
      </c>
      <c r="P1556" s="3">
        <v>0.09</v>
      </c>
      <c r="Q1556" s="4">
        <v>1</v>
      </c>
      <c r="R1556" s="3">
        <v>6.9</v>
      </c>
      <c r="S15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6" t="str">
        <f>IF(AIRBNB[[#This Row],[RUIDO(dB)]]&lt;=4,"Silencioso",IF(AIRBNB[[#This Row],[RUIDO(dB)]]&lt;=5.5,"Poco Ruidoso","Ruidoso"))</f>
        <v>Ruidoso</v>
      </c>
      <c r="U1556" t="str">
        <f>IF(AND(AIRBNB[[#This Row],[PRECIO]]&lt;50,AIRBNB[[#This Row],[MIN_NOCHES]]&gt;3),"Dentro del presupuesto","No considerar")</f>
        <v>No considerar</v>
      </c>
      <c r="V1556" t="str">
        <f>VLOOKUP(AIRBNB[[#This Row],[HOST_ID]],Super_host[],5,FALSE)</f>
        <v>Host</v>
      </c>
    </row>
    <row r="1557" spans="1:22">
      <c r="A1557" s="4">
        <v>472052</v>
      </c>
      <c r="B1557" t="s">
        <v>2161</v>
      </c>
      <c r="C1557" s="4">
        <v>2341078</v>
      </c>
      <c r="D1557" t="s">
        <v>2162</v>
      </c>
      <c r="E1557" t="s">
        <v>2163</v>
      </c>
      <c r="F1557" s="4">
        <v>10019</v>
      </c>
      <c r="G1557" s="13" t="s">
        <v>124</v>
      </c>
      <c r="H1557" s="13" t="s">
        <v>168</v>
      </c>
      <c r="I1557" s="1">
        <v>4077137</v>
      </c>
      <c r="J1557" s="1">
        <v>-7398943</v>
      </c>
      <c r="K1557" t="s">
        <v>5</v>
      </c>
      <c r="L1557" s="20">
        <v>180</v>
      </c>
      <c r="M1557" s="4">
        <v>5</v>
      </c>
      <c r="N1557" s="4">
        <v>13</v>
      </c>
      <c r="O1557" s="2">
        <v>41873</v>
      </c>
      <c r="P1557" s="3">
        <v>0.15</v>
      </c>
      <c r="Q1557" s="4">
        <v>1</v>
      </c>
      <c r="R1557" s="3">
        <v>5.6</v>
      </c>
      <c r="S15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7" t="str">
        <f>IF(AIRBNB[[#This Row],[RUIDO(dB)]]&lt;=4,"Silencioso",IF(AIRBNB[[#This Row],[RUIDO(dB)]]&lt;=5.5,"Poco Ruidoso","Ruidoso"))</f>
        <v>Ruidoso</v>
      </c>
      <c r="U1557" t="str">
        <f>IF(AND(AIRBNB[[#This Row],[PRECIO]]&lt;50,AIRBNB[[#This Row],[MIN_NOCHES]]&gt;3),"Dentro del presupuesto","No considerar")</f>
        <v>No considerar</v>
      </c>
      <c r="V1557" t="str">
        <f>VLOOKUP(AIRBNB[[#This Row],[HOST_ID]],Super_host[],5,FALSE)</f>
        <v>Host</v>
      </c>
    </row>
    <row r="1558" spans="1:22">
      <c r="A1558" s="4">
        <v>2134697</v>
      </c>
      <c r="B1558" t="s">
        <v>2905</v>
      </c>
      <c r="C1558" s="4">
        <v>2119276</v>
      </c>
      <c r="D1558" t="s">
        <v>1189</v>
      </c>
      <c r="E1558" t="s">
        <v>2906</v>
      </c>
      <c r="F1558" s="4">
        <v>10019</v>
      </c>
      <c r="G1558" s="13" t="s">
        <v>124</v>
      </c>
      <c r="H1558" s="13" t="s">
        <v>249</v>
      </c>
      <c r="I1558" s="1">
        <v>4076613</v>
      </c>
      <c r="J1558" s="1">
        <v>-7398721</v>
      </c>
      <c r="K1558" t="s">
        <v>5</v>
      </c>
      <c r="L1558" s="20">
        <v>180</v>
      </c>
      <c r="M1558" s="4">
        <v>30</v>
      </c>
      <c r="N1558" s="4">
        <v>16</v>
      </c>
      <c r="O1558" s="2">
        <v>43577</v>
      </c>
      <c r="P1558" s="3">
        <v>0.25</v>
      </c>
      <c r="Q1558" s="4">
        <v>1</v>
      </c>
      <c r="R1558" s="3">
        <v>5.6</v>
      </c>
      <c r="S15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8" t="str">
        <f>IF(AIRBNB[[#This Row],[RUIDO(dB)]]&lt;=4,"Silencioso",IF(AIRBNB[[#This Row],[RUIDO(dB)]]&lt;=5.5,"Poco Ruidoso","Ruidoso"))</f>
        <v>Ruidoso</v>
      </c>
      <c r="U1558" t="str">
        <f>IF(AND(AIRBNB[[#This Row],[PRECIO]]&lt;50,AIRBNB[[#This Row],[MIN_NOCHES]]&gt;3),"Dentro del presupuesto","No considerar")</f>
        <v>No considerar</v>
      </c>
      <c r="V1558" t="str">
        <f>VLOOKUP(AIRBNB[[#This Row],[HOST_ID]],Super_host[],5,FALSE)</f>
        <v>Host</v>
      </c>
    </row>
    <row r="1559" spans="1:22">
      <c r="A1559" s="4">
        <v>5525206</v>
      </c>
      <c r="B1559" t="s">
        <v>2171</v>
      </c>
      <c r="C1559" s="4">
        <v>1854977</v>
      </c>
      <c r="D1559" t="s">
        <v>892</v>
      </c>
      <c r="E1559" t="s">
        <v>2172</v>
      </c>
      <c r="F1559" s="4">
        <v>10023</v>
      </c>
      <c r="G1559" s="13" t="s">
        <v>124</v>
      </c>
      <c r="H1559" s="13" t="s">
        <v>168</v>
      </c>
      <c r="I1559" s="1">
        <v>4077361</v>
      </c>
      <c r="J1559" s="1">
        <v>-7397908</v>
      </c>
      <c r="K1559" t="s">
        <v>5</v>
      </c>
      <c r="L1559" s="20">
        <v>180</v>
      </c>
      <c r="M1559" s="4">
        <v>3</v>
      </c>
      <c r="N1559" s="4">
        <v>7</v>
      </c>
      <c r="O1559" s="2">
        <v>42371</v>
      </c>
      <c r="P1559" s="3">
        <v>0.15</v>
      </c>
      <c r="Q1559" s="4">
        <v>1</v>
      </c>
      <c r="R1559" s="3">
        <v>5.6</v>
      </c>
      <c r="S15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59" t="str">
        <f>IF(AIRBNB[[#This Row],[RUIDO(dB)]]&lt;=4,"Silencioso",IF(AIRBNB[[#This Row],[RUIDO(dB)]]&lt;=5.5,"Poco Ruidoso","Ruidoso"))</f>
        <v>Ruidoso</v>
      </c>
      <c r="U1559" t="str">
        <f>IF(AND(AIRBNB[[#This Row],[PRECIO]]&lt;50,AIRBNB[[#This Row],[MIN_NOCHES]]&gt;3),"Dentro del presupuesto","No considerar")</f>
        <v>No considerar</v>
      </c>
      <c r="V1559" t="str">
        <f>VLOOKUP(AIRBNB[[#This Row],[HOST_ID]],Super_host[],5,FALSE)</f>
        <v>Host</v>
      </c>
    </row>
    <row r="1560" spans="1:22">
      <c r="A1560" s="4">
        <v>305211</v>
      </c>
      <c r="B1560" t="s">
        <v>14804</v>
      </c>
      <c r="C1560" s="4">
        <v>1570170</v>
      </c>
      <c r="D1560" t="s">
        <v>5388</v>
      </c>
      <c r="E1560" t="s">
        <v>14805</v>
      </c>
      <c r="F1560" s="4">
        <v>11249</v>
      </c>
      <c r="G1560" s="13" t="s">
        <v>4662</v>
      </c>
      <c r="H1560" s="13" t="s">
        <v>9218</v>
      </c>
      <c r="I1560" s="1">
        <v>4071532</v>
      </c>
      <c r="J1560" s="1">
        <v>-7396064</v>
      </c>
      <c r="K1560" t="s">
        <v>5</v>
      </c>
      <c r="L1560" s="20">
        <v>180</v>
      </c>
      <c r="M1560" s="4">
        <v>3</v>
      </c>
      <c r="N1560" s="4">
        <v>236</v>
      </c>
      <c r="O1560" s="2">
        <v>43634</v>
      </c>
      <c r="P1560" s="3">
        <v>2.74</v>
      </c>
      <c r="Q1560" s="4">
        <v>1</v>
      </c>
      <c r="R1560" s="3">
        <v>6.9</v>
      </c>
      <c r="S15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0" t="str">
        <f>IF(AIRBNB[[#This Row],[RUIDO(dB)]]&lt;=4,"Silencioso",IF(AIRBNB[[#This Row],[RUIDO(dB)]]&lt;=5.5,"Poco Ruidoso","Ruidoso"))</f>
        <v>Ruidoso</v>
      </c>
      <c r="U1560" t="str">
        <f>IF(AND(AIRBNB[[#This Row],[PRECIO]]&lt;50,AIRBNB[[#This Row],[MIN_NOCHES]]&gt;3),"Dentro del presupuesto","No considerar")</f>
        <v>No considerar</v>
      </c>
      <c r="V1560" t="str">
        <f>VLOOKUP(AIRBNB[[#This Row],[HOST_ID]],Super_host[],5,FALSE)</f>
        <v>Host</v>
      </c>
    </row>
    <row r="1561" spans="1:22">
      <c r="A1561" s="4">
        <v>245574</v>
      </c>
      <c r="B1561" t="s">
        <v>14299</v>
      </c>
      <c r="C1561" s="4">
        <v>1288460</v>
      </c>
      <c r="D1561" t="s">
        <v>14300</v>
      </c>
      <c r="E1561" t="s">
        <v>14301</v>
      </c>
      <c r="F1561" s="4">
        <v>11205</v>
      </c>
      <c r="G1561" s="13" t="s">
        <v>4662</v>
      </c>
      <c r="H1561" s="13" t="s">
        <v>9230</v>
      </c>
      <c r="I1561" s="1">
        <v>406889</v>
      </c>
      <c r="J1561" s="1">
        <v>-7395383</v>
      </c>
      <c r="K1561" t="s">
        <v>5</v>
      </c>
      <c r="L1561" s="20">
        <v>180</v>
      </c>
      <c r="M1561" s="4">
        <v>2</v>
      </c>
      <c r="N1561" s="4">
        <v>181</v>
      </c>
      <c r="O1561" s="2">
        <v>43621</v>
      </c>
      <c r="P1561" s="3">
        <v>1.92</v>
      </c>
      <c r="Q1561" s="4">
        <v>1</v>
      </c>
      <c r="R1561" s="3">
        <v>6.9</v>
      </c>
      <c r="S15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1" t="str">
        <f>IF(AIRBNB[[#This Row],[RUIDO(dB)]]&lt;=4,"Silencioso",IF(AIRBNB[[#This Row],[RUIDO(dB)]]&lt;=5.5,"Poco Ruidoso","Ruidoso"))</f>
        <v>Ruidoso</v>
      </c>
      <c r="U1561" t="str">
        <f>IF(AND(AIRBNB[[#This Row],[PRECIO]]&lt;50,AIRBNB[[#This Row],[MIN_NOCHES]]&gt;3),"Dentro del presupuesto","No considerar")</f>
        <v>No considerar</v>
      </c>
      <c r="V1561" t="str">
        <f>VLOOKUP(AIRBNB[[#This Row],[HOST_ID]],Super_host[],5,FALSE)</f>
        <v>Host</v>
      </c>
    </row>
    <row r="1562" spans="1:22">
      <c r="A1562" s="4">
        <v>236671</v>
      </c>
      <c r="B1562" t="s">
        <v>13870</v>
      </c>
      <c r="C1562" s="4">
        <v>1240820</v>
      </c>
      <c r="D1562" t="s">
        <v>13871</v>
      </c>
      <c r="E1562" t="s">
        <v>13872</v>
      </c>
      <c r="F1562" s="4">
        <v>11211</v>
      </c>
      <c r="G1562" s="13" t="s">
        <v>4662</v>
      </c>
      <c r="H1562" s="13" t="s">
        <v>9218</v>
      </c>
      <c r="I1562" s="1">
        <v>4071746</v>
      </c>
      <c r="J1562" s="1">
        <v>-7395497</v>
      </c>
      <c r="K1562" t="s">
        <v>5</v>
      </c>
      <c r="L1562" s="20">
        <v>180</v>
      </c>
      <c r="M1562" s="4">
        <v>2</v>
      </c>
      <c r="N1562" s="4">
        <v>125</v>
      </c>
      <c r="O1562" s="2">
        <v>43652</v>
      </c>
      <c r="P1562" s="3">
        <v>1.36</v>
      </c>
      <c r="Q1562" s="4">
        <v>1</v>
      </c>
      <c r="R1562" s="3">
        <v>6.9</v>
      </c>
      <c r="S15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2" t="str">
        <f>IF(AIRBNB[[#This Row],[RUIDO(dB)]]&lt;=4,"Silencioso",IF(AIRBNB[[#This Row],[RUIDO(dB)]]&lt;=5.5,"Poco Ruidoso","Ruidoso"))</f>
        <v>Ruidoso</v>
      </c>
      <c r="U1562" t="str">
        <f>IF(AND(AIRBNB[[#This Row],[PRECIO]]&lt;50,AIRBNB[[#This Row],[MIN_NOCHES]]&gt;3),"Dentro del presupuesto","No considerar")</f>
        <v>No considerar</v>
      </c>
      <c r="V1562" t="str">
        <f>VLOOKUP(AIRBNB[[#This Row],[HOST_ID]],Super_host[],5,FALSE)</f>
        <v>Host</v>
      </c>
    </row>
    <row r="1563" spans="1:22">
      <c r="A1563" s="4">
        <v>600286</v>
      </c>
      <c r="B1563" t="s">
        <v>12145</v>
      </c>
      <c r="C1563" s="4">
        <v>1036617</v>
      </c>
      <c r="D1563" t="s">
        <v>2162</v>
      </c>
      <c r="E1563" t="s">
        <v>12146</v>
      </c>
      <c r="F1563" s="4">
        <v>11211</v>
      </c>
      <c r="G1563" s="13" t="s">
        <v>4662</v>
      </c>
      <c r="H1563" s="13" t="s">
        <v>9218</v>
      </c>
      <c r="I1563" s="1">
        <v>4070397</v>
      </c>
      <c r="J1563" s="1">
        <v>-7395536</v>
      </c>
      <c r="K1563" t="s">
        <v>5</v>
      </c>
      <c r="L1563" s="20">
        <v>180</v>
      </c>
      <c r="M1563" s="4">
        <v>14</v>
      </c>
      <c r="N1563" s="4">
        <v>27</v>
      </c>
      <c r="O1563" s="2">
        <v>43598</v>
      </c>
      <c r="P1563" s="3">
        <v>0.36</v>
      </c>
      <c r="Q1563" s="4">
        <v>1</v>
      </c>
      <c r="R1563" s="3">
        <v>6.9</v>
      </c>
      <c r="S15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3" t="str">
        <f>IF(AIRBNB[[#This Row],[RUIDO(dB)]]&lt;=4,"Silencioso",IF(AIRBNB[[#This Row],[RUIDO(dB)]]&lt;=5.5,"Poco Ruidoso","Ruidoso"))</f>
        <v>Ruidoso</v>
      </c>
      <c r="U1563" t="str">
        <f>IF(AND(AIRBNB[[#This Row],[PRECIO]]&lt;50,AIRBNB[[#This Row],[MIN_NOCHES]]&gt;3),"Dentro del presupuesto","No considerar")</f>
        <v>No considerar</v>
      </c>
      <c r="V1563" t="str">
        <f>VLOOKUP(AIRBNB[[#This Row],[HOST_ID]],Super_host[],5,FALSE)</f>
        <v>Host</v>
      </c>
    </row>
    <row r="1564" spans="1:22">
      <c r="A1564" s="4">
        <v>5242156</v>
      </c>
      <c r="B1564" t="s">
        <v>14148</v>
      </c>
      <c r="C1564" s="4">
        <v>956379</v>
      </c>
      <c r="D1564" t="s">
        <v>399</v>
      </c>
      <c r="E1564" t="s">
        <v>14149</v>
      </c>
      <c r="F1564" s="4">
        <v>11215</v>
      </c>
      <c r="G1564" s="13" t="s">
        <v>4662</v>
      </c>
      <c r="H1564" s="13" t="s">
        <v>9262</v>
      </c>
      <c r="I1564" s="1">
        <v>4066309</v>
      </c>
      <c r="J1564" s="1">
        <v>-7398497</v>
      </c>
      <c r="K1564" t="s">
        <v>5</v>
      </c>
      <c r="L1564" s="20">
        <v>180</v>
      </c>
      <c r="M1564" s="4">
        <v>30</v>
      </c>
      <c r="N1564" s="4">
        <v>84</v>
      </c>
      <c r="O1564" s="2">
        <v>43616</v>
      </c>
      <c r="P1564" s="3">
        <v>1.7</v>
      </c>
      <c r="Q1564" s="4">
        <v>1</v>
      </c>
      <c r="R1564" s="3">
        <v>6.9</v>
      </c>
      <c r="S15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4" t="str">
        <f>IF(AIRBNB[[#This Row],[RUIDO(dB)]]&lt;=4,"Silencioso",IF(AIRBNB[[#This Row],[RUIDO(dB)]]&lt;=5.5,"Poco Ruidoso","Ruidoso"))</f>
        <v>Ruidoso</v>
      </c>
      <c r="U1564" t="str">
        <f>IF(AND(AIRBNB[[#This Row],[PRECIO]]&lt;50,AIRBNB[[#This Row],[MIN_NOCHES]]&gt;3),"Dentro del presupuesto","No considerar")</f>
        <v>No considerar</v>
      </c>
      <c r="V1564" t="str">
        <f>VLOOKUP(AIRBNB[[#This Row],[HOST_ID]],Super_host[],5,FALSE)</f>
        <v>Host</v>
      </c>
    </row>
    <row r="1565" spans="1:22">
      <c r="A1565" s="4">
        <v>6164719</v>
      </c>
      <c r="B1565" t="s">
        <v>3933</v>
      </c>
      <c r="C1565" s="4">
        <v>886109</v>
      </c>
      <c r="D1565" t="s">
        <v>3934</v>
      </c>
      <c r="E1565" t="s">
        <v>3935</v>
      </c>
      <c r="F1565" s="4">
        <v>10002</v>
      </c>
      <c r="G1565" s="13" t="s">
        <v>124</v>
      </c>
      <c r="H1565" s="13" t="s">
        <v>137</v>
      </c>
      <c r="I1565" s="1">
        <v>4072134</v>
      </c>
      <c r="J1565" s="1">
        <v>-7399104</v>
      </c>
      <c r="K1565" t="s">
        <v>5</v>
      </c>
      <c r="L1565" s="20">
        <v>180</v>
      </c>
      <c r="M1565" s="4">
        <v>2</v>
      </c>
      <c r="N1565" s="4">
        <v>25</v>
      </c>
      <c r="O1565" s="2">
        <v>43318</v>
      </c>
      <c r="P1565" s="3">
        <v>0.51</v>
      </c>
      <c r="Q1565" s="4">
        <v>1</v>
      </c>
      <c r="R1565" s="3">
        <v>5.6</v>
      </c>
      <c r="S15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5" t="str">
        <f>IF(AIRBNB[[#This Row],[RUIDO(dB)]]&lt;=4,"Silencioso",IF(AIRBNB[[#This Row],[RUIDO(dB)]]&lt;=5.5,"Poco Ruidoso","Ruidoso"))</f>
        <v>Ruidoso</v>
      </c>
      <c r="U1565" t="str">
        <f>IF(AND(AIRBNB[[#This Row],[PRECIO]]&lt;50,AIRBNB[[#This Row],[MIN_NOCHES]]&gt;3),"Dentro del presupuesto","No considerar")</f>
        <v>No considerar</v>
      </c>
      <c r="V1565" t="str">
        <f>VLOOKUP(AIRBNB[[#This Row],[HOST_ID]],Super_host[],5,FALSE)</f>
        <v>Host</v>
      </c>
    </row>
    <row r="1566" spans="1:22">
      <c r="A1566" s="4">
        <v>4456555</v>
      </c>
      <c r="B1566" t="s">
        <v>10816</v>
      </c>
      <c r="C1566" s="4">
        <v>747671</v>
      </c>
      <c r="D1566" t="s">
        <v>10817</v>
      </c>
      <c r="E1566" t="s">
        <v>10818</v>
      </c>
      <c r="F1566" s="4">
        <v>11215</v>
      </c>
      <c r="G1566" s="13" t="s">
        <v>4662</v>
      </c>
      <c r="H1566" s="13" t="s">
        <v>9262</v>
      </c>
      <c r="I1566" s="1">
        <v>4066347</v>
      </c>
      <c r="J1566" s="1">
        <v>-7398438</v>
      </c>
      <c r="K1566" t="s">
        <v>5</v>
      </c>
      <c r="L1566" s="20">
        <v>180</v>
      </c>
      <c r="M1566" s="4">
        <v>1</v>
      </c>
      <c r="N1566" s="4">
        <v>7</v>
      </c>
      <c r="O1566" s="2">
        <v>42736</v>
      </c>
      <c r="P1566" s="3">
        <v>0.12</v>
      </c>
      <c r="Q1566" s="4">
        <v>1</v>
      </c>
      <c r="R1566" s="3">
        <v>6.9</v>
      </c>
      <c r="S15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6" t="str">
        <f>IF(AIRBNB[[#This Row],[RUIDO(dB)]]&lt;=4,"Silencioso",IF(AIRBNB[[#This Row],[RUIDO(dB)]]&lt;=5.5,"Poco Ruidoso","Ruidoso"))</f>
        <v>Ruidoso</v>
      </c>
      <c r="U1566" t="str">
        <f>IF(AND(AIRBNB[[#This Row],[PRECIO]]&lt;50,AIRBNB[[#This Row],[MIN_NOCHES]]&gt;3),"Dentro del presupuesto","No considerar")</f>
        <v>No considerar</v>
      </c>
      <c r="V1566" t="str">
        <f>VLOOKUP(AIRBNB[[#This Row],[HOST_ID]],Super_host[],5,FALSE)</f>
        <v>Host</v>
      </c>
    </row>
    <row r="1567" spans="1:22">
      <c r="A1567" s="4">
        <v>2936517</v>
      </c>
      <c r="B1567" t="s">
        <v>14889</v>
      </c>
      <c r="C1567" s="4">
        <v>686494</v>
      </c>
      <c r="D1567" t="s">
        <v>2386</v>
      </c>
      <c r="E1567" t="s">
        <v>14890</v>
      </c>
      <c r="F1567" s="4">
        <v>11217</v>
      </c>
      <c r="G1567" s="13" t="s">
        <v>4662</v>
      </c>
      <c r="H1567" s="13" t="s">
        <v>9363</v>
      </c>
      <c r="I1567" s="1">
        <v>4068322</v>
      </c>
      <c r="J1567" s="1">
        <v>-7398968</v>
      </c>
      <c r="K1567" t="s">
        <v>5</v>
      </c>
      <c r="L1567" s="20">
        <v>180</v>
      </c>
      <c r="M1567" s="4">
        <v>1</v>
      </c>
      <c r="N1567" s="4">
        <v>183</v>
      </c>
      <c r="O1567" s="2">
        <v>43639</v>
      </c>
      <c r="P1567" s="3">
        <v>2.9</v>
      </c>
      <c r="Q1567" s="4">
        <v>1</v>
      </c>
      <c r="R1567" s="3">
        <v>6.9</v>
      </c>
      <c r="S15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7" t="str">
        <f>IF(AIRBNB[[#This Row],[RUIDO(dB)]]&lt;=4,"Silencioso",IF(AIRBNB[[#This Row],[RUIDO(dB)]]&lt;=5.5,"Poco Ruidoso","Ruidoso"))</f>
        <v>Ruidoso</v>
      </c>
      <c r="U1567" t="str">
        <f>IF(AND(AIRBNB[[#This Row],[PRECIO]]&lt;50,AIRBNB[[#This Row],[MIN_NOCHES]]&gt;3),"Dentro del presupuesto","No considerar")</f>
        <v>No considerar</v>
      </c>
      <c r="V1567" t="str">
        <f>VLOOKUP(AIRBNB[[#This Row],[HOST_ID]],Super_host[],5,FALSE)</f>
        <v>Host</v>
      </c>
    </row>
    <row r="1568" spans="1:22">
      <c r="A1568" s="4">
        <v>627949</v>
      </c>
      <c r="B1568" t="s">
        <v>16046</v>
      </c>
      <c r="C1568" s="4">
        <v>585879</v>
      </c>
      <c r="D1568" t="s">
        <v>16047</v>
      </c>
      <c r="E1568" t="s">
        <v>16048</v>
      </c>
      <c r="F1568" s="4">
        <v>11211</v>
      </c>
      <c r="G1568" s="13" t="s">
        <v>4662</v>
      </c>
      <c r="H1568" s="13" t="s">
        <v>9218</v>
      </c>
      <c r="I1568" s="1">
        <v>4071402</v>
      </c>
      <c r="J1568" s="1">
        <v>-7393989</v>
      </c>
      <c r="K1568" t="s">
        <v>5</v>
      </c>
      <c r="L1568" s="20">
        <v>180</v>
      </c>
      <c r="M1568" s="4">
        <v>3</v>
      </c>
      <c r="N1568" s="4">
        <v>0</v>
      </c>
      <c r="O1568" s="2">
        <v>43610</v>
      </c>
      <c r="P1568" s="3">
        <v>0.12</v>
      </c>
      <c r="Q1568" s="4">
        <v>1</v>
      </c>
      <c r="R1568" s="3">
        <v>6.9</v>
      </c>
      <c r="S15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8" t="str">
        <f>IF(AIRBNB[[#This Row],[RUIDO(dB)]]&lt;=4,"Silencioso",IF(AIRBNB[[#This Row],[RUIDO(dB)]]&lt;=5.5,"Poco Ruidoso","Ruidoso"))</f>
        <v>Ruidoso</v>
      </c>
      <c r="U1568" t="str">
        <f>IF(AND(AIRBNB[[#This Row],[PRECIO]]&lt;50,AIRBNB[[#This Row],[MIN_NOCHES]]&gt;3),"Dentro del presupuesto","No considerar")</f>
        <v>No considerar</v>
      </c>
      <c r="V1568" t="str">
        <f>VLOOKUP(AIRBNB[[#This Row],[HOST_ID]],Super_host[],5,FALSE)</f>
        <v>Host</v>
      </c>
    </row>
    <row r="1569" spans="1:22">
      <c r="A1569" s="4">
        <v>283090</v>
      </c>
      <c r="B1569" t="s">
        <v>2978</v>
      </c>
      <c r="C1569" s="4">
        <v>511175</v>
      </c>
      <c r="D1569" t="s">
        <v>918</v>
      </c>
      <c r="E1569" t="s">
        <v>2979</v>
      </c>
      <c r="F1569" s="4">
        <v>10009</v>
      </c>
      <c r="G1569" s="13" t="s">
        <v>124</v>
      </c>
      <c r="H1569" s="13" t="s">
        <v>133</v>
      </c>
      <c r="I1569" s="1">
        <v>407241</v>
      </c>
      <c r="J1569" s="1">
        <v>-7397899</v>
      </c>
      <c r="K1569" t="s">
        <v>5</v>
      </c>
      <c r="L1569" s="20">
        <v>180</v>
      </c>
      <c r="M1569" s="4">
        <v>7</v>
      </c>
      <c r="N1569" s="4">
        <v>24</v>
      </c>
      <c r="O1569" s="2">
        <v>43322</v>
      </c>
      <c r="P1569" s="3">
        <v>0.26</v>
      </c>
      <c r="Q1569" s="4">
        <v>1</v>
      </c>
      <c r="R1569" s="3">
        <v>5.6</v>
      </c>
      <c r="S15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69" t="str">
        <f>IF(AIRBNB[[#This Row],[RUIDO(dB)]]&lt;=4,"Silencioso",IF(AIRBNB[[#This Row],[RUIDO(dB)]]&lt;=5.5,"Poco Ruidoso","Ruidoso"))</f>
        <v>Ruidoso</v>
      </c>
      <c r="U1569" t="str">
        <f>IF(AND(AIRBNB[[#This Row],[PRECIO]]&lt;50,AIRBNB[[#This Row],[MIN_NOCHES]]&gt;3),"Dentro del presupuesto","No considerar")</f>
        <v>No considerar</v>
      </c>
      <c r="V1569" t="str">
        <f>VLOOKUP(AIRBNB[[#This Row],[HOST_ID]],Super_host[],5,FALSE)</f>
        <v>Host</v>
      </c>
    </row>
    <row r="1570" spans="1:22">
      <c r="A1570" s="4">
        <v>916311</v>
      </c>
      <c r="B1570" t="s">
        <v>1470</v>
      </c>
      <c r="C1570" s="4">
        <v>511175</v>
      </c>
      <c r="D1570" t="s">
        <v>918</v>
      </c>
      <c r="E1570" t="s">
        <v>1471</v>
      </c>
      <c r="F1570" s="4">
        <v>10009</v>
      </c>
      <c r="G1570" s="13" t="s">
        <v>124</v>
      </c>
      <c r="H1570" s="13" t="s">
        <v>133</v>
      </c>
      <c r="I1570" s="1">
        <v>4072361</v>
      </c>
      <c r="J1570" s="1">
        <v>-7397877</v>
      </c>
      <c r="K1570" t="s">
        <v>40</v>
      </c>
      <c r="L1570" s="20">
        <v>180</v>
      </c>
      <c r="M1570" s="4">
        <v>3</v>
      </c>
      <c r="N1570" s="4">
        <v>5</v>
      </c>
      <c r="O1570" s="2">
        <v>42785</v>
      </c>
      <c r="P1570" s="3">
        <v>0.08</v>
      </c>
      <c r="Q1570" s="4">
        <v>1</v>
      </c>
      <c r="R1570" s="3">
        <v>5.6</v>
      </c>
      <c r="S15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0" t="str">
        <f>IF(AIRBNB[[#This Row],[RUIDO(dB)]]&lt;=4,"Silencioso",IF(AIRBNB[[#This Row],[RUIDO(dB)]]&lt;=5.5,"Poco Ruidoso","Ruidoso"))</f>
        <v>Ruidoso</v>
      </c>
      <c r="U1570" t="str">
        <f>IF(AND(AIRBNB[[#This Row],[PRECIO]]&lt;50,AIRBNB[[#This Row],[MIN_NOCHES]]&gt;3),"Dentro del presupuesto","No considerar")</f>
        <v>No considerar</v>
      </c>
      <c r="V1570" t="str">
        <f>VLOOKUP(AIRBNB[[#This Row],[HOST_ID]],Super_host[],5,FALSE)</f>
        <v>Host</v>
      </c>
    </row>
    <row r="1571" spans="1:22">
      <c r="A1571" s="4">
        <v>504322</v>
      </c>
      <c r="B1571" t="s">
        <v>2664</v>
      </c>
      <c r="C1571" s="4">
        <v>471928</v>
      </c>
      <c r="D1571" t="s">
        <v>2665</v>
      </c>
      <c r="E1571" t="s">
        <v>2666</v>
      </c>
      <c r="F1571" s="4">
        <v>10012</v>
      </c>
      <c r="G1571" s="13" t="s">
        <v>124</v>
      </c>
      <c r="H1571" s="13" t="s">
        <v>144</v>
      </c>
      <c r="I1571" s="1">
        <v>4072903</v>
      </c>
      <c r="J1571" s="1">
        <v>-7400028</v>
      </c>
      <c r="K1571" t="s">
        <v>5</v>
      </c>
      <c r="L1571" s="20">
        <v>180</v>
      </c>
      <c r="M1571" s="4">
        <v>3</v>
      </c>
      <c r="N1571" s="4">
        <v>18</v>
      </c>
      <c r="O1571" s="2">
        <v>42917</v>
      </c>
      <c r="P1571" s="3">
        <v>0.21</v>
      </c>
      <c r="Q1571" s="4">
        <v>1</v>
      </c>
      <c r="R1571" s="3">
        <v>5.6</v>
      </c>
      <c r="S15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1" t="str">
        <f>IF(AIRBNB[[#This Row],[RUIDO(dB)]]&lt;=4,"Silencioso",IF(AIRBNB[[#This Row],[RUIDO(dB)]]&lt;=5.5,"Poco Ruidoso","Ruidoso"))</f>
        <v>Ruidoso</v>
      </c>
      <c r="U1571" t="str">
        <f>IF(AND(AIRBNB[[#This Row],[PRECIO]]&lt;50,AIRBNB[[#This Row],[MIN_NOCHES]]&gt;3),"Dentro del presupuesto","No considerar")</f>
        <v>No considerar</v>
      </c>
      <c r="V1571" t="str">
        <f>VLOOKUP(AIRBNB[[#This Row],[HOST_ID]],Super_host[],5,FALSE)</f>
        <v>Host</v>
      </c>
    </row>
    <row r="1572" spans="1:22">
      <c r="A1572" s="4">
        <v>4508885</v>
      </c>
      <c r="B1572" t="s">
        <v>7314</v>
      </c>
      <c r="C1572" s="4">
        <v>301549</v>
      </c>
      <c r="D1572" t="s">
        <v>2100</v>
      </c>
      <c r="E1572" t="s">
        <v>6123</v>
      </c>
      <c r="F1572" s="4">
        <v>10023</v>
      </c>
      <c r="G1572" s="13" t="s">
        <v>124</v>
      </c>
      <c r="H1572" s="13" t="s">
        <v>168</v>
      </c>
      <c r="I1572" s="1">
        <v>4076885</v>
      </c>
      <c r="J1572" s="1">
        <v>-7398254</v>
      </c>
      <c r="K1572" t="s">
        <v>5</v>
      </c>
      <c r="L1572" s="20">
        <v>180</v>
      </c>
      <c r="M1572" s="4">
        <v>14</v>
      </c>
      <c r="N1572" s="4">
        <v>0</v>
      </c>
      <c r="O1572" s="2">
        <v>42972</v>
      </c>
      <c r="P1572" s="3">
        <v>0.16</v>
      </c>
      <c r="Q1572" s="4">
        <v>1</v>
      </c>
      <c r="R1572" s="3">
        <v>5.6</v>
      </c>
      <c r="S15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2" t="str">
        <f>IF(AIRBNB[[#This Row],[RUIDO(dB)]]&lt;=4,"Silencioso",IF(AIRBNB[[#This Row],[RUIDO(dB)]]&lt;=5.5,"Poco Ruidoso","Ruidoso"))</f>
        <v>Ruidoso</v>
      </c>
      <c r="U1572" t="str">
        <f>IF(AND(AIRBNB[[#This Row],[PRECIO]]&lt;50,AIRBNB[[#This Row],[MIN_NOCHES]]&gt;3),"Dentro del presupuesto","No considerar")</f>
        <v>No considerar</v>
      </c>
      <c r="V1572" t="str">
        <f>VLOOKUP(AIRBNB[[#This Row],[HOST_ID]],Super_host[],5,FALSE)</f>
        <v>Host</v>
      </c>
    </row>
    <row r="1573" spans="1:22">
      <c r="A1573" s="4">
        <v>15341</v>
      </c>
      <c r="B1573" t="s">
        <v>3236</v>
      </c>
      <c r="C1573" s="4">
        <v>60049</v>
      </c>
      <c r="D1573" t="s">
        <v>1427</v>
      </c>
      <c r="E1573" t="s">
        <v>3237</v>
      </c>
      <c r="F1573" s="4">
        <v>10012</v>
      </c>
      <c r="G1573" s="13" t="s">
        <v>124</v>
      </c>
      <c r="H1573" s="13" t="s">
        <v>164</v>
      </c>
      <c r="I1573" s="1">
        <v>407221</v>
      </c>
      <c r="J1573" s="1">
        <v>-7399775</v>
      </c>
      <c r="K1573" t="s">
        <v>5</v>
      </c>
      <c r="L1573" s="20">
        <v>180</v>
      </c>
      <c r="M1573" s="4">
        <v>30</v>
      </c>
      <c r="N1573" s="4">
        <v>21</v>
      </c>
      <c r="O1573" s="2">
        <v>43645</v>
      </c>
      <c r="P1573" s="3">
        <v>0.3</v>
      </c>
      <c r="Q1573" s="4">
        <v>1</v>
      </c>
      <c r="R1573" s="3">
        <v>5.6</v>
      </c>
      <c r="S15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3" t="str">
        <f>IF(AIRBNB[[#This Row],[RUIDO(dB)]]&lt;=4,"Silencioso",IF(AIRBNB[[#This Row],[RUIDO(dB)]]&lt;=5.5,"Poco Ruidoso","Ruidoso"))</f>
        <v>Ruidoso</v>
      </c>
      <c r="U1573" t="str">
        <f>IF(AND(AIRBNB[[#This Row],[PRECIO]]&lt;50,AIRBNB[[#This Row],[MIN_NOCHES]]&gt;3),"Dentro del presupuesto","No considerar")</f>
        <v>No considerar</v>
      </c>
      <c r="V1573" t="str">
        <f>VLOOKUP(AIRBNB[[#This Row],[HOST_ID]],Super_host[],5,FALSE)</f>
        <v>Host</v>
      </c>
    </row>
    <row r="1574" spans="1:22">
      <c r="A1574" s="4">
        <v>9657</v>
      </c>
      <c r="B1574" t="s">
        <v>2844</v>
      </c>
      <c r="C1574" s="4">
        <v>21904</v>
      </c>
      <c r="D1574" t="s">
        <v>2429</v>
      </c>
      <c r="E1574" t="s">
        <v>2845</v>
      </c>
      <c r="F1574" s="4">
        <v>10003</v>
      </c>
      <c r="G1574" s="13" t="s">
        <v>124</v>
      </c>
      <c r="H1574" s="13" t="s">
        <v>133</v>
      </c>
      <c r="I1574" s="1">
        <v>407292</v>
      </c>
      <c r="J1574" s="1">
        <v>-7398542</v>
      </c>
      <c r="K1574" t="s">
        <v>5</v>
      </c>
      <c r="L1574" s="20">
        <v>180</v>
      </c>
      <c r="M1574" s="4">
        <v>14</v>
      </c>
      <c r="N1574" s="4">
        <v>29</v>
      </c>
      <c r="O1574" s="2">
        <v>43574</v>
      </c>
      <c r="P1574" s="3">
        <v>0.24</v>
      </c>
      <c r="Q1574" s="4">
        <v>1</v>
      </c>
      <c r="R1574" s="3">
        <v>5.6</v>
      </c>
      <c r="S15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4" t="str">
        <f>IF(AIRBNB[[#This Row],[RUIDO(dB)]]&lt;=4,"Silencioso",IF(AIRBNB[[#This Row],[RUIDO(dB)]]&lt;=5.5,"Poco Ruidoso","Ruidoso"))</f>
        <v>Ruidoso</v>
      </c>
      <c r="U1574" t="str">
        <f>IF(AND(AIRBNB[[#This Row],[PRECIO]]&lt;50,AIRBNB[[#This Row],[MIN_NOCHES]]&gt;3),"Dentro del presupuesto","No considerar")</f>
        <v>No considerar</v>
      </c>
      <c r="V1574" t="str">
        <f>VLOOKUP(AIRBNB[[#This Row],[HOST_ID]],Super_host[],5,FALSE)</f>
        <v>Host</v>
      </c>
    </row>
    <row r="1575" spans="1:22">
      <c r="A1575" s="4">
        <v>6069703</v>
      </c>
      <c r="B1575" t="s">
        <v>13121</v>
      </c>
      <c r="C1575" s="4">
        <v>17958459</v>
      </c>
      <c r="D1575" t="s">
        <v>66</v>
      </c>
      <c r="E1575" t="s">
        <v>13122</v>
      </c>
      <c r="F1575" s="4">
        <v>11249</v>
      </c>
      <c r="G1575" s="13" t="s">
        <v>4662</v>
      </c>
      <c r="H1575" s="13" t="s">
        <v>9218</v>
      </c>
      <c r="I1575" s="1">
        <v>4071462</v>
      </c>
      <c r="J1575" s="1">
        <v>-7396309</v>
      </c>
      <c r="K1575" t="s">
        <v>5</v>
      </c>
      <c r="L1575" s="20">
        <v>179</v>
      </c>
      <c r="M1575" s="4">
        <v>8</v>
      </c>
      <c r="N1575" s="4">
        <v>39</v>
      </c>
      <c r="O1575" s="2">
        <v>43466</v>
      </c>
      <c r="P1575" s="3">
        <v>0.77</v>
      </c>
      <c r="Q1575" s="4">
        <v>1</v>
      </c>
      <c r="R1575" s="3">
        <v>6.9</v>
      </c>
      <c r="S15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5" t="str">
        <f>IF(AIRBNB[[#This Row],[RUIDO(dB)]]&lt;=4,"Silencioso",IF(AIRBNB[[#This Row],[RUIDO(dB)]]&lt;=5.5,"Poco Ruidoso","Ruidoso"))</f>
        <v>Ruidoso</v>
      </c>
      <c r="U1575" t="str">
        <f>IF(AND(AIRBNB[[#This Row],[PRECIO]]&lt;50,AIRBNB[[#This Row],[MIN_NOCHES]]&gt;3),"Dentro del presupuesto","No considerar")</f>
        <v>No considerar</v>
      </c>
      <c r="V1575" t="str">
        <f>VLOOKUP(AIRBNB[[#This Row],[HOST_ID]],Super_host[],5,FALSE)</f>
        <v>Host</v>
      </c>
    </row>
    <row r="1576" spans="1:22">
      <c r="A1576" s="4">
        <v>6654323</v>
      </c>
      <c r="B1576" t="s">
        <v>15578</v>
      </c>
      <c r="C1576" s="4">
        <v>16437254</v>
      </c>
      <c r="D1576" t="s">
        <v>10187</v>
      </c>
      <c r="E1576" t="s">
        <v>15579</v>
      </c>
      <c r="F1576" s="4">
        <v>11217</v>
      </c>
      <c r="G1576" s="13" t="s">
        <v>4662</v>
      </c>
      <c r="H1576" s="13" t="s">
        <v>9222</v>
      </c>
      <c r="I1576" s="1">
        <v>406882</v>
      </c>
      <c r="J1576" s="1">
        <v>-7397719</v>
      </c>
      <c r="K1576" t="s">
        <v>5</v>
      </c>
      <c r="L1576" s="20">
        <v>179</v>
      </c>
      <c r="M1576" s="4">
        <v>30</v>
      </c>
      <c r="N1576" s="4">
        <v>0</v>
      </c>
      <c r="O1576" s="2">
        <v>43639</v>
      </c>
      <c r="P1576" s="3">
        <v>0.04</v>
      </c>
      <c r="Q1576" s="4">
        <v>1</v>
      </c>
      <c r="R1576" s="3">
        <v>6.9</v>
      </c>
      <c r="S15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6" t="str">
        <f>IF(AIRBNB[[#This Row],[RUIDO(dB)]]&lt;=4,"Silencioso",IF(AIRBNB[[#This Row],[RUIDO(dB)]]&lt;=5.5,"Poco Ruidoso","Ruidoso"))</f>
        <v>Ruidoso</v>
      </c>
      <c r="U1576" t="str">
        <f>IF(AND(AIRBNB[[#This Row],[PRECIO]]&lt;50,AIRBNB[[#This Row],[MIN_NOCHES]]&gt;3),"Dentro del presupuesto","No considerar")</f>
        <v>No considerar</v>
      </c>
      <c r="V1576" t="str">
        <f>VLOOKUP(AIRBNB[[#This Row],[HOST_ID]],Super_host[],5,FALSE)</f>
        <v>Host</v>
      </c>
    </row>
    <row r="1577" spans="1:22">
      <c r="A1577" s="4">
        <v>2096581</v>
      </c>
      <c r="B1577" t="s">
        <v>3250</v>
      </c>
      <c r="C1577" s="4">
        <v>10694601</v>
      </c>
      <c r="D1577" t="s">
        <v>3251</v>
      </c>
      <c r="E1577" t="s">
        <v>3252</v>
      </c>
      <c r="F1577" s="4">
        <v>10009</v>
      </c>
      <c r="G1577" s="13" t="s">
        <v>124</v>
      </c>
      <c r="H1577" s="13" t="s">
        <v>133</v>
      </c>
      <c r="I1577" s="1">
        <v>4072287</v>
      </c>
      <c r="J1577" s="1">
        <v>-7398462</v>
      </c>
      <c r="K1577" t="s">
        <v>5</v>
      </c>
      <c r="L1577" s="20">
        <v>179</v>
      </c>
      <c r="M1577" s="4">
        <v>2</v>
      </c>
      <c r="N1577" s="4">
        <v>21</v>
      </c>
      <c r="O1577" s="2">
        <v>42653</v>
      </c>
      <c r="P1577" s="3">
        <v>0.31</v>
      </c>
      <c r="Q1577" s="4">
        <v>1</v>
      </c>
      <c r="R1577" s="3">
        <v>5.6</v>
      </c>
      <c r="S15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7" t="str">
        <f>IF(AIRBNB[[#This Row],[RUIDO(dB)]]&lt;=4,"Silencioso",IF(AIRBNB[[#This Row],[RUIDO(dB)]]&lt;=5.5,"Poco Ruidoso","Ruidoso"))</f>
        <v>Ruidoso</v>
      </c>
      <c r="U1577" t="str">
        <f>IF(AND(AIRBNB[[#This Row],[PRECIO]]&lt;50,AIRBNB[[#This Row],[MIN_NOCHES]]&gt;3),"Dentro del presupuesto","No considerar")</f>
        <v>No considerar</v>
      </c>
      <c r="V1577" t="str">
        <f>VLOOKUP(AIRBNB[[#This Row],[HOST_ID]],Super_host[],5,FALSE)</f>
        <v>Host</v>
      </c>
    </row>
    <row r="1578" spans="1:22">
      <c r="A1578" s="4">
        <v>1801130</v>
      </c>
      <c r="B1578" t="s">
        <v>11503</v>
      </c>
      <c r="C1578" s="4">
        <v>9443112</v>
      </c>
      <c r="D1578" t="s">
        <v>11504</v>
      </c>
      <c r="E1578" t="s">
        <v>11505</v>
      </c>
      <c r="F1578" s="4">
        <v>11217</v>
      </c>
      <c r="G1578" s="13" t="s">
        <v>4662</v>
      </c>
      <c r="H1578" s="13" t="s">
        <v>9234</v>
      </c>
      <c r="I1578" s="1">
        <v>4067749</v>
      </c>
      <c r="J1578" s="1">
        <v>-7398031</v>
      </c>
      <c r="K1578" t="s">
        <v>5</v>
      </c>
      <c r="L1578" s="20">
        <v>179</v>
      </c>
      <c r="M1578" s="4">
        <v>2</v>
      </c>
      <c r="N1578" s="4">
        <v>15</v>
      </c>
      <c r="O1578" s="2">
        <v>42223</v>
      </c>
      <c r="P1578" s="3">
        <v>0.22</v>
      </c>
      <c r="Q1578" s="4">
        <v>1</v>
      </c>
      <c r="R1578" s="3">
        <v>6.9</v>
      </c>
      <c r="S15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8" t="str">
        <f>IF(AIRBNB[[#This Row],[RUIDO(dB)]]&lt;=4,"Silencioso",IF(AIRBNB[[#This Row],[RUIDO(dB)]]&lt;=5.5,"Poco Ruidoso","Ruidoso"))</f>
        <v>Ruidoso</v>
      </c>
      <c r="U1578" t="str">
        <f>IF(AND(AIRBNB[[#This Row],[PRECIO]]&lt;50,AIRBNB[[#This Row],[MIN_NOCHES]]&gt;3),"Dentro del presupuesto","No considerar")</f>
        <v>No considerar</v>
      </c>
      <c r="V1578" t="str">
        <f>VLOOKUP(AIRBNB[[#This Row],[HOST_ID]],Super_host[],5,FALSE)</f>
        <v>Host</v>
      </c>
    </row>
    <row r="1579" spans="1:22">
      <c r="A1579" s="4">
        <v>1759462</v>
      </c>
      <c r="B1579" t="s">
        <v>5575</v>
      </c>
      <c r="C1579" s="4">
        <v>9250406</v>
      </c>
      <c r="D1579" t="s">
        <v>845</v>
      </c>
      <c r="E1579" t="s">
        <v>5576</v>
      </c>
      <c r="F1579" s="4">
        <v>10009</v>
      </c>
      <c r="G1579" s="13" t="s">
        <v>124</v>
      </c>
      <c r="H1579" s="13" t="s">
        <v>133</v>
      </c>
      <c r="I1579" s="1">
        <v>4072714</v>
      </c>
      <c r="J1579" s="1">
        <v>-7398397</v>
      </c>
      <c r="K1579" t="s">
        <v>5</v>
      </c>
      <c r="L1579" s="20">
        <v>179</v>
      </c>
      <c r="M1579" s="4">
        <v>4</v>
      </c>
      <c r="N1579" s="4">
        <v>127</v>
      </c>
      <c r="O1579" s="2">
        <v>43613</v>
      </c>
      <c r="P1579" s="3">
        <v>1.83</v>
      </c>
      <c r="Q1579" s="4">
        <v>1</v>
      </c>
      <c r="R1579" s="3">
        <v>5.6</v>
      </c>
      <c r="S15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79" t="str">
        <f>IF(AIRBNB[[#This Row],[RUIDO(dB)]]&lt;=4,"Silencioso",IF(AIRBNB[[#This Row],[RUIDO(dB)]]&lt;=5.5,"Poco Ruidoso","Ruidoso"))</f>
        <v>Ruidoso</v>
      </c>
      <c r="U1579" t="str">
        <f>IF(AND(AIRBNB[[#This Row],[PRECIO]]&lt;50,AIRBNB[[#This Row],[MIN_NOCHES]]&gt;3),"Dentro del presupuesto","No considerar")</f>
        <v>No considerar</v>
      </c>
      <c r="V1579" t="str">
        <f>VLOOKUP(AIRBNB[[#This Row],[HOST_ID]],Super_host[],5,FALSE)</f>
        <v>Host</v>
      </c>
    </row>
    <row r="1580" spans="1:22">
      <c r="A1580" s="4">
        <v>1475084</v>
      </c>
      <c r="B1580" t="s">
        <v>6092</v>
      </c>
      <c r="C1580" s="4">
        <v>7895068</v>
      </c>
      <c r="D1580" t="s">
        <v>1522</v>
      </c>
      <c r="E1580" t="s">
        <v>6093</v>
      </c>
      <c r="F1580" s="4">
        <v>10002</v>
      </c>
      <c r="G1580" s="13" t="s">
        <v>124</v>
      </c>
      <c r="H1580" s="13" t="s">
        <v>409</v>
      </c>
      <c r="I1580" s="1">
        <v>4071608</v>
      </c>
      <c r="J1580" s="1">
        <v>-7398962</v>
      </c>
      <c r="K1580" t="s">
        <v>5</v>
      </c>
      <c r="L1580" s="20">
        <v>179</v>
      </c>
      <c r="M1580" s="4">
        <v>3</v>
      </c>
      <c r="N1580" s="4">
        <v>201</v>
      </c>
      <c r="O1580" s="2">
        <v>43630</v>
      </c>
      <c r="P1580" s="3">
        <v>2.84</v>
      </c>
      <c r="Q1580" s="4">
        <v>1</v>
      </c>
      <c r="R1580" s="3">
        <v>5.6</v>
      </c>
      <c r="S15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0" t="str">
        <f>IF(AIRBNB[[#This Row],[RUIDO(dB)]]&lt;=4,"Silencioso",IF(AIRBNB[[#This Row],[RUIDO(dB)]]&lt;=5.5,"Poco Ruidoso","Ruidoso"))</f>
        <v>Ruidoso</v>
      </c>
      <c r="U1580" t="str">
        <f>IF(AND(AIRBNB[[#This Row],[PRECIO]]&lt;50,AIRBNB[[#This Row],[MIN_NOCHES]]&gt;3),"Dentro del presupuesto","No considerar")</f>
        <v>No considerar</v>
      </c>
      <c r="V1580" t="str">
        <f>VLOOKUP(AIRBNB[[#This Row],[HOST_ID]],Super_host[],5,FALSE)</f>
        <v>Host</v>
      </c>
    </row>
    <row r="1581" spans="1:22">
      <c r="A1581" s="4">
        <v>1138455</v>
      </c>
      <c r="B1581" t="s">
        <v>3440</v>
      </c>
      <c r="C1581" s="4">
        <v>6245239</v>
      </c>
      <c r="D1581" t="s">
        <v>797</v>
      </c>
      <c r="E1581" t="s">
        <v>3441</v>
      </c>
      <c r="F1581" s="4">
        <v>10023</v>
      </c>
      <c r="G1581" s="13" t="s">
        <v>124</v>
      </c>
      <c r="H1581" s="13" t="s">
        <v>168</v>
      </c>
      <c r="I1581" s="1">
        <v>4077097</v>
      </c>
      <c r="J1581" s="1">
        <v>-7398083</v>
      </c>
      <c r="K1581" t="s">
        <v>5</v>
      </c>
      <c r="L1581" s="20">
        <v>179</v>
      </c>
      <c r="M1581" s="4">
        <v>4</v>
      </c>
      <c r="N1581" s="4">
        <v>27</v>
      </c>
      <c r="O1581" s="2">
        <v>43288</v>
      </c>
      <c r="P1581" s="3">
        <v>0.36</v>
      </c>
      <c r="Q1581" s="4">
        <v>1</v>
      </c>
      <c r="R1581" s="3">
        <v>5.6</v>
      </c>
      <c r="S15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1" t="str">
        <f>IF(AIRBNB[[#This Row],[RUIDO(dB)]]&lt;=4,"Silencioso",IF(AIRBNB[[#This Row],[RUIDO(dB)]]&lt;=5.5,"Poco Ruidoso","Ruidoso"))</f>
        <v>Ruidoso</v>
      </c>
      <c r="U1581" t="str">
        <f>IF(AND(AIRBNB[[#This Row],[PRECIO]]&lt;50,AIRBNB[[#This Row],[MIN_NOCHES]]&gt;3),"Dentro del presupuesto","No considerar")</f>
        <v>No considerar</v>
      </c>
      <c r="V1581" t="str">
        <f>VLOOKUP(AIRBNB[[#This Row],[HOST_ID]],Super_host[],5,FALSE)</f>
        <v>Host</v>
      </c>
    </row>
    <row r="1582" spans="1:22">
      <c r="A1582" s="4">
        <v>823520</v>
      </c>
      <c r="B1582" t="s">
        <v>6197</v>
      </c>
      <c r="C1582" s="4">
        <v>4323625</v>
      </c>
      <c r="D1582" t="s">
        <v>3624</v>
      </c>
      <c r="E1582" t="s">
        <v>6198</v>
      </c>
      <c r="F1582" s="4">
        <v>10199</v>
      </c>
      <c r="G1582" s="13" t="s">
        <v>124</v>
      </c>
      <c r="H1582" s="13" t="s">
        <v>186</v>
      </c>
      <c r="I1582" s="1">
        <v>4075284</v>
      </c>
      <c r="J1582" s="1">
        <v>-7400138</v>
      </c>
      <c r="K1582" t="s">
        <v>40</v>
      </c>
      <c r="L1582" s="20">
        <v>179</v>
      </c>
      <c r="M1582" s="4">
        <v>2</v>
      </c>
      <c r="N1582" s="4">
        <v>251</v>
      </c>
      <c r="O1582" s="2">
        <v>43649</v>
      </c>
      <c r="P1582" s="3">
        <v>3.15</v>
      </c>
      <c r="Q1582" s="4">
        <v>1</v>
      </c>
      <c r="R1582" s="3">
        <v>5.6</v>
      </c>
      <c r="S15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2" t="str">
        <f>IF(AIRBNB[[#This Row],[RUIDO(dB)]]&lt;=4,"Silencioso",IF(AIRBNB[[#This Row],[RUIDO(dB)]]&lt;=5.5,"Poco Ruidoso","Ruidoso"))</f>
        <v>Ruidoso</v>
      </c>
      <c r="U1582" t="str">
        <f>IF(AND(AIRBNB[[#This Row],[PRECIO]]&lt;50,AIRBNB[[#This Row],[MIN_NOCHES]]&gt;3),"Dentro del presupuesto","No considerar")</f>
        <v>No considerar</v>
      </c>
      <c r="V1582" t="str">
        <f>VLOOKUP(AIRBNB[[#This Row],[HOST_ID]],Super_host[],5,FALSE)</f>
        <v>Host</v>
      </c>
    </row>
    <row r="1583" spans="1:22">
      <c r="A1583" s="4">
        <v>747605</v>
      </c>
      <c r="B1583" t="s">
        <v>5995</v>
      </c>
      <c r="C1583" s="4">
        <v>3665794</v>
      </c>
      <c r="D1583" t="s">
        <v>2261</v>
      </c>
      <c r="E1583" t="s">
        <v>5996</v>
      </c>
      <c r="F1583" s="4">
        <v>10009</v>
      </c>
      <c r="G1583" s="13" t="s">
        <v>124</v>
      </c>
      <c r="H1583" s="13" t="s">
        <v>133</v>
      </c>
      <c r="I1583" s="1">
        <v>4072699</v>
      </c>
      <c r="J1583" s="1">
        <v>-7397969</v>
      </c>
      <c r="K1583" t="s">
        <v>5</v>
      </c>
      <c r="L1583" s="20">
        <v>179</v>
      </c>
      <c r="M1583" s="4">
        <v>4</v>
      </c>
      <c r="N1583" s="4">
        <v>213</v>
      </c>
      <c r="O1583" s="2">
        <v>43647</v>
      </c>
      <c r="P1583" s="3">
        <v>2.62</v>
      </c>
      <c r="Q1583" s="4">
        <v>1</v>
      </c>
      <c r="R1583" s="3">
        <v>5.6</v>
      </c>
      <c r="S15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3" t="str">
        <f>IF(AIRBNB[[#This Row],[RUIDO(dB)]]&lt;=4,"Silencioso",IF(AIRBNB[[#This Row],[RUIDO(dB)]]&lt;=5.5,"Poco Ruidoso","Ruidoso"))</f>
        <v>Ruidoso</v>
      </c>
      <c r="U1583" t="str">
        <f>IF(AND(AIRBNB[[#This Row],[PRECIO]]&lt;50,AIRBNB[[#This Row],[MIN_NOCHES]]&gt;3),"Dentro del presupuesto","No considerar")</f>
        <v>No considerar</v>
      </c>
      <c r="V1583" t="str">
        <f>VLOOKUP(AIRBNB[[#This Row],[HOST_ID]],Super_host[],5,FALSE)</f>
        <v>Host</v>
      </c>
    </row>
    <row r="1584" spans="1:22">
      <c r="A1584" s="4">
        <v>690349</v>
      </c>
      <c r="B1584" t="s">
        <v>13418</v>
      </c>
      <c r="C1584" s="4">
        <v>3540041</v>
      </c>
      <c r="D1584" t="s">
        <v>717</v>
      </c>
      <c r="E1584" t="s">
        <v>13419</v>
      </c>
      <c r="F1584" s="4">
        <v>11215</v>
      </c>
      <c r="G1584" s="13" t="s">
        <v>4662</v>
      </c>
      <c r="H1584" s="13" t="s">
        <v>9262</v>
      </c>
      <c r="I1584" s="1">
        <v>4066481</v>
      </c>
      <c r="J1584" s="1">
        <v>-7398367</v>
      </c>
      <c r="K1584" t="s">
        <v>5</v>
      </c>
      <c r="L1584" s="20">
        <v>179</v>
      </c>
      <c r="M1584" s="4">
        <v>2</v>
      </c>
      <c r="N1584" s="4">
        <v>77</v>
      </c>
      <c r="O1584" s="2">
        <v>43640</v>
      </c>
      <c r="P1584" s="3">
        <v>0.97</v>
      </c>
      <c r="Q1584" s="4">
        <v>1</v>
      </c>
      <c r="R1584" s="3">
        <v>6.9</v>
      </c>
      <c r="S15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4" t="str">
        <f>IF(AIRBNB[[#This Row],[RUIDO(dB)]]&lt;=4,"Silencioso",IF(AIRBNB[[#This Row],[RUIDO(dB)]]&lt;=5.5,"Poco Ruidoso","Ruidoso"))</f>
        <v>Ruidoso</v>
      </c>
      <c r="U1584" t="str">
        <f>IF(AND(AIRBNB[[#This Row],[PRECIO]]&lt;50,AIRBNB[[#This Row],[MIN_NOCHES]]&gt;3),"Dentro del presupuesto","No considerar")</f>
        <v>No considerar</v>
      </c>
      <c r="V1584" t="str">
        <f>VLOOKUP(AIRBNB[[#This Row],[HOST_ID]],Super_host[],5,FALSE)</f>
        <v>Host</v>
      </c>
    </row>
    <row r="1585" spans="1:22">
      <c r="A1585" s="4">
        <v>599595</v>
      </c>
      <c r="B1585" t="s">
        <v>2901</v>
      </c>
      <c r="C1585" s="4">
        <v>2965915</v>
      </c>
      <c r="D1585" t="s">
        <v>854</v>
      </c>
      <c r="E1585" t="s">
        <v>2902</v>
      </c>
      <c r="F1585" s="4">
        <v>10024</v>
      </c>
      <c r="G1585" s="13" t="s">
        <v>124</v>
      </c>
      <c r="H1585" s="13" t="s">
        <v>168</v>
      </c>
      <c r="I1585" s="1">
        <v>407839</v>
      </c>
      <c r="J1585" s="1">
        <v>-7397897</v>
      </c>
      <c r="K1585" t="s">
        <v>5</v>
      </c>
      <c r="L1585" s="20">
        <v>179</v>
      </c>
      <c r="M1585" s="4">
        <v>4</v>
      </c>
      <c r="N1585" s="4">
        <v>12</v>
      </c>
      <c r="O1585" s="2">
        <v>43248</v>
      </c>
      <c r="P1585" s="3">
        <v>0.25</v>
      </c>
      <c r="Q1585" s="4">
        <v>1</v>
      </c>
      <c r="R1585" s="3">
        <v>5.6</v>
      </c>
      <c r="S15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5" t="str">
        <f>IF(AIRBNB[[#This Row],[RUIDO(dB)]]&lt;=4,"Silencioso",IF(AIRBNB[[#This Row],[RUIDO(dB)]]&lt;=5.5,"Poco Ruidoso","Ruidoso"))</f>
        <v>Ruidoso</v>
      </c>
      <c r="U1585" t="str">
        <f>IF(AND(AIRBNB[[#This Row],[PRECIO]]&lt;50,AIRBNB[[#This Row],[MIN_NOCHES]]&gt;3),"Dentro del presupuesto","No considerar")</f>
        <v>No considerar</v>
      </c>
      <c r="V1585" t="str">
        <f>VLOOKUP(AIRBNB[[#This Row],[HOST_ID]],Super_host[],5,FALSE)</f>
        <v>Host</v>
      </c>
    </row>
    <row r="1586" spans="1:22">
      <c r="A1586" s="4">
        <v>2400614</v>
      </c>
      <c r="B1586" t="s">
        <v>12179</v>
      </c>
      <c r="C1586" s="4">
        <v>2297544</v>
      </c>
      <c r="D1586" t="s">
        <v>3509</v>
      </c>
      <c r="E1586" t="s">
        <v>12180</v>
      </c>
      <c r="F1586" s="4">
        <v>11222</v>
      </c>
      <c r="G1586" s="13" t="s">
        <v>4662</v>
      </c>
      <c r="H1586" s="13" t="s">
        <v>9218</v>
      </c>
      <c r="I1586" s="1">
        <v>4071919</v>
      </c>
      <c r="J1586" s="1">
        <v>-739418</v>
      </c>
      <c r="K1586" t="s">
        <v>5</v>
      </c>
      <c r="L1586" s="20">
        <v>179</v>
      </c>
      <c r="M1586" s="4">
        <v>5</v>
      </c>
      <c r="N1586" s="4">
        <v>22</v>
      </c>
      <c r="O1586" s="2">
        <v>43647</v>
      </c>
      <c r="P1586" s="3">
        <v>0.37</v>
      </c>
      <c r="Q1586" s="4">
        <v>1</v>
      </c>
      <c r="R1586" s="3">
        <v>6.9</v>
      </c>
      <c r="S15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6" t="str">
        <f>IF(AIRBNB[[#This Row],[RUIDO(dB)]]&lt;=4,"Silencioso",IF(AIRBNB[[#This Row],[RUIDO(dB)]]&lt;=5.5,"Poco Ruidoso","Ruidoso"))</f>
        <v>Ruidoso</v>
      </c>
      <c r="U1586" t="str">
        <f>IF(AND(AIRBNB[[#This Row],[PRECIO]]&lt;50,AIRBNB[[#This Row],[MIN_NOCHES]]&gt;3),"Dentro del presupuesto","No considerar")</f>
        <v>No considerar</v>
      </c>
      <c r="V1586" t="str">
        <f>VLOOKUP(AIRBNB[[#This Row],[HOST_ID]],Super_host[],5,FALSE)</f>
        <v>Host</v>
      </c>
    </row>
    <row r="1587" spans="1:22">
      <c r="A1587" s="4">
        <v>3344509</v>
      </c>
      <c r="B1587" t="s">
        <v>668</v>
      </c>
      <c r="C1587" s="4">
        <v>1290508</v>
      </c>
      <c r="D1587" t="s">
        <v>334</v>
      </c>
      <c r="E1587" t="s">
        <v>669</v>
      </c>
      <c r="F1587" s="4">
        <v>10001</v>
      </c>
      <c r="G1587" s="13" t="s">
        <v>124</v>
      </c>
      <c r="H1587" s="13" t="s">
        <v>186</v>
      </c>
      <c r="I1587" s="1">
        <v>4074646</v>
      </c>
      <c r="J1587" s="1">
        <v>-7399678</v>
      </c>
      <c r="K1587" t="s">
        <v>5</v>
      </c>
      <c r="L1587" s="20">
        <v>179</v>
      </c>
      <c r="M1587" s="4">
        <v>10</v>
      </c>
      <c r="N1587" s="4">
        <v>1</v>
      </c>
      <c r="O1587" s="2">
        <v>42738</v>
      </c>
      <c r="P1587" s="3">
        <v>0.03</v>
      </c>
      <c r="Q1587" s="4">
        <v>1</v>
      </c>
      <c r="R1587" s="3">
        <v>5.6</v>
      </c>
      <c r="S15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7" t="str">
        <f>IF(AIRBNB[[#This Row],[RUIDO(dB)]]&lt;=4,"Silencioso",IF(AIRBNB[[#This Row],[RUIDO(dB)]]&lt;=5.5,"Poco Ruidoso","Ruidoso"))</f>
        <v>Ruidoso</v>
      </c>
      <c r="U1587" t="str">
        <f>IF(AND(AIRBNB[[#This Row],[PRECIO]]&lt;50,AIRBNB[[#This Row],[MIN_NOCHES]]&gt;3),"Dentro del presupuesto","No considerar")</f>
        <v>No considerar</v>
      </c>
      <c r="V1587" t="str">
        <f>VLOOKUP(AIRBNB[[#This Row],[HOST_ID]],Super_host[],5,FALSE)</f>
        <v>Host</v>
      </c>
    </row>
    <row r="1588" spans="1:22">
      <c r="A1588" s="4">
        <v>233189</v>
      </c>
      <c r="B1588" t="s">
        <v>4656</v>
      </c>
      <c r="C1588" s="4">
        <v>1220414</v>
      </c>
      <c r="D1588" t="s">
        <v>839</v>
      </c>
      <c r="E1588" t="s">
        <v>2817</v>
      </c>
      <c r="F1588" s="4">
        <v>10036</v>
      </c>
      <c r="G1588" s="13" t="s">
        <v>124</v>
      </c>
      <c r="H1588" s="13" t="s">
        <v>249</v>
      </c>
      <c r="I1588" s="1">
        <v>4076166</v>
      </c>
      <c r="J1588" s="1">
        <v>-7399675</v>
      </c>
      <c r="K1588" t="s">
        <v>5</v>
      </c>
      <c r="L1588" s="20">
        <v>179</v>
      </c>
      <c r="M1588" s="4">
        <v>30</v>
      </c>
      <c r="N1588" s="4">
        <v>83</v>
      </c>
      <c r="O1588" s="2">
        <v>43616</v>
      </c>
      <c r="P1588" s="3">
        <v>0.88</v>
      </c>
      <c r="Q1588" s="4">
        <v>1</v>
      </c>
      <c r="R1588" s="3">
        <v>5.6</v>
      </c>
      <c r="S15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8" t="str">
        <f>IF(AIRBNB[[#This Row],[RUIDO(dB)]]&lt;=4,"Silencioso",IF(AIRBNB[[#This Row],[RUIDO(dB)]]&lt;=5.5,"Poco Ruidoso","Ruidoso"))</f>
        <v>Ruidoso</v>
      </c>
      <c r="U1588" t="str">
        <f>IF(AND(AIRBNB[[#This Row],[PRECIO]]&lt;50,AIRBNB[[#This Row],[MIN_NOCHES]]&gt;3),"Dentro del presupuesto","No considerar")</f>
        <v>No considerar</v>
      </c>
      <c r="V1588" t="str">
        <f>VLOOKUP(AIRBNB[[#This Row],[HOST_ID]],Super_host[],5,FALSE)</f>
        <v>Host</v>
      </c>
    </row>
    <row r="1589" spans="1:22">
      <c r="A1589" s="4">
        <v>328693</v>
      </c>
      <c r="B1589" t="s">
        <v>6280</v>
      </c>
      <c r="C1589" s="4">
        <v>1013131</v>
      </c>
      <c r="D1589" t="s">
        <v>1918</v>
      </c>
      <c r="E1589" t="s">
        <v>6281</v>
      </c>
      <c r="F1589" s="4">
        <v>10024</v>
      </c>
      <c r="G1589" s="13" t="s">
        <v>124</v>
      </c>
      <c r="H1589" s="13" t="s">
        <v>168</v>
      </c>
      <c r="I1589" s="1">
        <v>4078867</v>
      </c>
      <c r="J1589" s="1">
        <v>-7396809</v>
      </c>
      <c r="K1589" t="s">
        <v>5</v>
      </c>
      <c r="L1589" s="20">
        <v>179</v>
      </c>
      <c r="M1589" s="4">
        <v>3</v>
      </c>
      <c r="N1589" s="4">
        <v>297</v>
      </c>
      <c r="O1589" s="2">
        <v>43640</v>
      </c>
      <c r="P1589" s="3">
        <v>3.37</v>
      </c>
      <c r="Q1589" s="4">
        <v>1</v>
      </c>
      <c r="R1589" s="3">
        <v>5.6</v>
      </c>
      <c r="S15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89" t="str">
        <f>IF(AIRBNB[[#This Row],[RUIDO(dB)]]&lt;=4,"Silencioso",IF(AIRBNB[[#This Row],[RUIDO(dB)]]&lt;=5.5,"Poco Ruidoso","Ruidoso"))</f>
        <v>Ruidoso</v>
      </c>
      <c r="U1589" t="str">
        <f>IF(AND(AIRBNB[[#This Row],[PRECIO]]&lt;50,AIRBNB[[#This Row],[MIN_NOCHES]]&gt;3),"Dentro del presupuesto","No considerar")</f>
        <v>No considerar</v>
      </c>
      <c r="V1589" t="str">
        <f>VLOOKUP(AIRBNB[[#This Row],[HOST_ID]],Super_host[],5,FALSE)</f>
        <v>Host</v>
      </c>
    </row>
    <row r="1590" spans="1:22">
      <c r="A1590" s="4">
        <v>5904098</v>
      </c>
      <c r="B1590" t="s">
        <v>4924</v>
      </c>
      <c r="C1590" s="4">
        <v>766580</v>
      </c>
      <c r="D1590" t="s">
        <v>4925</v>
      </c>
      <c r="E1590" t="s">
        <v>4926</v>
      </c>
      <c r="F1590" s="4">
        <v>10029</v>
      </c>
      <c r="G1590" s="13" t="s">
        <v>124</v>
      </c>
      <c r="H1590" s="13" t="s">
        <v>219</v>
      </c>
      <c r="I1590" s="1">
        <v>4078935</v>
      </c>
      <c r="J1590" s="1">
        <v>-7394788</v>
      </c>
      <c r="K1590" t="s">
        <v>5</v>
      </c>
      <c r="L1590" s="20">
        <v>179</v>
      </c>
      <c r="M1590" s="4">
        <v>2</v>
      </c>
      <c r="N1590" s="4">
        <v>55</v>
      </c>
      <c r="O1590" s="2">
        <v>42559</v>
      </c>
      <c r="P1590" s="3">
        <v>1.06</v>
      </c>
      <c r="Q1590" s="4">
        <v>1</v>
      </c>
      <c r="R1590" s="3">
        <v>5.6</v>
      </c>
      <c r="S15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0" t="str">
        <f>IF(AIRBNB[[#This Row],[RUIDO(dB)]]&lt;=4,"Silencioso",IF(AIRBNB[[#This Row],[RUIDO(dB)]]&lt;=5.5,"Poco Ruidoso","Ruidoso"))</f>
        <v>Ruidoso</v>
      </c>
      <c r="U1590" t="str">
        <f>IF(AND(AIRBNB[[#This Row],[PRECIO]]&lt;50,AIRBNB[[#This Row],[MIN_NOCHES]]&gt;3),"Dentro del presupuesto","No considerar")</f>
        <v>No considerar</v>
      </c>
      <c r="V1590" t="str">
        <f>VLOOKUP(AIRBNB[[#This Row],[HOST_ID]],Super_host[],5,FALSE)</f>
        <v>Host</v>
      </c>
    </row>
    <row r="1591" spans="1:22">
      <c r="A1591" s="4">
        <v>77765</v>
      </c>
      <c r="B1591" t="s">
        <v>10013</v>
      </c>
      <c r="C1591" s="4">
        <v>417504</v>
      </c>
      <c r="D1591" t="s">
        <v>9568</v>
      </c>
      <c r="E1591" t="s">
        <v>10631</v>
      </c>
      <c r="F1591" s="4">
        <v>11222</v>
      </c>
      <c r="G1591" s="13" t="s">
        <v>4662</v>
      </c>
      <c r="H1591" s="13" t="s">
        <v>9249</v>
      </c>
      <c r="I1591" s="1">
        <v>4073749</v>
      </c>
      <c r="J1591" s="1">
        <v>-7395292</v>
      </c>
      <c r="K1591" t="s">
        <v>40</v>
      </c>
      <c r="L1591" s="20">
        <v>179</v>
      </c>
      <c r="M1591" s="4">
        <v>3</v>
      </c>
      <c r="N1591" s="4">
        <v>36</v>
      </c>
      <c r="O1591" s="2">
        <v>43647</v>
      </c>
      <c r="P1591" s="3">
        <v>0.36</v>
      </c>
      <c r="Q1591" s="4">
        <v>1</v>
      </c>
      <c r="R1591" s="3">
        <v>6.9</v>
      </c>
      <c r="S15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1" t="str">
        <f>IF(AIRBNB[[#This Row],[RUIDO(dB)]]&lt;=4,"Silencioso",IF(AIRBNB[[#This Row],[RUIDO(dB)]]&lt;=5.5,"Poco Ruidoso","Ruidoso"))</f>
        <v>Ruidoso</v>
      </c>
      <c r="U1591" t="str">
        <f>IF(AND(AIRBNB[[#This Row],[PRECIO]]&lt;50,AIRBNB[[#This Row],[MIN_NOCHES]]&gt;3),"Dentro del presupuesto","No considerar")</f>
        <v>No considerar</v>
      </c>
      <c r="V1591" t="str">
        <f>VLOOKUP(AIRBNB[[#This Row],[HOST_ID]],Super_host[],5,FALSE)</f>
        <v>Host</v>
      </c>
    </row>
    <row r="1592" spans="1:22">
      <c r="A1592" s="4">
        <v>253846</v>
      </c>
      <c r="B1592" t="s">
        <v>10013</v>
      </c>
      <c r="C1592" s="4">
        <v>417504</v>
      </c>
      <c r="D1592" t="s">
        <v>9568</v>
      </c>
      <c r="E1592" t="s">
        <v>10014</v>
      </c>
      <c r="F1592" s="4">
        <v>11222</v>
      </c>
      <c r="G1592" s="13" t="s">
        <v>4662</v>
      </c>
      <c r="H1592" s="13" t="s">
        <v>9249</v>
      </c>
      <c r="I1592" s="1">
        <v>4073731</v>
      </c>
      <c r="J1592" s="1">
        <v>-739545</v>
      </c>
      <c r="K1592" t="s">
        <v>40</v>
      </c>
      <c r="L1592" s="20">
        <v>179</v>
      </c>
      <c r="M1592" s="4">
        <v>3</v>
      </c>
      <c r="N1592" s="4">
        <v>4</v>
      </c>
      <c r="O1592" s="2">
        <v>42342</v>
      </c>
      <c r="P1592" s="3">
        <v>0.05</v>
      </c>
      <c r="Q1592" s="4">
        <v>1</v>
      </c>
      <c r="R1592" s="3">
        <v>6.9</v>
      </c>
      <c r="S15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2" t="str">
        <f>IF(AIRBNB[[#This Row],[RUIDO(dB)]]&lt;=4,"Silencioso",IF(AIRBNB[[#This Row],[RUIDO(dB)]]&lt;=5.5,"Poco Ruidoso","Ruidoso"))</f>
        <v>Ruidoso</v>
      </c>
      <c r="U1592" t="str">
        <f>IF(AND(AIRBNB[[#This Row],[PRECIO]]&lt;50,AIRBNB[[#This Row],[MIN_NOCHES]]&gt;3),"Dentro del presupuesto","No considerar")</f>
        <v>No considerar</v>
      </c>
      <c r="V1592" t="str">
        <f>VLOOKUP(AIRBNB[[#This Row],[HOST_ID]],Super_host[],5,FALSE)</f>
        <v>Host</v>
      </c>
    </row>
    <row r="1593" spans="1:22">
      <c r="A1593" s="4">
        <v>289020</v>
      </c>
      <c r="B1593" t="s">
        <v>2527</v>
      </c>
      <c r="C1593" s="4">
        <v>347036</v>
      </c>
      <c r="D1593" t="s">
        <v>2271</v>
      </c>
      <c r="E1593" t="s">
        <v>2528</v>
      </c>
      <c r="F1593" s="4">
        <v>10003</v>
      </c>
      <c r="G1593" s="13" t="s">
        <v>124</v>
      </c>
      <c r="H1593" s="13" t="s">
        <v>133</v>
      </c>
      <c r="I1593" s="1">
        <v>4072948</v>
      </c>
      <c r="J1593" s="1">
        <v>-7398694</v>
      </c>
      <c r="K1593" t="s">
        <v>5</v>
      </c>
      <c r="L1593" s="20">
        <v>179</v>
      </c>
      <c r="M1593" s="4">
        <v>8</v>
      </c>
      <c r="N1593" s="4">
        <v>15</v>
      </c>
      <c r="O1593" s="2">
        <v>43341</v>
      </c>
      <c r="P1593" s="3">
        <v>0.19</v>
      </c>
      <c r="Q1593" s="4">
        <v>1</v>
      </c>
      <c r="R1593" s="3">
        <v>5.6</v>
      </c>
      <c r="S15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3" t="str">
        <f>IF(AIRBNB[[#This Row],[RUIDO(dB)]]&lt;=4,"Silencioso",IF(AIRBNB[[#This Row],[RUIDO(dB)]]&lt;=5.5,"Poco Ruidoso","Ruidoso"))</f>
        <v>Ruidoso</v>
      </c>
      <c r="U1593" t="str">
        <f>IF(AND(AIRBNB[[#This Row],[PRECIO]]&lt;50,AIRBNB[[#This Row],[MIN_NOCHES]]&gt;3),"Dentro del presupuesto","No considerar")</f>
        <v>No considerar</v>
      </c>
      <c r="V1593" t="str">
        <f>VLOOKUP(AIRBNB[[#This Row],[HOST_ID]],Super_host[],5,FALSE)</f>
        <v>Host</v>
      </c>
    </row>
    <row r="1594" spans="1:22">
      <c r="A1594" s="4">
        <v>2417098</v>
      </c>
      <c r="B1594" t="s">
        <v>3054</v>
      </c>
      <c r="C1594" s="4">
        <v>26640</v>
      </c>
      <c r="D1594" t="s">
        <v>1186</v>
      </c>
      <c r="E1594" t="s">
        <v>3055</v>
      </c>
      <c r="F1594" s="4">
        <v>10024</v>
      </c>
      <c r="G1594" s="13" t="s">
        <v>124</v>
      </c>
      <c r="H1594" s="13" t="s">
        <v>168</v>
      </c>
      <c r="I1594" s="1">
        <v>4078327</v>
      </c>
      <c r="J1594" s="1">
        <v>-7397343</v>
      </c>
      <c r="K1594" t="s">
        <v>5</v>
      </c>
      <c r="L1594" s="20">
        <v>179</v>
      </c>
      <c r="M1594" s="4">
        <v>30</v>
      </c>
      <c r="N1594" s="4">
        <v>14</v>
      </c>
      <c r="O1594" s="2">
        <v>42268</v>
      </c>
      <c r="P1594" s="3">
        <v>0.27</v>
      </c>
      <c r="Q1594" s="4">
        <v>1</v>
      </c>
      <c r="R1594" s="3">
        <v>5.6</v>
      </c>
      <c r="S15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4" t="str">
        <f>IF(AIRBNB[[#This Row],[RUIDO(dB)]]&lt;=4,"Silencioso",IF(AIRBNB[[#This Row],[RUIDO(dB)]]&lt;=5.5,"Poco Ruidoso","Ruidoso"))</f>
        <v>Ruidoso</v>
      </c>
      <c r="U1594" t="str">
        <f>IF(AND(AIRBNB[[#This Row],[PRECIO]]&lt;50,AIRBNB[[#This Row],[MIN_NOCHES]]&gt;3),"Dentro del presupuesto","No considerar")</f>
        <v>No considerar</v>
      </c>
      <c r="V1594" t="str">
        <f>VLOOKUP(AIRBNB[[#This Row],[HOST_ID]],Super_host[],5,FALSE)</f>
        <v>Host</v>
      </c>
    </row>
    <row r="1595" spans="1:22">
      <c r="A1595" s="4">
        <v>1523556</v>
      </c>
      <c r="B1595" t="s">
        <v>10095</v>
      </c>
      <c r="C1595" s="4">
        <v>7304881</v>
      </c>
      <c r="D1595" t="s">
        <v>892</v>
      </c>
      <c r="E1595" t="s">
        <v>10096</v>
      </c>
      <c r="F1595" s="4">
        <v>11211</v>
      </c>
      <c r="G1595" s="13" t="s">
        <v>4662</v>
      </c>
      <c r="H1595" s="13" t="s">
        <v>9218</v>
      </c>
      <c r="I1595" s="1">
        <v>4071041</v>
      </c>
      <c r="J1595" s="1">
        <v>-7393847</v>
      </c>
      <c r="K1595" t="s">
        <v>40</v>
      </c>
      <c r="L1595" s="20">
        <v>178</v>
      </c>
      <c r="M1595" s="4">
        <v>2</v>
      </c>
      <c r="N1595" s="4">
        <v>2</v>
      </c>
      <c r="O1595" s="2">
        <v>42617</v>
      </c>
      <c r="P1595" s="3">
        <v>0.06</v>
      </c>
      <c r="Q1595" s="4">
        <v>1</v>
      </c>
      <c r="R1595" s="3">
        <v>6.9</v>
      </c>
      <c r="S15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5" t="str">
        <f>IF(AIRBNB[[#This Row],[RUIDO(dB)]]&lt;=4,"Silencioso",IF(AIRBNB[[#This Row],[RUIDO(dB)]]&lt;=5.5,"Poco Ruidoso","Ruidoso"))</f>
        <v>Ruidoso</v>
      </c>
      <c r="U1595" t="str">
        <f>IF(AND(AIRBNB[[#This Row],[PRECIO]]&lt;50,AIRBNB[[#This Row],[MIN_NOCHES]]&gt;3),"Dentro del presupuesto","No considerar")</f>
        <v>No considerar</v>
      </c>
      <c r="V1595" t="str">
        <f>VLOOKUP(AIRBNB[[#This Row],[HOST_ID]],Super_host[],5,FALSE)</f>
        <v>Host</v>
      </c>
    </row>
    <row r="1596" spans="1:22">
      <c r="A1596" s="4">
        <v>6660046</v>
      </c>
      <c r="B1596" t="s">
        <v>14140</v>
      </c>
      <c r="C1596" s="4">
        <v>1761447</v>
      </c>
      <c r="D1596" t="s">
        <v>1235</v>
      </c>
      <c r="E1596" t="s">
        <v>14141</v>
      </c>
      <c r="F1596" s="4">
        <v>11211</v>
      </c>
      <c r="G1596" s="13" t="s">
        <v>4662</v>
      </c>
      <c r="H1596" s="13" t="s">
        <v>9218</v>
      </c>
      <c r="I1596" s="1">
        <v>407123</v>
      </c>
      <c r="J1596" s="1">
        <v>-7395401</v>
      </c>
      <c r="K1596" t="s">
        <v>5</v>
      </c>
      <c r="L1596" s="20">
        <v>177</v>
      </c>
      <c r="M1596" s="4">
        <v>3</v>
      </c>
      <c r="N1596" s="4">
        <v>78</v>
      </c>
      <c r="O1596" s="2">
        <v>43619</v>
      </c>
      <c r="P1596" s="3">
        <v>1.68</v>
      </c>
      <c r="Q1596" s="4">
        <v>1</v>
      </c>
      <c r="R1596" s="3">
        <v>6.9</v>
      </c>
      <c r="S15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6" t="str">
        <f>IF(AIRBNB[[#This Row],[RUIDO(dB)]]&lt;=4,"Silencioso",IF(AIRBNB[[#This Row],[RUIDO(dB)]]&lt;=5.5,"Poco Ruidoso","Ruidoso"))</f>
        <v>Ruidoso</v>
      </c>
      <c r="U1596" t="str">
        <f>IF(AND(AIRBNB[[#This Row],[PRECIO]]&lt;50,AIRBNB[[#This Row],[MIN_NOCHES]]&gt;3),"Dentro del presupuesto","No considerar")</f>
        <v>No considerar</v>
      </c>
      <c r="V1596" t="str">
        <f>VLOOKUP(AIRBNB[[#This Row],[HOST_ID]],Super_host[],5,FALSE)</f>
        <v>Host</v>
      </c>
    </row>
    <row r="1597" spans="1:22">
      <c r="A1597" s="4">
        <v>2551532</v>
      </c>
      <c r="B1597" t="s">
        <v>14776</v>
      </c>
      <c r="C1597" s="4">
        <v>13063145</v>
      </c>
      <c r="D1597" t="s">
        <v>14741</v>
      </c>
      <c r="E1597" t="s">
        <v>14777</v>
      </c>
      <c r="F1597" s="4">
        <v>11216</v>
      </c>
      <c r="G1597" s="13" t="s">
        <v>4662</v>
      </c>
      <c r="H1597" s="13" t="s">
        <v>9230</v>
      </c>
      <c r="I1597" s="1">
        <v>4068709</v>
      </c>
      <c r="J1597" s="1">
        <v>-7395558</v>
      </c>
      <c r="K1597" t="s">
        <v>5</v>
      </c>
      <c r="L1597" s="20">
        <v>176</v>
      </c>
      <c r="M1597" s="4">
        <v>3</v>
      </c>
      <c r="N1597" s="4">
        <v>168</v>
      </c>
      <c r="O1597" s="2">
        <v>43631</v>
      </c>
      <c r="P1597" s="3">
        <v>2.64</v>
      </c>
      <c r="Q1597" s="4">
        <v>1</v>
      </c>
      <c r="R1597" s="3">
        <v>6.9</v>
      </c>
      <c r="S15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7" t="str">
        <f>IF(AIRBNB[[#This Row],[RUIDO(dB)]]&lt;=4,"Silencioso",IF(AIRBNB[[#This Row],[RUIDO(dB)]]&lt;=5.5,"Poco Ruidoso","Ruidoso"))</f>
        <v>Ruidoso</v>
      </c>
      <c r="U1597" t="str">
        <f>IF(AND(AIRBNB[[#This Row],[PRECIO]]&lt;50,AIRBNB[[#This Row],[MIN_NOCHES]]&gt;3),"Dentro del presupuesto","No considerar")</f>
        <v>No considerar</v>
      </c>
      <c r="V1597" t="str">
        <f>VLOOKUP(AIRBNB[[#This Row],[HOST_ID]],Super_host[],5,FALSE)</f>
        <v>Host</v>
      </c>
    </row>
    <row r="1598" spans="1:22">
      <c r="A1598" s="4">
        <v>1717149</v>
      </c>
      <c r="B1598" t="s">
        <v>7380</v>
      </c>
      <c r="C1598" s="4">
        <v>9053452</v>
      </c>
      <c r="D1598" t="s">
        <v>7381</v>
      </c>
      <c r="E1598" t="s">
        <v>7382</v>
      </c>
      <c r="F1598" s="4">
        <v>10014</v>
      </c>
      <c r="G1598" s="13" t="s">
        <v>124</v>
      </c>
      <c r="H1598" s="13" t="s">
        <v>140</v>
      </c>
      <c r="I1598" s="1">
        <v>4074035</v>
      </c>
      <c r="J1598" s="1">
        <v>-7400615</v>
      </c>
      <c r="K1598" t="s">
        <v>5</v>
      </c>
      <c r="L1598" s="20">
        <v>176</v>
      </c>
      <c r="M1598" s="4">
        <v>3</v>
      </c>
      <c r="N1598" s="4">
        <v>6</v>
      </c>
      <c r="O1598" s="2">
        <v>42329</v>
      </c>
      <c r="P1598" s="3">
        <v>0.09</v>
      </c>
      <c r="Q1598" s="4">
        <v>1</v>
      </c>
      <c r="R1598" s="3">
        <v>5.7</v>
      </c>
      <c r="S15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8" t="str">
        <f>IF(AIRBNB[[#This Row],[RUIDO(dB)]]&lt;=4,"Silencioso",IF(AIRBNB[[#This Row],[RUIDO(dB)]]&lt;=5.5,"Poco Ruidoso","Ruidoso"))</f>
        <v>Ruidoso</v>
      </c>
      <c r="U1598" t="str">
        <f>IF(AND(AIRBNB[[#This Row],[PRECIO]]&lt;50,AIRBNB[[#This Row],[MIN_NOCHES]]&gt;3),"Dentro del presupuesto","No considerar")</f>
        <v>No considerar</v>
      </c>
      <c r="V1598" t="str">
        <f>VLOOKUP(AIRBNB[[#This Row],[HOST_ID]],Super_host[],5,FALSE)</f>
        <v>Host</v>
      </c>
    </row>
    <row r="1599" spans="1:22">
      <c r="A1599" s="4">
        <v>1731365</v>
      </c>
      <c r="B1599" t="s">
        <v>7584</v>
      </c>
      <c r="C1599" s="4">
        <v>7379093</v>
      </c>
      <c r="D1599" t="s">
        <v>2127</v>
      </c>
      <c r="E1599" t="s">
        <v>7585</v>
      </c>
      <c r="F1599" s="4">
        <v>10025</v>
      </c>
      <c r="G1599" s="13" t="s">
        <v>124</v>
      </c>
      <c r="H1599" s="13" t="s">
        <v>168</v>
      </c>
      <c r="I1599" s="1">
        <v>4079086</v>
      </c>
      <c r="J1599" s="1">
        <v>-7396683</v>
      </c>
      <c r="K1599" t="s">
        <v>5</v>
      </c>
      <c r="L1599" s="20">
        <v>176</v>
      </c>
      <c r="M1599" s="4">
        <v>5</v>
      </c>
      <c r="N1599" s="4">
        <v>79</v>
      </c>
      <c r="O1599" s="2">
        <v>43645</v>
      </c>
      <c r="P1599" s="3">
        <v>1.1499999999999999</v>
      </c>
      <c r="Q1599" s="4">
        <v>1</v>
      </c>
      <c r="R1599" s="3">
        <v>5.7</v>
      </c>
      <c r="S15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599" t="str">
        <f>IF(AIRBNB[[#This Row],[RUIDO(dB)]]&lt;=4,"Silencioso",IF(AIRBNB[[#This Row],[RUIDO(dB)]]&lt;=5.5,"Poco Ruidoso","Ruidoso"))</f>
        <v>Ruidoso</v>
      </c>
      <c r="U1599" t="str">
        <f>IF(AND(AIRBNB[[#This Row],[PRECIO]]&lt;50,AIRBNB[[#This Row],[MIN_NOCHES]]&gt;3),"Dentro del presupuesto","No considerar")</f>
        <v>No considerar</v>
      </c>
      <c r="V1599" t="str">
        <f>VLOOKUP(AIRBNB[[#This Row],[HOST_ID]],Super_host[],5,FALSE)</f>
        <v>Host</v>
      </c>
    </row>
    <row r="1600" spans="1:22">
      <c r="A1600" s="4">
        <v>6238281</v>
      </c>
      <c r="B1600" t="s">
        <v>6610</v>
      </c>
      <c r="C1600" s="4">
        <v>32374510</v>
      </c>
      <c r="D1600" t="s">
        <v>6611</v>
      </c>
      <c r="E1600" t="s">
        <v>6612</v>
      </c>
      <c r="F1600" s="4">
        <v>10019</v>
      </c>
      <c r="G1600" s="13" t="s">
        <v>124</v>
      </c>
      <c r="H1600" s="13" t="s">
        <v>249</v>
      </c>
      <c r="I1600" s="1">
        <v>4076497</v>
      </c>
      <c r="J1600" s="1">
        <v>-739933</v>
      </c>
      <c r="K1600" t="s">
        <v>5</v>
      </c>
      <c r="L1600" s="20">
        <v>175</v>
      </c>
      <c r="M1600" s="4">
        <v>1</v>
      </c>
      <c r="N1600" s="4">
        <v>0</v>
      </c>
      <c r="O1600" s="2">
        <v>43615</v>
      </c>
      <c r="P1600" s="3">
        <v>3.34</v>
      </c>
      <c r="Q1600" s="4">
        <v>1</v>
      </c>
      <c r="R1600" s="3">
        <v>5.6</v>
      </c>
      <c r="S16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0" t="str">
        <f>IF(AIRBNB[[#This Row],[RUIDO(dB)]]&lt;=4,"Silencioso",IF(AIRBNB[[#This Row],[RUIDO(dB)]]&lt;=5.5,"Poco Ruidoso","Ruidoso"))</f>
        <v>Ruidoso</v>
      </c>
      <c r="U1600" t="str">
        <f>IF(AND(AIRBNB[[#This Row],[PRECIO]]&lt;50,AIRBNB[[#This Row],[MIN_NOCHES]]&gt;3),"Dentro del presupuesto","No considerar")</f>
        <v>No considerar</v>
      </c>
      <c r="V1600" t="str">
        <f>VLOOKUP(AIRBNB[[#This Row],[HOST_ID]],Super_host[],5,FALSE)</f>
        <v>Host</v>
      </c>
    </row>
    <row r="1601" spans="1:22">
      <c r="A1601" s="4">
        <v>5954466</v>
      </c>
      <c r="B1601" t="s">
        <v>12293</v>
      </c>
      <c r="C1601" s="4">
        <v>30909882</v>
      </c>
      <c r="D1601" t="s">
        <v>717</v>
      </c>
      <c r="E1601" t="s">
        <v>12294</v>
      </c>
      <c r="F1601" s="4">
        <v>11222</v>
      </c>
      <c r="G1601" s="13" t="s">
        <v>4662</v>
      </c>
      <c r="H1601" s="13" t="s">
        <v>9249</v>
      </c>
      <c r="I1601" s="1">
        <v>4072102</v>
      </c>
      <c r="J1601" s="1">
        <v>-7394808</v>
      </c>
      <c r="K1601" t="s">
        <v>5</v>
      </c>
      <c r="L1601" s="20">
        <v>175</v>
      </c>
      <c r="M1601" s="4">
        <v>5</v>
      </c>
      <c r="N1601" s="4">
        <v>21</v>
      </c>
      <c r="O1601" s="2">
        <v>43571</v>
      </c>
      <c r="P1601" s="3">
        <v>0.41</v>
      </c>
      <c r="Q1601" s="4">
        <v>1</v>
      </c>
      <c r="R1601" s="3">
        <v>6.9</v>
      </c>
      <c r="S16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1" t="str">
        <f>IF(AIRBNB[[#This Row],[RUIDO(dB)]]&lt;=4,"Silencioso",IF(AIRBNB[[#This Row],[RUIDO(dB)]]&lt;=5.5,"Poco Ruidoso","Ruidoso"))</f>
        <v>Ruidoso</v>
      </c>
      <c r="U1601" t="str">
        <f>IF(AND(AIRBNB[[#This Row],[PRECIO]]&lt;50,AIRBNB[[#This Row],[MIN_NOCHES]]&gt;3),"Dentro del presupuesto","No considerar")</f>
        <v>No considerar</v>
      </c>
      <c r="V1601" t="str">
        <f>VLOOKUP(AIRBNB[[#This Row],[HOST_ID]],Super_host[],5,FALSE)</f>
        <v>Host</v>
      </c>
    </row>
    <row r="1602" spans="1:22">
      <c r="A1602" s="4">
        <v>5945548</v>
      </c>
      <c r="B1602" t="s">
        <v>1911</v>
      </c>
      <c r="C1602" s="4">
        <v>30865924</v>
      </c>
      <c r="D1602" t="s">
        <v>365</v>
      </c>
      <c r="E1602" t="s">
        <v>1912</v>
      </c>
      <c r="F1602" s="4">
        <v>10034</v>
      </c>
      <c r="G1602" s="13" t="s">
        <v>124</v>
      </c>
      <c r="H1602" s="13" t="s">
        <v>241</v>
      </c>
      <c r="I1602" s="1">
        <v>4087093</v>
      </c>
      <c r="J1602" s="1">
        <v>-7391737</v>
      </c>
      <c r="K1602" t="s">
        <v>5</v>
      </c>
      <c r="L1602" s="20">
        <v>175</v>
      </c>
      <c r="M1602" s="4">
        <v>3</v>
      </c>
      <c r="N1602" s="4">
        <v>6</v>
      </c>
      <c r="O1602" s="2">
        <v>43343</v>
      </c>
      <c r="P1602" s="3">
        <v>0.13</v>
      </c>
      <c r="Q1602" s="4">
        <v>1</v>
      </c>
      <c r="R1602" s="3">
        <v>5.6</v>
      </c>
      <c r="S16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2" t="str">
        <f>IF(AIRBNB[[#This Row],[RUIDO(dB)]]&lt;=4,"Silencioso",IF(AIRBNB[[#This Row],[RUIDO(dB)]]&lt;=5.5,"Poco Ruidoso","Ruidoso"))</f>
        <v>Ruidoso</v>
      </c>
      <c r="U1602" t="str">
        <f>IF(AND(AIRBNB[[#This Row],[PRECIO]]&lt;50,AIRBNB[[#This Row],[MIN_NOCHES]]&gt;3),"Dentro del presupuesto","No considerar")</f>
        <v>No considerar</v>
      </c>
      <c r="V1602" t="str">
        <f>VLOOKUP(AIRBNB[[#This Row],[HOST_ID]],Super_host[],5,FALSE)</f>
        <v>Host</v>
      </c>
    </row>
    <row r="1603" spans="1:22">
      <c r="A1603" s="4">
        <v>5904490</v>
      </c>
      <c r="B1603" t="s">
        <v>9289</v>
      </c>
      <c r="C1603" s="4">
        <v>30667498</v>
      </c>
      <c r="D1603" t="s">
        <v>4919</v>
      </c>
      <c r="E1603" t="s">
        <v>9290</v>
      </c>
      <c r="F1603" s="4">
        <v>11222</v>
      </c>
      <c r="G1603" s="13" t="s">
        <v>4662</v>
      </c>
      <c r="H1603" s="13" t="s">
        <v>9249</v>
      </c>
      <c r="I1603" s="1">
        <v>4072492</v>
      </c>
      <c r="J1603" s="1">
        <v>-7395097</v>
      </c>
      <c r="K1603" t="s">
        <v>5</v>
      </c>
      <c r="L1603" s="20">
        <v>175</v>
      </c>
      <c r="M1603" s="4">
        <v>1</v>
      </c>
      <c r="N1603" s="4">
        <v>1</v>
      </c>
      <c r="O1603" s="2">
        <v>42201</v>
      </c>
      <c r="P1603" s="3">
        <v>0.02</v>
      </c>
      <c r="Q1603" s="4">
        <v>1</v>
      </c>
      <c r="R1603" s="3">
        <v>6.9</v>
      </c>
      <c r="S16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3" t="str">
        <f>IF(AIRBNB[[#This Row],[RUIDO(dB)]]&lt;=4,"Silencioso",IF(AIRBNB[[#This Row],[RUIDO(dB)]]&lt;=5.5,"Poco Ruidoso","Ruidoso"))</f>
        <v>Ruidoso</v>
      </c>
      <c r="U1603" t="str">
        <f>IF(AND(AIRBNB[[#This Row],[PRECIO]]&lt;50,AIRBNB[[#This Row],[MIN_NOCHES]]&gt;3),"Dentro del presupuesto","No considerar")</f>
        <v>No considerar</v>
      </c>
      <c r="V1603" t="str">
        <f>VLOOKUP(AIRBNB[[#This Row],[HOST_ID]],Super_host[],5,FALSE)</f>
        <v>Host</v>
      </c>
    </row>
    <row r="1604" spans="1:22">
      <c r="A1604" s="4">
        <v>5893277</v>
      </c>
      <c r="B1604" t="s">
        <v>8368</v>
      </c>
      <c r="C1604" s="4">
        <v>30606207</v>
      </c>
      <c r="D1604" t="s">
        <v>8369</v>
      </c>
      <c r="E1604" t="s">
        <v>8370</v>
      </c>
      <c r="F1604" s="4">
        <v>11102</v>
      </c>
      <c r="G1604" s="13" t="s">
        <v>7897</v>
      </c>
      <c r="H1604" s="13" t="s">
        <v>7898</v>
      </c>
      <c r="I1604" s="1">
        <v>4077842</v>
      </c>
      <c r="J1604" s="1">
        <v>-7392549</v>
      </c>
      <c r="K1604" t="s">
        <v>40</v>
      </c>
      <c r="L1604" s="20">
        <v>175</v>
      </c>
      <c r="M1604" s="4">
        <v>30</v>
      </c>
      <c r="N1604" s="4">
        <v>5</v>
      </c>
      <c r="O1604" s="2">
        <v>43549</v>
      </c>
      <c r="P1604" s="3">
        <v>0.31</v>
      </c>
      <c r="Q1604" s="4">
        <v>5</v>
      </c>
      <c r="R1604" s="3">
        <v>6.24</v>
      </c>
      <c r="S16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4" t="str">
        <f>IF(AIRBNB[[#This Row],[RUIDO(dB)]]&lt;=4,"Silencioso",IF(AIRBNB[[#This Row],[RUIDO(dB)]]&lt;=5.5,"Poco Ruidoso","Ruidoso"))</f>
        <v>Ruidoso</v>
      </c>
      <c r="U1604" t="str">
        <f>IF(AND(AIRBNB[[#This Row],[PRECIO]]&lt;50,AIRBNB[[#This Row],[MIN_NOCHES]]&gt;3),"Dentro del presupuesto","No considerar")</f>
        <v>No considerar</v>
      </c>
      <c r="V1604" t="str">
        <f>VLOOKUP(AIRBNB[[#This Row],[HOST_ID]],Super_host[],5,FALSE)</f>
        <v>Host</v>
      </c>
    </row>
    <row r="1605" spans="1:22">
      <c r="A1605" s="4">
        <v>4930306</v>
      </c>
      <c r="B1605" t="s">
        <v>229</v>
      </c>
      <c r="C1605" s="4">
        <v>25394253</v>
      </c>
      <c r="D1605" t="s">
        <v>230</v>
      </c>
      <c r="E1605" t="s">
        <v>231</v>
      </c>
      <c r="F1605" s="4">
        <v>10011</v>
      </c>
      <c r="G1605" s="13" t="s">
        <v>124</v>
      </c>
      <c r="H1605" s="13" t="s">
        <v>186</v>
      </c>
      <c r="I1605" s="1">
        <v>4074141</v>
      </c>
      <c r="J1605" s="1">
        <v>-7399996</v>
      </c>
      <c r="K1605" t="s">
        <v>5</v>
      </c>
      <c r="L1605" s="20">
        <v>175</v>
      </c>
      <c r="M1605" s="4">
        <v>1</v>
      </c>
      <c r="N1605" s="4">
        <v>1</v>
      </c>
      <c r="O1605" s="2">
        <v>42055</v>
      </c>
      <c r="P1605" s="3">
        <v>0.02</v>
      </c>
      <c r="Q1605" s="4">
        <v>1</v>
      </c>
      <c r="R1605" s="3">
        <v>5.6</v>
      </c>
      <c r="S16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5" t="str">
        <f>IF(AIRBNB[[#This Row],[RUIDO(dB)]]&lt;=4,"Silencioso",IF(AIRBNB[[#This Row],[RUIDO(dB)]]&lt;=5.5,"Poco Ruidoso","Ruidoso"))</f>
        <v>Ruidoso</v>
      </c>
      <c r="U1605" t="str">
        <f>IF(AND(AIRBNB[[#This Row],[PRECIO]]&lt;50,AIRBNB[[#This Row],[MIN_NOCHES]]&gt;3),"Dentro del presupuesto","No considerar")</f>
        <v>No considerar</v>
      </c>
      <c r="V1605" t="str">
        <f>VLOOKUP(AIRBNB[[#This Row],[HOST_ID]],Super_host[],5,FALSE)</f>
        <v>Host</v>
      </c>
    </row>
    <row r="1606" spans="1:22">
      <c r="A1606" s="4">
        <v>4847312</v>
      </c>
      <c r="B1606" t="s">
        <v>15440</v>
      </c>
      <c r="C1606" s="4">
        <v>24941494</v>
      </c>
      <c r="D1606" t="s">
        <v>15441</v>
      </c>
      <c r="E1606" t="s">
        <v>15442</v>
      </c>
      <c r="F1606" s="4">
        <v>11205</v>
      </c>
      <c r="G1606" s="13" t="s">
        <v>4662</v>
      </c>
      <c r="H1606" s="13" t="s">
        <v>9387</v>
      </c>
      <c r="I1606" s="1">
        <v>4068924</v>
      </c>
      <c r="J1606" s="1">
        <v>-7396453</v>
      </c>
      <c r="K1606" t="s">
        <v>40</v>
      </c>
      <c r="L1606" s="20">
        <v>175</v>
      </c>
      <c r="M1606" s="4">
        <v>3</v>
      </c>
      <c r="N1606" s="4">
        <v>0</v>
      </c>
      <c r="O1606" s="2">
        <v>43612</v>
      </c>
      <c r="P1606" s="3">
        <v>0.46</v>
      </c>
      <c r="Q1606" s="4">
        <v>1</v>
      </c>
      <c r="R1606" s="3">
        <v>6.9</v>
      </c>
      <c r="S16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6" t="str">
        <f>IF(AIRBNB[[#This Row],[RUIDO(dB)]]&lt;=4,"Silencioso",IF(AIRBNB[[#This Row],[RUIDO(dB)]]&lt;=5.5,"Poco Ruidoso","Ruidoso"))</f>
        <v>Ruidoso</v>
      </c>
      <c r="U1606" t="str">
        <f>IF(AND(AIRBNB[[#This Row],[PRECIO]]&lt;50,AIRBNB[[#This Row],[MIN_NOCHES]]&gt;3),"Dentro del presupuesto","No considerar")</f>
        <v>No considerar</v>
      </c>
      <c r="V1606" t="str">
        <f>VLOOKUP(AIRBNB[[#This Row],[HOST_ID]],Super_host[],5,FALSE)</f>
        <v>Host</v>
      </c>
    </row>
    <row r="1607" spans="1:22">
      <c r="A1607" s="4">
        <v>4837935</v>
      </c>
      <c r="B1607" t="s">
        <v>6698</v>
      </c>
      <c r="C1607" s="4">
        <v>24899760</v>
      </c>
      <c r="D1607" t="s">
        <v>928</v>
      </c>
      <c r="E1607" t="s">
        <v>6699</v>
      </c>
      <c r="F1607" s="4">
        <v>10009</v>
      </c>
      <c r="G1607" s="13" t="s">
        <v>124</v>
      </c>
      <c r="H1607" s="13" t="s">
        <v>3832</v>
      </c>
      <c r="I1607" s="1">
        <v>4072912</v>
      </c>
      <c r="J1607" s="1">
        <v>-7397624</v>
      </c>
      <c r="K1607" t="s">
        <v>5</v>
      </c>
      <c r="L1607" s="20">
        <v>175</v>
      </c>
      <c r="M1607" s="4">
        <v>4</v>
      </c>
      <c r="N1607" s="4">
        <v>0</v>
      </c>
      <c r="O1607" s="2">
        <v>42398</v>
      </c>
      <c r="P1607" s="3">
        <v>1.17</v>
      </c>
      <c r="Q1607" s="4">
        <v>1</v>
      </c>
      <c r="R1607" s="3">
        <v>5.6</v>
      </c>
      <c r="S16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7" t="str">
        <f>IF(AIRBNB[[#This Row],[RUIDO(dB)]]&lt;=4,"Silencioso",IF(AIRBNB[[#This Row],[RUIDO(dB)]]&lt;=5.5,"Poco Ruidoso","Ruidoso"))</f>
        <v>Ruidoso</v>
      </c>
      <c r="U1607" t="str">
        <f>IF(AND(AIRBNB[[#This Row],[PRECIO]]&lt;50,AIRBNB[[#This Row],[MIN_NOCHES]]&gt;3),"Dentro del presupuesto","No considerar")</f>
        <v>No considerar</v>
      </c>
      <c r="V1607" t="str">
        <f>VLOOKUP(AIRBNB[[#This Row],[HOST_ID]],Super_host[],5,FALSE)</f>
        <v>Host</v>
      </c>
    </row>
    <row r="1608" spans="1:22">
      <c r="A1608" s="4">
        <v>4787386</v>
      </c>
      <c r="B1608" t="s">
        <v>2978</v>
      </c>
      <c r="C1608" s="4">
        <v>24678971</v>
      </c>
      <c r="D1608" t="s">
        <v>4459</v>
      </c>
      <c r="E1608" t="s">
        <v>4460</v>
      </c>
      <c r="F1608" s="4">
        <v>10003</v>
      </c>
      <c r="G1608" s="13" t="s">
        <v>124</v>
      </c>
      <c r="H1608" s="13" t="s">
        <v>133</v>
      </c>
      <c r="I1608" s="1">
        <v>4072454</v>
      </c>
      <c r="J1608" s="1">
        <v>-7398688</v>
      </c>
      <c r="K1608" t="s">
        <v>40</v>
      </c>
      <c r="L1608" s="20">
        <v>175</v>
      </c>
      <c r="M1608" s="4">
        <v>1</v>
      </c>
      <c r="N1608" s="4">
        <v>41</v>
      </c>
      <c r="O1608" s="2">
        <v>42575</v>
      </c>
      <c r="P1608" s="3">
        <v>0.77</v>
      </c>
      <c r="Q1608" s="4">
        <v>1</v>
      </c>
      <c r="R1608" s="3">
        <v>5.6</v>
      </c>
      <c r="S16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8" t="str">
        <f>IF(AIRBNB[[#This Row],[RUIDO(dB)]]&lt;=4,"Silencioso",IF(AIRBNB[[#This Row],[RUIDO(dB)]]&lt;=5.5,"Poco Ruidoso","Ruidoso"))</f>
        <v>Ruidoso</v>
      </c>
      <c r="U1608" t="str">
        <f>IF(AND(AIRBNB[[#This Row],[PRECIO]]&lt;50,AIRBNB[[#This Row],[MIN_NOCHES]]&gt;3),"Dentro del presupuesto","No considerar")</f>
        <v>No considerar</v>
      </c>
      <c r="V1608" t="str">
        <f>VLOOKUP(AIRBNB[[#This Row],[HOST_ID]],Super_host[],5,FALSE)</f>
        <v>Host</v>
      </c>
    </row>
    <row r="1609" spans="1:22">
      <c r="A1609" s="4">
        <v>4782252</v>
      </c>
      <c r="B1609" t="s">
        <v>6720</v>
      </c>
      <c r="C1609" s="4">
        <v>24657274</v>
      </c>
      <c r="D1609" t="s">
        <v>233</v>
      </c>
      <c r="E1609" t="s">
        <v>4610</v>
      </c>
      <c r="F1609" s="4">
        <v>10024</v>
      </c>
      <c r="G1609" s="13" t="s">
        <v>124</v>
      </c>
      <c r="H1609" s="13" t="s">
        <v>168</v>
      </c>
      <c r="I1609" s="1">
        <v>4079202</v>
      </c>
      <c r="J1609" s="1">
        <v>-7397947</v>
      </c>
      <c r="K1609" t="s">
        <v>5</v>
      </c>
      <c r="L1609" s="20">
        <v>175</v>
      </c>
      <c r="M1609" s="4">
        <v>1</v>
      </c>
      <c r="N1609" s="4">
        <v>0</v>
      </c>
      <c r="O1609" s="2">
        <v>42259</v>
      </c>
      <c r="P1609" s="3">
        <v>4.0999999999999996</v>
      </c>
      <c r="Q1609" s="4">
        <v>1</v>
      </c>
      <c r="R1609" s="3">
        <v>5.6</v>
      </c>
      <c r="S16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09" t="str">
        <f>IF(AIRBNB[[#This Row],[RUIDO(dB)]]&lt;=4,"Silencioso",IF(AIRBNB[[#This Row],[RUIDO(dB)]]&lt;=5.5,"Poco Ruidoso","Ruidoso"))</f>
        <v>Ruidoso</v>
      </c>
      <c r="U1609" t="str">
        <f>IF(AND(AIRBNB[[#This Row],[PRECIO]]&lt;50,AIRBNB[[#This Row],[MIN_NOCHES]]&gt;3),"Dentro del presupuesto","No considerar")</f>
        <v>No considerar</v>
      </c>
      <c r="V1609" t="str">
        <f>VLOOKUP(AIRBNB[[#This Row],[HOST_ID]],Super_host[],5,FALSE)</f>
        <v>Host</v>
      </c>
    </row>
    <row r="1610" spans="1:22">
      <c r="A1610" s="4">
        <v>4710102</v>
      </c>
      <c r="B1610" t="s">
        <v>4515</v>
      </c>
      <c r="C1610" s="4">
        <v>24343117</v>
      </c>
      <c r="D1610" t="s">
        <v>4516</v>
      </c>
      <c r="E1610" t="s">
        <v>4517</v>
      </c>
      <c r="F1610" s="4">
        <v>10029</v>
      </c>
      <c r="G1610" s="13" t="s">
        <v>124</v>
      </c>
      <c r="H1610" s="13" t="s">
        <v>219</v>
      </c>
      <c r="I1610" s="1">
        <v>4080038</v>
      </c>
      <c r="J1610" s="1">
        <v>-7394656</v>
      </c>
      <c r="K1610" t="s">
        <v>5</v>
      </c>
      <c r="L1610" s="20">
        <v>175</v>
      </c>
      <c r="M1610" s="4">
        <v>3</v>
      </c>
      <c r="N1610" s="4">
        <v>44</v>
      </c>
      <c r="O1610" s="2">
        <v>42641</v>
      </c>
      <c r="P1610" s="3">
        <v>0.8</v>
      </c>
      <c r="Q1610" s="4">
        <v>1</v>
      </c>
      <c r="R1610" s="3">
        <v>5.6</v>
      </c>
      <c r="S16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0" t="str">
        <f>IF(AIRBNB[[#This Row],[RUIDO(dB)]]&lt;=4,"Silencioso",IF(AIRBNB[[#This Row],[RUIDO(dB)]]&lt;=5.5,"Poco Ruidoso","Ruidoso"))</f>
        <v>Ruidoso</v>
      </c>
      <c r="U1610" t="str">
        <f>IF(AND(AIRBNB[[#This Row],[PRECIO]]&lt;50,AIRBNB[[#This Row],[MIN_NOCHES]]&gt;3),"Dentro del presupuesto","No considerar")</f>
        <v>No considerar</v>
      </c>
      <c r="V1610" t="str">
        <f>VLOOKUP(AIRBNB[[#This Row],[HOST_ID]],Super_host[],5,FALSE)</f>
        <v>Host</v>
      </c>
    </row>
    <row r="1611" spans="1:22">
      <c r="A1611" s="4">
        <v>4909438</v>
      </c>
      <c r="B1611" t="s">
        <v>253</v>
      </c>
      <c r="C1611" s="4">
        <v>24127267</v>
      </c>
      <c r="D1611" t="s">
        <v>254</v>
      </c>
      <c r="E1611" t="s">
        <v>255</v>
      </c>
      <c r="F1611" s="4">
        <v>10009</v>
      </c>
      <c r="G1611" s="13" t="s">
        <v>124</v>
      </c>
      <c r="H1611" s="13" t="s">
        <v>133</v>
      </c>
      <c r="I1611" s="1">
        <v>4073037</v>
      </c>
      <c r="J1611" s="1">
        <v>-7398268</v>
      </c>
      <c r="K1611" t="s">
        <v>5</v>
      </c>
      <c r="L1611" s="20">
        <v>175</v>
      </c>
      <c r="M1611" s="4">
        <v>1</v>
      </c>
      <c r="N1611" s="4">
        <v>1</v>
      </c>
      <c r="O1611" s="2">
        <v>42006</v>
      </c>
      <c r="P1611" s="3">
        <v>0.02</v>
      </c>
      <c r="Q1611" s="4">
        <v>1</v>
      </c>
      <c r="R1611" s="3">
        <v>5.6</v>
      </c>
      <c r="S16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1" t="str">
        <f>IF(AIRBNB[[#This Row],[RUIDO(dB)]]&lt;=4,"Silencioso",IF(AIRBNB[[#This Row],[RUIDO(dB)]]&lt;=5.5,"Poco Ruidoso","Ruidoso"))</f>
        <v>Ruidoso</v>
      </c>
      <c r="U1611" t="str">
        <f>IF(AND(AIRBNB[[#This Row],[PRECIO]]&lt;50,AIRBNB[[#This Row],[MIN_NOCHES]]&gt;3),"Dentro del presupuesto","No considerar")</f>
        <v>No considerar</v>
      </c>
      <c r="V1611" t="str">
        <f>VLOOKUP(AIRBNB[[#This Row],[HOST_ID]],Super_host[],5,FALSE)</f>
        <v>Host</v>
      </c>
    </row>
    <row r="1612" spans="1:22">
      <c r="A1612" s="4">
        <v>6323445</v>
      </c>
      <c r="B1612" t="s">
        <v>6738</v>
      </c>
      <c r="C1612" s="4">
        <v>24070095</v>
      </c>
      <c r="D1612" t="s">
        <v>375</v>
      </c>
      <c r="E1612" t="s">
        <v>4377</v>
      </c>
      <c r="F1612" s="4">
        <v>10021</v>
      </c>
      <c r="G1612" s="13" t="s">
        <v>124</v>
      </c>
      <c r="H1612" s="13" t="s">
        <v>129</v>
      </c>
      <c r="I1612" s="1">
        <v>4077032</v>
      </c>
      <c r="J1612" s="1">
        <v>-7396161</v>
      </c>
      <c r="K1612" t="s">
        <v>5</v>
      </c>
      <c r="L1612" s="20">
        <v>175</v>
      </c>
      <c r="M1612" s="4">
        <v>3</v>
      </c>
      <c r="N1612" s="4">
        <v>0</v>
      </c>
      <c r="O1612" s="2">
        <v>42624</v>
      </c>
      <c r="P1612" s="3">
        <v>0.83</v>
      </c>
      <c r="Q1612" s="4">
        <v>1</v>
      </c>
      <c r="R1612" s="3">
        <v>5.6</v>
      </c>
      <c r="S16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2" t="str">
        <f>IF(AIRBNB[[#This Row],[RUIDO(dB)]]&lt;=4,"Silencioso",IF(AIRBNB[[#This Row],[RUIDO(dB)]]&lt;=5.5,"Poco Ruidoso","Ruidoso"))</f>
        <v>Ruidoso</v>
      </c>
      <c r="U1612" t="str">
        <f>IF(AND(AIRBNB[[#This Row],[PRECIO]]&lt;50,AIRBNB[[#This Row],[MIN_NOCHES]]&gt;3),"Dentro del presupuesto","No considerar")</f>
        <v>No considerar</v>
      </c>
      <c r="V1612" t="str">
        <f>VLOOKUP(AIRBNB[[#This Row],[HOST_ID]],Super_host[],5,FALSE)</f>
        <v>Host</v>
      </c>
    </row>
    <row r="1613" spans="1:22">
      <c r="A1613" s="4">
        <v>4635425</v>
      </c>
      <c r="B1613" t="s">
        <v>4870</v>
      </c>
      <c r="C1613" s="4">
        <v>23876129</v>
      </c>
      <c r="D1613" t="s">
        <v>4871</v>
      </c>
      <c r="E1613" t="s">
        <v>4872</v>
      </c>
      <c r="F1613" s="4">
        <v>10002</v>
      </c>
      <c r="G1613" s="13" t="s">
        <v>124</v>
      </c>
      <c r="H1613" s="13" t="s">
        <v>409</v>
      </c>
      <c r="I1613" s="1">
        <v>4071648</v>
      </c>
      <c r="J1613" s="1">
        <v>-739912</v>
      </c>
      <c r="K1613" t="s">
        <v>5</v>
      </c>
      <c r="L1613" s="20">
        <v>175</v>
      </c>
      <c r="M1613" s="4">
        <v>4</v>
      </c>
      <c r="N1613" s="4">
        <v>57</v>
      </c>
      <c r="O1613" s="2">
        <v>42796</v>
      </c>
      <c r="P1613" s="3">
        <v>1.04</v>
      </c>
      <c r="Q1613" s="4">
        <v>1</v>
      </c>
      <c r="R1613" s="3">
        <v>5.6</v>
      </c>
      <c r="S16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3" t="str">
        <f>IF(AIRBNB[[#This Row],[RUIDO(dB)]]&lt;=4,"Silencioso",IF(AIRBNB[[#This Row],[RUIDO(dB)]]&lt;=5.5,"Poco Ruidoso","Ruidoso"))</f>
        <v>Ruidoso</v>
      </c>
      <c r="U1613" t="str">
        <f>IF(AND(AIRBNB[[#This Row],[PRECIO]]&lt;50,AIRBNB[[#This Row],[MIN_NOCHES]]&gt;3),"Dentro del presupuesto","No considerar")</f>
        <v>No considerar</v>
      </c>
      <c r="V1613" t="str">
        <f>VLOOKUP(AIRBNB[[#This Row],[HOST_ID]],Super_host[],5,FALSE)</f>
        <v>Host</v>
      </c>
    </row>
    <row r="1614" spans="1:22">
      <c r="A1614" s="4">
        <v>4720752</v>
      </c>
      <c r="B1614" t="s">
        <v>6740</v>
      </c>
      <c r="C1614" s="4">
        <v>23752440</v>
      </c>
      <c r="D1614" t="s">
        <v>6741</v>
      </c>
      <c r="E1614" t="s">
        <v>6742</v>
      </c>
      <c r="F1614" s="4">
        <v>10021</v>
      </c>
      <c r="G1614" s="13" t="s">
        <v>124</v>
      </c>
      <c r="H1614" s="13" t="s">
        <v>129</v>
      </c>
      <c r="I1614" s="1">
        <v>4077065</v>
      </c>
      <c r="J1614" s="1">
        <v>-7395702</v>
      </c>
      <c r="K1614" t="s">
        <v>40</v>
      </c>
      <c r="L1614" s="20">
        <v>175</v>
      </c>
      <c r="M1614" s="4">
        <v>30</v>
      </c>
      <c r="N1614" s="4">
        <v>0</v>
      </c>
      <c r="O1614" s="2">
        <v>43638</v>
      </c>
      <c r="P1614" s="3">
        <v>0.65</v>
      </c>
      <c r="Q1614" s="4">
        <v>1</v>
      </c>
      <c r="R1614" s="3">
        <v>5.6</v>
      </c>
      <c r="S16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4" t="str">
        <f>IF(AIRBNB[[#This Row],[RUIDO(dB)]]&lt;=4,"Silencioso",IF(AIRBNB[[#This Row],[RUIDO(dB)]]&lt;=5.5,"Poco Ruidoso","Ruidoso"))</f>
        <v>Ruidoso</v>
      </c>
      <c r="U1614" t="str">
        <f>IF(AND(AIRBNB[[#This Row],[PRECIO]]&lt;50,AIRBNB[[#This Row],[MIN_NOCHES]]&gt;3),"Dentro del presupuesto","No considerar")</f>
        <v>No considerar</v>
      </c>
      <c r="V1614" t="str">
        <f>VLOOKUP(AIRBNB[[#This Row],[HOST_ID]],Super_host[],5,FALSE)</f>
        <v>Host</v>
      </c>
    </row>
    <row r="1615" spans="1:22">
      <c r="A1615" s="4">
        <v>6560165</v>
      </c>
      <c r="B1615" t="s">
        <v>1350</v>
      </c>
      <c r="C1615" s="4">
        <v>23311838</v>
      </c>
      <c r="D1615" t="s">
        <v>1351</v>
      </c>
      <c r="E1615" t="s">
        <v>1352</v>
      </c>
      <c r="F1615" s="4">
        <v>10023</v>
      </c>
      <c r="G1615" s="13" t="s">
        <v>124</v>
      </c>
      <c r="H1615" s="13" t="s">
        <v>168</v>
      </c>
      <c r="I1615" s="1">
        <v>407791</v>
      </c>
      <c r="J1615" s="1">
        <v>-7398565</v>
      </c>
      <c r="K1615" t="s">
        <v>5</v>
      </c>
      <c r="L1615" s="20">
        <v>175</v>
      </c>
      <c r="M1615" s="4">
        <v>1</v>
      </c>
      <c r="N1615" s="4">
        <v>4</v>
      </c>
      <c r="O1615" s="2">
        <v>42532</v>
      </c>
      <c r="P1615" s="3">
        <v>0.08</v>
      </c>
      <c r="Q1615" s="4">
        <v>1</v>
      </c>
      <c r="R1615" s="3">
        <v>5.6</v>
      </c>
      <c r="S16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5" t="str">
        <f>IF(AIRBNB[[#This Row],[RUIDO(dB)]]&lt;=4,"Silencioso",IF(AIRBNB[[#This Row],[RUIDO(dB)]]&lt;=5.5,"Poco Ruidoso","Ruidoso"))</f>
        <v>Ruidoso</v>
      </c>
      <c r="U1615" t="str">
        <f>IF(AND(AIRBNB[[#This Row],[PRECIO]]&lt;50,AIRBNB[[#This Row],[MIN_NOCHES]]&gt;3),"Dentro del presupuesto","No considerar")</f>
        <v>No considerar</v>
      </c>
      <c r="V1615" t="str">
        <f>VLOOKUP(AIRBNB[[#This Row],[HOST_ID]],Super_host[],5,FALSE)</f>
        <v>Host</v>
      </c>
    </row>
    <row r="1616" spans="1:22">
      <c r="A1616" s="4">
        <v>4386718</v>
      </c>
      <c r="B1616" t="s">
        <v>262</v>
      </c>
      <c r="C1616" s="4">
        <v>22502212</v>
      </c>
      <c r="D1616" t="s">
        <v>263</v>
      </c>
      <c r="E1616" t="s">
        <v>264</v>
      </c>
      <c r="F1616" s="4">
        <v>10024</v>
      </c>
      <c r="G1616" s="13" t="s">
        <v>124</v>
      </c>
      <c r="H1616" s="13" t="s">
        <v>168</v>
      </c>
      <c r="I1616" s="1">
        <v>4078749</v>
      </c>
      <c r="J1616" s="1">
        <v>-7397087</v>
      </c>
      <c r="K1616" t="s">
        <v>5</v>
      </c>
      <c r="L1616" s="20">
        <v>175</v>
      </c>
      <c r="M1616" s="4">
        <v>21</v>
      </c>
      <c r="N1616" s="4">
        <v>1</v>
      </c>
      <c r="O1616" s="2">
        <v>41958</v>
      </c>
      <c r="P1616" s="3">
        <v>0.02</v>
      </c>
      <c r="Q1616" s="4">
        <v>1</v>
      </c>
      <c r="R1616" s="3">
        <v>5.6</v>
      </c>
      <c r="S16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6" t="str">
        <f>IF(AIRBNB[[#This Row],[RUIDO(dB)]]&lt;=4,"Silencioso",IF(AIRBNB[[#This Row],[RUIDO(dB)]]&lt;=5.5,"Poco Ruidoso","Ruidoso"))</f>
        <v>Ruidoso</v>
      </c>
      <c r="U1616" t="str">
        <f>IF(AND(AIRBNB[[#This Row],[PRECIO]]&lt;50,AIRBNB[[#This Row],[MIN_NOCHES]]&gt;3),"Dentro del presupuesto","No considerar")</f>
        <v>No considerar</v>
      </c>
      <c r="V1616" t="str">
        <f>VLOOKUP(AIRBNB[[#This Row],[HOST_ID]],Super_host[],5,FALSE)</f>
        <v>Host</v>
      </c>
    </row>
    <row r="1617" spans="1:22">
      <c r="A1617" s="4">
        <v>4920912</v>
      </c>
      <c r="B1617" t="s">
        <v>6778</v>
      </c>
      <c r="C1617" s="4">
        <v>22338025</v>
      </c>
      <c r="D1617" t="s">
        <v>6779</v>
      </c>
      <c r="E1617" t="s">
        <v>6780</v>
      </c>
      <c r="F1617" s="4">
        <v>10011</v>
      </c>
      <c r="G1617" s="13" t="s">
        <v>124</v>
      </c>
      <c r="H1617" s="13" t="s">
        <v>186</v>
      </c>
      <c r="I1617" s="1">
        <v>4074244</v>
      </c>
      <c r="J1617" s="1">
        <v>-7399854</v>
      </c>
      <c r="K1617" t="s">
        <v>5</v>
      </c>
      <c r="L1617" s="20">
        <v>175</v>
      </c>
      <c r="M1617" s="4">
        <v>1</v>
      </c>
      <c r="N1617" s="4">
        <v>0</v>
      </c>
      <c r="O1617" s="2">
        <v>42653</v>
      </c>
      <c r="P1617" s="3">
        <v>0.66</v>
      </c>
      <c r="Q1617" s="4">
        <v>1</v>
      </c>
      <c r="R1617" s="3">
        <v>5.6</v>
      </c>
      <c r="S16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7" t="str">
        <f>IF(AIRBNB[[#This Row],[RUIDO(dB)]]&lt;=4,"Silencioso",IF(AIRBNB[[#This Row],[RUIDO(dB)]]&lt;=5.5,"Poco Ruidoso","Ruidoso"))</f>
        <v>Ruidoso</v>
      </c>
      <c r="U1617" t="str">
        <f>IF(AND(AIRBNB[[#This Row],[PRECIO]]&lt;50,AIRBNB[[#This Row],[MIN_NOCHES]]&gt;3),"Dentro del presupuesto","No considerar")</f>
        <v>No considerar</v>
      </c>
      <c r="V1617" t="str">
        <f>VLOOKUP(AIRBNB[[#This Row],[HOST_ID]],Super_host[],5,FALSE)</f>
        <v>Host</v>
      </c>
    </row>
    <row r="1618" spans="1:22">
      <c r="A1618" s="4">
        <v>4227207</v>
      </c>
      <c r="B1618" t="s">
        <v>13828</v>
      </c>
      <c r="C1618" s="4">
        <v>21938678</v>
      </c>
      <c r="D1618" t="s">
        <v>13829</v>
      </c>
      <c r="E1618" t="s">
        <v>13830</v>
      </c>
      <c r="F1618" s="4">
        <v>11215</v>
      </c>
      <c r="G1618" s="13" t="s">
        <v>4662</v>
      </c>
      <c r="H1618" s="13" t="s">
        <v>9262</v>
      </c>
      <c r="I1618" s="1">
        <v>4066752</v>
      </c>
      <c r="J1618" s="1">
        <v>-7398892</v>
      </c>
      <c r="K1618" t="s">
        <v>5</v>
      </c>
      <c r="L1618" s="20">
        <v>175</v>
      </c>
      <c r="M1618" s="4">
        <v>2</v>
      </c>
      <c r="N1618" s="4">
        <v>76</v>
      </c>
      <c r="O1618" s="2">
        <v>43647</v>
      </c>
      <c r="P1618" s="3">
        <v>1.33</v>
      </c>
      <c r="Q1618" s="4">
        <v>1</v>
      </c>
      <c r="R1618" s="3">
        <v>6.9</v>
      </c>
      <c r="S16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8" t="str">
        <f>IF(AIRBNB[[#This Row],[RUIDO(dB)]]&lt;=4,"Silencioso",IF(AIRBNB[[#This Row],[RUIDO(dB)]]&lt;=5.5,"Poco Ruidoso","Ruidoso"))</f>
        <v>Ruidoso</v>
      </c>
      <c r="U1618" t="str">
        <f>IF(AND(AIRBNB[[#This Row],[PRECIO]]&lt;50,AIRBNB[[#This Row],[MIN_NOCHES]]&gt;3),"Dentro del presupuesto","No considerar")</f>
        <v>No considerar</v>
      </c>
      <c r="V1618" t="str">
        <f>VLOOKUP(AIRBNB[[#This Row],[HOST_ID]],Super_host[],5,FALSE)</f>
        <v>Host</v>
      </c>
    </row>
    <row r="1619" spans="1:22">
      <c r="A1619" s="4">
        <v>4128428</v>
      </c>
      <c r="B1619" t="s">
        <v>3661</v>
      </c>
      <c r="C1619" s="4">
        <v>21416490</v>
      </c>
      <c r="D1619" t="s">
        <v>1364</v>
      </c>
      <c r="E1619" t="s">
        <v>3662</v>
      </c>
      <c r="F1619" s="4">
        <v>10016</v>
      </c>
      <c r="G1619" s="13" t="s">
        <v>124</v>
      </c>
      <c r="H1619" s="13" t="s">
        <v>182</v>
      </c>
      <c r="I1619" s="1">
        <v>4074713</v>
      </c>
      <c r="J1619" s="1">
        <v>-7398075</v>
      </c>
      <c r="K1619" t="s">
        <v>40</v>
      </c>
      <c r="L1619" s="20">
        <v>175</v>
      </c>
      <c r="M1619" s="4">
        <v>2</v>
      </c>
      <c r="N1619" s="4">
        <v>8</v>
      </c>
      <c r="O1619" s="2">
        <v>43623</v>
      </c>
      <c r="P1619" s="3">
        <v>0.43</v>
      </c>
      <c r="Q1619" s="4">
        <v>1</v>
      </c>
      <c r="R1619" s="3">
        <v>5.6</v>
      </c>
      <c r="S16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19" t="str">
        <f>IF(AIRBNB[[#This Row],[RUIDO(dB)]]&lt;=4,"Silencioso",IF(AIRBNB[[#This Row],[RUIDO(dB)]]&lt;=5.5,"Poco Ruidoso","Ruidoso"))</f>
        <v>Ruidoso</v>
      </c>
      <c r="U1619" t="str">
        <f>IF(AND(AIRBNB[[#This Row],[PRECIO]]&lt;50,AIRBNB[[#This Row],[MIN_NOCHES]]&gt;3),"Dentro del presupuesto","No considerar")</f>
        <v>No considerar</v>
      </c>
      <c r="V1619" t="str">
        <f>VLOOKUP(AIRBNB[[#This Row],[HOST_ID]],Super_host[],5,FALSE)</f>
        <v>Host</v>
      </c>
    </row>
    <row r="1620" spans="1:22">
      <c r="A1620" s="4">
        <v>3943879</v>
      </c>
      <c r="B1620" t="s">
        <v>13789</v>
      </c>
      <c r="C1620" s="4">
        <v>20435647</v>
      </c>
      <c r="D1620" t="s">
        <v>13790</v>
      </c>
      <c r="E1620" t="s">
        <v>9514</v>
      </c>
      <c r="F1620" s="4">
        <v>11211</v>
      </c>
      <c r="G1620" s="13" t="s">
        <v>4662</v>
      </c>
      <c r="H1620" s="13" t="s">
        <v>9218</v>
      </c>
      <c r="I1620" s="1">
        <v>4071713</v>
      </c>
      <c r="J1620" s="1">
        <v>-7395669</v>
      </c>
      <c r="K1620" t="s">
        <v>5</v>
      </c>
      <c r="L1620" s="20">
        <v>175</v>
      </c>
      <c r="M1620" s="4">
        <v>2</v>
      </c>
      <c r="N1620" s="4">
        <v>76</v>
      </c>
      <c r="O1620" s="2">
        <v>43637</v>
      </c>
      <c r="P1620" s="3">
        <v>1.29</v>
      </c>
      <c r="Q1620" s="4">
        <v>1</v>
      </c>
      <c r="R1620" s="3">
        <v>6.9</v>
      </c>
      <c r="S16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0" t="str">
        <f>IF(AIRBNB[[#This Row],[RUIDO(dB)]]&lt;=4,"Silencioso",IF(AIRBNB[[#This Row],[RUIDO(dB)]]&lt;=5.5,"Poco Ruidoso","Ruidoso"))</f>
        <v>Ruidoso</v>
      </c>
      <c r="U1620" t="str">
        <f>IF(AND(AIRBNB[[#This Row],[PRECIO]]&lt;50,AIRBNB[[#This Row],[MIN_NOCHES]]&gt;3),"Dentro del presupuesto","No considerar")</f>
        <v>No considerar</v>
      </c>
      <c r="V1620" t="str">
        <f>VLOOKUP(AIRBNB[[#This Row],[HOST_ID]],Super_host[],5,FALSE)</f>
        <v>Host</v>
      </c>
    </row>
    <row r="1621" spans="1:22">
      <c r="A1621" s="4">
        <v>4492678</v>
      </c>
      <c r="B1621" t="s">
        <v>763</v>
      </c>
      <c r="C1621" s="4">
        <v>18601618</v>
      </c>
      <c r="D1621" t="s">
        <v>764</v>
      </c>
      <c r="E1621" t="s">
        <v>765</v>
      </c>
      <c r="F1621" s="4">
        <v>10003</v>
      </c>
      <c r="G1621" s="13" t="s">
        <v>124</v>
      </c>
      <c r="H1621" s="13" t="s">
        <v>133</v>
      </c>
      <c r="I1621" s="1">
        <v>4072724</v>
      </c>
      <c r="J1621" s="1">
        <v>-7398639</v>
      </c>
      <c r="K1621" t="s">
        <v>5</v>
      </c>
      <c r="L1621" s="20">
        <v>175</v>
      </c>
      <c r="M1621" s="4">
        <v>1</v>
      </c>
      <c r="N1621" s="4">
        <v>2</v>
      </c>
      <c r="O1621" s="2">
        <v>42010</v>
      </c>
      <c r="P1621" s="3">
        <v>0.04</v>
      </c>
      <c r="Q1621" s="4">
        <v>1</v>
      </c>
      <c r="R1621" s="3">
        <v>5.6</v>
      </c>
      <c r="S16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1" t="str">
        <f>IF(AIRBNB[[#This Row],[RUIDO(dB)]]&lt;=4,"Silencioso",IF(AIRBNB[[#This Row],[RUIDO(dB)]]&lt;=5.5,"Poco Ruidoso","Ruidoso"))</f>
        <v>Ruidoso</v>
      </c>
      <c r="U1621" t="str">
        <f>IF(AND(AIRBNB[[#This Row],[PRECIO]]&lt;50,AIRBNB[[#This Row],[MIN_NOCHES]]&gt;3),"Dentro del presupuesto","No considerar")</f>
        <v>No considerar</v>
      </c>
      <c r="V1621" t="str">
        <f>VLOOKUP(AIRBNB[[#This Row],[HOST_ID]],Super_host[],5,FALSE)</f>
        <v>Host</v>
      </c>
    </row>
    <row r="1622" spans="1:22">
      <c r="A1622" s="4">
        <v>3642278</v>
      </c>
      <c r="B1622" t="s">
        <v>10177</v>
      </c>
      <c r="C1622" s="4">
        <v>18388112</v>
      </c>
      <c r="D1622" t="s">
        <v>7854</v>
      </c>
      <c r="E1622" t="s">
        <v>10178</v>
      </c>
      <c r="F1622" s="4">
        <v>11231</v>
      </c>
      <c r="G1622" s="13" t="s">
        <v>4662</v>
      </c>
      <c r="H1622" s="13" t="s">
        <v>9237</v>
      </c>
      <c r="I1622" s="1">
        <v>4068235</v>
      </c>
      <c r="J1622" s="1">
        <v>-7399806</v>
      </c>
      <c r="K1622" t="s">
        <v>5</v>
      </c>
      <c r="L1622" s="20">
        <v>175</v>
      </c>
      <c r="M1622" s="4">
        <v>3</v>
      </c>
      <c r="N1622" s="4">
        <v>4</v>
      </c>
      <c r="O1622" s="2">
        <v>42646</v>
      </c>
      <c r="P1622" s="3">
        <v>7.0000000000000007E-2</v>
      </c>
      <c r="Q1622" s="4">
        <v>1</v>
      </c>
      <c r="R1622" s="3">
        <v>6.9</v>
      </c>
      <c r="S16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2" t="str">
        <f>IF(AIRBNB[[#This Row],[RUIDO(dB)]]&lt;=4,"Silencioso",IF(AIRBNB[[#This Row],[RUIDO(dB)]]&lt;=5.5,"Poco Ruidoso","Ruidoso"))</f>
        <v>Ruidoso</v>
      </c>
      <c r="U1622" t="str">
        <f>IF(AND(AIRBNB[[#This Row],[PRECIO]]&lt;50,AIRBNB[[#This Row],[MIN_NOCHES]]&gt;3),"Dentro del presupuesto","No considerar")</f>
        <v>No considerar</v>
      </c>
      <c r="V1622" t="str">
        <f>VLOOKUP(AIRBNB[[#This Row],[HOST_ID]],Super_host[],5,FALSE)</f>
        <v>Host</v>
      </c>
    </row>
    <row r="1623" spans="1:22">
      <c r="A1623" s="4">
        <v>6543312</v>
      </c>
      <c r="B1623" t="s">
        <v>1615</v>
      </c>
      <c r="C1623" s="4">
        <v>18342421</v>
      </c>
      <c r="D1623" t="s">
        <v>1616</v>
      </c>
      <c r="E1623" t="s">
        <v>1617</v>
      </c>
      <c r="F1623" s="4">
        <v>10011</v>
      </c>
      <c r="G1623" s="13" t="s">
        <v>124</v>
      </c>
      <c r="H1623" s="13" t="s">
        <v>186</v>
      </c>
      <c r="I1623" s="1">
        <v>4073963</v>
      </c>
      <c r="J1623" s="1">
        <v>-7399898</v>
      </c>
      <c r="K1623" t="s">
        <v>5</v>
      </c>
      <c r="L1623" s="20">
        <v>175</v>
      </c>
      <c r="M1623" s="4">
        <v>4</v>
      </c>
      <c r="N1623" s="4">
        <v>5</v>
      </c>
      <c r="O1623" s="2">
        <v>42740</v>
      </c>
      <c r="P1623" s="3">
        <v>0.1</v>
      </c>
      <c r="Q1623" s="4">
        <v>1</v>
      </c>
      <c r="R1623" s="3">
        <v>5.6</v>
      </c>
      <c r="S16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3" t="str">
        <f>IF(AIRBNB[[#This Row],[RUIDO(dB)]]&lt;=4,"Silencioso",IF(AIRBNB[[#This Row],[RUIDO(dB)]]&lt;=5.5,"Poco Ruidoso","Ruidoso"))</f>
        <v>Ruidoso</v>
      </c>
      <c r="U1623" t="str">
        <f>IF(AND(AIRBNB[[#This Row],[PRECIO]]&lt;50,AIRBNB[[#This Row],[MIN_NOCHES]]&gt;3),"Dentro del presupuesto","No considerar")</f>
        <v>No considerar</v>
      </c>
      <c r="V1623" t="str">
        <f>VLOOKUP(AIRBNB[[#This Row],[HOST_ID]],Super_host[],5,FALSE)</f>
        <v>Host</v>
      </c>
    </row>
    <row r="1624" spans="1:22">
      <c r="A1624" s="4">
        <v>3565617</v>
      </c>
      <c r="B1624" t="s">
        <v>2995</v>
      </c>
      <c r="C1624" s="4">
        <v>17953139</v>
      </c>
      <c r="D1624" t="s">
        <v>2996</v>
      </c>
      <c r="E1624" t="s">
        <v>2997</v>
      </c>
      <c r="F1624" s="4">
        <v>10002</v>
      </c>
      <c r="G1624" s="13" t="s">
        <v>124</v>
      </c>
      <c r="H1624" s="13" t="s">
        <v>137</v>
      </c>
      <c r="I1624" s="1">
        <v>407211</v>
      </c>
      <c r="J1624" s="1">
        <v>-7398397</v>
      </c>
      <c r="K1624" t="s">
        <v>5</v>
      </c>
      <c r="L1624" s="20">
        <v>175</v>
      </c>
      <c r="M1624" s="4">
        <v>7</v>
      </c>
      <c r="N1624" s="4">
        <v>9</v>
      </c>
      <c r="O1624" s="2">
        <v>43441</v>
      </c>
      <c r="P1624" s="3">
        <v>0.27</v>
      </c>
      <c r="Q1624" s="4">
        <v>1</v>
      </c>
      <c r="R1624" s="3">
        <v>5.6</v>
      </c>
      <c r="S16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4" t="str">
        <f>IF(AIRBNB[[#This Row],[RUIDO(dB)]]&lt;=4,"Silencioso",IF(AIRBNB[[#This Row],[RUIDO(dB)]]&lt;=5.5,"Poco Ruidoso","Ruidoso"))</f>
        <v>Ruidoso</v>
      </c>
      <c r="U1624" t="str">
        <f>IF(AND(AIRBNB[[#This Row],[PRECIO]]&lt;50,AIRBNB[[#This Row],[MIN_NOCHES]]&gt;3),"Dentro del presupuesto","No considerar")</f>
        <v>No considerar</v>
      </c>
      <c r="V1624" t="str">
        <f>VLOOKUP(AIRBNB[[#This Row],[HOST_ID]],Super_host[],5,FALSE)</f>
        <v>Host</v>
      </c>
    </row>
    <row r="1625" spans="1:22">
      <c r="A1625" s="4">
        <v>5432597</v>
      </c>
      <c r="B1625" t="s">
        <v>6834</v>
      </c>
      <c r="C1625" s="4">
        <v>17822208</v>
      </c>
      <c r="D1625" t="s">
        <v>1162</v>
      </c>
      <c r="E1625" t="s">
        <v>6835</v>
      </c>
      <c r="F1625" s="4">
        <v>10016</v>
      </c>
      <c r="G1625" s="13" t="s">
        <v>124</v>
      </c>
      <c r="H1625" s="13" t="s">
        <v>175</v>
      </c>
      <c r="I1625" s="1">
        <v>4074352</v>
      </c>
      <c r="J1625" s="1">
        <v>-7397859</v>
      </c>
      <c r="K1625" t="s">
        <v>5</v>
      </c>
      <c r="L1625" s="20">
        <v>175</v>
      </c>
      <c r="M1625" s="4">
        <v>2</v>
      </c>
      <c r="N1625" s="4">
        <v>0</v>
      </c>
      <c r="O1625" s="2">
        <v>43251</v>
      </c>
      <c r="P1625" s="3">
        <v>0.04</v>
      </c>
      <c r="Q1625" s="4">
        <v>1</v>
      </c>
      <c r="R1625" s="3">
        <v>5.6</v>
      </c>
      <c r="S16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5" t="str">
        <f>IF(AIRBNB[[#This Row],[RUIDO(dB)]]&lt;=4,"Silencioso",IF(AIRBNB[[#This Row],[RUIDO(dB)]]&lt;=5.5,"Poco Ruidoso","Ruidoso"))</f>
        <v>Ruidoso</v>
      </c>
      <c r="U1625" t="str">
        <f>IF(AND(AIRBNB[[#This Row],[PRECIO]]&lt;50,AIRBNB[[#This Row],[MIN_NOCHES]]&gt;3),"Dentro del presupuesto","No considerar")</f>
        <v>No considerar</v>
      </c>
      <c r="V1625" t="str">
        <f>VLOOKUP(AIRBNB[[#This Row],[HOST_ID]],Super_host[],5,FALSE)</f>
        <v>Host</v>
      </c>
    </row>
    <row r="1626" spans="1:22">
      <c r="A1626" s="4">
        <v>3440741</v>
      </c>
      <c r="B1626" t="s">
        <v>1363</v>
      </c>
      <c r="C1626" s="4">
        <v>17339848</v>
      </c>
      <c r="D1626" t="s">
        <v>1364</v>
      </c>
      <c r="E1626" t="s">
        <v>1365</v>
      </c>
      <c r="F1626" s="4">
        <v>10033</v>
      </c>
      <c r="G1626" s="13" t="s">
        <v>124</v>
      </c>
      <c r="H1626" s="13" t="s">
        <v>125</v>
      </c>
      <c r="I1626" s="1">
        <v>4085529</v>
      </c>
      <c r="J1626" s="1">
        <v>-739398</v>
      </c>
      <c r="K1626" t="s">
        <v>5</v>
      </c>
      <c r="L1626" s="20">
        <v>175</v>
      </c>
      <c r="M1626" s="4">
        <v>3</v>
      </c>
      <c r="N1626" s="4">
        <v>5</v>
      </c>
      <c r="O1626" s="2">
        <v>42622</v>
      </c>
      <c r="P1626" s="3">
        <v>0.08</v>
      </c>
      <c r="Q1626" s="4">
        <v>1</v>
      </c>
      <c r="R1626" s="3">
        <v>5.6</v>
      </c>
      <c r="S16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6" t="str">
        <f>IF(AIRBNB[[#This Row],[RUIDO(dB)]]&lt;=4,"Silencioso",IF(AIRBNB[[#This Row],[RUIDO(dB)]]&lt;=5.5,"Poco Ruidoso","Ruidoso"))</f>
        <v>Ruidoso</v>
      </c>
      <c r="U1626" t="str">
        <f>IF(AND(AIRBNB[[#This Row],[PRECIO]]&lt;50,AIRBNB[[#This Row],[MIN_NOCHES]]&gt;3),"Dentro del presupuesto","No considerar")</f>
        <v>No considerar</v>
      </c>
      <c r="V1626" t="str">
        <f>VLOOKUP(AIRBNB[[#This Row],[HOST_ID]],Super_host[],5,FALSE)</f>
        <v>Host</v>
      </c>
    </row>
    <row r="1627" spans="1:22">
      <c r="A1627" s="4">
        <v>3372399</v>
      </c>
      <c r="B1627" t="s">
        <v>13920</v>
      </c>
      <c r="C1627" s="4">
        <v>17015217</v>
      </c>
      <c r="D1627" t="s">
        <v>717</v>
      </c>
      <c r="E1627" t="s">
        <v>13921</v>
      </c>
      <c r="F1627" s="4">
        <v>11221</v>
      </c>
      <c r="G1627" s="13" t="s">
        <v>4662</v>
      </c>
      <c r="H1627" s="13" t="s">
        <v>9230</v>
      </c>
      <c r="I1627" s="1">
        <v>4068753</v>
      </c>
      <c r="J1627" s="1">
        <v>-7393656</v>
      </c>
      <c r="K1627" t="s">
        <v>5</v>
      </c>
      <c r="L1627" s="20">
        <v>175</v>
      </c>
      <c r="M1627" s="4">
        <v>5</v>
      </c>
      <c r="N1627" s="4">
        <v>82</v>
      </c>
      <c r="O1627" s="2">
        <v>43466</v>
      </c>
      <c r="P1627" s="3">
        <v>1.41</v>
      </c>
      <c r="Q1627" s="4">
        <v>1</v>
      </c>
      <c r="R1627" s="3">
        <v>6.9</v>
      </c>
      <c r="S16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7" t="str">
        <f>IF(AIRBNB[[#This Row],[RUIDO(dB)]]&lt;=4,"Silencioso",IF(AIRBNB[[#This Row],[RUIDO(dB)]]&lt;=5.5,"Poco Ruidoso","Ruidoso"))</f>
        <v>Ruidoso</v>
      </c>
      <c r="U1627" t="str">
        <f>IF(AND(AIRBNB[[#This Row],[PRECIO]]&lt;50,AIRBNB[[#This Row],[MIN_NOCHES]]&gt;3),"Dentro del presupuesto","No considerar")</f>
        <v>No considerar</v>
      </c>
      <c r="V1627" t="str">
        <f>VLOOKUP(AIRBNB[[#This Row],[HOST_ID]],Super_host[],5,FALSE)</f>
        <v>Host</v>
      </c>
    </row>
    <row r="1628" spans="1:22">
      <c r="A1628" s="4">
        <v>3369826</v>
      </c>
      <c r="B1628" t="s">
        <v>310</v>
      </c>
      <c r="C1628" s="4">
        <v>17001535</v>
      </c>
      <c r="D1628" t="s">
        <v>311</v>
      </c>
      <c r="E1628" t="s">
        <v>312</v>
      </c>
      <c r="F1628" s="4">
        <v>10018</v>
      </c>
      <c r="G1628" s="13" t="s">
        <v>124</v>
      </c>
      <c r="H1628" s="13" t="s">
        <v>249</v>
      </c>
      <c r="I1628" s="1">
        <v>4075524</v>
      </c>
      <c r="J1628" s="1">
        <v>-7399839</v>
      </c>
      <c r="K1628" t="s">
        <v>5</v>
      </c>
      <c r="L1628" s="20">
        <v>175</v>
      </c>
      <c r="M1628" s="4">
        <v>1</v>
      </c>
      <c r="N1628" s="4">
        <v>1</v>
      </c>
      <c r="O1628" s="2">
        <v>41906</v>
      </c>
      <c r="P1628" s="3">
        <v>0.02</v>
      </c>
      <c r="Q1628" s="4">
        <v>1</v>
      </c>
      <c r="R1628" s="3">
        <v>5.6</v>
      </c>
      <c r="S16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8" t="str">
        <f>IF(AIRBNB[[#This Row],[RUIDO(dB)]]&lt;=4,"Silencioso",IF(AIRBNB[[#This Row],[RUIDO(dB)]]&lt;=5.5,"Poco Ruidoso","Ruidoso"))</f>
        <v>Ruidoso</v>
      </c>
      <c r="U1628" t="str">
        <f>IF(AND(AIRBNB[[#This Row],[PRECIO]]&lt;50,AIRBNB[[#This Row],[MIN_NOCHES]]&gt;3),"Dentro del presupuesto","No considerar")</f>
        <v>No considerar</v>
      </c>
      <c r="V1628" t="str">
        <f>VLOOKUP(AIRBNB[[#This Row],[HOST_ID]],Super_host[],5,FALSE)</f>
        <v>Host</v>
      </c>
    </row>
    <row r="1629" spans="1:22">
      <c r="A1629" s="4">
        <v>3177630</v>
      </c>
      <c r="B1629" t="s">
        <v>1625</v>
      </c>
      <c r="C1629" s="4">
        <v>16114134</v>
      </c>
      <c r="D1629" t="s">
        <v>117</v>
      </c>
      <c r="E1629" t="s">
        <v>1626</v>
      </c>
      <c r="F1629" s="4">
        <v>10028</v>
      </c>
      <c r="G1629" s="13" t="s">
        <v>124</v>
      </c>
      <c r="H1629" s="13" t="s">
        <v>129</v>
      </c>
      <c r="I1629" s="1">
        <v>4077737</v>
      </c>
      <c r="J1629" s="1">
        <v>-7395032</v>
      </c>
      <c r="K1629" t="s">
        <v>5</v>
      </c>
      <c r="L1629" s="20">
        <v>175</v>
      </c>
      <c r="M1629" s="4">
        <v>3</v>
      </c>
      <c r="N1629" s="4">
        <v>6</v>
      </c>
      <c r="O1629" s="2">
        <v>42534</v>
      </c>
      <c r="P1629" s="3">
        <v>0.1</v>
      </c>
      <c r="Q1629" s="4">
        <v>1</v>
      </c>
      <c r="R1629" s="3">
        <v>5.6</v>
      </c>
      <c r="S16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29" t="str">
        <f>IF(AIRBNB[[#This Row],[RUIDO(dB)]]&lt;=4,"Silencioso",IF(AIRBNB[[#This Row],[RUIDO(dB)]]&lt;=5.5,"Poco Ruidoso","Ruidoso"))</f>
        <v>Ruidoso</v>
      </c>
      <c r="U1629" t="str">
        <f>IF(AND(AIRBNB[[#This Row],[PRECIO]]&lt;50,AIRBNB[[#This Row],[MIN_NOCHES]]&gt;3),"Dentro del presupuesto","No considerar")</f>
        <v>No considerar</v>
      </c>
      <c r="V1629" t="str">
        <f>VLOOKUP(AIRBNB[[#This Row],[HOST_ID]],Super_host[],5,FALSE)</f>
        <v>Host</v>
      </c>
    </row>
    <row r="1630" spans="1:22">
      <c r="A1630" s="4">
        <v>3686493</v>
      </c>
      <c r="B1630" t="s">
        <v>6854</v>
      </c>
      <c r="C1630" s="4">
        <v>16098958</v>
      </c>
      <c r="D1630" t="s">
        <v>1504</v>
      </c>
      <c r="E1630" t="s">
        <v>6855</v>
      </c>
      <c r="F1630" s="4">
        <v>10003</v>
      </c>
      <c r="G1630" s="13" t="s">
        <v>124</v>
      </c>
      <c r="H1630" s="13" t="s">
        <v>281</v>
      </c>
      <c r="I1630" s="1">
        <v>4073632</v>
      </c>
      <c r="J1630" s="1">
        <v>-7398475</v>
      </c>
      <c r="K1630" t="s">
        <v>5</v>
      </c>
      <c r="L1630" s="20">
        <v>175</v>
      </c>
      <c r="M1630" s="4">
        <v>30</v>
      </c>
      <c r="N1630" s="4">
        <v>0</v>
      </c>
      <c r="O1630" s="2">
        <v>42589</v>
      </c>
      <c r="P1630" s="3">
        <v>4.0999999999999996</v>
      </c>
      <c r="Q1630" s="4">
        <v>1</v>
      </c>
      <c r="R1630" s="3">
        <v>5.6</v>
      </c>
      <c r="S16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0" t="str">
        <f>IF(AIRBNB[[#This Row],[RUIDO(dB)]]&lt;=4,"Silencioso",IF(AIRBNB[[#This Row],[RUIDO(dB)]]&lt;=5.5,"Poco Ruidoso","Ruidoso"))</f>
        <v>Ruidoso</v>
      </c>
      <c r="U1630" t="str">
        <f>IF(AND(AIRBNB[[#This Row],[PRECIO]]&lt;50,AIRBNB[[#This Row],[MIN_NOCHES]]&gt;3),"Dentro del presupuesto","No considerar")</f>
        <v>No considerar</v>
      </c>
      <c r="V1630" t="str">
        <f>VLOOKUP(AIRBNB[[#This Row],[HOST_ID]],Super_host[],5,FALSE)</f>
        <v>Host</v>
      </c>
    </row>
    <row r="1631" spans="1:22">
      <c r="A1631" s="4">
        <v>2967631</v>
      </c>
      <c r="B1631" t="s">
        <v>319</v>
      </c>
      <c r="C1631" s="4">
        <v>15141764</v>
      </c>
      <c r="D1631" t="s">
        <v>320</v>
      </c>
      <c r="E1631" t="s">
        <v>321</v>
      </c>
      <c r="F1631" s="4">
        <v>10128</v>
      </c>
      <c r="G1631" s="13" t="s">
        <v>124</v>
      </c>
      <c r="H1631" s="13" t="s">
        <v>129</v>
      </c>
      <c r="I1631" s="1">
        <v>4078139</v>
      </c>
      <c r="J1631" s="1">
        <v>-7395261</v>
      </c>
      <c r="K1631" t="s">
        <v>268</v>
      </c>
      <c r="L1631" s="20">
        <v>175</v>
      </c>
      <c r="M1631" s="4">
        <v>1</v>
      </c>
      <c r="N1631" s="4">
        <v>1</v>
      </c>
      <c r="O1631" s="2">
        <v>42275</v>
      </c>
      <c r="P1631" s="3">
        <v>0.02</v>
      </c>
      <c r="Q1631" s="4">
        <v>1</v>
      </c>
      <c r="R1631" s="3">
        <v>5.6</v>
      </c>
      <c r="S16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1" t="str">
        <f>IF(AIRBNB[[#This Row],[RUIDO(dB)]]&lt;=4,"Silencioso",IF(AIRBNB[[#This Row],[RUIDO(dB)]]&lt;=5.5,"Poco Ruidoso","Ruidoso"))</f>
        <v>Ruidoso</v>
      </c>
      <c r="U1631" t="str">
        <f>IF(AND(AIRBNB[[#This Row],[PRECIO]]&lt;50,AIRBNB[[#This Row],[MIN_NOCHES]]&gt;3),"Dentro del presupuesto","No considerar")</f>
        <v>No considerar</v>
      </c>
      <c r="V1631" t="str">
        <f>VLOOKUP(AIRBNB[[#This Row],[HOST_ID]],Super_host[],5,FALSE)</f>
        <v>Host</v>
      </c>
    </row>
    <row r="1632" spans="1:22">
      <c r="A1632" s="4">
        <v>6070899</v>
      </c>
      <c r="B1632" t="s">
        <v>791</v>
      </c>
      <c r="C1632" s="4">
        <v>13934385</v>
      </c>
      <c r="D1632" t="s">
        <v>276</v>
      </c>
      <c r="E1632" t="s">
        <v>792</v>
      </c>
      <c r="F1632" s="4">
        <v>10023</v>
      </c>
      <c r="G1632" s="13" t="s">
        <v>124</v>
      </c>
      <c r="H1632" s="13" t="s">
        <v>168</v>
      </c>
      <c r="I1632" s="1">
        <v>4077684</v>
      </c>
      <c r="J1632" s="1">
        <v>-7397979</v>
      </c>
      <c r="K1632" t="s">
        <v>5</v>
      </c>
      <c r="L1632" s="20">
        <v>175</v>
      </c>
      <c r="M1632" s="4">
        <v>5</v>
      </c>
      <c r="N1632" s="4">
        <v>2</v>
      </c>
      <c r="O1632" s="2">
        <v>43026</v>
      </c>
      <c r="P1632" s="3">
        <v>0.04</v>
      </c>
      <c r="Q1632" s="4">
        <v>1</v>
      </c>
      <c r="R1632" s="3">
        <v>5.6</v>
      </c>
      <c r="S16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2" t="str">
        <f>IF(AIRBNB[[#This Row],[RUIDO(dB)]]&lt;=4,"Silencioso",IF(AIRBNB[[#This Row],[RUIDO(dB)]]&lt;=5.5,"Poco Ruidoso","Ruidoso"))</f>
        <v>Ruidoso</v>
      </c>
      <c r="U1632" t="str">
        <f>IF(AND(AIRBNB[[#This Row],[PRECIO]]&lt;50,AIRBNB[[#This Row],[MIN_NOCHES]]&gt;3),"Dentro del presupuesto","No considerar")</f>
        <v>No considerar</v>
      </c>
      <c r="V1632" t="str">
        <f>VLOOKUP(AIRBNB[[#This Row],[HOST_ID]],Super_host[],5,FALSE)</f>
        <v>Host</v>
      </c>
    </row>
    <row r="1633" spans="1:22">
      <c r="A1633" s="4">
        <v>2254388</v>
      </c>
      <c r="B1633" t="s">
        <v>1390</v>
      </c>
      <c r="C1633" s="4">
        <v>11512483</v>
      </c>
      <c r="D1633" t="s">
        <v>737</v>
      </c>
      <c r="E1633" t="s">
        <v>1391</v>
      </c>
      <c r="F1633" s="4">
        <v>10128</v>
      </c>
      <c r="G1633" s="13" t="s">
        <v>124</v>
      </c>
      <c r="H1633" s="13" t="s">
        <v>129</v>
      </c>
      <c r="I1633" s="1">
        <v>4078021</v>
      </c>
      <c r="J1633" s="1">
        <v>-7395044</v>
      </c>
      <c r="K1633" t="s">
        <v>5</v>
      </c>
      <c r="L1633" s="20">
        <v>175</v>
      </c>
      <c r="M1633" s="4">
        <v>2</v>
      </c>
      <c r="N1633" s="4">
        <v>5</v>
      </c>
      <c r="O1633" s="2">
        <v>42734</v>
      </c>
      <c r="P1633" s="3">
        <v>0.08</v>
      </c>
      <c r="Q1633" s="4">
        <v>1</v>
      </c>
      <c r="R1633" s="3">
        <v>5.6</v>
      </c>
      <c r="S16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3" t="str">
        <f>IF(AIRBNB[[#This Row],[RUIDO(dB)]]&lt;=4,"Silencioso",IF(AIRBNB[[#This Row],[RUIDO(dB)]]&lt;=5.5,"Poco Ruidoso","Ruidoso"))</f>
        <v>Ruidoso</v>
      </c>
      <c r="U1633" t="str">
        <f>IF(AND(AIRBNB[[#This Row],[PRECIO]]&lt;50,AIRBNB[[#This Row],[MIN_NOCHES]]&gt;3),"Dentro del presupuesto","No considerar")</f>
        <v>No considerar</v>
      </c>
      <c r="V1633" t="str">
        <f>VLOOKUP(AIRBNB[[#This Row],[HOST_ID]],Super_host[],5,FALSE)</f>
        <v>Host</v>
      </c>
    </row>
    <row r="1634" spans="1:22">
      <c r="A1634" s="4">
        <v>3702400</v>
      </c>
      <c r="B1634" t="s">
        <v>10560</v>
      </c>
      <c r="C1634" s="4">
        <v>10972334</v>
      </c>
      <c r="D1634" t="s">
        <v>2945</v>
      </c>
      <c r="E1634" t="s">
        <v>10561</v>
      </c>
      <c r="F1634" s="4">
        <v>11221</v>
      </c>
      <c r="G1634" s="13" t="s">
        <v>4662</v>
      </c>
      <c r="H1634" s="13" t="s">
        <v>9274</v>
      </c>
      <c r="I1634" s="1">
        <v>4069825</v>
      </c>
      <c r="J1634" s="1">
        <v>-7392788</v>
      </c>
      <c r="K1634" t="s">
        <v>40</v>
      </c>
      <c r="L1634" s="20">
        <v>175</v>
      </c>
      <c r="M1634" s="4">
        <v>1</v>
      </c>
      <c r="N1634" s="4">
        <v>6</v>
      </c>
      <c r="O1634" s="2">
        <v>42312</v>
      </c>
      <c r="P1634" s="3">
        <v>0.1</v>
      </c>
      <c r="Q1634" s="4">
        <v>1</v>
      </c>
      <c r="R1634" s="3">
        <v>6.9</v>
      </c>
      <c r="S16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4" t="str">
        <f>IF(AIRBNB[[#This Row],[RUIDO(dB)]]&lt;=4,"Silencioso",IF(AIRBNB[[#This Row],[RUIDO(dB)]]&lt;=5.5,"Poco Ruidoso","Ruidoso"))</f>
        <v>Ruidoso</v>
      </c>
      <c r="U1634" t="str">
        <f>IF(AND(AIRBNB[[#This Row],[PRECIO]]&lt;50,AIRBNB[[#This Row],[MIN_NOCHES]]&gt;3),"Dentro del presupuesto","No considerar")</f>
        <v>No considerar</v>
      </c>
      <c r="V1634" t="str">
        <f>VLOOKUP(AIRBNB[[#This Row],[HOST_ID]],Super_host[],5,FALSE)</f>
        <v>Host</v>
      </c>
    </row>
    <row r="1635" spans="1:22">
      <c r="A1635" s="4">
        <v>5670038</v>
      </c>
      <c r="B1635" t="s">
        <v>5480</v>
      </c>
      <c r="C1635" s="4">
        <v>10807892</v>
      </c>
      <c r="D1635" t="s">
        <v>127</v>
      </c>
      <c r="E1635" t="s">
        <v>5481</v>
      </c>
      <c r="F1635" s="4">
        <v>10003</v>
      </c>
      <c r="G1635" s="13" t="s">
        <v>124</v>
      </c>
      <c r="H1635" s="13" t="s">
        <v>133</v>
      </c>
      <c r="I1635" s="1">
        <v>40724</v>
      </c>
      <c r="J1635" s="1">
        <v>-7398905</v>
      </c>
      <c r="K1635" t="s">
        <v>40</v>
      </c>
      <c r="L1635" s="20">
        <v>175</v>
      </c>
      <c r="M1635" s="4">
        <v>3</v>
      </c>
      <c r="N1635" s="4">
        <v>85</v>
      </c>
      <c r="O1635" s="2">
        <v>43435</v>
      </c>
      <c r="P1635" s="3">
        <v>1.65</v>
      </c>
      <c r="Q1635" s="4">
        <v>1</v>
      </c>
      <c r="R1635" s="3">
        <v>5.6</v>
      </c>
      <c r="S16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5" t="str">
        <f>IF(AIRBNB[[#This Row],[RUIDO(dB)]]&lt;=4,"Silencioso",IF(AIRBNB[[#This Row],[RUIDO(dB)]]&lt;=5.5,"Poco Ruidoso","Ruidoso"))</f>
        <v>Ruidoso</v>
      </c>
      <c r="U1635" t="str">
        <f>IF(AND(AIRBNB[[#This Row],[PRECIO]]&lt;50,AIRBNB[[#This Row],[MIN_NOCHES]]&gt;3),"Dentro del presupuesto","No considerar")</f>
        <v>No considerar</v>
      </c>
      <c r="V1635" t="str">
        <f>VLOOKUP(AIRBNB[[#This Row],[HOST_ID]],Super_host[],5,FALSE)</f>
        <v>Host</v>
      </c>
    </row>
    <row r="1636" spans="1:22">
      <c r="A1636" s="4">
        <v>2101710</v>
      </c>
      <c r="B1636" t="s">
        <v>6954</v>
      </c>
      <c r="C1636" s="4">
        <v>10717291</v>
      </c>
      <c r="D1636" t="s">
        <v>205</v>
      </c>
      <c r="E1636" t="s">
        <v>6955</v>
      </c>
      <c r="F1636" s="4">
        <v>10036</v>
      </c>
      <c r="G1636" s="13" t="s">
        <v>124</v>
      </c>
      <c r="H1636" s="13" t="s">
        <v>249</v>
      </c>
      <c r="I1636" s="1">
        <v>4076204</v>
      </c>
      <c r="J1636" s="1">
        <v>-7399143</v>
      </c>
      <c r="K1636" t="s">
        <v>5</v>
      </c>
      <c r="L1636" s="20">
        <v>175</v>
      </c>
      <c r="M1636" s="4">
        <v>1</v>
      </c>
      <c r="N1636" s="4">
        <v>0</v>
      </c>
      <c r="O1636" s="2">
        <v>43228</v>
      </c>
      <c r="P1636" s="3">
        <v>0.12</v>
      </c>
      <c r="Q1636" s="4">
        <v>1</v>
      </c>
      <c r="R1636" s="3">
        <v>5.6</v>
      </c>
      <c r="S16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6" t="str">
        <f>IF(AIRBNB[[#This Row],[RUIDO(dB)]]&lt;=4,"Silencioso",IF(AIRBNB[[#This Row],[RUIDO(dB)]]&lt;=5.5,"Poco Ruidoso","Ruidoso"))</f>
        <v>Ruidoso</v>
      </c>
      <c r="U1636" t="str">
        <f>IF(AND(AIRBNB[[#This Row],[PRECIO]]&lt;50,AIRBNB[[#This Row],[MIN_NOCHES]]&gt;3),"Dentro del presupuesto","No considerar")</f>
        <v>No considerar</v>
      </c>
      <c r="V1636" t="str">
        <f>VLOOKUP(AIRBNB[[#This Row],[HOST_ID]],Super_host[],5,FALSE)</f>
        <v>Host</v>
      </c>
    </row>
    <row r="1637" spans="1:22">
      <c r="A1637" s="4">
        <v>2383233</v>
      </c>
      <c r="B1637" t="s">
        <v>15683</v>
      </c>
      <c r="C1637" s="4">
        <v>10674441</v>
      </c>
      <c r="D1637" t="s">
        <v>3945</v>
      </c>
      <c r="E1637" t="s">
        <v>15684</v>
      </c>
      <c r="F1637" s="4">
        <v>11205</v>
      </c>
      <c r="G1637" s="13" t="s">
        <v>4662</v>
      </c>
      <c r="H1637" s="13" t="s">
        <v>9230</v>
      </c>
      <c r="I1637" s="1">
        <v>4069392</v>
      </c>
      <c r="J1637" s="1">
        <v>-7395446</v>
      </c>
      <c r="K1637" t="s">
        <v>5</v>
      </c>
      <c r="L1637" s="20">
        <v>175</v>
      </c>
      <c r="M1637" s="4">
        <v>27</v>
      </c>
      <c r="N1637" s="4">
        <v>0</v>
      </c>
      <c r="O1637" s="2">
        <v>43651</v>
      </c>
      <c r="P1637" s="3">
        <v>0.02</v>
      </c>
      <c r="Q1637" s="4">
        <v>1</v>
      </c>
      <c r="R1637" s="3">
        <v>6.9</v>
      </c>
      <c r="S16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7" t="str">
        <f>IF(AIRBNB[[#This Row],[RUIDO(dB)]]&lt;=4,"Silencioso",IF(AIRBNB[[#This Row],[RUIDO(dB)]]&lt;=5.5,"Poco Ruidoso","Ruidoso"))</f>
        <v>Ruidoso</v>
      </c>
      <c r="U1637" t="str">
        <f>IF(AND(AIRBNB[[#This Row],[PRECIO]]&lt;50,AIRBNB[[#This Row],[MIN_NOCHES]]&gt;3),"Dentro del presupuesto","No considerar")</f>
        <v>No considerar</v>
      </c>
      <c r="V1637" t="str">
        <f>VLOOKUP(AIRBNB[[#This Row],[HOST_ID]],Super_host[],5,FALSE)</f>
        <v>Host</v>
      </c>
    </row>
    <row r="1638" spans="1:22">
      <c r="A1638" s="4">
        <v>2075377</v>
      </c>
      <c r="B1638" t="s">
        <v>6956</v>
      </c>
      <c r="C1638" s="4">
        <v>10607256</v>
      </c>
      <c r="D1638" t="s">
        <v>166</v>
      </c>
      <c r="E1638" t="s">
        <v>581</v>
      </c>
      <c r="F1638" s="4">
        <v>10010</v>
      </c>
      <c r="G1638" s="13" t="s">
        <v>124</v>
      </c>
      <c r="H1638" s="13" t="s">
        <v>175</v>
      </c>
      <c r="I1638" s="1">
        <v>4073899</v>
      </c>
      <c r="J1638" s="1">
        <v>-7398153</v>
      </c>
      <c r="K1638" t="s">
        <v>5</v>
      </c>
      <c r="L1638" s="20">
        <v>175</v>
      </c>
      <c r="M1638" s="4">
        <v>3</v>
      </c>
      <c r="N1638" s="4">
        <v>0</v>
      </c>
      <c r="O1638" s="2">
        <v>43632</v>
      </c>
      <c r="P1638" s="3">
        <v>4.07</v>
      </c>
      <c r="Q1638" s="4">
        <v>1</v>
      </c>
      <c r="R1638" s="3">
        <v>5.6</v>
      </c>
      <c r="S16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8" t="str">
        <f>IF(AIRBNB[[#This Row],[RUIDO(dB)]]&lt;=4,"Silencioso",IF(AIRBNB[[#This Row],[RUIDO(dB)]]&lt;=5.5,"Poco Ruidoso","Ruidoso"))</f>
        <v>Ruidoso</v>
      </c>
      <c r="U1638" t="str">
        <f>IF(AND(AIRBNB[[#This Row],[PRECIO]]&lt;50,AIRBNB[[#This Row],[MIN_NOCHES]]&gt;3),"Dentro del presupuesto","No considerar")</f>
        <v>No considerar</v>
      </c>
      <c r="V1638" t="str">
        <f>VLOOKUP(AIRBNB[[#This Row],[HOST_ID]],Super_host[],5,FALSE)</f>
        <v>Host</v>
      </c>
    </row>
    <row r="1639" spans="1:22">
      <c r="A1639" s="4">
        <v>1988823</v>
      </c>
      <c r="B1639" t="s">
        <v>5710</v>
      </c>
      <c r="C1639" s="4">
        <v>10256663</v>
      </c>
      <c r="D1639" t="s">
        <v>909</v>
      </c>
      <c r="E1639" t="s">
        <v>5711</v>
      </c>
      <c r="F1639" s="4">
        <v>10030</v>
      </c>
      <c r="G1639" s="13" t="s">
        <v>124</v>
      </c>
      <c r="H1639" s="13" t="s">
        <v>148</v>
      </c>
      <c r="I1639" s="1">
        <v>4081402</v>
      </c>
      <c r="J1639" s="1">
        <v>-7394358</v>
      </c>
      <c r="K1639" t="s">
        <v>5</v>
      </c>
      <c r="L1639" s="20">
        <v>175</v>
      </c>
      <c r="M1639" s="4">
        <v>3</v>
      </c>
      <c r="N1639" s="4">
        <v>136</v>
      </c>
      <c r="O1639" s="2">
        <v>43648</v>
      </c>
      <c r="P1639" s="3">
        <v>2</v>
      </c>
      <c r="Q1639" s="4">
        <v>1</v>
      </c>
      <c r="R1639" s="3">
        <v>5.6</v>
      </c>
      <c r="S16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39" t="str">
        <f>IF(AIRBNB[[#This Row],[RUIDO(dB)]]&lt;=4,"Silencioso",IF(AIRBNB[[#This Row],[RUIDO(dB)]]&lt;=5.5,"Poco Ruidoso","Ruidoso"))</f>
        <v>Ruidoso</v>
      </c>
      <c r="U1639" t="str">
        <f>IF(AND(AIRBNB[[#This Row],[PRECIO]]&lt;50,AIRBNB[[#This Row],[MIN_NOCHES]]&gt;3),"Dentro del presupuesto","No considerar")</f>
        <v>No considerar</v>
      </c>
      <c r="V1639" t="str">
        <f>VLOOKUP(AIRBNB[[#This Row],[HOST_ID]],Super_host[],5,FALSE)</f>
        <v>Host</v>
      </c>
    </row>
    <row r="1640" spans="1:22">
      <c r="A1640" s="4">
        <v>1932110</v>
      </c>
      <c r="B1640" t="s">
        <v>3255</v>
      </c>
      <c r="C1640" s="4">
        <v>10001551</v>
      </c>
      <c r="D1640" t="s">
        <v>3256</v>
      </c>
      <c r="E1640" t="s">
        <v>3257</v>
      </c>
      <c r="F1640" s="4">
        <v>10002</v>
      </c>
      <c r="G1640" s="13" t="s">
        <v>124</v>
      </c>
      <c r="H1640" s="13" t="s">
        <v>133</v>
      </c>
      <c r="I1640" s="1">
        <v>4072373</v>
      </c>
      <c r="J1640" s="1">
        <v>-7399118</v>
      </c>
      <c r="K1640" t="s">
        <v>40</v>
      </c>
      <c r="L1640" s="20">
        <v>175</v>
      </c>
      <c r="M1640" s="4">
        <v>30</v>
      </c>
      <c r="N1640" s="4">
        <v>20</v>
      </c>
      <c r="O1640" s="2">
        <v>43333</v>
      </c>
      <c r="P1640" s="3">
        <v>0.31</v>
      </c>
      <c r="Q1640" s="4">
        <v>1</v>
      </c>
      <c r="R1640" s="3">
        <v>5.6</v>
      </c>
      <c r="S16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0" t="str">
        <f>IF(AIRBNB[[#This Row],[RUIDO(dB)]]&lt;=4,"Silencioso",IF(AIRBNB[[#This Row],[RUIDO(dB)]]&lt;=5.5,"Poco Ruidoso","Ruidoso"))</f>
        <v>Ruidoso</v>
      </c>
      <c r="U1640" t="str">
        <f>IF(AND(AIRBNB[[#This Row],[PRECIO]]&lt;50,AIRBNB[[#This Row],[MIN_NOCHES]]&gt;3),"Dentro del presupuesto","No considerar")</f>
        <v>No considerar</v>
      </c>
      <c r="V1640" t="str">
        <f>VLOOKUP(AIRBNB[[#This Row],[HOST_ID]],Super_host[],5,FALSE)</f>
        <v>Host</v>
      </c>
    </row>
    <row r="1641" spans="1:22">
      <c r="A1641" s="4">
        <v>6279160</v>
      </c>
      <c r="B1641" t="s">
        <v>7015</v>
      </c>
      <c r="C1641" s="4">
        <v>9742010</v>
      </c>
      <c r="D1641" t="s">
        <v>717</v>
      </c>
      <c r="E1641" t="s">
        <v>7016</v>
      </c>
      <c r="F1641" s="4">
        <v>10024</v>
      </c>
      <c r="G1641" s="13" t="s">
        <v>124</v>
      </c>
      <c r="H1641" s="13" t="s">
        <v>168</v>
      </c>
      <c r="I1641" s="1">
        <v>4078203</v>
      </c>
      <c r="J1641" s="1">
        <v>-7397644</v>
      </c>
      <c r="K1641" t="s">
        <v>40</v>
      </c>
      <c r="L1641" s="20">
        <v>175</v>
      </c>
      <c r="M1641" s="4">
        <v>2</v>
      </c>
      <c r="N1641" s="4">
        <v>0</v>
      </c>
      <c r="O1641" s="2">
        <v>43629</v>
      </c>
      <c r="P1641" s="3">
        <v>0.16</v>
      </c>
      <c r="Q1641" s="4">
        <v>1</v>
      </c>
      <c r="R1641" s="3">
        <v>5.6</v>
      </c>
      <c r="S16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1" t="str">
        <f>IF(AIRBNB[[#This Row],[RUIDO(dB)]]&lt;=4,"Silencioso",IF(AIRBNB[[#This Row],[RUIDO(dB)]]&lt;=5.5,"Poco Ruidoso","Ruidoso"))</f>
        <v>Ruidoso</v>
      </c>
      <c r="U1641" t="str">
        <f>IF(AND(AIRBNB[[#This Row],[PRECIO]]&lt;50,AIRBNB[[#This Row],[MIN_NOCHES]]&gt;3),"Dentro del presupuesto","No considerar")</f>
        <v>No considerar</v>
      </c>
      <c r="V1641" t="str">
        <f>VLOOKUP(AIRBNB[[#This Row],[HOST_ID]],Super_host[],5,FALSE)</f>
        <v>Host</v>
      </c>
    </row>
    <row r="1642" spans="1:22">
      <c r="A1642" s="4">
        <v>1856627</v>
      </c>
      <c r="B1642" t="s">
        <v>15713</v>
      </c>
      <c r="C1642" s="4">
        <v>9689041</v>
      </c>
      <c r="D1642" t="s">
        <v>3635</v>
      </c>
      <c r="E1642" t="s">
        <v>15714</v>
      </c>
      <c r="F1642" s="4">
        <v>11216</v>
      </c>
      <c r="G1642" s="13" t="s">
        <v>4662</v>
      </c>
      <c r="H1642" s="13" t="s">
        <v>9252</v>
      </c>
      <c r="I1642" s="1">
        <v>4067143</v>
      </c>
      <c r="J1642" s="1">
        <v>-7394929</v>
      </c>
      <c r="K1642" t="s">
        <v>40</v>
      </c>
      <c r="L1642" s="20">
        <v>175</v>
      </c>
      <c r="M1642" s="4">
        <v>5</v>
      </c>
      <c r="N1642" s="4">
        <v>0</v>
      </c>
      <c r="O1642" s="2">
        <v>42398</v>
      </c>
      <c r="P1642" s="3">
        <v>0.05</v>
      </c>
      <c r="Q1642" s="4">
        <v>1</v>
      </c>
      <c r="R1642" s="3">
        <v>6.9</v>
      </c>
      <c r="S16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2" t="str">
        <f>IF(AIRBNB[[#This Row],[RUIDO(dB)]]&lt;=4,"Silencioso",IF(AIRBNB[[#This Row],[RUIDO(dB)]]&lt;=5.5,"Poco Ruidoso","Ruidoso"))</f>
        <v>Ruidoso</v>
      </c>
      <c r="U1642" t="str">
        <f>IF(AND(AIRBNB[[#This Row],[PRECIO]]&lt;50,AIRBNB[[#This Row],[MIN_NOCHES]]&gt;3),"Dentro del presupuesto","No considerar")</f>
        <v>No considerar</v>
      </c>
      <c r="V1642" t="str">
        <f>VLOOKUP(AIRBNB[[#This Row],[HOST_ID]],Super_host[],5,FALSE)</f>
        <v>Host</v>
      </c>
    </row>
    <row r="1643" spans="1:22">
      <c r="A1643" s="4">
        <v>1793091</v>
      </c>
      <c r="B1643" t="s">
        <v>6378</v>
      </c>
      <c r="C1643" s="4">
        <v>9407785</v>
      </c>
      <c r="D1643" t="s">
        <v>6379</v>
      </c>
      <c r="E1643" t="s">
        <v>6380</v>
      </c>
      <c r="F1643" s="4">
        <v>10023</v>
      </c>
      <c r="G1643" s="13" t="s">
        <v>124</v>
      </c>
      <c r="H1643" s="13" t="s">
        <v>168</v>
      </c>
      <c r="I1643" s="1">
        <v>4077631</v>
      </c>
      <c r="J1643" s="1">
        <v>-7397953</v>
      </c>
      <c r="K1643" t="s">
        <v>5</v>
      </c>
      <c r="L1643" s="20">
        <v>175</v>
      </c>
      <c r="M1643" s="4">
        <v>3</v>
      </c>
      <c r="N1643" s="4">
        <v>258</v>
      </c>
      <c r="O1643" s="2">
        <v>43641</v>
      </c>
      <c r="P1643" s="3">
        <v>3.8</v>
      </c>
      <c r="Q1643" s="4">
        <v>1</v>
      </c>
      <c r="R1643" s="3">
        <v>5.6</v>
      </c>
      <c r="S16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3" t="str">
        <f>IF(AIRBNB[[#This Row],[RUIDO(dB)]]&lt;=4,"Silencioso",IF(AIRBNB[[#This Row],[RUIDO(dB)]]&lt;=5.5,"Poco Ruidoso","Ruidoso"))</f>
        <v>Ruidoso</v>
      </c>
      <c r="U1643" t="str">
        <f>IF(AND(AIRBNB[[#This Row],[PRECIO]]&lt;50,AIRBNB[[#This Row],[MIN_NOCHES]]&gt;3),"Dentro del presupuesto","No considerar")</f>
        <v>No considerar</v>
      </c>
      <c r="V1643" t="str">
        <f>VLOOKUP(AIRBNB[[#This Row],[HOST_ID]],Super_host[],5,FALSE)</f>
        <v>Host</v>
      </c>
    </row>
    <row r="1644" spans="1:22">
      <c r="A1644" s="4">
        <v>2261018</v>
      </c>
      <c r="B1644" t="s">
        <v>3142</v>
      </c>
      <c r="C1644" s="4">
        <v>9389685</v>
      </c>
      <c r="D1644" t="s">
        <v>3143</v>
      </c>
      <c r="E1644" t="s">
        <v>3144</v>
      </c>
      <c r="F1644" s="4">
        <v>10016</v>
      </c>
      <c r="G1644" s="13" t="s">
        <v>124</v>
      </c>
      <c r="H1644" s="13" t="s">
        <v>182</v>
      </c>
      <c r="I1644" s="1">
        <v>407461</v>
      </c>
      <c r="J1644" s="1">
        <v>-7397628</v>
      </c>
      <c r="K1644" t="s">
        <v>5</v>
      </c>
      <c r="L1644" s="20">
        <v>175</v>
      </c>
      <c r="M1644" s="4">
        <v>1</v>
      </c>
      <c r="N1644" s="4">
        <v>15</v>
      </c>
      <c r="O1644" s="2">
        <v>42272</v>
      </c>
      <c r="P1644" s="3">
        <v>0.28999999999999998</v>
      </c>
      <c r="Q1644" s="4">
        <v>1</v>
      </c>
      <c r="R1644" s="3">
        <v>5.6</v>
      </c>
      <c r="S16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4" t="str">
        <f>IF(AIRBNB[[#This Row],[RUIDO(dB)]]&lt;=4,"Silencioso",IF(AIRBNB[[#This Row],[RUIDO(dB)]]&lt;=5.5,"Poco Ruidoso","Ruidoso"))</f>
        <v>Ruidoso</v>
      </c>
      <c r="U1644" t="str">
        <f>IF(AND(AIRBNB[[#This Row],[PRECIO]]&lt;50,AIRBNB[[#This Row],[MIN_NOCHES]]&gt;3),"Dentro del presupuesto","No considerar")</f>
        <v>No considerar</v>
      </c>
      <c r="V1644" t="str">
        <f>VLOOKUP(AIRBNB[[#This Row],[HOST_ID]],Super_host[],5,FALSE)</f>
        <v>Host</v>
      </c>
    </row>
    <row r="1645" spans="1:22">
      <c r="A1645" s="4">
        <v>1828063</v>
      </c>
      <c r="B1645" t="s">
        <v>4497</v>
      </c>
      <c r="C1645" s="4">
        <v>9339714</v>
      </c>
      <c r="D1645" t="s">
        <v>131</v>
      </c>
      <c r="E1645" t="s">
        <v>4498</v>
      </c>
      <c r="F1645" s="4">
        <v>10003</v>
      </c>
      <c r="G1645" s="13" t="s">
        <v>124</v>
      </c>
      <c r="H1645" s="13" t="s">
        <v>133</v>
      </c>
      <c r="I1645" s="1">
        <v>4072982</v>
      </c>
      <c r="J1645" s="1">
        <v>-7398532</v>
      </c>
      <c r="K1645" t="s">
        <v>5</v>
      </c>
      <c r="L1645" s="20">
        <v>175</v>
      </c>
      <c r="M1645" s="4">
        <v>2</v>
      </c>
      <c r="N1645" s="4">
        <v>53</v>
      </c>
      <c r="O1645" s="2">
        <v>43101</v>
      </c>
      <c r="P1645" s="3">
        <v>0.79</v>
      </c>
      <c r="Q1645" s="4">
        <v>1</v>
      </c>
      <c r="R1645" s="3">
        <v>5.6</v>
      </c>
      <c r="S16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5" t="str">
        <f>IF(AIRBNB[[#This Row],[RUIDO(dB)]]&lt;=4,"Silencioso",IF(AIRBNB[[#This Row],[RUIDO(dB)]]&lt;=5.5,"Poco Ruidoso","Ruidoso"))</f>
        <v>Ruidoso</v>
      </c>
      <c r="U1645" t="str">
        <f>IF(AND(AIRBNB[[#This Row],[PRECIO]]&lt;50,AIRBNB[[#This Row],[MIN_NOCHES]]&gt;3),"Dentro del presupuesto","No considerar")</f>
        <v>No considerar</v>
      </c>
      <c r="V1645" t="str">
        <f>VLOOKUP(AIRBNB[[#This Row],[HOST_ID]],Super_host[],5,FALSE)</f>
        <v>Host</v>
      </c>
    </row>
    <row r="1646" spans="1:22">
      <c r="A1646" s="4">
        <v>6556848</v>
      </c>
      <c r="B1646" t="s">
        <v>11346</v>
      </c>
      <c r="C1646" s="4">
        <v>9119676</v>
      </c>
      <c r="D1646" t="s">
        <v>11347</v>
      </c>
      <c r="E1646" t="s">
        <v>11348</v>
      </c>
      <c r="F1646" s="4">
        <v>11217</v>
      </c>
      <c r="G1646" s="13" t="s">
        <v>4662</v>
      </c>
      <c r="H1646" s="13" t="s">
        <v>9323</v>
      </c>
      <c r="I1646" s="1">
        <v>406815</v>
      </c>
      <c r="J1646" s="1">
        <v>-7397309</v>
      </c>
      <c r="K1646" t="s">
        <v>5</v>
      </c>
      <c r="L1646" s="20">
        <v>175</v>
      </c>
      <c r="M1646" s="4">
        <v>2</v>
      </c>
      <c r="N1646" s="4">
        <v>10</v>
      </c>
      <c r="O1646" s="2">
        <v>42366</v>
      </c>
      <c r="P1646" s="3">
        <v>0.2</v>
      </c>
      <c r="Q1646" s="4">
        <v>1</v>
      </c>
      <c r="R1646" s="3">
        <v>6.9</v>
      </c>
      <c r="S16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6" t="str">
        <f>IF(AIRBNB[[#This Row],[RUIDO(dB)]]&lt;=4,"Silencioso",IF(AIRBNB[[#This Row],[RUIDO(dB)]]&lt;=5.5,"Poco Ruidoso","Ruidoso"))</f>
        <v>Ruidoso</v>
      </c>
      <c r="U1646" t="str">
        <f>IF(AND(AIRBNB[[#This Row],[PRECIO]]&lt;50,AIRBNB[[#This Row],[MIN_NOCHES]]&gt;3),"Dentro del presupuesto","No considerar")</f>
        <v>No considerar</v>
      </c>
      <c r="V1646" t="str">
        <f>VLOOKUP(AIRBNB[[#This Row],[HOST_ID]],Super_host[],5,FALSE)</f>
        <v>Host</v>
      </c>
    </row>
    <row r="1647" spans="1:22">
      <c r="A1647" s="4">
        <v>2601899</v>
      </c>
      <c r="B1647" t="s">
        <v>11635</v>
      </c>
      <c r="C1647" s="4">
        <v>8798158</v>
      </c>
      <c r="D1647" t="s">
        <v>11636</v>
      </c>
      <c r="E1647" t="s">
        <v>11637</v>
      </c>
      <c r="F1647" s="4">
        <v>11206</v>
      </c>
      <c r="G1647" s="13" t="s">
        <v>4662</v>
      </c>
      <c r="H1647" s="13" t="s">
        <v>9274</v>
      </c>
      <c r="I1647" s="1">
        <v>4069911</v>
      </c>
      <c r="J1647" s="1">
        <v>-7393713</v>
      </c>
      <c r="K1647" t="s">
        <v>5</v>
      </c>
      <c r="L1647" s="20">
        <v>175</v>
      </c>
      <c r="M1647" s="4">
        <v>5</v>
      </c>
      <c r="N1647" s="4">
        <v>16</v>
      </c>
      <c r="O1647" s="2">
        <v>43465</v>
      </c>
      <c r="P1647" s="3">
        <v>0.25</v>
      </c>
      <c r="Q1647" s="4">
        <v>1</v>
      </c>
      <c r="R1647" s="3">
        <v>6.9</v>
      </c>
      <c r="S16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7" t="str">
        <f>IF(AIRBNB[[#This Row],[RUIDO(dB)]]&lt;=4,"Silencioso",IF(AIRBNB[[#This Row],[RUIDO(dB)]]&lt;=5.5,"Poco Ruidoso","Ruidoso"))</f>
        <v>Ruidoso</v>
      </c>
      <c r="U1647" t="str">
        <f>IF(AND(AIRBNB[[#This Row],[PRECIO]]&lt;50,AIRBNB[[#This Row],[MIN_NOCHES]]&gt;3),"Dentro del presupuesto","No considerar")</f>
        <v>No considerar</v>
      </c>
      <c r="V1647" t="str">
        <f>VLOOKUP(AIRBNB[[#This Row],[HOST_ID]],Super_host[],5,FALSE)</f>
        <v>Host</v>
      </c>
    </row>
    <row r="1648" spans="1:22">
      <c r="A1648" s="4">
        <v>1628156</v>
      </c>
      <c r="B1648" t="s">
        <v>14558</v>
      </c>
      <c r="C1648" s="4">
        <v>8653725</v>
      </c>
      <c r="D1648" t="s">
        <v>14559</v>
      </c>
      <c r="E1648" t="s">
        <v>14560</v>
      </c>
      <c r="F1648" s="4">
        <v>11236</v>
      </c>
      <c r="G1648" s="13" t="s">
        <v>4662</v>
      </c>
      <c r="H1648" s="13" t="s">
        <v>11075</v>
      </c>
      <c r="I1648" s="1">
        <v>4064308</v>
      </c>
      <c r="J1648" s="1">
        <v>-739077</v>
      </c>
      <c r="K1648" t="s">
        <v>5</v>
      </c>
      <c r="L1648" s="20">
        <v>175</v>
      </c>
      <c r="M1648" s="4">
        <v>3</v>
      </c>
      <c r="N1648" s="4">
        <v>158</v>
      </c>
      <c r="O1648" s="2">
        <v>43653</v>
      </c>
      <c r="P1648" s="3">
        <v>2.27</v>
      </c>
      <c r="Q1648" s="4">
        <v>1</v>
      </c>
      <c r="R1648" s="3">
        <v>6.9</v>
      </c>
      <c r="S16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8" t="str">
        <f>IF(AIRBNB[[#This Row],[RUIDO(dB)]]&lt;=4,"Silencioso",IF(AIRBNB[[#This Row],[RUIDO(dB)]]&lt;=5.5,"Poco Ruidoso","Ruidoso"))</f>
        <v>Ruidoso</v>
      </c>
      <c r="U1648" t="str">
        <f>IF(AND(AIRBNB[[#This Row],[PRECIO]]&lt;50,AIRBNB[[#This Row],[MIN_NOCHES]]&gt;3),"Dentro del presupuesto","No considerar")</f>
        <v>No considerar</v>
      </c>
      <c r="V1648" t="str">
        <f>VLOOKUP(AIRBNB[[#This Row],[HOST_ID]],Super_host[],5,FALSE)</f>
        <v>Host</v>
      </c>
    </row>
    <row r="1649" spans="1:22">
      <c r="A1649" s="4">
        <v>1551044</v>
      </c>
      <c r="B1649" t="s">
        <v>5369</v>
      </c>
      <c r="C1649" s="4">
        <v>8261145</v>
      </c>
      <c r="D1649" t="s">
        <v>5370</v>
      </c>
      <c r="E1649" t="s">
        <v>5371</v>
      </c>
      <c r="F1649" s="4">
        <v>10002</v>
      </c>
      <c r="G1649" s="13" t="s">
        <v>124</v>
      </c>
      <c r="H1649" s="13" t="s">
        <v>137</v>
      </c>
      <c r="I1649" s="1">
        <v>4072317</v>
      </c>
      <c r="J1649" s="1">
        <v>-739929</v>
      </c>
      <c r="K1649" t="s">
        <v>5</v>
      </c>
      <c r="L1649" s="20">
        <v>175</v>
      </c>
      <c r="M1649" s="4">
        <v>3</v>
      </c>
      <c r="N1649" s="4">
        <v>105</v>
      </c>
      <c r="O1649" s="2">
        <v>43635</v>
      </c>
      <c r="P1649" s="3">
        <v>1.49</v>
      </c>
      <c r="Q1649" s="4">
        <v>1</v>
      </c>
      <c r="R1649" s="3">
        <v>5.6</v>
      </c>
      <c r="S16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49" t="str">
        <f>IF(AIRBNB[[#This Row],[RUIDO(dB)]]&lt;=4,"Silencioso",IF(AIRBNB[[#This Row],[RUIDO(dB)]]&lt;=5.5,"Poco Ruidoso","Ruidoso"))</f>
        <v>Ruidoso</v>
      </c>
      <c r="U1649" t="str">
        <f>IF(AND(AIRBNB[[#This Row],[PRECIO]]&lt;50,AIRBNB[[#This Row],[MIN_NOCHES]]&gt;3),"Dentro del presupuesto","No considerar")</f>
        <v>No considerar</v>
      </c>
      <c r="V1649" t="str">
        <f>VLOOKUP(AIRBNB[[#This Row],[HOST_ID]],Super_host[],5,FALSE)</f>
        <v>Host</v>
      </c>
    </row>
    <row r="1650" spans="1:22">
      <c r="A1650" s="4">
        <v>1598785</v>
      </c>
      <c r="B1650" t="s">
        <v>5482</v>
      </c>
      <c r="C1650" s="4">
        <v>8038118</v>
      </c>
      <c r="D1650" t="s">
        <v>66</v>
      </c>
      <c r="E1650" t="s">
        <v>5483</v>
      </c>
      <c r="F1650" s="4">
        <v>10017</v>
      </c>
      <c r="G1650" s="13" t="s">
        <v>124</v>
      </c>
      <c r="H1650" s="13" t="s">
        <v>373</v>
      </c>
      <c r="I1650" s="1">
        <v>407529</v>
      </c>
      <c r="J1650" s="1">
        <v>-7397094</v>
      </c>
      <c r="K1650" t="s">
        <v>5</v>
      </c>
      <c r="L1650" s="20">
        <v>175</v>
      </c>
      <c r="M1650" s="4">
        <v>5</v>
      </c>
      <c r="N1650" s="4">
        <v>116</v>
      </c>
      <c r="O1650" s="2">
        <v>43612</v>
      </c>
      <c r="P1650" s="3">
        <v>1.65</v>
      </c>
      <c r="Q1650" s="4">
        <v>1</v>
      </c>
      <c r="R1650" s="3">
        <v>5.6</v>
      </c>
      <c r="S16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0" t="str">
        <f>IF(AIRBNB[[#This Row],[RUIDO(dB)]]&lt;=4,"Silencioso",IF(AIRBNB[[#This Row],[RUIDO(dB)]]&lt;=5.5,"Poco Ruidoso","Ruidoso"))</f>
        <v>Ruidoso</v>
      </c>
      <c r="U1650" t="str">
        <f>IF(AND(AIRBNB[[#This Row],[PRECIO]]&lt;50,AIRBNB[[#This Row],[MIN_NOCHES]]&gt;3),"Dentro del presupuesto","No considerar")</f>
        <v>No considerar</v>
      </c>
      <c r="V1650" t="str">
        <f>VLOOKUP(AIRBNB[[#This Row],[HOST_ID]],Super_host[],5,FALSE)</f>
        <v>Host</v>
      </c>
    </row>
    <row r="1651" spans="1:22">
      <c r="A1651" s="4">
        <v>1782437</v>
      </c>
      <c r="B1651" t="s">
        <v>13816</v>
      </c>
      <c r="C1651" s="4">
        <v>7880914</v>
      </c>
      <c r="D1651" t="s">
        <v>3531</v>
      </c>
      <c r="E1651" t="s">
        <v>13817</v>
      </c>
      <c r="F1651" s="4">
        <v>11205</v>
      </c>
      <c r="G1651" s="13" t="s">
        <v>4662</v>
      </c>
      <c r="H1651" s="13" t="s">
        <v>9230</v>
      </c>
      <c r="I1651" s="1">
        <v>4069169</v>
      </c>
      <c r="J1651" s="1">
        <v>-739603</v>
      </c>
      <c r="K1651" t="s">
        <v>5</v>
      </c>
      <c r="L1651" s="20">
        <v>175</v>
      </c>
      <c r="M1651" s="4">
        <v>2</v>
      </c>
      <c r="N1651" s="4">
        <v>85</v>
      </c>
      <c r="O1651" s="2">
        <v>43633</v>
      </c>
      <c r="P1651" s="3">
        <v>1.31</v>
      </c>
      <c r="Q1651" s="4">
        <v>1</v>
      </c>
      <c r="R1651" s="3">
        <v>6.9</v>
      </c>
      <c r="S16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1" t="str">
        <f>IF(AIRBNB[[#This Row],[RUIDO(dB)]]&lt;=4,"Silencioso",IF(AIRBNB[[#This Row],[RUIDO(dB)]]&lt;=5.5,"Poco Ruidoso","Ruidoso"))</f>
        <v>Ruidoso</v>
      </c>
      <c r="U1651" t="str">
        <f>IF(AND(AIRBNB[[#This Row],[PRECIO]]&lt;50,AIRBNB[[#This Row],[MIN_NOCHES]]&gt;3),"Dentro del presupuesto","No considerar")</f>
        <v>No considerar</v>
      </c>
      <c r="V1651" t="str">
        <f>VLOOKUP(AIRBNB[[#This Row],[HOST_ID]],Super_host[],5,FALSE)</f>
        <v>Host</v>
      </c>
    </row>
    <row r="1652" spans="1:22">
      <c r="A1652" s="4">
        <v>3858822</v>
      </c>
      <c r="B1652" t="s">
        <v>4894</v>
      </c>
      <c r="C1652" s="4">
        <v>7782769</v>
      </c>
      <c r="D1652" t="s">
        <v>2852</v>
      </c>
      <c r="E1652" t="s">
        <v>4895</v>
      </c>
      <c r="F1652" s="4">
        <v>10011</v>
      </c>
      <c r="G1652" s="13" t="s">
        <v>124</v>
      </c>
      <c r="H1652" s="13" t="s">
        <v>140</v>
      </c>
      <c r="I1652" s="1">
        <v>4073824</v>
      </c>
      <c r="J1652" s="1">
        <v>-7400027</v>
      </c>
      <c r="K1652" t="s">
        <v>5</v>
      </c>
      <c r="L1652" s="20">
        <v>175</v>
      </c>
      <c r="M1652" s="4">
        <v>3</v>
      </c>
      <c r="N1652" s="4">
        <v>45</v>
      </c>
      <c r="O1652" s="2">
        <v>43298</v>
      </c>
      <c r="P1652" s="3">
        <v>1.05</v>
      </c>
      <c r="Q1652" s="4">
        <v>1</v>
      </c>
      <c r="R1652" s="3">
        <v>5.6</v>
      </c>
      <c r="S16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2" t="str">
        <f>IF(AIRBNB[[#This Row],[RUIDO(dB)]]&lt;=4,"Silencioso",IF(AIRBNB[[#This Row],[RUIDO(dB)]]&lt;=5.5,"Poco Ruidoso","Ruidoso"))</f>
        <v>Ruidoso</v>
      </c>
      <c r="U1652" t="str">
        <f>IF(AND(AIRBNB[[#This Row],[PRECIO]]&lt;50,AIRBNB[[#This Row],[MIN_NOCHES]]&gt;3),"Dentro del presupuesto","No considerar")</f>
        <v>No considerar</v>
      </c>
      <c r="V1652" t="str">
        <f>VLOOKUP(AIRBNB[[#This Row],[HOST_ID]],Super_host[],5,FALSE)</f>
        <v>Host</v>
      </c>
    </row>
    <row r="1653" spans="1:22">
      <c r="A1653" s="4">
        <v>1428359</v>
      </c>
      <c r="B1653" t="s">
        <v>13954</v>
      </c>
      <c r="C1653" s="4">
        <v>7681637</v>
      </c>
      <c r="D1653" t="s">
        <v>5335</v>
      </c>
      <c r="E1653" t="s">
        <v>13955</v>
      </c>
      <c r="F1653" s="4">
        <v>11215</v>
      </c>
      <c r="G1653" s="13" t="s">
        <v>4662</v>
      </c>
      <c r="H1653" s="13" t="s">
        <v>9262</v>
      </c>
      <c r="I1653" s="1">
        <v>4066453</v>
      </c>
      <c r="J1653" s="1">
        <v>-7397912</v>
      </c>
      <c r="K1653" t="s">
        <v>5</v>
      </c>
      <c r="L1653" s="20">
        <v>175</v>
      </c>
      <c r="M1653" s="4">
        <v>3</v>
      </c>
      <c r="N1653" s="4">
        <v>62</v>
      </c>
      <c r="O1653" s="2">
        <v>43597</v>
      </c>
      <c r="P1653" s="3">
        <v>1.46</v>
      </c>
      <c r="Q1653" s="4">
        <v>1</v>
      </c>
      <c r="R1653" s="3">
        <v>6.9</v>
      </c>
      <c r="S16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3" t="str">
        <f>IF(AIRBNB[[#This Row],[RUIDO(dB)]]&lt;=4,"Silencioso",IF(AIRBNB[[#This Row],[RUIDO(dB)]]&lt;=5.5,"Poco Ruidoso","Ruidoso"))</f>
        <v>Ruidoso</v>
      </c>
      <c r="U1653" t="str">
        <f>IF(AND(AIRBNB[[#This Row],[PRECIO]]&lt;50,AIRBNB[[#This Row],[MIN_NOCHES]]&gt;3),"Dentro del presupuesto","No considerar")</f>
        <v>No considerar</v>
      </c>
      <c r="V1653" t="str">
        <f>VLOOKUP(AIRBNB[[#This Row],[HOST_ID]],Super_host[],5,FALSE)</f>
        <v>Host</v>
      </c>
    </row>
    <row r="1654" spans="1:22">
      <c r="A1654" s="4">
        <v>2524947</v>
      </c>
      <c r="B1654" t="s">
        <v>4441</v>
      </c>
      <c r="C1654" s="4">
        <v>7520792</v>
      </c>
      <c r="D1654" t="s">
        <v>594</v>
      </c>
      <c r="E1654" t="s">
        <v>4442</v>
      </c>
      <c r="F1654" s="4">
        <v>10004</v>
      </c>
      <c r="G1654" s="13" t="s">
        <v>124</v>
      </c>
      <c r="H1654" s="13" t="s">
        <v>528</v>
      </c>
      <c r="I1654" s="1">
        <v>4070558</v>
      </c>
      <c r="J1654" s="1">
        <v>-7401533</v>
      </c>
      <c r="K1654" t="s">
        <v>5</v>
      </c>
      <c r="L1654" s="20">
        <v>175</v>
      </c>
      <c r="M1654" s="4">
        <v>2</v>
      </c>
      <c r="N1654" s="4">
        <v>45</v>
      </c>
      <c r="O1654" s="2">
        <v>42421</v>
      </c>
      <c r="P1654" s="3">
        <v>0.76</v>
      </c>
      <c r="Q1654" s="4">
        <v>1</v>
      </c>
      <c r="R1654" s="3">
        <v>5.6</v>
      </c>
      <c r="S16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4" t="str">
        <f>IF(AIRBNB[[#This Row],[RUIDO(dB)]]&lt;=4,"Silencioso",IF(AIRBNB[[#This Row],[RUIDO(dB)]]&lt;=5.5,"Poco Ruidoso","Ruidoso"))</f>
        <v>Ruidoso</v>
      </c>
      <c r="U1654" t="str">
        <f>IF(AND(AIRBNB[[#This Row],[PRECIO]]&lt;50,AIRBNB[[#This Row],[MIN_NOCHES]]&gt;3),"Dentro del presupuesto","No considerar")</f>
        <v>No considerar</v>
      </c>
      <c r="V1654" t="str">
        <f>VLOOKUP(AIRBNB[[#This Row],[HOST_ID]],Super_host[],5,FALSE)</f>
        <v>Host</v>
      </c>
    </row>
    <row r="1655" spans="1:22">
      <c r="A1655" s="4">
        <v>4773463</v>
      </c>
      <c r="B1655" t="s">
        <v>9156</v>
      </c>
      <c r="C1655" s="4">
        <v>7156474</v>
      </c>
      <c r="D1655" t="s">
        <v>9157</v>
      </c>
      <c r="E1655" t="s">
        <v>9158</v>
      </c>
      <c r="F1655" s="4">
        <v>11101</v>
      </c>
      <c r="G1655" s="13" t="s">
        <v>7897</v>
      </c>
      <c r="H1655" s="13" t="s">
        <v>7905</v>
      </c>
      <c r="I1655" s="1">
        <v>4074651</v>
      </c>
      <c r="J1655" s="1">
        <v>-73954</v>
      </c>
      <c r="K1655" t="s">
        <v>5</v>
      </c>
      <c r="L1655" s="20">
        <v>175</v>
      </c>
      <c r="M1655" s="4">
        <v>1</v>
      </c>
      <c r="N1655" s="4">
        <v>0</v>
      </c>
      <c r="O1655" s="2">
        <v>43629</v>
      </c>
      <c r="P1655" s="3">
        <v>0.23</v>
      </c>
      <c r="Q1655" s="4">
        <v>5</v>
      </c>
      <c r="R1655" s="3">
        <v>6.24</v>
      </c>
      <c r="S16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5" t="str">
        <f>IF(AIRBNB[[#This Row],[RUIDO(dB)]]&lt;=4,"Silencioso",IF(AIRBNB[[#This Row],[RUIDO(dB)]]&lt;=5.5,"Poco Ruidoso","Ruidoso"))</f>
        <v>Ruidoso</v>
      </c>
      <c r="U1655" t="str">
        <f>IF(AND(AIRBNB[[#This Row],[PRECIO]]&lt;50,AIRBNB[[#This Row],[MIN_NOCHES]]&gt;3),"Dentro del presupuesto","No considerar")</f>
        <v>No considerar</v>
      </c>
      <c r="V1655" t="str">
        <f>VLOOKUP(AIRBNB[[#This Row],[HOST_ID]],Super_host[],5,FALSE)</f>
        <v>Host</v>
      </c>
    </row>
    <row r="1656" spans="1:22">
      <c r="A1656" s="4">
        <v>1304952</v>
      </c>
      <c r="B1656" t="s">
        <v>10870</v>
      </c>
      <c r="C1656" s="4">
        <v>7073209</v>
      </c>
      <c r="D1656" t="s">
        <v>6370</v>
      </c>
      <c r="E1656" t="s">
        <v>10871</v>
      </c>
      <c r="F1656" s="4">
        <v>11217</v>
      </c>
      <c r="G1656" s="13" t="s">
        <v>4662</v>
      </c>
      <c r="H1656" s="13" t="s">
        <v>9222</v>
      </c>
      <c r="I1656" s="1">
        <v>4068809</v>
      </c>
      <c r="J1656" s="1">
        <v>-7397578</v>
      </c>
      <c r="K1656" t="s">
        <v>40</v>
      </c>
      <c r="L1656" s="20">
        <v>175</v>
      </c>
      <c r="M1656" s="4">
        <v>2</v>
      </c>
      <c r="N1656" s="4">
        <v>5</v>
      </c>
      <c r="O1656" s="2">
        <v>43534</v>
      </c>
      <c r="P1656" s="3">
        <v>0.13</v>
      </c>
      <c r="Q1656" s="4">
        <v>1</v>
      </c>
      <c r="R1656" s="3">
        <v>6.9</v>
      </c>
      <c r="S16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6" t="str">
        <f>IF(AIRBNB[[#This Row],[RUIDO(dB)]]&lt;=4,"Silencioso",IF(AIRBNB[[#This Row],[RUIDO(dB)]]&lt;=5.5,"Poco Ruidoso","Ruidoso"))</f>
        <v>Ruidoso</v>
      </c>
      <c r="U1656" t="str">
        <f>IF(AND(AIRBNB[[#This Row],[PRECIO]]&lt;50,AIRBNB[[#This Row],[MIN_NOCHES]]&gt;3),"Dentro del presupuesto","No considerar")</f>
        <v>No considerar</v>
      </c>
      <c r="V1656" t="str">
        <f>VLOOKUP(AIRBNB[[#This Row],[HOST_ID]],Super_host[],5,FALSE)</f>
        <v>Host</v>
      </c>
    </row>
    <row r="1657" spans="1:22">
      <c r="A1657" s="4">
        <v>4602440</v>
      </c>
      <c r="B1657" t="s">
        <v>9812</v>
      </c>
      <c r="C1657" s="4">
        <v>6949069</v>
      </c>
      <c r="D1657" t="s">
        <v>332</v>
      </c>
      <c r="E1657" t="s">
        <v>9813</v>
      </c>
      <c r="F1657" s="4">
        <v>11222</v>
      </c>
      <c r="G1657" s="13" t="s">
        <v>4662</v>
      </c>
      <c r="H1657" s="13" t="s">
        <v>9249</v>
      </c>
      <c r="I1657" s="1">
        <v>4072403</v>
      </c>
      <c r="J1657" s="1">
        <v>-7395055</v>
      </c>
      <c r="K1657" t="s">
        <v>5</v>
      </c>
      <c r="L1657" s="20">
        <v>175</v>
      </c>
      <c r="M1657" s="4">
        <v>4</v>
      </c>
      <c r="N1657" s="4">
        <v>2</v>
      </c>
      <c r="O1657" s="2">
        <v>42368</v>
      </c>
      <c r="P1657" s="3">
        <v>0.04</v>
      </c>
      <c r="Q1657" s="4">
        <v>1</v>
      </c>
      <c r="R1657" s="3">
        <v>6.9</v>
      </c>
      <c r="S16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7" t="str">
        <f>IF(AIRBNB[[#This Row],[RUIDO(dB)]]&lt;=4,"Silencioso",IF(AIRBNB[[#This Row],[RUIDO(dB)]]&lt;=5.5,"Poco Ruidoso","Ruidoso"))</f>
        <v>Ruidoso</v>
      </c>
      <c r="U1657" t="str">
        <f>IF(AND(AIRBNB[[#This Row],[PRECIO]]&lt;50,AIRBNB[[#This Row],[MIN_NOCHES]]&gt;3),"Dentro del presupuesto","No considerar")</f>
        <v>No considerar</v>
      </c>
      <c r="V1657" t="str">
        <f>VLOOKUP(AIRBNB[[#This Row],[HOST_ID]],Super_host[],5,FALSE)</f>
        <v>Host</v>
      </c>
    </row>
    <row r="1658" spans="1:22">
      <c r="A1658" s="4">
        <v>1929540</v>
      </c>
      <c r="B1658" t="s">
        <v>1952</v>
      </c>
      <c r="C1658" s="4">
        <v>6846161</v>
      </c>
      <c r="D1658" t="s">
        <v>1953</v>
      </c>
      <c r="E1658" t="s">
        <v>1954</v>
      </c>
      <c r="F1658" s="4">
        <v>10010</v>
      </c>
      <c r="G1658" s="13" t="s">
        <v>124</v>
      </c>
      <c r="H1658" s="13" t="s">
        <v>175</v>
      </c>
      <c r="I1658" s="1">
        <v>4073772</v>
      </c>
      <c r="J1658" s="1">
        <v>-7398025</v>
      </c>
      <c r="K1658" t="s">
        <v>5</v>
      </c>
      <c r="L1658" s="20">
        <v>175</v>
      </c>
      <c r="M1658" s="4">
        <v>3</v>
      </c>
      <c r="N1658" s="4">
        <v>9</v>
      </c>
      <c r="O1658" s="2">
        <v>41811</v>
      </c>
      <c r="P1658" s="3">
        <v>0.13</v>
      </c>
      <c r="Q1658" s="4">
        <v>1</v>
      </c>
      <c r="R1658" s="3">
        <v>5.6</v>
      </c>
      <c r="S16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8" t="str">
        <f>IF(AIRBNB[[#This Row],[RUIDO(dB)]]&lt;=4,"Silencioso",IF(AIRBNB[[#This Row],[RUIDO(dB)]]&lt;=5.5,"Poco Ruidoso","Ruidoso"))</f>
        <v>Ruidoso</v>
      </c>
      <c r="U1658" t="str">
        <f>IF(AND(AIRBNB[[#This Row],[PRECIO]]&lt;50,AIRBNB[[#This Row],[MIN_NOCHES]]&gt;3),"Dentro del presupuesto","No considerar")</f>
        <v>No considerar</v>
      </c>
      <c r="V1658" t="str">
        <f>VLOOKUP(AIRBNB[[#This Row],[HOST_ID]],Super_host[],5,FALSE)</f>
        <v>Host</v>
      </c>
    </row>
    <row r="1659" spans="1:22">
      <c r="A1659" s="4">
        <v>1213745</v>
      </c>
      <c r="B1659" t="s">
        <v>832</v>
      </c>
      <c r="C1659" s="4">
        <v>6625516</v>
      </c>
      <c r="D1659" t="s">
        <v>833</v>
      </c>
      <c r="E1659" t="s">
        <v>834</v>
      </c>
      <c r="F1659" s="4">
        <v>10024</v>
      </c>
      <c r="G1659" s="13" t="s">
        <v>124</v>
      </c>
      <c r="H1659" s="13" t="s">
        <v>168</v>
      </c>
      <c r="I1659" s="1">
        <v>4078806</v>
      </c>
      <c r="J1659" s="1">
        <v>-7397969</v>
      </c>
      <c r="K1659" t="s">
        <v>5</v>
      </c>
      <c r="L1659" s="20">
        <v>175</v>
      </c>
      <c r="M1659" s="4">
        <v>8</v>
      </c>
      <c r="N1659" s="4">
        <v>3</v>
      </c>
      <c r="O1659" s="2">
        <v>43312</v>
      </c>
      <c r="P1659" s="3">
        <v>0.04</v>
      </c>
      <c r="Q1659" s="4">
        <v>1</v>
      </c>
      <c r="R1659" s="3">
        <v>5.6</v>
      </c>
      <c r="S16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59" t="str">
        <f>IF(AIRBNB[[#This Row],[RUIDO(dB)]]&lt;=4,"Silencioso",IF(AIRBNB[[#This Row],[RUIDO(dB)]]&lt;=5.5,"Poco Ruidoso","Ruidoso"))</f>
        <v>Ruidoso</v>
      </c>
      <c r="U1659" t="str">
        <f>IF(AND(AIRBNB[[#This Row],[PRECIO]]&lt;50,AIRBNB[[#This Row],[MIN_NOCHES]]&gt;3),"Dentro del presupuesto","No considerar")</f>
        <v>No considerar</v>
      </c>
      <c r="V1659" t="str">
        <f>VLOOKUP(AIRBNB[[#This Row],[HOST_ID]],Super_host[],5,FALSE)</f>
        <v>Host</v>
      </c>
    </row>
    <row r="1660" spans="1:22">
      <c r="A1660" s="4">
        <v>6590549</v>
      </c>
      <c r="B1660" t="s">
        <v>10578</v>
      </c>
      <c r="C1660" s="4">
        <v>6495511</v>
      </c>
      <c r="D1660" t="s">
        <v>10579</v>
      </c>
      <c r="E1660" t="s">
        <v>10580</v>
      </c>
      <c r="F1660" s="4">
        <v>11211</v>
      </c>
      <c r="G1660" s="13" t="s">
        <v>4662</v>
      </c>
      <c r="H1660" s="13" t="s">
        <v>9218</v>
      </c>
      <c r="I1660" s="1">
        <v>4071214</v>
      </c>
      <c r="J1660" s="1">
        <v>-7395111</v>
      </c>
      <c r="K1660" t="s">
        <v>5</v>
      </c>
      <c r="L1660" s="20">
        <v>175</v>
      </c>
      <c r="M1660" s="4">
        <v>3</v>
      </c>
      <c r="N1660" s="4">
        <v>5</v>
      </c>
      <c r="O1660" s="2">
        <v>42597</v>
      </c>
      <c r="P1660" s="3">
        <v>0.1</v>
      </c>
      <c r="Q1660" s="4">
        <v>1</v>
      </c>
      <c r="R1660" s="3">
        <v>6.9</v>
      </c>
      <c r="S16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0" t="str">
        <f>IF(AIRBNB[[#This Row],[RUIDO(dB)]]&lt;=4,"Silencioso",IF(AIRBNB[[#This Row],[RUIDO(dB)]]&lt;=5.5,"Poco Ruidoso","Ruidoso"))</f>
        <v>Ruidoso</v>
      </c>
      <c r="U1660" t="str">
        <f>IF(AND(AIRBNB[[#This Row],[PRECIO]]&lt;50,AIRBNB[[#This Row],[MIN_NOCHES]]&gt;3),"Dentro del presupuesto","No considerar")</f>
        <v>No considerar</v>
      </c>
      <c r="V1660" t="str">
        <f>VLOOKUP(AIRBNB[[#This Row],[HOST_ID]],Super_host[],5,FALSE)</f>
        <v>Host</v>
      </c>
    </row>
    <row r="1661" spans="1:22">
      <c r="A1661" s="4">
        <v>6609871</v>
      </c>
      <c r="B1661" t="s">
        <v>5461</v>
      </c>
      <c r="C1661" s="4">
        <v>6375533</v>
      </c>
      <c r="D1661" t="s">
        <v>5462</v>
      </c>
      <c r="E1661" t="s">
        <v>5463</v>
      </c>
      <c r="F1661" s="4">
        <v>10029</v>
      </c>
      <c r="G1661" s="13" t="s">
        <v>124</v>
      </c>
      <c r="H1661" s="13" t="s">
        <v>219</v>
      </c>
      <c r="I1661" s="1">
        <v>4078828</v>
      </c>
      <c r="J1661" s="1">
        <v>-739484</v>
      </c>
      <c r="K1661" t="s">
        <v>5</v>
      </c>
      <c r="L1661" s="20">
        <v>175</v>
      </c>
      <c r="M1661" s="4">
        <v>1</v>
      </c>
      <c r="N1661" s="4">
        <v>70</v>
      </c>
      <c r="O1661" s="2">
        <v>43643</v>
      </c>
      <c r="P1661" s="3">
        <v>1.62</v>
      </c>
      <c r="Q1661" s="4">
        <v>1</v>
      </c>
      <c r="R1661" s="3">
        <v>5.6</v>
      </c>
      <c r="S16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1" t="str">
        <f>IF(AIRBNB[[#This Row],[RUIDO(dB)]]&lt;=4,"Silencioso",IF(AIRBNB[[#This Row],[RUIDO(dB)]]&lt;=5.5,"Poco Ruidoso","Ruidoso"))</f>
        <v>Ruidoso</v>
      </c>
      <c r="U1661" t="str">
        <f>IF(AND(AIRBNB[[#This Row],[PRECIO]]&lt;50,AIRBNB[[#This Row],[MIN_NOCHES]]&gt;3),"Dentro del presupuesto","No considerar")</f>
        <v>No considerar</v>
      </c>
      <c r="V1661" t="str">
        <f>VLOOKUP(AIRBNB[[#This Row],[HOST_ID]],Super_host[],5,FALSE)</f>
        <v>Host</v>
      </c>
    </row>
    <row r="1662" spans="1:22">
      <c r="A1662" s="4">
        <v>1133296</v>
      </c>
      <c r="B1662" t="s">
        <v>2879</v>
      </c>
      <c r="C1662" s="4">
        <v>6216882</v>
      </c>
      <c r="D1662" t="s">
        <v>1147</v>
      </c>
      <c r="E1662" t="s">
        <v>1863</v>
      </c>
      <c r="F1662" s="4">
        <v>10019</v>
      </c>
      <c r="G1662" s="13" t="s">
        <v>124</v>
      </c>
      <c r="H1662" s="13" t="s">
        <v>186</v>
      </c>
      <c r="I1662" s="1">
        <v>4074119</v>
      </c>
      <c r="J1662" s="1">
        <v>-7400234</v>
      </c>
      <c r="K1662" t="s">
        <v>5</v>
      </c>
      <c r="L1662" s="20">
        <v>175</v>
      </c>
      <c r="M1662" s="4">
        <v>3</v>
      </c>
      <c r="N1662" s="4">
        <v>19</v>
      </c>
      <c r="O1662" s="2">
        <v>43640</v>
      </c>
      <c r="P1662" s="3">
        <v>0.25</v>
      </c>
      <c r="Q1662" s="4">
        <v>1</v>
      </c>
      <c r="R1662" s="3">
        <v>5.6</v>
      </c>
      <c r="S16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2" t="str">
        <f>IF(AIRBNB[[#This Row],[RUIDO(dB)]]&lt;=4,"Silencioso",IF(AIRBNB[[#This Row],[RUIDO(dB)]]&lt;=5.5,"Poco Ruidoso","Ruidoso"))</f>
        <v>Ruidoso</v>
      </c>
      <c r="U1662" t="str">
        <f>IF(AND(AIRBNB[[#This Row],[PRECIO]]&lt;50,AIRBNB[[#This Row],[MIN_NOCHES]]&gt;3),"Dentro del presupuesto","No considerar")</f>
        <v>No considerar</v>
      </c>
      <c r="V1662" t="str">
        <f>VLOOKUP(AIRBNB[[#This Row],[HOST_ID]],Super_host[],5,FALSE)</f>
        <v>Host</v>
      </c>
    </row>
    <row r="1663" spans="1:22">
      <c r="A1663" s="4">
        <v>4799839</v>
      </c>
      <c r="B1663" t="s">
        <v>6417</v>
      </c>
      <c r="C1663" s="4">
        <v>5999440</v>
      </c>
      <c r="D1663" t="s">
        <v>6418</v>
      </c>
      <c r="E1663" t="s">
        <v>6419</v>
      </c>
      <c r="F1663" s="4">
        <v>10018</v>
      </c>
      <c r="G1663" s="13" t="s">
        <v>124</v>
      </c>
      <c r="H1663" s="13" t="s">
        <v>249</v>
      </c>
      <c r="I1663" s="1">
        <v>4075511</v>
      </c>
      <c r="J1663" s="1">
        <v>-7399247</v>
      </c>
      <c r="K1663" t="s">
        <v>40</v>
      </c>
      <c r="L1663" s="20">
        <v>175</v>
      </c>
      <c r="M1663" s="4">
        <v>2</v>
      </c>
      <c r="N1663" s="4">
        <v>188</v>
      </c>
      <c r="O1663" s="2">
        <v>43649</v>
      </c>
      <c r="P1663" s="3">
        <v>4.01</v>
      </c>
      <c r="Q1663" s="4">
        <v>1</v>
      </c>
      <c r="R1663" s="3">
        <v>5.6</v>
      </c>
      <c r="S16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3" t="str">
        <f>IF(AIRBNB[[#This Row],[RUIDO(dB)]]&lt;=4,"Silencioso",IF(AIRBNB[[#This Row],[RUIDO(dB)]]&lt;=5.5,"Poco Ruidoso","Ruidoso"))</f>
        <v>Ruidoso</v>
      </c>
      <c r="U1663" t="str">
        <f>IF(AND(AIRBNB[[#This Row],[PRECIO]]&lt;50,AIRBNB[[#This Row],[MIN_NOCHES]]&gt;3),"Dentro del presupuesto","No considerar")</f>
        <v>No considerar</v>
      </c>
      <c r="V1663" t="str">
        <f>VLOOKUP(AIRBNB[[#This Row],[HOST_ID]],Super_host[],5,FALSE)</f>
        <v>Host</v>
      </c>
    </row>
    <row r="1664" spans="1:22">
      <c r="A1664" s="4">
        <v>5812875</v>
      </c>
      <c r="B1664" t="s">
        <v>7108</v>
      </c>
      <c r="C1664" s="4">
        <v>5963594</v>
      </c>
      <c r="D1664" t="s">
        <v>7109</v>
      </c>
      <c r="E1664" t="s">
        <v>7110</v>
      </c>
      <c r="F1664" s="4">
        <v>10034</v>
      </c>
      <c r="G1664" s="13" t="s">
        <v>124</v>
      </c>
      <c r="H1664" s="13" t="s">
        <v>168</v>
      </c>
      <c r="I1664" s="1">
        <v>4077647</v>
      </c>
      <c r="J1664" s="1">
        <v>-7398211</v>
      </c>
      <c r="K1664" t="s">
        <v>5</v>
      </c>
      <c r="L1664" s="20">
        <v>175</v>
      </c>
      <c r="M1664" s="4">
        <v>1</v>
      </c>
      <c r="N1664" s="4">
        <v>0</v>
      </c>
      <c r="O1664" s="2">
        <v>43637</v>
      </c>
      <c r="P1664" s="3">
        <v>0.65</v>
      </c>
      <c r="Q1664" s="4">
        <v>1</v>
      </c>
      <c r="R1664" s="3">
        <v>5.6</v>
      </c>
      <c r="S16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4" t="str">
        <f>IF(AIRBNB[[#This Row],[RUIDO(dB)]]&lt;=4,"Silencioso",IF(AIRBNB[[#This Row],[RUIDO(dB)]]&lt;=5.5,"Poco Ruidoso","Ruidoso"))</f>
        <v>Ruidoso</v>
      </c>
      <c r="U1664" t="str">
        <f>IF(AND(AIRBNB[[#This Row],[PRECIO]]&lt;50,AIRBNB[[#This Row],[MIN_NOCHES]]&gt;3),"Dentro del presupuesto","No considerar")</f>
        <v>No considerar</v>
      </c>
      <c r="V1664" t="str">
        <f>VLOOKUP(AIRBNB[[#This Row],[HOST_ID]],Super_host[],5,FALSE)</f>
        <v>Host</v>
      </c>
    </row>
    <row r="1665" spans="1:22">
      <c r="A1665" s="4">
        <v>3010664</v>
      </c>
      <c r="B1665" t="s">
        <v>16152</v>
      </c>
      <c r="C1665" s="4">
        <v>5663597</v>
      </c>
      <c r="D1665" t="s">
        <v>3047</v>
      </c>
      <c r="E1665" t="s">
        <v>12759</v>
      </c>
      <c r="F1665" s="4">
        <v>11238</v>
      </c>
      <c r="G1665" s="13" t="s">
        <v>4662</v>
      </c>
      <c r="H1665" s="13" t="s">
        <v>9323</v>
      </c>
      <c r="I1665" s="1">
        <v>4067553</v>
      </c>
      <c r="J1665" s="1">
        <v>-7396376</v>
      </c>
      <c r="K1665" t="s">
        <v>5</v>
      </c>
      <c r="L1665" s="20">
        <v>175</v>
      </c>
      <c r="M1665" s="4">
        <v>3</v>
      </c>
      <c r="N1665" s="4">
        <v>11</v>
      </c>
      <c r="O1665" s="2">
        <v>43583</v>
      </c>
      <c r="P1665" s="3">
        <v>0.19</v>
      </c>
      <c r="Q1665" s="4">
        <v>1</v>
      </c>
      <c r="R1665" s="3">
        <v>7</v>
      </c>
      <c r="S16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5" t="str">
        <f>IF(AIRBNB[[#This Row],[RUIDO(dB)]]&lt;=4,"Silencioso",IF(AIRBNB[[#This Row],[RUIDO(dB)]]&lt;=5.5,"Poco Ruidoso","Ruidoso"))</f>
        <v>Ruidoso</v>
      </c>
      <c r="U1665" t="str">
        <f>IF(AND(AIRBNB[[#This Row],[PRECIO]]&lt;50,AIRBNB[[#This Row],[MIN_NOCHES]]&gt;3),"Dentro del presupuesto","No considerar")</f>
        <v>No considerar</v>
      </c>
      <c r="V1665" t="str">
        <f>VLOOKUP(AIRBNB[[#This Row],[HOST_ID]],Super_host[],5,FALSE)</f>
        <v>Host</v>
      </c>
    </row>
    <row r="1666" spans="1:22">
      <c r="A1666" s="4">
        <v>1706997</v>
      </c>
      <c r="B1666" t="s">
        <v>1671</v>
      </c>
      <c r="C1666" s="4">
        <v>5662533</v>
      </c>
      <c r="D1666" t="s">
        <v>1672</v>
      </c>
      <c r="E1666" t="s">
        <v>1673</v>
      </c>
      <c r="F1666" s="4">
        <v>10023</v>
      </c>
      <c r="G1666" s="13" t="s">
        <v>124</v>
      </c>
      <c r="H1666" s="13" t="s">
        <v>168</v>
      </c>
      <c r="I1666" s="1">
        <v>4077532</v>
      </c>
      <c r="J1666" s="1">
        <v>-7397952</v>
      </c>
      <c r="K1666" t="s">
        <v>40</v>
      </c>
      <c r="L1666" s="20">
        <v>175</v>
      </c>
      <c r="M1666" s="4">
        <v>2</v>
      </c>
      <c r="N1666" s="4">
        <v>4</v>
      </c>
      <c r="O1666" s="2">
        <v>42587</v>
      </c>
      <c r="P1666" s="3">
        <v>0.1</v>
      </c>
      <c r="Q1666" s="4">
        <v>1</v>
      </c>
      <c r="R1666" s="3">
        <v>5.6</v>
      </c>
      <c r="S16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6" t="str">
        <f>IF(AIRBNB[[#This Row],[RUIDO(dB)]]&lt;=4,"Silencioso",IF(AIRBNB[[#This Row],[RUIDO(dB)]]&lt;=5.5,"Poco Ruidoso","Ruidoso"))</f>
        <v>Ruidoso</v>
      </c>
      <c r="U1666" t="str">
        <f>IF(AND(AIRBNB[[#This Row],[PRECIO]]&lt;50,AIRBNB[[#This Row],[MIN_NOCHES]]&gt;3),"Dentro del presupuesto","No considerar")</f>
        <v>No considerar</v>
      </c>
      <c r="V1666" t="str">
        <f>VLOOKUP(AIRBNB[[#This Row],[HOST_ID]],Super_host[],5,FALSE)</f>
        <v>Host</v>
      </c>
    </row>
    <row r="1667" spans="1:22">
      <c r="A1667" s="4">
        <v>5957111</v>
      </c>
      <c r="B1667" t="s">
        <v>9670</v>
      </c>
      <c r="C1667" s="4">
        <v>5449480</v>
      </c>
      <c r="D1667" t="s">
        <v>9671</v>
      </c>
      <c r="E1667" t="s">
        <v>9672</v>
      </c>
      <c r="F1667" s="4">
        <v>11205</v>
      </c>
      <c r="G1667" s="13" t="s">
        <v>4662</v>
      </c>
      <c r="H1667" s="13" t="s">
        <v>9222</v>
      </c>
      <c r="I1667" s="1">
        <v>4069134</v>
      </c>
      <c r="J1667" s="1">
        <v>-7397229</v>
      </c>
      <c r="K1667" t="s">
        <v>5</v>
      </c>
      <c r="L1667" s="20">
        <v>175</v>
      </c>
      <c r="M1667" s="4">
        <v>10</v>
      </c>
      <c r="N1667" s="4">
        <v>1</v>
      </c>
      <c r="O1667" s="2">
        <v>42557</v>
      </c>
      <c r="P1667" s="3">
        <v>0.03</v>
      </c>
      <c r="Q1667" s="4">
        <v>1</v>
      </c>
      <c r="R1667" s="3">
        <v>6.9</v>
      </c>
      <c r="S16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7" t="str">
        <f>IF(AIRBNB[[#This Row],[RUIDO(dB)]]&lt;=4,"Silencioso",IF(AIRBNB[[#This Row],[RUIDO(dB)]]&lt;=5.5,"Poco Ruidoso","Ruidoso"))</f>
        <v>Ruidoso</v>
      </c>
      <c r="U1667" t="str">
        <f>IF(AND(AIRBNB[[#This Row],[PRECIO]]&lt;50,AIRBNB[[#This Row],[MIN_NOCHES]]&gt;3),"Dentro del presupuesto","No considerar")</f>
        <v>No considerar</v>
      </c>
      <c r="V1667" t="str">
        <f>VLOOKUP(AIRBNB[[#This Row],[HOST_ID]],Super_host[],5,FALSE)</f>
        <v>Host</v>
      </c>
    </row>
    <row r="1668" spans="1:22">
      <c r="A1668" s="4">
        <v>1306966</v>
      </c>
      <c r="B1668" t="s">
        <v>626</v>
      </c>
      <c r="C1668" s="4">
        <v>5444717</v>
      </c>
      <c r="D1668" t="s">
        <v>63</v>
      </c>
      <c r="E1668" t="s">
        <v>143</v>
      </c>
      <c r="F1668" s="4">
        <v>10012</v>
      </c>
      <c r="G1668" s="13" t="s">
        <v>124</v>
      </c>
      <c r="H1668" s="13" t="s">
        <v>144</v>
      </c>
      <c r="I1668" s="1">
        <v>4072805</v>
      </c>
      <c r="J1668" s="1">
        <v>-7399871</v>
      </c>
      <c r="K1668" t="s">
        <v>5</v>
      </c>
      <c r="L1668" s="20">
        <v>175</v>
      </c>
      <c r="M1668" s="4">
        <v>2</v>
      </c>
      <c r="N1668" s="4">
        <v>2</v>
      </c>
      <c r="O1668" s="2">
        <v>42617</v>
      </c>
      <c r="P1668" s="3">
        <v>0.03</v>
      </c>
      <c r="Q1668" s="4">
        <v>1</v>
      </c>
      <c r="R1668" s="3">
        <v>5.6</v>
      </c>
      <c r="S16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8" t="str">
        <f>IF(AIRBNB[[#This Row],[RUIDO(dB)]]&lt;=4,"Silencioso",IF(AIRBNB[[#This Row],[RUIDO(dB)]]&lt;=5.5,"Poco Ruidoso","Ruidoso"))</f>
        <v>Ruidoso</v>
      </c>
      <c r="U1668" t="str">
        <f>IF(AND(AIRBNB[[#This Row],[PRECIO]]&lt;50,AIRBNB[[#This Row],[MIN_NOCHES]]&gt;3),"Dentro del presupuesto","No considerar")</f>
        <v>No considerar</v>
      </c>
      <c r="V1668" t="str">
        <f>VLOOKUP(AIRBNB[[#This Row],[HOST_ID]],Super_host[],5,FALSE)</f>
        <v>Host</v>
      </c>
    </row>
    <row r="1669" spans="1:22">
      <c r="A1669" s="4">
        <v>1911641</v>
      </c>
      <c r="B1669" t="s">
        <v>838</v>
      </c>
      <c r="C1669" s="4">
        <v>5032943</v>
      </c>
      <c r="D1669" t="s">
        <v>839</v>
      </c>
      <c r="E1669" t="s">
        <v>840</v>
      </c>
      <c r="F1669" s="4">
        <v>10035</v>
      </c>
      <c r="G1669" s="13" t="s">
        <v>124</v>
      </c>
      <c r="H1669" s="13" t="s">
        <v>373</v>
      </c>
      <c r="I1669" s="1">
        <v>4075876</v>
      </c>
      <c r="J1669" s="1">
        <v>-7396854</v>
      </c>
      <c r="K1669" t="s">
        <v>5</v>
      </c>
      <c r="L1669" s="20">
        <v>175</v>
      </c>
      <c r="M1669" s="4">
        <v>30</v>
      </c>
      <c r="N1669" s="4">
        <v>2</v>
      </c>
      <c r="O1669" s="2">
        <v>42086</v>
      </c>
      <c r="P1669" s="3">
        <v>0.04</v>
      </c>
      <c r="Q1669" s="4">
        <v>1</v>
      </c>
      <c r="R1669" s="3">
        <v>5.6</v>
      </c>
      <c r="S16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69" t="str">
        <f>IF(AIRBNB[[#This Row],[RUIDO(dB)]]&lt;=4,"Silencioso",IF(AIRBNB[[#This Row],[RUIDO(dB)]]&lt;=5.5,"Poco Ruidoso","Ruidoso"))</f>
        <v>Ruidoso</v>
      </c>
      <c r="U1669" t="str">
        <f>IF(AND(AIRBNB[[#This Row],[PRECIO]]&lt;50,AIRBNB[[#This Row],[MIN_NOCHES]]&gt;3),"Dentro del presupuesto","No considerar")</f>
        <v>No considerar</v>
      </c>
      <c r="V1669" t="str">
        <f>VLOOKUP(AIRBNB[[#This Row],[HOST_ID]],Super_host[],5,FALSE)</f>
        <v>Host</v>
      </c>
    </row>
    <row r="1670" spans="1:22">
      <c r="A1670" s="4">
        <v>3237160</v>
      </c>
      <c r="B1670" t="s">
        <v>1008</v>
      </c>
      <c r="C1670" s="4">
        <v>4928687</v>
      </c>
      <c r="D1670" t="s">
        <v>1009</v>
      </c>
      <c r="E1670" t="s">
        <v>1010</v>
      </c>
      <c r="F1670" s="4">
        <v>10009</v>
      </c>
      <c r="G1670" s="13" t="s">
        <v>124</v>
      </c>
      <c r="H1670" s="13" t="s">
        <v>133</v>
      </c>
      <c r="I1670" s="1">
        <v>407278</v>
      </c>
      <c r="J1670" s="1">
        <v>-7397997</v>
      </c>
      <c r="K1670" t="s">
        <v>5</v>
      </c>
      <c r="L1670" s="20">
        <v>175</v>
      </c>
      <c r="M1670" s="4">
        <v>1</v>
      </c>
      <c r="N1670" s="4">
        <v>2</v>
      </c>
      <c r="O1670" s="2">
        <v>42917</v>
      </c>
      <c r="P1670" s="3">
        <v>0.05</v>
      </c>
      <c r="Q1670" s="4">
        <v>1</v>
      </c>
      <c r="R1670" s="3">
        <v>5.6</v>
      </c>
      <c r="S16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0" t="str">
        <f>IF(AIRBNB[[#This Row],[RUIDO(dB)]]&lt;=4,"Silencioso",IF(AIRBNB[[#This Row],[RUIDO(dB)]]&lt;=5.5,"Poco Ruidoso","Ruidoso"))</f>
        <v>Ruidoso</v>
      </c>
      <c r="U1670" t="str">
        <f>IF(AND(AIRBNB[[#This Row],[PRECIO]]&lt;50,AIRBNB[[#This Row],[MIN_NOCHES]]&gt;3),"Dentro del presupuesto","No considerar")</f>
        <v>No considerar</v>
      </c>
      <c r="V1670" t="str">
        <f>VLOOKUP(AIRBNB[[#This Row],[HOST_ID]],Super_host[],5,FALSE)</f>
        <v>Host</v>
      </c>
    </row>
    <row r="1671" spans="1:22">
      <c r="A1671" s="4">
        <v>842973</v>
      </c>
      <c r="B1671" t="s">
        <v>3717</v>
      </c>
      <c r="C1671" s="4">
        <v>4401275</v>
      </c>
      <c r="D1671" t="s">
        <v>337</v>
      </c>
      <c r="E1671" t="s">
        <v>3718</v>
      </c>
      <c r="F1671" s="4">
        <v>10036</v>
      </c>
      <c r="G1671" s="13" t="s">
        <v>124</v>
      </c>
      <c r="H1671" s="13" t="s">
        <v>249</v>
      </c>
      <c r="I1671" s="1">
        <v>4076194</v>
      </c>
      <c r="J1671" s="1">
        <v>-7399346</v>
      </c>
      <c r="K1671" t="s">
        <v>5</v>
      </c>
      <c r="L1671" s="20">
        <v>175</v>
      </c>
      <c r="M1671" s="4">
        <v>1</v>
      </c>
      <c r="N1671" s="4">
        <v>33</v>
      </c>
      <c r="O1671" s="2">
        <v>42459</v>
      </c>
      <c r="P1671" s="3">
        <v>0.44</v>
      </c>
      <c r="Q1671" s="4">
        <v>1</v>
      </c>
      <c r="R1671" s="3">
        <v>5.6</v>
      </c>
      <c r="S16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1" t="str">
        <f>IF(AIRBNB[[#This Row],[RUIDO(dB)]]&lt;=4,"Silencioso",IF(AIRBNB[[#This Row],[RUIDO(dB)]]&lt;=5.5,"Poco Ruidoso","Ruidoso"))</f>
        <v>Ruidoso</v>
      </c>
      <c r="U1671" t="str">
        <f>IF(AND(AIRBNB[[#This Row],[PRECIO]]&lt;50,AIRBNB[[#This Row],[MIN_NOCHES]]&gt;3),"Dentro del presupuesto","No considerar")</f>
        <v>No considerar</v>
      </c>
      <c r="V1671" t="str">
        <f>VLOOKUP(AIRBNB[[#This Row],[HOST_ID]],Super_host[],5,FALSE)</f>
        <v>Host</v>
      </c>
    </row>
    <row r="1672" spans="1:22">
      <c r="A1672" s="4">
        <v>832772</v>
      </c>
      <c r="B1672" t="s">
        <v>3154</v>
      </c>
      <c r="C1672" s="4">
        <v>4358812</v>
      </c>
      <c r="D1672" t="s">
        <v>460</v>
      </c>
      <c r="E1672" t="s">
        <v>3155</v>
      </c>
      <c r="F1672" s="4">
        <v>10023</v>
      </c>
      <c r="G1672" s="13" t="s">
        <v>124</v>
      </c>
      <c r="H1672" s="13" t="s">
        <v>168</v>
      </c>
      <c r="I1672" s="1">
        <v>4077837</v>
      </c>
      <c r="J1672" s="1">
        <v>-7397964</v>
      </c>
      <c r="K1672" t="s">
        <v>5</v>
      </c>
      <c r="L1672" s="20">
        <v>175</v>
      </c>
      <c r="M1672" s="4">
        <v>7</v>
      </c>
      <c r="N1672" s="4">
        <v>23</v>
      </c>
      <c r="O1672" s="2">
        <v>43526</v>
      </c>
      <c r="P1672" s="3">
        <v>0.28999999999999998</v>
      </c>
      <c r="Q1672" s="4">
        <v>1</v>
      </c>
      <c r="R1672" s="3">
        <v>5.6</v>
      </c>
      <c r="S16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2" t="str">
        <f>IF(AIRBNB[[#This Row],[RUIDO(dB)]]&lt;=4,"Silencioso",IF(AIRBNB[[#This Row],[RUIDO(dB)]]&lt;=5.5,"Poco Ruidoso","Ruidoso"))</f>
        <v>Ruidoso</v>
      </c>
      <c r="U1672" t="str">
        <f>IF(AND(AIRBNB[[#This Row],[PRECIO]]&lt;50,AIRBNB[[#This Row],[MIN_NOCHES]]&gt;3),"Dentro del presupuesto","No considerar")</f>
        <v>No considerar</v>
      </c>
      <c r="V1672" t="str">
        <f>VLOOKUP(AIRBNB[[#This Row],[HOST_ID]],Super_host[],5,FALSE)</f>
        <v>Host</v>
      </c>
    </row>
    <row r="1673" spans="1:22">
      <c r="A1673" s="4">
        <v>1073635</v>
      </c>
      <c r="B1673" t="s">
        <v>15156</v>
      </c>
      <c r="C1673" s="4">
        <v>4243849</v>
      </c>
      <c r="D1673" t="s">
        <v>3754</v>
      </c>
      <c r="E1673" t="s">
        <v>15157</v>
      </c>
      <c r="F1673" s="4">
        <v>11231</v>
      </c>
      <c r="G1673" s="13" t="s">
        <v>4662</v>
      </c>
      <c r="H1673" s="13" t="s">
        <v>9237</v>
      </c>
      <c r="I1673" s="1">
        <v>4068304</v>
      </c>
      <c r="J1673" s="1">
        <v>-7399819</v>
      </c>
      <c r="K1673" t="s">
        <v>5</v>
      </c>
      <c r="L1673" s="20">
        <v>175</v>
      </c>
      <c r="M1673" s="4">
        <v>2</v>
      </c>
      <c r="N1673" s="4">
        <v>279</v>
      </c>
      <c r="O1673" s="2">
        <v>43638</v>
      </c>
      <c r="P1673" s="3">
        <v>3.68</v>
      </c>
      <c r="Q1673" s="4">
        <v>1</v>
      </c>
      <c r="R1673" s="3">
        <v>6.9</v>
      </c>
      <c r="S16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3" t="str">
        <f>IF(AIRBNB[[#This Row],[RUIDO(dB)]]&lt;=4,"Silencioso",IF(AIRBNB[[#This Row],[RUIDO(dB)]]&lt;=5.5,"Poco Ruidoso","Ruidoso"))</f>
        <v>Ruidoso</v>
      </c>
      <c r="U1673" t="str">
        <f>IF(AND(AIRBNB[[#This Row],[PRECIO]]&lt;50,AIRBNB[[#This Row],[MIN_NOCHES]]&gt;3),"Dentro del presupuesto","No considerar")</f>
        <v>No considerar</v>
      </c>
      <c r="V1673" t="str">
        <f>VLOOKUP(AIRBNB[[#This Row],[HOST_ID]],Super_host[],5,FALSE)</f>
        <v>Host</v>
      </c>
    </row>
    <row r="1674" spans="1:22">
      <c r="A1674" s="4">
        <v>798128</v>
      </c>
      <c r="B1674" t="s">
        <v>634</v>
      </c>
      <c r="C1674" s="4">
        <v>4160649</v>
      </c>
      <c r="D1674" t="s">
        <v>454</v>
      </c>
      <c r="E1674" t="s">
        <v>635</v>
      </c>
      <c r="F1674" s="4">
        <v>10028</v>
      </c>
      <c r="G1674" s="13" t="s">
        <v>124</v>
      </c>
      <c r="H1674" s="13" t="s">
        <v>129</v>
      </c>
      <c r="I1674" s="1">
        <v>4077483</v>
      </c>
      <c r="J1674" s="1">
        <v>-7394674</v>
      </c>
      <c r="K1674" t="s">
        <v>5</v>
      </c>
      <c r="L1674" s="20">
        <v>175</v>
      </c>
      <c r="M1674" s="4">
        <v>3</v>
      </c>
      <c r="N1674" s="4">
        <v>1</v>
      </c>
      <c r="O1674" s="2">
        <v>42738</v>
      </c>
      <c r="P1674" s="3">
        <v>0.03</v>
      </c>
      <c r="Q1674" s="4">
        <v>1</v>
      </c>
      <c r="R1674" s="3">
        <v>5.6</v>
      </c>
      <c r="S16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4" t="str">
        <f>IF(AIRBNB[[#This Row],[RUIDO(dB)]]&lt;=4,"Silencioso",IF(AIRBNB[[#This Row],[RUIDO(dB)]]&lt;=5.5,"Poco Ruidoso","Ruidoso"))</f>
        <v>Ruidoso</v>
      </c>
      <c r="U1674" t="str">
        <f>IF(AND(AIRBNB[[#This Row],[PRECIO]]&lt;50,AIRBNB[[#This Row],[MIN_NOCHES]]&gt;3),"Dentro del presupuesto","No considerar")</f>
        <v>No considerar</v>
      </c>
      <c r="V1674" t="str">
        <f>VLOOKUP(AIRBNB[[#This Row],[HOST_ID]],Super_host[],5,FALSE)</f>
        <v>Host</v>
      </c>
    </row>
    <row r="1675" spans="1:22">
      <c r="A1675" s="4">
        <v>4077427</v>
      </c>
      <c r="B1675" t="s">
        <v>9683</v>
      </c>
      <c r="C1675" s="4">
        <v>4148174</v>
      </c>
      <c r="D1675" t="s">
        <v>233</v>
      </c>
      <c r="E1675" t="s">
        <v>9684</v>
      </c>
      <c r="F1675" s="4">
        <v>11206</v>
      </c>
      <c r="G1675" s="13" t="s">
        <v>4662</v>
      </c>
      <c r="H1675" s="13" t="s">
        <v>9218</v>
      </c>
      <c r="I1675" s="1">
        <v>4070808</v>
      </c>
      <c r="J1675" s="1">
        <v>-7394757</v>
      </c>
      <c r="K1675" t="s">
        <v>5</v>
      </c>
      <c r="L1675" s="20">
        <v>175</v>
      </c>
      <c r="M1675" s="4">
        <v>2</v>
      </c>
      <c r="N1675" s="4">
        <v>2</v>
      </c>
      <c r="O1675" s="2">
        <v>41924</v>
      </c>
      <c r="P1675" s="3">
        <v>0.03</v>
      </c>
      <c r="Q1675" s="4">
        <v>1</v>
      </c>
      <c r="R1675" s="3">
        <v>6.9</v>
      </c>
      <c r="S16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5" t="str">
        <f>IF(AIRBNB[[#This Row],[RUIDO(dB)]]&lt;=4,"Silencioso",IF(AIRBNB[[#This Row],[RUIDO(dB)]]&lt;=5.5,"Poco Ruidoso","Ruidoso"))</f>
        <v>Ruidoso</v>
      </c>
      <c r="U1675" t="str">
        <f>IF(AND(AIRBNB[[#This Row],[PRECIO]]&lt;50,AIRBNB[[#This Row],[MIN_NOCHES]]&gt;3),"Dentro del presupuesto","No considerar")</f>
        <v>No considerar</v>
      </c>
      <c r="V1675" t="str">
        <f>VLOOKUP(AIRBNB[[#This Row],[HOST_ID]],Super_host[],5,FALSE)</f>
        <v>Host</v>
      </c>
    </row>
    <row r="1676" spans="1:22">
      <c r="A1676" s="4">
        <v>3288625</v>
      </c>
      <c r="B1676" t="s">
        <v>15858</v>
      </c>
      <c r="C1676" s="4">
        <v>4042938</v>
      </c>
      <c r="D1676" t="s">
        <v>200</v>
      </c>
      <c r="E1676" t="s">
        <v>15859</v>
      </c>
      <c r="F1676" s="4">
        <v>11211</v>
      </c>
      <c r="G1676" s="13" t="s">
        <v>4662</v>
      </c>
      <c r="H1676" s="13" t="s">
        <v>9218</v>
      </c>
      <c r="I1676" s="1">
        <v>4071189</v>
      </c>
      <c r="J1676" s="1">
        <v>-7396282</v>
      </c>
      <c r="K1676" t="s">
        <v>5</v>
      </c>
      <c r="L1676" s="20">
        <v>175</v>
      </c>
      <c r="M1676" s="4">
        <v>10</v>
      </c>
      <c r="N1676" s="4">
        <v>0</v>
      </c>
      <c r="O1676" s="2">
        <v>42589</v>
      </c>
      <c r="P1676" s="3">
        <v>3.9</v>
      </c>
      <c r="Q1676" s="4">
        <v>1</v>
      </c>
      <c r="R1676" s="3">
        <v>6.9</v>
      </c>
      <c r="S16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6" t="str">
        <f>IF(AIRBNB[[#This Row],[RUIDO(dB)]]&lt;=4,"Silencioso",IF(AIRBNB[[#This Row],[RUIDO(dB)]]&lt;=5.5,"Poco Ruidoso","Ruidoso"))</f>
        <v>Ruidoso</v>
      </c>
      <c r="U1676" t="str">
        <f>IF(AND(AIRBNB[[#This Row],[PRECIO]]&lt;50,AIRBNB[[#This Row],[MIN_NOCHES]]&gt;3),"Dentro del presupuesto","No considerar")</f>
        <v>No considerar</v>
      </c>
      <c r="V1676" t="str">
        <f>VLOOKUP(AIRBNB[[#This Row],[HOST_ID]],Super_host[],5,FALSE)</f>
        <v>Host</v>
      </c>
    </row>
    <row r="1677" spans="1:22">
      <c r="A1677" s="4">
        <v>765569</v>
      </c>
      <c r="B1677" t="s">
        <v>13172</v>
      </c>
      <c r="C1677" s="4">
        <v>4036700</v>
      </c>
      <c r="D1677" t="s">
        <v>49</v>
      </c>
      <c r="E1677" t="s">
        <v>13173</v>
      </c>
      <c r="F1677" s="4">
        <v>11201</v>
      </c>
      <c r="G1677" s="13" t="s">
        <v>4662</v>
      </c>
      <c r="H1677" s="13" t="s">
        <v>9760</v>
      </c>
      <c r="I1677" s="1">
        <v>4069594</v>
      </c>
      <c r="J1677" s="1">
        <v>-7398375</v>
      </c>
      <c r="K1677" t="s">
        <v>5</v>
      </c>
      <c r="L1677" s="20">
        <v>175</v>
      </c>
      <c r="M1677" s="4">
        <v>13</v>
      </c>
      <c r="N1677" s="4">
        <v>64</v>
      </c>
      <c r="O1677" s="2">
        <v>43555</v>
      </c>
      <c r="P1677" s="3">
        <v>0.8</v>
      </c>
      <c r="Q1677" s="4">
        <v>1</v>
      </c>
      <c r="R1677" s="3">
        <v>6.9</v>
      </c>
      <c r="S16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7" t="str">
        <f>IF(AIRBNB[[#This Row],[RUIDO(dB)]]&lt;=4,"Silencioso",IF(AIRBNB[[#This Row],[RUIDO(dB)]]&lt;=5.5,"Poco Ruidoso","Ruidoso"))</f>
        <v>Ruidoso</v>
      </c>
      <c r="U1677" t="str">
        <f>IF(AND(AIRBNB[[#This Row],[PRECIO]]&lt;50,AIRBNB[[#This Row],[MIN_NOCHES]]&gt;3),"Dentro del presupuesto","No considerar")</f>
        <v>No considerar</v>
      </c>
      <c r="V1677" t="str">
        <f>VLOOKUP(AIRBNB[[#This Row],[HOST_ID]],Super_host[],5,FALSE)</f>
        <v>Host</v>
      </c>
    </row>
    <row r="1678" spans="1:22">
      <c r="A1678" s="4">
        <v>749896</v>
      </c>
      <c r="B1678" t="s">
        <v>9971</v>
      </c>
      <c r="C1678" s="4">
        <v>3941862</v>
      </c>
      <c r="D1678" t="s">
        <v>9972</v>
      </c>
      <c r="E1678" t="s">
        <v>9973</v>
      </c>
      <c r="F1678" s="4">
        <v>11249</v>
      </c>
      <c r="G1678" s="13" t="s">
        <v>4662</v>
      </c>
      <c r="H1678" s="13" t="s">
        <v>9218</v>
      </c>
      <c r="I1678" s="1">
        <v>407189</v>
      </c>
      <c r="J1678" s="1">
        <v>-7395725</v>
      </c>
      <c r="K1678" t="s">
        <v>5</v>
      </c>
      <c r="L1678" s="20">
        <v>175</v>
      </c>
      <c r="M1678" s="4">
        <v>3</v>
      </c>
      <c r="N1678" s="4">
        <v>3</v>
      </c>
      <c r="O1678" s="2">
        <v>42658</v>
      </c>
      <c r="P1678" s="3">
        <v>0.05</v>
      </c>
      <c r="Q1678" s="4">
        <v>1</v>
      </c>
      <c r="R1678" s="3">
        <v>6.9</v>
      </c>
      <c r="S16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8" t="str">
        <f>IF(AIRBNB[[#This Row],[RUIDO(dB)]]&lt;=4,"Silencioso",IF(AIRBNB[[#This Row],[RUIDO(dB)]]&lt;=5.5,"Poco Ruidoso","Ruidoso"))</f>
        <v>Ruidoso</v>
      </c>
      <c r="U1678" t="str">
        <f>IF(AND(AIRBNB[[#This Row],[PRECIO]]&lt;50,AIRBNB[[#This Row],[MIN_NOCHES]]&gt;3),"Dentro del presupuesto","No considerar")</f>
        <v>No considerar</v>
      </c>
      <c r="V1678" t="str">
        <f>VLOOKUP(AIRBNB[[#This Row],[HOST_ID]],Super_host[],5,FALSE)</f>
        <v>Host</v>
      </c>
    </row>
    <row r="1679" spans="1:22">
      <c r="A1679" s="4">
        <v>1359438</v>
      </c>
      <c r="B1679" t="s">
        <v>13185</v>
      </c>
      <c r="C1679" s="4">
        <v>3599914</v>
      </c>
      <c r="D1679" t="s">
        <v>233</v>
      </c>
      <c r="E1679" t="s">
        <v>13186</v>
      </c>
      <c r="F1679" s="4">
        <v>11215</v>
      </c>
      <c r="G1679" s="13" t="s">
        <v>4662</v>
      </c>
      <c r="H1679" s="13" t="s">
        <v>9234</v>
      </c>
      <c r="I1679" s="1">
        <v>4067274</v>
      </c>
      <c r="J1679" s="1">
        <v>-7397339</v>
      </c>
      <c r="K1679" t="s">
        <v>5</v>
      </c>
      <c r="L1679" s="20">
        <v>175</v>
      </c>
      <c r="M1679" s="4">
        <v>30</v>
      </c>
      <c r="N1679" s="4">
        <v>58</v>
      </c>
      <c r="O1679" s="2">
        <v>43646</v>
      </c>
      <c r="P1679" s="3">
        <v>0.81</v>
      </c>
      <c r="Q1679" s="4">
        <v>1</v>
      </c>
      <c r="R1679" s="3">
        <v>6.9</v>
      </c>
      <c r="S16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79" t="str">
        <f>IF(AIRBNB[[#This Row],[RUIDO(dB)]]&lt;=4,"Silencioso",IF(AIRBNB[[#This Row],[RUIDO(dB)]]&lt;=5.5,"Poco Ruidoso","Ruidoso"))</f>
        <v>Ruidoso</v>
      </c>
      <c r="U1679" t="str">
        <f>IF(AND(AIRBNB[[#This Row],[PRECIO]]&lt;50,AIRBNB[[#This Row],[MIN_NOCHES]]&gt;3),"Dentro del presupuesto","No considerar")</f>
        <v>No considerar</v>
      </c>
      <c r="V1679" t="str">
        <f>VLOOKUP(AIRBNB[[#This Row],[HOST_ID]],Super_host[],5,FALSE)</f>
        <v>Host</v>
      </c>
    </row>
    <row r="1680" spans="1:22">
      <c r="A1680" s="4">
        <v>1814010</v>
      </c>
      <c r="B1680" t="s">
        <v>3457</v>
      </c>
      <c r="C1680" s="4">
        <v>3257486</v>
      </c>
      <c r="D1680" t="s">
        <v>567</v>
      </c>
      <c r="E1680" t="s">
        <v>3458</v>
      </c>
      <c r="F1680" s="4">
        <v>10012</v>
      </c>
      <c r="G1680" s="13" t="s">
        <v>124</v>
      </c>
      <c r="H1680" s="13" t="s">
        <v>825</v>
      </c>
      <c r="I1680" s="1">
        <v>4072644</v>
      </c>
      <c r="J1680" s="1">
        <v>-739923</v>
      </c>
      <c r="K1680" t="s">
        <v>5</v>
      </c>
      <c r="L1680" s="20">
        <v>175</v>
      </c>
      <c r="M1680" s="4">
        <v>2</v>
      </c>
      <c r="N1680" s="4">
        <v>25</v>
      </c>
      <c r="O1680" s="2">
        <v>43463</v>
      </c>
      <c r="P1680" s="3">
        <v>0.36</v>
      </c>
      <c r="Q1680" s="4">
        <v>1</v>
      </c>
      <c r="R1680" s="3">
        <v>5.6</v>
      </c>
      <c r="S16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0" t="str">
        <f>IF(AIRBNB[[#This Row],[RUIDO(dB)]]&lt;=4,"Silencioso",IF(AIRBNB[[#This Row],[RUIDO(dB)]]&lt;=5.5,"Poco Ruidoso","Ruidoso"))</f>
        <v>Ruidoso</v>
      </c>
      <c r="U1680" t="str">
        <f>IF(AND(AIRBNB[[#This Row],[PRECIO]]&lt;50,AIRBNB[[#This Row],[MIN_NOCHES]]&gt;3),"Dentro del presupuesto","No considerar")</f>
        <v>No considerar</v>
      </c>
      <c r="V1680" t="str">
        <f>VLOOKUP(AIRBNB[[#This Row],[HOST_ID]],Super_host[],5,FALSE)</f>
        <v>Host</v>
      </c>
    </row>
    <row r="1681" spans="1:22">
      <c r="A1681" s="4">
        <v>3800332</v>
      </c>
      <c r="B1681" t="s">
        <v>10249</v>
      </c>
      <c r="C1681" s="4">
        <v>3245596</v>
      </c>
      <c r="D1681" t="s">
        <v>10250</v>
      </c>
      <c r="E1681" t="s">
        <v>10251</v>
      </c>
      <c r="F1681" s="4">
        <v>11249</v>
      </c>
      <c r="G1681" s="13" t="s">
        <v>4662</v>
      </c>
      <c r="H1681" s="13" t="s">
        <v>9218</v>
      </c>
      <c r="I1681" s="1">
        <v>4071283</v>
      </c>
      <c r="J1681" s="1">
        <v>-7396714</v>
      </c>
      <c r="K1681" t="s">
        <v>5</v>
      </c>
      <c r="L1681" s="20">
        <v>175</v>
      </c>
      <c r="M1681" s="4">
        <v>25</v>
      </c>
      <c r="N1681" s="4">
        <v>4</v>
      </c>
      <c r="O1681" s="2">
        <v>42468</v>
      </c>
      <c r="P1681" s="3">
        <v>7.0000000000000007E-2</v>
      </c>
      <c r="Q1681" s="4">
        <v>1</v>
      </c>
      <c r="R1681" s="3">
        <v>6.9</v>
      </c>
      <c r="S16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1" t="str">
        <f>IF(AIRBNB[[#This Row],[RUIDO(dB)]]&lt;=4,"Silencioso",IF(AIRBNB[[#This Row],[RUIDO(dB)]]&lt;=5.5,"Poco Ruidoso","Ruidoso"))</f>
        <v>Ruidoso</v>
      </c>
      <c r="U1681" t="str">
        <f>IF(AND(AIRBNB[[#This Row],[PRECIO]]&lt;50,AIRBNB[[#This Row],[MIN_NOCHES]]&gt;3),"Dentro del presupuesto","No considerar")</f>
        <v>No considerar</v>
      </c>
      <c r="V1681" t="str">
        <f>VLOOKUP(AIRBNB[[#This Row],[HOST_ID]],Super_host[],5,FALSE)</f>
        <v>Host</v>
      </c>
    </row>
    <row r="1682" spans="1:22">
      <c r="A1682" s="4">
        <v>620214</v>
      </c>
      <c r="B1682" t="s">
        <v>9189</v>
      </c>
      <c r="C1682" s="4">
        <v>3073291</v>
      </c>
      <c r="D1682" t="s">
        <v>399</v>
      </c>
      <c r="E1682" t="s">
        <v>9190</v>
      </c>
      <c r="F1682" s="4">
        <v>11106</v>
      </c>
      <c r="G1682" s="13" t="s">
        <v>7897</v>
      </c>
      <c r="H1682" s="13" t="s">
        <v>7940</v>
      </c>
      <c r="I1682" s="1">
        <v>4076408</v>
      </c>
      <c r="J1682" s="1">
        <v>-7392461</v>
      </c>
      <c r="K1682" t="s">
        <v>5</v>
      </c>
      <c r="L1682" s="20">
        <v>175</v>
      </c>
      <c r="M1682" s="4">
        <v>14</v>
      </c>
      <c r="N1682" s="4">
        <v>0</v>
      </c>
      <c r="O1682" s="2">
        <v>43632</v>
      </c>
      <c r="P1682" s="3">
        <v>0.21</v>
      </c>
      <c r="Q1682" s="4">
        <v>5</v>
      </c>
      <c r="R1682" s="3">
        <v>6.24</v>
      </c>
      <c r="S16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2" t="str">
        <f>IF(AIRBNB[[#This Row],[RUIDO(dB)]]&lt;=4,"Silencioso",IF(AIRBNB[[#This Row],[RUIDO(dB)]]&lt;=5.5,"Poco Ruidoso","Ruidoso"))</f>
        <v>Ruidoso</v>
      </c>
      <c r="U1682" t="str">
        <f>IF(AND(AIRBNB[[#This Row],[PRECIO]]&lt;50,AIRBNB[[#This Row],[MIN_NOCHES]]&gt;3),"Dentro del presupuesto","No considerar")</f>
        <v>No considerar</v>
      </c>
      <c r="V1682" t="str">
        <f>VLOOKUP(AIRBNB[[#This Row],[HOST_ID]],Super_host[],5,FALSE)</f>
        <v>Host</v>
      </c>
    </row>
    <row r="1683" spans="1:22">
      <c r="A1683" s="4">
        <v>6542603</v>
      </c>
      <c r="B1683" t="s">
        <v>11364</v>
      </c>
      <c r="C1683" s="4">
        <v>3057531</v>
      </c>
      <c r="D1683" t="s">
        <v>194</v>
      </c>
      <c r="E1683" t="s">
        <v>11365</v>
      </c>
      <c r="F1683" s="4">
        <v>11211</v>
      </c>
      <c r="G1683" s="13" t="s">
        <v>4662</v>
      </c>
      <c r="H1683" s="13" t="s">
        <v>9218</v>
      </c>
      <c r="I1683" s="1">
        <v>4071839</v>
      </c>
      <c r="J1683" s="1">
        <v>-7394329</v>
      </c>
      <c r="K1683" t="s">
        <v>5</v>
      </c>
      <c r="L1683" s="20">
        <v>175</v>
      </c>
      <c r="M1683" s="4">
        <v>3</v>
      </c>
      <c r="N1683" s="4">
        <v>10</v>
      </c>
      <c r="O1683" s="2">
        <v>43470</v>
      </c>
      <c r="P1683" s="3">
        <v>0.2</v>
      </c>
      <c r="Q1683" s="4">
        <v>1</v>
      </c>
      <c r="R1683" s="3">
        <v>6.9</v>
      </c>
      <c r="S16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3" t="str">
        <f>IF(AIRBNB[[#This Row],[RUIDO(dB)]]&lt;=4,"Silencioso",IF(AIRBNB[[#This Row],[RUIDO(dB)]]&lt;=5.5,"Poco Ruidoso","Ruidoso"))</f>
        <v>Ruidoso</v>
      </c>
      <c r="U1683" t="str">
        <f>IF(AND(AIRBNB[[#This Row],[PRECIO]]&lt;50,AIRBNB[[#This Row],[MIN_NOCHES]]&gt;3),"Dentro del presupuesto","No considerar")</f>
        <v>No considerar</v>
      </c>
      <c r="V1683" t="str">
        <f>VLOOKUP(AIRBNB[[#This Row],[HOST_ID]],Super_host[],5,FALSE)</f>
        <v>Host</v>
      </c>
    </row>
    <row r="1684" spans="1:22">
      <c r="A1684" s="4">
        <v>591710</v>
      </c>
      <c r="B1684" t="s">
        <v>11184</v>
      </c>
      <c r="C1684" s="4">
        <v>2920855</v>
      </c>
      <c r="D1684" t="s">
        <v>11185</v>
      </c>
      <c r="E1684" t="s">
        <v>11186</v>
      </c>
      <c r="F1684" s="4">
        <v>11201</v>
      </c>
      <c r="G1684" s="13" t="s">
        <v>4662</v>
      </c>
      <c r="H1684" s="13" t="s">
        <v>9345</v>
      </c>
      <c r="I1684" s="1">
        <v>4069464</v>
      </c>
      <c r="J1684" s="1">
        <v>-7399885</v>
      </c>
      <c r="K1684" t="s">
        <v>5</v>
      </c>
      <c r="L1684" s="20">
        <v>175</v>
      </c>
      <c r="M1684" s="4">
        <v>10</v>
      </c>
      <c r="N1684" s="4">
        <v>8</v>
      </c>
      <c r="O1684" s="2">
        <v>43336</v>
      </c>
      <c r="P1684" s="3">
        <v>0.17</v>
      </c>
      <c r="Q1684" s="4">
        <v>1</v>
      </c>
      <c r="R1684" s="3">
        <v>6.9</v>
      </c>
      <c r="S16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4" t="str">
        <f>IF(AIRBNB[[#This Row],[RUIDO(dB)]]&lt;=4,"Silencioso",IF(AIRBNB[[#This Row],[RUIDO(dB)]]&lt;=5.5,"Poco Ruidoso","Ruidoso"))</f>
        <v>Ruidoso</v>
      </c>
      <c r="U1684" t="str">
        <f>IF(AND(AIRBNB[[#This Row],[PRECIO]]&lt;50,AIRBNB[[#This Row],[MIN_NOCHES]]&gt;3),"Dentro del presupuesto","No considerar")</f>
        <v>No considerar</v>
      </c>
      <c r="V1684" t="str">
        <f>VLOOKUP(AIRBNB[[#This Row],[HOST_ID]],Super_host[],5,FALSE)</f>
        <v>Host</v>
      </c>
    </row>
    <row r="1685" spans="1:22">
      <c r="A1685" s="4">
        <v>5082455</v>
      </c>
      <c r="B1685" t="s">
        <v>4005</v>
      </c>
      <c r="C1685" s="4">
        <v>2908101</v>
      </c>
      <c r="D1685" t="s">
        <v>4006</v>
      </c>
      <c r="E1685" t="s">
        <v>4007</v>
      </c>
      <c r="F1685" s="4">
        <v>10031</v>
      </c>
      <c r="G1685" s="13" t="s">
        <v>124</v>
      </c>
      <c r="H1685" s="13" t="s">
        <v>148</v>
      </c>
      <c r="I1685" s="1">
        <v>4082846</v>
      </c>
      <c r="J1685" s="1">
        <v>-7394393</v>
      </c>
      <c r="K1685" t="s">
        <v>5</v>
      </c>
      <c r="L1685" s="20">
        <v>175</v>
      </c>
      <c r="M1685" s="4">
        <v>4</v>
      </c>
      <c r="N1685" s="4">
        <v>29</v>
      </c>
      <c r="O1685" s="2">
        <v>43409</v>
      </c>
      <c r="P1685" s="3">
        <v>0.55000000000000004</v>
      </c>
      <c r="Q1685" s="4">
        <v>1</v>
      </c>
      <c r="R1685" s="3">
        <v>5.6</v>
      </c>
      <c r="S16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5" t="str">
        <f>IF(AIRBNB[[#This Row],[RUIDO(dB)]]&lt;=4,"Silencioso",IF(AIRBNB[[#This Row],[RUIDO(dB)]]&lt;=5.5,"Poco Ruidoso","Ruidoso"))</f>
        <v>Ruidoso</v>
      </c>
      <c r="U1685" t="str">
        <f>IF(AND(AIRBNB[[#This Row],[PRECIO]]&lt;50,AIRBNB[[#This Row],[MIN_NOCHES]]&gt;3),"Dentro del presupuesto","No considerar")</f>
        <v>No considerar</v>
      </c>
      <c r="V1685" t="str">
        <f>VLOOKUP(AIRBNB[[#This Row],[HOST_ID]],Super_host[],5,FALSE)</f>
        <v>Host</v>
      </c>
    </row>
    <row r="1686" spans="1:22">
      <c r="A1686" s="4">
        <v>6000868</v>
      </c>
      <c r="B1686" t="s">
        <v>13210</v>
      </c>
      <c r="C1686" s="4">
        <v>2787900</v>
      </c>
      <c r="D1686" t="s">
        <v>3125</v>
      </c>
      <c r="E1686" t="s">
        <v>13211</v>
      </c>
      <c r="F1686" s="4">
        <v>11216</v>
      </c>
      <c r="G1686" s="13" t="s">
        <v>4662</v>
      </c>
      <c r="H1686" s="13" t="s">
        <v>9230</v>
      </c>
      <c r="I1686" s="1">
        <v>4067955</v>
      </c>
      <c r="J1686" s="1">
        <v>-7394662</v>
      </c>
      <c r="K1686" t="s">
        <v>5</v>
      </c>
      <c r="L1686" s="20">
        <v>175</v>
      </c>
      <c r="M1686" s="4">
        <v>2</v>
      </c>
      <c r="N1686" s="4">
        <v>42</v>
      </c>
      <c r="O1686" s="2">
        <v>43505</v>
      </c>
      <c r="P1686" s="3">
        <v>0.82</v>
      </c>
      <c r="Q1686" s="4">
        <v>1</v>
      </c>
      <c r="R1686" s="3">
        <v>6.9</v>
      </c>
      <c r="S16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6" t="str">
        <f>IF(AIRBNB[[#This Row],[RUIDO(dB)]]&lt;=4,"Silencioso",IF(AIRBNB[[#This Row],[RUIDO(dB)]]&lt;=5.5,"Poco Ruidoso","Ruidoso"))</f>
        <v>Ruidoso</v>
      </c>
      <c r="U1686" t="str">
        <f>IF(AND(AIRBNB[[#This Row],[PRECIO]]&lt;50,AIRBNB[[#This Row],[MIN_NOCHES]]&gt;3),"Dentro del presupuesto","No considerar")</f>
        <v>No considerar</v>
      </c>
      <c r="V1686" t="str">
        <f>VLOOKUP(AIRBNB[[#This Row],[HOST_ID]],Super_host[],5,FALSE)</f>
        <v>Host</v>
      </c>
    </row>
    <row r="1687" spans="1:22">
      <c r="A1687" s="4">
        <v>2744185</v>
      </c>
      <c r="B1687" t="s">
        <v>5296</v>
      </c>
      <c r="C1687" s="4">
        <v>2739598</v>
      </c>
      <c r="D1687" t="s">
        <v>4868</v>
      </c>
      <c r="E1687" t="s">
        <v>5297</v>
      </c>
      <c r="F1687" s="4">
        <v>10030</v>
      </c>
      <c r="G1687" s="13" t="s">
        <v>124</v>
      </c>
      <c r="H1687" s="13" t="s">
        <v>148</v>
      </c>
      <c r="I1687" s="1">
        <v>4081677</v>
      </c>
      <c r="J1687" s="1">
        <v>-7394371</v>
      </c>
      <c r="K1687" t="s">
        <v>40</v>
      </c>
      <c r="L1687" s="20">
        <v>175</v>
      </c>
      <c r="M1687" s="4">
        <v>3</v>
      </c>
      <c r="N1687" s="4">
        <v>89</v>
      </c>
      <c r="O1687" s="2">
        <v>43613</v>
      </c>
      <c r="P1687" s="3">
        <v>1.41</v>
      </c>
      <c r="Q1687" s="4">
        <v>1</v>
      </c>
      <c r="R1687" s="3">
        <v>5.6</v>
      </c>
      <c r="S16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7" t="str">
        <f>IF(AIRBNB[[#This Row],[RUIDO(dB)]]&lt;=4,"Silencioso",IF(AIRBNB[[#This Row],[RUIDO(dB)]]&lt;=5.5,"Poco Ruidoso","Ruidoso"))</f>
        <v>Ruidoso</v>
      </c>
      <c r="U1687" t="str">
        <f>IF(AND(AIRBNB[[#This Row],[PRECIO]]&lt;50,AIRBNB[[#This Row],[MIN_NOCHES]]&gt;3),"Dentro del presupuesto","No considerar")</f>
        <v>No considerar</v>
      </c>
      <c r="V1687" t="str">
        <f>VLOOKUP(AIRBNB[[#This Row],[HOST_ID]],Super_host[],5,FALSE)</f>
        <v>Host</v>
      </c>
    </row>
    <row r="1688" spans="1:22">
      <c r="A1688" s="4">
        <v>841484</v>
      </c>
      <c r="B1688" t="s">
        <v>4211</v>
      </c>
      <c r="C1688" s="4">
        <v>2682735</v>
      </c>
      <c r="D1688" t="s">
        <v>492</v>
      </c>
      <c r="E1688" t="s">
        <v>4212</v>
      </c>
      <c r="F1688" s="4">
        <v>10002</v>
      </c>
      <c r="G1688" s="13" t="s">
        <v>124</v>
      </c>
      <c r="H1688" s="13" t="s">
        <v>137</v>
      </c>
      <c r="I1688" s="1">
        <v>4071892</v>
      </c>
      <c r="J1688" s="1">
        <v>-7398627</v>
      </c>
      <c r="K1688" t="s">
        <v>5</v>
      </c>
      <c r="L1688" s="20">
        <v>175</v>
      </c>
      <c r="M1688" s="4">
        <v>3</v>
      </c>
      <c r="N1688" s="4">
        <v>50</v>
      </c>
      <c r="O1688" s="2">
        <v>43646</v>
      </c>
      <c r="P1688" s="3">
        <v>0.63</v>
      </c>
      <c r="Q1688" s="4">
        <v>1</v>
      </c>
      <c r="R1688" s="3">
        <v>5.6</v>
      </c>
      <c r="S16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8" t="str">
        <f>IF(AIRBNB[[#This Row],[RUIDO(dB)]]&lt;=4,"Silencioso",IF(AIRBNB[[#This Row],[RUIDO(dB)]]&lt;=5.5,"Poco Ruidoso","Ruidoso"))</f>
        <v>Ruidoso</v>
      </c>
      <c r="U1688" t="str">
        <f>IF(AND(AIRBNB[[#This Row],[PRECIO]]&lt;50,AIRBNB[[#This Row],[MIN_NOCHES]]&gt;3),"Dentro del presupuesto","No considerar")</f>
        <v>No considerar</v>
      </c>
      <c r="V1688" t="str">
        <f>VLOOKUP(AIRBNB[[#This Row],[HOST_ID]],Super_host[],5,FALSE)</f>
        <v>Host</v>
      </c>
    </row>
    <row r="1689" spans="1:22">
      <c r="A1689" s="4">
        <v>527076</v>
      </c>
      <c r="B1689" t="s">
        <v>7212</v>
      </c>
      <c r="C1689" s="4">
        <v>2590219</v>
      </c>
      <c r="D1689" t="s">
        <v>6529</v>
      </c>
      <c r="E1689" t="s">
        <v>7213</v>
      </c>
      <c r="F1689" s="4">
        <v>10021</v>
      </c>
      <c r="G1689" s="13" t="s">
        <v>124</v>
      </c>
      <c r="H1689" s="13" t="s">
        <v>129</v>
      </c>
      <c r="I1689" s="1">
        <v>4076413</v>
      </c>
      <c r="J1689" s="1">
        <v>-7396227</v>
      </c>
      <c r="K1689" t="s">
        <v>5</v>
      </c>
      <c r="L1689" s="20">
        <v>175</v>
      </c>
      <c r="M1689" s="4">
        <v>2</v>
      </c>
      <c r="N1689" s="4">
        <v>0</v>
      </c>
      <c r="O1689" s="2">
        <v>43080</v>
      </c>
      <c r="P1689" s="3">
        <v>0.16</v>
      </c>
      <c r="Q1689" s="4">
        <v>1</v>
      </c>
      <c r="R1689" s="3">
        <v>5.6</v>
      </c>
      <c r="S16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89" t="str">
        <f>IF(AIRBNB[[#This Row],[RUIDO(dB)]]&lt;=4,"Silencioso",IF(AIRBNB[[#This Row],[RUIDO(dB)]]&lt;=5.5,"Poco Ruidoso","Ruidoso"))</f>
        <v>Ruidoso</v>
      </c>
      <c r="U1689" t="str">
        <f>IF(AND(AIRBNB[[#This Row],[PRECIO]]&lt;50,AIRBNB[[#This Row],[MIN_NOCHES]]&gt;3),"Dentro del presupuesto","No considerar")</f>
        <v>No considerar</v>
      </c>
      <c r="V1689" t="str">
        <f>VLOOKUP(AIRBNB[[#This Row],[HOST_ID]],Super_host[],5,FALSE)</f>
        <v>Host</v>
      </c>
    </row>
    <row r="1690" spans="1:22">
      <c r="A1690" s="4">
        <v>505029</v>
      </c>
      <c r="B1690" t="s">
        <v>2342</v>
      </c>
      <c r="C1690" s="4">
        <v>2490471</v>
      </c>
      <c r="D1690" t="s">
        <v>2343</v>
      </c>
      <c r="E1690" t="s">
        <v>2344</v>
      </c>
      <c r="F1690" s="4">
        <v>10009</v>
      </c>
      <c r="G1690" s="13" t="s">
        <v>124</v>
      </c>
      <c r="H1690" s="13" t="s">
        <v>133</v>
      </c>
      <c r="I1690" s="1">
        <v>4072454</v>
      </c>
      <c r="J1690" s="1">
        <v>-7397944</v>
      </c>
      <c r="K1690" t="s">
        <v>5</v>
      </c>
      <c r="L1690" s="20">
        <v>175</v>
      </c>
      <c r="M1690" s="4">
        <v>4</v>
      </c>
      <c r="N1690" s="4">
        <v>13</v>
      </c>
      <c r="O1690" s="2">
        <v>43420</v>
      </c>
      <c r="P1690" s="3">
        <v>0.17</v>
      </c>
      <c r="Q1690" s="4">
        <v>1</v>
      </c>
      <c r="R1690" s="3">
        <v>5.6</v>
      </c>
      <c r="S16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0" t="str">
        <f>IF(AIRBNB[[#This Row],[RUIDO(dB)]]&lt;=4,"Silencioso",IF(AIRBNB[[#This Row],[RUIDO(dB)]]&lt;=5.5,"Poco Ruidoso","Ruidoso"))</f>
        <v>Ruidoso</v>
      </c>
      <c r="U1690" t="str">
        <f>IF(AND(AIRBNB[[#This Row],[PRECIO]]&lt;50,AIRBNB[[#This Row],[MIN_NOCHES]]&gt;3),"Dentro del presupuesto","No considerar")</f>
        <v>No considerar</v>
      </c>
      <c r="V1690" t="str">
        <f>VLOOKUP(AIRBNB[[#This Row],[HOST_ID]],Super_host[],5,FALSE)</f>
        <v>Host</v>
      </c>
    </row>
    <row r="1691" spans="1:22">
      <c r="A1691" s="4">
        <v>503722</v>
      </c>
      <c r="B1691" t="s">
        <v>11867</v>
      </c>
      <c r="C1691" s="4">
        <v>2484383</v>
      </c>
      <c r="D1691" t="s">
        <v>5953</v>
      </c>
      <c r="E1691" t="s">
        <v>11868</v>
      </c>
      <c r="F1691" s="4">
        <v>11211</v>
      </c>
      <c r="G1691" s="13" t="s">
        <v>4662</v>
      </c>
      <c r="H1691" s="13" t="s">
        <v>9218</v>
      </c>
      <c r="I1691" s="1">
        <v>4071345</v>
      </c>
      <c r="J1691" s="1">
        <v>-7395689</v>
      </c>
      <c r="K1691" t="s">
        <v>5</v>
      </c>
      <c r="L1691" s="20">
        <v>175</v>
      </c>
      <c r="M1691" s="4">
        <v>2</v>
      </c>
      <c r="N1691" s="4">
        <v>15</v>
      </c>
      <c r="O1691" s="2">
        <v>43619</v>
      </c>
      <c r="P1691" s="3">
        <v>0.28999999999999998</v>
      </c>
      <c r="Q1691" s="4">
        <v>1</v>
      </c>
      <c r="R1691" s="3">
        <v>6.9</v>
      </c>
      <c r="S16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1" t="str">
        <f>IF(AIRBNB[[#This Row],[RUIDO(dB)]]&lt;=4,"Silencioso",IF(AIRBNB[[#This Row],[RUIDO(dB)]]&lt;=5.5,"Poco Ruidoso","Ruidoso"))</f>
        <v>Ruidoso</v>
      </c>
      <c r="U1691" t="str">
        <f>IF(AND(AIRBNB[[#This Row],[PRECIO]]&lt;50,AIRBNB[[#This Row],[MIN_NOCHES]]&gt;3),"Dentro del presupuesto","No considerar")</f>
        <v>No considerar</v>
      </c>
      <c r="V1691" t="str">
        <f>VLOOKUP(AIRBNB[[#This Row],[HOST_ID]],Super_host[],5,FALSE)</f>
        <v>Host</v>
      </c>
    </row>
    <row r="1692" spans="1:22">
      <c r="A1692" s="4">
        <v>5285553</v>
      </c>
      <c r="B1692" t="s">
        <v>4041</v>
      </c>
      <c r="C1692" s="4">
        <v>2423067</v>
      </c>
      <c r="D1692" t="s">
        <v>4042</v>
      </c>
      <c r="E1692" t="s">
        <v>4043</v>
      </c>
      <c r="F1692" s="4">
        <v>10035</v>
      </c>
      <c r="G1692" s="13" t="s">
        <v>124</v>
      </c>
      <c r="H1692" s="13" t="s">
        <v>219</v>
      </c>
      <c r="I1692" s="1">
        <v>4079303</v>
      </c>
      <c r="J1692" s="1">
        <v>-7393368</v>
      </c>
      <c r="K1692" t="s">
        <v>5</v>
      </c>
      <c r="L1692" s="20">
        <v>175</v>
      </c>
      <c r="M1692" s="4">
        <v>2</v>
      </c>
      <c r="N1692" s="4">
        <v>24</v>
      </c>
      <c r="O1692" s="2">
        <v>43535</v>
      </c>
      <c r="P1692" s="3">
        <v>0.56000000000000005</v>
      </c>
      <c r="Q1692" s="4">
        <v>1</v>
      </c>
      <c r="R1692" s="3">
        <v>5.6</v>
      </c>
      <c r="S16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2" t="str">
        <f>IF(AIRBNB[[#This Row],[RUIDO(dB)]]&lt;=4,"Silencioso",IF(AIRBNB[[#This Row],[RUIDO(dB)]]&lt;=5.5,"Poco Ruidoso","Ruidoso"))</f>
        <v>Ruidoso</v>
      </c>
      <c r="U1692" t="str">
        <f>IF(AND(AIRBNB[[#This Row],[PRECIO]]&lt;50,AIRBNB[[#This Row],[MIN_NOCHES]]&gt;3),"Dentro del presupuesto","No considerar")</f>
        <v>No considerar</v>
      </c>
      <c r="V1692" t="str">
        <f>VLOOKUP(AIRBNB[[#This Row],[HOST_ID]],Super_host[],5,FALSE)</f>
        <v>Host</v>
      </c>
    </row>
    <row r="1693" spans="1:22">
      <c r="A1693" s="4">
        <v>484297</v>
      </c>
      <c r="B1693" t="s">
        <v>16137</v>
      </c>
      <c r="C1693" s="4">
        <v>2397411</v>
      </c>
      <c r="D1693" t="s">
        <v>291</v>
      </c>
      <c r="E1693" t="s">
        <v>16138</v>
      </c>
      <c r="F1693" s="4">
        <v>11238</v>
      </c>
      <c r="G1693" s="13" t="s">
        <v>4662</v>
      </c>
      <c r="H1693" s="13" t="s">
        <v>9387</v>
      </c>
      <c r="I1693" s="1">
        <v>4068545</v>
      </c>
      <c r="J1693" s="1">
        <v>-7396534</v>
      </c>
      <c r="K1693" t="s">
        <v>5</v>
      </c>
      <c r="L1693" s="20">
        <v>175</v>
      </c>
      <c r="M1693" s="4">
        <v>4</v>
      </c>
      <c r="N1693" s="4">
        <v>10</v>
      </c>
      <c r="O1693" s="2">
        <v>43355</v>
      </c>
      <c r="P1693" s="3">
        <v>0.12</v>
      </c>
      <c r="Q1693" s="4">
        <v>1</v>
      </c>
      <c r="R1693" s="3">
        <v>7</v>
      </c>
      <c r="S16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3" t="str">
        <f>IF(AIRBNB[[#This Row],[RUIDO(dB)]]&lt;=4,"Silencioso",IF(AIRBNB[[#This Row],[RUIDO(dB)]]&lt;=5.5,"Poco Ruidoso","Ruidoso"))</f>
        <v>Ruidoso</v>
      </c>
      <c r="U1693" t="str">
        <f>IF(AND(AIRBNB[[#This Row],[PRECIO]]&lt;50,AIRBNB[[#This Row],[MIN_NOCHES]]&gt;3),"Dentro del presupuesto","No considerar")</f>
        <v>No considerar</v>
      </c>
      <c r="V1693" t="str">
        <f>VLOOKUP(AIRBNB[[#This Row],[HOST_ID]],Super_host[],5,FALSE)</f>
        <v>Host</v>
      </c>
    </row>
    <row r="1694" spans="1:22">
      <c r="A1694" s="4">
        <v>415304</v>
      </c>
      <c r="B1694" t="s">
        <v>652</v>
      </c>
      <c r="C1694" s="4">
        <v>2050328</v>
      </c>
      <c r="D1694" t="s">
        <v>653</v>
      </c>
      <c r="E1694" t="s">
        <v>654</v>
      </c>
      <c r="F1694" s="4">
        <v>10035</v>
      </c>
      <c r="G1694" s="13" t="s">
        <v>124</v>
      </c>
      <c r="H1694" s="13" t="s">
        <v>133</v>
      </c>
      <c r="I1694" s="1">
        <v>4073111</v>
      </c>
      <c r="J1694" s="1">
        <v>-7398528</v>
      </c>
      <c r="K1694" t="s">
        <v>5</v>
      </c>
      <c r="L1694" s="20">
        <v>175</v>
      </c>
      <c r="M1694" s="4">
        <v>14</v>
      </c>
      <c r="N1694" s="4">
        <v>1</v>
      </c>
      <c r="O1694" s="2">
        <v>42521</v>
      </c>
      <c r="P1694" s="3">
        <v>0.03</v>
      </c>
      <c r="Q1694" s="4">
        <v>1</v>
      </c>
      <c r="R1694" s="3">
        <v>5.6</v>
      </c>
      <c r="S16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4" t="str">
        <f>IF(AIRBNB[[#This Row],[RUIDO(dB)]]&lt;=4,"Silencioso",IF(AIRBNB[[#This Row],[RUIDO(dB)]]&lt;=5.5,"Poco Ruidoso","Ruidoso"))</f>
        <v>Ruidoso</v>
      </c>
      <c r="U1694" t="str">
        <f>IF(AND(AIRBNB[[#This Row],[PRECIO]]&lt;50,AIRBNB[[#This Row],[MIN_NOCHES]]&gt;3),"Dentro del presupuesto","No considerar")</f>
        <v>No considerar</v>
      </c>
      <c r="V1694" t="str">
        <f>VLOOKUP(AIRBNB[[#This Row],[HOST_ID]],Super_host[],5,FALSE)</f>
        <v>Host</v>
      </c>
    </row>
    <row r="1695" spans="1:22">
      <c r="A1695" s="4">
        <v>2010787</v>
      </c>
      <c r="B1695" t="s">
        <v>10607</v>
      </c>
      <c r="C1695" s="4">
        <v>1859395</v>
      </c>
      <c r="D1695" t="s">
        <v>10608</v>
      </c>
      <c r="E1695" t="s">
        <v>10609</v>
      </c>
      <c r="F1695" s="4">
        <v>11211</v>
      </c>
      <c r="G1695" s="13" t="s">
        <v>4662</v>
      </c>
      <c r="H1695" s="13" t="s">
        <v>9218</v>
      </c>
      <c r="I1695" s="1">
        <v>4071861</v>
      </c>
      <c r="J1695" s="1">
        <v>-7394362</v>
      </c>
      <c r="K1695" t="s">
        <v>268</v>
      </c>
      <c r="L1695" s="20">
        <v>175</v>
      </c>
      <c r="M1695" s="4">
        <v>1</v>
      </c>
      <c r="N1695" s="4">
        <v>7</v>
      </c>
      <c r="O1695" s="2">
        <v>42700</v>
      </c>
      <c r="P1695" s="3">
        <v>0.1</v>
      </c>
      <c r="Q1695" s="4">
        <v>1</v>
      </c>
      <c r="R1695" s="3">
        <v>6.9</v>
      </c>
      <c r="S16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5" t="str">
        <f>IF(AIRBNB[[#This Row],[RUIDO(dB)]]&lt;=4,"Silencioso",IF(AIRBNB[[#This Row],[RUIDO(dB)]]&lt;=5.5,"Poco Ruidoso","Ruidoso"))</f>
        <v>Ruidoso</v>
      </c>
      <c r="U1695" t="str">
        <f>IF(AND(AIRBNB[[#This Row],[PRECIO]]&lt;50,AIRBNB[[#This Row],[MIN_NOCHES]]&gt;3),"Dentro del presupuesto","No considerar")</f>
        <v>No considerar</v>
      </c>
      <c r="V1695" t="str">
        <f>VLOOKUP(AIRBNB[[#This Row],[HOST_ID]],Super_host[],5,FALSE)</f>
        <v>Host</v>
      </c>
    </row>
    <row r="1696" spans="1:22">
      <c r="A1696" s="4">
        <v>287839</v>
      </c>
      <c r="B1696" t="s">
        <v>12277</v>
      </c>
      <c r="C1696" s="4">
        <v>1498424</v>
      </c>
      <c r="D1696" t="s">
        <v>12278</v>
      </c>
      <c r="E1696" t="s">
        <v>12279</v>
      </c>
      <c r="F1696" s="4">
        <v>11227</v>
      </c>
      <c r="G1696" s="13" t="s">
        <v>4662</v>
      </c>
      <c r="H1696" s="13" t="s">
        <v>9222</v>
      </c>
      <c r="I1696" s="1">
        <v>4069018</v>
      </c>
      <c r="J1696" s="1">
        <v>-7398107</v>
      </c>
      <c r="K1696" t="s">
        <v>5</v>
      </c>
      <c r="L1696" s="20">
        <v>175</v>
      </c>
      <c r="M1696" s="4">
        <v>3</v>
      </c>
      <c r="N1696" s="4">
        <v>35</v>
      </c>
      <c r="O1696" s="2">
        <v>43643</v>
      </c>
      <c r="P1696" s="3">
        <v>0.4</v>
      </c>
      <c r="Q1696" s="4">
        <v>1</v>
      </c>
      <c r="R1696" s="3">
        <v>6.9</v>
      </c>
      <c r="S16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6" t="str">
        <f>IF(AIRBNB[[#This Row],[RUIDO(dB)]]&lt;=4,"Silencioso",IF(AIRBNB[[#This Row],[RUIDO(dB)]]&lt;=5.5,"Poco Ruidoso","Ruidoso"))</f>
        <v>Ruidoso</v>
      </c>
      <c r="U1696" t="str">
        <f>IF(AND(AIRBNB[[#This Row],[PRECIO]]&lt;50,AIRBNB[[#This Row],[MIN_NOCHES]]&gt;3),"Dentro del presupuesto","No considerar")</f>
        <v>No considerar</v>
      </c>
      <c r="V1696" t="str">
        <f>VLOOKUP(AIRBNB[[#This Row],[HOST_ID]],Super_host[],5,FALSE)</f>
        <v>Host</v>
      </c>
    </row>
    <row r="1697" spans="1:22">
      <c r="A1697" s="4">
        <v>2071873</v>
      </c>
      <c r="B1697" t="s">
        <v>3789</v>
      </c>
      <c r="C1697" s="4">
        <v>1394669</v>
      </c>
      <c r="D1697" t="s">
        <v>3790</v>
      </c>
      <c r="E1697" t="s">
        <v>3791</v>
      </c>
      <c r="F1697" s="4">
        <v>10016</v>
      </c>
      <c r="G1697" s="13" t="s">
        <v>124</v>
      </c>
      <c r="H1697" s="13" t="s">
        <v>182</v>
      </c>
      <c r="I1697" s="1">
        <v>4075053</v>
      </c>
      <c r="J1697" s="1">
        <v>-7397747</v>
      </c>
      <c r="K1697" t="s">
        <v>5</v>
      </c>
      <c r="L1697" s="20">
        <v>175</v>
      </c>
      <c r="M1697" s="4">
        <v>2</v>
      </c>
      <c r="N1697" s="4">
        <v>31</v>
      </c>
      <c r="O1697" s="2">
        <v>43611</v>
      </c>
      <c r="P1697" s="3">
        <v>0.46</v>
      </c>
      <c r="Q1697" s="4">
        <v>1</v>
      </c>
      <c r="R1697" s="3">
        <v>5.6</v>
      </c>
      <c r="S16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7" t="str">
        <f>IF(AIRBNB[[#This Row],[RUIDO(dB)]]&lt;=4,"Silencioso",IF(AIRBNB[[#This Row],[RUIDO(dB)]]&lt;=5.5,"Poco Ruidoso","Ruidoso"))</f>
        <v>Ruidoso</v>
      </c>
      <c r="U1697" t="str">
        <f>IF(AND(AIRBNB[[#This Row],[PRECIO]]&lt;50,AIRBNB[[#This Row],[MIN_NOCHES]]&gt;3),"Dentro del presupuesto","No considerar")</f>
        <v>No considerar</v>
      </c>
      <c r="V1697" t="str">
        <f>VLOOKUP(AIRBNB[[#This Row],[HOST_ID]],Super_host[],5,FALSE)</f>
        <v>Host</v>
      </c>
    </row>
    <row r="1698" spans="1:22">
      <c r="A1698" s="4">
        <v>893853</v>
      </c>
      <c r="B1698" t="s">
        <v>4218</v>
      </c>
      <c r="C1698" s="4">
        <v>1208402</v>
      </c>
      <c r="D1698" t="s">
        <v>263</v>
      </c>
      <c r="E1698" t="s">
        <v>4219</v>
      </c>
      <c r="F1698" s="4">
        <v>10010</v>
      </c>
      <c r="G1698" s="13" t="s">
        <v>124</v>
      </c>
      <c r="H1698" s="13" t="s">
        <v>452</v>
      </c>
      <c r="I1698" s="1">
        <v>4074207</v>
      </c>
      <c r="J1698" s="1">
        <v>-7399094</v>
      </c>
      <c r="K1698" t="s">
        <v>5</v>
      </c>
      <c r="L1698" s="20">
        <v>175</v>
      </c>
      <c r="M1698" s="4">
        <v>25</v>
      </c>
      <c r="N1698" s="4">
        <v>49</v>
      </c>
      <c r="O1698" s="2">
        <v>42660</v>
      </c>
      <c r="P1698" s="3">
        <v>0.63</v>
      </c>
      <c r="Q1698" s="4">
        <v>1</v>
      </c>
      <c r="R1698" s="3">
        <v>5.6</v>
      </c>
      <c r="S16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8" t="str">
        <f>IF(AIRBNB[[#This Row],[RUIDO(dB)]]&lt;=4,"Silencioso",IF(AIRBNB[[#This Row],[RUIDO(dB)]]&lt;=5.5,"Poco Ruidoso","Ruidoso"))</f>
        <v>Ruidoso</v>
      </c>
      <c r="U1698" t="str">
        <f>IF(AND(AIRBNB[[#This Row],[PRECIO]]&lt;50,AIRBNB[[#This Row],[MIN_NOCHES]]&gt;3),"Dentro del presupuesto","No considerar")</f>
        <v>No considerar</v>
      </c>
      <c r="V1698" t="str">
        <f>VLOOKUP(AIRBNB[[#This Row],[HOST_ID]],Super_host[],5,FALSE)</f>
        <v>Host</v>
      </c>
    </row>
    <row r="1699" spans="1:22">
      <c r="A1699" s="4">
        <v>629774</v>
      </c>
      <c r="B1699" t="s">
        <v>2596</v>
      </c>
      <c r="C1699" s="4">
        <v>834185</v>
      </c>
      <c r="D1699" t="s">
        <v>1430</v>
      </c>
      <c r="E1699" t="s">
        <v>2597</v>
      </c>
      <c r="F1699" s="4">
        <v>10003</v>
      </c>
      <c r="G1699" s="13" t="s">
        <v>124</v>
      </c>
      <c r="H1699" s="13" t="s">
        <v>133</v>
      </c>
      <c r="I1699" s="1">
        <v>4073082</v>
      </c>
      <c r="J1699" s="1">
        <v>-7398502</v>
      </c>
      <c r="K1699" t="s">
        <v>5</v>
      </c>
      <c r="L1699" s="20">
        <v>175</v>
      </c>
      <c r="M1699" s="4">
        <v>1</v>
      </c>
      <c r="N1699" s="4">
        <v>17</v>
      </c>
      <c r="O1699" s="2">
        <v>42290</v>
      </c>
      <c r="P1699" s="3">
        <v>0.2</v>
      </c>
      <c r="Q1699" s="4">
        <v>1</v>
      </c>
      <c r="R1699" s="3">
        <v>5.6</v>
      </c>
      <c r="S16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699" t="str">
        <f>IF(AIRBNB[[#This Row],[RUIDO(dB)]]&lt;=4,"Silencioso",IF(AIRBNB[[#This Row],[RUIDO(dB)]]&lt;=5.5,"Poco Ruidoso","Ruidoso"))</f>
        <v>Ruidoso</v>
      </c>
      <c r="U1699" t="str">
        <f>IF(AND(AIRBNB[[#This Row],[PRECIO]]&lt;50,AIRBNB[[#This Row],[MIN_NOCHES]]&gt;3),"Dentro del presupuesto","No considerar")</f>
        <v>No considerar</v>
      </c>
      <c r="V1699" t="str">
        <f>VLOOKUP(AIRBNB[[#This Row],[HOST_ID]],Super_host[],5,FALSE)</f>
        <v>Host</v>
      </c>
    </row>
    <row r="1700" spans="1:22">
      <c r="A1700" s="4">
        <v>1264663</v>
      </c>
      <c r="B1700" t="s">
        <v>16305</v>
      </c>
      <c r="C1700" s="4">
        <v>809716</v>
      </c>
      <c r="D1700" t="s">
        <v>16306</v>
      </c>
      <c r="E1700" t="s">
        <v>16307</v>
      </c>
      <c r="F1700" s="4">
        <v>11225</v>
      </c>
      <c r="G1700" s="13" t="s">
        <v>4662</v>
      </c>
      <c r="H1700" s="13" t="s">
        <v>9481</v>
      </c>
      <c r="I1700" s="1">
        <v>4065994</v>
      </c>
      <c r="J1700" s="1">
        <v>-7395892</v>
      </c>
      <c r="K1700" t="s">
        <v>5</v>
      </c>
      <c r="L1700" s="20">
        <v>175</v>
      </c>
      <c r="M1700" s="4">
        <v>5</v>
      </c>
      <c r="N1700" s="4">
        <v>0</v>
      </c>
      <c r="O1700" s="2">
        <v>42248</v>
      </c>
      <c r="P1700" s="3">
        <v>0.15</v>
      </c>
      <c r="Q1700" s="4">
        <v>1</v>
      </c>
      <c r="R1700" s="3">
        <v>7</v>
      </c>
      <c r="S17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0" t="str">
        <f>IF(AIRBNB[[#This Row],[RUIDO(dB)]]&lt;=4,"Silencioso",IF(AIRBNB[[#This Row],[RUIDO(dB)]]&lt;=5.5,"Poco Ruidoso","Ruidoso"))</f>
        <v>Ruidoso</v>
      </c>
      <c r="U1700" t="str">
        <f>IF(AND(AIRBNB[[#This Row],[PRECIO]]&lt;50,AIRBNB[[#This Row],[MIN_NOCHES]]&gt;3),"Dentro del presupuesto","No considerar")</f>
        <v>No considerar</v>
      </c>
      <c r="V1700" t="str">
        <f>VLOOKUP(AIRBNB[[#This Row],[HOST_ID]],Super_host[],5,FALSE)</f>
        <v>Host</v>
      </c>
    </row>
    <row r="1701" spans="1:22">
      <c r="A1701" s="4">
        <v>6220699</v>
      </c>
      <c r="B1701" t="s">
        <v>16103</v>
      </c>
      <c r="C1701" s="4">
        <v>770004</v>
      </c>
      <c r="D1701" t="s">
        <v>16104</v>
      </c>
      <c r="E1701" t="s">
        <v>16105</v>
      </c>
      <c r="F1701" s="4">
        <v>11238</v>
      </c>
      <c r="G1701" s="13" t="s">
        <v>4662</v>
      </c>
      <c r="H1701" s="13" t="s">
        <v>9387</v>
      </c>
      <c r="I1701" s="1">
        <v>4068346</v>
      </c>
      <c r="J1701" s="1">
        <v>-7396264</v>
      </c>
      <c r="K1701" t="s">
        <v>5</v>
      </c>
      <c r="L1701" s="20">
        <v>175</v>
      </c>
      <c r="M1701" s="4">
        <v>1</v>
      </c>
      <c r="N1701" s="4">
        <v>2</v>
      </c>
      <c r="O1701" s="2">
        <v>42233</v>
      </c>
      <c r="P1701" s="3">
        <v>0.04</v>
      </c>
      <c r="Q1701" s="4">
        <v>1</v>
      </c>
      <c r="R1701" s="3">
        <v>7</v>
      </c>
      <c r="S17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1" t="str">
        <f>IF(AIRBNB[[#This Row],[RUIDO(dB)]]&lt;=4,"Silencioso",IF(AIRBNB[[#This Row],[RUIDO(dB)]]&lt;=5.5,"Poco Ruidoso","Ruidoso"))</f>
        <v>Ruidoso</v>
      </c>
      <c r="U1701" t="str">
        <f>IF(AND(AIRBNB[[#This Row],[PRECIO]]&lt;50,AIRBNB[[#This Row],[MIN_NOCHES]]&gt;3),"Dentro del presupuesto","No considerar")</f>
        <v>No considerar</v>
      </c>
      <c r="V1701" t="str">
        <f>VLOOKUP(AIRBNB[[#This Row],[HOST_ID]],Super_host[],5,FALSE)</f>
        <v>Host</v>
      </c>
    </row>
    <row r="1702" spans="1:22">
      <c r="A1702" s="4">
        <v>168810</v>
      </c>
      <c r="B1702" t="s">
        <v>1896</v>
      </c>
      <c r="C1702" s="4">
        <v>747698</v>
      </c>
      <c r="D1702" t="s">
        <v>1897</v>
      </c>
      <c r="E1702" t="s">
        <v>1898</v>
      </c>
      <c r="F1702" s="4">
        <v>10024</v>
      </c>
      <c r="G1702" s="13" t="s">
        <v>124</v>
      </c>
      <c r="H1702" s="13" t="s">
        <v>168</v>
      </c>
      <c r="I1702" s="1">
        <v>4078569</v>
      </c>
      <c r="J1702" s="1">
        <v>-7397581</v>
      </c>
      <c r="K1702" t="s">
        <v>5</v>
      </c>
      <c r="L1702" s="20">
        <v>175</v>
      </c>
      <c r="M1702" s="4">
        <v>65</v>
      </c>
      <c r="N1702" s="4">
        <v>11</v>
      </c>
      <c r="O1702" s="2">
        <v>41562</v>
      </c>
      <c r="P1702" s="3">
        <v>0.12</v>
      </c>
      <c r="Q1702" s="4">
        <v>1</v>
      </c>
      <c r="R1702" s="3">
        <v>5.6</v>
      </c>
      <c r="S17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2" t="str">
        <f>IF(AIRBNB[[#This Row],[RUIDO(dB)]]&lt;=4,"Silencioso",IF(AIRBNB[[#This Row],[RUIDO(dB)]]&lt;=5.5,"Poco Ruidoso","Ruidoso"))</f>
        <v>Ruidoso</v>
      </c>
      <c r="U1702" t="str">
        <f>IF(AND(AIRBNB[[#This Row],[PRECIO]]&lt;50,AIRBNB[[#This Row],[MIN_NOCHES]]&gt;3),"Dentro del presupuesto","No considerar")</f>
        <v>No considerar</v>
      </c>
      <c r="V1702" t="str">
        <f>VLOOKUP(AIRBNB[[#This Row],[HOST_ID]],Super_host[],5,FALSE)</f>
        <v>Host</v>
      </c>
    </row>
    <row r="1703" spans="1:22">
      <c r="A1703" s="4">
        <v>148201</v>
      </c>
      <c r="B1703" t="s">
        <v>2523</v>
      </c>
      <c r="C1703" s="4">
        <v>715807</v>
      </c>
      <c r="D1703" t="s">
        <v>291</v>
      </c>
      <c r="E1703" t="s">
        <v>802</v>
      </c>
      <c r="F1703" s="4">
        <v>10012</v>
      </c>
      <c r="G1703" s="13" t="s">
        <v>124</v>
      </c>
      <c r="H1703" s="13" t="s">
        <v>144</v>
      </c>
      <c r="I1703" s="1">
        <v>4072831</v>
      </c>
      <c r="J1703" s="1">
        <v>-7400177</v>
      </c>
      <c r="K1703" t="s">
        <v>5</v>
      </c>
      <c r="L1703" s="20">
        <v>175</v>
      </c>
      <c r="M1703" s="4">
        <v>3</v>
      </c>
      <c r="N1703" s="4">
        <v>18</v>
      </c>
      <c r="O1703" s="2">
        <v>41425</v>
      </c>
      <c r="P1703" s="3">
        <v>0.19</v>
      </c>
      <c r="Q1703" s="4">
        <v>1</v>
      </c>
      <c r="R1703" s="3">
        <v>5.6</v>
      </c>
      <c r="S17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3" t="str">
        <f>IF(AIRBNB[[#This Row],[RUIDO(dB)]]&lt;=4,"Silencioso",IF(AIRBNB[[#This Row],[RUIDO(dB)]]&lt;=5.5,"Poco Ruidoso","Ruidoso"))</f>
        <v>Ruidoso</v>
      </c>
      <c r="U1703" t="str">
        <f>IF(AND(AIRBNB[[#This Row],[PRECIO]]&lt;50,AIRBNB[[#This Row],[MIN_NOCHES]]&gt;3),"Dentro del presupuesto","No considerar")</f>
        <v>No considerar</v>
      </c>
      <c r="V1703" t="str">
        <f>VLOOKUP(AIRBNB[[#This Row],[HOST_ID]],Super_host[],5,FALSE)</f>
        <v>Host</v>
      </c>
    </row>
    <row r="1704" spans="1:22">
      <c r="A1704" s="4">
        <v>141984</v>
      </c>
      <c r="B1704" t="s">
        <v>4314</v>
      </c>
      <c r="C1704" s="4">
        <v>630453</v>
      </c>
      <c r="D1704" t="s">
        <v>217</v>
      </c>
      <c r="E1704" t="s">
        <v>4315</v>
      </c>
      <c r="F1704" s="4">
        <v>10012</v>
      </c>
      <c r="G1704" s="13" t="s">
        <v>124</v>
      </c>
      <c r="H1704" s="13" t="s">
        <v>642</v>
      </c>
      <c r="I1704" s="1">
        <v>4072094</v>
      </c>
      <c r="J1704" s="1">
        <v>-7399706</v>
      </c>
      <c r="K1704" t="s">
        <v>5</v>
      </c>
      <c r="L1704" s="20">
        <v>175</v>
      </c>
      <c r="M1704" s="4">
        <v>3</v>
      </c>
      <c r="N1704" s="4">
        <v>68</v>
      </c>
      <c r="O1704" s="2">
        <v>43626</v>
      </c>
      <c r="P1704" s="3">
        <v>0.69</v>
      </c>
      <c r="Q1704" s="4">
        <v>1</v>
      </c>
      <c r="R1704" s="3">
        <v>5.6</v>
      </c>
      <c r="S17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4" t="str">
        <f>IF(AIRBNB[[#This Row],[RUIDO(dB)]]&lt;=4,"Silencioso",IF(AIRBNB[[#This Row],[RUIDO(dB)]]&lt;=5.5,"Poco Ruidoso","Ruidoso"))</f>
        <v>Ruidoso</v>
      </c>
      <c r="U1704" t="str">
        <f>IF(AND(AIRBNB[[#This Row],[PRECIO]]&lt;50,AIRBNB[[#This Row],[MIN_NOCHES]]&gt;3),"Dentro del presupuesto","No considerar")</f>
        <v>No considerar</v>
      </c>
      <c r="V1704" t="str">
        <f>VLOOKUP(AIRBNB[[#This Row],[HOST_ID]],Super_host[],5,FALSE)</f>
        <v>Host</v>
      </c>
    </row>
    <row r="1705" spans="1:22">
      <c r="A1705" s="4">
        <v>79067</v>
      </c>
      <c r="B1705" t="s">
        <v>16182</v>
      </c>
      <c r="C1705" s="4">
        <v>425506</v>
      </c>
      <c r="D1705" t="s">
        <v>16183</v>
      </c>
      <c r="E1705" t="s">
        <v>16184</v>
      </c>
      <c r="F1705" s="4">
        <v>11238</v>
      </c>
      <c r="G1705" s="13" t="s">
        <v>4662</v>
      </c>
      <c r="H1705" s="13" t="s">
        <v>9387</v>
      </c>
      <c r="I1705" s="1">
        <v>406848</v>
      </c>
      <c r="J1705" s="1">
        <v>-7396219</v>
      </c>
      <c r="K1705" t="s">
        <v>5</v>
      </c>
      <c r="L1705" s="20">
        <v>175</v>
      </c>
      <c r="M1705" s="4">
        <v>6</v>
      </c>
      <c r="N1705" s="4">
        <v>14</v>
      </c>
      <c r="O1705" s="2">
        <v>43575</v>
      </c>
      <c r="P1705" s="3">
        <v>0.3</v>
      </c>
      <c r="Q1705" s="4">
        <v>1</v>
      </c>
      <c r="R1705" s="3">
        <v>7</v>
      </c>
      <c r="S17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5" t="str">
        <f>IF(AIRBNB[[#This Row],[RUIDO(dB)]]&lt;=4,"Silencioso",IF(AIRBNB[[#This Row],[RUIDO(dB)]]&lt;=5.5,"Poco Ruidoso","Ruidoso"))</f>
        <v>Ruidoso</v>
      </c>
      <c r="U1705" t="str">
        <f>IF(AND(AIRBNB[[#This Row],[PRECIO]]&lt;50,AIRBNB[[#This Row],[MIN_NOCHES]]&gt;3),"Dentro del presupuesto","No considerar")</f>
        <v>No considerar</v>
      </c>
      <c r="V1705" t="str">
        <f>VLOOKUP(AIRBNB[[#This Row],[HOST_ID]],Super_host[],5,FALSE)</f>
        <v>Host</v>
      </c>
    </row>
    <row r="1706" spans="1:22">
      <c r="A1706" s="4">
        <v>363320</v>
      </c>
      <c r="B1706" t="s">
        <v>1585</v>
      </c>
      <c r="C1706" s="4">
        <v>390251</v>
      </c>
      <c r="D1706" t="s">
        <v>1586</v>
      </c>
      <c r="E1706" t="s">
        <v>1587</v>
      </c>
      <c r="F1706" s="4">
        <v>10037</v>
      </c>
      <c r="G1706" s="13" t="s">
        <v>124</v>
      </c>
      <c r="H1706" s="13" t="s">
        <v>148</v>
      </c>
      <c r="I1706" s="1">
        <v>4079967</v>
      </c>
      <c r="J1706" s="1">
        <v>-7395156</v>
      </c>
      <c r="K1706" t="s">
        <v>40</v>
      </c>
      <c r="L1706" s="20">
        <v>175</v>
      </c>
      <c r="M1706" s="4">
        <v>2</v>
      </c>
      <c r="N1706" s="4">
        <v>6</v>
      </c>
      <c r="O1706" s="2">
        <v>43311</v>
      </c>
      <c r="P1706" s="3">
        <v>0.09</v>
      </c>
      <c r="Q1706" s="4">
        <v>1</v>
      </c>
      <c r="R1706" s="3">
        <v>5.6</v>
      </c>
      <c r="S17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6" t="str">
        <f>IF(AIRBNB[[#This Row],[RUIDO(dB)]]&lt;=4,"Silencioso",IF(AIRBNB[[#This Row],[RUIDO(dB)]]&lt;=5.5,"Poco Ruidoso","Ruidoso"))</f>
        <v>Ruidoso</v>
      </c>
      <c r="U1706" t="str">
        <f>IF(AND(AIRBNB[[#This Row],[PRECIO]]&lt;50,AIRBNB[[#This Row],[MIN_NOCHES]]&gt;3),"Dentro del presupuesto","No considerar")</f>
        <v>No considerar</v>
      </c>
      <c r="V1706" t="str">
        <f>VLOOKUP(AIRBNB[[#This Row],[HOST_ID]],Super_host[],5,FALSE)</f>
        <v>Host</v>
      </c>
    </row>
    <row r="1707" spans="1:22">
      <c r="A1707" s="4">
        <v>533625</v>
      </c>
      <c r="B1707" t="s">
        <v>12106</v>
      </c>
      <c r="C1707" s="4">
        <v>367815</v>
      </c>
      <c r="D1707" t="s">
        <v>5348</v>
      </c>
      <c r="E1707" t="s">
        <v>12107</v>
      </c>
      <c r="F1707" s="4">
        <v>11205</v>
      </c>
      <c r="G1707" s="13" t="s">
        <v>4662</v>
      </c>
      <c r="H1707" s="13" t="s">
        <v>9230</v>
      </c>
      <c r="I1707" s="1">
        <v>4069043</v>
      </c>
      <c r="J1707" s="1">
        <v>-7395677</v>
      </c>
      <c r="K1707" t="s">
        <v>5</v>
      </c>
      <c r="L1707" s="20">
        <v>175</v>
      </c>
      <c r="M1707" s="4">
        <v>3</v>
      </c>
      <c r="N1707" s="4">
        <v>18</v>
      </c>
      <c r="O1707" s="2">
        <v>43381</v>
      </c>
      <c r="P1707" s="3">
        <v>0.35</v>
      </c>
      <c r="Q1707" s="4">
        <v>1</v>
      </c>
      <c r="R1707" s="3">
        <v>6.9</v>
      </c>
      <c r="S17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7" t="str">
        <f>IF(AIRBNB[[#This Row],[RUIDO(dB)]]&lt;=4,"Silencioso",IF(AIRBNB[[#This Row],[RUIDO(dB)]]&lt;=5.5,"Poco Ruidoso","Ruidoso"))</f>
        <v>Ruidoso</v>
      </c>
      <c r="U1707" t="str">
        <f>IF(AND(AIRBNB[[#This Row],[PRECIO]]&lt;50,AIRBNB[[#This Row],[MIN_NOCHES]]&gt;3),"Dentro del presupuesto","No considerar")</f>
        <v>No considerar</v>
      </c>
      <c r="V1707" t="str">
        <f>VLOOKUP(AIRBNB[[#This Row],[HOST_ID]],Super_host[],5,FALSE)</f>
        <v>Host</v>
      </c>
    </row>
    <row r="1708" spans="1:22">
      <c r="A1708" s="4">
        <v>6645263</v>
      </c>
      <c r="B1708" t="s">
        <v>10015</v>
      </c>
      <c r="C1708" s="4">
        <v>351650</v>
      </c>
      <c r="D1708" t="s">
        <v>558</v>
      </c>
      <c r="E1708" t="s">
        <v>10016</v>
      </c>
      <c r="F1708" s="4">
        <v>11249</v>
      </c>
      <c r="G1708" s="13" t="s">
        <v>4662</v>
      </c>
      <c r="H1708" s="13" t="s">
        <v>9218</v>
      </c>
      <c r="I1708" s="1">
        <v>4071084</v>
      </c>
      <c r="J1708" s="1">
        <v>-7396557</v>
      </c>
      <c r="K1708" t="s">
        <v>5</v>
      </c>
      <c r="L1708" s="20">
        <v>175</v>
      </c>
      <c r="M1708" s="4">
        <v>3</v>
      </c>
      <c r="N1708" s="4">
        <v>2</v>
      </c>
      <c r="O1708" s="2">
        <v>42557</v>
      </c>
      <c r="P1708" s="3">
        <v>0.05</v>
      </c>
      <c r="Q1708" s="4">
        <v>1</v>
      </c>
      <c r="R1708" s="3">
        <v>6.9</v>
      </c>
      <c r="S17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08" t="str">
        <f>IF(AIRBNB[[#This Row],[RUIDO(dB)]]&lt;=4,"Silencioso",IF(AIRBNB[[#This Row],[RUIDO(dB)]]&lt;=5.5,"Poco Ruidoso","Ruidoso"))</f>
        <v>Ruidoso</v>
      </c>
      <c r="U1708" t="str">
        <f>IF(AND(AIRBNB[[#This Row],[PRECIO]]&lt;50,AIRBNB[[#This Row],[MIN_NOCHES]]&gt;3),"Dentro del presupuesto","No considerar")</f>
        <v>No considerar</v>
      </c>
      <c r="V1708" t="str">
        <f>VLOOKUP(AIRBNB[[#This Row],[HOST_ID]],Super_host[],5,FALSE)</f>
        <v>Host</v>
      </c>
    </row>
    <row r="1709" spans="1:22">
      <c r="A1709" s="4">
        <v>3037740</v>
      </c>
      <c r="B1709" t="s">
        <v>55</v>
      </c>
      <c r="C1709" s="4">
        <v>339586</v>
      </c>
      <c r="D1709" t="s">
        <v>56</v>
      </c>
      <c r="E1709" t="s">
        <v>57</v>
      </c>
      <c r="F1709" s="4">
        <v>10301</v>
      </c>
      <c r="G1709" s="13" t="s">
        <v>3</v>
      </c>
      <c r="H1709" s="13" t="s">
        <v>4</v>
      </c>
      <c r="I1709" s="1">
        <v>4064444</v>
      </c>
      <c r="J1709" s="1">
        <v>-7408302</v>
      </c>
      <c r="K1709" t="s">
        <v>5</v>
      </c>
      <c r="L1709" s="20">
        <v>175</v>
      </c>
      <c r="M1709" s="4">
        <v>3</v>
      </c>
      <c r="N1709" s="4">
        <v>22</v>
      </c>
      <c r="O1709" s="2">
        <v>43636</v>
      </c>
      <c r="P1709" s="3">
        <v>0.4</v>
      </c>
      <c r="Q1709" s="4">
        <v>1</v>
      </c>
      <c r="R1709" s="3">
        <v>5.19</v>
      </c>
      <c r="S1709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1709" t="str">
        <f>IF(AIRBNB[[#This Row],[RUIDO(dB)]]&lt;=4,"Silencioso",IF(AIRBNB[[#This Row],[RUIDO(dB)]]&lt;=5.5,"Poco Ruidoso","Ruidoso"))</f>
        <v>Poco Ruidoso</v>
      </c>
      <c r="U1709" t="str">
        <f>IF(AND(AIRBNB[[#This Row],[PRECIO]]&lt;50,AIRBNB[[#This Row],[MIN_NOCHES]]&gt;3),"Dentro del presupuesto","No considerar")</f>
        <v>No considerar</v>
      </c>
      <c r="V1709" t="str">
        <f>VLOOKUP(AIRBNB[[#This Row],[HOST_ID]],Super_host[],5,FALSE)</f>
        <v>Host</v>
      </c>
    </row>
    <row r="1710" spans="1:22">
      <c r="A1710" s="4">
        <v>65834</v>
      </c>
      <c r="B1710" t="s">
        <v>10738</v>
      </c>
      <c r="C1710" s="4">
        <v>321934</v>
      </c>
      <c r="D1710" t="s">
        <v>131</v>
      </c>
      <c r="E1710" t="s">
        <v>10739</v>
      </c>
      <c r="F1710" s="4">
        <v>11215</v>
      </c>
      <c r="G1710" s="13" t="s">
        <v>4662</v>
      </c>
      <c r="H1710" s="13" t="s">
        <v>9234</v>
      </c>
      <c r="I1710" s="1">
        <v>4067319</v>
      </c>
      <c r="J1710" s="1">
        <v>-7397323</v>
      </c>
      <c r="K1710" t="s">
        <v>5</v>
      </c>
      <c r="L1710" s="20">
        <v>175</v>
      </c>
      <c r="M1710" s="4">
        <v>2</v>
      </c>
      <c r="N1710" s="4">
        <v>11</v>
      </c>
      <c r="O1710" s="2">
        <v>41396</v>
      </c>
      <c r="P1710" s="3">
        <v>0.11</v>
      </c>
      <c r="Q1710" s="4">
        <v>1</v>
      </c>
      <c r="R1710" s="3">
        <v>6.9</v>
      </c>
      <c r="S17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0" t="str">
        <f>IF(AIRBNB[[#This Row],[RUIDO(dB)]]&lt;=4,"Silencioso",IF(AIRBNB[[#This Row],[RUIDO(dB)]]&lt;=5.5,"Poco Ruidoso","Ruidoso"))</f>
        <v>Ruidoso</v>
      </c>
      <c r="U1710" t="str">
        <f>IF(AND(AIRBNB[[#This Row],[PRECIO]]&lt;50,AIRBNB[[#This Row],[MIN_NOCHES]]&gt;3),"Dentro del presupuesto","No considerar")</f>
        <v>No considerar</v>
      </c>
      <c r="V1710" t="str">
        <f>VLOOKUP(AIRBNB[[#This Row],[HOST_ID]],Super_host[],5,FALSE)</f>
        <v>Host</v>
      </c>
    </row>
    <row r="1711" spans="1:22">
      <c r="A1711" s="4">
        <v>6305027</v>
      </c>
      <c r="B1711" t="s">
        <v>9574</v>
      </c>
      <c r="C1711" s="4">
        <v>309393</v>
      </c>
      <c r="D1711" t="s">
        <v>1589</v>
      </c>
      <c r="E1711" t="s">
        <v>9575</v>
      </c>
      <c r="F1711" s="4">
        <v>11217</v>
      </c>
      <c r="G1711" s="13" t="s">
        <v>4662</v>
      </c>
      <c r="H1711" s="13" t="s">
        <v>9576</v>
      </c>
      <c r="I1711" s="1">
        <v>4068492</v>
      </c>
      <c r="J1711" s="1">
        <v>-7397913</v>
      </c>
      <c r="K1711" t="s">
        <v>5</v>
      </c>
      <c r="L1711" s="20">
        <v>175</v>
      </c>
      <c r="M1711" s="4">
        <v>30</v>
      </c>
      <c r="N1711" s="4">
        <v>1</v>
      </c>
      <c r="O1711" s="2">
        <v>42247</v>
      </c>
      <c r="P1711" s="3">
        <v>0.02</v>
      </c>
      <c r="Q1711" s="4">
        <v>1</v>
      </c>
      <c r="R1711" s="3">
        <v>6.9</v>
      </c>
      <c r="S17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1" t="str">
        <f>IF(AIRBNB[[#This Row],[RUIDO(dB)]]&lt;=4,"Silencioso",IF(AIRBNB[[#This Row],[RUIDO(dB)]]&lt;=5.5,"Poco Ruidoso","Ruidoso"))</f>
        <v>Ruidoso</v>
      </c>
      <c r="U1711" t="str">
        <f>IF(AND(AIRBNB[[#This Row],[PRECIO]]&lt;50,AIRBNB[[#This Row],[MIN_NOCHES]]&gt;3),"Dentro del presupuesto","No considerar")</f>
        <v>No considerar</v>
      </c>
      <c r="V1711" t="str">
        <f>VLOOKUP(AIRBNB[[#This Row],[HOST_ID]],Super_host[],5,FALSE)</f>
        <v>Host</v>
      </c>
    </row>
    <row r="1712" spans="1:22">
      <c r="A1712" s="4">
        <v>62891</v>
      </c>
      <c r="B1712" t="s">
        <v>5555</v>
      </c>
      <c r="C1712" s="4">
        <v>306545</v>
      </c>
      <c r="D1712" t="s">
        <v>4076</v>
      </c>
      <c r="E1712" t="s">
        <v>5556</v>
      </c>
      <c r="F1712" s="4">
        <v>10009</v>
      </c>
      <c r="G1712" s="13" t="s">
        <v>124</v>
      </c>
      <c r="H1712" s="13" t="s">
        <v>133</v>
      </c>
      <c r="I1712" s="1">
        <v>4072477</v>
      </c>
      <c r="J1712" s="1">
        <v>-7398161</v>
      </c>
      <c r="K1712" t="s">
        <v>5</v>
      </c>
      <c r="L1712" s="20">
        <v>175</v>
      </c>
      <c r="M1712" s="4">
        <v>3</v>
      </c>
      <c r="N1712" s="4">
        <v>185</v>
      </c>
      <c r="O1712" s="2">
        <v>43609</v>
      </c>
      <c r="P1712" s="3">
        <v>1.78</v>
      </c>
      <c r="Q1712" s="4">
        <v>1</v>
      </c>
      <c r="R1712" s="3">
        <v>5.6</v>
      </c>
      <c r="S17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2" t="str">
        <f>IF(AIRBNB[[#This Row],[RUIDO(dB)]]&lt;=4,"Silencioso",IF(AIRBNB[[#This Row],[RUIDO(dB)]]&lt;=5.5,"Poco Ruidoso","Ruidoso"))</f>
        <v>Ruidoso</v>
      </c>
      <c r="U1712" t="str">
        <f>IF(AND(AIRBNB[[#This Row],[PRECIO]]&lt;50,AIRBNB[[#This Row],[MIN_NOCHES]]&gt;3),"Dentro del presupuesto","No considerar")</f>
        <v>No considerar</v>
      </c>
      <c r="V1712" t="str">
        <f>VLOOKUP(AIRBNB[[#This Row],[HOST_ID]],Super_host[],5,FALSE)</f>
        <v>Host</v>
      </c>
    </row>
    <row r="1713" spans="1:22">
      <c r="A1713" s="4">
        <v>4462491</v>
      </c>
      <c r="B1713" t="s">
        <v>1044</v>
      </c>
      <c r="C1713" s="4">
        <v>302529</v>
      </c>
      <c r="D1713" t="s">
        <v>1045</v>
      </c>
      <c r="E1713" t="s">
        <v>1046</v>
      </c>
      <c r="F1713" s="4">
        <v>10002</v>
      </c>
      <c r="G1713" s="13" t="s">
        <v>124</v>
      </c>
      <c r="H1713" s="13" t="s">
        <v>137</v>
      </c>
      <c r="I1713" s="1">
        <v>4071331</v>
      </c>
      <c r="J1713" s="1">
        <v>-7398189</v>
      </c>
      <c r="K1713" t="s">
        <v>5</v>
      </c>
      <c r="L1713" s="20">
        <v>175</v>
      </c>
      <c r="M1713" s="4">
        <v>3</v>
      </c>
      <c r="N1713" s="4">
        <v>2</v>
      </c>
      <c r="O1713" s="2">
        <v>42346</v>
      </c>
      <c r="P1713" s="3">
        <v>0.05</v>
      </c>
      <c r="Q1713" s="4">
        <v>1</v>
      </c>
      <c r="R1713" s="3">
        <v>5.6</v>
      </c>
      <c r="S17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3" t="str">
        <f>IF(AIRBNB[[#This Row],[RUIDO(dB)]]&lt;=4,"Silencioso",IF(AIRBNB[[#This Row],[RUIDO(dB)]]&lt;=5.5,"Poco Ruidoso","Ruidoso"))</f>
        <v>Ruidoso</v>
      </c>
      <c r="U1713" t="str">
        <f>IF(AND(AIRBNB[[#This Row],[PRECIO]]&lt;50,AIRBNB[[#This Row],[MIN_NOCHES]]&gt;3),"Dentro del presupuesto","No considerar")</f>
        <v>No considerar</v>
      </c>
      <c r="V1713" t="str">
        <f>VLOOKUP(AIRBNB[[#This Row],[HOST_ID]],Super_host[],5,FALSE)</f>
        <v>Host</v>
      </c>
    </row>
    <row r="1714" spans="1:22">
      <c r="A1714" s="4">
        <v>1428844</v>
      </c>
      <c r="B1714" t="s">
        <v>14828</v>
      </c>
      <c r="C1714" s="4">
        <v>266878</v>
      </c>
      <c r="D1714" t="s">
        <v>14829</v>
      </c>
      <c r="E1714" t="s">
        <v>14830</v>
      </c>
      <c r="F1714" s="4">
        <v>11211</v>
      </c>
      <c r="G1714" s="13" t="s">
        <v>4662</v>
      </c>
      <c r="H1714" s="13" t="s">
        <v>9218</v>
      </c>
      <c r="I1714" s="1">
        <v>4071362</v>
      </c>
      <c r="J1714" s="1">
        <v>-7393561</v>
      </c>
      <c r="K1714" t="s">
        <v>5</v>
      </c>
      <c r="L1714" s="20">
        <v>175</v>
      </c>
      <c r="M1714" s="4">
        <v>3</v>
      </c>
      <c r="N1714" s="4">
        <v>199</v>
      </c>
      <c r="O1714" s="2">
        <v>43646</v>
      </c>
      <c r="P1714" s="3">
        <v>2.78</v>
      </c>
      <c r="Q1714" s="4">
        <v>1</v>
      </c>
      <c r="R1714" s="3">
        <v>6.9</v>
      </c>
      <c r="S17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4" t="str">
        <f>IF(AIRBNB[[#This Row],[RUIDO(dB)]]&lt;=4,"Silencioso",IF(AIRBNB[[#This Row],[RUIDO(dB)]]&lt;=5.5,"Poco Ruidoso","Ruidoso"))</f>
        <v>Ruidoso</v>
      </c>
      <c r="U1714" t="str">
        <f>IF(AND(AIRBNB[[#This Row],[PRECIO]]&lt;50,AIRBNB[[#This Row],[MIN_NOCHES]]&gt;3),"Dentro del presupuesto","No considerar")</f>
        <v>No considerar</v>
      </c>
      <c r="V1714" t="str">
        <f>VLOOKUP(AIRBNB[[#This Row],[HOST_ID]],Super_host[],5,FALSE)</f>
        <v>Host</v>
      </c>
    </row>
    <row r="1715" spans="1:22">
      <c r="A1715" s="4">
        <v>60673</v>
      </c>
      <c r="B1715" t="s">
        <v>1807</v>
      </c>
      <c r="C1715" s="4">
        <v>249372</v>
      </c>
      <c r="D1715" t="s">
        <v>1045</v>
      </c>
      <c r="E1715" t="s">
        <v>1808</v>
      </c>
      <c r="F1715" s="4">
        <v>10030</v>
      </c>
      <c r="G1715" s="13" t="s">
        <v>124</v>
      </c>
      <c r="H1715" s="13" t="s">
        <v>148</v>
      </c>
      <c r="I1715" s="1">
        <v>4081583</v>
      </c>
      <c r="J1715" s="1">
        <v>-7394707</v>
      </c>
      <c r="K1715" t="s">
        <v>40</v>
      </c>
      <c r="L1715" s="20">
        <v>175</v>
      </c>
      <c r="M1715" s="4">
        <v>2</v>
      </c>
      <c r="N1715" s="4">
        <v>1</v>
      </c>
      <c r="O1715" s="2">
        <v>43380</v>
      </c>
      <c r="P1715" s="3">
        <v>0.11</v>
      </c>
      <c r="Q1715" s="4">
        <v>1</v>
      </c>
      <c r="R1715" s="3">
        <v>5.6</v>
      </c>
      <c r="S17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5" t="str">
        <f>IF(AIRBNB[[#This Row],[RUIDO(dB)]]&lt;=4,"Silencioso",IF(AIRBNB[[#This Row],[RUIDO(dB)]]&lt;=5.5,"Poco Ruidoso","Ruidoso"))</f>
        <v>Ruidoso</v>
      </c>
      <c r="U1715" t="str">
        <f>IF(AND(AIRBNB[[#This Row],[PRECIO]]&lt;50,AIRBNB[[#This Row],[MIN_NOCHES]]&gt;3),"Dentro del presupuesto","No considerar")</f>
        <v>No considerar</v>
      </c>
      <c r="V1715" t="str">
        <f>VLOOKUP(AIRBNB[[#This Row],[HOST_ID]],Super_host[],5,FALSE)</f>
        <v>Host</v>
      </c>
    </row>
    <row r="1716" spans="1:22">
      <c r="A1716" s="4">
        <v>1147524</v>
      </c>
      <c r="B1716" t="s">
        <v>8003</v>
      </c>
      <c r="C1716" s="4">
        <v>244071</v>
      </c>
      <c r="D1716" t="s">
        <v>8004</v>
      </c>
      <c r="E1716" t="s">
        <v>8005</v>
      </c>
      <c r="F1716" s="4">
        <v>11105</v>
      </c>
      <c r="G1716" s="13" t="s">
        <v>7897</v>
      </c>
      <c r="H1716" s="13" t="s">
        <v>7898</v>
      </c>
      <c r="I1716" s="1">
        <v>4077755</v>
      </c>
      <c r="J1716" s="1">
        <v>-7390599</v>
      </c>
      <c r="K1716" t="s">
        <v>5</v>
      </c>
      <c r="L1716" s="20">
        <v>175</v>
      </c>
      <c r="M1716" s="4">
        <v>7</v>
      </c>
      <c r="N1716" s="4">
        <v>2</v>
      </c>
      <c r="O1716" s="2">
        <v>41832</v>
      </c>
      <c r="P1716" s="3">
        <v>0.03</v>
      </c>
      <c r="Q1716" s="4">
        <v>5</v>
      </c>
      <c r="R1716" s="3">
        <v>6.24</v>
      </c>
      <c r="S17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6" t="str">
        <f>IF(AIRBNB[[#This Row],[RUIDO(dB)]]&lt;=4,"Silencioso",IF(AIRBNB[[#This Row],[RUIDO(dB)]]&lt;=5.5,"Poco Ruidoso","Ruidoso"))</f>
        <v>Ruidoso</v>
      </c>
      <c r="U1716" t="str">
        <f>IF(AND(AIRBNB[[#This Row],[PRECIO]]&lt;50,AIRBNB[[#This Row],[MIN_NOCHES]]&gt;3),"Dentro del presupuesto","No considerar")</f>
        <v>No considerar</v>
      </c>
      <c r="V1716" t="str">
        <f>VLOOKUP(AIRBNB[[#This Row],[HOST_ID]],Super_host[],5,FALSE)</f>
        <v>Host</v>
      </c>
    </row>
    <row r="1717" spans="1:22">
      <c r="A1717" s="4">
        <v>47362</v>
      </c>
      <c r="B1717" t="s">
        <v>11885</v>
      </c>
      <c r="C1717" s="4">
        <v>214148</v>
      </c>
      <c r="D1717" t="s">
        <v>334</v>
      </c>
      <c r="E1717" t="s">
        <v>11886</v>
      </c>
      <c r="F1717" s="4">
        <v>11216</v>
      </c>
      <c r="G1717" s="13" t="s">
        <v>4662</v>
      </c>
      <c r="H1717" s="13" t="s">
        <v>9230</v>
      </c>
      <c r="I1717" s="1">
        <v>4068237</v>
      </c>
      <c r="J1717" s="1">
        <v>-739415</v>
      </c>
      <c r="K1717" t="s">
        <v>5</v>
      </c>
      <c r="L1717" s="20">
        <v>175</v>
      </c>
      <c r="M1717" s="4">
        <v>26</v>
      </c>
      <c r="N1717" s="4">
        <v>30</v>
      </c>
      <c r="O1717" s="2">
        <v>41155</v>
      </c>
      <c r="P1717" s="3">
        <v>0.28999999999999998</v>
      </c>
      <c r="Q1717" s="4">
        <v>1</v>
      </c>
      <c r="R1717" s="3">
        <v>6.9</v>
      </c>
      <c r="S17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7" t="str">
        <f>IF(AIRBNB[[#This Row],[RUIDO(dB)]]&lt;=4,"Silencioso",IF(AIRBNB[[#This Row],[RUIDO(dB)]]&lt;=5.5,"Poco Ruidoso","Ruidoso"))</f>
        <v>Ruidoso</v>
      </c>
      <c r="U1717" t="str">
        <f>IF(AND(AIRBNB[[#This Row],[PRECIO]]&lt;50,AIRBNB[[#This Row],[MIN_NOCHES]]&gt;3),"Dentro del presupuesto","No considerar")</f>
        <v>No considerar</v>
      </c>
      <c r="V1717" t="str">
        <f>VLOOKUP(AIRBNB[[#This Row],[HOST_ID]],Super_host[],5,FALSE)</f>
        <v>Host</v>
      </c>
    </row>
    <row r="1718" spans="1:22">
      <c r="A1718" s="4">
        <v>3704067</v>
      </c>
      <c r="B1718" t="s">
        <v>14397</v>
      </c>
      <c r="C1718" s="4">
        <v>188896</v>
      </c>
      <c r="D1718" t="s">
        <v>3673</v>
      </c>
      <c r="E1718" t="s">
        <v>14398</v>
      </c>
      <c r="F1718" s="4">
        <v>11205</v>
      </c>
      <c r="G1718" s="13" t="s">
        <v>4662</v>
      </c>
      <c r="H1718" s="13" t="s">
        <v>9387</v>
      </c>
      <c r="I1718" s="1">
        <v>4069034</v>
      </c>
      <c r="J1718" s="1">
        <v>-7396675</v>
      </c>
      <c r="K1718" t="s">
        <v>5</v>
      </c>
      <c r="L1718" s="20">
        <v>175</v>
      </c>
      <c r="M1718" s="4">
        <v>1</v>
      </c>
      <c r="N1718" s="4">
        <v>121</v>
      </c>
      <c r="O1718" s="2">
        <v>43486</v>
      </c>
      <c r="P1718" s="3">
        <v>2.0299999999999998</v>
      </c>
      <c r="Q1718" s="4">
        <v>1</v>
      </c>
      <c r="R1718" s="3">
        <v>6.9</v>
      </c>
      <c r="S17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8" t="str">
        <f>IF(AIRBNB[[#This Row],[RUIDO(dB)]]&lt;=4,"Silencioso",IF(AIRBNB[[#This Row],[RUIDO(dB)]]&lt;=5.5,"Poco Ruidoso","Ruidoso"))</f>
        <v>Ruidoso</v>
      </c>
      <c r="U1718" t="str">
        <f>IF(AND(AIRBNB[[#This Row],[PRECIO]]&lt;50,AIRBNB[[#This Row],[MIN_NOCHES]]&gt;3),"Dentro del presupuesto","No considerar")</f>
        <v>No considerar</v>
      </c>
      <c r="V1718" t="str">
        <f>VLOOKUP(AIRBNB[[#This Row],[HOST_ID]],Super_host[],5,FALSE)</f>
        <v>Host</v>
      </c>
    </row>
    <row r="1719" spans="1:22">
      <c r="A1719" s="4">
        <v>2500560</v>
      </c>
      <c r="B1719" t="s">
        <v>13060</v>
      </c>
      <c r="C1719" s="4">
        <v>179679</v>
      </c>
      <c r="D1719" t="s">
        <v>13061</v>
      </c>
      <c r="E1719" t="s">
        <v>12340</v>
      </c>
      <c r="F1719" s="4">
        <v>11211</v>
      </c>
      <c r="G1719" s="13" t="s">
        <v>4662</v>
      </c>
      <c r="H1719" s="13" t="s">
        <v>9218</v>
      </c>
      <c r="I1719" s="1">
        <v>4071009</v>
      </c>
      <c r="J1719" s="1">
        <v>-7395741</v>
      </c>
      <c r="K1719" t="s">
        <v>5</v>
      </c>
      <c r="L1719" s="20">
        <v>175</v>
      </c>
      <c r="M1719" s="4">
        <v>2</v>
      </c>
      <c r="N1719" s="4">
        <v>46</v>
      </c>
      <c r="O1719" s="2">
        <v>43514</v>
      </c>
      <c r="P1719" s="3">
        <v>0.72</v>
      </c>
      <c r="Q1719" s="4">
        <v>1</v>
      </c>
      <c r="R1719" s="3">
        <v>6.9</v>
      </c>
      <c r="S17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19" t="str">
        <f>IF(AIRBNB[[#This Row],[RUIDO(dB)]]&lt;=4,"Silencioso",IF(AIRBNB[[#This Row],[RUIDO(dB)]]&lt;=5.5,"Poco Ruidoso","Ruidoso"))</f>
        <v>Ruidoso</v>
      </c>
      <c r="U1719" t="str">
        <f>IF(AND(AIRBNB[[#This Row],[PRECIO]]&lt;50,AIRBNB[[#This Row],[MIN_NOCHES]]&gt;3),"Dentro del presupuesto","No considerar")</f>
        <v>No considerar</v>
      </c>
      <c r="V1719" t="str">
        <f>VLOOKUP(AIRBNB[[#This Row],[HOST_ID]],Super_host[],5,FALSE)</f>
        <v>Host</v>
      </c>
    </row>
    <row r="1720" spans="1:22">
      <c r="A1720" s="4">
        <v>23135</v>
      </c>
      <c r="B1720" t="s">
        <v>14446</v>
      </c>
      <c r="C1720" s="4">
        <v>11481</v>
      </c>
      <c r="D1720" t="s">
        <v>5717</v>
      </c>
      <c r="E1720" t="s">
        <v>14447</v>
      </c>
      <c r="F1720" s="4">
        <v>11231</v>
      </c>
      <c r="G1720" s="13" t="s">
        <v>4662</v>
      </c>
      <c r="H1720" s="13" t="s">
        <v>9237</v>
      </c>
      <c r="I1720" s="1">
        <v>4067967</v>
      </c>
      <c r="J1720" s="1">
        <v>-7400154</v>
      </c>
      <c r="K1720" t="s">
        <v>5</v>
      </c>
      <c r="L1720" s="20">
        <v>175</v>
      </c>
      <c r="M1720" s="4">
        <v>2</v>
      </c>
      <c r="N1720" s="4">
        <v>233</v>
      </c>
      <c r="O1720" s="2">
        <v>43640</v>
      </c>
      <c r="P1720" s="3">
        <v>2.09</v>
      </c>
      <c r="Q1720" s="4">
        <v>1</v>
      </c>
      <c r="R1720" s="3">
        <v>6.9</v>
      </c>
      <c r="S17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0" t="str">
        <f>IF(AIRBNB[[#This Row],[RUIDO(dB)]]&lt;=4,"Silencioso",IF(AIRBNB[[#This Row],[RUIDO(dB)]]&lt;=5.5,"Poco Ruidoso","Ruidoso"))</f>
        <v>Ruidoso</v>
      </c>
      <c r="U1720" t="str">
        <f>IF(AND(AIRBNB[[#This Row],[PRECIO]]&lt;50,AIRBNB[[#This Row],[MIN_NOCHES]]&gt;3),"Dentro del presupuesto","No considerar")</f>
        <v>No considerar</v>
      </c>
      <c r="V1720" t="str">
        <f>VLOOKUP(AIRBNB[[#This Row],[HOST_ID]],Super_host[],5,FALSE)</f>
        <v>Host</v>
      </c>
    </row>
    <row r="1721" spans="1:22">
      <c r="A1721" s="4">
        <v>4053517</v>
      </c>
      <c r="B1721" t="s">
        <v>12681</v>
      </c>
      <c r="C1721" s="4">
        <v>3967335</v>
      </c>
      <c r="D1721" t="s">
        <v>2386</v>
      </c>
      <c r="E1721" t="s">
        <v>12682</v>
      </c>
      <c r="F1721" s="4">
        <v>11222</v>
      </c>
      <c r="G1721" s="13" t="s">
        <v>4662</v>
      </c>
      <c r="H1721" s="13" t="s">
        <v>9249</v>
      </c>
      <c r="I1721" s="1">
        <v>4072527</v>
      </c>
      <c r="J1721" s="1">
        <v>-7395016</v>
      </c>
      <c r="K1721" t="s">
        <v>5</v>
      </c>
      <c r="L1721" s="20">
        <v>174</v>
      </c>
      <c r="M1721" s="4">
        <v>2</v>
      </c>
      <c r="N1721" s="4">
        <v>31</v>
      </c>
      <c r="O1721" s="2">
        <v>43618</v>
      </c>
      <c r="P1721" s="3">
        <v>0.54</v>
      </c>
      <c r="Q1721" s="4">
        <v>1</v>
      </c>
      <c r="R1721" s="3">
        <v>6.9</v>
      </c>
      <c r="S17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1" t="str">
        <f>IF(AIRBNB[[#This Row],[RUIDO(dB)]]&lt;=4,"Silencioso",IF(AIRBNB[[#This Row],[RUIDO(dB)]]&lt;=5.5,"Poco Ruidoso","Ruidoso"))</f>
        <v>Ruidoso</v>
      </c>
      <c r="U1721" t="str">
        <f>IF(AND(AIRBNB[[#This Row],[PRECIO]]&lt;50,AIRBNB[[#This Row],[MIN_NOCHES]]&gt;3),"Dentro del presupuesto","No considerar")</f>
        <v>No considerar</v>
      </c>
      <c r="V1721" t="str">
        <f>VLOOKUP(AIRBNB[[#This Row],[HOST_ID]],Super_host[],5,FALSE)</f>
        <v>Host</v>
      </c>
    </row>
    <row r="1722" spans="1:22">
      <c r="A1722" s="4">
        <v>1878692</v>
      </c>
      <c r="B1722" t="s">
        <v>5786</v>
      </c>
      <c r="C1722" s="4">
        <v>9782676</v>
      </c>
      <c r="D1722" t="s">
        <v>1380</v>
      </c>
      <c r="E1722" t="s">
        <v>5787</v>
      </c>
      <c r="F1722" s="4">
        <v>10012</v>
      </c>
      <c r="G1722" s="13" t="s">
        <v>124</v>
      </c>
      <c r="H1722" s="13" t="s">
        <v>144</v>
      </c>
      <c r="I1722" s="1">
        <v>4072934</v>
      </c>
      <c r="J1722" s="1">
        <v>-7400075</v>
      </c>
      <c r="K1722" t="s">
        <v>5</v>
      </c>
      <c r="L1722" s="20">
        <v>173</v>
      </c>
      <c r="M1722" s="4">
        <v>5</v>
      </c>
      <c r="N1722" s="4">
        <v>143</v>
      </c>
      <c r="O1722" s="2">
        <v>43642</v>
      </c>
      <c r="P1722" s="3">
        <v>2.13</v>
      </c>
      <c r="Q1722" s="4">
        <v>1</v>
      </c>
      <c r="R1722" s="3">
        <v>5.6</v>
      </c>
      <c r="S17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2" t="str">
        <f>IF(AIRBNB[[#This Row],[RUIDO(dB)]]&lt;=4,"Silencioso",IF(AIRBNB[[#This Row],[RUIDO(dB)]]&lt;=5.5,"Poco Ruidoso","Ruidoso"))</f>
        <v>Ruidoso</v>
      </c>
      <c r="U1722" t="str">
        <f>IF(AND(AIRBNB[[#This Row],[PRECIO]]&lt;50,AIRBNB[[#This Row],[MIN_NOCHES]]&gt;3),"Dentro del presupuesto","No considerar")</f>
        <v>No considerar</v>
      </c>
      <c r="V1722" t="str">
        <f>VLOOKUP(AIRBNB[[#This Row],[HOST_ID]],Super_host[],5,FALSE)</f>
        <v>Host</v>
      </c>
    </row>
    <row r="1723" spans="1:22">
      <c r="A1723" s="4">
        <v>802677</v>
      </c>
      <c r="B1723" t="s">
        <v>2571</v>
      </c>
      <c r="C1723" s="4">
        <v>4224513</v>
      </c>
      <c r="D1723" t="s">
        <v>205</v>
      </c>
      <c r="E1723" t="s">
        <v>2572</v>
      </c>
      <c r="F1723" s="4">
        <v>10024</v>
      </c>
      <c r="G1723" s="13" t="s">
        <v>124</v>
      </c>
      <c r="H1723" s="13" t="s">
        <v>168</v>
      </c>
      <c r="I1723" s="1">
        <v>4078592</v>
      </c>
      <c r="J1723" s="1">
        <v>-7397775</v>
      </c>
      <c r="K1723" t="s">
        <v>5</v>
      </c>
      <c r="L1723" s="20">
        <v>173</v>
      </c>
      <c r="M1723" s="4">
        <v>4</v>
      </c>
      <c r="N1723" s="4">
        <v>16</v>
      </c>
      <c r="O1723" s="2">
        <v>43414</v>
      </c>
      <c r="P1723" s="3">
        <v>0.2</v>
      </c>
      <c r="Q1723" s="4">
        <v>1</v>
      </c>
      <c r="R1723" s="3">
        <v>5.6</v>
      </c>
      <c r="S17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3" t="str">
        <f>IF(AIRBNB[[#This Row],[RUIDO(dB)]]&lt;=4,"Silencioso",IF(AIRBNB[[#This Row],[RUIDO(dB)]]&lt;=5.5,"Poco Ruidoso","Ruidoso"))</f>
        <v>Ruidoso</v>
      </c>
      <c r="U1723" t="str">
        <f>IF(AND(AIRBNB[[#This Row],[PRECIO]]&lt;50,AIRBNB[[#This Row],[MIN_NOCHES]]&gt;3),"Dentro del presupuesto","No considerar")</f>
        <v>No considerar</v>
      </c>
      <c r="V1723" t="str">
        <f>VLOOKUP(AIRBNB[[#This Row],[HOST_ID]],Super_host[],5,FALSE)</f>
        <v>Host</v>
      </c>
    </row>
    <row r="1724" spans="1:22">
      <c r="A1724" s="4">
        <v>4614091</v>
      </c>
      <c r="B1724" t="s">
        <v>10455</v>
      </c>
      <c r="C1724" s="4">
        <v>16437254</v>
      </c>
      <c r="D1724" t="s">
        <v>10187</v>
      </c>
      <c r="E1724" t="s">
        <v>10456</v>
      </c>
      <c r="F1724" s="4">
        <v>11215</v>
      </c>
      <c r="G1724" s="13" t="s">
        <v>4662</v>
      </c>
      <c r="H1724" s="13" t="s">
        <v>9246</v>
      </c>
      <c r="I1724" s="1">
        <v>406642</v>
      </c>
      <c r="J1724" s="1">
        <v>-7399322</v>
      </c>
      <c r="K1724" t="s">
        <v>5</v>
      </c>
      <c r="L1724" s="20">
        <v>172</v>
      </c>
      <c r="M1724" s="4">
        <v>30</v>
      </c>
      <c r="N1724" s="4">
        <v>5</v>
      </c>
      <c r="O1724" s="2">
        <v>43641</v>
      </c>
      <c r="P1724" s="3">
        <v>0.09</v>
      </c>
      <c r="Q1724" s="4">
        <v>1</v>
      </c>
      <c r="R1724" s="3">
        <v>6.9</v>
      </c>
      <c r="S17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4" t="str">
        <f>IF(AIRBNB[[#This Row],[RUIDO(dB)]]&lt;=4,"Silencioso",IF(AIRBNB[[#This Row],[RUIDO(dB)]]&lt;=5.5,"Poco Ruidoso","Ruidoso"))</f>
        <v>Ruidoso</v>
      </c>
      <c r="U1724" t="str">
        <f>IF(AND(AIRBNB[[#This Row],[PRECIO]]&lt;50,AIRBNB[[#This Row],[MIN_NOCHES]]&gt;3),"Dentro del presupuesto","No considerar")</f>
        <v>No considerar</v>
      </c>
      <c r="V1724" t="str">
        <f>VLOOKUP(AIRBNB[[#This Row],[HOST_ID]],Super_host[],5,FALSE)</f>
        <v>Host</v>
      </c>
    </row>
    <row r="1725" spans="1:22">
      <c r="A1725" s="4">
        <v>993576</v>
      </c>
      <c r="B1725" t="s">
        <v>1374</v>
      </c>
      <c r="C1725" s="4">
        <v>15145088</v>
      </c>
      <c r="D1725" t="s">
        <v>1090</v>
      </c>
      <c r="E1725" t="s">
        <v>1375</v>
      </c>
      <c r="F1725" s="4">
        <v>10024</v>
      </c>
      <c r="G1725" s="13" t="s">
        <v>124</v>
      </c>
      <c r="H1725" s="13" t="s">
        <v>168</v>
      </c>
      <c r="I1725" s="1">
        <v>4078558</v>
      </c>
      <c r="J1725" s="1">
        <v>-7397251</v>
      </c>
      <c r="K1725" t="s">
        <v>5</v>
      </c>
      <c r="L1725" s="20">
        <v>172</v>
      </c>
      <c r="M1725" s="4">
        <v>30</v>
      </c>
      <c r="N1725" s="4">
        <v>4</v>
      </c>
      <c r="O1725" s="2">
        <v>43190</v>
      </c>
      <c r="P1725" s="3">
        <v>0.08</v>
      </c>
      <c r="Q1725" s="4">
        <v>1</v>
      </c>
      <c r="R1725" s="3">
        <v>5.6</v>
      </c>
      <c r="S17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5" t="str">
        <f>IF(AIRBNB[[#This Row],[RUIDO(dB)]]&lt;=4,"Silencioso",IF(AIRBNB[[#This Row],[RUIDO(dB)]]&lt;=5.5,"Poco Ruidoso","Ruidoso"))</f>
        <v>Ruidoso</v>
      </c>
      <c r="U1725" t="str">
        <f>IF(AND(AIRBNB[[#This Row],[PRECIO]]&lt;50,AIRBNB[[#This Row],[MIN_NOCHES]]&gt;3),"Dentro del presupuesto","No considerar")</f>
        <v>No considerar</v>
      </c>
      <c r="V1725" t="str">
        <f>VLOOKUP(AIRBNB[[#This Row],[HOST_ID]],Super_host[],5,FALSE)</f>
        <v>Host</v>
      </c>
    </row>
    <row r="1726" spans="1:22">
      <c r="A1726" s="4">
        <v>1939106</v>
      </c>
      <c r="B1726" t="s">
        <v>3029</v>
      </c>
      <c r="C1726" s="4">
        <v>3710931</v>
      </c>
      <c r="D1726" t="s">
        <v>632</v>
      </c>
      <c r="E1726" t="s">
        <v>228</v>
      </c>
      <c r="F1726" s="4">
        <v>10003</v>
      </c>
      <c r="G1726" s="13" t="s">
        <v>124</v>
      </c>
      <c r="H1726" s="13" t="s">
        <v>133</v>
      </c>
      <c r="I1726" s="1">
        <v>4072997</v>
      </c>
      <c r="J1726" s="1">
        <v>-7398497</v>
      </c>
      <c r="K1726" t="s">
        <v>5</v>
      </c>
      <c r="L1726" s="20">
        <v>172</v>
      </c>
      <c r="M1726" s="4">
        <v>1</v>
      </c>
      <c r="N1726" s="4">
        <v>18</v>
      </c>
      <c r="O1726" s="2">
        <v>43297</v>
      </c>
      <c r="P1726" s="3">
        <v>0.27</v>
      </c>
      <c r="Q1726" s="4">
        <v>1</v>
      </c>
      <c r="R1726" s="3">
        <v>5.6</v>
      </c>
      <c r="S17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6" t="str">
        <f>IF(AIRBNB[[#This Row],[RUIDO(dB)]]&lt;=4,"Silencioso",IF(AIRBNB[[#This Row],[RUIDO(dB)]]&lt;=5.5,"Poco Ruidoso","Ruidoso"))</f>
        <v>Ruidoso</v>
      </c>
      <c r="U1726" t="str">
        <f>IF(AND(AIRBNB[[#This Row],[PRECIO]]&lt;50,AIRBNB[[#This Row],[MIN_NOCHES]]&gt;3),"Dentro del presupuesto","No considerar")</f>
        <v>No considerar</v>
      </c>
      <c r="V1726" t="str">
        <f>VLOOKUP(AIRBNB[[#This Row],[HOST_ID]],Super_host[],5,FALSE)</f>
        <v>Host</v>
      </c>
    </row>
    <row r="1727" spans="1:22">
      <c r="A1727" s="4">
        <v>3168120</v>
      </c>
      <c r="B1727" t="s">
        <v>313</v>
      </c>
      <c r="C1727" s="4">
        <v>16069958</v>
      </c>
      <c r="D1727" t="s">
        <v>314</v>
      </c>
      <c r="E1727" t="s">
        <v>315</v>
      </c>
      <c r="F1727" s="4">
        <v>10009</v>
      </c>
      <c r="G1727" s="13" t="s">
        <v>124</v>
      </c>
      <c r="H1727" s="13" t="s">
        <v>133</v>
      </c>
      <c r="I1727" s="1">
        <v>4072854</v>
      </c>
      <c r="J1727" s="1">
        <v>-7398434</v>
      </c>
      <c r="K1727" t="s">
        <v>5</v>
      </c>
      <c r="L1727" s="20">
        <v>171</v>
      </c>
      <c r="M1727" s="4">
        <v>2</v>
      </c>
      <c r="N1727" s="4">
        <v>1</v>
      </c>
      <c r="O1727" s="2">
        <v>41820</v>
      </c>
      <c r="P1727" s="3">
        <v>0.02</v>
      </c>
      <c r="Q1727" s="4">
        <v>1</v>
      </c>
      <c r="R1727" s="3">
        <v>5.6</v>
      </c>
      <c r="S17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7" t="str">
        <f>IF(AIRBNB[[#This Row],[RUIDO(dB)]]&lt;=4,"Silencioso",IF(AIRBNB[[#This Row],[RUIDO(dB)]]&lt;=5.5,"Poco Ruidoso","Ruidoso"))</f>
        <v>Ruidoso</v>
      </c>
      <c r="U1727" t="str">
        <f>IF(AND(AIRBNB[[#This Row],[PRECIO]]&lt;50,AIRBNB[[#This Row],[MIN_NOCHES]]&gt;3),"Dentro del presupuesto","No considerar")</f>
        <v>No considerar</v>
      </c>
      <c r="V1727" t="str">
        <f>VLOOKUP(AIRBNB[[#This Row],[HOST_ID]],Super_host[],5,FALSE)</f>
        <v>Host</v>
      </c>
    </row>
    <row r="1728" spans="1:22">
      <c r="A1728" s="4">
        <v>739239</v>
      </c>
      <c r="B1728" t="s">
        <v>1089</v>
      </c>
      <c r="C1728" s="4">
        <v>15145088</v>
      </c>
      <c r="D1728" t="s">
        <v>1090</v>
      </c>
      <c r="E1728" t="s">
        <v>1091</v>
      </c>
      <c r="F1728" s="4">
        <v>10024</v>
      </c>
      <c r="G1728" s="13" t="s">
        <v>124</v>
      </c>
      <c r="H1728" s="13" t="s">
        <v>168</v>
      </c>
      <c r="I1728" s="1">
        <v>4078674</v>
      </c>
      <c r="J1728" s="1">
        <v>-7397243</v>
      </c>
      <c r="K1728" t="s">
        <v>5</v>
      </c>
      <c r="L1728" s="20">
        <v>171</v>
      </c>
      <c r="M1728" s="4">
        <v>30</v>
      </c>
      <c r="N1728" s="4">
        <v>4</v>
      </c>
      <c r="O1728" s="2">
        <v>43314</v>
      </c>
      <c r="P1728" s="3">
        <v>0.06</v>
      </c>
      <c r="Q1728" s="4">
        <v>1</v>
      </c>
      <c r="R1728" s="3">
        <v>5.6</v>
      </c>
      <c r="S17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8" t="str">
        <f>IF(AIRBNB[[#This Row],[RUIDO(dB)]]&lt;=4,"Silencioso",IF(AIRBNB[[#This Row],[RUIDO(dB)]]&lt;=5.5,"Poco Ruidoso","Ruidoso"))</f>
        <v>Ruidoso</v>
      </c>
      <c r="U1728" t="str">
        <f>IF(AND(AIRBNB[[#This Row],[PRECIO]]&lt;50,AIRBNB[[#This Row],[MIN_NOCHES]]&gt;3),"Dentro del presupuesto","No considerar")</f>
        <v>No considerar</v>
      </c>
      <c r="V1728" t="str">
        <f>VLOOKUP(AIRBNB[[#This Row],[HOST_ID]],Super_host[],5,FALSE)</f>
        <v>Host</v>
      </c>
    </row>
    <row r="1729" spans="1:22">
      <c r="A1729" s="4">
        <v>1434010</v>
      </c>
      <c r="B1729" t="s">
        <v>13961</v>
      </c>
      <c r="C1729" s="4">
        <v>5654072</v>
      </c>
      <c r="D1729" t="s">
        <v>150</v>
      </c>
      <c r="E1729" t="s">
        <v>13962</v>
      </c>
      <c r="F1729" s="4">
        <v>11210</v>
      </c>
      <c r="G1729" s="13" t="s">
        <v>4662</v>
      </c>
      <c r="H1729" s="13" t="s">
        <v>9427</v>
      </c>
      <c r="I1729" s="1">
        <v>4063427</v>
      </c>
      <c r="J1729" s="1">
        <v>-7395248</v>
      </c>
      <c r="K1729" t="s">
        <v>5</v>
      </c>
      <c r="L1729" s="20">
        <v>171</v>
      </c>
      <c r="M1729" s="4">
        <v>2</v>
      </c>
      <c r="N1729" s="4">
        <v>34</v>
      </c>
      <c r="O1729" s="2">
        <v>43648</v>
      </c>
      <c r="P1729" s="3">
        <v>1.47</v>
      </c>
      <c r="Q1729" s="4">
        <v>1</v>
      </c>
      <c r="R1729" s="3">
        <v>6.9</v>
      </c>
      <c r="S17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29" t="str">
        <f>IF(AIRBNB[[#This Row],[RUIDO(dB)]]&lt;=4,"Silencioso",IF(AIRBNB[[#This Row],[RUIDO(dB)]]&lt;=5.5,"Poco Ruidoso","Ruidoso"))</f>
        <v>Ruidoso</v>
      </c>
      <c r="U1729" t="str">
        <f>IF(AND(AIRBNB[[#This Row],[PRECIO]]&lt;50,AIRBNB[[#This Row],[MIN_NOCHES]]&gt;3),"Dentro del presupuesto","No considerar")</f>
        <v>No considerar</v>
      </c>
      <c r="V1729" t="str">
        <f>VLOOKUP(AIRBNB[[#This Row],[HOST_ID]],Super_host[],5,FALSE)</f>
        <v>Host</v>
      </c>
    </row>
    <row r="1730" spans="1:22">
      <c r="A1730" s="4">
        <v>6334808</v>
      </c>
      <c r="B1730" t="s">
        <v>6602</v>
      </c>
      <c r="C1730" s="4">
        <v>32979427</v>
      </c>
      <c r="D1730" t="s">
        <v>66</v>
      </c>
      <c r="E1730" t="s">
        <v>6603</v>
      </c>
      <c r="F1730" s="4">
        <v>10009</v>
      </c>
      <c r="G1730" s="13" t="s">
        <v>124</v>
      </c>
      <c r="H1730" s="13" t="s">
        <v>133</v>
      </c>
      <c r="I1730" s="1">
        <v>4072786</v>
      </c>
      <c r="J1730" s="1">
        <v>-73988</v>
      </c>
      <c r="K1730" t="s">
        <v>40</v>
      </c>
      <c r="L1730" s="20">
        <v>170</v>
      </c>
      <c r="M1730" s="4">
        <v>5</v>
      </c>
      <c r="N1730" s="4">
        <v>0</v>
      </c>
      <c r="O1730" s="2">
        <v>43620</v>
      </c>
      <c r="P1730" s="3">
        <v>0.02</v>
      </c>
      <c r="Q1730" s="4">
        <v>1</v>
      </c>
      <c r="R1730" s="3">
        <v>5.6</v>
      </c>
      <c r="S17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0" t="str">
        <f>IF(AIRBNB[[#This Row],[RUIDO(dB)]]&lt;=4,"Silencioso",IF(AIRBNB[[#This Row],[RUIDO(dB)]]&lt;=5.5,"Poco Ruidoso","Ruidoso"))</f>
        <v>Ruidoso</v>
      </c>
      <c r="U1730" t="str">
        <f>IF(AND(AIRBNB[[#This Row],[PRECIO]]&lt;50,AIRBNB[[#This Row],[MIN_NOCHES]]&gt;3),"Dentro del presupuesto","No considerar")</f>
        <v>No considerar</v>
      </c>
      <c r="V1730" t="str">
        <f>VLOOKUP(AIRBNB[[#This Row],[HOST_ID]],Super_host[],5,FALSE)</f>
        <v>Host</v>
      </c>
    </row>
    <row r="1731" spans="1:22">
      <c r="A1731" s="4">
        <v>4517177</v>
      </c>
      <c r="B1731" t="s">
        <v>8779</v>
      </c>
      <c r="C1731" s="4">
        <v>23419852</v>
      </c>
      <c r="D1731" t="s">
        <v>8780</v>
      </c>
      <c r="E1731" t="s">
        <v>8781</v>
      </c>
      <c r="F1731" s="4">
        <v>11101</v>
      </c>
      <c r="G1731" s="13" t="s">
        <v>7897</v>
      </c>
      <c r="H1731" s="13" t="s">
        <v>7905</v>
      </c>
      <c r="I1731" s="1">
        <v>4074236</v>
      </c>
      <c r="J1731" s="1">
        <v>-7395641</v>
      </c>
      <c r="K1731" t="s">
        <v>5</v>
      </c>
      <c r="L1731" s="20">
        <v>170</v>
      </c>
      <c r="M1731" s="4">
        <v>2</v>
      </c>
      <c r="N1731" s="4">
        <v>84</v>
      </c>
      <c r="O1731" s="2">
        <v>43613</v>
      </c>
      <c r="P1731" s="3">
        <v>1.51</v>
      </c>
      <c r="Q1731" s="4">
        <v>5</v>
      </c>
      <c r="R1731" s="3">
        <v>6.24</v>
      </c>
      <c r="S17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1" t="str">
        <f>IF(AIRBNB[[#This Row],[RUIDO(dB)]]&lt;=4,"Silencioso",IF(AIRBNB[[#This Row],[RUIDO(dB)]]&lt;=5.5,"Poco Ruidoso","Ruidoso"))</f>
        <v>Ruidoso</v>
      </c>
      <c r="U1731" t="str">
        <f>IF(AND(AIRBNB[[#This Row],[PRECIO]]&lt;50,AIRBNB[[#This Row],[MIN_NOCHES]]&gt;3),"Dentro del presupuesto","No considerar")</f>
        <v>No considerar</v>
      </c>
      <c r="V1731" t="str">
        <f>VLOOKUP(AIRBNB[[#This Row],[HOST_ID]],Super_host[],5,FALSE)</f>
        <v>Host</v>
      </c>
    </row>
    <row r="1732" spans="1:22">
      <c r="A1732" s="4">
        <v>6026546</v>
      </c>
      <c r="B1732" t="s">
        <v>733</v>
      </c>
      <c r="C1732" s="4">
        <v>22613302</v>
      </c>
      <c r="D1732" t="s">
        <v>734</v>
      </c>
      <c r="E1732" t="s">
        <v>735</v>
      </c>
      <c r="F1732" s="4">
        <v>10028</v>
      </c>
      <c r="G1732" s="13" t="s">
        <v>124</v>
      </c>
      <c r="H1732" s="13" t="s">
        <v>129</v>
      </c>
      <c r="I1732" s="1">
        <v>4077793</v>
      </c>
      <c r="J1732" s="1">
        <v>-739602</v>
      </c>
      <c r="K1732" t="s">
        <v>5</v>
      </c>
      <c r="L1732" s="20">
        <v>170</v>
      </c>
      <c r="M1732" s="4">
        <v>5</v>
      </c>
      <c r="N1732" s="4">
        <v>2</v>
      </c>
      <c r="O1732" s="2">
        <v>42282</v>
      </c>
      <c r="P1732" s="3">
        <v>0.04</v>
      </c>
      <c r="Q1732" s="4">
        <v>1</v>
      </c>
      <c r="R1732" s="3">
        <v>5.6</v>
      </c>
      <c r="S17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2" t="str">
        <f>IF(AIRBNB[[#This Row],[RUIDO(dB)]]&lt;=4,"Silencioso",IF(AIRBNB[[#This Row],[RUIDO(dB)]]&lt;=5.5,"Poco Ruidoso","Ruidoso"))</f>
        <v>Ruidoso</v>
      </c>
      <c r="U1732" t="str">
        <f>IF(AND(AIRBNB[[#This Row],[PRECIO]]&lt;50,AIRBNB[[#This Row],[MIN_NOCHES]]&gt;3),"Dentro del presupuesto","No considerar")</f>
        <v>No considerar</v>
      </c>
      <c r="V1732" t="str">
        <f>VLOOKUP(AIRBNB[[#This Row],[HOST_ID]],Super_host[],5,FALSE)</f>
        <v>Host</v>
      </c>
    </row>
    <row r="1733" spans="1:22">
      <c r="A1733" s="4">
        <v>4016142</v>
      </c>
      <c r="B1733" t="s">
        <v>3506</v>
      </c>
      <c r="C1733" s="4">
        <v>20822611</v>
      </c>
      <c r="D1733" t="s">
        <v>2256</v>
      </c>
      <c r="E1733" t="s">
        <v>3507</v>
      </c>
      <c r="F1733" s="4">
        <v>10002</v>
      </c>
      <c r="G1733" s="13" t="s">
        <v>124</v>
      </c>
      <c r="H1733" s="13" t="s">
        <v>137</v>
      </c>
      <c r="I1733" s="1">
        <v>4071891</v>
      </c>
      <c r="J1733" s="1">
        <v>-7398592</v>
      </c>
      <c r="K1733" t="s">
        <v>40</v>
      </c>
      <c r="L1733" s="20">
        <v>170</v>
      </c>
      <c r="M1733" s="4">
        <v>5</v>
      </c>
      <c r="N1733" s="4">
        <v>22</v>
      </c>
      <c r="O1733" s="2">
        <v>43387</v>
      </c>
      <c r="P1733" s="3">
        <v>0.38</v>
      </c>
      <c r="Q1733" s="4">
        <v>1</v>
      </c>
      <c r="R1733" s="3">
        <v>5.6</v>
      </c>
      <c r="S17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3" t="str">
        <f>IF(AIRBNB[[#This Row],[RUIDO(dB)]]&lt;=4,"Silencioso",IF(AIRBNB[[#This Row],[RUIDO(dB)]]&lt;=5.5,"Poco Ruidoso","Ruidoso"))</f>
        <v>Ruidoso</v>
      </c>
      <c r="U1733" t="str">
        <f>IF(AND(AIRBNB[[#This Row],[PRECIO]]&lt;50,AIRBNB[[#This Row],[MIN_NOCHES]]&gt;3),"Dentro del presupuesto","No considerar")</f>
        <v>No considerar</v>
      </c>
      <c r="V1733" t="str">
        <f>VLOOKUP(AIRBNB[[#This Row],[HOST_ID]],Super_host[],5,FALSE)</f>
        <v>Host</v>
      </c>
    </row>
    <row r="1734" spans="1:22">
      <c r="A1734" s="4">
        <v>3870793</v>
      </c>
      <c r="B1734" t="s">
        <v>8103</v>
      </c>
      <c r="C1734" s="4">
        <v>19993822</v>
      </c>
      <c r="D1734" t="s">
        <v>1006</v>
      </c>
      <c r="E1734" t="s">
        <v>8104</v>
      </c>
      <c r="F1734" s="4">
        <v>11373</v>
      </c>
      <c r="G1734" s="13" t="s">
        <v>7897</v>
      </c>
      <c r="H1734" s="13" t="s">
        <v>8051</v>
      </c>
      <c r="I1734" s="1">
        <v>4074122</v>
      </c>
      <c r="J1734" s="1">
        <v>-7388641</v>
      </c>
      <c r="K1734" t="s">
        <v>40</v>
      </c>
      <c r="L1734" s="20">
        <v>170</v>
      </c>
      <c r="M1734" s="4">
        <v>1</v>
      </c>
      <c r="N1734" s="4">
        <v>4</v>
      </c>
      <c r="O1734" s="2">
        <v>42274</v>
      </c>
      <c r="P1734" s="3">
        <v>7.0000000000000007E-2</v>
      </c>
      <c r="Q1734" s="4">
        <v>5</v>
      </c>
      <c r="R1734" s="3">
        <v>6.24</v>
      </c>
      <c r="S17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4" t="str">
        <f>IF(AIRBNB[[#This Row],[RUIDO(dB)]]&lt;=4,"Silencioso",IF(AIRBNB[[#This Row],[RUIDO(dB)]]&lt;=5.5,"Poco Ruidoso","Ruidoso"))</f>
        <v>Ruidoso</v>
      </c>
      <c r="U1734" t="str">
        <f>IF(AND(AIRBNB[[#This Row],[PRECIO]]&lt;50,AIRBNB[[#This Row],[MIN_NOCHES]]&gt;3),"Dentro del presupuesto","No considerar")</f>
        <v>No considerar</v>
      </c>
      <c r="V1734" t="str">
        <f>VLOOKUP(AIRBNB[[#This Row],[HOST_ID]],Super_host[],5,FALSE)</f>
        <v>Host</v>
      </c>
    </row>
    <row r="1735" spans="1:22">
      <c r="A1735" s="4">
        <v>3666653</v>
      </c>
      <c r="B1735" t="s">
        <v>14714</v>
      </c>
      <c r="C1735" s="4">
        <v>17544112</v>
      </c>
      <c r="D1735" t="s">
        <v>334</v>
      </c>
      <c r="E1735" t="s">
        <v>14715</v>
      </c>
      <c r="F1735" s="4">
        <v>11209</v>
      </c>
      <c r="G1735" s="13" t="s">
        <v>4662</v>
      </c>
      <c r="H1735" s="13" t="s">
        <v>9390</v>
      </c>
      <c r="I1735" s="1">
        <v>4062356</v>
      </c>
      <c r="J1735" s="1">
        <v>-74024</v>
      </c>
      <c r="K1735" t="s">
        <v>5</v>
      </c>
      <c r="L1735" s="20">
        <v>170</v>
      </c>
      <c r="M1735" s="4">
        <v>4</v>
      </c>
      <c r="N1735" s="4">
        <v>137</v>
      </c>
      <c r="O1735" s="2">
        <v>43650</v>
      </c>
      <c r="P1735" s="3">
        <v>2.5499999999999998</v>
      </c>
      <c r="Q1735" s="4">
        <v>1</v>
      </c>
      <c r="R1735" s="3">
        <v>6.9</v>
      </c>
      <c r="S17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5" t="str">
        <f>IF(AIRBNB[[#This Row],[RUIDO(dB)]]&lt;=4,"Silencioso",IF(AIRBNB[[#This Row],[RUIDO(dB)]]&lt;=5.5,"Poco Ruidoso","Ruidoso"))</f>
        <v>Ruidoso</v>
      </c>
      <c r="U1735" t="str">
        <f>IF(AND(AIRBNB[[#This Row],[PRECIO]]&lt;50,AIRBNB[[#This Row],[MIN_NOCHES]]&gt;3),"Dentro del presupuesto","No considerar")</f>
        <v>No considerar</v>
      </c>
      <c r="V1735" t="str">
        <f>VLOOKUP(AIRBNB[[#This Row],[HOST_ID]],Super_host[],5,FALSE)</f>
        <v>Host</v>
      </c>
    </row>
    <row r="1736" spans="1:22">
      <c r="A1736" s="4">
        <v>3172778</v>
      </c>
      <c r="B1736" t="s">
        <v>11999</v>
      </c>
      <c r="C1736" s="4">
        <v>16109802</v>
      </c>
      <c r="D1736" t="s">
        <v>12000</v>
      </c>
      <c r="E1736" t="s">
        <v>12001</v>
      </c>
      <c r="F1736" s="4">
        <v>11211</v>
      </c>
      <c r="G1736" s="13" t="s">
        <v>4662</v>
      </c>
      <c r="H1736" s="13" t="s">
        <v>9218</v>
      </c>
      <c r="I1736" s="1">
        <v>4071262</v>
      </c>
      <c r="J1736" s="1">
        <v>-7395676</v>
      </c>
      <c r="K1736" t="s">
        <v>5</v>
      </c>
      <c r="L1736" s="20">
        <v>170</v>
      </c>
      <c r="M1736" s="4">
        <v>7</v>
      </c>
      <c r="N1736" s="4">
        <v>20</v>
      </c>
      <c r="O1736" s="2">
        <v>43646</v>
      </c>
      <c r="P1736" s="3">
        <v>0.33</v>
      </c>
      <c r="Q1736" s="4">
        <v>1</v>
      </c>
      <c r="R1736" s="3">
        <v>6.9</v>
      </c>
      <c r="S17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6" t="str">
        <f>IF(AIRBNB[[#This Row],[RUIDO(dB)]]&lt;=4,"Silencioso",IF(AIRBNB[[#This Row],[RUIDO(dB)]]&lt;=5.5,"Poco Ruidoso","Ruidoso"))</f>
        <v>Ruidoso</v>
      </c>
      <c r="U1736" t="str">
        <f>IF(AND(AIRBNB[[#This Row],[PRECIO]]&lt;50,AIRBNB[[#This Row],[MIN_NOCHES]]&gt;3),"Dentro del presupuesto","No considerar")</f>
        <v>No considerar</v>
      </c>
      <c r="V1736" t="str">
        <f>VLOOKUP(AIRBNB[[#This Row],[HOST_ID]],Super_host[],5,FALSE)</f>
        <v>Host</v>
      </c>
    </row>
    <row r="1737" spans="1:22">
      <c r="A1737" s="4">
        <v>6717309</v>
      </c>
      <c r="B1737" t="s">
        <v>2801</v>
      </c>
      <c r="C1737" s="4">
        <v>15444104</v>
      </c>
      <c r="D1737" t="s">
        <v>2802</v>
      </c>
      <c r="E1737" t="s">
        <v>2803</v>
      </c>
      <c r="F1737" s="4">
        <v>10128</v>
      </c>
      <c r="G1737" s="13" t="s">
        <v>124</v>
      </c>
      <c r="H1737" s="13" t="s">
        <v>129</v>
      </c>
      <c r="I1737" s="1">
        <v>4077878</v>
      </c>
      <c r="J1737" s="1">
        <v>-7394491</v>
      </c>
      <c r="K1737" t="s">
        <v>5</v>
      </c>
      <c r="L1737" s="20">
        <v>170</v>
      </c>
      <c r="M1737" s="4">
        <v>10</v>
      </c>
      <c r="N1737" s="4">
        <v>11</v>
      </c>
      <c r="O1737" s="2">
        <v>42871</v>
      </c>
      <c r="P1737" s="3">
        <v>0.24</v>
      </c>
      <c r="Q1737" s="4">
        <v>1</v>
      </c>
      <c r="R1737" s="3">
        <v>5.6</v>
      </c>
      <c r="S17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7" t="str">
        <f>IF(AIRBNB[[#This Row],[RUIDO(dB)]]&lt;=4,"Silencioso",IF(AIRBNB[[#This Row],[RUIDO(dB)]]&lt;=5.5,"Poco Ruidoso","Ruidoso"))</f>
        <v>Ruidoso</v>
      </c>
      <c r="U1737" t="str">
        <f>IF(AND(AIRBNB[[#This Row],[PRECIO]]&lt;50,AIRBNB[[#This Row],[MIN_NOCHES]]&gt;3),"Dentro del presupuesto","No considerar")</f>
        <v>No considerar</v>
      </c>
      <c r="V1737" t="str">
        <f>VLOOKUP(AIRBNB[[#This Row],[HOST_ID]],Super_host[],5,FALSE)</f>
        <v>Host</v>
      </c>
    </row>
    <row r="1738" spans="1:22">
      <c r="A1738" s="4">
        <v>2669352</v>
      </c>
      <c r="B1738" t="s">
        <v>7502</v>
      </c>
      <c r="C1738" s="4">
        <v>13664226</v>
      </c>
      <c r="D1738" t="s">
        <v>2392</v>
      </c>
      <c r="E1738" t="s">
        <v>7503</v>
      </c>
      <c r="F1738" s="4">
        <v>10025</v>
      </c>
      <c r="G1738" s="13" t="s">
        <v>124</v>
      </c>
      <c r="H1738" s="13" t="s">
        <v>168</v>
      </c>
      <c r="I1738" s="1">
        <v>4079512</v>
      </c>
      <c r="J1738" s="1">
        <v>-7397092</v>
      </c>
      <c r="K1738" t="s">
        <v>40</v>
      </c>
      <c r="L1738" s="20">
        <v>170</v>
      </c>
      <c r="M1738" s="4">
        <v>3</v>
      </c>
      <c r="N1738" s="4">
        <v>24</v>
      </c>
      <c r="O1738" s="2">
        <v>43624</v>
      </c>
      <c r="P1738" s="3">
        <v>0.39</v>
      </c>
      <c r="Q1738" s="4">
        <v>1</v>
      </c>
      <c r="R1738" s="3">
        <v>5.7</v>
      </c>
      <c r="S17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8" t="str">
        <f>IF(AIRBNB[[#This Row],[RUIDO(dB)]]&lt;=4,"Silencioso",IF(AIRBNB[[#This Row],[RUIDO(dB)]]&lt;=5.5,"Poco Ruidoso","Ruidoso"))</f>
        <v>Ruidoso</v>
      </c>
      <c r="U1738" t="str">
        <f>IF(AND(AIRBNB[[#This Row],[PRECIO]]&lt;50,AIRBNB[[#This Row],[MIN_NOCHES]]&gt;3),"Dentro del presupuesto","No considerar")</f>
        <v>No considerar</v>
      </c>
      <c r="V1738" t="str">
        <f>VLOOKUP(AIRBNB[[#This Row],[HOST_ID]],Super_host[],5,FALSE)</f>
        <v>Host</v>
      </c>
    </row>
    <row r="1739" spans="1:22">
      <c r="A1739" s="4">
        <v>4611203</v>
      </c>
      <c r="B1739" t="s">
        <v>1761</v>
      </c>
      <c r="C1739" s="4">
        <v>11702175</v>
      </c>
      <c r="D1739" t="s">
        <v>99</v>
      </c>
      <c r="E1739" t="s">
        <v>1762</v>
      </c>
      <c r="F1739" s="4">
        <v>10029</v>
      </c>
      <c r="G1739" s="13" t="s">
        <v>124</v>
      </c>
      <c r="H1739" s="13" t="s">
        <v>219</v>
      </c>
      <c r="I1739" s="1">
        <v>4079038</v>
      </c>
      <c r="J1739" s="1">
        <v>-7394412</v>
      </c>
      <c r="K1739" t="s">
        <v>5</v>
      </c>
      <c r="L1739" s="20">
        <v>170</v>
      </c>
      <c r="M1739" s="4">
        <v>3</v>
      </c>
      <c r="N1739" s="4">
        <v>6</v>
      </c>
      <c r="O1739" s="2">
        <v>42736</v>
      </c>
      <c r="P1739" s="3">
        <v>0.11</v>
      </c>
      <c r="Q1739" s="4">
        <v>1</v>
      </c>
      <c r="R1739" s="3">
        <v>5.6</v>
      </c>
      <c r="S17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39" t="str">
        <f>IF(AIRBNB[[#This Row],[RUIDO(dB)]]&lt;=4,"Silencioso",IF(AIRBNB[[#This Row],[RUIDO(dB)]]&lt;=5.5,"Poco Ruidoso","Ruidoso"))</f>
        <v>Ruidoso</v>
      </c>
      <c r="U1739" t="str">
        <f>IF(AND(AIRBNB[[#This Row],[PRECIO]]&lt;50,AIRBNB[[#This Row],[MIN_NOCHES]]&gt;3),"Dentro del presupuesto","No considerar")</f>
        <v>No considerar</v>
      </c>
      <c r="V1739" t="str">
        <f>VLOOKUP(AIRBNB[[#This Row],[HOST_ID]],Super_host[],5,FALSE)</f>
        <v>Host</v>
      </c>
    </row>
    <row r="1740" spans="1:22">
      <c r="A1740" s="4">
        <v>2137796</v>
      </c>
      <c r="B1740" t="s">
        <v>14254</v>
      </c>
      <c r="C1740" s="4">
        <v>10909829</v>
      </c>
      <c r="D1740" t="s">
        <v>14255</v>
      </c>
      <c r="E1740" t="s">
        <v>14256</v>
      </c>
      <c r="F1740" s="4">
        <v>11233</v>
      </c>
      <c r="G1740" s="13" t="s">
        <v>4662</v>
      </c>
      <c r="H1740" s="13" t="s">
        <v>9230</v>
      </c>
      <c r="I1740" s="1">
        <v>4068478</v>
      </c>
      <c r="J1740" s="1">
        <v>-7392971</v>
      </c>
      <c r="K1740" t="s">
        <v>5</v>
      </c>
      <c r="L1740" s="20">
        <v>170</v>
      </c>
      <c r="M1740" s="4">
        <v>3</v>
      </c>
      <c r="N1740" s="4">
        <v>125</v>
      </c>
      <c r="O1740" s="2">
        <v>43638</v>
      </c>
      <c r="P1740" s="3">
        <v>1.86</v>
      </c>
      <c r="Q1740" s="4">
        <v>1</v>
      </c>
      <c r="R1740" s="3">
        <v>6.9</v>
      </c>
      <c r="S17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0" t="str">
        <f>IF(AIRBNB[[#This Row],[RUIDO(dB)]]&lt;=4,"Silencioso",IF(AIRBNB[[#This Row],[RUIDO(dB)]]&lt;=5.5,"Poco Ruidoso","Ruidoso"))</f>
        <v>Ruidoso</v>
      </c>
      <c r="U1740" t="str">
        <f>IF(AND(AIRBNB[[#This Row],[PRECIO]]&lt;50,AIRBNB[[#This Row],[MIN_NOCHES]]&gt;3),"Dentro del presupuesto","No considerar")</f>
        <v>No considerar</v>
      </c>
      <c r="V1740" t="str">
        <f>VLOOKUP(AIRBNB[[#This Row],[HOST_ID]],Super_host[],5,FALSE)</f>
        <v>Host</v>
      </c>
    </row>
    <row r="1741" spans="1:22">
      <c r="A1741" s="4">
        <v>1965103</v>
      </c>
      <c r="B1741" t="s">
        <v>1766</v>
      </c>
      <c r="C1741" s="4">
        <v>10150931</v>
      </c>
      <c r="D1741" t="s">
        <v>761</v>
      </c>
      <c r="E1741" t="s">
        <v>1767</v>
      </c>
      <c r="F1741" s="4">
        <v>10003</v>
      </c>
      <c r="G1741" s="13" t="s">
        <v>124</v>
      </c>
      <c r="H1741" s="13" t="s">
        <v>133</v>
      </c>
      <c r="I1741" s="1">
        <v>4072811</v>
      </c>
      <c r="J1741" s="1">
        <v>-7398663</v>
      </c>
      <c r="K1741" t="s">
        <v>5</v>
      </c>
      <c r="L1741" s="20">
        <v>170</v>
      </c>
      <c r="M1741" s="4">
        <v>2</v>
      </c>
      <c r="N1741" s="4">
        <v>7</v>
      </c>
      <c r="O1741" s="2">
        <v>42638</v>
      </c>
      <c r="P1741" s="3">
        <v>0.11</v>
      </c>
      <c r="Q1741" s="4">
        <v>1</v>
      </c>
      <c r="R1741" s="3">
        <v>5.6</v>
      </c>
      <c r="S17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1" t="str">
        <f>IF(AIRBNB[[#This Row],[RUIDO(dB)]]&lt;=4,"Silencioso",IF(AIRBNB[[#This Row],[RUIDO(dB)]]&lt;=5.5,"Poco Ruidoso","Ruidoso"))</f>
        <v>Ruidoso</v>
      </c>
      <c r="U1741" t="str">
        <f>IF(AND(AIRBNB[[#This Row],[PRECIO]]&lt;50,AIRBNB[[#This Row],[MIN_NOCHES]]&gt;3),"Dentro del presupuesto","No considerar")</f>
        <v>No considerar</v>
      </c>
      <c r="V1741" t="str">
        <f>VLOOKUP(AIRBNB[[#This Row],[HOST_ID]],Super_host[],5,FALSE)</f>
        <v>Host</v>
      </c>
    </row>
    <row r="1742" spans="1:22">
      <c r="A1742" s="4">
        <v>1827962</v>
      </c>
      <c r="B1742" t="s">
        <v>13322</v>
      </c>
      <c r="C1742" s="4">
        <v>9564410</v>
      </c>
      <c r="D1742" t="s">
        <v>378</v>
      </c>
      <c r="E1742" t="s">
        <v>13323</v>
      </c>
      <c r="F1742" s="4">
        <v>11211</v>
      </c>
      <c r="G1742" s="13" t="s">
        <v>4662</v>
      </c>
      <c r="H1742" s="13" t="s">
        <v>9218</v>
      </c>
      <c r="I1742" s="1">
        <v>4071766</v>
      </c>
      <c r="J1742" s="1">
        <v>-7395634</v>
      </c>
      <c r="K1742" t="s">
        <v>5</v>
      </c>
      <c r="L1742" s="20">
        <v>170</v>
      </c>
      <c r="M1742" s="4">
        <v>3</v>
      </c>
      <c r="N1742" s="4">
        <v>61</v>
      </c>
      <c r="O1742" s="2">
        <v>43652</v>
      </c>
      <c r="P1742" s="3">
        <v>0.9</v>
      </c>
      <c r="Q1742" s="4">
        <v>1</v>
      </c>
      <c r="R1742" s="3">
        <v>6.9</v>
      </c>
      <c r="S17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2" t="str">
        <f>IF(AIRBNB[[#This Row],[RUIDO(dB)]]&lt;=4,"Silencioso",IF(AIRBNB[[#This Row],[RUIDO(dB)]]&lt;=5.5,"Poco Ruidoso","Ruidoso"))</f>
        <v>Ruidoso</v>
      </c>
      <c r="U1742" t="str">
        <f>IF(AND(AIRBNB[[#This Row],[PRECIO]]&lt;50,AIRBNB[[#This Row],[MIN_NOCHES]]&gt;3),"Dentro del presupuesto","No considerar")</f>
        <v>No considerar</v>
      </c>
      <c r="V1742" t="str">
        <f>VLOOKUP(AIRBNB[[#This Row],[HOST_ID]],Super_host[],5,FALSE)</f>
        <v>Host</v>
      </c>
    </row>
    <row r="1743" spans="1:22">
      <c r="A1743" s="4">
        <v>6101104</v>
      </c>
      <c r="B1743" t="s">
        <v>3998</v>
      </c>
      <c r="C1743" s="4">
        <v>9107715</v>
      </c>
      <c r="D1743" t="s">
        <v>3096</v>
      </c>
      <c r="E1743" t="s">
        <v>3999</v>
      </c>
      <c r="F1743" s="4">
        <v>10028</v>
      </c>
      <c r="G1743" s="13" t="s">
        <v>124</v>
      </c>
      <c r="H1743" s="13" t="s">
        <v>129</v>
      </c>
      <c r="I1743" s="1">
        <v>4077526</v>
      </c>
      <c r="J1743" s="1">
        <v>-7395075</v>
      </c>
      <c r="K1743" t="s">
        <v>5</v>
      </c>
      <c r="L1743" s="20">
        <v>170</v>
      </c>
      <c r="M1743" s="4">
        <v>5</v>
      </c>
      <c r="N1743" s="4">
        <v>26</v>
      </c>
      <c r="O1743" s="2">
        <v>43603</v>
      </c>
      <c r="P1743" s="3">
        <v>0.55000000000000004</v>
      </c>
      <c r="Q1743" s="4">
        <v>1</v>
      </c>
      <c r="R1743" s="3">
        <v>5.6</v>
      </c>
      <c r="S17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3" t="str">
        <f>IF(AIRBNB[[#This Row],[RUIDO(dB)]]&lt;=4,"Silencioso",IF(AIRBNB[[#This Row],[RUIDO(dB)]]&lt;=5.5,"Poco Ruidoso","Ruidoso"))</f>
        <v>Ruidoso</v>
      </c>
      <c r="U1743" t="str">
        <f>IF(AND(AIRBNB[[#This Row],[PRECIO]]&lt;50,AIRBNB[[#This Row],[MIN_NOCHES]]&gt;3),"Dentro del presupuesto","No considerar")</f>
        <v>No considerar</v>
      </c>
      <c r="V1743" t="str">
        <f>VLOOKUP(AIRBNB[[#This Row],[HOST_ID]],Super_host[],5,FALSE)</f>
        <v>Host</v>
      </c>
    </row>
    <row r="1744" spans="1:22">
      <c r="A1744" s="4">
        <v>2135489</v>
      </c>
      <c r="B1744" t="s">
        <v>14386</v>
      </c>
      <c r="C1744" s="4">
        <v>8624212</v>
      </c>
      <c r="D1744" t="s">
        <v>14387</v>
      </c>
      <c r="E1744" t="s">
        <v>14388</v>
      </c>
      <c r="F1744" s="4">
        <v>11231</v>
      </c>
      <c r="G1744" s="13" t="s">
        <v>4662</v>
      </c>
      <c r="H1744" s="13" t="s">
        <v>9237</v>
      </c>
      <c r="I1744" s="1">
        <v>4068362</v>
      </c>
      <c r="J1744" s="1">
        <v>-7399714</v>
      </c>
      <c r="K1744" t="s">
        <v>5</v>
      </c>
      <c r="L1744" s="20">
        <v>170</v>
      </c>
      <c r="M1744" s="4">
        <v>2</v>
      </c>
      <c r="N1744" s="4">
        <v>131</v>
      </c>
      <c r="O1744" s="2">
        <v>43632</v>
      </c>
      <c r="P1744" s="3">
        <v>2.02</v>
      </c>
      <c r="Q1744" s="4">
        <v>1</v>
      </c>
      <c r="R1744" s="3">
        <v>6.9</v>
      </c>
      <c r="S17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4" t="str">
        <f>IF(AIRBNB[[#This Row],[RUIDO(dB)]]&lt;=4,"Silencioso",IF(AIRBNB[[#This Row],[RUIDO(dB)]]&lt;=5.5,"Poco Ruidoso","Ruidoso"))</f>
        <v>Ruidoso</v>
      </c>
      <c r="U1744" t="str">
        <f>IF(AND(AIRBNB[[#This Row],[PRECIO]]&lt;50,AIRBNB[[#This Row],[MIN_NOCHES]]&gt;3),"Dentro del presupuesto","No considerar")</f>
        <v>No considerar</v>
      </c>
      <c r="V1744" t="str">
        <f>VLOOKUP(AIRBNB[[#This Row],[HOST_ID]],Super_host[],5,FALSE)</f>
        <v>Host</v>
      </c>
    </row>
    <row r="1745" spans="1:22">
      <c r="A1745" s="4">
        <v>2101884</v>
      </c>
      <c r="B1745" t="s">
        <v>12207</v>
      </c>
      <c r="C1745" s="4">
        <v>7096230</v>
      </c>
      <c r="D1745" t="s">
        <v>12208</v>
      </c>
      <c r="E1745" t="s">
        <v>12209</v>
      </c>
      <c r="F1745" s="4">
        <v>11215</v>
      </c>
      <c r="G1745" s="13" t="s">
        <v>4662</v>
      </c>
      <c r="H1745" s="13" t="s">
        <v>9234</v>
      </c>
      <c r="I1745" s="1">
        <v>4067281</v>
      </c>
      <c r="J1745" s="1">
        <v>-7397628</v>
      </c>
      <c r="K1745" t="s">
        <v>5</v>
      </c>
      <c r="L1745" s="20">
        <v>170</v>
      </c>
      <c r="M1745" s="4">
        <v>2</v>
      </c>
      <c r="N1745" s="4">
        <v>24</v>
      </c>
      <c r="O1745" s="2">
        <v>43090</v>
      </c>
      <c r="P1745" s="3">
        <v>0.38</v>
      </c>
      <c r="Q1745" s="4">
        <v>1</v>
      </c>
      <c r="R1745" s="3">
        <v>6.9</v>
      </c>
      <c r="S17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5" t="str">
        <f>IF(AIRBNB[[#This Row],[RUIDO(dB)]]&lt;=4,"Silencioso",IF(AIRBNB[[#This Row],[RUIDO(dB)]]&lt;=5.5,"Poco Ruidoso","Ruidoso"))</f>
        <v>Ruidoso</v>
      </c>
      <c r="U1745" t="str">
        <f>IF(AND(AIRBNB[[#This Row],[PRECIO]]&lt;50,AIRBNB[[#This Row],[MIN_NOCHES]]&gt;3),"Dentro del presupuesto","No considerar")</f>
        <v>No considerar</v>
      </c>
      <c r="V1745" t="str">
        <f>VLOOKUP(AIRBNB[[#This Row],[HOST_ID]],Super_host[],5,FALSE)</f>
        <v>Host</v>
      </c>
    </row>
    <row r="1746" spans="1:22">
      <c r="A1746" s="4">
        <v>4720326</v>
      </c>
      <c r="B1746" t="s">
        <v>7122</v>
      </c>
      <c r="C1746" s="4">
        <v>5279180</v>
      </c>
      <c r="D1746" t="s">
        <v>3108</v>
      </c>
      <c r="E1746" t="s">
        <v>7123</v>
      </c>
      <c r="F1746" s="4">
        <v>10010</v>
      </c>
      <c r="G1746" s="13" t="s">
        <v>124</v>
      </c>
      <c r="H1746" s="13" t="s">
        <v>175</v>
      </c>
      <c r="I1746" s="1">
        <v>4073951</v>
      </c>
      <c r="J1746" s="1">
        <v>-739827</v>
      </c>
      <c r="K1746" t="s">
        <v>5</v>
      </c>
      <c r="L1746" s="20">
        <v>170</v>
      </c>
      <c r="M1746" s="4">
        <v>3</v>
      </c>
      <c r="N1746" s="4">
        <v>0</v>
      </c>
      <c r="O1746" s="2">
        <v>43470</v>
      </c>
      <c r="P1746" s="3">
        <v>1.9</v>
      </c>
      <c r="Q1746" s="4">
        <v>1</v>
      </c>
      <c r="R1746" s="3">
        <v>5.6</v>
      </c>
      <c r="S17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6" t="str">
        <f>IF(AIRBNB[[#This Row],[RUIDO(dB)]]&lt;=4,"Silencioso",IF(AIRBNB[[#This Row],[RUIDO(dB)]]&lt;=5.5,"Poco Ruidoso","Ruidoso"))</f>
        <v>Ruidoso</v>
      </c>
      <c r="U1746" t="str">
        <f>IF(AND(AIRBNB[[#This Row],[PRECIO]]&lt;50,AIRBNB[[#This Row],[MIN_NOCHES]]&gt;3),"Dentro del presupuesto","No considerar")</f>
        <v>No considerar</v>
      </c>
      <c r="V1746" t="str">
        <f>VLOOKUP(AIRBNB[[#This Row],[HOST_ID]],Super_host[],5,FALSE)</f>
        <v>Host</v>
      </c>
    </row>
    <row r="1747" spans="1:22">
      <c r="A1747" s="4">
        <v>3782441</v>
      </c>
      <c r="B1747" t="s">
        <v>3576</v>
      </c>
      <c r="C1747" s="4">
        <v>5003239</v>
      </c>
      <c r="D1747" t="s">
        <v>869</v>
      </c>
      <c r="E1747" t="s">
        <v>3577</v>
      </c>
      <c r="F1747" s="4">
        <v>10012</v>
      </c>
      <c r="G1747" s="13" t="s">
        <v>124</v>
      </c>
      <c r="H1747" s="13" t="s">
        <v>144</v>
      </c>
      <c r="I1747" s="1">
        <v>407311</v>
      </c>
      <c r="J1747" s="1">
        <v>-7400014</v>
      </c>
      <c r="K1747" t="s">
        <v>40</v>
      </c>
      <c r="L1747" s="20">
        <v>170</v>
      </c>
      <c r="M1747" s="4">
        <v>1</v>
      </c>
      <c r="N1747" s="4">
        <v>20</v>
      </c>
      <c r="O1747" s="2">
        <v>43587</v>
      </c>
      <c r="P1747" s="3">
        <v>0.4</v>
      </c>
      <c r="Q1747" s="4">
        <v>1</v>
      </c>
      <c r="R1747" s="3">
        <v>5.6</v>
      </c>
      <c r="S17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7" t="str">
        <f>IF(AIRBNB[[#This Row],[RUIDO(dB)]]&lt;=4,"Silencioso",IF(AIRBNB[[#This Row],[RUIDO(dB)]]&lt;=5.5,"Poco Ruidoso","Ruidoso"))</f>
        <v>Ruidoso</v>
      </c>
      <c r="U1747" t="str">
        <f>IF(AND(AIRBNB[[#This Row],[PRECIO]]&lt;50,AIRBNB[[#This Row],[MIN_NOCHES]]&gt;3),"Dentro del presupuesto","No considerar")</f>
        <v>No considerar</v>
      </c>
      <c r="V1747" t="str">
        <f>VLOOKUP(AIRBNB[[#This Row],[HOST_ID]],Super_host[],5,FALSE)</f>
        <v>Host</v>
      </c>
    </row>
    <row r="1748" spans="1:22">
      <c r="A1748" s="4">
        <v>5660972</v>
      </c>
      <c r="B1748" t="s">
        <v>15830</v>
      </c>
      <c r="C1748" s="4">
        <v>4653182</v>
      </c>
      <c r="D1748" t="s">
        <v>10290</v>
      </c>
      <c r="E1748" t="s">
        <v>15831</v>
      </c>
      <c r="F1748" s="4">
        <v>11217</v>
      </c>
      <c r="G1748" s="13" t="s">
        <v>4662</v>
      </c>
      <c r="H1748" s="13" t="s">
        <v>9576</v>
      </c>
      <c r="I1748" s="1">
        <v>4068282</v>
      </c>
      <c r="J1748" s="1">
        <v>-7398112</v>
      </c>
      <c r="K1748" t="s">
        <v>5</v>
      </c>
      <c r="L1748" s="20">
        <v>170</v>
      </c>
      <c r="M1748" s="4">
        <v>1</v>
      </c>
      <c r="N1748" s="4">
        <v>0</v>
      </c>
      <c r="O1748" s="2">
        <v>43612</v>
      </c>
      <c r="P1748" s="3">
        <v>0.66</v>
      </c>
      <c r="Q1748" s="4">
        <v>1</v>
      </c>
      <c r="R1748" s="3">
        <v>6.9</v>
      </c>
      <c r="S17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8" t="str">
        <f>IF(AIRBNB[[#This Row],[RUIDO(dB)]]&lt;=4,"Silencioso",IF(AIRBNB[[#This Row],[RUIDO(dB)]]&lt;=5.5,"Poco Ruidoso","Ruidoso"))</f>
        <v>Ruidoso</v>
      </c>
      <c r="U1748" t="str">
        <f>IF(AND(AIRBNB[[#This Row],[PRECIO]]&lt;50,AIRBNB[[#This Row],[MIN_NOCHES]]&gt;3),"Dentro del presupuesto","No considerar")</f>
        <v>No considerar</v>
      </c>
      <c r="V1748" t="str">
        <f>VLOOKUP(AIRBNB[[#This Row],[HOST_ID]],Super_host[],5,FALSE)</f>
        <v>Host</v>
      </c>
    </row>
    <row r="1749" spans="1:22">
      <c r="A1749" s="4">
        <v>5465270</v>
      </c>
      <c r="B1749" t="s">
        <v>10953</v>
      </c>
      <c r="C1749" s="4">
        <v>4413909</v>
      </c>
      <c r="D1749" t="s">
        <v>205</v>
      </c>
      <c r="E1749" t="s">
        <v>10954</v>
      </c>
      <c r="F1749" s="4">
        <v>11201</v>
      </c>
      <c r="G1749" s="13" t="s">
        <v>4662</v>
      </c>
      <c r="H1749" s="13" t="s">
        <v>9576</v>
      </c>
      <c r="I1749" s="1">
        <v>4068557</v>
      </c>
      <c r="J1749" s="1">
        <v>-7399074</v>
      </c>
      <c r="K1749" t="s">
        <v>5</v>
      </c>
      <c r="L1749" s="20">
        <v>170</v>
      </c>
      <c r="M1749" s="4">
        <v>3</v>
      </c>
      <c r="N1749" s="4">
        <v>7</v>
      </c>
      <c r="O1749" s="2">
        <v>42589</v>
      </c>
      <c r="P1749" s="3">
        <v>0.14000000000000001</v>
      </c>
      <c r="Q1749" s="4">
        <v>1</v>
      </c>
      <c r="R1749" s="3">
        <v>6.9</v>
      </c>
      <c r="S17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49" t="str">
        <f>IF(AIRBNB[[#This Row],[RUIDO(dB)]]&lt;=4,"Silencioso",IF(AIRBNB[[#This Row],[RUIDO(dB)]]&lt;=5.5,"Poco Ruidoso","Ruidoso"))</f>
        <v>Ruidoso</v>
      </c>
      <c r="U1749" t="str">
        <f>IF(AND(AIRBNB[[#This Row],[PRECIO]]&lt;50,AIRBNB[[#This Row],[MIN_NOCHES]]&gt;3),"Dentro del presupuesto","No considerar")</f>
        <v>No considerar</v>
      </c>
      <c r="V1749" t="str">
        <f>VLOOKUP(AIRBNB[[#This Row],[HOST_ID]],Super_host[],5,FALSE)</f>
        <v>Host</v>
      </c>
    </row>
    <row r="1750" spans="1:22">
      <c r="A1750" s="4">
        <v>745037</v>
      </c>
      <c r="B1750" t="s">
        <v>4878</v>
      </c>
      <c r="C1750" s="4">
        <v>3906249</v>
      </c>
      <c r="D1750" t="s">
        <v>4879</v>
      </c>
      <c r="E1750" t="s">
        <v>4880</v>
      </c>
      <c r="F1750" s="4">
        <v>10019</v>
      </c>
      <c r="G1750" s="13" t="s">
        <v>124</v>
      </c>
      <c r="H1750" s="13" t="s">
        <v>373</v>
      </c>
      <c r="I1750" s="1">
        <v>4076412</v>
      </c>
      <c r="J1750" s="1">
        <v>-7397666</v>
      </c>
      <c r="K1750" t="s">
        <v>5</v>
      </c>
      <c r="L1750" s="20">
        <v>170</v>
      </c>
      <c r="M1750" s="4">
        <v>7</v>
      </c>
      <c r="N1750" s="4">
        <v>83</v>
      </c>
      <c r="O1750" s="2">
        <v>43639</v>
      </c>
      <c r="P1750" s="3">
        <v>1.04</v>
      </c>
      <c r="Q1750" s="4">
        <v>1</v>
      </c>
      <c r="R1750" s="3">
        <v>5.6</v>
      </c>
      <c r="S17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0" t="str">
        <f>IF(AIRBNB[[#This Row],[RUIDO(dB)]]&lt;=4,"Silencioso",IF(AIRBNB[[#This Row],[RUIDO(dB)]]&lt;=5.5,"Poco Ruidoso","Ruidoso"))</f>
        <v>Ruidoso</v>
      </c>
      <c r="U1750" t="str">
        <f>IF(AND(AIRBNB[[#This Row],[PRECIO]]&lt;50,AIRBNB[[#This Row],[MIN_NOCHES]]&gt;3),"Dentro del presupuesto","No considerar")</f>
        <v>No considerar</v>
      </c>
      <c r="V1750" t="str">
        <f>VLOOKUP(AIRBNB[[#This Row],[HOST_ID]],Super_host[],5,FALSE)</f>
        <v>Host</v>
      </c>
    </row>
    <row r="1751" spans="1:22">
      <c r="A1751" s="4">
        <v>4717440</v>
      </c>
      <c r="B1751" t="s">
        <v>5527</v>
      </c>
      <c r="C1751" s="4">
        <v>3237577</v>
      </c>
      <c r="D1751" t="s">
        <v>1786</v>
      </c>
      <c r="E1751" t="s">
        <v>5528</v>
      </c>
      <c r="F1751" s="4">
        <v>10002</v>
      </c>
      <c r="G1751" s="13" t="s">
        <v>124</v>
      </c>
      <c r="H1751" s="13" t="s">
        <v>409</v>
      </c>
      <c r="I1751" s="1">
        <v>4071585</v>
      </c>
      <c r="J1751" s="1">
        <v>-7398982</v>
      </c>
      <c r="K1751" t="s">
        <v>5</v>
      </c>
      <c r="L1751" s="20">
        <v>170</v>
      </c>
      <c r="M1751" s="4">
        <v>3</v>
      </c>
      <c r="N1751" s="4">
        <v>94</v>
      </c>
      <c r="O1751" s="2">
        <v>43639</v>
      </c>
      <c r="P1751" s="3">
        <v>1.71</v>
      </c>
      <c r="Q1751" s="4">
        <v>1</v>
      </c>
      <c r="R1751" s="3">
        <v>5.6</v>
      </c>
      <c r="S17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1" t="str">
        <f>IF(AIRBNB[[#This Row],[RUIDO(dB)]]&lt;=4,"Silencioso",IF(AIRBNB[[#This Row],[RUIDO(dB)]]&lt;=5.5,"Poco Ruidoso","Ruidoso"))</f>
        <v>Ruidoso</v>
      </c>
      <c r="U1751" t="str">
        <f>IF(AND(AIRBNB[[#This Row],[PRECIO]]&lt;50,AIRBNB[[#This Row],[MIN_NOCHES]]&gt;3),"Dentro del presupuesto","No considerar")</f>
        <v>No considerar</v>
      </c>
      <c r="V1751" t="str">
        <f>VLOOKUP(AIRBNB[[#This Row],[HOST_ID]],Super_host[],5,FALSE)</f>
        <v>Host</v>
      </c>
    </row>
    <row r="1752" spans="1:22">
      <c r="A1752" s="4">
        <v>4672452</v>
      </c>
      <c r="B1752" t="s">
        <v>12274</v>
      </c>
      <c r="C1752" s="4">
        <v>3108161</v>
      </c>
      <c r="D1752" t="s">
        <v>2100</v>
      </c>
      <c r="E1752" t="s">
        <v>11893</v>
      </c>
      <c r="F1752" s="4">
        <v>11211</v>
      </c>
      <c r="G1752" s="13" t="s">
        <v>4662</v>
      </c>
      <c r="H1752" s="13" t="s">
        <v>9218</v>
      </c>
      <c r="I1752" s="1">
        <v>4071596</v>
      </c>
      <c r="J1752" s="1">
        <v>-7395876</v>
      </c>
      <c r="K1752" t="s">
        <v>5</v>
      </c>
      <c r="L1752" s="20">
        <v>170</v>
      </c>
      <c r="M1752" s="4">
        <v>3</v>
      </c>
      <c r="N1752" s="4">
        <v>22</v>
      </c>
      <c r="O1752" s="2">
        <v>43004</v>
      </c>
      <c r="P1752" s="3">
        <v>0.4</v>
      </c>
      <c r="Q1752" s="4">
        <v>1</v>
      </c>
      <c r="R1752" s="3">
        <v>6.9</v>
      </c>
      <c r="S17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2" t="str">
        <f>IF(AIRBNB[[#This Row],[RUIDO(dB)]]&lt;=4,"Silencioso",IF(AIRBNB[[#This Row],[RUIDO(dB)]]&lt;=5.5,"Poco Ruidoso","Ruidoso"))</f>
        <v>Ruidoso</v>
      </c>
      <c r="U1752" t="str">
        <f>IF(AND(AIRBNB[[#This Row],[PRECIO]]&lt;50,AIRBNB[[#This Row],[MIN_NOCHES]]&gt;3),"Dentro del presupuesto","No considerar")</f>
        <v>No considerar</v>
      </c>
      <c r="V1752" t="str">
        <f>VLOOKUP(AIRBNB[[#This Row],[HOST_ID]],Super_host[],5,FALSE)</f>
        <v>Host</v>
      </c>
    </row>
    <row r="1753" spans="1:22">
      <c r="A1753" s="4">
        <v>4365276</v>
      </c>
      <c r="B1753" t="s">
        <v>14946</v>
      </c>
      <c r="C1753" s="4">
        <v>3081990</v>
      </c>
      <c r="D1753" t="s">
        <v>892</v>
      </c>
      <c r="E1753" t="s">
        <v>14947</v>
      </c>
      <c r="F1753" s="4">
        <v>11211</v>
      </c>
      <c r="G1753" s="13" t="s">
        <v>4662</v>
      </c>
      <c r="H1753" s="13" t="s">
        <v>9218</v>
      </c>
      <c r="I1753" s="1">
        <v>4070698</v>
      </c>
      <c r="J1753" s="1">
        <v>-7395406</v>
      </c>
      <c r="K1753" t="s">
        <v>5</v>
      </c>
      <c r="L1753" s="20">
        <v>170</v>
      </c>
      <c r="M1753" s="4">
        <v>1</v>
      </c>
      <c r="N1753" s="4">
        <v>141</v>
      </c>
      <c r="O1753" s="2">
        <v>43638</v>
      </c>
      <c r="P1753" s="3">
        <v>3.05</v>
      </c>
      <c r="Q1753" s="4">
        <v>1</v>
      </c>
      <c r="R1753" s="3">
        <v>6.9</v>
      </c>
      <c r="S17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3" t="str">
        <f>IF(AIRBNB[[#This Row],[RUIDO(dB)]]&lt;=4,"Silencioso",IF(AIRBNB[[#This Row],[RUIDO(dB)]]&lt;=5.5,"Poco Ruidoso","Ruidoso"))</f>
        <v>Ruidoso</v>
      </c>
      <c r="U1753" t="str">
        <f>IF(AND(AIRBNB[[#This Row],[PRECIO]]&lt;50,AIRBNB[[#This Row],[MIN_NOCHES]]&gt;3),"Dentro del presupuesto","No considerar")</f>
        <v>No considerar</v>
      </c>
      <c r="V1753" t="str">
        <f>VLOOKUP(AIRBNB[[#This Row],[HOST_ID]],Super_host[],5,FALSE)</f>
        <v>Host</v>
      </c>
    </row>
    <row r="1754" spans="1:22">
      <c r="A1754" s="4">
        <v>3984168</v>
      </c>
      <c r="B1754" t="s">
        <v>2519</v>
      </c>
      <c r="C1754" s="4">
        <v>2119276</v>
      </c>
      <c r="D1754" t="s">
        <v>1189</v>
      </c>
      <c r="E1754" t="s">
        <v>2520</v>
      </c>
      <c r="F1754" s="4">
        <v>10003</v>
      </c>
      <c r="G1754" s="13" t="s">
        <v>124</v>
      </c>
      <c r="H1754" s="13" t="s">
        <v>133</v>
      </c>
      <c r="I1754" s="1">
        <v>4073256</v>
      </c>
      <c r="J1754" s="1">
        <v>-7398558</v>
      </c>
      <c r="K1754" t="s">
        <v>5</v>
      </c>
      <c r="L1754" s="20">
        <v>170</v>
      </c>
      <c r="M1754" s="4">
        <v>30</v>
      </c>
      <c r="N1754" s="4">
        <v>11</v>
      </c>
      <c r="O1754" s="2">
        <v>43594</v>
      </c>
      <c r="P1754" s="3">
        <v>0.19</v>
      </c>
      <c r="Q1754" s="4">
        <v>1</v>
      </c>
      <c r="R1754" s="3">
        <v>5.6</v>
      </c>
      <c r="S17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4" t="str">
        <f>IF(AIRBNB[[#This Row],[RUIDO(dB)]]&lt;=4,"Silencioso",IF(AIRBNB[[#This Row],[RUIDO(dB)]]&lt;=5.5,"Poco Ruidoso","Ruidoso"))</f>
        <v>Ruidoso</v>
      </c>
      <c r="U1754" t="str">
        <f>IF(AND(AIRBNB[[#This Row],[PRECIO]]&lt;50,AIRBNB[[#This Row],[MIN_NOCHES]]&gt;3),"Dentro del presupuesto","No considerar")</f>
        <v>No considerar</v>
      </c>
      <c r="V1754" t="str">
        <f>VLOOKUP(AIRBNB[[#This Row],[HOST_ID]],Super_host[],5,FALSE)</f>
        <v>Host</v>
      </c>
    </row>
    <row r="1755" spans="1:22">
      <c r="A1755" s="4">
        <v>4121110</v>
      </c>
      <c r="B1755" t="s">
        <v>491</v>
      </c>
      <c r="C1755" s="4">
        <v>1923075</v>
      </c>
      <c r="D1755" t="s">
        <v>492</v>
      </c>
      <c r="E1755" t="s">
        <v>493</v>
      </c>
      <c r="F1755" s="4">
        <v>10024</v>
      </c>
      <c r="G1755" s="13" t="s">
        <v>124</v>
      </c>
      <c r="H1755" s="13" t="s">
        <v>168</v>
      </c>
      <c r="I1755" s="1">
        <v>4079145</v>
      </c>
      <c r="J1755" s="1">
        <v>-7397709</v>
      </c>
      <c r="K1755" t="s">
        <v>5</v>
      </c>
      <c r="L1755" s="20">
        <v>170</v>
      </c>
      <c r="M1755" s="4">
        <v>5</v>
      </c>
      <c r="N1755" s="4">
        <v>1</v>
      </c>
      <c r="O1755" s="2">
        <v>41931</v>
      </c>
      <c r="P1755" s="3">
        <v>0.02</v>
      </c>
      <c r="Q1755" s="4">
        <v>1</v>
      </c>
      <c r="R1755" s="3">
        <v>5.6</v>
      </c>
      <c r="S17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5" t="str">
        <f>IF(AIRBNB[[#This Row],[RUIDO(dB)]]&lt;=4,"Silencioso",IF(AIRBNB[[#This Row],[RUIDO(dB)]]&lt;=5.5,"Poco Ruidoso","Ruidoso"))</f>
        <v>Ruidoso</v>
      </c>
      <c r="U1755" t="str">
        <f>IF(AND(AIRBNB[[#This Row],[PRECIO]]&lt;50,AIRBNB[[#This Row],[MIN_NOCHES]]&gt;3),"Dentro del presupuesto","No considerar")</f>
        <v>No considerar</v>
      </c>
      <c r="V1755" t="str">
        <f>VLOOKUP(AIRBNB[[#This Row],[HOST_ID]],Super_host[],5,FALSE)</f>
        <v>Host</v>
      </c>
    </row>
    <row r="1756" spans="1:22">
      <c r="A1756" s="4">
        <v>5149368</v>
      </c>
      <c r="B1756" t="s">
        <v>7227</v>
      </c>
      <c r="C1756" s="4">
        <v>1867263</v>
      </c>
      <c r="D1756" t="s">
        <v>166</v>
      </c>
      <c r="E1756" t="s">
        <v>7228</v>
      </c>
      <c r="F1756" s="4">
        <v>10004</v>
      </c>
      <c r="G1756" s="13" t="s">
        <v>124</v>
      </c>
      <c r="H1756" s="13" t="s">
        <v>528</v>
      </c>
      <c r="I1756" s="1">
        <v>4070663</v>
      </c>
      <c r="J1756" s="1">
        <v>-740117</v>
      </c>
      <c r="K1756" t="s">
        <v>40</v>
      </c>
      <c r="L1756" s="20">
        <v>170</v>
      </c>
      <c r="M1756" s="4">
        <v>1</v>
      </c>
      <c r="N1756" s="4">
        <v>0</v>
      </c>
      <c r="O1756" s="2">
        <v>43632</v>
      </c>
      <c r="P1756" s="3">
        <v>0.02</v>
      </c>
      <c r="Q1756" s="4">
        <v>1</v>
      </c>
      <c r="R1756" s="3">
        <v>5.6</v>
      </c>
      <c r="S17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6" t="str">
        <f>IF(AIRBNB[[#This Row],[RUIDO(dB)]]&lt;=4,"Silencioso",IF(AIRBNB[[#This Row],[RUIDO(dB)]]&lt;=5.5,"Poco Ruidoso","Ruidoso"))</f>
        <v>Ruidoso</v>
      </c>
      <c r="U1756" t="str">
        <f>IF(AND(AIRBNB[[#This Row],[PRECIO]]&lt;50,AIRBNB[[#This Row],[MIN_NOCHES]]&gt;3),"Dentro del presupuesto","No considerar")</f>
        <v>No considerar</v>
      </c>
      <c r="V1756" t="str">
        <f>VLOOKUP(AIRBNB[[#This Row],[HOST_ID]],Super_host[],5,FALSE)</f>
        <v>Host</v>
      </c>
    </row>
    <row r="1757" spans="1:22">
      <c r="A1757" s="4">
        <v>255601</v>
      </c>
      <c r="B1757" t="s">
        <v>14399</v>
      </c>
      <c r="C1757" s="4">
        <v>1343630</v>
      </c>
      <c r="D1757" t="s">
        <v>7242</v>
      </c>
      <c r="E1757" t="s">
        <v>14400</v>
      </c>
      <c r="F1757" s="4">
        <v>11206</v>
      </c>
      <c r="G1757" s="13" t="s">
        <v>4662</v>
      </c>
      <c r="H1757" s="13" t="s">
        <v>9230</v>
      </c>
      <c r="I1757" s="1">
        <v>4069241</v>
      </c>
      <c r="J1757" s="1">
        <v>-7394885</v>
      </c>
      <c r="K1757" t="s">
        <v>5</v>
      </c>
      <c r="L1757" s="20">
        <v>170</v>
      </c>
      <c r="M1757" s="4">
        <v>2</v>
      </c>
      <c r="N1757" s="4">
        <v>190</v>
      </c>
      <c r="O1757" s="2">
        <v>43639</v>
      </c>
      <c r="P1757" s="3">
        <v>2.04</v>
      </c>
      <c r="Q1757" s="4">
        <v>1</v>
      </c>
      <c r="R1757" s="3">
        <v>6.9</v>
      </c>
      <c r="S17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7" t="str">
        <f>IF(AIRBNB[[#This Row],[RUIDO(dB)]]&lt;=4,"Silencioso",IF(AIRBNB[[#This Row],[RUIDO(dB)]]&lt;=5.5,"Poco Ruidoso","Ruidoso"))</f>
        <v>Ruidoso</v>
      </c>
      <c r="U1757" t="str">
        <f>IF(AND(AIRBNB[[#This Row],[PRECIO]]&lt;50,AIRBNB[[#This Row],[MIN_NOCHES]]&gt;3),"Dentro del presupuesto","No considerar")</f>
        <v>No considerar</v>
      </c>
      <c r="V1757" t="str">
        <f>VLOOKUP(AIRBNB[[#This Row],[HOST_ID]],Super_host[],5,FALSE)</f>
        <v>Host</v>
      </c>
    </row>
    <row r="1758" spans="1:22">
      <c r="A1758" s="4">
        <v>188661</v>
      </c>
      <c r="B1758" t="s">
        <v>13003</v>
      </c>
      <c r="C1758" s="4">
        <v>909146</v>
      </c>
      <c r="D1758" t="s">
        <v>2692</v>
      </c>
      <c r="E1758" t="s">
        <v>13004</v>
      </c>
      <c r="F1758" s="4">
        <v>11227</v>
      </c>
      <c r="G1758" s="13" t="s">
        <v>4662</v>
      </c>
      <c r="H1758" s="13" t="s">
        <v>9323</v>
      </c>
      <c r="I1758" s="1">
        <v>4068262</v>
      </c>
      <c r="J1758" s="1">
        <v>-7397299</v>
      </c>
      <c r="K1758" t="s">
        <v>5</v>
      </c>
      <c r="L1758" s="20">
        <v>170</v>
      </c>
      <c r="M1758" s="4">
        <v>3</v>
      </c>
      <c r="N1758" s="4">
        <v>67</v>
      </c>
      <c r="O1758" s="2">
        <v>43393</v>
      </c>
      <c r="P1758" s="3">
        <v>0.7</v>
      </c>
      <c r="Q1758" s="4">
        <v>1</v>
      </c>
      <c r="R1758" s="3">
        <v>6.9</v>
      </c>
      <c r="S17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8" t="str">
        <f>IF(AIRBNB[[#This Row],[RUIDO(dB)]]&lt;=4,"Silencioso",IF(AIRBNB[[#This Row],[RUIDO(dB)]]&lt;=5.5,"Poco Ruidoso","Ruidoso"))</f>
        <v>Ruidoso</v>
      </c>
      <c r="U1758" t="str">
        <f>IF(AND(AIRBNB[[#This Row],[PRECIO]]&lt;50,AIRBNB[[#This Row],[MIN_NOCHES]]&gt;3),"Dentro del presupuesto","No considerar")</f>
        <v>No considerar</v>
      </c>
      <c r="V1758" t="str">
        <f>VLOOKUP(AIRBNB[[#This Row],[HOST_ID]],Super_host[],5,FALSE)</f>
        <v>Host</v>
      </c>
    </row>
    <row r="1759" spans="1:22">
      <c r="A1759" s="4">
        <v>135465</v>
      </c>
      <c r="B1759" t="s">
        <v>13345</v>
      </c>
      <c r="C1759" s="4">
        <v>663879</v>
      </c>
      <c r="D1759" t="s">
        <v>928</v>
      </c>
      <c r="E1759" t="s">
        <v>13346</v>
      </c>
      <c r="F1759" s="4">
        <v>11217</v>
      </c>
      <c r="G1759" s="13" t="s">
        <v>4662</v>
      </c>
      <c r="H1759" s="13" t="s">
        <v>9222</v>
      </c>
      <c r="I1759" s="1">
        <v>4068626</v>
      </c>
      <c r="J1759" s="1">
        <v>-7397598</v>
      </c>
      <c r="K1759" t="s">
        <v>5</v>
      </c>
      <c r="L1759" s="20">
        <v>170</v>
      </c>
      <c r="M1759" s="4">
        <v>3</v>
      </c>
      <c r="N1759" s="4">
        <v>86</v>
      </c>
      <c r="O1759" s="2">
        <v>43636</v>
      </c>
      <c r="P1759" s="3">
        <v>0.91</v>
      </c>
      <c r="Q1759" s="4">
        <v>1</v>
      </c>
      <c r="R1759" s="3">
        <v>6.9</v>
      </c>
      <c r="S17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59" t="str">
        <f>IF(AIRBNB[[#This Row],[RUIDO(dB)]]&lt;=4,"Silencioso",IF(AIRBNB[[#This Row],[RUIDO(dB)]]&lt;=5.5,"Poco Ruidoso","Ruidoso"))</f>
        <v>Ruidoso</v>
      </c>
      <c r="U1759" t="str">
        <f>IF(AND(AIRBNB[[#This Row],[PRECIO]]&lt;50,AIRBNB[[#This Row],[MIN_NOCHES]]&gt;3),"Dentro del presupuesto","No considerar")</f>
        <v>No considerar</v>
      </c>
      <c r="V1759" t="str">
        <f>VLOOKUP(AIRBNB[[#This Row],[HOST_ID]],Super_host[],5,FALSE)</f>
        <v>Host</v>
      </c>
    </row>
    <row r="1760" spans="1:22">
      <c r="A1760" s="4">
        <v>539160</v>
      </c>
      <c r="B1760" t="s">
        <v>4096</v>
      </c>
      <c r="C1760" s="4">
        <v>512878</v>
      </c>
      <c r="D1760" t="s">
        <v>2100</v>
      </c>
      <c r="E1760" t="s">
        <v>4097</v>
      </c>
      <c r="F1760" s="4">
        <v>10032</v>
      </c>
      <c r="G1760" s="13" t="s">
        <v>124</v>
      </c>
      <c r="H1760" s="13" t="s">
        <v>125</v>
      </c>
      <c r="I1760" s="1">
        <v>4083064</v>
      </c>
      <c r="J1760" s="1">
        <v>-7394076</v>
      </c>
      <c r="K1760" t="s">
        <v>5</v>
      </c>
      <c r="L1760" s="20">
        <v>170</v>
      </c>
      <c r="M1760" s="4">
        <v>1</v>
      </c>
      <c r="N1760" s="4">
        <v>47</v>
      </c>
      <c r="O1760" s="2">
        <v>43583</v>
      </c>
      <c r="P1760" s="3">
        <v>0.57999999999999996</v>
      </c>
      <c r="Q1760" s="4">
        <v>1</v>
      </c>
      <c r="R1760" s="3">
        <v>5.6</v>
      </c>
      <c r="S17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0" t="str">
        <f>IF(AIRBNB[[#This Row],[RUIDO(dB)]]&lt;=4,"Silencioso",IF(AIRBNB[[#This Row],[RUIDO(dB)]]&lt;=5.5,"Poco Ruidoso","Ruidoso"))</f>
        <v>Ruidoso</v>
      </c>
      <c r="U1760" t="str">
        <f>IF(AND(AIRBNB[[#This Row],[PRECIO]]&lt;50,AIRBNB[[#This Row],[MIN_NOCHES]]&gt;3),"Dentro del presupuesto","No considerar")</f>
        <v>No considerar</v>
      </c>
      <c r="V1760" t="str">
        <f>VLOOKUP(AIRBNB[[#This Row],[HOST_ID]],Super_host[],5,FALSE)</f>
        <v>Host</v>
      </c>
    </row>
    <row r="1761" spans="1:22">
      <c r="A1761" s="4">
        <v>4378951</v>
      </c>
      <c r="B1761" t="s">
        <v>15174</v>
      </c>
      <c r="C1761" s="4">
        <v>510577</v>
      </c>
      <c r="D1761" t="s">
        <v>10187</v>
      </c>
      <c r="E1761" t="s">
        <v>15175</v>
      </c>
      <c r="F1761" s="4">
        <v>11221</v>
      </c>
      <c r="G1761" s="13" t="s">
        <v>4662</v>
      </c>
      <c r="H1761" s="13" t="s">
        <v>9230</v>
      </c>
      <c r="I1761" s="1">
        <v>4068578</v>
      </c>
      <c r="J1761" s="1">
        <v>-7393965</v>
      </c>
      <c r="K1761" t="s">
        <v>5</v>
      </c>
      <c r="L1761" s="20">
        <v>170</v>
      </c>
      <c r="M1761" s="4">
        <v>3</v>
      </c>
      <c r="N1761" s="4">
        <v>207</v>
      </c>
      <c r="O1761" s="2">
        <v>43638</v>
      </c>
      <c r="P1761" s="3">
        <v>3.76</v>
      </c>
      <c r="Q1761" s="4">
        <v>1</v>
      </c>
      <c r="R1761" s="3">
        <v>6.9</v>
      </c>
      <c r="S17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1" t="str">
        <f>IF(AIRBNB[[#This Row],[RUIDO(dB)]]&lt;=4,"Silencioso",IF(AIRBNB[[#This Row],[RUIDO(dB)]]&lt;=5.5,"Poco Ruidoso","Ruidoso"))</f>
        <v>Ruidoso</v>
      </c>
      <c r="U1761" t="str">
        <f>IF(AND(AIRBNB[[#This Row],[PRECIO]]&lt;50,AIRBNB[[#This Row],[MIN_NOCHES]]&gt;3),"Dentro del presupuesto","No considerar")</f>
        <v>No considerar</v>
      </c>
      <c r="V1761" t="str">
        <f>VLOOKUP(AIRBNB[[#This Row],[HOST_ID]],Super_host[],5,FALSE)</f>
        <v>Host</v>
      </c>
    </row>
    <row r="1762" spans="1:22">
      <c r="A1762" s="4">
        <v>3539618</v>
      </c>
      <c r="B1762" t="s">
        <v>2185</v>
      </c>
      <c r="C1762" s="4">
        <v>506909</v>
      </c>
      <c r="D1762" t="s">
        <v>2186</v>
      </c>
      <c r="E1762" t="s">
        <v>2187</v>
      </c>
      <c r="F1762" s="4">
        <v>10010</v>
      </c>
      <c r="G1762" s="13" t="s">
        <v>124</v>
      </c>
      <c r="H1762" s="13" t="s">
        <v>175</v>
      </c>
      <c r="I1762" s="1">
        <v>4073788</v>
      </c>
      <c r="J1762" s="1">
        <v>-7398048</v>
      </c>
      <c r="K1762" t="s">
        <v>5</v>
      </c>
      <c r="L1762" s="20">
        <v>170</v>
      </c>
      <c r="M1762" s="4">
        <v>1</v>
      </c>
      <c r="N1762" s="4">
        <v>9</v>
      </c>
      <c r="O1762" s="2">
        <v>42145</v>
      </c>
      <c r="P1762" s="3">
        <v>0.15</v>
      </c>
      <c r="Q1762" s="4">
        <v>1</v>
      </c>
      <c r="R1762" s="3">
        <v>5.6</v>
      </c>
      <c r="S17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2" t="str">
        <f>IF(AIRBNB[[#This Row],[RUIDO(dB)]]&lt;=4,"Silencioso",IF(AIRBNB[[#This Row],[RUIDO(dB)]]&lt;=5.5,"Poco Ruidoso","Ruidoso"))</f>
        <v>Ruidoso</v>
      </c>
      <c r="U1762" t="str">
        <f>IF(AND(AIRBNB[[#This Row],[PRECIO]]&lt;50,AIRBNB[[#This Row],[MIN_NOCHES]]&gt;3),"Dentro del presupuesto","No considerar")</f>
        <v>No considerar</v>
      </c>
      <c r="V1762" t="str">
        <f>VLOOKUP(AIRBNB[[#This Row],[HOST_ID]],Super_host[],5,FALSE)</f>
        <v>Host</v>
      </c>
    </row>
    <row r="1763" spans="1:22">
      <c r="A1763" s="4">
        <v>1520806</v>
      </c>
      <c r="B1763" t="s">
        <v>14370</v>
      </c>
      <c r="C1763" s="4">
        <v>347642</v>
      </c>
      <c r="D1763" t="s">
        <v>14371</v>
      </c>
      <c r="E1763" t="s">
        <v>14372</v>
      </c>
      <c r="F1763" s="4">
        <v>11233</v>
      </c>
      <c r="G1763" s="13" t="s">
        <v>4662</v>
      </c>
      <c r="H1763" s="13" t="s">
        <v>9230</v>
      </c>
      <c r="I1763" s="1">
        <v>4068084</v>
      </c>
      <c r="J1763" s="1">
        <v>-7392804</v>
      </c>
      <c r="K1763" t="s">
        <v>5</v>
      </c>
      <c r="L1763" s="20">
        <v>170</v>
      </c>
      <c r="M1763" s="4">
        <v>3</v>
      </c>
      <c r="N1763" s="4">
        <v>134</v>
      </c>
      <c r="O1763" s="2">
        <v>43636</v>
      </c>
      <c r="P1763" s="3">
        <v>2</v>
      </c>
      <c r="Q1763" s="4">
        <v>1</v>
      </c>
      <c r="R1763" s="3">
        <v>6.9</v>
      </c>
      <c r="S17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3" t="str">
        <f>IF(AIRBNB[[#This Row],[RUIDO(dB)]]&lt;=4,"Silencioso",IF(AIRBNB[[#This Row],[RUIDO(dB)]]&lt;=5.5,"Poco Ruidoso","Ruidoso"))</f>
        <v>Ruidoso</v>
      </c>
      <c r="U1763" t="str">
        <f>IF(AND(AIRBNB[[#This Row],[PRECIO]]&lt;50,AIRBNB[[#This Row],[MIN_NOCHES]]&gt;3),"Dentro del presupuesto","No considerar")</f>
        <v>No considerar</v>
      </c>
      <c r="V1763" t="str">
        <f>VLOOKUP(AIRBNB[[#This Row],[HOST_ID]],Super_host[],5,FALSE)</f>
        <v>Host</v>
      </c>
    </row>
    <row r="1764" spans="1:22">
      <c r="A1764" s="4">
        <v>4978241</v>
      </c>
      <c r="B1764" t="s">
        <v>4828</v>
      </c>
      <c r="C1764" s="4">
        <v>271527</v>
      </c>
      <c r="D1764" t="s">
        <v>1831</v>
      </c>
      <c r="E1764" t="s">
        <v>4829</v>
      </c>
      <c r="F1764" s="4">
        <v>10037</v>
      </c>
      <c r="G1764" s="13" t="s">
        <v>124</v>
      </c>
      <c r="H1764" s="13" t="s">
        <v>148</v>
      </c>
      <c r="I1764" s="1">
        <v>4081007</v>
      </c>
      <c r="J1764" s="1">
        <v>-7394007</v>
      </c>
      <c r="K1764" t="s">
        <v>5</v>
      </c>
      <c r="L1764" s="20">
        <v>170</v>
      </c>
      <c r="M1764" s="4">
        <v>3</v>
      </c>
      <c r="N1764" s="4">
        <v>52</v>
      </c>
      <c r="O1764" s="2">
        <v>43640</v>
      </c>
      <c r="P1764" s="3">
        <v>1</v>
      </c>
      <c r="Q1764" s="4">
        <v>1</v>
      </c>
      <c r="R1764" s="3">
        <v>5.6</v>
      </c>
      <c r="S17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4" t="str">
        <f>IF(AIRBNB[[#This Row],[RUIDO(dB)]]&lt;=4,"Silencioso",IF(AIRBNB[[#This Row],[RUIDO(dB)]]&lt;=5.5,"Poco Ruidoso","Ruidoso"))</f>
        <v>Ruidoso</v>
      </c>
      <c r="U1764" t="str">
        <f>IF(AND(AIRBNB[[#This Row],[PRECIO]]&lt;50,AIRBNB[[#This Row],[MIN_NOCHES]]&gt;3),"Dentro del presupuesto","No considerar")</f>
        <v>No considerar</v>
      </c>
      <c r="V1764" t="str">
        <f>VLOOKUP(AIRBNB[[#This Row],[HOST_ID]],Super_host[],5,FALSE)</f>
        <v>Host</v>
      </c>
    </row>
    <row r="1765" spans="1:22">
      <c r="A1765" s="4">
        <v>27759</v>
      </c>
      <c r="B1765" t="s">
        <v>1906</v>
      </c>
      <c r="C1765" s="4">
        <v>119900</v>
      </c>
      <c r="D1765" t="s">
        <v>1907</v>
      </c>
      <c r="E1765" t="s">
        <v>1908</v>
      </c>
      <c r="F1765" s="4">
        <v>10023</v>
      </c>
      <c r="G1765" s="13" t="s">
        <v>124</v>
      </c>
      <c r="H1765" s="13" t="s">
        <v>168</v>
      </c>
      <c r="I1765" s="1">
        <v>4077842</v>
      </c>
      <c r="J1765" s="1">
        <v>-7397556</v>
      </c>
      <c r="K1765" t="s">
        <v>5</v>
      </c>
      <c r="L1765" s="20">
        <v>170</v>
      </c>
      <c r="M1765" s="4">
        <v>7</v>
      </c>
      <c r="N1765" s="4">
        <v>13</v>
      </c>
      <c r="O1765" s="2">
        <v>43642</v>
      </c>
      <c r="P1765" s="3">
        <v>0.12</v>
      </c>
      <c r="Q1765" s="4">
        <v>1</v>
      </c>
      <c r="R1765" s="3">
        <v>5.6</v>
      </c>
      <c r="S17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5" t="str">
        <f>IF(AIRBNB[[#This Row],[RUIDO(dB)]]&lt;=4,"Silencioso",IF(AIRBNB[[#This Row],[RUIDO(dB)]]&lt;=5.5,"Poco Ruidoso","Ruidoso"))</f>
        <v>Ruidoso</v>
      </c>
      <c r="U1765" t="str">
        <f>IF(AND(AIRBNB[[#This Row],[PRECIO]]&lt;50,AIRBNB[[#This Row],[MIN_NOCHES]]&gt;3),"Dentro del presupuesto","No considerar")</f>
        <v>No considerar</v>
      </c>
      <c r="V1765" t="str">
        <f>VLOOKUP(AIRBNB[[#This Row],[HOST_ID]],Super_host[],5,FALSE)</f>
        <v>Host</v>
      </c>
    </row>
    <row r="1766" spans="1:22">
      <c r="A1766" s="4">
        <v>27644</v>
      </c>
      <c r="B1766" t="s">
        <v>5736</v>
      </c>
      <c r="C1766" s="4">
        <v>119510</v>
      </c>
      <c r="D1766" t="s">
        <v>3754</v>
      </c>
      <c r="E1766" t="s">
        <v>5737</v>
      </c>
      <c r="F1766" s="4">
        <v>10031</v>
      </c>
      <c r="G1766" s="13" t="s">
        <v>124</v>
      </c>
      <c r="H1766" s="13" t="s">
        <v>148</v>
      </c>
      <c r="I1766" s="1">
        <v>4082754</v>
      </c>
      <c r="J1766" s="1">
        <v>-7394919</v>
      </c>
      <c r="K1766" t="s">
        <v>5</v>
      </c>
      <c r="L1766" s="20">
        <v>170</v>
      </c>
      <c r="M1766" s="4">
        <v>2</v>
      </c>
      <c r="N1766" s="4">
        <v>195</v>
      </c>
      <c r="O1766" s="2">
        <v>43647</v>
      </c>
      <c r="P1766" s="3">
        <v>2.0299999999999998</v>
      </c>
      <c r="Q1766" s="4">
        <v>1</v>
      </c>
      <c r="R1766" s="3">
        <v>5.6</v>
      </c>
      <c r="S17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6" t="str">
        <f>IF(AIRBNB[[#This Row],[RUIDO(dB)]]&lt;=4,"Silencioso",IF(AIRBNB[[#This Row],[RUIDO(dB)]]&lt;=5.5,"Poco Ruidoso","Ruidoso"))</f>
        <v>Ruidoso</v>
      </c>
      <c r="U1766" t="str">
        <f>IF(AND(AIRBNB[[#This Row],[PRECIO]]&lt;50,AIRBNB[[#This Row],[MIN_NOCHES]]&gt;3),"Dentro del presupuesto","No considerar")</f>
        <v>No considerar</v>
      </c>
      <c r="V1766" t="str">
        <f>VLOOKUP(AIRBNB[[#This Row],[HOST_ID]],Super_host[],5,FALSE)</f>
        <v>Host</v>
      </c>
    </row>
    <row r="1767" spans="1:22">
      <c r="A1767" s="4">
        <v>6651156</v>
      </c>
      <c r="B1767" t="s">
        <v>13452</v>
      </c>
      <c r="C1767" s="4">
        <v>34813492</v>
      </c>
      <c r="D1767" t="s">
        <v>2601</v>
      </c>
      <c r="E1767" t="s">
        <v>13453</v>
      </c>
      <c r="F1767" s="4">
        <v>11201</v>
      </c>
      <c r="G1767" s="13" t="s">
        <v>4662</v>
      </c>
      <c r="H1767" s="13" t="s">
        <v>9576</v>
      </c>
      <c r="I1767" s="1">
        <v>4068932</v>
      </c>
      <c r="J1767" s="1">
        <v>-7399082</v>
      </c>
      <c r="K1767" t="s">
        <v>5</v>
      </c>
      <c r="L1767" s="20">
        <v>169</v>
      </c>
      <c r="M1767" s="4">
        <v>2</v>
      </c>
      <c r="N1767" s="4">
        <v>49</v>
      </c>
      <c r="O1767" s="2">
        <v>43642</v>
      </c>
      <c r="P1767" s="3">
        <v>1</v>
      </c>
      <c r="Q1767" s="4">
        <v>1</v>
      </c>
      <c r="R1767" s="3">
        <v>6.9</v>
      </c>
      <c r="S17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7" t="str">
        <f>IF(AIRBNB[[#This Row],[RUIDO(dB)]]&lt;=4,"Silencioso",IF(AIRBNB[[#This Row],[RUIDO(dB)]]&lt;=5.5,"Poco Ruidoso","Ruidoso"))</f>
        <v>Ruidoso</v>
      </c>
      <c r="U1767" t="str">
        <f>IF(AND(AIRBNB[[#This Row],[PRECIO]]&lt;50,AIRBNB[[#This Row],[MIN_NOCHES]]&gt;3),"Dentro del presupuesto","No considerar")</f>
        <v>No considerar</v>
      </c>
      <c r="V1767" t="str">
        <f>VLOOKUP(AIRBNB[[#This Row],[HOST_ID]],Super_host[],5,FALSE)</f>
        <v>Host</v>
      </c>
    </row>
    <row r="1768" spans="1:22">
      <c r="A1768" s="4">
        <v>4824521</v>
      </c>
      <c r="B1768" t="s">
        <v>5888</v>
      </c>
      <c r="C1768" s="4">
        <v>24842701</v>
      </c>
      <c r="D1768" t="s">
        <v>5889</v>
      </c>
      <c r="E1768" t="s">
        <v>5890</v>
      </c>
      <c r="F1768" s="4">
        <v>10021</v>
      </c>
      <c r="G1768" s="13" t="s">
        <v>124</v>
      </c>
      <c r="H1768" s="13" t="s">
        <v>129</v>
      </c>
      <c r="I1768" s="1">
        <v>4077493</v>
      </c>
      <c r="J1768" s="1">
        <v>-7395874</v>
      </c>
      <c r="K1768" t="s">
        <v>5</v>
      </c>
      <c r="L1768" s="20">
        <v>169</v>
      </c>
      <c r="M1768" s="4">
        <v>3</v>
      </c>
      <c r="N1768" s="4">
        <v>130</v>
      </c>
      <c r="O1768" s="2">
        <v>43647</v>
      </c>
      <c r="P1768" s="3">
        <v>2.36</v>
      </c>
      <c r="Q1768" s="4">
        <v>1</v>
      </c>
      <c r="R1768" s="3">
        <v>5.6</v>
      </c>
      <c r="S17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8" t="str">
        <f>IF(AIRBNB[[#This Row],[RUIDO(dB)]]&lt;=4,"Silencioso",IF(AIRBNB[[#This Row],[RUIDO(dB)]]&lt;=5.5,"Poco Ruidoso","Ruidoso"))</f>
        <v>Ruidoso</v>
      </c>
      <c r="U1768" t="str">
        <f>IF(AND(AIRBNB[[#This Row],[PRECIO]]&lt;50,AIRBNB[[#This Row],[MIN_NOCHES]]&gt;3),"Dentro del presupuesto","No considerar")</f>
        <v>No considerar</v>
      </c>
      <c r="V1768" t="str">
        <f>VLOOKUP(AIRBNB[[#This Row],[HOST_ID]],Super_host[],5,FALSE)</f>
        <v>Host</v>
      </c>
    </row>
    <row r="1769" spans="1:22">
      <c r="A1769" s="4">
        <v>4390865</v>
      </c>
      <c r="B1769" t="s">
        <v>1234</v>
      </c>
      <c r="C1769" s="4">
        <v>22688555</v>
      </c>
      <c r="D1769" t="s">
        <v>1235</v>
      </c>
      <c r="E1769" t="s">
        <v>1236</v>
      </c>
      <c r="F1769" s="4">
        <v>10021</v>
      </c>
      <c r="G1769" s="13" t="s">
        <v>124</v>
      </c>
      <c r="H1769" s="13" t="s">
        <v>129</v>
      </c>
      <c r="I1769" s="1">
        <v>4077126</v>
      </c>
      <c r="J1769" s="1">
        <v>-7395483</v>
      </c>
      <c r="K1769" t="s">
        <v>268</v>
      </c>
      <c r="L1769" s="20">
        <v>169</v>
      </c>
      <c r="M1769" s="4">
        <v>2</v>
      </c>
      <c r="N1769" s="4">
        <v>3</v>
      </c>
      <c r="O1769" s="2">
        <v>42560</v>
      </c>
      <c r="P1769" s="3">
        <v>7.0000000000000007E-2</v>
      </c>
      <c r="Q1769" s="4">
        <v>1</v>
      </c>
      <c r="R1769" s="3">
        <v>5.6</v>
      </c>
      <c r="S17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69" t="str">
        <f>IF(AIRBNB[[#This Row],[RUIDO(dB)]]&lt;=4,"Silencioso",IF(AIRBNB[[#This Row],[RUIDO(dB)]]&lt;=5.5,"Poco Ruidoso","Ruidoso"))</f>
        <v>Ruidoso</v>
      </c>
      <c r="U1769" t="str">
        <f>IF(AND(AIRBNB[[#This Row],[PRECIO]]&lt;50,AIRBNB[[#This Row],[MIN_NOCHES]]&gt;3),"Dentro del presupuesto","No considerar")</f>
        <v>No considerar</v>
      </c>
      <c r="V1769" t="str">
        <f>VLOOKUP(AIRBNB[[#This Row],[HOST_ID]],Super_host[],5,FALSE)</f>
        <v>Host</v>
      </c>
    </row>
    <row r="1770" spans="1:22">
      <c r="A1770" s="4">
        <v>3283028</v>
      </c>
      <c r="B1770" t="s">
        <v>13216</v>
      </c>
      <c r="C1770" s="4">
        <v>16591767</v>
      </c>
      <c r="D1770" t="s">
        <v>1486</v>
      </c>
      <c r="E1770" t="s">
        <v>13217</v>
      </c>
      <c r="F1770" s="4">
        <v>11211</v>
      </c>
      <c r="G1770" s="13" t="s">
        <v>4662</v>
      </c>
      <c r="H1770" s="13" t="s">
        <v>9218</v>
      </c>
      <c r="I1770" s="1">
        <v>4071165</v>
      </c>
      <c r="J1770" s="1">
        <v>-7394708</v>
      </c>
      <c r="K1770" t="s">
        <v>5</v>
      </c>
      <c r="L1770" s="20">
        <v>169</v>
      </c>
      <c r="M1770" s="4">
        <v>5</v>
      </c>
      <c r="N1770" s="4">
        <v>51</v>
      </c>
      <c r="O1770" s="2">
        <v>43618</v>
      </c>
      <c r="P1770" s="3">
        <v>0.83</v>
      </c>
      <c r="Q1770" s="4">
        <v>1</v>
      </c>
      <c r="R1770" s="3">
        <v>6.9</v>
      </c>
      <c r="S17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0" t="str">
        <f>IF(AIRBNB[[#This Row],[RUIDO(dB)]]&lt;=4,"Silencioso",IF(AIRBNB[[#This Row],[RUIDO(dB)]]&lt;=5.5,"Poco Ruidoso","Ruidoso"))</f>
        <v>Ruidoso</v>
      </c>
      <c r="U1770" t="str">
        <f>IF(AND(AIRBNB[[#This Row],[PRECIO]]&lt;50,AIRBNB[[#This Row],[MIN_NOCHES]]&gt;3),"Dentro del presupuesto","No considerar")</f>
        <v>No considerar</v>
      </c>
      <c r="V1770" t="str">
        <f>VLOOKUP(AIRBNB[[#This Row],[HOST_ID]],Super_host[],5,FALSE)</f>
        <v>Host</v>
      </c>
    </row>
    <row r="1771" spans="1:22">
      <c r="A1771" s="4">
        <v>2954785</v>
      </c>
      <c r="B1771" t="s">
        <v>6874</v>
      </c>
      <c r="C1771" s="4">
        <v>15081041</v>
      </c>
      <c r="D1771" t="s">
        <v>6875</v>
      </c>
      <c r="E1771" t="s">
        <v>6876</v>
      </c>
      <c r="F1771" s="4">
        <v>10016</v>
      </c>
      <c r="G1771" s="13" t="s">
        <v>124</v>
      </c>
      <c r="H1771" s="13" t="s">
        <v>182</v>
      </c>
      <c r="I1771" s="1">
        <v>4074551</v>
      </c>
      <c r="J1771" s="1">
        <v>-7397757</v>
      </c>
      <c r="K1771" t="s">
        <v>5</v>
      </c>
      <c r="L1771" s="20">
        <v>169</v>
      </c>
      <c r="M1771" s="4">
        <v>5</v>
      </c>
      <c r="N1771" s="4">
        <v>0</v>
      </c>
      <c r="O1771" s="2">
        <v>42556</v>
      </c>
      <c r="P1771" s="3">
        <v>0.31</v>
      </c>
      <c r="Q1771" s="4">
        <v>1</v>
      </c>
      <c r="R1771" s="3">
        <v>5.6</v>
      </c>
      <c r="S17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1" t="str">
        <f>IF(AIRBNB[[#This Row],[RUIDO(dB)]]&lt;=4,"Silencioso",IF(AIRBNB[[#This Row],[RUIDO(dB)]]&lt;=5.5,"Poco Ruidoso","Ruidoso"))</f>
        <v>Ruidoso</v>
      </c>
      <c r="U1771" t="str">
        <f>IF(AND(AIRBNB[[#This Row],[PRECIO]]&lt;50,AIRBNB[[#This Row],[MIN_NOCHES]]&gt;3),"Dentro del presupuesto","No considerar")</f>
        <v>No considerar</v>
      </c>
      <c r="V1771" t="str">
        <f>VLOOKUP(AIRBNB[[#This Row],[HOST_ID]],Super_host[],5,FALSE)</f>
        <v>Host</v>
      </c>
    </row>
    <row r="1772" spans="1:22">
      <c r="A1772" s="4">
        <v>3821676</v>
      </c>
      <c r="B1772" t="s">
        <v>2029</v>
      </c>
      <c r="C1772" s="4">
        <v>14908547</v>
      </c>
      <c r="D1772" t="s">
        <v>2030</v>
      </c>
      <c r="E1772" t="s">
        <v>2031</v>
      </c>
      <c r="F1772" s="4">
        <v>10002</v>
      </c>
      <c r="G1772" s="13" t="s">
        <v>124</v>
      </c>
      <c r="H1772" s="13" t="s">
        <v>137</v>
      </c>
      <c r="I1772" s="1">
        <v>4071962</v>
      </c>
      <c r="J1772" s="1">
        <v>-7398434</v>
      </c>
      <c r="K1772" t="s">
        <v>5</v>
      </c>
      <c r="L1772" s="20">
        <v>169</v>
      </c>
      <c r="M1772" s="4">
        <v>4</v>
      </c>
      <c r="N1772" s="4">
        <v>7</v>
      </c>
      <c r="O1772" s="2">
        <v>42372</v>
      </c>
      <c r="P1772" s="3">
        <v>0.14000000000000001</v>
      </c>
      <c r="Q1772" s="4">
        <v>1</v>
      </c>
      <c r="R1772" s="3">
        <v>5.6</v>
      </c>
      <c r="S17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2" t="str">
        <f>IF(AIRBNB[[#This Row],[RUIDO(dB)]]&lt;=4,"Silencioso",IF(AIRBNB[[#This Row],[RUIDO(dB)]]&lt;=5.5,"Poco Ruidoso","Ruidoso"))</f>
        <v>Ruidoso</v>
      </c>
      <c r="U1772" t="str">
        <f>IF(AND(AIRBNB[[#This Row],[PRECIO]]&lt;50,AIRBNB[[#This Row],[MIN_NOCHES]]&gt;3),"Dentro del presupuesto","No considerar")</f>
        <v>No considerar</v>
      </c>
      <c r="V1772" t="str">
        <f>VLOOKUP(AIRBNB[[#This Row],[HOST_ID]],Super_host[],5,FALSE)</f>
        <v>Host</v>
      </c>
    </row>
    <row r="1773" spans="1:22">
      <c r="A1773" s="4">
        <v>2086647</v>
      </c>
      <c r="B1773" t="s">
        <v>582</v>
      </c>
      <c r="C1773" s="4">
        <v>10653693</v>
      </c>
      <c r="D1773" t="s">
        <v>583</v>
      </c>
      <c r="E1773" t="s">
        <v>584</v>
      </c>
      <c r="F1773" s="4">
        <v>10002</v>
      </c>
      <c r="G1773" s="13" t="s">
        <v>124</v>
      </c>
      <c r="H1773" s="13" t="s">
        <v>409</v>
      </c>
      <c r="I1773" s="1">
        <v>4071651</v>
      </c>
      <c r="J1773" s="1">
        <v>-7399053</v>
      </c>
      <c r="K1773" t="s">
        <v>5</v>
      </c>
      <c r="L1773" s="20">
        <v>169</v>
      </c>
      <c r="M1773" s="4">
        <v>3</v>
      </c>
      <c r="N1773" s="4">
        <v>2</v>
      </c>
      <c r="O1773" s="2">
        <v>42143</v>
      </c>
      <c r="P1773" s="3">
        <v>0.03</v>
      </c>
      <c r="Q1773" s="4">
        <v>1</v>
      </c>
      <c r="R1773" s="3">
        <v>5.6</v>
      </c>
      <c r="S17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3" t="str">
        <f>IF(AIRBNB[[#This Row],[RUIDO(dB)]]&lt;=4,"Silencioso",IF(AIRBNB[[#This Row],[RUIDO(dB)]]&lt;=5.5,"Poco Ruidoso","Ruidoso"))</f>
        <v>Ruidoso</v>
      </c>
      <c r="U1773" t="str">
        <f>IF(AND(AIRBNB[[#This Row],[PRECIO]]&lt;50,AIRBNB[[#This Row],[MIN_NOCHES]]&gt;3),"Dentro del presupuesto","No considerar")</f>
        <v>No considerar</v>
      </c>
      <c r="V1773" t="str">
        <f>VLOOKUP(AIRBNB[[#This Row],[HOST_ID]],Super_host[],5,FALSE)</f>
        <v>Host</v>
      </c>
    </row>
    <row r="1774" spans="1:22">
      <c r="A1774" s="4">
        <v>4050254</v>
      </c>
      <c r="B1774" t="s">
        <v>14727</v>
      </c>
      <c r="C1774" s="4">
        <v>9492212</v>
      </c>
      <c r="D1774" t="s">
        <v>14067</v>
      </c>
      <c r="E1774" t="s">
        <v>14728</v>
      </c>
      <c r="F1774" s="4">
        <v>11215</v>
      </c>
      <c r="G1774" s="13" t="s">
        <v>4662</v>
      </c>
      <c r="H1774" s="13" t="s">
        <v>9234</v>
      </c>
      <c r="I1774" s="1">
        <v>4066898</v>
      </c>
      <c r="J1774" s="1">
        <v>-7397831</v>
      </c>
      <c r="K1774" t="s">
        <v>40</v>
      </c>
      <c r="L1774" s="20">
        <v>169</v>
      </c>
      <c r="M1774" s="4">
        <v>1</v>
      </c>
      <c r="N1774" s="4">
        <v>151</v>
      </c>
      <c r="O1774" s="2">
        <v>43484</v>
      </c>
      <c r="P1774" s="3">
        <v>2.58</v>
      </c>
      <c r="Q1774" s="4">
        <v>1</v>
      </c>
      <c r="R1774" s="3">
        <v>6.9</v>
      </c>
      <c r="S17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4" t="str">
        <f>IF(AIRBNB[[#This Row],[RUIDO(dB)]]&lt;=4,"Silencioso",IF(AIRBNB[[#This Row],[RUIDO(dB)]]&lt;=5.5,"Poco Ruidoso","Ruidoso"))</f>
        <v>Ruidoso</v>
      </c>
      <c r="U1774" t="str">
        <f>IF(AND(AIRBNB[[#This Row],[PRECIO]]&lt;50,AIRBNB[[#This Row],[MIN_NOCHES]]&gt;3),"Dentro del presupuesto","No considerar")</f>
        <v>No considerar</v>
      </c>
      <c r="V1774" t="str">
        <f>VLOOKUP(AIRBNB[[#This Row],[HOST_ID]],Super_host[],5,FALSE)</f>
        <v>Host</v>
      </c>
    </row>
    <row r="1775" spans="1:22">
      <c r="A1775" s="4">
        <v>5010729</v>
      </c>
      <c r="B1775" t="s">
        <v>6050</v>
      </c>
      <c r="C1775" s="4">
        <v>7847292</v>
      </c>
      <c r="D1775" t="s">
        <v>2920</v>
      </c>
      <c r="E1775" t="s">
        <v>6051</v>
      </c>
      <c r="F1775" s="4">
        <v>10028</v>
      </c>
      <c r="G1775" s="13" t="s">
        <v>124</v>
      </c>
      <c r="H1775" s="13" t="s">
        <v>129</v>
      </c>
      <c r="I1775" s="1">
        <v>4077537</v>
      </c>
      <c r="J1775" s="1">
        <v>-7395029</v>
      </c>
      <c r="K1775" t="s">
        <v>5</v>
      </c>
      <c r="L1775" s="20">
        <v>169</v>
      </c>
      <c r="M1775" s="4">
        <v>4</v>
      </c>
      <c r="N1775" s="4">
        <v>147</v>
      </c>
      <c r="O1775" s="2">
        <v>43639</v>
      </c>
      <c r="P1775" s="3">
        <v>2.76</v>
      </c>
      <c r="Q1775" s="4">
        <v>1</v>
      </c>
      <c r="R1775" s="3">
        <v>5.6</v>
      </c>
      <c r="S17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5" t="str">
        <f>IF(AIRBNB[[#This Row],[RUIDO(dB)]]&lt;=4,"Silencioso",IF(AIRBNB[[#This Row],[RUIDO(dB)]]&lt;=5.5,"Poco Ruidoso","Ruidoso"))</f>
        <v>Ruidoso</v>
      </c>
      <c r="U1775" t="str">
        <f>IF(AND(AIRBNB[[#This Row],[PRECIO]]&lt;50,AIRBNB[[#This Row],[MIN_NOCHES]]&gt;3),"Dentro del presupuesto","No considerar")</f>
        <v>No considerar</v>
      </c>
      <c r="V1775" t="str">
        <f>VLOOKUP(AIRBNB[[#This Row],[HOST_ID]],Super_host[],5,FALSE)</f>
        <v>Host</v>
      </c>
    </row>
    <row r="1776" spans="1:22">
      <c r="A1776" s="4">
        <v>1340982</v>
      </c>
      <c r="B1776" t="s">
        <v>2565</v>
      </c>
      <c r="C1776" s="4">
        <v>7273689</v>
      </c>
      <c r="D1776" t="s">
        <v>2566</v>
      </c>
      <c r="E1776" t="s">
        <v>2567</v>
      </c>
      <c r="F1776" s="4">
        <v>10021</v>
      </c>
      <c r="G1776" s="13" t="s">
        <v>124</v>
      </c>
      <c r="H1776" s="13" t="s">
        <v>129</v>
      </c>
      <c r="I1776" s="1">
        <v>4077207</v>
      </c>
      <c r="J1776" s="1">
        <v>-7395923</v>
      </c>
      <c r="K1776" t="s">
        <v>5</v>
      </c>
      <c r="L1776" s="20">
        <v>169</v>
      </c>
      <c r="M1776" s="4">
        <v>7</v>
      </c>
      <c r="N1776" s="4">
        <v>11</v>
      </c>
      <c r="O1776" s="2">
        <v>43470</v>
      </c>
      <c r="P1776" s="3">
        <v>0.2</v>
      </c>
      <c r="Q1776" s="4">
        <v>1</v>
      </c>
      <c r="R1776" s="3">
        <v>5.6</v>
      </c>
      <c r="S17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6" t="str">
        <f>IF(AIRBNB[[#This Row],[RUIDO(dB)]]&lt;=4,"Silencioso",IF(AIRBNB[[#This Row],[RUIDO(dB)]]&lt;=5.5,"Poco Ruidoso","Ruidoso"))</f>
        <v>Ruidoso</v>
      </c>
      <c r="U1776" t="str">
        <f>IF(AND(AIRBNB[[#This Row],[PRECIO]]&lt;50,AIRBNB[[#This Row],[MIN_NOCHES]]&gt;3),"Dentro del presupuesto","No considerar")</f>
        <v>No considerar</v>
      </c>
      <c r="V1776" t="str">
        <f>VLOOKUP(AIRBNB[[#This Row],[HOST_ID]],Super_host[],5,FALSE)</f>
        <v>Host</v>
      </c>
    </row>
    <row r="1777" spans="1:22">
      <c r="A1777" s="4">
        <v>5374226</v>
      </c>
      <c r="B1777" t="s">
        <v>3260</v>
      </c>
      <c r="C1777" s="4">
        <v>6917906</v>
      </c>
      <c r="D1777" t="s">
        <v>2100</v>
      </c>
      <c r="E1777" t="s">
        <v>3261</v>
      </c>
      <c r="F1777" s="4">
        <v>10003</v>
      </c>
      <c r="G1777" s="13" t="s">
        <v>124</v>
      </c>
      <c r="H1777" s="13" t="s">
        <v>281</v>
      </c>
      <c r="I1777" s="1">
        <v>4073554</v>
      </c>
      <c r="J1777" s="1">
        <v>-7398855</v>
      </c>
      <c r="K1777" t="s">
        <v>5</v>
      </c>
      <c r="L1777" s="20">
        <v>169</v>
      </c>
      <c r="M1777" s="4">
        <v>2</v>
      </c>
      <c r="N1777" s="4">
        <v>16</v>
      </c>
      <c r="O1777" s="2">
        <v>42616</v>
      </c>
      <c r="P1777" s="3">
        <v>0.31</v>
      </c>
      <c r="Q1777" s="4">
        <v>1</v>
      </c>
      <c r="R1777" s="3">
        <v>5.6</v>
      </c>
      <c r="S17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7" t="str">
        <f>IF(AIRBNB[[#This Row],[RUIDO(dB)]]&lt;=4,"Silencioso",IF(AIRBNB[[#This Row],[RUIDO(dB)]]&lt;=5.5,"Poco Ruidoso","Ruidoso"))</f>
        <v>Ruidoso</v>
      </c>
      <c r="U1777" t="str">
        <f>IF(AND(AIRBNB[[#This Row],[PRECIO]]&lt;50,AIRBNB[[#This Row],[MIN_NOCHES]]&gt;3),"Dentro del presupuesto","No considerar")</f>
        <v>No considerar</v>
      </c>
      <c r="V1777" t="str">
        <f>VLOOKUP(AIRBNB[[#This Row],[HOST_ID]],Super_host[],5,FALSE)</f>
        <v>Host</v>
      </c>
    </row>
    <row r="1778" spans="1:22">
      <c r="A1778" s="4">
        <v>2487073</v>
      </c>
      <c r="B1778" t="s">
        <v>2812</v>
      </c>
      <c r="C1778" s="4">
        <v>6194434</v>
      </c>
      <c r="D1778" t="s">
        <v>2813</v>
      </c>
      <c r="E1778" t="s">
        <v>2814</v>
      </c>
      <c r="F1778" s="4">
        <v>10038</v>
      </c>
      <c r="G1778" s="13" t="s">
        <v>124</v>
      </c>
      <c r="H1778" s="13" t="s">
        <v>528</v>
      </c>
      <c r="I1778" s="1">
        <v>4070933</v>
      </c>
      <c r="J1778" s="1">
        <v>-7400381</v>
      </c>
      <c r="K1778" t="s">
        <v>40</v>
      </c>
      <c r="L1778" s="20">
        <v>169</v>
      </c>
      <c r="M1778" s="4">
        <v>8</v>
      </c>
      <c r="N1778" s="4">
        <v>15</v>
      </c>
      <c r="O1778" s="2">
        <v>43626</v>
      </c>
      <c r="P1778" s="3">
        <v>0.24</v>
      </c>
      <c r="Q1778" s="4">
        <v>1</v>
      </c>
      <c r="R1778" s="3">
        <v>5.6</v>
      </c>
      <c r="S17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8" t="str">
        <f>IF(AIRBNB[[#This Row],[RUIDO(dB)]]&lt;=4,"Silencioso",IF(AIRBNB[[#This Row],[RUIDO(dB)]]&lt;=5.5,"Poco Ruidoso","Ruidoso"))</f>
        <v>Ruidoso</v>
      </c>
      <c r="U1778" t="str">
        <f>IF(AND(AIRBNB[[#This Row],[PRECIO]]&lt;50,AIRBNB[[#This Row],[MIN_NOCHES]]&gt;3),"Dentro del presupuesto","No considerar")</f>
        <v>No considerar</v>
      </c>
      <c r="V1778" t="str">
        <f>VLOOKUP(AIRBNB[[#This Row],[HOST_ID]],Super_host[],5,FALSE)</f>
        <v>Host</v>
      </c>
    </row>
    <row r="1779" spans="1:22">
      <c r="A1779" s="4">
        <v>5410897</v>
      </c>
      <c r="B1779" t="s">
        <v>14792</v>
      </c>
      <c r="C1779" s="4">
        <v>5768957</v>
      </c>
      <c r="D1779" t="s">
        <v>839</v>
      </c>
      <c r="E1779" t="s">
        <v>14793</v>
      </c>
      <c r="F1779" s="4">
        <v>11215</v>
      </c>
      <c r="G1779" s="13" t="s">
        <v>4662</v>
      </c>
      <c r="H1779" s="13" t="s">
        <v>9262</v>
      </c>
      <c r="I1779" s="1">
        <v>4066832</v>
      </c>
      <c r="J1779" s="1">
        <v>-7398754</v>
      </c>
      <c r="K1779" t="s">
        <v>5</v>
      </c>
      <c r="L1779" s="20">
        <v>169</v>
      </c>
      <c r="M1779" s="4">
        <v>30</v>
      </c>
      <c r="N1779" s="4">
        <v>136</v>
      </c>
      <c r="O1779" s="2">
        <v>43651</v>
      </c>
      <c r="P1779" s="3">
        <v>2.7</v>
      </c>
      <c r="Q1779" s="4">
        <v>1</v>
      </c>
      <c r="R1779" s="3">
        <v>6.9</v>
      </c>
      <c r="S17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79" t="str">
        <f>IF(AIRBNB[[#This Row],[RUIDO(dB)]]&lt;=4,"Silencioso",IF(AIRBNB[[#This Row],[RUIDO(dB)]]&lt;=5.5,"Poco Ruidoso","Ruidoso"))</f>
        <v>Ruidoso</v>
      </c>
      <c r="U1779" t="str">
        <f>IF(AND(AIRBNB[[#This Row],[PRECIO]]&lt;50,AIRBNB[[#This Row],[MIN_NOCHES]]&gt;3),"Dentro del presupuesto","No considerar")</f>
        <v>No considerar</v>
      </c>
      <c r="V1779" t="str">
        <f>VLOOKUP(AIRBNB[[#This Row],[HOST_ID]],Super_host[],5,FALSE)</f>
        <v>Host</v>
      </c>
    </row>
    <row r="1780" spans="1:22">
      <c r="A1780" s="4">
        <v>1847096</v>
      </c>
      <c r="B1780" t="s">
        <v>1960</v>
      </c>
      <c r="C1780" s="4">
        <v>3952560</v>
      </c>
      <c r="D1780" t="s">
        <v>1961</v>
      </c>
      <c r="E1780" t="s">
        <v>1962</v>
      </c>
      <c r="F1780" s="4">
        <v>10009</v>
      </c>
      <c r="G1780" s="13" t="s">
        <v>124</v>
      </c>
      <c r="H1780" s="13" t="s">
        <v>133</v>
      </c>
      <c r="I1780" s="1">
        <v>4072969</v>
      </c>
      <c r="J1780" s="1">
        <v>-7398151</v>
      </c>
      <c r="K1780" t="s">
        <v>5</v>
      </c>
      <c r="L1780" s="20">
        <v>169</v>
      </c>
      <c r="M1780" s="4">
        <v>5</v>
      </c>
      <c r="N1780" s="4">
        <v>9</v>
      </c>
      <c r="O1780" s="2">
        <v>42526</v>
      </c>
      <c r="P1780" s="3">
        <v>0.13</v>
      </c>
      <c r="Q1780" s="4">
        <v>1</v>
      </c>
      <c r="R1780" s="3">
        <v>5.6</v>
      </c>
      <c r="S17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0" t="str">
        <f>IF(AIRBNB[[#This Row],[RUIDO(dB)]]&lt;=4,"Silencioso",IF(AIRBNB[[#This Row],[RUIDO(dB)]]&lt;=5.5,"Poco Ruidoso","Ruidoso"))</f>
        <v>Ruidoso</v>
      </c>
      <c r="U1780" t="str">
        <f>IF(AND(AIRBNB[[#This Row],[PRECIO]]&lt;50,AIRBNB[[#This Row],[MIN_NOCHES]]&gt;3),"Dentro del presupuesto","No considerar")</f>
        <v>No considerar</v>
      </c>
      <c r="V1780" t="str">
        <f>VLOOKUP(AIRBNB[[#This Row],[HOST_ID]],Super_host[],5,FALSE)</f>
        <v>Host</v>
      </c>
    </row>
    <row r="1781" spans="1:22">
      <c r="A1781" s="4">
        <v>723560</v>
      </c>
      <c r="B1781" t="s">
        <v>4428</v>
      </c>
      <c r="C1781" s="4">
        <v>3738130</v>
      </c>
      <c r="D1781" t="s">
        <v>1380</v>
      </c>
      <c r="E1781" t="s">
        <v>4429</v>
      </c>
      <c r="F1781" s="4">
        <v>10002</v>
      </c>
      <c r="G1781" s="13" t="s">
        <v>124</v>
      </c>
      <c r="H1781" s="13" t="s">
        <v>137</v>
      </c>
      <c r="I1781" s="1">
        <v>4071625</v>
      </c>
      <c r="J1781" s="1">
        <v>-739843</v>
      </c>
      <c r="K1781" t="s">
        <v>5</v>
      </c>
      <c r="L1781" s="20">
        <v>169</v>
      </c>
      <c r="M1781" s="4">
        <v>5</v>
      </c>
      <c r="N1781" s="4">
        <v>62</v>
      </c>
      <c r="O1781" s="2">
        <v>43647</v>
      </c>
      <c r="P1781" s="3">
        <v>0.75</v>
      </c>
      <c r="Q1781" s="4">
        <v>1</v>
      </c>
      <c r="R1781" s="3">
        <v>5.6</v>
      </c>
      <c r="S17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1" t="str">
        <f>IF(AIRBNB[[#This Row],[RUIDO(dB)]]&lt;=4,"Silencioso",IF(AIRBNB[[#This Row],[RUIDO(dB)]]&lt;=5.5,"Poco Ruidoso","Ruidoso"))</f>
        <v>Ruidoso</v>
      </c>
      <c r="U1781" t="str">
        <f>IF(AND(AIRBNB[[#This Row],[PRECIO]]&lt;50,AIRBNB[[#This Row],[MIN_NOCHES]]&gt;3),"Dentro del presupuesto","No considerar")</f>
        <v>No considerar</v>
      </c>
      <c r="V1781" t="str">
        <f>VLOOKUP(AIRBNB[[#This Row],[HOST_ID]],Super_host[],5,FALSE)</f>
        <v>Host</v>
      </c>
    </row>
    <row r="1782" spans="1:22">
      <c r="A1782" s="4">
        <v>498859</v>
      </c>
      <c r="B1782" t="s">
        <v>13765</v>
      </c>
      <c r="C1782" s="4">
        <v>2462260</v>
      </c>
      <c r="D1782" t="s">
        <v>2097</v>
      </c>
      <c r="E1782" t="s">
        <v>13766</v>
      </c>
      <c r="F1782" s="4">
        <v>11235</v>
      </c>
      <c r="G1782" s="13" t="s">
        <v>4662</v>
      </c>
      <c r="H1782" s="13" t="s">
        <v>9867</v>
      </c>
      <c r="I1782" s="1">
        <v>405822</v>
      </c>
      <c r="J1782" s="1">
        <v>-7396392</v>
      </c>
      <c r="K1782" t="s">
        <v>5</v>
      </c>
      <c r="L1782" s="20">
        <v>169</v>
      </c>
      <c r="M1782" s="4">
        <v>4</v>
      </c>
      <c r="N1782" s="4">
        <v>63</v>
      </c>
      <c r="O1782" s="2">
        <v>43652</v>
      </c>
      <c r="P1782" s="3">
        <v>1.27</v>
      </c>
      <c r="Q1782" s="4">
        <v>1</v>
      </c>
      <c r="R1782" s="3">
        <v>6.9</v>
      </c>
      <c r="S17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2" t="str">
        <f>IF(AIRBNB[[#This Row],[RUIDO(dB)]]&lt;=4,"Silencioso",IF(AIRBNB[[#This Row],[RUIDO(dB)]]&lt;=5.5,"Poco Ruidoso","Ruidoso"))</f>
        <v>Ruidoso</v>
      </c>
      <c r="U1782" t="str">
        <f>IF(AND(AIRBNB[[#This Row],[PRECIO]]&lt;50,AIRBNB[[#This Row],[MIN_NOCHES]]&gt;3),"Dentro del presupuesto","No considerar")</f>
        <v>No considerar</v>
      </c>
      <c r="V1782" t="str">
        <f>VLOOKUP(AIRBNB[[#This Row],[HOST_ID]],Super_host[],5,FALSE)</f>
        <v>Host</v>
      </c>
    </row>
    <row r="1783" spans="1:22">
      <c r="A1783" s="4">
        <v>3812133</v>
      </c>
      <c r="B1783" t="s">
        <v>7246</v>
      </c>
      <c r="C1783" s="4">
        <v>1529179</v>
      </c>
      <c r="D1783" t="s">
        <v>7247</v>
      </c>
      <c r="E1783" t="s">
        <v>201</v>
      </c>
      <c r="F1783" s="4">
        <v>10281</v>
      </c>
      <c r="G1783" s="13" t="s">
        <v>124</v>
      </c>
      <c r="H1783" s="13" t="s">
        <v>168</v>
      </c>
      <c r="I1783" s="1">
        <v>4077885</v>
      </c>
      <c r="J1783" s="1">
        <v>-7398178</v>
      </c>
      <c r="K1783" t="s">
        <v>5</v>
      </c>
      <c r="L1783" s="20">
        <v>169</v>
      </c>
      <c r="M1783" s="4">
        <v>7</v>
      </c>
      <c r="N1783" s="4">
        <v>0</v>
      </c>
      <c r="O1783" s="2">
        <v>42319</v>
      </c>
      <c r="P1783" s="3">
        <v>0.17</v>
      </c>
      <c r="Q1783" s="4">
        <v>1</v>
      </c>
      <c r="R1783" s="3">
        <v>5.6</v>
      </c>
      <c r="S17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3" t="str">
        <f>IF(AIRBNB[[#This Row],[RUIDO(dB)]]&lt;=4,"Silencioso",IF(AIRBNB[[#This Row],[RUIDO(dB)]]&lt;=5.5,"Poco Ruidoso","Ruidoso"))</f>
        <v>Ruidoso</v>
      </c>
      <c r="U1783" t="str">
        <f>IF(AND(AIRBNB[[#This Row],[PRECIO]]&lt;50,AIRBNB[[#This Row],[MIN_NOCHES]]&gt;3),"Dentro del presupuesto","No considerar")</f>
        <v>No considerar</v>
      </c>
      <c r="V1783" t="str">
        <f>VLOOKUP(AIRBNB[[#This Row],[HOST_ID]],Super_host[],5,FALSE)</f>
        <v>Host</v>
      </c>
    </row>
    <row r="1784" spans="1:22">
      <c r="A1784" s="4">
        <v>190267</v>
      </c>
      <c r="B1784" t="s">
        <v>3629</v>
      </c>
      <c r="C1784" s="4">
        <v>918866</v>
      </c>
      <c r="D1784" t="s">
        <v>7</v>
      </c>
      <c r="E1784" t="s">
        <v>3630</v>
      </c>
      <c r="F1784" s="4">
        <v>10021</v>
      </c>
      <c r="G1784" s="13" t="s">
        <v>124</v>
      </c>
      <c r="H1784" s="13" t="s">
        <v>129</v>
      </c>
      <c r="I1784" s="1">
        <v>4076684</v>
      </c>
      <c r="J1784" s="1">
        <v>-7395944</v>
      </c>
      <c r="K1784" t="s">
        <v>5</v>
      </c>
      <c r="L1784" s="20">
        <v>169</v>
      </c>
      <c r="M1784" s="4">
        <v>7</v>
      </c>
      <c r="N1784" s="4">
        <v>39</v>
      </c>
      <c r="O1784" s="2">
        <v>43653</v>
      </c>
      <c r="P1784" s="3">
        <v>0.41</v>
      </c>
      <c r="Q1784" s="4">
        <v>1</v>
      </c>
      <c r="R1784" s="3">
        <v>5.6</v>
      </c>
      <c r="S17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4" t="str">
        <f>IF(AIRBNB[[#This Row],[RUIDO(dB)]]&lt;=4,"Silencioso",IF(AIRBNB[[#This Row],[RUIDO(dB)]]&lt;=5.5,"Poco Ruidoso","Ruidoso"))</f>
        <v>Ruidoso</v>
      </c>
      <c r="U1784" t="str">
        <f>IF(AND(AIRBNB[[#This Row],[PRECIO]]&lt;50,AIRBNB[[#This Row],[MIN_NOCHES]]&gt;3),"Dentro del presupuesto","No considerar")</f>
        <v>No considerar</v>
      </c>
      <c r="V1784" t="str">
        <f>VLOOKUP(AIRBNB[[#This Row],[HOST_ID]],Super_host[],5,FALSE)</f>
        <v>Host</v>
      </c>
    </row>
    <row r="1785" spans="1:22">
      <c r="A1785" s="4">
        <v>189732</v>
      </c>
      <c r="B1785" t="s">
        <v>14257</v>
      </c>
      <c r="C1785" s="4">
        <v>489400</v>
      </c>
      <c r="D1785" t="s">
        <v>14258</v>
      </c>
      <c r="E1785" t="s">
        <v>14259</v>
      </c>
      <c r="F1785" s="4">
        <v>11208</v>
      </c>
      <c r="G1785" s="13" t="s">
        <v>4662</v>
      </c>
      <c r="H1785" s="13" t="s">
        <v>11055</v>
      </c>
      <c r="I1785" s="1">
        <v>4067497</v>
      </c>
      <c r="J1785" s="1">
        <v>-7387305</v>
      </c>
      <c r="K1785" t="s">
        <v>5</v>
      </c>
      <c r="L1785" s="20">
        <v>169</v>
      </c>
      <c r="M1785" s="4">
        <v>3</v>
      </c>
      <c r="N1785" s="4">
        <v>177</v>
      </c>
      <c r="O1785" s="2">
        <v>43645</v>
      </c>
      <c r="P1785" s="3">
        <v>1.86</v>
      </c>
      <c r="Q1785" s="4">
        <v>1</v>
      </c>
      <c r="R1785" s="3">
        <v>6.9</v>
      </c>
      <c r="S17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5" t="str">
        <f>IF(AIRBNB[[#This Row],[RUIDO(dB)]]&lt;=4,"Silencioso",IF(AIRBNB[[#This Row],[RUIDO(dB)]]&lt;=5.5,"Poco Ruidoso","Ruidoso"))</f>
        <v>Ruidoso</v>
      </c>
      <c r="U1785" t="str">
        <f>IF(AND(AIRBNB[[#This Row],[PRECIO]]&lt;50,AIRBNB[[#This Row],[MIN_NOCHES]]&gt;3),"Dentro del presupuesto","No considerar")</f>
        <v>No considerar</v>
      </c>
      <c r="V1785" t="str">
        <f>VLOOKUP(AIRBNB[[#This Row],[HOST_ID]],Super_host[],5,FALSE)</f>
        <v>Host</v>
      </c>
    </row>
    <row r="1786" spans="1:22">
      <c r="A1786" s="4">
        <v>82638</v>
      </c>
      <c r="B1786" t="s">
        <v>5916</v>
      </c>
      <c r="C1786" s="4">
        <v>449787</v>
      </c>
      <c r="D1786" t="s">
        <v>442</v>
      </c>
      <c r="E1786" t="s">
        <v>5917</v>
      </c>
      <c r="F1786" s="4">
        <v>10009</v>
      </c>
      <c r="G1786" s="13" t="s">
        <v>124</v>
      </c>
      <c r="H1786" s="13" t="s">
        <v>133</v>
      </c>
      <c r="I1786" s="1">
        <v>4072399</v>
      </c>
      <c r="J1786" s="1">
        <v>-7398374</v>
      </c>
      <c r="K1786" t="s">
        <v>5</v>
      </c>
      <c r="L1786" s="20">
        <v>169</v>
      </c>
      <c r="M1786" s="4">
        <v>4</v>
      </c>
      <c r="N1786" s="4">
        <v>240</v>
      </c>
      <c r="O1786" s="2">
        <v>43622</v>
      </c>
      <c r="P1786" s="3">
        <v>2.4</v>
      </c>
      <c r="Q1786" s="4">
        <v>1</v>
      </c>
      <c r="R1786" s="3">
        <v>5.6</v>
      </c>
      <c r="S17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6" t="str">
        <f>IF(AIRBNB[[#This Row],[RUIDO(dB)]]&lt;=4,"Silencioso",IF(AIRBNB[[#This Row],[RUIDO(dB)]]&lt;=5.5,"Poco Ruidoso","Ruidoso"))</f>
        <v>Ruidoso</v>
      </c>
      <c r="U1786" t="str">
        <f>IF(AND(AIRBNB[[#This Row],[PRECIO]]&lt;50,AIRBNB[[#This Row],[MIN_NOCHES]]&gt;3),"Dentro del presupuesto","No considerar")</f>
        <v>No considerar</v>
      </c>
      <c r="V1786" t="str">
        <f>VLOOKUP(AIRBNB[[#This Row],[HOST_ID]],Super_host[],5,FALSE)</f>
        <v>Host</v>
      </c>
    </row>
    <row r="1787" spans="1:22">
      <c r="A1787" s="4">
        <v>74240</v>
      </c>
      <c r="B1787" t="s">
        <v>12953</v>
      </c>
      <c r="C1787" s="4">
        <v>389924</v>
      </c>
      <c r="D1787" t="s">
        <v>1616</v>
      </c>
      <c r="E1787" t="s">
        <v>12954</v>
      </c>
      <c r="F1787" s="4">
        <v>11249</v>
      </c>
      <c r="G1787" s="13" t="s">
        <v>4662</v>
      </c>
      <c r="H1787" s="13" t="s">
        <v>9218</v>
      </c>
      <c r="I1787" s="1">
        <v>4071903</v>
      </c>
      <c r="J1787" s="1">
        <v>-739597</v>
      </c>
      <c r="K1787" t="s">
        <v>5</v>
      </c>
      <c r="L1787" s="20">
        <v>169</v>
      </c>
      <c r="M1787" s="4">
        <v>1</v>
      </c>
      <c r="N1787" s="4">
        <v>68</v>
      </c>
      <c r="O1787" s="2">
        <v>43623</v>
      </c>
      <c r="P1787" s="3">
        <v>0.67</v>
      </c>
      <c r="Q1787" s="4">
        <v>1</v>
      </c>
      <c r="R1787" s="3">
        <v>6.9</v>
      </c>
      <c r="S17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7" t="str">
        <f>IF(AIRBNB[[#This Row],[RUIDO(dB)]]&lt;=4,"Silencioso",IF(AIRBNB[[#This Row],[RUIDO(dB)]]&lt;=5.5,"Poco Ruidoso","Ruidoso"))</f>
        <v>Ruidoso</v>
      </c>
      <c r="U1787" t="str">
        <f>IF(AND(AIRBNB[[#This Row],[PRECIO]]&lt;50,AIRBNB[[#This Row],[MIN_NOCHES]]&gt;3),"Dentro del presupuesto","No considerar")</f>
        <v>No considerar</v>
      </c>
      <c r="V1787" t="str">
        <f>VLOOKUP(AIRBNB[[#This Row],[HOST_ID]],Super_host[],5,FALSE)</f>
        <v>Host</v>
      </c>
    </row>
    <row r="1788" spans="1:22">
      <c r="A1788" s="4">
        <v>2906314</v>
      </c>
      <c r="B1788" t="s">
        <v>12696</v>
      </c>
      <c r="C1788" s="4">
        <v>195783</v>
      </c>
      <c r="D1788" t="s">
        <v>12697</v>
      </c>
      <c r="E1788" t="s">
        <v>12698</v>
      </c>
      <c r="F1788" s="4">
        <v>11211</v>
      </c>
      <c r="G1788" s="13" t="s">
        <v>4662</v>
      </c>
      <c r="H1788" s="13" t="s">
        <v>9218</v>
      </c>
      <c r="I1788" s="1">
        <v>4071264</v>
      </c>
      <c r="J1788" s="1">
        <v>-7394017</v>
      </c>
      <c r="K1788" t="s">
        <v>5</v>
      </c>
      <c r="L1788" s="20">
        <v>169</v>
      </c>
      <c r="M1788" s="4">
        <v>4</v>
      </c>
      <c r="N1788" s="4">
        <v>33</v>
      </c>
      <c r="O1788" s="2">
        <v>42298</v>
      </c>
      <c r="P1788" s="3">
        <v>0.54</v>
      </c>
      <c r="Q1788" s="4">
        <v>1</v>
      </c>
      <c r="R1788" s="3">
        <v>6.9</v>
      </c>
      <c r="S17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8" t="str">
        <f>IF(AIRBNB[[#This Row],[RUIDO(dB)]]&lt;=4,"Silencioso",IF(AIRBNB[[#This Row],[RUIDO(dB)]]&lt;=5.5,"Poco Ruidoso","Ruidoso"))</f>
        <v>Ruidoso</v>
      </c>
      <c r="U1788" t="str">
        <f>IF(AND(AIRBNB[[#This Row],[PRECIO]]&lt;50,AIRBNB[[#This Row],[MIN_NOCHES]]&gt;3),"Dentro del presupuesto","No considerar")</f>
        <v>No considerar</v>
      </c>
      <c r="V1788" t="str">
        <f>VLOOKUP(AIRBNB[[#This Row],[HOST_ID]],Super_host[],5,FALSE)</f>
        <v>Host</v>
      </c>
    </row>
    <row r="1789" spans="1:22">
      <c r="A1789" s="4">
        <v>76761</v>
      </c>
      <c r="B1789" t="s">
        <v>15206</v>
      </c>
      <c r="C1789" s="4">
        <v>118971</v>
      </c>
      <c r="D1789" t="s">
        <v>5772</v>
      </c>
      <c r="E1789" t="s">
        <v>15207</v>
      </c>
      <c r="F1789" s="4">
        <v>11215</v>
      </c>
      <c r="G1789" s="13" t="s">
        <v>4662</v>
      </c>
      <c r="H1789" s="13" t="s">
        <v>9262</v>
      </c>
      <c r="I1789" s="1">
        <v>4066552</v>
      </c>
      <c r="J1789" s="1">
        <v>-7399019</v>
      </c>
      <c r="K1789" t="s">
        <v>5</v>
      </c>
      <c r="L1789" s="20">
        <v>169</v>
      </c>
      <c r="M1789" s="4">
        <v>2</v>
      </c>
      <c r="N1789" s="4">
        <v>398</v>
      </c>
      <c r="O1789" s="2">
        <v>43644</v>
      </c>
      <c r="P1789" s="3">
        <v>3.97</v>
      </c>
      <c r="Q1789" s="4">
        <v>1</v>
      </c>
      <c r="R1789" s="3">
        <v>6.9</v>
      </c>
      <c r="S17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89" t="str">
        <f>IF(AIRBNB[[#This Row],[RUIDO(dB)]]&lt;=4,"Silencioso",IF(AIRBNB[[#This Row],[RUIDO(dB)]]&lt;=5.5,"Poco Ruidoso","Ruidoso"))</f>
        <v>Ruidoso</v>
      </c>
      <c r="U1789" t="str">
        <f>IF(AND(AIRBNB[[#This Row],[PRECIO]]&lt;50,AIRBNB[[#This Row],[MIN_NOCHES]]&gt;3),"Dentro del presupuesto","No considerar")</f>
        <v>No considerar</v>
      </c>
      <c r="V1789" t="str">
        <f>VLOOKUP(AIRBNB[[#This Row],[HOST_ID]],Super_host[],5,FALSE)</f>
        <v>Host</v>
      </c>
    </row>
    <row r="1790" spans="1:22">
      <c r="A1790" s="4">
        <v>5491149</v>
      </c>
      <c r="B1790" t="s">
        <v>5365</v>
      </c>
      <c r="C1790" s="4">
        <v>59185</v>
      </c>
      <c r="D1790" t="s">
        <v>1260</v>
      </c>
      <c r="E1790" t="s">
        <v>5366</v>
      </c>
      <c r="F1790" s="4">
        <v>10037</v>
      </c>
      <c r="G1790" s="13" t="s">
        <v>124</v>
      </c>
      <c r="H1790" s="13" t="s">
        <v>129</v>
      </c>
      <c r="I1790" s="1">
        <v>4076272</v>
      </c>
      <c r="J1790" s="1">
        <v>-7396775</v>
      </c>
      <c r="K1790" t="s">
        <v>5</v>
      </c>
      <c r="L1790" s="20">
        <v>169</v>
      </c>
      <c r="M1790" s="4">
        <v>3</v>
      </c>
      <c r="N1790" s="4">
        <v>76</v>
      </c>
      <c r="O1790" s="2">
        <v>43449</v>
      </c>
      <c r="P1790" s="3">
        <v>1.48</v>
      </c>
      <c r="Q1790" s="4">
        <v>1</v>
      </c>
      <c r="R1790" s="3">
        <v>5.6</v>
      </c>
      <c r="S17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0" t="str">
        <f>IF(AIRBNB[[#This Row],[RUIDO(dB)]]&lt;=4,"Silencioso",IF(AIRBNB[[#This Row],[RUIDO(dB)]]&lt;=5.5,"Poco Ruidoso","Ruidoso"))</f>
        <v>Ruidoso</v>
      </c>
      <c r="U1790" t="str">
        <f>IF(AND(AIRBNB[[#This Row],[PRECIO]]&lt;50,AIRBNB[[#This Row],[MIN_NOCHES]]&gt;3),"Dentro del presupuesto","No considerar")</f>
        <v>No considerar</v>
      </c>
      <c r="V1790" t="str">
        <f>VLOOKUP(AIRBNB[[#This Row],[HOST_ID]],Super_host[],5,FALSE)</f>
        <v>Host</v>
      </c>
    </row>
    <row r="1791" spans="1:22">
      <c r="A1791" s="4">
        <v>5490366</v>
      </c>
      <c r="B1791" t="s">
        <v>9293</v>
      </c>
      <c r="C1791" s="4">
        <v>28468845</v>
      </c>
      <c r="D1791" t="s">
        <v>6155</v>
      </c>
      <c r="E1791" t="s">
        <v>9294</v>
      </c>
      <c r="F1791" s="4">
        <v>11207</v>
      </c>
      <c r="G1791" s="13" t="s">
        <v>4662</v>
      </c>
      <c r="H1791" s="13" t="s">
        <v>9274</v>
      </c>
      <c r="I1791" s="1">
        <v>4069024</v>
      </c>
      <c r="J1791" s="1">
        <v>-739059</v>
      </c>
      <c r="K1791" t="s">
        <v>40</v>
      </c>
      <c r="L1791" s="20">
        <v>168</v>
      </c>
      <c r="M1791" s="4">
        <v>7</v>
      </c>
      <c r="N1791" s="4">
        <v>1</v>
      </c>
      <c r="O1791" s="2">
        <v>42084</v>
      </c>
      <c r="P1791" s="3">
        <v>0.02</v>
      </c>
      <c r="Q1791" s="4">
        <v>1</v>
      </c>
      <c r="R1791" s="3">
        <v>6.9</v>
      </c>
      <c r="S17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1" t="str">
        <f>IF(AIRBNB[[#This Row],[RUIDO(dB)]]&lt;=4,"Silencioso",IF(AIRBNB[[#This Row],[RUIDO(dB)]]&lt;=5.5,"Poco Ruidoso","Ruidoso"))</f>
        <v>Ruidoso</v>
      </c>
      <c r="U1791" t="str">
        <f>IF(AND(AIRBNB[[#This Row],[PRECIO]]&lt;50,AIRBNB[[#This Row],[MIN_NOCHES]]&gt;3),"Dentro del presupuesto","No considerar")</f>
        <v>No considerar</v>
      </c>
      <c r="V1791" t="str">
        <f>VLOOKUP(AIRBNB[[#This Row],[HOST_ID]],Super_host[],5,FALSE)</f>
        <v>Host</v>
      </c>
    </row>
    <row r="1792" spans="1:22">
      <c r="A1792" s="4">
        <v>6043671</v>
      </c>
      <c r="B1792" t="s">
        <v>2858</v>
      </c>
      <c r="C1792" s="4">
        <v>16458904</v>
      </c>
      <c r="D1792" t="s">
        <v>2859</v>
      </c>
      <c r="E1792" t="s">
        <v>2860</v>
      </c>
      <c r="F1792" s="4">
        <v>10016</v>
      </c>
      <c r="G1792" s="13" t="s">
        <v>124</v>
      </c>
      <c r="H1792" s="13" t="s">
        <v>182</v>
      </c>
      <c r="I1792" s="1">
        <v>4074725</v>
      </c>
      <c r="J1792" s="1">
        <v>-7397431</v>
      </c>
      <c r="K1792" t="s">
        <v>5</v>
      </c>
      <c r="L1792" s="20">
        <v>168</v>
      </c>
      <c r="M1792" s="4">
        <v>30</v>
      </c>
      <c r="N1792" s="4">
        <v>12</v>
      </c>
      <c r="O1792" s="2">
        <v>42885</v>
      </c>
      <c r="P1792" s="3">
        <v>0.25</v>
      </c>
      <c r="Q1792" s="4">
        <v>1</v>
      </c>
      <c r="R1792" s="3">
        <v>5.6</v>
      </c>
      <c r="S17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2" t="str">
        <f>IF(AIRBNB[[#This Row],[RUIDO(dB)]]&lt;=4,"Silencioso",IF(AIRBNB[[#This Row],[RUIDO(dB)]]&lt;=5.5,"Poco Ruidoso","Ruidoso"))</f>
        <v>Ruidoso</v>
      </c>
      <c r="U1792" t="str">
        <f>IF(AND(AIRBNB[[#This Row],[PRECIO]]&lt;50,AIRBNB[[#This Row],[MIN_NOCHES]]&gt;3),"Dentro del presupuesto","No considerar")</f>
        <v>No considerar</v>
      </c>
      <c r="V1792" t="str">
        <f>VLOOKUP(AIRBNB[[#This Row],[HOST_ID]],Super_host[],5,FALSE)</f>
        <v>Host</v>
      </c>
    </row>
    <row r="1793" spans="1:22">
      <c r="A1793" s="4">
        <v>1449263</v>
      </c>
      <c r="B1793" t="s">
        <v>9657</v>
      </c>
      <c r="C1793" s="4">
        <v>7777902</v>
      </c>
      <c r="D1793" t="s">
        <v>1430</v>
      </c>
      <c r="E1793" t="s">
        <v>9658</v>
      </c>
      <c r="F1793" s="4">
        <v>11221</v>
      </c>
      <c r="G1793" s="13" t="s">
        <v>4662</v>
      </c>
      <c r="H1793" s="13" t="s">
        <v>9230</v>
      </c>
      <c r="I1793" s="1">
        <v>4068665</v>
      </c>
      <c r="J1793" s="1">
        <v>-7393293</v>
      </c>
      <c r="K1793" t="s">
        <v>5</v>
      </c>
      <c r="L1793" s="20">
        <v>168</v>
      </c>
      <c r="M1793" s="4">
        <v>2</v>
      </c>
      <c r="N1793" s="4">
        <v>1</v>
      </c>
      <c r="O1793" s="2">
        <v>42494</v>
      </c>
      <c r="P1793" s="3">
        <v>0.03</v>
      </c>
      <c r="Q1793" s="4">
        <v>1</v>
      </c>
      <c r="R1793" s="3">
        <v>6.9</v>
      </c>
      <c r="S17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3" t="str">
        <f>IF(AIRBNB[[#This Row],[RUIDO(dB)]]&lt;=4,"Silencioso",IF(AIRBNB[[#This Row],[RUIDO(dB)]]&lt;=5.5,"Poco Ruidoso","Ruidoso"))</f>
        <v>Ruidoso</v>
      </c>
      <c r="U1793" t="str">
        <f>IF(AND(AIRBNB[[#This Row],[PRECIO]]&lt;50,AIRBNB[[#This Row],[MIN_NOCHES]]&gt;3),"Dentro del presupuesto","No considerar")</f>
        <v>No considerar</v>
      </c>
      <c r="V1793" t="str">
        <f>VLOOKUP(AIRBNB[[#This Row],[HOST_ID]],Super_host[],5,FALSE)</f>
        <v>Host</v>
      </c>
    </row>
    <row r="1794" spans="1:22">
      <c r="A1794" s="4">
        <v>725509</v>
      </c>
      <c r="B1794" t="s">
        <v>14308</v>
      </c>
      <c r="C1794" s="4">
        <v>3752523</v>
      </c>
      <c r="D1794" t="s">
        <v>2506</v>
      </c>
      <c r="E1794" t="s">
        <v>14309</v>
      </c>
      <c r="F1794" s="4">
        <v>11213</v>
      </c>
      <c r="G1794" s="13" t="s">
        <v>4662</v>
      </c>
      <c r="H1794" s="13" t="s">
        <v>9252</v>
      </c>
      <c r="I1794" s="1">
        <v>4066983</v>
      </c>
      <c r="J1794" s="1">
        <v>-7394322</v>
      </c>
      <c r="K1794" t="s">
        <v>5</v>
      </c>
      <c r="L1794" s="20">
        <v>168</v>
      </c>
      <c r="M1794" s="4">
        <v>2</v>
      </c>
      <c r="N1794" s="4">
        <v>158</v>
      </c>
      <c r="O1794" s="2">
        <v>43632</v>
      </c>
      <c r="P1794" s="3">
        <v>1.93</v>
      </c>
      <c r="Q1794" s="4">
        <v>1</v>
      </c>
      <c r="R1794" s="3">
        <v>6.9</v>
      </c>
      <c r="S17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4" t="str">
        <f>IF(AIRBNB[[#This Row],[RUIDO(dB)]]&lt;=4,"Silencioso",IF(AIRBNB[[#This Row],[RUIDO(dB)]]&lt;=5.5,"Poco Ruidoso","Ruidoso"))</f>
        <v>Ruidoso</v>
      </c>
      <c r="U1794" t="str">
        <f>IF(AND(AIRBNB[[#This Row],[PRECIO]]&lt;50,AIRBNB[[#This Row],[MIN_NOCHES]]&gt;3),"Dentro del presupuesto","No considerar")</f>
        <v>No considerar</v>
      </c>
      <c r="V1794" t="str">
        <f>VLOOKUP(AIRBNB[[#This Row],[HOST_ID]],Super_host[],5,FALSE)</f>
        <v>Host</v>
      </c>
    </row>
    <row r="1795" spans="1:22">
      <c r="A1795" s="4">
        <v>6371191</v>
      </c>
      <c r="B1795" t="s">
        <v>1217</v>
      </c>
      <c r="C1795" s="4">
        <v>33200237</v>
      </c>
      <c r="D1795" t="s">
        <v>928</v>
      </c>
      <c r="E1795" t="s">
        <v>1218</v>
      </c>
      <c r="F1795" s="4">
        <v>10024</v>
      </c>
      <c r="G1795" s="13" t="s">
        <v>124</v>
      </c>
      <c r="H1795" s="13" t="s">
        <v>168</v>
      </c>
      <c r="I1795" s="1">
        <v>4078576</v>
      </c>
      <c r="J1795" s="1">
        <v>-7397629</v>
      </c>
      <c r="K1795" t="s">
        <v>5</v>
      </c>
      <c r="L1795" s="20">
        <v>167</v>
      </c>
      <c r="M1795" s="4">
        <v>7</v>
      </c>
      <c r="N1795" s="4">
        <v>2</v>
      </c>
      <c r="O1795" s="2">
        <v>43633</v>
      </c>
      <c r="P1795" s="3">
        <v>7.0000000000000007E-2</v>
      </c>
      <c r="Q1795" s="4">
        <v>1</v>
      </c>
      <c r="R1795" s="3">
        <v>5.6</v>
      </c>
      <c r="S17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5" t="str">
        <f>IF(AIRBNB[[#This Row],[RUIDO(dB)]]&lt;=4,"Silencioso",IF(AIRBNB[[#This Row],[RUIDO(dB)]]&lt;=5.5,"Poco Ruidoso","Ruidoso"))</f>
        <v>Ruidoso</v>
      </c>
      <c r="U1795" t="str">
        <f>IF(AND(AIRBNB[[#This Row],[PRECIO]]&lt;50,AIRBNB[[#This Row],[MIN_NOCHES]]&gt;3),"Dentro del presupuesto","No considerar")</f>
        <v>No considerar</v>
      </c>
      <c r="V1795" t="str">
        <f>VLOOKUP(AIRBNB[[#This Row],[HOST_ID]],Super_host[],5,FALSE)</f>
        <v>Host</v>
      </c>
    </row>
    <row r="1796" spans="1:22">
      <c r="A1796" s="4">
        <v>5028135</v>
      </c>
      <c r="B1796" t="s">
        <v>13677</v>
      </c>
      <c r="C1796" s="4">
        <v>3560446</v>
      </c>
      <c r="D1796" t="s">
        <v>3635</v>
      </c>
      <c r="E1796" t="s">
        <v>13678</v>
      </c>
      <c r="F1796" s="4">
        <v>11211</v>
      </c>
      <c r="G1796" s="13" t="s">
        <v>4662</v>
      </c>
      <c r="H1796" s="13" t="s">
        <v>9218</v>
      </c>
      <c r="I1796" s="1">
        <v>407169</v>
      </c>
      <c r="J1796" s="1">
        <v>-7395087</v>
      </c>
      <c r="K1796" t="s">
        <v>5</v>
      </c>
      <c r="L1796" s="20">
        <v>167</v>
      </c>
      <c r="M1796" s="4">
        <v>2</v>
      </c>
      <c r="N1796" s="4">
        <v>59</v>
      </c>
      <c r="O1796" s="2">
        <v>43610</v>
      </c>
      <c r="P1796" s="3">
        <v>1.2</v>
      </c>
      <c r="Q1796" s="4">
        <v>1</v>
      </c>
      <c r="R1796" s="3">
        <v>6.9</v>
      </c>
      <c r="S17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6" t="str">
        <f>IF(AIRBNB[[#This Row],[RUIDO(dB)]]&lt;=4,"Silencioso",IF(AIRBNB[[#This Row],[RUIDO(dB)]]&lt;=5.5,"Poco Ruidoso","Ruidoso"))</f>
        <v>Ruidoso</v>
      </c>
      <c r="U1796" t="str">
        <f>IF(AND(AIRBNB[[#This Row],[PRECIO]]&lt;50,AIRBNB[[#This Row],[MIN_NOCHES]]&gt;3),"Dentro del presupuesto","No considerar")</f>
        <v>No considerar</v>
      </c>
      <c r="V1796" t="str">
        <f>VLOOKUP(AIRBNB[[#This Row],[HOST_ID]],Super_host[],5,FALSE)</f>
        <v>Host</v>
      </c>
    </row>
    <row r="1797" spans="1:22">
      <c r="A1797" s="4">
        <v>680104</v>
      </c>
      <c r="B1797" t="s">
        <v>3552</v>
      </c>
      <c r="C1797" s="4">
        <v>3462232</v>
      </c>
      <c r="D1797" t="s">
        <v>1174</v>
      </c>
      <c r="E1797" t="s">
        <v>3553</v>
      </c>
      <c r="F1797" s="4">
        <v>10002</v>
      </c>
      <c r="G1797" s="13" t="s">
        <v>124</v>
      </c>
      <c r="H1797" s="13" t="s">
        <v>137</v>
      </c>
      <c r="I1797" s="1">
        <v>407195</v>
      </c>
      <c r="J1797" s="1">
        <v>-7399416</v>
      </c>
      <c r="K1797" t="s">
        <v>40</v>
      </c>
      <c r="L1797" s="20">
        <v>167</v>
      </c>
      <c r="M1797" s="4">
        <v>5</v>
      </c>
      <c r="N1797" s="4">
        <v>32</v>
      </c>
      <c r="O1797" s="2">
        <v>43357</v>
      </c>
      <c r="P1797" s="3">
        <v>0.39</v>
      </c>
      <c r="Q1797" s="4">
        <v>1</v>
      </c>
      <c r="R1797" s="3">
        <v>5.6</v>
      </c>
      <c r="S17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7" t="str">
        <f>IF(AIRBNB[[#This Row],[RUIDO(dB)]]&lt;=4,"Silencioso",IF(AIRBNB[[#This Row],[RUIDO(dB)]]&lt;=5.5,"Poco Ruidoso","Ruidoso"))</f>
        <v>Ruidoso</v>
      </c>
      <c r="U1797" t="str">
        <f>IF(AND(AIRBNB[[#This Row],[PRECIO]]&lt;50,AIRBNB[[#This Row],[MIN_NOCHES]]&gt;3),"Dentro del presupuesto","No considerar")</f>
        <v>No considerar</v>
      </c>
      <c r="V1797" t="str">
        <f>VLOOKUP(AIRBNB[[#This Row],[HOST_ID]],Super_host[],5,FALSE)</f>
        <v>Host</v>
      </c>
    </row>
    <row r="1798" spans="1:22">
      <c r="A1798" s="4">
        <v>266155</v>
      </c>
      <c r="B1798" t="s">
        <v>2352</v>
      </c>
      <c r="C1798" s="4">
        <v>1385157</v>
      </c>
      <c r="D1798" t="s">
        <v>362</v>
      </c>
      <c r="E1798" t="s">
        <v>271</v>
      </c>
      <c r="F1798" s="4">
        <v>10024</v>
      </c>
      <c r="G1798" s="13" t="s">
        <v>124</v>
      </c>
      <c r="H1798" s="13" t="s">
        <v>168</v>
      </c>
      <c r="I1798" s="1">
        <v>4078304</v>
      </c>
      <c r="J1798" s="1">
        <v>-7397447</v>
      </c>
      <c r="K1798" t="s">
        <v>5</v>
      </c>
      <c r="L1798" s="20">
        <v>167</v>
      </c>
      <c r="M1798" s="4">
        <v>30</v>
      </c>
      <c r="N1798" s="4">
        <v>16</v>
      </c>
      <c r="O1798" s="2">
        <v>43555</v>
      </c>
      <c r="P1798" s="3">
        <v>0.17</v>
      </c>
      <c r="Q1798" s="4">
        <v>1</v>
      </c>
      <c r="R1798" s="3">
        <v>5.6</v>
      </c>
      <c r="S17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8" t="str">
        <f>IF(AIRBNB[[#This Row],[RUIDO(dB)]]&lt;=4,"Silencioso",IF(AIRBNB[[#This Row],[RUIDO(dB)]]&lt;=5.5,"Poco Ruidoso","Ruidoso"))</f>
        <v>Ruidoso</v>
      </c>
      <c r="U1798" t="str">
        <f>IF(AND(AIRBNB[[#This Row],[PRECIO]]&lt;50,AIRBNB[[#This Row],[MIN_NOCHES]]&gt;3),"Dentro del presupuesto","No considerar")</f>
        <v>No considerar</v>
      </c>
      <c r="V1798" t="str">
        <f>VLOOKUP(AIRBNB[[#This Row],[HOST_ID]],Super_host[],5,FALSE)</f>
        <v>Host</v>
      </c>
    </row>
    <row r="1799" spans="1:22">
      <c r="A1799" s="4">
        <v>3276963</v>
      </c>
      <c r="B1799" t="s">
        <v>3187</v>
      </c>
      <c r="C1799" s="4">
        <v>16566615</v>
      </c>
      <c r="D1799" t="s">
        <v>3188</v>
      </c>
      <c r="E1799" t="s">
        <v>3189</v>
      </c>
      <c r="F1799" s="4">
        <v>10011</v>
      </c>
      <c r="G1799" s="13" t="s">
        <v>124</v>
      </c>
      <c r="H1799" s="13" t="s">
        <v>140</v>
      </c>
      <c r="I1799" s="1">
        <v>4073691</v>
      </c>
      <c r="J1799" s="1">
        <v>-7400013</v>
      </c>
      <c r="K1799" t="s">
        <v>5</v>
      </c>
      <c r="L1799" s="20">
        <v>166</v>
      </c>
      <c r="M1799" s="4">
        <v>14</v>
      </c>
      <c r="N1799" s="4">
        <v>18</v>
      </c>
      <c r="O1799" s="2">
        <v>43640</v>
      </c>
      <c r="P1799" s="3">
        <v>0.3</v>
      </c>
      <c r="Q1799" s="4">
        <v>1</v>
      </c>
      <c r="R1799" s="3">
        <v>5.6</v>
      </c>
      <c r="S17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799" t="str">
        <f>IF(AIRBNB[[#This Row],[RUIDO(dB)]]&lt;=4,"Silencioso",IF(AIRBNB[[#This Row],[RUIDO(dB)]]&lt;=5.5,"Poco Ruidoso","Ruidoso"))</f>
        <v>Ruidoso</v>
      </c>
      <c r="U1799" t="str">
        <f>IF(AND(AIRBNB[[#This Row],[PRECIO]]&lt;50,AIRBNB[[#This Row],[MIN_NOCHES]]&gt;3),"Dentro del presupuesto","No considerar")</f>
        <v>No considerar</v>
      </c>
      <c r="V1799" t="str">
        <f>VLOOKUP(AIRBNB[[#This Row],[HOST_ID]],Super_host[],5,FALSE)</f>
        <v>Host</v>
      </c>
    </row>
    <row r="1800" spans="1:22">
      <c r="A1800" s="4">
        <v>851772</v>
      </c>
      <c r="B1800" t="s">
        <v>2505</v>
      </c>
      <c r="C1800" s="4">
        <v>4445677</v>
      </c>
      <c r="D1800" t="s">
        <v>2506</v>
      </c>
      <c r="E1800" t="s">
        <v>2507</v>
      </c>
      <c r="F1800" s="4">
        <v>10075</v>
      </c>
      <c r="G1800" s="13" t="s">
        <v>124</v>
      </c>
      <c r="H1800" s="13" t="s">
        <v>129</v>
      </c>
      <c r="I1800" s="1">
        <v>407704</v>
      </c>
      <c r="J1800" s="1">
        <v>-7395024</v>
      </c>
      <c r="K1800" t="s">
        <v>5</v>
      </c>
      <c r="L1800" s="20">
        <v>166</v>
      </c>
      <c r="M1800" s="4">
        <v>1</v>
      </c>
      <c r="N1800" s="4">
        <v>15</v>
      </c>
      <c r="O1800" s="2">
        <v>41888</v>
      </c>
      <c r="P1800" s="3">
        <v>0.19</v>
      </c>
      <c r="Q1800" s="4">
        <v>1</v>
      </c>
      <c r="R1800" s="3">
        <v>5.6</v>
      </c>
      <c r="S18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0" t="str">
        <f>IF(AIRBNB[[#This Row],[RUIDO(dB)]]&lt;=4,"Silencioso",IF(AIRBNB[[#This Row],[RUIDO(dB)]]&lt;=5.5,"Poco Ruidoso","Ruidoso"))</f>
        <v>Ruidoso</v>
      </c>
      <c r="U1800" t="str">
        <f>IF(AND(AIRBNB[[#This Row],[PRECIO]]&lt;50,AIRBNB[[#This Row],[MIN_NOCHES]]&gt;3),"Dentro del presupuesto","No considerar")</f>
        <v>No considerar</v>
      </c>
      <c r="V1800" t="str">
        <f>VLOOKUP(AIRBNB[[#This Row],[HOST_ID]],Super_host[],5,FALSE)</f>
        <v>Host</v>
      </c>
    </row>
    <row r="1801" spans="1:22">
      <c r="A1801" s="4">
        <v>6601120</v>
      </c>
      <c r="B1801" t="s">
        <v>11734</v>
      </c>
      <c r="C1801" s="4">
        <v>34534668</v>
      </c>
      <c r="D1801" t="s">
        <v>11735</v>
      </c>
      <c r="E1801" t="s">
        <v>11736</v>
      </c>
      <c r="F1801" s="4">
        <v>11249</v>
      </c>
      <c r="G1801" s="13" t="s">
        <v>4662</v>
      </c>
      <c r="H1801" s="13" t="s">
        <v>9218</v>
      </c>
      <c r="I1801" s="1">
        <v>4071297</v>
      </c>
      <c r="J1801" s="1">
        <v>-7396409</v>
      </c>
      <c r="K1801" t="s">
        <v>5</v>
      </c>
      <c r="L1801" s="20">
        <v>165</v>
      </c>
      <c r="M1801" s="4">
        <v>2</v>
      </c>
      <c r="N1801" s="4">
        <v>5</v>
      </c>
      <c r="O1801" s="2">
        <v>43219</v>
      </c>
      <c r="P1801" s="3">
        <v>0.27</v>
      </c>
      <c r="Q1801" s="4">
        <v>1</v>
      </c>
      <c r="R1801" s="3">
        <v>6.9</v>
      </c>
      <c r="S18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1" t="str">
        <f>IF(AIRBNB[[#This Row],[RUIDO(dB)]]&lt;=4,"Silencioso",IF(AIRBNB[[#This Row],[RUIDO(dB)]]&lt;=5.5,"Poco Ruidoso","Ruidoso"))</f>
        <v>Ruidoso</v>
      </c>
      <c r="U1801" t="str">
        <f>IF(AND(AIRBNB[[#This Row],[PRECIO]]&lt;50,AIRBNB[[#This Row],[MIN_NOCHES]]&gt;3),"Dentro del presupuesto","No considerar")</f>
        <v>No considerar</v>
      </c>
      <c r="V1801" t="str">
        <f>VLOOKUP(AIRBNB[[#This Row],[HOST_ID]],Super_host[],5,FALSE)</f>
        <v>Host</v>
      </c>
    </row>
    <row r="1802" spans="1:22">
      <c r="A1802" s="4">
        <v>5858505</v>
      </c>
      <c r="B1802" t="s">
        <v>4705</v>
      </c>
      <c r="C1802" s="4">
        <v>30418082</v>
      </c>
      <c r="D1802" t="s">
        <v>4706</v>
      </c>
      <c r="E1802" t="s">
        <v>4707</v>
      </c>
      <c r="F1802" s="4">
        <v>10028</v>
      </c>
      <c r="G1802" s="13" t="s">
        <v>124</v>
      </c>
      <c r="H1802" s="13" t="s">
        <v>129</v>
      </c>
      <c r="I1802" s="1">
        <v>4077554</v>
      </c>
      <c r="J1802" s="1">
        <v>-7395141</v>
      </c>
      <c r="K1802" t="s">
        <v>5</v>
      </c>
      <c r="L1802" s="20">
        <v>165</v>
      </c>
      <c r="M1802" s="4">
        <v>6</v>
      </c>
      <c r="N1802" s="4">
        <v>46</v>
      </c>
      <c r="O1802" s="2">
        <v>43468</v>
      </c>
      <c r="P1802" s="3">
        <v>0.92</v>
      </c>
      <c r="Q1802" s="4">
        <v>1</v>
      </c>
      <c r="R1802" s="3">
        <v>5.6</v>
      </c>
      <c r="S18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2" t="str">
        <f>IF(AIRBNB[[#This Row],[RUIDO(dB)]]&lt;=4,"Silencioso",IF(AIRBNB[[#This Row],[RUIDO(dB)]]&lt;=5.5,"Poco Ruidoso","Ruidoso"))</f>
        <v>Ruidoso</v>
      </c>
      <c r="U1802" t="str">
        <f>IF(AND(AIRBNB[[#This Row],[PRECIO]]&lt;50,AIRBNB[[#This Row],[MIN_NOCHES]]&gt;3),"Dentro del presupuesto","No considerar")</f>
        <v>No considerar</v>
      </c>
      <c r="V1802" t="str">
        <f>VLOOKUP(AIRBNB[[#This Row],[HOST_ID]],Super_host[],5,FALSE)</f>
        <v>Host</v>
      </c>
    </row>
    <row r="1803" spans="1:22">
      <c r="A1803" s="4">
        <v>5757509</v>
      </c>
      <c r="B1803" t="s">
        <v>6642</v>
      </c>
      <c r="C1803" s="4">
        <v>29867161</v>
      </c>
      <c r="D1803" t="s">
        <v>5862</v>
      </c>
      <c r="E1803" t="s">
        <v>6643</v>
      </c>
      <c r="F1803" s="4">
        <v>10016</v>
      </c>
      <c r="G1803" s="13" t="s">
        <v>124</v>
      </c>
      <c r="H1803" s="13" t="s">
        <v>182</v>
      </c>
      <c r="I1803" s="1">
        <v>4074415</v>
      </c>
      <c r="J1803" s="1">
        <v>-7397322</v>
      </c>
      <c r="K1803" t="s">
        <v>40</v>
      </c>
      <c r="L1803" s="20">
        <v>165</v>
      </c>
      <c r="M1803" s="4">
        <v>1</v>
      </c>
      <c r="N1803" s="4">
        <v>0</v>
      </c>
      <c r="O1803" s="2">
        <v>42576</v>
      </c>
      <c r="P1803" s="3">
        <v>0.02</v>
      </c>
      <c r="Q1803" s="4">
        <v>1</v>
      </c>
      <c r="R1803" s="3">
        <v>5.6</v>
      </c>
      <c r="S18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3" t="str">
        <f>IF(AIRBNB[[#This Row],[RUIDO(dB)]]&lt;=4,"Silencioso",IF(AIRBNB[[#This Row],[RUIDO(dB)]]&lt;=5.5,"Poco Ruidoso","Ruidoso"))</f>
        <v>Ruidoso</v>
      </c>
      <c r="U1803" t="str">
        <f>IF(AND(AIRBNB[[#This Row],[PRECIO]]&lt;50,AIRBNB[[#This Row],[MIN_NOCHES]]&gt;3),"Dentro del presupuesto","No considerar")</f>
        <v>No considerar</v>
      </c>
      <c r="V1803" t="str">
        <f>VLOOKUP(AIRBNB[[#This Row],[HOST_ID]],Super_host[],5,FALSE)</f>
        <v>Host</v>
      </c>
    </row>
    <row r="1804" spans="1:22">
      <c r="A1804" s="4">
        <v>5081207</v>
      </c>
      <c r="B1804" t="s">
        <v>3240</v>
      </c>
      <c r="C1804" s="4">
        <v>25237492</v>
      </c>
      <c r="D1804" t="s">
        <v>2309</v>
      </c>
      <c r="E1804" t="s">
        <v>3241</v>
      </c>
      <c r="F1804" s="4">
        <v>10024</v>
      </c>
      <c r="G1804" s="13" t="s">
        <v>124</v>
      </c>
      <c r="H1804" s="13" t="s">
        <v>168</v>
      </c>
      <c r="I1804" s="1">
        <v>4078305</v>
      </c>
      <c r="J1804" s="1">
        <v>-7398398</v>
      </c>
      <c r="K1804" t="s">
        <v>5</v>
      </c>
      <c r="L1804" s="20">
        <v>165</v>
      </c>
      <c r="M1804" s="4">
        <v>30</v>
      </c>
      <c r="N1804" s="4">
        <v>16</v>
      </c>
      <c r="O1804" s="2">
        <v>43631</v>
      </c>
      <c r="P1804" s="3">
        <v>0.31</v>
      </c>
      <c r="Q1804" s="4">
        <v>1</v>
      </c>
      <c r="R1804" s="3">
        <v>5.6</v>
      </c>
      <c r="S18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4" t="str">
        <f>IF(AIRBNB[[#This Row],[RUIDO(dB)]]&lt;=4,"Silencioso",IF(AIRBNB[[#This Row],[RUIDO(dB)]]&lt;=5.5,"Poco Ruidoso","Ruidoso"))</f>
        <v>Ruidoso</v>
      </c>
      <c r="U1804" t="str">
        <f>IF(AND(AIRBNB[[#This Row],[PRECIO]]&lt;50,AIRBNB[[#This Row],[MIN_NOCHES]]&gt;3),"Dentro del presupuesto","No considerar")</f>
        <v>No considerar</v>
      </c>
      <c r="V1804" t="str">
        <f>VLOOKUP(AIRBNB[[#This Row],[HOST_ID]],Super_host[],5,FALSE)</f>
        <v>Host</v>
      </c>
    </row>
    <row r="1805" spans="1:22">
      <c r="A1805" s="4">
        <v>4571925</v>
      </c>
      <c r="B1805" t="s">
        <v>4366</v>
      </c>
      <c r="C1805" s="4">
        <v>23699355</v>
      </c>
      <c r="D1805" t="s">
        <v>4367</v>
      </c>
      <c r="E1805" t="s">
        <v>4368</v>
      </c>
      <c r="F1805" s="4">
        <v>10003</v>
      </c>
      <c r="G1805" s="13" t="s">
        <v>124</v>
      </c>
      <c r="H1805" s="13" t="s">
        <v>133</v>
      </c>
      <c r="I1805" s="1">
        <v>407309</v>
      </c>
      <c r="J1805" s="1">
        <v>-7398785</v>
      </c>
      <c r="K1805" t="s">
        <v>5</v>
      </c>
      <c r="L1805" s="20">
        <v>165</v>
      </c>
      <c r="M1805" s="4">
        <v>2</v>
      </c>
      <c r="N1805" s="4">
        <v>40</v>
      </c>
      <c r="O1805" s="2">
        <v>42550</v>
      </c>
      <c r="P1805" s="3">
        <v>0.73</v>
      </c>
      <c r="Q1805" s="4">
        <v>1</v>
      </c>
      <c r="R1805" s="3">
        <v>5.6</v>
      </c>
      <c r="S18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5" t="str">
        <f>IF(AIRBNB[[#This Row],[RUIDO(dB)]]&lt;=4,"Silencioso",IF(AIRBNB[[#This Row],[RUIDO(dB)]]&lt;=5.5,"Poco Ruidoso","Ruidoso"))</f>
        <v>Ruidoso</v>
      </c>
      <c r="U1805" t="str">
        <f>IF(AND(AIRBNB[[#This Row],[PRECIO]]&lt;50,AIRBNB[[#This Row],[MIN_NOCHES]]&gt;3),"Dentro del presupuesto","No considerar")</f>
        <v>No considerar</v>
      </c>
      <c r="V1805" t="str">
        <f>VLOOKUP(AIRBNB[[#This Row],[HOST_ID]],Super_host[],5,FALSE)</f>
        <v>Host</v>
      </c>
    </row>
    <row r="1806" spans="1:22">
      <c r="A1806" s="4">
        <v>4473156</v>
      </c>
      <c r="B1806" t="s">
        <v>5983</v>
      </c>
      <c r="C1806" s="4">
        <v>23208658</v>
      </c>
      <c r="D1806" t="s">
        <v>5984</v>
      </c>
      <c r="E1806" t="s">
        <v>5985</v>
      </c>
      <c r="F1806" s="4">
        <v>10035</v>
      </c>
      <c r="G1806" s="13" t="s">
        <v>124</v>
      </c>
      <c r="H1806" s="13" t="s">
        <v>219</v>
      </c>
      <c r="I1806" s="1">
        <v>408002</v>
      </c>
      <c r="J1806" s="1">
        <v>-7394079</v>
      </c>
      <c r="K1806" t="s">
        <v>5</v>
      </c>
      <c r="L1806" s="20">
        <v>165</v>
      </c>
      <c r="M1806" s="4">
        <v>2</v>
      </c>
      <c r="N1806" s="4">
        <v>146</v>
      </c>
      <c r="O1806" s="2">
        <v>43638</v>
      </c>
      <c r="P1806" s="3">
        <v>2.6</v>
      </c>
      <c r="Q1806" s="4">
        <v>1</v>
      </c>
      <c r="R1806" s="3">
        <v>5.6</v>
      </c>
      <c r="S18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6" t="str">
        <f>IF(AIRBNB[[#This Row],[RUIDO(dB)]]&lt;=4,"Silencioso",IF(AIRBNB[[#This Row],[RUIDO(dB)]]&lt;=5.5,"Poco Ruidoso","Ruidoso"))</f>
        <v>Ruidoso</v>
      </c>
      <c r="U1806" t="str">
        <f>IF(AND(AIRBNB[[#This Row],[PRECIO]]&lt;50,AIRBNB[[#This Row],[MIN_NOCHES]]&gt;3),"Dentro del presupuesto","No considerar")</f>
        <v>No considerar</v>
      </c>
      <c r="V1806" t="str">
        <f>VLOOKUP(AIRBNB[[#This Row],[HOST_ID]],Super_host[],5,FALSE)</f>
        <v>Host</v>
      </c>
    </row>
    <row r="1807" spans="1:22">
      <c r="A1807" s="4">
        <v>5882725</v>
      </c>
      <c r="B1807" t="s">
        <v>13926</v>
      </c>
      <c r="C1807" s="4">
        <v>20557884</v>
      </c>
      <c r="D1807" t="s">
        <v>270</v>
      </c>
      <c r="E1807" t="s">
        <v>13927</v>
      </c>
      <c r="F1807" s="4">
        <v>11206</v>
      </c>
      <c r="G1807" s="13" t="s">
        <v>4662</v>
      </c>
      <c r="H1807" s="13" t="s">
        <v>9218</v>
      </c>
      <c r="I1807" s="1">
        <v>4070691</v>
      </c>
      <c r="J1807" s="1">
        <v>-739481</v>
      </c>
      <c r="K1807" t="s">
        <v>5</v>
      </c>
      <c r="L1807" s="20">
        <v>165</v>
      </c>
      <c r="M1807" s="4">
        <v>4</v>
      </c>
      <c r="N1807" s="4">
        <v>73</v>
      </c>
      <c r="O1807" s="2">
        <v>43641</v>
      </c>
      <c r="P1807" s="3">
        <v>1.42</v>
      </c>
      <c r="Q1807" s="4">
        <v>1</v>
      </c>
      <c r="R1807" s="3">
        <v>6.9</v>
      </c>
      <c r="S18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7" t="str">
        <f>IF(AIRBNB[[#This Row],[RUIDO(dB)]]&lt;=4,"Silencioso",IF(AIRBNB[[#This Row],[RUIDO(dB)]]&lt;=5.5,"Poco Ruidoso","Ruidoso"))</f>
        <v>Ruidoso</v>
      </c>
      <c r="U1807" t="str">
        <f>IF(AND(AIRBNB[[#This Row],[PRECIO]]&lt;50,AIRBNB[[#This Row],[MIN_NOCHES]]&gt;3),"Dentro del presupuesto","No considerar")</f>
        <v>No considerar</v>
      </c>
      <c r="V1807" t="str">
        <f>VLOOKUP(AIRBNB[[#This Row],[HOST_ID]],Super_host[],5,FALSE)</f>
        <v>Host</v>
      </c>
    </row>
    <row r="1808" spans="1:22">
      <c r="A1808" s="4">
        <v>3819656</v>
      </c>
      <c r="B1808" t="s">
        <v>751</v>
      </c>
      <c r="C1808" s="4">
        <v>19644902</v>
      </c>
      <c r="D1808" t="s">
        <v>752</v>
      </c>
      <c r="E1808" t="s">
        <v>753</v>
      </c>
      <c r="F1808" s="4">
        <v>10012</v>
      </c>
      <c r="G1808" s="13" t="s">
        <v>124</v>
      </c>
      <c r="H1808" s="13" t="s">
        <v>144</v>
      </c>
      <c r="I1808" s="1">
        <v>4072774</v>
      </c>
      <c r="J1808" s="1">
        <v>-7400004</v>
      </c>
      <c r="K1808" t="s">
        <v>5</v>
      </c>
      <c r="L1808" s="20">
        <v>165</v>
      </c>
      <c r="M1808" s="4">
        <v>2</v>
      </c>
      <c r="N1808" s="4">
        <v>2</v>
      </c>
      <c r="O1808" s="2">
        <v>42181</v>
      </c>
      <c r="P1808" s="3">
        <v>0.04</v>
      </c>
      <c r="Q1808" s="4">
        <v>1</v>
      </c>
      <c r="R1808" s="3">
        <v>5.6</v>
      </c>
      <c r="S18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8" t="str">
        <f>IF(AIRBNB[[#This Row],[RUIDO(dB)]]&lt;=4,"Silencioso",IF(AIRBNB[[#This Row],[RUIDO(dB)]]&lt;=5.5,"Poco Ruidoso","Ruidoso"))</f>
        <v>Ruidoso</v>
      </c>
      <c r="U1808" t="str">
        <f>IF(AND(AIRBNB[[#This Row],[PRECIO]]&lt;50,AIRBNB[[#This Row],[MIN_NOCHES]]&gt;3),"Dentro del presupuesto","No considerar")</f>
        <v>No considerar</v>
      </c>
      <c r="V1808" t="str">
        <f>VLOOKUP(AIRBNB[[#This Row],[HOST_ID]],Super_host[],5,FALSE)</f>
        <v>Host</v>
      </c>
    </row>
    <row r="1809" spans="1:22">
      <c r="A1809" s="4">
        <v>3775259</v>
      </c>
      <c r="B1809" t="s">
        <v>14902</v>
      </c>
      <c r="C1809" s="4">
        <v>19356930</v>
      </c>
      <c r="D1809" t="s">
        <v>11716</v>
      </c>
      <c r="E1809" t="s">
        <v>14903</v>
      </c>
      <c r="F1809" s="4">
        <v>11221</v>
      </c>
      <c r="G1809" s="13" t="s">
        <v>4662</v>
      </c>
      <c r="H1809" s="13" t="s">
        <v>9230</v>
      </c>
      <c r="I1809" s="1">
        <v>406872</v>
      </c>
      <c r="J1809" s="1">
        <v>-7393805</v>
      </c>
      <c r="K1809" t="s">
        <v>5</v>
      </c>
      <c r="L1809" s="20">
        <v>165</v>
      </c>
      <c r="M1809" s="4">
        <v>3</v>
      </c>
      <c r="N1809" s="4">
        <v>173</v>
      </c>
      <c r="O1809" s="2">
        <v>43652</v>
      </c>
      <c r="P1809" s="3">
        <v>2.97</v>
      </c>
      <c r="Q1809" s="4">
        <v>1</v>
      </c>
      <c r="R1809" s="3">
        <v>6.9</v>
      </c>
      <c r="S18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09" t="str">
        <f>IF(AIRBNB[[#This Row],[RUIDO(dB)]]&lt;=4,"Silencioso",IF(AIRBNB[[#This Row],[RUIDO(dB)]]&lt;=5.5,"Poco Ruidoso","Ruidoso"))</f>
        <v>Ruidoso</v>
      </c>
      <c r="U1809" t="str">
        <f>IF(AND(AIRBNB[[#This Row],[PRECIO]]&lt;50,AIRBNB[[#This Row],[MIN_NOCHES]]&gt;3),"Dentro del presupuesto","No considerar")</f>
        <v>No considerar</v>
      </c>
      <c r="V1809" t="str">
        <f>VLOOKUP(AIRBNB[[#This Row],[HOST_ID]],Super_host[],5,FALSE)</f>
        <v>Host</v>
      </c>
    </row>
    <row r="1810" spans="1:22">
      <c r="A1810" s="4">
        <v>3694498</v>
      </c>
      <c r="B1810" t="s">
        <v>10549</v>
      </c>
      <c r="C1810" s="4">
        <v>18646528</v>
      </c>
      <c r="D1810" t="s">
        <v>153</v>
      </c>
      <c r="E1810" t="s">
        <v>10550</v>
      </c>
      <c r="F1810" s="4">
        <v>11211</v>
      </c>
      <c r="G1810" s="13" t="s">
        <v>4662</v>
      </c>
      <c r="H1810" s="13" t="s">
        <v>9218</v>
      </c>
      <c r="I1810" s="1">
        <v>4071385</v>
      </c>
      <c r="J1810" s="1">
        <v>-7394156</v>
      </c>
      <c r="K1810" t="s">
        <v>5</v>
      </c>
      <c r="L1810" s="20">
        <v>165</v>
      </c>
      <c r="M1810" s="4">
        <v>3</v>
      </c>
      <c r="N1810" s="4">
        <v>6</v>
      </c>
      <c r="O1810" s="2">
        <v>42826</v>
      </c>
      <c r="P1810" s="3">
        <v>0.1</v>
      </c>
      <c r="Q1810" s="4">
        <v>1</v>
      </c>
      <c r="R1810" s="3">
        <v>6.9</v>
      </c>
      <c r="S18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0" t="str">
        <f>IF(AIRBNB[[#This Row],[RUIDO(dB)]]&lt;=4,"Silencioso",IF(AIRBNB[[#This Row],[RUIDO(dB)]]&lt;=5.5,"Poco Ruidoso","Ruidoso"))</f>
        <v>Ruidoso</v>
      </c>
      <c r="U1810" t="str">
        <f>IF(AND(AIRBNB[[#This Row],[PRECIO]]&lt;50,AIRBNB[[#This Row],[MIN_NOCHES]]&gt;3),"Dentro del presupuesto","No considerar")</f>
        <v>No considerar</v>
      </c>
      <c r="V1810" t="str">
        <f>VLOOKUP(AIRBNB[[#This Row],[HOST_ID]],Super_host[],5,FALSE)</f>
        <v>Host</v>
      </c>
    </row>
    <row r="1811" spans="1:22">
      <c r="A1811" s="4">
        <v>3605654</v>
      </c>
      <c r="B1811" t="s">
        <v>6821</v>
      </c>
      <c r="C1811" s="4">
        <v>18170442</v>
      </c>
      <c r="D1811" t="s">
        <v>6822</v>
      </c>
      <c r="E1811" t="s">
        <v>6823</v>
      </c>
      <c r="F1811" s="4">
        <v>10005</v>
      </c>
      <c r="G1811" s="13" t="s">
        <v>124</v>
      </c>
      <c r="H1811" s="13" t="s">
        <v>528</v>
      </c>
      <c r="I1811" s="1">
        <v>407055</v>
      </c>
      <c r="J1811" s="1">
        <v>-7400866</v>
      </c>
      <c r="K1811" t="s">
        <v>5</v>
      </c>
      <c r="L1811" s="20">
        <v>165</v>
      </c>
      <c r="M1811" s="4">
        <v>1</v>
      </c>
      <c r="N1811" s="4">
        <v>0</v>
      </c>
      <c r="O1811" s="2">
        <v>42204</v>
      </c>
      <c r="P1811" s="3">
        <v>0.24</v>
      </c>
      <c r="Q1811" s="4">
        <v>1</v>
      </c>
      <c r="R1811" s="3">
        <v>5.6</v>
      </c>
      <c r="S18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1" t="str">
        <f>IF(AIRBNB[[#This Row],[RUIDO(dB)]]&lt;=4,"Silencioso",IF(AIRBNB[[#This Row],[RUIDO(dB)]]&lt;=5.5,"Poco Ruidoso","Ruidoso"))</f>
        <v>Ruidoso</v>
      </c>
      <c r="U1811" t="str">
        <f>IF(AND(AIRBNB[[#This Row],[PRECIO]]&lt;50,AIRBNB[[#This Row],[MIN_NOCHES]]&gt;3),"Dentro del presupuesto","No considerar")</f>
        <v>No considerar</v>
      </c>
      <c r="V1811" t="str">
        <f>VLOOKUP(AIRBNB[[#This Row],[HOST_ID]],Super_host[],5,FALSE)</f>
        <v>Host</v>
      </c>
    </row>
    <row r="1812" spans="1:22">
      <c r="A1812" s="4">
        <v>4823386</v>
      </c>
      <c r="B1812" t="s">
        <v>8885</v>
      </c>
      <c r="C1812" s="4">
        <v>16514175</v>
      </c>
      <c r="D1812" t="s">
        <v>466</v>
      </c>
      <c r="E1812" t="s">
        <v>8504</v>
      </c>
      <c r="F1812" s="4">
        <v>11373</v>
      </c>
      <c r="G1812" s="13" t="s">
        <v>7897</v>
      </c>
      <c r="H1812" s="13" t="s">
        <v>8051</v>
      </c>
      <c r="I1812" s="1">
        <v>4074632</v>
      </c>
      <c r="J1812" s="1">
        <v>-7388681</v>
      </c>
      <c r="K1812" t="s">
        <v>5</v>
      </c>
      <c r="L1812" s="20">
        <v>165</v>
      </c>
      <c r="M1812" s="4">
        <v>2</v>
      </c>
      <c r="N1812" s="4">
        <v>58</v>
      </c>
      <c r="O1812" s="2">
        <v>43630</v>
      </c>
      <c r="P1812" s="3">
        <v>2.1</v>
      </c>
      <c r="Q1812" s="4">
        <v>5</v>
      </c>
      <c r="R1812" s="3">
        <v>6.24</v>
      </c>
      <c r="S18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2" t="str">
        <f>IF(AIRBNB[[#This Row],[RUIDO(dB)]]&lt;=4,"Silencioso",IF(AIRBNB[[#This Row],[RUIDO(dB)]]&lt;=5.5,"Poco Ruidoso","Ruidoso"))</f>
        <v>Ruidoso</v>
      </c>
      <c r="U1812" t="str">
        <f>IF(AND(AIRBNB[[#This Row],[PRECIO]]&lt;50,AIRBNB[[#This Row],[MIN_NOCHES]]&gt;3),"Dentro del presupuesto","No considerar")</f>
        <v>No considerar</v>
      </c>
      <c r="V1812" t="str">
        <f>VLOOKUP(AIRBNB[[#This Row],[HOST_ID]],Super_host[],5,FALSE)</f>
        <v>Host</v>
      </c>
    </row>
    <row r="1813" spans="1:22">
      <c r="A1813" s="4">
        <v>4532435</v>
      </c>
      <c r="B1813" t="s">
        <v>11746</v>
      </c>
      <c r="C1813" s="4">
        <v>13888249</v>
      </c>
      <c r="D1813" t="s">
        <v>11747</v>
      </c>
      <c r="E1813" t="s">
        <v>11748</v>
      </c>
      <c r="F1813" s="4">
        <v>11211</v>
      </c>
      <c r="G1813" s="13" t="s">
        <v>4662</v>
      </c>
      <c r="H1813" s="13" t="s">
        <v>9218</v>
      </c>
      <c r="I1813" s="1">
        <v>4070798</v>
      </c>
      <c r="J1813" s="1">
        <v>-7395374</v>
      </c>
      <c r="K1813" t="s">
        <v>5</v>
      </c>
      <c r="L1813" s="20">
        <v>165</v>
      </c>
      <c r="M1813" s="4">
        <v>3</v>
      </c>
      <c r="N1813" s="4">
        <v>15</v>
      </c>
      <c r="O1813" s="2">
        <v>43232</v>
      </c>
      <c r="P1813" s="3">
        <v>0.27</v>
      </c>
      <c r="Q1813" s="4">
        <v>1</v>
      </c>
      <c r="R1813" s="3">
        <v>6.9</v>
      </c>
      <c r="S18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3" t="str">
        <f>IF(AIRBNB[[#This Row],[RUIDO(dB)]]&lt;=4,"Silencioso",IF(AIRBNB[[#This Row],[RUIDO(dB)]]&lt;=5.5,"Poco Ruidoso","Ruidoso"))</f>
        <v>Ruidoso</v>
      </c>
      <c r="U1813" t="str">
        <f>IF(AND(AIRBNB[[#This Row],[PRECIO]]&lt;50,AIRBNB[[#This Row],[MIN_NOCHES]]&gt;3),"Dentro del presupuesto","No considerar")</f>
        <v>No considerar</v>
      </c>
      <c r="V1813" t="str">
        <f>VLOOKUP(AIRBNB[[#This Row],[HOST_ID]],Super_host[],5,FALSE)</f>
        <v>Host</v>
      </c>
    </row>
    <row r="1814" spans="1:22">
      <c r="A1814" s="4">
        <v>2523629</v>
      </c>
      <c r="B1814" t="s">
        <v>10665</v>
      </c>
      <c r="C1814" s="4">
        <v>12921356</v>
      </c>
      <c r="D1814" t="s">
        <v>1364</v>
      </c>
      <c r="E1814" t="s">
        <v>10666</v>
      </c>
      <c r="F1814" s="4">
        <v>11215</v>
      </c>
      <c r="G1814" s="13" t="s">
        <v>4662</v>
      </c>
      <c r="H1814" s="13" t="s">
        <v>9262</v>
      </c>
      <c r="I1814" s="1">
        <v>4066517</v>
      </c>
      <c r="J1814" s="1">
        <v>-7398637</v>
      </c>
      <c r="K1814" t="s">
        <v>5</v>
      </c>
      <c r="L1814" s="20">
        <v>165</v>
      </c>
      <c r="M1814" s="4">
        <v>5</v>
      </c>
      <c r="N1814" s="4">
        <v>7</v>
      </c>
      <c r="O1814" s="2">
        <v>42369</v>
      </c>
      <c r="P1814" s="3">
        <v>0.11</v>
      </c>
      <c r="Q1814" s="4">
        <v>1</v>
      </c>
      <c r="R1814" s="3">
        <v>6.9</v>
      </c>
      <c r="S18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4" t="str">
        <f>IF(AIRBNB[[#This Row],[RUIDO(dB)]]&lt;=4,"Silencioso",IF(AIRBNB[[#This Row],[RUIDO(dB)]]&lt;=5.5,"Poco Ruidoso","Ruidoso"))</f>
        <v>Ruidoso</v>
      </c>
      <c r="U1814" t="str">
        <f>IF(AND(AIRBNB[[#This Row],[PRECIO]]&lt;50,AIRBNB[[#This Row],[MIN_NOCHES]]&gt;3),"Dentro del presupuesto","No considerar")</f>
        <v>No considerar</v>
      </c>
      <c r="V1814" t="str">
        <f>VLOOKUP(AIRBNB[[#This Row],[HOST_ID]],Super_host[],5,FALSE)</f>
        <v>Host</v>
      </c>
    </row>
    <row r="1815" spans="1:22">
      <c r="A1815" s="4">
        <v>5699348</v>
      </c>
      <c r="B1815" t="s">
        <v>6265</v>
      </c>
      <c r="C1815" s="4">
        <v>8686625</v>
      </c>
      <c r="D1815" t="s">
        <v>1283</v>
      </c>
      <c r="E1815" t="s">
        <v>6266</v>
      </c>
      <c r="F1815" s="4">
        <v>10128</v>
      </c>
      <c r="G1815" s="13" t="s">
        <v>124</v>
      </c>
      <c r="H1815" s="13" t="s">
        <v>129</v>
      </c>
      <c r="I1815" s="1">
        <v>4078301</v>
      </c>
      <c r="J1815" s="1">
        <v>-7395085</v>
      </c>
      <c r="K1815" t="s">
        <v>5</v>
      </c>
      <c r="L1815" s="20">
        <v>165</v>
      </c>
      <c r="M1815" s="4">
        <v>1</v>
      </c>
      <c r="N1815" s="4">
        <v>166</v>
      </c>
      <c r="O1815" s="2">
        <v>43639</v>
      </c>
      <c r="P1815" s="3">
        <v>3.3</v>
      </c>
      <c r="Q1815" s="4">
        <v>1</v>
      </c>
      <c r="R1815" s="3">
        <v>5.6</v>
      </c>
      <c r="S18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5" t="str">
        <f>IF(AIRBNB[[#This Row],[RUIDO(dB)]]&lt;=4,"Silencioso",IF(AIRBNB[[#This Row],[RUIDO(dB)]]&lt;=5.5,"Poco Ruidoso","Ruidoso"))</f>
        <v>Ruidoso</v>
      </c>
      <c r="U1815" t="str">
        <f>IF(AND(AIRBNB[[#This Row],[PRECIO]]&lt;50,AIRBNB[[#This Row],[MIN_NOCHES]]&gt;3),"Dentro del presupuesto","No considerar")</f>
        <v>No considerar</v>
      </c>
      <c r="V1815" t="str">
        <f>VLOOKUP(AIRBNB[[#This Row],[HOST_ID]],Super_host[],5,FALSE)</f>
        <v>Host</v>
      </c>
    </row>
    <row r="1816" spans="1:22">
      <c r="A1816" s="4">
        <v>1467238</v>
      </c>
      <c r="B1816" t="s">
        <v>13771</v>
      </c>
      <c r="C1816" s="4">
        <v>7859118</v>
      </c>
      <c r="D1816" t="s">
        <v>13772</v>
      </c>
      <c r="E1816" t="s">
        <v>13773</v>
      </c>
      <c r="F1816" s="4">
        <v>11211</v>
      </c>
      <c r="G1816" s="13" t="s">
        <v>4662</v>
      </c>
      <c r="H1816" s="13" t="s">
        <v>9218</v>
      </c>
      <c r="I1816" s="1">
        <v>4071915</v>
      </c>
      <c r="J1816" s="1">
        <v>-7394061</v>
      </c>
      <c r="K1816" t="s">
        <v>5</v>
      </c>
      <c r="L1816" s="20">
        <v>165</v>
      </c>
      <c r="M1816" s="4">
        <v>2</v>
      </c>
      <c r="N1816" s="4">
        <v>80</v>
      </c>
      <c r="O1816" s="2">
        <v>42935</v>
      </c>
      <c r="P1816" s="3">
        <v>1.28</v>
      </c>
      <c r="Q1816" s="4">
        <v>1</v>
      </c>
      <c r="R1816" s="3">
        <v>6.9</v>
      </c>
      <c r="S18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6" t="str">
        <f>IF(AIRBNB[[#This Row],[RUIDO(dB)]]&lt;=4,"Silencioso",IF(AIRBNB[[#This Row],[RUIDO(dB)]]&lt;=5.5,"Poco Ruidoso","Ruidoso"))</f>
        <v>Ruidoso</v>
      </c>
      <c r="U1816" t="str">
        <f>IF(AND(AIRBNB[[#This Row],[PRECIO]]&lt;50,AIRBNB[[#This Row],[MIN_NOCHES]]&gt;3),"Dentro del presupuesto","No considerar")</f>
        <v>No considerar</v>
      </c>
      <c r="V1816" t="str">
        <f>VLOOKUP(AIRBNB[[#This Row],[HOST_ID]],Super_host[],5,FALSE)</f>
        <v>Host</v>
      </c>
    </row>
    <row r="1817" spans="1:22">
      <c r="A1817" s="4">
        <v>1264920</v>
      </c>
      <c r="B1817" t="s">
        <v>3147</v>
      </c>
      <c r="C1817" s="4">
        <v>6882340</v>
      </c>
      <c r="D1817" t="s">
        <v>1666</v>
      </c>
      <c r="E1817" t="s">
        <v>3148</v>
      </c>
      <c r="F1817" s="4">
        <v>10024</v>
      </c>
      <c r="G1817" s="13" t="s">
        <v>124</v>
      </c>
      <c r="H1817" s="13" t="s">
        <v>168</v>
      </c>
      <c r="I1817" s="1">
        <v>4078815</v>
      </c>
      <c r="J1817" s="1">
        <v>-739737</v>
      </c>
      <c r="K1817" t="s">
        <v>268</v>
      </c>
      <c r="L1817" s="20">
        <v>165</v>
      </c>
      <c r="M1817" s="4">
        <v>3</v>
      </c>
      <c r="N1817" s="4">
        <v>21</v>
      </c>
      <c r="O1817" s="2">
        <v>42289</v>
      </c>
      <c r="P1817" s="3">
        <v>0.28999999999999998</v>
      </c>
      <c r="Q1817" s="4">
        <v>1</v>
      </c>
      <c r="R1817" s="3">
        <v>5.6</v>
      </c>
      <c r="S18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7" t="str">
        <f>IF(AIRBNB[[#This Row],[RUIDO(dB)]]&lt;=4,"Silencioso",IF(AIRBNB[[#This Row],[RUIDO(dB)]]&lt;=5.5,"Poco Ruidoso","Ruidoso"))</f>
        <v>Ruidoso</v>
      </c>
      <c r="U1817" t="str">
        <f>IF(AND(AIRBNB[[#This Row],[PRECIO]]&lt;50,AIRBNB[[#This Row],[MIN_NOCHES]]&gt;3),"Dentro del presupuesto","No considerar")</f>
        <v>No considerar</v>
      </c>
      <c r="V1817" t="str">
        <f>VLOOKUP(AIRBNB[[#This Row],[HOST_ID]],Super_host[],5,FALSE)</f>
        <v>Host</v>
      </c>
    </row>
    <row r="1818" spans="1:22">
      <c r="A1818" s="4">
        <v>1251566</v>
      </c>
      <c r="B1818" t="s">
        <v>14244</v>
      </c>
      <c r="C1818" s="4">
        <v>6774871</v>
      </c>
      <c r="D1818" t="s">
        <v>14245</v>
      </c>
      <c r="E1818" t="s">
        <v>14246</v>
      </c>
      <c r="F1818" s="4">
        <v>11216</v>
      </c>
      <c r="G1818" s="13" t="s">
        <v>4662</v>
      </c>
      <c r="H1818" s="13" t="s">
        <v>9230</v>
      </c>
      <c r="I1818" s="1">
        <v>4068065</v>
      </c>
      <c r="J1818" s="1">
        <v>-7395154</v>
      </c>
      <c r="K1818" t="s">
        <v>5</v>
      </c>
      <c r="L1818" s="20">
        <v>165</v>
      </c>
      <c r="M1818" s="4">
        <v>3</v>
      </c>
      <c r="N1818" s="4">
        <v>130</v>
      </c>
      <c r="O1818" s="2">
        <v>43083</v>
      </c>
      <c r="P1818" s="3">
        <v>1.84</v>
      </c>
      <c r="Q1818" s="4">
        <v>1</v>
      </c>
      <c r="R1818" s="3">
        <v>6.9</v>
      </c>
      <c r="S18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8" t="str">
        <f>IF(AIRBNB[[#This Row],[RUIDO(dB)]]&lt;=4,"Silencioso",IF(AIRBNB[[#This Row],[RUIDO(dB)]]&lt;=5.5,"Poco Ruidoso","Ruidoso"))</f>
        <v>Ruidoso</v>
      </c>
      <c r="U1818" t="str">
        <f>IF(AND(AIRBNB[[#This Row],[PRECIO]]&lt;50,AIRBNB[[#This Row],[MIN_NOCHES]]&gt;3),"Dentro del presupuesto","No considerar")</f>
        <v>No considerar</v>
      </c>
      <c r="V1818" t="str">
        <f>VLOOKUP(AIRBNB[[#This Row],[HOST_ID]],Super_host[],5,FALSE)</f>
        <v>Host</v>
      </c>
    </row>
    <row r="1819" spans="1:22">
      <c r="A1819" s="4">
        <v>6303611</v>
      </c>
      <c r="B1819" t="s">
        <v>15793</v>
      </c>
      <c r="C1819" s="4">
        <v>6283678</v>
      </c>
      <c r="D1819" t="s">
        <v>15794</v>
      </c>
      <c r="E1819" t="s">
        <v>15795</v>
      </c>
      <c r="F1819" s="4">
        <v>11222</v>
      </c>
      <c r="G1819" s="13" t="s">
        <v>4662</v>
      </c>
      <c r="H1819" s="13" t="s">
        <v>9249</v>
      </c>
      <c r="I1819" s="1">
        <v>4072666</v>
      </c>
      <c r="J1819" s="1">
        <v>-7394819</v>
      </c>
      <c r="K1819" t="s">
        <v>5</v>
      </c>
      <c r="L1819" s="20">
        <v>165</v>
      </c>
      <c r="M1819" s="4">
        <v>17</v>
      </c>
      <c r="N1819" s="4">
        <v>0</v>
      </c>
      <c r="O1819" s="2">
        <v>43632</v>
      </c>
      <c r="P1819" s="3">
        <v>0.06</v>
      </c>
      <c r="Q1819" s="4">
        <v>1</v>
      </c>
      <c r="R1819" s="3">
        <v>6.9</v>
      </c>
      <c r="S18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19" t="str">
        <f>IF(AIRBNB[[#This Row],[RUIDO(dB)]]&lt;=4,"Silencioso",IF(AIRBNB[[#This Row],[RUIDO(dB)]]&lt;=5.5,"Poco Ruidoso","Ruidoso"))</f>
        <v>Ruidoso</v>
      </c>
      <c r="U1819" t="str">
        <f>IF(AND(AIRBNB[[#This Row],[PRECIO]]&lt;50,AIRBNB[[#This Row],[MIN_NOCHES]]&gt;3),"Dentro del presupuesto","No considerar")</f>
        <v>No considerar</v>
      </c>
      <c r="V1819" t="str">
        <f>VLOOKUP(AIRBNB[[#This Row],[HOST_ID]],Super_host[],5,FALSE)</f>
        <v>Host</v>
      </c>
    </row>
    <row r="1820" spans="1:22">
      <c r="A1820" s="4">
        <v>2183423</v>
      </c>
      <c r="B1820" t="s">
        <v>5850</v>
      </c>
      <c r="C1820" s="4">
        <v>5414067</v>
      </c>
      <c r="D1820" t="s">
        <v>5851</v>
      </c>
      <c r="E1820" t="s">
        <v>5852</v>
      </c>
      <c r="F1820" s="4">
        <v>10030</v>
      </c>
      <c r="G1820" s="13" t="s">
        <v>124</v>
      </c>
      <c r="H1820" s="13" t="s">
        <v>148</v>
      </c>
      <c r="I1820" s="1">
        <v>4081333</v>
      </c>
      <c r="J1820" s="1">
        <v>-7394194</v>
      </c>
      <c r="K1820" t="s">
        <v>5</v>
      </c>
      <c r="L1820" s="20">
        <v>165</v>
      </c>
      <c r="M1820" s="4">
        <v>3</v>
      </c>
      <c r="N1820" s="4">
        <v>142</v>
      </c>
      <c r="O1820" s="2">
        <v>43630</v>
      </c>
      <c r="P1820" s="3">
        <v>2.27</v>
      </c>
      <c r="Q1820" s="4">
        <v>1</v>
      </c>
      <c r="R1820" s="3">
        <v>5.6</v>
      </c>
      <c r="S18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0" t="str">
        <f>IF(AIRBNB[[#This Row],[RUIDO(dB)]]&lt;=4,"Silencioso",IF(AIRBNB[[#This Row],[RUIDO(dB)]]&lt;=5.5,"Poco Ruidoso","Ruidoso"))</f>
        <v>Ruidoso</v>
      </c>
      <c r="U1820" t="str">
        <f>IF(AND(AIRBNB[[#This Row],[PRECIO]]&lt;50,AIRBNB[[#This Row],[MIN_NOCHES]]&gt;3),"Dentro del presupuesto","No considerar")</f>
        <v>No considerar</v>
      </c>
      <c r="V1820" t="str">
        <f>VLOOKUP(AIRBNB[[#This Row],[HOST_ID]],Super_host[],5,FALSE)</f>
        <v>Host</v>
      </c>
    </row>
    <row r="1821" spans="1:22">
      <c r="A1821" s="4">
        <v>986727</v>
      </c>
      <c r="B1821" t="s">
        <v>6352</v>
      </c>
      <c r="C1821" s="4">
        <v>5414067</v>
      </c>
      <c r="D1821" t="s">
        <v>5851</v>
      </c>
      <c r="E1821" t="s">
        <v>6353</v>
      </c>
      <c r="F1821" s="4">
        <v>10035</v>
      </c>
      <c r="G1821" s="13" t="s">
        <v>124</v>
      </c>
      <c r="H1821" s="13" t="s">
        <v>219</v>
      </c>
      <c r="I1821" s="1">
        <v>4080626</v>
      </c>
      <c r="J1821" s="1">
        <v>-7394009</v>
      </c>
      <c r="K1821" t="s">
        <v>5</v>
      </c>
      <c r="L1821" s="20">
        <v>165</v>
      </c>
      <c r="M1821" s="4">
        <v>3</v>
      </c>
      <c r="N1821" s="4">
        <v>281</v>
      </c>
      <c r="O1821" s="2">
        <v>43637</v>
      </c>
      <c r="P1821" s="3">
        <v>3.68</v>
      </c>
      <c r="Q1821" s="4">
        <v>1</v>
      </c>
      <c r="R1821" s="3">
        <v>5.6</v>
      </c>
      <c r="S18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1" t="str">
        <f>IF(AIRBNB[[#This Row],[RUIDO(dB)]]&lt;=4,"Silencioso",IF(AIRBNB[[#This Row],[RUIDO(dB)]]&lt;=5.5,"Poco Ruidoso","Ruidoso"))</f>
        <v>Ruidoso</v>
      </c>
      <c r="U1821" t="str">
        <f>IF(AND(AIRBNB[[#This Row],[PRECIO]]&lt;50,AIRBNB[[#This Row],[MIN_NOCHES]]&gt;3),"Dentro del presupuesto","No considerar")</f>
        <v>No considerar</v>
      </c>
      <c r="V1821" t="str">
        <f>VLOOKUP(AIRBNB[[#This Row],[HOST_ID]],Super_host[],5,FALSE)</f>
        <v>Host</v>
      </c>
    </row>
    <row r="1822" spans="1:22">
      <c r="A1822" s="4">
        <v>3902156</v>
      </c>
      <c r="B1822" t="s">
        <v>11766</v>
      </c>
      <c r="C1822" s="4">
        <v>5072123</v>
      </c>
      <c r="D1822" t="s">
        <v>142</v>
      </c>
      <c r="E1822" t="s">
        <v>9380</v>
      </c>
      <c r="F1822" s="4">
        <v>11201</v>
      </c>
      <c r="G1822" s="13" t="s">
        <v>4662</v>
      </c>
      <c r="H1822" s="13" t="s">
        <v>9222</v>
      </c>
      <c r="I1822" s="1">
        <v>4069098</v>
      </c>
      <c r="J1822" s="1">
        <v>-7397989</v>
      </c>
      <c r="K1822" t="s">
        <v>5</v>
      </c>
      <c r="L1822" s="20">
        <v>165</v>
      </c>
      <c r="M1822" s="4">
        <v>29</v>
      </c>
      <c r="N1822" s="4">
        <v>7</v>
      </c>
      <c r="O1822" s="2">
        <v>43469</v>
      </c>
      <c r="P1822" s="3">
        <v>0.27</v>
      </c>
      <c r="Q1822" s="4">
        <v>1</v>
      </c>
      <c r="R1822" s="3">
        <v>6.9</v>
      </c>
      <c r="S18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2" t="str">
        <f>IF(AIRBNB[[#This Row],[RUIDO(dB)]]&lt;=4,"Silencioso",IF(AIRBNB[[#This Row],[RUIDO(dB)]]&lt;=5.5,"Poco Ruidoso","Ruidoso"))</f>
        <v>Ruidoso</v>
      </c>
      <c r="U1822" t="str">
        <f>IF(AND(AIRBNB[[#This Row],[PRECIO]]&lt;50,AIRBNB[[#This Row],[MIN_NOCHES]]&gt;3),"Dentro del presupuesto","No considerar")</f>
        <v>No considerar</v>
      </c>
      <c r="V1822" t="str">
        <f>VLOOKUP(AIRBNB[[#This Row],[HOST_ID]],Super_host[],5,FALSE)</f>
        <v>Host</v>
      </c>
    </row>
    <row r="1823" spans="1:22">
      <c r="A1823" s="4">
        <v>880256</v>
      </c>
      <c r="B1823" t="s">
        <v>3206</v>
      </c>
      <c r="C1823" s="4">
        <v>4655169</v>
      </c>
      <c r="D1823" t="s">
        <v>3207</v>
      </c>
      <c r="E1823" t="s">
        <v>1556</v>
      </c>
      <c r="F1823" s="4">
        <v>10039</v>
      </c>
      <c r="G1823" s="13" t="s">
        <v>124</v>
      </c>
      <c r="H1823" s="13" t="s">
        <v>148</v>
      </c>
      <c r="I1823" s="1">
        <v>4082764</v>
      </c>
      <c r="J1823" s="1">
        <v>-7393842</v>
      </c>
      <c r="K1823" t="s">
        <v>5</v>
      </c>
      <c r="L1823" s="20">
        <v>165</v>
      </c>
      <c r="M1823" s="4">
        <v>2</v>
      </c>
      <c r="N1823" s="4">
        <v>21</v>
      </c>
      <c r="O1823" s="2">
        <v>43467</v>
      </c>
      <c r="P1823" s="3">
        <v>0.3</v>
      </c>
      <c r="Q1823" s="4">
        <v>1</v>
      </c>
      <c r="R1823" s="3">
        <v>5.6</v>
      </c>
      <c r="S18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3" t="str">
        <f>IF(AIRBNB[[#This Row],[RUIDO(dB)]]&lt;=4,"Silencioso",IF(AIRBNB[[#This Row],[RUIDO(dB)]]&lt;=5.5,"Poco Ruidoso","Ruidoso"))</f>
        <v>Ruidoso</v>
      </c>
      <c r="U1823" t="str">
        <f>IF(AND(AIRBNB[[#This Row],[PRECIO]]&lt;50,AIRBNB[[#This Row],[MIN_NOCHES]]&gt;3),"Dentro del presupuesto","No considerar")</f>
        <v>No considerar</v>
      </c>
      <c r="V1823" t="str">
        <f>VLOOKUP(AIRBNB[[#This Row],[HOST_ID]],Super_host[],5,FALSE)</f>
        <v>Host</v>
      </c>
    </row>
    <row r="1824" spans="1:22">
      <c r="A1824" s="4">
        <v>767761</v>
      </c>
      <c r="B1824" t="s">
        <v>12617</v>
      </c>
      <c r="C1824" s="4">
        <v>4049527</v>
      </c>
      <c r="D1824" t="s">
        <v>266</v>
      </c>
      <c r="E1824" t="s">
        <v>12618</v>
      </c>
      <c r="F1824" s="4">
        <v>11211</v>
      </c>
      <c r="G1824" s="13" t="s">
        <v>4662</v>
      </c>
      <c r="H1824" s="13" t="s">
        <v>9218</v>
      </c>
      <c r="I1824" s="1">
        <v>4071572</v>
      </c>
      <c r="J1824" s="1">
        <v>-7395574</v>
      </c>
      <c r="K1824" t="s">
        <v>5</v>
      </c>
      <c r="L1824" s="20">
        <v>165</v>
      </c>
      <c r="M1824" s="4">
        <v>1</v>
      </c>
      <c r="N1824" s="4">
        <v>41</v>
      </c>
      <c r="O1824" s="2">
        <v>43280</v>
      </c>
      <c r="P1824" s="3">
        <v>0.52</v>
      </c>
      <c r="Q1824" s="4">
        <v>1</v>
      </c>
      <c r="R1824" s="3">
        <v>6.9</v>
      </c>
      <c r="S18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4" t="str">
        <f>IF(AIRBNB[[#This Row],[RUIDO(dB)]]&lt;=4,"Silencioso",IF(AIRBNB[[#This Row],[RUIDO(dB)]]&lt;=5.5,"Poco Ruidoso","Ruidoso"))</f>
        <v>Ruidoso</v>
      </c>
      <c r="U1824" t="str">
        <f>IF(AND(AIRBNB[[#This Row],[PRECIO]]&lt;50,AIRBNB[[#This Row],[MIN_NOCHES]]&gt;3),"Dentro del presupuesto","No considerar")</f>
        <v>No considerar</v>
      </c>
      <c r="V1824" t="str">
        <f>VLOOKUP(AIRBNB[[#This Row],[HOST_ID]],Super_host[],5,FALSE)</f>
        <v>Host</v>
      </c>
    </row>
    <row r="1825" spans="1:22">
      <c r="A1825" s="4">
        <v>627432</v>
      </c>
      <c r="B1825" t="s">
        <v>4289</v>
      </c>
      <c r="C1825" s="4">
        <v>3114411</v>
      </c>
      <c r="D1825" t="s">
        <v>4290</v>
      </c>
      <c r="E1825" t="s">
        <v>4291</v>
      </c>
      <c r="F1825" s="4">
        <v>10003</v>
      </c>
      <c r="G1825" s="13" t="s">
        <v>124</v>
      </c>
      <c r="H1825" s="13" t="s">
        <v>133</v>
      </c>
      <c r="I1825" s="1">
        <v>407324</v>
      </c>
      <c r="J1825" s="1">
        <v>-7398577</v>
      </c>
      <c r="K1825" t="s">
        <v>5</v>
      </c>
      <c r="L1825" s="20">
        <v>165</v>
      </c>
      <c r="M1825" s="4">
        <v>7</v>
      </c>
      <c r="N1825" s="4">
        <v>57</v>
      </c>
      <c r="O1825" s="2">
        <v>43591</v>
      </c>
      <c r="P1825" s="3">
        <v>0.68</v>
      </c>
      <c r="Q1825" s="4">
        <v>1</v>
      </c>
      <c r="R1825" s="3">
        <v>5.6</v>
      </c>
      <c r="S18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5" t="str">
        <f>IF(AIRBNB[[#This Row],[RUIDO(dB)]]&lt;=4,"Silencioso",IF(AIRBNB[[#This Row],[RUIDO(dB)]]&lt;=5.5,"Poco Ruidoso","Ruidoso"))</f>
        <v>Ruidoso</v>
      </c>
      <c r="U1825" t="str">
        <f>IF(AND(AIRBNB[[#This Row],[PRECIO]]&lt;50,AIRBNB[[#This Row],[MIN_NOCHES]]&gt;3),"Dentro del presupuesto","No considerar")</f>
        <v>No considerar</v>
      </c>
      <c r="V1825" t="str">
        <f>VLOOKUP(AIRBNB[[#This Row],[HOST_ID]],Super_host[],5,FALSE)</f>
        <v>Host</v>
      </c>
    </row>
    <row r="1826" spans="1:22">
      <c r="A1826" s="4">
        <v>593292</v>
      </c>
      <c r="B1826" t="s">
        <v>6406</v>
      </c>
      <c r="C1826" s="4">
        <v>2929585</v>
      </c>
      <c r="D1826" t="s">
        <v>6407</v>
      </c>
      <c r="E1826" t="s">
        <v>6408</v>
      </c>
      <c r="F1826" s="4">
        <v>10017</v>
      </c>
      <c r="G1826" s="13" t="s">
        <v>124</v>
      </c>
      <c r="H1826" s="13" t="s">
        <v>182</v>
      </c>
      <c r="I1826" s="1">
        <v>4075128</v>
      </c>
      <c r="J1826" s="1">
        <v>-7397658</v>
      </c>
      <c r="K1826" t="s">
        <v>5</v>
      </c>
      <c r="L1826" s="20">
        <v>165</v>
      </c>
      <c r="M1826" s="4">
        <v>1</v>
      </c>
      <c r="N1826" s="4">
        <v>321</v>
      </c>
      <c r="O1826" s="2">
        <v>43631</v>
      </c>
      <c r="P1826" s="3">
        <v>3.93</v>
      </c>
      <c r="Q1826" s="4">
        <v>1</v>
      </c>
      <c r="R1826" s="3">
        <v>5.6</v>
      </c>
      <c r="S18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6" t="str">
        <f>IF(AIRBNB[[#This Row],[RUIDO(dB)]]&lt;=4,"Silencioso",IF(AIRBNB[[#This Row],[RUIDO(dB)]]&lt;=5.5,"Poco Ruidoso","Ruidoso"))</f>
        <v>Ruidoso</v>
      </c>
      <c r="U1826" t="str">
        <f>IF(AND(AIRBNB[[#This Row],[PRECIO]]&lt;50,AIRBNB[[#This Row],[MIN_NOCHES]]&gt;3),"Dentro del presupuesto","No considerar")</f>
        <v>No considerar</v>
      </c>
      <c r="V1826" t="str">
        <f>VLOOKUP(AIRBNB[[#This Row],[HOST_ID]],Super_host[],5,FALSE)</f>
        <v>Host</v>
      </c>
    </row>
    <row r="1827" spans="1:22">
      <c r="A1827" s="4">
        <v>772362</v>
      </c>
      <c r="B1827" t="s">
        <v>6302</v>
      </c>
      <c r="C1827" s="4">
        <v>2631234</v>
      </c>
      <c r="D1827" t="s">
        <v>1087</v>
      </c>
      <c r="E1827" t="s">
        <v>6303</v>
      </c>
      <c r="F1827" s="4">
        <v>10036</v>
      </c>
      <c r="G1827" s="13" t="s">
        <v>124</v>
      </c>
      <c r="H1827" s="13" t="s">
        <v>249</v>
      </c>
      <c r="I1827" s="1">
        <v>4076078</v>
      </c>
      <c r="J1827" s="1">
        <v>-7399076</v>
      </c>
      <c r="K1827" t="s">
        <v>5</v>
      </c>
      <c r="L1827" s="20">
        <v>165</v>
      </c>
      <c r="M1827" s="4">
        <v>3</v>
      </c>
      <c r="N1827" s="4">
        <v>276</v>
      </c>
      <c r="O1827" s="2">
        <v>43652</v>
      </c>
      <c r="P1827" s="3">
        <v>3.44</v>
      </c>
      <c r="Q1827" s="4">
        <v>1</v>
      </c>
      <c r="R1827" s="3">
        <v>5.6</v>
      </c>
      <c r="S18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7" t="str">
        <f>IF(AIRBNB[[#This Row],[RUIDO(dB)]]&lt;=4,"Silencioso",IF(AIRBNB[[#This Row],[RUIDO(dB)]]&lt;=5.5,"Poco Ruidoso","Ruidoso"))</f>
        <v>Ruidoso</v>
      </c>
      <c r="U1827" t="str">
        <f>IF(AND(AIRBNB[[#This Row],[PRECIO]]&lt;50,AIRBNB[[#This Row],[MIN_NOCHES]]&gt;3),"Dentro del presupuesto","No considerar")</f>
        <v>No considerar</v>
      </c>
      <c r="V1827" t="str">
        <f>VLOOKUP(AIRBNB[[#This Row],[HOST_ID]],Super_host[],5,FALSE)</f>
        <v>Host</v>
      </c>
    </row>
    <row r="1828" spans="1:22">
      <c r="A1828" s="4">
        <v>531258</v>
      </c>
      <c r="B1828" t="s">
        <v>2776</v>
      </c>
      <c r="C1828" s="4">
        <v>2609535</v>
      </c>
      <c r="D1828" t="s">
        <v>200</v>
      </c>
      <c r="E1828" t="s">
        <v>2777</v>
      </c>
      <c r="F1828" s="4">
        <v>10281</v>
      </c>
      <c r="G1828" s="13" t="s">
        <v>124</v>
      </c>
      <c r="H1828" s="13" t="s">
        <v>144</v>
      </c>
      <c r="I1828" s="1">
        <v>407311</v>
      </c>
      <c r="J1828" s="1">
        <v>-7399913</v>
      </c>
      <c r="K1828" t="s">
        <v>5</v>
      </c>
      <c r="L1828" s="20">
        <v>165</v>
      </c>
      <c r="M1828" s="4">
        <v>30</v>
      </c>
      <c r="N1828" s="4">
        <v>19</v>
      </c>
      <c r="O1828" s="2">
        <v>43388</v>
      </c>
      <c r="P1828" s="3">
        <v>0.23</v>
      </c>
      <c r="Q1828" s="4">
        <v>1</v>
      </c>
      <c r="R1828" s="3">
        <v>5.6</v>
      </c>
      <c r="S18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8" t="str">
        <f>IF(AIRBNB[[#This Row],[RUIDO(dB)]]&lt;=4,"Silencioso",IF(AIRBNB[[#This Row],[RUIDO(dB)]]&lt;=5.5,"Poco Ruidoso","Ruidoso"))</f>
        <v>Ruidoso</v>
      </c>
      <c r="U1828" t="str">
        <f>IF(AND(AIRBNB[[#This Row],[PRECIO]]&lt;50,AIRBNB[[#This Row],[MIN_NOCHES]]&gt;3),"Dentro del presupuesto","No considerar")</f>
        <v>No considerar</v>
      </c>
      <c r="V1828" t="str">
        <f>VLOOKUP(AIRBNB[[#This Row],[HOST_ID]],Super_host[],5,FALSE)</f>
        <v>Host</v>
      </c>
    </row>
    <row r="1829" spans="1:22">
      <c r="A1829" s="4">
        <v>470709</v>
      </c>
      <c r="B1829" t="s">
        <v>14267</v>
      </c>
      <c r="C1829" s="4">
        <v>2335775</v>
      </c>
      <c r="D1829" t="s">
        <v>1399</v>
      </c>
      <c r="E1829" t="s">
        <v>14268</v>
      </c>
      <c r="F1829" s="4">
        <v>11211</v>
      </c>
      <c r="G1829" s="13" t="s">
        <v>4662</v>
      </c>
      <c r="H1829" s="13" t="s">
        <v>9218</v>
      </c>
      <c r="I1829" s="1">
        <v>4071856</v>
      </c>
      <c r="J1829" s="1">
        <v>-7395166</v>
      </c>
      <c r="K1829" t="s">
        <v>5</v>
      </c>
      <c r="L1829" s="20">
        <v>165</v>
      </c>
      <c r="M1829" s="4">
        <v>30</v>
      </c>
      <c r="N1829" s="4">
        <v>154</v>
      </c>
      <c r="O1829" s="2">
        <v>43446</v>
      </c>
      <c r="P1829" s="3">
        <v>1.87</v>
      </c>
      <c r="Q1829" s="4">
        <v>1</v>
      </c>
      <c r="R1829" s="3">
        <v>6.9</v>
      </c>
      <c r="S18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29" t="str">
        <f>IF(AIRBNB[[#This Row],[RUIDO(dB)]]&lt;=4,"Silencioso",IF(AIRBNB[[#This Row],[RUIDO(dB)]]&lt;=5.5,"Poco Ruidoso","Ruidoso"))</f>
        <v>Ruidoso</v>
      </c>
      <c r="U1829" t="str">
        <f>IF(AND(AIRBNB[[#This Row],[PRECIO]]&lt;50,AIRBNB[[#This Row],[MIN_NOCHES]]&gt;3),"Dentro del presupuesto","No considerar")</f>
        <v>No considerar</v>
      </c>
      <c r="V1829" t="str">
        <f>VLOOKUP(AIRBNB[[#This Row],[HOST_ID]],Super_host[],5,FALSE)</f>
        <v>Host</v>
      </c>
    </row>
    <row r="1830" spans="1:22">
      <c r="A1830" s="4">
        <v>959349</v>
      </c>
      <c r="B1830" t="s">
        <v>10498</v>
      </c>
      <c r="C1830" s="4">
        <v>1797637</v>
      </c>
      <c r="D1830" t="s">
        <v>233</v>
      </c>
      <c r="E1830" t="s">
        <v>10499</v>
      </c>
      <c r="F1830" s="4">
        <v>11211</v>
      </c>
      <c r="G1830" s="13" t="s">
        <v>4662</v>
      </c>
      <c r="H1830" s="13" t="s">
        <v>9218</v>
      </c>
      <c r="I1830" s="1">
        <v>4071765</v>
      </c>
      <c r="J1830" s="1">
        <v>-7393999</v>
      </c>
      <c r="K1830" t="s">
        <v>5</v>
      </c>
      <c r="L1830" s="20">
        <v>165</v>
      </c>
      <c r="M1830" s="4">
        <v>7</v>
      </c>
      <c r="N1830" s="4">
        <v>5</v>
      </c>
      <c r="O1830" s="2">
        <v>42372</v>
      </c>
      <c r="P1830" s="3">
        <v>0.09</v>
      </c>
      <c r="Q1830" s="4">
        <v>1</v>
      </c>
      <c r="R1830" s="3">
        <v>6.9</v>
      </c>
      <c r="S18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0" t="str">
        <f>IF(AIRBNB[[#This Row],[RUIDO(dB)]]&lt;=4,"Silencioso",IF(AIRBNB[[#This Row],[RUIDO(dB)]]&lt;=5.5,"Poco Ruidoso","Ruidoso"))</f>
        <v>Ruidoso</v>
      </c>
      <c r="U1830" t="str">
        <f>IF(AND(AIRBNB[[#This Row],[PRECIO]]&lt;50,AIRBNB[[#This Row],[MIN_NOCHES]]&gt;3),"Dentro del presupuesto","No considerar")</f>
        <v>No considerar</v>
      </c>
      <c r="V1830" t="str">
        <f>VLOOKUP(AIRBNB[[#This Row],[HOST_ID]],Super_host[],5,FALSE)</f>
        <v>Host</v>
      </c>
    </row>
    <row r="1831" spans="1:22">
      <c r="A1831" s="4">
        <v>3012871</v>
      </c>
      <c r="B1831" t="s">
        <v>12210</v>
      </c>
      <c r="C1831" s="4">
        <v>1504257</v>
      </c>
      <c r="D1831" t="s">
        <v>12211</v>
      </c>
      <c r="E1831" t="s">
        <v>12212</v>
      </c>
      <c r="F1831" s="4">
        <v>11211</v>
      </c>
      <c r="G1831" s="13" t="s">
        <v>4662</v>
      </c>
      <c r="H1831" s="13" t="s">
        <v>9218</v>
      </c>
      <c r="I1831" s="1">
        <v>4071756</v>
      </c>
      <c r="J1831" s="1">
        <v>-7395579</v>
      </c>
      <c r="K1831" t="s">
        <v>5</v>
      </c>
      <c r="L1831" s="20">
        <v>165</v>
      </c>
      <c r="M1831" s="4">
        <v>8</v>
      </c>
      <c r="N1831" s="4">
        <v>23</v>
      </c>
      <c r="O1831" s="2">
        <v>43576</v>
      </c>
      <c r="P1831" s="3">
        <v>0.38</v>
      </c>
      <c r="Q1831" s="4">
        <v>1</v>
      </c>
      <c r="R1831" s="3">
        <v>6.9</v>
      </c>
      <c r="S18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1" t="str">
        <f>IF(AIRBNB[[#This Row],[RUIDO(dB)]]&lt;=4,"Silencioso",IF(AIRBNB[[#This Row],[RUIDO(dB)]]&lt;=5.5,"Poco Ruidoso","Ruidoso"))</f>
        <v>Ruidoso</v>
      </c>
      <c r="U1831" t="str">
        <f>IF(AND(AIRBNB[[#This Row],[PRECIO]]&lt;50,AIRBNB[[#This Row],[MIN_NOCHES]]&gt;3),"Dentro del presupuesto","No considerar")</f>
        <v>No considerar</v>
      </c>
      <c r="V1831" t="str">
        <f>VLOOKUP(AIRBNB[[#This Row],[HOST_ID]],Super_host[],5,FALSE)</f>
        <v>Host</v>
      </c>
    </row>
    <row r="1832" spans="1:22">
      <c r="A1832" s="4">
        <v>287408</v>
      </c>
      <c r="B1832" t="s">
        <v>4570</v>
      </c>
      <c r="C1832" s="4">
        <v>1495090</v>
      </c>
      <c r="D1832" t="s">
        <v>4571</v>
      </c>
      <c r="E1832" t="s">
        <v>4572</v>
      </c>
      <c r="F1832" s="4">
        <v>10036</v>
      </c>
      <c r="G1832" s="13" t="s">
        <v>124</v>
      </c>
      <c r="H1832" s="13" t="s">
        <v>249</v>
      </c>
      <c r="I1832" s="1">
        <v>4076147</v>
      </c>
      <c r="J1832" s="1">
        <v>-7399152</v>
      </c>
      <c r="K1832" t="s">
        <v>5</v>
      </c>
      <c r="L1832" s="20">
        <v>165</v>
      </c>
      <c r="M1832" s="4">
        <v>2</v>
      </c>
      <c r="N1832" s="4">
        <v>72</v>
      </c>
      <c r="O1832" s="2">
        <v>43312</v>
      </c>
      <c r="P1832" s="3">
        <v>0.82</v>
      </c>
      <c r="Q1832" s="4">
        <v>1</v>
      </c>
      <c r="R1832" s="3">
        <v>5.6</v>
      </c>
      <c r="S18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2" t="str">
        <f>IF(AIRBNB[[#This Row],[RUIDO(dB)]]&lt;=4,"Silencioso",IF(AIRBNB[[#This Row],[RUIDO(dB)]]&lt;=5.5,"Poco Ruidoso","Ruidoso"))</f>
        <v>Ruidoso</v>
      </c>
      <c r="U1832" t="str">
        <f>IF(AND(AIRBNB[[#This Row],[PRECIO]]&lt;50,AIRBNB[[#This Row],[MIN_NOCHES]]&gt;3),"Dentro del presupuesto","No considerar")</f>
        <v>No considerar</v>
      </c>
      <c r="V1832" t="str">
        <f>VLOOKUP(AIRBNB[[#This Row],[HOST_ID]],Super_host[],5,FALSE)</f>
        <v>Host</v>
      </c>
    </row>
    <row r="1833" spans="1:22">
      <c r="A1833" s="4">
        <v>275976</v>
      </c>
      <c r="B1833" t="s">
        <v>14591</v>
      </c>
      <c r="C1833" s="4">
        <v>1417757</v>
      </c>
      <c r="D1833" t="s">
        <v>14592</v>
      </c>
      <c r="E1833" t="s">
        <v>14593</v>
      </c>
      <c r="F1833" s="4">
        <v>11221</v>
      </c>
      <c r="G1833" s="13" t="s">
        <v>4662</v>
      </c>
      <c r="H1833" s="13" t="s">
        <v>9230</v>
      </c>
      <c r="I1833" s="1">
        <v>4068631</v>
      </c>
      <c r="J1833" s="1">
        <v>-7393702</v>
      </c>
      <c r="K1833" t="s">
        <v>5</v>
      </c>
      <c r="L1833" s="20">
        <v>165</v>
      </c>
      <c r="M1833" s="4">
        <v>3</v>
      </c>
      <c r="N1833" s="4">
        <v>204</v>
      </c>
      <c r="O1833" s="2">
        <v>43646</v>
      </c>
      <c r="P1833" s="3">
        <v>2.31</v>
      </c>
      <c r="Q1833" s="4">
        <v>1</v>
      </c>
      <c r="R1833" s="3">
        <v>6.9</v>
      </c>
      <c r="S18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3" t="str">
        <f>IF(AIRBNB[[#This Row],[RUIDO(dB)]]&lt;=4,"Silencioso",IF(AIRBNB[[#This Row],[RUIDO(dB)]]&lt;=5.5,"Poco Ruidoso","Ruidoso"))</f>
        <v>Ruidoso</v>
      </c>
      <c r="U1833" t="str">
        <f>IF(AND(AIRBNB[[#This Row],[PRECIO]]&lt;50,AIRBNB[[#This Row],[MIN_NOCHES]]&gt;3),"Dentro del presupuesto","No considerar")</f>
        <v>No considerar</v>
      </c>
      <c r="V1833" t="str">
        <f>VLOOKUP(AIRBNB[[#This Row],[HOST_ID]],Super_host[],5,FALSE)</f>
        <v>Host</v>
      </c>
    </row>
    <row r="1834" spans="1:22">
      <c r="A1834" s="4">
        <v>635282</v>
      </c>
      <c r="B1834" t="s">
        <v>14508</v>
      </c>
      <c r="C1834" s="4">
        <v>1215949</v>
      </c>
      <c r="D1834" t="s">
        <v>14509</v>
      </c>
      <c r="E1834" t="s">
        <v>14510</v>
      </c>
      <c r="F1834" s="4">
        <v>11249</v>
      </c>
      <c r="G1834" s="13" t="s">
        <v>4662</v>
      </c>
      <c r="H1834" s="13" t="s">
        <v>9218</v>
      </c>
      <c r="I1834" s="1">
        <v>4071657</v>
      </c>
      <c r="J1834" s="1">
        <v>-7396264</v>
      </c>
      <c r="K1834" t="s">
        <v>5</v>
      </c>
      <c r="L1834" s="20">
        <v>165</v>
      </c>
      <c r="M1834" s="4">
        <v>2</v>
      </c>
      <c r="N1834" s="4">
        <v>179</v>
      </c>
      <c r="O1834" s="2">
        <v>43633</v>
      </c>
      <c r="P1834" s="3">
        <v>2.2000000000000002</v>
      </c>
      <c r="Q1834" s="4">
        <v>1</v>
      </c>
      <c r="R1834" s="3">
        <v>6.9</v>
      </c>
      <c r="S18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4" t="str">
        <f>IF(AIRBNB[[#This Row],[RUIDO(dB)]]&lt;=4,"Silencioso",IF(AIRBNB[[#This Row],[RUIDO(dB)]]&lt;=5.5,"Poco Ruidoso","Ruidoso"))</f>
        <v>Ruidoso</v>
      </c>
      <c r="U1834" t="str">
        <f>IF(AND(AIRBNB[[#This Row],[PRECIO]]&lt;50,AIRBNB[[#This Row],[MIN_NOCHES]]&gt;3),"Dentro del presupuesto","No considerar")</f>
        <v>No considerar</v>
      </c>
      <c r="V1834" t="str">
        <f>VLOOKUP(AIRBNB[[#This Row],[HOST_ID]],Super_host[],5,FALSE)</f>
        <v>Host</v>
      </c>
    </row>
    <row r="1835" spans="1:22">
      <c r="A1835" s="4">
        <v>4278568</v>
      </c>
      <c r="B1835" t="s">
        <v>3626</v>
      </c>
      <c r="C1835" s="4">
        <v>1143151</v>
      </c>
      <c r="D1835" t="s">
        <v>3627</v>
      </c>
      <c r="E1835" t="s">
        <v>3628</v>
      </c>
      <c r="F1835" s="4">
        <v>10002</v>
      </c>
      <c r="G1835" s="13" t="s">
        <v>124</v>
      </c>
      <c r="H1835" s="13" t="s">
        <v>137</v>
      </c>
      <c r="I1835" s="1">
        <v>4072184</v>
      </c>
      <c r="J1835" s="1">
        <v>-7398755</v>
      </c>
      <c r="K1835" t="s">
        <v>5</v>
      </c>
      <c r="L1835" s="20">
        <v>165</v>
      </c>
      <c r="M1835" s="4">
        <v>3</v>
      </c>
      <c r="N1835" s="4">
        <v>23</v>
      </c>
      <c r="O1835" s="2">
        <v>43612</v>
      </c>
      <c r="P1835" s="3">
        <v>0.41</v>
      </c>
      <c r="Q1835" s="4">
        <v>1</v>
      </c>
      <c r="R1835" s="3">
        <v>5.6</v>
      </c>
      <c r="S18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5" t="str">
        <f>IF(AIRBNB[[#This Row],[RUIDO(dB)]]&lt;=4,"Silencioso",IF(AIRBNB[[#This Row],[RUIDO(dB)]]&lt;=5.5,"Poco Ruidoso","Ruidoso"))</f>
        <v>Ruidoso</v>
      </c>
      <c r="U1835" t="str">
        <f>IF(AND(AIRBNB[[#This Row],[PRECIO]]&lt;50,AIRBNB[[#This Row],[MIN_NOCHES]]&gt;3),"Dentro del presupuesto","No considerar")</f>
        <v>No considerar</v>
      </c>
      <c r="V1835" t="str">
        <f>VLOOKUP(AIRBNB[[#This Row],[HOST_ID]],Super_host[],5,FALSE)</f>
        <v>Host</v>
      </c>
    </row>
    <row r="1836" spans="1:22">
      <c r="A1836" s="4">
        <v>188674</v>
      </c>
      <c r="B1836" t="s">
        <v>4294</v>
      </c>
      <c r="C1836" s="4">
        <v>909234</v>
      </c>
      <c r="D1836" t="s">
        <v>3979</v>
      </c>
      <c r="E1836" t="s">
        <v>4295</v>
      </c>
      <c r="F1836" s="4">
        <v>10003</v>
      </c>
      <c r="G1836" s="13" t="s">
        <v>124</v>
      </c>
      <c r="H1836" s="13" t="s">
        <v>133</v>
      </c>
      <c r="I1836" s="1">
        <v>4073217</v>
      </c>
      <c r="J1836" s="1">
        <v>-7398801</v>
      </c>
      <c r="K1836" t="s">
        <v>5</v>
      </c>
      <c r="L1836" s="20">
        <v>165</v>
      </c>
      <c r="M1836" s="4">
        <v>1</v>
      </c>
      <c r="N1836" s="4">
        <v>63</v>
      </c>
      <c r="O1836" s="2">
        <v>43112</v>
      </c>
      <c r="P1836" s="3">
        <v>0.68</v>
      </c>
      <c r="Q1836" s="4">
        <v>1</v>
      </c>
      <c r="R1836" s="3">
        <v>5.6</v>
      </c>
      <c r="S18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6" t="str">
        <f>IF(AIRBNB[[#This Row],[RUIDO(dB)]]&lt;=4,"Silencioso",IF(AIRBNB[[#This Row],[RUIDO(dB)]]&lt;=5.5,"Poco Ruidoso","Ruidoso"))</f>
        <v>Ruidoso</v>
      </c>
      <c r="U1836" t="str">
        <f>IF(AND(AIRBNB[[#This Row],[PRECIO]]&lt;50,AIRBNB[[#This Row],[MIN_NOCHES]]&gt;3),"Dentro del presupuesto","No considerar")</f>
        <v>No considerar</v>
      </c>
      <c r="V1836" t="str">
        <f>VLOOKUP(AIRBNB[[#This Row],[HOST_ID]],Super_host[],5,FALSE)</f>
        <v>Host</v>
      </c>
    </row>
    <row r="1837" spans="1:22">
      <c r="A1837" s="4">
        <v>3383382</v>
      </c>
      <c r="B1837" t="s">
        <v>3631</v>
      </c>
      <c r="C1837" s="4">
        <v>908514</v>
      </c>
      <c r="D1837" t="s">
        <v>399</v>
      </c>
      <c r="E1837" t="s">
        <v>1855</v>
      </c>
      <c r="F1837" s="4">
        <v>10010</v>
      </c>
      <c r="G1837" s="13" t="s">
        <v>124</v>
      </c>
      <c r="H1837" s="13" t="s">
        <v>175</v>
      </c>
      <c r="I1837" s="1">
        <v>4073873</v>
      </c>
      <c r="J1837" s="1">
        <v>-73981</v>
      </c>
      <c r="K1837" t="s">
        <v>5</v>
      </c>
      <c r="L1837" s="20">
        <v>165</v>
      </c>
      <c r="M1837" s="4">
        <v>2</v>
      </c>
      <c r="N1837" s="4">
        <v>25</v>
      </c>
      <c r="O1837" s="2">
        <v>43612</v>
      </c>
      <c r="P1837" s="3">
        <v>0.41</v>
      </c>
      <c r="Q1837" s="4">
        <v>1</v>
      </c>
      <c r="R1837" s="3">
        <v>5.6</v>
      </c>
      <c r="S18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7" t="str">
        <f>IF(AIRBNB[[#This Row],[RUIDO(dB)]]&lt;=4,"Silencioso",IF(AIRBNB[[#This Row],[RUIDO(dB)]]&lt;=5.5,"Poco Ruidoso","Ruidoso"))</f>
        <v>Ruidoso</v>
      </c>
      <c r="U1837" t="str">
        <f>IF(AND(AIRBNB[[#This Row],[PRECIO]]&lt;50,AIRBNB[[#This Row],[MIN_NOCHES]]&gt;3),"Dentro del presupuesto","No considerar")</f>
        <v>No considerar</v>
      </c>
      <c r="V1837" t="str">
        <f>VLOOKUP(AIRBNB[[#This Row],[HOST_ID]],Super_host[],5,FALSE)</f>
        <v>Host</v>
      </c>
    </row>
    <row r="1838" spans="1:22">
      <c r="A1838" s="4">
        <v>328744</v>
      </c>
      <c r="B1838" t="s">
        <v>10900</v>
      </c>
      <c r="C1838" s="4">
        <v>890215</v>
      </c>
      <c r="D1838" t="s">
        <v>10901</v>
      </c>
      <c r="E1838" t="s">
        <v>10902</v>
      </c>
      <c r="F1838" s="4">
        <v>11213</v>
      </c>
      <c r="G1838" s="13" t="s">
        <v>4662</v>
      </c>
      <c r="H1838" s="13" t="s">
        <v>9252</v>
      </c>
      <c r="I1838" s="1">
        <v>4066604</v>
      </c>
      <c r="J1838" s="1">
        <v>-7395914</v>
      </c>
      <c r="K1838" t="s">
        <v>5</v>
      </c>
      <c r="L1838" s="20">
        <v>165</v>
      </c>
      <c r="M1838" s="4">
        <v>3</v>
      </c>
      <c r="N1838" s="4">
        <v>12</v>
      </c>
      <c r="O1838" s="2">
        <v>43653</v>
      </c>
      <c r="P1838" s="3">
        <v>0.13</v>
      </c>
      <c r="Q1838" s="4">
        <v>1</v>
      </c>
      <c r="R1838" s="3">
        <v>6.9</v>
      </c>
      <c r="S18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8" t="str">
        <f>IF(AIRBNB[[#This Row],[RUIDO(dB)]]&lt;=4,"Silencioso",IF(AIRBNB[[#This Row],[RUIDO(dB)]]&lt;=5.5,"Poco Ruidoso","Ruidoso"))</f>
        <v>Ruidoso</v>
      </c>
      <c r="U1838" t="str">
        <f>IF(AND(AIRBNB[[#This Row],[PRECIO]]&lt;50,AIRBNB[[#This Row],[MIN_NOCHES]]&gt;3),"Dentro del presupuesto","No considerar")</f>
        <v>No considerar</v>
      </c>
      <c r="V1838" t="str">
        <f>VLOOKUP(AIRBNB[[#This Row],[HOST_ID]],Super_host[],5,FALSE)</f>
        <v>Host</v>
      </c>
    </row>
    <row r="1839" spans="1:22">
      <c r="A1839" s="4">
        <v>158061</v>
      </c>
      <c r="B1839" t="s">
        <v>11836</v>
      </c>
      <c r="C1839" s="4">
        <v>758441</v>
      </c>
      <c r="D1839" t="s">
        <v>10413</v>
      </c>
      <c r="E1839" t="s">
        <v>11837</v>
      </c>
      <c r="F1839" s="4">
        <v>11221</v>
      </c>
      <c r="G1839" s="13" t="s">
        <v>4662</v>
      </c>
      <c r="H1839" s="13" t="s">
        <v>9230</v>
      </c>
      <c r="I1839" s="1">
        <v>4068669</v>
      </c>
      <c r="J1839" s="1">
        <v>-7391989</v>
      </c>
      <c r="K1839" t="s">
        <v>40</v>
      </c>
      <c r="L1839" s="20">
        <v>165</v>
      </c>
      <c r="M1839" s="4">
        <v>1</v>
      </c>
      <c r="N1839" s="4">
        <v>27</v>
      </c>
      <c r="O1839" s="2">
        <v>43016</v>
      </c>
      <c r="P1839" s="3">
        <v>0.28000000000000003</v>
      </c>
      <c r="Q1839" s="4">
        <v>1</v>
      </c>
      <c r="R1839" s="3">
        <v>6.9</v>
      </c>
      <c r="S18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39" t="str">
        <f>IF(AIRBNB[[#This Row],[RUIDO(dB)]]&lt;=4,"Silencioso",IF(AIRBNB[[#This Row],[RUIDO(dB)]]&lt;=5.5,"Poco Ruidoso","Ruidoso"))</f>
        <v>Ruidoso</v>
      </c>
      <c r="U1839" t="str">
        <f>IF(AND(AIRBNB[[#This Row],[PRECIO]]&lt;50,AIRBNB[[#This Row],[MIN_NOCHES]]&gt;3),"Dentro del presupuesto","No considerar")</f>
        <v>No considerar</v>
      </c>
      <c r="V1839" t="str">
        <f>VLOOKUP(AIRBNB[[#This Row],[HOST_ID]],Super_host[],5,FALSE)</f>
        <v>Host</v>
      </c>
    </row>
    <row r="1840" spans="1:22">
      <c r="A1840" s="4">
        <v>798008</v>
      </c>
      <c r="B1840" t="s">
        <v>11836</v>
      </c>
      <c r="C1840" s="4">
        <v>758441</v>
      </c>
      <c r="D1840" t="s">
        <v>10413</v>
      </c>
      <c r="E1840" t="s">
        <v>16035</v>
      </c>
      <c r="F1840" s="4">
        <v>11233</v>
      </c>
      <c r="G1840" s="13" t="s">
        <v>4662</v>
      </c>
      <c r="H1840" s="13" t="s">
        <v>9230</v>
      </c>
      <c r="I1840" s="1">
        <v>4068561</v>
      </c>
      <c r="J1840" s="1">
        <v>-7392029</v>
      </c>
      <c r="K1840" t="s">
        <v>40</v>
      </c>
      <c r="L1840" s="20">
        <v>165</v>
      </c>
      <c r="M1840" s="4">
        <v>1</v>
      </c>
      <c r="N1840" s="4">
        <v>0</v>
      </c>
      <c r="O1840" s="2">
        <v>43080</v>
      </c>
      <c r="P1840" s="3">
        <v>0.02</v>
      </c>
      <c r="Q1840" s="4">
        <v>1</v>
      </c>
      <c r="R1840" s="3">
        <v>6.9</v>
      </c>
      <c r="S18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0" t="str">
        <f>IF(AIRBNB[[#This Row],[RUIDO(dB)]]&lt;=4,"Silencioso",IF(AIRBNB[[#This Row],[RUIDO(dB)]]&lt;=5.5,"Poco Ruidoso","Ruidoso"))</f>
        <v>Ruidoso</v>
      </c>
      <c r="U1840" t="str">
        <f>IF(AND(AIRBNB[[#This Row],[PRECIO]]&lt;50,AIRBNB[[#This Row],[MIN_NOCHES]]&gt;3),"Dentro del presupuesto","No considerar")</f>
        <v>No considerar</v>
      </c>
      <c r="V1840" t="str">
        <f>VLOOKUP(AIRBNB[[#This Row],[HOST_ID]],Super_host[],5,FALSE)</f>
        <v>Host</v>
      </c>
    </row>
    <row r="1841" spans="1:22">
      <c r="A1841" s="4">
        <v>121861</v>
      </c>
      <c r="B1841" t="s">
        <v>11565</v>
      </c>
      <c r="C1841" s="4">
        <v>611716</v>
      </c>
      <c r="D1841" t="s">
        <v>1364</v>
      </c>
      <c r="E1841" t="s">
        <v>11566</v>
      </c>
      <c r="F1841" s="4">
        <v>11215</v>
      </c>
      <c r="G1841" s="13" t="s">
        <v>4662</v>
      </c>
      <c r="H1841" s="13" t="s">
        <v>9234</v>
      </c>
      <c r="I1841" s="1">
        <v>4067644</v>
      </c>
      <c r="J1841" s="1">
        <v>-7398082</v>
      </c>
      <c r="K1841" t="s">
        <v>5</v>
      </c>
      <c r="L1841" s="20">
        <v>165</v>
      </c>
      <c r="M1841" s="4">
        <v>2</v>
      </c>
      <c r="N1841" s="4">
        <v>23</v>
      </c>
      <c r="O1841" s="2">
        <v>42492</v>
      </c>
      <c r="P1841" s="3">
        <v>0.23</v>
      </c>
      <c r="Q1841" s="4">
        <v>1</v>
      </c>
      <c r="R1841" s="3">
        <v>6.9</v>
      </c>
      <c r="S18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1" t="str">
        <f>IF(AIRBNB[[#This Row],[RUIDO(dB)]]&lt;=4,"Silencioso",IF(AIRBNB[[#This Row],[RUIDO(dB)]]&lt;=5.5,"Poco Ruidoso","Ruidoso"))</f>
        <v>Ruidoso</v>
      </c>
      <c r="U1841" t="str">
        <f>IF(AND(AIRBNB[[#This Row],[PRECIO]]&lt;50,AIRBNB[[#This Row],[MIN_NOCHES]]&gt;3),"Dentro del presupuesto","No considerar")</f>
        <v>No considerar</v>
      </c>
      <c r="V1841" t="str">
        <f>VLOOKUP(AIRBNB[[#This Row],[HOST_ID]],Super_host[],5,FALSE)</f>
        <v>Host</v>
      </c>
    </row>
    <row r="1842" spans="1:22">
      <c r="A1842" s="4">
        <v>158176</v>
      </c>
      <c r="B1842" t="s">
        <v>13782</v>
      </c>
      <c r="C1842" s="4">
        <v>573065</v>
      </c>
      <c r="D1842" t="s">
        <v>332</v>
      </c>
      <c r="E1842" t="s">
        <v>13783</v>
      </c>
      <c r="F1842" s="4">
        <v>11211</v>
      </c>
      <c r="G1842" s="13" t="s">
        <v>4662</v>
      </c>
      <c r="H1842" s="13" t="s">
        <v>9218</v>
      </c>
      <c r="I1842" s="1">
        <v>4071534</v>
      </c>
      <c r="J1842" s="1">
        <v>-7395914</v>
      </c>
      <c r="K1842" t="s">
        <v>5</v>
      </c>
      <c r="L1842" s="20">
        <v>165</v>
      </c>
      <c r="M1842" s="4">
        <v>5</v>
      </c>
      <c r="N1842" s="4">
        <v>117</v>
      </c>
      <c r="O1842" s="2">
        <v>43645</v>
      </c>
      <c r="P1842" s="3">
        <v>1.28</v>
      </c>
      <c r="Q1842" s="4">
        <v>1</v>
      </c>
      <c r="R1842" s="3">
        <v>6.9</v>
      </c>
      <c r="S18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2" t="str">
        <f>IF(AIRBNB[[#This Row],[RUIDO(dB)]]&lt;=4,"Silencioso",IF(AIRBNB[[#This Row],[RUIDO(dB)]]&lt;=5.5,"Poco Ruidoso","Ruidoso"))</f>
        <v>Ruidoso</v>
      </c>
      <c r="U1842" t="str">
        <f>IF(AND(AIRBNB[[#This Row],[PRECIO]]&lt;50,AIRBNB[[#This Row],[MIN_NOCHES]]&gt;3),"Dentro del presupuesto","No considerar")</f>
        <v>No considerar</v>
      </c>
      <c r="V1842" t="str">
        <f>VLOOKUP(AIRBNB[[#This Row],[HOST_ID]],Super_host[],5,FALSE)</f>
        <v>Host</v>
      </c>
    </row>
    <row r="1843" spans="1:22">
      <c r="A1843" s="4">
        <v>80924</v>
      </c>
      <c r="B1843" t="s">
        <v>12595</v>
      </c>
      <c r="C1843" s="4">
        <v>438133</v>
      </c>
      <c r="D1843" t="s">
        <v>12596</v>
      </c>
      <c r="E1843" t="s">
        <v>12597</v>
      </c>
      <c r="F1843" s="4">
        <v>11215</v>
      </c>
      <c r="G1843" s="13" t="s">
        <v>4662</v>
      </c>
      <c r="H1843" s="13" t="s">
        <v>9234</v>
      </c>
      <c r="I1843" s="1">
        <v>4067542</v>
      </c>
      <c r="J1843" s="1">
        <v>-7398142</v>
      </c>
      <c r="K1843" t="s">
        <v>5</v>
      </c>
      <c r="L1843" s="20">
        <v>165</v>
      </c>
      <c r="M1843" s="4">
        <v>30</v>
      </c>
      <c r="N1843" s="4">
        <v>34</v>
      </c>
      <c r="O1843" s="2">
        <v>43368</v>
      </c>
      <c r="P1843" s="3">
        <v>0.51</v>
      </c>
      <c r="Q1843" s="4">
        <v>1</v>
      </c>
      <c r="R1843" s="3">
        <v>6.9</v>
      </c>
      <c r="S18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3" t="str">
        <f>IF(AIRBNB[[#This Row],[RUIDO(dB)]]&lt;=4,"Silencioso",IF(AIRBNB[[#This Row],[RUIDO(dB)]]&lt;=5.5,"Poco Ruidoso","Ruidoso"))</f>
        <v>Ruidoso</v>
      </c>
      <c r="U1843" t="str">
        <f>IF(AND(AIRBNB[[#This Row],[PRECIO]]&lt;50,AIRBNB[[#This Row],[MIN_NOCHES]]&gt;3),"Dentro del presupuesto","No considerar")</f>
        <v>No considerar</v>
      </c>
      <c r="V1843" t="str">
        <f>VLOOKUP(AIRBNB[[#This Row],[HOST_ID]],Super_host[],5,FALSE)</f>
        <v>Host</v>
      </c>
    </row>
    <row r="1844" spans="1:22">
      <c r="A1844" s="4">
        <v>1516120</v>
      </c>
      <c r="B1844" t="s">
        <v>10978</v>
      </c>
      <c r="C1844" s="4">
        <v>228583</v>
      </c>
      <c r="D1844" t="s">
        <v>8825</v>
      </c>
      <c r="E1844" t="s">
        <v>10979</v>
      </c>
      <c r="F1844" s="4">
        <v>11211</v>
      </c>
      <c r="G1844" s="13" t="s">
        <v>4662</v>
      </c>
      <c r="H1844" s="13" t="s">
        <v>9218</v>
      </c>
      <c r="I1844" t="s">
        <v>879</v>
      </c>
      <c r="J1844" s="1">
        <v>-739523</v>
      </c>
      <c r="K1844" t="s">
        <v>5</v>
      </c>
      <c r="L1844" s="20">
        <v>165</v>
      </c>
      <c r="M1844" s="4">
        <v>4</v>
      </c>
      <c r="N1844" s="4">
        <v>10</v>
      </c>
      <c r="O1844" s="2">
        <v>43379</v>
      </c>
      <c r="P1844" s="3">
        <v>0.14000000000000001</v>
      </c>
      <c r="Q1844" s="4">
        <v>1</v>
      </c>
      <c r="R1844" s="3">
        <v>6.9</v>
      </c>
      <c r="S18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4" t="str">
        <f>IF(AIRBNB[[#This Row],[RUIDO(dB)]]&lt;=4,"Silencioso",IF(AIRBNB[[#This Row],[RUIDO(dB)]]&lt;=5.5,"Poco Ruidoso","Ruidoso"))</f>
        <v>Ruidoso</v>
      </c>
      <c r="U1844" t="str">
        <f>IF(AND(AIRBNB[[#This Row],[PRECIO]]&lt;50,AIRBNB[[#This Row],[MIN_NOCHES]]&gt;3),"Dentro del presupuesto","No considerar")</f>
        <v>No considerar</v>
      </c>
      <c r="V1844" t="str">
        <f>VLOOKUP(AIRBNB[[#This Row],[HOST_ID]],Super_host[],5,FALSE)</f>
        <v>Host</v>
      </c>
    </row>
    <row r="1845" spans="1:22">
      <c r="A1845" s="4">
        <v>4784867</v>
      </c>
      <c r="B1845" t="s">
        <v>12508</v>
      </c>
      <c r="C1845" s="4">
        <v>198387</v>
      </c>
      <c r="D1845" t="s">
        <v>2954</v>
      </c>
      <c r="E1845" t="s">
        <v>12509</v>
      </c>
      <c r="F1845" s="4">
        <v>11249</v>
      </c>
      <c r="G1845" s="13" t="s">
        <v>4662</v>
      </c>
      <c r="H1845" s="13" t="s">
        <v>9218</v>
      </c>
      <c r="I1845" s="1">
        <v>4071349</v>
      </c>
      <c r="J1845" s="1">
        <v>-739629</v>
      </c>
      <c r="K1845" t="s">
        <v>5</v>
      </c>
      <c r="L1845" s="20">
        <v>165</v>
      </c>
      <c r="M1845" s="4">
        <v>5</v>
      </c>
      <c r="N1845" s="4">
        <v>26</v>
      </c>
      <c r="O1845" s="2">
        <v>42655</v>
      </c>
      <c r="P1845" s="3">
        <v>0.47</v>
      </c>
      <c r="Q1845" s="4">
        <v>1</v>
      </c>
      <c r="R1845" s="3">
        <v>6.9</v>
      </c>
      <c r="S18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5" t="str">
        <f>IF(AIRBNB[[#This Row],[RUIDO(dB)]]&lt;=4,"Silencioso",IF(AIRBNB[[#This Row],[RUIDO(dB)]]&lt;=5.5,"Poco Ruidoso","Ruidoso"))</f>
        <v>Ruidoso</v>
      </c>
      <c r="U1845" t="str">
        <f>IF(AND(AIRBNB[[#This Row],[PRECIO]]&lt;50,AIRBNB[[#This Row],[MIN_NOCHES]]&gt;3),"Dentro del presupuesto","No considerar")</f>
        <v>No considerar</v>
      </c>
      <c r="V1845" t="str">
        <f>VLOOKUP(AIRBNB[[#This Row],[HOST_ID]],Super_host[],5,FALSE)</f>
        <v>Host</v>
      </c>
    </row>
    <row r="1846" spans="1:22">
      <c r="A1846" s="4">
        <v>3279671</v>
      </c>
      <c r="B1846" t="s">
        <v>6035</v>
      </c>
      <c r="C1846" s="4">
        <v>109738</v>
      </c>
      <c r="D1846" t="s">
        <v>2100</v>
      </c>
      <c r="E1846" t="s">
        <v>3023</v>
      </c>
      <c r="F1846" s="4">
        <v>10119</v>
      </c>
      <c r="G1846" s="13" t="s">
        <v>124</v>
      </c>
      <c r="H1846" s="13" t="s">
        <v>186</v>
      </c>
      <c r="I1846" s="1">
        <v>407518</v>
      </c>
      <c r="J1846" s="1">
        <v>-739969</v>
      </c>
      <c r="K1846" t="s">
        <v>5</v>
      </c>
      <c r="L1846" s="20">
        <v>165</v>
      </c>
      <c r="M1846" s="4">
        <v>3</v>
      </c>
      <c r="N1846" s="4">
        <v>159</v>
      </c>
      <c r="O1846" s="2">
        <v>43610</v>
      </c>
      <c r="P1846" s="3">
        <v>2.71</v>
      </c>
      <c r="Q1846" s="4">
        <v>1</v>
      </c>
      <c r="R1846" s="3">
        <v>5.6</v>
      </c>
      <c r="S18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6" t="str">
        <f>IF(AIRBNB[[#This Row],[RUIDO(dB)]]&lt;=4,"Silencioso",IF(AIRBNB[[#This Row],[RUIDO(dB)]]&lt;=5.5,"Poco Ruidoso","Ruidoso"))</f>
        <v>Ruidoso</v>
      </c>
      <c r="U1846" t="str">
        <f>IF(AND(AIRBNB[[#This Row],[PRECIO]]&lt;50,AIRBNB[[#This Row],[MIN_NOCHES]]&gt;3),"Dentro del presupuesto","No considerar")</f>
        <v>No considerar</v>
      </c>
      <c r="V1846" t="str">
        <f>VLOOKUP(AIRBNB[[#This Row],[HOST_ID]],Super_host[],5,FALSE)</f>
        <v>Host</v>
      </c>
    </row>
    <row r="1847" spans="1:22">
      <c r="A1847" s="4">
        <v>3218526</v>
      </c>
      <c r="B1847" t="s">
        <v>14968</v>
      </c>
      <c r="C1847" s="4">
        <v>103640</v>
      </c>
      <c r="D1847" t="s">
        <v>14969</v>
      </c>
      <c r="E1847" t="s">
        <v>14970</v>
      </c>
      <c r="F1847" s="4">
        <v>11218</v>
      </c>
      <c r="G1847" s="13" t="s">
        <v>4662</v>
      </c>
      <c r="H1847" s="13" t="s">
        <v>9427</v>
      </c>
      <c r="I1847" s="1">
        <v>4063649</v>
      </c>
      <c r="J1847" s="1">
        <v>-7396508</v>
      </c>
      <c r="K1847" t="s">
        <v>5</v>
      </c>
      <c r="L1847" s="20">
        <v>165</v>
      </c>
      <c r="M1847" s="4">
        <v>2</v>
      </c>
      <c r="N1847" s="4">
        <v>172</v>
      </c>
      <c r="O1847" s="2">
        <v>43652</v>
      </c>
      <c r="P1847" s="3">
        <v>3.1</v>
      </c>
      <c r="Q1847" s="4">
        <v>1</v>
      </c>
      <c r="R1847" s="3">
        <v>6.9</v>
      </c>
      <c r="S18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7" t="str">
        <f>IF(AIRBNB[[#This Row],[RUIDO(dB)]]&lt;=4,"Silencioso",IF(AIRBNB[[#This Row],[RUIDO(dB)]]&lt;=5.5,"Poco Ruidoso","Ruidoso"))</f>
        <v>Ruidoso</v>
      </c>
      <c r="U1847" t="str">
        <f>IF(AND(AIRBNB[[#This Row],[PRECIO]]&lt;50,AIRBNB[[#This Row],[MIN_NOCHES]]&gt;3),"Dentro del presupuesto","No considerar")</f>
        <v>No considerar</v>
      </c>
      <c r="V1847" t="str">
        <f>VLOOKUP(AIRBNB[[#This Row],[HOST_ID]],Super_host[],5,FALSE)</f>
        <v>Host</v>
      </c>
    </row>
    <row r="1848" spans="1:22">
      <c r="A1848" s="4">
        <v>1025847</v>
      </c>
      <c r="B1848" t="s">
        <v>2196</v>
      </c>
      <c r="C1848" s="4">
        <v>62316</v>
      </c>
      <c r="D1848" t="s">
        <v>2197</v>
      </c>
      <c r="E1848" t="s">
        <v>2198</v>
      </c>
      <c r="F1848" s="4">
        <v>10009</v>
      </c>
      <c r="G1848" s="13" t="s">
        <v>124</v>
      </c>
      <c r="H1848" s="13" t="s">
        <v>133</v>
      </c>
      <c r="I1848" s="1">
        <v>4072538</v>
      </c>
      <c r="J1848" s="1">
        <v>-7398351</v>
      </c>
      <c r="K1848" t="s">
        <v>5</v>
      </c>
      <c r="L1848" s="20">
        <v>165</v>
      </c>
      <c r="M1848" s="4">
        <v>60</v>
      </c>
      <c r="N1848" s="4">
        <v>11</v>
      </c>
      <c r="O1848" s="2">
        <v>42292</v>
      </c>
      <c r="P1848" s="3">
        <v>0.15</v>
      </c>
      <c r="Q1848" s="4">
        <v>1</v>
      </c>
      <c r="R1848" s="3">
        <v>5.6</v>
      </c>
      <c r="S18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8" t="str">
        <f>IF(AIRBNB[[#This Row],[RUIDO(dB)]]&lt;=4,"Silencioso",IF(AIRBNB[[#This Row],[RUIDO(dB)]]&lt;=5.5,"Poco Ruidoso","Ruidoso"))</f>
        <v>Ruidoso</v>
      </c>
      <c r="U1848" t="str">
        <f>IF(AND(AIRBNB[[#This Row],[PRECIO]]&lt;50,AIRBNB[[#This Row],[MIN_NOCHES]]&gt;3),"Dentro del presupuesto","No considerar")</f>
        <v>No considerar</v>
      </c>
      <c r="V1848" t="str">
        <f>VLOOKUP(AIRBNB[[#This Row],[HOST_ID]],Super_host[],5,FALSE)</f>
        <v>Host</v>
      </c>
    </row>
    <row r="1849" spans="1:22">
      <c r="A1849" s="4">
        <v>42729</v>
      </c>
      <c r="B1849" t="s">
        <v>13916</v>
      </c>
      <c r="C1849" s="4">
        <v>11481</v>
      </c>
      <c r="D1849" t="s">
        <v>5717</v>
      </c>
      <c r="E1849" t="s">
        <v>13917</v>
      </c>
      <c r="F1849" s="4">
        <v>11231</v>
      </c>
      <c r="G1849" s="13" t="s">
        <v>4662</v>
      </c>
      <c r="H1849" s="13" t="s">
        <v>9237</v>
      </c>
      <c r="I1849" s="1">
        <v>406783</v>
      </c>
      <c r="J1849" s="1">
        <v>-7400135</v>
      </c>
      <c r="K1849" t="s">
        <v>5</v>
      </c>
      <c r="L1849" s="20">
        <v>165</v>
      </c>
      <c r="M1849" s="4">
        <v>2</v>
      </c>
      <c r="N1849" s="4">
        <v>150</v>
      </c>
      <c r="O1849" s="2">
        <v>43634</v>
      </c>
      <c r="P1849" s="3">
        <v>1.4</v>
      </c>
      <c r="Q1849" s="4">
        <v>1</v>
      </c>
      <c r="R1849" s="3">
        <v>6.9</v>
      </c>
      <c r="S18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49" t="str">
        <f>IF(AIRBNB[[#This Row],[RUIDO(dB)]]&lt;=4,"Silencioso",IF(AIRBNB[[#This Row],[RUIDO(dB)]]&lt;=5.5,"Poco Ruidoso","Ruidoso"))</f>
        <v>Ruidoso</v>
      </c>
      <c r="U1849" t="str">
        <f>IF(AND(AIRBNB[[#This Row],[PRECIO]]&lt;50,AIRBNB[[#This Row],[MIN_NOCHES]]&gt;3),"Dentro del presupuesto","No considerar")</f>
        <v>No considerar</v>
      </c>
      <c r="V1849" t="str">
        <f>VLOOKUP(AIRBNB[[#This Row],[HOST_ID]],Super_host[],5,FALSE)</f>
        <v>Host</v>
      </c>
    </row>
    <row r="1850" spans="1:22">
      <c r="A1850" s="4">
        <v>2055819</v>
      </c>
      <c r="B1850" t="s">
        <v>15063</v>
      </c>
      <c r="C1850" s="4">
        <v>10528287</v>
      </c>
      <c r="D1850" t="s">
        <v>498</v>
      </c>
      <c r="E1850" t="s">
        <v>13392</v>
      </c>
      <c r="F1850" s="4">
        <v>11211</v>
      </c>
      <c r="G1850" s="13" t="s">
        <v>4662</v>
      </c>
      <c r="H1850" s="13" t="s">
        <v>9218</v>
      </c>
      <c r="I1850" s="1">
        <v>4071589</v>
      </c>
      <c r="J1850" s="1">
        <v>-7395534</v>
      </c>
      <c r="K1850" t="s">
        <v>5</v>
      </c>
      <c r="L1850" s="20">
        <v>164</v>
      </c>
      <c r="M1850" s="4">
        <v>1</v>
      </c>
      <c r="N1850" s="4">
        <v>200</v>
      </c>
      <c r="O1850" s="2">
        <v>43651</v>
      </c>
      <c r="P1850" s="3">
        <v>3.37</v>
      </c>
      <c r="Q1850" s="4">
        <v>1</v>
      </c>
      <c r="R1850" s="3">
        <v>6.9</v>
      </c>
      <c r="S18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0" t="str">
        <f>IF(AIRBNB[[#This Row],[RUIDO(dB)]]&lt;=4,"Silencioso",IF(AIRBNB[[#This Row],[RUIDO(dB)]]&lt;=5.5,"Poco Ruidoso","Ruidoso"))</f>
        <v>Ruidoso</v>
      </c>
      <c r="U1850" t="str">
        <f>IF(AND(AIRBNB[[#This Row],[PRECIO]]&lt;50,AIRBNB[[#This Row],[MIN_NOCHES]]&gt;3),"Dentro del presupuesto","No considerar")</f>
        <v>No considerar</v>
      </c>
      <c r="V1850" t="str">
        <f>VLOOKUP(AIRBNB[[#This Row],[HOST_ID]],Super_host[],5,FALSE)</f>
        <v>Host</v>
      </c>
    </row>
    <row r="1851" spans="1:22">
      <c r="A1851" s="4">
        <v>4503472</v>
      </c>
      <c r="B1851" t="s">
        <v>13882</v>
      </c>
      <c r="C1851" s="4">
        <v>23353897</v>
      </c>
      <c r="D1851" t="s">
        <v>5241</v>
      </c>
      <c r="E1851" t="s">
        <v>13883</v>
      </c>
      <c r="F1851" s="4">
        <v>11215</v>
      </c>
      <c r="G1851" s="13" t="s">
        <v>4662</v>
      </c>
      <c r="H1851" s="13" t="s">
        <v>9234</v>
      </c>
      <c r="I1851" s="1">
        <v>4066763</v>
      </c>
      <c r="J1851" s="1">
        <v>-7398156</v>
      </c>
      <c r="K1851" t="s">
        <v>5</v>
      </c>
      <c r="L1851" s="20">
        <v>163</v>
      </c>
      <c r="M1851" s="4">
        <v>4</v>
      </c>
      <c r="N1851" s="4">
        <v>58</v>
      </c>
      <c r="O1851" s="2">
        <v>43614</v>
      </c>
      <c r="P1851" s="3">
        <v>1.38</v>
      </c>
      <c r="Q1851" s="4">
        <v>1</v>
      </c>
      <c r="R1851" s="3">
        <v>6.9</v>
      </c>
      <c r="S18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1" t="str">
        <f>IF(AIRBNB[[#This Row],[RUIDO(dB)]]&lt;=4,"Silencioso",IF(AIRBNB[[#This Row],[RUIDO(dB)]]&lt;=5.5,"Poco Ruidoso","Ruidoso"))</f>
        <v>Ruidoso</v>
      </c>
      <c r="U1851" t="str">
        <f>IF(AND(AIRBNB[[#This Row],[PRECIO]]&lt;50,AIRBNB[[#This Row],[MIN_NOCHES]]&gt;3),"Dentro del presupuesto","No considerar")</f>
        <v>No considerar</v>
      </c>
      <c r="V1851" t="str">
        <f>VLOOKUP(AIRBNB[[#This Row],[HOST_ID]],Super_host[],5,FALSE)</f>
        <v>Host</v>
      </c>
    </row>
    <row r="1852" spans="1:22">
      <c r="A1852" s="4">
        <v>5872177</v>
      </c>
      <c r="B1852" t="s">
        <v>2807</v>
      </c>
      <c r="C1852" s="4">
        <v>9893040</v>
      </c>
      <c r="D1852" t="s">
        <v>2808</v>
      </c>
      <c r="E1852" t="s">
        <v>2809</v>
      </c>
      <c r="F1852" s="4">
        <v>10011</v>
      </c>
      <c r="G1852" s="13" t="s">
        <v>124</v>
      </c>
      <c r="H1852" s="13" t="s">
        <v>186</v>
      </c>
      <c r="I1852" s="1">
        <v>4074302</v>
      </c>
      <c r="J1852" s="1">
        <v>-7400015</v>
      </c>
      <c r="K1852" t="s">
        <v>5</v>
      </c>
      <c r="L1852" s="20">
        <v>163</v>
      </c>
      <c r="M1852" s="4">
        <v>3</v>
      </c>
      <c r="N1852" s="4">
        <v>12</v>
      </c>
      <c r="O1852" s="2">
        <v>42502</v>
      </c>
      <c r="P1852" s="3">
        <v>0.24</v>
      </c>
      <c r="Q1852" s="4">
        <v>1</v>
      </c>
      <c r="R1852" s="3">
        <v>5.6</v>
      </c>
      <c r="S18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2" t="str">
        <f>IF(AIRBNB[[#This Row],[RUIDO(dB)]]&lt;=4,"Silencioso",IF(AIRBNB[[#This Row],[RUIDO(dB)]]&lt;=5.5,"Poco Ruidoso","Ruidoso"))</f>
        <v>Ruidoso</v>
      </c>
      <c r="U1852" t="str">
        <f>IF(AND(AIRBNB[[#This Row],[PRECIO]]&lt;50,AIRBNB[[#This Row],[MIN_NOCHES]]&gt;3),"Dentro del presupuesto","No considerar")</f>
        <v>No considerar</v>
      </c>
      <c r="V1852" t="str">
        <f>VLOOKUP(AIRBNB[[#This Row],[HOST_ID]],Super_host[],5,FALSE)</f>
        <v>Host</v>
      </c>
    </row>
    <row r="1853" spans="1:22">
      <c r="A1853" s="4">
        <v>6037761</v>
      </c>
      <c r="B1853" t="s">
        <v>6554</v>
      </c>
      <c r="C1853" s="4">
        <v>7256281</v>
      </c>
      <c r="D1853" t="s">
        <v>6555</v>
      </c>
      <c r="E1853" t="s">
        <v>6556</v>
      </c>
      <c r="F1853" s="4">
        <v>10003</v>
      </c>
      <c r="G1853" s="13" t="s">
        <v>124</v>
      </c>
      <c r="H1853" s="13" t="s">
        <v>133</v>
      </c>
      <c r="I1853" s="1">
        <v>4072816</v>
      </c>
      <c r="J1853" s="1">
        <v>-7398843</v>
      </c>
      <c r="K1853" t="s">
        <v>40</v>
      </c>
      <c r="L1853" s="20">
        <v>163</v>
      </c>
      <c r="M1853" s="4">
        <v>2</v>
      </c>
      <c r="N1853" s="4">
        <v>396</v>
      </c>
      <c r="O1853" s="2">
        <v>43639</v>
      </c>
      <c r="P1853" s="3">
        <v>7.71</v>
      </c>
      <c r="Q1853" s="4">
        <v>1</v>
      </c>
      <c r="R1853" s="3">
        <v>5.6</v>
      </c>
      <c r="S18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3" t="str">
        <f>IF(AIRBNB[[#This Row],[RUIDO(dB)]]&lt;=4,"Silencioso",IF(AIRBNB[[#This Row],[RUIDO(dB)]]&lt;=5.5,"Poco Ruidoso","Ruidoso"))</f>
        <v>Ruidoso</v>
      </c>
      <c r="U1853" t="str">
        <f>IF(AND(AIRBNB[[#This Row],[PRECIO]]&lt;50,AIRBNB[[#This Row],[MIN_NOCHES]]&gt;3),"Dentro del presupuesto","No considerar")</f>
        <v>No considerar</v>
      </c>
      <c r="V1853" t="str">
        <f>VLOOKUP(AIRBNB[[#This Row],[HOST_ID]],Super_host[],5,FALSE)</f>
        <v>Host</v>
      </c>
    </row>
    <row r="1854" spans="1:22">
      <c r="A1854" s="4">
        <v>1408406</v>
      </c>
      <c r="B1854" t="s">
        <v>12411</v>
      </c>
      <c r="C1854" s="4">
        <v>5761173</v>
      </c>
      <c r="D1854" t="s">
        <v>12412</v>
      </c>
      <c r="E1854" t="s">
        <v>12413</v>
      </c>
      <c r="F1854" s="4">
        <v>11201</v>
      </c>
      <c r="G1854" s="13" t="s">
        <v>4662</v>
      </c>
      <c r="H1854" s="13" t="s">
        <v>9760</v>
      </c>
      <c r="I1854" s="1">
        <v>4069648</v>
      </c>
      <c r="J1854" s="1">
        <v>-7398261</v>
      </c>
      <c r="K1854" t="s">
        <v>5</v>
      </c>
      <c r="L1854" s="20">
        <v>162</v>
      </c>
      <c r="M1854" s="4">
        <v>2</v>
      </c>
      <c r="N1854" s="4">
        <v>11</v>
      </c>
      <c r="O1854" s="2">
        <v>43466</v>
      </c>
      <c r="P1854" s="3">
        <v>0.44</v>
      </c>
      <c r="Q1854" s="4">
        <v>1</v>
      </c>
      <c r="R1854" s="3">
        <v>6.9</v>
      </c>
      <c r="S18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4" t="str">
        <f>IF(AIRBNB[[#This Row],[RUIDO(dB)]]&lt;=4,"Silencioso",IF(AIRBNB[[#This Row],[RUIDO(dB)]]&lt;=5.5,"Poco Ruidoso","Ruidoso"))</f>
        <v>Ruidoso</v>
      </c>
      <c r="U1854" t="str">
        <f>IF(AND(AIRBNB[[#This Row],[PRECIO]]&lt;50,AIRBNB[[#This Row],[MIN_NOCHES]]&gt;3),"Dentro del presupuesto","No considerar")</f>
        <v>No considerar</v>
      </c>
      <c r="V1854" t="str">
        <f>VLOOKUP(AIRBNB[[#This Row],[HOST_ID]],Super_host[],5,FALSE)</f>
        <v>Host</v>
      </c>
    </row>
    <row r="1855" spans="1:22">
      <c r="A1855" s="4">
        <v>3725902</v>
      </c>
      <c r="B1855" t="s">
        <v>11548</v>
      </c>
      <c r="C1855" s="4">
        <v>4830699</v>
      </c>
      <c r="D1855" t="s">
        <v>478</v>
      </c>
      <c r="E1855" t="s">
        <v>11549</v>
      </c>
      <c r="F1855" s="4">
        <v>11215</v>
      </c>
      <c r="G1855" s="13" t="s">
        <v>4662</v>
      </c>
      <c r="H1855" s="13" t="s">
        <v>9363</v>
      </c>
      <c r="I1855" s="1">
        <v>406779</v>
      </c>
      <c r="J1855" s="1">
        <v>-7398421</v>
      </c>
      <c r="K1855" t="s">
        <v>5</v>
      </c>
      <c r="L1855" s="20">
        <v>162</v>
      </c>
      <c r="M1855" s="4">
        <v>1</v>
      </c>
      <c r="N1855" s="4">
        <v>9</v>
      </c>
      <c r="O1855" s="2">
        <v>42619</v>
      </c>
      <c r="P1855" s="3">
        <v>0.23</v>
      </c>
      <c r="Q1855" s="4">
        <v>1</v>
      </c>
      <c r="R1855" s="3">
        <v>6.9</v>
      </c>
      <c r="S18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5" t="str">
        <f>IF(AIRBNB[[#This Row],[RUIDO(dB)]]&lt;=4,"Silencioso",IF(AIRBNB[[#This Row],[RUIDO(dB)]]&lt;=5.5,"Poco Ruidoso","Ruidoso"))</f>
        <v>Ruidoso</v>
      </c>
      <c r="U1855" t="str">
        <f>IF(AND(AIRBNB[[#This Row],[PRECIO]]&lt;50,AIRBNB[[#This Row],[MIN_NOCHES]]&gt;3),"Dentro del presupuesto","No considerar")</f>
        <v>No considerar</v>
      </c>
      <c r="V1855" t="str">
        <f>VLOOKUP(AIRBNB[[#This Row],[HOST_ID]],Super_host[],5,FALSE)</f>
        <v>Host</v>
      </c>
    </row>
    <row r="1856" spans="1:22">
      <c r="A1856" s="4">
        <v>3122731</v>
      </c>
      <c r="B1856" t="s">
        <v>15096</v>
      </c>
      <c r="C1856" s="4">
        <v>2442348</v>
      </c>
      <c r="D1856" t="s">
        <v>10518</v>
      </c>
      <c r="E1856" t="s">
        <v>15097</v>
      </c>
      <c r="F1856" s="4">
        <v>11215</v>
      </c>
      <c r="G1856" s="13" t="s">
        <v>4662</v>
      </c>
      <c r="H1856" s="13" t="s">
        <v>9262</v>
      </c>
      <c r="I1856" s="1">
        <v>406679</v>
      </c>
      <c r="J1856" s="1">
        <v>-739872</v>
      </c>
      <c r="K1856" t="s">
        <v>5</v>
      </c>
      <c r="L1856" s="20">
        <v>162</v>
      </c>
      <c r="M1856" s="4">
        <v>2</v>
      </c>
      <c r="N1856" s="4">
        <v>123</v>
      </c>
      <c r="O1856" s="2">
        <v>43644</v>
      </c>
      <c r="P1856" s="3">
        <v>3.47</v>
      </c>
      <c r="Q1856" s="4">
        <v>1</v>
      </c>
      <c r="R1856" s="3">
        <v>6.9</v>
      </c>
      <c r="S18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6" t="str">
        <f>IF(AIRBNB[[#This Row],[RUIDO(dB)]]&lt;=4,"Silencioso",IF(AIRBNB[[#This Row],[RUIDO(dB)]]&lt;=5.5,"Poco Ruidoso","Ruidoso"))</f>
        <v>Ruidoso</v>
      </c>
      <c r="U1856" t="str">
        <f>IF(AND(AIRBNB[[#This Row],[PRECIO]]&lt;50,AIRBNB[[#This Row],[MIN_NOCHES]]&gt;3),"Dentro del presupuesto","No considerar")</f>
        <v>No considerar</v>
      </c>
      <c r="V1856" t="str">
        <f>VLOOKUP(AIRBNB[[#This Row],[HOST_ID]],Super_host[],5,FALSE)</f>
        <v>Host</v>
      </c>
    </row>
    <row r="1857" spans="1:22">
      <c r="A1857" s="4">
        <v>2975715</v>
      </c>
      <c r="B1857" t="s">
        <v>6869</v>
      </c>
      <c r="C1857" s="4">
        <v>15178288</v>
      </c>
      <c r="D1857" t="s">
        <v>839</v>
      </c>
      <c r="E1857" t="s">
        <v>6870</v>
      </c>
      <c r="F1857" s="4">
        <v>10012</v>
      </c>
      <c r="G1857" s="13" t="s">
        <v>124</v>
      </c>
      <c r="H1857" s="13" t="s">
        <v>144</v>
      </c>
      <c r="I1857" s="1">
        <v>4072603</v>
      </c>
      <c r="J1857" s="1">
        <v>-7399746</v>
      </c>
      <c r="K1857" t="s">
        <v>5</v>
      </c>
      <c r="L1857" s="20">
        <v>161</v>
      </c>
      <c r="M1857" s="4">
        <v>21</v>
      </c>
      <c r="N1857" s="4">
        <v>0</v>
      </c>
      <c r="O1857" s="2">
        <v>42972</v>
      </c>
      <c r="P1857" s="3">
        <v>0.83</v>
      </c>
      <c r="Q1857" s="4">
        <v>1</v>
      </c>
      <c r="R1857" s="3">
        <v>5.6</v>
      </c>
      <c r="S18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7" t="str">
        <f>IF(AIRBNB[[#This Row],[RUIDO(dB)]]&lt;=4,"Silencioso",IF(AIRBNB[[#This Row],[RUIDO(dB)]]&lt;=5.5,"Poco Ruidoso","Ruidoso"))</f>
        <v>Ruidoso</v>
      </c>
      <c r="U1857" t="str">
        <f>IF(AND(AIRBNB[[#This Row],[PRECIO]]&lt;50,AIRBNB[[#This Row],[MIN_NOCHES]]&gt;3),"Dentro del presupuesto","No considerar")</f>
        <v>No considerar</v>
      </c>
      <c r="V1857" t="str">
        <f>VLOOKUP(AIRBNB[[#This Row],[HOST_ID]],Super_host[],5,FALSE)</f>
        <v>Host</v>
      </c>
    </row>
    <row r="1858" spans="1:22">
      <c r="A1858" s="4">
        <v>1820858</v>
      </c>
      <c r="B1858" t="s">
        <v>2417</v>
      </c>
      <c r="C1858" s="4">
        <v>3609524</v>
      </c>
      <c r="D1858" t="s">
        <v>2418</v>
      </c>
      <c r="E1858" t="s">
        <v>2419</v>
      </c>
      <c r="F1858" s="4">
        <v>10011</v>
      </c>
      <c r="G1858" s="13" t="s">
        <v>124</v>
      </c>
      <c r="H1858" s="13" t="s">
        <v>186</v>
      </c>
      <c r="I1858" s="1">
        <v>4074386</v>
      </c>
      <c r="J1858" s="1">
        <v>-7399541</v>
      </c>
      <c r="K1858" t="s">
        <v>5</v>
      </c>
      <c r="L1858" s="20">
        <v>161</v>
      </c>
      <c r="M1858" s="4">
        <v>2</v>
      </c>
      <c r="N1858" s="4">
        <v>8</v>
      </c>
      <c r="O1858" s="2">
        <v>42580</v>
      </c>
      <c r="P1858" s="3">
        <v>0.18</v>
      </c>
      <c r="Q1858" s="4">
        <v>1</v>
      </c>
      <c r="R1858" s="3">
        <v>5.6</v>
      </c>
      <c r="S18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8" t="str">
        <f>IF(AIRBNB[[#This Row],[RUIDO(dB)]]&lt;=4,"Silencioso",IF(AIRBNB[[#This Row],[RUIDO(dB)]]&lt;=5.5,"Poco Ruidoso","Ruidoso"))</f>
        <v>Ruidoso</v>
      </c>
      <c r="U1858" t="str">
        <f>IF(AND(AIRBNB[[#This Row],[PRECIO]]&lt;50,AIRBNB[[#This Row],[MIN_NOCHES]]&gt;3),"Dentro del presupuesto","No considerar")</f>
        <v>No considerar</v>
      </c>
      <c r="V1858" t="str">
        <f>VLOOKUP(AIRBNB[[#This Row],[HOST_ID]],Super_host[],5,FALSE)</f>
        <v>Host</v>
      </c>
    </row>
    <row r="1859" spans="1:22">
      <c r="A1859" s="4">
        <v>6705158</v>
      </c>
      <c r="B1859" t="s">
        <v>7474</v>
      </c>
      <c r="C1859" s="4">
        <v>35100060</v>
      </c>
      <c r="D1859" t="s">
        <v>131</v>
      </c>
      <c r="E1859" t="s">
        <v>7475</v>
      </c>
      <c r="F1859" s="4">
        <v>10026</v>
      </c>
      <c r="G1859" s="13" t="s">
        <v>124</v>
      </c>
      <c r="H1859" s="13" t="s">
        <v>148</v>
      </c>
      <c r="I1859" s="1">
        <v>4080144</v>
      </c>
      <c r="J1859" s="1">
        <v>-7395193</v>
      </c>
      <c r="K1859" t="s">
        <v>5</v>
      </c>
      <c r="L1859" s="20">
        <v>160</v>
      </c>
      <c r="M1859" s="4">
        <v>4</v>
      </c>
      <c r="N1859" s="4">
        <v>15</v>
      </c>
      <c r="O1859" s="2">
        <v>43584</v>
      </c>
      <c r="P1859" s="3">
        <v>0.31</v>
      </c>
      <c r="Q1859" s="4">
        <v>1</v>
      </c>
      <c r="R1859" s="3">
        <v>5.7</v>
      </c>
      <c r="S18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59" t="str">
        <f>IF(AIRBNB[[#This Row],[RUIDO(dB)]]&lt;=4,"Silencioso",IF(AIRBNB[[#This Row],[RUIDO(dB)]]&lt;=5.5,"Poco Ruidoso","Ruidoso"))</f>
        <v>Ruidoso</v>
      </c>
      <c r="U1859" t="str">
        <f>IF(AND(AIRBNB[[#This Row],[PRECIO]]&lt;50,AIRBNB[[#This Row],[MIN_NOCHES]]&gt;3),"Dentro del presupuesto","No considerar")</f>
        <v>No considerar</v>
      </c>
      <c r="V1859" t="str">
        <f>VLOOKUP(AIRBNB[[#This Row],[HOST_ID]],Super_host[],5,FALSE)</f>
        <v>Host</v>
      </c>
    </row>
    <row r="1860" spans="1:22">
      <c r="A1860" s="4">
        <v>6429905</v>
      </c>
      <c r="B1860" t="s">
        <v>13760</v>
      </c>
      <c r="C1860" s="4">
        <v>33558572</v>
      </c>
      <c r="D1860" t="s">
        <v>2954</v>
      </c>
      <c r="E1860" t="s">
        <v>13761</v>
      </c>
      <c r="F1860" s="4">
        <v>11231</v>
      </c>
      <c r="G1860" s="13" t="s">
        <v>4662</v>
      </c>
      <c r="H1860" s="13" t="s">
        <v>9747</v>
      </c>
      <c r="I1860" s="1">
        <v>4067731</v>
      </c>
      <c r="J1860" s="1">
        <v>-740112</v>
      </c>
      <c r="K1860" t="s">
        <v>5</v>
      </c>
      <c r="L1860" s="20">
        <v>160</v>
      </c>
      <c r="M1860" s="4">
        <v>2</v>
      </c>
      <c r="N1860" s="4">
        <v>64</v>
      </c>
      <c r="O1860" s="2">
        <v>43632</v>
      </c>
      <c r="P1860" s="3">
        <v>1.27</v>
      </c>
      <c r="Q1860" s="4">
        <v>1</v>
      </c>
      <c r="R1860" s="3">
        <v>6.9</v>
      </c>
      <c r="S18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0" t="str">
        <f>IF(AIRBNB[[#This Row],[RUIDO(dB)]]&lt;=4,"Silencioso",IF(AIRBNB[[#This Row],[RUIDO(dB)]]&lt;=5.5,"Poco Ruidoso","Ruidoso"))</f>
        <v>Ruidoso</v>
      </c>
      <c r="U1860" t="str">
        <f>IF(AND(AIRBNB[[#This Row],[PRECIO]]&lt;50,AIRBNB[[#This Row],[MIN_NOCHES]]&gt;3),"Dentro del presupuesto","No considerar")</f>
        <v>No considerar</v>
      </c>
      <c r="V1860" t="str">
        <f>VLOOKUP(AIRBNB[[#This Row],[HOST_ID]],Super_host[],5,FALSE)</f>
        <v>Host</v>
      </c>
    </row>
    <row r="1861" spans="1:22">
      <c r="A1861" s="4">
        <v>6423521</v>
      </c>
      <c r="B1861" t="s">
        <v>2009</v>
      </c>
      <c r="C1861" s="4">
        <v>33513998</v>
      </c>
      <c r="D1861" t="s">
        <v>2010</v>
      </c>
      <c r="E1861" t="s">
        <v>2011</v>
      </c>
      <c r="F1861" s="4">
        <v>10023</v>
      </c>
      <c r="G1861" s="13" t="s">
        <v>124</v>
      </c>
      <c r="H1861" s="13" t="s">
        <v>168</v>
      </c>
      <c r="I1861" s="1">
        <v>4077883</v>
      </c>
      <c r="J1861" s="1">
        <v>-7397494</v>
      </c>
      <c r="K1861" t="s">
        <v>40</v>
      </c>
      <c r="L1861" s="20">
        <v>160</v>
      </c>
      <c r="M1861" s="4">
        <v>1</v>
      </c>
      <c r="N1861" s="4">
        <v>7</v>
      </c>
      <c r="O1861" s="2">
        <v>42511</v>
      </c>
      <c r="P1861" s="3">
        <v>0.14000000000000001</v>
      </c>
      <c r="Q1861" s="4">
        <v>1</v>
      </c>
      <c r="R1861" s="3">
        <v>5.6</v>
      </c>
      <c r="S18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1" t="str">
        <f>IF(AIRBNB[[#This Row],[RUIDO(dB)]]&lt;=4,"Silencioso",IF(AIRBNB[[#This Row],[RUIDO(dB)]]&lt;=5.5,"Poco Ruidoso","Ruidoso"))</f>
        <v>Ruidoso</v>
      </c>
      <c r="U1861" t="str">
        <f>IF(AND(AIRBNB[[#This Row],[PRECIO]]&lt;50,AIRBNB[[#This Row],[MIN_NOCHES]]&gt;3),"Dentro del presupuesto","No considerar")</f>
        <v>No considerar</v>
      </c>
      <c r="V1861" t="str">
        <f>VLOOKUP(AIRBNB[[#This Row],[HOST_ID]],Super_host[],5,FALSE)</f>
        <v>Host</v>
      </c>
    </row>
    <row r="1862" spans="1:22">
      <c r="A1862" s="4">
        <v>6408849</v>
      </c>
      <c r="B1862" t="s">
        <v>1598</v>
      </c>
      <c r="C1862" s="4">
        <v>33426004</v>
      </c>
      <c r="D1862" t="s">
        <v>1599</v>
      </c>
      <c r="E1862" t="s">
        <v>1600</v>
      </c>
      <c r="F1862" s="4">
        <v>10016</v>
      </c>
      <c r="G1862" s="13" t="s">
        <v>124</v>
      </c>
      <c r="H1862" s="13" t="s">
        <v>182</v>
      </c>
      <c r="I1862" s="1">
        <v>4074583</v>
      </c>
      <c r="J1862" s="1">
        <v>-7397834</v>
      </c>
      <c r="K1862" t="s">
        <v>5</v>
      </c>
      <c r="L1862" s="20">
        <v>160</v>
      </c>
      <c r="M1862" s="4">
        <v>1</v>
      </c>
      <c r="N1862" s="4">
        <v>5</v>
      </c>
      <c r="O1862" s="2">
        <v>42272</v>
      </c>
      <c r="P1862" s="3">
        <v>0.1</v>
      </c>
      <c r="Q1862" s="4">
        <v>1</v>
      </c>
      <c r="R1862" s="3">
        <v>5.6</v>
      </c>
      <c r="S18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2" t="str">
        <f>IF(AIRBNB[[#This Row],[RUIDO(dB)]]&lt;=4,"Silencioso",IF(AIRBNB[[#This Row],[RUIDO(dB)]]&lt;=5.5,"Poco Ruidoso","Ruidoso"))</f>
        <v>Ruidoso</v>
      </c>
      <c r="U1862" t="str">
        <f>IF(AND(AIRBNB[[#This Row],[PRECIO]]&lt;50,AIRBNB[[#This Row],[MIN_NOCHES]]&gt;3),"Dentro del presupuesto","No considerar")</f>
        <v>No considerar</v>
      </c>
      <c r="V1862" t="str">
        <f>VLOOKUP(AIRBNB[[#This Row],[HOST_ID]],Super_host[],5,FALSE)</f>
        <v>Host</v>
      </c>
    </row>
    <row r="1863" spans="1:22">
      <c r="A1863" s="4">
        <v>6730582</v>
      </c>
      <c r="B1863" t="s">
        <v>8518</v>
      </c>
      <c r="C1863" s="4">
        <v>32220047</v>
      </c>
      <c r="D1863" t="s">
        <v>8191</v>
      </c>
      <c r="E1863" t="s">
        <v>8519</v>
      </c>
      <c r="F1863" s="4">
        <v>11413</v>
      </c>
      <c r="G1863" s="13" t="s">
        <v>7897</v>
      </c>
      <c r="H1863" s="13" t="s">
        <v>8193</v>
      </c>
      <c r="I1863" s="1">
        <v>4068491</v>
      </c>
      <c r="J1863" s="1">
        <v>-7375895</v>
      </c>
      <c r="K1863" t="s">
        <v>5</v>
      </c>
      <c r="L1863" s="20">
        <v>160</v>
      </c>
      <c r="M1863" s="4">
        <v>3</v>
      </c>
      <c r="N1863" s="4">
        <v>29</v>
      </c>
      <c r="O1863" s="2">
        <v>43481</v>
      </c>
      <c r="P1863" s="3">
        <v>0.59</v>
      </c>
      <c r="Q1863" s="4">
        <v>5</v>
      </c>
      <c r="R1863" s="3">
        <v>6.24</v>
      </c>
      <c r="S18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3" t="str">
        <f>IF(AIRBNB[[#This Row],[RUIDO(dB)]]&lt;=4,"Silencioso",IF(AIRBNB[[#This Row],[RUIDO(dB)]]&lt;=5.5,"Poco Ruidoso","Ruidoso"))</f>
        <v>Ruidoso</v>
      </c>
      <c r="U1863" t="str">
        <f>IF(AND(AIRBNB[[#This Row],[PRECIO]]&lt;50,AIRBNB[[#This Row],[MIN_NOCHES]]&gt;3),"Dentro del presupuesto","No considerar")</f>
        <v>No considerar</v>
      </c>
      <c r="V1863" t="str">
        <f>VLOOKUP(AIRBNB[[#This Row],[HOST_ID]],Super_host[],5,FALSE)</f>
        <v>Host</v>
      </c>
    </row>
    <row r="1864" spans="1:22">
      <c r="A1864" s="4">
        <v>6004052</v>
      </c>
      <c r="B1864" t="s">
        <v>14401</v>
      </c>
      <c r="C1864" s="4">
        <v>27175572</v>
      </c>
      <c r="D1864" t="s">
        <v>14402</v>
      </c>
      <c r="E1864" t="s">
        <v>14403</v>
      </c>
      <c r="F1864" s="4">
        <v>11217</v>
      </c>
      <c r="G1864" s="13" t="s">
        <v>4662</v>
      </c>
      <c r="H1864" s="13" t="s">
        <v>9323</v>
      </c>
      <c r="I1864" s="1">
        <v>4067949</v>
      </c>
      <c r="J1864" s="1">
        <v>-7397172</v>
      </c>
      <c r="K1864" t="s">
        <v>5</v>
      </c>
      <c r="L1864" s="20">
        <v>160</v>
      </c>
      <c r="M1864" s="4">
        <v>2</v>
      </c>
      <c r="N1864" s="4">
        <v>105</v>
      </c>
      <c r="O1864" s="2">
        <v>43617</v>
      </c>
      <c r="P1864" s="3">
        <v>2.0499999999999998</v>
      </c>
      <c r="Q1864" s="4">
        <v>1</v>
      </c>
      <c r="R1864" s="3">
        <v>6.9</v>
      </c>
      <c r="S18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4" t="str">
        <f>IF(AIRBNB[[#This Row],[RUIDO(dB)]]&lt;=4,"Silencioso",IF(AIRBNB[[#This Row],[RUIDO(dB)]]&lt;=5.5,"Poco Ruidoso","Ruidoso"))</f>
        <v>Ruidoso</v>
      </c>
      <c r="U1864" t="str">
        <f>IF(AND(AIRBNB[[#This Row],[PRECIO]]&lt;50,AIRBNB[[#This Row],[MIN_NOCHES]]&gt;3),"Dentro del presupuesto","No considerar")</f>
        <v>No considerar</v>
      </c>
      <c r="V1864" t="str">
        <f>VLOOKUP(AIRBNB[[#This Row],[HOST_ID]],Super_host[],5,FALSE)</f>
        <v>Host</v>
      </c>
    </row>
    <row r="1865" spans="1:22">
      <c r="A1865" s="4">
        <v>5102006</v>
      </c>
      <c r="B1865" t="s">
        <v>11887</v>
      </c>
      <c r="C1865" s="4">
        <v>26360956</v>
      </c>
      <c r="D1865" t="s">
        <v>1579</v>
      </c>
      <c r="E1865" t="s">
        <v>11888</v>
      </c>
      <c r="F1865" s="4">
        <v>11201</v>
      </c>
      <c r="G1865" s="13" t="s">
        <v>4662</v>
      </c>
      <c r="H1865" s="13" t="s">
        <v>9608</v>
      </c>
      <c r="I1865" s="1">
        <v>4068854</v>
      </c>
      <c r="J1865" s="1">
        <v>-7399533</v>
      </c>
      <c r="K1865" t="s">
        <v>5</v>
      </c>
      <c r="L1865" s="20">
        <v>160</v>
      </c>
      <c r="M1865" s="4">
        <v>4</v>
      </c>
      <c r="N1865" s="4">
        <v>16</v>
      </c>
      <c r="O1865" s="2">
        <v>42695</v>
      </c>
      <c r="P1865" s="3">
        <v>0.3</v>
      </c>
      <c r="Q1865" s="4">
        <v>1</v>
      </c>
      <c r="R1865" s="3">
        <v>6.9</v>
      </c>
      <c r="S18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5" t="str">
        <f>IF(AIRBNB[[#This Row],[RUIDO(dB)]]&lt;=4,"Silencioso",IF(AIRBNB[[#This Row],[RUIDO(dB)]]&lt;=5.5,"Poco Ruidoso","Ruidoso"))</f>
        <v>Ruidoso</v>
      </c>
      <c r="U1865" t="str">
        <f>IF(AND(AIRBNB[[#This Row],[PRECIO]]&lt;50,AIRBNB[[#This Row],[MIN_NOCHES]]&gt;3),"Dentro del presupuesto","No considerar")</f>
        <v>No considerar</v>
      </c>
      <c r="V1865" t="str">
        <f>VLOOKUP(AIRBNB[[#This Row],[HOST_ID]],Super_host[],5,FALSE)</f>
        <v>Host</v>
      </c>
    </row>
    <row r="1866" spans="1:22">
      <c r="A1866" s="4">
        <v>5826700</v>
      </c>
      <c r="B1866" t="s">
        <v>4318</v>
      </c>
      <c r="C1866" s="4">
        <v>26328221</v>
      </c>
      <c r="D1866" t="s">
        <v>1803</v>
      </c>
      <c r="E1866" t="s">
        <v>4319</v>
      </c>
      <c r="F1866" s="4">
        <v>10031</v>
      </c>
      <c r="G1866" s="13" t="s">
        <v>124</v>
      </c>
      <c r="H1866" s="13" t="s">
        <v>148</v>
      </c>
      <c r="I1866" s="1">
        <v>4082505</v>
      </c>
      <c r="J1866" s="1">
        <v>-7395294</v>
      </c>
      <c r="K1866" t="s">
        <v>5</v>
      </c>
      <c r="L1866" s="20">
        <v>160</v>
      </c>
      <c r="M1866" s="4">
        <v>30</v>
      </c>
      <c r="N1866" s="4">
        <v>36</v>
      </c>
      <c r="O1866" s="2">
        <v>42820</v>
      </c>
      <c r="P1866" s="3">
        <v>0.7</v>
      </c>
      <c r="Q1866" s="4">
        <v>1</v>
      </c>
      <c r="R1866" s="3">
        <v>5.6</v>
      </c>
      <c r="S18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6" t="str">
        <f>IF(AIRBNB[[#This Row],[RUIDO(dB)]]&lt;=4,"Silencioso",IF(AIRBNB[[#This Row],[RUIDO(dB)]]&lt;=5.5,"Poco Ruidoso","Ruidoso"))</f>
        <v>Ruidoso</v>
      </c>
      <c r="U1866" t="str">
        <f>IF(AND(AIRBNB[[#This Row],[PRECIO]]&lt;50,AIRBNB[[#This Row],[MIN_NOCHES]]&gt;3),"Dentro del presupuesto","No considerar")</f>
        <v>No considerar</v>
      </c>
      <c r="V1866" t="str">
        <f>VLOOKUP(AIRBNB[[#This Row],[HOST_ID]],Super_host[],5,FALSE)</f>
        <v>Host</v>
      </c>
    </row>
    <row r="1867" spans="1:22">
      <c r="A1867" s="4">
        <v>4482158</v>
      </c>
      <c r="B1867" t="s">
        <v>9340</v>
      </c>
      <c r="C1867" s="4">
        <v>23256032</v>
      </c>
      <c r="D1867" t="s">
        <v>9341</v>
      </c>
      <c r="E1867" t="s">
        <v>9342</v>
      </c>
      <c r="F1867" s="4">
        <v>11215</v>
      </c>
      <c r="G1867" s="13" t="s">
        <v>4662</v>
      </c>
      <c r="H1867" s="13" t="s">
        <v>9234</v>
      </c>
      <c r="I1867" s="1">
        <v>4066767</v>
      </c>
      <c r="J1867" s="1">
        <v>-739828</v>
      </c>
      <c r="K1867" t="s">
        <v>5</v>
      </c>
      <c r="L1867" s="20">
        <v>160</v>
      </c>
      <c r="M1867" s="4">
        <v>14</v>
      </c>
      <c r="N1867" s="4">
        <v>1</v>
      </c>
      <c r="O1867" s="2">
        <v>42008</v>
      </c>
      <c r="P1867" s="3">
        <v>0.02</v>
      </c>
      <c r="Q1867" s="4">
        <v>1</v>
      </c>
      <c r="R1867" s="3">
        <v>6.9</v>
      </c>
      <c r="S18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7" t="str">
        <f>IF(AIRBNB[[#This Row],[RUIDO(dB)]]&lt;=4,"Silencioso",IF(AIRBNB[[#This Row],[RUIDO(dB)]]&lt;=5.5,"Poco Ruidoso","Ruidoso"))</f>
        <v>Ruidoso</v>
      </c>
      <c r="U1867" t="str">
        <f>IF(AND(AIRBNB[[#This Row],[PRECIO]]&lt;50,AIRBNB[[#This Row],[MIN_NOCHES]]&gt;3),"Dentro del presupuesto","No considerar")</f>
        <v>No considerar</v>
      </c>
      <c r="V1867" t="str">
        <f>VLOOKUP(AIRBNB[[#This Row],[HOST_ID]],Super_host[],5,FALSE)</f>
        <v>Host</v>
      </c>
    </row>
    <row r="1868" spans="1:22">
      <c r="A1868" s="4">
        <v>4387152</v>
      </c>
      <c r="B1868" t="s">
        <v>14100</v>
      </c>
      <c r="C1868" s="4">
        <v>22262958</v>
      </c>
      <c r="D1868" t="s">
        <v>14101</v>
      </c>
      <c r="E1868" t="s">
        <v>10735</v>
      </c>
      <c r="F1868" s="4">
        <v>11249</v>
      </c>
      <c r="G1868" s="13" t="s">
        <v>4662</v>
      </c>
      <c r="H1868" s="13" t="s">
        <v>9218</v>
      </c>
      <c r="I1868" s="1">
        <v>4071142</v>
      </c>
      <c r="J1868" s="1">
        <v>-7395535</v>
      </c>
      <c r="K1868" t="s">
        <v>5</v>
      </c>
      <c r="L1868" s="20">
        <v>160</v>
      </c>
      <c r="M1868" s="4">
        <v>3</v>
      </c>
      <c r="N1868" s="4">
        <v>87</v>
      </c>
      <c r="O1868" s="2">
        <v>43635</v>
      </c>
      <c r="P1868" s="3">
        <v>1.63</v>
      </c>
      <c r="Q1868" s="4">
        <v>1</v>
      </c>
      <c r="R1868" s="3">
        <v>6.9</v>
      </c>
      <c r="S18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8" t="str">
        <f>IF(AIRBNB[[#This Row],[RUIDO(dB)]]&lt;=4,"Silencioso",IF(AIRBNB[[#This Row],[RUIDO(dB)]]&lt;=5.5,"Poco Ruidoso","Ruidoso"))</f>
        <v>Ruidoso</v>
      </c>
      <c r="U1868" t="str">
        <f>IF(AND(AIRBNB[[#This Row],[PRECIO]]&lt;50,AIRBNB[[#This Row],[MIN_NOCHES]]&gt;3),"Dentro del presupuesto","No considerar")</f>
        <v>No considerar</v>
      </c>
      <c r="V1868" t="str">
        <f>VLOOKUP(AIRBNB[[#This Row],[HOST_ID]],Super_host[],5,FALSE)</f>
        <v>Host</v>
      </c>
    </row>
    <row r="1869" spans="1:22">
      <c r="A1869" s="4">
        <v>4172633</v>
      </c>
      <c r="B1869" t="s">
        <v>8024</v>
      </c>
      <c r="C1869" s="4">
        <v>21652004</v>
      </c>
      <c r="D1869" t="s">
        <v>8025</v>
      </c>
      <c r="E1869" t="s">
        <v>8026</v>
      </c>
      <c r="F1869" s="4">
        <v>11101</v>
      </c>
      <c r="G1869" s="13" t="s">
        <v>7897</v>
      </c>
      <c r="H1869" s="13" t="s">
        <v>7940</v>
      </c>
      <c r="I1869" s="1">
        <v>4075637</v>
      </c>
      <c r="J1869" s="1">
        <v>-7392132</v>
      </c>
      <c r="K1869" t="s">
        <v>5</v>
      </c>
      <c r="L1869" s="20">
        <v>160</v>
      </c>
      <c r="M1869" s="4">
        <v>2</v>
      </c>
      <c r="N1869" s="4">
        <v>1</v>
      </c>
      <c r="O1869" s="2">
        <v>42919</v>
      </c>
      <c r="P1869" s="3">
        <v>0.04</v>
      </c>
      <c r="Q1869" s="4">
        <v>5</v>
      </c>
      <c r="R1869" s="3">
        <v>6.24</v>
      </c>
      <c r="S18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69" t="str">
        <f>IF(AIRBNB[[#This Row],[RUIDO(dB)]]&lt;=4,"Silencioso",IF(AIRBNB[[#This Row],[RUIDO(dB)]]&lt;=5.5,"Poco Ruidoso","Ruidoso"))</f>
        <v>Ruidoso</v>
      </c>
      <c r="U1869" t="str">
        <f>IF(AND(AIRBNB[[#This Row],[PRECIO]]&lt;50,AIRBNB[[#This Row],[MIN_NOCHES]]&gt;3),"Dentro del presupuesto","No considerar")</f>
        <v>No considerar</v>
      </c>
      <c r="V1869" t="str">
        <f>VLOOKUP(AIRBNB[[#This Row],[HOST_ID]],Super_host[],5,FALSE)</f>
        <v>Host</v>
      </c>
    </row>
    <row r="1870" spans="1:22">
      <c r="A1870" s="4">
        <v>4090748</v>
      </c>
      <c r="B1870" t="s">
        <v>2682</v>
      </c>
      <c r="C1870" s="4">
        <v>21217401</v>
      </c>
      <c r="D1870" t="s">
        <v>2683</v>
      </c>
      <c r="E1870" t="s">
        <v>2684</v>
      </c>
      <c r="F1870" s="4">
        <v>10021</v>
      </c>
      <c r="G1870" s="13" t="s">
        <v>124</v>
      </c>
      <c r="H1870" s="13" t="s">
        <v>129</v>
      </c>
      <c r="I1870" s="1">
        <v>4076965</v>
      </c>
      <c r="J1870" s="1">
        <v>-7396258</v>
      </c>
      <c r="K1870" t="s">
        <v>5</v>
      </c>
      <c r="L1870" s="20">
        <v>160</v>
      </c>
      <c r="M1870" s="4">
        <v>5</v>
      </c>
      <c r="N1870" s="4">
        <v>13</v>
      </c>
      <c r="O1870" s="2">
        <v>42633</v>
      </c>
      <c r="P1870" s="3">
        <v>0.22</v>
      </c>
      <c r="Q1870" s="4">
        <v>1</v>
      </c>
      <c r="R1870" s="3">
        <v>5.6</v>
      </c>
      <c r="S18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0" t="str">
        <f>IF(AIRBNB[[#This Row],[RUIDO(dB)]]&lt;=4,"Silencioso",IF(AIRBNB[[#This Row],[RUIDO(dB)]]&lt;=5.5,"Poco Ruidoso","Ruidoso"))</f>
        <v>Ruidoso</v>
      </c>
      <c r="U1870" t="str">
        <f>IF(AND(AIRBNB[[#This Row],[PRECIO]]&lt;50,AIRBNB[[#This Row],[MIN_NOCHES]]&gt;3),"Dentro del presupuesto","No considerar")</f>
        <v>No considerar</v>
      </c>
      <c r="V1870" t="str">
        <f>VLOOKUP(AIRBNB[[#This Row],[HOST_ID]],Super_host[],5,FALSE)</f>
        <v>Host</v>
      </c>
    </row>
    <row r="1871" spans="1:22">
      <c r="A1871" s="4">
        <v>6725463</v>
      </c>
      <c r="B1871" t="s">
        <v>6806</v>
      </c>
      <c r="C1871" s="4">
        <v>19406327</v>
      </c>
      <c r="D1871" t="s">
        <v>6807</v>
      </c>
      <c r="E1871" t="s">
        <v>1041</v>
      </c>
      <c r="F1871" s="4">
        <v>10016</v>
      </c>
      <c r="G1871" s="13" t="s">
        <v>124</v>
      </c>
      <c r="H1871" s="13" t="s">
        <v>182</v>
      </c>
      <c r="I1871" s="1">
        <v>4074786</v>
      </c>
      <c r="J1871" s="1">
        <v>-7397277</v>
      </c>
      <c r="K1871" t="s">
        <v>268</v>
      </c>
      <c r="L1871" s="20">
        <v>160</v>
      </c>
      <c r="M1871" s="4">
        <v>1</v>
      </c>
      <c r="N1871" s="4">
        <v>0</v>
      </c>
      <c r="O1871" s="2">
        <v>43644</v>
      </c>
      <c r="P1871" s="3">
        <v>0.02</v>
      </c>
      <c r="Q1871" s="4">
        <v>1</v>
      </c>
      <c r="R1871" s="3">
        <v>5.6</v>
      </c>
      <c r="S18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1" t="str">
        <f>IF(AIRBNB[[#This Row],[RUIDO(dB)]]&lt;=4,"Silencioso",IF(AIRBNB[[#This Row],[RUIDO(dB)]]&lt;=5.5,"Poco Ruidoso","Ruidoso"))</f>
        <v>Ruidoso</v>
      </c>
      <c r="U1871" t="str">
        <f>IF(AND(AIRBNB[[#This Row],[PRECIO]]&lt;50,AIRBNB[[#This Row],[MIN_NOCHES]]&gt;3),"Dentro del presupuesto","No considerar")</f>
        <v>No considerar</v>
      </c>
      <c r="V1871" t="str">
        <f>VLOOKUP(AIRBNB[[#This Row],[HOST_ID]],Super_host[],5,FALSE)</f>
        <v>Host</v>
      </c>
    </row>
    <row r="1872" spans="1:22">
      <c r="A1872" s="4">
        <v>3600961</v>
      </c>
      <c r="B1872" t="s">
        <v>1357</v>
      </c>
      <c r="C1872" s="4">
        <v>18142696</v>
      </c>
      <c r="D1872" t="s">
        <v>1358</v>
      </c>
      <c r="E1872" t="s">
        <v>1359</v>
      </c>
      <c r="F1872" s="4">
        <v>10009</v>
      </c>
      <c r="G1872" s="13" t="s">
        <v>124</v>
      </c>
      <c r="H1872" s="13" t="s">
        <v>133</v>
      </c>
      <c r="I1872" s="1">
        <v>4072974</v>
      </c>
      <c r="J1872" s="1">
        <v>-7398372</v>
      </c>
      <c r="K1872" t="s">
        <v>5</v>
      </c>
      <c r="L1872" s="20">
        <v>160</v>
      </c>
      <c r="M1872" s="4">
        <v>2</v>
      </c>
      <c r="N1872" s="4">
        <v>5</v>
      </c>
      <c r="O1872" s="2">
        <v>42236</v>
      </c>
      <c r="P1872" s="3">
        <v>0.08</v>
      </c>
      <c r="Q1872" s="4">
        <v>1</v>
      </c>
      <c r="R1872" s="3">
        <v>5.6</v>
      </c>
      <c r="S18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2" t="str">
        <f>IF(AIRBNB[[#This Row],[RUIDO(dB)]]&lt;=4,"Silencioso",IF(AIRBNB[[#This Row],[RUIDO(dB)]]&lt;=5.5,"Poco Ruidoso","Ruidoso"))</f>
        <v>Ruidoso</v>
      </c>
      <c r="U1872" t="str">
        <f>IF(AND(AIRBNB[[#This Row],[PRECIO]]&lt;50,AIRBNB[[#This Row],[MIN_NOCHES]]&gt;3),"Dentro del presupuesto","No considerar")</f>
        <v>No considerar</v>
      </c>
      <c r="V1872" t="str">
        <f>VLOOKUP(AIRBNB[[#This Row],[HOST_ID]],Super_host[],5,FALSE)</f>
        <v>Host</v>
      </c>
    </row>
    <row r="1873" spans="1:22">
      <c r="A1873" s="4">
        <v>5300082</v>
      </c>
      <c r="B1873" t="s">
        <v>6402</v>
      </c>
      <c r="C1873" s="4">
        <v>16155254</v>
      </c>
      <c r="D1873" t="s">
        <v>3166</v>
      </c>
      <c r="E1873" t="s">
        <v>2193</v>
      </c>
      <c r="F1873" s="4">
        <v>10009</v>
      </c>
      <c r="G1873" s="13" t="s">
        <v>124</v>
      </c>
      <c r="H1873" s="13" t="s">
        <v>133</v>
      </c>
      <c r="I1873" s="1">
        <v>4072956</v>
      </c>
      <c r="J1873" s="1">
        <v>-7398166</v>
      </c>
      <c r="K1873" t="s">
        <v>5</v>
      </c>
      <c r="L1873" s="20">
        <v>160</v>
      </c>
      <c r="M1873" s="4">
        <v>1</v>
      </c>
      <c r="N1873" s="4">
        <v>210</v>
      </c>
      <c r="O1873" s="2">
        <v>43639</v>
      </c>
      <c r="P1873" s="3">
        <v>3.93</v>
      </c>
      <c r="Q1873" s="4">
        <v>1</v>
      </c>
      <c r="R1873" s="3">
        <v>5.6</v>
      </c>
      <c r="S18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3" t="str">
        <f>IF(AIRBNB[[#This Row],[RUIDO(dB)]]&lt;=4,"Silencioso",IF(AIRBNB[[#This Row],[RUIDO(dB)]]&lt;=5.5,"Poco Ruidoso","Ruidoso"))</f>
        <v>Ruidoso</v>
      </c>
      <c r="U1873" t="str">
        <f>IF(AND(AIRBNB[[#This Row],[PRECIO]]&lt;50,AIRBNB[[#This Row],[MIN_NOCHES]]&gt;3),"Dentro del presupuesto","No considerar")</f>
        <v>No considerar</v>
      </c>
      <c r="V1873" t="str">
        <f>VLOOKUP(AIRBNB[[#This Row],[HOST_ID]],Super_host[],5,FALSE)</f>
        <v>Host</v>
      </c>
    </row>
    <row r="1874" spans="1:22">
      <c r="A1874" s="4">
        <v>3133055</v>
      </c>
      <c r="B1874" t="s">
        <v>14712</v>
      </c>
      <c r="C1874" s="4">
        <v>15908653</v>
      </c>
      <c r="D1874" t="s">
        <v>5200</v>
      </c>
      <c r="E1874" t="s">
        <v>14713</v>
      </c>
      <c r="F1874" s="4">
        <v>11230</v>
      </c>
      <c r="G1874" s="13" t="s">
        <v>4662</v>
      </c>
      <c r="H1874" s="13" t="s">
        <v>9427</v>
      </c>
      <c r="I1874" s="1">
        <v>4063463</v>
      </c>
      <c r="J1874" s="1">
        <v>-7395899</v>
      </c>
      <c r="K1874" t="s">
        <v>40</v>
      </c>
      <c r="L1874" s="20">
        <v>160</v>
      </c>
      <c r="M1874" s="4">
        <v>2</v>
      </c>
      <c r="N1874" s="4">
        <v>156</v>
      </c>
      <c r="O1874" s="2">
        <v>43647</v>
      </c>
      <c r="P1874" s="3">
        <v>2.54</v>
      </c>
      <c r="Q1874" s="4">
        <v>1</v>
      </c>
      <c r="R1874" s="3">
        <v>6.9</v>
      </c>
      <c r="S18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4" t="str">
        <f>IF(AIRBNB[[#This Row],[RUIDO(dB)]]&lt;=4,"Silencioso",IF(AIRBNB[[#This Row],[RUIDO(dB)]]&lt;=5.5,"Poco Ruidoso","Ruidoso"))</f>
        <v>Ruidoso</v>
      </c>
      <c r="U1874" t="str">
        <f>IF(AND(AIRBNB[[#This Row],[PRECIO]]&lt;50,AIRBNB[[#This Row],[MIN_NOCHES]]&gt;3),"Dentro del presupuesto","No considerar")</f>
        <v>No considerar</v>
      </c>
      <c r="V1874" t="str">
        <f>VLOOKUP(AIRBNB[[#This Row],[HOST_ID]],Super_host[],5,FALSE)</f>
        <v>Host</v>
      </c>
    </row>
    <row r="1875" spans="1:22">
      <c r="A1875" s="4">
        <v>3339205</v>
      </c>
      <c r="B1875" t="s">
        <v>2378</v>
      </c>
      <c r="C1875" s="4">
        <v>15689833</v>
      </c>
      <c r="D1875" t="s">
        <v>2379</v>
      </c>
      <c r="E1875" t="s">
        <v>2380</v>
      </c>
      <c r="F1875" s="4">
        <v>10011</v>
      </c>
      <c r="G1875" s="13" t="s">
        <v>124</v>
      </c>
      <c r="H1875" s="13" t="s">
        <v>186</v>
      </c>
      <c r="I1875" s="1">
        <v>4074259</v>
      </c>
      <c r="J1875" s="1">
        <v>-7400128</v>
      </c>
      <c r="K1875" t="s">
        <v>5</v>
      </c>
      <c r="L1875" s="20">
        <v>160</v>
      </c>
      <c r="M1875" s="4">
        <v>4</v>
      </c>
      <c r="N1875" s="4">
        <v>11</v>
      </c>
      <c r="O1875" s="2">
        <v>42737</v>
      </c>
      <c r="P1875" s="3">
        <v>0.18</v>
      </c>
      <c r="Q1875" s="4">
        <v>1</v>
      </c>
      <c r="R1875" s="3">
        <v>5.6</v>
      </c>
      <c r="S18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5" t="str">
        <f>IF(AIRBNB[[#This Row],[RUIDO(dB)]]&lt;=4,"Silencioso",IF(AIRBNB[[#This Row],[RUIDO(dB)]]&lt;=5.5,"Poco Ruidoso","Ruidoso"))</f>
        <v>Ruidoso</v>
      </c>
      <c r="U1875" t="str">
        <f>IF(AND(AIRBNB[[#This Row],[PRECIO]]&lt;50,AIRBNB[[#This Row],[MIN_NOCHES]]&gt;3),"Dentro del presupuesto","No considerar")</f>
        <v>No considerar</v>
      </c>
      <c r="V1875" t="str">
        <f>VLOOKUP(AIRBNB[[#This Row],[HOST_ID]],Super_host[],5,FALSE)</f>
        <v>Host</v>
      </c>
    </row>
    <row r="1876" spans="1:22">
      <c r="A1876" s="4">
        <v>2789713</v>
      </c>
      <c r="B1876" t="s">
        <v>15610</v>
      </c>
      <c r="C1876" s="4">
        <v>14269155</v>
      </c>
      <c r="D1876" t="s">
        <v>1174</v>
      </c>
      <c r="E1876" t="s">
        <v>15611</v>
      </c>
      <c r="F1876" s="4">
        <v>11201</v>
      </c>
      <c r="G1876" s="13" t="s">
        <v>4662</v>
      </c>
      <c r="H1876" s="13" t="s">
        <v>9576</v>
      </c>
      <c r="I1876" s="1">
        <v>4068671</v>
      </c>
      <c r="J1876" s="1">
        <v>-7398952</v>
      </c>
      <c r="K1876" t="s">
        <v>5</v>
      </c>
      <c r="L1876" s="20">
        <v>160</v>
      </c>
      <c r="M1876" s="4">
        <v>5</v>
      </c>
      <c r="N1876" s="4">
        <v>0</v>
      </c>
      <c r="O1876" s="2">
        <v>42972</v>
      </c>
      <c r="P1876" s="3">
        <v>0.39</v>
      </c>
      <c r="Q1876" s="4">
        <v>1</v>
      </c>
      <c r="R1876" s="3">
        <v>6.9</v>
      </c>
      <c r="S18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6" t="str">
        <f>IF(AIRBNB[[#This Row],[RUIDO(dB)]]&lt;=4,"Silencioso",IF(AIRBNB[[#This Row],[RUIDO(dB)]]&lt;=5.5,"Poco Ruidoso","Ruidoso"))</f>
        <v>Ruidoso</v>
      </c>
      <c r="U1876" t="str">
        <f>IF(AND(AIRBNB[[#This Row],[PRECIO]]&lt;50,AIRBNB[[#This Row],[MIN_NOCHES]]&gt;3),"Dentro del presupuesto","No considerar")</f>
        <v>No considerar</v>
      </c>
      <c r="V1876" t="str">
        <f>VLOOKUP(AIRBNB[[#This Row],[HOST_ID]],Super_host[],5,FALSE)</f>
        <v>Host</v>
      </c>
    </row>
    <row r="1877" spans="1:22">
      <c r="A1877" s="4">
        <v>4309648</v>
      </c>
      <c r="B1877" t="s">
        <v>14740</v>
      </c>
      <c r="C1877" s="4">
        <v>13063145</v>
      </c>
      <c r="D1877" t="s">
        <v>14741</v>
      </c>
      <c r="E1877" t="s">
        <v>14742</v>
      </c>
      <c r="F1877" s="4">
        <v>11216</v>
      </c>
      <c r="G1877" s="13" t="s">
        <v>4662</v>
      </c>
      <c r="H1877" s="13" t="s">
        <v>9230</v>
      </c>
      <c r="I1877" s="1">
        <v>4068568</v>
      </c>
      <c r="J1877" s="1">
        <v>-7395266</v>
      </c>
      <c r="K1877" t="s">
        <v>5</v>
      </c>
      <c r="L1877" s="20">
        <v>160</v>
      </c>
      <c r="M1877" s="4">
        <v>3</v>
      </c>
      <c r="N1877" s="4">
        <v>149</v>
      </c>
      <c r="O1877" s="2">
        <v>43640</v>
      </c>
      <c r="P1877" s="3">
        <v>2.61</v>
      </c>
      <c r="Q1877" s="4">
        <v>1</v>
      </c>
      <c r="R1877" s="3">
        <v>6.9</v>
      </c>
      <c r="S18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7" t="str">
        <f>IF(AIRBNB[[#This Row],[RUIDO(dB)]]&lt;=4,"Silencioso",IF(AIRBNB[[#This Row],[RUIDO(dB)]]&lt;=5.5,"Poco Ruidoso","Ruidoso"))</f>
        <v>Ruidoso</v>
      </c>
      <c r="U1877" t="str">
        <f>IF(AND(AIRBNB[[#This Row],[PRECIO]]&lt;50,AIRBNB[[#This Row],[MIN_NOCHES]]&gt;3),"Dentro del presupuesto","No considerar")</f>
        <v>No considerar</v>
      </c>
      <c r="V1877" t="str">
        <f>VLOOKUP(AIRBNB[[#This Row],[HOST_ID]],Super_host[],5,FALSE)</f>
        <v>Host</v>
      </c>
    </row>
    <row r="1878" spans="1:22">
      <c r="A1878" s="4">
        <v>3474320</v>
      </c>
      <c r="B1878" t="s">
        <v>15332</v>
      </c>
      <c r="C1878" s="4">
        <v>12949460</v>
      </c>
      <c r="D1878" t="s">
        <v>15333</v>
      </c>
      <c r="E1878" t="s">
        <v>15334</v>
      </c>
      <c r="F1878" s="4">
        <v>11217</v>
      </c>
      <c r="G1878" s="13" t="s">
        <v>4662</v>
      </c>
      <c r="H1878" s="13" t="s">
        <v>9234</v>
      </c>
      <c r="I1878" s="1">
        <v>4067926</v>
      </c>
      <c r="J1878" s="1">
        <v>-7397711</v>
      </c>
      <c r="K1878" t="s">
        <v>5</v>
      </c>
      <c r="L1878" s="20">
        <v>160</v>
      </c>
      <c r="M1878" s="4">
        <v>1</v>
      </c>
      <c r="N1878" s="4">
        <v>488</v>
      </c>
      <c r="O1878" s="2">
        <v>43647</v>
      </c>
      <c r="P1878" s="3">
        <v>8.14</v>
      </c>
      <c r="Q1878" s="4">
        <v>1</v>
      </c>
      <c r="R1878" s="3">
        <v>6.9</v>
      </c>
      <c r="S18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8" t="str">
        <f>IF(AIRBNB[[#This Row],[RUIDO(dB)]]&lt;=4,"Silencioso",IF(AIRBNB[[#This Row],[RUIDO(dB)]]&lt;=5.5,"Poco Ruidoso","Ruidoso"))</f>
        <v>Ruidoso</v>
      </c>
      <c r="U1878" t="str">
        <f>IF(AND(AIRBNB[[#This Row],[PRECIO]]&lt;50,AIRBNB[[#This Row],[MIN_NOCHES]]&gt;3),"Dentro del presupuesto","No considerar")</f>
        <v>No considerar</v>
      </c>
      <c r="V1878" t="str">
        <f>VLOOKUP(AIRBNB[[#This Row],[HOST_ID]],Super_host[],5,FALSE)</f>
        <v>Host</v>
      </c>
    </row>
    <row r="1879" spans="1:22">
      <c r="A1879" s="4">
        <v>2405505</v>
      </c>
      <c r="B1879" t="s">
        <v>7407</v>
      </c>
      <c r="C1879" s="4">
        <v>12294891</v>
      </c>
      <c r="D1879" t="s">
        <v>7408</v>
      </c>
      <c r="E1879" t="s">
        <v>7409</v>
      </c>
      <c r="F1879" s="4">
        <v>10014</v>
      </c>
      <c r="G1879" s="13" t="s">
        <v>124</v>
      </c>
      <c r="H1879" s="13" t="s">
        <v>140</v>
      </c>
      <c r="I1879" s="1">
        <v>4073618</v>
      </c>
      <c r="J1879" s="1">
        <v>-7400256</v>
      </c>
      <c r="K1879" t="s">
        <v>5</v>
      </c>
      <c r="L1879" s="20">
        <v>160</v>
      </c>
      <c r="M1879" s="4">
        <v>5</v>
      </c>
      <c r="N1879" s="4">
        <v>8</v>
      </c>
      <c r="O1879" s="2">
        <v>43079</v>
      </c>
      <c r="P1879" s="3">
        <v>0.13</v>
      </c>
      <c r="Q1879" s="4">
        <v>1</v>
      </c>
      <c r="R1879" s="3">
        <v>5.7</v>
      </c>
      <c r="S18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79" t="str">
        <f>IF(AIRBNB[[#This Row],[RUIDO(dB)]]&lt;=4,"Silencioso",IF(AIRBNB[[#This Row],[RUIDO(dB)]]&lt;=5.5,"Poco Ruidoso","Ruidoso"))</f>
        <v>Ruidoso</v>
      </c>
      <c r="U1879" t="str">
        <f>IF(AND(AIRBNB[[#This Row],[PRECIO]]&lt;50,AIRBNB[[#This Row],[MIN_NOCHES]]&gt;3),"Dentro del presupuesto","No considerar")</f>
        <v>No considerar</v>
      </c>
      <c r="V1879" t="str">
        <f>VLOOKUP(AIRBNB[[#This Row],[HOST_ID]],Super_host[],5,FALSE)</f>
        <v>Host</v>
      </c>
    </row>
    <row r="1880" spans="1:22">
      <c r="A1880" s="4">
        <v>2186699</v>
      </c>
      <c r="B1880" t="s">
        <v>1840</v>
      </c>
      <c r="C1880" s="4">
        <v>11126880</v>
      </c>
      <c r="D1880" t="s">
        <v>194</v>
      </c>
      <c r="E1880" t="s">
        <v>1841</v>
      </c>
      <c r="F1880" s="4">
        <v>10011</v>
      </c>
      <c r="G1880" s="13" t="s">
        <v>124</v>
      </c>
      <c r="H1880" s="13" t="s">
        <v>186</v>
      </c>
      <c r="I1880" s="1">
        <v>4074259</v>
      </c>
      <c r="J1880" s="1">
        <v>-7399708</v>
      </c>
      <c r="K1880" t="s">
        <v>5</v>
      </c>
      <c r="L1880" s="20">
        <v>160</v>
      </c>
      <c r="M1880" s="4">
        <v>4</v>
      </c>
      <c r="N1880" s="4">
        <v>8</v>
      </c>
      <c r="O1880" s="2">
        <v>43094</v>
      </c>
      <c r="P1880" s="3">
        <v>0.12</v>
      </c>
      <c r="Q1880" s="4">
        <v>1</v>
      </c>
      <c r="R1880" s="3">
        <v>5.6</v>
      </c>
      <c r="S18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0" t="str">
        <f>IF(AIRBNB[[#This Row],[RUIDO(dB)]]&lt;=4,"Silencioso",IF(AIRBNB[[#This Row],[RUIDO(dB)]]&lt;=5.5,"Poco Ruidoso","Ruidoso"))</f>
        <v>Ruidoso</v>
      </c>
      <c r="U1880" t="str">
        <f>IF(AND(AIRBNB[[#This Row],[PRECIO]]&lt;50,AIRBNB[[#This Row],[MIN_NOCHES]]&gt;3),"Dentro del presupuesto","No considerar")</f>
        <v>No considerar</v>
      </c>
      <c r="V1880" t="str">
        <f>VLOOKUP(AIRBNB[[#This Row],[HOST_ID]],Super_host[],5,FALSE)</f>
        <v>Host</v>
      </c>
    </row>
    <row r="1881" spans="1:22">
      <c r="A1881" s="4">
        <v>3760158</v>
      </c>
      <c r="B1881" t="s">
        <v>13010</v>
      </c>
      <c r="C1881" s="4">
        <v>10491406</v>
      </c>
      <c r="D1881" t="s">
        <v>5921</v>
      </c>
      <c r="E1881" t="s">
        <v>13011</v>
      </c>
      <c r="F1881" s="4">
        <v>11238</v>
      </c>
      <c r="G1881" s="13" t="s">
        <v>4662</v>
      </c>
      <c r="H1881" s="13" t="s">
        <v>9323</v>
      </c>
      <c r="I1881" s="1">
        <v>4067609</v>
      </c>
      <c r="J1881" s="1">
        <v>-7396459</v>
      </c>
      <c r="K1881" t="s">
        <v>5</v>
      </c>
      <c r="L1881" s="20">
        <v>160</v>
      </c>
      <c r="M1881" s="4">
        <v>3</v>
      </c>
      <c r="N1881" s="4">
        <v>39</v>
      </c>
      <c r="O1881" s="2">
        <v>43576</v>
      </c>
      <c r="P1881" s="3">
        <v>0.71</v>
      </c>
      <c r="Q1881" s="4">
        <v>1</v>
      </c>
      <c r="R1881" s="3">
        <v>6.9</v>
      </c>
      <c r="S18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1" t="str">
        <f>IF(AIRBNB[[#This Row],[RUIDO(dB)]]&lt;=4,"Silencioso",IF(AIRBNB[[#This Row],[RUIDO(dB)]]&lt;=5.5,"Poco Ruidoso","Ruidoso"))</f>
        <v>Ruidoso</v>
      </c>
      <c r="U1881" t="str">
        <f>IF(AND(AIRBNB[[#This Row],[PRECIO]]&lt;50,AIRBNB[[#This Row],[MIN_NOCHES]]&gt;3),"Dentro del presupuesto","No considerar")</f>
        <v>No considerar</v>
      </c>
      <c r="V1881" t="str">
        <f>VLOOKUP(AIRBNB[[#This Row],[HOST_ID]],Super_host[],5,FALSE)</f>
        <v>Host</v>
      </c>
    </row>
    <row r="1882" spans="1:22">
      <c r="A1882" s="4">
        <v>2107372</v>
      </c>
      <c r="B1882" t="s">
        <v>7692</v>
      </c>
      <c r="C1882" s="4">
        <v>10346860</v>
      </c>
      <c r="D1882" t="s">
        <v>7693</v>
      </c>
      <c r="E1882" t="s">
        <v>7694</v>
      </c>
      <c r="F1882" s="4">
        <v>10025</v>
      </c>
      <c r="G1882" s="13" t="s">
        <v>124</v>
      </c>
      <c r="H1882" s="13" t="s">
        <v>168</v>
      </c>
      <c r="I1882" s="1">
        <v>4079994</v>
      </c>
      <c r="J1882" s="1">
        <v>-7397094</v>
      </c>
      <c r="K1882" t="s">
        <v>5</v>
      </c>
      <c r="L1882" s="20">
        <v>160</v>
      </c>
      <c r="M1882" s="4">
        <v>1</v>
      </c>
      <c r="N1882" s="4">
        <v>0</v>
      </c>
      <c r="O1882" s="2">
        <v>43645</v>
      </c>
      <c r="P1882" s="3">
        <v>4.6500000000000004</v>
      </c>
      <c r="Q1882" s="4">
        <v>1</v>
      </c>
      <c r="R1882" s="3">
        <v>5.7</v>
      </c>
      <c r="S18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2" t="str">
        <f>IF(AIRBNB[[#This Row],[RUIDO(dB)]]&lt;=4,"Silencioso",IF(AIRBNB[[#This Row],[RUIDO(dB)]]&lt;=5.5,"Poco Ruidoso","Ruidoso"))</f>
        <v>Ruidoso</v>
      </c>
      <c r="U1882" t="str">
        <f>IF(AND(AIRBNB[[#This Row],[PRECIO]]&lt;50,AIRBNB[[#This Row],[MIN_NOCHES]]&gt;3),"Dentro del presupuesto","No considerar")</f>
        <v>No considerar</v>
      </c>
      <c r="V1882" t="str">
        <f>VLOOKUP(AIRBNB[[#This Row],[HOST_ID]],Super_host[],5,FALSE)</f>
        <v>Host</v>
      </c>
    </row>
    <row r="1883" spans="1:22">
      <c r="A1883" s="4">
        <v>1887291</v>
      </c>
      <c r="B1883" t="s">
        <v>5882</v>
      </c>
      <c r="C1883" s="4">
        <v>9817733</v>
      </c>
      <c r="D1883" t="s">
        <v>1522</v>
      </c>
      <c r="E1883" t="s">
        <v>5883</v>
      </c>
      <c r="F1883" s="4">
        <v>10018</v>
      </c>
      <c r="G1883" s="13" t="s">
        <v>124</v>
      </c>
      <c r="H1883" s="13" t="s">
        <v>249</v>
      </c>
      <c r="I1883" s="1">
        <v>4075406</v>
      </c>
      <c r="J1883" s="1">
        <v>-7399376</v>
      </c>
      <c r="K1883" t="s">
        <v>5</v>
      </c>
      <c r="L1883" s="20">
        <v>160</v>
      </c>
      <c r="M1883" s="4">
        <v>3</v>
      </c>
      <c r="N1883" s="4">
        <v>158</v>
      </c>
      <c r="O1883" s="2">
        <v>43631</v>
      </c>
      <c r="P1883" s="3">
        <v>2.33</v>
      </c>
      <c r="Q1883" s="4">
        <v>1</v>
      </c>
      <c r="R1883" s="3">
        <v>5.6</v>
      </c>
      <c r="S18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3" t="str">
        <f>IF(AIRBNB[[#This Row],[RUIDO(dB)]]&lt;=4,"Silencioso",IF(AIRBNB[[#This Row],[RUIDO(dB)]]&lt;=5.5,"Poco Ruidoso","Ruidoso"))</f>
        <v>Ruidoso</v>
      </c>
      <c r="U1883" t="str">
        <f>IF(AND(AIRBNB[[#This Row],[PRECIO]]&lt;50,AIRBNB[[#This Row],[MIN_NOCHES]]&gt;3),"Dentro del presupuesto","No considerar")</f>
        <v>No considerar</v>
      </c>
      <c r="V1883" t="str">
        <f>VLOOKUP(AIRBNB[[#This Row],[HOST_ID]],Super_host[],5,FALSE)</f>
        <v>Host</v>
      </c>
    </row>
    <row r="1884" spans="1:22">
      <c r="A1884" s="4">
        <v>5651523</v>
      </c>
      <c r="B1884" t="s">
        <v>4985</v>
      </c>
      <c r="C1884" s="4">
        <v>9680175</v>
      </c>
      <c r="D1884" t="s">
        <v>4986</v>
      </c>
      <c r="E1884" t="s">
        <v>4987</v>
      </c>
      <c r="F1884" s="4">
        <v>10029</v>
      </c>
      <c r="G1884" s="13" t="s">
        <v>124</v>
      </c>
      <c r="H1884" s="13" t="s">
        <v>219</v>
      </c>
      <c r="I1884" s="1">
        <v>4079331</v>
      </c>
      <c r="J1884" s="1">
        <v>-739408</v>
      </c>
      <c r="K1884" t="s">
        <v>5</v>
      </c>
      <c r="L1884" s="20">
        <v>160</v>
      </c>
      <c r="M1884" s="4">
        <v>2</v>
      </c>
      <c r="N1884" s="4">
        <v>57</v>
      </c>
      <c r="O1884" s="2">
        <v>43653</v>
      </c>
      <c r="P1884" s="3">
        <v>1.1100000000000001</v>
      </c>
      <c r="Q1884" s="4">
        <v>1</v>
      </c>
      <c r="R1884" s="3">
        <v>5.6</v>
      </c>
      <c r="S18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4" t="str">
        <f>IF(AIRBNB[[#This Row],[RUIDO(dB)]]&lt;=4,"Silencioso",IF(AIRBNB[[#This Row],[RUIDO(dB)]]&lt;=5.5,"Poco Ruidoso","Ruidoso"))</f>
        <v>Ruidoso</v>
      </c>
      <c r="U1884" t="str">
        <f>IF(AND(AIRBNB[[#This Row],[PRECIO]]&lt;50,AIRBNB[[#This Row],[MIN_NOCHES]]&gt;3),"Dentro del presupuesto","No considerar")</f>
        <v>No considerar</v>
      </c>
      <c r="V1884" t="str">
        <f>VLOOKUP(AIRBNB[[#This Row],[HOST_ID]],Super_host[],5,FALSE)</f>
        <v>Host</v>
      </c>
    </row>
    <row r="1885" spans="1:22">
      <c r="A1885" s="4">
        <v>3264684</v>
      </c>
      <c r="B1885" t="s">
        <v>9652</v>
      </c>
      <c r="C1885" s="4">
        <v>8830645</v>
      </c>
      <c r="D1885" t="s">
        <v>320</v>
      </c>
      <c r="E1885" t="s">
        <v>9653</v>
      </c>
      <c r="F1885" s="4">
        <v>11231</v>
      </c>
      <c r="G1885" s="13" t="s">
        <v>4662</v>
      </c>
      <c r="H1885" s="13" t="s">
        <v>9237</v>
      </c>
      <c r="I1885" s="1">
        <v>406812</v>
      </c>
      <c r="J1885" s="1">
        <v>-7400116</v>
      </c>
      <c r="K1885" t="s">
        <v>5</v>
      </c>
      <c r="L1885" s="20">
        <v>160</v>
      </c>
      <c r="M1885" s="4">
        <v>3</v>
      </c>
      <c r="N1885" s="4">
        <v>2</v>
      </c>
      <c r="O1885" s="2">
        <v>42228</v>
      </c>
      <c r="P1885" s="3">
        <v>0.03</v>
      </c>
      <c r="Q1885" s="4">
        <v>1</v>
      </c>
      <c r="R1885" s="3">
        <v>6.9</v>
      </c>
      <c r="S18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5" t="str">
        <f>IF(AIRBNB[[#This Row],[RUIDO(dB)]]&lt;=4,"Silencioso",IF(AIRBNB[[#This Row],[RUIDO(dB)]]&lt;=5.5,"Poco Ruidoso","Ruidoso"))</f>
        <v>Ruidoso</v>
      </c>
      <c r="U1885" t="str">
        <f>IF(AND(AIRBNB[[#This Row],[PRECIO]]&lt;50,AIRBNB[[#This Row],[MIN_NOCHES]]&gt;3),"Dentro del presupuesto","No considerar")</f>
        <v>No considerar</v>
      </c>
      <c r="V1885" t="str">
        <f>VLOOKUP(AIRBNB[[#This Row],[HOST_ID]],Super_host[],5,FALSE)</f>
        <v>Host</v>
      </c>
    </row>
    <row r="1886" spans="1:22">
      <c r="A1886" s="4">
        <v>1427518</v>
      </c>
      <c r="B1886" t="s">
        <v>9216</v>
      </c>
      <c r="C1886" s="4">
        <v>7654662</v>
      </c>
      <c r="D1886" t="s">
        <v>1364</v>
      </c>
      <c r="E1886" t="s">
        <v>9217</v>
      </c>
      <c r="F1886" s="4">
        <v>11211</v>
      </c>
      <c r="G1886" s="13" t="s">
        <v>4662</v>
      </c>
      <c r="H1886" s="13" t="s">
        <v>9218</v>
      </c>
      <c r="I1886" s="1">
        <v>4071385</v>
      </c>
      <c r="J1886" s="1">
        <v>-7393861</v>
      </c>
      <c r="K1886" t="s">
        <v>5</v>
      </c>
      <c r="L1886" s="20">
        <v>160</v>
      </c>
      <c r="M1886" s="4">
        <v>6</v>
      </c>
      <c r="N1886" s="4">
        <v>1</v>
      </c>
      <c r="O1886" s="2">
        <v>41524</v>
      </c>
      <c r="P1886" s="3">
        <v>0.01</v>
      </c>
      <c r="Q1886" s="4">
        <v>1</v>
      </c>
      <c r="R1886" s="3">
        <v>6.9</v>
      </c>
      <c r="S18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6" t="str">
        <f>IF(AIRBNB[[#This Row],[RUIDO(dB)]]&lt;=4,"Silencioso",IF(AIRBNB[[#This Row],[RUIDO(dB)]]&lt;=5.5,"Poco Ruidoso","Ruidoso"))</f>
        <v>Ruidoso</v>
      </c>
      <c r="U1886" t="str">
        <f>IF(AND(AIRBNB[[#This Row],[PRECIO]]&lt;50,AIRBNB[[#This Row],[MIN_NOCHES]]&gt;3),"Dentro del presupuesto","No considerar")</f>
        <v>No considerar</v>
      </c>
      <c r="V1886" t="str">
        <f>VLOOKUP(AIRBNB[[#This Row],[HOST_ID]],Super_host[],5,FALSE)</f>
        <v>Host</v>
      </c>
    </row>
    <row r="1887" spans="1:22">
      <c r="A1887" s="4">
        <v>1415738</v>
      </c>
      <c r="B1887" t="s">
        <v>12085</v>
      </c>
      <c r="C1887" s="4">
        <v>7628445</v>
      </c>
      <c r="D1887" t="s">
        <v>8643</v>
      </c>
      <c r="E1887" t="s">
        <v>12086</v>
      </c>
      <c r="F1887" s="4">
        <v>11215</v>
      </c>
      <c r="G1887" s="13" t="s">
        <v>4662</v>
      </c>
      <c r="H1887" s="13" t="s">
        <v>9234</v>
      </c>
      <c r="I1887" s="1">
        <v>4067317</v>
      </c>
      <c r="J1887" s="1">
        <v>-7397676</v>
      </c>
      <c r="K1887" t="s">
        <v>40</v>
      </c>
      <c r="L1887" s="20">
        <v>160</v>
      </c>
      <c r="M1887" s="4">
        <v>30</v>
      </c>
      <c r="N1887" s="4">
        <v>25</v>
      </c>
      <c r="O1887" s="2">
        <v>43334</v>
      </c>
      <c r="P1887" s="3">
        <v>0.35</v>
      </c>
      <c r="Q1887" s="4">
        <v>1</v>
      </c>
      <c r="R1887" s="3">
        <v>6.9</v>
      </c>
      <c r="S18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7" t="str">
        <f>IF(AIRBNB[[#This Row],[RUIDO(dB)]]&lt;=4,"Silencioso",IF(AIRBNB[[#This Row],[RUIDO(dB)]]&lt;=5.5,"Poco Ruidoso","Ruidoso"))</f>
        <v>Ruidoso</v>
      </c>
      <c r="U1887" t="str">
        <f>IF(AND(AIRBNB[[#This Row],[PRECIO]]&lt;50,AIRBNB[[#This Row],[MIN_NOCHES]]&gt;3),"Dentro del presupuesto","No considerar")</f>
        <v>No considerar</v>
      </c>
      <c r="V1887" t="str">
        <f>VLOOKUP(AIRBNB[[#This Row],[HOST_ID]],Super_host[],5,FALSE)</f>
        <v>Host</v>
      </c>
    </row>
    <row r="1888" spans="1:22">
      <c r="A1888" s="4">
        <v>6492449</v>
      </c>
      <c r="B1888" t="s">
        <v>11231</v>
      </c>
      <c r="C1888" s="4">
        <v>6804278</v>
      </c>
      <c r="D1888" t="s">
        <v>11232</v>
      </c>
      <c r="E1888" t="s">
        <v>11233</v>
      </c>
      <c r="F1888" s="4">
        <v>11233</v>
      </c>
      <c r="G1888" s="13" t="s">
        <v>4662</v>
      </c>
      <c r="H1888" s="13" t="s">
        <v>9230</v>
      </c>
      <c r="I1888" s="1">
        <v>4068084</v>
      </c>
      <c r="J1888" s="1">
        <v>-7393075</v>
      </c>
      <c r="K1888" t="s">
        <v>5</v>
      </c>
      <c r="L1888" s="20">
        <v>160</v>
      </c>
      <c r="M1888" s="4">
        <v>4</v>
      </c>
      <c r="N1888" s="4">
        <v>9</v>
      </c>
      <c r="O1888" s="2">
        <v>42303</v>
      </c>
      <c r="P1888" s="3">
        <v>0.18</v>
      </c>
      <c r="Q1888" s="4">
        <v>1</v>
      </c>
      <c r="R1888" s="3">
        <v>6.9</v>
      </c>
      <c r="S18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8" t="str">
        <f>IF(AIRBNB[[#This Row],[RUIDO(dB)]]&lt;=4,"Silencioso",IF(AIRBNB[[#This Row],[RUIDO(dB)]]&lt;=5.5,"Poco Ruidoso","Ruidoso"))</f>
        <v>Ruidoso</v>
      </c>
      <c r="U1888" t="str">
        <f>IF(AND(AIRBNB[[#This Row],[PRECIO]]&lt;50,AIRBNB[[#This Row],[MIN_NOCHES]]&gt;3),"Dentro del presupuesto","No considerar")</f>
        <v>No considerar</v>
      </c>
      <c r="V1888" t="str">
        <f>VLOOKUP(AIRBNB[[#This Row],[HOST_ID]],Super_host[],5,FALSE)</f>
        <v>Host</v>
      </c>
    </row>
    <row r="1889" spans="1:22">
      <c r="A1889" s="4">
        <v>1291020</v>
      </c>
      <c r="B1889" t="s">
        <v>13466</v>
      </c>
      <c r="C1889" s="4">
        <v>6602545</v>
      </c>
      <c r="D1889" t="s">
        <v>13467</v>
      </c>
      <c r="E1889" t="s">
        <v>13468</v>
      </c>
      <c r="F1889" s="4">
        <v>11215</v>
      </c>
      <c r="G1889" s="13" t="s">
        <v>4662</v>
      </c>
      <c r="H1889" s="13" t="s">
        <v>9262</v>
      </c>
      <c r="I1889" s="1">
        <v>4066812</v>
      </c>
      <c r="J1889" s="1">
        <v>-7399022</v>
      </c>
      <c r="K1889" t="s">
        <v>40</v>
      </c>
      <c r="L1889" s="20">
        <v>160</v>
      </c>
      <c r="M1889" s="4">
        <v>30</v>
      </c>
      <c r="N1889" s="4">
        <v>1</v>
      </c>
      <c r="O1889" s="2">
        <v>43635</v>
      </c>
      <c r="P1889" s="3">
        <v>1</v>
      </c>
      <c r="Q1889" s="4">
        <v>1</v>
      </c>
      <c r="R1889" s="3">
        <v>6.9</v>
      </c>
      <c r="S18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89" t="str">
        <f>IF(AIRBNB[[#This Row],[RUIDO(dB)]]&lt;=4,"Silencioso",IF(AIRBNB[[#This Row],[RUIDO(dB)]]&lt;=5.5,"Poco Ruidoso","Ruidoso"))</f>
        <v>Ruidoso</v>
      </c>
      <c r="U1889" t="str">
        <f>IF(AND(AIRBNB[[#This Row],[PRECIO]]&lt;50,AIRBNB[[#This Row],[MIN_NOCHES]]&gt;3),"Dentro del presupuesto","No considerar")</f>
        <v>No considerar</v>
      </c>
      <c r="V1889" t="str">
        <f>VLOOKUP(AIRBNB[[#This Row],[HOST_ID]],Super_host[],5,FALSE)</f>
        <v>Host</v>
      </c>
    </row>
    <row r="1890" spans="1:22">
      <c r="A1890" s="4">
        <v>4653508</v>
      </c>
      <c r="B1890" t="s">
        <v>10230</v>
      </c>
      <c r="C1890" s="4">
        <v>6349214</v>
      </c>
      <c r="D1890" t="s">
        <v>399</v>
      </c>
      <c r="E1890" t="s">
        <v>10231</v>
      </c>
      <c r="F1890" s="4">
        <v>11205</v>
      </c>
      <c r="G1890" s="13" t="s">
        <v>4662</v>
      </c>
      <c r="H1890" s="13" t="s">
        <v>9222</v>
      </c>
      <c r="I1890" s="1">
        <v>4069492</v>
      </c>
      <c r="J1890" s="1">
        <v>-7397061</v>
      </c>
      <c r="K1890" t="s">
        <v>5</v>
      </c>
      <c r="L1890" s="20">
        <v>160</v>
      </c>
      <c r="M1890" s="4">
        <v>3</v>
      </c>
      <c r="N1890" s="4">
        <v>4</v>
      </c>
      <c r="O1890" s="2">
        <v>43099</v>
      </c>
      <c r="P1890" s="3">
        <v>7.0000000000000007E-2</v>
      </c>
      <c r="Q1890" s="4">
        <v>1</v>
      </c>
      <c r="R1890" s="3">
        <v>6.9</v>
      </c>
      <c r="S18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0" t="str">
        <f>IF(AIRBNB[[#This Row],[RUIDO(dB)]]&lt;=4,"Silencioso",IF(AIRBNB[[#This Row],[RUIDO(dB)]]&lt;=5.5,"Poco Ruidoso","Ruidoso"))</f>
        <v>Ruidoso</v>
      </c>
      <c r="U1890" t="str">
        <f>IF(AND(AIRBNB[[#This Row],[PRECIO]]&lt;50,AIRBNB[[#This Row],[MIN_NOCHES]]&gt;3),"Dentro del presupuesto","No considerar")</f>
        <v>No considerar</v>
      </c>
      <c r="V1890" t="str">
        <f>VLOOKUP(AIRBNB[[#This Row],[HOST_ID]],Super_host[],5,FALSE)</f>
        <v>Host</v>
      </c>
    </row>
    <row r="1891" spans="1:22">
      <c r="A1891" s="4">
        <v>4453233</v>
      </c>
      <c r="B1891" t="s">
        <v>2063</v>
      </c>
      <c r="C1891" s="4">
        <v>5827529</v>
      </c>
      <c r="D1891" t="s">
        <v>2064</v>
      </c>
      <c r="E1891" t="s">
        <v>2065</v>
      </c>
      <c r="F1891" s="4">
        <v>10036</v>
      </c>
      <c r="G1891" s="13" t="s">
        <v>124</v>
      </c>
      <c r="H1891" s="13" t="s">
        <v>249</v>
      </c>
      <c r="I1891" s="1">
        <v>4076221</v>
      </c>
      <c r="J1891" s="1">
        <v>-7399028</v>
      </c>
      <c r="K1891" t="s">
        <v>5</v>
      </c>
      <c r="L1891" s="20">
        <v>160</v>
      </c>
      <c r="M1891" s="4">
        <v>1</v>
      </c>
      <c r="N1891" s="4">
        <v>8</v>
      </c>
      <c r="O1891" s="2">
        <v>42295</v>
      </c>
      <c r="P1891" s="3">
        <v>0.14000000000000001</v>
      </c>
      <c r="Q1891" s="4">
        <v>1</v>
      </c>
      <c r="R1891" s="3">
        <v>5.6</v>
      </c>
      <c r="S18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1" t="str">
        <f>IF(AIRBNB[[#This Row],[RUIDO(dB)]]&lt;=4,"Silencioso",IF(AIRBNB[[#This Row],[RUIDO(dB)]]&lt;=5.5,"Poco Ruidoso","Ruidoso"))</f>
        <v>Ruidoso</v>
      </c>
      <c r="U1891" t="str">
        <f>IF(AND(AIRBNB[[#This Row],[PRECIO]]&lt;50,AIRBNB[[#This Row],[MIN_NOCHES]]&gt;3),"Dentro del presupuesto","No considerar")</f>
        <v>No considerar</v>
      </c>
      <c r="V1891" t="str">
        <f>VLOOKUP(AIRBNB[[#This Row],[HOST_ID]],Super_host[],5,FALSE)</f>
        <v>Host</v>
      </c>
    </row>
    <row r="1892" spans="1:22">
      <c r="A1892" s="4">
        <v>989976</v>
      </c>
      <c r="B1892" t="s">
        <v>8721</v>
      </c>
      <c r="C1892" s="4">
        <v>5435208</v>
      </c>
      <c r="D1892" t="s">
        <v>2709</v>
      </c>
      <c r="E1892" t="s">
        <v>8722</v>
      </c>
      <c r="F1892" s="4">
        <v>11355</v>
      </c>
      <c r="G1892" s="13" t="s">
        <v>7897</v>
      </c>
      <c r="H1892" s="13" t="s">
        <v>7918</v>
      </c>
      <c r="I1892" s="1">
        <v>4074142</v>
      </c>
      <c r="J1892" s="1">
        <v>-738202</v>
      </c>
      <c r="K1892" t="s">
        <v>5</v>
      </c>
      <c r="L1892" s="20">
        <v>160</v>
      </c>
      <c r="M1892" s="4">
        <v>3</v>
      </c>
      <c r="N1892" s="4">
        <v>96</v>
      </c>
      <c r="O1892" s="2">
        <v>43638</v>
      </c>
      <c r="P1892" s="3">
        <v>1.29</v>
      </c>
      <c r="Q1892" s="4">
        <v>5</v>
      </c>
      <c r="R1892" s="3">
        <v>6.24</v>
      </c>
      <c r="S18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2" t="str">
        <f>IF(AIRBNB[[#This Row],[RUIDO(dB)]]&lt;=4,"Silencioso",IF(AIRBNB[[#This Row],[RUIDO(dB)]]&lt;=5.5,"Poco Ruidoso","Ruidoso"))</f>
        <v>Ruidoso</v>
      </c>
      <c r="U1892" t="str">
        <f>IF(AND(AIRBNB[[#This Row],[PRECIO]]&lt;50,AIRBNB[[#This Row],[MIN_NOCHES]]&gt;3),"Dentro del presupuesto","No considerar")</f>
        <v>No considerar</v>
      </c>
      <c r="V1892" t="str">
        <f>VLOOKUP(AIRBNB[[#This Row],[HOST_ID]],Super_host[],5,FALSE)</f>
        <v>Host</v>
      </c>
    </row>
    <row r="1893" spans="1:22">
      <c r="A1893" s="4">
        <v>2208545</v>
      </c>
      <c r="B1893" t="s">
        <v>5095</v>
      </c>
      <c r="C1893" s="4">
        <v>4906960</v>
      </c>
      <c r="D1893" t="s">
        <v>332</v>
      </c>
      <c r="E1893" t="s">
        <v>5096</v>
      </c>
      <c r="F1893" s="4">
        <v>10002</v>
      </c>
      <c r="G1893" s="13" t="s">
        <v>124</v>
      </c>
      <c r="H1893" s="13" t="s">
        <v>409</v>
      </c>
      <c r="I1893" s="1">
        <v>4071539</v>
      </c>
      <c r="J1893" s="1">
        <v>-7399379</v>
      </c>
      <c r="K1893" t="s">
        <v>5</v>
      </c>
      <c r="L1893" s="20">
        <v>160</v>
      </c>
      <c r="M1893" s="4">
        <v>6</v>
      </c>
      <c r="N1893" s="4">
        <v>65</v>
      </c>
      <c r="O1893" s="2">
        <v>43651</v>
      </c>
      <c r="P1893" s="3">
        <v>1.19</v>
      </c>
      <c r="Q1893" s="4">
        <v>1</v>
      </c>
      <c r="R1893" s="3">
        <v>5.6</v>
      </c>
      <c r="S18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3" t="str">
        <f>IF(AIRBNB[[#This Row],[RUIDO(dB)]]&lt;=4,"Silencioso",IF(AIRBNB[[#This Row],[RUIDO(dB)]]&lt;=5.5,"Poco Ruidoso","Ruidoso"))</f>
        <v>Ruidoso</v>
      </c>
      <c r="U1893" t="str">
        <f>IF(AND(AIRBNB[[#This Row],[PRECIO]]&lt;50,AIRBNB[[#This Row],[MIN_NOCHES]]&gt;3),"Dentro del presupuesto","No considerar")</f>
        <v>No considerar</v>
      </c>
      <c r="V1893" t="str">
        <f>VLOOKUP(AIRBNB[[#This Row],[HOST_ID]],Super_host[],5,FALSE)</f>
        <v>Host</v>
      </c>
    </row>
    <row r="1894" spans="1:22">
      <c r="A1894" s="4">
        <v>910976</v>
      </c>
      <c r="B1894" t="s">
        <v>3264</v>
      </c>
      <c r="C1894" s="4">
        <v>4887492</v>
      </c>
      <c r="D1894" t="s">
        <v>3265</v>
      </c>
      <c r="E1894" t="s">
        <v>3266</v>
      </c>
      <c r="F1894" s="4">
        <v>10003</v>
      </c>
      <c r="G1894" s="13" t="s">
        <v>124</v>
      </c>
      <c r="H1894" s="13" t="s">
        <v>528</v>
      </c>
      <c r="I1894" s="1">
        <v>4071078</v>
      </c>
      <c r="J1894" s="1">
        <v>-7400995</v>
      </c>
      <c r="K1894" t="s">
        <v>40</v>
      </c>
      <c r="L1894" s="20">
        <v>160</v>
      </c>
      <c r="M1894" s="4">
        <v>3</v>
      </c>
      <c r="N1894" s="4">
        <v>24</v>
      </c>
      <c r="O1894" s="2">
        <v>43143</v>
      </c>
      <c r="P1894" s="3">
        <v>0.31</v>
      </c>
      <c r="Q1894" s="4">
        <v>1</v>
      </c>
      <c r="R1894" s="3">
        <v>5.6</v>
      </c>
      <c r="S18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4" t="str">
        <f>IF(AIRBNB[[#This Row],[RUIDO(dB)]]&lt;=4,"Silencioso",IF(AIRBNB[[#This Row],[RUIDO(dB)]]&lt;=5.5,"Poco Ruidoso","Ruidoso"))</f>
        <v>Ruidoso</v>
      </c>
      <c r="U1894" t="str">
        <f>IF(AND(AIRBNB[[#This Row],[PRECIO]]&lt;50,AIRBNB[[#This Row],[MIN_NOCHES]]&gt;3),"Dentro del presupuesto","No considerar")</f>
        <v>No considerar</v>
      </c>
      <c r="V1894" t="str">
        <f>VLOOKUP(AIRBNB[[#This Row],[HOST_ID]],Super_host[],5,FALSE)</f>
        <v>Host</v>
      </c>
    </row>
    <row r="1895" spans="1:22">
      <c r="A1895" s="4">
        <v>905425</v>
      </c>
      <c r="B1895" t="s">
        <v>14450</v>
      </c>
      <c r="C1895" s="4">
        <v>4843750</v>
      </c>
      <c r="D1895" t="s">
        <v>14451</v>
      </c>
      <c r="E1895" t="s">
        <v>14452</v>
      </c>
      <c r="F1895" s="4">
        <v>11222</v>
      </c>
      <c r="G1895" s="13" t="s">
        <v>4662</v>
      </c>
      <c r="H1895" s="13" t="s">
        <v>9249</v>
      </c>
      <c r="I1895" s="1">
        <v>4073425</v>
      </c>
      <c r="J1895" s="1">
        <v>-7395506</v>
      </c>
      <c r="K1895" t="s">
        <v>5</v>
      </c>
      <c r="L1895" s="20">
        <v>160</v>
      </c>
      <c r="M1895" s="4">
        <v>5</v>
      </c>
      <c r="N1895" s="4">
        <v>152</v>
      </c>
      <c r="O1895" s="2">
        <v>43635</v>
      </c>
      <c r="P1895" s="3">
        <v>2.1</v>
      </c>
      <c r="Q1895" s="4">
        <v>1</v>
      </c>
      <c r="R1895" s="3">
        <v>6.9</v>
      </c>
      <c r="S18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5" t="str">
        <f>IF(AIRBNB[[#This Row],[RUIDO(dB)]]&lt;=4,"Silencioso",IF(AIRBNB[[#This Row],[RUIDO(dB)]]&lt;=5.5,"Poco Ruidoso","Ruidoso"))</f>
        <v>Ruidoso</v>
      </c>
      <c r="U1895" t="str">
        <f>IF(AND(AIRBNB[[#This Row],[PRECIO]]&lt;50,AIRBNB[[#This Row],[MIN_NOCHES]]&gt;3),"Dentro del presupuesto","No considerar")</f>
        <v>No considerar</v>
      </c>
      <c r="V1895" t="str">
        <f>VLOOKUP(AIRBNB[[#This Row],[HOST_ID]],Super_host[],5,FALSE)</f>
        <v>Host</v>
      </c>
    </row>
    <row r="1896" spans="1:22">
      <c r="A1896" s="4">
        <v>4201905</v>
      </c>
      <c r="B1896" t="s">
        <v>1011</v>
      </c>
      <c r="C1896" s="4">
        <v>4738242</v>
      </c>
      <c r="D1896" t="s">
        <v>1012</v>
      </c>
      <c r="E1896" t="s">
        <v>1013</v>
      </c>
      <c r="F1896" s="4">
        <v>10006</v>
      </c>
      <c r="G1896" s="13" t="s">
        <v>124</v>
      </c>
      <c r="H1896" s="13" t="s">
        <v>528</v>
      </c>
      <c r="I1896" s="1">
        <v>4070956</v>
      </c>
      <c r="J1896" s="1">
        <v>-7401341</v>
      </c>
      <c r="K1896" t="s">
        <v>5</v>
      </c>
      <c r="L1896" s="20">
        <v>160</v>
      </c>
      <c r="M1896" s="4">
        <v>7</v>
      </c>
      <c r="N1896" s="4">
        <v>3</v>
      </c>
      <c r="O1896" s="2">
        <v>42007</v>
      </c>
      <c r="P1896" s="3">
        <v>0.05</v>
      </c>
      <c r="Q1896" s="4">
        <v>1</v>
      </c>
      <c r="R1896" s="3">
        <v>5.6</v>
      </c>
      <c r="S18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6" t="str">
        <f>IF(AIRBNB[[#This Row],[RUIDO(dB)]]&lt;=4,"Silencioso",IF(AIRBNB[[#This Row],[RUIDO(dB)]]&lt;=5.5,"Poco Ruidoso","Ruidoso"))</f>
        <v>Ruidoso</v>
      </c>
      <c r="U1896" t="str">
        <f>IF(AND(AIRBNB[[#This Row],[PRECIO]]&lt;50,AIRBNB[[#This Row],[MIN_NOCHES]]&gt;3),"Dentro del presupuesto","No considerar")</f>
        <v>No considerar</v>
      </c>
      <c r="V1896" t="str">
        <f>VLOOKUP(AIRBNB[[#This Row],[HOST_ID]],Super_host[],5,FALSE)</f>
        <v>Host</v>
      </c>
    </row>
    <row r="1897" spans="1:22">
      <c r="A1897" s="4">
        <v>4284031</v>
      </c>
      <c r="B1897" t="s">
        <v>5281</v>
      </c>
      <c r="C1897" s="4">
        <v>4532548</v>
      </c>
      <c r="D1897" t="s">
        <v>5282</v>
      </c>
      <c r="E1897" t="s">
        <v>5283</v>
      </c>
      <c r="F1897" s="4">
        <v>10011</v>
      </c>
      <c r="G1897" s="13" t="s">
        <v>124</v>
      </c>
      <c r="H1897" s="13" t="s">
        <v>186</v>
      </c>
      <c r="I1897" s="1">
        <v>4074305</v>
      </c>
      <c r="J1897" s="1">
        <v>-7399733</v>
      </c>
      <c r="K1897" t="s">
        <v>5</v>
      </c>
      <c r="L1897" s="20">
        <v>160</v>
      </c>
      <c r="M1897" s="4">
        <v>2</v>
      </c>
      <c r="N1897" s="4">
        <v>79</v>
      </c>
      <c r="O1897" s="2">
        <v>43622</v>
      </c>
      <c r="P1897" s="3">
        <v>1.38</v>
      </c>
      <c r="Q1897" s="4">
        <v>1</v>
      </c>
      <c r="R1897" s="3">
        <v>5.6</v>
      </c>
      <c r="S18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7" t="str">
        <f>IF(AIRBNB[[#This Row],[RUIDO(dB)]]&lt;=4,"Silencioso",IF(AIRBNB[[#This Row],[RUIDO(dB)]]&lt;=5.5,"Poco Ruidoso","Ruidoso"))</f>
        <v>Ruidoso</v>
      </c>
      <c r="U1897" t="str">
        <f>IF(AND(AIRBNB[[#This Row],[PRECIO]]&lt;50,AIRBNB[[#This Row],[MIN_NOCHES]]&gt;3),"Dentro del presupuesto","No considerar")</f>
        <v>No considerar</v>
      </c>
      <c r="V1897" t="str">
        <f>VLOOKUP(AIRBNB[[#This Row],[HOST_ID]],Super_host[],5,FALSE)</f>
        <v>Host</v>
      </c>
    </row>
    <row r="1898" spans="1:22">
      <c r="A1898" s="4">
        <v>848220</v>
      </c>
      <c r="B1898" t="s">
        <v>5893</v>
      </c>
      <c r="C1898" s="4">
        <v>4425694</v>
      </c>
      <c r="D1898" t="s">
        <v>979</v>
      </c>
      <c r="E1898" t="s">
        <v>5894</v>
      </c>
      <c r="F1898" s="4">
        <v>10021</v>
      </c>
      <c r="G1898" s="13" t="s">
        <v>124</v>
      </c>
      <c r="H1898" s="13" t="s">
        <v>129</v>
      </c>
      <c r="I1898" s="1">
        <v>4076714</v>
      </c>
      <c r="J1898" s="1">
        <v>-7395922</v>
      </c>
      <c r="K1898" t="s">
        <v>5</v>
      </c>
      <c r="L1898" s="20">
        <v>160</v>
      </c>
      <c r="M1898" s="4">
        <v>1</v>
      </c>
      <c r="N1898" s="4">
        <v>187</v>
      </c>
      <c r="O1898" s="2">
        <v>43609</v>
      </c>
      <c r="P1898" s="3">
        <v>2.36</v>
      </c>
      <c r="Q1898" s="4">
        <v>1</v>
      </c>
      <c r="R1898" s="3">
        <v>5.6</v>
      </c>
      <c r="S18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8" t="str">
        <f>IF(AIRBNB[[#This Row],[RUIDO(dB)]]&lt;=4,"Silencioso",IF(AIRBNB[[#This Row],[RUIDO(dB)]]&lt;=5.5,"Poco Ruidoso","Ruidoso"))</f>
        <v>Ruidoso</v>
      </c>
      <c r="U1898" t="str">
        <f>IF(AND(AIRBNB[[#This Row],[PRECIO]]&lt;50,AIRBNB[[#This Row],[MIN_NOCHES]]&gt;3),"Dentro del presupuesto","No considerar")</f>
        <v>No considerar</v>
      </c>
      <c r="V1898" t="str">
        <f>VLOOKUP(AIRBNB[[#This Row],[HOST_ID]],Super_host[],5,FALSE)</f>
        <v>Host</v>
      </c>
    </row>
    <row r="1899" spans="1:22">
      <c r="A1899" s="4">
        <v>840594</v>
      </c>
      <c r="B1899" t="s">
        <v>7391</v>
      </c>
      <c r="C1899" s="4">
        <v>4389865</v>
      </c>
      <c r="D1899" t="s">
        <v>7392</v>
      </c>
      <c r="E1899" t="s">
        <v>7393</v>
      </c>
      <c r="F1899" s="4">
        <v>10014</v>
      </c>
      <c r="G1899" s="13" t="s">
        <v>124</v>
      </c>
      <c r="H1899" s="13" t="s">
        <v>140</v>
      </c>
      <c r="I1899" s="1">
        <v>4073126</v>
      </c>
      <c r="J1899" s="1">
        <v>-7400502</v>
      </c>
      <c r="K1899" t="s">
        <v>5</v>
      </c>
      <c r="L1899" s="20">
        <v>160</v>
      </c>
      <c r="M1899" s="4">
        <v>7</v>
      </c>
      <c r="N1899" s="4">
        <v>7</v>
      </c>
      <c r="O1899" s="2">
        <v>43386</v>
      </c>
      <c r="P1899" s="3">
        <v>0.1</v>
      </c>
      <c r="Q1899" s="4">
        <v>1</v>
      </c>
      <c r="R1899" s="3">
        <v>5.7</v>
      </c>
      <c r="S18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899" t="str">
        <f>IF(AIRBNB[[#This Row],[RUIDO(dB)]]&lt;=4,"Silencioso",IF(AIRBNB[[#This Row],[RUIDO(dB)]]&lt;=5.5,"Poco Ruidoso","Ruidoso"))</f>
        <v>Ruidoso</v>
      </c>
      <c r="U1899" t="str">
        <f>IF(AND(AIRBNB[[#This Row],[PRECIO]]&lt;50,AIRBNB[[#This Row],[MIN_NOCHES]]&gt;3),"Dentro del presupuesto","No considerar")</f>
        <v>No considerar</v>
      </c>
      <c r="V1899" t="str">
        <f>VLOOKUP(AIRBNB[[#This Row],[HOST_ID]],Super_host[],5,FALSE)</f>
        <v>Host</v>
      </c>
    </row>
    <row r="1900" spans="1:22">
      <c r="A1900" s="4">
        <v>1438369</v>
      </c>
      <c r="B1900" t="s">
        <v>6216</v>
      </c>
      <c r="C1900" s="4">
        <v>4314535</v>
      </c>
      <c r="D1900" t="s">
        <v>6217</v>
      </c>
      <c r="E1900" t="s">
        <v>6218</v>
      </c>
      <c r="F1900" s="4">
        <v>10002</v>
      </c>
      <c r="G1900" s="13" t="s">
        <v>124</v>
      </c>
      <c r="H1900" s="13" t="s">
        <v>137</v>
      </c>
      <c r="I1900" s="1">
        <v>4071444</v>
      </c>
      <c r="J1900" s="1">
        <v>-7398348</v>
      </c>
      <c r="K1900" t="s">
        <v>5</v>
      </c>
      <c r="L1900" s="20">
        <v>160</v>
      </c>
      <c r="M1900" s="4">
        <v>3</v>
      </c>
      <c r="N1900" s="4">
        <v>220</v>
      </c>
      <c r="O1900" s="2">
        <v>43644</v>
      </c>
      <c r="P1900" s="3">
        <v>3.19</v>
      </c>
      <c r="Q1900" s="4">
        <v>1</v>
      </c>
      <c r="R1900" s="3">
        <v>5.6</v>
      </c>
      <c r="S19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0" t="str">
        <f>IF(AIRBNB[[#This Row],[RUIDO(dB)]]&lt;=4,"Silencioso",IF(AIRBNB[[#This Row],[RUIDO(dB)]]&lt;=5.5,"Poco Ruidoso","Ruidoso"))</f>
        <v>Ruidoso</v>
      </c>
      <c r="U1900" t="str">
        <f>IF(AND(AIRBNB[[#This Row],[PRECIO]]&lt;50,AIRBNB[[#This Row],[MIN_NOCHES]]&gt;3),"Dentro del presupuesto","No considerar")</f>
        <v>No considerar</v>
      </c>
      <c r="V1900" t="str">
        <f>VLOOKUP(AIRBNB[[#This Row],[HOST_ID]],Super_host[],5,FALSE)</f>
        <v>Host</v>
      </c>
    </row>
    <row r="1901" spans="1:22">
      <c r="A1901" s="4">
        <v>808774</v>
      </c>
      <c r="B1901" t="s">
        <v>11708</v>
      </c>
      <c r="C1901" s="4">
        <v>4255290</v>
      </c>
      <c r="D1901" t="s">
        <v>806</v>
      </c>
      <c r="E1901" t="s">
        <v>11709</v>
      </c>
      <c r="F1901" s="4">
        <v>11211</v>
      </c>
      <c r="G1901" s="13" t="s">
        <v>4662</v>
      </c>
      <c r="H1901" s="13" t="s">
        <v>9218</v>
      </c>
      <c r="I1901" s="1">
        <v>407119</v>
      </c>
      <c r="J1901" s="1">
        <v>-7396031</v>
      </c>
      <c r="K1901" t="s">
        <v>5</v>
      </c>
      <c r="L1901" s="20">
        <v>160</v>
      </c>
      <c r="M1901" s="4">
        <v>30</v>
      </c>
      <c r="N1901" s="4">
        <v>19</v>
      </c>
      <c r="O1901" s="2">
        <v>43581</v>
      </c>
      <c r="P1901" s="3">
        <v>0.26</v>
      </c>
      <c r="Q1901" s="4">
        <v>1</v>
      </c>
      <c r="R1901" s="3">
        <v>6.9</v>
      </c>
      <c r="S19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1" t="str">
        <f>IF(AIRBNB[[#This Row],[RUIDO(dB)]]&lt;=4,"Silencioso",IF(AIRBNB[[#This Row],[RUIDO(dB)]]&lt;=5.5,"Poco Ruidoso","Ruidoso"))</f>
        <v>Ruidoso</v>
      </c>
      <c r="U1901" t="str">
        <f>IF(AND(AIRBNB[[#This Row],[PRECIO]]&lt;50,AIRBNB[[#This Row],[MIN_NOCHES]]&gt;3),"Dentro del presupuesto","No considerar")</f>
        <v>No considerar</v>
      </c>
      <c r="V1901" t="str">
        <f>VLOOKUP(AIRBNB[[#This Row],[HOST_ID]],Super_host[],5,FALSE)</f>
        <v>Host</v>
      </c>
    </row>
    <row r="1902" spans="1:22">
      <c r="A1902" s="4">
        <v>4424511</v>
      </c>
      <c r="B1902" t="s">
        <v>15318</v>
      </c>
      <c r="C1902" s="4">
        <v>3641595</v>
      </c>
      <c r="D1902" t="s">
        <v>1458</v>
      </c>
      <c r="E1902" t="s">
        <v>10288</v>
      </c>
      <c r="F1902" s="4">
        <v>11215</v>
      </c>
      <c r="G1902" s="13" t="s">
        <v>4662</v>
      </c>
      <c r="H1902" s="13" t="s">
        <v>9234</v>
      </c>
      <c r="I1902" s="1">
        <v>4067099</v>
      </c>
      <c r="J1902" s="1">
        <v>-7398791</v>
      </c>
      <c r="K1902" t="s">
        <v>5</v>
      </c>
      <c r="L1902" s="20">
        <v>160</v>
      </c>
      <c r="M1902" s="4">
        <v>1</v>
      </c>
      <c r="N1902" s="4">
        <v>323</v>
      </c>
      <c r="O1902" s="2">
        <v>43638</v>
      </c>
      <c r="P1902" s="3">
        <v>5.81</v>
      </c>
      <c r="Q1902" s="4">
        <v>1</v>
      </c>
      <c r="R1902" s="3">
        <v>6.9</v>
      </c>
      <c r="S19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2" t="str">
        <f>IF(AIRBNB[[#This Row],[RUIDO(dB)]]&lt;=4,"Silencioso",IF(AIRBNB[[#This Row],[RUIDO(dB)]]&lt;=5.5,"Poco Ruidoso","Ruidoso"))</f>
        <v>Ruidoso</v>
      </c>
      <c r="U1902" t="str">
        <f>IF(AND(AIRBNB[[#This Row],[PRECIO]]&lt;50,AIRBNB[[#This Row],[MIN_NOCHES]]&gt;3),"Dentro del presupuesto","No considerar")</f>
        <v>No considerar</v>
      </c>
      <c r="V1902" t="str">
        <f>VLOOKUP(AIRBNB[[#This Row],[HOST_ID]],Super_host[],5,FALSE)</f>
        <v>Host</v>
      </c>
    </row>
    <row r="1903" spans="1:22">
      <c r="A1903" s="4">
        <v>1105845</v>
      </c>
      <c r="B1903" t="s">
        <v>1297</v>
      </c>
      <c r="C1903" s="4">
        <v>3630531</v>
      </c>
      <c r="D1903" t="s">
        <v>1298</v>
      </c>
      <c r="E1903" t="s">
        <v>1299</v>
      </c>
      <c r="F1903" s="4">
        <v>10011</v>
      </c>
      <c r="G1903" s="13" t="s">
        <v>124</v>
      </c>
      <c r="H1903" s="13" t="s">
        <v>186</v>
      </c>
      <c r="I1903" s="1">
        <v>407457</v>
      </c>
      <c r="J1903" s="1">
        <v>-7399775</v>
      </c>
      <c r="K1903" t="s">
        <v>5</v>
      </c>
      <c r="L1903" s="20">
        <v>160</v>
      </c>
      <c r="M1903" s="4">
        <v>4</v>
      </c>
      <c r="N1903" s="4">
        <v>5</v>
      </c>
      <c r="O1903" s="2">
        <v>43466</v>
      </c>
      <c r="P1903" s="3">
        <v>7.0000000000000007E-2</v>
      </c>
      <c r="Q1903" s="4">
        <v>1</v>
      </c>
      <c r="R1903" s="3">
        <v>5.6</v>
      </c>
      <c r="S19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3" t="str">
        <f>IF(AIRBNB[[#This Row],[RUIDO(dB)]]&lt;=4,"Silencioso",IF(AIRBNB[[#This Row],[RUIDO(dB)]]&lt;=5.5,"Poco Ruidoso","Ruidoso"))</f>
        <v>Ruidoso</v>
      </c>
      <c r="U1903" t="str">
        <f>IF(AND(AIRBNB[[#This Row],[PRECIO]]&lt;50,AIRBNB[[#This Row],[MIN_NOCHES]]&gt;3),"Dentro del presupuesto","No considerar")</f>
        <v>No considerar</v>
      </c>
      <c r="V1903" t="str">
        <f>VLOOKUP(AIRBNB[[#This Row],[HOST_ID]],Super_host[],5,FALSE)</f>
        <v>Host</v>
      </c>
    </row>
    <row r="1904" spans="1:22">
      <c r="A1904" s="4">
        <v>727964</v>
      </c>
      <c r="B1904" t="s">
        <v>11443</v>
      </c>
      <c r="C1904" s="4">
        <v>3493470</v>
      </c>
      <c r="D1904" t="s">
        <v>11444</v>
      </c>
      <c r="E1904" t="s">
        <v>11445</v>
      </c>
      <c r="F1904" s="4">
        <v>11201</v>
      </c>
      <c r="G1904" s="13" t="s">
        <v>4662</v>
      </c>
      <c r="H1904" s="13" t="s">
        <v>9345</v>
      </c>
      <c r="I1904" s="1">
        <v>4069127</v>
      </c>
      <c r="J1904" s="1">
        <v>-7399552</v>
      </c>
      <c r="K1904" t="s">
        <v>5</v>
      </c>
      <c r="L1904" s="20">
        <v>160</v>
      </c>
      <c r="M1904" s="4">
        <v>1</v>
      </c>
      <c r="N1904" s="4">
        <v>17</v>
      </c>
      <c r="O1904" s="2">
        <v>42444</v>
      </c>
      <c r="P1904" s="3">
        <v>0.21</v>
      </c>
      <c r="Q1904" s="4">
        <v>1</v>
      </c>
      <c r="R1904" s="3">
        <v>6.9</v>
      </c>
      <c r="S19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4" t="str">
        <f>IF(AIRBNB[[#This Row],[RUIDO(dB)]]&lt;=4,"Silencioso",IF(AIRBNB[[#This Row],[RUIDO(dB)]]&lt;=5.5,"Poco Ruidoso","Ruidoso"))</f>
        <v>Ruidoso</v>
      </c>
      <c r="U1904" t="str">
        <f>IF(AND(AIRBNB[[#This Row],[PRECIO]]&lt;50,AIRBNB[[#This Row],[MIN_NOCHES]]&gt;3),"Dentro del presupuesto","No considerar")</f>
        <v>No considerar</v>
      </c>
      <c r="V1904" t="str">
        <f>VLOOKUP(AIRBNB[[#This Row],[HOST_ID]],Super_host[],5,FALSE)</f>
        <v>Host</v>
      </c>
    </row>
    <row r="1905" spans="1:22">
      <c r="A1905" s="4">
        <v>654612</v>
      </c>
      <c r="B1905" t="s">
        <v>4835</v>
      </c>
      <c r="C1905" s="4">
        <v>3293368</v>
      </c>
      <c r="D1905" t="s">
        <v>3219</v>
      </c>
      <c r="E1905" t="s">
        <v>1781</v>
      </c>
      <c r="F1905" s="4">
        <v>10019</v>
      </c>
      <c r="G1905" s="13" t="s">
        <v>124</v>
      </c>
      <c r="H1905" s="13" t="s">
        <v>249</v>
      </c>
      <c r="I1905" s="1">
        <v>4076803</v>
      </c>
      <c r="J1905" s="1">
        <v>-7398767</v>
      </c>
      <c r="K1905" t="s">
        <v>5</v>
      </c>
      <c r="L1905" s="20">
        <v>160</v>
      </c>
      <c r="M1905" s="4">
        <v>2</v>
      </c>
      <c r="N1905" s="4">
        <v>83</v>
      </c>
      <c r="O1905" s="2">
        <v>43608</v>
      </c>
      <c r="P1905" s="3">
        <v>1.01</v>
      </c>
      <c r="Q1905" s="4">
        <v>1</v>
      </c>
      <c r="R1905" s="3">
        <v>5.6</v>
      </c>
      <c r="S19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5" t="str">
        <f>IF(AIRBNB[[#This Row],[RUIDO(dB)]]&lt;=4,"Silencioso",IF(AIRBNB[[#This Row],[RUIDO(dB)]]&lt;=5.5,"Poco Ruidoso","Ruidoso"))</f>
        <v>Ruidoso</v>
      </c>
      <c r="U1905" t="str">
        <f>IF(AND(AIRBNB[[#This Row],[PRECIO]]&lt;50,AIRBNB[[#This Row],[MIN_NOCHES]]&gt;3),"Dentro del presupuesto","No considerar")</f>
        <v>No considerar</v>
      </c>
      <c r="V1905" t="str">
        <f>VLOOKUP(AIRBNB[[#This Row],[HOST_ID]],Super_host[],5,FALSE)</f>
        <v>Host</v>
      </c>
    </row>
    <row r="1906" spans="1:22">
      <c r="A1906" s="4">
        <v>3970755</v>
      </c>
      <c r="B1906" t="s">
        <v>15875</v>
      </c>
      <c r="C1906" s="4">
        <v>3164949</v>
      </c>
      <c r="D1906" t="s">
        <v>334</v>
      </c>
      <c r="E1906" t="s">
        <v>15876</v>
      </c>
      <c r="F1906" s="4">
        <v>11201</v>
      </c>
      <c r="G1906" s="13" t="s">
        <v>4662</v>
      </c>
      <c r="H1906" s="13" t="s">
        <v>9608</v>
      </c>
      <c r="I1906" s="1">
        <v>4068781</v>
      </c>
      <c r="J1906" s="1">
        <v>-7399415</v>
      </c>
      <c r="K1906" t="s">
        <v>5</v>
      </c>
      <c r="L1906" s="20">
        <v>160</v>
      </c>
      <c r="M1906" s="4">
        <v>4</v>
      </c>
      <c r="N1906" s="4">
        <v>0</v>
      </c>
      <c r="O1906" s="2">
        <v>42607</v>
      </c>
      <c r="P1906" s="3">
        <v>0.02</v>
      </c>
      <c r="Q1906" s="4">
        <v>1</v>
      </c>
      <c r="R1906" s="3">
        <v>6.9</v>
      </c>
      <c r="S19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6" t="str">
        <f>IF(AIRBNB[[#This Row],[RUIDO(dB)]]&lt;=4,"Silencioso",IF(AIRBNB[[#This Row],[RUIDO(dB)]]&lt;=5.5,"Poco Ruidoso","Ruidoso"))</f>
        <v>Ruidoso</v>
      </c>
      <c r="U1906" t="str">
        <f>IF(AND(AIRBNB[[#This Row],[PRECIO]]&lt;50,AIRBNB[[#This Row],[MIN_NOCHES]]&gt;3),"Dentro del presupuesto","No considerar")</f>
        <v>No considerar</v>
      </c>
      <c r="V1906" t="str">
        <f>VLOOKUP(AIRBNB[[#This Row],[HOST_ID]],Super_host[],5,FALSE)</f>
        <v>Host</v>
      </c>
    </row>
    <row r="1907" spans="1:22">
      <c r="A1907" s="4">
        <v>3701890</v>
      </c>
      <c r="B1907" t="s">
        <v>1545</v>
      </c>
      <c r="C1907" s="4">
        <v>3146957</v>
      </c>
      <c r="D1907" t="s">
        <v>200</v>
      </c>
      <c r="E1907" t="s">
        <v>1546</v>
      </c>
      <c r="F1907" s="4">
        <v>10069</v>
      </c>
      <c r="G1907" s="13" t="s">
        <v>124</v>
      </c>
      <c r="H1907" s="13" t="s">
        <v>168</v>
      </c>
      <c r="I1907" s="1">
        <v>4077918</v>
      </c>
      <c r="J1907" s="1">
        <v>-739874</v>
      </c>
      <c r="K1907" t="s">
        <v>5</v>
      </c>
      <c r="L1907" s="20">
        <v>160</v>
      </c>
      <c r="M1907" s="4">
        <v>7</v>
      </c>
      <c r="N1907" s="4">
        <v>5</v>
      </c>
      <c r="O1907" s="2">
        <v>42556</v>
      </c>
      <c r="P1907" s="3">
        <v>0.09</v>
      </c>
      <c r="Q1907" s="4">
        <v>1</v>
      </c>
      <c r="R1907" s="3">
        <v>5.6</v>
      </c>
      <c r="S19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7" t="str">
        <f>IF(AIRBNB[[#This Row],[RUIDO(dB)]]&lt;=4,"Silencioso",IF(AIRBNB[[#This Row],[RUIDO(dB)]]&lt;=5.5,"Poco Ruidoso","Ruidoso"))</f>
        <v>Ruidoso</v>
      </c>
      <c r="U1907" t="str">
        <f>IF(AND(AIRBNB[[#This Row],[PRECIO]]&lt;50,AIRBNB[[#This Row],[MIN_NOCHES]]&gt;3),"Dentro del presupuesto","No considerar")</f>
        <v>No considerar</v>
      </c>
      <c r="V1907" t="str">
        <f>VLOOKUP(AIRBNB[[#This Row],[HOST_ID]],Super_host[],5,FALSE)</f>
        <v>Host</v>
      </c>
    </row>
    <row r="1908" spans="1:22">
      <c r="A1908" s="4">
        <v>1074506</v>
      </c>
      <c r="B1908" t="s">
        <v>8329</v>
      </c>
      <c r="C1908" s="4">
        <v>2981156</v>
      </c>
      <c r="D1908" t="s">
        <v>8330</v>
      </c>
      <c r="E1908" t="s">
        <v>8331</v>
      </c>
      <c r="F1908" s="4">
        <v>11106</v>
      </c>
      <c r="G1908" s="13" t="s">
        <v>7897</v>
      </c>
      <c r="H1908" s="13" t="s">
        <v>7940</v>
      </c>
      <c r="I1908" s="1">
        <v>4076359</v>
      </c>
      <c r="J1908" s="1">
        <v>-7392531</v>
      </c>
      <c r="K1908" t="s">
        <v>5</v>
      </c>
      <c r="L1908" s="20">
        <v>160</v>
      </c>
      <c r="M1908" s="4">
        <v>2</v>
      </c>
      <c r="N1908" s="4">
        <v>13</v>
      </c>
      <c r="O1908" s="2">
        <v>43387</v>
      </c>
      <c r="P1908" s="3">
        <v>0.26</v>
      </c>
      <c r="Q1908" s="4">
        <v>5</v>
      </c>
      <c r="R1908" s="3">
        <v>6.24</v>
      </c>
      <c r="S19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8" t="str">
        <f>IF(AIRBNB[[#This Row],[RUIDO(dB)]]&lt;=4,"Silencioso",IF(AIRBNB[[#This Row],[RUIDO(dB)]]&lt;=5.5,"Poco Ruidoso","Ruidoso"))</f>
        <v>Ruidoso</v>
      </c>
      <c r="U1908" t="str">
        <f>IF(AND(AIRBNB[[#This Row],[PRECIO]]&lt;50,AIRBNB[[#This Row],[MIN_NOCHES]]&gt;3),"Dentro del presupuesto","No considerar")</f>
        <v>No considerar</v>
      </c>
      <c r="V1908" t="str">
        <f>VLOOKUP(AIRBNB[[#This Row],[HOST_ID]],Super_host[],5,FALSE)</f>
        <v>Host</v>
      </c>
    </row>
    <row r="1909" spans="1:22">
      <c r="A1909" s="4">
        <v>550288</v>
      </c>
      <c r="B1909" t="s">
        <v>2577</v>
      </c>
      <c r="C1909" s="4">
        <v>2684478</v>
      </c>
      <c r="D1909" t="s">
        <v>362</v>
      </c>
      <c r="E1909" t="s">
        <v>2578</v>
      </c>
      <c r="F1909" s="4">
        <v>10128</v>
      </c>
      <c r="G1909" s="13" t="s">
        <v>124</v>
      </c>
      <c r="H1909" s="13" t="s">
        <v>129</v>
      </c>
      <c r="I1909" s="1">
        <v>4078024</v>
      </c>
      <c r="J1909" s="1">
        <v>-7394813</v>
      </c>
      <c r="K1909" t="s">
        <v>5</v>
      </c>
      <c r="L1909" s="20">
        <v>160</v>
      </c>
      <c r="M1909" s="4">
        <v>4</v>
      </c>
      <c r="N1909" s="4">
        <v>16</v>
      </c>
      <c r="O1909" s="2">
        <v>43508</v>
      </c>
      <c r="P1909" s="3">
        <v>0.2</v>
      </c>
      <c r="Q1909" s="4">
        <v>1</v>
      </c>
      <c r="R1909" s="3">
        <v>5.6</v>
      </c>
      <c r="S19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09" t="str">
        <f>IF(AIRBNB[[#This Row],[RUIDO(dB)]]&lt;=4,"Silencioso",IF(AIRBNB[[#This Row],[RUIDO(dB)]]&lt;=5.5,"Poco Ruidoso","Ruidoso"))</f>
        <v>Ruidoso</v>
      </c>
      <c r="U1909" t="str">
        <f>IF(AND(AIRBNB[[#This Row],[PRECIO]]&lt;50,AIRBNB[[#This Row],[MIN_NOCHES]]&gt;3),"Dentro del presupuesto","No considerar")</f>
        <v>No considerar</v>
      </c>
      <c r="V1909" t="str">
        <f>VLOOKUP(AIRBNB[[#This Row],[HOST_ID]],Super_host[],5,FALSE)</f>
        <v>Host</v>
      </c>
    </row>
    <row r="1910" spans="1:22">
      <c r="A1910" s="4">
        <v>4649468</v>
      </c>
      <c r="B1910" t="s">
        <v>3484</v>
      </c>
      <c r="C1910" s="4">
        <v>2592109</v>
      </c>
      <c r="D1910" t="s">
        <v>3485</v>
      </c>
      <c r="E1910" t="s">
        <v>428</v>
      </c>
      <c r="F1910" s="4">
        <v>10021</v>
      </c>
      <c r="G1910" s="13" t="s">
        <v>124</v>
      </c>
      <c r="H1910" s="13" t="s">
        <v>129</v>
      </c>
      <c r="I1910" s="1">
        <v>4076904</v>
      </c>
      <c r="J1910" s="1">
        <v>-7395902</v>
      </c>
      <c r="K1910" t="s">
        <v>5</v>
      </c>
      <c r="L1910" s="20">
        <v>160</v>
      </c>
      <c r="M1910" s="4">
        <v>14</v>
      </c>
      <c r="N1910" s="4">
        <v>20</v>
      </c>
      <c r="O1910" s="2">
        <v>43636</v>
      </c>
      <c r="P1910" s="3">
        <v>0.37</v>
      </c>
      <c r="Q1910" s="4">
        <v>1</v>
      </c>
      <c r="R1910" s="3">
        <v>5.6</v>
      </c>
      <c r="S19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0" t="str">
        <f>IF(AIRBNB[[#This Row],[RUIDO(dB)]]&lt;=4,"Silencioso",IF(AIRBNB[[#This Row],[RUIDO(dB)]]&lt;=5.5,"Poco Ruidoso","Ruidoso"))</f>
        <v>Ruidoso</v>
      </c>
      <c r="U1910" t="str">
        <f>IF(AND(AIRBNB[[#This Row],[PRECIO]]&lt;50,AIRBNB[[#This Row],[MIN_NOCHES]]&gt;3),"Dentro del presupuesto","No considerar")</f>
        <v>No considerar</v>
      </c>
      <c r="V1910" t="str">
        <f>VLOOKUP(AIRBNB[[#This Row],[HOST_ID]],Super_host[],5,FALSE)</f>
        <v>Host</v>
      </c>
    </row>
    <row r="1911" spans="1:22">
      <c r="A1911" s="4">
        <v>521018</v>
      </c>
      <c r="B1911" t="s">
        <v>9844</v>
      </c>
      <c r="C1911" s="4">
        <v>2562882</v>
      </c>
      <c r="D1911" t="s">
        <v>6057</v>
      </c>
      <c r="E1911" t="s">
        <v>9845</v>
      </c>
      <c r="F1911" s="4">
        <v>11205</v>
      </c>
      <c r="G1911" s="13" t="s">
        <v>4662</v>
      </c>
      <c r="H1911" s="13" t="s">
        <v>9387</v>
      </c>
      <c r="I1911" s="1">
        <v>4069432</v>
      </c>
      <c r="J1911" s="1">
        <v>-7396481</v>
      </c>
      <c r="K1911" t="s">
        <v>5</v>
      </c>
      <c r="L1911" s="20">
        <v>160</v>
      </c>
      <c r="M1911" s="4">
        <v>14</v>
      </c>
      <c r="N1911" s="4">
        <v>3</v>
      </c>
      <c r="O1911" s="2">
        <v>42488</v>
      </c>
      <c r="P1911" s="3">
        <v>0.04</v>
      </c>
      <c r="Q1911" s="4">
        <v>1</v>
      </c>
      <c r="R1911" s="3">
        <v>6.9</v>
      </c>
      <c r="S19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1" t="str">
        <f>IF(AIRBNB[[#This Row],[RUIDO(dB)]]&lt;=4,"Silencioso",IF(AIRBNB[[#This Row],[RUIDO(dB)]]&lt;=5.5,"Poco Ruidoso","Ruidoso"))</f>
        <v>Ruidoso</v>
      </c>
      <c r="U1911" t="str">
        <f>IF(AND(AIRBNB[[#This Row],[PRECIO]]&lt;50,AIRBNB[[#This Row],[MIN_NOCHES]]&gt;3),"Dentro del presupuesto","No considerar")</f>
        <v>No considerar</v>
      </c>
      <c r="V1911" t="str">
        <f>VLOOKUP(AIRBNB[[#This Row],[HOST_ID]],Super_host[],5,FALSE)</f>
        <v>Host</v>
      </c>
    </row>
    <row r="1912" spans="1:22">
      <c r="A1912" s="4">
        <v>511960</v>
      </c>
      <c r="B1912" t="s">
        <v>2431</v>
      </c>
      <c r="C1912" s="4">
        <v>2521848</v>
      </c>
      <c r="D1912" t="s">
        <v>2432</v>
      </c>
      <c r="E1912" t="s">
        <v>2433</v>
      </c>
      <c r="F1912" s="4">
        <v>10003</v>
      </c>
      <c r="G1912" s="13" t="s">
        <v>124</v>
      </c>
      <c r="H1912" s="13" t="s">
        <v>133</v>
      </c>
      <c r="I1912" s="1">
        <v>4073044</v>
      </c>
      <c r="J1912" s="1">
        <v>-7398683</v>
      </c>
      <c r="K1912" t="s">
        <v>5</v>
      </c>
      <c r="L1912" s="20">
        <v>160</v>
      </c>
      <c r="M1912" s="4">
        <v>1</v>
      </c>
      <c r="N1912" s="4">
        <v>15</v>
      </c>
      <c r="O1912" s="2">
        <v>42499</v>
      </c>
      <c r="P1912" s="3">
        <v>0.18</v>
      </c>
      <c r="Q1912" s="4">
        <v>1</v>
      </c>
      <c r="R1912" s="3">
        <v>5.6</v>
      </c>
      <c r="S19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2" t="str">
        <f>IF(AIRBNB[[#This Row],[RUIDO(dB)]]&lt;=4,"Silencioso",IF(AIRBNB[[#This Row],[RUIDO(dB)]]&lt;=5.5,"Poco Ruidoso","Ruidoso"))</f>
        <v>Ruidoso</v>
      </c>
      <c r="U1912" t="str">
        <f>IF(AND(AIRBNB[[#This Row],[PRECIO]]&lt;50,AIRBNB[[#This Row],[MIN_NOCHES]]&gt;3),"Dentro del presupuesto","No considerar")</f>
        <v>No considerar</v>
      </c>
      <c r="V1912" t="str">
        <f>VLOOKUP(AIRBNB[[#This Row],[HOST_ID]],Super_host[],5,FALSE)</f>
        <v>Host</v>
      </c>
    </row>
    <row r="1913" spans="1:22">
      <c r="A1913" s="4">
        <v>4088506</v>
      </c>
      <c r="B1913" t="s">
        <v>13101</v>
      </c>
      <c r="C1913" s="4">
        <v>2436652</v>
      </c>
      <c r="D1913" t="s">
        <v>13102</v>
      </c>
      <c r="E1913" t="s">
        <v>13103</v>
      </c>
      <c r="F1913" s="4">
        <v>11211</v>
      </c>
      <c r="G1913" s="13" t="s">
        <v>4662</v>
      </c>
      <c r="H1913" s="13" t="s">
        <v>9218</v>
      </c>
      <c r="I1913" s="1">
        <v>4071381</v>
      </c>
      <c r="J1913" s="1">
        <v>-7396065</v>
      </c>
      <c r="K1913" t="s">
        <v>5</v>
      </c>
      <c r="L1913" s="20">
        <v>160</v>
      </c>
      <c r="M1913" s="4">
        <v>30</v>
      </c>
      <c r="N1913" s="4">
        <v>44</v>
      </c>
      <c r="O1913" s="2">
        <v>43626</v>
      </c>
      <c r="P1913" s="3">
        <v>0.76</v>
      </c>
      <c r="Q1913" s="4">
        <v>1</v>
      </c>
      <c r="R1913" s="3">
        <v>6.9</v>
      </c>
      <c r="S19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3" t="str">
        <f>IF(AIRBNB[[#This Row],[RUIDO(dB)]]&lt;=4,"Silencioso",IF(AIRBNB[[#This Row],[RUIDO(dB)]]&lt;=5.5,"Poco Ruidoso","Ruidoso"))</f>
        <v>Ruidoso</v>
      </c>
      <c r="U1913" t="str">
        <f>IF(AND(AIRBNB[[#This Row],[PRECIO]]&lt;50,AIRBNB[[#This Row],[MIN_NOCHES]]&gt;3),"Dentro del presupuesto","No considerar")</f>
        <v>No considerar</v>
      </c>
      <c r="V1913" t="str">
        <f>VLOOKUP(AIRBNB[[#This Row],[HOST_ID]],Super_host[],5,FALSE)</f>
        <v>Host</v>
      </c>
    </row>
    <row r="1914" spans="1:22">
      <c r="A1914" s="4">
        <v>495348</v>
      </c>
      <c r="B1914" t="s">
        <v>9695</v>
      </c>
      <c r="C1914" s="4">
        <v>2389885</v>
      </c>
      <c r="D1914" t="s">
        <v>1672</v>
      </c>
      <c r="E1914" t="s">
        <v>9696</v>
      </c>
      <c r="F1914" s="4">
        <v>11201</v>
      </c>
      <c r="G1914" s="13" t="s">
        <v>4662</v>
      </c>
      <c r="H1914" s="13" t="s">
        <v>9222</v>
      </c>
      <c r="I1914" s="1">
        <v>4069011</v>
      </c>
      <c r="J1914" s="1">
        <v>-7397691</v>
      </c>
      <c r="K1914" t="s">
        <v>5</v>
      </c>
      <c r="L1914" s="20">
        <v>160</v>
      </c>
      <c r="M1914" s="4">
        <v>4</v>
      </c>
      <c r="N1914" s="4">
        <v>2</v>
      </c>
      <c r="O1914" s="2">
        <v>41364</v>
      </c>
      <c r="P1914" s="3">
        <v>0.03</v>
      </c>
      <c r="Q1914" s="4">
        <v>1</v>
      </c>
      <c r="R1914" s="3">
        <v>6.9</v>
      </c>
      <c r="S19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4" t="str">
        <f>IF(AIRBNB[[#This Row],[RUIDO(dB)]]&lt;=4,"Silencioso",IF(AIRBNB[[#This Row],[RUIDO(dB)]]&lt;=5.5,"Poco Ruidoso","Ruidoso"))</f>
        <v>Ruidoso</v>
      </c>
      <c r="U1914" t="str">
        <f>IF(AND(AIRBNB[[#This Row],[PRECIO]]&lt;50,AIRBNB[[#This Row],[MIN_NOCHES]]&gt;3),"Dentro del presupuesto","No considerar")</f>
        <v>No considerar</v>
      </c>
      <c r="V1914" t="str">
        <f>VLOOKUP(AIRBNB[[#This Row],[HOST_ID]],Super_host[],5,FALSE)</f>
        <v>Host</v>
      </c>
    </row>
    <row r="1915" spans="1:22">
      <c r="A1915" s="4">
        <v>1043046</v>
      </c>
      <c r="B1915" t="s">
        <v>5047</v>
      </c>
      <c r="C1915" s="4">
        <v>2335804</v>
      </c>
      <c r="D1915" t="s">
        <v>589</v>
      </c>
      <c r="E1915" t="s">
        <v>1863</v>
      </c>
      <c r="F1915" s="4">
        <v>10019</v>
      </c>
      <c r="G1915" s="13" t="s">
        <v>124</v>
      </c>
      <c r="H1915" s="13" t="s">
        <v>186</v>
      </c>
      <c r="I1915" s="1">
        <v>4074112</v>
      </c>
      <c r="J1915" s="1">
        <v>-7400177</v>
      </c>
      <c r="K1915" t="s">
        <v>5</v>
      </c>
      <c r="L1915" s="20">
        <v>160</v>
      </c>
      <c r="M1915" s="4">
        <v>5</v>
      </c>
      <c r="N1915" s="4">
        <v>70</v>
      </c>
      <c r="O1915" s="2">
        <v>43399</v>
      </c>
      <c r="P1915" s="3">
        <v>1.1599999999999999</v>
      </c>
      <c r="Q1915" s="4">
        <v>1</v>
      </c>
      <c r="R1915" s="3">
        <v>5.6</v>
      </c>
      <c r="S19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5" t="str">
        <f>IF(AIRBNB[[#This Row],[RUIDO(dB)]]&lt;=4,"Silencioso",IF(AIRBNB[[#This Row],[RUIDO(dB)]]&lt;=5.5,"Poco Ruidoso","Ruidoso"))</f>
        <v>Ruidoso</v>
      </c>
      <c r="U1915" t="str">
        <f>IF(AND(AIRBNB[[#This Row],[PRECIO]]&lt;50,AIRBNB[[#This Row],[MIN_NOCHES]]&gt;3),"Dentro del presupuesto","No considerar")</f>
        <v>No considerar</v>
      </c>
      <c r="V1915" t="str">
        <f>VLOOKUP(AIRBNB[[#This Row],[HOST_ID]],Super_host[],5,FALSE)</f>
        <v>Host</v>
      </c>
    </row>
    <row r="1916" spans="1:22">
      <c r="A1916" s="4">
        <v>4338177</v>
      </c>
      <c r="B1916" t="s">
        <v>1871</v>
      </c>
      <c r="C1916" s="4">
        <v>2119276</v>
      </c>
      <c r="D1916" t="s">
        <v>1189</v>
      </c>
      <c r="E1916" t="s">
        <v>1872</v>
      </c>
      <c r="F1916" s="4">
        <v>10011</v>
      </c>
      <c r="G1916" s="13" t="s">
        <v>124</v>
      </c>
      <c r="H1916" s="13" t="s">
        <v>186</v>
      </c>
      <c r="I1916" s="1">
        <v>4073947</v>
      </c>
      <c r="J1916" s="1">
        <v>-7400114</v>
      </c>
      <c r="K1916" t="s">
        <v>5</v>
      </c>
      <c r="L1916" s="20">
        <v>160</v>
      </c>
      <c r="M1916" s="4">
        <v>30</v>
      </c>
      <c r="N1916" s="4">
        <v>6</v>
      </c>
      <c r="O1916" s="2">
        <v>43377</v>
      </c>
      <c r="P1916" s="3">
        <v>0.12</v>
      </c>
      <c r="Q1916" s="4">
        <v>1</v>
      </c>
      <c r="R1916" s="3">
        <v>5.6</v>
      </c>
      <c r="S19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6" t="str">
        <f>IF(AIRBNB[[#This Row],[RUIDO(dB)]]&lt;=4,"Silencioso",IF(AIRBNB[[#This Row],[RUIDO(dB)]]&lt;=5.5,"Poco Ruidoso","Ruidoso"))</f>
        <v>Ruidoso</v>
      </c>
      <c r="U1916" t="str">
        <f>IF(AND(AIRBNB[[#This Row],[PRECIO]]&lt;50,AIRBNB[[#This Row],[MIN_NOCHES]]&gt;3),"Dentro del presupuesto","No considerar")</f>
        <v>No considerar</v>
      </c>
      <c r="V1916" t="str">
        <f>VLOOKUP(AIRBNB[[#This Row],[HOST_ID]],Super_host[],5,FALSE)</f>
        <v>Host</v>
      </c>
    </row>
    <row r="1917" spans="1:22">
      <c r="A1917" s="4">
        <v>3645284</v>
      </c>
      <c r="B1917" t="s">
        <v>2907</v>
      </c>
      <c r="C1917" s="4">
        <v>2119276</v>
      </c>
      <c r="D1917" t="s">
        <v>1189</v>
      </c>
      <c r="E1917" t="s">
        <v>2908</v>
      </c>
      <c r="F1917" s="4">
        <v>10065</v>
      </c>
      <c r="G1917" s="13" t="s">
        <v>124</v>
      </c>
      <c r="H1917" s="13" t="s">
        <v>129</v>
      </c>
      <c r="I1917" s="1">
        <v>4076043</v>
      </c>
      <c r="J1917" s="1">
        <v>-7395992</v>
      </c>
      <c r="K1917" t="s">
        <v>5</v>
      </c>
      <c r="L1917" s="20">
        <v>160</v>
      </c>
      <c r="M1917" s="4">
        <v>30</v>
      </c>
      <c r="N1917" s="4">
        <v>15</v>
      </c>
      <c r="O1917" s="2">
        <v>43562</v>
      </c>
      <c r="P1917" s="3">
        <v>0.25</v>
      </c>
      <c r="Q1917" s="4">
        <v>1</v>
      </c>
      <c r="R1917" s="3">
        <v>5.6</v>
      </c>
      <c r="S19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7" t="str">
        <f>IF(AIRBNB[[#This Row],[RUIDO(dB)]]&lt;=4,"Silencioso",IF(AIRBNB[[#This Row],[RUIDO(dB)]]&lt;=5.5,"Poco Ruidoso","Ruidoso"))</f>
        <v>Ruidoso</v>
      </c>
      <c r="U1917" t="str">
        <f>IF(AND(AIRBNB[[#This Row],[PRECIO]]&lt;50,AIRBNB[[#This Row],[MIN_NOCHES]]&gt;3),"Dentro del presupuesto","No considerar")</f>
        <v>No considerar</v>
      </c>
      <c r="V1917" t="str">
        <f>VLOOKUP(AIRBNB[[#This Row],[HOST_ID]],Super_host[],5,FALSE)</f>
        <v>Host</v>
      </c>
    </row>
    <row r="1918" spans="1:22">
      <c r="A1918" s="4">
        <v>413876</v>
      </c>
      <c r="B1918" t="s">
        <v>4067</v>
      </c>
      <c r="C1918" s="4">
        <v>2059155</v>
      </c>
      <c r="D1918" t="s">
        <v>950</v>
      </c>
      <c r="E1918" t="s">
        <v>4068</v>
      </c>
      <c r="F1918" s="4">
        <v>10004</v>
      </c>
      <c r="G1918" s="13" t="s">
        <v>124</v>
      </c>
      <c r="H1918" s="13" t="s">
        <v>528</v>
      </c>
      <c r="I1918" s="1">
        <v>4070537</v>
      </c>
      <c r="J1918" s="1">
        <v>-7400992</v>
      </c>
      <c r="K1918" t="s">
        <v>5</v>
      </c>
      <c r="L1918" s="20">
        <v>160</v>
      </c>
      <c r="M1918" s="4">
        <v>1</v>
      </c>
      <c r="N1918" s="4">
        <v>36</v>
      </c>
      <c r="O1918" s="2">
        <v>43369</v>
      </c>
      <c r="P1918" s="3">
        <v>0.56999999999999995</v>
      </c>
      <c r="Q1918" s="4">
        <v>1</v>
      </c>
      <c r="R1918" s="3">
        <v>5.6</v>
      </c>
      <c r="S19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8" t="str">
        <f>IF(AIRBNB[[#This Row],[RUIDO(dB)]]&lt;=4,"Silencioso",IF(AIRBNB[[#This Row],[RUIDO(dB)]]&lt;=5.5,"Poco Ruidoso","Ruidoso"))</f>
        <v>Ruidoso</v>
      </c>
      <c r="U1918" t="str">
        <f>IF(AND(AIRBNB[[#This Row],[PRECIO]]&lt;50,AIRBNB[[#This Row],[MIN_NOCHES]]&gt;3),"Dentro del presupuesto","No considerar")</f>
        <v>No considerar</v>
      </c>
      <c r="V1918" t="str">
        <f>VLOOKUP(AIRBNB[[#This Row],[HOST_ID]],Super_host[],5,FALSE)</f>
        <v>Host</v>
      </c>
    </row>
    <row r="1919" spans="1:22">
      <c r="A1919" s="4">
        <v>411918</v>
      </c>
      <c r="B1919" t="s">
        <v>13970</v>
      </c>
      <c r="C1919" s="4">
        <v>2050338</v>
      </c>
      <c r="D1919" t="s">
        <v>8275</v>
      </c>
      <c r="E1919" t="s">
        <v>11733</v>
      </c>
      <c r="F1919" s="4">
        <v>11213</v>
      </c>
      <c r="G1919" s="13" t="s">
        <v>4662</v>
      </c>
      <c r="H1919" s="13" t="s">
        <v>9252</v>
      </c>
      <c r="I1919" s="1">
        <v>4066924</v>
      </c>
      <c r="J1919" s="1">
        <v>-7394406</v>
      </c>
      <c r="K1919" t="s">
        <v>5</v>
      </c>
      <c r="L1919" s="20">
        <v>160</v>
      </c>
      <c r="M1919" s="4">
        <v>5</v>
      </c>
      <c r="N1919" s="4">
        <v>125</v>
      </c>
      <c r="O1919" s="2">
        <v>43648</v>
      </c>
      <c r="P1919" s="3">
        <v>1.47</v>
      </c>
      <c r="Q1919" s="4">
        <v>1</v>
      </c>
      <c r="R1919" s="3">
        <v>6.9</v>
      </c>
      <c r="S19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19" t="str">
        <f>IF(AIRBNB[[#This Row],[RUIDO(dB)]]&lt;=4,"Silencioso",IF(AIRBNB[[#This Row],[RUIDO(dB)]]&lt;=5.5,"Poco Ruidoso","Ruidoso"))</f>
        <v>Ruidoso</v>
      </c>
      <c r="U1919" t="str">
        <f>IF(AND(AIRBNB[[#This Row],[PRECIO]]&lt;50,AIRBNB[[#This Row],[MIN_NOCHES]]&gt;3),"Dentro del presupuesto","No considerar")</f>
        <v>No considerar</v>
      </c>
      <c r="V1919" t="str">
        <f>VLOOKUP(AIRBNB[[#This Row],[HOST_ID]],Super_host[],5,FALSE)</f>
        <v>Host</v>
      </c>
    </row>
    <row r="1920" spans="1:22">
      <c r="A1920" s="4">
        <v>4309757</v>
      </c>
      <c r="B1920" t="s">
        <v>11193</v>
      </c>
      <c r="C1920" s="4">
        <v>1918986</v>
      </c>
      <c r="D1920" t="s">
        <v>11194</v>
      </c>
      <c r="E1920" t="s">
        <v>11195</v>
      </c>
      <c r="F1920" s="4">
        <v>11215</v>
      </c>
      <c r="G1920" s="13" t="s">
        <v>4662</v>
      </c>
      <c r="H1920" s="13" t="s">
        <v>9234</v>
      </c>
      <c r="I1920" s="1">
        <v>4066651</v>
      </c>
      <c r="J1920" s="1">
        <v>-7397922</v>
      </c>
      <c r="K1920" t="s">
        <v>5</v>
      </c>
      <c r="L1920" s="20">
        <v>160</v>
      </c>
      <c r="M1920" s="4">
        <v>31</v>
      </c>
      <c r="N1920" s="4">
        <v>8</v>
      </c>
      <c r="O1920" s="2">
        <v>43402</v>
      </c>
      <c r="P1920" s="3">
        <v>0.17</v>
      </c>
      <c r="Q1920" s="4">
        <v>1</v>
      </c>
      <c r="R1920" s="3">
        <v>6.9</v>
      </c>
      <c r="S19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0" t="str">
        <f>IF(AIRBNB[[#This Row],[RUIDO(dB)]]&lt;=4,"Silencioso",IF(AIRBNB[[#This Row],[RUIDO(dB)]]&lt;=5.5,"Poco Ruidoso","Ruidoso"))</f>
        <v>Ruidoso</v>
      </c>
      <c r="U1920" t="str">
        <f>IF(AND(AIRBNB[[#This Row],[PRECIO]]&lt;50,AIRBNB[[#This Row],[MIN_NOCHES]]&gt;3),"Dentro del presupuesto","No considerar")</f>
        <v>No considerar</v>
      </c>
      <c r="V1920" t="str">
        <f>VLOOKUP(AIRBNB[[#This Row],[HOST_ID]],Super_host[],5,FALSE)</f>
        <v>Host</v>
      </c>
    </row>
    <row r="1921" spans="1:22">
      <c r="A1921" s="4">
        <v>5301003</v>
      </c>
      <c r="B1921" t="s">
        <v>14537</v>
      </c>
      <c r="C1921" s="4">
        <v>1763862</v>
      </c>
      <c r="D1921" t="s">
        <v>14538</v>
      </c>
      <c r="E1921" t="s">
        <v>14539</v>
      </c>
      <c r="F1921" s="4">
        <v>11215</v>
      </c>
      <c r="G1921" s="13" t="s">
        <v>4662</v>
      </c>
      <c r="H1921" s="13" t="s">
        <v>9262</v>
      </c>
      <c r="I1921" s="1">
        <v>4066485</v>
      </c>
      <c r="J1921" s="1">
        <v>-7398543</v>
      </c>
      <c r="K1921" t="s">
        <v>5</v>
      </c>
      <c r="L1921" s="20">
        <v>160</v>
      </c>
      <c r="M1921" s="4">
        <v>1</v>
      </c>
      <c r="N1921" s="4">
        <v>111</v>
      </c>
      <c r="O1921" s="2">
        <v>43638</v>
      </c>
      <c r="P1921" s="3">
        <v>2.23</v>
      </c>
      <c r="Q1921" s="4">
        <v>1</v>
      </c>
      <c r="R1921" s="3">
        <v>6.9</v>
      </c>
      <c r="S19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1" t="str">
        <f>IF(AIRBNB[[#This Row],[RUIDO(dB)]]&lt;=4,"Silencioso",IF(AIRBNB[[#This Row],[RUIDO(dB)]]&lt;=5.5,"Poco Ruidoso","Ruidoso"))</f>
        <v>Ruidoso</v>
      </c>
      <c r="U1921" t="str">
        <f>IF(AND(AIRBNB[[#This Row],[PRECIO]]&lt;50,AIRBNB[[#This Row],[MIN_NOCHES]]&gt;3),"Dentro del presupuesto","No considerar")</f>
        <v>No considerar</v>
      </c>
      <c r="V1921" t="str">
        <f>VLOOKUP(AIRBNB[[#This Row],[HOST_ID]],Super_host[],5,FALSE)</f>
        <v>Host</v>
      </c>
    </row>
    <row r="1922" spans="1:22">
      <c r="A1922" s="4">
        <v>344068</v>
      </c>
      <c r="B1922" t="s">
        <v>7234</v>
      </c>
      <c r="C1922" s="4">
        <v>1745312</v>
      </c>
      <c r="D1922" t="s">
        <v>1643</v>
      </c>
      <c r="E1922" t="s">
        <v>7235</v>
      </c>
      <c r="F1922" s="4">
        <v>10010</v>
      </c>
      <c r="G1922" s="13" t="s">
        <v>124</v>
      </c>
      <c r="H1922" s="13" t="s">
        <v>452</v>
      </c>
      <c r="I1922" s="1">
        <v>4074253</v>
      </c>
      <c r="J1922" s="1">
        <v>-739916</v>
      </c>
      <c r="K1922" t="s">
        <v>40</v>
      </c>
      <c r="L1922" s="20">
        <v>160</v>
      </c>
      <c r="M1922" s="4">
        <v>21</v>
      </c>
      <c r="N1922" s="4">
        <v>0</v>
      </c>
      <c r="O1922" s="2">
        <v>43631</v>
      </c>
      <c r="P1922" s="3">
        <v>0.45</v>
      </c>
      <c r="Q1922" s="4">
        <v>1</v>
      </c>
      <c r="R1922" s="3">
        <v>5.6</v>
      </c>
      <c r="S19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2" t="str">
        <f>IF(AIRBNB[[#This Row],[RUIDO(dB)]]&lt;=4,"Silencioso",IF(AIRBNB[[#This Row],[RUIDO(dB)]]&lt;=5.5,"Poco Ruidoso","Ruidoso"))</f>
        <v>Ruidoso</v>
      </c>
      <c r="U1922" t="str">
        <f>IF(AND(AIRBNB[[#This Row],[PRECIO]]&lt;50,AIRBNB[[#This Row],[MIN_NOCHES]]&gt;3),"Dentro del presupuesto","No considerar")</f>
        <v>No considerar</v>
      </c>
      <c r="V1922" t="str">
        <f>VLOOKUP(AIRBNB[[#This Row],[HOST_ID]],Super_host[],5,FALSE)</f>
        <v>Host</v>
      </c>
    </row>
    <row r="1923" spans="1:22">
      <c r="A1923" s="4">
        <v>5779471</v>
      </c>
      <c r="B1923" t="s">
        <v>2833</v>
      </c>
      <c r="C1923" s="4">
        <v>1674428</v>
      </c>
      <c r="D1923" t="s">
        <v>2834</v>
      </c>
      <c r="E1923" t="s">
        <v>2835</v>
      </c>
      <c r="F1923" s="4">
        <v>10009</v>
      </c>
      <c r="G1923" s="13" t="s">
        <v>124</v>
      </c>
      <c r="H1923" s="13" t="s">
        <v>133</v>
      </c>
      <c r="I1923" s="1">
        <v>4072478</v>
      </c>
      <c r="J1923" s="1">
        <v>-739755</v>
      </c>
      <c r="K1923" t="s">
        <v>5</v>
      </c>
      <c r="L1923" s="20">
        <v>160</v>
      </c>
      <c r="M1923" s="4">
        <v>7</v>
      </c>
      <c r="N1923" s="4">
        <v>9</v>
      </c>
      <c r="O1923" s="2">
        <v>42687</v>
      </c>
      <c r="P1923" s="3">
        <v>0.24</v>
      </c>
      <c r="Q1923" s="4">
        <v>1</v>
      </c>
      <c r="R1923" s="3">
        <v>5.6</v>
      </c>
      <c r="S19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3" t="str">
        <f>IF(AIRBNB[[#This Row],[RUIDO(dB)]]&lt;=4,"Silencioso",IF(AIRBNB[[#This Row],[RUIDO(dB)]]&lt;=5.5,"Poco Ruidoso","Ruidoso"))</f>
        <v>Ruidoso</v>
      </c>
      <c r="U1923" t="str">
        <f>IF(AND(AIRBNB[[#This Row],[PRECIO]]&lt;50,AIRBNB[[#This Row],[MIN_NOCHES]]&gt;3),"Dentro del presupuesto","No considerar")</f>
        <v>No considerar</v>
      </c>
      <c r="V1923" t="str">
        <f>VLOOKUP(AIRBNB[[#This Row],[HOST_ID]],Super_host[],5,FALSE)</f>
        <v>Host</v>
      </c>
    </row>
    <row r="1924" spans="1:22">
      <c r="A1924" s="4">
        <v>5671922</v>
      </c>
      <c r="B1924" t="s">
        <v>8096</v>
      </c>
      <c r="C1924" s="4">
        <v>1434654</v>
      </c>
      <c r="D1924" t="s">
        <v>492</v>
      </c>
      <c r="E1924" t="s">
        <v>8097</v>
      </c>
      <c r="F1924" s="4">
        <v>11385</v>
      </c>
      <c r="G1924" s="13" t="s">
        <v>7897</v>
      </c>
      <c r="H1924" s="13" t="s">
        <v>7937</v>
      </c>
      <c r="I1924" s="1">
        <v>407073</v>
      </c>
      <c r="J1924" s="1">
        <v>-7391775</v>
      </c>
      <c r="K1924" t="s">
        <v>5</v>
      </c>
      <c r="L1924" s="20">
        <v>160</v>
      </c>
      <c r="M1924" s="4">
        <v>7</v>
      </c>
      <c r="N1924" s="4">
        <v>3</v>
      </c>
      <c r="O1924" s="2">
        <v>42595</v>
      </c>
      <c r="P1924" s="3">
        <v>0.06</v>
      </c>
      <c r="Q1924" s="4">
        <v>5</v>
      </c>
      <c r="R1924" s="3">
        <v>6.24</v>
      </c>
      <c r="S19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4" t="str">
        <f>IF(AIRBNB[[#This Row],[RUIDO(dB)]]&lt;=4,"Silencioso",IF(AIRBNB[[#This Row],[RUIDO(dB)]]&lt;=5.5,"Poco Ruidoso","Ruidoso"))</f>
        <v>Ruidoso</v>
      </c>
      <c r="U1924" t="str">
        <f>IF(AND(AIRBNB[[#This Row],[PRECIO]]&lt;50,AIRBNB[[#This Row],[MIN_NOCHES]]&gt;3),"Dentro del presupuesto","No considerar")</f>
        <v>No considerar</v>
      </c>
      <c r="V1924" t="str">
        <f>VLOOKUP(AIRBNB[[#This Row],[HOST_ID]],Super_host[],5,FALSE)</f>
        <v>Host</v>
      </c>
    </row>
    <row r="1925" spans="1:22">
      <c r="A1925" s="4">
        <v>190542</v>
      </c>
      <c r="B1925" t="s">
        <v>12426</v>
      </c>
      <c r="C1925" s="4">
        <v>920542</v>
      </c>
      <c r="D1925" t="s">
        <v>12427</v>
      </c>
      <c r="E1925" t="s">
        <v>12428</v>
      </c>
      <c r="F1925" s="4">
        <v>11205</v>
      </c>
      <c r="G1925" s="13" t="s">
        <v>4662</v>
      </c>
      <c r="H1925" s="13" t="s">
        <v>9230</v>
      </c>
      <c r="I1925" s="1">
        <v>4068967</v>
      </c>
      <c r="J1925" s="1">
        <v>-7395445</v>
      </c>
      <c r="K1925" t="s">
        <v>5</v>
      </c>
      <c r="L1925" s="20">
        <v>160</v>
      </c>
      <c r="M1925" s="4">
        <v>3</v>
      </c>
      <c r="N1925" s="4">
        <v>42</v>
      </c>
      <c r="O1925" s="2">
        <v>43603</v>
      </c>
      <c r="P1925" s="3">
        <v>0.44</v>
      </c>
      <c r="Q1925" s="4">
        <v>1</v>
      </c>
      <c r="R1925" s="3">
        <v>6.9</v>
      </c>
      <c r="S19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5" t="str">
        <f>IF(AIRBNB[[#This Row],[RUIDO(dB)]]&lt;=4,"Silencioso",IF(AIRBNB[[#This Row],[RUIDO(dB)]]&lt;=5.5,"Poco Ruidoso","Ruidoso"))</f>
        <v>Ruidoso</v>
      </c>
      <c r="U1925" t="str">
        <f>IF(AND(AIRBNB[[#This Row],[PRECIO]]&lt;50,AIRBNB[[#This Row],[MIN_NOCHES]]&gt;3),"Dentro del presupuesto","No considerar")</f>
        <v>No considerar</v>
      </c>
      <c r="V1925" t="str">
        <f>VLOOKUP(AIRBNB[[#This Row],[HOST_ID]],Super_host[],5,FALSE)</f>
        <v>Host</v>
      </c>
    </row>
    <row r="1926" spans="1:22">
      <c r="A1926" s="4">
        <v>2524058</v>
      </c>
      <c r="B1926" t="s">
        <v>7276</v>
      </c>
      <c r="C1926" s="4">
        <v>918543</v>
      </c>
      <c r="D1926" t="s">
        <v>7277</v>
      </c>
      <c r="E1926" t="s">
        <v>5568</v>
      </c>
      <c r="F1926" s="4">
        <v>10009</v>
      </c>
      <c r="G1926" s="13" t="s">
        <v>124</v>
      </c>
      <c r="H1926" s="13" t="s">
        <v>133</v>
      </c>
      <c r="I1926" s="1">
        <v>4072314</v>
      </c>
      <c r="J1926" s="1">
        <v>-7398491</v>
      </c>
      <c r="K1926" t="s">
        <v>5</v>
      </c>
      <c r="L1926" s="20">
        <v>160</v>
      </c>
      <c r="M1926" s="4">
        <v>5</v>
      </c>
      <c r="N1926" s="4">
        <v>0</v>
      </c>
      <c r="O1926" s="2">
        <v>42610</v>
      </c>
      <c r="P1926" s="3">
        <v>0.24</v>
      </c>
      <c r="Q1926" s="4">
        <v>1</v>
      </c>
      <c r="R1926" s="3">
        <v>5.6</v>
      </c>
      <c r="S19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6" t="str">
        <f>IF(AIRBNB[[#This Row],[RUIDO(dB)]]&lt;=4,"Silencioso",IF(AIRBNB[[#This Row],[RUIDO(dB)]]&lt;=5.5,"Poco Ruidoso","Ruidoso"))</f>
        <v>Ruidoso</v>
      </c>
      <c r="U1926" t="str">
        <f>IF(AND(AIRBNB[[#This Row],[PRECIO]]&lt;50,AIRBNB[[#This Row],[MIN_NOCHES]]&gt;3),"Dentro del presupuesto","No considerar")</f>
        <v>No considerar</v>
      </c>
      <c r="V1926" t="str">
        <f>VLOOKUP(AIRBNB[[#This Row],[HOST_ID]],Super_host[],5,FALSE)</f>
        <v>Host</v>
      </c>
    </row>
    <row r="1927" spans="1:22">
      <c r="A1927" s="4">
        <v>200955</v>
      </c>
      <c r="B1927" t="s">
        <v>2975</v>
      </c>
      <c r="C1927" s="4">
        <v>568325</v>
      </c>
      <c r="D1927" t="s">
        <v>2976</v>
      </c>
      <c r="E1927" t="s">
        <v>2977</v>
      </c>
      <c r="F1927" s="4">
        <v>10009</v>
      </c>
      <c r="G1927" s="13" t="s">
        <v>124</v>
      </c>
      <c r="H1927" s="13" t="s">
        <v>133</v>
      </c>
      <c r="I1927" s="1">
        <v>4073089</v>
      </c>
      <c r="J1927" s="1">
        <v>-7398195</v>
      </c>
      <c r="K1927" t="s">
        <v>5</v>
      </c>
      <c r="L1927" s="20">
        <v>160</v>
      </c>
      <c r="M1927" s="4">
        <v>30</v>
      </c>
      <c r="N1927" s="4">
        <v>25</v>
      </c>
      <c r="O1927" s="2">
        <v>43220</v>
      </c>
      <c r="P1927" s="3">
        <v>0.26</v>
      </c>
      <c r="Q1927" s="4">
        <v>1</v>
      </c>
      <c r="R1927" s="3">
        <v>5.6</v>
      </c>
      <c r="S19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7" t="str">
        <f>IF(AIRBNB[[#This Row],[RUIDO(dB)]]&lt;=4,"Silencioso",IF(AIRBNB[[#This Row],[RUIDO(dB)]]&lt;=5.5,"Poco Ruidoso","Ruidoso"))</f>
        <v>Ruidoso</v>
      </c>
      <c r="U1927" t="str">
        <f>IF(AND(AIRBNB[[#This Row],[PRECIO]]&lt;50,AIRBNB[[#This Row],[MIN_NOCHES]]&gt;3),"Dentro del presupuesto","No considerar")</f>
        <v>No considerar</v>
      </c>
      <c r="V1927" t="str">
        <f>VLOOKUP(AIRBNB[[#This Row],[HOST_ID]],Super_host[],5,FALSE)</f>
        <v>Host</v>
      </c>
    </row>
    <row r="1928" spans="1:22">
      <c r="A1928" s="4">
        <v>2651125</v>
      </c>
      <c r="B1928" t="s">
        <v>3102</v>
      </c>
      <c r="C1928" s="4">
        <v>320285</v>
      </c>
      <c r="D1928" t="s">
        <v>3103</v>
      </c>
      <c r="E1928" t="s">
        <v>3104</v>
      </c>
      <c r="F1928" s="4">
        <v>10009</v>
      </c>
      <c r="G1928" s="13" t="s">
        <v>124</v>
      </c>
      <c r="H1928" s="13" t="s">
        <v>133</v>
      </c>
      <c r="I1928" s="1">
        <v>4072816</v>
      </c>
      <c r="J1928" s="1">
        <v>-7398035</v>
      </c>
      <c r="K1928" t="s">
        <v>5</v>
      </c>
      <c r="L1928" s="20">
        <v>160</v>
      </c>
      <c r="M1928" s="4">
        <v>10</v>
      </c>
      <c r="N1928" s="4">
        <v>18</v>
      </c>
      <c r="O1928" s="2">
        <v>43649</v>
      </c>
      <c r="P1928" s="3">
        <v>0.28000000000000003</v>
      </c>
      <c r="Q1928" s="4">
        <v>1</v>
      </c>
      <c r="R1928" s="3">
        <v>5.6</v>
      </c>
      <c r="S19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8" t="str">
        <f>IF(AIRBNB[[#This Row],[RUIDO(dB)]]&lt;=4,"Silencioso",IF(AIRBNB[[#This Row],[RUIDO(dB)]]&lt;=5.5,"Poco Ruidoso","Ruidoso"))</f>
        <v>Ruidoso</v>
      </c>
      <c r="U1928" t="str">
        <f>IF(AND(AIRBNB[[#This Row],[PRECIO]]&lt;50,AIRBNB[[#This Row],[MIN_NOCHES]]&gt;3),"Dentro del presupuesto","No considerar")</f>
        <v>No considerar</v>
      </c>
      <c r="V1928" t="str">
        <f>VLOOKUP(AIRBNB[[#This Row],[HOST_ID]],Super_host[],5,FALSE)</f>
        <v>Host</v>
      </c>
    </row>
    <row r="1929" spans="1:22">
      <c r="A1929" s="4">
        <v>2917698</v>
      </c>
      <c r="B1929" t="s">
        <v>13086</v>
      </c>
      <c r="C1929" s="4">
        <v>263500</v>
      </c>
      <c r="D1929" t="s">
        <v>3016</v>
      </c>
      <c r="E1929" t="s">
        <v>13087</v>
      </c>
      <c r="F1929" s="4">
        <v>11212</v>
      </c>
      <c r="G1929" s="13" t="s">
        <v>4662</v>
      </c>
      <c r="H1929" s="13" t="s">
        <v>9306</v>
      </c>
      <c r="I1929" s="1">
        <v>4066411</v>
      </c>
      <c r="J1929" s="1">
        <v>-7392905</v>
      </c>
      <c r="K1929" t="s">
        <v>5</v>
      </c>
      <c r="L1929" s="20">
        <v>160</v>
      </c>
      <c r="M1929" s="4">
        <v>1</v>
      </c>
      <c r="N1929" s="4">
        <v>44</v>
      </c>
      <c r="O1929" s="2">
        <v>43217</v>
      </c>
      <c r="P1929" s="3">
        <v>0.74</v>
      </c>
      <c r="Q1929" s="4">
        <v>1</v>
      </c>
      <c r="R1929" s="3">
        <v>6.9</v>
      </c>
      <c r="S19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29" t="str">
        <f>IF(AIRBNB[[#This Row],[RUIDO(dB)]]&lt;=4,"Silencioso",IF(AIRBNB[[#This Row],[RUIDO(dB)]]&lt;=5.5,"Poco Ruidoso","Ruidoso"))</f>
        <v>Ruidoso</v>
      </c>
      <c r="U1929" t="str">
        <f>IF(AND(AIRBNB[[#This Row],[PRECIO]]&lt;50,AIRBNB[[#This Row],[MIN_NOCHES]]&gt;3),"Dentro del presupuesto","No considerar")</f>
        <v>No considerar</v>
      </c>
      <c r="V1929" t="str">
        <f>VLOOKUP(AIRBNB[[#This Row],[HOST_ID]],Super_host[],5,FALSE)</f>
        <v>Host</v>
      </c>
    </row>
    <row r="1930" spans="1:22">
      <c r="A1930" s="4">
        <v>349841</v>
      </c>
      <c r="B1930" t="s">
        <v>16064</v>
      </c>
      <c r="C1930" s="4">
        <v>202507</v>
      </c>
      <c r="D1930" t="s">
        <v>16065</v>
      </c>
      <c r="E1930" t="s">
        <v>16066</v>
      </c>
      <c r="F1930" s="4">
        <v>11249</v>
      </c>
      <c r="G1930" s="13" t="s">
        <v>4662</v>
      </c>
      <c r="H1930" s="13" t="s">
        <v>9218</v>
      </c>
      <c r="I1930" s="1">
        <v>4071682</v>
      </c>
      <c r="J1930" s="1">
        <v>-7396369</v>
      </c>
      <c r="K1930" t="s">
        <v>40</v>
      </c>
      <c r="L1930" s="20">
        <v>160</v>
      </c>
      <c r="M1930" s="4">
        <v>5</v>
      </c>
      <c r="N1930" s="4">
        <v>0</v>
      </c>
      <c r="O1930" s="2">
        <v>43631</v>
      </c>
      <c r="P1930" s="3">
        <v>1.87</v>
      </c>
      <c r="Q1930" s="4">
        <v>1</v>
      </c>
      <c r="R1930" s="3">
        <v>6.9</v>
      </c>
      <c r="S19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0" t="str">
        <f>IF(AIRBNB[[#This Row],[RUIDO(dB)]]&lt;=4,"Silencioso",IF(AIRBNB[[#This Row],[RUIDO(dB)]]&lt;=5.5,"Poco Ruidoso","Ruidoso"))</f>
        <v>Ruidoso</v>
      </c>
      <c r="U1930" t="str">
        <f>IF(AND(AIRBNB[[#This Row],[PRECIO]]&lt;50,AIRBNB[[#This Row],[MIN_NOCHES]]&gt;3),"Dentro del presupuesto","No considerar")</f>
        <v>No considerar</v>
      </c>
      <c r="V1930" t="str">
        <f>VLOOKUP(AIRBNB[[#This Row],[HOST_ID]],Super_host[],5,FALSE)</f>
        <v>Host</v>
      </c>
    </row>
    <row r="1931" spans="1:22">
      <c r="A1931" s="4">
        <v>32969</v>
      </c>
      <c r="B1931" t="s">
        <v>10746</v>
      </c>
      <c r="C1931" s="4">
        <v>142833</v>
      </c>
      <c r="D1931" t="s">
        <v>5052</v>
      </c>
      <c r="E1931" t="s">
        <v>10747</v>
      </c>
      <c r="F1931" s="4">
        <v>11211</v>
      </c>
      <c r="G1931" s="13" t="s">
        <v>4662</v>
      </c>
      <c r="H1931" s="13" t="s">
        <v>9218</v>
      </c>
      <c r="I1931" s="1">
        <v>4071596</v>
      </c>
      <c r="J1931" s="1">
        <v>-7393938</v>
      </c>
      <c r="K1931" t="s">
        <v>5</v>
      </c>
      <c r="L1931" s="20">
        <v>160</v>
      </c>
      <c r="M1931" s="4">
        <v>3</v>
      </c>
      <c r="N1931" s="4">
        <v>11</v>
      </c>
      <c r="O1931" s="2">
        <v>43648</v>
      </c>
      <c r="P1931" s="3">
        <v>0.11</v>
      </c>
      <c r="Q1931" s="4">
        <v>1</v>
      </c>
      <c r="R1931" s="3">
        <v>6.9</v>
      </c>
      <c r="S19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1" t="str">
        <f>IF(AIRBNB[[#This Row],[RUIDO(dB)]]&lt;=4,"Silencioso",IF(AIRBNB[[#This Row],[RUIDO(dB)]]&lt;=5.5,"Poco Ruidoso","Ruidoso"))</f>
        <v>Ruidoso</v>
      </c>
      <c r="U1931" t="str">
        <f>IF(AND(AIRBNB[[#This Row],[PRECIO]]&lt;50,AIRBNB[[#This Row],[MIN_NOCHES]]&gt;3),"Dentro del presupuesto","No considerar")</f>
        <v>No considerar</v>
      </c>
      <c r="V1931" t="str">
        <f>VLOOKUP(AIRBNB[[#This Row],[HOST_ID]],Super_host[],5,FALSE)</f>
        <v>Host</v>
      </c>
    </row>
    <row r="1932" spans="1:22">
      <c r="A1932" s="4">
        <v>417685</v>
      </c>
      <c r="B1932" t="s">
        <v>14190</v>
      </c>
      <c r="C1932" s="4">
        <v>119588</v>
      </c>
      <c r="D1932" t="s">
        <v>1020</v>
      </c>
      <c r="E1932" t="s">
        <v>14191</v>
      </c>
      <c r="F1932" s="4">
        <v>11215</v>
      </c>
      <c r="G1932" s="13" t="s">
        <v>4662</v>
      </c>
      <c r="H1932" s="13" t="s">
        <v>9234</v>
      </c>
      <c r="I1932" s="1">
        <v>4066626</v>
      </c>
      <c r="J1932" s="1">
        <v>-7397933</v>
      </c>
      <c r="K1932" t="s">
        <v>5</v>
      </c>
      <c r="L1932" s="20">
        <v>160</v>
      </c>
      <c r="M1932" s="4">
        <v>1</v>
      </c>
      <c r="N1932" s="4">
        <v>145</v>
      </c>
      <c r="O1932" s="2">
        <v>43638</v>
      </c>
      <c r="P1932" s="3">
        <v>1.76</v>
      </c>
      <c r="Q1932" s="4">
        <v>1</v>
      </c>
      <c r="R1932" s="3">
        <v>6.9</v>
      </c>
      <c r="S19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2" t="str">
        <f>IF(AIRBNB[[#This Row],[RUIDO(dB)]]&lt;=4,"Silencioso",IF(AIRBNB[[#This Row],[RUIDO(dB)]]&lt;=5.5,"Poco Ruidoso","Ruidoso"))</f>
        <v>Ruidoso</v>
      </c>
      <c r="U1932" t="str">
        <f>IF(AND(AIRBNB[[#This Row],[PRECIO]]&lt;50,AIRBNB[[#This Row],[MIN_NOCHES]]&gt;3),"Dentro del presupuesto","No considerar")</f>
        <v>No considerar</v>
      </c>
      <c r="V1932" t="str">
        <f>VLOOKUP(AIRBNB[[#This Row],[HOST_ID]],Super_host[],5,FALSE)</f>
        <v>Host</v>
      </c>
    </row>
    <row r="1933" spans="1:22">
      <c r="A1933" s="4">
        <v>4369737</v>
      </c>
      <c r="B1933" t="s">
        <v>1594</v>
      </c>
      <c r="C1933" s="4">
        <v>15154</v>
      </c>
      <c r="D1933" t="s">
        <v>1595</v>
      </c>
      <c r="E1933" t="s">
        <v>1596</v>
      </c>
      <c r="F1933" s="4">
        <v>10023</v>
      </c>
      <c r="G1933" s="13" t="s">
        <v>124</v>
      </c>
      <c r="H1933" s="13" t="s">
        <v>168</v>
      </c>
      <c r="I1933" t="s">
        <v>1597</v>
      </c>
      <c r="J1933" s="1">
        <v>-7397793</v>
      </c>
      <c r="K1933" t="s">
        <v>5</v>
      </c>
      <c r="L1933" s="20">
        <v>160</v>
      </c>
      <c r="M1933" s="4">
        <v>3</v>
      </c>
      <c r="N1933" s="4">
        <v>5</v>
      </c>
      <c r="O1933" s="2">
        <v>42458</v>
      </c>
      <c r="P1933" s="3">
        <v>0.09</v>
      </c>
      <c r="Q1933" s="4">
        <v>1</v>
      </c>
      <c r="R1933" s="3">
        <v>5.6</v>
      </c>
      <c r="S19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3" t="str">
        <f>IF(AIRBNB[[#This Row],[RUIDO(dB)]]&lt;=4,"Silencioso",IF(AIRBNB[[#This Row],[RUIDO(dB)]]&lt;=5.5,"Poco Ruidoso","Ruidoso"))</f>
        <v>Ruidoso</v>
      </c>
      <c r="U1933" t="str">
        <f>IF(AND(AIRBNB[[#This Row],[PRECIO]]&lt;50,AIRBNB[[#This Row],[MIN_NOCHES]]&gt;3),"Dentro del presupuesto","No considerar")</f>
        <v>No considerar</v>
      </c>
      <c r="V1933" t="str">
        <f>VLOOKUP(AIRBNB[[#This Row],[HOST_ID]],Super_host[],5,FALSE)</f>
        <v>Host</v>
      </c>
    </row>
    <row r="1934" spans="1:22">
      <c r="A1934" s="4">
        <v>4220151</v>
      </c>
      <c r="B1934" t="s">
        <v>6324</v>
      </c>
      <c r="C1934" s="4">
        <v>21903562</v>
      </c>
      <c r="D1934" t="s">
        <v>399</v>
      </c>
      <c r="E1934" t="s">
        <v>6325</v>
      </c>
      <c r="F1934" s="4">
        <v>10011</v>
      </c>
      <c r="G1934" s="13" t="s">
        <v>124</v>
      </c>
      <c r="H1934" s="13" t="s">
        <v>186</v>
      </c>
      <c r="I1934" s="1">
        <v>4074588</v>
      </c>
      <c r="J1934" s="1">
        <v>-7400055</v>
      </c>
      <c r="K1934" t="s">
        <v>5</v>
      </c>
      <c r="L1934" s="20">
        <v>159</v>
      </c>
      <c r="M1934" s="4">
        <v>1</v>
      </c>
      <c r="N1934" s="4">
        <v>202</v>
      </c>
      <c r="O1934" s="2">
        <v>43635</v>
      </c>
      <c r="P1934" s="3">
        <v>3.53</v>
      </c>
      <c r="Q1934" s="4">
        <v>1</v>
      </c>
      <c r="R1934" s="3">
        <v>5.6</v>
      </c>
      <c r="S19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4" t="str">
        <f>IF(AIRBNB[[#This Row],[RUIDO(dB)]]&lt;=4,"Silencioso",IF(AIRBNB[[#This Row],[RUIDO(dB)]]&lt;=5.5,"Poco Ruidoso","Ruidoso"))</f>
        <v>Ruidoso</v>
      </c>
      <c r="U1934" t="str">
        <f>IF(AND(AIRBNB[[#This Row],[PRECIO]]&lt;50,AIRBNB[[#This Row],[MIN_NOCHES]]&gt;3),"Dentro del presupuesto","No considerar")</f>
        <v>No considerar</v>
      </c>
      <c r="V1934" t="str">
        <f>VLOOKUP(AIRBNB[[#This Row],[HOST_ID]],Super_host[],5,FALSE)</f>
        <v>Host</v>
      </c>
    </row>
    <row r="1935" spans="1:22">
      <c r="A1935" s="4">
        <v>4817139</v>
      </c>
      <c r="B1935" t="s">
        <v>3247</v>
      </c>
      <c r="C1935" s="4">
        <v>21671443</v>
      </c>
      <c r="D1935" t="s">
        <v>3248</v>
      </c>
      <c r="E1935" t="s">
        <v>3249</v>
      </c>
      <c r="F1935" s="4">
        <v>10019</v>
      </c>
      <c r="G1935" s="13" t="s">
        <v>124</v>
      </c>
      <c r="H1935" s="13" t="s">
        <v>249</v>
      </c>
      <c r="I1935" s="1">
        <v>4076557</v>
      </c>
      <c r="J1935" s="1">
        <v>-7398745</v>
      </c>
      <c r="K1935" t="s">
        <v>5</v>
      </c>
      <c r="L1935" s="20">
        <v>159</v>
      </c>
      <c r="M1935" s="4">
        <v>2</v>
      </c>
      <c r="N1935" s="4">
        <v>16</v>
      </c>
      <c r="O1935" s="2">
        <v>42725</v>
      </c>
      <c r="P1935" s="3">
        <v>0.31</v>
      </c>
      <c r="Q1935" s="4">
        <v>1</v>
      </c>
      <c r="R1935" s="3">
        <v>5.6</v>
      </c>
      <c r="S19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5" t="str">
        <f>IF(AIRBNB[[#This Row],[RUIDO(dB)]]&lt;=4,"Silencioso",IF(AIRBNB[[#This Row],[RUIDO(dB)]]&lt;=5.5,"Poco Ruidoso","Ruidoso"))</f>
        <v>Ruidoso</v>
      </c>
      <c r="U1935" t="str">
        <f>IF(AND(AIRBNB[[#This Row],[PRECIO]]&lt;50,AIRBNB[[#This Row],[MIN_NOCHES]]&gt;3),"Dentro del presupuesto","No considerar")</f>
        <v>No considerar</v>
      </c>
      <c r="V1935" t="str">
        <f>VLOOKUP(AIRBNB[[#This Row],[HOST_ID]],Super_host[],5,FALSE)</f>
        <v>Host</v>
      </c>
    </row>
    <row r="1936" spans="1:22">
      <c r="A1936" s="4">
        <v>6726337</v>
      </c>
      <c r="B1936" t="s">
        <v>16410</v>
      </c>
      <c r="C1936" s="4">
        <v>21444167</v>
      </c>
      <c r="D1936" t="s">
        <v>9913</v>
      </c>
      <c r="E1936" t="s">
        <v>16411</v>
      </c>
      <c r="F1936" s="4">
        <v>10463</v>
      </c>
      <c r="G1936" s="13" t="s">
        <v>16360</v>
      </c>
      <c r="H1936" s="13" t="s">
        <v>16409</v>
      </c>
      <c r="I1936" s="1">
        <v>4088238</v>
      </c>
      <c r="J1936" s="1">
        <v>-7390689</v>
      </c>
      <c r="K1936" t="s">
        <v>5</v>
      </c>
      <c r="L1936" s="20">
        <v>159</v>
      </c>
      <c r="M1936" s="4">
        <v>3</v>
      </c>
      <c r="N1936" s="4">
        <v>8</v>
      </c>
      <c r="O1936" s="2">
        <v>43618</v>
      </c>
      <c r="P1936" s="3">
        <v>0.17</v>
      </c>
      <c r="Q1936" s="4">
        <v>5</v>
      </c>
      <c r="R1936" s="3">
        <v>7.84</v>
      </c>
      <c r="S19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6" t="str">
        <f>IF(AIRBNB[[#This Row],[RUIDO(dB)]]&lt;=4,"Silencioso",IF(AIRBNB[[#This Row],[RUIDO(dB)]]&lt;=5.5,"Poco Ruidoso","Ruidoso"))</f>
        <v>Ruidoso</v>
      </c>
      <c r="U1936" t="str">
        <f>IF(AND(AIRBNB[[#This Row],[PRECIO]]&lt;50,AIRBNB[[#This Row],[MIN_NOCHES]]&gt;3),"Dentro del presupuesto","No considerar")</f>
        <v>No considerar</v>
      </c>
      <c r="V1936" t="str">
        <f>VLOOKUP(AIRBNB[[#This Row],[HOST_ID]],Super_host[],5,FALSE)</f>
        <v>Host</v>
      </c>
    </row>
    <row r="1937" spans="1:22">
      <c r="A1937" s="4">
        <v>2422991</v>
      </c>
      <c r="B1937" t="s">
        <v>4973</v>
      </c>
      <c r="C1937" s="4">
        <v>12384418</v>
      </c>
      <c r="D1937" t="s">
        <v>233</v>
      </c>
      <c r="E1937" t="s">
        <v>4974</v>
      </c>
      <c r="F1937" s="4">
        <v>10011</v>
      </c>
      <c r="G1937" s="13" t="s">
        <v>124</v>
      </c>
      <c r="H1937" s="13" t="s">
        <v>186</v>
      </c>
      <c r="I1937" s="1">
        <v>407453</v>
      </c>
      <c r="J1937" s="1">
        <v>-7400704</v>
      </c>
      <c r="K1937" t="s">
        <v>5</v>
      </c>
      <c r="L1937" s="20">
        <v>159</v>
      </c>
      <c r="M1937" s="4">
        <v>2</v>
      </c>
      <c r="N1937" s="4">
        <v>43</v>
      </c>
      <c r="O1937" s="2">
        <v>43639</v>
      </c>
      <c r="P1937" s="3">
        <v>1.1000000000000001</v>
      </c>
      <c r="Q1937" s="4">
        <v>1</v>
      </c>
      <c r="R1937" s="3">
        <v>5.6</v>
      </c>
      <c r="S19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7" t="str">
        <f>IF(AIRBNB[[#This Row],[RUIDO(dB)]]&lt;=4,"Silencioso",IF(AIRBNB[[#This Row],[RUIDO(dB)]]&lt;=5.5,"Poco Ruidoso","Ruidoso"))</f>
        <v>Ruidoso</v>
      </c>
      <c r="U1937" t="str">
        <f>IF(AND(AIRBNB[[#This Row],[PRECIO]]&lt;50,AIRBNB[[#This Row],[MIN_NOCHES]]&gt;3),"Dentro del presupuesto","No considerar")</f>
        <v>No considerar</v>
      </c>
      <c r="V1937" t="str">
        <f>VLOOKUP(AIRBNB[[#This Row],[HOST_ID]],Super_host[],5,FALSE)</f>
        <v>Host</v>
      </c>
    </row>
    <row r="1938" spans="1:22">
      <c r="A1938" s="4">
        <v>2021742</v>
      </c>
      <c r="B1938" t="s">
        <v>6978</v>
      </c>
      <c r="C1938" s="4">
        <v>10390993</v>
      </c>
      <c r="D1938" t="s">
        <v>1486</v>
      </c>
      <c r="E1938" t="s">
        <v>6979</v>
      </c>
      <c r="F1938" s="4">
        <v>10001</v>
      </c>
      <c r="G1938" s="13" t="s">
        <v>124</v>
      </c>
      <c r="H1938" s="13" t="s">
        <v>373</v>
      </c>
      <c r="I1938" s="1">
        <v>4074873</v>
      </c>
      <c r="J1938" s="1">
        <v>-7398827</v>
      </c>
      <c r="K1938" t="s">
        <v>5</v>
      </c>
      <c r="L1938" s="20">
        <v>159</v>
      </c>
      <c r="M1938" s="4">
        <v>7</v>
      </c>
      <c r="N1938" s="4">
        <v>0</v>
      </c>
      <c r="O1938" s="2">
        <v>42856</v>
      </c>
      <c r="P1938" s="3">
        <v>0.08</v>
      </c>
      <c r="Q1938" s="4">
        <v>1</v>
      </c>
      <c r="R1938" s="3">
        <v>5.6</v>
      </c>
      <c r="S19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8" t="str">
        <f>IF(AIRBNB[[#This Row],[RUIDO(dB)]]&lt;=4,"Silencioso",IF(AIRBNB[[#This Row],[RUIDO(dB)]]&lt;=5.5,"Poco Ruidoso","Ruidoso"))</f>
        <v>Ruidoso</v>
      </c>
      <c r="U1938" t="str">
        <f>IF(AND(AIRBNB[[#This Row],[PRECIO]]&lt;50,AIRBNB[[#This Row],[MIN_NOCHES]]&gt;3),"Dentro del presupuesto","No considerar")</f>
        <v>No considerar</v>
      </c>
      <c r="V1938" t="str">
        <f>VLOOKUP(AIRBNB[[#This Row],[HOST_ID]],Super_host[],5,FALSE)</f>
        <v>Host</v>
      </c>
    </row>
    <row r="1939" spans="1:22">
      <c r="A1939" s="4">
        <v>6052119</v>
      </c>
      <c r="B1939" t="s">
        <v>13181</v>
      </c>
      <c r="C1939" s="4">
        <v>8893700</v>
      </c>
      <c r="D1939" t="s">
        <v>291</v>
      </c>
      <c r="E1939" t="s">
        <v>13182</v>
      </c>
      <c r="F1939" s="4">
        <v>11232</v>
      </c>
      <c r="G1939" s="13" t="s">
        <v>4662</v>
      </c>
      <c r="H1939" s="13" t="s">
        <v>9246</v>
      </c>
      <c r="I1939" s="1">
        <v>4066124</v>
      </c>
      <c r="J1939" s="1">
        <v>-7399449</v>
      </c>
      <c r="K1939" t="s">
        <v>5</v>
      </c>
      <c r="L1939" s="20">
        <v>159</v>
      </c>
      <c r="M1939" s="4">
        <v>30</v>
      </c>
      <c r="N1939" s="4">
        <v>8</v>
      </c>
      <c r="O1939" s="2">
        <v>43415</v>
      </c>
      <c r="P1939" s="3">
        <v>0.81</v>
      </c>
      <c r="Q1939" s="4">
        <v>1</v>
      </c>
      <c r="R1939" s="3">
        <v>6.9</v>
      </c>
      <c r="S19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39" t="str">
        <f>IF(AIRBNB[[#This Row],[RUIDO(dB)]]&lt;=4,"Silencioso",IF(AIRBNB[[#This Row],[RUIDO(dB)]]&lt;=5.5,"Poco Ruidoso","Ruidoso"))</f>
        <v>Ruidoso</v>
      </c>
      <c r="U1939" t="str">
        <f>IF(AND(AIRBNB[[#This Row],[PRECIO]]&lt;50,AIRBNB[[#This Row],[MIN_NOCHES]]&gt;3),"Dentro del presupuesto","No considerar")</f>
        <v>No considerar</v>
      </c>
      <c r="V1939" t="str">
        <f>VLOOKUP(AIRBNB[[#This Row],[HOST_ID]],Super_host[],5,FALSE)</f>
        <v>Host</v>
      </c>
    </row>
    <row r="1940" spans="1:22">
      <c r="A1940" s="4">
        <v>2214710</v>
      </c>
      <c r="B1940" t="s">
        <v>15760</v>
      </c>
      <c r="C1940" s="4">
        <v>7503643</v>
      </c>
      <c r="D1940" t="s">
        <v>9433</v>
      </c>
      <c r="E1940" t="s">
        <v>15761</v>
      </c>
      <c r="F1940" s="4">
        <v>11222</v>
      </c>
      <c r="G1940" s="13" t="s">
        <v>4662</v>
      </c>
      <c r="H1940" s="13" t="s">
        <v>9249</v>
      </c>
      <c r="I1940" s="1">
        <v>4072572</v>
      </c>
      <c r="J1940" s="1">
        <v>-7394031</v>
      </c>
      <c r="K1940" t="s">
        <v>5</v>
      </c>
      <c r="L1940" s="20">
        <v>159</v>
      </c>
      <c r="M1940" s="4">
        <v>30</v>
      </c>
      <c r="N1940" s="4">
        <v>0</v>
      </c>
      <c r="O1940" s="2">
        <v>43638</v>
      </c>
      <c r="P1940" s="3">
        <v>0.13</v>
      </c>
      <c r="Q1940" s="4">
        <v>1</v>
      </c>
      <c r="R1940" s="3">
        <v>6.9</v>
      </c>
      <c r="S19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0" t="str">
        <f>IF(AIRBNB[[#This Row],[RUIDO(dB)]]&lt;=4,"Silencioso",IF(AIRBNB[[#This Row],[RUIDO(dB)]]&lt;=5.5,"Poco Ruidoso","Ruidoso"))</f>
        <v>Ruidoso</v>
      </c>
      <c r="U1940" t="str">
        <f>IF(AND(AIRBNB[[#This Row],[PRECIO]]&lt;50,AIRBNB[[#This Row],[MIN_NOCHES]]&gt;3),"Dentro del presupuesto","No considerar")</f>
        <v>No considerar</v>
      </c>
      <c r="V1940" t="str">
        <f>VLOOKUP(AIRBNB[[#This Row],[HOST_ID]],Super_host[],5,FALSE)</f>
        <v>Host</v>
      </c>
    </row>
    <row r="1941" spans="1:22">
      <c r="A1941" s="4">
        <v>1745430</v>
      </c>
      <c r="B1941" t="s">
        <v>10569</v>
      </c>
      <c r="C1941" s="4">
        <v>7503643</v>
      </c>
      <c r="D1941" t="s">
        <v>9433</v>
      </c>
      <c r="E1941" t="s">
        <v>9950</v>
      </c>
      <c r="F1941" s="4">
        <v>11222</v>
      </c>
      <c r="G1941" s="13" t="s">
        <v>4662</v>
      </c>
      <c r="H1941" s="13" t="s">
        <v>9249</v>
      </c>
      <c r="I1941" s="1">
        <v>4072569</v>
      </c>
      <c r="J1941" s="1">
        <v>-7394054</v>
      </c>
      <c r="K1941" t="s">
        <v>5</v>
      </c>
      <c r="L1941" s="20">
        <v>159</v>
      </c>
      <c r="M1941" s="4">
        <v>30</v>
      </c>
      <c r="N1941" s="4">
        <v>6</v>
      </c>
      <c r="O1941" s="2">
        <v>43626</v>
      </c>
      <c r="P1941" s="3">
        <v>0.1</v>
      </c>
      <c r="Q1941" s="4">
        <v>1</v>
      </c>
      <c r="R1941" s="3">
        <v>6.9</v>
      </c>
      <c r="S19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1" t="str">
        <f>IF(AIRBNB[[#This Row],[RUIDO(dB)]]&lt;=4,"Silencioso",IF(AIRBNB[[#This Row],[RUIDO(dB)]]&lt;=5.5,"Poco Ruidoso","Ruidoso"))</f>
        <v>Ruidoso</v>
      </c>
      <c r="U1941" t="str">
        <f>IF(AND(AIRBNB[[#This Row],[PRECIO]]&lt;50,AIRBNB[[#This Row],[MIN_NOCHES]]&gt;3),"Dentro del presupuesto","No considerar")</f>
        <v>No considerar</v>
      </c>
      <c r="V1941" t="str">
        <f>VLOOKUP(AIRBNB[[#This Row],[HOST_ID]],Super_host[],5,FALSE)</f>
        <v>Host</v>
      </c>
    </row>
    <row r="1942" spans="1:22">
      <c r="A1942" s="4">
        <v>5304431</v>
      </c>
      <c r="B1942" t="s">
        <v>11432</v>
      </c>
      <c r="C1942" s="4">
        <v>7503643</v>
      </c>
      <c r="D1942" t="s">
        <v>9433</v>
      </c>
      <c r="E1942" t="s">
        <v>10572</v>
      </c>
      <c r="F1942" s="4">
        <v>11222</v>
      </c>
      <c r="G1942" s="13" t="s">
        <v>4662</v>
      </c>
      <c r="H1942" s="13" t="s">
        <v>9249</v>
      </c>
      <c r="I1942" s="1">
        <v>4072738</v>
      </c>
      <c r="J1942" s="1">
        <v>-7394077</v>
      </c>
      <c r="K1942" t="s">
        <v>5</v>
      </c>
      <c r="L1942" s="20">
        <v>159</v>
      </c>
      <c r="M1942" s="4">
        <v>30</v>
      </c>
      <c r="N1942" s="4">
        <v>9</v>
      </c>
      <c r="O1942" s="2">
        <v>43555</v>
      </c>
      <c r="P1942" s="3">
        <v>0.21</v>
      </c>
      <c r="Q1942" s="4">
        <v>1</v>
      </c>
      <c r="R1942" s="3">
        <v>6.9</v>
      </c>
      <c r="S19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2" t="str">
        <f>IF(AIRBNB[[#This Row],[RUIDO(dB)]]&lt;=4,"Silencioso",IF(AIRBNB[[#This Row],[RUIDO(dB)]]&lt;=5.5,"Poco Ruidoso","Ruidoso"))</f>
        <v>Ruidoso</v>
      </c>
      <c r="U1942" t="str">
        <f>IF(AND(AIRBNB[[#This Row],[PRECIO]]&lt;50,AIRBNB[[#This Row],[MIN_NOCHES]]&gt;3),"Dentro del presupuesto","No considerar")</f>
        <v>No considerar</v>
      </c>
      <c r="V1942" t="str">
        <f>VLOOKUP(AIRBNB[[#This Row],[HOST_ID]],Super_host[],5,FALSE)</f>
        <v>Host</v>
      </c>
    </row>
    <row r="1943" spans="1:22">
      <c r="A1943" s="4">
        <v>2714699</v>
      </c>
      <c r="B1943" t="s">
        <v>10793</v>
      </c>
      <c r="C1943" s="4">
        <v>7503643</v>
      </c>
      <c r="D1943" t="s">
        <v>9433</v>
      </c>
      <c r="E1943" t="s">
        <v>9660</v>
      </c>
      <c r="F1943" s="4">
        <v>11222</v>
      </c>
      <c r="G1943" s="13" t="s">
        <v>4662</v>
      </c>
      <c r="H1943" s="13" t="s">
        <v>9249</v>
      </c>
      <c r="I1943" s="1">
        <v>4072713</v>
      </c>
      <c r="J1943" s="1">
        <v>-7394141</v>
      </c>
      <c r="K1943" t="s">
        <v>5</v>
      </c>
      <c r="L1943" s="20">
        <v>159</v>
      </c>
      <c r="M1943" s="4">
        <v>30</v>
      </c>
      <c r="N1943" s="4">
        <v>7</v>
      </c>
      <c r="O1943" s="2">
        <v>43472</v>
      </c>
      <c r="P1943" s="3">
        <v>0.12</v>
      </c>
      <c r="Q1943" s="4">
        <v>1</v>
      </c>
      <c r="R1943" s="3">
        <v>6.9</v>
      </c>
      <c r="S19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3" t="str">
        <f>IF(AIRBNB[[#This Row],[RUIDO(dB)]]&lt;=4,"Silencioso",IF(AIRBNB[[#This Row],[RUIDO(dB)]]&lt;=5.5,"Poco Ruidoso","Ruidoso"))</f>
        <v>Ruidoso</v>
      </c>
      <c r="U1943" t="str">
        <f>IF(AND(AIRBNB[[#This Row],[PRECIO]]&lt;50,AIRBNB[[#This Row],[MIN_NOCHES]]&gt;3),"Dentro del presupuesto","No considerar")</f>
        <v>No considerar</v>
      </c>
      <c r="V1943" t="str">
        <f>VLOOKUP(AIRBNB[[#This Row],[HOST_ID]],Super_host[],5,FALSE)</f>
        <v>Host</v>
      </c>
    </row>
    <row r="1944" spans="1:22">
      <c r="A1944" s="4">
        <v>2995459</v>
      </c>
      <c r="B1944" t="s">
        <v>10789</v>
      </c>
      <c r="C1944" s="4">
        <v>7503643</v>
      </c>
      <c r="D1944" t="s">
        <v>9433</v>
      </c>
      <c r="E1944" t="s">
        <v>10790</v>
      </c>
      <c r="F1944" s="4">
        <v>11222</v>
      </c>
      <c r="G1944" s="13" t="s">
        <v>4662</v>
      </c>
      <c r="H1944" s="13" t="s">
        <v>9249</v>
      </c>
      <c r="I1944" s="1">
        <v>4072525</v>
      </c>
      <c r="J1944" s="1">
        <v>-739418</v>
      </c>
      <c r="K1944" t="s">
        <v>5</v>
      </c>
      <c r="L1944" s="20">
        <v>159</v>
      </c>
      <c r="M1944" s="4">
        <v>30</v>
      </c>
      <c r="N1944" s="4">
        <v>6</v>
      </c>
      <c r="O1944" s="2">
        <v>43386</v>
      </c>
      <c r="P1944" s="3">
        <v>0.12</v>
      </c>
      <c r="Q1944" s="4">
        <v>1</v>
      </c>
      <c r="R1944" s="3">
        <v>6.9</v>
      </c>
      <c r="S19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4" t="str">
        <f>IF(AIRBNB[[#This Row],[RUIDO(dB)]]&lt;=4,"Silencioso",IF(AIRBNB[[#This Row],[RUIDO(dB)]]&lt;=5.5,"Poco Ruidoso","Ruidoso"))</f>
        <v>Ruidoso</v>
      </c>
      <c r="U1944" t="str">
        <f>IF(AND(AIRBNB[[#This Row],[PRECIO]]&lt;50,AIRBNB[[#This Row],[MIN_NOCHES]]&gt;3),"Dentro del presupuesto","No considerar")</f>
        <v>No considerar</v>
      </c>
      <c r="V1944" t="str">
        <f>VLOOKUP(AIRBNB[[#This Row],[HOST_ID]],Super_host[],5,FALSE)</f>
        <v>Host</v>
      </c>
    </row>
    <row r="1945" spans="1:22">
      <c r="A1945" s="4">
        <v>3636967</v>
      </c>
      <c r="B1945" t="s">
        <v>10341</v>
      </c>
      <c r="C1945" s="4">
        <v>7503643</v>
      </c>
      <c r="D1945" t="s">
        <v>9433</v>
      </c>
      <c r="E1945" t="s">
        <v>10342</v>
      </c>
      <c r="F1945" s="4">
        <v>11222</v>
      </c>
      <c r="G1945" s="13" t="s">
        <v>4662</v>
      </c>
      <c r="H1945" s="13" t="s">
        <v>9249</v>
      </c>
      <c r="I1945" s="1">
        <v>4072705</v>
      </c>
      <c r="J1945" s="1">
        <v>-7394033</v>
      </c>
      <c r="K1945" t="s">
        <v>5</v>
      </c>
      <c r="L1945" s="20">
        <v>159</v>
      </c>
      <c r="M1945" s="4">
        <v>30</v>
      </c>
      <c r="N1945" s="4">
        <v>3</v>
      </c>
      <c r="O1945" s="2">
        <v>42622</v>
      </c>
      <c r="P1945" s="3">
        <v>0.08</v>
      </c>
      <c r="Q1945" s="4">
        <v>1</v>
      </c>
      <c r="R1945" s="3">
        <v>6.9</v>
      </c>
      <c r="S19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5" t="str">
        <f>IF(AIRBNB[[#This Row],[RUIDO(dB)]]&lt;=4,"Silencioso",IF(AIRBNB[[#This Row],[RUIDO(dB)]]&lt;=5.5,"Poco Ruidoso","Ruidoso"))</f>
        <v>Ruidoso</v>
      </c>
      <c r="U1945" t="str">
        <f>IF(AND(AIRBNB[[#This Row],[PRECIO]]&lt;50,AIRBNB[[#This Row],[MIN_NOCHES]]&gt;3),"Dentro del presupuesto","No considerar")</f>
        <v>No considerar</v>
      </c>
      <c r="V1945" t="str">
        <f>VLOOKUP(AIRBNB[[#This Row],[HOST_ID]],Super_host[],5,FALSE)</f>
        <v>Host</v>
      </c>
    </row>
    <row r="1946" spans="1:22">
      <c r="A1946" s="4">
        <v>1057022</v>
      </c>
      <c r="B1946" t="s">
        <v>2883</v>
      </c>
      <c r="C1946" s="4">
        <v>5822377</v>
      </c>
      <c r="D1946" t="s">
        <v>2884</v>
      </c>
      <c r="E1946" t="s">
        <v>2885</v>
      </c>
      <c r="F1946" s="4">
        <v>10003</v>
      </c>
      <c r="G1946" s="13" t="s">
        <v>124</v>
      </c>
      <c r="H1946" s="13" t="s">
        <v>133</v>
      </c>
      <c r="I1946" s="1">
        <v>407265</v>
      </c>
      <c r="J1946" t="s">
        <v>2886</v>
      </c>
      <c r="K1946" t="s">
        <v>5</v>
      </c>
      <c r="L1946" s="20">
        <v>159</v>
      </c>
      <c r="M1946" s="4">
        <v>5</v>
      </c>
      <c r="N1946" s="4">
        <v>16</v>
      </c>
      <c r="O1946" s="2">
        <v>43370</v>
      </c>
      <c r="P1946" s="3">
        <v>0.25</v>
      </c>
      <c r="Q1946" s="4">
        <v>1</v>
      </c>
      <c r="R1946" s="3">
        <v>5.6</v>
      </c>
      <c r="S19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6" t="str">
        <f>IF(AIRBNB[[#This Row],[RUIDO(dB)]]&lt;=4,"Silencioso",IF(AIRBNB[[#This Row],[RUIDO(dB)]]&lt;=5.5,"Poco Ruidoso","Ruidoso"))</f>
        <v>Ruidoso</v>
      </c>
      <c r="U1946" t="str">
        <f>IF(AND(AIRBNB[[#This Row],[PRECIO]]&lt;50,AIRBNB[[#This Row],[MIN_NOCHES]]&gt;3),"Dentro del presupuesto","No considerar")</f>
        <v>No considerar</v>
      </c>
      <c r="V1946" t="str">
        <f>VLOOKUP(AIRBNB[[#This Row],[HOST_ID]],Super_host[],5,FALSE)</f>
        <v>Host</v>
      </c>
    </row>
    <row r="1947" spans="1:22">
      <c r="A1947" s="4">
        <v>5319785</v>
      </c>
      <c r="B1947" t="s">
        <v>2887</v>
      </c>
      <c r="C1947" s="4">
        <v>5734689</v>
      </c>
      <c r="D1947" t="s">
        <v>2888</v>
      </c>
      <c r="E1947" t="s">
        <v>2889</v>
      </c>
      <c r="F1947" s="4">
        <v>10010</v>
      </c>
      <c r="G1947" s="13" t="s">
        <v>124</v>
      </c>
      <c r="H1947" s="13" t="s">
        <v>281</v>
      </c>
      <c r="I1947" s="1">
        <v>4073627</v>
      </c>
      <c r="J1947" s="1">
        <v>-739802</v>
      </c>
      <c r="K1947" t="s">
        <v>5</v>
      </c>
      <c r="L1947" s="20">
        <v>159</v>
      </c>
      <c r="M1947" s="4">
        <v>2</v>
      </c>
      <c r="N1947" s="4">
        <v>13</v>
      </c>
      <c r="O1947" s="2">
        <v>43632</v>
      </c>
      <c r="P1947" s="3">
        <v>0.25</v>
      </c>
      <c r="Q1947" s="4">
        <v>1</v>
      </c>
      <c r="R1947" s="3">
        <v>5.6</v>
      </c>
      <c r="S19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7" t="str">
        <f>IF(AIRBNB[[#This Row],[RUIDO(dB)]]&lt;=4,"Silencioso",IF(AIRBNB[[#This Row],[RUIDO(dB)]]&lt;=5.5,"Poco Ruidoso","Ruidoso"))</f>
        <v>Ruidoso</v>
      </c>
      <c r="U1947" t="str">
        <f>IF(AND(AIRBNB[[#This Row],[PRECIO]]&lt;50,AIRBNB[[#This Row],[MIN_NOCHES]]&gt;3),"Dentro del presupuesto","No considerar")</f>
        <v>No considerar</v>
      </c>
      <c r="V1947" t="str">
        <f>VLOOKUP(AIRBNB[[#This Row],[HOST_ID]],Super_host[],5,FALSE)</f>
        <v>Host</v>
      </c>
    </row>
    <row r="1948" spans="1:22">
      <c r="A1948" s="4">
        <v>5481762</v>
      </c>
      <c r="B1948" t="s">
        <v>14802</v>
      </c>
      <c r="C1948" s="4">
        <v>5515591</v>
      </c>
      <c r="D1948" t="s">
        <v>1476</v>
      </c>
      <c r="E1948" t="s">
        <v>14803</v>
      </c>
      <c r="F1948" s="4">
        <v>11216</v>
      </c>
      <c r="G1948" s="13" t="s">
        <v>4662</v>
      </c>
      <c r="H1948" s="13" t="s">
        <v>9230</v>
      </c>
      <c r="I1948" s="1">
        <v>4068685</v>
      </c>
      <c r="J1948" s="1">
        <v>-7395526</v>
      </c>
      <c r="K1948" t="s">
        <v>5</v>
      </c>
      <c r="L1948" s="20">
        <v>159</v>
      </c>
      <c r="M1948" s="4">
        <v>4</v>
      </c>
      <c r="N1948" s="4">
        <v>142</v>
      </c>
      <c r="O1948" s="2">
        <v>43469</v>
      </c>
      <c r="P1948" s="3">
        <v>2.74</v>
      </c>
      <c r="Q1948" s="4">
        <v>1</v>
      </c>
      <c r="R1948" s="3">
        <v>6.9</v>
      </c>
      <c r="S19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8" t="str">
        <f>IF(AIRBNB[[#This Row],[RUIDO(dB)]]&lt;=4,"Silencioso",IF(AIRBNB[[#This Row],[RUIDO(dB)]]&lt;=5.5,"Poco Ruidoso","Ruidoso"))</f>
        <v>Ruidoso</v>
      </c>
      <c r="U1948" t="str">
        <f>IF(AND(AIRBNB[[#This Row],[PRECIO]]&lt;50,AIRBNB[[#This Row],[MIN_NOCHES]]&gt;3),"Dentro del presupuesto","No considerar")</f>
        <v>No considerar</v>
      </c>
      <c r="V1948" t="str">
        <f>VLOOKUP(AIRBNB[[#This Row],[HOST_ID]],Super_host[],5,FALSE)</f>
        <v>Host</v>
      </c>
    </row>
    <row r="1949" spans="1:22">
      <c r="A1949" s="4">
        <v>975229</v>
      </c>
      <c r="B1949" t="s">
        <v>4603</v>
      </c>
      <c r="C1949" s="4">
        <v>5333736</v>
      </c>
      <c r="D1949" t="s">
        <v>2957</v>
      </c>
      <c r="E1949" t="s">
        <v>4604</v>
      </c>
      <c r="F1949" s="4">
        <v>10003</v>
      </c>
      <c r="G1949" s="13" t="s">
        <v>124</v>
      </c>
      <c r="H1949" s="13" t="s">
        <v>133</v>
      </c>
      <c r="I1949" s="1">
        <v>4073055</v>
      </c>
      <c r="J1949" s="1">
        <v>-7398875</v>
      </c>
      <c r="K1949" t="s">
        <v>5</v>
      </c>
      <c r="L1949" s="20">
        <v>159</v>
      </c>
      <c r="M1949" s="4">
        <v>4</v>
      </c>
      <c r="N1949" s="4">
        <v>65</v>
      </c>
      <c r="O1949" s="2">
        <v>43632</v>
      </c>
      <c r="P1949" s="3">
        <v>0.85</v>
      </c>
      <c r="Q1949" s="4">
        <v>1</v>
      </c>
      <c r="R1949" s="3">
        <v>5.6</v>
      </c>
      <c r="S19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49" t="str">
        <f>IF(AIRBNB[[#This Row],[RUIDO(dB)]]&lt;=4,"Silencioso",IF(AIRBNB[[#This Row],[RUIDO(dB)]]&lt;=5.5,"Poco Ruidoso","Ruidoso"))</f>
        <v>Ruidoso</v>
      </c>
      <c r="U1949" t="str">
        <f>IF(AND(AIRBNB[[#This Row],[PRECIO]]&lt;50,AIRBNB[[#This Row],[MIN_NOCHES]]&gt;3),"Dentro del presupuesto","No considerar")</f>
        <v>No considerar</v>
      </c>
      <c r="V1949" t="str">
        <f>VLOOKUP(AIRBNB[[#This Row],[HOST_ID]],Super_host[],5,FALSE)</f>
        <v>Host</v>
      </c>
    </row>
    <row r="1950" spans="1:22">
      <c r="A1950" s="4">
        <v>4857075</v>
      </c>
      <c r="B1950" t="s">
        <v>12678</v>
      </c>
      <c r="C1950" s="4">
        <v>4306959</v>
      </c>
      <c r="D1950" t="s">
        <v>12679</v>
      </c>
      <c r="E1950" t="s">
        <v>12680</v>
      </c>
      <c r="F1950" s="4">
        <v>11206</v>
      </c>
      <c r="G1950" s="13" t="s">
        <v>4662</v>
      </c>
      <c r="H1950" s="13" t="s">
        <v>9274</v>
      </c>
      <c r="I1950" s="1">
        <v>4069986</v>
      </c>
      <c r="J1950" s="1">
        <v>-739298</v>
      </c>
      <c r="K1950" t="s">
        <v>5</v>
      </c>
      <c r="L1950" s="20">
        <v>159</v>
      </c>
      <c r="M1950" s="4">
        <v>3</v>
      </c>
      <c r="N1950" s="4">
        <v>30</v>
      </c>
      <c r="O1950" s="2">
        <v>43101</v>
      </c>
      <c r="P1950" s="3">
        <v>0.54</v>
      </c>
      <c r="Q1950" s="4">
        <v>1</v>
      </c>
      <c r="R1950" s="3">
        <v>6.9</v>
      </c>
      <c r="S19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0" t="str">
        <f>IF(AIRBNB[[#This Row],[RUIDO(dB)]]&lt;=4,"Silencioso",IF(AIRBNB[[#This Row],[RUIDO(dB)]]&lt;=5.5,"Poco Ruidoso","Ruidoso"))</f>
        <v>Ruidoso</v>
      </c>
      <c r="U1950" t="str">
        <f>IF(AND(AIRBNB[[#This Row],[PRECIO]]&lt;50,AIRBNB[[#This Row],[MIN_NOCHES]]&gt;3),"Dentro del presupuesto","No considerar")</f>
        <v>No considerar</v>
      </c>
      <c r="V1950" t="str">
        <f>VLOOKUP(AIRBNB[[#This Row],[HOST_ID]],Super_host[],5,FALSE)</f>
        <v>Host</v>
      </c>
    </row>
    <row r="1951" spans="1:22">
      <c r="A1951" s="4">
        <v>578941</v>
      </c>
      <c r="B1951" t="s">
        <v>10390</v>
      </c>
      <c r="C1951" s="4">
        <v>2847655</v>
      </c>
      <c r="D1951" t="s">
        <v>10391</v>
      </c>
      <c r="E1951" t="s">
        <v>10392</v>
      </c>
      <c r="F1951" s="4">
        <v>11215</v>
      </c>
      <c r="G1951" s="13" t="s">
        <v>4662</v>
      </c>
      <c r="H1951" s="13" t="s">
        <v>9234</v>
      </c>
      <c r="I1951" s="1">
        <v>4066732</v>
      </c>
      <c r="J1951" s="1">
        <v>-7398233</v>
      </c>
      <c r="K1951" t="s">
        <v>5</v>
      </c>
      <c r="L1951" s="20">
        <v>159</v>
      </c>
      <c r="M1951" s="4">
        <v>2</v>
      </c>
      <c r="N1951" s="4">
        <v>4</v>
      </c>
      <c r="O1951" s="2">
        <v>42268</v>
      </c>
      <c r="P1951" s="3">
        <v>0.08</v>
      </c>
      <c r="Q1951" s="4">
        <v>1</v>
      </c>
      <c r="R1951" s="3">
        <v>6.9</v>
      </c>
      <c r="S19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1" t="str">
        <f>IF(AIRBNB[[#This Row],[RUIDO(dB)]]&lt;=4,"Silencioso",IF(AIRBNB[[#This Row],[RUIDO(dB)]]&lt;=5.5,"Poco Ruidoso","Ruidoso"))</f>
        <v>Ruidoso</v>
      </c>
      <c r="U1951" t="str">
        <f>IF(AND(AIRBNB[[#This Row],[PRECIO]]&lt;50,AIRBNB[[#This Row],[MIN_NOCHES]]&gt;3),"Dentro del presupuesto","No considerar")</f>
        <v>No considerar</v>
      </c>
      <c r="V1951" t="str">
        <f>VLOOKUP(AIRBNB[[#This Row],[HOST_ID]],Super_host[],5,FALSE)</f>
        <v>Host</v>
      </c>
    </row>
    <row r="1952" spans="1:22">
      <c r="A1952" s="4">
        <v>1905865</v>
      </c>
      <c r="B1952" t="s">
        <v>11515</v>
      </c>
      <c r="C1952" s="4">
        <v>2332618</v>
      </c>
      <c r="D1952" t="s">
        <v>2415</v>
      </c>
      <c r="E1952" t="s">
        <v>11516</v>
      </c>
      <c r="F1952" s="4">
        <v>11211</v>
      </c>
      <c r="G1952" s="13" t="s">
        <v>4662</v>
      </c>
      <c r="H1952" s="13" t="s">
        <v>9218</v>
      </c>
      <c r="I1952" s="1">
        <v>4070727</v>
      </c>
      <c r="J1952" s="1">
        <v>-7395459</v>
      </c>
      <c r="K1952" t="s">
        <v>5</v>
      </c>
      <c r="L1952" s="20">
        <v>159</v>
      </c>
      <c r="M1952" s="4">
        <v>1</v>
      </c>
      <c r="N1952" s="4">
        <v>15</v>
      </c>
      <c r="O1952" s="2">
        <v>43611</v>
      </c>
      <c r="P1952" s="3">
        <v>0.22</v>
      </c>
      <c r="Q1952" s="4">
        <v>1</v>
      </c>
      <c r="R1952" s="3">
        <v>6.9</v>
      </c>
      <c r="S19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2" t="str">
        <f>IF(AIRBNB[[#This Row],[RUIDO(dB)]]&lt;=4,"Silencioso",IF(AIRBNB[[#This Row],[RUIDO(dB)]]&lt;=5.5,"Poco Ruidoso","Ruidoso"))</f>
        <v>Ruidoso</v>
      </c>
      <c r="U1952" t="str">
        <f>IF(AND(AIRBNB[[#This Row],[PRECIO]]&lt;50,AIRBNB[[#This Row],[MIN_NOCHES]]&gt;3),"Dentro del presupuesto","No considerar")</f>
        <v>No considerar</v>
      </c>
      <c r="V1952" t="str">
        <f>VLOOKUP(AIRBNB[[#This Row],[HOST_ID]],Super_host[],5,FALSE)</f>
        <v>Host</v>
      </c>
    </row>
    <row r="1953" spans="1:22">
      <c r="A1953" s="4">
        <v>391955</v>
      </c>
      <c r="B1953" t="s">
        <v>13699</v>
      </c>
      <c r="C1953" s="4">
        <v>1960189</v>
      </c>
      <c r="D1953" t="s">
        <v>13700</v>
      </c>
      <c r="E1953" t="s">
        <v>13701</v>
      </c>
      <c r="F1953" s="4">
        <v>11231</v>
      </c>
      <c r="G1953" s="13" t="s">
        <v>4662</v>
      </c>
      <c r="H1953" s="13" t="s">
        <v>9470</v>
      </c>
      <c r="I1953" s="1">
        <v>4068636</v>
      </c>
      <c r="J1953" s="1">
        <v>-7400345</v>
      </c>
      <c r="K1953" t="s">
        <v>5</v>
      </c>
      <c r="L1953" s="20">
        <v>159</v>
      </c>
      <c r="M1953" s="4">
        <v>2</v>
      </c>
      <c r="N1953" s="4">
        <v>106</v>
      </c>
      <c r="O1953" s="2">
        <v>43640</v>
      </c>
      <c r="P1953" s="3">
        <v>1.22</v>
      </c>
      <c r="Q1953" s="4">
        <v>1</v>
      </c>
      <c r="R1953" s="3">
        <v>6.9</v>
      </c>
      <c r="S19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3" t="str">
        <f>IF(AIRBNB[[#This Row],[RUIDO(dB)]]&lt;=4,"Silencioso",IF(AIRBNB[[#This Row],[RUIDO(dB)]]&lt;=5.5,"Poco Ruidoso","Ruidoso"))</f>
        <v>Ruidoso</v>
      </c>
      <c r="U1953" t="str">
        <f>IF(AND(AIRBNB[[#This Row],[PRECIO]]&lt;50,AIRBNB[[#This Row],[MIN_NOCHES]]&gt;3),"Dentro del presupuesto","No considerar")</f>
        <v>No considerar</v>
      </c>
      <c r="V1953" t="str">
        <f>VLOOKUP(AIRBNB[[#This Row],[HOST_ID]],Super_host[],5,FALSE)</f>
        <v>Host</v>
      </c>
    </row>
    <row r="1954" spans="1:22">
      <c r="A1954" s="4">
        <v>3522539</v>
      </c>
      <c r="B1954" t="s">
        <v>4433</v>
      </c>
      <c r="C1954" s="4">
        <v>515946</v>
      </c>
      <c r="D1954" t="s">
        <v>63</v>
      </c>
      <c r="E1954" t="s">
        <v>4434</v>
      </c>
      <c r="F1954" s="4">
        <v>10003</v>
      </c>
      <c r="G1954" s="13" t="s">
        <v>124</v>
      </c>
      <c r="H1954" s="13" t="s">
        <v>133</v>
      </c>
      <c r="I1954" s="1">
        <v>4073041</v>
      </c>
      <c r="J1954" s="1">
        <v>-739896</v>
      </c>
      <c r="K1954" t="s">
        <v>5</v>
      </c>
      <c r="L1954" s="20">
        <v>159</v>
      </c>
      <c r="M1954" s="4">
        <v>4</v>
      </c>
      <c r="N1954" s="4">
        <v>45</v>
      </c>
      <c r="O1954" s="2">
        <v>43628</v>
      </c>
      <c r="P1954" s="3">
        <v>0.75</v>
      </c>
      <c r="Q1954" s="4">
        <v>1</v>
      </c>
      <c r="R1954" s="3">
        <v>5.6</v>
      </c>
      <c r="S19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4" t="str">
        <f>IF(AIRBNB[[#This Row],[RUIDO(dB)]]&lt;=4,"Silencioso",IF(AIRBNB[[#This Row],[RUIDO(dB)]]&lt;=5.5,"Poco Ruidoso","Ruidoso"))</f>
        <v>Ruidoso</v>
      </c>
      <c r="U1954" t="str">
        <f>IF(AND(AIRBNB[[#This Row],[PRECIO]]&lt;50,AIRBNB[[#This Row],[MIN_NOCHES]]&gt;3),"Dentro del presupuesto","No considerar")</f>
        <v>No considerar</v>
      </c>
      <c r="V1954" t="str">
        <f>VLOOKUP(AIRBNB[[#This Row],[HOST_ID]],Super_host[],5,FALSE)</f>
        <v>Host</v>
      </c>
    </row>
    <row r="1955" spans="1:22">
      <c r="A1955" s="4">
        <v>57297</v>
      </c>
      <c r="B1955" t="s">
        <v>14462</v>
      </c>
      <c r="C1955" s="4">
        <v>199392</v>
      </c>
      <c r="D1955" t="s">
        <v>14463</v>
      </c>
      <c r="E1955" t="s">
        <v>14464</v>
      </c>
      <c r="F1955" s="4">
        <v>11201</v>
      </c>
      <c r="G1955" s="13" t="s">
        <v>4662</v>
      </c>
      <c r="H1955" s="13" t="s">
        <v>9608</v>
      </c>
      <c r="I1955" s="1">
        <v>4068926</v>
      </c>
      <c r="J1955" s="1">
        <v>-7399386</v>
      </c>
      <c r="K1955" t="s">
        <v>5</v>
      </c>
      <c r="L1955" s="20">
        <v>159</v>
      </c>
      <c r="M1955" s="4">
        <v>2</v>
      </c>
      <c r="N1955" s="4">
        <v>222</v>
      </c>
      <c r="O1955" s="2">
        <v>43640</v>
      </c>
      <c r="P1955" s="3">
        <v>2.12</v>
      </c>
      <c r="Q1955" s="4">
        <v>1</v>
      </c>
      <c r="R1955" s="3">
        <v>6.9</v>
      </c>
      <c r="S19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5" t="str">
        <f>IF(AIRBNB[[#This Row],[RUIDO(dB)]]&lt;=4,"Silencioso",IF(AIRBNB[[#This Row],[RUIDO(dB)]]&lt;=5.5,"Poco Ruidoso","Ruidoso"))</f>
        <v>Ruidoso</v>
      </c>
      <c r="U1955" t="str">
        <f>IF(AND(AIRBNB[[#This Row],[PRECIO]]&lt;50,AIRBNB[[#This Row],[MIN_NOCHES]]&gt;3),"Dentro del presupuesto","No considerar")</f>
        <v>No considerar</v>
      </c>
      <c r="V1955" t="str">
        <f>VLOOKUP(AIRBNB[[#This Row],[HOST_ID]],Super_host[],5,FALSE)</f>
        <v>Host</v>
      </c>
    </row>
    <row r="1956" spans="1:22">
      <c r="A1956" s="4">
        <v>792835</v>
      </c>
      <c r="B1956" t="s">
        <v>6335</v>
      </c>
      <c r="C1956" s="4">
        <v>180416</v>
      </c>
      <c r="D1956" t="s">
        <v>2039</v>
      </c>
      <c r="E1956" t="s">
        <v>6336</v>
      </c>
      <c r="F1956" s="4">
        <v>10002</v>
      </c>
      <c r="G1956" s="13" t="s">
        <v>124</v>
      </c>
      <c r="H1956" s="13" t="s">
        <v>137</v>
      </c>
      <c r="I1956" s="1">
        <v>4071703</v>
      </c>
      <c r="J1956" s="1">
        <v>-7398612</v>
      </c>
      <c r="K1956" t="s">
        <v>5</v>
      </c>
      <c r="L1956" s="20">
        <v>159</v>
      </c>
      <c r="M1956" s="4">
        <v>2</v>
      </c>
      <c r="N1956" s="4">
        <v>260</v>
      </c>
      <c r="O1956" s="2">
        <v>43643</v>
      </c>
      <c r="P1956" s="3">
        <v>3.58</v>
      </c>
      <c r="Q1956" s="4">
        <v>1</v>
      </c>
      <c r="R1956" s="3">
        <v>5.6</v>
      </c>
      <c r="S19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6" t="str">
        <f>IF(AIRBNB[[#This Row],[RUIDO(dB)]]&lt;=4,"Silencioso",IF(AIRBNB[[#This Row],[RUIDO(dB)]]&lt;=5.5,"Poco Ruidoso","Ruidoso"))</f>
        <v>Ruidoso</v>
      </c>
      <c r="U1956" t="str">
        <f>IF(AND(AIRBNB[[#This Row],[PRECIO]]&lt;50,AIRBNB[[#This Row],[MIN_NOCHES]]&gt;3),"Dentro del presupuesto","No considerar")</f>
        <v>No considerar</v>
      </c>
      <c r="V1956" t="str">
        <f>VLOOKUP(AIRBNB[[#This Row],[HOST_ID]],Super_host[],5,FALSE)</f>
        <v>Host</v>
      </c>
    </row>
    <row r="1957" spans="1:22">
      <c r="A1957" s="4">
        <v>6467264</v>
      </c>
      <c r="B1957" t="s">
        <v>10284</v>
      </c>
      <c r="C1957" s="4">
        <v>33782884</v>
      </c>
      <c r="D1957" t="s">
        <v>872</v>
      </c>
      <c r="E1957" t="s">
        <v>10285</v>
      </c>
      <c r="F1957" s="4">
        <v>11231</v>
      </c>
      <c r="G1957" s="13" t="s">
        <v>4662</v>
      </c>
      <c r="H1957" s="13" t="s">
        <v>9237</v>
      </c>
      <c r="I1957" s="1">
        <v>4067674</v>
      </c>
      <c r="J1957" s="1">
        <v>-7399805</v>
      </c>
      <c r="K1957" t="s">
        <v>40</v>
      </c>
      <c r="L1957" s="20">
        <v>158</v>
      </c>
      <c r="M1957" s="4">
        <v>2</v>
      </c>
      <c r="N1957" s="4">
        <v>4</v>
      </c>
      <c r="O1957" s="2">
        <v>42187</v>
      </c>
      <c r="P1957" s="3">
        <v>0.08</v>
      </c>
      <c r="Q1957" s="4">
        <v>1</v>
      </c>
      <c r="R1957" s="3">
        <v>6.9</v>
      </c>
      <c r="S19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7" t="str">
        <f>IF(AIRBNB[[#This Row],[RUIDO(dB)]]&lt;=4,"Silencioso",IF(AIRBNB[[#This Row],[RUIDO(dB)]]&lt;=5.5,"Poco Ruidoso","Ruidoso"))</f>
        <v>Ruidoso</v>
      </c>
      <c r="U1957" t="str">
        <f>IF(AND(AIRBNB[[#This Row],[PRECIO]]&lt;50,AIRBNB[[#This Row],[MIN_NOCHES]]&gt;3),"Dentro del presupuesto","No considerar")</f>
        <v>No considerar</v>
      </c>
      <c r="V1957" t="str">
        <f>VLOOKUP(AIRBNB[[#This Row],[HOST_ID]],Super_host[],5,FALSE)</f>
        <v>Host</v>
      </c>
    </row>
    <row r="1958" spans="1:22">
      <c r="A1958" s="4">
        <v>3367150</v>
      </c>
      <c r="B1958" t="s">
        <v>11799</v>
      </c>
      <c r="C1958" s="4">
        <v>16989237</v>
      </c>
      <c r="D1958" t="s">
        <v>7264</v>
      </c>
      <c r="E1958" t="s">
        <v>11657</v>
      </c>
      <c r="F1958" s="4">
        <v>11211</v>
      </c>
      <c r="G1958" s="13" t="s">
        <v>4662</v>
      </c>
      <c r="H1958" s="13" t="s">
        <v>9218</v>
      </c>
      <c r="I1958" s="1">
        <v>4071626</v>
      </c>
      <c r="J1958" s="1">
        <v>-7395795</v>
      </c>
      <c r="K1958" t="s">
        <v>5</v>
      </c>
      <c r="L1958" s="20">
        <v>158</v>
      </c>
      <c r="M1958" s="4">
        <v>4</v>
      </c>
      <c r="N1958" s="4">
        <v>17</v>
      </c>
      <c r="O1958" s="2">
        <v>42940</v>
      </c>
      <c r="P1958" s="3">
        <v>0.28000000000000003</v>
      </c>
      <c r="Q1958" s="4">
        <v>1</v>
      </c>
      <c r="R1958" s="3">
        <v>6.9</v>
      </c>
      <c r="S19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8" t="str">
        <f>IF(AIRBNB[[#This Row],[RUIDO(dB)]]&lt;=4,"Silencioso",IF(AIRBNB[[#This Row],[RUIDO(dB)]]&lt;=5.5,"Poco Ruidoso","Ruidoso"))</f>
        <v>Ruidoso</v>
      </c>
      <c r="U1958" t="str">
        <f>IF(AND(AIRBNB[[#This Row],[PRECIO]]&lt;50,AIRBNB[[#This Row],[MIN_NOCHES]]&gt;3),"Dentro del presupuesto","No considerar")</f>
        <v>No considerar</v>
      </c>
      <c r="V1958" t="str">
        <f>VLOOKUP(AIRBNB[[#This Row],[HOST_ID]],Super_host[],5,FALSE)</f>
        <v>Host</v>
      </c>
    </row>
    <row r="1959" spans="1:22">
      <c r="A1959" s="4">
        <v>3249726</v>
      </c>
      <c r="B1959" t="s">
        <v>10930</v>
      </c>
      <c r="C1959" s="4">
        <v>16437254</v>
      </c>
      <c r="D1959" t="s">
        <v>10187</v>
      </c>
      <c r="E1959" t="s">
        <v>10931</v>
      </c>
      <c r="F1959" s="4">
        <v>11215</v>
      </c>
      <c r="G1959" s="13" t="s">
        <v>4662</v>
      </c>
      <c r="H1959" s="13" t="s">
        <v>9246</v>
      </c>
      <c r="I1959" s="1">
        <v>4066592</v>
      </c>
      <c r="J1959" s="1">
        <v>-7399434</v>
      </c>
      <c r="K1959" t="s">
        <v>5</v>
      </c>
      <c r="L1959" s="20">
        <v>158</v>
      </c>
      <c r="M1959" s="4">
        <v>30</v>
      </c>
      <c r="N1959" s="4">
        <v>1</v>
      </c>
      <c r="O1959" s="2">
        <v>43441</v>
      </c>
      <c r="P1959" s="3">
        <v>0.14000000000000001</v>
      </c>
      <c r="Q1959" s="4">
        <v>1</v>
      </c>
      <c r="R1959" s="3">
        <v>6.9</v>
      </c>
      <c r="S19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59" t="str">
        <f>IF(AIRBNB[[#This Row],[RUIDO(dB)]]&lt;=4,"Silencioso",IF(AIRBNB[[#This Row],[RUIDO(dB)]]&lt;=5.5,"Poco Ruidoso","Ruidoso"))</f>
        <v>Ruidoso</v>
      </c>
      <c r="U1959" t="str">
        <f>IF(AND(AIRBNB[[#This Row],[PRECIO]]&lt;50,AIRBNB[[#This Row],[MIN_NOCHES]]&gt;3),"Dentro del presupuesto","No considerar")</f>
        <v>No considerar</v>
      </c>
      <c r="V1959" t="str">
        <f>VLOOKUP(AIRBNB[[#This Row],[HOST_ID]],Super_host[],5,FALSE)</f>
        <v>Host</v>
      </c>
    </row>
    <row r="1960" spans="1:22">
      <c r="A1960" s="4">
        <v>3785438</v>
      </c>
      <c r="B1960" t="s">
        <v>10551</v>
      </c>
      <c r="C1960" s="4">
        <v>16437254</v>
      </c>
      <c r="D1960" t="s">
        <v>10187</v>
      </c>
      <c r="E1960" t="s">
        <v>10552</v>
      </c>
      <c r="F1960" s="4">
        <v>11217</v>
      </c>
      <c r="G1960" s="13" t="s">
        <v>4662</v>
      </c>
      <c r="H1960" s="13" t="s">
        <v>9222</v>
      </c>
      <c r="I1960" s="1">
        <v>4068961</v>
      </c>
      <c r="J1960" s="1">
        <v>-7397781</v>
      </c>
      <c r="K1960" t="s">
        <v>5</v>
      </c>
      <c r="L1960" s="20">
        <v>158</v>
      </c>
      <c r="M1960" s="4">
        <v>30</v>
      </c>
      <c r="N1960" s="4">
        <v>5</v>
      </c>
      <c r="O1960" s="2">
        <v>43554</v>
      </c>
      <c r="P1960" s="3">
        <v>0.1</v>
      </c>
      <c r="Q1960" s="4">
        <v>1</v>
      </c>
      <c r="R1960" s="3">
        <v>6.9</v>
      </c>
      <c r="S19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0" t="str">
        <f>IF(AIRBNB[[#This Row],[RUIDO(dB)]]&lt;=4,"Silencioso",IF(AIRBNB[[#This Row],[RUIDO(dB)]]&lt;=5.5,"Poco Ruidoso","Ruidoso"))</f>
        <v>Ruidoso</v>
      </c>
      <c r="U1960" t="str">
        <f>IF(AND(AIRBNB[[#This Row],[PRECIO]]&lt;50,AIRBNB[[#This Row],[MIN_NOCHES]]&gt;3),"Dentro del presupuesto","No considerar")</f>
        <v>No considerar</v>
      </c>
      <c r="V1960" t="str">
        <f>VLOOKUP(AIRBNB[[#This Row],[HOST_ID]],Super_host[],5,FALSE)</f>
        <v>Host</v>
      </c>
    </row>
    <row r="1961" spans="1:22">
      <c r="A1961" s="4">
        <v>5195409</v>
      </c>
      <c r="B1961" t="s">
        <v>793</v>
      </c>
      <c r="C1961" s="4">
        <v>12879620</v>
      </c>
      <c r="D1961" t="s">
        <v>794</v>
      </c>
      <c r="E1961" t="s">
        <v>795</v>
      </c>
      <c r="F1961" s="4">
        <v>10024</v>
      </c>
      <c r="G1961" s="13" t="s">
        <v>124</v>
      </c>
      <c r="H1961" s="13" t="s">
        <v>168</v>
      </c>
      <c r="I1961" s="1">
        <v>4079148</v>
      </c>
      <c r="J1961" s="1">
        <v>-7397828</v>
      </c>
      <c r="K1961" t="s">
        <v>5</v>
      </c>
      <c r="L1961" s="20">
        <v>158</v>
      </c>
      <c r="M1961" s="4">
        <v>100</v>
      </c>
      <c r="N1961" s="4">
        <v>2</v>
      </c>
      <c r="O1961" s="2">
        <v>43313</v>
      </c>
      <c r="P1961" s="3">
        <v>0.04</v>
      </c>
      <c r="Q1961" s="4">
        <v>1</v>
      </c>
      <c r="R1961" s="3">
        <v>5.6</v>
      </c>
      <c r="S19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1" t="str">
        <f>IF(AIRBNB[[#This Row],[RUIDO(dB)]]&lt;=4,"Silencioso",IF(AIRBNB[[#This Row],[RUIDO(dB)]]&lt;=5.5,"Poco Ruidoso","Ruidoso"))</f>
        <v>Ruidoso</v>
      </c>
      <c r="U1961" t="str">
        <f>IF(AND(AIRBNB[[#This Row],[PRECIO]]&lt;50,AIRBNB[[#This Row],[MIN_NOCHES]]&gt;3),"Dentro del presupuesto","No considerar")</f>
        <v>No considerar</v>
      </c>
      <c r="V1961" t="str">
        <f>VLOOKUP(AIRBNB[[#This Row],[HOST_ID]],Super_host[],5,FALSE)</f>
        <v>Host</v>
      </c>
    </row>
    <row r="1962" spans="1:22">
      <c r="A1962" s="4">
        <v>3282550</v>
      </c>
      <c r="B1962" t="s">
        <v>11311</v>
      </c>
      <c r="C1962" s="4">
        <v>1174963</v>
      </c>
      <c r="D1962" t="s">
        <v>75</v>
      </c>
      <c r="E1962" t="s">
        <v>11312</v>
      </c>
      <c r="F1962" s="4">
        <v>11217</v>
      </c>
      <c r="G1962" s="13" t="s">
        <v>4662</v>
      </c>
      <c r="H1962" s="13" t="s">
        <v>9576</v>
      </c>
      <c r="I1962" s="1">
        <v>406846</v>
      </c>
      <c r="J1962" s="1">
        <v>-7398454</v>
      </c>
      <c r="K1962" t="s">
        <v>5</v>
      </c>
      <c r="L1962" s="20">
        <v>158</v>
      </c>
      <c r="M1962" s="4">
        <v>3</v>
      </c>
      <c r="N1962" s="4">
        <v>12</v>
      </c>
      <c r="O1962" s="2">
        <v>42163</v>
      </c>
      <c r="P1962" s="3">
        <v>0.19</v>
      </c>
      <c r="Q1962" s="4">
        <v>1</v>
      </c>
      <c r="R1962" s="3">
        <v>6.9</v>
      </c>
      <c r="S19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2" t="str">
        <f>IF(AIRBNB[[#This Row],[RUIDO(dB)]]&lt;=4,"Silencioso",IF(AIRBNB[[#This Row],[RUIDO(dB)]]&lt;=5.5,"Poco Ruidoso","Ruidoso"))</f>
        <v>Ruidoso</v>
      </c>
      <c r="U1962" t="str">
        <f>IF(AND(AIRBNB[[#This Row],[PRECIO]]&lt;50,AIRBNB[[#This Row],[MIN_NOCHES]]&gt;3),"Dentro del presupuesto","No considerar")</f>
        <v>No considerar</v>
      </c>
      <c r="V1962" t="str">
        <f>VLOOKUP(AIRBNB[[#This Row],[HOST_ID]],Super_host[],5,FALSE)</f>
        <v>Host</v>
      </c>
    </row>
    <row r="1963" spans="1:22">
      <c r="A1963" s="4">
        <v>801281</v>
      </c>
      <c r="B1963" t="s">
        <v>4018</v>
      </c>
      <c r="C1963" s="4">
        <v>1010338</v>
      </c>
      <c r="D1963" t="s">
        <v>3782</v>
      </c>
      <c r="E1963" t="s">
        <v>4019</v>
      </c>
      <c r="F1963" s="4">
        <v>10002</v>
      </c>
      <c r="G1963" s="13" t="s">
        <v>124</v>
      </c>
      <c r="H1963" s="13" t="s">
        <v>137</v>
      </c>
      <c r="I1963" s="1">
        <v>4071956</v>
      </c>
      <c r="J1963" s="1">
        <v>-7398574</v>
      </c>
      <c r="K1963" t="s">
        <v>5</v>
      </c>
      <c r="L1963" s="20">
        <v>158</v>
      </c>
      <c r="M1963" s="4">
        <v>5</v>
      </c>
      <c r="N1963" s="4">
        <v>39</v>
      </c>
      <c r="O1963" s="2">
        <v>43469</v>
      </c>
      <c r="P1963" s="3">
        <v>0.55000000000000004</v>
      </c>
      <c r="Q1963" s="4">
        <v>1</v>
      </c>
      <c r="R1963" s="3">
        <v>5.6</v>
      </c>
      <c r="S19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3" t="str">
        <f>IF(AIRBNB[[#This Row],[RUIDO(dB)]]&lt;=4,"Silencioso",IF(AIRBNB[[#This Row],[RUIDO(dB)]]&lt;=5.5,"Poco Ruidoso","Ruidoso"))</f>
        <v>Ruidoso</v>
      </c>
      <c r="U1963" t="str">
        <f>IF(AND(AIRBNB[[#This Row],[PRECIO]]&lt;50,AIRBNB[[#This Row],[MIN_NOCHES]]&gt;3),"Dentro del presupuesto","No considerar")</f>
        <v>No considerar</v>
      </c>
      <c r="V1963" t="str">
        <f>VLOOKUP(AIRBNB[[#This Row],[HOST_ID]],Super_host[],5,FALSE)</f>
        <v>Host</v>
      </c>
    </row>
    <row r="1964" spans="1:22">
      <c r="A1964" s="4">
        <v>6149507</v>
      </c>
      <c r="B1964" t="s">
        <v>9350</v>
      </c>
      <c r="C1964" s="4">
        <v>21558108</v>
      </c>
      <c r="D1964" t="s">
        <v>3754</v>
      </c>
      <c r="E1964" t="s">
        <v>9351</v>
      </c>
      <c r="F1964" s="4">
        <v>11207</v>
      </c>
      <c r="G1964" s="13" t="s">
        <v>4662</v>
      </c>
      <c r="H1964" s="13" t="s">
        <v>9218</v>
      </c>
      <c r="I1964" s="1">
        <v>40712</v>
      </c>
      <c r="J1964" s="1">
        <v>-7396666</v>
      </c>
      <c r="K1964" t="s">
        <v>5</v>
      </c>
      <c r="L1964" s="20">
        <v>157</v>
      </c>
      <c r="M1964" s="4">
        <v>1</v>
      </c>
      <c r="N1964" s="4">
        <v>1</v>
      </c>
      <c r="O1964" s="2">
        <v>42131</v>
      </c>
      <c r="P1964" s="3">
        <v>0.02</v>
      </c>
      <c r="Q1964" s="4">
        <v>1</v>
      </c>
      <c r="R1964" s="3">
        <v>6.9</v>
      </c>
      <c r="S19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4" t="str">
        <f>IF(AIRBNB[[#This Row],[RUIDO(dB)]]&lt;=4,"Silencioso",IF(AIRBNB[[#This Row],[RUIDO(dB)]]&lt;=5.5,"Poco Ruidoso","Ruidoso"))</f>
        <v>Ruidoso</v>
      </c>
      <c r="U1964" t="str">
        <f>IF(AND(AIRBNB[[#This Row],[PRECIO]]&lt;50,AIRBNB[[#This Row],[MIN_NOCHES]]&gt;3),"Dentro del presupuesto","No considerar")</f>
        <v>No considerar</v>
      </c>
      <c r="V1964" t="str">
        <f>VLOOKUP(AIRBNB[[#This Row],[HOST_ID]],Super_host[],5,FALSE)</f>
        <v>Host</v>
      </c>
    </row>
    <row r="1965" spans="1:22">
      <c r="A1965" s="4">
        <v>293837</v>
      </c>
      <c r="B1965" t="s">
        <v>12925</v>
      </c>
      <c r="C1965" s="4">
        <v>1495502</v>
      </c>
      <c r="D1965" t="s">
        <v>12926</v>
      </c>
      <c r="E1965" t="s">
        <v>12927</v>
      </c>
      <c r="F1965" s="4">
        <v>11206</v>
      </c>
      <c r="G1965" s="13" t="s">
        <v>4662</v>
      </c>
      <c r="H1965" s="13" t="s">
        <v>9218</v>
      </c>
      <c r="I1965" s="1">
        <v>4070736</v>
      </c>
      <c r="J1965" s="1">
        <v>-7394331</v>
      </c>
      <c r="K1965" t="s">
        <v>5</v>
      </c>
      <c r="L1965" s="20">
        <v>157</v>
      </c>
      <c r="M1965" s="4">
        <v>4</v>
      </c>
      <c r="N1965" s="4">
        <v>54</v>
      </c>
      <c r="O1965" s="2">
        <v>43627</v>
      </c>
      <c r="P1965" s="3">
        <v>0.66</v>
      </c>
      <c r="Q1965" s="4">
        <v>1</v>
      </c>
      <c r="R1965" s="3">
        <v>6.9</v>
      </c>
      <c r="S19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5" t="str">
        <f>IF(AIRBNB[[#This Row],[RUIDO(dB)]]&lt;=4,"Silencioso",IF(AIRBNB[[#This Row],[RUIDO(dB)]]&lt;=5.5,"Poco Ruidoso","Ruidoso"))</f>
        <v>Ruidoso</v>
      </c>
      <c r="U1965" t="str">
        <f>IF(AND(AIRBNB[[#This Row],[PRECIO]]&lt;50,AIRBNB[[#This Row],[MIN_NOCHES]]&gt;3),"Dentro del presupuesto","No considerar")</f>
        <v>No considerar</v>
      </c>
      <c r="V1965" t="str">
        <f>VLOOKUP(AIRBNB[[#This Row],[HOST_ID]],Super_host[],5,FALSE)</f>
        <v>Host</v>
      </c>
    </row>
    <row r="1966" spans="1:22">
      <c r="A1966" s="4">
        <v>1555919</v>
      </c>
      <c r="B1966" t="s">
        <v>3713</v>
      </c>
      <c r="C1966" s="4">
        <v>8282962</v>
      </c>
      <c r="D1966" t="s">
        <v>49</v>
      </c>
      <c r="E1966" t="s">
        <v>2384</v>
      </c>
      <c r="F1966" s="4">
        <v>10009</v>
      </c>
      <c r="G1966" s="13" t="s">
        <v>124</v>
      </c>
      <c r="H1966" s="13" t="s">
        <v>133</v>
      </c>
      <c r="I1966" s="1">
        <v>407282</v>
      </c>
      <c r="J1966" s="1">
        <v>-7398067</v>
      </c>
      <c r="K1966" t="s">
        <v>5</v>
      </c>
      <c r="L1966" s="20">
        <v>156</v>
      </c>
      <c r="M1966" s="4">
        <v>2</v>
      </c>
      <c r="N1966" s="4">
        <v>31</v>
      </c>
      <c r="O1966" s="2">
        <v>43601</v>
      </c>
      <c r="P1966" s="3">
        <v>0.44</v>
      </c>
      <c r="Q1966" s="4">
        <v>1</v>
      </c>
      <c r="R1966" s="3">
        <v>5.6</v>
      </c>
      <c r="S19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6" t="str">
        <f>IF(AIRBNB[[#This Row],[RUIDO(dB)]]&lt;=4,"Silencioso",IF(AIRBNB[[#This Row],[RUIDO(dB)]]&lt;=5.5,"Poco Ruidoso","Ruidoso"))</f>
        <v>Ruidoso</v>
      </c>
      <c r="U1966" t="str">
        <f>IF(AND(AIRBNB[[#This Row],[PRECIO]]&lt;50,AIRBNB[[#This Row],[MIN_NOCHES]]&gt;3),"Dentro del presupuesto","No considerar")</f>
        <v>No considerar</v>
      </c>
      <c r="V1966" t="str">
        <f>VLOOKUP(AIRBNB[[#This Row],[HOST_ID]],Super_host[],5,FALSE)</f>
        <v>Host</v>
      </c>
    </row>
    <row r="1967" spans="1:22">
      <c r="A1967" s="4">
        <v>1776732</v>
      </c>
      <c r="B1967" t="s">
        <v>7628</v>
      </c>
      <c r="C1967" s="4">
        <v>7379093</v>
      </c>
      <c r="D1967" t="s">
        <v>2127</v>
      </c>
      <c r="E1967" t="s">
        <v>7499</v>
      </c>
      <c r="F1967" s="4">
        <v>10025</v>
      </c>
      <c r="G1967" s="13" t="s">
        <v>124</v>
      </c>
      <c r="H1967" s="13" t="s">
        <v>168</v>
      </c>
      <c r="I1967" s="1">
        <v>4078852</v>
      </c>
      <c r="J1967" s="1">
        <v>-7396746</v>
      </c>
      <c r="K1967" t="s">
        <v>5</v>
      </c>
      <c r="L1967" s="20">
        <v>156</v>
      </c>
      <c r="M1967" s="4">
        <v>5</v>
      </c>
      <c r="N1967" s="4">
        <v>108</v>
      </c>
      <c r="O1967" s="2">
        <v>43652</v>
      </c>
      <c r="P1967" s="3">
        <v>2.63</v>
      </c>
      <c r="Q1967" s="4">
        <v>1</v>
      </c>
      <c r="R1967" s="3">
        <v>5.7</v>
      </c>
      <c r="S19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7" t="str">
        <f>IF(AIRBNB[[#This Row],[RUIDO(dB)]]&lt;=4,"Silencioso",IF(AIRBNB[[#This Row],[RUIDO(dB)]]&lt;=5.5,"Poco Ruidoso","Ruidoso"))</f>
        <v>Ruidoso</v>
      </c>
      <c r="U1967" t="str">
        <f>IF(AND(AIRBNB[[#This Row],[PRECIO]]&lt;50,AIRBNB[[#This Row],[MIN_NOCHES]]&gt;3),"Dentro del presupuesto","No considerar")</f>
        <v>No considerar</v>
      </c>
      <c r="V1967" t="str">
        <f>VLOOKUP(AIRBNB[[#This Row],[HOST_ID]],Super_host[],5,FALSE)</f>
        <v>Host</v>
      </c>
    </row>
    <row r="1968" spans="1:22">
      <c r="A1968" s="4">
        <v>4967004</v>
      </c>
      <c r="B1968" t="s">
        <v>1445</v>
      </c>
      <c r="C1968" s="4">
        <v>2007148</v>
      </c>
      <c r="D1968" t="s">
        <v>764</v>
      </c>
      <c r="E1968" t="s">
        <v>1446</v>
      </c>
      <c r="F1968" s="4">
        <v>10003</v>
      </c>
      <c r="G1968" s="13" t="s">
        <v>124</v>
      </c>
      <c r="H1968" s="13" t="s">
        <v>281</v>
      </c>
      <c r="I1968" s="1">
        <v>4073721</v>
      </c>
      <c r="J1968" s="1">
        <v>-7398887</v>
      </c>
      <c r="K1968" t="s">
        <v>5</v>
      </c>
      <c r="L1968" s="20">
        <v>156</v>
      </c>
      <c r="M1968" s="4">
        <v>3</v>
      </c>
      <c r="N1968" s="4">
        <v>4</v>
      </c>
      <c r="O1968" s="2">
        <v>42738</v>
      </c>
      <c r="P1968" s="3">
        <v>0.08</v>
      </c>
      <c r="Q1968" s="4">
        <v>1</v>
      </c>
      <c r="R1968" s="3">
        <v>5.6</v>
      </c>
      <c r="S19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8" t="str">
        <f>IF(AIRBNB[[#This Row],[RUIDO(dB)]]&lt;=4,"Silencioso",IF(AIRBNB[[#This Row],[RUIDO(dB)]]&lt;=5.5,"Poco Ruidoso","Ruidoso"))</f>
        <v>Ruidoso</v>
      </c>
      <c r="U1968" t="str">
        <f>IF(AND(AIRBNB[[#This Row],[PRECIO]]&lt;50,AIRBNB[[#This Row],[MIN_NOCHES]]&gt;3),"Dentro del presupuesto","No considerar")</f>
        <v>No considerar</v>
      </c>
      <c r="V1968" t="str">
        <f>VLOOKUP(AIRBNB[[#This Row],[HOST_ID]],Super_host[],5,FALSE)</f>
        <v>Host</v>
      </c>
    </row>
    <row r="1969" spans="1:22">
      <c r="A1969" s="4">
        <v>6795568</v>
      </c>
      <c r="B1969" t="s">
        <v>6344</v>
      </c>
      <c r="C1969" s="4">
        <v>35524316</v>
      </c>
      <c r="D1969" t="s">
        <v>6330</v>
      </c>
      <c r="E1969" t="s">
        <v>6345</v>
      </c>
      <c r="F1969" s="4">
        <v>10036</v>
      </c>
      <c r="G1969" s="13" t="s">
        <v>124</v>
      </c>
      <c r="H1969" s="13" t="s">
        <v>249</v>
      </c>
      <c r="I1969" s="1">
        <v>407614</v>
      </c>
      <c r="J1969" s="1">
        <v>-7398954</v>
      </c>
      <c r="K1969" t="s">
        <v>40</v>
      </c>
      <c r="L1969" s="20">
        <v>155</v>
      </c>
      <c r="M1969" s="4">
        <v>1</v>
      </c>
      <c r="N1969" s="4">
        <v>179</v>
      </c>
      <c r="O1969" s="2">
        <v>43636</v>
      </c>
      <c r="P1969" s="3">
        <v>3.66</v>
      </c>
      <c r="Q1969" s="4">
        <v>1</v>
      </c>
      <c r="R1969" s="3">
        <v>5.6</v>
      </c>
      <c r="S19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69" t="str">
        <f>IF(AIRBNB[[#This Row],[RUIDO(dB)]]&lt;=4,"Silencioso",IF(AIRBNB[[#This Row],[RUIDO(dB)]]&lt;=5.5,"Poco Ruidoso","Ruidoso"))</f>
        <v>Ruidoso</v>
      </c>
      <c r="U1969" t="str">
        <f>IF(AND(AIRBNB[[#This Row],[PRECIO]]&lt;50,AIRBNB[[#This Row],[MIN_NOCHES]]&gt;3),"Dentro del presupuesto","No considerar")</f>
        <v>No considerar</v>
      </c>
      <c r="V1969" t="str">
        <f>VLOOKUP(AIRBNB[[#This Row],[HOST_ID]],Super_host[],5,FALSE)</f>
        <v>Host</v>
      </c>
    </row>
    <row r="1970" spans="1:22">
      <c r="A1970" s="4">
        <v>6786761</v>
      </c>
      <c r="B1970" t="s">
        <v>6329</v>
      </c>
      <c r="C1970" s="4">
        <v>35524316</v>
      </c>
      <c r="D1970" t="s">
        <v>6330</v>
      </c>
      <c r="E1970" t="s">
        <v>6331</v>
      </c>
      <c r="F1970" s="4">
        <v>10036</v>
      </c>
      <c r="G1970" s="13" t="s">
        <v>124</v>
      </c>
      <c r="H1970" s="13" t="s">
        <v>249</v>
      </c>
      <c r="I1970" s="1">
        <v>4076037</v>
      </c>
      <c r="J1970" s="1">
        <v>-7399084</v>
      </c>
      <c r="K1970" t="s">
        <v>40</v>
      </c>
      <c r="L1970" s="20">
        <v>155</v>
      </c>
      <c r="M1970" s="4">
        <v>1</v>
      </c>
      <c r="N1970" s="4">
        <v>176</v>
      </c>
      <c r="O1970" s="2">
        <v>43635</v>
      </c>
      <c r="P1970" s="3">
        <v>3.57</v>
      </c>
      <c r="Q1970" s="4">
        <v>1</v>
      </c>
      <c r="R1970" s="3">
        <v>5.6</v>
      </c>
      <c r="S19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0" t="str">
        <f>IF(AIRBNB[[#This Row],[RUIDO(dB)]]&lt;=4,"Silencioso",IF(AIRBNB[[#This Row],[RUIDO(dB)]]&lt;=5.5,"Poco Ruidoso","Ruidoso"))</f>
        <v>Ruidoso</v>
      </c>
      <c r="U1970" t="str">
        <f>IF(AND(AIRBNB[[#This Row],[PRECIO]]&lt;50,AIRBNB[[#This Row],[MIN_NOCHES]]&gt;3),"Dentro del presupuesto","No considerar")</f>
        <v>No considerar</v>
      </c>
      <c r="V1970" t="str">
        <f>VLOOKUP(AIRBNB[[#This Row],[HOST_ID]],Super_host[],5,FALSE)</f>
        <v>Host</v>
      </c>
    </row>
    <row r="1971" spans="1:22">
      <c r="A1971" s="4">
        <v>6571890</v>
      </c>
      <c r="B1971" t="s">
        <v>4508</v>
      </c>
      <c r="C1971" s="4">
        <v>34372907</v>
      </c>
      <c r="D1971" t="s">
        <v>346</v>
      </c>
      <c r="E1971" t="s">
        <v>4509</v>
      </c>
      <c r="F1971" s="4">
        <v>10003</v>
      </c>
      <c r="G1971" s="13" t="s">
        <v>124</v>
      </c>
      <c r="H1971" s="13" t="s">
        <v>133</v>
      </c>
      <c r="I1971" s="1">
        <v>4072872</v>
      </c>
      <c r="J1971" s="1">
        <v>-7398639</v>
      </c>
      <c r="K1971" t="s">
        <v>5</v>
      </c>
      <c r="L1971" s="20">
        <v>155</v>
      </c>
      <c r="M1971" s="4">
        <v>2</v>
      </c>
      <c r="N1971" s="4">
        <v>36</v>
      </c>
      <c r="O1971" s="2">
        <v>43467</v>
      </c>
      <c r="P1971" s="3">
        <v>0.8</v>
      </c>
      <c r="Q1971" s="4">
        <v>1</v>
      </c>
      <c r="R1971" s="3">
        <v>5.6</v>
      </c>
      <c r="S19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1" t="str">
        <f>IF(AIRBNB[[#This Row],[RUIDO(dB)]]&lt;=4,"Silencioso",IF(AIRBNB[[#This Row],[RUIDO(dB)]]&lt;=5.5,"Poco Ruidoso","Ruidoso"))</f>
        <v>Ruidoso</v>
      </c>
      <c r="U1971" t="str">
        <f>IF(AND(AIRBNB[[#This Row],[PRECIO]]&lt;50,AIRBNB[[#This Row],[MIN_NOCHES]]&gt;3),"Dentro del presupuesto","No considerar")</f>
        <v>No considerar</v>
      </c>
      <c r="V1971" t="str">
        <f>VLOOKUP(AIRBNB[[#This Row],[HOST_ID]],Super_host[],5,FALSE)</f>
        <v>Host</v>
      </c>
    </row>
    <row r="1972" spans="1:22">
      <c r="A1972" s="4">
        <v>6739145</v>
      </c>
      <c r="B1972" t="s">
        <v>84</v>
      </c>
      <c r="C1972" s="4">
        <v>25368839</v>
      </c>
      <c r="D1972" t="s">
        <v>85</v>
      </c>
      <c r="E1972" t="s">
        <v>86</v>
      </c>
      <c r="F1972" s="4">
        <v>10305</v>
      </c>
      <c r="G1972" s="13" t="s">
        <v>3</v>
      </c>
      <c r="H1972" s="13" t="s">
        <v>87</v>
      </c>
      <c r="I1972" s="1">
        <v>4058115</v>
      </c>
      <c r="J1972" s="1">
        <v>-7409182</v>
      </c>
      <c r="K1972" t="s">
        <v>5</v>
      </c>
      <c r="L1972" s="20">
        <v>155</v>
      </c>
      <c r="M1972" s="4">
        <v>3</v>
      </c>
      <c r="N1972" s="4">
        <v>63</v>
      </c>
      <c r="O1972" s="2">
        <v>43638</v>
      </c>
      <c r="P1972" s="3">
        <v>1.29</v>
      </c>
      <c r="Q1972" s="4">
        <v>1</v>
      </c>
      <c r="R1972" s="3">
        <v>5.19</v>
      </c>
      <c r="S1972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1972" t="str">
        <f>IF(AIRBNB[[#This Row],[RUIDO(dB)]]&lt;=4,"Silencioso",IF(AIRBNB[[#This Row],[RUIDO(dB)]]&lt;=5.5,"Poco Ruidoso","Ruidoso"))</f>
        <v>Poco Ruidoso</v>
      </c>
      <c r="U1972" t="str">
        <f>IF(AND(AIRBNB[[#This Row],[PRECIO]]&lt;50,AIRBNB[[#This Row],[MIN_NOCHES]]&gt;3),"Dentro del presupuesto","No considerar")</f>
        <v>No considerar</v>
      </c>
      <c r="V1972" t="str">
        <f>VLOOKUP(AIRBNB[[#This Row],[HOST_ID]],Super_host[],5,FALSE)</f>
        <v>Host</v>
      </c>
    </row>
    <row r="1973" spans="1:22">
      <c r="A1973" s="4">
        <v>5054072</v>
      </c>
      <c r="B1973" t="s">
        <v>3292</v>
      </c>
      <c r="C1973" s="4">
        <v>25237492</v>
      </c>
      <c r="D1973" t="s">
        <v>2309</v>
      </c>
      <c r="E1973" t="s">
        <v>3293</v>
      </c>
      <c r="F1973" s="4">
        <v>10065</v>
      </c>
      <c r="G1973" s="13" t="s">
        <v>124</v>
      </c>
      <c r="H1973" s="13" t="s">
        <v>129</v>
      </c>
      <c r="I1973" s="1">
        <v>407606</v>
      </c>
      <c r="J1973" s="1">
        <v>-7396028</v>
      </c>
      <c r="K1973" t="s">
        <v>5</v>
      </c>
      <c r="L1973" s="20">
        <v>155</v>
      </c>
      <c r="M1973" s="4">
        <v>30</v>
      </c>
      <c r="N1973" s="4">
        <v>17</v>
      </c>
      <c r="O1973" s="2">
        <v>43498</v>
      </c>
      <c r="P1973" s="3">
        <v>0.32</v>
      </c>
      <c r="Q1973" s="4">
        <v>1</v>
      </c>
      <c r="R1973" s="3">
        <v>5.6</v>
      </c>
      <c r="S19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3" t="str">
        <f>IF(AIRBNB[[#This Row],[RUIDO(dB)]]&lt;=4,"Silencioso",IF(AIRBNB[[#This Row],[RUIDO(dB)]]&lt;=5.5,"Poco Ruidoso","Ruidoso"))</f>
        <v>Ruidoso</v>
      </c>
      <c r="U1973" t="str">
        <f>IF(AND(AIRBNB[[#This Row],[PRECIO]]&lt;50,AIRBNB[[#This Row],[MIN_NOCHES]]&gt;3),"Dentro del presupuesto","No considerar")</f>
        <v>No considerar</v>
      </c>
      <c r="V1973" t="str">
        <f>VLOOKUP(AIRBNB[[#This Row],[HOST_ID]],Super_host[],5,FALSE)</f>
        <v>Host</v>
      </c>
    </row>
    <row r="1974" spans="1:22">
      <c r="A1974" s="4">
        <v>4747624</v>
      </c>
      <c r="B1974" t="s">
        <v>6560</v>
      </c>
      <c r="C1974" s="4">
        <v>24109763</v>
      </c>
      <c r="D1974" t="s">
        <v>6561</v>
      </c>
      <c r="E1974" t="s">
        <v>6562</v>
      </c>
      <c r="F1974" s="4">
        <v>10002</v>
      </c>
      <c r="G1974" s="13" t="s">
        <v>124</v>
      </c>
      <c r="H1974" s="13" t="s">
        <v>943</v>
      </c>
      <c r="I1974" s="1">
        <v>407123</v>
      </c>
      <c r="J1974" s="1">
        <v>-739956</v>
      </c>
      <c r="K1974" t="s">
        <v>40</v>
      </c>
      <c r="L1974" s="20">
        <v>155</v>
      </c>
      <c r="M1974" s="4">
        <v>1</v>
      </c>
      <c r="N1974" s="4">
        <v>193</v>
      </c>
      <c r="O1974" s="2">
        <v>43651</v>
      </c>
      <c r="P1974" s="3">
        <v>8.2100000000000009</v>
      </c>
      <c r="Q1974" s="4">
        <v>1</v>
      </c>
      <c r="R1974" s="3">
        <v>5.6</v>
      </c>
      <c r="S19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4" t="str">
        <f>IF(AIRBNB[[#This Row],[RUIDO(dB)]]&lt;=4,"Silencioso",IF(AIRBNB[[#This Row],[RUIDO(dB)]]&lt;=5.5,"Poco Ruidoso","Ruidoso"))</f>
        <v>Ruidoso</v>
      </c>
      <c r="U1974" t="str">
        <f>IF(AND(AIRBNB[[#This Row],[PRECIO]]&lt;50,AIRBNB[[#This Row],[MIN_NOCHES]]&gt;3),"Dentro del presupuesto","No considerar")</f>
        <v>No considerar</v>
      </c>
      <c r="V1974" t="str">
        <f>VLOOKUP(AIRBNB[[#This Row],[HOST_ID]],Super_host[],5,FALSE)</f>
        <v>Host</v>
      </c>
    </row>
    <row r="1975" spans="1:22">
      <c r="A1975" s="4">
        <v>4598265</v>
      </c>
      <c r="B1975" t="s">
        <v>6452</v>
      </c>
      <c r="C1975" s="4">
        <v>23834677</v>
      </c>
      <c r="D1975" t="s">
        <v>6453</v>
      </c>
      <c r="E1975" t="s">
        <v>6454</v>
      </c>
      <c r="F1975" s="4">
        <v>10031</v>
      </c>
      <c r="G1975" s="13" t="s">
        <v>124</v>
      </c>
      <c r="H1975" s="13" t="s">
        <v>148</v>
      </c>
      <c r="I1975" s="1">
        <v>4082863</v>
      </c>
      <c r="J1975" s="1">
        <v>-7394358</v>
      </c>
      <c r="K1975" t="s">
        <v>5</v>
      </c>
      <c r="L1975" s="20">
        <v>155</v>
      </c>
      <c r="M1975" s="4">
        <v>1</v>
      </c>
      <c r="N1975" s="4">
        <v>242</v>
      </c>
      <c r="O1975" s="2">
        <v>43646</v>
      </c>
      <c r="P1975" s="3">
        <v>4.4000000000000004</v>
      </c>
      <c r="Q1975" s="4">
        <v>1</v>
      </c>
      <c r="R1975" s="3">
        <v>5.6</v>
      </c>
      <c r="S19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5" t="str">
        <f>IF(AIRBNB[[#This Row],[RUIDO(dB)]]&lt;=4,"Silencioso",IF(AIRBNB[[#This Row],[RUIDO(dB)]]&lt;=5.5,"Poco Ruidoso","Ruidoso"))</f>
        <v>Ruidoso</v>
      </c>
      <c r="U1975" t="str">
        <f>IF(AND(AIRBNB[[#This Row],[PRECIO]]&lt;50,AIRBNB[[#This Row],[MIN_NOCHES]]&gt;3),"Dentro del presupuesto","No considerar")</f>
        <v>No considerar</v>
      </c>
      <c r="V1975" t="str">
        <f>VLOOKUP(AIRBNB[[#This Row],[HOST_ID]],Super_host[],5,FALSE)</f>
        <v>Host</v>
      </c>
    </row>
    <row r="1976" spans="1:22">
      <c r="A1976" s="4">
        <v>6225968</v>
      </c>
      <c r="B1976" t="s">
        <v>3704</v>
      </c>
      <c r="C1976" s="4">
        <v>19007308</v>
      </c>
      <c r="D1976" t="s">
        <v>3705</v>
      </c>
      <c r="E1976" t="s">
        <v>3706</v>
      </c>
      <c r="F1976" s="4">
        <v>10031</v>
      </c>
      <c r="G1976" s="13" t="s">
        <v>124</v>
      </c>
      <c r="H1976" s="13" t="s">
        <v>148</v>
      </c>
      <c r="I1976" s="1">
        <v>4082337</v>
      </c>
      <c r="J1976" s="1">
        <v>-7394529</v>
      </c>
      <c r="K1976" t="s">
        <v>5</v>
      </c>
      <c r="L1976" s="20">
        <v>155</v>
      </c>
      <c r="M1976" s="4">
        <v>5</v>
      </c>
      <c r="N1976" s="4">
        <v>22</v>
      </c>
      <c r="O1976" s="2">
        <v>43595</v>
      </c>
      <c r="P1976" s="3">
        <v>0.44</v>
      </c>
      <c r="Q1976" s="4">
        <v>1</v>
      </c>
      <c r="R1976" s="3">
        <v>5.6</v>
      </c>
      <c r="S19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6" t="str">
        <f>IF(AIRBNB[[#This Row],[RUIDO(dB)]]&lt;=4,"Silencioso",IF(AIRBNB[[#This Row],[RUIDO(dB)]]&lt;=5.5,"Poco Ruidoso","Ruidoso"))</f>
        <v>Ruidoso</v>
      </c>
      <c r="U1976" t="str">
        <f>IF(AND(AIRBNB[[#This Row],[PRECIO]]&lt;50,AIRBNB[[#This Row],[MIN_NOCHES]]&gt;3),"Dentro del presupuesto","No considerar")</f>
        <v>No considerar</v>
      </c>
      <c r="V1976" t="str">
        <f>VLOOKUP(AIRBNB[[#This Row],[HOST_ID]],Super_host[],5,FALSE)</f>
        <v>Host</v>
      </c>
    </row>
    <row r="1977" spans="1:22">
      <c r="A1977" s="4">
        <v>4941141</v>
      </c>
      <c r="B1977" t="s">
        <v>2489</v>
      </c>
      <c r="C1977" s="4">
        <v>15297517</v>
      </c>
      <c r="D1977" t="s">
        <v>928</v>
      </c>
      <c r="E1977" t="s">
        <v>2490</v>
      </c>
      <c r="F1977" s="4">
        <v>10128</v>
      </c>
      <c r="G1977" s="13" t="s">
        <v>124</v>
      </c>
      <c r="H1977" s="13" t="s">
        <v>129</v>
      </c>
      <c r="I1977" s="1">
        <v>4078096</v>
      </c>
      <c r="J1977" s="1">
        <v>-739475</v>
      </c>
      <c r="K1977" t="s">
        <v>5</v>
      </c>
      <c r="L1977" s="20">
        <v>155</v>
      </c>
      <c r="M1977" s="4">
        <v>4</v>
      </c>
      <c r="N1977" s="4">
        <v>9</v>
      </c>
      <c r="O1977" s="2">
        <v>42304</v>
      </c>
      <c r="P1977" s="3">
        <v>0.19</v>
      </c>
      <c r="Q1977" s="4">
        <v>1</v>
      </c>
      <c r="R1977" s="3">
        <v>5.6</v>
      </c>
      <c r="S19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7" t="str">
        <f>IF(AIRBNB[[#This Row],[RUIDO(dB)]]&lt;=4,"Silencioso",IF(AIRBNB[[#This Row],[RUIDO(dB)]]&lt;=5.5,"Poco Ruidoso","Ruidoso"))</f>
        <v>Ruidoso</v>
      </c>
      <c r="U1977" t="str">
        <f>IF(AND(AIRBNB[[#This Row],[PRECIO]]&lt;50,AIRBNB[[#This Row],[MIN_NOCHES]]&gt;3),"Dentro del presupuesto","No considerar")</f>
        <v>No considerar</v>
      </c>
      <c r="V1977" t="str">
        <f>VLOOKUP(AIRBNB[[#This Row],[HOST_ID]],Super_host[],5,FALSE)</f>
        <v>Host</v>
      </c>
    </row>
    <row r="1978" spans="1:22">
      <c r="A1978" s="4">
        <v>3177702</v>
      </c>
      <c r="B1978" t="s">
        <v>13008</v>
      </c>
      <c r="C1978" s="4">
        <v>14902860</v>
      </c>
      <c r="D1978" t="s">
        <v>12673</v>
      </c>
      <c r="E1978" t="s">
        <v>13009</v>
      </c>
      <c r="F1978" s="4">
        <v>11216</v>
      </c>
      <c r="G1978" s="13" t="s">
        <v>4662</v>
      </c>
      <c r="H1978" s="13" t="s">
        <v>9230</v>
      </c>
      <c r="I1978" s="1">
        <v>4068291</v>
      </c>
      <c r="J1978" s="1">
        <v>-7394613</v>
      </c>
      <c r="K1978" t="s">
        <v>5</v>
      </c>
      <c r="L1978" s="20">
        <v>155</v>
      </c>
      <c r="M1978" s="4">
        <v>3</v>
      </c>
      <c r="N1978" s="4">
        <v>44</v>
      </c>
      <c r="O1978" s="2">
        <v>43612</v>
      </c>
      <c r="P1978" s="3">
        <v>0.71</v>
      </c>
      <c r="Q1978" s="4">
        <v>1</v>
      </c>
      <c r="R1978" s="3">
        <v>6.9</v>
      </c>
      <c r="S19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8" t="str">
        <f>IF(AIRBNB[[#This Row],[RUIDO(dB)]]&lt;=4,"Silencioso",IF(AIRBNB[[#This Row],[RUIDO(dB)]]&lt;=5.5,"Poco Ruidoso","Ruidoso"))</f>
        <v>Ruidoso</v>
      </c>
      <c r="U1978" t="str">
        <f>IF(AND(AIRBNB[[#This Row],[PRECIO]]&lt;50,AIRBNB[[#This Row],[MIN_NOCHES]]&gt;3),"Dentro del presupuesto","No considerar")</f>
        <v>No considerar</v>
      </c>
      <c r="V1978" t="str">
        <f>VLOOKUP(AIRBNB[[#This Row],[HOST_ID]],Super_host[],5,FALSE)</f>
        <v>Host</v>
      </c>
    </row>
    <row r="1979" spans="1:22">
      <c r="A1979" s="4">
        <v>2716889</v>
      </c>
      <c r="B1979" t="s">
        <v>12119</v>
      </c>
      <c r="C1979" s="4">
        <v>13503154</v>
      </c>
      <c r="D1979" t="s">
        <v>12120</v>
      </c>
      <c r="E1979" t="s">
        <v>12121</v>
      </c>
      <c r="F1979" s="4">
        <v>11213</v>
      </c>
      <c r="G1979" s="13" t="s">
        <v>4662</v>
      </c>
      <c r="H1979" s="13" t="s">
        <v>9252</v>
      </c>
      <c r="I1979" s="1">
        <v>4067203</v>
      </c>
      <c r="J1979" s="1">
        <v>-7393494</v>
      </c>
      <c r="K1979" t="s">
        <v>5</v>
      </c>
      <c r="L1979" s="20">
        <v>155</v>
      </c>
      <c r="M1979" s="4">
        <v>28</v>
      </c>
      <c r="N1979" s="4">
        <v>23</v>
      </c>
      <c r="O1979" s="2">
        <v>43407</v>
      </c>
      <c r="P1979" s="3">
        <v>0.36</v>
      </c>
      <c r="Q1979" s="4">
        <v>1</v>
      </c>
      <c r="R1979" s="3">
        <v>6.9</v>
      </c>
      <c r="S19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79" t="str">
        <f>IF(AIRBNB[[#This Row],[RUIDO(dB)]]&lt;=4,"Silencioso",IF(AIRBNB[[#This Row],[RUIDO(dB)]]&lt;=5.5,"Poco Ruidoso","Ruidoso"))</f>
        <v>Ruidoso</v>
      </c>
      <c r="U1979" t="str">
        <f>IF(AND(AIRBNB[[#This Row],[PRECIO]]&lt;50,AIRBNB[[#This Row],[MIN_NOCHES]]&gt;3),"Dentro del presupuesto","No considerar")</f>
        <v>No considerar</v>
      </c>
      <c r="V1979" t="str">
        <f>VLOOKUP(AIRBNB[[#This Row],[HOST_ID]],Super_host[],5,FALSE)</f>
        <v>Host</v>
      </c>
    </row>
    <row r="1980" spans="1:22">
      <c r="A1980" s="4">
        <v>2775553</v>
      </c>
      <c r="B1980" t="s">
        <v>3570</v>
      </c>
      <c r="C1980" s="4">
        <v>9421493</v>
      </c>
      <c r="D1980" t="s">
        <v>3571</v>
      </c>
      <c r="E1980" t="s">
        <v>3572</v>
      </c>
      <c r="F1980" s="4">
        <v>10023</v>
      </c>
      <c r="G1980" s="13" t="s">
        <v>124</v>
      </c>
      <c r="H1980" s="13" t="s">
        <v>168</v>
      </c>
      <c r="I1980" s="1">
        <v>4077852</v>
      </c>
      <c r="J1980" s="1">
        <v>-7398577</v>
      </c>
      <c r="K1980" t="s">
        <v>40</v>
      </c>
      <c r="L1980" s="20">
        <v>155</v>
      </c>
      <c r="M1980" s="4">
        <v>5</v>
      </c>
      <c r="N1980" s="4">
        <v>24</v>
      </c>
      <c r="O1980" s="2">
        <v>43387</v>
      </c>
      <c r="P1980" s="3">
        <v>0.4</v>
      </c>
      <c r="Q1980" s="4">
        <v>1</v>
      </c>
      <c r="R1980" s="3">
        <v>5.6</v>
      </c>
      <c r="S19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0" t="str">
        <f>IF(AIRBNB[[#This Row],[RUIDO(dB)]]&lt;=4,"Silencioso",IF(AIRBNB[[#This Row],[RUIDO(dB)]]&lt;=5.5,"Poco Ruidoso","Ruidoso"))</f>
        <v>Ruidoso</v>
      </c>
      <c r="U1980" t="str">
        <f>IF(AND(AIRBNB[[#This Row],[PRECIO]]&lt;50,AIRBNB[[#This Row],[MIN_NOCHES]]&gt;3),"Dentro del presupuesto","No considerar")</f>
        <v>No considerar</v>
      </c>
      <c r="V1980" t="str">
        <f>VLOOKUP(AIRBNB[[#This Row],[HOST_ID]],Super_host[],5,FALSE)</f>
        <v>Host</v>
      </c>
    </row>
    <row r="1981" spans="1:22">
      <c r="A1981" s="4">
        <v>1635088</v>
      </c>
      <c r="B1981" t="s">
        <v>2694</v>
      </c>
      <c r="C1981" s="4">
        <v>8685072</v>
      </c>
      <c r="D1981" t="s">
        <v>2695</v>
      </c>
      <c r="E1981" t="s">
        <v>2696</v>
      </c>
      <c r="F1981" s="4">
        <v>10128</v>
      </c>
      <c r="G1981" s="13" t="s">
        <v>124</v>
      </c>
      <c r="H1981" s="13" t="s">
        <v>129</v>
      </c>
      <c r="I1981" s="1">
        <v>4078013</v>
      </c>
      <c r="J1981" s="1">
        <v>-7395082</v>
      </c>
      <c r="K1981" t="s">
        <v>5</v>
      </c>
      <c r="L1981" s="20">
        <v>155</v>
      </c>
      <c r="M1981" s="4">
        <v>4</v>
      </c>
      <c r="N1981" s="4">
        <v>13</v>
      </c>
      <c r="O1981" s="2">
        <v>43623</v>
      </c>
      <c r="P1981" s="3">
        <v>0.22</v>
      </c>
      <c r="Q1981" s="4">
        <v>1</v>
      </c>
      <c r="R1981" s="3">
        <v>5.6</v>
      </c>
      <c r="S19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1" t="str">
        <f>IF(AIRBNB[[#This Row],[RUIDO(dB)]]&lt;=4,"Silencioso",IF(AIRBNB[[#This Row],[RUIDO(dB)]]&lt;=5.5,"Poco Ruidoso","Ruidoso"))</f>
        <v>Ruidoso</v>
      </c>
      <c r="U1981" t="str">
        <f>IF(AND(AIRBNB[[#This Row],[PRECIO]]&lt;50,AIRBNB[[#This Row],[MIN_NOCHES]]&gt;3),"Dentro del presupuesto","No considerar")</f>
        <v>No considerar</v>
      </c>
      <c r="V1981" t="str">
        <f>VLOOKUP(AIRBNB[[#This Row],[HOST_ID]],Super_host[],5,FALSE)</f>
        <v>Host</v>
      </c>
    </row>
    <row r="1982" spans="1:22">
      <c r="A1982" s="4">
        <v>1467106</v>
      </c>
      <c r="B1982" t="s">
        <v>14985</v>
      </c>
      <c r="C1982" s="4">
        <v>7858405</v>
      </c>
      <c r="D1982" t="s">
        <v>14986</v>
      </c>
      <c r="E1982" t="s">
        <v>14987</v>
      </c>
      <c r="F1982" s="4">
        <v>11206</v>
      </c>
      <c r="G1982" s="13" t="s">
        <v>4662</v>
      </c>
      <c r="H1982" s="13" t="s">
        <v>9230</v>
      </c>
      <c r="I1982" s="1">
        <v>4069301</v>
      </c>
      <c r="J1982" s="1">
        <v>-7394551</v>
      </c>
      <c r="K1982" t="s">
        <v>5</v>
      </c>
      <c r="L1982" s="20">
        <v>155</v>
      </c>
      <c r="M1982" s="4">
        <v>3</v>
      </c>
      <c r="N1982" s="4">
        <v>227</v>
      </c>
      <c r="O1982" s="2">
        <v>43630</v>
      </c>
      <c r="P1982" s="3">
        <v>3.16</v>
      </c>
      <c r="Q1982" s="4">
        <v>1</v>
      </c>
      <c r="R1982" s="3">
        <v>6.9</v>
      </c>
      <c r="S19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2" t="str">
        <f>IF(AIRBNB[[#This Row],[RUIDO(dB)]]&lt;=4,"Silencioso",IF(AIRBNB[[#This Row],[RUIDO(dB)]]&lt;=5.5,"Poco Ruidoso","Ruidoso"))</f>
        <v>Ruidoso</v>
      </c>
      <c r="U1982" t="str">
        <f>IF(AND(AIRBNB[[#This Row],[PRECIO]]&lt;50,AIRBNB[[#This Row],[MIN_NOCHES]]&gt;3),"Dentro del presupuesto","No considerar")</f>
        <v>No considerar</v>
      </c>
      <c r="V1982" t="str">
        <f>VLOOKUP(AIRBNB[[#This Row],[HOST_ID]],Super_host[],5,FALSE)</f>
        <v>Host</v>
      </c>
    </row>
    <row r="1983" spans="1:22">
      <c r="A1983" s="4">
        <v>6477272</v>
      </c>
      <c r="B1983" t="s">
        <v>8162</v>
      </c>
      <c r="C1983" s="4">
        <v>6696648</v>
      </c>
      <c r="D1983" t="s">
        <v>764</v>
      </c>
      <c r="E1983" t="s">
        <v>8163</v>
      </c>
      <c r="F1983" s="4">
        <v>11102</v>
      </c>
      <c r="G1983" s="13" t="s">
        <v>7897</v>
      </c>
      <c r="H1983" s="13" t="s">
        <v>7940</v>
      </c>
      <c r="I1983" s="1">
        <v>407666</v>
      </c>
      <c r="J1983" s="1">
        <v>-7392079</v>
      </c>
      <c r="K1983" t="s">
        <v>5</v>
      </c>
      <c r="L1983" s="20">
        <v>155</v>
      </c>
      <c r="M1983" s="4">
        <v>6</v>
      </c>
      <c r="N1983" s="4">
        <v>4</v>
      </c>
      <c r="O1983" s="2">
        <v>42736</v>
      </c>
      <c r="P1983" s="3">
        <v>0.11</v>
      </c>
      <c r="Q1983" s="4">
        <v>5</v>
      </c>
      <c r="R1983" s="3">
        <v>6.24</v>
      </c>
      <c r="S19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3" t="str">
        <f>IF(AIRBNB[[#This Row],[RUIDO(dB)]]&lt;=4,"Silencioso",IF(AIRBNB[[#This Row],[RUIDO(dB)]]&lt;=5.5,"Poco Ruidoso","Ruidoso"))</f>
        <v>Ruidoso</v>
      </c>
      <c r="U1983" t="str">
        <f>IF(AND(AIRBNB[[#This Row],[PRECIO]]&lt;50,AIRBNB[[#This Row],[MIN_NOCHES]]&gt;3),"Dentro del presupuesto","No considerar")</f>
        <v>No considerar</v>
      </c>
      <c r="V1983" t="str">
        <f>VLOOKUP(AIRBNB[[#This Row],[HOST_ID]],Super_host[],5,FALSE)</f>
        <v>Host</v>
      </c>
    </row>
    <row r="1984" spans="1:22">
      <c r="A1984" s="4">
        <v>3993553</v>
      </c>
      <c r="B1984" t="s">
        <v>9822</v>
      </c>
      <c r="C1984" s="4">
        <v>6198638</v>
      </c>
      <c r="D1984" t="s">
        <v>9823</v>
      </c>
      <c r="E1984" t="s">
        <v>9824</v>
      </c>
      <c r="F1984" s="4">
        <v>11217</v>
      </c>
      <c r="G1984" s="13" t="s">
        <v>4662</v>
      </c>
      <c r="H1984" s="13" t="s">
        <v>9234</v>
      </c>
      <c r="I1984" s="1">
        <v>4067814</v>
      </c>
      <c r="J1984" s="1">
        <v>-739778</v>
      </c>
      <c r="K1984" t="s">
        <v>5</v>
      </c>
      <c r="L1984" s="20">
        <v>155</v>
      </c>
      <c r="M1984" s="4">
        <v>2</v>
      </c>
      <c r="N1984" s="4">
        <v>2</v>
      </c>
      <c r="O1984" s="2">
        <v>42339</v>
      </c>
      <c r="P1984" s="3">
        <v>0.04</v>
      </c>
      <c r="Q1984" s="4">
        <v>1</v>
      </c>
      <c r="R1984" s="3">
        <v>6.9</v>
      </c>
      <c r="S19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4" t="str">
        <f>IF(AIRBNB[[#This Row],[RUIDO(dB)]]&lt;=4,"Silencioso",IF(AIRBNB[[#This Row],[RUIDO(dB)]]&lt;=5.5,"Poco Ruidoso","Ruidoso"))</f>
        <v>Ruidoso</v>
      </c>
      <c r="U1984" t="str">
        <f>IF(AND(AIRBNB[[#This Row],[PRECIO]]&lt;50,AIRBNB[[#This Row],[MIN_NOCHES]]&gt;3),"Dentro del presupuesto","No considerar")</f>
        <v>No considerar</v>
      </c>
      <c r="V1984" t="str">
        <f>VLOOKUP(AIRBNB[[#This Row],[HOST_ID]],Super_host[],5,FALSE)</f>
        <v>Host</v>
      </c>
    </row>
    <row r="1985" spans="1:22">
      <c r="A1985" s="4">
        <v>937678</v>
      </c>
      <c r="B1985" t="s">
        <v>11700</v>
      </c>
      <c r="C1985" s="4">
        <v>5062254</v>
      </c>
      <c r="D1985" t="s">
        <v>839</v>
      </c>
      <c r="E1985" t="s">
        <v>11701</v>
      </c>
      <c r="F1985" s="4">
        <v>11385</v>
      </c>
      <c r="G1985" s="13" t="s">
        <v>4662</v>
      </c>
      <c r="H1985" s="13" t="s">
        <v>9274</v>
      </c>
      <c r="I1985" s="1">
        <v>4070627</v>
      </c>
      <c r="J1985" s="1">
        <v>-7392223</v>
      </c>
      <c r="K1985" t="s">
        <v>5</v>
      </c>
      <c r="L1985" s="20">
        <v>155</v>
      </c>
      <c r="M1985" s="4">
        <v>2</v>
      </c>
      <c r="N1985" s="4">
        <v>20</v>
      </c>
      <c r="O1985" s="2">
        <v>43647</v>
      </c>
      <c r="P1985" s="3">
        <v>0.26</v>
      </c>
      <c r="Q1985" s="4">
        <v>1</v>
      </c>
      <c r="R1985" s="3">
        <v>6.9</v>
      </c>
      <c r="S19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5" t="str">
        <f>IF(AIRBNB[[#This Row],[RUIDO(dB)]]&lt;=4,"Silencioso",IF(AIRBNB[[#This Row],[RUIDO(dB)]]&lt;=5.5,"Poco Ruidoso","Ruidoso"))</f>
        <v>Ruidoso</v>
      </c>
      <c r="U1985" t="str">
        <f>IF(AND(AIRBNB[[#This Row],[PRECIO]]&lt;50,AIRBNB[[#This Row],[MIN_NOCHES]]&gt;3),"Dentro del presupuesto","No considerar")</f>
        <v>No considerar</v>
      </c>
      <c r="V1985" t="str">
        <f>VLOOKUP(AIRBNB[[#This Row],[HOST_ID]],Super_host[],5,FALSE)</f>
        <v>Host</v>
      </c>
    </row>
    <row r="1986" spans="1:22">
      <c r="A1986" s="4">
        <v>5386402</v>
      </c>
      <c r="B1986" t="s">
        <v>15835</v>
      </c>
      <c r="C1986" s="4">
        <v>4624753</v>
      </c>
      <c r="D1986" t="s">
        <v>191</v>
      </c>
      <c r="E1986" t="s">
        <v>15836</v>
      </c>
      <c r="F1986" s="4">
        <v>11249</v>
      </c>
      <c r="G1986" s="13" t="s">
        <v>4662</v>
      </c>
      <c r="H1986" s="13" t="s">
        <v>9218</v>
      </c>
      <c r="I1986" s="1">
        <v>4071395</v>
      </c>
      <c r="J1986" s="1">
        <v>-7396298</v>
      </c>
      <c r="K1986" t="s">
        <v>5</v>
      </c>
      <c r="L1986" s="20">
        <v>155</v>
      </c>
      <c r="M1986" s="4">
        <v>4</v>
      </c>
      <c r="N1986" s="4">
        <v>0</v>
      </c>
      <c r="O1986" s="2">
        <v>42211</v>
      </c>
      <c r="P1986" s="3">
        <v>0.36</v>
      </c>
      <c r="Q1986" s="4">
        <v>1</v>
      </c>
      <c r="R1986" s="3">
        <v>6.9</v>
      </c>
      <c r="S19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6" t="str">
        <f>IF(AIRBNB[[#This Row],[RUIDO(dB)]]&lt;=4,"Silencioso",IF(AIRBNB[[#This Row],[RUIDO(dB)]]&lt;=5.5,"Poco Ruidoso","Ruidoso"))</f>
        <v>Ruidoso</v>
      </c>
      <c r="U1986" t="str">
        <f>IF(AND(AIRBNB[[#This Row],[PRECIO]]&lt;50,AIRBNB[[#This Row],[MIN_NOCHES]]&gt;3),"Dentro del presupuesto","No considerar")</f>
        <v>No considerar</v>
      </c>
      <c r="V1986" t="str">
        <f>VLOOKUP(AIRBNB[[#This Row],[HOST_ID]],Super_host[],5,FALSE)</f>
        <v>Host</v>
      </c>
    </row>
    <row r="1987" spans="1:22">
      <c r="A1987" s="4">
        <v>825193</v>
      </c>
      <c r="B1987" t="s">
        <v>11822</v>
      </c>
      <c r="C1987" s="4">
        <v>4330726</v>
      </c>
      <c r="D1987" t="s">
        <v>326</v>
      </c>
      <c r="E1987" t="s">
        <v>11823</v>
      </c>
      <c r="F1987" s="4">
        <v>11215</v>
      </c>
      <c r="G1987" s="13" t="s">
        <v>4662</v>
      </c>
      <c r="H1987" s="13" t="s">
        <v>9234</v>
      </c>
      <c r="I1987" s="1">
        <v>4067507</v>
      </c>
      <c r="J1987" s="1">
        <v>-7397792</v>
      </c>
      <c r="K1987" t="s">
        <v>5</v>
      </c>
      <c r="L1987" s="20">
        <v>155</v>
      </c>
      <c r="M1987" s="4">
        <v>5</v>
      </c>
      <c r="N1987" s="4">
        <v>22</v>
      </c>
      <c r="O1987" s="2">
        <v>43594</v>
      </c>
      <c r="P1987" s="3">
        <v>0.28000000000000003</v>
      </c>
      <c r="Q1987" s="4">
        <v>1</v>
      </c>
      <c r="R1987" s="3">
        <v>6.9</v>
      </c>
      <c r="S19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7" t="str">
        <f>IF(AIRBNB[[#This Row],[RUIDO(dB)]]&lt;=4,"Silencioso",IF(AIRBNB[[#This Row],[RUIDO(dB)]]&lt;=5.5,"Poco Ruidoso","Ruidoso"))</f>
        <v>Ruidoso</v>
      </c>
      <c r="U1987" t="str">
        <f>IF(AND(AIRBNB[[#This Row],[PRECIO]]&lt;50,AIRBNB[[#This Row],[MIN_NOCHES]]&gt;3),"Dentro del presupuesto","No considerar")</f>
        <v>No considerar</v>
      </c>
      <c r="V1987" t="str">
        <f>VLOOKUP(AIRBNB[[#This Row],[HOST_ID]],Super_host[],5,FALSE)</f>
        <v>Host</v>
      </c>
    </row>
    <row r="1988" spans="1:22">
      <c r="A1988" s="4">
        <v>4096470</v>
      </c>
      <c r="B1988" t="s">
        <v>13471</v>
      </c>
      <c r="C1988" s="4">
        <v>4065620</v>
      </c>
      <c r="D1988" t="s">
        <v>8018</v>
      </c>
      <c r="E1988" t="s">
        <v>13472</v>
      </c>
      <c r="F1988" s="4">
        <v>11221</v>
      </c>
      <c r="G1988" s="13" t="s">
        <v>4662</v>
      </c>
      <c r="H1988" s="13" t="s">
        <v>9230</v>
      </c>
      <c r="I1988" s="1">
        <v>4068663</v>
      </c>
      <c r="J1988" s="1">
        <v>-739379</v>
      </c>
      <c r="K1988" t="s">
        <v>5</v>
      </c>
      <c r="L1988" s="20">
        <v>155</v>
      </c>
      <c r="M1988" s="4">
        <v>3</v>
      </c>
      <c r="N1988" s="4">
        <v>1</v>
      </c>
      <c r="O1988" s="2">
        <v>43647</v>
      </c>
      <c r="P1988" s="3">
        <v>1</v>
      </c>
      <c r="Q1988" s="4">
        <v>1</v>
      </c>
      <c r="R1988" s="3">
        <v>6.9</v>
      </c>
      <c r="S19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8" t="str">
        <f>IF(AIRBNB[[#This Row],[RUIDO(dB)]]&lt;=4,"Silencioso",IF(AIRBNB[[#This Row],[RUIDO(dB)]]&lt;=5.5,"Poco Ruidoso","Ruidoso"))</f>
        <v>Ruidoso</v>
      </c>
      <c r="U1988" t="str">
        <f>IF(AND(AIRBNB[[#This Row],[PRECIO]]&lt;50,AIRBNB[[#This Row],[MIN_NOCHES]]&gt;3),"Dentro del presupuesto","No considerar")</f>
        <v>No considerar</v>
      </c>
      <c r="V1988" t="str">
        <f>VLOOKUP(AIRBNB[[#This Row],[HOST_ID]],Super_host[],5,FALSE)</f>
        <v>Host</v>
      </c>
    </row>
    <row r="1989" spans="1:22">
      <c r="A1989" s="4">
        <v>747029</v>
      </c>
      <c r="B1989" t="s">
        <v>2818</v>
      </c>
      <c r="C1989" s="4">
        <v>3920522</v>
      </c>
      <c r="D1989" t="s">
        <v>2819</v>
      </c>
      <c r="E1989" t="s">
        <v>2820</v>
      </c>
      <c r="F1989" s="4">
        <v>10011</v>
      </c>
      <c r="G1989" s="13" t="s">
        <v>124</v>
      </c>
      <c r="H1989" s="13" t="s">
        <v>186</v>
      </c>
      <c r="I1989" s="1">
        <v>4074314</v>
      </c>
      <c r="J1989" s="1">
        <v>-7400119</v>
      </c>
      <c r="K1989" t="s">
        <v>40</v>
      </c>
      <c r="L1989" s="20">
        <v>155</v>
      </c>
      <c r="M1989" s="4">
        <v>5</v>
      </c>
      <c r="N1989" s="4">
        <v>18</v>
      </c>
      <c r="O1989" s="2">
        <v>43621</v>
      </c>
      <c r="P1989" s="3">
        <v>0.24</v>
      </c>
      <c r="Q1989" s="4">
        <v>1</v>
      </c>
      <c r="R1989" s="3">
        <v>5.6</v>
      </c>
      <c r="S19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89" t="str">
        <f>IF(AIRBNB[[#This Row],[RUIDO(dB)]]&lt;=4,"Silencioso",IF(AIRBNB[[#This Row],[RUIDO(dB)]]&lt;=5.5,"Poco Ruidoso","Ruidoso"))</f>
        <v>Ruidoso</v>
      </c>
      <c r="U1989" t="str">
        <f>IF(AND(AIRBNB[[#This Row],[PRECIO]]&lt;50,AIRBNB[[#This Row],[MIN_NOCHES]]&gt;3),"Dentro del presupuesto","No considerar")</f>
        <v>No considerar</v>
      </c>
      <c r="V1989" t="str">
        <f>VLOOKUP(AIRBNB[[#This Row],[HOST_ID]],Super_host[],5,FALSE)</f>
        <v>Host</v>
      </c>
    </row>
    <row r="1990" spans="1:22">
      <c r="A1990" s="4">
        <v>2865117</v>
      </c>
      <c r="B1990" t="s">
        <v>10383</v>
      </c>
      <c r="C1990" s="4">
        <v>3543836</v>
      </c>
      <c r="D1990" t="s">
        <v>9365</v>
      </c>
      <c r="E1990" t="s">
        <v>10384</v>
      </c>
      <c r="F1990" s="4">
        <v>11215</v>
      </c>
      <c r="G1990" s="13" t="s">
        <v>4662</v>
      </c>
      <c r="H1990" s="13" t="s">
        <v>9234</v>
      </c>
      <c r="I1990" s="1">
        <v>4066977</v>
      </c>
      <c r="J1990" s="1">
        <v>-7398305</v>
      </c>
      <c r="K1990" t="s">
        <v>5</v>
      </c>
      <c r="L1990" s="20">
        <v>155</v>
      </c>
      <c r="M1990" s="4">
        <v>29</v>
      </c>
      <c r="N1990" s="4">
        <v>5</v>
      </c>
      <c r="O1990" s="2">
        <v>42978</v>
      </c>
      <c r="P1990" s="3">
        <v>0.08</v>
      </c>
      <c r="Q1990" s="4">
        <v>1</v>
      </c>
      <c r="R1990" s="3">
        <v>6.9</v>
      </c>
      <c r="S19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0" t="str">
        <f>IF(AIRBNB[[#This Row],[RUIDO(dB)]]&lt;=4,"Silencioso",IF(AIRBNB[[#This Row],[RUIDO(dB)]]&lt;=5.5,"Poco Ruidoso","Ruidoso"))</f>
        <v>Ruidoso</v>
      </c>
      <c r="U1990" t="str">
        <f>IF(AND(AIRBNB[[#This Row],[PRECIO]]&lt;50,AIRBNB[[#This Row],[MIN_NOCHES]]&gt;3),"Dentro del presupuesto","No considerar")</f>
        <v>No considerar</v>
      </c>
      <c r="V1990" t="str">
        <f>VLOOKUP(AIRBNB[[#This Row],[HOST_ID]],Super_host[],5,FALSE)</f>
        <v>Host</v>
      </c>
    </row>
    <row r="1991" spans="1:22">
      <c r="A1991" s="4">
        <v>690603</v>
      </c>
      <c r="B1991" t="s">
        <v>14176</v>
      </c>
      <c r="C1991" s="4">
        <v>3530446</v>
      </c>
      <c r="D1991" t="s">
        <v>14177</v>
      </c>
      <c r="E1991" t="s">
        <v>14178</v>
      </c>
      <c r="F1991" s="4">
        <v>11216</v>
      </c>
      <c r="G1991" s="13" t="s">
        <v>4662</v>
      </c>
      <c r="H1991" s="13" t="s">
        <v>9252</v>
      </c>
      <c r="I1991" s="1">
        <v>4067722</v>
      </c>
      <c r="J1991" s="1">
        <v>-7395005</v>
      </c>
      <c r="K1991" t="s">
        <v>5</v>
      </c>
      <c r="L1991" s="20">
        <v>155</v>
      </c>
      <c r="M1991" s="4">
        <v>3</v>
      </c>
      <c r="N1991" s="4">
        <v>66</v>
      </c>
      <c r="O1991" s="2">
        <v>43646</v>
      </c>
      <c r="P1991" s="3">
        <v>1.75</v>
      </c>
      <c r="Q1991" s="4">
        <v>1</v>
      </c>
      <c r="R1991" s="3">
        <v>6.9</v>
      </c>
      <c r="S19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1" t="str">
        <f>IF(AIRBNB[[#This Row],[RUIDO(dB)]]&lt;=4,"Silencioso",IF(AIRBNB[[#This Row],[RUIDO(dB)]]&lt;=5.5,"Poco Ruidoso","Ruidoso"))</f>
        <v>Ruidoso</v>
      </c>
      <c r="U1991" t="str">
        <f>IF(AND(AIRBNB[[#This Row],[PRECIO]]&lt;50,AIRBNB[[#This Row],[MIN_NOCHES]]&gt;3),"Dentro del presupuesto","No considerar")</f>
        <v>No considerar</v>
      </c>
      <c r="V1991" t="str">
        <f>VLOOKUP(AIRBNB[[#This Row],[HOST_ID]],Super_host[],5,FALSE)</f>
        <v>Host</v>
      </c>
    </row>
    <row r="1992" spans="1:22">
      <c r="A1992" s="4">
        <v>476899</v>
      </c>
      <c r="B1992" t="s">
        <v>2584</v>
      </c>
      <c r="C1992" s="4">
        <v>2363997</v>
      </c>
      <c r="D1992" t="s">
        <v>597</v>
      </c>
      <c r="E1992" t="s">
        <v>2585</v>
      </c>
      <c r="F1992" s="4">
        <v>10009</v>
      </c>
      <c r="G1992" s="13" t="s">
        <v>124</v>
      </c>
      <c r="H1992" s="13" t="s">
        <v>133</v>
      </c>
      <c r="I1992" s="1">
        <v>4072693</v>
      </c>
      <c r="J1992" s="1">
        <v>-7398521</v>
      </c>
      <c r="K1992" t="s">
        <v>5</v>
      </c>
      <c r="L1992" s="20">
        <v>155</v>
      </c>
      <c r="M1992" s="4">
        <v>6</v>
      </c>
      <c r="N1992" s="4">
        <v>17</v>
      </c>
      <c r="O1992" s="2">
        <v>43384</v>
      </c>
      <c r="P1992" s="3">
        <v>0.2</v>
      </c>
      <c r="Q1992" s="4">
        <v>1</v>
      </c>
      <c r="R1992" s="3">
        <v>5.6</v>
      </c>
      <c r="S19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2" t="str">
        <f>IF(AIRBNB[[#This Row],[RUIDO(dB)]]&lt;=4,"Silencioso",IF(AIRBNB[[#This Row],[RUIDO(dB)]]&lt;=5.5,"Poco Ruidoso","Ruidoso"))</f>
        <v>Ruidoso</v>
      </c>
      <c r="U1992" t="str">
        <f>IF(AND(AIRBNB[[#This Row],[PRECIO]]&lt;50,AIRBNB[[#This Row],[MIN_NOCHES]]&gt;3),"Dentro del presupuesto","No considerar")</f>
        <v>No considerar</v>
      </c>
      <c r="V1992" t="str">
        <f>VLOOKUP(AIRBNB[[#This Row],[HOST_ID]],Super_host[],5,FALSE)</f>
        <v>Host</v>
      </c>
    </row>
    <row r="1993" spans="1:22">
      <c r="A1993" s="4">
        <v>473777</v>
      </c>
      <c r="B1993" t="s">
        <v>10806</v>
      </c>
      <c r="C1993" s="4">
        <v>2348973</v>
      </c>
      <c r="D1993" t="s">
        <v>10807</v>
      </c>
      <c r="E1993" t="s">
        <v>10808</v>
      </c>
      <c r="F1993" s="4">
        <v>11211</v>
      </c>
      <c r="G1993" s="13" t="s">
        <v>4662</v>
      </c>
      <c r="H1993" s="13" t="s">
        <v>9218</v>
      </c>
      <c r="I1993" s="1">
        <v>4071285</v>
      </c>
      <c r="J1993" s="1">
        <v>-7394383</v>
      </c>
      <c r="K1993" t="s">
        <v>5</v>
      </c>
      <c r="L1993" s="20">
        <v>155</v>
      </c>
      <c r="M1993" s="4">
        <v>5</v>
      </c>
      <c r="N1993" s="4">
        <v>10</v>
      </c>
      <c r="O1993" s="2">
        <v>42785</v>
      </c>
      <c r="P1993" s="3">
        <v>0.12</v>
      </c>
      <c r="Q1993" s="4">
        <v>1</v>
      </c>
      <c r="R1993" s="3">
        <v>6.9</v>
      </c>
      <c r="S19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3" t="str">
        <f>IF(AIRBNB[[#This Row],[RUIDO(dB)]]&lt;=4,"Silencioso",IF(AIRBNB[[#This Row],[RUIDO(dB)]]&lt;=5.5,"Poco Ruidoso","Ruidoso"))</f>
        <v>Ruidoso</v>
      </c>
      <c r="U1993" t="str">
        <f>IF(AND(AIRBNB[[#This Row],[PRECIO]]&lt;50,AIRBNB[[#This Row],[MIN_NOCHES]]&gt;3),"Dentro del presupuesto","No considerar")</f>
        <v>No considerar</v>
      </c>
      <c r="V1993" t="str">
        <f>VLOOKUP(AIRBNB[[#This Row],[HOST_ID]],Super_host[],5,FALSE)</f>
        <v>Host</v>
      </c>
    </row>
    <row r="1994" spans="1:22">
      <c r="A1994" s="4">
        <v>339456</v>
      </c>
      <c r="B1994" t="s">
        <v>7544</v>
      </c>
      <c r="C1994" s="4">
        <v>1723485</v>
      </c>
      <c r="D1994" t="s">
        <v>10</v>
      </c>
      <c r="E1994" t="s">
        <v>7545</v>
      </c>
      <c r="F1994" s="4">
        <v>10025</v>
      </c>
      <c r="G1994" s="13" t="s">
        <v>124</v>
      </c>
      <c r="H1994" s="13" t="s">
        <v>168</v>
      </c>
      <c r="I1994" s="1">
        <v>4079526</v>
      </c>
      <c r="J1994" s="1">
        <v>-739655</v>
      </c>
      <c r="K1994" t="s">
        <v>5</v>
      </c>
      <c r="L1994" s="20">
        <v>155</v>
      </c>
      <c r="M1994" s="4">
        <v>1</v>
      </c>
      <c r="N1994" s="4">
        <v>23</v>
      </c>
      <c r="O1994" s="2">
        <v>43465</v>
      </c>
      <c r="P1994" s="3">
        <v>0.63</v>
      </c>
      <c r="Q1994" s="4">
        <v>1</v>
      </c>
      <c r="R1994" s="3">
        <v>5.7</v>
      </c>
      <c r="S19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4" t="str">
        <f>IF(AIRBNB[[#This Row],[RUIDO(dB)]]&lt;=4,"Silencioso",IF(AIRBNB[[#This Row],[RUIDO(dB)]]&lt;=5.5,"Poco Ruidoso","Ruidoso"))</f>
        <v>Ruidoso</v>
      </c>
      <c r="U1994" t="str">
        <f>IF(AND(AIRBNB[[#This Row],[PRECIO]]&lt;50,AIRBNB[[#This Row],[MIN_NOCHES]]&gt;3),"Dentro del presupuesto","No considerar")</f>
        <v>No considerar</v>
      </c>
      <c r="V1994" t="str">
        <f>VLOOKUP(AIRBNB[[#This Row],[HOST_ID]],Super_host[],5,FALSE)</f>
        <v>Host</v>
      </c>
    </row>
    <row r="1995" spans="1:22">
      <c r="A1995" s="4">
        <v>2918225</v>
      </c>
      <c r="B1995" t="s">
        <v>12947</v>
      </c>
      <c r="C1995" s="4">
        <v>1646926</v>
      </c>
      <c r="D1995" t="s">
        <v>3070</v>
      </c>
      <c r="E1995" t="s">
        <v>12948</v>
      </c>
      <c r="F1995" s="4">
        <v>11211</v>
      </c>
      <c r="G1995" s="13" t="s">
        <v>4662</v>
      </c>
      <c r="H1995" s="13" t="s">
        <v>9218</v>
      </c>
      <c r="I1995" s="1">
        <v>4071288</v>
      </c>
      <c r="J1995" s="1">
        <v>-7395822</v>
      </c>
      <c r="K1995" t="s">
        <v>40</v>
      </c>
      <c r="L1995" s="20">
        <v>155</v>
      </c>
      <c r="M1995" s="4">
        <v>2</v>
      </c>
      <c r="N1995" s="4">
        <v>42</v>
      </c>
      <c r="O1995" s="2">
        <v>42715</v>
      </c>
      <c r="P1995" s="3">
        <v>0.67</v>
      </c>
      <c r="Q1995" s="4">
        <v>1</v>
      </c>
      <c r="R1995" s="3">
        <v>6.9</v>
      </c>
      <c r="S19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5" t="str">
        <f>IF(AIRBNB[[#This Row],[RUIDO(dB)]]&lt;=4,"Silencioso",IF(AIRBNB[[#This Row],[RUIDO(dB)]]&lt;=5.5,"Poco Ruidoso","Ruidoso"))</f>
        <v>Ruidoso</v>
      </c>
      <c r="U1995" t="str">
        <f>IF(AND(AIRBNB[[#This Row],[PRECIO]]&lt;50,AIRBNB[[#This Row],[MIN_NOCHES]]&gt;3),"Dentro del presupuesto","No considerar")</f>
        <v>No considerar</v>
      </c>
      <c r="V1995" t="str">
        <f>VLOOKUP(AIRBNB[[#This Row],[HOST_ID]],Super_host[],5,FALSE)</f>
        <v>Host</v>
      </c>
    </row>
    <row r="1996" spans="1:22">
      <c r="A1996" s="4">
        <v>263232</v>
      </c>
      <c r="B1996" t="s">
        <v>2449</v>
      </c>
      <c r="C1996" s="4">
        <v>1381171</v>
      </c>
      <c r="D1996" t="s">
        <v>933</v>
      </c>
      <c r="E1996" t="s">
        <v>2450</v>
      </c>
      <c r="F1996" s="4">
        <v>10030</v>
      </c>
      <c r="G1996" s="13" t="s">
        <v>124</v>
      </c>
      <c r="H1996" s="13" t="s">
        <v>148</v>
      </c>
      <c r="I1996" s="1">
        <v>4082151</v>
      </c>
      <c r="J1996" s="1">
        <v>-7394516</v>
      </c>
      <c r="K1996" t="s">
        <v>5</v>
      </c>
      <c r="L1996" s="20">
        <v>155</v>
      </c>
      <c r="M1996" s="4">
        <v>1</v>
      </c>
      <c r="N1996" s="4">
        <v>1</v>
      </c>
      <c r="O1996" s="2">
        <v>43492</v>
      </c>
      <c r="P1996" s="3">
        <v>0.18</v>
      </c>
      <c r="Q1996" s="4">
        <v>1</v>
      </c>
      <c r="R1996" s="3">
        <v>5.6</v>
      </c>
      <c r="S19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6" t="str">
        <f>IF(AIRBNB[[#This Row],[RUIDO(dB)]]&lt;=4,"Silencioso",IF(AIRBNB[[#This Row],[RUIDO(dB)]]&lt;=5.5,"Poco Ruidoso","Ruidoso"))</f>
        <v>Ruidoso</v>
      </c>
      <c r="U1996" t="str">
        <f>IF(AND(AIRBNB[[#This Row],[PRECIO]]&lt;50,AIRBNB[[#This Row],[MIN_NOCHES]]&gt;3),"Dentro del presupuesto","No considerar")</f>
        <v>No considerar</v>
      </c>
      <c r="V1996" t="str">
        <f>VLOOKUP(AIRBNB[[#This Row],[HOST_ID]],Super_host[],5,FALSE)</f>
        <v>Host</v>
      </c>
    </row>
    <row r="1997" spans="1:22">
      <c r="A1997" s="4">
        <v>2683455</v>
      </c>
      <c r="B1997" t="s">
        <v>8110</v>
      </c>
      <c r="C1997" s="4">
        <v>1273385</v>
      </c>
      <c r="D1997" t="s">
        <v>8111</v>
      </c>
      <c r="E1997" t="s">
        <v>8112</v>
      </c>
      <c r="F1997" s="4">
        <v>11104</v>
      </c>
      <c r="G1997" s="13" t="s">
        <v>7897</v>
      </c>
      <c r="H1997" s="13" t="s">
        <v>7905</v>
      </c>
      <c r="I1997" s="1">
        <v>4074749</v>
      </c>
      <c r="J1997" s="1">
        <v>-7392089</v>
      </c>
      <c r="K1997" t="s">
        <v>5</v>
      </c>
      <c r="L1997" s="20">
        <v>155</v>
      </c>
      <c r="M1997" s="4">
        <v>3</v>
      </c>
      <c r="N1997" s="4">
        <v>4</v>
      </c>
      <c r="O1997" s="2">
        <v>42290</v>
      </c>
      <c r="P1997" s="3">
        <v>7.0000000000000007E-2</v>
      </c>
      <c r="Q1997" s="4">
        <v>5</v>
      </c>
      <c r="R1997" s="3">
        <v>6.24</v>
      </c>
      <c r="S19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7" t="str">
        <f>IF(AIRBNB[[#This Row],[RUIDO(dB)]]&lt;=4,"Silencioso",IF(AIRBNB[[#This Row],[RUIDO(dB)]]&lt;=5.5,"Poco Ruidoso","Ruidoso"))</f>
        <v>Ruidoso</v>
      </c>
      <c r="U1997" t="str">
        <f>IF(AND(AIRBNB[[#This Row],[PRECIO]]&lt;50,AIRBNB[[#This Row],[MIN_NOCHES]]&gt;3),"Dentro del presupuesto","No considerar")</f>
        <v>No considerar</v>
      </c>
      <c r="V1997" t="str">
        <f>VLOOKUP(AIRBNB[[#This Row],[HOST_ID]],Super_host[],5,FALSE)</f>
        <v>Host</v>
      </c>
    </row>
    <row r="1998" spans="1:22">
      <c r="A1998" s="4">
        <v>5697556</v>
      </c>
      <c r="B1998" t="s">
        <v>13687</v>
      </c>
      <c r="C1998" s="4">
        <v>946943</v>
      </c>
      <c r="D1998" t="s">
        <v>3945</v>
      </c>
      <c r="E1998" t="s">
        <v>13688</v>
      </c>
      <c r="F1998" s="4">
        <v>11211</v>
      </c>
      <c r="G1998" s="13" t="s">
        <v>4662</v>
      </c>
      <c r="H1998" s="13" t="s">
        <v>9218</v>
      </c>
      <c r="I1998" s="1">
        <v>4071212</v>
      </c>
      <c r="J1998" s="1">
        <v>-7394965</v>
      </c>
      <c r="K1998" t="s">
        <v>5</v>
      </c>
      <c r="L1998" s="20">
        <v>155</v>
      </c>
      <c r="M1998" s="4">
        <v>4</v>
      </c>
      <c r="N1998" s="4">
        <v>58</v>
      </c>
      <c r="O1998" s="2">
        <v>43644</v>
      </c>
      <c r="P1998" s="3">
        <v>1.21</v>
      </c>
      <c r="Q1998" s="4">
        <v>1</v>
      </c>
      <c r="R1998" s="3">
        <v>6.9</v>
      </c>
      <c r="S19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8" t="str">
        <f>IF(AIRBNB[[#This Row],[RUIDO(dB)]]&lt;=4,"Silencioso",IF(AIRBNB[[#This Row],[RUIDO(dB)]]&lt;=5.5,"Poco Ruidoso","Ruidoso"))</f>
        <v>Ruidoso</v>
      </c>
      <c r="U1998" t="str">
        <f>IF(AND(AIRBNB[[#This Row],[PRECIO]]&lt;50,AIRBNB[[#This Row],[MIN_NOCHES]]&gt;3),"Dentro del presupuesto","No considerar")</f>
        <v>No considerar</v>
      </c>
      <c r="V1998" t="str">
        <f>VLOOKUP(AIRBNB[[#This Row],[HOST_ID]],Super_host[],5,FALSE)</f>
        <v>Host</v>
      </c>
    </row>
    <row r="1999" spans="1:22">
      <c r="A1999" s="4">
        <v>4963237</v>
      </c>
      <c r="B1999" t="s">
        <v>16448</v>
      </c>
      <c r="C1999" s="4">
        <v>310670</v>
      </c>
      <c r="D1999" t="s">
        <v>16422</v>
      </c>
      <c r="E1999" t="s">
        <v>16449</v>
      </c>
      <c r="F1999" s="4">
        <v>10475</v>
      </c>
      <c r="G1999" s="13" t="s">
        <v>16360</v>
      </c>
      <c r="H1999" s="13" t="s">
        <v>16424</v>
      </c>
      <c r="I1999" s="1">
        <v>4087829</v>
      </c>
      <c r="J1999" s="1">
        <v>-7383471</v>
      </c>
      <c r="K1999" t="s">
        <v>5</v>
      </c>
      <c r="L1999" s="20">
        <v>155</v>
      </c>
      <c r="M1999" s="4">
        <v>2</v>
      </c>
      <c r="N1999" s="4">
        <v>11</v>
      </c>
      <c r="O1999" s="2">
        <v>43604</v>
      </c>
      <c r="P1999" s="3">
        <v>0.28999999999999998</v>
      </c>
      <c r="Q1999" s="4">
        <v>5</v>
      </c>
      <c r="R1999" s="3">
        <v>7.84</v>
      </c>
      <c r="S19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1999" t="str">
        <f>IF(AIRBNB[[#This Row],[RUIDO(dB)]]&lt;=4,"Silencioso",IF(AIRBNB[[#This Row],[RUIDO(dB)]]&lt;=5.5,"Poco Ruidoso","Ruidoso"))</f>
        <v>Ruidoso</v>
      </c>
      <c r="U1999" t="str">
        <f>IF(AND(AIRBNB[[#This Row],[PRECIO]]&lt;50,AIRBNB[[#This Row],[MIN_NOCHES]]&gt;3),"Dentro del presupuesto","No considerar")</f>
        <v>No considerar</v>
      </c>
      <c r="V1999" t="str">
        <f>VLOOKUP(AIRBNB[[#This Row],[HOST_ID]],Super_host[],5,FALSE)</f>
        <v>SUPERHOST</v>
      </c>
    </row>
    <row r="2000" spans="1:22">
      <c r="A2000" s="4">
        <v>3953314</v>
      </c>
      <c r="B2000" t="s">
        <v>16462</v>
      </c>
      <c r="C2000" s="4">
        <v>295128</v>
      </c>
      <c r="D2000" t="s">
        <v>16399</v>
      </c>
      <c r="E2000" t="s">
        <v>16463</v>
      </c>
      <c r="F2000" s="4">
        <v>10473</v>
      </c>
      <c r="G2000" s="13" t="s">
        <v>16360</v>
      </c>
      <c r="H2000" s="13" t="s">
        <v>16401</v>
      </c>
      <c r="I2000" s="1">
        <v>4081192</v>
      </c>
      <c r="J2000" s="1">
        <v>-7385334</v>
      </c>
      <c r="K2000" t="s">
        <v>5</v>
      </c>
      <c r="L2000" s="20">
        <v>155</v>
      </c>
      <c r="M2000" s="4">
        <v>1</v>
      </c>
      <c r="N2000" s="4">
        <v>19</v>
      </c>
      <c r="O2000" s="2">
        <v>43647</v>
      </c>
      <c r="P2000" s="3">
        <v>0.35</v>
      </c>
      <c r="Q2000" s="4">
        <v>5</v>
      </c>
      <c r="R2000" s="3">
        <v>7.84</v>
      </c>
      <c r="S20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0" t="str">
        <f>IF(AIRBNB[[#This Row],[RUIDO(dB)]]&lt;=4,"Silencioso",IF(AIRBNB[[#This Row],[RUIDO(dB)]]&lt;=5.5,"Poco Ruidoso","Ruidoso"))</f>
        <v>Ruidoso</v>
      </c>
      <c r="U2000" t="str">
        <f>IF(AND(AIRBNB[[#This Row],[PRECIO]]&lt;50,AIRBNB[[#This Row],[MIN_NOCHES]]&gt;3),"Dentro del presupuesto","No considerar")</f>
        <v>No considerar</v>
      </c>
      <c r="V2000" t="str">
        <f>VLOOKUP(AIRBNB[[#This Row],[HOST_ID]],Super_host[],5,FALSE)</f>
        <v>SUPERHOST</v>
      </c>
    </row>
    <row r="2001" spans="1:22">
      <c r="A2001" s="4">
        <v>6452188</v>
      </c>
      <c r="B2001" t="s">
        <v>5895</v>
      </c>
      <c r="C2001" s="4">
        <v>276291</v>
      </c>
      <c r="D2001" t="s">
        <v>845</v>
      </c>
      <c r="E2001" t="s">
        <v>5896</v>
      </c>
      <c r="F2001" s="4">
        <v>10035</v>
      </c>
      <c r="G2001" s="13" t="s">
        <v>124</v>
      </c>
      <c r="H2001" s="13" t="s">
        <v>219</v>
      </c>
      <c r="I2001" s="1">
        <v>4080755</v>
      </c>
      <c r="J2001" s="1">
        <v>-7394141</v>
      </c>
      <c r="K2001" t="s">
        <v>5</v>
      </c>
      <c r="L2001" s="20">
        <v>155</v>
      </c>
      <c r="M2001" s="4">
        <v>3</v>
      </c>
      <c r="N2001" s="4">
        <v>116</v>
      </c>
      <c r="O2001" s="2">
        <v>43645</v>
      </c>
      <c r="P2001" s="3">
        <v>2.36</v>
      </c>
      <c r="Q2001" s="4">
        <v>1</v>
      </c>
      <c r="R2001" s="3">
        <v>5.6</v>
      </c>
      <c r="S20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1" t="str">
        <f>IF(AIRBNB[[#This Row],[RUIDO(dB)]]&lt;=4,"Silencioso",IF(AIRBNB[[#This Row],[RUIDO(dB)]]&lt;=5.5,"Poco Ruidoso","Ruidoso"))</f>
        <v>Ruidoso</v>
      </c>
      <c r="U2001" t="str">
        <f>IF(AND(AIRBNB[[#This Row],[PRECIO]]&lt;50,AIRBNB[[#This Row],[MIN_NOCHES]]&gt;3),"Dentro del presupuesto","No considerar")</f>
        <v>No considerar</v>
      </c>
      <c r="V2001" t="str">
        <f>VLOOKUP(AIRBNB[[#This Row],[HOST_ID]],Super_host[],5,FALSE)</f>
        <v>Host</v>
      </c>
    </row>
    <row r="2002" spans="1:22">
      <c r="A2002" s="4">
        <v>3510929</v>
      </c>
      <c r="B2002" t="s">
        <v>10828</v>
      </c>
      <c r="C2002" s="4">
        <v>130216</v>
      </c>
      <c r="D2002" t="s">
        <v>66</v>
      </c>
      <c r="E2002" t="s">
        <v>10829</v>
      </c>
      <c r="F2002" s="4">
        <v>11201</v>
      </c>
      <c r="G2002" s="13" t="s">
        <v>4662</v>
      </c>
      <c r="H2002" s="13" t="s">
        <v>9345</v>
      </c>
      <c r="I2002" s="1">
        <v>4069088</v>
      </c>
      <c r="J2002" s="1">
        <v>-7399416</v>
      </c>
      <c r="K2002" t="s">
        <v>5</v>
      </c>
      <c r="L2002" s="20">
        <v>155</v>
      </c>
      <c r="M2002" s="4">
        <v>5</v>
      </c>
      <c r="N2002" s="4">
        <v>7</v>
      </c>
      <c r="O2002" s="2">
        <v>43298</v>
      </c>
      <c r="P2002" s="3">
        <v>0.12</v>
      </c>
      <c r="Q2002" s="4">
        <v>1</v>
      </c>
      <c r="R2002" s="3">
        <v>6.9</v>
      </c>
      <c r="S20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2" t="str">
        <f>IF(AIRBNB[[#This Row],[RUIDO(dB)]]&lt;=4,"Silencioso",IF(AIRBNB[[#This Row],[RUIDO(dB)]]&lt;=5.5,"Poco Ruidoso","Ruidoso"))</f>
        <v>Ruidoso</v>
      </c>
      <c r="U2002" t="str">
        <f>IF(AND(AIRBNB[[#This Row],[PRECIO]]&lt;50,AIRBNB[[#This Row],[MIN_NOCHES]]&gt;3),"Dentro del presupuesto","No considerar")</f>
        <v>No considerar</v>
      </c>
      <c r="V2002" t="str">
        <f>VLOOKUP(AIRBNB[[#This Row],[HOST_ID]],Super_host[],5,FALSE)</f>
        <v>Host</v>
      </c>
    </row>
    <row r="2003" spans="1:22">
      <c r="A2003" s="4">
        <v>2887761</v>
      </c>
      <c r="B2003" t="s">
        <v>7554</v>
      </c>
      <c r="C2003" s="4">
        <v>14554858</v>
      </c>
      <c r="D2003" t="s">
        <v>863</v>
      </c>
      <c r="E2003" t="s">
        <v>7555</v>
      </c>
      <c r="F2003" s="4">
        <v>10014</v>
      </c>
      <c r="G2003" s="13" t="s">
        <v>124</v>
      </c>
      <c r="H2003" s="13" t="s">
        <v>140</v>
      </c>
      <c r="I2003" s="1">
        <v>4072965</v>
      </c>
      <c r="J2003" s="1">
        <v>-7400397</v>
      </c>
      <c r="K2003" t="s">
        <v>5</v>
      </c>
      <c r="L2003" s="20">
        <v>154</v>
      </c>
      <c r="M2003" s="4">
        <v>5</v>
      </c>
      <c r="N2003" s="4">
        <v>44</v>
      </c>
      <c r="O2003" s="2">
        <v>43610</v>
      </c>
      <c r="P2003" s="3">
        <v>0.75</v>
      </c>
      <c r="Q2003" s="4">
        <v>1</v>
      </c>
      <c r="R2003" s="3">
        <v>5.7</v>
      </c>
      <c r="S20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3" t="str">
        <f>IF(AIRBNB[[#This Row],[RUIDO(dB)]]&lt;=4,"Silencioso",IF(AIRBNB[[#This Row],[RUIDO(dB)]]&lt;=5.5,"Poco Ruidoso","Ruidoso"))</f>
        <v>Ruidoso</v>
      </c>
      <c r="U2003" t="str">
        <f>IF(AND(AIRBNB[[#This Row],[PRECIO]]&lt;50,AIRBNB[[#This Row],[MIN_NOCHES]]&gt;3),"Dentro del presupuesto","No considerar")</f>
        <v>No considerar</v>
      </c>
      <c r="V2003" t="str">
        <f>VLOOKUP(AIRBNB[[#This Row],[HOST_ID]],Super_host[],5,FALSE)</f>
        <v>Host</v>
      </c>
    </row>
    <row r="2004" spans="1:22">
      <c r="A2004" s="4">
        <v>2447634</v>
      </c>
      <c r="B2004" t="s">
        <v>10667</v>
      </c>
      <c r="C2004" s="4">
        <v>12515888</v>
      </c>
      <c r="D2004" t="s">
        <v>10668</v>
      </c>
      <c r="E2004" t="s">
        <v>10669</v>
      </c>
      <c r="F2004" s="4">
        <v>11222</v>
      </c>
      <c r="G2004" s="13" t="s">
        <v>4662</v>
      </c>
      <c r="H2004" s="13" t="s">
        <v>9249</v>
      </c>
      <c r="I2004" s="1">
        <v>4073348</v>
      </c>
      <c r="J2004" s="1">
        <v>-7395689</v>
      </c>
      <c r="K2004" t="s">
        <v>5</v>
      </c>
      <c r="L2004" s="20">
        <v>154</v>
      </c>
      <c r="M2004" s="4">
        <v>1</v>
      </c>
      <c r="N2004" s="4">
        <v>7</v>
      </c>
      <c r="O2004" s="2">
        <v>43637</v>
      </c>
      <c r="P2004" s="3">
        <v>0.11</v>
      </c>
      <c r="Q2004" s="4">
        <v>1</v>
      </c>
      <c r="R2004" s="3">
        <v>6.9</v>
      </c>
      <c r="S20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4" t="str">
        <f>IF(AIRBNB[[#This Row],[RUIDO(dB)]]&lt;=4,"Silencioso",IF(AIRBNB[[#This Row],[RUIDO(dB)]]&lt;=5.5,"Poco Ruidoso","Ruidoso"))</f>
        <v>Ruidoso</v>
      </c>
      <c r="U2004" t="str">
        <f>IF(AND(AIRBNB[[#This Row],[PRECIO]]&lt;50,AIRBNB[[#This Row],[MIN_NOCHES]]&gt;3),"Dentro del presupuesto","No considerar")</f>
        <v>No considerar</v>
      </c>
      <c r="V2004" t="str">
        <f>VLOOKUP(AIRBNB[[#This Row],[HOST_ID]],Super_host[],5,FALSE)</f>
        <v>Host</v>
      </c>
    </row>
    <row r="2005" spans="1:22">
      <c r="A2005" s="4">
        <v>4677056</v>
      </c>
      <c r="B2005" t="s">
        <v>7335</v>
      </c>
      <c r="C2005" s="4">
        <v>10476487</v>
      </c>
      <c r="D2005" t="s">
        <v>7336</v>
      </c>
      <c r="E2005" t="s">
        <v>7337</v>
      </c>
      <c r="F2005" s="4">
        <v>10013</v>
      </c>
      <c r="G2005" s="13" t="s">
        <v>124</v>
      </c>
      <c r="H2005" s="13" t="s">
        <v>164</v>
      </c>
      <c r="I2005" s="1">
        <v>4072632</v>
      </c>
      <c r="J2005" s="1">
        <v>-7400749</v>
      </c>
      <c r="K2005" t="s">
        <v>5</v>
      </c>
      <c r="L2005" s="20">
        <v>154</v>
      </c>
      <c r="M2005" s="4">
        <v>3</v>
      </c>
      <c r="N2005" s="4">
        <v>1</v>
      </c>
      <c r="O2005" s="2">
        <v>42051</v>
      </c>
      <c r="P2005" s="3">
        <v>0.02</v>
      </c>
      <c r="Q2005" s="4">
        <v>1</v>
      </c>
      <c r="R2005" s="3">
        <v>5.7</v>
      </c>
      <c r="S20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5" t="str">
        <f>IF(AIRBNB[[#This Row],[RUIDO(dB)]]&lt;=4,"Silencioso",IF(AIRBNB[[#This Row],[RUIDO(dB)]]&lt;=5.5,"Poco Ruidoso","Ruidoso"))</f>
        <v>Ruidoso</v>
      </c>
      <c r="U2005" t="str">
        <f>IF(AND(AIRBNB[[#This Row],[PRECIO]]&lt;50,AIRBNB[[#This Row],[MIN_NOCHES]]&gt;3),"Dentro del presupuesto","No considerar")</f>
        <v>No considerar</v>
      </c>
      <c r="V2005" t="str">
        <f>VLOOKUP(AIRBNB[[#This Row],[HOST_ID]],Super_host[],5,FALSE)</f>
        <v>Host</v>
      </c>
    </row>
    <row r="2006" spans="1:22">
      <c r="A2006" s="4">
        <v>5229212</v>
      </c>
      <c r="B2006" t="s">
        <v>14377</v>
      </c>
      <c r="C2006" s="4">
        <v>1226742</v>
      </c>
      <c r="D2006" t="s">
        <v>6274</v>
      </c>
      <c r="E2006" t="s">
        <v>14378</v>
      </c>
      <c r="F2006" s="4">
        <v>11238</v>
      </c>
      <c r="G2006" s="13" t="s">
        <v>4662</v>
      </c>
      <c r="H2006" s="13" t="s">
        <v>9387</v>
      </c>
      <c r="I2006" s="1">
        <v>4068383</v>
      </c>
      <c r="J2006" s="1">
        <v>-7396319</v>
      </c>
      <c r="K2006" t="s">
        <v>5</v>
      </c>
      <c r="L2006" s="20">
        <v>154</v>
      </c>
      <c r="M2006" s="4">
        <v>2</v>
      </c>
      <c r="N2006" s="4">
        <v>62</v>
      </c>
      <c r="O2006" s="2">
        <v>43640</v>
      </c>
      <c r="P2006" s="3">
        <v>2.0099999999999998</v>
      </c>
      <c r="Q2006" s="4">
        <v>1</v>
      </c>
      <c r="R2006" s="3">
        <v>6.9</v>
      </c>
      <c r="S20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6" t="str">
        <f>IF(AIRBNB[[#This Row],[RUIDO(dB)]]&lt;=4,"Silencioso",IF(AIRBNB[[#This Row],[RUIDO(dB)]]&lt;=5.5,"Poco Ruidoso","Ruidoso"))</f>
        <v>Ruidoso</v>
      </c>
      <c r="U2006" t="str">
        <f>IF(AND(AIRBNB[[#This Row],[PRECIO]]&lt;50,AIRBNB[[#This Row],[MIN_NOCHES]]&gt;3),"Dentro del presupuesto","No considerar")</f>
        <v>No considerar</v>
      </c>
      <c r="V2006" t="str">
        <f>VLOOKUP(AIRBNB[[#This Row],[HOST_ID]],Super_host[],5,FALSE)</f>
        <v>Host</v>
      </c>
    </row>
    <row r="2007" spans="1:22">
      <c r="A2007" s="4">
        <v>6224336</v>
      </c>
      <c r="B2007" t="s">
        <v>8806</v>
      </c>
      <c r="C2007" s="4">
        <v>32279718</v>
      </c>
      <c r="D2007" t="s">
        <v>498</v>
      </c>
      <c r="E2007" t="s">
        <v>8807</v>
      </c>
      <c r="F2007" s="4">
        <v>11101</v>
      </c>
      <c r="G2007" s="13" t="s">
        <v>7897</v>
      </c>
      <c r="H2007" s="13" t="s">
        <v>7905</v>
      </c>
      <c r="I2007" s="1">
        <v>4074253</v>
      </c>
      <c r="J2007" s="1">
        <v>-739549</v>
      </c>
      <c r="K2007" t="s">
        <v>5</v>
      </c>
      <c r="L2007" s="20">
        <v>153</v>
      </c>
      <c r="M2007" s="4">
        <v>4</v>
      </c>
      <c r="N2007" s="4">
        <v>77</v>
      </c>
      <c r="O2007" s="2">
        <v>43618</v>
      </c>
      <c r="P2007" s="3">
        <v>1.62</v>
      </c>
      <c r="Q2007" s="4">
        <v>5</v>
      </c>
      <c r="R2007" s="3">
        <v>6.24</v>
      </c>
      <c r="S20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7" t="str">
        <f>IF(AIRBNB[[#This Row],[RUIDO(dB)]]&lt;=4,"Silencioso",IF(AIRBNB[[#This Row],[RUIDO(dB)]]&lt;=5.5,"Poco Ruidoso","Ruidoso"))</f>
        <v>Ruidoso</v>
      </c>
      <c r="U2007" t="str">
        <f>IF(AND(AIRBNB[[#This Row],[PRECIO]]&lt;50,AIRBNB[[#This Row],[MIN_NOCHES]]&gt;3),"Dentro del presupuesto","No considerar")</f>
        <v>No considerar</v>
      </c>
      <c r="V2007" t="str">
        <f>VLOOKUP(AIRBNB[[#This Row],[HOST_ID]],Super_host[],5,FALSE)</f>
        <v>Host</v>
      </c>
    </row>
    <row r="2008" spans="1:22">
      <c r="A2008" s="4">
        <v>262343</v>
      </c>
      <c r="B2008" t="s">
        <v>4213</v>
      </c>
      <c r="C2008" s="4">
        <v>1376385</v>
      </c>
      <c r="D2008" t="s">
        <v>122</v>
      </c>
      <c r="E2008" t="s">
        <v>4214</v>
      </c>
      <c r="F2008" s="4">
        <v>10002</v>
      </c>
      <c r="G2008" s="13" t="s">
        <v>124</v>
      </c>
      <c r="H2008" s="13" t="s">
        <v>137</v>
      </c>
      <c r="I2008" s="1">
        <v>4072087</v>
      </c>
      <c r="J2008" s="1">
        <v>-7399022</v>
      </c>
      <c r="K2008" t="s">
        <v>5</v>
      </c>
      <c r="L2008" s="20">
        <v>153</v>
      </c>
      <c r="M2008" s="4">
        <v>31</v>
      </c>
      <c r="N2008" s="4">
        <v>59</v>
      </c>
      <c r="O2008" s="2">
        <v>43622</v>
      </c>
      <c r="P2008" s="3">
        <v>0.63</v>
      </c>
      <c r="Q2008" s="4">
        <v>1</v>
      </c>
      <c r="R2008" s="3">
        <v>5.6</v>
      </c>
      <c r="S20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8" t="str">
        <f>IF(AIRBNB[[#This Row],[RUIDO(dB)]]&lt;=4,"Silencioso",IF(AIRBNB[[#This Row],[RUIDO(dB)]]&lt;=5.5,"Poco Ruidoso","Ruidoso"))</f>
        <v>Ruidoso</v>
      </c>
      <c r="U2008" t="str">
        <f>IF(AND(AIRBNB[[#This Row],[PRECIO]]&lt;50,AIRBNB[[#This Row],[MIN_NOCHES]]&gt;3),"Dentro del presupuesto","No considerar")</f>
        <v>No considerar</v>
      </c>
      <c r="V2008" t="str">
        <f>VLOOKUP(AIRBNB[[#This Row],[HOST_ID]],Super_host[],5,FALSE)</f>
        <v>Host</v>
      </c>
    </row>
    <row r="2009" spans="1:22">
      <c r="A2009" s="4">
        <v>6356359</v>
      </c>
      <c r="B2009" t="s">
        <v>9286</v>
      </c>
      <c r="C2009" s="4">
        <v>31600563</v>
      </c>
      <c r="D2009" t="s">
        <v>9287</v>
      </c>
      <c r="E2009" t="s">
        <v>9288</v>
      </c>
      <c r="F2009" s="4">
        <v>11215</v>
      </c>
      <c r="G2009" s="13" t="s">
        <v>4662</v>
      </c>
      <c r="H2009" s="13" t="s">
        <v>9234</v>
      </c>
      <c r="I2009" s="1">
        <v>4067194</v>
      </c>
      <c r="J2009" s="1">
        <v>-7397247</v>
      </c>
      <c r="K2009" t="s">
        <v>5</v>
      </c>
      <c r="L2009" s="20">
        <v>152</v>
      </c>
      <c r="M2009" s="4">
        <v>3</v>
      </c>
      <c r="N2009" s="4">
        <v>1</v>
      </c>
      <c r="O2009" s="2">
        <v>42157</v>
      </c>
      <c r="P2009" s="3">
        <v>0.02</v>
      </c>
      <c r="Q2009" s="4">
        <v>1</v>
      </c>
      <c r="R2009" s="3">
        <v>6.9</v>
      </c>
      <c r="S20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09" t="str">
        <f>IF(AIRBNB[[#This Row],[RUIDO(dB)]]&lt;=4,"Silencioso",IF(AIRBNB[[#This Row],[RUIDO(dB)]]&lt;=5.5,"Poco Ruidoso","Ruidoso"))</f>
        <v>Ruidoso</v>
      </c>
      <c r="U2009" t="str">
        <f>IF(AND(AIRBNB[[#This Row],[PRECIO]]&lt;50,AIRBNB[[#This Row],[MIN_NOCHES]]&gt;3),"Dentro del presupuesto","No considerar")</f>
        <v>No considerar</v>
      </c>
      <c r="V2009" t="str">
        <f>VLOOKUP(AIRBNB[[#This Row],[HOST_ID]],Super_host[],5,FALSE)</f>
        <v>Host</v>
      </c>
    </row>
    <row r="2010" spans="1:22">
      <c r="A2010" s="4">
        <v>4089102</v>
      </c>
      <c r="B2010" t="s">
        <v>14693</v>
      </c>
      <c r="C2010" s="4">
        <v>21183428</v>
      </c>
      <c r="D2010" t="s">
        <v>14694</v>
      </c>
      <c r="E2010" t="s">
        <v>14695</v>
      </c>
      <c r="F2010" s="4">
        <v>11216</v>
      </c>
      <c r="G2010" s="13" t="s">
        <v>4662</v>
      </c>
      <c r="H2010" s="13" t="s">
        <v>9230</v>
      </c>
      <c r="I2010" s="1">
        <v>4068407</v>
      </c>
      <c r="J2010" s="1">
        <v>-7395487</v>
      </c>
      <c r="K2010" t="s">
        <v>5</v>
      </c>
      <c r="L2010" s="20">
        <v>152</v>
      </c>
      <c r="M2010" s="4">
        <v>3</v>
      </c>
      <c r="N2010" s="4">
        <v>146</v>
      </c>
      <c r="O2010" s="2">
        <v>43609</v>
      </c>
      <c r="P2010" s="3">
        <v>2.5099999999999998</v>
      </c>
      <c r="Q2010" s="4">
        <v>1</v>
      </c>
      <c r="R2010" s="3">
        <v>6.9</v>
      </c>
      <c r="S20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0" t="str">
        <f>IF(AIRBNB[[#This Row],[RUIDO(dB)]]&lt;=4,"Silencioso",IF(AIRBNB[[#This Row],[RUIDO(dB)]]&lt;=5.5,"Poco Ruidoso","Ruidoso"))</f>
        <v>Ruidoso</v>
      </c>
      <c r="U2010" t="str">
        <f>IF(AND(AIRBNB[[#This Row],[PRECIO]]&lt;50,AIRBNB[[#This Row],[MIN_NOCHES]]&gt;3),"Dentro del presupuesto","No considerar")</f>
        <v>No considerar</v>
      </c>
      <c r="V2010" t="str">
        <f>VLOOKUP(AIRBNB[[#This Row],[HOST_ID]],Super_host[],5,FALSE)</f>
        <v>Host</v>
      </c>
    </row>
    <row r="2011" spans="1:22">
      <c r="A2011" s="4">
        <v>2636762</v>
      </c>
      <c r="B2011" t="s">
        <v>15308</v>
      </c>
      <c r="C2011" s="4">
        <v>8481739</v>
      </c>
      <c r="D2011" t="s">
        <v>399</v>
      </c>
      <c r="E2011" t="s">
        <v>15309</v>
      </c>
      <c r="F2011" s="4">
        <v>11249</v>
      </c>
      <c r="G2011" s="13" t="s">
        <v>4662</v>
      </c>
      <c r="H2011" s="13" t="s">
        <v>9218</v>
      </c>
      <c r="I2011" s="1">
        <v>4071498</v>
      </c>
      <c r="J2011" s="1">
        <v>-7396104</v>
      </c>
      <c r="K2011" t="s">
        <v>5</v>
      </c>
      <c r="L2011" s="20">
        <v>152</v>
      </c>
      <c r="M2011" s="4">
        <v>1</v>
      </c>
      <c r="N2011" s="4">
        <v>334</v>
      </c>
      <c r="O2011" s="2">
        <v>43643</v>
      </c>
      <c r="P2011" s="3">
        <v>5.2</v>
      </c>
      <c r="Q2011" s="4">
        <v>1</v>
      </c>
      <c r="R2011" s="3">
        <v>6.9</v>
      </c>
      <c r="S20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1" t="str">
        <f>IF(AIRBNB[[#This Row],[RUIDO(dB)]]&lt;=4,"Silencioso",IF(AIRBNB[[#This Row],[RUIDO(dB)]]&lt;=5.5,"Poco Ruidoso","Ruidoso"))</f>
        <v>Ruidoso</v>
      </c>
      <c r="U2011" t="str">
        <f>IF(AND(AIRBNB[[#This Row],[PRECIO]]&lt;50,AIRBNB[[#This Row],[MIN_NOCHES]]&gt;3),"Dentro del presupuesto","No considerar")</f>
        <v>No considerar</v>
      </c>
      <c r="V2011" t="str">
        <f>VLOOKUP(AIRBNB[[#This Row],[HOST_ID]],Super_host[],5,FALSE)</f>
        <v>Host</v>
      </c>
    </row>
    <row r="2012" spans="1:22">
      <c r="A2012" s="4">
        <v>2479193</v>
      </c>
      <c r="B2012" t="s">
        <v>1650</v>
      </c>
      <c r="C2012" s="4">
        <v>7974574</v>
      </c>
      <c r="D2012" t="s">
        <v>1651</v>
      </c>
      <c r="E2012" t="s">
        <v>1652</v>
      </c>
      <c r="F2012" s="4">
        <v>10016</v>
      </c>
      <c r="G2012" s="13" t="s">
        <v>124</v>
      </c>
      <c r="H2012" s="13" t="s">
        <v>175</v>
      </c>
      <c r="I2012" s="1">
        <v>40744</v>
      </c>
      <c r="J2012" s="1">
        <v>-7398054</v>
      </c>
      <c r="K2012" t="s">
        <v>5</v>
      </c>
      <c r="L2012" s="20">
        <v>152</v>
      </c>
      <c r="M2012" s="4">
        <v>270</v>
      </c>
      <c r="N2012" s="4">
        <v>5</v>
      </c>
      <c r="O2012" s="2">
        <v>42375</v>
      </c>
      <c r="P2012" s="3">
        <v>0.1</v>
      </c>
      <c r="Q2012" s="4">
        <v>1</v>
      </c>
      <c r="R2012" s="3">
        <v>5.6</v>
      </c>
      <c r="S20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2" t="str">
        <f>IF(AIRBNB[[#This Row],[RUIDO(dB)]]&lt;=4,"Silencioso",IF(AIRBNB[[#This Row],[RUIDO(dB)]]&lt;=5.5,"Poco Ruidoso","Ruidoso"))</f>
        <v>Ruidoso</v>
      </c>
      <c r="U2012" t="str">
        <f>IF(AND(AIRBNB[[#This Row],[PRECIO]]&lt;50,AIRBNB[[#This Row],[MIN_NOCHES]]&gt;3),"Dentro del presupuesto","No considerar")</f>
        <v>No considerar</v>
      </c>
      <c r="V2012" t="str">
        <f>VLOOKUP(AIRBNB[[#This Row],[HOST_ID]],Super_host[],5,FALSE)</f>
        <v>Host</v>
      </c>
    </row>
    <row r="2013" spans="1:22">
      <c r="A2013" s="4">
        <v>1156499</v>
      </c>
      <c r="B2013" t="s">
        <v>11171</v>
      </c>
      <c r="C2013" s="4">
        <v>5644215</v>
      </c>
      <c r="D2013" t="s">
        <v>11172</v>
      </c>
      <c r="E2013" t="s">
        <v>11173</v>
      </c>
      <c r="F2013" s="4">
        <v>11222</v>
      </c>
      <c r="G2013" s="13" t="s">
        <v>4662</v>
      </c>
      <c r="H2013" s="13" t="s">
        <v>9249</v>
      </c>
      <c r="I2013" s="1">
        <v>4072897</v>
      </c>
      <c r="J2013" s="1">
        <v>-7395132</v>
      </c>
      <c r="K2013" t="s">
        <v>40</v>
      </c>
      <c r="L2013" s="20">
        <v>152</v>
      </c>
      <c r="M2013" s="4">
        <v>5</v>
      </c>
      <c r="N2013" s="4">
        <v>13</v>
      </c>
      <c r="O2013" s="2">
        <v>43467</v>
      </c>
      <c r="P2013" s="3">
        <v>0.17</v>
      </c>
      <c r="Q2013" s="4">
        <v>1</v>
      </c>
      <c r="R2013" s="3">
        <v>6.9</v>
      </c>
      <c r="S20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3" t="str">
        <f>IF(AIRBNB[[#This Row],[RUIDO(dB)]]&lt;=4,"Silencioso",IF(AIRBNB[[#This Row],[RUIDO(dB)]]&lt;=5.5,"Poco Ruidoso","Ruidoso"))</f>
        <v>Ruidoso</v>
      </c>
      <c r="U2013" t="str">
        <f>IF(AND(AIRBNB[[#This Row],[PRECIO]]&lt;50,AIRBNB[[#This Row],[MIN_NOCHES]]&gt;3),"Dentro del presupuesto","No considerar")</f>
        <v>No considerar</v>
      </c>
      <c r="V2013" t="str">
        <f>VLOOKUP(AIRBNB[[#This Row],[HOST_ID]],Super_host[],5,FALSE)</f>
        <v>Host</v>
      </c>
    </row>
    <row r="2014" spans="1:22">
      <c r="A2014" s="4">
        <v>553862</v>
      </c>
      <c r="B2014" t="s">
        <v>11775</v>
      </c>
      <c r="C2014" s="4">
        <v>2647043</v>
      </c>
      <c r="D2014" t="s">
        <v>4170</v>
      </c>
      <c r="E2014" t="s">
        <v>11776</v>
      </c>
      <c r="F2014" s="4">
        <v>11217</v>
      </c>
      <c r="G2014" s="13" t="s">
        <v>4662</v>
      </c>
      <c r="H2014" s="13" t="s">
        <v>9234</v>
      </c>
      <c r="I2014" s="1">
        <v>4067981</v>
      </c>
      <c r="J2014" s="1">
        <v>-7397967</v>
      </c>
      <c r="K2014" t="s">
        <v>40</v>
      </c>
      <c r="L2014" s="20">
        <v>152</v>
      </c>
      <c r="M2014" s="4">
        <v>2</v>
      </c>
      <c r="N2014" s="4">
        <v>23</v>
      </c>
      <c r="O2014" s="2">
        <v>43381</v>
      </c>
      <c r="P2014" s="3">
        <v>0.27</v>
      </c>
      <c r="Q2014" s="4">
        <v>1</v>
      </c>
      <c r="R2014" s="3">
        <v>6.9</v>
      </c>
      <c r="S20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4" t="str">
        <f>IF(AIRBNB[[#This Row],[RUIDO(dB)]]&lt;=4,"Silencioso",IF(AIRBNB[[#This Row],[RUIDO(dB)]]&lt;=5.5,"Poco Ruidoso","Ruidoso"))</f>
        <v>Ruidoso</v>
      </c>
      <c r="U2014" t="str">
        <f>IF(AND(AIRBNB[[#This Row],[PRECIO]]&lt;50,AIRBNB[[#This Row],[MIN_NOCHES]]&gt;3),"Dentro del presupuesto","No considerar")</f>
        <v>No considerar</v>
      </c>
      <c r="V2014" t="str">
        <f>VLOOKUP(AIRBNB[[#This Row],[HOST_ID]],Super_host[],5,FALSE)</f>
        <v>Host</v>
      </c>
    </row>
    <row r="2015" spans="1:22">
      <c r="A2015" s="4">
        <v>3079125</v>
      </c>
      <c r="B2015" t="s">
        <v>10615</v>
      </c>
      <c r="C2015" s="4">
        <v>1370474</v>
      </c>
      <c r="D2015" t="s">
        <v>10616</v>
      </c>
      <c r="E2015" t="s">
        <v>10617</v>
      </c>
      <c r="F2015" s="4">
        <v>11251</v>
      </c>
      <c r="G2015" s="13" t="s">
        <v>4662</v>
      </c>
      <c r="H2015" s="13" t="s">
        <v>10618</v>
      </c>
      <c r="I2015" s="1">
        <v>4070481</v>
      </c>
      <c r="J2015" s="1">
        <v>-7397755</v>
      </c>
      <c r="K2015" t="s">
        <v>5</v>
      </c>
      <c r="L2015" s="20">
        <v>152</v>
      </c>
      <c r="M2015" s="4">
        <v>2</v>
      </c>
      <c r="N2015" s="4">
        <v>3</v>
      </c>
      <c r="O2015" s="2">
        <v>42847</v>
      </c>
      <c r="P2015" s="3">
        <v>0.1</v>
      </c>
      <c r="Q2015" s="4">
        <v>1</v>
      </c>
      <c r="R2015" s="3">
        <v>6.9</v>
      </c>
      <c r="S20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5" t="str">
        <f>IF(AIRBNB[[#This Row],[RUIDO(dB)]]&lt;=4,"Silencioso",IF(AIRBNB[[#This Row],[RUIDO(dB)]]&lt;=5.5,"Poco Ruidoso","Ruidoso"))</f>
        <v>Ruidoso</v>
      </c>
      <c r="U2015" t="str">
        <f>IF(AND(AIRBNB[[#This Row],[PRECIO]]&lt;50,AIRBNB[[#This Row],[MIN_NOCHES]]&gt;3),"Dentro del presupuesto","No considerar")</f>
        <v>No considerar</v>
      </c>
      <c r="V2015" t="str">
        <f>VLOOKUP(AIRBNB[[#This Row],[HOST_ID]],Super_host[],5,FALSE)</f>
        <v>Host</v>
      </c>
    </row>
    <row r="2016" spans="1:22">
      <c r="A2016" s="4">
        <v>3529500</v>
      </c>
      <c r="B2016" t="s">
        <v>13338</v>
      </c>
      <c r="C2016" s="4">
        <v>14902860</v>
      </c>
      <c r="D2016" t="s">
        <v>12673</v>
      </c>
      <c r="E2016" t="s">
        <v>13339</v>
      </c>
      <c r="F2016" s="4">
        <v>11216</v>
      </c>
      <c r="G2016" s="13" t="s">
        <v>4662</v>
      </c>
      <c r="H2016" s="13" t="s">
        <v>9230</v>
      </c>
      <c r="I2016" s="1">
        <v>4068388</v>
      </c>
      <c r="J2016" s="1">
        <v>-7394427</v>
      </c>
      <c r="K2016" t="s">
        <v>5</v>
      </c>
      <c r="L2016" s="20">
        <v>151</v>
      </c>
      <c r="M2016" s="4">
        <v>5</v>
      </c>
      <c r="N2016" s="4">
        <v>52</v>
      </c>
      <c r="O2016" s="2">
        <v>43635</v>
      </c>
      <c r="P2016" s="3">
        <v>0.91</v>
      </c>
      <c r="Q2016" s="4">
        <v>1</v>
      </c>
      <c r="R2016" s="3">
        <v>6.9</v>
      </c>
      <c r="S20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6" t="str">
        <f>IF(AIRBNB[[#This Row],[RUIDO(dB)]]&lt;=4,"Silencioso",IF(AIRBNB[[#This Row],[RUIDO(dB)]]&lt;=5.5,"Poco Ruidoso","Ruidoso"))</f>
        <v>Ruidoso</v>
      </c>
      <c r="U2016" t="str">
        <f>IF(AND(AIRBNB[[#This Row],[PRECIO]]&lt;50,AIRBNB[[#This Row],[MIN_NOCHES]]&gt;3),"Dentro del presupuesto","No considerar")</f>
        <v>No considerar</v>
      </c>
      <c r="V2016" t="str">
        <f>VLOOKUP(AIRBNB[[#This Row],[HOST_ID]],Super_host[],5,FALSE)</f>
        <v>Host</v>
      </c>
    </row>
    <row r="2017" spans="1:22">
      <c r="A2017" s="4">
        <v>3868344</v>
      </c>
      <c r="B2017" t="s">
        <v>13272</v>
      </c>
      <c r="C2017" s="4">
        <v>14902860</v>
      </c>
      <c r="D2017" t="s">
        <v>12673</v>
      </c>
      <c r="E2017" t="s">
        <v>13273</v>
      </c>
      <c r="F2017" s="4">
        <v>11221</v>
      </c>
      <c r="G2017" s="13" t="s">
        <v>4662</v>
      </c>
      <c r="H2017" s="13" t="s">
        <v>9230</v>
      </c>
      <c r="I2017" s="1">
        <v>4068374</v>
      </c>
      <c r="J2017" s="1">
        <v>-73942</v>
      </c>
      <c r="K2017" t="s">
        <v>5</v>
      </c>
      <c r="L2017" s="20">
        <v>151</v>
      </c>
      <c r="M2017" s="4">
        <v>5</v>
      </c>
      <c r="N2017" s="4">
        <v>51</v>
      </c>
      <c r="O2017" s="2">
        <v>43623</v>
      </c>
      <c r="P2017" s="3">
        <v>0.87</v>
      </c>
      <c r="Q2017" s="4">
        <v>1</v>
      </c>
      <c r="R2017" s="3">
        <v>6.9</v>
      </c>
      <c r="S20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7" t="str">
        <f>IF(AIRBNB[[#This Row],[RUIDO(dB)]]&lt;=4,"Silencioso",IF(AIRBNB[[#This Row],[RUIDO(dB)]]&lt;=5.5,"Poco Ruidoso","Ruidoso"))</f>
        <v>Ruidoso</v>
      </c>
      <c r="U2017" t="str">
        <f>IF(AND(AIRBNB[[#This Row],[PRECIO]]&lt;50,AIRBNB[[#This Row],[MIN_NOCHES]]&gt;3),"Dentro del presupuesto","No considerar")</f>
        <v>No considerar</v>
      </c>
      <c r="V2017" t="str">
        <f>VLOOKUP(AIRBNB[[#This Row],[HOST_ID]],Super_host[],5,FALSE)</f>
        <v>Host</v>
      </c>
    </row>
    <row r="2018" spans="1:22">
      <c r="A2018" s="4">
        <v>2918393</v>
      </c>
      <c r="B2018" t="s">
        <v>12672</v>
      </c>
      <c r="C2018" s="4">
        <v>14902860</v>
      </c>
      <c r="D2018" t="s">
        <v>12673</v>
      </c>
      <c r="E2018" t="s">
        <v>12674</v>
      </c>
      <c r="F2018" s="4">
        <v>11221</v>
      </c>
      <c r="G2018" s="13" t="s">
        <v>4662</v>
      </c>
      <c r="H2018" s="13" t="s">
        <v>9230</v>
      </c>
      <c r="I2018" s="1">
        <v>4068432</v>
      </c>
      <c r="J2018" s="1">
        <v>-739425</v>
      </c>
      <c r="K2018" t="s">
        <v>5</v>
      </c>
      <c r="L2018" s="20">
        <v>151</v>
      </c>
      <c r="M2018" s="4">
        <v>3</v>
      </c>
      <c r="N2018" s="4">
        <v>34</v>
      </c>
      <c r="O2018" s="2">
        <v>43438</v>
      </c>
      <c r="P2018" s="3">
        <v>0.54</v>
      </c>
      <c r="Q2018" s="4">
        <v>1</v>
      </c>
      <c r="R2018" s="3">
        <v>6.9</v>
      </c>
      <c r="S20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8" t="str">
        <f>IF(AIRBNB[[#This Row],[RUIDO(dB)]]&lt;=4,"Silencioso",IF(AIRBNB[[#This Row],[RUIDO(dB)]]&lt;=5.5,"Poco Ruidoso","Ruidoso"))</f>
        <v>Ruidoso</v>
      </c>
      <c r="U2018" t="str">
        <f>IF(AND(AIRBNB[[#This Row],[PRECIO]]&lt;50,AIRBNB[[#This Row],[MIN_NOCHES]]&gt;3),"Dentro del presupuesto","No considerar")</f>
        <v>No considerar</v>
      </c>
      <c r="V2018" t="str">
        <f>VLOOKUP(AIRBNB[[#This Row],[HOST_ID]],Super_host[],5,FALSE)</f>
        <v>Host</v>
      </c>
    </row>
    <row r="2019" spans="1:22">
      <c r="A2019" s="4">
        <v>3530395</v>
      </c>
      <c r="B2019" t="s">
        <v>1655</v>
      </c>
      <c r="C2019" s="4">
        <v>7665324</v>
      </c>
      <c r="D2019" t="s">
        <v>1656</v>
      </c>
      <c r="E2019" t="s">
        <v>1657</v>
      </c>
      <c r="F2019" s="4">
        <v>10002</v>
      </c>
      <c r="G2019" s="13" t="s">
        <v>124</v>
      </c>
      <c r="H2019" s="13" t="s">
        <v>137</v>
      </c>
      <c r="I2019" s="1">
        <v>4072274</v>
      </c>
      <c r="J2019" s="1">
        <v>-7399169</v>
      </c>
      <c r="K2019" t="s">
        <v>5</v>
      </c>
      <c r="L2019" s="20">
        <v>151</v>
      </c>
      <c r="M2019" s="4">
        <v>2</v>
      </c>
      <c r="N2019" s="4">
        <v>5</v>
      </c>
      <c r="O2019" s="2">
        <v>43563</v>
      </c>
      <c r="P2019" s="3">
        <v>0.1</v>
      </c>
      <c r="Q2019" s="4">
        <v>1</v>
      </c>
      <c r="R2019" s="3">
        <v>5.6</v>
      </c>
      <c r="S20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19" t="str">
        <f>IF(AIRBNB[[#This Row],[RUIDO(dB)]]&lt;=4,"Silencioso",IF(AIRBNB[[#This Row],[RUIDO(dB)]]&lt;=5.5,"Poco Ruidoso","Ruidoso"))</f>
        <v>Ruidoso</v>
      </c>
      <c r="U2019" t="str">
        <f>IF(AND(AIRBNB[[#This Row],[PRECIO]]&lt;50,AIRBNB[[#This Row],[MIN_NOCHES]]&gt;3),"Dentro del presupuesto","No considerar")</f>
        <v>No considerar</v>
      </c>
      <c r="V2019" t="str">
        <f>VLOOKUP(AIRBNB[[#This Row],[HOST_ID]],Super_host[],5,FALSE)</f>
        <v>Host</v>
      </c>
    </row>
    <row r="2020" spans="1:22">
      <c r="A2020" s="4">
        <v>3205292</v>
      </c>
      <c r="B2020" t="s">
        <v>11904</v>
      </c>
      <c r="C2020" s="4">
        <v>1832751</v>
      </c>
      <c r="D2020" t="s">
        <v>764</v>
      </c>
      <c r="E2020" t="s">
        <v>11905</v>
      </c>
      <c r="F2020" s="4">
        <v>11217</v>
      </c>
      <c r="G2020" s="13" t="s">
        <v>4662</v>
      </c>
      <c r="H2020" s="13" t="s">
        <v>9576</v>
      </c>
      <c r="I2020" s="1">
        <v>4068823</v>
      </c>
      <c r="J2020" s="1">
        <v>-7398604</v>
      </c>
      <c r="K2020" t="s">
        <v>5</v>
      </c>
      <c r="L2020" s="20">
        <v>151</v>
      </c>
      <c r="M2020" s="4">
        <v>28</v>
      </c>
      <c r="N2020" s="4">
        <v>12</v>
      </c>
      <c r="O2020" s="2">
        <v>42667</v>
      </c>
      <c r="P2020" s="3">
        <v>0.3</v>
      </c>
      <c r="Q2020" s="4">
        <v>1</v>
      </c>
      <c r="R2020" s="3">
        <v>6.9</v>
      </c>
      <c r="S20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0" t="str">
        <f>IF(AIRBNB[[#This Row],[RUIDO(dB)]]&lt;=4,"Silencioso",IF(AIRBNB[[#This Row],[RUIDO(dB)]]&lt;=5.5,"Poco Ruidoso","Ruidoso"))</f>
        <v>Ruidoso</v>
      </c>
      <c r="U2020" t="str">
        <f>IF(AND(AIRBNB[[#This Row],[PRECIO]]&lt;50,AIRBNB[[#This Row],[MIN_NOCHES]]&gt;3),"Dentro del presupuesto","No considerar")</f>
        <v>No considerar</v>
      </c>
      <c r="V2020" t="str">
        <f>VLOOKUP(AIRBNB[[#This Row],[HOST_ID]],Super_host[],5,FALSE)</f>
        <v>Host</v>
      </c>
    </row>
    <row r="2021" spans="1:22">
      <c r="A2021" s="4">
        <v>568743</v>
      </c>
      <c r="B2021" t="s">
        <v>5968</v>
      </c>
      <c r="C2021" s="4">
        <v>627217</v>
      </c>
      <c r="D2021" t="s">
        <v>5969</v>
      </c>
      <c r="E2021" t="s">
        <v>5970</v>
      </c>
      <c r="F2021" s="4">
        <v>10003</v>
      </c>
      <c r="G2021" s="13" t="s">
        <v>124</v>
      </c>
      <c r="H2021" s="13" t="s">
        <v>133</v>
      </c>
      <c r="I2021" s="1">
        <v>4072603</v>
      </c>
      <c r="J2021" s="1">
        <v>-7398751</v>
      </c>
      <c r="K2021" t="s">
        <v>5</v>
      </c>
      <c r="L2021" s="20">
        <v>151</v>
      </c>
      <c r="M2021" s="4">
        <v>2</v>
      </c>
      <c r="N2021" s="4">
        <v>214</v>
      </c>
      <c r="O2021" s="2">
        <v>43652</v>
      </c>
      <c r="P2021" s="3">
        <v>2.5299999999999998</v>
      </c>
      <c r="Q2021" s="4">
        <v>1</v>
      </c>
      <c r="R2021" s="3">
        <v>5.6</v>
      </c>
      <c r="S20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1" t="str">
        <f>IF(AIRBNB[[#This Row],[RUIDO(dB)]]&lt;=4,"Silencioso",IF(AIRBNB[[#This Row],[RUIDO(dB)]]&lt;=5.5,"Poco Ruidoso","Ruidoso"))</f>
        <v>Ruidoso</v>
      </c>
      <c r="U2021" t="str">
        <f>IF(AND(AIRBNB[[#This Row],[PRECIO]]&lt;50,AIRBNB[[#This Row],[MIN_NOCHES]]&gt;3),"Dentro del presupuesto","No considerar")</f>
        <v>No considerar</v>
      </c>
      <c r="V2021" t="str">
        <f>VLOOKUP(AIRBNB[[#This Row],[HOST_ID]],Super_host[],5,FALSE)</f>
        <v>Host</v>
      </c>
    </row>
    <row r="2022" spans="1:22">
      <c r="A2022" s="4">
        <v>14287</v>
      </c>
      <c r="B2022" t="s">
        <v>4224</v>
      </c>
      <c r="C2022" s="4">
        <v>56094</v>
      </c>
      <c r="D2022" t="s">
        <v>4225</v>
      </c>
      <c r="E2022" t="s">
        <v>4226</v>
      </c>
      <c r="F2022" s="4">
        <v>10024</v>
      </c>
      <c r="G2022" s="13" t="s">
        <v>124</v>
      </c>
      <c r="H2022" s="13" t="s">
        <v>168</v>
      </c>
      <c r="I2022" s="1">
        <v>4078635</v>
      </c>
      <c r="J2022" s="1">
        <v>-7397008</v>
      </c>
      <c r="K2022" t="s">
        <v>5</v>
      </c>
      <c r="L2022" s="20">
        <v>151</v>
      </c>
      <c r="M2022" s="4">
        <v>2</v>
      </c>
      <c r="N2022" s="4">
        <v>73</v>
      </c>
      <c r="O2022" s="2">
        <v>43653</v>
      </c>
      <c r="P2022" s="3">
        <v>0.63</v>
      </c>
      <c r="Q2022" s="4">
        <v>1</v>
      </c>
      <c r="R2022" s="3">
        <v>5.6</v>
      </c>
      <c r="S20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2" t="str">
        <f>IF(AIRBNB[[#This Row],[RUIDO(dB)]]&lt;=4,"Silencioso",IF(AIRBNB[[#This Row],[RUIDO(dB)]]&lt;=5.5,"Poco Ruidoso","Ruidoso"))</f>
        <v>Ruidoso</v>
      </c>
      <c r="U2022" t="str">
        <f>IF(AND(AIRBNB[[#This Row],[PRECIO]]&lt;50,AIRBNB[[#This Row],[MIN_NOCHES]]&gt;3),"Dentro del presupuesto","No considerar")</f>
        <v>No considerar</v>
      </c>
      <c r="V2022" t="str">
        <f>VLOOKUP(AIRBNB[[#This Row],[HOST_ID]],Super_host[],5,FALSE)</f>
        <v>Host</v>
      </c>
    </row>
    <row r="2023" spans="1:22">
      <c r="A2023" s="4">
        <v>2075600</v>
      </c>
      <c r="B2023" t="s">
        <v>12909</v>
      </c>
      <c r="C2023" s="4">
        <v>5089</v>
      </c>
      <c r="D2023" t="s">
        <v>12910</v>
      </c>
      <c r="E2023" t="s">
        <v>12911</v>
      </c>
      <c r="F2023" s="4">
        <v>11221</v>
      </c>
      <c r="G2023" s="13" t="s">
        <v>4662</v>
      </c>
      <c r="H2023" s="13" t="s">
        <v>9230</v>
      </c>
      <c r="I2023" s="1">
        <v>4068637</v>
      </c>
      <c r="J2023" s="1">
        <v>-739417</v>
      </c>
      <c r="K2023" t="s">
        <v>5</v>
      </c>
      <c r="L2023" s="20">
        <v>151</v>
      </c>
      <c r="M2023" s="4">
        <v>2</v>
      </c>
      <c r="N2023" s="4">
        <v>43</v>
      </c>
      <c r="O2023" s="2">
        <v>43647</v>
      </c>
      <c r="P2023" s="3">
        <v>0.65</v>
      </c>
      <c r="Q2023" s="4">
        <v>1</v>
      </c>
      <c r="R2023" s="3">
        <v>6.9</v>
      </c>
      <c r="S20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3" t="str">
        <f>IF(AIRBNB[[#This Row],[RUIDO(dB)]]&lt;=4,"Silencioso",IF(AIRBNB[[#This Row],[RUIDO(dB)]]&lt;=5.5,"Poco Ruidoso","Ruidoso"))</f>
        <v>Ruidoso</v>
      </c>
      <c r="U2023" t="str">
        <f>IF(AND(AIRBNB[[#This Row],[PRECIO]]&lt;50,AIRBNB[[#This Row],[MIN_NOCHES]]&gt;3),"Dentro del presupuesto","No considerar")</f>
        <v>No considerar</v>
      </c>
      <c r="V2023" t="str">
        <f>VLOOKUP(AIRBNB[[#This Row],[HOST_ID]],Super_host[],5,FALSE)</f>
        <v>Host</v>
      </c>
    </row>
    <row r="2024" spans="1:22">
      <c r="A2024" s="4">
        <v>6776711</v>
      </c>
      <c r="B2024" t="s">
        <v>690</v>
      </c>
      <c r="C2024" s="4">
        <v>35476099</v>
      </c>
      <c r="D2024" t="s">
        <v>691</v>
      </c>
      <c r="E2024" t="s">
        <v>692</v>
      </c>
      <c r="F2024" s="4">
        <v>10021</v>
      </c>
      <c r="G2024" s="13" t="s">
        <v>124</v>
      </c>
      <c r="H2024" s="13" t="s">
        <v>129</v>
      </c>
      <c r="I2024" s="1">
        <v>4076966</v>
      </c>
      <c r="J2024" s="1">
        <v>-7395319</v>
      </c>
      <c r="K2024" t="s">
        <v>5</v>
      </c>
      <c r="L2024" s="20">
        <v>150</v>
      </c>
      <c r="M2024" s="4">
        <v>5</v>
      </c>
      <c r="N2024" s="4">
        <v>2</v>
      </c>
      <c r="O2024" s="2">
        <v>42730</v>
      </c>
      <c r="P2024" s="3">
        <v>0.04</v>
      </c>
      <c r="Q2024" s="4">
        <v>1</v>
      </c>
      <c r="R2024" s="3">
        <v>5.6</v>
      </c>
      <c r="S20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4" t="str">
        <f>IF(AIRBNB[[#This Row],[RUIDO(dB)]]&lt;=4,"Silencioso",IF(AIRBNB[[#This Row],[RUIDO(dB)]]&lt;=5.5,"Poco Ruidoso","Ruidoso"))</f>
        <v>Ruidoso</v>
      </c>
      <c r="U2024" t="str">
        <f>IF(AND(AIRBNB[[#This Row],[PRECIO]]&lt;50,AIRBNB[[#This Row],[MIN_NOCHES]]&gt;3),"Dentro del presupuesto","No considerar")</f>
        <v>No considerar</v>
      </c>
      <c r="V2024" t="str">
        <f>VLOOKUP(AIRBNB[[#This Row],[HOST_ID]],Super_host[],5,FALSE)</f>
        <v>Host</v>
      </c>
    </row>
    <row r="2025" spans="1:22">
      <c r="A2025" s="4">
        <v>6766662</v>
      </c>
      <c r="B2025" t="s">
        <v>8073</v>
      </c>
      <c r="C2025" s="4">
        <v>35426209</v>
      </c>
      <c r="D2025" t="s">
        <v>8074</v>
      </c>
      <c r="E2025" t="s">
        <v>8075</v>
      </c>
      <c r="F2025" s="4">
        <v>11103</v>
      </c>
      <c r="G2025" s="13" t="s">
        <v>7897</v>
      </c>
      <c r="H2025" s="13" t="s">
        <v>7940</v>
      </c>
      <c r="I2025" s="1">
        <v>4076964</v>
      </c>
      <c r="J2025" s="1">
        <v>-7391402</v>
      </c>
      <c r="K2025" t="s">
        <v>5</v>
      </c>
      <c r="L2025" s="20">
        <v>150</v>
      </c>
      <c r="M2025" s="4">
        <v>3</v>
      </c>
      <c r="N2025" s="4">
        <v>3</v>
      </c>
      <c r="O2025" s="2">
        <v>42583</v>
      </c>
      <c r="P2025" s="3">
        <v>0.06</v>
      </c>
      <c r="Q2025" s="4">
        <v>5</v>
      </c>
      <c r="R2025" s="3">
        <v>6.24</v>
      </c>
      <c r="S20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5" t="str">
        <f>IF(AIRBNB[[#This Row],[RUIDO(dB)]]&lt;=4,"Silencioso",IF(AIRBNB[[#This Row],[RUIDO(dB)]]&lt;=5.5,"Poco Ruidoso","Ruidoso"))</f>
        <v>Ruidoso</v>
      </c>
      <c r="U2025" t="str">
        <f>IF(AND(AIRBNB[[#This Row],[PRECIO]]&lt;50,AIRBNB[[#This Row],[MIN_NOCHES]]&gt;3),"Dentro del presupuesto","No considerar")</f>
        <v>No considerar</v>
      </c>
      <c r="V2025" t="str">
        <f>VLOOKUP(AIRBNB[[#This Row],[HOST_ID]],Super_host[],5,FALSE)</f>
        <v>Host</v>
      </c>
    </row>
    <row r="2026" spans="1:22">
      <c r="A2026" s="4">
        <v>6759527</v>
      </c>
      <c r="B2026" t="s">
        <v>9256</v>
      </c>
      <c r="C2026" s="4">
        <v>35388074</v>
      </c>
      <c r="D2026" t="s">
        <v>9257</v>
      </c>
      <c r="E2026" t="s">
        <v>9258</v>
      </c>
      <c r="F2026" s="4">
        <v>11220</v>
      </c>
      <c r="G2026" s="13" t="s">
        <v>4662</v>
      </c>
      <c r="H2026" s="13" t="s">
        <v>9246</v>
      </c>
      <c r="I2026" s="1">
        <v>4064465</v>
      </c>
      <c r="J2026" s="1">
        <v>-7401881</v>
      </c>
      <c r="K2026" t="s">
        <v>40</v>
      </c>
      <c r="L2026" s="20">
        <v>150</v>
      </c>
      <c r="M2026" s="4">
        <v>1</v>
      </c>
      <c r="N2026" s="4">
        <v>1</v>
      </c>
      <c r="O2026" s="2">
        <v>42167</v>
      </c>
      <c r="P2026" s="3">
        <v>0.02</v>
      </c>
      <c r="Q2026" s="4">
        <v>1</v>
      </c>
      <c r="R2026" s="3">
        <v>6.9</v>
      </c>
      <c r="S20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6" t="str">
        <f>IF(AIRBNB[[#This Row],[RUIDO(dB)]]&lt;=4,"Silencioso",IF(AIRBNB[[#This Row],[RUIDO(dB)]]&lt;=5.5,"Poco Ruidoso","Ruidoso"))</f>
        <v>Ruidoso</v>
      </c>
      <c r="U2026" t="str">
        <f>IF(AND(AIRBNB[[#This Row],[PRECIO]]&lt;50,AIRBNB[[#This Row],[MIN_NOCHES]]&gt;3),"Dentro del presupuesto","No considerar")</f>
        <v>No considerar</v>
      </c>
      <c r="V2026" t="str">
        <f>VLOOKUP(AIRBNB[[#This Row],[HOST_ID]],Super_host[],5,FALSE)</f>
        <v>Host</v>
      </c>
    </row>
    <row r="2027" spans="1:22">
      <c r="A2027" s="4">
        <v>6700860</v>
      </c>
      <c r="B2027" t="s">
        <v>10524</v>
      </c>
      <c r="C2027" s="4">
        <v>35075473</v>
      </c>
      <c r="D2027" t="s">
        <v>892</v>
      </c>
      <c r="E2027" t="s">
        <v>10525</v>
      </c>
      <c r="F2027" s="4">
        <v>11231</v>
      </c>
      <c r="G2027" s="13" t="s">
        <v>4662</v>
      </c>
      <c r="H2027" s="13" t="s">
        <v>9237</v>
      </c>
      <c r="I2027" s="1">
        <v>4067885</v>
      </c>
      <c r="J2027" s="1">
        <v>-7400027</v>
      </c>
      <c r="K2027" t="s">
        <v>5</v>
      </c>
      <c r="L2027" s="20">
        <v>150</v>
      </c>
      <c r="M2027" s="4">
        <v>5</v>
      </c>
      <c r="N2027" s="4">
        <v>5</v>
      </c>
      <c r="O2027" s="2">
        <v>42610</v>
      </c>
      <c r="P2027" s="3">
        <v>0.1</v>
      </c>
      <c r="Q2027" s="4">
        <v>1</v>
      </c>
      <c r="R2027" s="3">
        <v>6.9</v>
      </c>
      <c r="S20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7" t="str">
        <f>IF(AIRBNB[[#This Row],[RUIDO(dB)]]&lt;=4,"Silencioso",IF(AIRBNB[[#This Row],[RUIDO(dB)]]&lt;=5.5,"Poco Ruidoso","Ruidoso"))</f>
        <v>Ruidoso</v>
      </c>
      <c r="U2027" t="str">
        <f>IF(AND(AIRBNB[[#This Row],[PRECIO]]&lt;50,AIRBNB[[#This Row],[MIN_NOCHES]]&gt;3),"Dentro del presupuesto","No considerar")</f>
        <v>No considerar</v>
      </c>
      <c r="V2027" t="str">
        <f>VLOOKUP(AIRBNB[[#This Row],[HOST_ID]],Super_host[],5,FALSE)</f>
        <v>Host</v>
      </c>
    </row>
    <row r="2028" spans="1:22">
      <c r="A2028" s="4">
        <v>6678082</v>
      </c>
      <c r="B2028" t="s">
        <v>14018</v>
      </c>
      <c r="C2028" s="4">
        <v>34371968</v>
      </c>
      <c r="D2028" t="s">
        <v>14019</v>
      </c>
      <c r="E2028" t="s">
        <v>14020</v>
      </c>
      <c r="F2028" s="4">
        <v>11233</v>
      </c>
      <c r="G2028" s="13" t="s">
        <v>4662</v>
      </c>
      <c r="H2028" s="13" t="s">
        <v>9230</v>
      </c>
      <c r="I2028" s="1">
        <v>4068207</v>
      </c>
      <c r="J2028" s="1">
        <v>-7393279</v>
      </c>
      <c r="K2028" t="s">
        <v>5</v>
      </c>
      <c r="L2028" s="20">
        <v>150</v>
      </c>
      <c r="M2028" s="4">
        <v>4</v>
      </c>
      <c r="N2028" s="4">
        <v>70</v>
      </c>
      <c r="O2028" s="2">
        <v>43642</v>
      </c>
      <c r="P2028" s="3">
        <v>1.54</v>
      </c>
      <c r="Q2028" s="4">
        <v>1</v>
      </c>
      <c r="R2028" s="3">
        <v>6.9</v>
      </c>
      <c r="S20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8" t="str">
        <f>IF(AIRBNB[[#This Row],[RUIDO(dB)]]&lt;=4,"Silencioso",IF(AIRBNB[[#This Row],[RUIDO(dB)]]&lt;=5.5,"Poco Ruidoso","Ruidoso"))</f>
        <v>Ruidoso</v>
      </c>
      <c r="U2028" t="str">
        <f>IF(AND(AIRBNB[[#This Row],[PRECIO]]&lt;50,AIRBNB[[#This Row],[MIN_NOCHES]]&gt;3),"Dentro del presupuesto","No considerar")</f>
        <v>No considerar</v>
      </c>
      <c r="V2028" t="str">
        <f>VLOOKUP(AIRBNB[[#This Row],[HOST_ID]],Super_host[],5,FALSE)</f>
        <v>SUPERHOST</v>
      </c>
    </row>
    <row r="2029" spans="1:22">
      <c r="A2029" s="4">
        <v>6567114</v>
      </c>
      <c r="B2029" t="s">
        <v>12050</v>
      </c>
      <c r="C2029" s="4">
        <v>34345802</v>
      </c>
      <c r="D2029" t="s">
        <v>1595</v>
      </c>
      <c r="E2029" t="s">
        <v>12051</v>
      </c>
      <c r="F2029" s="4">
        <v>11216</v>
      </c>
      <c r="G2029" s="13" t="s">
        <v>4662</v>
      </c>
      <c r="H2029" s="13" t="s">
        <v>9252</v>
      </c>
      <c r="I2029" s="1">
        <v>4067569</v>
      </c>
      <c r="J2029" s="1">
        <v>-7395563</v>
      </c>
      <c r="K2029" t="s">
        <v>5</v>
      </c>
      <c r="L2029" s="20">
        <v>150</v>
      </c>
      <c r="M2029" s="4">
        <v>5</v>
      </c>
      <c r="N2029" s="4">
        <v>15</v>
      </c>
      <c r="O2029" s="2">
        <v>43263</v>
      </c>
      <c r="P2029" s="3">
        <v>0.34</v>
      </c>
      <c r="Q2029" s="4">
        <v>1</v>
      </c>
      <c r="R2029" s="3">
        <v>6.9</v>
      </c>
      <c r="S20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29" t="str">
        <f>IF(AIRBNB[[#This Row],[RUIDO(dB)]]&lt;=4,"Silencioso",IF(AIRBNB[[#This Row],[RUIDO(dB)]]&lt;=5.5,"Poco Ruidoso","Ruidoso"))</f>
        <v>Ruidoso</v>
      </c>
      <c r="U2029" t="str">
        <f>IF(AND(AIRBNB[[#This Row],[PRECIO]]&lt;50,AIRBNB[[#This Row],[MIN_NOCHES]]&gt;3),"Dentro del presupuesto","No considerar")</f>
        <v>No considerar</v>
      </c>
      <c r="V2029" t="str">
        <f>VLOOKUP(AIRBNB[[#This Row],[HOST_ID]],Super_host[],5,FALSE)</f>
        <v>Host</v>
      </c>
    </row>
    <row r="2030" spans="1:22">
      <c r="A2030" s="4">
        <v>6525765</v>
      </c>
      <c r="B2030" t="s">
        <v>9076</v>
      </c>
      <c r="C2030" s="4">
        <v>34129674</v>
      </c>
      <c r="D2030" t="s">
        <v>8825</v>
      </c>
      <c r="E2030" t="s">
        <v>9077</v>
      </c>
      <c r="F2030" s="4">
        <v>11368</v>
      </c>
      <c r="G2030" s="13" t="s">
        <v>7897</v>
      </c>
      <c r="H2030" s="13" t="s">
        <v>8735</v>
      </c>
      <c r="I2030" s="1">
        <v>4074826</v>
      </c>
      <c r="J2030" s="1">
        <v>-7386755</v>
      </c>
      <c r="K2030" t="s">
        <v>40</v>
      </c>
      <c r="L2030" s="20">
        <v>150</v>
      </c>
      <c r="M2030" s="4">
        <v>2</v>
      </c>
      <c r="N2030" s="4">
        <v>0</v>
      </c>
      <c r="O2030" s="2">
        <v>43632</v>
      </c>
      <c r="P2030" s="3">
        <v>1.87</v>
      </c>
      <c r="Q2030" s="4">
        <v>5</v>
      </c>
      <c r="R2030" s="3">
        <v>6.24</v>
      </c>
      <c r="S20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0" t="str">
        <f>IF(AIRBNB[[#This Row],[RUIDO(dB)]]&lt;=4,"Silencioso",IF(AIRBNB[[#This Row],[RUIDO(dB)]]&lt;=5.5,"Poco Ruidoso","Ruidoso"))</f>
        <v>Ruidoso</v>
      </c>
      <c r="U2030" t="str">
        <f>IF(AND(AIRBNB[[#This Row],[PRECIO]]&lt;50,AIRBNB[[#This Row],[MIN_NOCHES]]&gt;3),"Dentro del presupuesto","No considerar")</f>
        <v>No considerar</v>
      </c>
      <c r="V2030" t="str">
        <f>VLOOKUP(AIRBNB[[#This Row],[HOST_ID]],Super_host[],5,FALSE)</f>
        <v>Host</v>
      </c>
    </row>
    <row r="2031" spans="1:22">
      <c r="A2031" s="4">
        <v>6474699</v>
      </c>
      <c r="B2031" t="s">
        <v>12586</v>
      </c>
      <c r="C2031" s="4">
        <v>33825321</v>
      </c>
      <c r="D2031" t="s">
        <v>1812</v>
      </c>
      <c r="E2031" t="s">
        <v>12587</v>
      </c>
      <c r="F2031" s="4">
        <v>11213</v>
      </c>
      <c r="G2031" s="13" t="s">
        <v>4662</v>
      </c>
      <c r="H2031" s="13" t="s">
        <v>9252</v>
      </c>
      <c r="I2031" s="1">
        <v>4067255</v>
      </c>
      <c r="J2031" s="1">
        <v>-7393328</v>
      </c>
      <c r="K2031" t="s">
        <v>5</v>
      </c>
      <c r="L2031" s="20">
        <v>150</v>
      </c>
      <c r="M2031" s="4">
        <v>1</v>
      </c>
      <c r="N2031" s="4">
        <v>24</v>
      </c>
      <c r="O2031" s="2">
        <v>43638</v>
      </c>
      <c r="P2031" s="3">
        <v>0.51</v>
      </c>
      <c r="Q2031" s="4">
        <v>1</v>
      </c>
      <c r="R2031" s="3">
        <v>6.9</v>
      </c>
      <c r="S20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1" t="str">
        <f>IF(AIRBNB[[#This Row],[RUIDO(dB)]]&lt;=4,"Silencioso",IF(AIRBNB[[#This Row],[RUIDO(dB)]]&lt;=5.5,"Poco Ruidoso","Ruidoso"))</f>
        <v>Ruidoso</v>
      </c>
      <c r="U2031" t="str">
        <f>IF(AND(AIRBNB[[#This Row],[PRECIO]]&lt;50,AIRBNB[[#This Row],[MIN_NOCHES]]&gt;3),"Dentro del presupuesto","No considerar")</f>
        <v>No considerar</v>
      </c>
      <c r="V2031" t="str">
        <f>VLOOKUP(AIRBNB[[#This Row],[HOST_ID]],Super_host[],5,FALSE)</f>
        <v>Host</v>
      </c>
    </row>
    <row r="2032" spans="1:22">
      <c r="A2032" s="4">
        <v>6479559</v>
      </c>
      <c r="B2032" t="s">
        <v>6144</v>
      </c>
      <c r="C2032" s="4">
        <v>33774886</v>
      </c>
      <c r="D2032" t="s">
        <v>375</v>
      </c>
      <c r="E2032" t="s">
        <v>6145</v>
      </c>
      <c r="F2032" s="4">
        <v>10011</v>
      </c>
      <c r="G2032" s="13" t="s">
        <v>124</v>
      </c>
      <c r="H2032" s="13" t="s">
        <v>186</v>
      </c>
      <c r="I2032" s="1">
        <v>4074026</v>
      </c>
      <c r="J2032" s="1">
        <v>-7399746</v>
      </c>
      <c r="K2032" t="s">
        <v>5</v>
      </c>
      <c r="L2032" s="20">
        <v>150</v>
      </c>
      <c r="M2032" s="4">
        <v>2</v>
      </c>
      <c r="N2032" s="4">
        <v>150</v>
      </c>
      <c r="O2032" s="2">
        <v>43639</v>
      </c>
      <c r="P2032" s="3">
        <v>2.99</v>
      </c>
      <c r="Q2032" s="4">
        <v>1</v>
      </c>
      <c r="R2032" s="3">
        <v>5.6</v>
      </c>
      <c r="S20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2" t="str">
        <f>IF(AIRBNB[[#This Row],[RUIDO(dB)]]&lt;=4,"Silencioso",IF(AIRBNB[[#This Row],[RUIDO(dB)]]&lt;=5.5,"Poco Ruidoso","Ruidoso"))</f>
        <v>Ruidoso</v>
      </c>
      <c r="U2032" t="str">
        <f>IF(AND(AIRBNB[[#This Row],[PRECIO]]&lt;50,AIRBNB[[#This Row],[MIN_NOCHES]]&gt;3),"Dentro del presupuesto","No considerar")</f>
        <v>No considerar</v>
      </c>
      <c r="V2032" t="str">
        <f>VLOOKUP(AIRBNB[[#This Row],[HOST_ID]],Super_host[],5,FALSE)</f>
        <v>Host</v>
      </c>
    </row>
    <row r="2033" spans="1:22">
      <c r="A2033" s="4">
        <v>6627931</v>
      </c>
      <c r="B2033" t="s">
        <v>10030</v>
      </c>
      <c r="C2033" s="4">
        <v>33722691</v>
      </c>
      <c r="D2033" t="s">
        <v>10031</v>
      </c>
      <c r="E2033" t="s">
        <v>10032</v>
      </c>
      <c r="F2033" s="4">
        <v>11205</v>
      </c>
      <c r="G2033" s="13" t="s">
        <v>4662</v>
      </c>
      <c r="H2033" s="13" t="s">
        <v>9387</v>
      </c>
      <c r="I2033" s="1">
        <v>4069374</v>
      </c>
      <c r="J2033" s="1">
        <v>-7396727</v>
      </c>
      <c r="K2033" t="s">
        <v>5</v>
      </c>
      <c r="L2033" s="20">
        <v>150</v>
      </c>
      <c r="M2033" s="4">
        <v>4</v>
      </c>
      <c r="N2033" s="4">
        <v>2</v>
      </c>
      <c r="O2033" s="2">
        <v>43579</v>
      </c>
      <c r="P2033" s="3">
        <v>0.06</v>
      </c>
      <c r="Q2033" s="4">
        <v>1</v>
      </c>
      <c r="R2033" s="3">
        <v>6.9</v>
      </c>
      <c r="S20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3" t="str">
        <f>IF(AIRBNB[[#This Row],[RUIDO(dB)]]&lt;=4,"Silencioso",IF(AIRBNB[[#This Row],[RUIDO(dB)]]&lt;=5.5,"Poco Ruidoso","Ruidoso"))</f>
        <v>Ruidoso</v>
      </c>
      <c r="U2033" t="str">
        <f>IF(AND(AIRBNB[[#This Row],[PRECIO]]&lt;50,AIRBNB[[#This Row],[MIN_NOCHES]]&gt;3),"Dentro del presupuesto","No considerar")</f>
        <v>No considerar</v>
      </c>
      <c r="V2033" t="str">
        <f>VLOOKUP(AIRBNB[[#This Row],[HOST_ID]],Super_host[],5,FALSE)</f>
        <v>Host</v>
      </c>
    </row>
    <row r="2034" spans="1:22">
      <c r="A2034" s="4">
        <v>6326410</v>
      </c>
      <c r="B2034" t="s">
        <v>5802</v>
      </c>
      <c r="C2034" s="4">
        <v>32922532</v>
      </c>
      <c r="D2034" t="s">
        <v>177</v>
      </c>
      <c r="E2034" t="s">
        <v>2597</v>
      </c>
      <c r="F2034" s="4">
        <v>10003</v>
      </c>
      <c r="G2034" s="13" t="s">
        <v>124</v>
      </c>
      <c r="H2034" s="13" t="s">
        <v>133</v>
      </c>
      <c r="I2034" s="1">
        <v>4073069</v>
      </c>
      <c r="J2034" s="1">
        <v>-7398515</v>
      </c>
      <c r="K2034" t="s">
        <v>5</v>
      </c>
      <c r="L2034" s="20">
        <v>150</v>
      </c>
      <c r="M2034" s="4">
        <v>3</v>
      </c>
      <c r="N2034" s="4">
        <v>107</v>
      </c>
      <c r="O2034" s="2">
        <v>43639</v>
      </c>
      <c r="P2034" s="3">
        <v>2.16</v>
      </c>
      <c r="Q2034" s="4">
        <v>1</v>
      </c>
      <c r="R2034" s="3">
        <v>5.6</v>
      </c>
      <c r="S20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4" t="str">
        <f>IF(AIRBNB[[#This Row],[RUIDO(dB)]]&lt;=4,"Silencioso",IF(AIRBNB[[#This Row],[RUIDO(dB)]]&lt;=5.5,"Poco Ruidoso","Ruidoso"))</f>
        <v>Ruidoso</v>
      </c>
      <c r="U2034" t="str">
        <f>IF(AND(AIRBNB[[#This Row],[PRECIO]]&lt;50,AIRBNB[[#This Row],[MIN_NOCHES]]&gt;3),"Dentro del presupuesto","No considerar")</f>
        <v>No considerar</v>
      </c>
      <c r="V2034" t="str">
        <f>VLOOKUP(AIRBNB[[#This Row],[HOST_ID]],Super_host[],5,FALSE)</f>
        <v>Host</v>
      </c>
    </row>
    <row r="2035" spans="1:22">
      <c r="A2035" s="4">
        <v>6252815</v>
      </c>
      <c r="B2035" t="s">
        <v>13397</v>
      </c>
      <c r="C2035" s="4">
        <v>32479008</v>
      </c>
      <c r="D2035" t="s">
        <v>13398</v>
      </c>
      <c r="E2035" t="s">
        <v>13399</v>
      </c>
      <c r="F2035" s="4">
        <v>11215</v>
      </c>
      <c r="G2035" s="13" t="s">
        <v>4662</v>
      </c>
      <c r="H2035" s="13" t="s">
        <v>9234</v>
      </c>
      <c r="I2035" s="1">
        <v>4066936</v>
      </c>
      <c r="J2035" s="1">
        <v>-7398116</v>
      </c>
      <c r="K2035" t="s">
        <v>5</v>
      </c>
      <c r="L2035" s="20">
        <v>150</v>
      </c>
      <c r="M2035" s="4">
        <v>7</v>
      </c>
      <c r="N2035" s="4">
        <v>47</v>
      </c>
      <c r="O2035" s="2">
        <v>43639</v>
      </c>
      <c r="P2035" s="3">
        <v>0.96</v>
      </c>
      <c r="Q2035" s="4">
        <v>1</v>
      </c>
      <c r="R2035" s="3">
        <v>6.9</v>
      </c>
      <c r="S20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5" t="str">
        <f>IF(AIRBNB[[#This Row],[RUIDO(dB)]]&lt;=4,"Silencioso",IF(AIRBNB[[#This Row],[RUIDO(dB)]]&lt;=5.5,"Poco Ruidoso","Ruidoso"))</f>
        <v>Ruidoso</v>
      </c>
      <c r="U2035" t="str">
        <f>IF(AND(AIRBNB[[#This Row],[PRECIO]]&lt;50,AIRBNB[[#This Row],[MIN_NOCHES]]&gt;3),"Dentro del presupuesto","No considerar")</f>
        <v>No considerar</v>
      </c>
      <c r="V2035" t="str">
        <f>VLOOKUP(AIRBNB[[#This Row],[HOST_ID]],Super_host[],5,FALSE)</f>
        <v>Host</v>
      </c>
    </row>
    <row r="2036" spans="1:22">
      <c r="A2036" s="4">
        <v>6169335</v>
      </c>
      <c r="B2036" t="s">
        <v>8729</v>
      </c>
      <c r="C2036" s="4">
        <v>32007353</v>
      </c>
      <c r="D2036" t="s">
        <v>8730</v>
      </c>
      <c r="E2036" t="s">
        <v>8731</v>
      </c>
      <c r="F2036" s="4">
        <v>11385</v>
      </c>
      <c r="G2036" s="13" t="s">
        <v>7897</v>
      </c>
      <c r="H2036" s="13" t="s">
        <v>7937</v>
      </c>
      <c r="I2036" s="1">
        <v>4070801</v>
      </c>
      <c r="J2036" s="1">
        <v>-739011</v>
      </c>
      <c r="K2036" t="s">
        <v>5</v>
      </c>
      <c r="L2036" s="20">
        <v>150</v>
      </c>
      <c r="M2036" s="4">
        <v>2</v>
      </c>
      <c r="N2036" s="4">
        <v>65</v>
      </c>
      <c r="O2036" s="2">
        <v>43649</v>
      </c>
      <c r="P2036" s="3">
        <v>1.32</v>
      </c>
      <c r="Q2036" s="4">
        <v>5</v>
      </c>
      <c r="R2036" s="3">
        <v>6.24</v>
      </c>
      <c r="S20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6" t="str">
        <f>IF(AIRBNB[[#This Row],[RUIDO(dB)]]&lt;=4,"Silencioso",IF(AIRBNB[[#This Row],[RUIDO(dB)]]&lt;=5.5,"Poco Ruidoso","Ruidoso"))</f>
        <v>Ruidoso</v>
      </c>
      <c r="U2036" t="str">
        <f>IF(AND(AIRBNB[[#This Row],[PRECIO]]&lt;50,AIRBNB[[#This Row],[MIN_NOCHES]]&gt;3),"Dentro del presupuesto","No considerar")</f>
        <v>No considerar</v>
      </c>
      <c r="V2036" t="str">
        <f>VLOOKUP(AIRBNB[[#This Row],[HOST_ID]],Super_host[],5,FALSE)</f>
        <v>Host</v>
      </c>
    </row>
    <row r="2037" spans="1:22">
      <c r="A2037" s="4">
        <v>6045917</v>
      </c>
      <c r="B2037" t="s">
        <v>9078</v>
      </c>
      <c r="C2037" s="4">
        <v>31376201</v>
      </c>
      <c r="D2037" t="s">
        <v>1</v>
      </c>
      <c r="E2037" t="s">
        <v>9079</v>
      </c>
      <c r="F2037" s="4">
        <v>11415</v>
      </c>
      <c r="G2037" s="13" t="s">
        <v>7897</v>
      </c>
      <c r="H2037" s="13" t="s">
        <v>8324</v>
      </c>
      <c r="I2037" s="1">
        <v>4070664</v>
      </c>
      <c r="J2037" s="1">
        <v>-7383395</v>
      </c>
      <c r="K2037" t="s">
        <v>40</v>
      </c>
      <c r="L2037" s="20">
        <v>150</v>
      </c>
      <c r="M2037" s="4">
        <v>1</v>
      </c>
      <c r="N2037" s="4">
        <v>0</v>
      </c>
      <c r="O2037" s="2">
        <v>42933</v>
      </c>
      <c r="P2037" s="3">
        <v>3.01</v>
      </c>
      <c r="Q2037" s="4">
        <v>5</v>
      </c>
      <c r="R2037" s="3">
        <v>6.24</v>
      </c>
      <c r="S20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7" t="str">
        <f>IF(AIRBNB[[#This Row],[RUIDO(dB)]]&lt;=4,"Silencioso",IF(AIRBNB[[#This Row],[RUIDO(dB)]]&lt;=5.5,"Poco Ruidoso","Ruidoso"))</f>
        <v>Ruidoso</v>
      </c>
      <c r="U2037" t="str">
        <f>IF(AND(AIRBNB[[#This Row],[PRECIO]]&lt;50,AIRBNB[[#This Row],[MIN_NOCHES]]&gt;3),"Dentro del presupuesto","No considerar")</f>
        <v>No considerar</v>
      </c>
      <c r="V2037" t="str">
        <f>VLOOKUP(AIRBNB[[#This Row],[HOST_ID]],Super_host[],5,FALSE)</f>
        <v>Host</v>
      </c>
    </row>
    <row r="2038" spans="1:22">
      <c r="A2038" s="4">
        <v>6046877</v>
      </c>
      <c r="B2038" t="s">
        <v>9080</v>
      </c>
      <c r="C2038" s="4">
        <v>31376201</v>
      </c>
      <c r="D2038" t="s">
        <v>1</v>
      </c>
      <c r="E2038" t="s">
        <v>9079</v>
      </c>
      <c r="F2038" s="4">
        <v>11415</v>
      </c>
      <c r="G2038" s="13" t="s">
        <v>7897</v>
      </c>
      <c r="H2038" s="13" t="s">
        <v>8324</v>
      </c>
      <c r="I2038" s="1">
        <v>407064</v>
      </c>
      <c r="J2038" s="1">
        <v>-7383327</v>
      </c>
      <c r="K2038" t="s">
        <v>40</v>
      </c>
      <c r="L2038" s="20">
        <v>150</v>
      </c>
      <c r="M2038" s="4">
        <v>1</v>
      </c>
      <c r="N2038" s="4">
        <v>0</v>
      </c>
      <c r="O2038" s="2">
        <v>42624</v>
      </c>
      <c r="P2038" s="3">
        <v>0.05</v>
      </c>
      <c r="Q2038" s="4">
        <v>5</v>
      </c>
      <c r="R2038" s="3">
        <v>6.24</v>
      </c>
      <c r="S20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8" t="str">
        <f>IF(AIRBNB[[#This Row],[RUIDO(dB)]]&lt;=4,"Silencioso",IF(AIRBNB[[#This Row],[RUIDO(dB)]]&lt;=5.5,"Poco Ruidoso","Ruidoso"))</f>
        <v>Ruidoso</v>
      </c>
      <c r="U2038" t="str">
        <f>IF(AND(AIRBNB[[#This Row],[PRECIO]]&lt;50,AIRBNB[[#This Row],[MIN_NOCHES]]&gt;3),"Dentro del presupuesto","No considerar")</f>
        <v>No considerar</v>
      </c>
      <c r="V2038" t="str">
        <f>VLOOKUP(AIRBNB[[#This Row],[HOST_ID]],Super_host[],5,FALSE)</f>
        <v>Host</v>
      </c>
    </row>
    <row r="2039" spans="1:22">
      <c r="A2039" s="4">
        <v>5991434</v>
      </c>
      <c r="B2039" t="s">
        <v>13539</v>
      </c>
      <c r="C2039" s="4">
        <v>31108509</v>
      </c>
      <c r="D2039" t="s">
        <v>399</v>
      </c>
      <c r="E2039" t="s">
        <v>13540</v>
      </c>
      <c r="F2039" s="4">
        <v>11219</v>
      </c>
      <c r="G2039" s="13" t="s">
        <v>4662</v>
      </c>
      <c r="H2039" s="13" t="s">
        <v>10662</v>
      </c>
      <c r="I2039" s="1">
        <v>406409</v>
      </c>
      <c r="J2039" s="1">
        <v>-7399891</v>
      </c>
      <c r="K2039" t="s">
        <v>5</v>
      </c>
      <c r="L2039" s="20">
        <v>150</v>
      </c>
      <c r="M2039" s="4">
        <v>3</v>
      </c>
      <c r="N2039" s="4">
        <v>51</v>
      </c>
      <c r="O2039" s="2">
        <v>43644</v>
      </c>
      <c r="P2039" s="3">
        <v>1.07</v>
      </c>
      <c r="Q2039" s="4">
        <v>1</v>
      </c>
      <c r="R2039" s="3">
        <v>6.9</v>
      </c>
      <c r="S20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39" t="str">
        <f>IF(AIRBNB[[#This Row],[RUIDO(dB)]]&lt;=4,"Silencioso",IF(AIRBNB[[#This Row],[RUIDO(dB)]]&lt;=5.5,"Poco Ruidoso","Ruidoso"))</f>
        <v>Ruidoso</v>
      </c>
      <c r="U2039" t="str">
        <f>IF(AND(AIRBNB[[#This Row],[PRECIO]]&lt;50,AIRBNB[[#This Row],[MIN_NOCHES]]&gt;3),"Dentro del presupuesto","No considerar")</f>
        <v>No considerar</v>
      </c>
      <c r="V2039" t="str">
        <f>VLOOKUP(AIRBNB[[#This Row],[HOST_ID]],Super_host[],5,FALSE)</f>
        <v>Host</v>
      </c>
    </row>
    <row r="2040" spans="1:22">
      <c r="A2040" s="4">
        <v>5915351</v>
      </c>
      <c r="B2040" t="s">
        <v>11619</v>
      </c>
      <c r="C2040" s="4">
        <v>30719563</v>
      </c>
      <c r="D2040" t="s">
        <v>399</v>
      </c>
      <c r="E2040" t="s">
        <v>11620</v>
      </c>
      <c r="F2040" s="4">
        <v>11216</v>
      </c>
      <c r="G2040" s="13" t="s">
        <v>4662</v>
      </c>
      <c r="H2040" s="13" t="s">
        <v>9230</v>
      </c>
      <c r="I2040" s="1">
        <v>4067953</v>
      </c>
      <c r="J2040" s="1">
        <v>-7395136</v>
      </c>
      <c r="K2040" t="s">
        <v>40</v>
      </c>
      <c r="L2040" s="20">
        <v>150</v>
      </c>
      <c r="M2040" s="4">
        <v>7</v>
      </c>
      <c r="N2040" s="4">
        <v>12</v>
      </c>
      <c r="O2040" s="2">
        <v>43338</v>
      </c>
      <c r="P2040" s="3">
        <v>0.25</v>
      </c>
      <c r="Q2040" s="4">
        <v>1</v>
      </c>
      <c r="R2040" s="3">
        <v>6.9</v>
      </c>
      <c r="S20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0" t="str">
        <f>IF(AIRBNB[[#This Row],[RUIDO(dB)]]&lt;=4,"Silencioso",IF(AIRBNB[[#This Row],[RUIDO(dB)]]&lt;=5.5,"Poco Ruidoso","Ruidoso"))</f>
        <v>Ruidoso</v>
      </c>
      <c r="U2040" t="str">
        <f>IF(AND(AIRBNB[[#This Row],[PRECIO]]&lt;50,AIRBNB[[#This Row],[MIN_NOCHES]]&gt;3),"Dentro del presupuesto","No considerar")</f>
        <v>No considerar</v>
      </c>
      <c r="V2040" t="str">
        <f>VLOOKUP(AIRBNB[[#This Row],[HOST_ID]],Super_host[],5,FALSE)</f>
        <v>Host</v>
      </c>
    </row>
    <row r="2041" spans="1:22">
      <c r="A2041" s="4">
        <v>5904538</v>
      </c>
      <c r="B2041" t="s">
        <v>6635</v>
      </c>
      <c r="C2041" s="4">
        <v>30667773</v>
      </c>
      <c r="D2041" t="s">
        <v>2852</v>
      </c>
      <c r="E2041" t="s">
        <v>6636</v>
      </c>
      <c r="F2041" s="4">
        <v>10016</v>
      </c>
      <c r="G2041" s="13" t="s">
        <v>124</v>
      </c>
      <c r="H2041" s="13" t="s">
        <v>175</v>
      </c>
      <c r="I2041" s="1">
        <v>4074405</v>
      </c>
      <c r="J2041" s="1">
        <v>-7397781</v>
      </c>
      <c r="K2041" t="s">
        <v>40</v>
      </c>
      <c r="L2041" s="20">
        <v>150</v>
      </c>
      <c r="M2041" s="4">
        <v>1</v>
      </c>
      <c r="N2041" s="4">
        <v>0</v>
      </c>
      <c r="O2041" s="2">
        <v>43637</v>
      </c>
      <c r="P2041" s="3">
        <v>1.38</v>
      </c>
      <c r="Q2041" s="4">
        <v>1</v>
      </c>
      <c r="R2041" s="3">
        <v>5.6</v>
      </c>
      <c r="S20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1" t="str">
        <f>IF(AIRBNB[[#This Row],[RUIDO(dB)]]&lt;=4,"Silencioso",IF(AIRBNB[[#This Row],[RUIDO(dB)]]&lt;=5.5,"Poco Ruidoso","Ruidoso"))</f>
        <v>Ruidoso</v>
      </c>
      <c r="U2041" t="str">
        <f>IF(AND(AIRBNB[[#This Row],[PRECIO]]&lt;50,AIRBNB[[#This Row],[MIN_NOCHES]]&gt;3),"Dentro del presupuesto","No considerar")</f>
        <v>No considerar</v>
      </c>
      <c r="V2041" t="str">
        <f>VLOOKUP(AIRBNB[[#This Row],[HOST_ID]],Super_host[],5,FALSE)</f>
        <v>Host</v>
      </c>
    </row>
    <row r="2042" spans="1:22">
      <c r="A2042" s="4">
        <v>6041875</v>
      </c>
      <c r="B2042" t="s">
        <v>6640</v>
      </c>
      <c r="C2042" s="4">
        <v>30354475</v>
      </c>
      <c r="D2042" t="s">
        <v>6641</v>
      </c>
      <c r="E2042" t="s">
        <v>3210</v>
      </c>
      <c r="F2042" s="4">
        <v>10037</v>
      </c>
      <c r="G2042" s="13" t="s">
        <v>124</v>
      </c>
      <c r="H2042" s="13" t="s">
        <v>219</v>
      </c>
      <c r="I2042" s="1">
        <v>408124</v>
      </c>
      <c r="J2042" s="1">
        <v>-739347</v>
      </c>
      <c r="K2042" t="s">
        <v>5</v>
      </c>
      <c r="L2042" s="20">
        <v>150</v>
      </c>
      <c r="M2042" s="4">
        <v>2</v>
      </c>
      <c r="N2042" s="4">
        <v>0</v>
      </c>
      <c r="O2042" s="2">
        <v>42928</v>
      </c>
      <c r="P2042" s="3">
        <v>0.36</v>
      </c>
      <c r="Q2042" s="4">
        <v>1</v>
      </c>
      <c r="R2042" s="3">
        <v>5.6</v>
      </c>
      <c r="S20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2" t="str">
        <f>IF(AIRBNB[[#This Row],[RUIDO(dB)]]&lt;=4,"Silencioso",IF(AIRBNB[[#This Row],[RUIDO(dB)]]&lt;=5.5,"Poco Ruidoso","Ruidoso"))</f>
        <v>Ruidoso</v>
      </c>
      <c r="U2042" t="str">
        <f>IF(AND(AIRBNB[[#This Row],[PRECIO]]&lt;50,AIRBNB[[#This Row],[MIN_NOCHES]]&gt;3),"Dentro del presupuesto","No considerar")</f>
        <v>No considerar</v>
      </c>
      <c r="V2042" t="str">
        <f>VLOOKUP(AIRBNB[[#This Row],[HOST_ID]],Super_host[],5,FALSE)</f>
        <v>Host</v>
      </c>
    </row>
    <row r="2043" spans="1:22">
      <c r="A2043" s="4">
        <v>5735323</v>
      </c>
      <c r="B2043" t="s">
        <v>6644</v>
      </c>
      <c r="C2043" s="4">
        <v>29741575</v>
      </c>
      <c r="D2043" t="s">
        <v>6645</v>
      </c>
      <c r="E2043" t="s">
        <v>6646</v>
      </c>
      <c r="F2043" s="4">
        <v>10024</v>
      </c>
      <c r="G2043" s="13" t="s">
        <v>124</v>
      </c>
      <c r="H2043" s="13" t="s">
        <v>168</v>
      </c>
      <c r="I2043" s="1">
        <v>4078519</v>
      </c>
      <c r="J2043" s="1">
        <v>-7397032</v>
      </c>
      <c r="K2043" t="s">
        <v>5</v>
      </c>
      <c r="L2043" s="20">
        <v>150</v>
      </c>
      <c r="M2043" s="4">
        <v>5</v>
      </c>
      <c r="N2043" s="4">
        <v>0</v>
      </c>
      <c r="O2043" s="2">
        <v>42915</v>
      </c>
      <c r="P2043" s="3">
        <v>0.35</v>
      </c>
      <c r="Q2043" s="4">
        <v>1</v>
      </c>
      <c r="R2043" s="3">
        <v>5.6</v>
      </c>
      <c r="S20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3" t="str">
        <f>IF(AIRBNB[[#This Row],[RUIDO(dB)]]&lt;=4,"Silencioso",IF(AIRBNB[[#This Row],[RUIDO(dB)]]&lt;=5.5,"Poco Ruidoso","Ruidoso"))</f>
        <v>Ruidoso</v>
      </c>
      <c r="U2043" t="str">
        <f>IF(AND(AIRBNB[[#This Row],[PRECIO]]&lt;50,AIRBNB[[#This Row],[MIN_NOCHES]]&gt;3),"Dentro del presupuesto","No considerar")</f>
        <v>No considerar</v>
      </c>
      <c r="V2043" t="str">
        <f>VLOOKUP(AIRBNB[[#This Row],[HOST_ID]],Super_host[],5,FALSE)</f>
        <v>Host</v>
      </c>
    </row>
    <row r="2044" spans="1:22">
      <c r="A2044" s="4">
        <v>5729530</v>
      </c>
      <c r="B2044" t="s">
        <v>6647</v>
      </c>
      <c r="C2044" s="4">
        <v>29707420</v>
      </c>
      <c r="D2044" t="s">
        <v>6648</v>
      </c>
      <c r="E2044" t="s">
        <v>6649</v>
      </c>
      <c r="F2044" s="4">
        <v>10162</v>
      </c>
      <c r="G2044" s="13" t="s">
        <v>124</v>
      </c>
      <c r="H2044" s="13" t="s">
        <v>129</v>
      </c>
      <c r="I2044" s="1">
        <v>4076939</v>
      </c>
      <c r="J2044" s="1">
        <v>-739504</v>
      </c>
      <c r="K2044" t="s">
        <v>5</v>
      </c>
      <c r="L2044" s="20">
        <v>150</v>
      </c>
      <c r="M2044" s="4">
        <v>1</v>
      </c>
      <c r="N2044" s="4">
        <v>0</v>
      </c>
      <c r="O2044" s="2">
        <v>42995</v>
      </c>
      <c r="P2044" s="3">
        <v>0.27</v>
      </c>
      <c r="Q2044" s="4">
        <v>1</v>
      </c>
      <c r="R2044" s="3">
        <v>5.6</v>
      </c>
      <c r="S20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4" t="str">
        <f>IF(AIRBNB[[#This Row],[RUIDO(dB)]]&lt;=4,"Silencioso",IF(AIRBNB[[#This Row],[RUIDO(dB)]]&lt;=5.5,"Poco Ruidoso","Ruidoso"))</f>
        <v>Ruidoso</v>
      </c>
      <c r="U2044" t="str">
        <f>IF(AND(AIRBNB[[#This Row],[PRECIO]]&lt;50,AIRBNB[[#This Row],[MIN_NOCHES]]&gt;3),"Dentro del presupuesto","No considerar")</f>
        <v>No considerar</v>
      </c>
      <c r="V2044" t="str">
        <f>VLOOKUP(AIRBNB[[#This Row],[HOST_ID]],Super_host[],5,FALSE)</f>
        <v>Host</v>
      </c>
    </row>
    <row r="2045" spans="1:22">
      <c r="A2045" s="4">
        <v>5725154</v>
      </c>
      <c r="B2045" t="s">
        <v>9758</v>
      </c>
      <c r="C2045" s="4">
        <v>29683852</v>
      </c>
      <c r="D2045" t="s">
        <v>589</v>
      </c>
      <c r="E2045" t="s">
        <v>9759</v>
      </c>
      <c r="F2045" s="4">
        <v>11201</v>
      </c>
      <c r="G2045" s="13" t="s">
        <v>4662</v>
      </c>
      <c r="H2045" s="13" t="s">
        <v>9760</v>
      </c>
      <c r="I2045" s="1">
        <v>4068927</v>
      </c>
      <c r="J2045" s="1">
        <v>-7398423</v>
      </c>
      <c r="K2045" t="s">
        <v>5</v>
      </c>
      <c r="L2045" s="20">
        <v>150</v>
      </c>
      <c r="M2045" s="4">
        <v>1</v>
      </c>
      <c r="N2045" s="4">
        <v>2</v>
      </c>
      <c r="O2045" s="2">
        <v>42106</v>
      </c>
      <c r="P2045" s="3">
        <v>0.04</v>
      </c>
      <c r="Q2045" s="4">
        <v>1</v>
      </c>
      <c r="R2045" s="3">
        <v>6.9</v>
      </c>
      <c r="S20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5" t="str">
        <f>IF(AIRBNB[[#This Row],[RUIDO(dB)]]&lt;=4,"Silencioso",IF(AIRBNB[[#This Row],[RUIDO(dB)]]&lt;=5.5,"Poco Ruidoso","Ruidoso"))</f>
        <v>Ruidoso</v>
      </c>
      <c r="U2045" t="str">
        <f>IF(AND(AIRBNB[[#This Row],[PRECIO]]&lt;50,AIRBNB[[#This Row],[MIN_NOCHES]]&gt;3),"Dentro del presupuesto","No considerar")</f>
        <v>No considerar</v>
      </c>
      <c r="V2045" t="str">
        <f>VLOOKUP(AIRBNB[[#This Row],[HOST_ID]],Super_host[],5,FALSE)</f>
        <v>Host</v>
      </c>
    </row>
    <row r="2046" spans="1:22">
      <c r="A2046" s="4">
        <v>5681745</v>
      </c>
      <c r="B2046" t="s">
        <v>11046</v>
      </c>
      <c r="C2046" s="4">
        <v>29456424</v>
      </c>
      <c r="D2046" t="s">
        <v>11047</v>
      </c>
      <c r="E2046" t="s">
        <v>11048</v>
      </c>
      <c r="F2046" s="4">
        <v>11222</v>
      </c>
      <c r="G2046" s="13" t="s">
        <v>4662</v>
      </c>
      <c r="H2046" s="13" t="s">
        <v>9249</v>
      </c>
      <c r="I2046" s="1">
        <v>4073125</v>
      </c>
      <c r="J2046" s="1">
        <v>-7395905</v>
      </c>
      <c r="K2046" t="s">
        <v>5</v>
      </c>
      <c r="L2046" s="20">
        <v>150</v>
      </c>
      <c r="M2046" s="4">
        <v>2</v>
      </c>
      <c r="N2046" s="4">
        <v>8</v>
      </c>
      <c r="O2046" s="2">
        <v>42317</v>
      </c>
      <c r="P2046" s="3">
        <v>0.16</v>
      </c>
      <c r="Q2046" s="4">
        <v>1</v>
      </c>
      <c r="R2046" s="3">
        <v>6.9</v>
      </c>
      <c r="S20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6" t="str">
        <f>IF(AIRBNB[[#This Row],[RUIDO(dB)]]&lt;=4,"Silencioso",IF(AIRBNB[[#This Row],[RUIDO(dB)]]&lt;=5.5,"Poco Ruidoso","Ruidoso"))</f>
        <v>Ruidoso</v>
      </c>
      <c r="U2046" t="str">
        <f>IF(AND(AIRBNB[[#This Row],[PRECIO]]&lt;50,AIRBNB[[#This Row],[MIN_NOCHES]]&gt;3),"Dentro del presupuesto","No considerar")</f>
        <v>No considerar</v>
      </c>
      <c r="V2046" t="str">
        <f>VLOOKUP(AIRBNB[[#This Row],[HOST_ID]],Super_host[],5,FALSE)</f>
        <v>Host</v>
      </c>
    </row>
    <row r="2047" spans="1:22">
      <c r="A2047" s="4">
        <v>5661603</v>
      </c>
      <c r="B2047" t="s">
        <v>10428</v>
      </c>
      <c r="C2047" s="4">
        <v>27755788</v>
      </c>
      <c r="D2047" t="s">
        <v>10429</v>
      </c>
      <c r="E2047" t="s">
        <v>10430</v>
      </c>
      <c r="F2047" s="4">
        <v>11217</v>
      </c>
      <c r="G2047" s="13" t="s">
        <v>4662</v>
      </c>
      <c r="H2047" s="13" t="s">
        <v>9234</v>
      </c>
      <c r="I2047" s="1">
        <v>4067812</v>
      </c>
      <c r="J2047" s="1">
        <v>-7397353</v>
      </c>
      <c r="K2047" t="s">
        <v>5</v>
      </c>
      <c r="L2047" s="20">
        <v>150</v>
      </c>
      <c r="M2047" s="4">
        <v>6</v>
      </c>
      <c r="N2047" s="4">
        <v>1</v>
      </c>
      <c r="O2047" s="2">
        <v>43338</v>
      </c>
      <c r="P2047" s="3">
        <v>0.09</v>
      </c>
      <c r="Q2047" s="4">
        <v>1</v>
      </c>
      <c r="R2047" s="3">
        <v>6.9</v>
      </c>
      <c r="S20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7" t="str">
        <f>IF(AIRBNB[[#This Row],[RUIDO(dB)]]&lt;=4,"Silencioso",IF(AIRBNB[[#This Row],[RUIDO(dB)]]&lt;=5.5,"Poco Ruidoso","Ruidoso"))</f>
        <v>Ruidoso</v>
      </c>
      <c r="U2047" t="str">
        <f>IF(AND(AIRBNB[[#This Row],[PRECIO]]&lt;50,AIRBNB[[#This Row],[MIN_NOCHES]]&gt;3),"Dentro del presupuesto","No considerar")</f>
        <v>No considerar</v>
      </c>
      <c r="V2047" t="str">
        <f>VLOOKUP(AIRBNB[[#This Row],[HOST_ID]],Super_host[],5,FALSE)</f>
        <v>Host</v>
      </c>
    </row>
    <row r="2048" spans="1:22">
      <c r="A2048" s="4">
        <v>5383005</v>
      </c>
      <c r="B2048" t="s">
        <v>15246</v>
      </c>
      <c r="C2048" s="4">
        <v>27660118</v>
      </c>
      <c r="D2048" t="s">
        <v>3820</v>
      </c>
      <c r="E2048" t="s">
        <v>15247</v>
      </c>
      <c r="F2048" s="4">
        <v>11206</v>
      </c>
      <c r="G2048" s="13" t="s">
        <v>4662</v>
      </c>
      <c r="H2048" s="13" t="s">
        <v>9218</v>
      </c>
      <c r="I2048" s="1">
        <v>4070713</v>
      </c>
      <c r="J2048" s="1">
        <v>-7394537</v>
      </c>
      <c r="K2048" t="s">
        <v>5</v>
      </c>
      <c r="L2048" s="20">
        <v>150</v>
      </c>
      <c r="M2048" s="4">
        <v>2</v>
      </c>
      <c r="N2048" s="4">
        <v>233</v>
      </c>
      <c r="O2048" s="2">
        <v>43639</v>
      </c>
      <c r="P2048" s="3">
        <v>4.38</v>
      </c>
      <c r="Q2048" s="4">
        <v>1</v>
      </c>
      <c r="R2048" s="3">
        <v>6.9</v>
      </c>
      <c r="S20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8" t="str">
        <f>IF(AIRBNB[[#This Row],[RUIDO(dB)]]&lt;=4,"Silencioso",IF(AIRBNB[[#This Row],[RUIDO(dB)]]&lt;=5.5,"Poco Ruidoso","Ruidoso"))</f>
        <v>Ruidoso</v>
      </c>
      <c r="U2048" t="str">
        <f>IF(AND(AIRBNB[[#This Row],[PRECIO]]&lt;50,AIRBNB[[#This Row],[MIN_NOCHES]]&gt;3),"Dentro del presupuesto","No considerar")</f>
        <v>No considerar</v>
      </c>
      <c r="V2048" t="str">
        <f>VLOOKUP(AIRBNB[[#This Row],[HOST_ID]],Super_host[],5,FALSE)</f>
        <v>Host</v>
      </c>
    </row>
    <row r="2049" spans="1:22">
      <c r="A2049" s="4">
        <v>5756476</v>
      </c>
      <c r="B2049" t="s">
        <v>3565</v>
      </c>
      <c r="C2049" s="4">
        <v>27583102</v>
      </c>
      <c r="D2049" t="s">
        <v>442</v>
      </c>
      <c r="E2049" t="s">
        <v>3566</v>
      </c>
      <c r="F2049" s="4">
        <v>10010</v>
      </c>
      <c r="G2049" s="13" t="s">
        <v>124</v>
      </c>
      <c r="H2049" s="13" t="s">
        <v>175</v>
      </c>
      <c r="I2049" s="1">
        <v>4073894</v>
      </c>
      <c r="J2049" s="1">
        <v>-7398049</v>
      </c>
      <c r="K2049" t="s">
        <v>5</v>
      </c>
      <c r="L2049" s="20">
        <v>150</v>
      </c>
      <c r="M2049" s="4">
        <v>2</v>
      </c>
      <c r="N2049" s="4">
        <v>21</v>
      </c>
      <c r="O2049" s="2">
        <v>43633</v>
      </c>
      <c r="P2049" s="3">
        <v>0.4</v>
      </c>
      <c r="Q2049" s="4">
        <v>1</v>
      </c>
      <c r="R2049" s="3">
        <v>5.6</v>
      </c>
      <c r="S20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49" t="str">
        <f>IF(AIRBNB[[#This Row],[RUIDO(dB)]]&lt;=4,"Silencioso",IF(AIRBNB[[#This Row],[RUIDO(dB)]]&lt;=5.5,"Poco Ruidoso","Ruidoso"))</f>
        <v>Ruidoso</v>
      </c>
      <c r="U2049" t="str">
        <f>IF(AND(AIRBNB[[#This Row],[PRECIO]]&lt;50,AIRBNB[[#This Row],[MIN_NOCHES]]&gt;3),"Dentro del presupuesto","No considerar")</f>
        <v>No considerar</v>
      </c>
      <c r="V2049" t="str">
        <f>VLOOKUP(AIRBNB[[#This Row],[HOST_ID]],Super_host[],5,FALSE)</f>
        <v>Host</v>
      </c>
    </row>
    <row r="2050" spans="1:22">
      <c r="A2050" s="4">
        <v>5219488</v>
      </c>
      <c r="B2050" t="s">
        <v>2464</v>
      </c>
      <c r="C2050" s="4">
        <v>26781249</v>
      </c>
      <c r="D2050" t="s">
        <v>2465</v>
      </c>
      <c r="E2050" t="s">
        <v>2466</v>
      </c>
      <c r="F2050" s="4">
        <v>10021</v>
      </c>
      <c r="G2050" s="13" t="s">
        <v>124</v>
      </c>
      <c r="H2050" s="13" t="s">
        <v>129</v>
      </c>
      <c r="I2050" s="1">
        <v>4076802</v>
      </c>
      <c r="J2050" s="1">
        <v>-7395653</v>
      </c>
      <c r="K2050" t="s">
        <v>5</v>
      </c>
      <c r="L2050" s="20">
        <v>150</v>
      </c>
      <c r="M2050" s="4">
        <v>4</v>
      </c>
      <c r="N2050" s="4">
        <v>10</v>
      </c>
      <c r="O2050" s="2">
        <v>43249</v>
      </c>
      <c r="P2050" s="3">
        <v>0.19</v>
      </c>
      <c r="Q2050" s="4">
        <v>1</v>
      </c>
      <c r="R2050" s="3">
        <v>5.6</v>
      </c>
      <c r="S20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0" t="str">
        <f>IF(AIRBNB[[#This Row],[RUIDO(dB)]]&lt;=4,"Silencioso",IF(AIRBNB[[#This Row],[RUIDO(dB)]]&lt;=5.5,"Poco Ruidoso","Ruidoso"))</f>
        <v>Ruidoso</v>
      </c>
      <c r="U2050" t="str">
        <f>IF(AND(AIRBNB[[#This Row],[PRECIO]]&lt;50,AIRBNB[[#This Row],[MIN_NOCHES]]&gt;3),"Dentro del presupuesto","No considerar")</f>
        <v>No considerar</v>
      </c>
      <c r="V2050" t="str">
        <f>VLOOKUP(AIRBNB[[#This Row],[HOST_ID]],Super_host[],5,FALSE)</f>
        <v>Host</v>
      </c>
    </row>
    <row r="2051" spans="1:22">
      <c r="A2051" s="4">
        <v>5070378</v>
      </c>
      <c r="B2051" t="s">
        <v>9602</v>
      </c>
      <c r="C2051" s="4">
        <v>26184062</v>
      </c>
      <c r="D2051" t="s">
        <v>332</v>
      </c>
      <c r="E2051" t="s">
        <v>9603</v>
      </c>
      <c r="F2051" s="4">
        <v>11211</v>
      </c>
      <c r="G2051" s="13" t="s">
        <v>4662</v>
      </c>
      <c r="H2051" s="13" t="s">
        <v>9218</v>
      </c>
      <c r="I2051" s="1">
        <v>4071223</v>
      </c>
      <c r="J2051" s="1">
        <v>-7395681</v>
      </c>
      <c r="K2051" t="s">
        <v>40</v>
      </c>
      <c r="L2051" s="20">
        <v>150</v>
      </c>
      <c r="M2051" s="4">
        <v>7</v>
      </c>
      <c r="N2051" s="4">
        <v>1</v>
      </c>
      <c r="O2051" s="2">
        <v>42613</v>
      </c>
      <c r="P2051" s="3">
        <v>0.03</v>
      </c>
      <c r="Q2051" s="4">
        <v>1</v>
      </c>
      <c r="R2051" s="3">
        <v>6.9</v>
      </c>
      <c r="S20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1" t="str">
        <f>IF(AIRBNB[[#This Row],[RUIDO(dB)]]&lt;=4,"Silencioso",IF(AIRBNB[[#This Row],[RUIDO(dB)]]&lt;=5.5,"Poco Ruidoso","Ruidoso"))</f>
        <v>Ruidoso</v>
      </c>
      <c r="U2051" t="str">
        <f>IF(AND(AIRBNB[[#This Row],[PRECIO]]&lt;50,AIRBNB[[#This Row],[MIN_NOCHES]]&gt;3),"Dentro del presupuesto","No considerar")</f>
        <v>No considerar</v>
      </c>
      <c r="V2051" t="str">
        <f>VLOOKUP(AIRBNB[[#This Row],[HOST_ID]],Super_host[],5,FALSE)</f>
        <v>Host</v>
      </c>
    </row>
    <row r="2052" spans="1:22">
      <c r="A2052" s="4">
        <v>5297292</v>
      </c>
      <c r="B2052" t="s">
        <v>14448</v>
      </c>
      <c r="C2052" s="4">
        <v>26134830</v>
      </c>
      <c r="D2052" t="s">
        <v>5950</v>
      </c>
      <c r="E2052" t="s">
        <v>14449</v>
      </c>
      <c r="F2052" s="4">
        <v>11233</v>
      </c>
      <c r="G2052" s="13" t="s">
        <v>4662</v>
      </c>
      <c r="H2052" s="13" t="s">
        <v>9230</v>
      </c>
      <c r="I2052" s="1">
        <v>4068211</v>
      </c>
      <c r="J2052" s="1">
        <v>-7392121</v>
      </c>
      <c r="K2052" t="s">
        <v>5</v>
      </c>
      <c r="L2052" s="20">
        <v>150</v>
      </c>
      <c r="M2052" s="4">
        <v>3</v>
      </c>
      <c r="N2052" s="4">
        <v>109</v>
      </c>
      <c r="O2052" s="2">
        <v>43631</v>
      </c>
      <c r="P2052" s="3">
        <v>2.1</v>
      </c>
      <c r="Q2052" s="4">
        <v>1</v>
      </c>
      <c r="R2052" s="3">
        <v>6.9</v>
      </c>
      <c r="S20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2" t="str">
        <f>IF(AIRBNB[[#This Row],[RUIDO(dB)]]&lt;=4,"Silencioso",IF(AIRBNB[[#This Row],[RUIDO(dB)]]&lt;=5.5,"Poco Ruidoso","Ruidoso"))</f>
        <v>Ruidoso</v>
      </c>
      <c r="U2052" t="str">
        <f>IF(AND(AIRBNB[[#This Row],[PRECIO]]&lt;50,AIRBNB[[#This Row],[MIN_NOCHES]]&gt;3),"Dentro del presupuesto","No considerar")</f>
        <v>No considerar</v>
      </c>
      <c r="V2052" t="str">
        <f>VLOOKUP(AIRBNB[[#This Row],[HOST_ID]],Super_host[],5,FALSE)</f>
        <v>Host</v>
      </c>
    </row>
    <row r="2053" spans="1:22">
      <c r="A2053" s="4">
        <v>5010368</v>
      </c>
      <c r="B2053" t="s">
        <v>5325</v>
      </c>
      <c r="C2053" s="4">
        <v>25840204</v>
      </c>
      <c r="D2053" t="s">
        <v>233</v>
      </c>
      <c r="E2053" t="s">
        <v>5326</v>
      </c>
      <c r="F2053" s="4">
        <v>10028</v>
      </c>
      <c r="G2053" s="13" t="s">
        <v>124</v>
      </c>
      <c r="H2053" s="13" t="s">
        <v>129</v>
      </c>
      <c r="I2053" s="1">
        <v>4077546</v>
      </c>
      <c r="J2053" s="1">
        <v>-7395165</v>
      </c>
      <c r="K2053" t="s">
        <v>5</v>
      </c>
      <c r="L2053" s="20">
        <v>150</v>
      </c>
      <c r="M2053" s="4">
        <v>3</v>
      </c>
      <c r="N2053" s="4">
        <v>75</v>
      </c>
      <c r="O2053" s="2">
        <v>43582</v>
      </c>
      <c r="P2053" s="3">
        <v>1.44</v>
      </c>
      <c r="Q2053" s="4">
        <v>1</v>
      </c>
      <c r="R2053" s="3">
        <v>5.6</v>
      </c>
      <c r="S20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3" t="str">
        <f>IF(AIRBNB[[#This Row],[RUIDO(dB)]]&lt;=4,"Silencioso",IF(AIRBNB[[#This Row],[RUIDO(dB)]]&lt;=5.5,"Poco Ruidoso","Ruidoso"))</f>
        <v>Ruidoso</v>
      </c>
      <c r="U2053" t="str">
        <f>IF(AND(AIRBNB[[#This Row],[PRECIO]]&lt;50,AIRBNB[[#This Row],[MIN_NOCHES]]&gt;3),"Dentro del presupuesto","No considerar")</f>
        <v>No considerar</v>
      </c>
      <c r="V2053" t="str">
        <f>VLOOKUP(AIRBNB[[#This Row],[HOST_ID]],Super_host[],5,FALSE)</f>
        <v>Host</v>
      </c>
    </row>
    <row r="2054" spans="1:22">
      <c r="A2054" s="4">
        <v>6012187</v>
      </c>
      <c r="B2054" t="s">
        <v>4676</v>
      </c>
      <c r="C2054" s="4">
        <v>25796636</v>
      </c>
      <c r="D2054" t="s">
        <v>839</v>
      </c>
      <c r="E2054" t="s">
        <v>4677</v>
      </c>
      <c r="F2054" s="4">
        <v>10003</v>
      </c>
      <c r="G2054" s="13" t="s">
        <v>124</v>
      </c>
      <c r="H2054" s="13" t="s">
        <v>133</v>
      </c>
      <c r="I2054" s="1">
        <v>4072425</v>
      </c>
      <c r="J2054" s="1">
        <v>-7398866</v>
      </c>
      <c r="K2054" t="s">
        <v>5</v>
      </c>
      <c r="L2054" s="20">
        <v>150</v>
      </c>
      <c r="M2054" s="4">
        <v>1</v>
      </c>
      <c r="N2054" s="4">
        <v>44</v>
      </c>
      <c r="O2054" s="2">
        <v>42946</v>
      </c>
      <c r="P2054" s="3">
        <v>0.91</v>
      </c>
      <c r="Q2054" s="4">
        <v>1</v>
      </c>
      <c r="R2054" s="3">
        <v>5.6</v>
      </c>
      <c r="S20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4" t="str">
        <f>IF(AIRBNB[[#This Row],[RUIDO(dB)]]&lt;=4,"Silencioso",IF(AIRBNB[[#This Row],[RUIDO(dB)]]&lt;=5.5,"Poco Ruidoso","Ruidoso"))</f>
        <v>Ruidoso</v>
      </c>
      <c r="U2054" t="str">
        <f>IF(AND(AIRBNB[[#This Row],[PRECIO]]&lt;50,AIRBNB[[#This Row],[MIN_NOCHES]]&gt;3),"Dentro del presupuesto","No considerar")</f>
        <v>No considerar</v>
      </c>
      <c r="V2054" t="str">
        <f>VLOOKUP(AIRBNB[[#This Row],[HOST_ID]],Super_host[],5,FALSE)</f>
        <v>Host</v>
      </c>
    </row>
    <row r="2055" spans="1:22">
      <c r="A2055" s="4">
        <v>4998025</v>
      </c>
      <c r="B2055" t="s">
        <v>2793</v>
      </c>
      <c r="C2055" s="4">
        <v>25773982</v>
      </c>
      <c r="D2055" t="s">
        <v>2794</v>
      </c>
      <c r="E2055" t="s">
        <v>2795</v>
      </c>
      <c r="F2055" s="4">
        <v>10028</v>
      </c>
      <c r="G2055" s="13" t="s">
        <v>124</v>
      </c>
      <c r="H2055" s="13" t="s">
        <v>129</v>
      </c>
      <c r="I2055" s="1">
        <v>4077569</v>
      </c>
      <c r="J2055" s="1">
        <v>-7395721</v>
      </c>
      <c r="K2055" t="s">
        <v>5</v>
      </c>
      <c r="L2055" s="20">
        <v>150</v>
      </c>
      <c r="M2055" s="4">
        <v>1</v>
      </c>
      <c r="N2055" s="4">
        <v>9</v>
      </c>
      <c r="O2055" s="2">
        <v>43598</v>
      </c>
      <c r="P2055" s="3">
        <v>0.24</v>
      </c>
      <c r="Q2055" s="4">
        <v>1</v>
      </c>
      <c r="R2055" s="3">
        <v>5.6</v>
      </c>
      <c r="S20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5" t="str">
        <f>IF(AIRBNB[[#This Row],[RUIDO(dB)]]&lt;=4,"Silencioso",IF(AIRBNB[[#This Row],[RUIDO(dB)]]&lt;=5.5,"Poco Ruidoso","Ruidoso"))</f>
        <v>Ruidoso</v>
      </c>
      <c r="U2055" t="str">
        <f>IF(AND(AIRBNB[[#This Row],[PRECIO]]&lt;50,AIRBNB[[#This Row],[MIN_NOCHES]]&gt;3),"Dentro del presupuesto","No considerar")</f>
        <v>No considerar</v>
      </c>
      <c r="V2055" t="str">
        <f>VLOOKUP(AIRBNB[[#This Row],[HOST_ID]],Super_host[],5,FALSE)</f>
        <v>Host</v>
      </c>
    </row>
    <row r="2056" spans="1:22">
      <c r="A2056" s="4">
        <v>4860650</v>
      </c>
      <c r="B2056" t="s">
        <v>13845</v>
      </c>
      <c r="C2056" s="4">
        <v>25001808</v>
      </c>
      <c r="D2056" t="s">
        <v>13846</v>
      </c>
      <c r="E2056" t="s">
        <v>13847</v>
      </c>
      <c r="F2056" s="4">
        <v>11215</v>
      </c>
      <c r="G2056" s="13" t="s">
        <v>4662</v>
      </c>
      <c r="H2056" s="13" t="s">
        <v>9262</v>
      </c>
      <c r="I2056" s="1">
        <v>4066003</v>
      </c>
      <c r="J2056" s="1">
        <v>-7398567</v>
      </c>
      <c r="K2056" t="s">
        <v>5</v>
      </c>
      <c r="L2056" s="20">
        <v>150</v>
      </c>
      <c r="M2056" s="4">
        <v>3</v>
      </c>
      <c r="N2056" s="4">
        <v>73</v>
      </c>
      <c r="O2056" s="2">
        <v>43634</v>
      </c>
      <c r="P2056" s="3">
        <v>1.34</v>
      </c>
      <c r="Q2056" s="4">
        <v>1</v>
      </c>
      <c r="R2056" s="3">
        <v>6.9</v>
      </c>
      <c r="S20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6" t="str">
        <f>IF(AIRBNB[[#This Row],[RUIDO(dB)]]&lt;=4,"Silencioso",IF(AIRBNB[[#This Row],[RUIDO(dB)]]&lt;=5.5,"Poco Ruidoso","Ruidoso"))</f>
        <v>Ruidoso</v>
      </c>
      <c r="U2056" t="str">
        <f>IF(AND(AIRBNB[[#This Row],[PRECIO]]&lt;50,AIRBNB[[#This Row],[MIN_NOCHES]]&gt;3),"Dentro del presupuesto","No considerar")</f>
        <v>No considerar</v>
      </c>
      <c r="V2056" t="str">
        <f>VLOOKUP(AIRBNB[[#This Row],[HOST_ID]],Super_host[],5,FALSE)</f>
        <v>Host</v>
      </c>
    </row>
    <row r="2057" spans="1:22">
      <c r="A2057" s="4">
        <v>4802299</v>
      </c>
      <c r="B2057" t="s">
        <v>8014</v>
      </c>
      <c r="C2057" s="4">
        <v>24740606</v>
      </c>
      <c r="D2057" t="s">
        <v>8015</v>
      </c>
      <c r="E2057" t="s">
        <v>8016</v>
      </c>
      <c r="F2057" s="4">
        <v>11103</v>
      </c>
      <c r="G2057" s="13" t="s">
        <v>7897</v>
      </c>
      <c r="H2057" s="13" t="s">
        <v>7940</v>
      </c>
      <c r="I2057" s="1">
        <v>4076457</v>
      </c>
      <c r="J2057" s="1">
        <v>-7391205</v>
      </c>
      <c r="K2057" t="s">
        <v>5</v>
      </c>
      <c r="L2057" s="20">
        <v>150</v>
      </c>
      <c r="M2057" s="4">
        <v>2</v>
      </c>
      <c r="N2057" s="4">
        <v>2</v>
      </c>
      <c r="O2057" s="2">
        <v>42148</v>
      </c>
      <c r="P2057" s="3">
        <v>0.04</v>
      </c>
      <c r="Q2057" s="4">
        <v>5</v>
      </c>
      <c r="R2057" s="3">
        <v>6.24</v>
      </c>
      <c r="S20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7" t="str">
        <f>IF(AIRBNB[[#This Row],[RUIDO(dB)]]&lt;=4,"Silencioso",IF(AIRBNB[[#This Row],[RUIDO(dB)]]&lt;=5.5,"Poco Ruidoso","Ruidoso"))</f>
        <v>Ruidoso</v>
      </c>
      <c r="U2057" t="str">
        <f>IF(AND(AIRBNB[[#This Row],[PRECIO]]&lt;50,AIRBNB[[#This Row],[MIN_NOCHES]]&gt;3),"Dentro del presupuesto","No considerar")</f>
        <v>No considerar</v>
      </c>
      <c r="V2057" t="str">
        <f>VLOOKUP(AIRBNB[[#This Row],[HOST_ID]],Super_host[],5,FALSE)</f>
        <v>Host</v>
      </c>
    </row>
    <row r="2058" spans="1:22">
      <c r="A2058" s="4">
        <v>4637053</v>
      </c>
      <c r="B2058" t="s">
        <v>8959</v>
      </c>
      <c r="C2058" s="4">
        <v>24009463</v>
      </c>
      <c r="D2058" t="s">
        <v>8739</v>
      </c>
      <c r="E2058" t="s">
        <v>8960</v>
      </c>
      <c r="F2058" s="4">
        <v>11106</v>
      </c>
      <c r="G2058" s="13" t="s">
        <v>7897</v>
      </c>
      <c r="H2058" s="13" t="s">
        <v>7940</v>
      </c>
      <c r="I2058" s="1">
        <v>4076794</v>
      </c>
      <c r="J2058" s="1">
        <v>-7393413</v>
      </c>
      <c r="K2058" t="s">
        <v>5</v>
      </c>
      <c r="L2058" s="20">
        <v>150</v>
      </c>
      <c r="M2058" s="4">
        <v>3</v>
      </c>
      <c r="N2058" s="4">
        <v>149</v>
      </c>
      <c r="O2058" s="2">
        <v>43652</v>
      </c>
      <c r="P2058" s="3">
        <v>2.71</v>
      </c>
      <c r="Q2058" s="4">
        <v>5</v>
      </c>
      <c r="R2058" s="3">
        <v>6.24</v>
      </c>
      <c r="S20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8" t="str">
        <f>IF(AIRBNB[[#This Row],[RUIDO(dB)]]&lt;=4,"Silencioso",IF(AIRBNB[[#This Row],[RUIDO(dB)]]&lt;=5.5,"Poco Ruidoso","Ruidoso"))</f>
        <v>Ruidoso</v>
      </c>
      <c r="U2058" t="str">
        <f>IF(AND(AIRBNB[[#This Row],[PRECIO]]&lt;50,AIRBNB[[#This Row],[MIN_NOCHES]]&gt;3),"Dentro del presupuesto","No considerar")</f>
        <v>No considerar</v>
      </c>
      <c r="V2058" t="str">
        <f>VLOOKUP(AIRBNB[[#This Row],[HOST_ID]],Super_host[],5,FALSE)</f>
        <v>Host</v>
      </c>
    </row>
    <row r="2059" spans="1:22">
      <c r="A2059" s="4">
        <v>4717296</v>
      </c>
      <c r="B2059" t="s">
        <v>8738</v>
      </c>
      <c r="C2059" s="4">
        <v>24009463</v>
      </c>
      <c r="D2059" t="s">
        <v>8739</v>
      </c>
      <c r="E2059" t="s">
        <v>8740</v>
      </c>
      <c r="F2059" s="4">
        <v>11106</v>
      </c>
      <c r="G2059" s="13" t="s">
        <v>7897</v>
      </c>
      <c r="H2059" s="13" t="s">
        <v>7905</v>
      </c>
      <c r="I2059" s="1">
        <v>4076586</v>
      </c>
      <c r="J2059" s="1">
        <v>-7393342</v>
      </c>
      <c r="K2059" t="s">
        <v>5</v>
      </c>
      <c r="L2059" s="20">
        <v>150</v>
      </c>
      <c r="M2059" s="4">
        <v>3</v>
      </c>
      <c r="N2059" s="4">
        <v>63</v>
      </c>
      <c r="O2059" s="2">
        <v>43636</v>
      </c>
      <c r="P2059" s="3">
        <v>1.34</v>
      </c>
      <c r="Q2059" s="4">
        <v>5</v>
      </c>
      <c r="R2059" s="3">
        <v>6.24</v>
      </c>
      <c r="S20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59" t="str">
        <f>IF(AIRBNB[[#This Row],[RUIDO(dB)]]&lt;=4,"Silencioso",IF(AIRBNB[[#This Row],[RUIDO(dB)]]&lt;=5.5,"Poco Ruidoso","Ruidoso"))</f>
        <v>Ruidoso</v>
      </c>
      <c r="U2059" t="str">
        <f>IF(AND(AIRBNB[[#This Row],[PRECIO]]&lt;50,AIRBNB[[#This Row],[MIN_NOCHES]]&gt;3),"Dentro del presupuesto","No considerar")</f>
        <v>No considerar</v>
      </c>
      <c r="V2059" t="str">
        <f>VLOOKUP(AIRBNB[[#This Row],[HOST_ID]],Super_host[],5,FALSE)</f>
        <v>Host</v>
      </c>
    </row>
    <row r="2060" spans="1:22">
      <c r="A2060" s="4">
        <v>4593609</v>
      </c>
      <c r="B2060" t="s">
        <v>4438</v>
      </c>
      <c r="C2060" s="4">
        <v>23810895</v>
      </c>
      <c r="D2060" t="s">
        <v>4439</v>
      </c>
      <c r="E2060" t="s">
        <v>4440</v>
      </c>
      <c r="F2060" s="4">
        <v>10036</v>
      </c>
      <c r="G2060" s="13" t="s">
        <v>124</v>
      </c>
      <c r="H2060" s="13" t="s">
        <v>249</v>
      </c>
      <c r="I2060" s="1">
        <v>407592</v>
      </c>
      <c r="J2060" s="1">
        <v>-7398902</v>
      </c>
      <c r="K2060" t="s">
        <v>5</v>
      </c>
      <c r="L2060" s="20">
        <v>150</v>
      </c>
      <c r="M2060" s="4">
        <v>2</v>
      </c>
      <c r="N2060" s="4">
        <v>42</v>
      </c>
      <c r="O2060" s="2">
        <v>43634</v>
      </c>
      <c r="P2060" s="3">
        <v>0.76</v>
      </c>
      <c r="Q2060" s="4">
        <v>1</v>
      </c>
      <c r="R2060" s="3">
        <v>5.6</v>
      </c>
      <c r="S20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0" t="str">
        <f>IF(AIRBNB[[#This Row],[RUIDO(dB)]]&lt;=4,"Silencioso",IF(AIRBNB[[#This Row],[RUIDO(dB)]]&lt;=5.5,"Poco Ruidoso","Ruidoso"))</f>
        <v>Ruidoso</v>
      </c>
      <c r="U2060" t="str">
        <f>IF(AND(AIRBNB[[#This Row],[PRECIO]]&lt;50,AIRBNB[[#This Row],[MIN_NOCHES]]&gt;3),"Dentro del presupuesto","No considerar")</f>
        <v>No considerar</v>
      </c>
      <c r="V2060" t="str">
        <f>VLOOKUP(AIRBNB[[#This Row],[HOST_ID]],Super_host[],5,FALSE)</f>
        <v>Host</v>
      </c>
    </row>
    <row r="2061" spans="1:22">
      <c r="A2061" s="4">
        <v>4513084</v>
      </c>
      <c r="B2061" t="s">
        <v>543</v>
      </c>
      <c r="C2061" s="4">
        <v>23401472</v>
      </c>
      <c r="D2061" t="s">
        <v>544</v>
      </c>
      <c r="E2061" t="s">
        <v>545</v>
      </c>
      <c r="F2061" s="4">
        <v>10031</v>
      </c>
      <c r="G2061" s="13" t="s">
        <v>124</v>
      </c>
      <c r="H2061" s="13" t="s">
        <v>148</v>
      </c>
      <c r="I2061" s="1">
        <v>4082624</v>
      </c>
      <c r="J2061" s="1">
        <v>-7394527</v>
      </c>
      <c r="K2061" t="s">
        <v>5</v>
      </c>
      <c r="L2061" s="20">
        <v>150</v>
      </c>
      <c r="M2061" s="4">
        <v>30</v>
      </c>
      <c r="N2061" s="4">
        <v>1</v>
      </c>
      <c r="O2061" s="2">
        <v>42581</v>
      </c>
      <c r="P2061" s="3">
        <v>0.03</v>
      </c>
      <c r="Q2061" s="4">
        <v>1</v>
      </c>
      <c r="R2061" s="3">
        <v>5.6</v>
      </c>
      <c r="S20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1" t="str">
        <f>IF(AIRBNB[[#This Row],[RUIDO(dB)]]&lt;=4,"Silencioso",IF(AIRBNB[[#This Row],[RUIDO(dB)]]&lt;=5.5,"Poco Ruidoso","Ruidoso"))</f>
        <v>Ruidoso</v>
      </c>
      <c r="U2061" t="str">
        <f>IF(AND(AIRBNB[[#This Row],[PRECIO]]&lt;50,AIRBNB[[#This Row],[MIN_NOCHES]]&gt;3),"Dentro del presupuesto","No considerar")</f>
        <v>No considerar</v>
      </c>
      <c r="V2061" t="str">
        <f>VLOOKUP(AIRBNB[[#This Row],[HOST_ID]],Super_host[],5,FALSE)</f>
        <v>Host</v>
      </c>
    </row>
    <row r="2062" spans="1:22">
      <c r="A2062" s="4">
        <v>4494588</v>
      </c>
      <c r="B2062" t="s">
        <v>6760</v>
      </c>
      <c r="C2062" s="4">
        <v>23314412</v>
      </c>
      <c r="D2062" t="s">
        <v>4076</v>
      </c>
      <c r="E2062" t="s">
        <v>6761</v>
      </c>
      <c r="F2062" s="4">
        <v>10009</v>
      </c>
      <c r="G2062" s="13" t="s">
        <v>124</v>
      </c>
      <c r="H2062" s="13" t="s">
        <v>133</v>
      </c>
      <c r="I2062" s="1">
        <v>4072347</v>
      </c>
      <c r="J2062" s="1">
        <v>-7398116</v>
      </c>
      <c r="K2062" t="s">
        <v>5</v>
      </c>
      <c r="L2062" s="20">
        <v>150</v>
      </c>
      <c r="M2062" s="4">
        <v>5</v>
      </c>
      <c r="N2062" s="4">
        <v>0</v>
      </c>
      <c r="O2062" s="2">
        <v>42203</v>
      </c>
      <c r="P2062" s="3">
        <v>0.23</v>
      </c>
      <c r="Q2062" s="4">
        <v>1</v>
      </c>
      <c r="R2062" s="3">
        <v>5.6</v>
      </c>
      <c r="S20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2" t="str">
        <f>IF(AIRBNB[[#This Row],[RUIDO(dB)]]&lt;=4,"Silencioso",IF(AIRBNB[[#This Row],[RUIDO(dB)]]&lt;=5.5,"Poco Ruidoso","Ruidoso"))</f>
        <v>Ruidoso</v>
      </c>
      <c r="U2062" t="str">
        <f>IF(AND(AIRBNB[[#This Row],[PRECIO]]&lt;50,AIRBNB[[#This Row],[MIN_NOCHES]]&gt;3),"Dentro del presupuesto","No considerar")</f>
        <v>No considerar</v>
      </c>
      <c r="V2062" t="str">
        <f>VLOOKUP(AIRBNB[[#This Row],[HOST_ID]],Super_host[],5,FALSE)</f>
        <v>Host</v>
      </c>
    </row>
    <row r="2063" spans="1:22">
      <c r="A2063" s="4">
        <v>4493526</v>
      </c>
      <c r="B2063" t="s">
        <v>6762</v>
      </c>
      <c r="C2063" s="4">
        <v>23308381</v>
      </c>
      <c r="D2063" t="s">
        <v>6763</v>
      </c>
      <c r="E2063" t="s">
        <v>6764</v>
      </c>
      <c r="F2063" s="4">
        <v>10011</v>
      </c>
      <c r="G2063" s="13" t="s">
        <v>124</v>
      </c>
      <c r="H2063" s="13" t="s">
        <v>140</v>
      </c>
      <c r="I2063" s="1">
        <v>4073647</v>
      </c>
      <c r="J2063" s="1">
        <v>-7399814</v>
      </c>
      <c r="K2063" t="s">
        <v>40</v>
      </c>
      <c r="L2063" s="20">
        <v>150</v>
      </c>
      <c r="M2063" s="4">
        <v>1</v>
      </c>
      <c r="N2063" s="4">
        <v>0</v>
      </c>
      <c r="O2063" s="2">
        <v>43610</v>
      </c>
      <c r="P2063" s="3">
        <v>0.02</v>
      </c>
      <c r="Q2063" s="4">
        <v>1</v>
      </c>
      <c r="R2063" s="3">
        <v>5.6</v>
      </c>
      <c r="S20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3" t="str">
        <f>IF(AIRBNB[[#This Row],[RUIDO(dB)]]&lt;=4,"Silencioso",IF(AIRBNB[[#This Row],[RUIDO(dB)]]&lt;=5.5,"Poco Ruidoso","Ruidoso"))</f>
        <v>Ruidoso</v>
      </c>
      <c r="U2063" t="str">
        <f>IF(AND(AIRBNB[[#This Row],[PRECIO]]&lt;50,AIRBNB[[#This Row],[MIN_NOCHES]]&gt;3),"Dentro del presupuesto","No considerar")</f>
        <v>No considerar</v>
      </c>
      <c r="V2063" t="str">
        <f>VLOOKUP(AIRBNB[[#This Row],[HOST_ID]],Super_host[],5,FALSE)</f>
        <v>Host</v>
      </c>
    </row>
    <row r="2064" spans="1:22">
      <c r="A2064" s="4">
        <v>6610629</v>
      </c>
      <c r="B2064" t="s">
        <v>2796</v>
      </c>
      <c r="C2064" s="4">
        <v>23152983</v>
      </c>
      <c r="D2064" t="s">
        <v>314</v>
      </c>
      <c r="E2064" t="s">
        <v>2797</v>
      </c>
      <c r="F2064" s="4">
        <v>10040</v>
      </c>
      <c r="G2064" s="13" t="s">
        <v>124</v>
      </c>
      <c r="H2064" s="13" t="s">
        <v>125</v>
      </c>
      <c r="I2064" s="1">
        <v>4083206</v>
      </c>
      <c r="J2064" s="1">
        <v>-7394261</v>
      </c>
      <c r="K2064" t="s">
        <v>5</v>
      </c>
      <c r="L2064" s="20">
        <v>150</v>
      </c>
      <c r="M2064" s="4">
        <v>4</v>
      </c>
      <c r="N2064" s="4">
        <v>11</v>
      </c>
      <c r="O2064" s="2">
        <v>43649</v>
      </c>
      <c r="P2064" s="3">
        <v>0.24</v>
      </c>
      <c r="Q2064" s="4">
        <v>1</v>
      </c>
      <c r="R2064" s="3">
        <v>5.6</v>
      </c>
      <c r="S20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4" t="str">
        <f>IF(AIRBNB[[#This Row],[RUIDO(dB)]]&lt;=4,"Silencioso",IF(AIRBNB[[#This Row],[RUIDO(dB)]]&lt;=5.5,"Poco Ruidoso","Ruidoso"))</f>
        <v>Ruidoso</v>
      </c>
      <c r="U2064" t="str">
        <f>IF(AND(AIRBNB[[#This Row],[PRECIO]]&lt;50,AIRBNB[[#This Row],[MIN_NOCHES]]&gt;3),"Dentro del presupuesto","No considerar")</f>
        <v>No considerar</v>
      </c>
      <c r="V2064" t="str">
        <f>VLOOKUP(AIRBNB[[#This Row],[HOST_ID]],Super_host[],5,FALSE)</f>
        <v>Host</v>
      </c>
    </row>
    <row r="2065" spans="1:22">
      <c r="A2065" s="4">
        <v>6692574</v>
      </c>
      <c r="B2065" t="s">
        <v>7944</v>
      </c>
      <c r="C2065" s="4">
        <v>22727131</v>
      </c>
      <c r="D2065" t="s">
        <v>7945</v>
      </c>
      <c r="E2065" t="s">
        <v>7946</v>
      </c>
      <c r="F2065" s="4">
        <v>11355</v>
      </c>
      <c r="G2065" s="13" t="s">
        <v>7897</v>
      </c>
      <c r="H2065" s="13" t="s">
        <v>7918</v>
      </c>
      <c r="I2065" s="1">
        <v>4075529</v>
      </c>
      <c r="J2065" s="1">
        <v>-7383043</v>
      </c>
      <c r="K2065" t="s">
        <v>5</v>
      </c>
      <c r="L2065" s="20">
        <v>150</v>
      </c>
      <c r="M2065" s="4">
        <v>7</v>
      </c>
      <c r="N2065" s="4">
        <v>1</v>
      </c>
      <c r="O2065" s="2">
        <v>42309</v>
      </c>
      <c r="P2065" s="3">
        <v>0.02</v>
      </c>
      <c r="Q2065" s="4">
        <v>5</v>
      </c>
      <c r="R2065" s="3">
        <v>6.24</v>
      </c>
      <c r="S20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5" t="str">
        <f>IF(AIRBNB[[#This Row],[RUIDO(dB)]]&lt;=4,"Silencioso",IF(AIRBNB[[#This Row],[RUIDO(dB)]]&lt;=5.5,"Poco Ruidoso","Ruidoso"))</f>
        <v>Ruidoso</v>
      </c>
      <c r="U2065" t="str">
        <f>IF(AND(AIRBNB[[#This Row],[PRECIO]]&lt;50,AIRBNB[[#This Row],[MIN_NOCHES]]&gt;3),"Dentro del presupuesto","No considerar")</f>
        <v>No considerar</v>
      </c>
      <c r="V2065" t="str">
        <f>VLOOKUP(AIRBNB[[#This Row],[HOST_ID]],Super_host[],5,FALSE)</f>
        <v>Host</v>
      </c>
    </row>
    <row r="2066" spans="1:22">
      <c r="A2066" s="4">
        <v>4279260</v>
      </c>
      <c r="B2066" t="s">
        <v>8777</v>
      </c>
      <c r="C2066" s="4">
        <v>22216726</v>
      </c>
      <c r="D2066" t="s">
        <v>5335</v>
      </c>
      <c r="E2066" t="s">
        <v>8778</v>
      </c>
      <c r="F2066" s="4">
        <v>11385</v>
      </c>
      <c r="G2066" s="13" t="s">
        <v>7897</v>
      </c>
      <c r="H2066" s="13" t="s">
        <v>7937</v>
      </c>
      <c r="I2066" s="1">
        <v>4070463</v>
      </c>
      <c r="J2066" s="1">
        <v>-7390132</v>
      </c>
      <c r="K2066" t="s">
        <v>5</v>
      </c>
      <c r="L2066" s="20">
        <v>150</v>
      </c>
      <c r="M2066" s="4">
        <v>2</v>
      </c>
      <c r="N2066" s="4">
        <v>77</v>
      </c>
      <c r="O2066" s="2">
        <v>43625</v>
      </c>
      <c r="P2066" s="3">
        <v>1.5</v>
      </c>
      <c r="Q2066" s="4">
        <v>5</v>
      </c>
      <c r="R2066" s="3">
        <v>6.24</v>
      </c>
      <c r="S20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6" t="str">
        <f>IF(AIRBNB[[#This Row],[RUIDO(dB)]]&lt;=4,"Silencioso",IF(AIRBNB[[#This Row],[RUIDO(dB)]]&lt;=5.5,"Poco Ruidoso","Ruidoso"))</f>
        <v>Ruidoso</v>
      </c>
      <c r="U2066" t="str">
        <f>IF(AND(AIRBNB[[#This Row],[PRECIO]]&lt;50,AIRBNB[[#This Row],[MIN_NOCHES]]&gt;3),"Dentro del presupuesto","No considerar")</f>
        <v>No considerar</v>
      </c>
      <c r="V2066" t="str">
        <f>VLOOKUP(AIRBNB[[#This Row],[HOST_ID]],Super_host[],5,FALSE)</f>
        <v>Host</v>
      </c>
    </row>
    <row r="2067" spans="1:22">
      <c r="A2067" s="4">
        <v>4936254</v>
      </c>
      <c r="B2067" t="s">
        <v>3427</v>
      </c>
      <c r="C2067" s="4">
        <v>22087408</v>
      </c>
      <c r="D2067" t="s">
        <v>3428</v>
      </c>
      <c r="E2067" t="s">
        <v>3429</v>
      </c>
      <c r="F2067" s="4">
        <v>10002</v>
      </c>
      <c r="G2067" s="13" t="s">
        <v>124</v>
      </c>
      <c r="H2067" s="13" t="s">
        <v>137</v>
      </c>
      <c r="I2067" s="1">
        <v>4071763</v>
      </c>
      <c r="J2067" s="1">
        <v>-7398359</v>
      </c>
      <c r="K2067" t="s">
        <v>5</v>
      </c>
      <c r="L2067" s="20">
        <v>150</v>
      </c>
      <c r="M2067" s="4">
        <v>1</v>
      </c>
      <c r="N2067" s="4">
        <v>17</v>
      </c>
      <c r="O2067" s="2">
        <v>43653</v>
      </c>
      <c r="P2067" s="3">
        <v>0.36</v>
      </c>
      <c r="Q2067" s="4">
        <v>1</v>
      </c>
      <c r="R2067" s="3">
        <v>5.6</v>
      </c>
      <c r="S20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7" t="str">
        <f>IF(AIRBNB[[#This Row],[RUIDO(dB)]]&lt;=4,"Silencioso",IF(AIRBNB[[#This Row],[RUIDO(dB)]]&lt;=5.5,"Poco Ruidoso","Ruidoso"))</f>
        <v>Ruidoso</v>
      </c>
      <c r="U2067" t="str">
        <f>IF(AND(AIRBNB[[#This Row],[PRECIO]]&lt;50,AIRBNB[[#This Row],[MIN_NOCHES]]&gt;3),"Dentro del presupuesto","No considerar")</f>
        <v>No considerar</v>
      </c>
      <c r="V2067" t="str">
        <f>VLOOKUP(AIRBNB[[#This Row],[HOST_ID]],Super_host[],5,FALSE)</f>
        <v>Host</v>
      </c>
    </row>
    <row r="2068" spans="1:22">
      <c r="A2068" s="4">
        <v>4227018</v>
      </c>
      <c r="B2068" t="s">
        <v>15504</v>
      </c>
      <c r="C2068" s="4">
        <v>21937306</v>
      </c>
      <c r="D2068" t="s">
        <v>1</v>
      </c>
      <c r="E2068" t="s">
        <v>15505</v>
      </c>
      <c r="F2068" s="4">
        <v>11211</v>
      </c>
      <c r="G2068" s="13" t="s">
        <v>4662</v>
      </c>
      <c r="H2068" s="13" t="s">
        <v>9218</v>
      </c>
      <c r="I2068" s="1">
        <v>4071752</v>
      </c>
      <c r="J2068" s="1">
        <v>-7394187</v>
      </c>
      <c r="K2068" t="s">
        <v>268</v>
      </c>
      <c r="L2068" s="20">
        <v>150</v>
      </c>
      <c r="M2068" s="4">
        <v>1</v>
      </c>
      <c r="N2068" s="4">
        <v>0</v>
      </c>
      <c r="O2068" s="2">
        <v>42199</v>
      </c>
      <c r="P2068" s="3">
        <v>0.41</v>
      </c>
      <c r="Q2068" s="4">
        <v>1</v>
      </c>
      <c r="R2068" s="3">
        <v>6.9</v>
      </c>
      <c r="S20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8" t="str">
        <f>IF(AIRBNB[[#This Row],[RUIDO(dB)]]&lt;=4,"Silencioso",IF(AIRBNB[[#This Row],[RUIDO(dB)]]&lt;=5.5,"Poco Ruidoso","Ruidoso"))</f>
        <v>Ruidoso</v>
      </c>
      <c r="U2068" t="str">
        <f>IF(AND(AIRBNB[[#This Row],[PRECIO]]&lt;50,AIRBNB[[#This Row],[MIN_NOCHES]]&gt;3),"Dentro del presupuesto","No considerar")</f>
        <v>No considerar</v>
      </c>
      <c r="V2068" t="str">
        <f>VLOOKUP(AIRBNB[[#This Row],[HOST_ID]],Super_host[],5,FALSE)</f>
        <v>Host</v>
      </c>
    </row>
    <row r="2069" spans="1:22">
      <c r="A2069" s="4">
        <v>4180643</v>
      </c>
      <c r="B2069" t="s">
        <v>2213</v>
      </c>
      <c r="C2069" s="4">
        <v>21688467</v>
      </c>
      <c r="D2069" t="s">
        <v>2214</v>
      </c>
      <c r="E2069" t="s">
        <v>2215</v>
      </c>
      <c r="F2069" s="4">
        <v>10002</v>
      </c>
      <c r="G2069" s="13" t="s">
        <v>124</v>
      </c>
      <c r="H2069" s="13" t="s">
        <v>137</v>
      </c>
      <c r="I2069" s="1">
        <v>4071814</v>
      </c>
      <c r="J2069" s="1">
        <v>-7398411</v>
      </c>
      <c r="K2069" t="s">
        <v>5</v>
      </c>
      <c r="L2069" s="20">
        <v>150</v>
      </c>
      <c r="M2069" s="4">
        <v>60</v>
      </c>
      <c r="N2069" s="4">
        <v>9</v>
      </c>
      <c r="O2069" s="2">
        <v>43551</v>
      </c>
      <c r="P2069" s="3">
        <v>0.16</v>
      </c>
      <c r="Q2069" s="4">
        <v>1</v>
      </c>
      <c r="R2069" s="3">
        <v>5.6</v>
      </c>
      <c r="S20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69" t="str">
        <f>IF(AIRBNB[[#This Row],[RUIDO(dB)]]&lt;=4,"Silencioso",IF(AIRBNB[[#This Row],[RUIDO(dB)]]&lt;=5.5,"Poco Ruidoso","Ruidoso"))</f>
        <v>Ruidoso</v>
      </c>
      <c r="U2069" t="str">
        <f>IF(AND(AIRBNB[[#This Row],[PRECIO]]&lt;50,AIRBNB[[#This Row],[MIN_NOCHES]]&gt;3),"Dentro del presupuesto","No considerar")</f>
        <v>No considerar</v>
      </c>
      <c r="V2069" t="str">
        <f>VLOOKUP(AIRBNB[[#This Row],[HOST_ID]],Super_host[],5,FALSE)</f>
        <v>Host</v>
      </c>
    </row>
    <row r="2070" spans="1:22">
      <c r="A2070" s="4">
        <v>4171272</v>
      </c>
      <c r="B2070" t="s">
        <v>9906</v>
      </c>
      <c r="C2070" s="4">
        <v>21645208</v>
      </c>
      <c r="D2070" t="s">
        <v>1081</v>
      </c>
      <c r="E2070" t="s">
        <v>9907</v>
      </c>
      <c r="F2070" s="4">
        <v>11206</v>
      </c>
      <c r="G2070" s="13" t="s">
        <v>4662</v>
      </c>
      <c r="H2070" s="13" t="s">
        <v>9274</v>
      </c>
      <c r="I2070" s="1">
        <v>4069917</v>
      </c>
      <c r="J2070" s="1">
        <v>-7393146</v>
      </c>
      <c r="K2070" t="s">
        <v>5</v>
      </c>
      <c r="L2070" s="20">
        <v>150</v>
      </c>
      <c r="M2070" s="4">
        <v>1</v>
      </c>
      <c r="N2070" s="4">
        <v>3</v>
      </c>
      <c r="O2070" s="2">
        <v>42371</v>
      </c>
      <c r="P2070" s="3">
        <v>0.05</v>
      </c>
      <c r="Q2070" s="4">
        <v>1</v>
      </c>
      <c r="R2070" s="3">
        <v>6.9</v>
      </c>
      <c r="S20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0" t="str">
        <f>IF(AIRBNB[[#This Row],[RUIDO(dB)]]&lt;=4,"Silencioso",IF(AIRBNB[[#This Row],[RUIDO(dB)]]&lt;=5.5,"Poco Ruidoso","Ruidoso"))</f>
        <v>Ruidoso</v>
      </c>
      <c r="U2070" t="str">
        <f>IF(AND(AIRBNB[[#This Row],[PRECIO]]&lt;50,AIRBNB[[#This Row],[MIN_NOCHES]]&gt;3),"Dentro del presupuesto","No considerar")</f>
        <v>No considerar</v>
      </c>
      <c r="V2070" t="str">
        <f>VLOOKUP(AIRBNB[[#This Row],[HOST_ID]],Super_host[],5,FALSE)</f>
        <v>Host</v>
      </c>
    </row>
    <row r="2071" spans="1:22">
      <c r="A2071" s="4">
        <v>4162292</v>
      </c>
      <c r="B2071" t="s">
        <v>13250</v>
      </c>
      <c r="C2071" s="4">
        <v>21601222</v>
      </c>
      <c r="D2071" t="s">
        <v>13251</v>
      </c>
      <c r="E2071" t="s">
        <v>13252</v>
      </c>
      <c r="F2071" s="4">
        <v>11210</v>
      </c>
      <c r="G2071" s="13" t="s">
        <v>4662</v>
      </c>
      <c r="H2071" s="13" t="s">
        <v>9427</v>
      </c>
      <c r="I2071" s="1">
        <v>4063512</v>
      </c>
      <c r="J2071" s="1">
        <v>-7395815</v>
      </c>
      <c r="K2071" t="s">
        <v>5</v>
      </c>
      <c r="L2071" s="20">
        <v>150</v>
      </c>
      <c r="M2071" s="4">
        <v>3</v>
      </c>
      <c r="N2071" s="4">
        <v>37</v>
      </c>
      <c r="O2071" s="2">
        <v>43647</v>
      </c>
      <c r="P2071" s="3">
        <v>0.86</v>
      </c>
      <c r="Q2071" s="4">
        <v>1</v>
      </c>
      <c r="R2071" s="3">
        <v>6.9</v>
      </c>
      <c r="S20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1" t="str">
        <f>IF(AIRBNB[[#This Row],[RUIDO(dB)]]&lt;=4,"Silencioso",IF(AIRBNB[[#This Row],[RUIDO(dB)]]&lt;=5.5,"Poco Ruidoso","Ruidoso"))</f>
        <v>Ruidoso</v>
      </c>
      <c r="U2071" t="str">
        <f>IF(AND(AIRBNB[[#This Row],[PRECIO]]&lt;50,AIRBNB[[#This Row],[MIN_NOCHES]]&gt;3),"Dentro del presupuesto","No considerar")</f>
        <v>No considerar</v>
      </c>
      <c r="V2071" t="str">
        <f>VLOOKUP(AIRBNB[[#This Row],[HOST_ID]],Super_host[],5,FALSE)</f>
        <v>Host</v>
      </c>
    </row>
    <row r="2072" spans="1:22">
      <c r="A2072" s="4">
        <v>4581788</v>
      </c>
      <c r="B2072" t="s">
        <v>15517</v>
      </c>
      <c r="C2072" s="4">
        <v>21600904</v>
      </c>
      <c r="D2072" t="s">
        <v>2240</v>
      </c>
      <c r="E2072" t="s">
        <v>15518</v>
      </c>
      <c r="F2072" s="4">
        <v>11211</v>
      </c>
      <c r="G2072" s="13" t="s">
        <v>4662</v>
      </c>
      <c r="H2072" s="13" t="s">
        <v>9218</v>
      </c>
      <c r="I2072" s="1">
        <v>407137</v>
      </c>
      <c r="J2072" s="1">
        <v>-7394378</v>
      </c>
      <c r="K2072" t="s">
        <v>40</v>
      </c>
      <c r="L2072" s="20">
        <v>150</v>
      </c>
      <c r="M2072" s="4">
        <v>1</v>
      </c>
      <c r="N2072" s="4">
        <v>0</v>
      </c>
      <c r="O2072" s="2">
        <v>42333</v>
      </c>
      <c r="P2072" s="3">
        <v>0.04</v>
      </c>
      <c r="Q2072" s="4">
        <v>1</v>
      </c>
      <c r="R2072" s="3">
        <v>6.9</v>
      </c>
      <c r="S20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2" t="str">
        <f>IF(AIRBNB[[#This Row],[RUIDO(dB)]]&lt;=4,"Silencioso",IF(AIRBNB[[#This Row],[RUIDO(dB)]]&lt;=5.5,"Poco Ruidoso","Ruidoso"))</f>
        <v>Ruidoso</v>
      </c>
      <c r="U2072" t="str">
        <f>IF(AND(AIRBNB[[#This Row],[PRECIO]]&lt;50,AIRBNB[[#This Row],[MIN_NOCHES]]&gt;3),"Dentro del presupuesto","No considerar")</f>
        <v>No considerar</v>
      </c>
      <c r="V2072" t="str">
        <f>VLOOKUP(AIRBNB[[#This Row],[HOST_ID]],Super_host[],5,FALSE)</f>
        <v>Host</v>
      </c>
    </row>
    <row r="2073" spans="1:22">
      <c r="A2073" s="4">
        <v>4091629</v>
      </c>
      <c r="B2073" t="s">
        <v>11797</v>
      </c>
      <c r="C2073" s="4">
        <v>21222224</v>
      </c>
      <c r="D2073" t="s">
        <v>797</v>
      </c>
      <c r="E2073" t="s">
        <v>11798</v>
      </c>
      <c r="F2073" s="4">
        <v>11216</v>
      </c>
      <c r="G2073" s="13" t="s">
        <v>4662</v>
      </c>
      <c r="H2073" s="13" t="s">
        <v>9230</v>
      </c>
      <c r="I2073" s="1">
        <v>4068387</v>
      </c>
      <c r="J2073" s="1">
        <v>-7395373</v>
      </c>
      <c r="K2073" t="s">
        <v>5</v>
      </c>
      <c r="L2073" s="20">
        <v>150</v>
      </c>
      <c r="M2073" s="4">
        <v>5</v>
      </c>
      <c r="N2073" s="4">
        <v>14</v>
      </c>
      <c r="O2073" s="2">
        <v>43096</v>
      </c>
      <c r="P2073" s="3">
        <v>0.28000000000000003</v>
      </c>
      <c r="Q2073" s="4">
        <v>1</v>
      </c>
      <c r="R2073" s="3">
        <v>6.9</v>
      </c>
      <c r="S20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3" t="str">
        <f>IF(AIRBNB[[#This Row],[RUIDO(dB)]]&lt;=4,"Silencioso",IF(AIRBNB[[#This Row],[RUIDO(dB)]]&lt;=5.5,"Poco Ruidoso","Ruidoso"))</f>
        <v>Ruidoso</v>
      </c>
      <c r="U2073" t="str">
        <f>IF(AND(AIRBNB[[#This Row],[PRECIO]]&lt;50,AIRBNB[[#This Row],[MIN_NOCHES]]&gt;3),"Dentro del presupuesto","No considerar")</f>
        <v>No considerar</v>
      </c>
      <c r="V2073" t="str">
        <f>VLOOKUP(AIRBNB[[#This Row],[HOST_ID]],Super_host[],5,FALSE)</f>
        <v>Host</v>
      </c>
    </row>
    <row r="2074" spans="1:22">
      <c r="A2074" s="4">
        <v>4745876</v>
      </c>
      <c r="B2074" t="s">
        <v>7952</v>
      </c>
      <c r="C2074" s="4">
        <v>21047204</v>
      </c>
      <c r="D2074" t="s">
        <v>839</v>
      </c>
      <c r="E2074" t="s">
        <v>7953</v>
      </c>
      <c r="F2074" s="4">
        <v>11101</v>
      </c>
      <c r="G2074" s="13" t="s">
        <v>7897</v>
      </c>
      <c r="H2074" s="13" t="s">
        <v>7905</v>
      </c>
      <c r="I2074" s="1">
        <v>4074821</v>
      </c>
      <c r="J2074" s="1">
        <v>-7394803</v>
      </c>
      <c r="K2074" t="s">
        <v>5</v>
      </c>
      <c r="L2074" s="20">
        <v>150</v>
      </c>
      <c r="M2074" s="4">
        <v>2</v>
      </c>
      <c r="N2074" s="4">
        <v>1</v>
      </c>
      <c r="O2074" s="2">
        <v>42004</v>
      </c>
      <c r="P2074" s="3">
        <v>0.02</v>
      </c>
      <c r="Q2074" s="4">
        <v>5</v>
      </c>
      <c r="R2074" s="3">
        <v>6.24</v>
      </c>
      <c r="S20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4" t="str">
        <f>IF(AIRBNB[[#This Row],[RUIDO(dB)]]&lt;=4,"Silencioso",IF(AIRBNB[[#This Row],[RUIDO(dB)]]&lt;=5.5,"Poco Ruidoso","Ruidoso"))</f>
        <v>Ruidoso</v>
      </c>
      <c r="U2074" t="str">
        <f>IF(AND(AIRBNB[[#This Row],[PRECIO]]&lt;50,AIRBNB[[#This Row],[MIN_NOCHES]]&gt;3),"Dentro del presupuesto","No considerar")</f>
        <v>No considerar</v>
      </c>
      <c r="V2074" t="str">
        <f>VLOOKUP(AIRBNB[[#This Row],[HOST_ID]],Super_host[],5,FALSE)</f>
        <v>Host</v>
      </c>
    </row>
    <row r="2075" spans="1:22">
      <c r="A2075" s="4">
        <v>3975630</v>
      </c>
      <c r="B2075" t="s">
        <v>8850</v>
      </c>
      <c r="C2075" s="4">
        <v>20604091</v>
      </c>
      <c r="D2075" t="s">
        <v>8851</v>
      </c>
      <c r="E2075" t="s">
        <v>8852</v>
      </c>
      <c r="F2075" s="4">
        <v>11377</v>
      </c>
      <c r="G2075" s="13" t="s">
        <v>7897</v>
      </c>
      <c r="H2075" s="13" t="s">
        <v>8023</v>
      </c>
      <c r="I2075" s="1">
        <v>4074433</v>
      </c>
      <c r="J2075" s="1">
        <v>-7391172</v>
      </c>
      <c r="K2075" t="s">
        <v>5</v>
      </c>
      <c r="L2075" s="20">
        <v>150</v>
      </c>
      <c r="M2075" s="4">
        <v>2</v>
      </c>
      <c r="N2075" s="4">
        <v>110</v>
      </c>
      <c r="O2075" s="2">
        <v>43643</v>
      </c>
      <c r="P2075" s="3">
        <v>1.86</v>
      </c>
      <c r="Q2075" s="4">
        <v>5</v>
      </c>
      <c r="R2075" s="3">
        <v>6.24</v>
      </c>
      <c r="S20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5" t="str">
        <f>IF(AIRBNB[[#This Row],[RUIDO(dB)]]&lt;=4,"Silencioso",IF(AIRBNB[[#This Row],[RUIDO(dB)]]&lt;=5.5,"Poco Ruidoso","Ruidoso"))</f>
        <v>Ruidoso</v>
      </c>
      <c r="U2075" t="str">
        <f>IF(AND(AIRBNB[[#This Row],[PRECIO]]&lt;50,AIRBNB[[#This Row],[MIN_NOCHES]]&gt;3),"Dentro del presupuesto","No considerar")</f>
        <v>No considerar</v>
      </c>
      <c r="V2075" t="str">
        <f>VLOOKUP(AIRBNB[[#This Row],[HOST_ID]],Super_host[],5,FALSE)</f>
        <v>Host</v>
      </c>
    </row>
    <row r="2076" spans="1:22">
      <c r="A2076" s="4">
        <v>3962586</v>
      </c>
      <c r="B2076" t="s">
        <v>278</v>
      </c>
      <c r="C2076" s="4">
        <v>20536249</v>
      </c>
      <c r="D2076" t="s">
        <v>279</v>
      </c>
      <c r="E2076" t="s">
        <v>280</v>
      </c>
      <c r="F2076" s="4">
        <v>10003</v>
      </c>
      <c r="G2076" s="13" t="s">
        <v>124</v>
      </c>
      <c r="H2076" s="13" t="s">
        <v>281</v>
      </c>
      <c r="I2076" s="1">
        <v>4073371</v>
      </c>
      <c r="J2076" s="1">
        <v>-7398576</v>
      </c>
      <c r="K2076" t="s">
        <v>40</v>
      </c>
      <c r="L2076" s="20">
        <v>150</v>
      </c>
      <c r="M2076" s="4">
        <v>1</v>
      </c>
      <c r="N2076" s="4">
        <v>1</v>
      </c>
      <c r="O2076" s="2">
        <v>41896</v>
      </c>
      <c r="P2076" s="3">
        <v>0.02</v>
      </c>
      <c r="Q2076" s="4">
        <v>1</v>
      </c>
      <c r="R2076" s="3">
        <v>5.6</v>
      </c>
      <c r="S20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6" t="str">
        <f>IF(AIRBNB[[#This Row],[RUIDO(dB)]]&lt;=4,"Silencioso",IF(AIRBNB[[#This Row],[RUIDO(dB)]]&lt;=5.5,"Poco Ruidoso","Ruidoso"))</f>
        <v>Ruidoso</v>
      </c>
      <c r="U2076" t="str">
        <f>IF(AND(AIRBNB[[#This Row],[PRECIO]]&lt;50,AIRBNB[[#This Row],[MIN_NOCHES]]&gt;3),"Dentro del presupuesto","No considerar")</f>
        <v>No considerar</v>
      </c>
      <c r="V2076" t="str">
        <f>VLOOKUP(AIRBNB[[#This Row],[HOST_ID]],Super_host[],5,FALSE)</f>
        <v>Host</v>
      </c>
    </row>
    <row r="2077" spans="1:22">
      <c r="A2077" s="4">
        <v>3840541</v>
      </c>
      <c r="B2077" t="s">
        <v>13859</v>
      </c>
      <c r="C2077" s="4">
        <v>19785817</v>
      </c>
      <c r="D2077" t="s">
        <v>6200</v>
      </c>
      <c r="E2077" t="s">
        <v>13860</v>
      </c>
      <c r="F2077" s="4">
        <v>11201</v>
      </c>
      <c r="G2077" s="13" t="s">
        <v>4662</v>
      </c>
      <c r="H2077" s="13" t="s">
        <v>9760</v>
      </c>
      <c r="I2077" s="1">
        <v>4069054</v>
      </c>
      <c r="J2077" s="1">
        <v>-7399039</v>
      </c>
      <c r="K2077" t="s">
        <v>5</v>
      </c>
      <c r="L2077" s="20">
        <v>150</v>
      </c>
      <c r="M2077" s="4">
        <v>3</v>
      </c>
      <c r="N2077" s="4">
        <v>68</v>
      </c>
      <c r="O2077" s="2">
        <v>43629</v>
      </c>
      <c r="P2077" s="3">
        <v>1.35</v>
      </c>
      <c r="Q2077" s="4">
        <v>1</v>
      </c>
      <c r="R2077" s="3">
        <v>6.9</v>
      </c>
      <c r="S20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7" t="str">
        <f>IF(AIRBNB[[#This Row],[RUIDO(dB)]]&lt;=4,"Silencioso",IF(AIRBNB[[#This Row],[RUIDO(dB)]]&lt;=5.5,"Poco Ruidoso","Ruidoso"))</f>
        <v>Ruidoso</v>
      </c>
      <c r="U2077" t="str">
        <f>IF(AND(AIRBNB[[#This Row],[PRECIO]]&lt;50,AIRBNB[[#This Row],[MIN_NOCHES]]&gt;3),"Dentro del presupuesto","No considerar")</f>
        <v>No considerar</v>
      </c>
      <c r="V2077" t="str">
        <f>VLOOKUP(AIRBNB[[#This Row],[HOST_ID]],Super_host[],5,FALSE)</f>
        <v>Host</v>
      </c>
    </row>
    <row r="2078" spans="1:22">
      <c r="A2078" s="4">
        <v>4549930</v>
      </c>
      <c r="B2078" t="s">
        <v>5228</v>
      </c>
      <c r="C2078" s="4">
        <v>19196381</v>
      </c>
      <c r="D2078" t="s">
        <v>5229</v>
      </c>
      <c r="E2078" t="s">
        <v>5230</v>
      </c>
      <c r="F2078" s="4">
        <v>10075</v>
      </c>
      <c r="G2078" s="13" t="s">
        <v>124</v>
      </c>
      <c r="H2078" s="13" t="s">
        <v>129</v>
      </c>
      <c r="I2078" s="1">
        <v>4077127</v>
      </c>
      <c r="J2078" s="1">
        <v>-7395108</v>
      </c>
      <c r="K2078" t="s">
        <v>5</v>
      </c>
      <c r="L2078" s="20">
        <v>150</v>
      </c>
      <c r="M2078" s="4">
        <v>3</v>
      </c>
      <c r="N2078" s="4">
        <v>74</v>
      </c>
      <c r="O2078" s="2">
        <v>43612</v>
      </c>
      <c r="P2078" s="3">
        <v>1.33</v>
      </c>
      <c r="Q2078" s="4">
        <v>1</v>
      </c>
      <c r="R2078" s="3">
        <v>5.6</v>
      </c>
      <c r="S20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8" t="str">
        <f>IF(AIRBNB[[#This Row],[RUIDO(dB)]]&lt;=4,"Silencioso",IF(AIRBNB[[#This Row],[RUIDO(dB)]]&lt;=5.5,"Poco Ruidoso","Ruidoso"))</f>
        <v>Ruidoso</v>
      </c>
      <c r="U2078" t="str">
        <f>IF(AND(AIRBNB[[#This Row],[PRECIO]]&lt;50,AIRBNB[[#This Row],[MIN_NOCHES]]&gt;3),"Dentro del presupuesto","No considerar")</f>
        <v>No considerar</v>
      </c>
      <c r="V2078" t="str">
        <f>VLOOKUP(AIRBNB[[#This Row],[HOST_ID]],Super_host[],5,FALSE)</f>
        <v>Host</v>
      </c>
    </row>
    <row r="2079" spans="1:22">
      <c r="A2079" s="4">
        <v>5040653</v>
      </c>
      <c r="B2079" t="s">
        <v>4345</v>
      </c>
      <c r="C2079" s="4">
        <v>19195540</v>
      </c>
      <c r="D2079" t="s">
        <v>4346</v>
      </c>
      <c r="E2079" t="s">
        <v>4347</v>
      </c>
      <c r="F2079" s="4">
        <v>10002</v>
      </c>
      <c r="G2079" s="13" t="s">
        <v>124</v>
      </c>
      <c r="H2079" s="13" t="s">
        <v>409</v>
      </c>
      <c r="I2079" s="1">
        <v>4071723</v>
      </c>
      <c r="J2079" s="1">
        <v>-7399164</v>
      </c>
      <c r="K2079" t="s">
        <v>40</v>
      </c>
      <c r="L2079" s="20">
        <v>150</v>
      </c>
      <c r="M2079" s="4">
        <v>4</v>
      </c>
      <c r="N2079" s="4">
        <v>36</v>
      </c>
      <c r="O2079" s="2">
        <v>43620</v>
      </c>
      <c r="P2079" s="3">
        <v>0.71</v>
      </c>
      <c r="Q2079" s="4">
        <v>1</v>
      </c>
      <c r="R2079" s="3">
        <v>5.6</v>
      </c>
      <c r="S20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79" t="str">
        <f>IF(AIRBNB[[#This Row],[RUIDO(dB)]]&lt;=4,"Silencioso",IF(AIRBNB[[#This Row],[RUIDO(dB)]]&lt;=5.5,"Poco Ruidoso","Ruidoso"))</f>
        <v>Ruidoso</v>
      </c>
      <c r="U2079" t="str">
        <f>IF(AND(AIRBNB[[#This Row],[PRECIO]]&lt;50,AIRBNB[[#This Row],[MIN_NOCHES]]&gt;3),"Dentro del presupuesto","No considerar")</f>
        <v>No considerar</v>
      </c>
      <c r="V2079" t="str">
        <f>VLOOKUP(AIRBNB[[#This Row],[HOST_ID]],Super_host[],5,FALSE)</f>
        <v>Host</v>
      </c>
    </row>
    <row r="2080" spans="1:22">
      <c r="A2080" s="4">
        <v>3738529</v>
      </c>
      <c r="B2080" t="s">
        <v>10763</v>
      </c>
      <c r="C2080" s="4">
        <v>19111611</v>
      </c>
      <c r="D2080" t="s">
        <v>10764</v>
      </c>
      <c r="E2080" t="s">
        <v>10765</v>
      </c>
      <c r="F2080" s="4">
        <v>11251</v>
      </c>
      <c r="G2080" s="13" t="s">
        <v>4662</v>
      </c>
      <c r="H2080" s="13" t="s">
        <v>10618</v>
      </c>
      <c r="I2080" s="1">
        <v>4069817</v>
      </c>
      <c r="J2080" s="1">
        <v>-739654</v>
      </c>
      <c r="K2080" t="s">
        <v>5</v>
      </c>
      <c r="L2080" s="20">
        <v>150</v>
      </c>
      <c r="M2080" s="4">
        <v>1</v>
      </c>
      <c r="N2080" s="4">
        <v>7</v>
      </c>
      <c r="O2080" s="2">
        <v>42562</v>
      </c>
      <c r="P2080" s="3">
        <v>0.12</v>
      </c>
      <c r="Q2080" s="4">
        <v>1</v>
      </c>
      <c r="R2080" s="3">
        <v>6.9</v>
      </c>
      <c r="S20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0" t="str">
        <f>IF(AIRBNB[[#This Row],[RUIDO(dB)]]&lt;=4,"Silencioso",IF(AIRBNB[[#This Row],[RUIDO(dB)]]&lt;=5.5,"Poco Ruidoso","Ruidoso"))</f>
        <v>Ruidoso</v>
      </c>
      <c r="U2080" t="str">
        <f>IF(AND(AIRBNB[[#This Row],[PRECIO]]&lt;50,AIRBNB[[#This Row],[MIN_NOCHES]]&gt;3),"Dentro del presupuesto","No considerar")</f>
        <v>No considerar</v>
      </c>
      <c r="V2080" t="str">
        <f>VLOOKUP(AIRBNB[[#This Row],[HOST_ID]],Super_host[],5,FALSE)</f>
        <v>Host</v>
      </c>
    </row>
    <row r="2081" spans="1:22">
      <c r="A2081" s="4">
        <v>3683241</v>
      </c>
      <c r="B2081" t="s">
        <v>9620</v>
      </c>
      <c r="C2081" s="4">
        <v>18726889</v>
      </c>
      <c r="D2081" t="s">
        <v>1130</v>
      </c>
      <c r="E2081" t="s">
        <v>9621</v>
      </c>
      <c r="F2081" s="4">
        <v>11207</v>
      </c>
      <c r="G2081" s="13" t="s">
        <v>4662</v>
      </c>
      <c r="H2081" s="13" t="s">
        <v>9274</v>
      </c>
      <c r="I2081" s="1">
        <v>4068781</v>
      </c>
      <c r="J2081" s="1">
        <v>-7391377</v>
      </c>
      <c r="K2081" t="s">
        <v>5</v>
      </c>
      <c r="L2081" s="20">
        <v>150</v>
      </c>
      <c r="M2081" s="4">
        <v>4</v>
      </c>
      <c r="N2081" s="4">
        <v>2</v>
      </c>
      <c r="O2081" s="2">
        <v>41872</v>
      </c>
      <c r="P2081" s="3">
        <v>0.03</v>
      </c>
      <c r="Q2081" s="4">
        <v>1</v>
      </c>
      <c r="R2081" s="3">
        <v>6.9</v>
      </c>
      <c r="S20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1" t="str">
        <f>IF(AIRBNB[[#This Row],[RUIDO(dB)]]&lt;=4,"Silencioso",IF(AIRBNB[[#This Row],[RUIDO(dB)]]&lt;=5.5,"Poco Ruidoso","Ruidoso"))</f>
        <v>Ruidoso</v>
      </c>
      <c r="U2081" t="str">
        <f>IF(AND(AIRBNB[[#This Row],[PRECIO]]&lt;50,AIRBNB[[#This Row],[MIN_NOCHES]]&gt;3),"Dentro del presupuesto","No considerar")</f>
        <v>No considerar</v>
      </c>
      <c r="V2081" t="str">
        <f>VLOOKUP(AIRBNB[[#This Row],[HOST_ID]],Super_host[],5,FALSE)</f>
        <v>Host</v>
      </c>
    </row>
    <row r="2082" spans="1:22">
      <c r="A2082" s="4">
        <v>3841048</v>
      </c>
      <c r="B2082" t="s">
        <v>1928</v>
      </c>
      <c r="C2082" s="4">
        <v>18286622</v>
      </c>
      <c r="D2082" t="s">
        <v>375</v>
      </c>
      <c r="E2082" t="s">
        <v>1929</v>
      </c>
      <c r="F2082" s="4">
        <v>10002</v>
      </c>
      <c r="G2082" s="13" t="s">
        <v>124</v>
      </c>
      <c r="H2082" s="13" t="s">
        <v>137</v>
      </c>
      <c r="I2082" s="1">
        <v>4072174</v>
      </c>
      <c r="J2082" s="1">
        <v>-7398501</v>
      </c>
      <c r="K2082" t="s">
        <v>5</v>
      </c>
      <c r="L2082" s="20">
        <v>150</v>
      </c>
      <c r="M2082" s="4">
        <v>1</v>
      </c>
      <c r="N2082" s="4">
        <v>8</v>
      </c>
      <c r="O2082" s="2">
        <v>42174</v>
      </c>
      <c r="P2082" s="3">
        <v>0.13</v>
      </c>
      <c r="Q2082" s="4">
        <v>1</v>
      </c>
      <c r="R2082" s="3">
        <v>5.6</v>
      </c>
      <c r="S20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2" t="str">
        <f>IF(AIRBNB[[#This Row],[RUIDO(dB)]]&lt;=4,"Silencioso",IF(AIRBNB[[#This Row],[RUIDO(dB)]]&lt;=5.5,"Poco Ruidoso","Ruidoso"))</f>
        <v>Ruidoso</v>
      </c>
      <c r="U2082" t="str">
        <f>IF(AND(AIRBNB[[#This Row],[PRECIO]]&lt;50,AIRBNB[[#This Row],[MIN_NOCHES]]&gt;3),"Dentro del presupuesto","No considerar")</f>
        <v>No considerar</v>
      </c>
      <c r="V2082" t="str">
        <f>VLOOKUP(AIRBNB[[#This Row],[HOST_ID]],Super_host[],5,FALSE)</f>
        <v>Host</v>
      </c>
    </row>
    <row r="2083" spans="1:22">
      <c r="A2083" s="4">
        <v>3583605</v>
      </c>
      <c r="B2083" t="s">
        <v>6827</v>
      </c>
      <c r="C2083" s="4">
        <v>18051675</v>
      </c>
      <c r="D2083" t="s">
        <v>200</v>
      </c>
      <c r="E2083" t="s">
        <v>6828</v>
      </c>
      <c r="F2083" s="4">
        <v>10033</v>
      </c>
      <c r="G2083" s="13" t="s">
        <v>124</v>
      </c>
      <c r="H2083" s="13" t="s">
        <v>125</v>
      </c>
      <c r="I2083" s="1">
        <v>4085153</v>
      </c>
      <c r="J2083" s="1">
        <v>-7393815</v>
      </c>
      <c r="K2083" t="s">
        <v>5</v>
      </c>
      <c r="L2083" s="20">
        <v>150</v>
      </c>
      <c r="M2083" s="4">
        <v>3</v>
      </c>
      <c r="N2083" s="4">
        <v>0</v>
      </c>
      <c r="O2083" s="2">
        <v>42610</v>
      </c>
      <c r="P2083" s="3">
        <v>0.13</v>
      </c>
      <c r="Q2083" s="4">
        <v>1</v>
      </c>
      <c r="R2083" s="3">
        <v>5.6</v>
      </c>
      <c r="S20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3" t="str">
        <f>IF(AIRBNB[[#This Row],[RUIDO(dB)]]&lt;=4,"Silencioso",IF(AIRBNB[[#This Row],[RUIDO(dB)]]&lt;=5.5,"Poco Ruidoso","Ruidoso"))</f>
        <v>Ruidoso</v>
      </c>
      <c r="U2083" t="str">
        <f>IF(AND(AIRBNB[[#This Row],[PRECIO]]&lt;50,AIRBNB[[#This Row],[MIN_NOCHES]]&gt;3),"Dentro del presupuesto","No considerar")</f>
        <v>No considerar</v>
      </c>
      <c r="V2083" t="str">
        <f>VLOOKUP(AIRBNB[[#This Row],[HOST_ID]],Super_host[],5,FALSE)</f>
        <v>Host</v>
      </c>
    </row>
    <row r="2084" spans="1:22">
      <c r="A2084" s="4">
        <v>3544610</v>
      </c>
      <c r="B2084" t="s">
        <v>9102</v>
      </c>
      <c r="C2084" s="4">
        <v>17845064</v>
      </c>
      <c r="D2084" t="s">
        <v>340</v>
      </c>
      <c r="E2084" t="s">
        <v>9103</v>
      </c>
      <c r="F2084" s="4">
        <v>11375</v>
      </c>
      <c r="G2084" s="13" t="s">
        <v>7897</v>
      </c>
      <c r="H2084" s="13" t="s">
        <v>7951</v>
      </c>
      <c r="I2084" s="1">
        <v>4073334</v>
      </c>
      <c r="J2084" s="1">
        <v>-7385433</v>
      </c>
      <c r="K2084" t="s">
        <v>5</v>
      </c>
      <c r="L2084" s="20">
        <v>150</v>
      </c>
      <c r="M2084" s="4">
        <v>1</v>
      </c>
      <c r="N2084" s="4">
        <v>0</v>
      </c>
      <c r="O2084" s="2">
        <v>42203</v>
      </c>
      <c r="P2084" s="3">
        <v>0.28999999999999998</v>
      </c>
      <c r="Q2084" s="4">
        <v>5</v>
      </c>
      <c r="R2084" s="3">
        <v>6.24</v>
      </c>
      <c r="S20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4" t="str">
        <f>IF(AIRBNB[[#This Row],[RUIDO(dB)]]&lt;=4,"Silencioso",IF(AIRBNB[[#This Row],[RUIDO(dB)]]&lt;=5.5,"Poco Ruidoso","Ruidoso"))</f>
        <v>Ruidoso</v>
      </c>
      <c r="U2084" t="str">
        <f>IF(AND(AIRBNB[[#This Row],[PRECIO]]&lt;50,AIRBNB[[#This Row],[MIN_NOCHES]]&gt;3),"Dentro del presupuesto","No considerar")</f>
        <v>No considerar</v>
      </c>
      <c r="V2084" t="str">
        <f>VLOOKUP(AIRBNB[[#This Row],[HOST_ID]],Super_host[],5,FALSE)</f>
        <v>Host</v>
      </c>
    </row>
    <row r="2085" spans="1:22">
      <c r="A2085" s="4">
        <v>3866888</v>
      </c>
      <c r="B2085" t="s">
        <v>2753</v>
      </c>
      <c r="C2085" s="4">
        <v>17770287</v>
      </c>
      <c r="D2085" t="s">
        <v>1815</v>
      </c>
      <c r="E2085" t="s">
        <v>2754</v>
      </c>
      <c r="F2085" s="4">
        <v>10016</v>
      </c>
      <c r="G2085" s="13" t="s">
        <v>124</v>
      </c>
      <c r="H2085" s="13" t="s">
        <v>373</v>
      </c>
      <c r="I2085" s="1">
        <v>407495</v>
      </c>
      <c r="J2085" s="1">
        <v>-7398313</v>
      </c>
      <c r="K2085" t="s">
        <v>5</v>
      </c>
      <c r="L2085" s="20">
        <v>150</v>
      </c>
      <c r="M2085" s="4">
        <v>30</v>
      </c>
      <c r="N2085" s="4">
        <v>13</v>
      </c>
      <c r="O2085" s="2">
        <v>43590</v>
      </c>
      <c r="P2085" s="3">
        <v>0.23</v>
      </c>
      <c r="Q2085" s="4">
        <v>1</v>
      </c>
      <c r="R2085" s="3">
        <v>5.6</v>
      </c>
      <c r="S20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5" t="str">
        <f>IF(AIRBNB[[#This Row],[RUIDO(dB)]]&lt;=4,"Silencioso",IF(AIRBNB[[#This Row],[RUIDO(dB)]]&lt;=5.5,"Poco Ruidoso","Ruidoso"))</f>
        <v>Ruidoso</v>
      </c>
      <c r="U2085" t="str">
        <f>IF(AND(AIRBNB[[#This Row],[PRECIO]]&lt;50,AIRBNB[[#This Row],[MIN_NOCHES]]&gt;3),"Dentro del presupuesto","No considerar")</f>
        <v>No considerar</v>
      </c>
      <c r="V2085" t="str">
        <f>VLOOKUP(AIRBNB[[#This Row],[HOST_ID]],Super_host[],5,FALSE)</f>
        <v>Host</v>
      </c>
    </row>
    <row r="2086" spans="1:22">
      <c r="A2086" s="4">
        <v>6477558</v>
      </c>
      <c r="B2086" t="s">
        <v>1930</v>
      </c>
      <c r="C2086" s="4">
        <v>17770287</v>
      </c>
      <c r="D2086" t="s">
        <v>1815</v>
      </c>
      <c r="E2086" t="s">
        <v>1931</v>
      </c>
      <c r="F2086" s="4">
        <v>10016</v>
      </c>
      <c r="G2086" s="13" t="s">
        <v>124</v>
      </c>
      <c r="H2086" s="13" t="s">
        <v>373</v>
      </c>
      <c r="I2086" s="1">
        <v>4075085</v>
      </c>
      <c r="J2086" s="1">
        <v>-7398266</v>
      </c>
      <c r="K2086" t="s">
        <v>5</v>
      </c>
      <c r="L2086" s="20">
        <v>150</v>
      </c>
      <c r="M2086" s="4">
        <v>30</v>
      </c>
      <c r="N2086" s="4">
        <v>5</v>
      </c>
      <c r="O2086" s="2">
        <v>43450</v>
      </c>
      <c r="P2086" s="3">
        <v>0.13</v>
      </c>
      <c r="Q2086" s="4">
        <v>1</v>
      </c>
      <c r="R2086" s="3">
        <v>5.6</v>
      </c>
      <c r="S20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6" t="str">
        <f>IF(AIRBNB[[#This Row],[RUIDO(dB)]]&lt;=4,"Silencioso",IF(AIRBNB[[#This Row],[RUIDO(dB)]]&lt;=5.5,"Poco Ruidoso","Ruidoso"))</f>
        <v>Ruidoso</v>
      </c>
      <c r="U2086" t="str">
        <f>IF(AND(AIRBNB[[#This Row],[PRECIO]]&lt;50,AIRBNB[[#This Row],[MIN_NOCHES]]&gt;3),"Dentro del presupuesto","No considerar")</f>
        <v>No considerar</v>
      </c>
      <c r="V2086" t="str">
        <f>VLOOKUP(AIRBNB[[#This Row],[HOST_ID]],Super_host[],5,FALSE)</f>
        <v>Host</v>
      </c>
    </row>
    <row r="2087" spans="1:22">
      <c r="A2087" s="4">
        <v>3766770</v>
      </c>
      <c r="B2087" t="s">
        <v>5132</v>
      </c>
      <c r="C2087" s="4">
        <v>17479416</v>
      </c>
      <c r="D2087" t="s">
        <v>4790</v>
      </c>
      <c r="E2087" t="s">
        <v>5133</v>
      </c>
      <c r="F2087" s="4">
        <v>10035</v>
      </c>
      <c r="G2087" s="13" t="s">
        <v>124</v>
      </c>
      <c r="H2087" s="13" t="s">
        <v>219</v>
      </c>
      <c r="I2087" s="1">
        <v>4080592</v>
      </c>
      <c r="J2087" s="1">
        <v>-7393653</v>
      </c>
      <c r="K2087" t="s">
        <v>5</v>
      </c>
      <c r="L2087" s="20">
        <v>150</v>
      </c>
      <c r="M2087" s="4">
        <v>3</v>
      </c>
      <c r="N2087" s="4">
        <v>72</v>
      </c>
      <c r="O2087" s="2">
        <v>43584</v>
      </c>
      <c r="P2087" s="3">
        <v>1.23</v>
      </c>
      <c r="Q2087" s="4">
        <v>1</v>
      </c>
      <c r="R2087" s="3">
        <v>5.6</v>
      </c>
      <c r="S20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7" t="str">
        <f>IF(AIRBNB[[#This Row],[RUIDO(dB)]]&lt;=4,"Silencioso",IF(AIRBNB[[#This Row],[RUIDO(dB)]]&lt;=5.5,"Poco Ruidoso","Ruidoso"))</f>
        <v>Ruidoso</v>
      </c>
      <c r="U2087" t="str">
        <f>IF(AND(AIRBNB[[#This Row],[PRECIO]]&lt;50,AIRBNB[[#This Row],[MIN_NOCHES]]&gt;3),"Dentro del presupuesto","No considerar")</f>
        <v>No considerar</v>
      </c>
      <c r="V2087" t="str">
        <f>VLOOKUP(AIRBNB[[#This Row],[HOST_ID]],Super_host[],5,FALSE)</f>
        <v>Host</v>
      </c>
    </row>
    <row r="2088" spans="1:22">
      <c r="A2088" s="4">
        <v>3464727</v>
      </c>
      <c r="B2088" t="s">
        <v>6836</v>
      </c>
      <c r="C2088" s="4">
        <v>17456385</v>
      </c>
      <c r="D2088" t="s">
        <v>6837</v>
      </c>
      <c r="E2088" t="s">
        <v>3766</v>
      </c>
      <c r="F2088" s="4">
        <v>10019</v>
      </c>
      <c r="G2088" s="13" t="s">
        <v>124</v>
      </c>
      <c r="H2088" s="13" t="s">
        <v>249</v>
      </c>
      <c r="I2088" s="1">
        <v>4076753</v>
      </c>
      <c r="J2088" s="1">
        <v>-7398397</v>
      </c>
      <c r="K2088" t="s">
        <v>5</v>
      </c>
      <c r="L2088" s="20">
        <v>150</v>
      </c>
      <c r="M2088" s="4">
        <v>1</v>
      </c>
      <c r="N2088" s="4">
        <v>0</v>
      </c>
      <c r="O2088" s="2">
        <v>43381</v>
      </c>
      <c r="P2088" s="3">
        <v>0.02</v>
      </c>
      <c r="Q2088" s="4">
        <v>1</v>
      </c>
      <c r="R2088" s="3">
        <v>5.6</v>
      </c>
      <c r="S20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8" t="str">
        <f>IF(AIRBNB[[#This Row],[RUIDO(dB)]]&lt;=4,"Silencioso",IF(AIRBNB[[#This Row],[RUIDO(dB)]]&lt;=5.5,"Poco Ruidoso","Ruidoso"))</f>
        <v>Ruidoso</v>
      </c>
      <c r="U2088" t="str">
        <f>IF(AND(AIRBNB[[#This Row],[PRECIO]]&lt;50,AIRBNB[[#This Row],[MIN_NOCHES]]&gt;3),"Dentro del presupuesto","No considerar")</f>
        <v>No considerar</v>
      </c>
      <c r="V2088" t="str">
        <f>VLOOKUP(AIRBNB[[#This Row],[HOST_ID]],Super_host[],5,FALSE)</f>
        <v>Host</v>
      </c>
    </row>
    <row r="2089" spans="1:22">
      <c r="A2089" s="4">
        <v>5119201</v>
      </c>
      <c r="B2089" t="s">
        <v>4461</v>
      </c>
      <c r="C2089" s="4">
        <v>17450152</v>
      </c>
      <c r="D2089" t="s">
        <v>4462</v>
      </c>
      <c r="E2089" t="s">
        <v>4463</v>
      </c>
      <c r="F2089" s="4">
        <v>10019</v>
      </c>
      <c r="G2089" s="13" t="s">
        <v>124</v>
      </c>
      <c r="H2089" s="13" t="s">
        <v>249</v>
      </c>
      <c r="I2089" s="1">
        <v>4076332</v>
      </c>
      <c r="J2089" s="1">
        <v>-739884</v>
      </c>
      <c r="K2089" t="s">
        <v>40</v>
      </c>
      <c r="L2089" s="20">
        <v>150</v>
      </c>
      <c r="M2089" s="4">
        <v>1</v>
      </c>
      <c r="N2089" s="4">
        <v>38</v>
      </c>
      <c r="O2089" s="2">
        <v>43637</v>
      </c>
      <c r="P2089" s="3">
        <v>0.77</v>
      </c>
      <c r="Q2089" s="4">
        <v>1</v>
      </c>
      <c r="R2089" s="3">
        <v>5.6</v>
      </c>
      <c r="S20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89" t="str">
        <f>IF(AIRBNB[[#This Row],[RUIDO(dB)]]&lt;=4,"Silencioso",IF(AIRBNB[[#This Row],[RUIDO(dB)]]&lt;=5.5,"Poco Ruidoso","Ruidoso"))</f>
        <v>Ruidoso</v>
      </c>
      <c r="U2089" t="str">
        <f>IF(AND(AIRBNB[[#This Row],[PRECIO]]&lt;50,AIRBNB[[#This Row],[MIN_NOCHES]]&gt;3),"Dentro del presupuesto","No considerar")</f>
        <v>No considerar</v>
      </c>
      <c r="V2089" t="str">
        <f>VLOOKUP(AIRBNB[[#This Row],[HOST_ID]],Super_host[],5,FALSE)</f>
        <v>Host</v>
      </c>
    </row>
    <row r="2090" spans="1:22">
      <c r="A2090" s="4">
        <v>3423516</v>
      </c>
      <c r="B2090" t="s">
        <v>6838</v>
      </c>
      <c r="C2090" s="4">
        <v>17256091</v>
      </c>
      <c r="D2090" t="s">
        <v>2957</v>
      </c>
      <c r="E2090" t="s">
        <v>6839</v>
      </c>
      <c r="F2090" s="4">
        <v>10028</v>
      </c>
      <c r="G2090" s="13" t="s">
        <v>124</v>
      </c>
      <c r="H2090" s="13" t="s">
        <v>129</v>
      </c>
      <c r="I2090" s="1">
        <v>4077565</v>
      </c>
      <c r="J2090" s="1">
        <v>-7395086</v>
      </c>
      <c r="K2090" t="s">
        <v>5</v>
      </c>
      <c r="L2090" s="20">
        <v>150</v>
      </c>
      <c r="M2090" s="4">
        <v>2</v>
      </c>
      <c r="N2090" s="4">
        <v>0</v>
      </c>
      <c r="O2090" s="2">
        <v>42372</v>
      </c>
      <c r="P2090" s="3">
        <v>0.02</v>
      </c>
      <c r="Q2090" s="4">
        <v>1</v>
      </c>
      <c r="R2090" s="3">
        <v>5.6</v>
      </c>
      <c r="S20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0" t="str">
        <f>IF(AIRBNB[[#This Row],[RUIDO(dB)]]&lt;=4,"Silencioso",IF(AIRBNB[[#This Row],[RUIDO(dB)]]&lt;=5.5,"Poco Ruidoso","Ruidoso"))</f>
        <v>Ruidoso</v>
      </c>
      <c r="U2090" t="str">
        <f>IF(AND(AIRBNB[[#This Row],[PRECIO]]&lt;50,AIRBNB[[#This Row],[MIN_NOCHES]]&gt;3),"Dentro del presupuesto","No considerar")</f>
        <v>No considerar</v>
      </c>
      <c r="V2090" t="str">
        <f>VLOOKUP(AIRBNB[[#This Row],[HOST_ID]],Super_host[],5,FALSE)</f>
        <v>Host</v>
      </c>
    </row>
    <row r="2091" spans="1:22">
      <c r="A2091" s="4">
        <v>4121173</v>
      </c>
      <c r="B2091" t="s">
        <v>774</v>
      </c>
      <c r="C2091" s="4">
        <v>17249397</v>
      </c>
      <c r="D2091" t="s">
        <v>775</v>
      </c>
      <c r="E2091" t="s">
        <v>776</v>
      </c>
      <c r="F2091" s="4">
        <v>10004</v>
      </c>
      <c r="G2091" s="13" t="s">
        <v>124</v>
      </c>
      <c r="H2091" s="13" t="s">
        <v>528</v>
      </c>
      <c r="I2091" s="1">
        <v>4070499</v>
      </c>
      <c r="J2091" s="1">
        <v>-7400819</v>
      </c>
      <c r="K2091" t="s">
        <v>5</v>
      </c>
      <c r="L2091" s="20">
        <v>150</v>
      </c>
      <c r="M2091" s="4">
        <v>1</v>
      </c>
      <c r="N2091" s="4">
        <v>2</v>
      </c>
      <c r="O2091" s="2">
        <v>42162</v>
      </c>
      <c r="P2091" s="3">
        <v>0.04</v>
      </c>
      <c r="Q2091" s="4">
        <v>1</v>
      </c>
      <c r="R2091" s="3">
        <v>5.6</v>
      </c>
      <c r="S20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1" t="str">
        <f>IF(AIRBNB[[#This Row],[RUIDO(dB)]]&lt;=4,"Silencioso",IF(AIRBNB[[#This Row],[RUIDO(dB)]]&lt;=5.5,"Poco Ruidoso","Ruidoso"))</f>
        <v>Ruidoso</v>
      </c>
      <c r="U2091" t="str">
        <f>IF(AND(AIRBNB[[#This Row],[PRECIO]]&lt;50,AIRBNB[[#This Row],[MIN_NOCHES]]&gt;3),"Dentro del presupuesto","No considerar")</f>
        <v>No considerar</v>
      </c>
      <c r="V2091" t="str">
        <f>VLOOKUP(AIRBNB[[#This Row],[HOST_ID]],Super_host[],5,FALSE)</f>
        <v>Host</v>
      </c>
    </row>
    <row r="2092" spans="1:22">
      <c r="A2092" s="4">
        <v>3386746</v>
      </c>
      <c r="B2092" t="s">
        <v>12399</v>
      </c>
      <c r="C2092" s="4">
        <v>17087544</v>
      </c>
      <c r="D2092" t="s">
        <v>9840</v>
      </c>
      <c r="E2092" t="s">
        <v>12400</v>
      </c>
      <c r="F2092" s="4">
        <v>11218</v>
      </c>
      <c r="G2092" s="13" t="s">
        <v>4662</v>
      </c>
      <c r="H2092" s="13" t="s">
        <v>10548</v>
      </c>
      <c r="I2092" s="1">
        <v>4064846</v>
      </c>
      <c r="J2092" s="1">
        <v>-7397338</v>
      </c>
      <c r="K2092" t="s">
        <v>5</v>
      </c>
      <c r="L2092" s="20">
        <v>150</v>
      </c>
      <c r="M2092" s="4">
        <v>4</v>
      </c>
      <c r="N2092" s="4">
        <v>26</v>
      </c>
      <c r="O2092" s="2">
        <v>42262</v>
      </c>
      <c r="P2092" s="3">
        <v>0.44</v>
      </c>
      <c r="Q2092" s="4">
        <v>1</v>
      </c>
      <c r="R2092" s="3">
        <v>6.9</v>
      </c>
      <c r="S20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2" t="str">
        <f>IF(AIRBNB[[#This Row],[RUIDO(dB)]]&lt;=4,"Silencioso",IF(AIRBNB[[#This Row],[RUIDO(dB)]]&lt;=5.5,"Poco Ruidoso","Ruidoso"))</f>
        <v>Ruidoso</v>
      </c>
      <c r="U2092" t="str">
        <f>IF(AND(AIRBNB[[#This Row],[PRECIO]]&lt;50,AIRBNB[[#This Row],[MIN_NOCHES]]&gt;3),"Dentro del presupuesto","No considerar")</f>
        <v>No considerar</v>
      </c>
      <c r="V2092" t="str">
        <f>VLOOKUP(AIRBNB[[#This Row],[HOST_ID]],Super_host[],5,FALSE)</f>
        <v>Host</v>
      </c>
    </row>
    <row r="2093" spans="1:22">
      <c r="A2093" s="4">
        <v>3434303</v>
      </c>
      <c r="B2093" t="s">
        <v>1251</v>
      </c>
      <c r="C2093" s="4">
        <v>16914467</v>
      </c>
      <c r="D2093" t="s">
        <v>1252</v>
      </c>
      <c r="E2093" t="s">
        <v>1253</v>
      </c>
      <c r="F2093" s="4">
        <v>10022</v>
      </c>
      <c r="G2093" s="13" t="s">
        <v>124</v>
      </c>
      <c r="H2093" s="13" t="s">
        <v>373</v>
      </c>
      <c r="I2093" s="1">
        <v>4075812</v>
      </c>
      <c r="J2093" s="1">
        <v>-7396171</v>
      </c>
      <c r="K2093" t="s">
        <v>5</v>
      </c>
      <c r="L2093" s="20">
        <v>150</v>
      </c>
      <c r="M2093" s="4">
        <v>2</v>
      </c>
      <c r="N2093" s="4">
        <v>4</v>
      </c>
      <c r="O2093" s="2">
        <v>42684</v>
      </c>
      <c r="P2093" s="3">
        <v>7.0000000000000007E-2</v>
      </c>
      <c r="Q2093" s="4">
        <v>1</v>
      </c>
      <c r="R2093" s="3">
        <v>5.6</v>
      </c>
      <c r="S20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3" t="str">
        <f>IF(AIRBNB[[#This Row],[RUIDO(dB)]]&lt;=4,"Silencioso",IF(AIRBNB[[#This Row],[RUIDO(dB)]]&lt;=5.5,"Poco Ruidoso","Ruidoso"))</f>
        <v>Ruidoso</v>
      </c>
      <c r="U2093" t="str">
        <f>IF(AND(AIRBNB[[#This Row],[PRECIO]]&lt;50,AIRBNB[[#This Row],[MIN_NOCHES]]&gt;3),"Dentro del presupuesto","No considerar")</f>
        <v>No considerar</v>
      </c>
      <c r="V2093" t="str">
        <f>VLOOKUP(AIRBNB[[#This Row],[HOST_ID]],Super_host[],5,FALSE)</f>
        <v>Host</v>
      </c>
    </row>
    <row r="2094" spans="1:22">
      <c r="A2094" s="4">
        <v>4260964</v>
      </c>
      <c r="B2094" t="s">
        <v>5399</v>
      </c>
      <c r="C2094" s="4">
        <v>16212001</v>
      </c>
      <c r="D2094" t="s">
        <v>650</v>
      </c>
      <c r="E2094" t="s">
        <v>5400</v>
      </c>
      <c r="F2094" s="4">
        <v>10030</v>
      </c>
      <c r="G2094" s="13" t="s">
        <v>124</v>
      </c>
      <c r="H2094" s="13" t="s">
        <v>148</v>
      </c>
      <c r="I2094" s="1">
        <v>4081774</v>
      </c>
      <c r="J2094" s="1">
        <v>-7394595</v>
      </c>
      <c r="K2094" t="s">
        <v>5</v>
      </c>
      <c r="L2094" s="20">
        <v>150</v>
      </c>
      <c r="M2094" s="4">
        <v>4</v>
      </c>
      <c r="N2094" s="4">
        <v>82</v>
      </c>
      <c r="O2094" s="2">
        <v>43607</v>
      </c>
      <c r="P2094" s="3">
        <v>1.53</v>
      </c>
      <c r="Q2094" s="4">
        <v>1</v>
      </c>
      <c r="R2094" s="3">
        <v>5.6</v>
      </c>
      <c r="S20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4" t="str">
        <f>IF(AIRBNB[[#This Row],[RUIDO(dB)]]&lt;=4,"Silencioso",IF(AIRBNB[[#This Row],[RUIDO(dB)]]&lt;=5.5,"Poco Ruidoso","Ruidoso"))</f>
        <v>Ruidoso</v>
      </c>
      <c r="U2094" t="str">
        <f>IF(AND(AIRBNB[[#This Row],[PRECIO]]&lt;50,AIRBNB[[#This Row],[MIN_NOCHES]]&gt;3),"Dentro del presupuesto","No considerar")</f>
        <v>No considerar</v>
      </c>
      <c r="V2094" t="str">
        <f>VLOOKUP(AIRBNB[[#This Row],[HOST_ID]],Super_host[],5,FALSE)</f>
        <v>Host</v>
      </c>
    </row>
    <row r="2095" spans="1:22">
      <c r="A2095" s="4">
        <v>3747392</v>
      </c>
      <c r="B2095" t="s">
        <v>11281</v>
      </c>
      <c r="C2095" s="4">
        <v>15805343</v>
      </c>
      <c r="D2095" t="s">
        <v>7195</v>
      </c>
      <c r="E2095" t="s">
        <v>11282</v>
      </c>
      <c r="F2095" s="4">
        <v>11249</v>
      </c>
      <c r="G2095" s="13" t="s">
        <v>4662</v>
      </c>
      <c r="H2095" s="13" t="s">
        <v>9218</v>
      </c>
      <c r="I2095" s="1">
        <v>4071858</v>
      </c>
      <c r="J2095" s="1">
        <v>-7395711</v>
      </c>
      <c r="K2095" t="s">
        <v>40</v>
      </c>
      <c r="L2095" s="20">
        <v>150</v>
      </c>
      <c r="M2095" s="4">
        <v>1</v>
      </c>
      <c r="N2095" s="4">
        <v>9</v>
      </c>
      <c r="O2095" s="2">
        <v>42528</v>
      </c>
      <c r="P2095" s="3">
        <v>0.19</v>
      </c>
      <c r="Q2095" s="4">
        <v>1</v>
      </c>
      <c r="R2095" s="3">
        <v>6.9</v>
      </c>
      <c r="S20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5" t="str">
        <f>IF(AIRBNB[[#This Row],[RUIDO(dB)]]&lt;=4,"Silencioso",IF(AIRBNB[[#This Row],[RUIDO(dB)]]&lt;=5.5,"Poco Ruidoso","Ruidoso"))</f>
        <v>Ruidoso</v>
      </c>
      <c r="U2095" t="str">
        <f>IF(AND(AIRBNB[[#This Row],[PRECIO]]&lt;50,AIRBNB[[#This Row],[MIN_NOCHES]]&gt;3),"Dentro del presupuesto","No considerar")</f>
        <v>No considerar</v>
      </c>
      <c r="V2095" t="str">
        <f>VLOOKUP(AIRBNB[[#This Row],[HOST_ID]],Super_host[],5,FALSE)</f>
        <v>Host</v>
      </c>
    </row>
    <row r="2096" spans="1:22">
      <c r="A2096" s="4">
        <v>3136535</v>
      </c>
      <c r="B2096" t="s">
        <v>2223</v>
      </c>
      <c r="C2096" s="4">
        <v>15414317</v>
      </c>
      <c r="D2096" t="s">
        <v>2224</v>
      </c>
      <c r="E2096" t="s">
        <v>2225</v>
      </c>
      <c r="F2096" s="4">
        <v>10065</v>
      </c>
      <c r="G2096" s="13" t="s">
        <v>124</v>
      </c>
      <c r="H2096" s="13" t="s">
        <v>129</v>
      </c>
      <c r="I2096" s="1">
        <v>4076299</v>
      </c>
      <c r="J2096" s="1">
        <v>-7396166</v>
      </c>
      <c r="K2096" t="s">
        <v>5</v>
      </c>
      <c r="L2096" s="20">
        <v>150</v>
      </c>
      <c r="M2096" s="4">
        <v>5</v>
      </c>
      <c r="N2096" s="4">
        <v>10</v>
      </c>
      <c r="O2096" s="2">
        <v>43001</v>
      </c>
      <c r="P2096" s="3">
        <v>0.16</v>
      </c>
      <c r="Q2096" s="4">
        <v>1</v>
      </c>
      <c r="R2096" s="3">
        <v>5.6</v>
      </c>
      <c r="S20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6" t="str">
        <f>IF(AIRBNB[[#This Row],[RUIDO(dB)]]&lt;=4,"Silencioso",IF(AIRBNB[[#This Row],[RUIDO(dB)]]&lt;=5.5,"Poco Ruidoso","Ruidoso"))</f>
        <v>Ruidoso</v>
      </c>
      <c r="U2096" t="str">
        <f>IF(AND(AIRBNB[[#This Row],[PRECIO]]&lt;50,AIRBNB[[#This Row],[MIN_NOCHES]]&gt;3),"Dentro del presupuesto","No considerar")</f>
        <v>No considerar</v>
      </c>
      <c r="V2096" t="str">
        <f>VLOOKUP(AIRBNB[[#This Row],[HOST_ID]],Super_host[],5,FALSE)</f>
        <v>Host</v>
      </c>
    </row>
    <row r="2097" spans="1:22">
      <c r="A2097" s="4">
        <v>4216774</v>
      </c>
      <c r="B2097" t="s">
        <v>10199</v>
      </c>
      <c r="C2097" s="4">
        <v>15243531</v>
      </c>
      <c r="D2097" t="s">
        <v>892</v>
      </c>
      <c r="E2097" t="s">
        <v>10200</v>
      </c>
      <c r="F2097" s="4">
        <v>11249</v>
      </c>
      <c r="G2097" s="13" t="s">
        <v>4662</v>
      </c>
      <c r="H2097" s="13" t="s">
        <v>9218</v>
      </c>
      <c r="I2097" s="1">
        <v>4071722</v>
      </c>
      <c r="J2097" s="1">
        <v>-7395862</v>
      </c>
      <c r="K2097" t="s">
        <v>5</v>
      </c>
      <c r="L2097" s="20">
        <v>150</v>
      </c>
      <c r="M2097" s="4">
        <v>2</v>
      </c>
      <c r="N2097" s="4">
        <v>4</v>
      </c>
      <c r="O2097" s="2">
        <v>42324</v>
      </c>
      <c r="P2097" s="3">
        <v>7.0000000000000007E-2</v>
      </c>
      <c r="Q2097" s="4">
        <v>1</v>
      </c>
      <c r="R2097" s="3">
        <v>6.9</v>
      </c>
      <c r="S20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7" t="str">
        <f>IF(AIRBNB[[#This Row],[RUIDO(dB)]]&lt;=4,"Silencioso",IF(AIRBNB[[#This Row],[RUIDO(dB)]]&lt;=5.5,"Poco Ruidoso","Ruidoso"))</f>
        <v>Ruidoso</v>
      </c>
      <c r="U2097" t="str">
        <f>IF(AND(AIRBNB[[#This Row],[PRECIO]]&lt;50,AIRBNB[[#This Row],[MIN_NOCHES]]&gt;3),"Dentro del presupuesto","No considerar")</f>
        <v>No considerar</v>
      </c>
      <c r="V2097" t="str">
        <f>VLOOKUP(AIRBNB[[#This Row],[HOST_ID]],Super_host[],5,FALSE)</f>
        <v>Host</v>
      </c>
    </row>
    <row r="2098" spans="1:22">
      <c r="A2098" s="4">
        <v>2984662</v>
      </c>
      <c r="B2098" t="s">
        <v>11062</v>
      </c>
      <c r="C2098" s="4">
        <v>15179425</v>
      </c>
      <c r="D2098" t="s">
        <v>764</v>
      </c>
      <c r="E2098" t="s">
        <v>11063</v>
      </c>
      <c r="F2098" s="4">
        <v>11201</v>
      </c>
      <c r="G2098" s="13" t="s">
        <v>4662</v>
      </c>
      <c r="H2098" s="13" t="s">
        <v>9345</v>
      </c>
      <c r="I2098" s="1">
        <v>4069443</v>
      </c>
      <c r="J2098" s="1">
        <v>-7399068</v>
      </c>
      <c r="K2098" t="s">
        <v>5</v>
      </c>
      <c r="L2098" s="20">
        <v>150</v>
      </c>
      <c r="M2098" s="4">
        <v>2</v>
      </c>
      <c r="N2098" s="4">
        <v>10</v>
      </c>
      <c r="O2098" s="2">
        <v>43357</v>
      </c>
      <c r="P2098" s="3">
        <v>0.16</v>
      </c>
      <c r="Q2098" s="4">
        <v>1</v>
      </c>
      <c r="R2098" s="3">
        <v>6.9</v>
      </c>
      <c r="S20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8" t="str">
        <f>IF(AIRBNB[[#This Row],[RUIDO(dB)]]&lt;=4,"Silencioso",IF(AIRBNB[[#This Row],[RUIDO(dB)]]&lt;=5.5,"Poco Ruidoso","Ruidoso"))</f>
        <v>Ruidoso</v>
      </c>
      <c r="U2098" t="str">
        <f>IF(AND(AIRBNB[[#This Row],[PRECIO]]&lt;50,AIRBNB[[#This Row],[MIN_NOCHES]]&gt;3),"Dentro del presupuesto","No considerar")</f>
        <v>No considerar</v>
      </c>
      <c r="V2098" t="str">
        <f>VLOOKUP(AIRBNB[[#This Row],[HOST_ID]],Super_host[],5,FALSE)</f>
        <v>Host</v>
      </c>
    </row>
    <row r="2099" spans="1:22">
      <c r="A2099" s="4">
        <v>6661923</v>
      </c>
      <c r="B2099" t="s">
        <v>322</v>
      </c>
      <c r="C2099" s="4">
        <v>15008796</v>
      </c>
      <c r="D2099" t="s">
        <v>323</v>
      </c>
      <c r="E2099" t="s">
        <v>324</v>
      </c>
      <c r="F2099" s="4">
        <v>10036</v>
      </c>
      <c r="G2099" s="13" t="s">
        <v>124</v>
      </c>
      <c r="H2099" s="13" t="s">
        <v>249</v>
      </c>
      <c r="I2099" s="1">
        <v>407611</v>
      </c>
      <c r="J2099" s="1">
        <v>-7399316</v>
      </c>
      <c r="K2099" t="s">
        <v>5</v>
      </c>
      <c r="L2099" s="20">
        <v>150</v>
      </c>
      <c r="M2099" s="4">
        <v>4</v>
      </c>
      <c r="N2099" s="4">
        <v>1</v>
      </c>
      <c r="O2099" s="2">
        <v>42190</v>
      </c>
      <c r="P2099" s="3">
        <v>0.02</v>
      </c>
      <c r="Q2099" s="4">
        <v>1</v>
      </c>
      <c r="R2099" s="3">
        <v>5.6</v>
      </c>
      <c r="S20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099" t="str">
        <f>IF(AIRBNB[[#This Row],[RUIDO(dB)]]&lt;=4,"Silencioso",IF(AIRBNB[[#This Row],[RUIDO(dB)]]&lt;=5.5,"Poco Ruidoso","Ruidoso"))</f>
        <v>Ruidoso</v>
      </c>
      <c r="U2099" t="str">
        <f>IF(AND(AIRBNB[[#This Row],[PRECIO]]&lt;50,AIRBNB[[#This Row],[MIN_NOCHES]]&gt;3),"Dentro del presupuesto","No considerar")</f>
        <v>No considerar</v>
      </c>
      <c r="V2099" t="str">
        <f>VLOOKUP(AIRBNB[[#This Row],[HOST_ID]],Super_host[],5,FALSE)</f>
        <v>Host</v>
      </c>
    </row>
    <row r="2100" spans="1:22">
      <c r="A2100" s="4">
        <v>5266888</v>
      </c>
      <c r="B2100" t="s">
        <v>3598</v>
      </c>
      <c r="C2100" s="4">
        <v>14684238</v>
      </c>
      <c r="D2100" t="s">
        <v>387</v>
      </c>
      <c r="E2100" t="s">
        <v>3599</v>
      </c>
      <c r="F2100" s="4">
        <v>10003</v>
      </c>
      <c r="G2100" s="13" t="s">
        <v>124</v>
      </c>
      <c r="H2100" s="13" t="s">
        <v>133</v>
      </c>
      <c r="I2100" s="1">
        <v>407249</v>
      </c>
      <c r="J2100" s="1">
        <v>-7398852</v>
      </c>
      <c r="K2100" t="s">
        <v>5</v>
      </c>
      <c r="L2100" s="20">
        <v>150</v>
      </c>
      <c r="M2100" s="4">
        <v>5</v>
      </c>
      <c r="N2100" s="4">
        <v>22</v>
      </c>
      <c r="O2100" s="2">
        <v>43635</v>
      </c>
      <c r="P2100" s="3">
        <v>0.41</v>
      </c>
      <c r="Q2100" s="4">
        <v>1</v>
      </c>
      <c r="R2100" s="3">
        <v>5.6</v>
      </c>
      <c r="S21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0" t="str">
        <f>IF(AIRBNB[[#This Row],[RUIDO(dB)]]&lt;=4,"Silencioso",IF(AIRBNB[[#This Row],[RUIDO(dB)]]&lt;=5.5,"Poco Ruidoso","Ruidoso"))</f>
        <v>Ruidoso</v>
      </c>
      <c r="U2100" t="str">
        <f>IF(AND(AIRBNB[[#This Row],[PRECIO]]&lt;50,AIRBNB[[#This Row],[MIN_NOCHES]]&gt;3),"Dentro del presupuesto","No considerar")</f>
        <v>No considerar</v>
      </c>
      <c r="V2100" t="str">
        <f>VLOOKUP(AIRBNB[[#This Row],[HOST_ID]],Super_host[],5,FALSE)</f>
        <v>Host</v>
      </c>
    </row>
    <row r="2101" spans="1:22">
      <c r="A2101" s="4">
        <v>2851945</v>
      </c>
      <c r="B2101" t="s">
        <v>15606</v>
      </c>
      <c r="C2101" s="4">
        <v>14582705</v>
      </c>
      <c r="D2101" t="s">
        <v>4756</v>
      </c>
      <c r="E2101" t="s">
        <v>15607</v>
      </c>
      <c r="F2101" s="4">
        <v>11231</v>
      </c>
      <c r="G2101" s="13" t="s">
        <v>4662</v>
      </c>
      <c r="H2101" s="13" t="s">
        <v>9237</v>
      </c>
      <c r="I2101" s="1">
        <v>4068108</v>
      </c>
      <c r="J2101" s="1">
        <v>-7399381</v>
      </c>
      <c r="K2101" t="s">
        <v>5</v>
      </c>
      <c r="L2101" s="20">
        <v>150</v>
      </c>
      <c r="M2101" s="4">
        <v>2</v>
      </c>
      <c r="N2101" s="4">
        <v>0</v>
      </c>
      <c r="O2101" s="2">
        <v>42240</v>
      </c>
      <c r="P2101" s="3">
        <v>3.02</v>
      </c>
      <c r="Q2101" s="4">
        <v>1</v>
      </c>
      <c r="R2101" s="3">
        <v>6.9</v>
      </c>
      <c r="S21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1" t="str">
        <f>IF(AIRBNB[[#This Row],[RUIDO(dB)]]&lt;=4,"Silencioso",IF(AIRBNB[[#This Row],[RUIDO(dB)]]&lt;=5.5,"Poco Ruidoso","Ruidoso"))</f>
        <v>Ruidoso</v>
      </c>
      <c r="U2101" t="str">
        <f>IF(AND(AIRBNB[[#This Row],[PRECIO]]&lt;50,AIRBNB[[#This Row],[MIN_NOCHES]]&gt;3),"Dentro del presupuesto","No considerar")</f>
        <v>No considerar</v>
      </c>
      <c r="V2101" t="str">
        <f>VLOOKUP(AIRBNB[[#This Row],[HOST_ID]],Super_host[],5,FALSE)</f>
        <v>Host</v>
      </c>
    </row>
    <row r="2102" spans="1:22">
      <c r="A2102" s="4">
        <v>2788298</v>
      </c>
      <c r="B2102" t="s">
        <v>9379</v>
      </c>
      <c r="C2102" s="4">
        <v>14262697</v>
      </c>
      <c r="D2102" t="s">
        <v>677</v>
      </c>
      <c r="E2102" t="s">
        <v>9380</v>
      </c>
      <c r="F2102" s="4">
        <v>11201</v>
      </c>
      <c r="G2102" s="13" t="s">
        <v>4662</v>
      </c>
      <c r="H2102" s="13" t="s">
        <v>9222</v>
      </c>
      <c r="I2102" s="1">
        <v>4069056</v>
      </c>
      <c r="J2102" s="1">
        <v>-7398038</v>
      </c>
      <c r="K2102" t="s">
        <v>5</v>
      </c>
      <c r="L2102" s="20">
        <v>150</v>
      </c>
      <c r="M2102" s="4">
        <v>3</v>
      </c>
      <c r="N2102" s="4">
        <v>1</v>
      </c>
      <c r="O2102" s="2">
        <v>42143</v>
      </c>
      <c r="P2102" s="3">
        <v>0.02</v>
      </c>
      <c r="Q2102" s="4">
        <v>1</v>
      </c>
      <c r="R2102" s="3">
        <v>6.9</v>
      </c>
      <c r="S21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2" t="str">
        <f>IF(AIRBNB[[#This Row],[RUIDO(dB)]]&lt;=4,"Silencioso",IF(AIRBNB[[#This Row],[RUIDO(dB)]]&lt;=5.5,"Poco Ruidoso","Ruidoso"))</f>
        <v>Ruidoso</v>
      </c>
      <c r="U2102" t="str">
        <f>IF(AND(AIRBNB[[#This Row],[PRECIO]]&lt;50,AIRBNB[[#This Row],[MIN_NOCHES]]&gt;3),"Dentro del presupuesto","No considerar")</f>
        <v>No considerar</v>
      </c>
      <c r="V2102" t="str">
        <f>VLOOKUP(AIRBNB[[#This Row],[HOST_ID]],Super_host[],5,FALSE)</f>
        <v>Host</v>
      </c>
    </row>
    <row r="2103" spans="1:22">
      <c r="A2103" s="4">
        <v>3079237</v>
      </c>
      <c r="B2103" t="s">
        <v>3917</v>
      </c>
      <c r="C2103" s="4">
        <v>13969061</v>
      </c>
      <c r="D2103" t="s">
        <v>166</v>
      </c>
      <c r="E2103" t="s">
        <v>2634</v>
      </c>
      <c r="F2103" s="4">
        <v>10002</v>
      </c>
      <c r="G2103" s="13" t="s">
        <v>124</v>
      </c>
      <c r="H2103" s="13" t="s">
        <v>137</v>
      </c>
      <c r="I2103" s="1">
        <v>4071987</v>
      </c>
      <c r="J2103" s="1">
        <v>-7398641</v>
      </c>
      <c r="K2103" t="s">
        <v>5</v>
      </c>
      <c r="L2103" s="20">
        <v>150</v>
      </c>
      <c r="M2103" s="4">
        <v>1</v>
      </c>
      <c r="N2103" s="4">
        <v>32</v>
      </c>
      <c r="O2103" s="2">
        <v>43446</v>
      </c>
      <c r="P2103" s="3">
        <v>0.51</v>
      </c>
      <c r="Q2103" s="4">
        <v>1</v>
      </c>
      <c r="R2103" s="3">
        <v>5.6</v>
      </c>
      <c r="S21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3" t="str">
        <f>IF(AIRBNB[[#This Row],[RUIDO(dB)]]&lt;=4,"Silencioso",IF(AIRBNB[[#This Row],[RUIDO(dB)]]&lt;=5.5,"Poco Ruidoso","Ruidoso"))</f>
        <v>Ruidoso</v>
      </c>
      <c r="U2103" t="str">
        <f>IF(AND(AIRBNB[[#This Row],[PRECIO]]&lt;50,AIRBNB[[#This Row],[MIN_NOCHES]]&gt;3),"Dentro del presupuesto","No considerar")</f>
        <v>No considerar</v>
      </c>
      <c r="V2103" t="str">
        <f>VLOOKUP(AIRBNB[[#This Row],[HOST_ID]],Super_host[],5,FALSE)</f>
        <v>Host</v>
      </c>
    </row>
    <row r="2104" spans="1:22">
      <c r="A2104" s="4">
        <v>2637014</v>
      </c>
      <c r="B2104" t="s">
        <v>12200</v>
      </c>
      <c r="C2104" s="4">
        <v>13503154</v>
      </c>
      <c r="D2104" t="s">
        <v>12120</v>
      </c>
      <c r="E2104" t="s">
        <v>12201</v>
      </c>
      <c r="F2104" s="4">
        <v>11213</v>
      </c>
      <c r="G2104" s="13" t="s">
        <v>4662</v>
      </c>
      <c r="H2104" s="13" t="s">
        <v>9252</v>
      </c>
      <c r="I2104" s="1">
        <v>4067228</v>
      </c>
      <c r="J2104" s="1">
        <v>-7393352</v>
      </c>
      <c r="K2104" t="s">
        <v>5</v>
      </c>
      <c r="L2104" s="20">
        <v>150</v>
      </c>
      <c r="M2104" s="4">
        <v>28</v>
      </c>
      <c r="N2104" s="4">
        <v>22</v>
      </c>
      <c r="O2104" s="2">
        <v>43470</v>
      </c>
      <c r="P2104" s="3">
        <v>0.38</v>
      </c>
      <c r="Q2104" s="4">
        <v>1</v>
      </c>
      <c r="R2104" s="3">
        <v>6.9</v>
      </c>
      <c r="S21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4" t="str">
        <f>IF(AIRBNB[[#This Row],[RUIDO(dB)]]&lt;=4,"Silencioso",IF(AIRBNB[[#This Row],[RUIDO(dB)]]&lt;=5.5,"Poco Ruidoso","Ruidoso"))</f>
        <v>Ruidoso</v>
      </c>
      <c r="U2104" t="str">
        <f>IF(AND(AIRBNB[[#This Row],[PRECIO]]&lt;50,AIRBNB[[#This Row],[MIN_NOCHES]]&gt;3),"Dentro del presupuesto","No considerar")</f>
        <v>No considerar</v>
      </c>
      <c r="V2104" t="str">
        <f>VLOOKUP(AIRBNB[[#This Row],[HOST_ID]],Super_host[],5,FALSE)</f>
        <v>Host</v>
      </c>
    </row>
    <row r="2105" spans="1:22">
      <c r="A2105" s="4">
        <v>3534443</v>
      </c>
      <c r="B2105" t="s">
        <v>5725</v>
      </c>
      <c r="C2105" s="4">
        <v>13337141</v>
      </c>
      <c r="D2105" t="s">
        <v>5726</v>
      </c>
      <c r="E2105" t="s">
        <v>1250</v>
      </c>
      <c r="F2105" s="4">
        <v>10002</v>
      </c>
      <c r="G2105" s="13" t="s">
        <v>124</v>
      </c>
      <c r="H2105" s="13" t="s">
        <v>137</v>
      </c>
      <c r="I2105" s="1">
        <v>4071867</v>
      </c>
      <c r="J2105" s="1">
        <v>-7398612</v>
      </c>
      <c r="K2105" t="s">
        <v>5</v>
      </c>
      <c r="L2105" s="20">
        <v>150</v>
      </c>
      <c r="M2105" s="4">
        <v>2</v>
      </c>
      <c r="N2105" s="4">
        <v>121</v>
      </c>
      <c r="O2105" s="2">
        <v>43499</v>
      </c>
      <c r="P2105" s="3">
        <v>2.02</v>
      </c>
      <c r="Q2105" s="4">
        <v>1</v>
      </c>
      <c r="R2105" s="3">
        <v>5.6</v>
      </c>
      <c r="S21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5" t="str">
        <f>IF(AIRBNB[[#This Row],[RUIDO(dB)]]&lt;=4,"Silencioso",IF(AIRBNB[[#This Row],[RUIDO(dB)]]&lt;=5.5,"Poco Ruidoso","Ruidoso"))</f>
        <v>Ruidoso</v>
      </c>
      <c r="U2105" t="str">
        <f>IF(AND(AIRBNB[[#This Row],[PRECIO]]&lt;50,AIRBNB[[#This Row],[MIN_NOCHES]]&gt;3),"Dentro del presupuesto","No considerar")</f>
        <v>No considerar</v>
      </c>
      <c r="V2105" t="str">
        <f>VLOOKUP(AIRBNB[[#This Row],[HOST_ID]],Super_host[],5,FALSE)</f>
        <v>Host</v>
      </c>
    </row>
    <row r="2106" spans="1:22">
      <c r="A2106" s="4">
        <v>5056421</v>
      </c>
      <c r="B2106" t="s">
        <v>3894</v>
      </c>
      <c r="C2106" s="4">
        <v>13220337</v>
      </c>
      <c r="D2106" t="s">
        <v>362</v>
      </c>
      <c r="E2106" t="s">
        <v>3895</v>
      </c>
      <c r="F2106" s="4">
        <v>10029</v>
      </c>
      <c r="G2106" s="13" t="s">
        <v>124</v>
      </c>
      <c r="H2106" s="13" t="s">
        <v>219</v>
      </c>
      <c r="I2106" s="1">
        <v>4079213</v>
      </c>
      <c r="J2106" s="1">
        <v>-7394974</v>
      </c>
      <c r="K2106" t="s">
        <v>5</v>
      </c>
      <c r="L2106" s="20">
        <v>150</v>
      </c>
      <c r="M2106" s="4">
        <v>3</v>
      </c>
      <c r="N2106" s="4">
        <v>27</v>
      </c>
      <c r="O2106" s="2">
        <v>43609</v>
      </c>
      <c r="P2106" s="3">
        <v>0.5</v>
      </c>
      <c r="Q2106" s="4">
        <v>1</v>
      </c>
      <c r="R2106" s="3">
        <v>5.6</v>
      </c>
      <c r="S21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6" t="str">
        <f>IF(AIRBNB[[#This Row],[RUIDO(dB)]]&lt;=4,"Silencioso",IF(AIRBNB[[#This Row],[RUIDO(dB)]]&lt;=5.5,"Poco Ruidoso","Ruidoso"))</f>
        <v>Ruidoso</v>
      </c>
      <c r="U2106" t="str">
        <f>IF(AND(AIRBNB[[#This Row],[PRECIO]]&lt;50,AIRBNB[[#This Row],[MIN_NOCHES]]&gt;3),"Dentro del presupuesto","No considerar")</f>
        <v>No considerar</v>
      </c>
      <c r="V2106" t="str">
        <f>VLOOKUP(AIRBNB[[#This Row],[HOST_ID]],Super_host[],5,FALSE)</f>
        <v>Host</v>
      </c>
    </row>
    <row r="2107" spans="1:22">
      <c r="A2107" s="4">
        <v>2519770</v>
      </c>
      <c r="B2107" t="s">
        <v>7959</v>
      </c>
      <c r="C2107" s="4">
        <v>12899510</v>
      </c>
      <c r="D2107" t="s">
        <v>7960</v>
      </c>
      <c r="E2107" t="s">
        <v>7961</v>
      </c>
      <c r="F2107" s="4">
        <v>11105</v>
      </c>
      <c r="G2107" s="13" t="s">
        <v>7897</v>
      </c>
      <c r="H2107" s="13" t="s">
        <v>7898</v>
      </c>
      <c r="I2107" s="1">
        <v>4077804</v>
      </c>
      <c r="J2107" s="1">
        <v>-7391623</v>
      </c>
      <c r="K2107" t="s">
        <v>5</v>
      </c>
      <c r="L2107" s="20">
        <v>150</v>
      </c>
      <c r="M2107" s="4">
        <v>1</v>
      </c>
      <c r="N2107" s="4">
        <v>1</v>
      </c>
      <c r="O2107" s="2">
        <v>41879</v>
      </c>
      <c r="P2107" s="3">
        <v>0.02</v>
      </c>
      <c r="Q2107" s="4">
        <v>5</v>
      </c>
      <c r="R2107" s="3">
        <v>6.24</v>
      </c>
      <c r="S21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7" t="str">
        <f>IF(AIRBNB[[#This Row],[RUIDO(dB)]]&lt;=4,"Silencioso",IF(AIRBNB[[#This Row],[RUIDO(dB)]]&lt;=5.5,"Poco Ruidoso","Ruidoso"))</f>
        <v>Ruidoso</v>
      </c>
      <c r="U2107" t="str">
        <f>IF(AND(AIRBNB[[#This Row],[PRECIO]]&lt;50,AIRBNB[[#This Row],[MIN_NOCHES]]&gt;3),"Dentro del presupuesto","No considerar")</f>
        <v>No considerar</v>
      </c>
      <c r="V2107" t="str">
        <f>VLOOKUP(AIRBNB[[#This Row],[HOST_ID]],Super_host[],5,FALSE)</f>
        <v>Host</v>
      </c>
    </row>
    <row r="2108" spans="1:22">
      <c r="A2108" s="4">
        <v>2500087</v>
      </c>
      <c r="B2108" t="s">
        <v>970</v>
      </c>
      <c r="C2108" s="4">
        <v>12796040</v>
      </c>
      <c r="D2108" t="s">
        <v>356</v>
      </c>
      <c r="E2108" t="s">
        <v>971</v>
      </c>
      <c r="F2108" s="4">
        <v>10019</v>
      </c>
      <c r="G2108" s="13" t="s">
        <v>124</v>
      </c>
      <c r="H2108" s="13" t="s">
        <v>249</v>
      </c>
      <c r="I2108" s="1">
        <v>407673</v>
      </c>
      <c r="J2108" s="1">
        <v>-7398809</v>
      </c>
      <c r="K2108" t="s">
        <v>5</v>
      </c>
      <c r="L2108" s="20">
        <v>150</v>
      </c>
      <c r="M2108" s="4">
        <v>5</v>
      </c>
      <c r="N2108" s="4">
        <v>3</v>
      </c>
      <c r="O2108" s="2">
        <v>42009</v>
      </c>
      <c r="P2108" s="3">
        <v>0.05</v>
      </c>
      <c r="Q2108" s="4">
        <v>1</v>
      </c>
      <c r="R2108" s="3">
        <v>5.6</v>
      </c>
      <c r="S21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8" t="str">
        <f>IF(AIRBNB[[#This Row],[RUIDO(dB)]]&lt;=4,"Silencioso",IF(AIRBNB[[#This Row],[RUIDO(dB)]]&lt;=5.5,"Poco Ruidoso","Ruidoso"))</f>
        <v>Ruidoso</v>
      </c>
      <c r="U2108" t="str">
        <f>IF(AND(AIRBNB[[#This Row],[PRECIO]]&lt;50,AIRBNB[[#This Row],[MIN_NOCHES]]&gt;3),"Dentro del presupuesto","No considerar")</f>
        <v>No considerar</v>
      </c>
      <c r="V2108" t="str">
        <f>VLOOKUP(AIRBNB[[#This Row],[HOST_ID]],Super_host[],5,FALSE)</f>
        <v>Host</v>
      </c>
    </row>
    <row r="2109" spans="1:22">
      <c r="A2109" s="4">
        <v>5236234</v>
      </c>
      <c r="B2109" t="s">
        <v>6905</v>
      </c>
      <c r="C2109" s="4">
        <v>12762559</v>
      </c>
      <c r="D2109" t="s">
        <v>561</v>
      </c>
      <c r="E2109" t="s">
        <v>6906</v>
      </c>
      <c r="F2109" s="4">
        <v>10128</v>
      </c>
      <c r="G2109" s="13" t="s">
        <v>124</v>
      </c>
      <c r="H2109" s="13" t="s">
        <v>129</v>
      </c>
      <c r="I2109" s="1">
        <v>4078633</v>
      </c>
      <c r="J2109" s="1">
        <v>-7395218</v>
      </c>
      <c r="K2109" t="s">
        <v>5</v>
      </c>
      <c r="L2109" s="20">
        <v>150</v>
      </c>
      <c r="M2109" s="4">
        <v>1</v>
      </c>
      <c r="N2109" s="4">
        <v>0</v>
      </c>
      <c r="O2109" s="2">
        <v>43498</v>
      </c>
      <c r="P2109" s="3">
        <v>1.39</v>
      </c>
      <c r="Q2109" s="4">
        <v>1</v>
      </c>
      <c r="R2109" s="3">
        <v>5.6</v>
      </c>
      <c r="S21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09" t="str">
        <f>IF(AIRBNB[[#This Row],[RUIDO(dB)]]&lt;=4,"Silencioso",IF(AIRBNB[[#This Row],[RUIDO(dB)]]&lt;=5.5,"Poco Ruidoso","Ruidoso"))</f>
        <v>Ruidoso</v>
      </c>
      <c r="U2109" t="str">
        <f>IF(AND(AIRBNB[[#This Row],[PRECIO]]&lt;50,AIRBNB[[#This Row],[MIN_NOCHES]]&gt;3),"Dentro del presupuesto","No considerar")</f>
        <v>No considerar</v>
      </c>
      <c r="V2109" t="str">
        <f>VLOOKUP(AIRBNB[[#This Row],[HOST_ID]],Super_host[],5,FALSE)</f>
        <v>Host</v>
      </c>
    </row>
    <row r="2110" spans="1:22">
      <c r="A2110" s="4">
        <v>4752249</v>
      </c>
      <c r="B2110" t="s">
        <v>15647</v>
      </c>
      <c r="C2110" s="4">
        <v>12112004</v>
      </c>
      <c r="D2110" t="s">
        <v>15408</v>
      </c>
      <c r="E2110" t="s">
        <v>15648</v>
      </c>
      <c r="F2110" s="4">
        <v>11233</v>
      </c>
      <c r="G2110" s="13" t="s">
        <v>4662</v>
      </c>
      <c r="H2110" s="13" t="s">
        <v>9230</v>
      </c>
      <c r="I2110" s="1">
        <v>4068369</v>
      </c>
      <c r="J2110" s="1">
        <v>-7392336</v>
      </c>
      <c r="K2110" t="s">
        <v>40</v>
      </c>
      <c r="L2110" s="20">
        <v>150</v>
      </c>
      <c r="M2110" s="4">
        <v>1</v>
      </c>
      <c r="N2110" s="4">
        <v>0</v>
      </c>
      <c r="O2110" s="2">
        <v>42262</v>
      </c>
      <c r="P2110" s="3">
        <v>0.17</v>
      </c>
      <c r="Q2110" s="4">
        <v>1</v>
      </c>
      <c r="R2110" s="3">
        <v>6.9</v>
      </c>
      <c r="S21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0" t="str">
        <f>IF(AIRBNB[[#This Row],[RUIDO(dB)]]&lt;=4,"Silencioso",IF(AIRBNB[[#This Row],[RUIDO(dB)]]&lt;=5.5,"Poco Ruidoso","Ruidoso"))</f>
        <v>Ruidoso</v>
      </c>
      <c r="U2110" t="str">
        <f>IF(AND(AIRBNB[[#This Row],[PRECIO]]&lt;50,AIRBNB[[#This Row],[MIN_NOCHES]]&gt;3),"Dentro del presupuesto","No considerar")</f>
        <v>No considerar</v>
      </c>
      <c r="V2110" t="str">
        <f>VLOOKUP(AIRBNB[[#This Row],[HOST_ID]],Super_host[],5,FALSE)</f>
        <v>Host</v>
      </c>
    </row>
    <row r="2111" spans="1:22">
      <c r="A2111" s="4">
        <v>6048412</v>
      </c>
      <c r="B2111" t="s">
        <v>6924</v>
      </c>
      <c r="C2111" s="4">
        <v>11884842</v>
      </c>
      <c r="D2111" t="s">
        <v>399</v>
      </c>
      <c r="E2111" t="s">
        <v>6925</v>
      </c>
      <c r="F2111" s="4">
        <v>10028</v>
      </c>
      <c r="G2111" s="13" t="s">
        <v>124</v>
      </c>
      <c r="H2111" s="13" t="s">
        <v>129</v>
      </c>
      <c r="I2111" s="1">
        <v>4077727</v>
      </c>
      <c r="J2111" s="1">
        <v>-7395089</v>
      </c>
      <c r="K2111" t="s">
        <v>5</v>
      </c>
      <c r="L2111" s="20">
        <v>150</v>
      </c>
      <c r="M2111" s="4">
        <v>2</v>
      </c>
      <c r="N2111" s="4">
        <v>0</v>
      </c>
      <c r="O2111" s="2">
        <v>43646</v>
      </c>
      <c r="P2111" s="3">
        <v>0.02</v>
      </c>
      <c r="Q2111" s="4">
        <v>1</v>
      </c>
      <c r="R2111" s="3">
        <v>5.6</v>
      </c>
      <c r="S21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1" t="str">
        <f>IF(AIRBNB[[#This Row],[RUIDO(dB)]]&lt;=4,"Silencioso",IF(AIRBNB[[#This Row],[RUIDO(dB)]]&lt;=5.5,"Poco Ruidoso","Ruidoso"))</f>
        <v>Ruidoso</v>
      </c>
      <c r="U2111" t="str">
        <f>IF(AND(AIRBNB[[#This Row],[PRECIO]]&lt;50,AIRBNB[[#This Row],[MIN_NOCHES]]&gt;3),"Dentro del presupuesto","No considerar")</f>
        <v>No considerar</v>
      </c>
      <c r="V2111" t="str">
        <f>VLOOKUP(AIRBNB[[#This Row],[HOST_ID]],Super_host[],5,FALSE)</f>
        <v>Host</v>
      </c>
    </row>
    <row r="2112" spans="1:22">
      <c r="A2112" s="4">
        <v>1059891</v>
      </c>
      <c r="B2112" t="s">
        <v>4399</v>
      </c>
      <c r="C2112" s="4">
        <v>11837926</v>
      </c>
      <c r="D2112" t="s">
        <v>941</v>
      </c>
      <c r="E2112" t="s">
        <v>4400</v>
      </c>
      <c r="F2112" s="4">
        <v>10019</v>
      </c>
      <c r="G2112" s="13" t="s">
        <v>124</v>
      </c>
      <c r="H2112" s="13" t="s">
        <v>373</v>
      </c>
      <c r="I2112" s="1">
        <v>4076463</v>
      </c>
      <c r="J2112" s="1">
        <v>-7398112</v>
      </c>
      <c r="K2112" t="s">
        <v>40</v>
      </c>
      <c r="L2112" s="20">
        <v>150</v>
      </c>
      <c r="M2112" s="4">
        <v>7</v>
      </c>
      <c r="N2112" s="4">
        <v>44</v>
      </c>
      <c r="O2112" s="2">
        <v>43616</v>
      </c>
      <c r="P2112" s="3">
        <v>0.74</v>
      </c>
      <c r="Q2112" s="4">
        <v>1</v>
      </c>
      <c r="R2112" s="3">
        <v>5.6</v>
      </c>
      <c r="S21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2" t="str">
        <f>IF(AIRBNB[[#This Row],[RUIDO(dB)]]&lt;=4,"Silencioso",IF(AIRBNB[[#This Row],[RUIDO(dB)]]&lt;=5.5,"Poco Ruidoso","Ruidoso"))</f>
        <v>Ruidoso</v>
      </c>
      <c r="U2112" t="str">
        <f>IF(AND(AIRBNB[[#This Row],[PRECIO]]&lt;50,AIRBNB[[#This Row],[MIN_NOCHES]]&gt;3),"Dentro del presupuesto","No considerar")</f>
        <v>No considerar</v>
      </c>
      <c r="V2112" t="str">
        <f>VLOOKUP(AIRBNB[[#This Row],[HOST_ID]],Super_host[],5,FALSE)</f>
        <v>Host</v>
      </c>
    </row>
    <row r="2113" spans="1:22">
      <c r="A2113" s="4">
        <v>2303583</v>
      </c>
      <c r="B2113" t="s">
        <v>2941</v>
      </c>
      <c r="C2113" s="4">
        <v>11764444</v>
      </c>
      <c r="D2113" t="s">
        <v>2942</v>
      </c>
      <c r="E2113" t="s">
        <v>2943</v>
      </c>
      <c r="F2113" s="4">
        <v>10019</v>
      </c>
      <c r="G2113" s="13" t="s">
        <v>124</v>
      </c>
      <c r="H2113" s="13" t="s">
        <v>249</v>
      </c>
      <c r="I2113" s="1">
        <v>4076532</v>
      </c>
      <c r="J2113" s="1">
        <v>-7399061</v>
      </c>
      <c r="K2113" t="s">
        <v>5</v>
      </c>
      <c r="L2113" s="20">
        <v>150</v>
      </c>
      <c r="M2113" s="4">
        <v>1</v>
      </c>
      <c r="N2113" s="4">
        <v>11</v>
      </c>
      <c r="O2113" s="2">
        <v>43282</v>
      </c>
      <c r="P2113" s="3">
        <v>0.26</v>
      </c>
      <c r="Q2113" s="4">
        <v>1</v>
      </c>
      <c r="R2113" s="3">
        <v>5.6</v>
      </c>
      <c r="S21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3" t="str">
        <f>IF(AIRBNB[[#This Row],[RUIDO(dB)]]&lt;=4,"Silencioso",IF(AIRBNB[[#This Row],[RUIDO(dB)]]&lt;=5.5,"Poco Ruidoso","Ruidoso"))</f>
        <v>Ruidoso</v>
      </c>
      <c r="U2113" t="str">
        <f>IF(AND(AIRBNB[[#This Row],[PRECIO]]&lt;50,AIRBNB[[#This Row],[MIN_NOCHES]]&gt;3),"Dentro del presupuesto","No considerar")</f>
        <v>No considerar</v>
      </c>
      <c r="V2113" t="str">
        <f>VLOOKUP(AIRBNB[[#This Row],[HOST_ID]],Super_host[],5,FALSE)</f>
        <v>Host</v>
      </c>
    </row>
    <row r="2114" spans="1:22">
      <c r="A2114" s="4">
        <v>6555997</v>
      </c>
      <c r="B2114" t="s">
        <v>796</v>
      </c>
      <c r="C2114" s="4">
        <v>11513446</v>
      </c>
      <c r="D2114" t="s">
        <v>797</v>
      </c>
      <c r="E2114" t="s">
        <v>798</v>
      </c>
      <c r="F2114" s="4">
        <v>10002</v>
      </c>
      <c r="G2114" s="13" t="s">
        <v>124</v>
      </c>
      <c r="H2114" s="13" t="s">
        <v>137</v>
      </c>
      <c r="I2114" s="1">
        <v>4071908</v>
      </c>
      <c r="J2114" s="1">
        <v>-7399446</v>
      </c>
      <c r="K2114" t="s">
        <v>5</v>
      </c>
      <c r="L2114" s="20">
        <v>150</v>
      </c>
      <c r="M2114" s="4">
        <v>3</v>
      </c>
      <c r="N2114" s="4">
        <v>2</v>
      </c>
      <c r="O2114" s="2">
        <v>42370</v>
      </c>
      <c r="P2114" s="3">
        <v>0.04</v>
      </c>
      <c r="Q2114" s="4">
        <v>1</v>
      </c>
      <c r="R2114" s="3">
        <v>5.6</v>
      </c>
      <c r="S21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4" t="str">
        <f>IF(AIRBNB[[#This Row],[RUIDO(dB)]]&lt;=4,"Silencioso",IF(AIRBNB[[#This Row],[RUIDO(dB)]]&lt;=5.5,"Poco Ruidoso","Ruidoso"))</f>
        <v>Ruidoso</v>
      </c>
      <c r="U2114" t="str">
        <f>IF(AND(AIRBNB[[#This Row],[PRECIO]]&lt;50,AIRBNB[[#This Row],[MIN_NOCHES]]&gt;3),"Dentro del presupuesto","No considerar")</f>
        <v>No considerar</v>
      </c>
      <c r="V2114" t="str">
        <f>VLOOKUP(AIRBNB[[#This Row],[HOST_ID]],Super_host[],5,FALSE)</f>
        <v>Host</v>
      </c>
    </row>
    <row r="2115" spans="1:22">
      <c r="A2115" s="4">
        <v>2155345</v>
      </c>
      <c r="B2115" t="s">
        <v>9401</v>
      </c>
      <c r="C2115" s="4">
        <v>10995590</v>
      </c>
      <c r="D2115" t="s">
        <v>9402</v>
      </c>
      <c r="E2115" t="s">
        <v>9403</v>
      </c>
      <c r="F2115" s="4">
        <v>11221</v>
      </c>
      <c r="G2115" s="13" t="s">
        <v>4662</v>
      </c>
      <c r="H2115" s="13" t="s">
        <v>9274</v>
      </c>
      <c r="I2115" s="1">
        <v>4070014</v>
      </c>
      <c r="J2115" s="1">
        <v>-7392705</v>
      </c>
      <c r="K2115" t="s">
        <v>5</v>
      </c>
      <c r="L2115" s="20">
        <v>150</v>
      </c>
      <c r="M2115" s="4">
        <v>1</v>
      </c>
      <c r="N2115" s="4">
        <v>1</v>
      </c>
      <c r="O2115" s="2">
        <v>42291</v>
      </c>
      <c r="P2115" s="3">
        <v>0.02</v>
      </c>
      <c r="Q2115" s="4">
        <v>1</v>
      </c>
      <c r="R2115" s="3">
        <v>6.9</v>
      </c>
      <c r="S21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5" t="str">
        <f>IF(AIRBNB[[#This Row],[RUIDO(dB)]]&lt;=4,"Silencioso",IF(AIRBNB[[#This Row],[RUIDO(dB)]]&lt;=5.5,"Poco Ruidoso","Ruidoso"))</f>
        <v>Ruidoso</v>
      </c>
      <c r="U2115" t="str">
        <f>IF(AND(AIRBNB[[#This Row],[PRECIO]]&lt;50,AIRBNB[[#This Row],[MIN_NOCHES]]&gt;3),"Dentro del presupuesto","No considerar")</f>
        <v>No considerar</v>
      </c>
      <c r="V2115" t="str">
        <f>VLOOKUP(AIRBNB[[#This Row],[HOST_ID]],Super_host[],5,FALSE)</f>
        <v>Host</v>
      </c>
    </row>
    <row r="2116" spans="1:22">
      <c r="A2116" s="4">
        <v>2310445</v>
      </c>
      <c r="B2116" t="s">
        <v>4424</v>
      </c>
      <c r="C2116" s="4">
        <v>10973455</v>
      </c>
      <c r="D2116" t="s">
        <v>854</v>
      </c>
      <c r="E2116" t="s">
        <v>3200</v>
      </c>
      <c r="F2116" s="4">
        <v>10001</v>
      </c>
      <c r="G2116" s="13" t="s">
        <v>124</v>
      </c>
      <c r="H2116" s="13" t="s">
        <v>186</v>
      </c>
      <c r="I2116" s="1">
        <v>4074935</v>
      </c>
      <c r="J2116" s="1">
        <v>-7399723</v>
      </c>
      <c r="K2116" t="s">
        <v>5</v>
      </c>
      <c r="L2116" s="20">
        <v>150</v>
      </c>
      <c r="M2116" s="4">
        <v>1</v>
      </c>
      <c r="N2116" s="4">
        <v>49</v>
      </c>
      <c r="O2116" s="2">
        <v>43632</v>
      </c>
      <c r="P2116" s="3">
        <v>0.75</v>
      </c>
      <c r="Q2116" s="4">
        <v>1</v>
      </c>
      <c r="R2116" s="3">
        <v>5.6</v>
      </c>
      <c r="S21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6" t="str">
        <f>IF(AIRBNB[[#This Row],[RUIDO(dB)]]&lt;=4,"Silencioso",IF(AIRBNB[[#This Row],[RUIDO(dB)]]&lt;=5.5,"Poco Ruidoso","Ruidoso"))</f>
        <v>Ruidoso</v>
      </c>
      <c r="U2116" t="str">
        <f>IF(AND(AIRBNB[[#This Row],[PRECIO]]&lt;50,AIRBNB[[#This Row],[MIN_NOCHES]]&gt;3),"Dentro del presupuesto","No considerar")</f>
        <v>No considerar</v>
      </c>
      <c r="V2116" t="str">
        <f>VLOOKUP(AIRBNB[[#This Row],[HOST_ID]],Super_host[],5,FALSE)</f>
        <v>Host</v>
      </c>
    </row>
    <row r="2117" spans="1:22">
      <c r="A2117" s="4">
        <v>5179785</v>
      </c>
      <c r="B2117" t="s">
        <v>10462</v>
      </c>
      <c r="C2117" s="4">
        <v>10711342</v>
      </c>
      <c r="D2117" t="s">
        <v>10463</v>
      </c>
      <c r="E2117" t="s">
        <v>10464</v>
      </c>
      <c r="F2117" s="4">
        <v>11215</v>
      </c>
      <c r="G2117" s="13" t="s">
        <v>4662</v>
      </c>
      <c r="H2117" s="13" t="s">
        <v>9246</v>
      </c>
      <c r="I2117" s="1">
        <v>4066298</v>
      </c>
      <c r="J2117" s="1">
        <v>-7399012</v>
      </c>
      <c r="K2117" t="s">
        <v>5</v>
      </c>
      <c r="L2117" s="20">
        <v>150</v>
      </c>
      <c r="M2117" s="4">
        <v>5</v>
      </c>
      <c r="N2117" s="4">
        <v>1</v>
      </c>
      <c r="O2117" s="2">
        <v>43326</v>
      </c>
      <c r="P2117" s="3">
        <v>0.09</v>
      </c>
      <c r="Q2117" s="4">
        <v>1</v>
      </c>
      <c r="R2117" s="3">
        <v>6.9</v>
      </c>
      <c r="S21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7" t="str">
        <f>IF(AIRBNB[[#This Row],[RUIDO(dB)]]&lt;=4,"Silencioso",IF(AIRBNB[[#This Row],[RUIDO(dB)]]&lt;=5.5,"Poco Ruidoso","Ruidoso"))</f>
        <v>Ruidoso</v>
      </c>
      <c r="U2117" t="str">
        <f>IF(AND(AIRBNB[[#This Row],[PRECIO]]&lt;50,AIRBNB[[#This Row],[MIN_NOCHES]]&gt;3),"Dentro del presupuesto","No considerar")</f>
        <v>No considerar</v>
      </c>
      <c r="V2117" t="str">
        <f>VLOOKUP(AIRBNB[[#This Row],[HOST_ID]],Super_host[],5,FALSE)</f>
        <v>Host</v>
      </c>
    </row>
    <row r="2118" spans="1:22">
      <c r="A2118" s="4">
        <v>2100174</v>
      </c>
      <c r="B2118" t="s">
        <v>3600</v>
      </c>
      <c r="C2118" s="4">
        <v>10710522</v>
      </c>
      <c r="D2118" t="s">
        <v>131</v>
      </c>
      <c r="E2118" t="s">
        <v>3601</v>
      </c>
      <c r="F2118" s="4">
        <v>10028</v>
      </c>
      <c r="G2118" s="13" t="s">
        <v>124</v>
      </c>
      <c r="H2118" s="13" t="s">
        <v>129</v>
      </c>
      <c r="I2118" s="1">
        <v>4077452</v>
      </c>
      <c r="J2118" s="1">
        <v>-7394951</v>
      </c>
      <c r="K2118" t="s">
        <v>5</v>
      </c>
      <c r="L2118" s="20">
        <v>150</v>
      </c>
      <c r="M2118" s="4">
        <v>30</v>
      </c>
      <c r="N2118" s="4">
        <v>26</v>
      </c>
      <c r="O2118" s="2">
        <v>43576</v>
      </c>
      <c r="P2118" s="3">
        <v>0.41</v>
      </c>
      <c r="Q2118" s="4">
        <v>1</v>
      </c>
      <c r="R2118" s="3">
        <v>5.6</v>
      </c>
      <c r="S21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8" t="str">
        <f>IF(AIRBNB[[#This Row],[RUIDO(dB)]]&lt;=4,"Silencioso",IF(AIRBNB[[#This Row],[RUIDO(dB)]]&lt;=5.5,"Poco Ruidoso","Ruidoso"))</f>
        <v>Ruidoso</v>
      </c>
      <c r="U2118" t="str">
        <f>IF(AND(AIRBNB[[#This Row],[PRECIO]]&lt;50,AIRBNB[[#This Row],[MIN_NOCHES]]&gt;3),"Dentro del presupuesto","No considerar")</f>
        <v>No considerar</v>
      </c>
      <c r="V2118" t="str">
        <f>VLOOKUP(AIRBNB[[#This Row],[HOST_ID]],Super_host[],5,FALSE)</f>
        <v>Host</v>
      </c>
    </row>
    <row r="2119" spans="1:22">
      <c r="A2119" s="4">
        <v>2092611</v>
      </c>
      <c r="B2119" t="s">
        <v>1939</v>
      </c>
      <c r="C2119" s="4">
        <v>10662294</v>
      </c>
      <c r="D2119" t="s">
        <v>1940</v>
      </c>
      <c r="E2119" t="s">
        <v>1941</v>
      </c>
      <c r="F2119" s="4">
        <v>10028</v>
      </c>
      <c r="G2119" s="13" t="s">
        <v>124</v>
      </c>
      <c r="H2119" s="13" t="s">
        <v>129</v>
      </c>
      <c r="I2119" s="1">
        <v>4077519</v>
      </c>
      <c r="J2119" s="1">
        <v>-7395688</v>
      </c>
      <c r="K2119" t="s">
        <v>5</v>
      </c>
      <c r="L2119" s="20">
        <v>150</v>
      </c>
      <c r="M2119" s="4">
        <v>9</v>
      </c>
      <c r="N2119" s="4">
        <v>9</v>
      </c>
      <c r="O2119" s="2">
        <v>42983</v>
      </c>
      <c r="P2119" s="3">
        <v>0.13</v>
      </c>
      <c r="Q2119" s="4">
        <v>1</v>
      </c>
      <c r="R2119" s="3">
        <v>5.6</v>
      </c>
      <c r="S21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19" t="str">
        <f>IF(AIRBNB[[#This Row],[RUIDO(dB)]]&lt;=4,"Silencioso",IF(AIRBNB[[#This Row],[RUIDO(dB)]]&lt;=5.5,"Poco Ruidoso","Ruidoso"))</f>
        <v>Ruidoso</v>
      </c>
      <c r="U2119" t="str">
        <f>IF(AND(AIRBNB[[#This Row],[PRECIO]]&lt;50,AIRBNB[[#This Row],[MIN_NOCHES]]&gt;3),"Dentro del presupuesto","No considerar")</f>
        <v>No considerar</v>
      </c>
      <c r="V2119" t="str">
        <f>VLOOKUP(AIRBNB[[#This Row],[HOST_ID]],Super_host[],5,FALSE)</f>
        <v>Host</v>
      </c>
    </row>
    <row r="2120" spans="1:22">
      <c r="A2120" s="4">
        <v>6196265</v>
      </c>
      <c r="B2120" t="s">
        <v>7970</v>
      </c>
      <c r="C2120" s="4">
        <v>10618197</v>
      </c>
      <c r="D2120" t="s">
        <v>7971</v>
      </c>
      <c r="E2120" t="s">
        <v>7972</v>
      </c>
      <c r="F2120" s="4">
        <v>11105</v>
      </c>
      <c r="G2120" s="13" t="s">
        <v>7897</v>
      </c>
      <c r="H2120" s="13" t="s">
        <v>7898</v>
      </c>
      <c r="I2120" s="1">
        <v>407802</v>
      </c>
      <c r="J2120" s="1">
        <v>-7390913</v>
      </c>
      <c r="K2120" t="s">
        <v>5</v>
      </c>
      <c r="L2120" s="20">
        <v>150</v>
      </c>
      <c r="M2120" s="4">
        <v>7</v>
      </c>
      <c r="N2120" s="4">
        <v>1</v>
      </c>
      <c r="O2120" s="2">
        <v>42187</v>
      </c>
      <c r="P2120" s="3">
        <v>0.02</v>
      </c>
      <c r="Q2120" s="4">
        <v>5</v>
      </c>
      <c r="R2120" s="3">
        <v>6.24</v>
      </c>
      <c r="S21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0" t="str">
        <f>IF(AIRBNB[[#This Row],[RUIDO(dB)]]&lt;=4,"Silencioso",IF(AIRBNB[[#This Row],[RUIDO(dB)]]&lt;=5.5,"Poco Ruidoso","Ruidoso"))</f>
        <v>Ruidoso</v>
      </c>
      <c r="U2120" t="str">
        <f>IF(AND(AIRBNB[[#This Row],[PRECIO]]&lt;50,AIRBNB[[#This Row],[MIN_NOCHES]]&gt;3),"Dentro del presupuesto","No considerar")</f>
        <v>No considerar</v>
      </c>
      <c r="V2120" t="str">
        <f>VLOOKUP(AIRBNB[[#This Row],[HOST_ID]],Super_host[],5,FALSE)</f>
        <v>Host</v>
      </c>
    </row>
    <row r="2121" spans="1:22">
      <c r="A2121" s="4">
        <v>2055467</v>
      </c>
      <c r="B2121" t="s">
        <v>6961</v>
      </c>
      <c r="C2121" s="4">
        <v>10526877</v>
      </c>
      <c r="D2121" t="s">
        <v>1643</v>
      </c>
      <c r="E2121" t="s">
        <v>6962</v>
      </c>
      <c r="F2121" s="4">
        <v>10003</v>
      </c>
      <c r="G2121" s="13" t="s">
        <v>124</v>
      </c>
      <c r="H2121" s="13" t="s">
        <v>133</v>
      </c>
      <c r="I2121" s="1">
        <v>4072852</v>
      </c>
      <c r="J2121" s="1">
        <v>-7398705</v>
      </c>
      <c r="K2121" t="s">
        <v>5</v>
      </c>
      <c r="L2121" s="20">
        <v>150</v>
      </c>
      <c r="M2121" s="4">
        <v>1</v>
      </c>
      <c r="N2121" s="4">
        <v>0</v>
      </c>
      <c r="O2121" s="2">
        <v>42248</v>
      </c>
      <c r="P2121" s="3">
        <v>2.12</v>
      </c>
      <c r="Q2121" s="4">
        <v>1</v>
      </c>
      <c r="R2121" s="3">
        <v>5.6</v>
      </c>
      <c r="S21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1" t="str">
        <f>IF(AIRBNB[[#This Row],[RUIDO(dB)]]&lt;=4,"Silencioso",IF(AIRBNB[[#This Row],[RUIDO(dB)]]&lt;=5.5,"Poco Ruidoso","Ruidoso"))</f>
        <v>Ruidoso</v>
      </c>
      <c r="U2121" t="str">
        <f>IF(AND(AIRBNB[[#This Row],[PRECIO]]&lt;50,AIRBNB[[#This Row],[MIN_NOCHES]]&gt;3),"Dentro del presupuesto","No considerar")</f>
        <v>No considerar</v>
      </c>
      <c r="V2121" t="str">
        <f>VLOOKUP(AIRBNB[[#This Row],[HOST_ID]],Super_host[],5,FALSE)</f>
        <v>Host</v>
      </c>
    </row>
    <row r="2122" spans="1:22">
      <c r="A2122" s="4">
        <v>2014701</v>
      </c>
      <c r="B2122" t="s">
        <v>2385</v>
      </c>
      <c r="C2122" s="4">
        <v>10363037</v>
      </c>
      <c r="D2122" t="s">
        <v>2386</v>
      </c>
      <c r="E2122" t="s">
        <v>2387</v>
      </c>
      <c r="F2122" s="4">
        <v>10040</v>
      </c>
      <c r="G2122" s="13" t="s">
        <v>124</v>
      </c>
      <c r="H2122" s="13" t="s">
        <v>168</v>
      </c>
      <c r="I2122" s="1">
        <v>4078021</v>
      </c>
      <c r="J2122" s="1">
        <v>-739805</v>
      </c>
      <c r="K2122" t="s">
        <v>5</v>
      </c>
      <c r="L2122" s="20">
        <v>150</v>
      </c>
      <c r="M2122" s="4">
        <v>2</v>
      </c>
      <c r="N2122" s="4">
        <v>7</v>
      </c>
      <c r="O2122" s="2">
        <v>42653</v>
      </c>
      <c r="P2122" s="3">
        <v>0.18</v>
      </c>
      <c r="Q2122" s="4">
        <v>1</v>
      </c>
      <c r="R2122" s="3">
        <v>5.6</v>
      </c>
      <c r="S21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2" t="str">
        <f>IF(AIRBNB[[#This Row],[RUIDO(dB)]]&lt;=4,"Silencioso",IF(AIRBNB[[#This Row],[RUIDO(dB)]]&lt;=5.5,"Poco Ruidoso","Ruidoso"))</f>
        <v>Ruidoso</v>
      </c>
      <c r="U2122" t="str">
        <f>IF(AND(AIRBNB[[#This Row],[PRECIO]]&lt;50,AIRBNB[[#This Row],[MIN_NOCHES]]&gt;3),"Dentro del presupuesto","No considerar")</f>
        <v>No considerar</v>
      </c>
      <c r="V2122" t="str">
        <f>VLOOKUP(AIRBNB[[#This Row],[HOST_ID]],Super_host[],5,FALSE)</f>
        <v>Host</v>
      </c>
    </row>
    <row r="2123" spans="1:22">
      <c r="A2123" s="4">
        <v>2000611</v>
      </c>
      <c r="B2123" t="s">
        <v>12838</v>
      </c>
      <c r="C2123" s="4">
        <v>10304755</v>
      </c>
      <c r="D2123" t="s">
        <v>839</v>
      </c>
      <c r="E2123" t="s">
        <v>12839</v>
      </c>
      <c r="F2123" s="4">
        <v>11211</v>
      </c>
      <c r="G2123" s="13" t="s">
        <v>4662</v>
      </c>
      <c r="H2123" s="13" t="s">
        <v>9218</v>
      </c>
      <c r="I2123" s="1">
        <v>4071002</v>
      </c>
      <c r="J2123" s="1">
        <v>-7395802</v>
      </c>
      <c r="K2123" t="s">
        <v>5</v>
      </c>
      <c r="L2123" s="20">
        <v>150</v>
      </c>
      <c r="M2123" s="4">
        <v>4</v>
      </c>
      <c r="N2123" s="4">
        <v>42</v>
      </c>
      <c r="O2123" s="2">
        <v>43627</v>
      </c>
      <c r="P2123" s="3">
        <v>0.62</v>
      </c>
      <c r="Q2123" s="4">
        <v>1</v>
      </c>
      <c r="R2123" s="3">
        <v>6.9</v>
      </c>
      <c r="S21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3" t="str">
        <f>IF(AIRBNB[[#This Row],[RUIDO(dB)]]&lt;=4,"Silencioso",IF(AIRBNB[[#This Row],[RUIDO(dB)]]&lt;=5.5,"Poco Ruidoso","Ruidoso"))</f>
        <v>Ruidoso</v>
      </c>
      <c r="U2123" t="str">
        <f>IF(AND(AIRBNB[[#This Row],[PRECIO]]&lt;50,AIRBNB[[#This Row],[MIN_NOCHES]]&gt;3),"Dentro del presupuesto","No considerar")</f>
        <v>No considerar</v>
      </c>
      <c r="V2123" t="str">
        <f>VLOOKUP(AIRBNB[[#This Row],[HOST_ID]],Super_host[],5,FALSE)</f>
        <v>Host</v>
      </c>
    </row>
    <row r="2124" spans="1:22">
      <c r="A2124" s="4">
        <v>1994548</v>
      </c>
      <c r="B2124" t="s">
        <v>6983</v>
      </c>
      <c r="C2124" s="4">
        <v>10280728</v>
      </c>
      <c r="D2124" t="s">
        <v>6984</v>
      </c>
      <c r="E2124" t="s">
        <v>6985</v>
      </c>
      <c r="F2124" s="4">
        <v>10044</v>
      </c>
      <c r="G2124" s="13" t="s">
        <v>124</v>
      </c>
      <c r="H2124" s="13" t="s">
        <v>1747</v>
      </c>
      <c r="I2124" t="s">
        <v>6986</v>
      </c>
      <c r="J2124" s="1">
        <v>-7394285</v>
      </c>
      <c r="K2124" t="s">
        <v>5</v>
      </c>
      <c r="L2124" s="20">
        <v>150</v>
      </c>
      <c r="M2124" s="4">
        <v>1</v>
      </c>
      <c r="N2124" s="4">
        <v>0</v>
      </c>
      <c r="O2124" s="2">
        <v>43632</v>
      </c>
      <c r="P2124" s="3">
        <v>0.17</v>
      </c>
      <c r="Q2124" s="4">
        <v>1</v>
      </c>
      <c r="R2124" s="3">
        <v>5.6</v>
      </c>
      <c r="S21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4" t="str">
        <f>IF(AIRBNB[[#This Row],[RUIDO(dB)]]&lt;=4,"Silencioso",IF(AIRBNB[[#This Row],[RUIDO(dB)]]&lt;=5.5,"Poco Ruidoso","Ruidoso"))</f>
        <v>Ruidoso</v>
      </c>
      <c r="U2124" t="str">
        <f>IF(AND(AIRBNB[[#This Row],[PRECIO]]&lt;50,AIRBNB[[#This Row],[MIN_NOCHES]]&gt;3),"Dentro del presupuesto","No considerar")</f>
        <v>No considerar</v>
      </c>
      <c r="V2124" t="str">
        <f>VLOOKUP(AIRBNB[[#This Row],[HOST_ID]],Super_host[],5,FALSE)</f>
        <v>Host</v>
      </c>
    </row>
    <row r="2125" spans="1:22">
      <c r="A2125" s="4">
        <v>1984486</v>
      </c>
      <c r="B2125" t="s">
        <v>12877</v>
      </c>
      <c r="C2125" s="4">
        <v>10239152</v>
      </c>
      <c r="D2125" t="s">
        <v>5800</v>
      </c>
      <c r="E2125" t="s">
        <v>12878</v>
      </c>
      <c r="F2125" s="4">
        <v>11213</v>
      </c>
      <c r="G2125" s="13" t="s">
        <v>4662</v>
      </c>
      <c r="H2125" s="13" t="s">
        <v>9252</v>
      </c>
      <c r="I2125" s="1">
        <v>4067468</v>
      </c>
      <c r="J2125" s="1">
        <v>-7394184</v>
      </c>
      <c r="K2125" t="s">
        <v>5</v>
      </c>
      <c r="L2125" s="20">
        <v>150</v>
      </c>
      <c r="M2125" s="4">
        <v>2</v>
      </c>
      <c r="N2125" s="4">
        <v>43</v>
      </c>
      <c r="O2125" s="2">
        <v>43582</v>
      </c>
      <c r="P2125" s="3">
        <v>0.64</v>
      </c>
      <c r="Q2125" s="4">
        <v>1</v>
      </c>
      <c r="R2125" s="3">
        <v>6.9</v>
      </c>
      <c r="S21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5" t="str">
        <f>IF(AIRBNB[[#This Row],[RUIDO(dB)]]&lt;=4,"Silencioso",IF(AIRBNB[[#This Row],[RUIDO(dB)]]&lt;=5.5,"Poco Ruidoso","Ruidoso"))</f>
        <v>Ruidoso</v>
      </c>
      <c r="U2125" t="str">
        <f>IF(AND(AIRBNB[[#This Row],[PRECIO]]&lt;50,AIRBNB[[#This Row],[MIN_NOCHES]]&gt;3),"Dentro del presupuesto","No considerar")</f>
        <v>No considerar</v>
      </c>
      <c r="V2125" t="str">
        <f>VLOOKUP(AIRBNB[[#This Row],[HOST_ID]],Super_host[],5,FALSE)</f>
        <v>Host</v>
      </c>
    </row>
    <row r="2126" spans="1:22">
      <c r="A2126" s="4">
        <v>1954429</v>
      </c>
      <c r="B2126" t="s">
        <v>7000</v>
      </c>
      <c r="C2126" s="4">
        <v>10102581</v>
      </c>
      <c r="D2126" t="s">
        <v>247</v>
      </c>
      <c r="E2126" t="s">
        <v>7001</v>
      </c>
      <c r="F2126" s="4">
        <v>10040</v>
      </c>
      <c r="G2126" s="13" t="s">
        <v>124</v>
      </c>
      <c r="H2126" s="13" t="s">
        <v>125</v>
      </c>
      <c r="I2126" s="1">
        <v>4085516</v>
      </c>
      <c r="J2126" s="1">
        <v>-7393717</v>
      </c>
      <c r="K2126" t="s">
        <v>5</v>
      </c>
      <c r="L2126" s="20">
        <v>150</v>
      </c>
      <c r="M2126" s="4">
        <v>4</v>
      </c>
      <c r="N2126" s="4">
        <v>0</v>
      </c>
      <c r="O2126" s="2">
        <v>43456</v>
      </c>
      <c r="P2126" s="3">
        <v>0.1</v>
      </c>
      <c r="Q2126" s="4">
        <v>1</v>
      </c>
      <c r="R2126" s="3">
        <v>5.6</v>
      </c>
      <c r="S21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6" t="str">
        <f>IF(AIRBNB[[#This Row],[RUIDO(dB)]]&lt;=4,"Silencioso",IF(AIRBNB[[#This Row],[RUIDO(dB)]]&lt;=5.5,"Poco Ruidoso","Ruidoso"))</f>
        <v>Ruidoso</v>
      </c>
      <c r="U2126" t="str">
        <f>IF(AND(AIRBNB[[#This Row],[PRECIO]]&lt;50,AIRBNB[[#This Row],[MIN_NOCHES]]&gt;3),"Dentro del presupuesto","No considerar")</f>
        <v>No considerar</v>
      </c>
      <c r="V2126" t="str">
        <f>VLOOKUP(AIRBNB[[#This Row],[HOST_ID]],Super_host[],5,FALSE)</f>
        <v>Host</v>
      </c>
    </row>
    <row r="2127" spans="1:22">
      <c r="A2127" s="4">
        <v>1953928</v>
      </c>
      <c r="B2127" t="s">
        <v>8736</v>
      </c>
      <c r="C2127" s="4">
        <v>10100413</v>
      </c>
      <c r="D2127" t="s">
        <v>5514</v>
      </c>
      <c r="E2127" t="s">
        <v>8737</v>
      </c>
      <c r="F2127" s="4">
        <v>11103</v>
      </c>
      <c r="G2127" s="13" t="s">
        <v>7897</v>
      </c>
      <c r="H2127" s="13" t="s">
        <v>7940</v>
      </c>
      <c r="I2127" s="1">
        <v>4076266</v>
      </c>
      <c r="J2127" s="1">
        <v>-7391451</v>
      </c>
      <c r="K2127" t="s">
        <v>5</v>
      </c>
      <c r="L2127" s="20">
        <v>150</v>
      </c>
      <c r="M2127" s="4">
        <v>1</v>
      </c>
      <c r="N2127" s="4">
        <v>89</v>
      </c>
      <c r="O2127" s="2">
        <v>43485</v>
      </c>
      <c r="P2127" s="3">
        <v>1.32</v>
      </c>
      <c r="Q2127" s="4">
        <v>5</v>
      </c>
      <c r="R2127" s="3">
        <v>6.24</v>
      </c>
      <c r="S21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7" t="str">
        <f>IF(AIRBNB[[#This Row],[RUIDO(dB)]]&lt;=4,"Silencioso",IF(AIRBNB[[#This Row],[RUIDO(dB)]]&lt;=5.5,"Poco Ruidoso","Ruidoso"))</f>
        <v>Ruidoso</v>
      </c>
      <c r="U2127" t="str">
        <f>IF(AND(AIRBNB[[#This Row],[PRECIO]]&lt;50,AIRBNB[[#This Row],[MIN_NOCHES]]&gt;3),"Dentro del presupuesto","No considerar")</f>
        <v>No considerar</v>
      </c>
      <c r="V2127" t="str">
        <f>VLOOKUP(AIRBNB[[#This Row],[HOST_ID]],Super_host[],5,FALSE)</f>
        <v>Host</v>
      </c>
    </row>
    <row r="2128" spans="1:22">
      <c r="A2128" s="4">
        <v>1937323</v>
      </c>
      <c r="B2128" t="s">
        <v>811</v>
      </c>
      <c r="C2128" s="4">
        <v>10023559</v>
      </c>
      <c r="D2128" t="s">
        <v>812</v>
      </c>
      <c r="E2128" t="s">
        <v>813</v>
      </c>
      <c r="F2128" s="4">
        <v>10036</v>
      </c>
      <c r="G2128" s="13" t="s">
        <v>124</v>
      </c>
      <c r="H2128" s="13" t="s">
        <v>249</v>
      </c>
      <c r="I2128" s="1">
        <v>4076247</v>
      </c>
      <c r="J2128" s="1">
        <v>-7399225</v>
      </c>
      <c r="K2128" t="s">
        <v>5</v>
      </c>
      <c r="L2128" s="20">
        <v>150</v>
      </c>
      <c r="M2128" s="4">
        <v>21</v>
      </c>
      <c r="N2128" s="4">
        <v>2</v>
      </c>
      <c r="O2128" s="2">
        <v>42355</v>
      </c>
      <c r="P2128" s="3">
        <v>0.04</v>
      </c>
      <c r="Q2128" s="4">
        <v>1</v>
      </c>
      <c r="R2128" s="3">
        <v>5.6</v>
      </c>
      <c r="S21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8" t="str">
        <f>IF(AIRBNB[[#This Row],[RUIDO(dB)]]&lt;=4,"Silencioso",IF(AIRBNB[[#This Row],[RUIDO(dB)]]&lt;=5.5,"Poco Ruidoso","Ruidoso"))</f>
        <v>Ruidoso</v>
      </c>
      <c r="U2128" t="str">
        <f>IF(AND(AIRBNB[[#This Row],[PRECIO]]&lt;50,AIRBNB[[#This Row],[MIN_NOCHES]]&gt;3),"Dentro del presupuesto","No considerar")</f>
        <v>No considerar</v>
      </c>
      <c r="V2128" t="str">
        <f>VLOOKUP(AIRBNB[[#This Row],[HOST_ID]],Super_host[],5,FALSE)</f>
        <v>Host</v>
      </c>
    </row>
    <row r="2129" spans="1:22">
      <c r="A2129" s="4">
        <v>1886294</v>
      </c>
      <c r="B2129" t="s">
        <v>15708</v>
      </c>
      <c r="C2129" s="4">
        <v>9813350</v>
      </c>
      <c r="D2129" t="s">
        <v>561</v>
      </c>
      <c r="E2129" t="s">
        <v>15709</v>
      </c>
      <c r="F2129" s="4">
        <v>11201</v>
      </c>
      <c r="G2129" s="13" t="s">
        <v>4662</v>
      </c>
      <c r="H2129" s="13" t="s">
        <v>11240</v>
      </c>
      <c r="I2129" s="1">
        <v>4070289</v>
      </c>
      <c r="J2129" s="1">
        <v>-7398583</v>
      </c>
      <c r="K2129" t="s">
        <v>5</v>
      </c>
      <c r="L2129" s="20">
        <v>150</v>
      </c>
      <c r="M2129" s="4">
        <v>9</v>
      </c>
      <c r="N2129" s="4">
        <v>0</v>
      </c>
      <c r="O2129" s="2">
        <v>42229</v>
      </c>
      <c r="P2129" s="3">
        <v>2.29</v>
      </c>
      <c r="Q2129" s="4">
        <v>1</v>
      </c>
      <c r="R2129" s="3">
        <v>6.9</v>
      </c>
      <c r="S21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29" t="str">
        <f>IF(AIRBNB[[#This Row],[RUIDO(dB)]]&lt;=4,"Silencioso",IF(AIRBNB[[#This Row],[RUIDO(dB)]]&lt;=5.5,"Poco Ruidoso","Ruidoso"))</f>
        <v>Ruidoso</v>
      </c>
      <c r="U2129" t="str">
        <f>IF(AND(AIRBNB[[#This Row],[PRECIO]]&lt;50,AIRBNB[[#This Row],[MIN_NOCHES]]&gt;3),"Dentro del presupuesto","No considerar")</f>
        <v>No considerar</v>
      </c>
      <c r="V2129" t="str">
        <f>VLOOKUP(AIRBNB[[#This Row],[HOST_ID]],Super_host[],5,FALSE)</f>
        <v>Host</v>
      </c>
    </row>
    <row r="2130" spans="1:22">
      <c r="A2130" s="4">
        <v>1859901</v>
      </c>
      <c r="B2130" t="s">
        <v>4287</v>
      </c>
      <c r="C2130" s="4">
        <v>9702964</v>
      </c>
      <c r="D2130" t="s">
        <v>892</v>
      </c>
      <c r="E2130" t="s">
        <v>4288</v>
      </c>
      <c r="F2130" s="4">
        <v>10003</v>
      </c>
      <c r="G2130" s="13" t="s">
        <v>124</v>
      </c>
      <c r="H2130" s="13" t="s">
        <v>133</v>
      </c>
      <c r="I2130" s="1">
        <v>4072394</v>
      </c>
      <c r="J2130" s="1">
        <v>-7398941</v>
      </c>
      <c r="K2130" t="s">
        <v>5</v>
      </c>
      <c r="L2130" s="20">
        <v>150</v>
      </c>
      <c r="M2130" s="4">
        <v>4</v>
      </c>
      <c r="N2130" s="4">
        <v>43</v>
      </c>
      <c r="O2130" s="2">
        <v>43464</v>
      </c>
      <c r="P2130" s="3">
        <v>0.68</v>
      </c>
      <c r="Q2130" s="4">
        <v>1</v>
      </c>
      <c r="R2130" s="3">
        <v>5.6</v>
      </c>
      <c r="S21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0" t="str">
        <f>IF(AIRBNB[[#This Row],[RUIDO(dB)]]&lt;=4,"Silencioso",IF(AIRBNB[[#This Row],[RUIDO(dB)]]&lt;=5.5,"Poco Ruidoso","Ruidoso"))</f>
        <v>Ruidoso</v>
      </c>
      <c r="U2130" t="str">
        <f>IF(AND(AIRBNB[[#This Row],[PRECIO]]&lt;50,AIRBNB[[#This Row],[MIN_NOCHES]]&gt;3),"Dentro del presupuesto","No considerar")</f>
        <v>No considerar</v>
      </c>
      <c r="V2130" t="str">
        <f>VLOOKUP(AIRBNB[[#This Row],[HOST_ID]],Super_host[],5,FALSE)</f>
        <v>Host</v>
      </c>
    </row>
    <row r="2131" spans="1:22">
      <c r="A2131" s="4">
        <v>1855846</v>
      </c>
      <c r="B2131" t="s">
        <v>3663</v>
      </c>
      <c r="C2131" s="4">
        <v>9685977</v>
      </c>
      <c r="D2131" t="s">
        <v>3664</v>
      </c>
      <c r="E2131" t="s">
        <v>3665</v>
      </c>
      <c r="F2131" s="4">
        <v>10031</v>
      </c>
      <c r="G2131" s="13" t="s">
        <v>124</v>
      </c>
      <c r="H2131" s="13" t="s">
        <v>148</v>
      </c>
      <c r="I2131" s="1">
        <v>4082597</v>
      </c>
      <c r="J2131" s="1">
        <v>-7395102</v>
      </c>
      <c r="K2131" t="s">
        <v>5</v>
      </c>
      <c r="L2131" s="20">
        <v>150</v>
      </c>
      <c r="M2131" s="4">
        <v>5</v>
      </c>
      <c r="N2131" s="4">
        <v>29</v>
      </c>
      <c r="O2131" s="2">
        <v>43603</v>
      </c>
      <c r="P2131" s="3">
        <v>0.43</v>
      </c>
      <c r="Q2131" s="4">
        <v>1</v>
      </c>
      <c r="R2131" s="3">
        <v>5.6</v>
      </c>
      <c r="S21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1" t="str">
        <f>IF(AIRBNB[[#This Row],[RUIDO(dB)]]&lt;=4,"Silencioso",IF(AIRBNB[[#This Row],[RUIDO(dB)]]&lt;=5.5,"Poco Ruidoso","Ruidoso"))</f>
        <v>Ruidoso</v>
      </c>
      <c r="U2131" t="str">
        <f>IF(AND(AIRBNB[[#This Row],[PRECIO]]&lt;50,AIRBNB[[#This Row],[MIN_NOCHES]]&gt;3),"Dentro del presupuesto","No considerar")</f>
        <v>No considerar</v>
      </c>
      <c r="V2131" t="str">
        <f>VLOOKUP(AIRBNB[[#This Row],[HOST_ID]],Super_host[],5,FALSE)</f>
        <v>Host</v>
      </c>
    </row>
    <row r="2132" spans="1:22">
      <c r="A2132" s="4">
        <v>1847434</v>
      </c>
      <c r="B2132" t="s">
        <v>14152</v>
      </c>
      <c r="C2132" s="4">
        <v>9632747</v>
      </c>
      <c r="D2132" t="s">
        <v>14153</v>
      </c>
      <c r="E2132" t="s">
        <v>14154</v>
      </c>
      <c r="F2132" s="4">
        <v>11216</v>
      </c>
      <c r="G2132" s="13" t="s">
        <v>4662</v>
      </c>
      <c r="H2132" s="13" t="s">
        <v>9230</v>
      </c>
      <c r="I2132" s="1">
        <v>4068489</v>
      </c>
      <c r="J2132" s="1">
        <v>-7395473</v>
      </c>
      <c r="K2132" t="s">
        <v>5</v>
      </c>
      <c r="L2132" s="20">
        <v>150</v>
      </c>
      <c r="M2132" s="4">
        <v>7</v>
      </c>
      <c r="N2132" s="4">
        <v>108</v>
      </c>
      <c r="O2132" s="2">
        <v>43633</v>
      </c>
      <c r="P2132" s="3">
        <v>1.72</v>
      </c>
      <c r="Q2132" s="4">
        <v>1</v>
      </c>
      <c r="R2132" s="3">
        <v>6.9</v>
      </c>
      <c r="S21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2" t="str">
        <f>IF(AIRBNB[[#This Row],[RUIDO(dB)]]&lt;=4,"Silencioso",IF(AIRBNB[[#This Row],[RUIDO(dB)]]&lt;=5.5,"Poco Ruidoso","Ruidoso"))</f>
        <v>Ruidoso</v>
      </c>
      <c r="U2132" t="str">
        <f>IF(AND(AIRBNB[[#This Row],[PRECIO]]&lt;50,AIRBNB[[#This Row],[MIN_NOCHES]]&gt;3),"Dentro del presupuesto","No considerar")</f>
        <v>No considerar</v>
      </c>
      <c r="V2132" t="str">
        <f>VLOOKUP(AIRBNB[[#This Row],[HOST_ID]],Super_host[],5,FALSE)</f>
        <v>Host</v>
      </c>
    </row>
    <row r="2133" spans="1:22">
      <c r="A2133" s="4">
        <v>1839231</v>
      </c>
      <c r="B2133" t="s">
        <v>7020</v>
      </c>
      <c r="C2133" s="4">
        <v>9613050</v>
      </c>
      <c r="D2133" t="s">
        <v>7021</v>
      </c>
      <c r="E2133" t="s">
        <v>7022</v>
      </c>
      <c r="F2133" s="4">
        <v>10003</v>
      </c>
      <c r="G2133" s="13" t="s">
        <v>124</v>
      </c>
      <c r="H2133" s="13" t="s">
        <v>133</v>
      </c>
      <c r="I2133" s="1">
        <v>4073135</v>
      </c>
      <c r="J2133" s="1">
        <v>-7398298</v>
      </c>
      <c r="K2133" t="s">
        <v>5</v>
      </c>
      <c r="L2133" s="20">
        <v>150</v>
      </c>
      <c r="M2133" s="4">
        <v>1</v>
      </c>
      <c r="N2133" s="4">
        <v>0</v>
      </c>
      <c r="O2133" s="2">
        <v>43644</v>
      </c>
      <c r="P2133" s="3">
        <v>0.45</v>
      </c>
      <c r="Q2133" s="4">
        <v>1</v>
      </c>
      <c r="R2133" s="3">
        <v>5.6</v>
      </c>
      <c r="S21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3" t="str">
        <f>IF(AIRBNB[[#This Row],[RUIDO(dB)]]&lt;=4,"Silencioso",IF(AIRBNB[[#This Row],[RUIDO(dB)]]&lt;=5.5,"Poco Ruidoso","Ruidoso"))</f>
        <v>Ruidoso</v>
      </c>
      <c r="U2133" t="str">
        <f>IF(AND(AIRBNB[[#This Row],[PRECIO]]&lt;50,AIRBNB[[#This Row],[MIN_NOCHES]]&gt;3),"Dentro del presupuesto","No considerar")</f>
        <v>No considerar</v>
      </c>
      <c r="V2133" t="str">
        <f>VLOOKUP(AIRBNB[[#This Row],[HOST_ID]],Super_host[],5,FALSE)</f>
        <v>Host</v>
      </c>
    </row>
    <row r="2134" spans="1:22">
      <c r="A2134" s="4">
        <v>6269517</v>
      </c>
      <c r="B2134" t="s">
        <v>14797</v>
      </c>
      <c r="C2134" s="4">
        <v>9524360</v>
      </c>
      <c r="D2134" t="s">
        <v>839</v>
      </c>
      <c r="E2134" t="s">
        <v>14798</v>
      </c>
      <c r="F2134" s="4">
        <v>11211</v>
      </c>
      <c r="G2134" s="13" t="s">
        <v>4662</v>
      </c>
      <c r="H2134" s="13" t="s">
        <v>9218</v>
      </c>
      <c r="I2134" s="1">
        <v>407137</v>
      </c>
      <c r="J2134" s="1">
        <v>-7393734</v>
      </c>
      <c r="K2134" t="s">
        <v>5</v>
      </c>
      <c r="L2134" s="20">
        <v>150</v>
      </c>
      <c r="M2134" s="4">
        <v>3</v>
      </c>
      <c r="N2134" s="4">
        <v>139</v>
      </c>
      <c r="O2134" s="2">
        <v>43643</v>
      </c>
      <c r="P2134" s="3">
        <v>2.74</v>
      </c>
      <c r="Q2134" s="4">
        <v>1</v>
      </c>
      <c r="R2134" s="3">
        <v>6.9</v>
      </c>
      <c r="S21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4" t="str">
        <f>IF(AIRBNB[[#This Row],[RUIDO(dB)]]&lt;=4,"Silencioso",IF(AIRBNB[[#This Row],[RUIDO(dB)]]&lt;=5.5,"Poco Ruidoso","Ruidoso"))</f>
        <v>Ruidoso</v>
      </c>
      <c r="U2134" t="str">
        <f>IF(AND(AIRBNB[[#This Row],[PRECIO]]&lt;50,AIRBNB[[#This Row],[MIN_NOCHES]]&gt;3),"Dentro del presupuesto","No considerar")</f>
        <v>No considerar</v>
      </c>
      <c r="V2134" t="str">
        <f>VLOOKUP(AIRBNB[[#This Row],[HOST_ID]],Super_host[],5,FALSE)</f>
        <v>Host</v>
      </c>
    </row>
    <row r="2135" spans="1:22">
      <c r="A2135" s="4">
        <v>5424994</v>
      </c>
      <c r="B2135" t="s">
        <v>1642</v>
      </c>
      <c r="C2135" s="4">
        <v>9488731</v>
      </c>
      <c r="D2135" t="s">
        <v>1643</v>
      </c>
      <c r="E2135" t="s">
        <v>1644</v>
      </c>
      <c r="F2135" s="4">
        <v>10012</v>
      </c>
      <c r="G2135" s="13" t="s">
        <v>124</v>
      </c>
      <c r="H2135" s="13" t="s">
        <v>164</v>
      </c>
      <c r="I2135" s="1">
        <v>4072593</v>
      </c>
      <c r="J2135" s="1">
        <v>-7400185</v>
      </c>
      <c r="K2135" t="s">
        <v>5</v>
      </c>
      <c r="L2135" s="20">
        <v>150</v>
      </c>
      <c r="M2135" s="4">
        <v>1</v>
      </c>
      <c r="N2135" s="4">
        <v>5</v>
      </c>
      <c r="O2135" s="2">
        <v>43259</v>
      </c>
      <c r="P2135" s="3">
        <v>0.1</v>
      </c>
      <c r="Q2135" s="4">
        <v>1</v>
      </c>
      <c r="R2135" s="3">
        <v>5.6</v>
      </c>
      <c r="S21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5" t="str">
        <f>IF(AIRBNB[[#This Row],[RUIDO(dB)]]&lt;=4,"Silencioso",IF(AIRBNB[[#This Row],[RUIDO(dB)]]&lt;=5.5,"Poco Ruidoso","Ruidoso"))</f>
        <v>Ruidoso</v>
      </c>
      <c r="U2135" t="str">
        <f>IF(AND(AIRBNB[[#This Row],[PRECIO]]&lt;50,AIRBNB[[#This Row],[MIN_NOCHES]]&gt;3),"Dentro del presupuesto","No considerar")</f>
        <v>No considerar</v>
      </c>
      <c r="V2135" t="str">
        <f>VLOOKUP(AIRBNB[[#This Row],[HOST_ID]],Super_host[],5,FALSE)</f>
        <v>Host</v>
      </c>
    </row>
    <row r="2136" spans="1:22">
      <c r="A2136" s="4">
        <v>1798210</v>
      </c>
      <c r="B2136" t="s">
        <v>3513</v>
      </c>
      <c r="C2136" s="4">
        <v>9430658</v>
      </c>
      <c r="D2136" t="s">
        <v>3514</v>
      </c>
      <c r="E2136" t="s">
        <v>3515</v>
      </c>
      <c r="F2136" s="4">
        <v>10009</v>
      </c>
      <c r="G2136" s="13" t="s">
        <v>124</v>
      </c>
      <c r="H2136" s="13" t="s">
        <v>133</v>
      </c>
      <c r="I2136" s="1">
        <v>4072878</v>
      </c>
      <c r="J2136" s="1">
        <v>-7397854</v>
      </c>
      <c r="K2136" t="s">
        <v>5</v>
      </c>
      <c r="L2136" s="20">
        <v>150</v>
      </c>
      <c r="M2136" s="4">
        <v>1</v>
      </c>
      <c r="N2136" s="4">
        <v>26</v>
      </c>
      <c r="O2136" s="2">
        <v>42618</v>
      </c>
      <c r="P2136" s="3">
        <v>0.38</v>
      </c>
      <c r="Q2136" s="4">
        <v>1</v>
      </c>
      <c r="R2136" s="3">
        <v>5.6</v>
      </c>
      <c r="S21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6" t="str">
        <f>IF(AIRBNB[[#This Row],[RUIDO(dB)]]&lt;=4,"Silencioso",IF(AIRBNB[[#This Row],[RUIDO(dB)]]&lt;=5.5,"Poco Ruidoso","Ruidoso"))</f>
        <v>Ruidoso</v>
      </c>
      <c r="U2136" t="str">
        <f>IF(AND(AIRBNB[[#This Row],[PRECIO]]&lt;50,AIRBNB[[#This Row],[MIN_NOCHES]]&gt;3),"Dentro del presupuesto","No considerar")</f>
        <v>No considerar</v>
      </c>
      <c r="V2136" t="str">
        <f>VLOOKUP(AIRBNB[[#This Row],[HOST_ID]],Super_host[],5,FALSE)</f>
        <v>Host</v>
      </c>
    </row>
    <row r="2137" spans="1:22">
      <c r="A2137" s="4">
        <v>4232356</v>
      </c>
      <c r="B2137" t="s">
        <v>7025</v>
      </c>
      <c r="C2137" s="4">
        <v>9368118</v>
      </c>
      <c r="D2137" t="s">
        <v>717</v>
      </c>
      <c r="E2137" t="s">
        <v>7026</v>
      </c>
      <c r="F2137" s="4">
        <v>10075</v>
      </c>
      <c r="G2137" s="13" t="s">
        <v>124</v>
      </c>
      <c r="H2137" s="13" t="s">
        <v>129</v>
      </c>
      <c r="I2137" s="1">
        <v>4077065</v>
      </c>
      <c r="J2137" s="1">
        <v>-7395163</v>
      </c>
      <c r="K2137" t="s">
        <v>5</v>
      </c>
      <c r="L2137" s="20">
        <v>150</v>
      </c>
      <c r="M2137" s="4">
        <v>1</v>
      </c>
      <c r="N2137" s="4">
        <v>0</v>
      </c>
      <c r="O2137" s="2">
        <v>43647</v>
      </c>
      <c r="P2137" s="3">
        <v>0.02</v>
      </c>
      <c r="Q2137" s="4">
        <v>1</v>
      </c>
      <c r="R2137" s="3">
        <v>5.6</v>
      </c>
      <c r="S21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7" t="str">
        <f>IF(AIRBNB[[#This Row],[RUIDO(dB)]]&lt;=4,"Silencioso",IF(AIRBNB[[#This Row],[RUIDO(dB)]]&lt;=5.5,"Poco Ruidoso","Ruidoso"))</f>
        <v>Ruidoso</v>
      </c>
      <c r="U2137" t="str">
        <f>IF(AND(AIRBNB[[#This Row],[PRECIO]]&lt;50,AIRBNB[[#This Row],[MIN_NOCHES]]&gt;3),"Dentro del presupuesto","No considerar")</f>
        <v>No considerar</v>
      </c>
      <c r="V2137" t="str">
        <f>VLOOKUP(AIRBNB[[#This Row],[HOST_ID]],Super_host[],5,FALSE)</f>
        <v>Host</v>
      </c>
    </row>
    <row r="2138" spans="1:22">
      <c r="A2138" s="4">
        <v>2209835</v>
      </c>
      <c r="B2138" t="s">
        <v>6251</v>
      </c>
      <c r="C2138" s="4">
        <v>8811222</v>
      </c>
      <c r="D2138" t="s">
        <v>3531</v>
      </c>
      <c r="E2138" t="s">
        <v>6252</v>
      </c>
      <c r="F2138" s="4">
        <v>10016</v>
      </c>
      <c r="G2138" s="13" t="s">
        <v>124</v>
      </c>
      <c r="H2138" s="13" t="s">
        <v>175</v>
      </c>
      <c r="I2138" s="1">
        <v>4074361</v>
      </c>
      <c r="J2138" s="1">
        <v>-7397677</v>
      </c>
      <c r="K2138" t="s">
        <v>5</v>
      </c>
      <c r="L2138" s="20">
        <v>150</v>
      </c>
      <c r="M2138" s="4">
        <v>2</v>
      </c>
      <c r="N2138" s="4">
        <v>120</v>
      </c>
      <c r="O2138" s="2">
        <v>43647</v>
      </c>
      <c r="P2138" s="3">
        <v>3.25</v>
      </c>
      <c r="Q2138" s="4">
        <v>1</v>
      </c>
      <c r="R2138" s="3">
        <v>5.6</v>
      </c>
      <c r="S21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8" t="str">
        <f>IF(AIRBNB[[#This Row],[RUIDO(dB)]]&lt;=4,"Silencioso",IF(AIRBNB[[#This Row],[RUIDO(dB)]]&lt;=5.5,"Poco Ruidoso","Ruidoso"))</f>
        <v>Ruidoso</v>
      </c>
      <c r="U2138" t="str">
        <f>IF(AND(AIRBNB[[#This Row],[PRECIO]]&lt;50,AIRBNB[[#This Row],[MIN_NOCHES]]&gt;3),"Dentro del presupuesto","No considerar")</f>
        <v>No considerar</v>
      </c>
      <c r="V2138" t="str">
        <f>VLOOKUP(AIRBNB[[#This Row],[HOST_ID]],Super_host[],5,FALSE)</f>
        <v>Host</v>
      </c>
    </row>
    <row r="2139" spans="1:22">
      <c r="A2139" s="4">
        <v>3611813</v>
      </c>
      <c r="B2139" t="s">
        <v>5934</v>
      </c>
      <c r="C2139" s="4">
        <v>8410380</v>
      </c>
      <c r="D2139" t="s">
        <v>3341</v>
      </c>
      <c r="E2139" t="s">
        <v>5935</v>
      </c>
      <c r="F2139" s="4">
        <v>10003</v>
      </c>
      <c r="G2139" s="13" t="s">
        <v>124</v>
      </c>
      <c r="H2139" s="13" t="s">
        <v>281</v>
      </c>
      <c r="I2139" s="1">
        <v>4073755</v>
      </c>
      <c r="J2139" s="1">
        <v>-7398595</v>
      </c>
      <c r="K2139" t="s">
        <v>40</v>
      </c>
      <c r="L2139" s="20">
        <v>150</v>
      </c>
      <c r="M2139" s="4">
        <v>4</v>
      </c>
      <c r="N2139" s="4">
        <v>147</v>
      </c>
      <c r="O2139" s="2">
        <v>43630</v>
      </c>
      <c r="P2139" s="3">
        <v>2.44</v>
      </c>
      <c r="Q2139" s="4">
        <v>1</v>
      </c>
      <c r="R2139" s="3">
        <v>5.6</v>
      </c>
      <c r="S21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39" t="str">
        <f>IF(AIRBNB[[#This Row],[RUIDO(dB)]]&lt;=4,"Silencioso",IF(AIRBNB[[#This Row],[RUIDO(dB)]]&lt;=5.5,"Poco Ruidoso","Ruidoso"))</f>
        <v>Ruidoso</v>
      </c>
      <c r="U2139" t="str">
        <f>IF(AND(AIRBNB[[#This Row],[PRECIO]]&lt;50,AIRBNB[[#This Row],[MIN_NOCHES]]&gt;3),"Dentro del presupuesto","No considerar")</f>
        <v>No considerar</v>
      </c>
      <c r="V2139" t="str">
        <f>VLOOKUP(AIRBNB[[#This Row],[HOST_ID]],Super_host[],5,FALSE)</f>
        <v>Host</v>
      </c>
    </row>
    <row r="2140" spans="1:22">
      <c r="A2140" s="4">
        <v>5210286</v>
      </c>
      <c r="B2140" t="s">
        <v>1267</v>
      </c>
      <c r="C2140" s="4">
        <v>8353665</v>
      </c>
      <c r="D2140" t="s">
        <v>200</v>
      </c>
      <c r="E2140" t="s">
        <v>1268</v>
      </c>
      <c r="F2140" s="4">
        <v>10031</v>
      </c>
      <c r="G2140" s="13" t="s">
        <v>124</v>
      </c>
      <c r="H2140" s="13" t="s">
        <v>148</v>
      </c>
      <c r="I2140" s="1">
        <v>4082227</v>
      </c>
      <c r="J2140" s="1">
        <v>-7394878</v>
      </c>
      <c r="K2140" t="s">
        <v>5</v>
      </c>
      <c r="L2140" s="20">
        <v>150</v>
      </c>
      <c r="M2140" s="4">
        <v>4</v>
      </c>
      <c r="N2140" s="4">
        <v>4</v>
      </c>
      <c r="O2140" s="2">
        <v>43600</v>
      </c>
      <c r="P2140" s="3">
        <v>7.0000000000000007E-2</v>
      </c>
      <c r="Q2140" s="4">
        <v>1</v>
      </c>
      <c r="R2140" s="3">
        <v>5.6</v>
      </c>
      <c r="S21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0" t="str">
        <f>IF(AIRBNB[[#This Row],[RUIDO(dB)]]&lt;=4,"Silencioso",IF(AIRBNB[[#This Row],[RUIDO(dB)]]&lt;=5.5,"Poco Ruidoso","Ruidoso"))</f>
        <v>Ruidoso</v>
      </c>
      <c r="U2140" t="str">
        <f>IF(AND(AIRBNB[[#This Row],[PRECIO]]&lt;50,AIRBNB[[#This Row],[MIN_NOCHES]]&gt;3),"Dentro del presupuesto","No considerar")</f>
        <v>No considerar</v>
      </c>
      <c r="V2140" t="str">
        <f>VLOOKUP(AIRBNB[[#This Row],[HOST_ID]],Super_host[],5,FALSE)</f>
        <v>Host</v>
      </c>
    </row>
    <row r="2141" spans="1:22">
      <c r="A2141" s="4">
        <v>5105805</v>
      </c>
      <c r="B2141" t="s">
        <v>3602</v>
      </c>
      <c r="C2141" s="4">
        <v>8329975</v>
      </c>
      <c r="D2141" t="s">
        <v>3603</v>
      </c>
      <c r="E2141" t="s">
        <v>3604</v>
      </c>
      <c r="F2141" s="4">
        <v>10019</v>
      </c>
      <c r="G2141" s="13" t="s">
        <v>124</v>
      </c>
      <c r="H2141" s="13" t="s">
        <v>249</v>
      </c>
      <c r="I2141" s="1">
        <v>4076645</v>
      </c>
      <c r="J2141" s="1">
        <v>-7398539</v>
      </c>
      <c r="K2141" t="s">
        <v>5</v>
      </c>
      <c r="L2141" s="20">
        <v>150</v>
      </c>
      <c r="M2141" s="4">
        <v>4</v>
      </c>
      <c r="N2141" s="4">
        <v>15</v>
      </c>
      <c r="O2141" s="2">
        <v>43645</v>
      </c>
      <c r="P2141" s="3">
        <v>0.41</v>
      </c>
      <c r="Q2141" s="4">
        <v>1</v>
      </c>
      <c r="R2141" s="3">
        <v>5.6</v>
      </c>
      <c r="S21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1" t="str">
        <f>IF(AIRBNB[[#This Row],[RUIDO(dB)]]&lt;=4,"Silencioso",IF(AIRBNB[[#This Row],[RUIDO(dB)]]&lt;=5.5,"Poco Ruidoso","Ruidoso"))</f>
        <v>Ruidoso</v>
      </c>
      <c r="U2141" t="str">
        <f>IF(AND(AIRBNB[[#This Row],[PRECIO]]&lt;50,AIRBNB[[#This Row],[MIN_NOCHES]]&gt;3),"Dentro del presupuesto","No considerar")</f>
        <v>No considerar</v>
      </c>
      <c r="V2141" t="str">
        <f>VLOOKUP(AIRBNB[[#This Row],[HOST_ID]],Super_host[],5,FALSE)</f>
        <v>Host</v>
      </c>
    </row>
    <row r="2142" spans="1:22">
      <c r="A2142" s="4">
        <v>2273019</v>
      </c>
      <c r="B2142" t="s">
        <v>7052</v>
      </c>
      <c r="C2142" s="4">
        <v>8105524</v>
      </c>
      <c r="D2142" t="s">
        <v>7053</v>
      </c>
      <c r="E2142" t="s">
        <v>7054</v>
      </c>
      <c r="F2142" s="4">
        <v>10107</v>
      </c>
      <c r="G2142" s="13" t="s">
        <v>124</v>
      </c>
      <c r="H2142" s="13" t="s">
        <v>168</v>
      </c>
      <c r="I2142" s="1">
        <v>4077018</v>
      </c>
      <c r="J2142" s="1">
        <v>-7398643</v>
      </c>
      <c r="K2142" t="s">
        <v>5</v>
      </c>
      <c r="L2142" s="20">
        <v>150</v>
      </c>
      <c r="M2142" s="4">
        <v>1</v>
      </c>
      <c r="N2142" s="4">
        <v>0</v>
      </c>
      <c r="O2142" s="2">
        <v>43087</v>
      </c>
      <c r="P2142" s="3">
        <v>0.04</v>
      </c>
      <c r="Q2142" s="4">
        <v>1</v>
      </c>
      <c r="R2142" s="3">
        <v>5.6</v>
      </c>
      <c r="S21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2" t="str">
        <f>IF(AIRBNB[[#This Row],[RUIDO(dB)]]&lt;=4,"Silencioso",IF(AIRBNB[[#This Row],[RUIDO(dB)]]&lt;=5.5,"Poco Ruidoso","Ruidoso"))</f>
        <v>Ruidoso</v>
      </c>
      <c r="U2142" t="str">
        <f>IF(AND(AIRBNB[[#This Row],[PRECIO]]&lt;50,AIRBNB[[#This Row],[MIN_NOCHES]]&gt;3),"Dentro del presupuesto","No considerar")</f>
        <v>No considerar</v>
      </c>
      <c r="V2142" t="str">
        <f>VLOOKUP(AIRBNB[[#This Row],[HOST_ID]],Super_host[],5,FALSE)</f>
        <v>Host</v>
      </c>
    </row>
    <row r="2143" spans="1:22">
      <c r="A2143" s="4">
        <v>5309460</v>
      </c>
      <c r="B2143" t="s">
        <v>2236</v>
      </c>
      <c r="C2143" s="4">
        <v>7989115</v>
      </c>
      <c r="D2143" t="s">
        <v>2237</v>
      </c>
      <c r="E2143" t="s">
        <v>2238</v>
      </c>
      <c r="F2143" s="4">
        <v>10032</v>
      </c>
      <c r="G2143" s="13" t="s">
        <v>124</v>
      </c>
      <c r="H2143" s="13" t="s">
        <v>125</v>
      </c>
      <c r="I2143" s="1">
        <v>4083299</v>
      </c>
      <c r="J2143" s="1">
        <v>-7394527</v>
      </c>
      <c r="K2143" t="s">
        <v>40</v>
      </c>
      <c r="L2143" s="20">
        <v>150</v>
      </c>
      <c r="M2143" s="4">
        <v>2</v>
      </c>
      <c r="N2143" s="4">
        <v>8</v>
      </c>
      <c r="O2143" s="2">
        <v>43274</v>
      </c>
      <c r="P2143" s="3">
        <v>0.16</v>
      </c>
      <c r="Q2143" s="4">
        <v>1</v>
      </c>
      <c r="R2143" s="3">
        <v>5.6</v>
      </c>
      <c r="S21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3" t="str">
        <f>IF(AIRBNB[[#This Row],[RUIDO(dB)]]&lt;=4,"Silencioso",IF(AIRBNB[[#This Row],[RUIDO(dB)]]&lt;=5.5,"Poco Ruidoso","Ruidoso"))</f>
        <v>Ruidoso</v>
      </c>
      <c r="U2143" t="str">
        <f>IF(AND(AIRBNB[[#This Row],[PRECIO]]&lt;50,AIRBNB[[#This Row],[MIN_NOCHES]]&gt;3),"Dentro del presupuesto","No considerar")</f>
        <v>No considerar</v>
      </c>
      <c r="V2143" t="str">
        <f>VLOOKUP(AIRBNB[[#This Row],[HOST_ID]],Super_host[],5,FALSE)</f>
        <v>Host</v>
      </c>
    </row>
    <row r="2144" spans="1:22">
      <c r="A2144" s="4">
        <v>6209799</v>
      </c>
      <c r="B2144" t="s">
        <v>1653</v>
      </c>
      <c r="C2144" s="4">
        <v>7894614</v>
      </c>
      <c r="D2144" t="s">
        <v>233</v>
      </c>
      <c r="E2144" t="s">
        <v>1654</v>
      </c>
      <c r="F2144" s="4">
        <v>10010</v>
      </c>
      <c r="G2144" s="13" t="s">
        <v>124</v>
      </c>
      <c r="H2144" s="13" t="s">
        <v>281</v>
      </c>
      <c r="I2144" s="1">
        <v>4073697</v>
      </c>
      <c r="J2144" s="1">
        <v>-7398074</v>
      </c>
      <c r="K2144" t="s">
        <v>5</v>
      </c>
      <c r="L2144" s="20">
        <v>150</v>
      </c>
      <c r="M2144" s="4">
        <v>7</v>
      </c>
      <c r="N2144" s="4">
        <v>5</v>
      </c>
      <c r="O2144" s="2">
        <v>42240</v>
      </c>
      <c r="P2144" s="3">
        <v>0.1</v>
      </c>
      <c r="Q2144" s="4">
        <v>1</v>
      </c>
      <c r="R2144" s="3">
        <v>5.6</v>
      </c>
      <c r="S21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4" t="str">
        <f>IF(AIRBNB[[#This Row],[RUIDO(dB)]]&lt;=4,"Silencioso",IF(AIRBNB[[#This Row],[RUIDO(dB)]]&lt;=5.5,"Poco Ruidoso","Ruidoso"))</f>
        <v>Ruidoso</v>
      </c>
      <c r="U2144" t="str">
        <f>IF(AND(AIRBNB[[#This Row],[PRECIO]]&lt;50,AIRBNB[[#This Row],[MIN_NOCHES]]&gt;3),"Dentro del presupuesto","No considerar")</f>
        <v>No considerar</v>
      </c>
      <c r="V2144" t="str">
        <f>VLOOKUP(AIRBNB[[#This Row],[HOST_ID]],Super_host[],5,FALSE)</f>
        <v>Host</v>
      </c>
    </row>
    <row r="2145" spans="1:22">
      <c r="A2145" s="4">
        <v>2818471</v>
      </c>
      <c r="B2145" t="s">
        <v>14998</v>
      </c>
      <c r="C2145" s="4">
        <v>7850260</v>
      </c>
      <c r="D2145" t="s">
        <v>6471</v>
      </c>
      <c r="E2145" t="s">
        <v>14999</v>
      </c>
      <c r="F2145" s="4">
        <v>11221</v>
      </c>
      <c r="G2145" s="13" t="s">
        <v>4662</v>
      </c>
      <c r="H2145" s="13" t="s">
        <v>9230</v>
      </c>
      <c r="I2145" s="1">
        <v>4068576</v>
      </c>
      <c r="J2145" s="1">
        <v>-7392211</v>
      </c>
      <c r="K2145" t="s">
        <v>5</v>
      </c>
      <c r="L2145" s="20">
        <v>150</v>
      </c>
      <c r="M2145" s="4">
        <v>1</v>
      </c>
      <c r="N2145" s="4">
        <v>197</v>
      </c>
      <c r="O2145" s="2">
        <v>43647</v>
      </c>
      <c r="P2145" s="3">
        <v>3.19</v>
      </c>
      <c r="Q2145" s="4">
        <v>1</v>
      </c>
      <c r="R2145" s="3">
        <v>6.9</v>
      </c>
      <c r="S21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5" t="str">
        <f>IF(AIRBNB[[#This Row],[RUIDO(dB)]]&lt;=4,"Silencioso",IF(AIRBNB[[#This Row],[RUIDO(dB)]]&lt;=5.5,"Poco Ruidoso","Ruidoso"))</f>
        <v>Ruidoso</v>
      </c>
      <c r="U2145" t="str">
        <f>IF(AND(AIRBNB[[#This Row],[PRECIO]]&lt;50,AIRBNB[[#This Row],[MIN_NOCHES]]&gt;3),"Dentro del presupuesto","No considerar")</f>
        <v>No considerar</v>
      </c>
      <c r="V2145" t="str">
        <f>VLOOKUP(AIRBNB[[#This Row],[HOST_ID]],Super_host[],5,FALSE)</f>
        <v>Host</v>
      </c>
    </row>
    <row r="2146" spans="1:22">
      <c r="A2146" s="4">
        <v>4686678</v>
      </c>
      <c r="B2146" t="s">
        <v>993</v>
      </c>
      <c r="C2146" s="4">
        <v>7759020</v>
      </c>
      <c r="D2146" t="s">
        <v>994</v>
      </c>
      <c r="E2146" t="s">
        <v>995</v>
      </c>
      <c r="F2146" s="4">
        <v>10019</v>
      </c>
      <c r="G2146" s="13" t="s">
        <v>124</v>
      </c>
      <c r="H2146" s="13" t="s">
        <v>249</v>
      </c>
      <c r="I2146" s="1">
        <v>4076663</v>
      </c>
      <c r="J2146" s="1">
        <v>-739895</v>
      </c>
      <c r="K2146" t="s">
        <v>5</v>
      </c>
      <c r="L2146" s="20">
        <v>150</v>
      </c>
      <c r="M2146" s="4">
        <v>1</v>
      </c>
      <c r="N2146" s="4">
        <v>3</v>
      </c>
      <c r="O2146" s="2">
        <v>42163</v>
      </c>
      <c r="P2146" s="3">
        <v>0.05</v>
      </c>
      <c r="Q2146" s="4">
        <v>1</v>
      </c>
      <c r="R2146" s="3">
        <v>5.6</v>
      </c>
      <c r="S21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6" t="str">
        <f>IF(AIRBNB[[#This Row],[RUIDO(dB)]]&lt;=4,"Silencioso",IF(AIRBNB[[#This Row],[RUIDO(dB)]]&lt;=5.5,"Poco Ruidoso","Ruidoso"))</f>
        <v>Ruidoso</v>
      </c>
      <c r="U2146" t="str">
        <f>IF(AND(AIRBNB[[#This Row],[PRECIO]]&lt;50,AIRBNB[[#This Row],[MIN_NOCHES]]&gt;3),"Dentro del presupuesto","No considerar")</f>
        <v>No considerar</v>
      </c>
      <c r="V2146" t="str">
        <f>VLOOKUP(AIRBNB[[#This Row],[HOST_ID]],Super_host[],5,FALSE)</f>
        <v>Host</v>
      </c>
    </row>
    <row r="2147" spans="1:22">
      <c r="A2147" s="4">
        <v>2650690</v>
      </c>
      <c r="B2147" t="s">
        <v>15756</v>
      </c>
      <c r="C2147" s="4">
        <v>7706697</v>
      </c>
      <c r="D2147" t="s">
        <v>5241</v>
      </c>
      <c r="E2147" t="s">
        <v>15757</v>
      </c>
      <c r="F2147" s="4">
        <v>11231</v>
      </c>
      <c r="G2147" s="13" t="s">
        <v>4662</v>
      </c>
      <c r="H2147" s="13" t="s">
        <v>9237</v>
      </c>
      <c r="I2147" s="1">
        <v>4067909</v>
      </c>
      <c r="J2147" s="1">
        <v>-73996</v>
      </c>
      <c r="K2147" t="s">
        <v>40</v>
      </c>
      <c r="L2147" s="20">
        <v>150</v>
      </c>
      <c r="M2147" s="4">
        <v>4</v>
      </c>
      <c r="N2147" s="4">
        <v>0</v>
      </c>
      <c r="O2147" s="2">
        <v>42624</v>
      </c>
      <c r="P2147" s="3">
        <v>7.0000000000000007E-2</v>
      </c>
      <c r="Q2147" s="4">
        <v>1</v>
      </c>
      <c r="R2147" s="3">
        <v>6.9</v>
      </c>
      <c r="S21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7" t="str">
        <f>IF(AIRBNB[[#This Row],[RUIDO(dB)]]&lt;=4,"Silencioso",IF(AIRBNB[[#This Row],[RUIDO(dB)]]&lt;=5.5,"Poco Ruidoso","Ruidoso"))</f>
        <v>Ruidoso</v>
      </c>
      <c r="U2147" t="str">
        <f>IF(AND(AIRBNB[[#This Row],[PRECIO]]&lt;50,AIRBNB[[#This Row],[MIN_NOCHES]]&gt;3),"Dentro del presupuesto","No considerar")</f>
        <v>No considerar</v>
      </c>
      <c r="V2147" t="str">
        <f>VLOOKUP(AIRBNB[[#This Row],[HOST_ID]],Super_host[],5,FALSE)</f>
        <v>Host</v>
      </c>
    </row>
    <row r="2148" spans="1:22">
      <c r="A2148" s="4">
        <v>4263488</v>
      </c>
      <c r="B2148" t="s">
        <v>7063</v>
      </c>
      <c r="C2148" s="4">
        <v>7651028</v>
      </c>
      <c r="D2148" t="s">
        <v>276</v>
      </c>
      <c r="E2148" t="s">
        <v>7064</v>
      </c>
      <c r="F2148" s="4">
        <v>10019</v>
      </c>
      <c r="G2148" s="13" t="s">
        <v>124</v>
      </c>
      <c r="H2148" s="13" t="s">
        <v>249</v>
      </c>
      <c r="I2148" s="1">
        <v>4076842</v>
      </c>
      <c r="J2148" s="1">
        <v>-7398589</v>
      </c>
      <c r="K2148" t="s">
        <v>5</v>
      </c>
      <c r="L2148" s="20">
        <v>150</v>
      </c>
      <c r="M2148" s="4">
        <v>1</v>
      </c>
      <c r="N2148" s="4">
        <v>0</v>
      </c>
      <c r="O2148" s="2">
        <v>43282</v>
      </c>
      <c r="P2148" s="3">
        <v>0.36</v>
      </c>
      <c r="Q2148" s="4">
        <v>1</v>
      </c>
      <c r="R2148" s="3">
        <v>5.6</v>
      </c>
      <c r="S21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8" t="str">
        <f>IF(AIRBNB[[#This Row],[RUIDO(dB)]]&lt;=4,"Silencioso",IF(AIRBNB[[#This Row],[RUIDO(dB)]]&lt;=5.5,"Poco Ruidoso","Ruidoso"))</f>
        <v>Ruidoso</v>
      </c>
      <c r="U2148" t="str">
        <f>IF(AND(AIRBNB[[#This Row],[PRECIO]]&lt;50,AIRBNB[[#This Row],[MIN_NOCHES]]&gt;3),"Dentro del presupuesto","No considerar")</f>
        <v>No considerar</v>
      </c>
      <c r="V2148" t="str">
        <f>VLOOKUP(AIRBNB[[#This Row],[HOST_ID]],Super_host[],5,FALSE)</f>
        <v>Host</v>
      </c>
    </row>
    <row r="2149" spans="1:22">
      <c r="A2149" s="4">
        <v>2899082</v>
      </c>
      <c r="B2149" t="s">
        <v>15775</v>
      </c>
      <c r="C2149" s="4">
        <v>7321253</v>
      </c>
      <c r="D2149" t="s">
        <v>14416</v>
      </c>
      <c r="E2149" t="s">
        <v>15776</v>
      </c>
      <c r="F2149" s="4">
        <v>11249</v>
      </c>
      <c r="G2149" s="13" t="s">
        <v>4662</v>
      </c>
      <c r="H2149" s="13" t="s">
        <v>9218</v>
      </c>
      <c r="I2149" s="1">
        <v>4071853</v>
      </c>
      <c r="J2149" s="1">
        <v>-7396287</v>
      </c>
      <c r="K2149" t="s">
        <v>5</v>
      </c>
      <c r="L2149" s="20">
        <v>150</v>
      </c>
      <c r="M2149" s="4">
        <v>3</v>
      </c>
      <c r="N2149" s="4">
        <v>0</v>
      </c>
      <c r="O2149" s="2">
        <v>42178</v>
      </c>
      <c r="P2149" s="3">
        <v>0.12</v>
      </c>
      <c r="Q2149" s="4">
        <v>1</v>
      </c>
      <c r="R2149" s="3">
        <v>6.9</v>
      </c>
      <c r="S21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49" t="str">
        <f>IF(AIRBNB[[#This Row],[RUIDO(dB)]]&lt;=4,"Silencioso",IF(AIRBNB[[#This Row],[RUIDO(dB)]]&lt;=5.5,"Poco Ruidoso","Ruidoso"))</f>
        <v>Ruidoso</v>
      </c>
      <c r="U2149" t="str">
        <f>IF(AND(AIRBNB[[#This Row],[PRECIO]]&lt;50,AIRBNB[[#This Row],[MIN_NOCHES]]&gt;3),"Dentro del presupuesto","No considerar")</f>
        <v>No considerar</v>
      </c>
      <c r="V2149" t="str">
        <f>VLOOKUP(AIRBNB[[#This Row],[HOST_ID]],Super_host[],5,FALSE)</f>
        <v>Host</v>
      </c>
    </row>
    <row r="2150" spans="1:22">
      <c r="A2150" s="4">
        <v>1342507</v>
      </c>
      <c r="B2150" t="s">
        <v>12652</v>
      </c>
      <c r="C2150" s="4">
        <v>7281456</v>
      </c>
      <c r="D2150" t="s">
        <v>12653</v>
      </c>
      <c r="E2150" t="s">
        <v>12654</v>
      </c>
      <c r="F2150" s="4">
        <v>11206</v>
      </c>
      <c r="G2150" s="13" t="s">
        <v>4662</v>
      </c>
      <c r="H2150" s="13" t="s">
        <v>9218</v>
      </c>
      <c r="I2150" s="1">
        <v>4070816</v>
      </c>
      <c r="J2150" s="1">
        <v>-7393931</v>
      </c>
      <c r="K2150" t="s">
        <v>5</v>
      </c>
      <c r="L2150" s="20">
        <v>150</v>
      </c>
      <c r="M2150" s="4">
        <v>2</v>
      </c>
      <c r="N2150" s="4">
        <v>24</v>
      </c>
      <c r="O2150" s="2">
        <v>43468</v>
      </c>
      <c r="P2150" s="3">
        <v>0.53</v>
      </c>
      <c r="Q2150" s="4">
        <v>1</v>
      </c>
      <c r="R2150" s="3">
        <v>6.9</v>
      </c>
      <c r="S21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0" t="str">
        <f>IF(AIRBNB[[#This Row],[RUIDO(dB)]]&lt;=4,"Silencioso",IF(AIRBNB[[#This Row],[RUIDO(dB)]]&lt;=5.5,"Poco Ruidoso","Ruidoso"))</f>
        <v>Ruidoso</v>
      </c>
      <c r="U2150" t="str">
        <f>IF(AND(AIRBNB[[#This Row],[PRECIO]]&lt;50,AIRBNB[[#This Row],[MIN_NOCHES]]&gt;3),"Dentro del presupuesto","No considerar")</f>
        <v>No considerar</v>
      </c>
      <c r="V2150" t="str">
        <f>VLOOKUP(AIRBNB[[#This Row],[HOST_ID]],Super_host[],5,FALSE)</f>
        <v>Host</v>
      </c>
    </row>
    <row r="2151" spans="1:22">
      <c r="A2151" s="4">
        <v>5133942</v>
      </c>
      <c r="B2151" t="s">
        <v>12133</v>
      </c>
      <c r="C2151" s="4">
        <v>7088204</v>
      </c>
      <c r="D2151" t="s">
        <v>12134</v>
      </c>
      <c r="E2151" t="s">
        <v>10612</v>
      </c>
      <c r="F2151" s="4">
        <v>11216</v>
      </c>
      <c r="G2151" s="13" t="s">
        <v>4662</v>
      </c>
      <c r="H2151" s="13" t="s">
        <v>9252</v>
      </c>
      <c r="I2151" s="1">
        <v>4067131</v>
      </c>
      <c r="J2151" s="1">
        <v>-7394979</v>
      </c>
      <c r="K2151" t="s">
        <v>5</v>
      </c>
      <c r="L2151" s="20">
        <v>150</v>
      </c>
      <c r="M2151" s="4">
        <v>5</v>
      </c>
      <c r="N2151" s="4">
        <v>8</v>
      </c>
      <c r="O2151" s="2">
        <v>43605</v>
      </c>
      <c r="P2151" s="3">
        <v>0.36</v>
      </c>
      <c r="Q2151" s="4">
        <v>1</v>
      </c>
      <c r="R2151" s="3">
        <v>6.9</v>
      </c>
      <c r="S21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1" t="str">
        <f>IF(AIRBNB[[#This Row],[RUIDO(dB)]]&lt;=4,"Silencioso",IF(AIRBNB[[#This Row],[RUIDO(dB)]]&lt;=5.5,"Poco Ruidoso","Ruidoso"))</f>
        <v>Ruidoso</v>
      </c>
      <c r="U2151" t="str">
        <f>IF(AND(AIRBNB[[#This Row],[PRECIO]]&lt;50,AIRBNB[[#This Row],[MIN_NOCHES]]&gt;3),"Dentro del presupuesto","No considerar")</f>
        <v>No considerar</v>
      </c>
      <c r="V2151" t="str">
        <f>VLOOKUP(AIRBNB[[#This Row],[HOST_ID]],Super_host[],5,FALSE)</f>
        <v>Host</v>
      </c>
    </row>
    <row r="2152" spans="1:22">
      <c r="A2152" s="4">
        <v>5077231</v>
      </c>
      <c r="B2152" t="s">
        <v>7077</v>
      </c>
      <c r="C2152" s="4">
        <v>7021059</v>
      </c>
      <c r="D2152" t="s">
        <v>577</v>
      </c>
      <c r="E2152" t="s">
        <v>7078</v>
      </c>
      <c r="F2152" s="4">
        <v>10028</v>
      </c>
      <c r="G2152" s="13" t="s">
        <v>124</v>
      </c>
      <c r="H2152" s="13" t="s">
        <v>129</v>
      </c>
      <c r="I2152" s="1">
        <v>4077636</v>
      </c>
      <c r="J2152" s="1">
        <v>-7395099</v>
      </c>
      <c r="K2152" t="s">
        <v>5</v>
      </c>
      <c r="L2152" s="20">
        <v>150</v>
      </c>
      <c r="M2152" s="4">
        <v>1</v>
      </c>
      <c r="N2152" s="4">
        <v>0</v>
      </c>
      <c r="O2152" s="2">
        <v>42607</v>
      </c>
      <c r="P2152" s="3">
        <v>0.06</v>
      </c>
      <c r="Q2152" s="4">
        <v>1</v>
      </c>
      <c r="R2152" s="3">
        <v>5.6</v>
      </c>
      <c r="S21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2" t="str">
        <f>IF(AIRBNB[[#This Row],[RUIDO(dB)]]&lt;=4,"Silencioso",IF(AIRBNB[[#This Row],[RUIDO(dB)]]&lt;=5.5,"Poco Ruidoso","Ruidoso"))</f>
        <v>Ruidoso</v>
      </c>
      <c r="U2152" t="str">
        <f>IF(AND(AIRBNB[[#This Row],[PRECIO]]&lt;50,AIRBNB[[#This Row],[MIN_NOCHES]]&gt;3),"Dentro del presupuesto","No considerar")</f>
        <v>No considerar</v>
      </c>
      <c r="V2152" t="str">
        <f>VLOOKUP(AIRBNB[[#This Row],[HOST_ID]],Super_host[],5,FALSE)</f>
        <v>Host</v>
      </c>
    </row>
    <row r="2153" spans="1:22">
      <c r="A2153" s="4">
        <v>1291261</v>
      </c>
      <c r="B2153" t="s">
        <v>2700</v>
      </c>
      <c r="C2153" s="4">
        <v>7020798</v>
      </c>
      <c r="D2153" t="s">
        <v>2701</v>
      </c>
      <c r="E2153" t="s">
        <v>143</v>
      </c>
      <c r="F2153" s="4">
        <v>10012</v>
      </c>
      <c r="G2153" s="13" t="s">
        <v>124</v>
      </c>
      <c r="H2153" s="13" t="s">
        <v>144</v>
      </c>
      <c r="I2153" s="1">
        <v>4073104</v>
      </c>
      <c r="J2153" s="1">
        <v>-7399957</v>
      </c>
      <c r="K2153" t="s">
        <v>5</v>
      </c>
      <c r="L2153" s="20">
        <v>150</v>
      </c>
      <c r="M2153" s="4">
        <v>12</v>
      </c>
      <c r="N2153" s="4">
        <v>16</v>
      </c>
      <c r="O2153" s="2">
        <v>43540</v>
      </c>
      <c r="P2153" s="3">
        <v>0.22</v>
      </c>
      <c r="Q2153" s="4">
        <v>1</v>
      </c>
      <c r="R2153" s="3">
        <v>5.6</v>
      </c>
      <c r="S21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3" t="str">
        <f>IF(AIRBNB[[#This Row],[RUIDO(dB)]]&lt;=4,"Silencioso",IF(AIRBNB[[#This Row],[RUIDO(dB)]]&lt;=5.5,"Poco Ruidoso","Ruidoso"))</f>
        <v>Ruidoso</v>
      </c>
      <c r="U2153" t="str">
        <f>IF(AND(AIRBNB[[#This Row],[PRECIO]]&lt;50,AIRBNB[[#This Row],[MIN_NOCHES]]&gt;3),"Dentro del presupuesto","No considerar")</f>
        <v>No considerar</v>
      </c>
      <c r="V2153" t="str">
        <f>VLOOKUP(AIRBNB[[#This Row],[HOST_ID]],Super_host[],5,FALSE)</f>
        <v>Host</v>
      </c>
    </row>
    <row r="2154" spans="1:22">
      <c r="A2154" s="4">
        <v>6132230</v>
      </c>
      <c r="B2154" t="s">
        <v>4348</v>
      </c>
      <c r="C2154" s="4">
        <v>6976808</v>
      </c>
      <c r="D2154" t="s">
        <v>2618</v>
      </c>
      <c r="E2154" t="s">
        <v>4349</v>
      </c>
      <c r="F2154" s="4">
        <v>10012</v>
      </c>
      <c r="G2154" s="13" t="s">
        <v>124</v>
      </c>
      <c r="H2154" s="13" t="s">
        <v>164</v>
      </c>
      <c r="I2154" s="1">
        <v>4072708</v>
      </c>
      <c r="J2154" s="1">
        <v>-7400055</v>
      </c>
      <c r="K2154" t="s">
        <v>5</v>
      </c>
      <c r="L2154" s="20">
        <v>150</v>
      </c>
      <c r="M2154" s="4">
        <v>5</v>
      </c>
      <c r="N2154" s="4">
        <v>36</v>
      </c>
      <c r="O2154" s="2">
        <v>42986</v>
      </c>
      <c r="P2154" s="3">
        <v>0.71</v>
      </c>
      <c r="Q2154" s="4">
        <v>1</v>
      </c>
      <c r="R2154" s="3">
        <v>5.6</v>
      </c>
      <c r="S21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4" t="str">
        <f>IF(AIRBNB[[#This Row],[RUIDO(dB)]]&lt;=4,"Silencioso",IF(AIRBNB[[#This Row],[RUIDO(dB)]]&lt;=5.5,"Poco Ruidoso","Ruidoso"))</f>
        <v>Ruidoso</v>
      </c>
      <c r="U2154" t="str">
        <f>IF(AND(AIRBNB[[#This Row],[PRECIO]]&lt;50,AIRBNB[[#This Row],[MIN_NOCHES]]&gt;3),"Dentro del presupuesto","No considerar")</f>
        <v>No considerar</v>
      </c>
      <c r="V2154" t="str">
        <f>VLOOKUP(AIRBNB[[#This Row],[HOST_ID]],Super_host[],5,FALSE)</f>
        <v>Host</v>
      </c>
    </row>
    <row r="2155" spans="1:22">
      <c r="A2155" s="4">
        <v>1281023</v>
      </c>
      <c r="B2155" t="s">
        <v>2874</v>
      </c>
      <c r="C2155" s="4">
        <v>6970732</v>
      </c>
      <c r="D2155" t="s">
        <v>2875</v>
      </c>
      <c r="E2155" t="s">
        <v>2876</v>
      </c>
      <c r="F2155" s="4">
        <v>10029</v>
      </c>
      <c r="G2155" s="13" t="s">
        <v>124</v>
      </c>
      <c r="H2155" s="13" t="s">
        <v>219</v>
      </c>
      <c r="I2155" s="1">
        <v>4078747</v>
      </c>
      <c r="J2155" s="1">
        <v>-7395276</v>
      </c>
      <c r="K2155" t="s">
        <v>40</v>
      </c>
      <c r="L2155" s="20">
        <v>150</v>
      </c>
      <c r="M2155" s="4">
        <v>3</v>
      </c>
      <c r="N2155" s="4">
        <v>18</v>
      </c>
      <c r="O2155" s="2">
        <v>43589</v>
      </c>
      <c r="P2155" s="3">
        <v>0.25</v>
      </c>
      <c r="Q2155" s="4">
        <v>1</v>
      </c>
      <c r="R2155" s="3">
        <v>5.6</v>
      </c>
      <c r="S21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5" t="str">
        <f>IF(AIRBNB[[#This Row],[RUIDO(dB)]]&lt;=4,"Silencioso",IF(AIRBNB[[#This Row],[RUIDO(dB)]]&lt;=5.5,"Poco Ruidoso","Ruidoso"))</f>
        <v>Ruidoso</v>
      </c>
      <c r="U2155" t="str">
        <f>IF(AND(AIRBNB[[#This Row],[PRECIO]]&lt;50,AIRBNB[[#This Row],[MIN_NOCHES]]&gt;3),"Dentro del presupuesto","No considerar")</f>
        <v>No considerar</v>
      </c>
      <c r="V2155" t="str">
        <f>VLOOKUP(AIRBNB[[#This Row],[HOST_ID]],Super_host[],5,FALSE)</f>
        <v>Host</v>
      </c>
    </row>
    <row r="2156" spans="1:22">
      <c r="A2156" s="4">
        <v>6424227</v>
      </c>
      <c r="B2156" t="s">
        <v>15782</v>
      </c>
      <c r="C2156" s="4">
        <v>6969910</v>
      </c>
      <c r="D2156" t="s">
        <v>1324</v>
      </c>
      <c r="E2156" t="s">
        <v>11239</v>
      </c>
      <c r="F2156" s="4">
        <v>11201</v>
      </c>
      <c r="G2156" s="13" t="s">
        <v>4662</v>
      </c>
      <c r="H2156" s="13" t="s">
        <v>11240</v>
      </c>
      <c r="I2156" s="1">
        <v>4070372</v>
      </c>
      <c r="J2156" s="1">
        <v>-739899</v>
      </c>
      <c r="K2156" t="s">
        <v>5</v>
      </c>
      <c r="L2156" s="20">
        <v>150</v>
      </c>
      <c r="M2156" s="4">
        <v>7</v>
      </c>
      <c r="N2156" s="4">
        <v>0</v>
      </c>
      <c r="O2156" s="2">
        <v>43610</v>
      </c>
      <c r="P2156" s="3">
        <v>0.04</v>
      </c>
      <c r="Q2156" s="4">
        <v>1</v>
      </c>
      <c r="R2156" s="3">
        <v>6.9</v>
      </c>
      <c r="S21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6" t="str">
        <f>IF(AIRBNB[[#This Row],[RUIDO(dB)]]&lt;=4,"Silencioso",IF(AIRBNB[[#This Row],[RUIDO(dB)]]&lt;=5.5,"Poco Ruidoso","Ruidoso"))</f>
        <v>Ruidoso</v>
      </c>
      <c r="U2156" t="str">
        <f>IF(AND(AIRBNB[[#This Row],[PRECIO]]&lt;50,AIRBNB[[#This Row],[MIN_NOCHES]]&gt;3),"Dentro del presupuesto","No considerar")</f>
        <v>No considerar</v>
      </c>
      <c r="V2156" t="str">
        <f>VLOOKUP(AIRBNB[[#This Row],[HOST_ID]],Super_host[],5,FALSE)</f>
        <v>Host</v>
      </c>
    </row>
    <row r="2157" spans="1:22">
      <c r="A2157" s="4">
        <v>2191612</v>
      </c>
      <c r="B2157" t="s">
        <v>2147</v>
      </c>
      <c r="C2157" s="4">
        <v>6959160</v>
      </c>
      <c r="D2157" t="s">
        <v>2148</v>
      </c>
      <c r="E2157" t="s">
        <v>2149</v>
      </c>
      <c r="F2157" s="4">
        <v>10019</v>
      </c>
      <c r="G2157" s="13" t="s">
        <v>124</v>
      </c>
      <c r="H2157" s="13" t="s">
        <v>249</v>
      </c>
      <c r="I2157" s="1">
        <v>4076293</v>
      </c>
      <c r="J2157" s="1">
        <v>-7398981</v>
      </c>
      <c r="K2157" t="s">
        <v>5</v>
      </c>
      <c r="L2157" s="20">
        <v>150</v>
      </c>
      <c r="M2157" s="4">
        <v>5</v>
      </c>
      <c r="N2157" s="4">
        <v>9</v>
      </c>
      <c r="O2157" s="2">
        <v>43347</v>
      </c>
      <c r="P2157" s="3">
        <v>0.15</v>
      </c>
      <c r="Q2157" s="4">
        <v>1</v>
      </c>
      <c r="R2157" s="3">
        <v>5.6</v>
      </c>
      <c r="S21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7" t="str">
        <f>IF(AIRBNB[[#This Row],[RUIDO(dB)]]&lt;=4,"Silencioso",IF(AIRBNB[[#This Row],[RUIDO(dB)]]&lt;=5.5,"Poco Ruidoso","Ruidoso"))</f>
        <v>Ruidoso</v>
      </c>
      <c r="U2157" t="str">
        <f>IF(AND(AIRBNB[[#This Row],[PRECIO]]&lt;50,AIRBNB[[#This Row],[MIN_NOCHES]]&gt;3),"Dentro del presupuesto","No considerar")</f>
        <v>No considerar</v>
      </c>
      <c r="V2157" t="str">
        <f>VLOOKUP(AIRBNB[[#This Row],[HOST_ID]],Super_host[],5,FALSE)</f>
        <v>Host</v>
      </c>
    </row>
    <row r="2158" spans="1:22">
      <c r="A2158" s="4">
        <v>4842507</v>
      </c>
      <c r="B2158" t="s">
        <v>7079</v>
      </c>
      <c r="C2158" s="4">
        <v>6954001</v>
      </c>
      <c r="D2158" t="s">
        <v>7080</v>
      </c>
      <c r="E2158" t="s">
        <v>7081</v>
      </c>
      <c r="F2158" s="4">
        <v>10011</v>
      </c>
      <c r="G2158" s="13" t="s">
        <v>124</v>
      </c>
      <c r="H2158" s="13" t="s">
        <v>186</v>
      </c>
      <c r="I2158" s="1">
        <v>4074372</v>
      </c>
      <c r="J2158" s="1">
        <v>-7399682</v>
      </c>
      <c r="K2158" t="s">
        <v>40</v>
      </c>
      <c r="L2158" s="20">
        <v>150</v>
      </c>
      <c r="M2158" s="4">
        <v>1</v>
      </c>
      <c r="N2158" s="4">
        <v>0</v>
      </c>
      <c r="O2158" s="2">
        <v>43541</v>
      </c>
      <c r="P2158" s="3">
        <v>0.02</v>
      </c>
      <c r="Q2158" s="4">
        <v>1</v>
      </c>
      <c r="R2158" s="3">
        <v>5.6</v>
      </c>
      <c r="S21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8" t="str">
        <f>IF(AIRBNB[[#This Row],[RUIDO(dB)]]&lt;=4,"Silencioso",IF(AIRBNB[[#This Row],[RUIDO(dB)]]&lt;=5.5,"Poco Ruidoso","Ruidoso"))</f>
        <v>Ruidoso</v>
      </c>
      <c r="U2158" t="str">
        <f>IF(AND(AIRBNB[[#This Row],[PRECIO]]&lt;50,AIRBNB[[#This Row],[MIN_NOCHES]]&gt;3),"Dentro del presupuesto","No considerar")</f>
        <v>No considerar</v>
      </c>
      <c r="V2158" t="str">
        <f>VLOOKUP(AIRBNB[[#This Row],[HOST_ID]],Super_host[],5,FALSE)</f>
        <v>Host</v>
      </c>
    </row>
    <row r="2159" spans="1:22">
      <c r="A2159" s="4">
        <v>6673630</v>
      </c>
      <c r="B2159" t="s">
        <v>410</v>
      </c>
      <c r="C2159" s="4">
        <v>6591262</v>
      </c>
      <c r="D2159" t="s">
        <v>411</v>
      </c>
      <c r="E2159" t="s">
        <v>412</v>
      </c>
      <c r="F2159" s="4">
        <v>10002</v>
      </c>
      <c r="G2159" s="13" t="s">
        <v>124</v>
      </c>
      <c r="H2159" s="13" t="s">
        <v>137</v>
      </c>
      <c r="I2159" s="1">
        <v>4071661</v>
      </c>
      <c r="J2159" s="1">
        <v>-7398916</v>
      </c>
      <c r="K2159" t="s">
        <v>5</v>
      </c>
      <c r="L2159" s="20">
        <v>150</v>
      </c>
      <c r="M2159" s="4">
        <v>3</v>
      </c>
      <c r="N2159" s="4">
        <v>1</v>
      </c>
      <c r="O2159" s="2">
        <v>42217</v>
      </c>
      <c r="P2159" s="3">
        <v>0.02</v>
      </c>
      <c r="Q2159" s="4">
        <v>1</v>
      </c>
      <c r="R2159" s="3">
        <v>5.6</v>
      </c>
      <c r="S21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59" t="str">
        <f>IF(AIRBNB[[#This Row],[RUIDO(dB)]]&lt;=4,"Silencioso",IF(AIRBNB[[#This Row],[RUIDO(dB)]]&lt;=5.5,"Poco Ruidoso","Ruidoso"))</f>
        <v>Ruidoso</v>
      </c>
      <c r="U2159" t="str">
        <f>IF(AND(AIRBNB[[#This Row],[PRECIO]]&lt;50,AIRBNB[[#This Row],[MIN_NOCHES]]&gt;3),"Dentro del presupuesto","No considerar")</f>
        <v>No considerar</v>
      </c>
      <c r="V2159" t="str">
        <f>VLOOKUP(AIRBNB[[#This Row],[HOST_ID]],Super_host[],5,FALSE)</f>
        <v>Host</v>
      </c>
    </row>
    <row r="2160" spans="1:22">
      <c r="A2160" s="4">
        <v>1205103</v>
      </c>
      <c r="B2160" t="s">
        <v>14872</v>
      </c>
      <c r="C2160" s="4">
        <v>6582962</v>
      </c>
      <c r="D2160" t="s">
        <v>14873</v>
      </c>
      <c r="E2160" t="s">
        <v>14874</v>
      </c>
      <c r="F2160" s="4">
        <v>11205</v>
      </c>
      <c r="G2160" s="13" t="s">
        <v>4662</v>
      </c>
      <c r="H2160" s="13" t="s">
        <v>9222</v>
      </c>
      <c r="I2160" s="1">
        <v>4069486</v>
      </c>
      <c r="J2160" s="1">
        <v>-7397132</v>
      </c>
      <c r="K2160" t="s">
        <v>5</v>
      </c>
      <c r="L2160" s="20">
        <v>150</v>
      </c>
      <c r="M2160" s="4">
        <v>2</v>
      </c>
      <c r="N2160" s="4">
        <v>213</v>
      </c>
      <c r="O2160" s="2">
        <v>43652</v>
      </c>
      <c r="P2160" s="3">
        <v>2.87</v>
      </c>
      <c r="Q2160" s="4">
        <v>1</v>
      </c>
      <c r="R2160" s="3">
        <v>6.9</v>
      </c>
      <c r="S21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0" t="str">
        <f>IF(AIRBNB[[#This Row],[RUIDO(dB)]]&lt;=4,"Silencioso",IF(AIRBNB[[#This Row],[RUIDO(dB)]]&lt;=5.5,"Poco Ruidoso","Ruidoso"))</f>
        <v>Ruidoso</v>
      </c>
      <c r="U2160" t="str">
        <f>IF(AND(AIRBNB[[#This Row],[PRECIO]]&lt;50,AIRBNB[[#This Row],[MIN_NOCHES]]&gt;3),"Dentro del presupuesto","No considerar")</f>
        <v>No considerar</v>
      </c>
      <c r="V2160" t="str">
        <f>VLOOKUP(AIRBNB[[#This Row],[HOST_ID]],Super_host[],5,FALSE)</f>
        <v>Host</v>
      </c>
    </row>
    <row r="2161" spans="1:22">
      <c r="A2161" s="4">
        <v>1189225</v>
      </c>
      <c r="B2161" t="s">
        <v>1668</v>
      </c>
      <c r="C2161" s="4">
        <v>6501414</v>
      </c>
      <c r="D2161" t="s">
        <v>1669</v>
      </c>
      <c r="E2161" t="s">
        <v>1670</v>
      </c>
      <c r="F2161" s="4">
        <v>10019</v>
      </c>
      <c r="G2161" s="13" t="s">
        <v>124</v>
      </c>
      <c r="H2161" s="13" t="s">
        <v>249</v>
      </c>
      <c r="I2161" s="1">
        <v>4076161</v>
      </c>
      <c r="J2161" s="1">
        <v>-7399452</v>
      </c>
      <c r="K2161" t="s">
        <v>5</v>
      </c>
      <c r="L2161" s="20">
        <v>150</v>
      </c>
      <c r="M2161" s="4">
        <v>60</v>
      </c>
      <c r="N2161" s="4">
        <v>7</v>
      </c>
      <c r="O2161" s="2">
        <v>43390</v>
      </c>
      <c r="P2161" s="3">
        <v>0.1</v>
      </c>
      <c r="Q2161" s="4">
        <v>1</v>
      </c>
      <c r="R2161" s="3">
        <v>5.6</v>
      </c>
      <c r="S21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1" t="str">
        <f>IF(AIRBNB[[#This Row],[RUIDO(dB)]]&lt;=4,"Silencioso",IF(AIRBNB[[#This Row],[RUIDO(dB)]]&lt;=5.5,"Poco Ruidoso","Ruidoso"))</f>
        <v>Ruidoso</v>
      </c>
      <c r="U2161" t="str">
        <f>IF(AND(AIRBNB[[#This Row],[PRECIO]]&lt;50,AIRBNB[[#This Row],[MIN_NOCHES]]&gt;3),"Dentro del presupuesto","No considerar")</f>
        <v>No considerar</v>
      </c>
      <c r="V2161" t="str">
        <f>VLOOKUP(AIRBNB[[#This Row],[HOST_ID]],Super_host[],5,FALSE)</f>
        <v>Host</v>
      </c>
    </row>
    <row r="2162" spans="1:22">
      <c r="A2162" s="4">
        <v>1452786</v>
      </c>
      <c r="B2162" t="s">
        <v>9164</v>
      </c>
      <c r="C2162" s="4">
        <v>6122499</v>
      </c>
      <c r="D2162" t="s">
        <v>9165</v>
      </c>
      <c r="E2162" t="s">
        <v>9166</v>
      </c>
      <c r="F2162" s="4">
        <v>11427</v>
      </c>
      <c r="G2162" s="13" t="s">
        <v>7897</v>
      </c>
      <c r="H2162" s="13" t="s">
        <v>8301</v>
      </c>
      <c r="I2162" s="1">
        <v>4073193</v>
      </c>
      <c r="J2162" s="1">
        <v>-7374481</v>
      </c>
      <c r="K2162" t="s">
        <v>268</v>
      </c>
      <c r="L2162" s="20">
        <v>150</v>
      </c>
      <c r="M2162" s="4">
        <v>2</v>
      </c>
      <c r="N2162" s="4">
        <v>0</v>
      </c>
      <c r="O2162" s="2">
        <v>43644</v>
      </c>
      <c r="P2162" s="3">
        <v>4.6500000000000004</v>
      </c>
      <c r="Q2162" s="4">
        <v>5</v>
      </c>
      <c r="R2162" s="3">
        <v>6.24</v>
      </c>
      <c r="S21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2" t="str">
        <f>IF(AIRBNB[[#This Row],[RUIDO(dB)]]&lt;=4,"Silencioso",IF(AIRBNB[[#This Row],[RUIDO(dB)]]&lt;=5.5,"Poco Ruidoso","Ruidoso"))</f>
        <v>Ruidoso</v>
      </c>
      <c r="U2162" t="str">
        <f>IF(AND(AIRBNB[[#This Row],[PRECIO]]&lt;50,AIRBNB[[#This Row],[MIN_NOCHES]]&gt;3),"Dentro del presupuesto","No considerar")</f>
        <v>No considerar</v>
      </c>
      <c r="V2162" t="str">
        <f>VLOOKUP(AIRBNB[[#This Row],[HOST_ID]],Super_host[],5,FALSE)</f>
        <v>Host</v>
      </c>
    </row>
    <row r="2163" spans="1:22">
      <c r="A2163" s="4">
        <v>2856478</v>
      </c>
      <c r="B2163" t="s">
        <v>15800</v>
      </c>
      <c r="C2163" s="4">
        <v>6064963</v>
      </c>
      <c r="D2163" t="s">
        <v>442</v>
      </c>
      <c r="E2163" t="s">
        <v>15801</v>
      </c>
      <c r="F2163" s="4">
        <v>11217</v>
      </c>
      <c r="G2163" s="13" t="s">
        <v>4662</v>
      </c>
      <c r="H2163" s="13" t="s">
        <v>9222</v>
      </c>
      <c r="I2163" s="1">
        <v>4068879</v>
      </c>
      <c r="J2163" s="1">
        <v>-7397589</v>
      </c>
      <c r="K2163" t="s">
        <v>5</v>
      </c>
      <c r="L2163" s="20">
        <v>150</v>
      </c>
      <c r="M2163" s="4">
        <v>3</v>
      </c>
      <c r="N2163" s="4">
        <v>0</v>
      </c>
      <c r="O2163" s="2">
        <v>43631</v>
      </c>
      <c r="P2163" s="3">
        <v>0.49</v>
      </c>
      <c r="Q2163" s="4">
        <v>1</v>
      </c>
      <c r="R2163" s="3">
        <v>6.9</v>
      </c>
      <c r="S21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3" t="str">
        <f>IF(AIRBNB[[#This Row],[RUIDO(dB)]]&lt;=4,"Silencioso",IF(AIRBNB[[#This Row],[RUIDO(dB)]]&lt;=5.5,"Poco Ruidoso","Ruidoso"))</f>
        <v>Ruidoso</v>
      </c>
      <c r="U2163" t="str">
        <f>IF(AND(AIRBNB[[#This Row],[PRECIO]]&lt;50,AIRBNB[[#This Row],[MIN_NOCHES]]&gt;3),"Dentro del presupuesto","No considerar")</f>
        <v>No considerar</v>
      </c>
      <c r="V2163" t="str">
        <f>VLOOKUP(AIRBNB[[#This Row],[HOST_ID]],Super_host[],5,FALSE)</f>
        <v>Host</v>
      </c>
    </row>
    <row r="2164" spans="1:22">
      <c r="A2164" s="4">
        <v>1215627</v>
      </c>
      <c r="B2164" t="s">
        <v>8775</v>
      </c>
      <c r="C2164" s="4">
        <v>5720054</v>
      </c>
      <c r="D2164" t="s">
        <v>340</v>
      </c>
      <c r="E2164" t="s">
        <v>8776</v>
      </c>
      <c r="F2164" s="4">
        <v>11692</v>
      </c>
      <c r="G2164" s="13" t="s">
        <v>7897</v>
      </c>
      <c r="H2164" s="13" t="s">
        <v>8489</v>
      </c>
      <c r="I2164" s="1">
        <v>4059204</v>
      </c>
      <c r="J2164" s="1">
        <v>-7378665</v>
      </c>
      <c r="K2164" t="s">
        <v>5</v>
      </c>
      <c r="L2164" s="20">
        <v>150</v>
      </c>
      <c r="M2164" s="4">
        <v>1</v>
      </c>
      <c r="N2164" s="4">
        <v>109</v>
      </c>
      <c r="O2164" s="2">
        <v>43638</v>
      </c>
      <c r="P2164" s="3">
        <v>1.49</v>
      </c>
      <c r="Q2164" s="4">
        <v>5</v>
      </c>
      <c r="R2164" s="3">
        <v>6.24</v>
      </c>
      <c r="S21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4" t="str">
        <f>IF(AIRBNB[[#This Row],[RUIDO(dB)]]&lt;=4,"Silencioso",IF(AIRBNB[[#This Row],[RUIDO(dB)]]&lt;=5.5,"Poco Ruidoso","Ruidoso"))</f>
        <v>Ruidoso</v>
      </c>
      <c r="U2164" t="str">
        <f>IF(AND(AIRBNB[[#This Row],[PRECIO]]&lt;50,AIRBNB[[#This Row],[MIN_NOCHES]]&gt;3),"Dentro del presupuesto","No considerar")</f>
        <v>No considerar</v>
      </c>
      <c r="V2164" t="str">
        <f>VLOOKUP(AIRBNB[[#This Row],[HOST_ID]],Super_host[],5,FALSE)</f>
        <v>Host</v>
      </c>
    </row>
    <row r="2165" spans="1:22">
      <c r="A2165" s="4">
        <v>6400255</v>
      </c>
      <c r="B2165" t="s">
        <v>7115</v>
      </c>
      <c r="C2165" s="4">
        <v>5707879</v>
      </c>
      <c r="D2165" t="s">
        <v>332</v>
      </c>
      <c r="E2165" t="s">
        <v>7116</v>
      </c>
      <c r="F2165" s="4">
        <v>10023</v>
      </c>
      <c r="G2165" s="13" t="s">
        <v>124</v>
      </c>
      <c r="H2165" s="13" t="s">
        <v>168</v>
      </c>
      <c r="I2165" s="1">
        <v>4078017</v>
      </c>
      <c r="J2165" s="1">
        <v>-7398317</v>
      </c>
      <c r="K2165" t="s">
        <v>5</v>
      </c>
      <c r="L2165" s="20">
        <v>150</v>
      </c>
      <c r="M2165" s="4">
        <v>16</v>
      </c>
      <c r="N2165" s="4">
        <v>0</v>
      </c>
      <c r="O2165" s="2">
        <v>42915</v>
      </c>
      <c r="P2165" s="3">
        <v>0.39</v>
      </c>
      <c r="Q2165" s="4">
        <v>1</v>
      </c>
      <c r="R2165" s="3">
        <v>5.6</v>
      </c>
      <c r="S21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5" t="str">
        <f>IF(AIRBNB[[#This Row],[RUIDO(dB)]]&lt;=4,"Silencioso",IF(AIRBNB[[#This Row],[RUIDO(dB)]]&lt;=5.5,"Poco Ruidoso","Ruidoso"))</f>
        <v>Ruidoso</v>
      </c>
      <c r="U2165" t="str">
        <f>IF(AND(AIRBNB[[#This Row],[PRECIO]]&lt;50,AIRBNB[[#This Row],[MIN_NOCHES]]&gt;3),"Dentro del presupuesto","No considerar")</f>
        <v>No considerar</v>
      </c>
      <c r="V2165" t="str">
        <f>VLOOKUP(AIRBNB[[#This Row],[HOST_ID]],Super_host[],5,FALSE)</f>
        <v>Host</v>
      </c>
    </row>
    <row r="2166" spans="1:22">
      <c r="A2166" s="4">
        <v>1346003</v>
      </c>
      <c r="B2166" t="s">
        <v>13033</v>
      </c>
      <c r="C2166" s="4">
        <v>5605755</v>
      </c>
      <c r="D2166" t="s">
        <v>13034</v>
      </c>
      <c r="E2166" t="s">
        <v>13035</v>
      </c>
      <c r="F2166" s="4">
        <v>11211</v>
      </c>
      <c r="G2166" s="13" t="s">
        <v>4662</v>
      </c>
      <c r="H2166" s="13" t="s">
        <v>9218</v>
      </c>
      <c r="I2166" s="1">
        <v>4071652</v>
      </c>
      <c r="J2166" s="1">
        <v>-7394309</v>
      </c>
      <c r="K2166" t="s">
        <v>5</v>
      </c>
      <c r="L2166" s="20">
        <v>150</v>
      </c>
      <c r="M2166" s="4">
        <v>3</v>
      </c>
      <c r="N2166" s="4">
        <v>52</v>
      </c>
      <c r="O2166" s="2">
        <v>43577</v>
      </c>
      <c r="P2166" s="3">
        <v>0.72</v>
      </c>
      <c r="Q2166" s="4">
        <v>1</v>
      </c>
      <c r="R2166" s="3">
        <v>6.9</v>
      </c>
      <c r="S21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6" t="str">
        <f>IF(AIRBNB[[#This Row],[RUIDO(dB)]]&lt;=4,"Silencioso",IF(AIRBNB[[#This Row],[RUIDO(dB)]]&lt;=5.5,"Poco Ruidoso","Ruidoso"))</f>
        <v>Ruidoso</v>
      </c>
      <c r="U2166" t="str">
        <f>IF(AND(AIRBNB[[#This Row],[PRECIO]]&lt;50,AIRBNB[[#This Row],[MIN_NOCHES]]&gt;3),"Dentro del presupuesto","No considerar")</f>
        <v>No considerar</v>
      </c>
      <c r="V2166" t="str">
        <f>VLOOKUP(AIRBNB[[#This Row],[HOST_ID]],Super_host[],5,FALSE)</f>
        <v>Host</v>
      </c>
    </row>
    <row r="2167" spans="1:22">
      <c r="A2167" s="4">
        <v>3289009</v>
      </c>
      <c r="B2167" t="s">
        <v>15811</v>
      </c>
      <c r="C2167" s="4">
        <v>5231131</v>
      </c>
      <c r="D2167" t="s">
        <v>737</v>
      </c>
      <c r="E2167" t="s">
        <v>15812</v>
      </c>
      <c r="F2167" s="4">
        <v>11222</v>
      </c>
      <c r="G2167" s="13" t="s">
        <v>4662</v>
      </c>
      <c r="H2167" s="13" t="s">
        <v>9249</v>
      </c>
      <c r="I2167" s="1">
        <v>4072096</v>
      </c>
      <c r="J2167" s="1">
        <v>-7394424</v>
      </c>
      <c r="K2167" t="s">
        <v>5</v>
      </c>
      <c r="L2167" s="20">
        <v>150</v>
      </c>
      <c r="M2167" s="4">
        <v>7</v>
      </c>
      <c r="N2167" s="4">
        <v>0</v>
      </c>
      <c r="O2167" s="2">
        <v>42319</v>
      </c>
      <c r="P2167" s="3">
        <v>0.02</v>
      </c>
      <c r="Q2167" s="4">
        <v>1</v>
      </c>
      <c r="R2167" s="3">
        <v>6.9</v>
      </c>
      <c r="S21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7" t="str">
        <f>IF(AIRBNB[[#This Row],[RUIDO(dB)]]&lt;=4,"Silencioso",IF(AIRBNB[[#This Row],[RUIDO(dB)]]&lt;=5.5,"Poco Ruidoso","Ruidoso"))</f>
        <v>Ruidoso</v>
      </c>
      <c r="U2167" t="str">
        <f>IF(AND(AIRBNB[[#This Row],[PRECIO]]&lt;50,AIRBNB[[#This Row],[MIN_NOCHES]]&gt;3),"Dentro del presupuesto","No considerar")</f>
        <v>No considerar</v>
      </c>
      <c r="V2167" t="str">
        <f>VLOOKUP(AIRBNB[[#This Row],[HOST_ID]],Super_host[],5,FALSE)</f>
        <v>Host</v>
      </c>
    </row>
    <row r="2168" spans="1:22">
      <c r="A2168" s="4">
        <v>221618</v>
      </c>
      <c r="B2168" t="s">
        <v>4640</v>
      </c>
      <c r="C2168" s="4">
        <v>4887492</v>
      </c>
      <c r="D2168" t="s">
        <v>3265</v>
      </c>
      <c r="E2168" t="s">
        <v>4641</v>
      </c>
      <c r="F2168" s="4">
        <v>10007</v>
      </c>
      <c r="G2168" s="13" t="s">
        <v>124</v>
      </c>
      <c r="H2168" s="13" t="s">
        <v>662</v>
      </c>
      <c r="I2168" s="1">
        <v>4071193</v>
      </c>
      <c r="J2168" s="1">
        <v>-7400817</v>
      </c>
      <c r="K2168" t="s">
        <v>40</v>
      </c>
      <c r="L2168" s="20">
        <v>150</v>
      </c>
      <c r="M2168" s="4">
        <v>3</v>
      </c>
      <c r="N2168" s="4">
        <v>82</v>
      </c>
      <c r="O2168" s="2">
        <v>43606</v>
      </c>
      <c r="P2168" s="3">
        <v>0.87</v>
      </c>
      <c r="Q2168" s="4">
        <v>1</v>
      </c>
      <c r="R2168" s="3">
        <v>5.6</v>
      </c>
      <c r="S21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8" t="str">
        <f>IF(AIRBNB[[#This Row],[RUIDO(dB)]]&lt;=4,"Silencioso",IF(AIRBNB[[#This Row],[RUIDO(dB)]]&lt;=5.5,"Poco Ruidoso","Ruidoso"))</f>
        <v>Ruidoso</v>
      </c>
      <c r="U2168" t="str">
        <f>IF(AND(AIRBNB[[#This Row],[PRECIO]]&lt;50,AIRBNB[[#This Row],[MIN_NOCHES]]&gt;3),"Dentro del presupuesto","No considerar")</f>
        <v>No considerar</v>
      </c>
      <c r="V2168" t="str">
        <f>VLOOKUP(AIRBNB[[#This Row],[HOST_ID]],Super_host[],5,FALSE)</f>
        <v>Host</v>
      </c>
    </row>
    <row r="2169" spans="1:22">
      <c r="A2169" s="4">
        <v>3917007</v>
      </c>
      <c r="B2169" t="s">
        <v>15822</v>
      </c>
      <c r="C2169" s="4">
        <v>4718049</v>
      </c>
      <c r="D2169" t="s">
        <v>15823</v>
      </c>
      <c r="E2169" t="s">
        <v>15824</v>
      </c>
      <c r="F2169" s="4">
        <v>11211</v>
      </c>
      <c r="G2169" s="13" t="s">
        <v>4662</v>
      </c>
      <c r="H2169" s="13" t="s">
        <v>9218</v>
      </c>
      <c r="I2169" s="1">
        <v>4071981</v>
      </c>
      <c r="J2169" s="1">
        <v>-7395558</v>
      </c>
      <c r="K2169" t="s">
        <v>5</v>
      </c>
      <c r="L2169" s="20">
        <v>150</v>
      </c>
      <c r="M2169" s="4">
        <v>3</v>
      </c>
      <c r="N2169" s="4">
        <v>0</v>
      </c>
      <c r="O2169" s="2">
        <v>43629</v>
      </c>
      <c r="P2169" s="3">
        <v>0.05</v>
      </c>
      <c r="Q2169" s="4">
        <v>1</v>
      </c>
      <c r="R2169" s="3">
        <v>6.9</v>
      </c>
      <c r="S21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69" t="str">
        <f>IF(AIRBNB[[#This Row],[RUIDO(dB)]]&lt;=4,"Silencioso",IF(AIRBNB[[#This Row],[RUIDO(dB)]]&lt;=5.5,"Poco Ruidoso","Ruidoso"))</f>
        <v>Ruidoso</v>
      </c>
      <c r="U2169" t="str">
        <f>IF(AND(AIRBNB[[#This Row],[PRECIO]]&lt;50,AIRBNB[[#This Row],[MIN_NOCHES]]&gt;3),"Dentro del presupuesto","No considerar")</f>
        <v>No considerar</v>
      </c>
      <c r="V2169" t="str">
        <f>VLOOKUP(AIRBNB[[#This Row],[HOST_ID]],Super_host[],5,FALSE)</f>
        <v>Host</v>
      </c>
    </row>
    <row r="2170" spans="1:22">
      <c r="A2170" s="4">
        <v>6262496</v>
      </c>
      <c r="B2170" t="s">
        <v>435</v>
      </c>
      <c r="C2170" s="4">
        <v>4582357</v>
      </c>
      <c r="D2170" t="s">
        <v>436</v>
      </c>
      <c r="E2170" t="s">
        <v>437</v>
      </c>
      <c r="F2170" s="4">
        <v>10011</v>
      </c>
      <c r="G2170" s="13" t="s">
        <v>124</v>
      </c>
      <c r="H2170" s="13" t="s">
        <v>186</v>
      </c>
      <c r="I2170" s="1">
        <v>4073889</v>
      </c>
      <c r="J2170" s="1">
        <v>-7399749</v>
      </c>
      <c r="K2170" t="s">
        <v>40</v>
      </c>
      <c r="L2170" s="20">
        <v>150</v>
      </c>
      <c r="M2170" s="4">
        <v>1</v>
      </c>
      <c r="N2170" s="4">
        <v>1</v>
      </c>
      <c r="O2170" s="2">
        <v>42130</v>
      </c>
      <c r="P2170" s="3">
        <v>0.02</v>
      </c>
      <c r="Q2170" s="4">
        <v>1</v>
      </c>
      <c r="R2170" s="3">
        <v>5.6</v>
      </c>
      <c r="S21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0" t="str">
        <f>IF(AIRBNB[[#This Row],[RUIDO(dB)]]&lt;=4,"Silencioso",IF(AIRBNB[[#This Row],[RUIDO(dB)]]&lt;=5.5,"Poco Ruidoso","Ruidoso"))</f>
        <v>Ruidoso</v>
      </c>
      <c r="U2170" t="str">
        <f>IF(AND(AIRBNB[[#This Row],[PRECIO]]&lt;50,AIRBNB[[#This Row],[MIN_NOCHES]]&gt;3),"Dentro del presupuesto","No considerar")</f>
        <v>No considerar</v>
      </c>
      <c r="V2170" t="str">
        <f>VLOOKUP(AIRBNB[[#This Row],[HOST_ID]],Super_host[],5,FALSE)</f>
        <v>Host</v>
      </c>
    </row>
    <row r="2171" spans="1:22">
      <c r="A2171" s="4">
        <v>2457755</v>
      </c>
      <c r="B2171" t="s">
        <v>5362</v>
      </c>
      <c r="C2171" s="4">
        <v>4335080</v>
      </c>
      <c r="D2171" t="s">
        <v>3888</v>
      </c>
      <c r="E2171" t="s">
        <v>1781</v>
      </c>
      <c r="F2171" s="4">
        <v>10019</v>
      </c>
      <c r="G2171" s="13" t="s">
        <v>124</v>
      </c>
      <c r="H2171" s="13" t="s">
        <v>249</v>
      </c>
      <c r="I2171" s="1">
        <v>4076852</v>
      </c>
      <c r="J2171" s="1">
        <v>-7398735</v>
      </c>
      <c r="K2171" t="s">
        <v>5</v>
      </c>
      <c r="L2171" s="20">
        <v>150</v>
      </c>
      <c r="M2171" s="4">
        <v>1</v>
      </c>
      <c r="N2171" s="4">
        <v>94</v>
      </c>
      <c r="O2171" s="2">
        <v>43639</v>
      </c>
      <c r="P2171" s="3">
        <v>1.48</v>
      </c>
      <c r="Q2171" s="4">
        <v>1</v>
      </c>
      <c r="R2171" s="3">
        <v>5.6</v>
      </c>
      <c r="S21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1" t="str">
        <f>IF(AIRBNB[[#This Row],[RUIDO(dB)]]&lt;=4,"Silencioso",IF(AIRBNB[[#This Row],[RUIDO(dB)]]&lt;=5.5,"Poco Ruidoso","Ruidoso"))</f>
        <v>Ruidoso</v>
      </c>
      <c r="U2171" t="str">
        <f>IF(AND(AIRBNB[[#This Row],[PRECIO]]&lt;50,AIRBNB[[#This Row],[MIN_NOCHES]]&gt;3),"Dentro del presupuesto","No considerar")</f>
        <v>No considerar</v>
      </c>
      <c r="V2171" t="str">
        <f>VLOOKUP(AIRBNB[[#This Row],[HOST_ID]],Super_host[],5,FALSE)</f>
        <v>Host</v>
      </c>
    </row>
    <row r="2172" spans="1:22">
      <c r="A2172" s="4">
        <v>818451</v>
      </c>
      <c r="B2172" t="s">
        <v>3267</v>
      </c>
      <c r="C2172" s="4">
        <v>4298896</v>
      </c>
      <c r="D2172" t="s">
        <v>2278</v>
      </c>
      <c r="E2172" t="s">
        <v>3268</v>
      </c>
      <c r="F2172" s="4">
        <v>10021</v>
      </c>
      <c r="G2172" s="13" t="s">
        <v>124</v>
      </c>
      <c r="H2172" s="13" t="s">
        <v>129</v>
      </c>
      <c r="I2172" s="1">
        <v>4076883</v>
      </c>
      <c r="J2172" s="1">
        <v>-7395353</v>
      </c>
      <c r="K2172" t="s">
        <v>5</v>
      </c>
      <c r="L2172" s="20">
        <v>150</v>
      </c>
      <c r="M2172" s="4">
        <v>6</v>
      </c>
      <c r="N2172" s="4">
        <v>23</v>
      </c>
      <c r="O2172" s="2">
        <v>43107</v>
      </c>
      <c r="P2172" s="3">
        <v>0.31</v>
      </c>
      <c r="Q2172" s="4">
        <v>1</v>
      </c>
      <c r="R2172" s="3">
        <v>5.6</v>
      </c>
      <c r="S21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2" t="str">
        <f>IF(AIRBNB[[#This Row],[RUIDO(dB)]]&lt;=4,"Silencioso",IF(AIRBNB[[#This Row],[RUIDO(dB)]]&lt;=5.5,"Poco Ruidoso","Ruidoso"))</f>
        <v>Ruidoso</v>
      </c>
      <c r="U2172" t="str">
        <f>IF(AND(AIRBNB[[#This Row],[PRECIO]]&lt;50,AIRBNB[[#This Row],[MIN_NOCHES]]&gt;3),"Dentro del presupuesto","No considerar")</f>
        <v>No considerar</v>
      </c>
      <c r="V2172" t="str">
        <f>VLOOKUP(AIRBNB[[#This Row],[HOST_ID]],Super_host[],5,FALSE)</f>
        <v>Host</v>
      </c>
    </row>
    <row r="2173" spans="1:22">
      <c r="A2173" s="4">
        <v>2547198</v>
      </c>
      <c r="B2173" t="s">
        <v>5946</v>
      </c>
      <c r="C2173" s="4">
        <v>4291837</v>
      </c>
      <c r="D2173" t="s">
        <v>5947</v>
      </c>
      <c r="E2173" t="s">
        <v>5948</v>
      </c>
      <c r="F2173" s="4">
        <v>10012</v>
      </c>
      <c r="G2173" s="13" t="s">
        <v>124</v>
      </c>
      <c r="H2173" s="13" t="s">
        <v>642</v>
      </c>
      <c r="I2173" s="1">
        <v>4072224</v>
      </c>
      <c r="J2173" s="1">
        <v>-7399491</v>
      </c>
      <c r="K2173" t="s">
        <v>5</v>
      </c>
      <c r="L2173" s="20">
        <v>150</v>
      </c>
      <c r="M2173" s="4">
        <v>1</v>
      </c>
      <c r="N2173" s="4">
        <v>156</v>
      </c>
      <c r="O2173" s="2">
        <v>43616</v>
      </c>
      <c r="P2173" s="3">
        <v>2.46</v>
      </c>
      <c r="Q2173" s="4">
        <v>1</v>
      </c>
      <c r="R2173" s="3">
        <v>5.6</v>
      </c>
      <c r="S21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3" t="str">
        <f>IF(AIRBNB[[#This Row],[RUIDO(dB)]]&lt;=4,"Silencioso",IF(AIRBNB[[#This Row],[RUIDO(dB)]]&lt;=5.5,"Poco Ruidoso","Ruidoso"))</f>
        <v>Ruidoso</v>
      </c>
      <c r="U2173" t="str">
        <f>IF(AND(AIRBNB[[#This Row],[PRECIO]]&lt;50,AIRBNB[[#This Row],[MIN_NOCHES]]&gt;3),"Dentro del presupuesto","No considerar")</f>
        <v>No considerar</v>
      </c>
      <c r="V2173" t="str">
        <f>VLOOKUP(AIRBNB[[#This Row],[HOST_ID]],Super_host[],5,FALSE)</f>
        <v>Host</v>
      </c>
    </row>
    <row r="2174" spans="1:22">
      <c r="A2174" s="4">
        <v>805793</v>
      </c>
      <c r="B2174" t="s">
        <v>9180</v>
      </c>
      <c r="C2174" s="4">
        <v>4241831</v>
      </c>
      <c r="D2174" t="s">
        <v>2957</v>
      </c>
      <c r="E2174" t="s">
        <v>9181</v>
      </c>
      <c r="F2174" s="4">
        <v>11106</v>
      </c>
      <c r="G2174" s="13" t="s">
        <v>7897</v>
      </c>
      <c r="H2174" s="13" t="s">
        <v>7905</v>
      </c>
      <c r="I2174" s="1">
        <v>4076108</v>
      </c>
      <c r="J2174" s="1">
        <v>-739274</v>
      </c>
      <c r="K2174" t="s">
        <v>5</v>
      </c>
      <c r="L2174" s="20">
        <v>150</v>
      </c>
      <c r="M2174" s="4">
        <v>14</v>
      </c>
      <c r="N2174" s="4">
        <v>0</v>
      </c>
      <c r="O2174" s="2">
        <v>43612</v>
      </c>
      <c r="P2174" s="3">
        <v>1.07</v>
      </c>
      <c r="Q2174" s="4">
        <v>5</v>
      </c>
      <c r="R2174" s="3">
        <v>6.24</v>
      </c>
      <c r="S21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4" t="str">
        <f>IF(AIRBNB[[#This Row],[RUIDO(dB)]]&lt;=4,"Silencioso",IF(AIRBNB[[#This Row],[RUIDO(dB)]]&lt;=5.5,"Poco Ruidoso","Ruidoso"))</f>
        <v>Ruidoso</v>
      </c>
      <c r="U2174" t="str">
        <f>IF(AND(AIRBNB[[#This Row],[PRECIO]]&lt;50,AIRBNB[[#This Row],[MIN_NOCHES]]&gt;3),"Dentro del presupuesto","No considerar")</f>
        <v>No considerar</v>
      </c>
      <c r="V2174" t="str">
        <f>VLOOKUP(AIRBNB[[#This Row],[HOST_ID]],Super_host[],5,FALSE)</f>
        <v>Host</v>
      </c>
    </row>
    <row r="2175" spans="1:22">
      <c r="A2175" s="4">
        <v>6749285</v>
      </c>
      <c r="B2175" t="s">
        <v>15241</v>
      </c>
      <c r="C2175" s="4">
        <v>4195861</v>
      </c>
      <c r="D2175" t="s">
        <v>11900</v>
      </c>
      <c r="E2175" t="s">
        <v>15242</v>
      </c>
      <c r="F2175" s="4">
        <v>11216</v>
      </c>
      <c r="G2175" s="13" t="s">
        <v>4662</v>
      </c>
      <c r="H2175" s="13" t="s">
        <v>9252</v>
      </c>
      <c r="I2175" s="1">
        <v>4067837</v>
      </c>
      <c r="J2175" s="1">
        <v>-7395517</v>
      </c>
      <c r="K2175" t="s">
        <v>5</v>
      </c>
      <c r="L2175" s="20">
        <v>150</v>
      </c>
      <c r="M2175" s="4">
        <v>3</v>
      </c>
      <c r="N2175" s="4">
        <v>208</v>
      </c>
      <c r="O2175" s="2">
        <v>43647</v>
      </c>
      <c r="P2175" s="3">
        <v>4.3600000000000003</v>
      </c>
      <c r="Q2175" s="4">
        <v>1</v>
      </c>
      <c r="R2175" s="3">
        <v>6.9</v>
      </c>
      <c r="S21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5" t="str">
        <f>IF(AIRBNB[[#This Row],[RUIDO(dB)]]&lt;=4,"Silencioso",IF(AIRBNB[[#This Row],[RUIDO(dB)]]&lt;=5.5,"Poco Ruidoso","Ruidoso"))</f>
        <v>Ruidoso</v>
      </c>
      <c r="U2175" t="str">
        <f>IF(AND(AIRBNB[[#This Row],[PRECIO]]&lt;50,AIRBNB[[#This Row],[MIN_NOCHES]]&gt;3),"Dentro del presupuesto","No considerar")</f>
        <v>No considerar</v>
      </c>
      <c r="V2175" t="str">
        <f>VLOOKUP(AIRBNB[[#This Row],[HOST_ID]],Super_host[],5,FALSE)</f>
        <v>Host</v>
      </c>
    </row>
    <row r="2176" spans="1:22">
      <c r="A2176" s="4">
        <v>796523</v>
      </c>
      <c r="B2176" t="s">
        <v>11899</v>
      </c>
      <c r="C2176" s="4">
        <v>4195861</v>
      </c>
      <c r="D2176" t="s">
        <v>11900</v>
      </c>
      <c r="E2176" t="s">
        <v>11901</v>
      </c>
      <c r="F2176" s="4">
        <v>11216</v>
      </c>
      <c r="G2176" s="13" t="s">
        <v>4662</v>
      </c>
      <c r="H2176" s="13" t="s">
        <v>9252</v>
      </c>
      <c r="I2176" s="1">
        <v>4067759</v>
      </c>
      <c r="J2176" s="1">
        <v>-7395432</v>
      </c>
      <c r="K2176" t="s">
        <v>5</v>
      </c>
      <c r="L2176" s="20">
        <v>150</v>
      </c>
      <c r="M2176" s="4">
        <v>4</v>
      </c>
      <c r="N2176" s="4">
        <v>13</v>
      </c>
      <c r="O2176" s="2">
        <v>43467</v>
      </c>
      <c r="P2176" s="3">
        <v>0.3</v>
      </c>
      <c r="Q2176" s="4">
        <v>1</v>
      </c>
      <c r="R2176" s="3">
        <v>6.9</v>
      </c>
      <c r="S21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6" t="str">
        <f>IF(AIRBNB[[#This Row],[RUIDO(dB)]]&lt;=4,"Silencioso",IF(AIRBNB[[#This Row],[RUIDO(dB)]]&lt;=5.5,"Poco Ruidoso","Ruidoso"))</f>
        <v>Ruidoso</v>
      </c>
      <c r="U2176" t="str">
        <f>IF(AND(AIRBNB[[#This Row],[PRECIO]]&lt;50,AIRBNB[[#This Row],[MIN_NOCHES]]&gt;3),"Dentro del presupuesto","No considerar")</f>
        <v>No considerar</v>
      </c>
      <c r="V2176" t="str">
        <f>VLOOKUP(AIRBNB[[#This Row],[HOST_ID]],Super_host[],5,FALSE)</f>
        <v>Host</v>
      </c>
    </row>
    <row r="2177" spans="1:22">
      <c r="A2177" s="4">
        <v>792142</v>
      </c>
      <c r="B2177" t="s">
        <v>1152</v>
      </c>
      <c r="C2177" s="4">
        <v>4173419</v>
      </c>
      <c r="D2177" t="s">
        <v>1153</v>
      </c>
      <c r="E2177" t="s">
        <v>1154</v>
      </c>
      <c r="F2177" s="4">
        <v>10065</v>
      </c>
      <c r="G2177" s="13" t="s">
        <v>124</v>
      </c>
      <c r="H2177" s="13" t="s">
        <v>129</v>
      </c>
      <c r="I2177" s="1">
        <v>4076553</v>
      </c>
      <c r="J2177" s="1">
        <v>-7396262</v>
      </c>
      <c r="K2177" t="s">
        <v>5</v>
      </c>
      <c r="L2177" s="20">
        <v>150</v>
      </c>
      <c r="M2177" s="4">
        <v>2</v>
      </c>
      <c r="N2177" s="4">
        <v>4</v>
      </c>
      <c r="O2177" s="2">
        <v>42164</v>
      </c>
      <c r="P2177" s="3">
        <v>0.06</v>
      </c>
      <c r="Q2177" s="4">
        <v>1</v>
      </c>
      <c r="R2177" s="3">
        <v>5.6</v>
      </c>
      <c r="S21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7" t="str">
        <f>IF(AIRBNB[[#This Row],[RUIDO(dB)]]&lt;=4,"Silencioso",IF(AIRBNB[[#This Row],[RUIDO(dB)]]&lt;=5.5,"Poco Ruidoso","Ruidoso"))</f>
        <v>Ruidoso</v>
      </c>
      <c r="U2177" t="str">
        <f>IF(AND(AIRBNB[[#This Row],[PRECIO]]&lt;50,AIRBNB[[#This Row],[MIN_NOCHES]]&gt;3),"Dentro del presupuesto","No considerar")</f>
        <v>No considerar</v>
      </c>
      <c r="V2177" t="str">
        <f>VLOOKUP(AIRBNB[[#This Row],[HOST_ID]],Super_host[],5,FALSE)</f>
        <v>Host</v>
      </c>
    </row>
    <row r="2178" spans="1:22">
      <c r="A2178" s="4">
        <v>941179</v>
      </c>
      <c r="B2178" t="s">
        <v>13037</v>
      </c>
      <c r="C2178" s="4">
        <v>4085497</v>
      </c>
      <c r="D2178" t="s">
        <v>839</v>
      </c>
      <c r="E2178" t="s">
        <v>13038</v>
      </c>
      <c r="F2178" s="4">
        <v>11216</v>
      </c>
      <c r="G2178" s="13" t="s">
        <v>4662</v>
      </c>
      <c r="H2178" s="13" t="s">
        <v>9252</v>
      </c>
      <c r="I2178" s="1">
        <v>4067296</v>
      </c>
      <c r="J2178" s="1">
        <v>-739501</v>
      </c>
      <c r="K2178" t="s">
        <v>5</v>
      </c>
      <c r="L2178" s="20">
        <v>150</v>
      </c>
      <c r="M2178" s="4">
        <v>2</v>
      </c>
      <c r="N2178" s="4">
        <v>42</v>
      </c>
      <c r="O2178" s="2">
        <v>43605</v>
      </c>
      <c r="P2178" s="3">
        <v>0.72</v>
      </c>
      <c r="Q2178" s="4">
        <v>1</v>
      </c>
      <c r="R2178" s="3">
        <v>6.9</v>
      </c>
      <c r="S21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8" t="str">
        <f>IF(AIRBNB[[#This Row],[RUIDO(dB)]]&lt;=4,"Silencioso",IF(AIRBNB[[#This Row],[RUIDO(dB)]]&lt;=5.5,"Poco Ruidoso","Ruidoso"))</f>
        <v>Ruidoso</v>
      </c>
      <c r="U2178" t="str">
        <f>IF(AND(AIRBNB[[#This Row],[PRECIO]]&lt;50,AIRBNB[[#This Row],[MIN_NOCHES]]&gt;3),"Dentro del presupuesto","No considerar")</f>
        <v>No considerar</v>
      </c>
      <c r="V2178" t="str">
        <f>VLOOKUP(AIRBNB[[#This Row],[HOST_ID]],Super_host[],5,FALSE)</f>
        <v>Host</v>
      </c>
    </row>
    <row r="2179" spans="1:22">
      <c r="A2179" s="4">
        <v>5805232</v>
      </c>
      <c r="B2179" t="s">
        <v>9182</v>
      </c>
      <c r="C2179" s="4">
        <v>3974808</v>
      </c>
      <c r="D2179" t="s">
        <v>9183</v>
      </c>
      <c r="E2179" t="s">
        <v>9184</v>
      </c>
      <c r="F2179" s="4">
        <v>11105</v>
      </c>
      <c r="G2179" s="13" t="s">
        <v>7897</v>
      </c>
      <c r="H2179" s="13" t="s">
        <v>7898</v>
      </c>
      <c r="I2179" s="1">
        <v>407778</v>
      </c>
      <c r="J2179" s="1">
        <v>-739144</v>
      </c>
      <c r="K2179" t="s">
        <v>40</v>
      </c>
      <c r="L2179" s="20">
        <v>150</v>
      </c>
      <c r="M2179" s="4">
        <v>1</v>
      </c>
      <c r="N2179" s="4">
        <v>0</v>
      </c>
      <c r="O2179" s="2">
        <v>42204</v>
      </c>
      <c r="P2179" s="3">
        <v>0.02</v>
      </c>
      <c r="Q2179" s="4">
        <v>5</v>
      </c>
      <c r="R2179" s="3">
        <v>6.24</v>
      </c>
      <c r="S21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79" t="str">
        <f>IF(AIRBNB[[#This Row],[RUIDO(dB)]]&lt;=4,"Silencioso",IF(AIRBNB[[#This Row],[RUIDO(dB)]]&lt;=5.5,"Poco Ruidoso","Ruidoso"))</f>
        <v>Ruidoso</v>
      </c>
      <c r="U2179" t="str">
        <f>IF(AND(AIRBNB[[#This Row],[PRECIO]]&lt;50,AIRBNB[[#This Row],[MIN_NOCHES]]&gt;3),"Dentro del presupuesto","No considerar")</f>
        <v>No considerar</v>
      </c>
      <c r="V2179" t="str">
        <f>VLOOKUP(AIRBNB[[#This Row],[HOST_ID]],Super_host[],5,FALSE)</f>
        <v>Host</v>
      </c>
    </row>
    <row r="2180" spans="1:22">
      <c r="A2180" s="4">
        <v>1076324</v>
      </c>
      <c r="B2180" t="s">
        <v>8175</v>
      </c>
      <c r="C2180" s="4">
        <v>3864301</v>
      </c>
      <c r="D2180" t="s">
        <v>8176</v>
      </c>
      <c r="E2180" t="s">
        <v>8177</v>
      </c>
      <c r="F2180" s="4">
        <v>11104</v>
      </c>
      <c r="G2180" s="13" t="s">
        <v>7897</v>
      </c>
      <c r="H2180" s="13" t="s">
        <v>7923</v>
      </c>
      <c r="I2180" s="1">
        <v>4074361</v>
      </c>
      <c r="J2180" s="1">
        <v>-7391662</v>
      </c>
      <c r="K2180" t="s">
        <v>5</v>
      </c>
      <c r="L2180" s="20">
        <v>150</v>
      </c>
      <c r="M2180" s="4">
        <v>30</v>
      </c>
      <c r="N2180" s="4">
        <v>9</v>
      </c>
      <c r="O2180" s="2">
        <v>42602</v>
      </c>
      <c r="P2180" s="3">
        <v>0.12</v>
      </c>
      <c r="Q2180" s="4">
        <v>5</v>
      </c>
      <c r="R2180" s="3">
        <v>6.24</v>
      </c>
      <c r="S21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0" t="str">
        <f>IF(AIRBNB[[#This Row],[RUIDO(dB)]]&lt;=4,"Silencioso",IF(AIRBNB[[#This Row],[RUIDO(dB)]]&lt;=5.5,"Poco Ruidoso","Ruidoso"))</f>
        <v>Ruidoso</v>
      </c>
      <c r="U2180" t="str">
        <f>IF(AND(AIRBNB[[#This Row],[PRECIO]]&lt;50,AIRBNB[[#This Row],[MIN_NOCHES]]&gt;3),"Dentro del presupuesto","No considerar")</f>
        <v>No considerar</v>
      </c>
      <c r="V2180" t="str">
        <f>VLOOKUP(AIRBNB[[#This Row],[HOST_ID]],Super_host[],5,FALSE)</f>
        <v>Host</v>
      </c>
    </row>
    <row r="2181" spans="1:22">
      <c r="A2181" s="4">
        <v>6277476</v>
      </c>
      <c r="B2181" t="s">
        <v>859</v>
      </c>
      <c r="C2181" s="4">
        <v>3764548</v>
      </c>
      <c r="D2181" t="s">
        <v>860</v>
      </c>
      <c r="E2181" t="s">
        <v>861</v>
      </c>
      <c r="F2181" s="4">
        <v>10128</v>
      </c>
      <c r="G2181" s="13" t="s">
        <v>124</v>
      </c>
      <c r="H2181" s="13" t="s">
        <v>129</v>
      </c>
      <c r="I2181" s="1">
        <v>4078042</v>
      </c>
      <c r="J2181" s="1">
        <v>-7395128</v>
      </c>
      <c r="K2181" t="s">
        <v>5</v>
      </c>
      <c r="L2181" s="20">
        <v>150</v>
      </c>
      <c r="M2181" s="4">
        <v>14</v>
      </c>
      <c r="N2181" s="4">
        <v>2</v>
      </c>
      <c r="O2181" s="2">
        <v>42278</v>
      </c>
      <c r="P2181" s="3">
        <v>0.04</v>
      </c>
      <c r="Q2181" s="4">
        <v>1</v>
      </c>
      <c r="R2181" s="3">
        <v>5.6</v>
      </c>
      <c r="S21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1" t="str">
        <f>IF(AIRBNB[[#This Row],[RUIDO(dB)]]&lt;=4,"Silencioso",IF(AIRBNB[[#This Row],[RUIDO(dB)]]&lt;=5.5,"Poco Ruidoso","Ruidoso"))</f>
        <v>Ruidoso</v>
      </c>
      <c r="U2181" t="str">
        <f>IF(AND(AIRBNB[[#This Row],[PRECIO]]&lt;50,AIRBNB[[#This Row],[MIN_NOCHES]]&gt;3),"Dentro del presupuesto","No considerar")</f>
        <v>No considerar</v>
      </c>
      <c r="V2181" t="str">
        <f>VLOOKUP(AIRBNB[[#This Row],[HOST_ID]],Super_host[],5,FALSE)</f>
        <v>Host</v>
      </c>
    </row>
    <row r="2182" spans="1:22">
      <c r="A2182" s="4">
        <v>4236725</v>
      </c>
      <c r="B2182" t="s">
        <v>15866</v>
      </c>
      <c r="C2182" s="4">
        <v>3650005</v>
      </c>
      <c r="D2182" t="s">
        <v>15867</v>
      </c>
      <c r="E2182" t="s">
        <v>15868</v>
      </c>
      <c r="F2182" s="4">
        <v>11205</v>
      </c>
      <c r="G2182" s="13" t="s">
        <v>4662</v>
      </c>
      <c r="H2182" s="13" t="s">
        <v>9387</v>
      </c>
      <c r="I2182" s="1">
        <v>4069191</v>
      </c>
      <c r="J2182" s="1">
        <v>-7396624</v>
      </c>
      <c r="K2182" t="s">
        <v>5</v>
      </c>
      <c r="L2182" s="20">
        <v>150</v>
      </c>
      <c r="M2182" s="4">
        <v>3</v>
      </c>
      <c r="N2182" s="4">
        <v>0</v>
      </c>
      <c r="O2182" s="2">
        <v>42591</v>
      </c>
      <c r="P2182" s="3">
        <v>0.02</v>
      </c>
      <c r="Q2182" s="4">
        <v>1</v>
      </c>
      <c r="R2182" s="3">
        <v>6.9</v>
      </c>
      <c r="S21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2" t="str">
        <f>IF(AIRBNB[[#This Row],[RUIDO(dB)]]&lt;=4,"Silencioso",IF(AIRBNB[[#This Row],[RUIDO(dB)]]&lt;=5.5,"Poco Ruidoso","Ruidoso"))</f>
        <v>Ruidoso</v>
      </c>
      <c r="U2182" t="str">
        <f>IF(AND(AIRBNB[[#This Row],[PRECIO]]&lt;50,AIRBNB[[#This Row],[MIN_NOCHES]]&gt;3),"Dentro del presupuesto","No considerar")</f>
        <v>No considerar</v>
      </c>
      <c r="V2182" t="str">
        <f>VLOOKUP(AIRBNB[[#This Row],[HOST_ID]],Super_host[],5,FALSE)</f>
        <v>Host</v>
      </c>
    </row>
    <row r="2183" spans="1:22">
      <c r="A2183" s="4">
        <v>702440</v>
      </c>
      <c r="B2183" t="s">
        <v>13426</v>
      </c>
      <c r="C2183" s="4">
        <v>3605606</v>
      </c>
      <c r="D2183" t="s">
        <v>13427</v>
      </c>
      <c r="E2183" t="s">
        <v>13428</v>
      </c>
      <c r="F2183" s="4">
        <v>11215</v>
      </c>
      <c r="G2183" s="13" t="s">
        <v>4662</v>
      </c>
      <c r="H2183" s="13" t="s">
        <v>9234</v>
      </c>
      <c r="I2183" s="1">
        <v>4067507</v>
      </c>
      <c r="J2183" s="1">
        <v>-7398093</v>
      </c>
      <c r="K2183" t="s">
        <v>5</v>
      </c>
      <c r="L2183" s="20">
        <v>150</v>
      </c>
      <c r="M2183" s="4">
        <v>3</v>
      </c>
      <c r="N2183" s="4">
        <v>76</v>
      </c>
      <c r="O2183" s="2">
        <v>43617</v>
      </c>
      <c r="P2183" s="3">
        <v>0.98</v>
      </c>
      <c r="Q2183" s="4">
        <v>1</v>
      </c>
      <c r="R2183" s="3">
        <v>6.9</v>
      </c>
      <c r="S21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3" t="str">
        <f>IF(AIRBNB[[#This Row],[RUIDO(dB)]]&lt;=4,"Silencioso",IF(AIRBNB[[#This Row],[RUIDO(dB)]]&lt;=5.5,"Poco Ruidoso","Ruidoso"))</f>
        <v>Ruidoso</v>
      </c>
      <c r="U2183" t="str">
        <f>IF(AND(AIRBNB[[#This Row],[PRECIO]]&lt;50,AIRBNB[[#This Row],[MIN_NOCHES]]&gt;3),"Dentro del presupuesto","No considerar")</f>
        <v>No considerar</v>
      </c>
      <c r="V2183" t="str">
        <f>VLOOKUP(AIRBNB[[#This Row],[HOST_ID]],Super_host[],5,FALSE)</f>
        <v>Host</v>
      </c>
    </row>
    <row r="2184" spans="1:22">
      <c r="A2184" s="4">
        <v>700916</v>
      </c>
      <c r="B2184" t="s">
        <v>13416</v>
      </c>
      <c r="C2184" s="4">
        <v>3595395</v>
      </c>
      <c r="D2184" t="s">
        <v>1260</v>
      </c>
      <c r="E2184" t="s">
        <v>13417</v>
      </c>
      <c r="F2184" s="4">
        <v>11221</v>
      </c>
      <c r="G2184" s="13" t="s">
        <v>4662</v>
      </c>
      <c r="H2184" s="13" t="s">
        <v>9230</v>
      </c>
      <c r="I2184" s="1">
        <v>4068906</v>
      </c>
      <c r="J2184" s="1">
        <v>-7394103</v>
      </c>
      <c r="K2184" t="s">
        <v>5</v>
      </c>
      <c r="L2184" s="20">
        <v>150</v>
      </c>
      <c r="M2184" s="4">
        <v>4</v>
      </c>
      <c r="N2184" s="4">
        <v>79</v>
      </c>
      <c r="O2184" s="2">
        <v>43605</v>
      </c>
      <c r="P2184" s="3">
        <v>0.97</v>
      </c>
      <c r="Q2184" s="4">
        <v>1</v>
      </c>
      <c r="R2184" s="3">
        <v>6.9</v>
      </c>
      <c r="S21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4" t="str">
        <f>IF(AIRBNB[[#This Row],[RUIDO(dB)]]&lt;=4,"Silencioso",IF(AIRBNB[[#This Row],[RUIDO(dB)]]&lt;=5.5,"Poco Ruidoso","Ruidoso"))</f>
        <v>Ruidoso</v>
      </c>
      <c r="U2184" t="str">
        <f>IF(AND(AIRBNB[[#This Row],[PRECIO]]&lt;50,AIRBNB[[#This Row],[MIN_NOCHES]]&gt;3),"Dentro del presupuesto","No considerar")</f>
        <v>No considerar</v>
      </c>
      <c r="V2184" t="str">
        <f>VLOOKUP(AIRBNB[[#This Row],[HOST_ID]],Super_host[],5,FALSE)</f>
        <v>Host</v>
      </c>
    </row>
    <row r="2185" spans="1:22">
      <c r="A2185" s="4">
        <v>3585974</v>
      </c>
      <c r="B2185" t="s">
        <v>3213</v>
      </c>
      <c r="C2185" s="4">
        <v>3588028</v>
      </c>
      <c r="D2185" t="s">
        <v>3214</v>
      </c>
      <c r="E2185" t="s">
        <v>3215</v>
      </c>
      <c r="F2185" s="4">
        <v>10002</v>
      </c>
      <c r="G2185" s="13" t="s">
        <v>124</v>
      </c>
      <c r="H2185" s="13" t="s">
        <v>137</v>
      </c>
      <c r="I2185" s="1">
        <v>4072158</v>
      </c>
      <c r="J2185" s="1">
        <v>-7398998</v>
      </c>
      <c r="K2185" t="s">
        <v>5</v>
      </c>
      <c r="L2185" s="20">
        <v>150</v>
      </c>
      <c r="M2185" s="4">
        <v>3</v>
      </c>
      <c r="N2185" s="4">
        <v>18</v>
      </c>
      <c r="O2185" s="2">
        <v>43236</v>
      </c>
      <c r="P2185" s="3">
        <v>0.3</v>
      </c>
      <c r="Q2185" s="4">
        <v>1</v>
      </c>
      <c r="R2185" s="3">
        <v>5.6</v>
      </c>
      <c r="S21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5" t="str">
        <f>IF(AIRBNB[[#This Row],[RUIDO(dB)]]&lt;=4,"Silencioso",IF(AIRBNB[[#This Row],[RUIDO(dB)]]&lt;=5.5,"Poco Ruidoso","Ruidoso"))</f>
        <v>Ruidoso</v>
      </c>
      <c r="U2185" t="str">
        <f>IF(AND(AIRBNB[[#This Row],[PRECIO]]&lt;50,AIRBNB[[#This Row],[MIN_NOCHES]]&gt;3),"Dentro del presupuesto","No considerar")</f>
        <v>No considerar</v>
      </c>
      <c r="V2185" t="str">
        <f>VLOOKUP(AIRBNB[[#This Row],[HOST_ID]],Super_host[],5,FALSE)</f>
        <v>Host</v>
      </c>
    </row>
    <row r="2186" spans="1:22">
      <c r="A2186" s="4">
        <v>4538238</v>
      </c>
      <c r="B2186" t="s">
        <v>3612</v>
      </c>
      <c r="C2186" s="4">
        <v>3473330</v>
      </c>
      <c r="D2186" t="s">
        <v>3613</v>
      </c>
      <c r="E2186" t="s">
        <v>3614</v>
      </c>
      <c r="F2186" s="4">
        <v>10016</v>
      </c>
      <c r="G2186" s="13" t="s">
        <v>124</v>
      </c>
      <c r="H2186" s="13" t="s">
        <v>175</v>
      </c>
      <c r="I2186" s="1">
        <v>407401</v>
      </c>
      <c r="J2186" s="1">
        <v>-7397994</v>
      </c>
      <c r="K2186" t="s">
        <v>5</v>
      </c>
      <c r="L2186" s="20">
        <v>150</v>
      </c>
      <c r="M2186" s="4">
        <v>2</v>
      </c>
      <c r="N2186" s="4">
        <v>23</v>
      </c>
      <c r="O2186" s="2">
        <v>43401</v>
      </c>
      <c r="P2186" s="3">
        <v>0.41</v>
      </c>
      <c r="Q2186" s="4">
        <v>1</v>
      </c>
      <c r="R2186" s="3">
        <v>5.6</v>
      </c>
      <c r="S21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6" t="str">
        <f>IF(AIRBNB[[#This Row],[RUIDO(dB)]]&lt;=4,"Silencioso",IF(AIRBNB[[#This Row],[RUIDO(dB)]]&lt;=5.5,"Poco Ruidoso","Ruidoso"))</f>
        <v>Ruidoso</v>
      </c>
      <c r="U2186" t="str">
        <f>IF(AND(AIRBNB[[#This Row],[PRECIO]]&lt;50,AIRBNB[[#This Row],[MIN_NOCHES]]&gt;3),"Dentro del presupuesto","No considerar")</f>
        <v>No considerar</v>
      </c>
      <c r="V2186" t="str">
        <f>VLOOKUP(AIRBNB[[#This Row],[HOST_ID]],Super_host[],5,FALSE)</f>
        <v>Host</v>
      </c>
    </row>
    <row r="2187" spans="1:22">
      <c r="A2187" s="4">
        <v>1080839</v>
      </c>
      <c r="B2187" t="s">
        <v>3838</v>
      </c>
      <c r="C2187" s="4">
        <v>3417321</v>
      </c>
      <c r="D2187" t="s">
        <v>399</v>
      </c>
      <c r="E2187" t="s">
        <v>3839</v>
      </c>
      <c r="F2187" s="4">
        <v>10003</v>
      </c>
      <c r="G2187" s="13" t="s">
        <v>124</v>
      </c>
      <c r="H2187" s="13" t="s">
        <v>133</v>
      </c>
      <c r="I2187" s="1">
        <v>4073099</v>
      </c>
      <c r="J2187" s="1">
        <v>-7398762</v>
      </c>
      <c r="K2187" t="s">
        <v>40</v>
      </c>
      <c r="L2187" s="20">
        <v>150</v>
      </c>
      <c r="M2187" s="4">
        <v>10</v>
      </c>
      <c r="N2187" s="4">
        <v>36</v>
      </c>
      <c r="O2187" s="2">
        <v>43435</v>
      </c>
      <c r="P2187" s="3">
        <v>0.48</v>
      </c>
      <c r="Q2187" s="4">
        <v>1</v>
      </c>
      <c r="R2187" s="3">
        <v>5.6</v>
      </c>
      <c r="S21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7" t="str">
        <f>IF(AIRBNB[[#This Row],[RUIDO(dB)]]&lt;=4,"Silencioso",IF(AIRBNB[[#This Row],[RUIDO(dB)]]&lt;=5.5,"Poco Ruidoso","Ruidoso"))</f>
        <v>Ruidoso</v>
      </c>
      <c r="U2187" t="str">
        <f>IF(AND(AIRBNB[[#This Row],[PRECIO]]&lt;50,AIRBNB[[#This Row],[MIN_NOCHES]]&gt;3),"Dentro del presupuesto","No considerar")</f>
        <v>No considerar</v>
      </c>
      <c r="V2187" t="str">
        <f>VLOOKUP(AIRBNB[[#This Row],[HOST_ID]],Super_host[],5,FALSE)</f>
        <v>Host</v>
      </c>
    </row>
    <row r="2188" spans="1:22">
      <c r="A2188" s="4">
        <v>4182568</v>
      </c>
      <c r="B2188" t="s">
        <v>11446</v>
      </c>
      <c r="C2188" s="4">
        <v>3267848</v>
      </c>
      <c r="D2188" t="s">
        <v>8025</v>
      </c>
      <c r="E2188" t="s">
        <v>11447</v>
      </c>
      <c r="F2188" s="4">
        <v>11211</v>
      </c>
      <c r="G2188" s="13" t="s">
        <v>4662</v>
      </c>
      <c r="H2188" s="13" t="s">
        <v>9218</v>
      </c>
      <c r="I2188" s="1">
        <v>4070969</v>
      </c>
      <c r="J2188" s="1">
        <v>-7396225</v>
      </c>
      <c r="K2188" t="s">
        <v>40</v>
      </c>
      <c r="L2188" s="20">
        <v>150</v>
      </c>
      <c r="M2188" s="4">
        <v>1</v>
      </c>
      <c r="N2188" s="4">
        <v>12</v>
      </c>
      <c r="O2188" s="2">
        <v>43618</v>
      </c>
      <c r="P2188" s="3">
        <v>0.21</v>
      </c>
      <c r="Q2188" s="4">
        <v>1</v>
      </c>
      <c r="R2188" s="3">
        <v>6.9</v>
      </c>
      <c r="S21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8" t="str">
        <f>IF(AIRBNB[[#This Row],[RUIDO(dB)]]&lt;=4,"Silencioso",IF(AIRBNB[[#This Row],[RUIDO(dB)]]&lt;=5.5,"Poco Ruidoso","Ruidoso"))</f>
        <v>Ruidoso</v>
      </c>
      <c r="U2188" t="str">
        <f>IF(AND(AIRBNB[[#This Row],[PRECIO]]&lt;50,AIRBNB[[#This Row],[MIN_NOCHES]]&gt;3),"Dentro del presupuesto","No considerar")</f>
        <v>No considerar</v>
      </c>
      <c r="V2188" t="str">
        <f>VLOOKUP(AIRBNB[[#This Row],[HOST_ID]],Super_host[],5,FALSE)</f>
        <v>Host</v>
      </c>
    </row>
    <row r="2189" spans="1:22">
      <c r="A2189" s="4">
        <v>647580</v>
      </c>
      <c r="B2189" t="s">
        <v>1975</v>
      </c>
      <c r="C2189" s="4">
        <v>3247050</v>
      </c>
      <c r="D2189" t="s">
        <v>1976</v>
      </c>
      <c r="E2189" t="s">
        <v>1977</v>
      </c>
      <c r="F2189" s="4">
        <v>10003</v>
      </c>
      <c r="G2189" s="13" t="s">
        <v>124</v>
      </c>
      <c r="H2189" s="13" t="s">
        <v>133</v>
      </c>
      <c r="I2189" s="1">
        <v>4073045</v>
      </c>
      <c r="J2189" s="1">
        <v>-7398541</v>
      </c>
      <c r="K2189" t="s">
        <v>5</v>
      </c>
      <c r="L2189" s="20">
        <v>150</v>
      </c>
      <c r="M2189" s="4">
        <v>1</v>
      </c>
      <c r="N2189" s="4">
        <v>11</v>
      </c>
      <c r="O2189" s="2">
        <v>41633</v>
      </c>
      <c r="P2189" s="3">
        <v>0.13</v>
      </c>
      <c r="Q2189" s="4">
        <v>1</v>
      </c>
      <c r="R2189" s="3">
        <v>5.6</v>
      </c>
      <c r="S21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89" t="str">
        <f>IF(AIRBNB[[#This Row],[RUIDO(dB)]]&lt;=4,"Silencioso",IF(AIRBNB[[#This Row],[RUIDO(dB)]]&lt;=5.5,"Poco Ruidoso","Ruidoso"))</f>
        <v>Ruidoso</v>
      </c>
      <c r="U2189" t="str">
        <f>IF(AND(AIRBNB[[#This Row],[PRECIO]]&lt;50,AIRBNB[[#This Row],[MIN_NOCHES]]&gt;3),"Dentro del presupuesto","No considerar")</f>
        <v>No considerar</v>
      </c>
      <c r="V2189" t="str">
        <f>VLOOKUP(AIRBNB[[#This Row],[HOST_ID]],Super_host[],5,FALSE)</f>
        <v>Host</v>
      </c>
    </row>
    <row r="2190" spans="1:22">
      <c r="A2190" s="4">
        <v>2835711</v>
      </c>
      <c r="B2190" t="s">
        <v>3957</v>
      </c>
      <c r="C2190" s="4">
        <v>3237504</v>
      </c>
      <c r="D2190" t="s">
        <v>3958</v>
      </c>
      <c r="E2190" t="s">
        <v>143</v>
      </c>
      <c r="F2190" s="4">
        <v>10012</v>
      </c>
      <c r="G2190" s="13" t="s">
        <v>124</v>
      </c>
      <c r="H2190" s="13" t="s">
        <v>144</v>
      </c>
      <c r="I2190" s="1">
        <v>4073083</v>
      </c>
      <c r="J2190" s="1">
        <v>-740006</v>
      </c>
      <c r="K2190" t="s">
        <v>5</v>
      </c>
      <c r="L2190" s="20">
        <v>150</v>
      </c>
      <c r="M2190" s="4">
        <v>3</v>
      </c>
      <c r="N2190" s="4">
        <v>33</v>
      </c>
      <c r="O2190" s="2">
        <v>43616</v>
      </c>
      <c r="P2190" s="3">
        <v>0.52</v>
      </c>
      <c r="Q2190" s="4">
        <v>1</v>
      </c>
      <c r="R2190" s="3">
        <v>5.6</v>
      </c>
      <c r="S21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0" t="str">
        <f>IF(AIRBNB[[#This Row],[RUIDO(dB)]]&lt;=4,"Silencioso",IF(AIRBNB[[#This Row],[RUIDO(dB)]]&lt;=5.5,"Poco Ruidoso","Ruidoso"))</f>
        <v>Ruidoso</v>
      </c>
      <c r="U2190" t="str">
        <f>IF(AND(AIRBNB[[#This Row],[PRECIO]]&lt;50,AIRBNB[[#This Row],[MIN_NOCHES]]&gt;3),"Dentro del presupuesto","No considerar")</f>
        <v>No considerar</v>
      </c>
      <c r="V2190" t="str">
        <f>VLOOKUP(AIRBNB[[#This Row],[HOST_ID]],Super_host[],5,FALSE)</f>
        <v>Host</v>
      </c>
    </row>
    <row r="2191" spans="1:22">
      <c r="A2191" s="4">
        <v>696593</v>
      </c>
      <c r="B2191" t="s">
        <v>9498</v>
      </c>
      <c r="C2191" s="4">
        <v>3228992</v>
      </c>
      <c r="D2191" t="s">
        <v>4979</v>
      </c>
      <c r="E2191" t="s">
        <v>9499</v>
      </c>
      <c r="F2191" s="4">
        <v>11215</v>
      </c>
      <c r="G2191" s="13" t="s">
        <v>4662</v>
      </c>
      <c r="H2191" s="13" t="s">
        <v>9234</v>
      </c>
      <c r="I2191" s="1">
        <v>4067406</v>
      </c>
      <c r="J2191" s="1">
        <v>-7397697</v>
      </c>
      <c r="K2191" t="s">
        <v>5</v>
      </c>
      <c r="L2191" s="20">
        <v>150</v>
      </c>
      <c r="M2191" s="4">
        <v>5</v>
      </c>
      <c r="N2191" s="4">
        <v>1</v>
      </c>
      <c r="O2191" s="2">
        <v>42201</v>
      </c>
      <c r="P2191" s="3">
        <v>0.02</v>
      </c>
      <c r="Q2191" s="4">
        <v>1</v>
      </c>
      <c r="R2191" s="3">
        <v>6.9</v>
      </c>
      <c r="S21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1" t="str">
        <f>IF(AIRBNB[[#This Row],[RUIDO(dB)]]&lt;=4,"Silencioso",IF(AIRBNB[[#This Row],[RUIDO(dB)]]&lt;=5.5,"Poco Ruidoso","Ruidoso"))</f>
        <v>Ruidoso</v>
      </c>
      <c r="U2191" t="str">
        <f>IF(AND(AIRBNB[[#This Row],[PRECIO]]&lt;50,AIRBNB[[#This Row],[MIN_NOCHES]]&gt;3),"Dentro del presupuesto","No considerar")</f>
        <v>No considerar</v>
      </c>
      <c r="V2191" t="str">
        <f>VLOOKUP(AIRBNB[[#This Row],[HOST_ID]],Super_host[],5,FALSE)</f>
        <v>Host</v>
      </c>
    </row>
    <row r="2192" spans="1:22">
      <c r="A2192" s="4">
        <v>2783468</v>
      </c>
      <c r="B2192" t="s">
        <v>462</v>
      </c>
      <c r="C2192" s="4">
        <v>3187645</v>
      </c>
      <c r="D2192" t="s">
        <v>463</v>
      </c>
      <c r="E2192" t="s">
        <v>464</v>
      </c>
      <c r="F2192" s="4">
        <v>10075</v>
      </c>
      <c r="G2192" s="13" t="s">
        <v>124</v>
      </c>
      <c r="H2192" s="13" t="s">
        <v>129</v>
      </c>
      <c r="I2192" s="1">
        <v>4077349</v>
      </c>
      <c r="J2192" s="1">
        <v>-7395137</v>
      </c>
      <c r="K2192" t="s">
        <v>5</v>
      </c>
      <c r="L2192" s="20">
        <v>150</v>
      </c>
      <c r="M2192" s="4">
        <v>6</v>
      </c>
      <c r="N2192" s="4">
        <v>1</v>
      </c>
      <c r="O2192" s="2">
        <v>41757</v>
      </c>
      <c r="P2192" s="3">
        <v>0.02</v>
      </c>
      <c r="Q2192" s="4">
        <v>1</v>
      </c>
      <c r="R2192" s="3">
        <v>5.6</v>
      </c>
      <c r="S21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2" t="str">
        <f>IF(AIRBNB[[#This Row],[RUIDO(dB)]]&lt;=4,"Silencioso",IF(AIRBNB[[#This Row],[RUIDO(dB)]]&lt;=5.5,"Poco Ruidoso","Ruidoso"))</f>
        <v>Ruidoso</v>
      </c>
      <c r="U2192" t="str">
        <f>IF(AND(AIRBNB[[#This Row],[PRECIO]]&lt;50,AIRBNB[[#This Row],[MIN_NOCHES]]&gt;3),"Dentro del presupuesto","No considerar")</f>
        <v>No considerar</v>
      </c>
      <c r="V2192" t="str">
        <f>VLOOKUP(AIRBNB[[#This Row],[HOST_ID]],Super_host[],5,FALSE)</f>
        <v>Host</v>
      </c>
    </row>
    <row r="2193" spans="1:22">
      <c r="A2193" s="4">
        <v>3635348</v>
      </c>
      <c r="B2193" t="s">
        <v>14345</v>
      </c>
      <c r="C2193" s="4">
        <v>3096525</v>
      </c>
      <c r="D2193" t="s">
        <v>14346</v>
      </c>
      <c r="E2193" t="s">
        <v>14347</v>
      </c>
      <c r="F2193" s="4">
        <v>11207</v>
      </c>
      <c r="G2193" s="13" t="s">
        <v>4662</v>
      </c>
      <c r="H2193" s="13" t="s">
        <v>9230</v>
      </c>
      <c r="I2193" s="1">
        <v>4067927</v>
      </c>
      <c r="J2193" s="1">
        <v>-7393208</v>
      </c>
      <c r="K2193" t="s">
        <v>5</v>
      </c>
      <c r="L2193" s="20">
        <v>150</v>
      </c>
      <c r="M2193" s="4">
        <v>3</v>
      </c>
      <c r="N2193" s="4">
        <v>117</v>
      </c>
      <c r="O2193" s="2">
        <v>43637</v>
      </c>
      <c r="P2193" s="3">
        <v>1.96</v>
      </c>
      <c r="Q2193" s="4">
        <v>1</v>
      </c>
      <c r="R2193" s="3">
        <v>6.9</v>
      </c>
      <c r="S21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3" t="str">
        <f>IF(AIRBNB[[#This Row],[RUIDO(dB)]]&lt;=4,"Silencioso",IF(AIRBNB[[#This Row],[RUIDO(dB)]]&lt;=5.5,"Poco Ruidoso","Ruidoso"))</f>
        <v>Ruidoso</v>
      </c>
      <c r="U2193" t="str">
        <f>IF(AND(AIRBNB[[#This Row],[PRECIO]]&lt;50,AIRBNB[[#This Row],[MIN_NOCHES]]&gt;3),"Dentro del presupuesto","No considerar")</f>
        <v>No considerar</v>
      </c>
      <c r="V2193" t="str">
        <f>VLOOKUP(AIRBNB[[#This Row],[HOST_ID]],Super_host[],5,FALSE)</f>
        <v>Host</v>
      </c>
    </row>
    <row r="2194" spans="1:22">
      <c r="A2194" s="4">
        <v>623423</v>
      </c>
      <c r="B2194" t="s">
        <v>7192</v>
      </c>
      <c r="C2194" s="4">
        <v>3091205</v>
      </c>
      <c r="D2194" t="s">
        <v>1361</v>
      </c>
      <c r="E2194" t="s">
        <v>7193</v>
      </c>
      <c r="F2194" s="4">
        <v>10016</v>
      </c>
      <c r="G2194" s="13" t="s">
        <v>124</v>
      </c>
      <c r="H2194" s="13" t="s">
        <v>373</v>
      </c>
      <c r="I2194" s="1">
        <v>4074519</v>
      </c>
      <c r="J2194" s="1">
        <v>-7398338</v>
      </c>
      <c r="K2194" t="s">
        <v>5</v>
      </c>
      <c r="L2194" s="20">
        <v>150</v>
      </c>
      <c r="M2194" s="4">
        <v>30</v>
      </c>
      <c r="N2194" s="4">
        <v>0</v>
      </c>
      <c r="O2194" s="2">
        <v>43648</v>
      </c>
      <c r="P2194" s="3">
        <v>1.17</v>
      </c>
      <c r="Q2194" s="4">
        <v>1</v>
      </c>
      <c r="R2194" s="3">
        <v>5.6</v>
      </c>
      <c r="S21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4" t="str">
        <f>IF(AIRBNB[[#This Row],[RUIDO(dB)]]&lt;=4,"Silencioso",IF(AIRBNB[[#This Row],[RUIDO(dB)]]&lt;=5.5,"Poco Ruidoso","Ruidoso"))</f>
        <v>Ruidoso</v>
      </c>
      <c r="U2194" t="str">
        <f>IF(AND(AIRBNB[[#This Row],[PRECIO]]&lt;50,AIRBNB[[#This Row],[MIN_NOCHES]]&gt;3),"Dentro del presupuesto","No considerar")</f>
        <v>No considerar</v>
      </c>
      <c r="V2194" t="str">
        <f>VLOOKUP(AIRBNB[[#This Row],[HOST_ID]],Super_host[],5,FALSE)</f>
        <v>Host</v>
      </c>
    </row>
    <row r="2195" spans="1:22">
      <c r="A2195" s="4">
        <v>3791325</v>
      </c>
      <c r="B2195" t="s">
        <v>11770</v>
      </c>
      <c r="C2195" s="4">
        <v>3028267</v>
      </c>
      <c r="D2195" t="s">
        <v>11771</v>
      </c>
      <c r="E2195" t="s">
        <v>11772</v>
      </c>
      <c r="F2195" s="4">
        <v>11205</v>
      </c>
      <c r="G2195" s="13" t="s">
        <v>4662</v>
      </c>
      <c r="H2195" s="13" t="s">
        <v>9387</v>
      </c>
      <c r="I2195" s="1">
        <v>4069352</v>
      </c>
      <c r="J2195" s="1">
        <v>-7396556</v>
      </c>
      <c r="K2195" t="s">
        <v>5</v>
      </c>
      <c r="L2195" s="20">
        <v>150</v>
      </c>
      <c r="M2195" s="4">
        <v>7</v>
      </c>
      <c r="N2195" s="4">
        <v>15</v>
      </c>
      <c r="O2195" s="2">
        <v>43610</v>
      </c>
      <c r="P2195" s="3">
        <v>0.27</v>
      </c>
      <c r="Q2195" s="4">
        <v>1</v>
      </c>
      <c r="R2195" s="3">
        <v>6.9</v>
      </c>
      <c r="S21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5" t="str">
        <f>IF(AIRBNB[[#This Row],[RUIDO(dB)]]&lt;=4,"Silencioso",IF(AIRBNB[[#This Row],[RUIDO(dB)]]&lt;=5.5,"Poco Ruidoso","Ruidoso"))</f>
        <v>Ruidoso</v>
      </c>
      <c r="U2195" t="str">
        <f>IF(AND(AIRBNB[[#This Row],[PRECIO]]&lt;50,AIRBNB[[#This Row],[MIN_NOCHES]]&gt;3),"Dentro del presupuesto","No considerar")</f>
        <v>No considerar</v>
      </c>
      <c r="V2195" t="str">
        <f>VLOOKUP(AIRBNB[[#This Row],[HOST_ID]],Super_host[],5,FALSE)</f>
        <v>Host</v>
      </c>
    </row>
    <row r="2196" spans="1:22">
      <c r="A2196" s="4">
        <v>2102542</v>
      </c>
      <c r="B2196" t="s">
        <v>11826</v>
      </c>
      <c r="C2196" s="4">
        <v>2977901</v>
      </c>
      <c r="D2196" t="s">
        <v>1380</v>
      </c>
      <c r="E2196" t="s">
        <v>11521</v>
      </c>
      <c r="F2196" s="4">
        <v>11201</v>
      </c>
      <c r="G2196" s="13" t="s">
        <v>4662</v>
      </c>
      <c r="H2196" s="13" t="s">
        <v>9608</v>
      </c>
      <c r="I2196" s="1">
        <v>4068803</v>
      </c>
      <c r="J2196" s="1">
        <v>-7399182</v>
      </c>
      <c r="K2196" t="s">
        <v>5</v>
      </c>
      <c r="L2196" s="20">
        <v>150</v>
      </c>
      <c r="M2196" s="4">
        <v>1</v>
      </c>
      <c r="N2196" s="4">
        <v>19</v>
      </c>
      <c r="O2196" s="2">
        <v>42177</v>
      </c>
      <c r="P2196" s="3">
        <v>0.28000000000000003</v>
      </c>
      <c r="Q2196" s="4">
        <v>1</v>
      </c>
      <c r="R2196" s="3">
        <v>6.9</v>
      </c>
      <c r="S21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6" t="str">
        <f>IF(AIRBNB[[#This Row],[RUIDO(dB)]]&lt;=4,"Silencioso",IF(AIRBNB[[#This Row],[RUIDO(dB)]]&lt;=5.5,"Poco Ruidoso","Ruidoso"))</f>
        <v>Ruidoso</v>
      </c>
      <c r="U2196" t="str">
        <f>IF(AND(AIRBNB[[#This Row],[PRECIO]]&lt;50,AIRBNB[[#This Row],[MIN_NOCHES]]&gt;3),"Dentro del presupuesto","No considerar")</f>
        <v>No considerar</v>
      </c>
      <c r="V2196" t="str">
        <f>VLOOKUP(AIRBNB[[#This Row],[HOST_ID]],Super_host[],5,FALSE)</f>
        <v>Host</v>
      </c>
    </row>
    <row r="2197" spans="1:22">
      <c r="A2197" s="4">
        <v>581421</v>
      </c>
      <c r="B2197" t="s">
        <v>12788</v>
      </c>
      <c r="C2197" s="4">
        <v>2861848</v>
      </c>
      <c r="D2197" t="s">
        <v>12789</v>
      </c>
      <c r="E2197" t="s">
        <v>12790</v>
      </c>
      <c r="F2197" s="4">
        <v>11222</v>
      </c>
      <c r="G2197" s="13" t="s">
        <v>4662</v>
      </c>
      <c r="H2197" s="13" t="s">
        <v>9249</v>
      </c>
      <c r="I2197" s="1">
        <v>4073252</v>
      </c>
      <c r="J2197" s="1">
        <v>-7395496</v>
      </c>
      <c r="K2197" t="s">
        <v>40</v>
      </c>
      <c r="L2197" s="20">
        <v>150</v>
      </c>
      <c r="M2197" s="4">
        <v>2</v>
      </c>
      <c r="N2197" s="4">
        <v>28</v>
      </c>
      <c r="O2197" s="2">
        <v>43317</v>
      </c>
      <c r="P2197" s="3">
        <v>0.59</v>
      </c>
      <c r="Q2197" s="4">
        <v>1</v>
      </c>
      <c r="R2197" s="3">
        <v>6.9</v>
      </c>
      <c r="S21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7" t="str">
        <f>IF(AIRBNB[[#This Row],[RUIDO(dB)]]&lt;=4,"Silencioso",IF(AIRBNB[[#This Row],[RUIDO(dB)]]&lt;=5.5,"Poco Ruidoso","Ruidoso"))</f>
        <v>Ruidoso</v>
      </c>
      <c r="U2197" t="str">
        <f>IF(AND(AIRBNB[[#This Row],[PRECIO]]&lt;50,AIRBNB[[#This Row],[MIN_NOCHES]]&gt;3),"Dentro del presupuesto","No considerar")</f>
        <v>No considerar</v>
      </c>
      <c r="V2197" t="str">
        <f>VLOOKUP(AIRBNB[[#This Row],[HOST_ID]],Super_host[],5,FALSE)</f>
        <v>Host</v>
      </c>
    </row>
    <row r="2198" spans="1:22">
      <c r="A2198" s="4">
        <v>567195</v>
      </c>
      <c r="B2198" t="s">
        <v>9842</v>
      </c>
      <c r="C2198" s="4">
        <v>2790324</v>
      </c>
      <c r="D2198" t="s">
        <v>650</v>
      </c>
      <c r="E2198" t="s">
        <v>9843</v>
      </c>
      <c r="F2198" s="4">
        <v>11216</v>
      </c>
      <c r="G2198" s="13" t="s">
        <v>4662</v>
      </c>
      <c r="H2198" s="13" t="s">
        <v>9230</v>
      </c>
      <c r="I2198" s="1">
        <v>4068269</v>
      </c>
      <c r="J2198" s="1">
        <v>-7394004</v>
      </c>
      <c r="K2198" t="s">
        <v>5</v>
      </c>
      <c r="L2198" s="20">
        <v>150</v>
      </c>
      <c r="M2198" s="4">
        <v>5</v>
      </c>
      <c r="N2198" s="4">
        <v>3</v>
      </c>
      <c r="O2198" s="2">
        <v>42233</v>
      </c>
      <c r="P2198" s="3">
        <v>0.04</v>
      </c>
      <c r="Q2198" s="4">
        <v>1</v>
      </c>
      <c r="R2198" s="3">
        <v>6.9</v>
      </c>
      <c r="S21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8" t="str">
        <f>IF(AIRBNB[[#This Row],[RUIDO(dB)]]&lt;=4,"Silencioso",IF(AIRBNB[[#This Row],[RUIDO(dB)]]&lt;=5.5,"Poco Ruidoso","Ruidoso"))</f>
        <v>Ruidoso</v>
      </c>
      <c r="U2198" t="str">
        <f>IF(AND(AIRBNB[[#This Row],[PRECIO]]&lt;50,AIRBNB[[#This Row],[MIN_NOCHES]]&gt;3),"Dentro del presupuesto","No considerar")</f>
        <v>No considerar</v>
      </c>
      <c r="V2198" t="str">
        <f>VLOOKUP(AIRBNB[[#This Row],[HOST_ID]],Super_host[],5,FALSE)</f>
        <v>Host</v>
      </c>
    </row>
    <row r="2199" spans="1:22">
      <c r="A2199" s="4">
        <v>2816152</v>
      </c>
      <c r="B2199" t="s">
        <v>12354</v>
      </c>
      <c r="C2199" s="4">
        <v>2739024</v>
      </c>
      <c r="D2199" t="s">
        <v>5246</v>
      </c>
      <c r="E2199" t="s">
        <v>9529</v>
      </c>
      <c r="F2199" s="4">
        <v>11211</v>
      </c>
      <c r="G2199" s="13" t="s">
        <v>4662</v>
      </c>
      <c r="H2199" s="13" t="s">
        <v>9249</v>
      </c>
      <c r="I2199" s="1">
        <v>407202</v>
      </c>
      <c r="J2199" s="1">
        <v>-7395191</v>
      </c>
      <c r="K2199" t="s">
        <v>40</v>
      </c>
      <c r="L2199" s="20">
        <v>150</v>
      </c>
      <c r="M2199" s="4">
        <v>7</v>
      </c>
      <c r="N2199" s="4">
        <v>25</v>
      </c>
      <c r="O2199" s="2">
        <v>43051</v>
      </c>
      <c r="P2199" s="3">
        <v>0.42</v>
      </c>
      <c r="Q2199" s="4">
        <v>1</v>
      </c>
      <c r="R2199" s="3">
        <v>6.9</v>
      </c>
      <c r="S21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199" t="str">
        <f>IF(AIRBNB[[#This Row],[RUIDO(dB)]]&lt;=4,"Silencioso",IF(AIRBNB[[#This Row],[RUIDO(dB)]]&lt;=5.5,"Poco Ruidoso","Ruidoso"))</f>
        <v>Ruidoso</v>
      </c>
      <c r="U2199" t="str">
        <f>IF(AND(AIRBNB[[#This Row],[PRECIO]]&lt;50,AIRBNB[[#This Row],[MIN_NOCHES]]&gt;3),"Dentro del presupuesto","No considerar")</f>
        <v>No considerar</v>
      </c>
      <c r="V2199" t="str">
        <f>VLOOKUP(AIRBNB[[#This Row],[HOST_ID]],Super_host[],5,FALSE)</f>
        <v>Host</v>
      </c>
    </row>
    <row r="2200" spans="1:22">
      <c r="A2200" s="4">
        <v>4745212</v>
      </c>
      <c r="B2200" t="s">
        <v>9512</v>
      </c>
      <c r="C2200" s="4">
        <v>2665225</v>
      </c>
      <c r="D2200" t="s">
        <v>9513</v>
      </c>
      <c r="E2200" t="s">
        <v>9514</v>
      </c>
      <c r="F2200" s="4">
        <v>11211</v>
      </c>
      <c r="G2200" s="13" t="s">
        <v>4662</v>
      </c>
      <c r="H2200" s="13" t="s">
        <v>9218</v>
      </c>
      <c r="I2200" s="1">
        <v>4071717</v>
      </c>
      <c r="J2200" s="1">
        <v>-7395688</v>
      </c>
      <c r="K2200" t="s">
        <v>5</v>
      </c>
      <c r="L2200" s="20">
        <v>150</v>
      </c>
      <c r="M2200" s="4">
        <v>3</v>
      </c>
      <c r="N2200" s="4">
        <v>1</v>
      </c>
      <c r="O2200" s="2">
        <v>42372</v>
      </c>
      <c r="P2200" s="3">
        <v>0.02</v>
      </c>
      <c r="Q2200" s="4">
        <v>1</v>
      </c>
      <c r="R2200" s="3">
        <v>6.9</v>
      </c>
      <c r="S22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0" t="str">
        <f>IF(AIRBNB[[#This Row],[RUIDO(dB)]]&lt;=4,"Silencioso",IF(AIRBNB[[#This Row],[RUIDO(dB)]]&lt;=5.5,"Poco Ruidoso","Ruidoso"))</f>
        <v>Ruidoso</v>
      </c>
      <c r="U2200" t="str">
        <f>IF(AND(AIRBNB[[#This Row],[PRECIO]]&lt;50,AIRBNB[[#This Row],[MIN_NOCHES]]&gt;3),"Dentro del presupuesto","No considerar")</f>
        <v>No considerar</v>
      </c>
      <c r="V2200" t="str">
        <f>VLOOKUP(AIRBNB[[#This Row],[HOST_ID]],Super_host[],5,FALSE)</f>
        <v>Host</v>
      </c>
    </row>
    <row r="2201" spans="1:22">
      <c r="A2201" s="4">
        <v>538590</v>
      </c>
      <c r="B2201" t="s">
        <v>8617</v>
      </c>
      <c r="C2201" s="4">
        <v>2645592</v>
      </c>
      <c r="D2201" t="s">
        <v>8618</v>
      </c>
      <c r="E2201" t="s">
        <v>8619</v>
      </c>
      <c r="F2201" s="4">
        <v>11103</v>
      </c>
      <c r="G2201" s="13" t="s">
        <v>7897</v>
      </c>
      <c r="H2201" s="13" t="s">
        <v>7940</v>
      </c>
      <c r="I2201" s="1">
        <v>4075919</v>
      </c>
      <c r="J2201" s="1">
        <v>-7391836</v>
      </c>
      <c r="K2201" t="s">
        <v>5</v>
      </c>
      <c r="L2201" s="20">
        <v>150</v>
      </c>
      <c r="M2201" s="4">
        <v>3</v>
      </c>
      <c r="N2201" s="4">
        <v>74</v>
      </c>
      <c r="O2201" s="2">
        <v>43600</v>
      </c>
      <c r="P2201" s="3">
        <v>0.87</v>
      </c>
      <c r="Q2201" s="4">
        <v>5</v>
      </c>
      <c r="R2201" s="3">
        <v>6.24</v>
      </c>
      <c r="S22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1" t="str">
        <f>IF(AIRBNB[[#This Row],[RUIDO(dB)]]&lt;=4,"Silencioso",IF(AIRBNB[[#This Row],[RUIDO(dB)]]&lt;=5.5,"Poco Ruidoso","Ruidoso"))</f>
        <v>Ruidoso</v>
      </c>
      <c r="U2201" t="str">
        <f>IF(AND(AIRBNB[[#This Row],[PRECIO]]&lt;50,AIRBNB[[#This Row],[MIN_NOCHES]]&gt;3),"Dentro del presupuesto","No considerar")</f>
        <v>No considerar</v>
      </c>
      <c r="V2201" t="str">
        <f>VLOOKUP(AIRBNB[[#This Row],[HOST_ID]],Super_host[],5,FALSE)</f>
        <v>Host</v>
      </c>
    </row>
    <row r="2202" spans="1:22">
      <c r="A2202" s="4">
        <v>516643</v>
      </c>
      <c r="B2202" t="s">
        <v>9238</v>
      </c>
      <c r="C2202" s="4">
        <v>2543761</v>
      </c>
      <c r="D2202" t="s">
        <v>9239</v>
      </c>
      <c r="E2202" t="s">
        <v>9240</v>
      </c>
      <c r="F2202" s="4">
        <v>11211</v>
      </c>
      <c r="G2202" s="13" t="s">
        <v>4662</v>
      </c>
      <c r="H2202" s="13" t="s">
        <v>9218</v>
      </c>
      <c r="I2202" s="1">
        <v>4071915</v>
      </c>
      <c r="J2202" s="1">
        <v>-7395581</v>
      </c>
      <c r="K2202" t="s">
        <v>5</v>
      </c>
      <c r="L2202" s="20">
        <v>150</v>
      </c>
      <c r="M2202" s="4">
        <v>3</v>
      </c>
      <c r="N2202" s="4">
        <v>1</v>
      </c>
      <c r="O2202" s="2">
        <v>41278</v>
      </c>
      <c r="P2202" s="3">
        <v>0.01</v>
      </c>
      <c r="Q2202" s="4">
        <v>1</v>
      </c>
      <c r="R2202" s="3">
        <v>6.9</v>
      </c>
      <c r="S22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2" t="str">
        <f>IF(AIRBNB[[#This Row],[RUIDO(dB)]]&lt;=4,"Silencioso",IF(AIRBNB[[#This Row],[RUIDO(dB)]]&lt;=5.5,"Poco Ruidoso","Ruidoso"))</f>
        <v>Ruidoso</v>
      </c>
      <c r="U2202" t="str">
        <f>IF(AND(AIRBNB[[#This Row],[PRECIO]]&lt;50,AIRBNB[[#This Row],[MIN_NOCHES]]&gt;3),"Dentro del presupuesto","No considerar")</f>
        <v>No considerar</v>
      </c>
      <c r="V2202" t="str">
        <f>VLOOKUP(AIRBNB[[#This Row],[HOST_ID]],Super_host[],5,FALSE)</f>
        <v>Host</v>
      </c>
    </row>
    <row r="2203" spans="1:22">
      <c r="A2203" s="4">
        <v>521522</v>
      </c>
      <c r="B2203" t="s">
        <v>10126</v>
      </c>
      <c r="C2203" s="4">
        <v>2440317</v>
      </c>
      <c r="D2203" t="s">
        <v>10127</v>
      </c>
      <c r="E2203" t="s">
        <v>10128</v>
      </c>
      <c r="F2203" s="4">
        <v>11215</v>
      </c>
      <c r="G2203" s="13" t="s">
        <v>4662</v>
      </c>
      <c r="H2203" s="13" t="s">
        <v>9262</v>
      </c>
      <c r="I2203" s="1">
        <v>4066777</v>
      </c>
      <c r="J2203" s="1">
        <v>-7398367</v>
      </c>
      <c r="K2203" t="s">
        <v>40</v>
      </c>
      <c r="L2203" s="20">
        <v>150</v>
      </c>
      <c r="M2203" s="4">
        <v>4</v>
      </c>
      <c r="N2203" s="4">
        <v>5</v>
      </c>
      <c r="O2203" s="2">
        <v>41274</v>
      </c>
      <c r="P2203" s="3">
        <v>0.06</v>
      </c>
      <c r="Q2203" s="4">
        <v>1</v>
      </c>
      <c r="R2203" s="3">
        <v>6.9</v>
      </c>
      <c r="S22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3" t="str">
        <f>IF(AIRBNB[[#This Row],[RUIDO(dB)]]&lt;=4,"Silencioso",IF(AIRBNB[[#This Row],[RUIDO(dB)]]&lt;=5.5,"Poco Ruidoso","Ruidoso"))</f>
        <v>Ruidoso</v>
      </c>
      <c r="U2203" t="str">
        <f>IF(AND(AIRBNB[[#This Row],[PRECIO]]&lt;50,AIRBNB[[#This Row],[MIN_NOCHES]]&gt;3),"Dentro del presupuesto","No considerar")</f>
        <v>No considerar</v>
      </c>
      <c r="V2203" t="str">
        <f>VLOOKUP(AIRBNB[[#This Row],[HOST_ID]],Super_host[],5,FALSE)</f>
        <v>Host</v>
      </c>
    </row>
    <row r="2204" spans="1:22">
      <c r="A2204" s="4">
        <v>493177</v>
      </c>
      <c r="B2204" t="s">
        <v>5652</v>
      </c>
      <c r="C2204" s="4">
        <v>2436633</v>
      </c>
      <c r="D2204" t="s">
        <v>5653</v>
      </c>
      <c r="E2204" t="s">
        <v>2435</v>
      </c>
      <c r="F2204" s="4">
        <v>10002</v>
      </c>
      <c r="G2204" s="13" t="s">
        <v>124</v>
      </c>
      <c r="H2204" s="13" t="s">
        <v>409</v>
      </c>
      <c r="I2204" s="1">
        <v>4071668</v>
      </c>
      <c r="J2204" s="1">
        <v>-7399073</v>
      </c>
      <c r="K2204" t="s">
        <v>5</v>
      </c>
      <c r="L2204" s="20">
        <v>150</v>
      </c>
      <c r="M2204" s="4">
        <v>2</v>
      </c>
      <c r="N2204" s="4">
        <v>162</v>
      </c>
      <c r="O2204" s="2">
        <v>43632</v>
      </c>
      <c r="P2204" s="3">
        <v>1.92</v>
      </c>
      <c r="Q2204" s="4">
        <v>1</v>
      </c>
      <c r="R2204" s="3">
        <v>5.6</v>
      </c>
      <c r="S22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4" t="str">
        <f>IF(AIRBNB[[#This Row],[RUIDO(dB)]]&lt;=4,"Silencioso",IF(AIRBNB[[#This Row],[RUIDO(dB)]]&lt;=5.5,"Poco Ruidoso","Ruidoso"))</f>
        <v>Ruidoso</v>
      </c>
      <c r="U2204" t="str">
        <f>IF(AND(AIRBNB[[#This Row],[PRECIO]]&lt;50,AIRBNB[[#This Row],[MIN_NOCHES]]&gt;3),"Dentro del presupuesto","No considerar")</f>
        <v>No considerar</v>
      </c>
      <c r="V2204" t="str">
        <f>VLOOKUP(AIRBNB[[#This Row],[HOST_ID]],Super_host[],5,FALSE)</f>
        <v>Host</v>
      </c>
    </row>
    <row r="2205" spans="1:22">
      <c r="A2205" s="4">
        <v>478832</v>
      </c>
      <c r="B2205" t="s">
        <v>9697</v>
      </c>
      <c r="C2205" s="4">
        <v>2371814</v>
      </c>
      <c r="D2205" t="s">
        <v>478</v>
      </c>
      <c r="E2205" t="s">
        <v>9698</v>
      </c>
      <c r="F2205" s="4">
        <v>11231</v>
      </c>
      <c r="G2205" s="13" t="s">
        <v>4662</v>
      </c>
      <c r="H2205" s="13" t="s">
        <v>9237</v>
      </c>
      <c r="I2205" s="1">
        <v>4067579</v>
      </c>
      <c r="J2205" s="1">
        <v>-7399968</v>
      </c>
      <c r="K2205" t="s">
        <v>5</v>
      </c>
      <c r="L2205" s="20">
        <v>150</v>
      </c>
      <c r="M2205" s="4">
        <v>6</v>
      </c>
      <c r="N2205" s="4">
        <v>2</v>
      </c>
      <c r="O2205" s="2">
        <v>41779</v>
      </c>
      <c r="P2205" s="3">
        <v>0.03</v>
      </c>
      <c r="Q2205" s="4">
        <v>1</v>
      </c>
      <c r="R2205" s="3">
        <v>6.9</v>
      </c>
      <c r="S22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5" t="str">
        <f>IF(AIRBNB[[#This Row],[RUIDO(dB)]]&lt;=4,"Silencioso",IF(AIRBNB[[#This Row],[RUIDO(dB)]]&lt;=5.5,"Poco Ruidoso","Ruidoso"))</f>
        <v>Ruidoso</v>
      </c>
      <c r="U2205" t="str">
        <f>IF(AND(AIRBNB[[#This Row],[PRECIO]]&lt;50,AIRBNB[[#This Row],[MIN_NOCHES]]&gt;3),"Dentro del presupuesto","No considerar")</f>
        <v>No considerar</v>
      </c>
      <c r="V2205" t="str">
        <f>VLOOKUP(AIRBNB[[#This Row],[HOST_ID]],Super_host[],5,FALSE)</f>
        <v>Host</v>
      </c>
    </row>
    <row r="2206" spans="1:22">
      <c r="A2206" s="4">
        <v>1934512</v>
      </c>
      <c r="B2206" t="s">
        <v>12807</v>
      </c>
      <c r="C2206" s="4">
        <v>2317686</v>
      </c>
      <c r="D2206" t="s">
        <v>1683</v>
      </c>
      <c r="E2206" t="s">
        <v>12808</v>
      </c>
      <c r="F2206" s="4">
        <v>11205</v>
      </c>
      <c r="G2206" s="13" t="s">
        <v>4662</v>
      </c>
      <c r="H2206" s="13" t="s">
        <v>9387</v>
      </c>
      <c r="I2206" s="1">
        <v>406912</v>
      </c>
      <c r="J2206" s="1">
        <v>-7396686</v>
      </c>
      <c r="K2206" t="s">
        <v>5</v>
      </c>
      <c r="L2206" s="20">
        <v>150</v>
      </c>
      <c r="M2206" s="4">
        <v>7</v>
      </c>
      <c r="N2206" s="4">
        <v>37</v>
      </c>
      <c r="O2206" s="2">
        <v>43625</v>
      </c>
      <c r="P2206" s="3">
        <v>0.6</v>
      </c>
      <c r="Q2206" s="4">
        <v>1</v>
      </c>
      <c r="R2206" s="3">
        <v>6.9</v>
      </c>
      <c r="S22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6" t="str">
        <f>IF(AIRBNB[[#This Row],[RUIDO(dB)]]&lt;=4,"Silencioso",IF(AIRBNB[[#This Row],[RUIDO(dB)]]&lt;=5.5,"Poco Ruidoso","Ruidoso"))</f>
        <v>Ruidoso</v>
      </c>
      <c r="U2206" t="str">
        <f>IF(AND(AIRBNB[[#This Row],[PRECIO]]&lt;50,AIRBNB[[#This Row],[MIN_NOCHES]]&gt;3),"Dentro del presupuesto","No considerar")</f>
        <v>No considerar</v>
      </c>
      <c r="V2206" t="str">
        <f>VLOOKUP(AIRBNB[[#This Row],[HOST_ID]],Super_host[],5,FALSE)</f>
        <v>Host</v>
      </c>
    </row>
    <row r="2207" spans="1:22">
      <c r="A2207" s="4">
        <v>4978607</v>
      </c>
      <c r="B2207" t="s">
        <v>2436</v>
      </c>
      <c r="C2207" s="4">
        <v>2316247</v>
      </c>
      <c r="D2207" t="s">
        <v>2437</v>
      </c>
      <c r="E2207" t="s">
        <v>2438</v>
      </c>
      <c r="F2207" s="4">
        <v>10023</v>
      </c>
      <c r="G2207" s="13" t="s">
        <v>124</v>
      </c>
      <c r="H2207" s="13" t="s">
        <v>168</v>
      </c>
      <c r="I2207" s="1">
        <v>4078124</v>
      </c>
      <c r="J2207" s="1">
        <v>-7398475</v>
      </c>
      <c r="K2207" t="s">
        <v>5</v>
      </c>
      <c r="L2207" s="20">
        <v>150</v>
      </c>
      <c r="M2207" s="4">
        <v>7</v>
      </c>
      <c r="N2207" s="4">
        <v>10</v>
      </c>
      <c r="O2207" s="2">
        <v>42651</v>
      </c>
      <c r="P2207" s="3">
        <v>0.18</v>
      </c>
      <c r="Q2207" s="4">
        <v>1</v>
      </c>
      <c r="R2207" s="3">
        <v>5.6</v>
      </c>
      <c r="S22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7" t="str">
        <f>IF(AIRBNB[[#This Row],[RUIDO(dB)]]&lt;=4,"Silencioso",IF(AIRBNB[[#This Row],[RUIDO(dB)]]&lt;=5.5,"Poco Ruidoso","Ruidoso"))</f>
        <v>Ruidoso</v>
      </c>
      <c r="U2207" t="str">
        <f>IF(AND(AIRBNB[[#This Row],[PRECIO]]&lt;50,AIRBNB[[#This Row],[MIN_NOCHES]]&gt;3),"Dentro del presupuesto","No considerar")</f>
        <v>No considerar</v>
      </c>
      <c r="V2207" t="str">
        <f>VLOOKUP(AIRBNB[[#This Row],[HOST_ID]],Super_host[],5,FALSE)</f>
        <v>Host</v>
      </c>
    </row>
    <row r="2208" spans="1:22">
      <c r="A2208" s="4">
        <v>459066</v>
      </c>
      <c r="B2208" t="s">
        <v>3033</v>
      </c>
      <c r="C2208" s="4">
        <v>2282355</v>
      </c>
      <c r="D2208" t="s">
        <v>3034</v>
      </c>
      <c r="E2208" t="s">
        <v>3035</v>
      </c>
      <c r="F2208" s="4">
        <v>10021</v>
      </c>
      <c r="G2208" s="13" t="s">
        <v>124</v>
      </c>
      <c r="H2208" s="13" t="s">
        <v>129</v>
      </c>
      <c r="I2208" s="1">
        <v>4076719</v>
      </c>
      <c r="J2208" s="1">
        <v>-7395303</v>
      </c>
      <c r="K2208" t="s">
        <v>5</v>
      </c>
      <c r="L2208" s="20">
        <v>150</v>
      </c>
      <c r="M2208" s="4">
        <v>2</v>
      </c>
      <c r="N2208" s="4">
        <v>23</v>
      </c>
      <c r="O2208" s="2">
        <v>43466</v>
      </c>
      <c r="P2208" s="3">
        <v>0.27</v>
      </c>
      <c r="Q2208" s="4">
        <v>1</v>
      </c>
      <c r="R2208" s="3">
        <v>5.6</v>
      </c>
      <c r="S22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8" t="str">
        <f>IF(AIRBNB[[#This Row],[RUIDO(dB)]]&lt;=4,"Silencioso",IF(AIRBNB[[#This Row],[RUIDO(dB)]]&lt;=5.5,"Poco Ruidoso","Ruidoso"))</f>
        <v>Ruidoso</v>
      </c>
      <c r="U2208" t="str">
        <f>IF(AND(AIRBNB[[#This Row],[PRECIO]]&lt;50,AIRBNB[[#This Row],[MIN_NOCHES]]&gt;3),"Dentro del presupuesto","No considerar")</f>
        <v>No considerar</v>
      </c>
      <c r="V2208" t="str">
        <f>VLOOKUP(AIRBNB[[#This Row],[HOST_ID]],Super_host[],5,FALSE)</f>
        <v>Host</v>
      </c>
    </row>
    <row r="2209" spans="1:22">
      <c r="A2209" s="4">
        <v>1954450</v>
      </c>
      <c r="B2209" t="s">
        <v>6269</v>
      </c>
      <c r="C2209" s="4">
        <v>2266169</v>
      </c>
      <c r="D2209" t="s">
        <v>6270</v>
      </c>
      <c r="E2209" t="s">
        <v>6271</v>
      </c>
      <c r="F2209" s="4">
        <v>10009</v>
      </c>
      <c r="G2209" s="13" t="s">
        <v>124</v>
      </c>
      <c r="H2209" s="13" t="s">
        <v>133</v>
      </c>
      <c r="I2209" s="1">
        <v>4072187</v>
      </c>
      <c r="J2209" s="1">
        <v>-7398083</v>
      </c>
      <c r="K2209" t="s">
        <v>5</v>
      </c>
      <c r="L2209" s="20">
        <v>150</v>
      </c>
      <c r="M2209" s="4">
        <v>2</v>
      </c>
      <c r="N2209" s="4">
        <v>221</v>
      </c>
      <c r="O2209" s="2">
        <v>43634</v>
      </c>
      <c r="P2209" s="3">
        <v>3.3</v>
      </c>
      <c r="Q2209" s="4">
        <v>1</v>
      </c>
      <c r="R2209" s="3">
        <v>5.6</v>
      </c>
      <c r="S22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09" t="str">
        <f>IF(AIRBNB[[#This Row],[RUIDO(dB)]]&lt;=4,"Silencioso",IF(AIRBNB[[#This Row],[RUIDO(dB)]]&lt;=5.5,"Poco Ruidoso","Ruidoso"))</f>
        <v>Ruidoso</v>
      </c>
      <c r="U2209" t="str">
        <f>IF(AND(AIRBNB[[#This Row],[PRECIO]]&lt;50,AIRBNB[[#This Row],[MIN_NOCHES]]&gt;3),"Dentro del presupuesto","No considerar")</f>
        <v>No considerar</v>
      </c>
      <c r="V2209" t="str">
        <f>VLOOKUP(AIRBNB[[#This Row],[HOST_ID]],Super_host[],5,FALSE)</f>
        <v>Host</v>
      </c>
    </row>
    <row r="2210" spans="1:22">
      <c r="A2210" s="4">
        <v>6544347</v>
      </c>
      <c r="B2210" t="s">
        <v>10393</v>
      </c>
      <c r="C2210" s="4">
        <v>2232455</v>
      </c>
      <c r="D2210" t="s">
        <v>8943</v>
      </c>
      <c r="E2210" t="s">
        <v>10394</v>
      </c>
      <c r="F2210" s="4">
        <v>11215</v>
      </c>
      <c r="G2210" s="13" t="s">
        <v>4662</v>
      </c>
      <c r="H2210" s="13" t="s">
        <v>9234</v>
      </c>
      <c r="I2210" s="1">
        <v>4067289</v>
      </c>
      <c r="J2210" s="1">
        <v>-7397129</v>
      </c>
      <c r="K2210" t="s">
        <v>5</v>
      </c>
      <c r="L2210" s="20">
        <v>150</v>
      </c>
      <c r="M2210" s="4">
        <v>7</v>
      </c>
      <c r="N2210" s="4">
        <v>4</v>
      </c>
      <c r="O2210" s="2">
        <v>43318</v>
      </c>
      <c r="P2210" s="3">
        <v>0.08</v>
      </c>
      <c r="Q2210" s="4">
        <v>1</v>
      </c>
      <c r="R2210" s="3">
        <v>6.9</v>
      </c>
      <c r="S22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0" t="str">
        <f>IF(AIRBNB[[#This Row],[RUIDO(dB)]]&lt;=4,"Silencioso",IF(AIRBNB[[#This Row],[RUIDO(dB)]]&lt;=5.5,"Poco Ruidoso","Ruidoso"))</f>
        <v>Ruidoso</v>
      </c>
      <c r="U2210" t="str">
        <f>IF(AND(AIRBNB[[#This Row],[PRECIO]]&lt;50,AIRBNB[[#This Row],[MIN_NOCHES]]&gt;3),"Dentro del presupuesto","No considerar")</f>
        <v>No considerar</v>
      </c>
      <c r="V2210" t="str">
        <f>VLOOKUP(AIRBNB[[#This Row],[HOST_ID]],Super_host[],5,FALSE)</f>
        <v>Host</v>
      </c>
    </row>
    <row r="2211" spans="1:22">
      <c r="A2211" s="4">
        <v>2764516</v>
      </c>
      <c r="B2211" t="s">
        <v>4132</v>
      </c>
      <c r="C2211" s="4">
        <v>2208993</v>
      </c>
      <c r="D2211" t="s">
        <v>764</v>
      </c>
      <c r="E2211" t="s">
        <v>4133</v>
      </c>
      <c r="F2211" s="4">
        <v>10009</v>
      </c>
      <c r="G2211" s="13" t="s">
        <v>124</v>
      </c>
      <c r="H2211" s="13" t="s">
        <v>133</v>
      </c>
      <c r="I2211" s="1">
        <v>4072278</v>
      </c>
      <c r="J2211" s="1">
        <v>-7398497</v>
      </c>
      <c r="K2211" t="s">
        <v>40</v>
      </c>
      <c r="L2211" s="20">
        <v>150</v>
      </c>
      <c r="M2211" s="4">
        <v>3</v>
      </c>
      <c r="N2211" s="4">
        <v>38</v>
      </c>
      <c r="O2211" s="2">
        <v>43633</v>
      </c>
      <c r="P2211" s="3">
        <v>0.6</v>
      </c>
      <c r="Q2211" s="4">
        <v>1</v>
      </c>
      <c r="R2211" s="3">
        <v>5.6</v>
      </c>
      <c r="S22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1" t="str">
        <f>IF(AIRBNB[[#This Row],[RUIDO(dB)]]&lt;=4,"Silencioso",IF(AIRBNB[[#This Row],[RUIDO(dB)]]&lt;=5.5,"Poco Ruidoso","Ruidoso"))</f>
        <v>Ruidoso</v>
      </c>
      <c r="U2211" t="str">
        <f>IF(AND(AIRBNB[[#This Row],[PRECIO]]&lt;50,AIRBNB[[#This Row],[MIN_NOCHES]]&gt;3),"Dentro del presupuesto","No considerar")</f>
        <v>No considerar</v>
      </c>
      <c r="V2211" t="str">
        <f>VLOOKUP(AIRBNB[[#This Row],[HOST_ID]],Super_host[],5,FALSE)</f>
        <v>Host</v>
      </c>
    </row>
    <row r="2212" spans="1:22">
      <c r="A2212" s="4">
        <v>3747240</v>
      </c>
      <c r="B2212" t="s">
        <v>11189</v>
      </c>
      <c r="C2212" s="4">
        <v>2203817</v>
      </c>
      <c r="D2212" t="s">
        <v>8018</v>
      </c>
      <c r="E2212" t="s">
        <v>11190</v>
      </c>
      <c r="F2212" s="4">
        <v>11215</v>
      </c>
      <c r="G2212" s="13" t="s">
        <v>4662</v>
      </c>
      <c r="H2212" s="13" t="s">
        <v>9234</v>
      </c>
      <c r="I2212" s="1">
        <v>4067256</v>
      </c>
      <c r="J2212" s="1">
        <v>-7397212</v>
      </c>
      <c r="K2212" t="s">
        <v>5</v>
      </c>
      <c r="L2212" s="20">
        <v>150</v>
      </c>
      <c r="M2212" s="4">
        <v>5</v>
      </c>
      <c r="N2212" s="4">
        <v>10</v>
      </c>
      <c r="O2212" s="2">
        <v>43103</v>
      </c>
      <c r="P2212" s="3">
        <v>0.17</v>
      </c>
      <c r="Q2212" s="4">
        <v>1</v>
      </c>
      <c r="R2212" s="3">
        <v>6.9</v>
      </c>
      <c r="S22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2" t="str">
        <f>IF(AIRBNB[[#This Row],[RUIDO(dB)]]&lt;=4,"Silencioso",IF(AIRBNB[[#This Row],[RUIDO(dB)]]&lt;=5.5,"Poco Ruidoso","Ruidoso"))</f>
        <v>Ruidoso</v>
      </c>
      <c r="U2212" t="str">
        <f>IF(AND(AIRBNB[[#This Row],[PRECIO]]&lt;50,AIRBNB[[#This Row],[MIN_NOCHES]]&gt;3),"Dentro del presupuesto","No considerar")</f>
        <v>No considerar</v>
      </c>
      <c r="V2212" t="str">
        <f>VLOOKUP(AIRBNB[[#This Row],[HOST_ID]],Super_host[],5,FALSE)</f>
        <v>Host</v>
      </c>
    </row>
    <row r="2213" spans="1:22">
      <c r="A2213" s="4">
        <v>6620911</v>
      </c>
      <c r="B2213" t="s">
        <v>2828</v>
      </c>
      <c r="C2213" s="4">
        <v>2128805</v>
      </c>
      <c r="D2213" t="s">
        <v>2829</v>
      </c>
      <c r="E2213" t="s">
        <v>1696</v>
      </c>
      <c r="F2213" s="4">
        <v>10003</v>
      </c>
      <c r="G2213" s="13" t="s">
        <v>124</v>
      </c>
      <c r="H2213" s="13" t="s">
        <v>281</v>
      </c>
      <c r="I2213" s="1">
        <v>4073391</v>
      </c>
      <c r="J2213" s="1">
        <v>-7398552</v>
      </c>
      <c r="K2213" t="s">
        <v>5</v>
      </c>
      <c r="L2213" s="20">
        <v>150</v>
      </c>
      <c r="M2213" s="4">
        <v>3</v>
      </c>
      <c r="N2213" s="4">
        <v>12</v>
      </c>
      <c r="O2213" s="2">
        <v>43626</v>
      </c>
      <c r="P2213" s="3">
        <v>0.24</v>
      </c>
      <c r="Q2213" s="4">
        <v>1</v>
      </c>
      <c r="R2213" s="3">
        <v>5.6</v>
      </c>
      <c r="S22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3" t="str">
        <f>IF(AIRBNB[[#This Row],[RUIDO(dB)]]&lt;=4,"Silencioso",IF(AIRBNB[[#This Row],[RUIDO(dB)]]&lt;=5.5,"Poco Ruidoso","Ruidoso"))</f>
        <v>Ruidoso</v>
      </c>
      <c r="U2213" t="str">
        <f>IF(AND(AIRBNB[[#This Row],[PRECIO]]&lt;50,AIRBNB[[#This Row],[MIN_NOCHES]]&gt;3),"Dentro del presupuesto","No considerar")</f>
        <v>No considerar</v>
      </c>
      <c r="V2213" t="str">
        <f>VLOOKUP(AIRBNB[[#This Row],[HOST_ID]],Super_host[],5,FALSE)</f>
        <v>Host</v>
      </c>
    </row>
    <row r="2214" spans="1:22">
      <c r="A2214" s="4">
        <v>6051782</v>
      </c>
      <c r="B2214" t="s">
        <v>2654</v>
      </c>
      <c r="C2214" s="4">
        <v>2119276</v>
      </c>
      <c r="D2214" t="s">
        <v>1189</v>
      </c>
      <c r="E2214" t="s">
        <v>2655</v>
      </c>
      <c r="F2214" s="4">
        <v>10003</v>
      </c>
      <c r="G2214" s="13" t="s">
        <v>124</v>
      </c>
      <c r="H2214" s="13" t="s">
        <v>281</v>
      </c>
      <c r="I2214" s="1">
        <v>4073342</v>
      </c>
      <c r="J2214" s="1">
        <v>-7398545</v>
      </c>
      <c r="K2214" t="s">
        <v>5</v>
      </c>
      <c r="L2214" s="20">
        <v>150</v>
      </c>
      <c r="M2214" s="4">
        <v>30</v>
      </c>
      <c r="N2214" s="4">
        <v>10</v>
      </c>
      <c r="O2214" s="2">
        <v>43566</v>
      </c>
      <c r="P2214" s="3">
        <v>0.21</v>
      </c>
      <c r="Q2214" s="4">
        <v>1</v>
      </c>
      <c r="R2214" s="3">
        <v>5.6</v>
      </c>
      <c r="S22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4" t="str">
        <f>IF(AIRBNB[[#This Row],[RUIDO(dB)]]&lt;=4,"Silencioso",IF(AIRBNB[[#This Row],[RUIDO(dB)]]&lt;=5.5,"Poco Ruidoso","Ruidoso"))</f>
        <v>Ruidoso</v>
      </c>
      <c r="U2214" t="str">
        <f>IF(AND(AIRBNB[[#This Row],[PRECIO]]&lt;50,AIRBNB[[#This Row],[MIN_NOCHES]]&gt;3),"Dentro del presupuesto","No considerar")</f>
        <v>No considerar</v>
      </c>
      <c r="V2214" t="str">
        <f>VLOOKUP(AIRBNB[[#This Row],[HOST_ID]],Super_host[],5,FALSE)</f>
        <v>Host</v>
      </c>
    </row>
    <row r="2215" spans="1:22">
      <c r="A2215" s="4">
        <v>4509500</v>
      </c>
      <c r="B2215" t="s">
        <v>2166</v>
      </c>
      <c r="C2215" s="4">
        <v>2119276</v>
      </c>
      <c r="D2215" t="s">
        <v>1189</v>
      </c>
      <c r="E2215" t="s">
        <v>2167</v>
      </c>
      <c r="F2215" s="4">
        <v>10011</v>
      </c>
      <c r="G2215" s="13" t="s">
        <v>124</v>
      </c>
      <c r="H2215" s="13" t="s">
        <v>186</v>
      </c>
      <c r="I2215" s="1">
        <v>4073984</v>
      </c>
      <c r="J2215" s="1">
        <v>-740006</v>
      </c>
      <c r="K2215" t="s">
        <v>5</v>
      </c>
      <c r="L2215" s="20">
        <v>150</v>
      </c>
      <c r="M2215" s="4">
        <v>30</v>
      </c>
      <c r="N2215" s="4">
        <v>7</v>
      </c>
      <c r="O2215" s="2">
        <v>43630</v>
      </c>
      <c r="P2215" s="3">
        <v>0.15</v>
      </c>
      <c r="Q2215" s="4">
        <v>1</v>
      </c>
      <c r="R2215" s="3">
        <v>5.6</v>
      </c>
      <c r="S22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5" t="str">
        <f>IF(AIRBNB[[#This Row],[RUIDO(dB)]]&lt;=4,"Silencioso",IF(AIRBNB[[#This Row],[RUIDO(dB)]]&lt;=5.5,"Poco Ruidoso","Ruidoso"))</f>
        <v>Ruidoso</v>
      </c>
      <c r="U2215" t="str">
        <f>IF(AND(AIRBNB[[#This Row],[PRECIO]]&lt;50,AIRBNB[[#This Row],[MIN_NOCHES]]&gt;3),"Dentro del presupuesto","No considerar")</f>
        <v>No considerar</v>
      </c>
      <c r="V2215" t="str">
        <f>VLOOKUP(AIRBNB[[#This Row],[HOST_ID]],Super_host[],5,FALSE)</f>
        <v>Host</v>
      </c>
    </row>
    <row r="2216" spans="1:22">
      <c r="A2216" s="4">
        <v>3817666</v>
      </c>
      <c r="B2216" t="s">
        <v>2586</v>
      </c>
      <c r="C2216" s="4">
        <v>2119276</v>
      </c>
      <c r="D2216" t="s">
        <v>1189</v>
      </c>
      <c r="E2216" t="s">
        <v>2587</v>
      </c>
      <c r="F2216" s="4">
        <v>10019</v>
      </c>
      <c r="G2216" s="13" t="s">
        <v>124</v>
      </c>
      <c r="H2216" s="13" t="s">
        <v>249</v>
      </c>
      <c r="I2216" s="1">
        <v>407662</v>
      </c>
      <c r="J2216" s="1">
        <v>-7398612</v>
      </c>
      <c r="K2216" t="s">
        <v>5</v>
      </c>
      <c r="L2216" s="20">
        <v>150</v>
      </c>
      <c r="M2216" s="4">
        <v>30</v>
      </c>
      <c r="N2216" s="4">
        <v>11</v>
      </c>
      <c r="O2216" s="2">
        <v>43547</v>
      </c>
      <c r="P2216" s="3">
        <v>0.2</v>
      </c>
      <c r="Q2216" s="4">
        <v>1</v>
      </c>
      <c r="R2216" s="3">
        <v>5.6</v>
      </c>
      <c r="S22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6" t="str">
        <f>IF(AIRBNB[[#This Row],[RUIDO(dB)]]&lt;=4,"Silencioso",IF(AIRBNB[[#This Row],[RUIDO(dB)]]&lt;=5.5,"Poco Ruidoso","Ruidoso"))</f>
        <v>Ruidoso</v>
      </c>
      <c r="U2216" t="str">
        <f>IF(AND(AIRBNB[[#This Row],[PRECIO]]&lt;50,AIRBNB[[#This Row],[MIN_NOCHES]]&gt;3),"Dentro del presupuesto","No considerar")</f>
        <v>No considerar</v>
      </c>
      <c r="V2216" t="str">
        <f>VLOOKUP(AIRBNB[[#This Row],[HOST_ID]],Super_host[],5,FALSE)</f>
        <v>Host</v>
      </c>
    </row>
    <row r="2217" spans="1:22">
      <c r="A2217" s="4">
        <v>5231817</v>
      </c>
      <c r="B2217" t="s">
        <v>1790</v>
      </c>
      <c r="C2217" s="4">
        <v>2119276</v>
      </c>
      <c r="D2217" t="s">
        <v>1189</v>
      </c>
      <c r="E2217" t="s">
        <v>1791</v>
      </c>
      <c r="F2217" s="4">
        <v>10065</v>
      </c>
      <c r="G2217" s="13" t="s">
        <v>124</v>
      </c>
      <c r="H2217" s="13" t="s">
        <v>129</v>
      </c>
      <c r="I2217" s="1">
        <v>4076201</v>
      </c>
      <c r="J2217" s="1">
        <v>-7396084</v>
      </c>
      <c r="K2217" t="s">
        <v>5</v>
      </c>
      <c r="L2217" s="20">
        <v>150</v>
      </c>
      <c r="M2217" s="4">
        <v>30</v>
      </c>
      <c r="N2217" s="4">
        <v>5</v>
      </c>
      <c r="O2217" s="2">
        <v>43187</v>
      </c>
      <c r="P2217" s="3">
        <v>0.11</v>
      </c>
      <c r="Q2217" s="4">
        <v>1</v>
      </c>
      <c r="R2217" s="3">
        <v>5.6</v>
      </c>
      <c r="S22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7" t="str">
        <f>IF(AIRBNB[[#This Row],[RUIDO(dB)]]&lt;=4,"Silencioso",IF(AIRBNB[[#This Row],[RUIDO(dB)]]&lt;=5.5,"Poco Ruidoso","Ruidoso"))</f>
        <v>Ruidoso</v>
      </c>
      <c r="U2217" t="str">
        <f>IF(AND(AIRBNB[[#This Row],[PRECIO]]&lt;50,AIRBNB[[#This Row],[MIN_NOCHES]]&gt;3),"Dentro del presupuesto","No considerar")</f>
        <v>No considerar</v>
      </c>
      <c r="V2217" t="str">
        <f>VLOOKUP(AIRBNB[[#This Row],[HOST_ID]],Super_host[],5,FALSE)</f>
        <v>Host</v>
      </c>
    </row>
    <row r="2218" spans="1:22">
      <c r="A2218" s="4">
        <v>514457</v>
      </c>
      <c r="B2218" t="s">
        <v>11191</v>
      </c>
      <c r="C2218" s="4">
        <v>2096690</v>
      </c>
      <c r="D2218" t="s">
        <v>1831</v>
      </c>
      <c r="E2218" t="s">
        <v>11192</v>
      </c>
      <c r="F2218" s="4">
        <v>11221</v>
      </c>
      <c r="G2218" s="13" t="s">
        <v>4662</v>
      </c>
      <c r="H2218" s="13" t="s">
        <v>9230</v>
      </c>
      <c r="I2218" s="1">
        <v>4068543</v>
      </c>
      <c r="J2218" s="1">
        <v>-7393838</v>
      </c>
      <c r="K2218" t="s">
        <v>5</v>
      </c>
      <c r="L2218" s="20">
        <v>150</v>
      </c>
      <c r="M2218" s="4">
        <v>10</v>
      </c>
      <c r="N2218" s="4">
        <v>10</v>
      </c>
      <c r="O2218" s="2">
        <v>43611</v>
      </c>
      <c r="P2218" s="3">
        <v>0.17</v>
      </c>
      <c r="Q2218" s="4">
        <v>1</v>
      </c>
      <c r="R2218" s="3">
        <v>6.9</v>
      </c>
      <c r="S22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8" t="str">
        <f>IF(AIRBNB[[#This Row],[RUIDO(dB)]]&lt;=4,"Silencioso",IF(AIRBNB[[#This Row],[RUIDO(dB)]]&lt;=5.5,"Poco Ruidoso","Ruidoso"))</f>
        <v>Ruidoso</v>
      </c>
      <c r="U2218" t="str">
        <f>IF(AND(AIRBNB[[#This Row],[PRECIO]]&lt;50,AIRBNB[[#This Row],[MIN_NOCHES]]&gt;3),"Dentro del presupuesto","No considerar")</f>
        <v>No considerar</v>
      </c>
      <c r="V2218" t="str">
        <f>VLOOKUP(AIRBNB[[#This Row],[HOST_ID]],Super_host[],5,FALSE)</f>
        <v>Host</v>
      </c>
    </row>
    <row r="2219" spans="1:22">
      <c r="A2219" s="4">
        <v>3914773</v>
      </c>
      <c r="B2219" t="s">
        <v>4605</v>
      </c>
      <c r="C2219" s="4">
        <v>2045335</v>
      </c>
      <c r="D2219" t="s">
        <v>63</v>
      </c>
      <c r="E2219" t="s">
        <v>781</v>
      </c>
      <c r="F2219" s="4">
        <v>10024</v>
      </c>
      <c r="G2219" s="13" t="s">
        <v>124</v>
      </c>
      <c r="H2219" s="13" t="s">
        <v>168</v>
      </c>
      <c r="I2219" s="1">
        <v>4078099</v>
      </c>
      <c r="J2219" s="1">
        <v>-7397416</v>
      </c>
      <c r="K2219" t="s">
        <v>40</v>
      </c>
      <c r="L2219" s="20">
        <v>150</v>
      </c>
      <c r="M2219" s="4">
        <v>3</v>
      </c>
      <c r="N2219" s="4">
        <v>50</v>
      </c>
      <c r="O2219" s="2">
        <v>43466</v>
      </c>
      <c r="P2219" s="3">
        <v>0.85</v>
      </c>
      <c r="Q2219" s="4">
        <v>1</v>
      </c>
      <c r="R2219" s="3">
        <v>5.6</v>
      </c>
      <c r="S22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19" t="str">
        <f>IF(AIRBNB[[#This Row],[RUIDO(dB)]]&lt;=4,"Silencioso",IF(AIRBNB[[#This Row],[RUIDO(dB)]]&lt;=5.5,"Poco Ruidoso","Ruidoso"))</f>
        <v>Ruidoso</v>
      </c>
      <c r="U2219" t="str">
        <f>IF(AND(AIRBNB[[#This Row],[PRECIO]]&lt;50,AIRBNB[[#This Row],[MIN_NOCHES]]&gt;3),"Dentro del presupuesto","No considerar")</f>
        <v>No considerar</v>
      </c>
      <c r="V2219" t="str">
        <f>VLOOKUP(AIRBNB[[#This Row],[HOST_ID]],Super_host[],5,FALSE)</f>
        <v>Host</v>
      </c>
    </row>
    <row r="2220" spans="1:22">
      <c r="A2220" s="4">
        <v>4288361</v>
      </c>
      <c r="B2220" t="s">
        <v>489</v>
      </c>
      <c r="C2220" s="4">
        <v>1994261</v>
      </c>
      <c r="D2220" t="s">
        <v>49</v>
      </c>
      <c r="E2220" t="s">
        <v>490</v>
      </c>
      <c r="F2220" s="4">
        <v>10003</v>
      </c>
      <c r="G2220" s="13" t="s">
        <v>124</v>
      </c>
      <c r="H2220" s="13" t="s">
        <v>133</v>
      </c>
      <c r="I2220" s="1">
        <v>4073046</v>
      </c>
      <c r="J2220" s="1">
        <v>-7398808</v>
      </c>
      <c r="K2220" t="s">
        <v>5</v>
      </c>
      <c r="L2220" s="20">
        <v>150</v>
      </c>
      <c r="M2220" s="4">
        <v>3</v>
      </c>
      <c r="N2220" s="4">
        <v>1</v>
      </c>
      <c r="O2220" s="2">
        <v>41957</v>
      </c>
      <c r="P2220" s="3">
        <v>0.02</v>
      </c>
      <c r="Q2220" s="4">
        <v>1</v>
      </c>
      <c r="R2220" s="3">
        <v>5.6</v>
      </c>
      <c r="S22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0" t="str">
        <f>IF(AIRBNB[[#This Row],[RUIDO(dB)]]&lt;=4,"Silencioso",IF(AIRBNB[[#This Row],[RUIDO(dB)]]&lt;=5.5,"Poco Ruidoso","Ruidoso"))</f>
        <v>Ruidoso</v>
      </c>
      <c r="U2220" t="str">
        <f>IF(AND(AIRBNB[[#This Row],[PRECIO]]&lt;50,AIRBNB[[#This Row],[MIN_NOCHES]]&gt;3),"Dentro del presupuesto","No considerar")</f>
        <v>No considerar</v>
      </c>
      <c r="V2220" t="str">
        <f>VLOOKUP(AIRBNB[[#This Row],[HOST_ID]],Super_host[],5,FALSE)</f>
        <v>Host</v>
      </c>
    </row>
    <row r="2221" spans="1:22">
      <c r="A2221" s="4">
        <v>4720460</v>
      </c>
      <c r="B2221" t="s">
        <v>2498</v>
      </c>
      <c r="C2221" s="4">
        <v>1887912</v>
      </c>
      <c r="D2221" t="s">
        <v>49</v>
      </c>
      <c r="E2221" t="s">
        <v>4113</v>
      </c>
      <c r="F2221" s="4">
        <v>10024</v>
      </c>
      <c r="G2221" s="13" t="s">
        <v>124</v>
      </c>
      <c r="H2221" s="13" t="s">
        <v>168</v>
      </c>
      <c r="I2221" s="1">
        <v>4078657</v>
      </c>
      <c r="J2221" s="1">
        <v>-7397161</v>
      </c>
      <c r="K2221" t="s">
        <v>5</v>
      </c>
      <c r="L2221" s="20">
        <v>150</v>
      </c>
      <c r="M2221" s="4">
        <v>30</v>
      </c>
      <c r="N2221" s="4">
        <v>31</v>
      </c>
      <c r="O2221" s="2">
        <v>43606</v>
      </c>
      <c r="P2221" s="3">
        <v>0.59</v>
      </c>
      <c r="Q2221" s="4">
        <v>1</v>
      </c>
      <c r="R2221" s="3">
        <v>5.6</v>
      </c>
      <c r="S22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1" t="str">
        <f>IF(AIRBNB[[#This Row],[RUIDO(dB)]]&lt;=4,"Silencioso",IF(AIRBNB[[#This Row],[RUIDO(dB)]]&lt;=5.5,"Poco Ruidoso","Ruidoso"))</f>
        <v>Ruidoso</v>
      </c>
      <c r="U2221" t="str">
        <f>IF(AND(AIRBNB[[#This Row],[PRECIO]]&lt;50,AIRBNB[[#This Row],[MIN_NOCHES]]&gt;3),"Dentro del presupuesto","No considerar")</f>
        <v>No considerar</v>
      </c>
      <c r="V2221" t="str">
        <f>VLOOKUP(AIRBNB[[#This Row],[HOST_ID]],Super_host[],5,FALSE)</f>
        <v>Host</v>
      </c>
    </row>
    <row r="2222" spans="1:22">
      <c r="A2222" s="4">
        <v>4350406</v>
      </c>
      <c r="B2222" t="s">
        <v>7236</v>
      </c>
      <c r="C2222" s="4">
        <v>1717520</v>
      </c>
      <c r="D2222" t="s">
        <v>492</v>
      </c>
      <c r="E2222" t="s">
        <v>7237</v>
      </c>
      <c r="F2222" s="4">
        <v>10009</v>
      </c>
      <c r="G2222" s="13" t="s">
        <v>124</v>
      </c>
      <c r="H2222" s="13" t="s">
        <v>133</v>
      </c>
      <c r="I2222" s="1">
        <v>407239</v>
      </c>
      <c r="J2222" s="1">
        <v>-7398312</v>
      </c>
      <c r="K2222" t="s">
        <v>5</v>
      </c>
      <c r="L2222" s="20">
        <v>150</v>
      </c>
      <c r="M2222" s="4">
        <v>5</v>
      </c>
      <c r="N2222" s="4">
        <v>0</v>
      </c>
      <c r="O2222" s="2">
        <v>42421</v>
      </c>
      <c r="P2222" s="3">
        <v>0.17</v>
      </c>
      <c r="Q2222" s="4">
        <v>1</v>
      </c>
      <c r="R2222" s="3">
        <v>5.6</v>
      </c>
      <c r="S22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2" t="str">
        <f>IF(AIRBNB[[#This Row],[RUIDO(dB)]]&lt;=4,"Silencioso",IF(AIRBNB[[#This Row],[RUIDO(dB)]]&lt;=5.5,"Poco Ruidoso","Ruidoso"))</f>
        <v>Ruidoso</v>
      </c>
      <c r="U2222" t="str">
        <f>IF(AND(AIRBNB[[#This Row],[PRECIO]]&lt;50,AIRBNB[[#This Row],[MIN_NOCHES]]&gt;3),"Dentro del presupuesto","No considerar")</f>
        <v>No considerar</v>
      </c>
      <c r="V2222" t="str">
        <f>VLOOKUP(AIRBNB[[#This Row],[HOST_ID]],Super_host[],5,FALSE)</f>
        <v>Host</v>
      </c>
    </row>
    <row r="2223" spans="1:22">
      <c r="A2223" s="4">
        <v>1942935</v>
      </c>
      <c r="B2223" t="s">
        <v>11457</v>
      </c>
      <c r="C2223" s="4">
        <v>1479666</v>
      </c>
      <c r="D2223" t="s">
        <v>66</v>
      </c>
      <c r="E2223" t="s">
        <v>11458</v>
      </c>
      <c r="F2223" s="4">
        <v>11215</v>
      </c>
      <c r="G2223" s="13" t="s">
        <v>4662</v>
      </c>
      <c r="H2223" s="13" t="s">
        <v>9262</v>
      </c>
      <c r="I2223" s="1">
        <v>4066583</v>
      </c>
      <c r="J2223" s="1">
        <v>-7398956</v>
      </c>
      <c r="K2223" t="s">
        <v>5</v>
      </c>
      <c r="L2223" s="20">
        <v>150</v>
      </c>
      <c r="M2223" s="4">
        <v>14</v>
      </c>
      <c r="N2223" s="4">
        <v>10</v>
      </c>
      <c r="O2223" s="2">
        <v>42588</v>
      </c>
      <c r="P2223" s="3">
        <v>0.21</v>
      </c>
      <c r="Q2223" s="4">
        <v>1</v>
      </c>
      <c r="R2223" s="3">
        <v>6.9</v>
      </c>
      <c r="S22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3" t="str">
        <f>IF(AIRBNB[[#This Row],[RUIDO(dB)]]&lt;=4,"Silencioso",IF(AIRBNB[[#This Row],[RUIDO(dB)]]&lt;=5.5,"Poco Ruidoso","Ruidoso"))</f>
        <v>Ruidoso</v>
      </c>
      <c r="U2223" t="str">
        <f>IF(AND(AIRBNB[[#This Row],[PRECIO]]&lt;50,AIRBNB[[#This Row],[MIN_NOCHES]]&gt;3),"Dentro del presupuesto","No considerar")</f>
        <v>No considerar</v>
      </c>
      <c r="V2223" t="str">
        <f>VLOOKUP(AIRBNB[[#This Row],[HOST_ID]],Super_host[],5,FALSE)</f>
        <v>Host</v>
      </c>
    </row>
    <row r="2224" spans="1:22">
      <c r="A2224" s="4">
        <v>3970936</v>
      </c>
      <c r="B2224" t="s">
        <v>497</v>
      </c>
      <c r="C2224" s="4">
        <v>1475015</v>
      </c>
      <c r="D2224" t="s">
        <v>498</v>
      </c>
      <c r="E2224" t="s">
        <v>499</v>
      </c>
      <c r="F2224" s="4">
        <v>10010</v>
      </c>
      <c r="G2224" s="13" t="s">
        <v>124</v>
      </c>
      <c r="H2224" s="13" t="s">
        <v>281</v>
      </c>
      <c r="I2224" s="1">
        <v>4073771</v>
      </c>
      <c r="J2224" s="1">
        <v>-7398058</v>
      </c>
      <c r="K2224" t="s">
        <v>5</v>
      </c>
      <c r="L2224" s="20">
        <v>150</v>
      </c>
      <c r="M2224" s="4">
        <v>30</v>
      </c>
      <c r="N2224" s="4">
        <v>1</v>
      </c>
      <c r="O2224" s="2">
        <v>41920</v>
      </c>
      <c r="P2224" s="3">
        <v>0.02</v>
      </c>
      <c r="Q2224" s="4">
        <v>1</v>
      </c>
      <c r="R2224" s="3">
        <v>5.6</v>
      </c>
      <c r="S22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4" t="str">
        <f>IF(AIRBNB[[#This Row],[RUIDO(dB)]]&lt;=4,"Silencioso",IF(AIRBNB[[#This Row],[RUIDO(dB)]]&lt;=5.5,"Poco Ruidoso","Ruidoso"))</f>
        <v>Ruidoso</v>
      </c>
      <c r="U2224" t="str">
        <f>IF(AND(AIRBNB[[#This Row],[PRECIO]]&lt;50,AIRBNB[[#This Row],[MIN_NOCHES]]&gt;3),"Dentro del presupuesto","No considerar")</f>
        <v>No considerar</v>
      </c>
      <c r="V2224" t="str">
        <f>VLOOKUP(AIRBNB[[#This Row],[HOST_ID]],Super_host[],5,FALSE)</f>
        <v>Host</v>
      </c>
    </row>
    <row r="2225" spans="1:22">
      <c r="A2225" s="4">
        <v>3026848</v>
      </c>
      <c r="B2225" t="s">
        <v>663</v>
      </c>
      <c r="C2225" s="4">
        <v>1475015</v>
      </c>
      <c r="D2225" t="s">
        <v>498</v>
      </c>
      <c r="E2225" t="s">
        <v>664</v>
      </c>
      <c r="F2225" s="4">
        <v>10016</v>
      </c>
      <c r="G2225" s="13" t="s">
        <v>124</v>
      </c>
      <c r="H2225" s="13" t="s">
        <v>182</v>
      </c>
      <c r="I2225" s="1">
        <v>4074318</v>
      </c>
      <c r="J2225" s="1">
        <v>-7397193</v>
      </c>
      <c r="K2225" t="s">
        <v>5</v>
      </c>
      <c r="L2225" s="20">
        <v>150</v>
      </c>
      <c r="M2225" s="4">
        <v>30</v>
      </c>
      <c r="N2225" s="4">
        <v>2</v>
      </c>
      <c r="O2225" s="2">
        <v>42703</v>
      </c>
      <c r="P2225" s="3">
        <v>0.03</v>
      </c>
      <c r="Q2225" s="4">
        <v>1</v>
      </c>
      <c r="R2225" s="3">
        <v>5.6</v>
      </c>
      <c r="S22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5" t="str">
        <f>IF(AIRBNB[[#This Row],[RUIDO(dB)]]&lt;=4,"Silencioso",IF(AIRBNB[[#This Row],[RUIDO(dB)]]&lt;=5.5,"Poco Ruidoso","Ruidoso"))</f>
        <v>Ruidoso</v>
      </c>
      <c r="U2225" t="str">
        <f>IF(AND(AIRBNB[[#This Row],[PRECIO]]&lt;50,AIRBNB[[#This Row],[MIN_NOCHES]]&gt;3),"Dentro del presupuesto","No considerar")</f>
        <v>No considerar</v>
      </c>
      <c r="V2225" t="str">
        <f>VLOOKUP(AIRBNB[[#This Row],[HOST_ID]],Super_host[],5,FALSE)</f>
        <v>Host</v>
      </c>
    </row>
    <row r="2226" spans="1:22">
      <c r="A2226" s="4">
        <v>969463</v>
      </c>
      <c r="B2226" t="s">
        <v>10969</v>
      </c>
      <c r="C2226" s="4">
        <v>1447988</v>
      </c>
      <c r="D2226" t="s">
        <v>10970</v>
      </c>
      <c r="E2226" t="s">
        <v>10971</v>
      </c>
      <c r="F2226" s="4">
        <v>11249</v>
      </c>
      <c r="G2226" s="13" t="s">
        <v>4662</v>
      </c>
      <c r="H2226" s="13" t="s">
        <v>9218</v>
      </c>
      <c r="I2226" s="1">
        <v>4071916</v>
      </c>
      <c r="J2226" s="1">
        <v>-7395696</v>
      </c>
      <c r="K2226" t="s">
        <v>5</v>
      </c>
      <c r="L2226" s="20">
        <v>150</v>
      </c>
      <c r="M2226" s="4">
        <v>2</v>
      </c>
      <c r="N2226" s="4">
        <v>11</v>
      </c>
      <c r="O2226" s="2">
        <v>43388</v>
      </c>
      <c r="P2226" s="3">
        <v>0.14000000000000001</v>
      </c>
      <c r="Q2226" s="4">
        <v>1</v>
      </c>
      <c r="R2226" s="3">
        <v>6.9</v>
      </c>
      <c r="S22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6" t="str">
        <f>IF(AIRBNB[[#This Row],[RUIDO(dB)]]&lt;=4,"Silencioso",IF(AIRBNB[[#This Row],[RUIDO(dB)]]&lt;=5.5,"Poco Ruidoso","Ruidoso"))</f>
        <v>Ruidoso</v>
      </c>
      <c r="U2226" t="str">
        <f>IF(AND(AIRBNB[[#This Row],[PRECIO]]&lt;50,AIRBNB[[#This Row],[MIN_NOCHES]]&gt;3),"Dentro del presupuesto","No considerar")</f>
        <v>No considerar</v>
      </c>
      <c r="V2226" t="str">
        <f>VLOOKUP(AIRBNB[[#This Row],[HOST_ID]],Super_host[],5,FALSE)</f>
        <v>Host</v>
      </c>
    </row>
    <row r="2227" spans="1:22">
      <c r="A2227" s="4">
        <v>4824361</v>
      </c>
      <c r="B2227" t="s">
        <v>11459</v>
      </c>
      <c r="C2227" s="4">
        <v>1445060</v>
      </c>
      <c r="D2227" t="s">
        <v>11460</v>
      </c>
      <c r="E2227" t="s">
        <v>9684</v>
      </c>
      <c r="F2227" s="4">
        <v>11206</v>
      </c>
      <c r="G2227" s="13" t="s">
        <v>4662</v>
      </c>
      <c r="H2227" s="13" t="s">
        <v>9218</v>
      </c>
      <c r="I2227" s="1">
        <v>4070777</v>
      </c>
      <c r="J2227" s="1">
        <v>-7394816</v>
      </c>
      <c r="K2227" t="s">
        <v>40</v>
      </c>
      <c r="L2227" s="20">
        <v>150</v>
      </c>
      <c r="M2227" s="4">
        <v>4</v>
      </c>
      <c r="N2227" s="4">
        <v>3</v>
      </c>
      <c r="O2227" s="2">
        <v>43413</v>
      </c>
      <c r="P2227" s="3">
        <v>0.21</v>
      </c>
      <c r="Q2227" s="4">
        <v>1</v>
      </c>
      <c r="R2227" s="3">
        <v>6.9</v>
      </c>
      <c r="S22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7" t="str">
        <f>IF(AIRBNB[[#This Row],[RUIDO(dB)]]&lt;=4,"Silencioso",IF(AIRBNB[[#This Row],[RUIDO(dB)]]&lt;=5.5,"Poco Ruidoso","Ruidoso"))</f>
        <v>Ruidoso</v>
      </c>
      <c r="U2227" t="str">
        <f>IF(AND(AIRBNB[[#This Row],[PRECIO]]&lt;50,AIRBNB[[#This Row],[MIN_NOCHES]]&gt;3),"Dentro del presupuesto","No considerar")</f>
        <v>No considerar</v>
      </c>
      <c r="V2227" t="str">
        <f>VLOOKUP(AIRBNB[[#This Row],[HOST_ID]],Super_host[],5,FALSE)</f>
        <v>Host</v>
      </c>
    </row>
    <row r="2228" spans="1:22">
      <c r="A2228" s="4">
        <v>271954</v>
      </c>
      <c r="B2228" t="s">
        <v>5832</v>
      </c>
      <c r="C2228" s="4">
        <v>1423798</v>
      </c>
      <c r="D2228" t="s">
        <v>2557</v>
      </c>
      <c r="E2228" t="s">
        <v>5833</v>
      </c>
      <c r="F2228" s="4">
        <v>10003</v>
      </c>
      <c r="G2228" s="13" t="s">
        <v>124</v>
      </c>
      <c r="H2228" s="13" t="s">
        <v>144</v>
      </c>
      <c r="I2228" s="1">
        <v>4073388</v>
      </c>
      <c r="J2228" s="1">
        <v>-7399452</v>
      </c>
      <c r="K2228" t="s">
        <v>5</v>
      </c>
      <c r="L2228" s="20">
        <v>150</v>
      </c>
      <c r="M2228" s="4">
        <v>2</v>
      </c>
      <c r="N2228" s="4">
        <v>203</v>
      </c>
      <c r="O2228" s="2">
        <v>43636</v>
      </c>
      <c r="P2228" s="3">
        <v>2.2200000000000002</v>
      </c>
      <c r="Q2228" s="4">
        <v>1</v>
      </c>
      <c r="R2228" s="3">
        <v>5.6</v>
      </c>
      <c r="S22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8" t="str">
        <f>IF(AIRBNB[[#This Row],[RUIDO(dB)]]&lt;=4,"Silencioso",IF(AIRBNB[[#This Row],[RUIDO(dB)]]&lt;=5.5,"Poco Ruidoso","Ruidoso"))</f>
        <v>Ruidoso</v>
      </c>
      <c r="U2228" t="str">
        <f>IF(AND(AIRBNB[[#This Row],[PRECIO]]&lt;50,AIRBNB[[#This Row],[MIN_NOCHES]]&gt;3),"Dentro del presupuesto","No considerar")</f>
        <v>No considerar</v>
      </c>
      <c r="V2228" t="str">
        <f>VLOOKUP(AIRBNB[[#This Row],[HOST_ID]],Super_host[],5,FALSE)</f>
        <v>Host</v>
      </c>
    </row>
    <row r="2229" spans="1:22">
      <c r="A2229" s="4">
        <v>5831012</v>
      </c>
      <c r="B2229" t="s">
        <v>900</v>
      </c>
      <c r="C2229" s="4">
        <v>1409854</v>
      </c>
      <c r="D2229" t="s">
        <v>901</v>
      </c>
      <c r="E2229" t="s">
        <v>902</v>
      </c>
      <c r="F2229" s="4">
        <v>10028</v>
      </c>
      <c r="G2229" s="13" t="s">
        <v>124</v>
      </c>
      <c r="H2229" s="13" t="s">
        <v>129</v>
      </c>
      <c r="I2229" s="1">
        <v>4077155</v>
      </c>
      <c r="J2229" s="1">
        <v>-7394763</v>
      </c>
      <c r="K2229" t="s">
        <v>40</v>
      </c>
      <c r="L2229" s="20">
        <v>150</v>
      </c>
      <c r="M2229" s="4">
        <v>25</v>
      </c>
      <c r="N2229" s="4">
        <v>2</v>
      </c>
      <c r="O2229" s="2">
        <v>43214</v>
      </c>
      <c r="P2229" s="3">
        <v>0.04</v>
      </c>
      <c r="Q2229" s="4">
        <v>1</v>
      </c>
      <c r="R2229" s="3">
        <v>5.6</v>
      </c>
      <c r="S22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29" t="str">
        <f>IF(AIRBNB[[#This Row],[RUIDO(dB)]]&lt;=4,"Silencioso",IF(AIRBNB[[#This Row],[RUIDO(dB)]]&lt;=5.5,"Poco Ruidoso","Ruidoso"))</f>
        <v>Ruidoso</v>
      </c>
      <c r="U2229" t="str">
        <f>IF(AND(AIRBNB[[#This Row],[PRECIO]]&lt;50,AIRBNB[[#This Row],[MIN_NOCHES]]&gt;3),"Dentro del presupuesto","No considerar")</f>
        <v>No considerar</v>
      </c>
      <c r="V2229" t="str">
        <f>VLOOKUP(AIRBNB[[#This Row],[HOST_ID]],Super_host[],5,FALSE)</f>
        <v>Host</v>
      </c>
    </row>
    <row r="2230" spans="1:22">
      <c r="A2230" s="4">
        <v>261781</v>
      </c>
      <c r="B2230" t="s">
        <v>7399</v>
      </c>
      <c r="C2230" s="4">
        <v>1359519</v>
      </c>
      <c r="D2230" t="s">
        <v>7400</v>
      </c>
      <c r="E2230" t="s">
        <v>7401</v>
      </c>
      <c r="F2230" s="4">
        <v>10014</v>
      </c>
      <c r="G2230" s="13" t="s">
        <v>124</v>
      </c>
      <c r="H2230" s="13" t="s">
        <v>140</v>
      </c>
      <c r="I2230" s="1">
        <v>4073378</v>
      </c>
      <c r="J2230" s="1">
        <v>-7400429</v>
      </c>
      <c r="K2230" t="s">
        <v>5</v>
      </c>
      <c r="L2230" s="20">
        <v>150</v>
      </c>
      <c r="M2230" s="4">
        <v>7</v>
      </c>
      <c r="N2230" s="4">
        <v>8</v>
      </c>
      <c r="O2230" s="2">
        <v>43099</v>
      </c>
      <c r="P2230" s="3">
        <v>0.12</v>
      </c>
      <c r="Q2230" s="4">
        <v>1</v>
      </c>
      <c r="R2230" s="3">
        <v>5.7</v>
      </c>
      <c r="S22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0" t="str">
        <f>IF(AIRBNB[[#This Row],[RUIDO(dB)]]&lt;=4,"Silencioso",IF(AIRBNB[[#This Row],[RUIDO(dB)]]&lt;=5.5,"Poco Ruidoso","Ruidoso"))</f>
        <v>Ruidoso</v>
      </c>
      <c r="U2230" t="str">
        <f>IF(AND(AIRBNB[[#This Row],[PRECIO]]&lt;50,AIRBNB[[#This Row],[MIN_NOCHES]]&gt;3),"Dentro del presupuesto","No considerar")</f>
        <v>No considerar</v>
      </c>
      <c r="V2230" t="str">
        <f>VLOOKUP(AIRBNB[[#This Row],[HOST_ID]],Super_host[],5,FALSE)</f>
        <v>Host</v>
      </c>
    </row>
    <row r="2231" spans="1:22">
      <c r="A2231" s="4">
        <v>1644146</v>
      </c>
      <c r="B2231" t="s">
        <v>13841</v>
      </c>
      <c r="C2231" s="4">
        <v>1338262</v>
      </c>
      <c r="D2231" t="s">
        <v>909</v>
      </c>
      <c r="E2231" t="s">
        <v>13842</v>
      </c>
      <c r="F2231" s="4">
        <v>11201</v>
      </c>
      <c r="G2231" s="13" t="s">
        <v>4662</v>
      </c>
      <c r="H2231" s="13" t="s">
        <v>9237</v>
      </c>
      <c r="I2231" s="1">
        <v>4068468</v>
      </c>
      <c r="J2231" s="1">
        <v>-7399145</v>
      </c>
      <c r="K2231" t="s">
        <v>5</v>
      </c>
      <c r="L2231" s="20">
        <v>150</v>
      </c>
      <c r="M2231" s="4">
        <v>3</v>
      </c>
      <c r="N2231" s="4">
        <v>94</v>
      </c>
      <c r="O2231" s="2">
        <v>43647</v>
      </c>
      <c r="P2231" s="3">
        <v>1.33</v>
      </c>
      <c r="Q2231" s="4">
        <v>1</v>
      </c>
      <c r="R2231" s="3">
        <v>6.9</v>
      </c>
      <c r="S22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1" t="str">
        <f>IF(AIRBNB[[#This Row],[RUIDO(dB)]]&lt;=4,"Silencioso",IF(AIRBNB[[#This Row],[RUIDO(dB)]]&lt;=5.5,"Poco Ruidoso","Ruidoso"))</f>
        <v>Ruidoso</v>
      </c>
      <c r="U2231" t="str">
        <f>IF(AND(AIRBNB[[#This Row],[PRECIO]]&lt;50,AIRBNB[[#This Row],[MIN_NOCHES]]&gt;3),"Dentro del presupuesto","No considerar")</f>
        <v>No considerar</v>
      </c>
      <c r="V2231" t="str">
        <f>VLOOKUP(AIRBNB[[#This Row],[HOST_ID]],Super_host[],5,FALSE)</f>
        <v>Host</v>
      </c>
    </row>
    <row r="2232" spans="1:22">
      <c r="A2232" s="4">
        <v>1631845</v>
      </c>
      <c r="B2232" t="s">
        <v>3041</v>
      </c>
      <c r="C2232" s="4">
        <v>1232988</v>
      </c>
      <c r="D2232" t="s">
        <v>387</v>
      </c>
      <c r="E2232" t="s">
        <v>3042</v>
      </c>
      <c r="F2232" s="4">
        <v>10002</v>
      </c>
      <c r="G2232" s="13" t="s">
        <v>124</v>
      </c>
      <c r="H2232" s="13" t="s">
        <v>137</v>
      </c>
      <c r="I2232" s="1">
        <v>4071915</v>
      </c>
      <c r="J2232" s="1">
        <v>-7399309</v>
      </c>
      <c r="K2232" t="s">
        <v>5</v>
      </c>
      <c r="L2232" s="20">
        <v>150</v>
      </c>
      <c r="M2232" s="4">
        <v>3</v>
      </c>
      <c r="N2232" s="4">
        <v>19</v>
      </c>
      <c r="O2232" s="2">
        <v>43632</v>
      </c>
      <c r="P2232" s="3">
        <v>0.27</v>
      </c>
      <c r="Q2232" s="4">
        <v>1</v>
      </c>
      <c r="R2232" s="3">
        <v>5.6</v>
      </c>
      <c r="S22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2" t="str">
        <f>IF(AIRBNB[[#This Row],[RUIDO(dB)]]&lt;=4,"Silencioso",IF(AIRBNB[[#This Row],[RUIDO(dB)]]&lt;=5.5,"Poco Ruidoso","Ruidoso"))</f>
        <v>Ruidoso</v>
      </c>
      <c r="U2232" t="str">
        <f>IF(AND(AIRBNB[[#This Row],[PRECIO]]&lt;50,AIRBNB[[#This Row],[MIN_NOCHES]]&gt;3),"Dentro del presupuesto","No considerar")</f>
        <v>No considerar</v>
      </c>
      <c r="V2232" t="str">
        <f>VLOOKUP(AIRBNB[[#This Row],[HOST_ID]],Super_host[],5,FALSE)</f>
        <v>Host</v>
      </c>
    </row>
    <row r="2233" spans="1:22">
      <c r="A2233" s="4">
        <v>525412</v>
      </c>
      <c r="B2233" t="s">
        <v>1211</v>
      </c>
      <c r="C2233" s="4">
        <v>1104814</v>
      </c>
      <c r="D2233" t="s">
        <v>334</v>
      </c>
      <c r="E2233" t="s">
        <v>1212</v>
      </c>
      <c r="F2233" s="4">
        <v>10012</v>
      </c>
      <c r="G2233" s="13" t="s">
        <v>124</v>
      </c>
      <c r="H2233" s="13" t="s">
        <v>642</v>
      </c>
      <c r="I2233" s="1">
        <v>4072246</v>
      </c>
      <c r="J2233" s="1">
        <v>-7399552</v>
      </c>
      <c r="K2233" t="s">
        <v>5</v>
      </c>
      <c r="L2233" s="20">
        <v>150</v>
      </c>
      <c r="M2233" s="4">
        <v>5</v>
      </c>
      <c r="N2233" s="4">
        <v>5</v>
      </c>
      <c r="O2233" s="2">
        <v>42183</v>
      </c>
      <c r="P2233" s="3">
        <v>0.06</v>
      </c>
      <c r="Q2233" s="4">
        <v>1</v>
      </c>
      <c r="R2233" s="3">
        <v>5.6</v>
      </c>
      <c r="S22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3" t="str">
        <f>IF(AIRBNB[[#This Row],[RUIDO(dB)]]&lt;=4,"Silencioso",IF(AIRBNB[[#This Row],[RUIDO(dB)]]&lt;=5.5,"Poco Ruidoso","Ruidoso"))</f>
        <v>Ruidoso</v>
      </c>
      <c r="U2233" t="str">
        <f>IF(AND(AIRBNB[[#This Row],[PRECIO]]&lt;50,AIRBNB[[#This Row],[MIN_NOCHES]]&gt;3),"Dentro del presupuesto","No considerar")</f>
        <v>No considerar</v>
      </c>
      <c r="V2233" t="str">
        <f>VLOOKUP(AIRBNB[[#This Row],[HOST_ID]],Super_host[],5,FALSE)</f>
        <v>Host</v>
      </c>
    </row>
    <row r="2234" spans="1:22">
      <c r="A2234" s="4">
        <v>5419405</v>
      </c>
      <c r="B2234" t="s">
        <v>9544</v>
      </c>
      <c r="C2234" s="4">
        <v>1020326</v>
      </c>
      <c r="D2234" t="s">
        <v>9545</v>
      </c>
      <c r="E2234" t="s">
        <v>9546</v>
      </c>
      <c r="F2234" s="4">
        <v>11231</v>
      </c>
      <c r="G2234" s="13" t="s">
        <v>4662</v>
      </c>
      <c r="H2234" s="13" t="s">
        <v>9237</v>
      </c>
      <c r="I2234" s="1">
        <v>4067757</v>
      </c>
      <c r="J2234" s="1">
        <v>-7399617</v>
      </c>
      <c r="K2234" t="s">
        <v>5</v>
      </c>
      <c r="L2234" s="20">
        <v>150</v>
      </c>
      <c r="M2234" s="4">
        <v>7</v>
      </c>
      <c r="N2234" s="4">
        <v>1</v>
      </c>
      <c r="O2234" s="2">
        <v>42219</v>
      </c>
      <c r="P2234" s="3">
        <v>0.02</v>
      </c>
      <c r="Q2234" s="4">
        <v>1</v>
      </c>
      <c r="R2234" s="3">
        <v>6.9</v>
      </c>
      <c r="S22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4" t="str">
        <f>IF(AIRBNB[[#This Row],[RUIDO(dB)]]&lt;=4,"Silencioso",IF(AIRBNB[[#This Row],[RUIDO(dB)]]&lt;=5.5,"Poco Ruidoso","Ruidoso"))</f>
        <v>Ruidoso</v>
      </c>
      <c r="U2234" t="str">
        <f>IF(AND(AIRBNB[[#This Row],[PRECIO]]&lt;50,AIRBNB[[#This Row],[MIN_NOCHES]]&gt;3),"Dentro del presupuesto","No considerar")</f>
        <v>No considerar</v>
      </c>
      <c r="V2234" t="str">
        <f>VLOOKUP(AIRBNB[[#This Row],[HOST_ID]],Super_host[],5,FALSE)</f>
        <v>Host</v>
      </c>
    </row>
    <row r="2235" spans="1:22">
      <c r="A2235" s="4">
        <v>205043</v>
      </c>
      <c r="B2235" t="s">
        <v>6548</v>
      </c>
      <c r="C2235" s="4">
        <v>1007558</v>
      </c>
      <c r="D2235" t="s">
        <v>6549</v>
      </c>
      <c r="E2235" t="s">
        <v>6550</v>
      </c>
      <c r="F2235" s="4">
        <v>10036</v>
      </c>
      <c r="G2235" s="13" t="s">
        <v>124</v>
      </c>
      <c r="H2235" s="13" t="s">
        <v>416</v>
      </c>
      <c r="I2235" s="1">
        <v>4075895</v>
      </c>
      <c r="J2235" s="1">
        <v>-739883</v>
      </c>
      <c r="K2235" t="s">
        <v>40</v>
      </c>
      <c r="L2235" s="20">
        <v>150</v>
      </c>
      <c r="M2235" s="4">
        <v>1</v>
      </c>
      <c r="N2235" s="4">
        <v>330</v>
      </c>
      <c r="O2235" s="2">
        <v>43636</v>
      </c>
      <c r="P2235" s="3">
        <v>7.14</v>
      </c>
      <c r="Q2235" s="4">
        <v>1</v>
      </c>
      <c r="R2235" s="3">
        <v>5.6</v>
      </c>
      <c r="S22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5" t="str">
        <f>IF(AIRBNB[[#This Row],[RUIDO(dB)]]&lt;=4,"Silencioso",IF(AIRBNB[[#This Row],[RUIDO(dB)]]&lt;=5.5,"Poco Ruidoso","Ruidoso"))</f>
        <v>Ruidoso</v>
      </c>
      <c r="U2235" t="str">
        <f>IF(AND(AIRBNB[[#This Row],[PRECIO]]&lt;50,AIRBNB[[#This Row],[MIN_NOCHES]]&gt;3),"Dentro del presupuesto","No considerar")</f>
        <v>No considerar</v>
      </c>
      <c r="V2235" t="str">
        <f>VLOOKUP(AIRBNB[[#This Row],[HOST_ID]],Super_host[],5,FALSE)</f>
        <v>Host</v>
      </c>
    </row>
    <row r="2236" spans="1:22">
      <c r="A2236" s="4">
        <v>250311</v>
      </c>
      <c r="B2236" t="s">
        <v>16019</v>
      </c>
      <c r="C2236" s="4">
        <v>945499</v>
      </c>
      <c r="D2236" t="s">
        <v>6529</v>
      </c>
      <c r="E2236" t="s">
        <v>16020</v>
      </c>
      <c r="F2236" s="4">
        <v>11216</v>
      </c>
      <c r="G2236" s="13" t="s">
        <v>4662</v>
      </c>
      <c r="H2236" s="13" t="s">
        <v>9252</v>
      </c>
      <c r="I2236" s="1">
        <v>4067495</v>
      </c>
      <c r="J2236" s="1">
        <v>-7395563</v>
      </c>
      <c r="K2236" t="s">
        <v>40</v>
      </c>
      <c r="L2236" s="20">
        <v>150</v>
      </c>
      <c r="M2236" s="4">
        <v>3</v>
      </c>
      <c r="N2236" s="4">
        <v>0</v>
      </c>
      <c r="O2236" s="2">
        <v>43228</v>
      </c>
      <c r="P2236" s="3">
        <v>0.13</v>
      </c>
      <c r="Q2236" s="4">
        <v>1</v>
      </c>
      <c r="R2236" s="3">
        <v>6.9</v>
      </c>
      <c r="S22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6" t="str">
        <f>IF(AIRBNB[[#This Row],[RUIDO(dB)]]&lt;=4,"Silencioso",IF(AIRBNB[[#This Row],[RUIDO(dB)]]&lt;=5.5,"Poco Ruidoso","Ruidoso"))</f>
        <v>Ruidoso</v>
      </c>
      <c r="U2236" t="str">
        <f>IF(AND(AIRBNB[[#This Row],[PRECIO]]&lt;50,AIRBNB[[#This Row],[MIN_NOCHES]]&gt;3),"Dentro del presupuesto","No considerar")</f>
        <v>No considerar</v>
      </c>
      <c r="V2236" t="str">
        <f>VLOOKUP(AIRBNB[[#This Row],[HOST_ID]],Super_host[],5,FALSE)</f>
        <v>Host</v>
      </c>
    </row>
    <row r="2237" spans="1:22">
      <c r="A2237" s="4">
        <v>193105</v>
      </c>
      <c r="B2237" t="s">
        <v>3759</v>
      </c>
      <c r="C2237" s="4">
        <v>936114</v>
      </c>
      <c r="D2237" t="s">
        <v>3760</v>
      </c>
      <c r="E2237" t="s">
        <v>3761</v>
      </c>
      <c r="F2237" s="4">
        <v>10019</v>
      </c>
      <c r="G2237" s="13" t="s">
        <v>124</v>
      </c>
      <c r="H2237" s="13" t="s">
        <v>249</v>
      </c>
      <c r="I2237" s="1">
        <v>407709</v>
      </c>
      <c r="J2237" s="1">
        <v>-7399181</v>
      </c>
      <c r="K2237" t="s">
        <v>40</v>
      </c>
      <c r="L2237" s="20">
        <v>150</v>
      </c>
      <c r="M2237" s="4">
        <v>28</v>
      </c>
      <c r="N2237" s="4">
        <v>43</v>
      </c>
      <c r="O2237" s="2">
        <v>43645</v>
      </c>
      <c r="P2237" s="3">
        <v>0.45</v>
      </c>
      <c r="Q2237" s="4">
        <v>1</v>
      </c>
      <c r="R2237" s="3">
        <v>5.6</v>
      </c>
      <c r="S22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7" t="str">
        <f>IF(AIRBNB[[#This Row],[RUIDO(dB)]]&lt;=4,"Silencioso",IF(AIRBNB[[#This Row],[RUIDO(dB)]]&lt;=5.5,"Poco Ruidoso","Ruidoso"))</f>
        <v>Ruidoso</v>
      </c>
      <c r="U2237" t="str">
        <f>IF(AND(AIRBNB[[#This Row],[PRECIO]]&lt;50,AIRBNB[[#This Row],[MIN_NOCHES]]&gt;3),"Dentro del presupuesto","No considerar")</f>
        <v>No considerar</v>
      </c>
      <c r="V2237" t="str">
        <f>VLOOKUP(AIRBNB[[#This Row],[HOST_ID]],Super_host[],5,FALSE)</f>
        <v>Host</v>
      </c>
    </row>
    <row r="2238" spans="1:22">
      <c r="A2238" s="4">
        <v>174527</v>
      </c>
      <c r="B2238" t="s">
        <v>12473</v>
      </c>
      <c r="C2238" s="4">
        <v>833926</v>
      </c>
      <c r="D2238" t="s">
        <v>1204</v>
      </c>
      <c r="E2238" t="s">
        <v>12474</v>
      </c>
      <c r="F2238" s="4">
        <v>11221</v>
      </c>
      <c r="G2238" s="13" t="s">
        <v>4662</v>
      </c>
      <c r="H2238" s="13" t="s">
        <v>9274</v>
      </c>
      <c r="I2238" s="1">
        <v>4069055</v>
      </c>
      <c r="J2238" s="1">
        <v>-7392357</v>
      </c>
      <c r="K2238" t="s">
        <v>5</v>
      </c>
      <c r="L2238" s="20">
        <v>150</v>
      </c>
      <c r="M2238" s="4">
        <v>2</v>
      </c>
      <c r="N2238" s="4">
        <v>11</v>
      </c>
      <c r="O2238" s="2">
        <v>43401</v>
      </c>
      <c r="P2238" s="3">
        <v>0.46</v>
      </c>
      <c r="Q2238" s="4">
        <v>1</v>
      </c>
      <c r="R2238" s="3">
        <v>6.9</v>
      </c>
      <c r="S22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8" t="str">
        <f>IF(AIRBNB[[#This Row],[RUIDO(dB)]]&lt;=4,"Silencioso",IF(AIRBNB[[#This Row],[RUIDO(dB)]]&lt;=5.5,"Poco Ruidoso","Ruidoso"))</f>
        <v>Ruidoso</v>
      </c>
      <c r="U2238" t="str">
        <f>IF(AND(AIRBNB[[#This Row],[PRECIO]]&lt;50,AIRBNB[[#This Row],[MIN_NOCHES]]&gt;3),"Dentro del presupuesto","No considerar")</f>
        <v>No considerar</v>
      </c>
      <c r="V2238" t="str">
        <f>VLOOKUP(AIRBNB[[#This Row],[HOST_ID]],Super_host[],5,FALSE)</f>
        <v>Host</v>
      </c>
    </row>
    <row r="2239" spans="1:22">
      <c r="A2239" s="4">
        <v>152071</v>
      </c>
      <c r="B2239" t="s">
        <v>16036</v>
      </c>
      <c r="C2239" s="4">
        <v>731855</v>
      </c>
      <c r="D2239" t="s">
        <v>3431</v>
      </c>
      <c r="E2239" t="s">
        <v>16037</v>
      </c>
      <c r="F2239" s="4">
        <v>11215</v>
      </c>
      <c r="G2239" s="13" t="s">
        <v>4662</v>
      </c>
      <c r="H2239" s="13" t="s">
        <v>9234</v>
      </c>
      <c r="I2239" s="1">
        <v>4067359</v>
      </c>
      <c r="J2239" s="1">
        <v>-7397904</v>
      </c>
      <c r="K2239" t="s">
        <v>5</v>
      </c>
      <c r="L2239" s="20">
        <v>150</v>
      </c>
      <c r="M2239" s="4">
        <v>2</v>
      </c>
      <c r="N2239" s="4">
        <v>0</v>
      </c>
      <c r="O2239" s="2">
        <v>43466</v>
      </c>
      <c r="P2239" s="3">
        <v>0.02</v>
      </c>
      <c r="Q2239" s="4">
        <v>1</v>
      </c>
      <c r="R2239" s="3">
        <v>6.9</v>
      </c>
      <c r="S22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39" t="str">
        <f>IF(AIRBNB[[#This Row],[RUIDO(dB)]]&lt;=4,"Silencioso",IF(AIRBNB[[#This Row],[RUIDO(dB)]]&lt;=5.5,"Poco Ruidoso","Ruidoso"))</f>
        <v>Ruidoso</v>
      </c>
      <c r="U2239" t="str">
        <f>IF(AND(AIRBNB[[#This Row],[PRECIO]]&lt;50,AIRBNB[[#This Row],[MIN_NOCHES]]&gt;3),"Dentro del presupuesto","No considerar")</f>
        <v>No considerar</v>
      </c>
      <c r="V2239" t="str">
        <f>VLOOKUP(AIRBNB[[#This Row],[HOST_ID]],Super_host[],5,FALSE)</f>
        <v>Host</v>
      </c>
    </row>
    <row r="2240" spans="1:22">
      <c r="A2240" s="4">
        <v>4233025</v>
      </c>
      <c r="B2240" t="s">
        <v>11909</v>
      </c>
      <c r="C2240" s="4">
        <v>651771</v>
      </c>
      <c r="D2240" t="s">
        <v>4919</v>
      </c>
      <c r="E2240" t="s">
        <v>11910</v>
      </c>
      <c r="F2240" s="4">
        <v>11206</v>
      </c>
      <c r="G2240" s="13" t="s">
        <v>4662</v>
      </c>
      <c r="H2240" s="13" t="s">
        <v>9218</v>
      </c>
      <c r="I2240" s="1">
        <v>407068</v>
      </c>
      <c r="J2240" s="1">
        <v>-7393772</v>
      </c>
      <c r="K2240" t="s">
        <v>5</v>
      </c>
      <c r="L2240" s="20">
        <v>150</v>
      </c>
      <c r="M2240" s="4">
        <v>4</v>
      </c>
      <c r="N2240" s="4">
        <v>17</v>
      </c>
      <c r="O2240" s="2">
        <v>43624</v>
      </c>
      <c r="P2240" s="3">
        <v>0.3</v>
      </c>
      <c r="Q2240" s="4">
        <v>1</v>
      </c>
      <c r="R2240" s="3">
        <v>6.9</v>
      </c>
      <c r="S22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0" t="str">
        <f>IF(AIRBNB[[#This Row],[RUIDO(dB)]]&lt;=4,"Silencioso",IF(AIRBNB[[#This Row],[RUIDO(dB)]]&lt;=5.5,"Poco Ruidoso","Ruidoso"))</f>
        <v>Ruidoso</v>
      </c>
      <c r="U2240" t="str">
        <f>IF(AND(AIRBNB[[#This Row],[PRECIO]]&lt;50,AIRBNB[[#This Row],[MIN_NOCHES]]&gt;3),"Dentro del presupuesto","No considerar")</f>
        <v>No considerar</v>
      </c>
      <c r="V2240" t="str">
        <f>VLOOKUP(AIRBNB[[#This Row],[HOST_ID]],Super_host[],5,FALSE)</f>
        <v>Host</v>
      </c>
    </row>
    <row r="2241" spans="1:22">
      <c r="A2241" s="4">
        <v>3556241</v>
      </c>
      <c r="B2241" t="s">
        <v>16040</v>
      </c>
      <c r="C2241" s="4">
        <v>636319</v>
      </c>
      <c r="D2241" t="s">
        <v>484</v>
      </c>
      <c r="E2241" t="s">
        <v>16041</v>
      </c>
      <c r="F2241" s="4">
        <v>11215</v>
      </c>
      <c r="G2241" s="13" t="s">
        <v>4662</v>
      </c>
      <c r="H2241" s="13" t="s">
        <v>9262</v>
      </c>
      <c r="I2241" s="1">
        <v>4066252</v>
      </c>
      <c r="J2241" s="1">
        <v>-7398433</v>
      </c>
      <c r="K2241" t="s">
        <v>5</v>
      </c>
      <c r="L2241" s="20">
        <v>150</v>
      </c>
      <c r="M2241" s="4">
        <v>2</v>
      </c>
      <c r="N2241" s="4">
        <v>0</v>
      </c>
      <c r="O2241" s="2">
        <v>42178</v>
      </c>
      <c r="P2241" s="3">
        <v>0.21</v>
      </c>
      <c r="Q2241" s="4">
        <v>1</v>
      </c>
      <c r="R2241" s="3">
        <v>6.9</v>
      </c>
      <c r="S22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1" t="str">
        <f>IF(AIRBNB[[#This Row],[RUIDO(dB)]]&lt;=4,"Silencioso",IF(AIRBNB[[#This Row],[RUIDO(dB)]]&lt;=5.5,"Poco Ruidoso","Ruidoso"))</f>
        <v>Ruidoso</v>
      </c>
      <c r="U2241" t="str">
        <f>IF(AND(AIRBNB[[#This Row],[PRECIO]]&lt;50,AIRBNB[[#This Row],[MIN_NOCHES]]&gt;3),"Dentro del presupuesto","No considerar")</f>
        <v>No considerar</v>
      </c>
      <c r="V2241" t="str">
        <f>VLOOKUP(AIRBNB[[#This Row],[HOST_ID]],Super_host[],5,FALSE)</f>
        <v>Host</v>
      </c>
    </row>
    <row r="2242" spans="1:22">
      <c r="A2242" s="4">
        <v>3215722</v>
      </c>
      <c r="B2242" t="s">
        <v>16055</v>
      </c>
      <c r="C2242" s="4">
        <v>496465</v>
      </c>
      <c r="D2242" t="s">
        <v>233</v>
      </c>
      <c r="E2242" t="s">
        <v>16056</v>
      </c>
      <c r="F2242" s="4">
        <v>11211</v>
      </c>
      <c r="G2242" s="13" t="s">
        <v>4662</v>
      </c>
      <c r="H2242" s="13" t="s">
        <v>9218</v>
      </c>
      <c r="I2242" s="1">
        <v>4071622</v>
      </c>
      <c r="J2242" s="1">
        <v>-7393942</v>
      </c>
      <c r="K2242" t="s">
        <v>40</v>
      </c>
      <c r="L2242" s="20">
        <v>150</v>
      </c>
      <c r="M2242" s="4">
        <v>21</v>
      </c>
      <c r="N2242" s="4">
        <v>0</v>
      </c>
      <c r="O2242" s="2">
        <v>43590</v>
      </c>
      <c r="P2242" s="3">
        <v>4.0999999999999996</v>
      </c>
      <c r="Q2242" s="4">
        <v>1</v>
      </c>
      <c r="R2242" s="3">
        <v>6.9</v>
      </c>
      <c r="S22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2" t="str">
        <f>IF(AIRBNB[[#This Row],[RUIDO(dB)]]&lt;=4,"Silencioso",IF(AIRBNB[[#This Row],[RUIDO(dB)]]&lt;=5.5,"Poco Ruidoso","Ruidoso"))</f>
        <v>Ruidoso</v>
      </c>
      <c r="U2242" t="str">
        <f>IF(AND(AIRBNB[[#This Row],[PRECIO]]&lt;50,AIRBNB[[#This Row],[MIN_NOCHES]]&gt;3),"Dentro del presupuesto","No considerar")</f>
        <v>No considerar</v>
      </c>
      <c r="V2242" t="str">
        <f>VLOOKUP(AIRBNB[[#This Row],[HOST_ID]],Super_host[],5,FALSE)</f>
        <v>Host</v>
      </c>
    </row>
    <row r="2243" spans="1:22">
      <c r="A2243" s="4">
        <v>84059</v>
      </c>
      <c r="B2243" t="s">
        <v>10005</v>
      </c>
      <c r="C2243" s="4">
        <v>459054</v>
      </c>
      <c r="D2243" t="s">
        <v>10006</v>
      </c>
      <c r="E2243" t="s">
        <v>10007</v>
      </c>
      <c r="F2243" s="4">
        <v>11210</v>
      </c>
      <c r="G2243" s="13" t="s">
        <v>4662</v>
      </c>
      <c r="H2243" s="13" t="s">
        <v>9252</v>
      </c>
      <c r="I2243" s="1">
        <v>4067591</v>
      </c>
      <c r="J2243" s="1">
        <v>-7394715</v>
      </c>
      <c r="K2243" t="s">
        <v>5</v>
      </c>
      <c r="L2243" s="20">
        <v>150</v>
      </c>
      <c r="M2243" s="4">
        <v>5</v>
      </c>
      <c r="N2243" s="4">
        <v>5</v>
      </c>
      <c r="O2243" s="2">
        <v>43303</v>
      </c>
      <c r="P2243" s="3">
        <v>0.05</v>
      </c>
      <c r="Q2243" s="4">
        <v>1</v>
      </c>
      <c r="R2243" s="3">
        <v>6.9</v>
      </c>
      <c r="S22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3" t="str">
        <f>IF(AIRBNB[[#This Row],[RUIDO(dB)]]&lt;=4,"Silencioso",IF(AIRBNB[[#This Row],[RUIDO(dB)]]&lt;=5.5,"Poco Ruidoso","Ruidoso"))</f>
        <v>Ruidoso</v>
      </c>
      <c r="U2243" t="str">
        <f>IF(AND(AIRBNB[[#This Row],[PRECIO]]&lt;50,AIRBNB[[#This Row],[MIN_NOCHES]]&gt;3),"Dentro del presupuesto","No considerar")</f>
        <v>No considerar</v>
      </c>
      <c r="V2243" t="str">
        <f>VLOOKUP(AIRBNB[[#This Row],[HOST_ID]],Super_host[],5,FALSE)</f>
        <v>Host</v>
      </c>
    </row>
    <row r="2244" spans="1:22">
      <c r="A2244" s="4">
        <v>973128</v>
      </c>
      <c r="B2244" t="s">
        <v>12868</v>
      </c>
      <c r="C2244" s="4">
        <v>434473</v>
      </c>
      <c r="D2244" t="s">
        <v>1666</v>
      </c>
      <c r="E2244" t="s">
        <v>12869</v>
      </c>
      <c r="F2244" s="4">
        <v>11201</v>
      </c>
      <c r="G2244" s="13" t="s">
        <v>4662</v>
      </c>
      <c r="H2244" s="13" t="s">
        <v>9345</v>
      </c>
      <c r="I2244" s="1">
        <v>4069224</v>
      </c>
      <c r="J2244" s="1">
        <v>-7399638</v>
      </c>
      <c r="K2244" t="s">
        <v>5</v>
      </c>
      <c r="L2244" s="20">
        <v>150</v>
      </c>
      <c r="M2244" s="4">
        <v>30</v>
      </c>
      <c r="N2244" s="4">
        <v>48</v>
      </c>
      <c r="O2244" s="2">
        <v>42685</v>
      </c>
      <c r="P2244" s="3">
        <v>0.63</v>
      </c>
      <c r="Q2244" s="4">
        <v>1</v>
      </c>
      <c r="R2244" s="3">
        <v>6.9</v>
      </c>
      <c r="S22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4" t="str">
        <f>IF(AIRBNB[[#This Row],[RUIDO(dB)]]&lt;=4,"Silencioso",IF(AIRBNB[[#This Row],[RUIDO(dB)]]&lt;=5.5,"Poco Ruidoso","Ruidoso"))</f>
        <v>Ruidoso</v>
      </c>
      <c r="U2244" t="str">
        <f>IF(AND(AIRBNB[[#This Row],[PRECIO]]&lt;50,AIRBNB[[#This Row],[MIN_NOCHES]]&gt;3),"Dentro del presupuesto","No considerar")</f>
        <v>No considerar</v>
      </c>
      <c r="V2244" t="str">
        <f>VLOOKUP(AIRBNB[[#This Row],[HOST_ID]],Super_host[],5,FALSE)</f>
        <v>Host</v>
      </c>
    </row>
    <row r="2245" spans="1:22">
      <c r="A2245" s="4">
        <v>69894</v>
      </c>
      <c r="B2245" t="s">
        <v>4020</v>
      </c>
      <c r="C2245" s="4">
        <v>352168</v>
      </c>
      <c r="D2245" t="s">
        <v>1245</v>
      </c>
      <c r="E2245" t="s">
        <v>4021</v>
      </c>
      <c r="F2245" s="4">
        <v>10023</v>
      </c>
      <c r="G2245" s="13" t="s">
        <v>124</v>
      </c>
      <c r="H2245" s="13" t="s">
        <v>168</v>
      </c>
      <c r="I2245" t="s">
        <v>1597</v>
      </c>
      <c r="J2245" s="1">
        <v>-7398249</v>
      </c>
      <c r="K2245" t="s">
        <v>5</v>
      </c>
      <c r="L2245" s="20">
        <v>150</v>
      </c>
      <c r="M2245" s="4">
        <v>30</v>
      </c>
      <c r="N2245" s="4">
        <v>48</v>
      </c>
      <c r="O2245" s="2">
        <v>43627</v>
      </c>
      <c r="P2245" s="3">
        <v>0.55000000000000004</v>
      </c>
      <c r="Q2245" s="4">
        <v>1</v>
      </c>
      <c r="R2245" s="3">
        <v>5.6</v>
      </c>
      <c r="S22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5" t="str">
        <f>IF(AIRBNB[[#This Row],[RUIDO(dB)]]&lt;=4,"Silencioso",IF(AIRBNB[[#This Row],[RUIDO(dB)]]&lt;=5.5,"Poco Ruidoso","Ruidoso"))</f>
        <v>Ruidoso</v>
      </c>
      <c r="U2245" t="str">
        <f>IF(AND(AIRBNB[[#This Row],[PRECIO]]&lt;50,AIRBNB[[#This Row],[MIN_NOCHES]]&gt;3),"Dentro del presupuesto","No considerar")</f>
        <v>No considerar</v>
      </c>
      <c r="V2245" t="str">
        <f>VLOOKUP(AIRBNB[[#This Row],[HOST_ID]],Super_host[],5,FALSE)</f>
        <v>Host</v>
      </c>
    </row>
    <row r="2246" spans="1:22">
      <c r="A2246" s="4">
        <v>86215</v>
      </c>
      <c r="B2246" t="s">
        <v>5392</v>
      </c>
      <c r="C2246" s="4">
        <v>327900</v>
      </c>
      <c r="D2246" t="s">
        <v>5393</v>
      </c>
      <c r="E2246" t="s">
        <v>5394</v>
      </c>
      <c r="F2246" s="4">
        <v>10002</v>
      </c>
      <c r="G2246" s="13" t="s">
        <v>124</v>
      </c>
      <c r="H2246" s="13" t="s">
        <v>137</v>
      </c>
      <c r="I2246" s="1">
        <v>4071965</v>
      </c>
      <c r="J2246" s="1">
        <v>-7398766</v>
      </c>
      <c r="K2246" t="s">
        <v>5</v>
      </c>
      <c r="L2246" s="20">
        <v>150</v>
      </c>
      <c r="M2246" s="4">
        <v>2</v>
      </c>
      <c r="N2246" s="4">
        <v>151</v>
      </c>
      <c r="O2246" s="2">
        <v>43640</v>
      </c>
      <c r="P2246" s="3">
        <v>1.51</v>
      </c>
      <c r="Q2246" s="4">
        <v>1</v>
      </c>
      <c r="R2246" s="3">
        <v>5.6</v>
      </c>
      <c r="S22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6" t="str">
        <f>IF(AIRBNB[[#This Row],[RUIDO(dB)]]&lt;=4,"Silencioso",IF(AIRBNB[[#This Row],[RUIDO(dB)]]&lt;=5.5,"Poco Ruidoso","Ruidoso"))</f>
        <v>Ruidoso</v>
      </c>
      <c r="U2246" t="str">
        <f>IF(AND(AIRBNB[[#This Row],[PRECIO]]&lt;50,AIRBNB[[#This Row],[MIN_NOCHES]]&gt;3),"Dentro del presupuesto","No considerar")</f>
        <v>No considerar</v>
      </c>
      <c r="V2246" t="str">
        <f>VLOOKUP(AIRBNB[[#This Row],[HOST_ID]],Super_host[],5,FALSE)</f>
        <v>Host</v>
      </c>
    </row>
    <row r="2247" spans="1:22">
      <c r="A2247" s="4">
        <v>66741</v>
      </c>
      <c r="B2247" t="s">
        <v>14435</v>
      </c>
      <c r="C2247" s="4">
        <v>327673</v>
      </c>
      <c r="D2247" t="s">
        <v>1953</v>
      </c>
      <c r="E2247" t="s">
        <v>14436</v>
      </c>
      <c r="F2247" s="4">
        <v>11215</v>
      </c>
      <c r="G2247" s="13" t="s">
        <v>4662</v>
      </c>
      <c r="H2247" s="13" t="s">
        <v>9234</v>
      </c>
      <c r="I2247" s="1">
        <v>4067732</v>
      </c>
      <c r="J2247" s="1">
        <v>-7398225</v>
      </c>
      <c r="K2247" t="s">
        <v>5</v>
      </c>
      <c r="L2247" s="20">
        <v>150</v>
      </c>
      <c r="M2247" s="4">
        <v>2</v>
      </c>
      <c r="N2247" s="4">
        <v>214</v>
      </c>
      <c r="O2247" s="2">
        <v>43639</v>
      </c>
      <c r="P2247" s="3">
        <v>2.08</v>
      </c>
      <c r="Q2247" s="4">
        <v>1</v>
      </c>
      <c r="R2247" s="3">
        <v>6.9</v>
      </c>
      <c r="S22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7" t="str">
        <f>IF(AIRBNB[[#This Row],[RUIDO(dB)]]&lt;=4,"Silencioso",IF(AIRBNB[[#This Row],[RUIDO(dB)]]&lt;=5.5,"Poco Ruidoso","Ruidoso"))</f>
        <v>Ruidoso</v>
      </c>
      <c r="U2247" t="str">
        <f>IF(AND(AIRBNB[[#This Row],[PRECIO]]&lt;50,AIRBNB[[#This Row],[MIN_NOCHES]]&gt;3),"Dentro del presupuesto","No considerar")</f>
        <v>No considerar</v>
      </c>
      <c r="V2247" t="str">
        <f>VLOOKUP(AIRBNB[[#This Row],[HOST_ID]],Super_host[],5,FALSE)</f>
        <v>Host</v>
      </c>
    </row>
    <row r="2248" spans="1:22">
      <c r="A2248" s="4">
        <v>2781747</v>
      </c>
      <c r="B2248" t="s">
        <v>5832</v>
      </c>
      <c r="C2248" s="4">
        <v>309329</v>
      </c>
      <c r="D2248" t="s">
        <v>13843</v>
      </c>
      <c r="E2248" t="s">
        <v>13844</v>
      </c>
      <c r="F2248" s="4">
        <v>11231</v>
      </c>
      <c r="G2248" s="13" t="s">
        <v>4662</v>
      </c>
      <c r="H2248" s="13" t="s">
        <v>9237</v>
      </c>
      <c r="I2248" s="1">
        <v>4068235</v>
      </c>
      <c r="J2248" s="1">
        <v>-7400047</v>
      </c>
      <c r="K2248" t="s">
        <v>5</v>
      </c>
      <c r="L2248" s="20">
        <v>150</v>
      </c>
      <c r="M2248" s="4">
        <v>2</v>
      </c>
      <c r="N2248" s="4">
        <v>52</v>
      </c>
      <c r="O2248" s="2">
        <v>43647</v>
      </c>
      <c r="P2248" s="3">
        <v>1.33</v>
      </c>
      <c r="Q2248" s="4">
        <v>1</v>
      </c>
      <c r="R2248" s="3">
        <v>6.9</v>
      </c>
      <c r="S22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8" t="str">
        <f>IF(AIRBNB[[#This Row],[RUIDO(dB)]]&lt;=4,"Silencioso",IF(AIRBNB[[#This Row],[RUIDO(dB)]]&lt;=5.5,"Poco Ruidoso","Ruidoso"))</f>
        <v>Ruidoso</v>
      </c>
      <c r="U2248" t="str">
        <f>IF(AND(AIRBNB[[#This Row],[PRECIO]]&lt;50,AIRBNB[[#This Row],[MIN_NOCHES]]&gt;3),"Dentro del presupuesto","No considerar")</f>
        <v>No considerar</v>
      </c>
      <c r="V2248" t="str">
        <f>VLOOKUP(AIRBNB[[#This Row],[HOST_ID]],Super_host[],5,FALSE)</f>
        <v>Host</v>
      </c>
    </row>
    <row r="2249" spans="1:22">
      <c r="A2249" s="4">
        <v>6128992</v>
      </c>
      <c r="B2249" t="s">
        <v>522</v>
      </c>
      <c r="C2249" s="4">
        <v>301346</v>
      </c>
      <c r="D2249" t="s">
        <v>523</v>
      </c>
      <c r="E2249" t="s">
        <v>524</v>
      </c>
      <c r="F2249" s="4">
        <v>10001</v>
      </c>
      <c r="G2249" s="13" t="s">
        <v>124</v>
      </c>
      <c r="H2249" s="13" t="s">
        <v>186</v>
      </c>
      <c r="I2249" s="1">
        <v>4075054</v>
      </c>
      <c r="J2249" s="1">
        <v>-7399683</v>
      </c>
      <c r="K2249" t="s">
        <v>5</v>
      </c>
      <c r="L2249" s="20">
        <v>150</v>
      </c>
      <c r="M2249" s="4">
        <v>14</v>
      </c>
      <c r="N2249" s="4">
        <v>1</v>
      </c>
      <c r="O2249" s="2">
        <v>42144</v>
      </c>
      <c r="P2249" s="3">
        <v>0.02</v>
      </c>
      <c r="Q2249" s="4">
        <v>1</v>
      </c>
      <c r="R2249" s="3">
        <v>5.6</v>
      </c>
      <c r="S22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49" t="str">
        <f>IF(AIRBNB[[#This Row],[RUIDO(dB)]]&lt;=4,"Silencioso",IF(AIRBNB[[#This Row],[RUIDO(dB)]]&lt;=5.5,"Poco Ruidoso","Ruidoso"))</f>
        <v>Ruidoso</v>
      </c>
      <c r="U2249" t="str">
        <f>IF(AND(AIRBNB[[#This Row],[PRECIO]]&lt;50,AIRBNB[[#This Row],[MIN_NOCHES]]&gt;3),"Dentro del presupuesto","No considerar")</f>
        <v>No considerar</v>
      </c>
      <c r="V2249" t="str">
        <f>VLOOKUP(AIRBNB[[#This Row],[HOST_ID]],Super_host[],5,FALSE)</f>
        <v>Host</v>
      </c>
    </row>
    <row r="2250" spans="1:22">
      <c r="A2250" s="4">
        <v>59014</v>
      </c>
      <c r="B2250" t="s">
        <v>3562</v>
      </c>
      <c r="C2250" s="4">
        <v>282927</v>
      </c>
      <c r="D2250" t="s">
        <v>3563</v>
      </c>
      <c r="E2250" t="s">
        <v>3564</v>
      </c>
      <c r="F2250" s="4">
        <v>10002</v>
      </c>
      <c r="G2250" s="13" t="s">
        <v>124</v>
      </c>
      <c r="H2250" s="13" t="s">
        <v>137</v>
      </c>
      <c r="I2250" s="1">
        <v>4072052</v>
      </c>
      <c r="J2250" s="1">
        <v>-7398589</v>
      </c>
      <c r="K2250" t="s">
        <v>5</v>
      </c>
      <c r="L2250" s="20">
        <v>150</v>
      </c>
      <c r="M2250" s="4">
        <v>3</v>
      </c>
      <c r="N2250" s="4">
        <v>41</v>
      </c>
      <c r="O2250" s="2">
        <v>43467</v>
      </c>
      <c r="P2250" s="3">
        <v>0.39</v>
      </c>
      <c r="Q2250" s="4">
        <v>1</v>
      </c>
      <c r="R2250" s="3">
        <v>5.6</v>
      </c>
      <c r="S22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0" t="str">
        <f>IF(AIRBNB[[#This Row],[RUIDO(dB)]]&lt;=4,"Silencioso",IF(AIRBNB[[#This Row],[RUIDO(dB)]]&lt;=5.5,"Poco Ruidoso","Ruidoso"))</f>
        <v>Ruidoso</v>
      </c>
      <c r="U2250" t="str">
        <f>IF(AND(AIRBNB[[#This Row],[PRECIO]]&lt;50,AIRBNB[[#This Row],[MIN_NOCHES]]&gt;3),"Dentro del presupuesto","No considerar")</f>
        <v>No considerar</v>
      </c>
      <c r="V2250" t="str">
        <f>VLOOKUP(AIRBNB[[#This Row],[HOST_ID]],Super_host[],5,FALSE)</f>
        <v>Host</v>
      </c>
    </row>
    <row r="2251" spans="1:22">
      <c r="A2251" s="4">
        <v>5536560</v>
      </c>
      <c r="B2251" t="s">
        <v>1902</v>
      </c>
      <c r="C2251" s="4">
        <v>257479</v>
      </c>
      <c r="D2251" t="s">
        <v>371</v>
      </c>
      <c r="E2251" t="s">
        <v>1903</v>
      </c>
      <c r="F2251" s="4">
        <v>10024</v>
      </c>
      <c r="G2251" s="13" t="s">
        <v>124</v>
      </c>
      <c r="H2251" s="13" t="s">
        <v>168</v>
      </c>
      <c r="I2251" s="1">
        <v>4078257</v>
      </c>
      <c r="J2251" s="1">
        <v>-7397681</v>
      </c>
      <c r="K2251" t="s">
        <v>5</v>
      </c>
      <c r="L2251" s="20">
        <v>150</v>
      </c>
      <c r="M2251" s="4">
        <v>14</v>
      </c>
      <c r="N2251" s="4">
        <v>6</v>
      </c>
      <c r="O2251" s="2">
        <v>42799</v>
      </c>
      <c r="P2251" s="3">
        <v>0.12</v>
      </c>
      <c r="Q2251" s="4">
        <v>1</v>
      </c>
      <c r="R2251" s="3">
        <v>5.6</v>
      </c>
      <c r="S22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1" t="str">
        <f>IF(AIRBNB[[#This Row],[RUIDO(dB)]]&lt;=4,"Silencioso",IF(AIRBNB[[#This Row],[RUIDO(dB)]]&lt;=5.5,"Poco Ruidoso","Ruidoso"))</f>
        <v>Ruidoso</v>
      </c>
      <c r="U2251" t="str">
        <f>IF(AND(AIRBNB[[#This Row],[PRECIO]]&lt;50,AIRBNB[[#This Row],[MIN_NOCHES]]&gt;3),"Dentro del presupuesto","No considerar")</f>
        <v>No considerar</v>
      </c>
      <c r="V2251" t="str">
        <f>VLOOKUP(AIRBNB[[#This Row],[HOST_ID]],Super_host[],5,FALSE)</f>
        <v>Host</v>
      </c>
    </row>
    <row r="2252" spans="1:22">
      <c r="A2252" s="4">
        <v>6269808</v>
      </c>
      <c r="B2252" t="s">
        <v>16062</v>
      </c>
      <c r="C2252" s="4">
        <v>233161</v>
      </c>
      <c r="D2252" t="s">
        <v>2560</v>
      </c>
      <c r="E2252" t="s">
        <v>16063</v>
      </c>
      <c r="F2252" s="4">
        <v>11218</v>
      </c>
      <c r="G2252" s="13" t="s">
        <v>4662</v>
      </c>
      <c r="H2252" s="13" t="s">
        <v>10548</v>
      </c>
      <c r="I2252" s="1">
        <v>4065246</v>
      </c>
      <c r="J2252" s="1">
        <v>-7397369</v>
      </c>
      <c r="K2252" t="s">
        <v>5</v>
      </c>
      <c r="L2252" s="20">
        <v>150</v>
      </c>
      <c r="M2252" s="4">
        <v>6</v>
      </c>
      <c r="N2252" s="4">
        <v>0</v>
      </c>
      <c r="O2252" s="2">
        <v>42333</v>
      </c>
      <c r="P2252" s="3">
        <v>0.09</v>
      </c>
      <c r="Q2252" s="4">
        <v>1</v>
      </c>
      <c r="R2252" s="3">
        <v>6.9</v>
      </c>
      <c r="S22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2" t="str">
        <f>IF(AIRBNB[[#This Row],[RUIDO(dB)]]&lt;=4,"Silencioso",IF(AIRBNB[[#This Row],[RUIDO(dB)]]&lt;=5.5,"Poco Ruidoso","Ruidoso"))</f>
        <v>Ruidoso</v>
      </c>
      <c r="U2252" t="str">
        <f>IF(AND(AIRBNB[[#This Row],[PRECIO]]&lt;50,AIRBNB[[#This Row],[MIN_NOCHES]]&gt;3),"Dentro del presupuesto","No considerar")</f>
        <v>No considerar</v>
      </c>
      <c r="V2252" t="str">
        <f>VLOOKUP(AIRBNB[[#This Row],[HOST_ID]],Super_host[],5,FALSE)</f>
        <v>Host</v>
      </c>
    </row>
    <row r="2253" spans="1:22">
      <c r="A2253" s="4">
        <v>4365833</v>
      </c>
      <c r="B2253" t="s">
        <v>10821</v>
      </c>
      <c r="C2253" s="4">
        <v>208410</v>
      </c>
      <c r="D2253" t="s">
        <v>10822</v>
      </c>
      <c r="E2253" t="s">
        <v>10823</v>
      </c>
      <c r="F2253" s="4">
        <v>11211</v>
      </c>
      <c r="G2253" s="13" t="s">
        <v>4662</v>
      </c>
      <c r="H2253" s="13" t="s">
        <v>9218</v>
      </c>
      <c r="I2253" s="1">
        <v>4071759</v>
      </c>
      <c r="J2253" s="1">
        <v>-7395407</v>
      </c>
      <c r="K2253" t="s">
        <v>5</v>
      </c>
      <c r="L2253" s="20">
        <v>150</v>
      </c>
      <c r="M2253" s="4">
        <v>5</v>
      </c>
      <c r="N2253" s="4">
        <v>7</v>
      </c>
      <c r="O2253" s="2">
        <v>43514</v>
      </c>
      <c r="P2253" s="3">
        <v>0.12</v>
      </c>
      <c r="Q2253" s="4">
        <v>1</v>
      </c>
      <c r="R2253" s="3">
        <v>6.9</v>
      </c>
      <c r="S22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3" t="str">
        <f>IF(AIRBNB[[#This Row],[RUIDO(dB)]]&lt;=4,"Silencioso",IF(AIRBNB[[#This Row],[RUIDO(dB)]]&lt;=5.5,"Poco Ruidoso","Ruidoso"))</f>
        <v>Ruidoso</v>
      </c>
      <c r="U2253" t="str">
        <f>IF(AND(AIRBNB[[#This Row],[PRECIO]]&lt;50,AIRBNB[[#This Row],[MIN_NOCHES]]&gt;3),"Dentro del presupuesto","No considerar")</f>
        <v>No considerar</v>
      </c>
      <c r="V2253" t="str">
        <f>VLOOKUP(AIRBNB[[#This Row],[HOST_ID]],Super_host[],5,FALSE)</f>
        <v>Host</v>
      </c>
    </row>
    <row r="2254" spans="1:22">
      <c r="A2254" s="4">
        <v>4767549</v>
      </c>
      <c r="B2254" t="s">
        <v>9729</v>
      </c>
      <c r="C2254" s="4">
        <v>207356</v>
      </c>
      <c r="D2254" t="s">
        <v>9730</v>
      </c>
      <c r="E2254" t="s">
        <v>9731</v>
      </c>
      <c r="F2254" s="4">
        <v>11231</v>
      </c>
      <c r="G2254" s="13" t="s">
        <v>4662</v>
      </c>
      <c r="H2254" s="13" t="s">
        <v>9237</v>
      </c>
      <c r="I2254" s="1">
        <v>4068171</v>
      </c>
      <c r="J2254" s="1">
        <v>-7399765</v>
      </c>
      <c r="K2254" t="s">
        <v>5</v>
      </c>
      <c r="L2254" s="20">
        <v>150</v>
      </c>
      <c r="M2254" s="4">
        <v>5</v>
      </c>
      <c r="N2254" s="4">
        <v>1</v>
      </c>
      <c r="O2254" s="2">
        <v>42619</v>
      </c>
      <c r="P2254" s="3">
        <v>0.03</v>
      </c>
      <c r="Q2254" s="4">
        <v>1</v>
      </c>
      <c r="R2254" s="3">
        <v>6.9</v>
      </c>
      <c r="S22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4" t="str">
        <f>IF(AIRBNB[[#This Row],[RUIDO(dB)]]&lt;=4,"Silencioso",IF(AIRBNB[[#This Row],[RUIDO(dB)]]&lt;=5.5,"Poco Ruidoso","Ruidoso"))</f>
        <v>Ruidoso</v>
      </c>
      <c r="U2254" t="str">
        <f>IF(AND(AIRBNB[[#This Row],[PRECIO]]&lt;50,AIRBNB[[#This Row],[MIN_NOCHES]]&gt;3),"Dentro del presupuesto","No considerar")</f>
        <v>No considerar</v>
      </c>
      <c r="V2254" t="str">
        <f>VLOOKUP(AIRBNB[[#This Row],[HOST_ID]],Super_host[],5,FALSE)</f>
        <v>Host</v>
      </c>
    </row>
    <row r="2255" spans="1:22">
      <c r="A2255" s="4">
        <v>44161</v>
      </c>
      <c r="B2255" t="s">
        <v>14210</v>
      </c>
      <c r="C2255" s="4">
        <v>193360</v>
      </c>
      <c r="D2255" t="s">
        <v>14211</v>
      </c>
      <c r="E2255" t="s">
        <v>13206</v>
      </c>
      <c r="F2255" s="4">
        <v>11249</v>
      </c>
      <c r="G2255" s="13" t="s">
        <v>4662</v>
      </c>
      <c r="H2255" s="13" t="s">
        <v>9218</v>
      </c>
      <c r="I2255" s="1">
        <v>4071045</v>
      </c>
      <c r="J2255" s="1">
        <v>-739677</v>
      </c>
      <c r="K2255" t="s">
        <v>5</v>
      </c>
      <c r="L2255" s="20">
        <v>150</v>
      </c>
      <c r="M2255" s="4">
        <v>2</v>
      </c>
      <c r="N2255" s="4">
        <v>193</v>
      </c>
      <c r="O2255" s="2">
        <v>42557</v>
      </c>
      <c r="P2255" s="3">
        <v>1.78</v>
      </c>
      <c r="Q2255" s="4">
        <v>1</v>
      </c>
      <c r="R2255" s="3">
        <v>6.9</v>
      </c>
      <c r="S22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5" t="str">
        <f>IF(AIRBNB[[#This Row],[RUIDO(dB)]]&lt;=4,"Silencioso",IF(AIRBNB[[#This Row],[RUIDO(dB)]]&lt;=5.5,"Poco Ruidoso","Ruidoso"))</f>
        <v>Ruidoso</v>
      </c>
      <c r="U2255" t="str">
        <f>IF(AND(AIRBNB[[#This Row],[PRECIO]]&lt;50,AIRBNB[[#This Row],[MIN_NOCHES]]&gt;3),"Dentro del presupuesto","No considerar")</f>
        <v>No considerar</v>
      </c>
      <c r="V2255" t="str">
        <f>VLOOKUP(AIRBNB[[#This Row],[HOST_ID]],Super_host[],5,FALSE)</f>
        <v>Host</v>
      </c>
    </row>
    <row r="2256" spans="1:22">
      <c r="A2256" s="4">
        <v>304799</v>
      </c>
      <c r="B2256" t="s">
        <v>2003</v>
      </c>
      <c r="C2256" s="4">
        <v>185753</v>
      </c>
      <c r="D2256" t="s">
        <v>1466</v>
      </c>
      <c r="E2256" t="s">
        <v>2004</v>
      </c>
      <c r="F2256" s="4">
        <v>10023</v>
      </c>
      <c r="G2256" s="13" t="s">
        <v>124</v>
      </c>
      <c r="H2256" s="13" t="s">
        <v>168</v>
      </c>
      <c r="I2256" s="1">
        <v>4077508</v>
      </c>
      <c r="J2256" s="1">
        <v>-739799</v>
      </c>
      <c r="K2256" t="s">
        <v>5</v>
      </c>
      <c r="L2256" s="20">
        <v>150</v>
      </c>
      <c r="M2256" s="4">
        <v>2</v>
      </c>
      <c r="N2256" s="4">
        <v>11</v>
      </c>
      <c r="O2256" s="2">
        <v>43625</v>
      </c>
      <c r="P2256" s="3">
        <v>0.13</v>
      </c>
      <c r="Q2256" s="4">
        <v>1</v>
      </c>
      <c r="R2256" s="3">
        <v>5.6</v>
      </c>
      <c r="S22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6" t="str">
        <f>IF(AIRBNB[[#This Row],[RUIDO(dB)]]&lt;=4,"Silencioso",IF(AIRBNB[[#This Row],[RUIDO(dB)]]&lt;=5.5,"Poco Ruidoso","Ruidoso"))</f>
        <v>Ruidoso</v>
      </c>
      <c r="U2256" t="str">
        <f>IF(AND(AIRBNB[[#This Row],[PRECIO]]&lt;50,AIRBNB[[#This Row],[MIN_NOCHES]]&gt;3),"Dentro del presupuesto","No considerar")</f>
        <v>No considerar</v>
      </c>
      <c r="V2256" t="str">
        <f>VLOOKUP(AIRBNB[[#This Row],[HOST_ID]],Super_host[],5,FALSE)</f>
        <v>Host</v>
      </c>
    </row>
    <row r="2257" spans="1:22">
      <c r="A2257" s="4">
        <v>3316877</v>
      </c>
      <c r="B2257" t="s">
        <v>16067</v>
      </c>
      <c r="C2257" s="4">
        <v>175694</v>
      </c>
      <c r="D2257" t="s">
        <v>14395</v>
      </c>
      <c r="E2257" t="s">
        <v>16068</v>
      </c>
      <c r="F2257" s="4">
        <v>11206</v>
      </c>
      <c r="G2257" s="13" t="s">
        <v>4662</v>
      </c>
      <c r="H2257" s="13" t="s">
        <v>9230</v>
      </c>
      <c r="I2257" s="1">
        <v>406979</v>
      </c>
      <c r="J2257" s="1">
        <v>-7394126</v>
      </c>
      <c r="K2257" t="s">
        <v>5</v>
      </c>
      <c r="L2257" s="20">
        <v>150</v>
      </c>
      <c r="M2257" s="4">
        <v>1</v>
      </c>
      <c r="N2257" s="4">
        <v>0</v>
      </c>
      <c r="O2257" s="2">
        <v>42421</v>
      </c>
      <c r="P2257" s="3">
        <v>0.08</v>
      </c>
      <c r="Q2257" s="4">
        <v>1</v>
      </c>
      <c r="R2257" s="3">
        <v>6.9</v>
      </c>
      <c r="S22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7" t="str">
        <f>IF(AIRBNB[[#This Row],[RUIDO(dB)]]&lt;=4,"Silencioso",IF(AIRBNB[[#This Row],[RUIDO(dB)]]&lt;=5.5,"Poco Ruidoso","Ruidoso"))</f>
        <v>Ruidoso</v>
      </c>
      <c r="U2257" t="str">
        <f>IF(AND(AIRBNB[[#This Row],[PRECIO]]&lt;50,AIRBNB[[#This Row],[MIN_NOCHES]]&gt;3),"Dentro del presupuesto","No considerar")</f>
        <v>No considerar</v>
      </c>
      <c r="V2257" t="str">
        <f>VLOOKUP(AIRBNB[[#This Row],[HOST_ID]],Super_host[],5,FALSE)</f>
        <v>Host</v>
      </c>
    </row>
    <row r="2258" spans="1:22">
      <c r="A2258" s="4">
        <v>1975069</v>
      </c>
      <c r="B2258" t="s">
        <v>1904</v>
      </c>
      <c r="C2258" s="4">
        <v>151654</v>
      </c>
      <c r="D2258" t="s">
        <v>1905</v>
      </c>
      <c r="E2258" t="s">
        <v>143</v>
      </c>
      <c r="F2258" s="4">
        <v>10012</v>
      </c>
      <c r="G2258" s="13" t="s">
        <v>124</v>
      </c>
      <c r="H2258" s="13" t="s">
        <v>144</v>
      </c>
      <c r="I2258" s="1">
        <v>4072796</v>
      </c>
      <c r="J2258" s="1">
        <v>-7399761</v>
      </c>
      <c r="K2258" t="s">
        <v>40</v>
      </c>
      <c r="L2258" s="20">
        <v>150</v>
      </c>
      <c r="M2258" s="4">
        <v>2</v>
      </c>
      <c r="N2258" s="4">
        <v>7</v>
      </c>
      <c r="O2258" s="2">
        <v>43071</v>
      </c>
      <c r="P2258" s="3">
        <v>0.12</v>
      </c>
      <c r="Q2258" s="4">
        <v>1</v>
      </c>
      <c r="R2258" s="3">
        <v>5.6</v>
      </c>
      <c r="S22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8" t="str">
        <f>IF(AIRBNB[[#This Row],[RUIDO(dB)]]&lt;=4,"Silencioso",IF(AIRBNB[[#This Row],[RUIDO(dB)]]&lt;=5.5,"Poco Ruidoso","Ruidoso"))</f>
        <v>Ruidoso</v>
      </c>
      <c r="U2258" t="str">
        <f>IF(AND(AIRBNB[[#This Row],[PRECIO]]&lt;50,AIRBNB[[#This Row],[MIN_NOCHES]]&gt;3),"Dentro del presupuesto","No considerar")</f>
        <v>No considerar</v>
      </c>
      <c r="V2258" t="str">
        <f>VLOOKUP(AIRBNB[[#This Row],[HOST_ID]],Super_host[],5,FALSE)</f>
        <v>Host</v>
      </c>
    </row>
    <row r="2259" spans="1:22">
      <c r="A2259" s="4">
        <v>6225501</v>
      </c>
      <c r="B2259" t="s">
        <v>14279</v>
      </c>
      <c r="C2259" s="4">
        <v>150832</v>
      </c>
      <c r="D2259" t="s">
        <v>577</v>
      </c>
      <c r="E2259" t="s">
        <v>14280</v>
      </c>
      <c r="F2259" s="4">
        <v>11211</v>
      </c>
      <c r="G2259" s="13" t="s">
        <v>4662</v>
      </c>
      <c r="H2259" s="13" t="s">
        <v>9218</v>
      </c>
      <c r="I2259" s="1">
        <v>4071479</v>
      </c>
      <c r="J2259" s="1">
        <v>-7396048</v>
      </c>
      <c r="K2259" t="s">
        <v>5</v>
      </c>
      <c r="L2259" s="20">
        <v>150</v>
      </c>
      <c r="M2259" s="4">
        <v>4</v>
      </c>
      <c r="N2259" s="4">
        <v>95</v>
      </c>
      <c r="O2259" s="2">
        <v>43167</v>
      </c>
      <c r="P2259" s="3">
        <v>1.88</v>
      </c>
      <c r="Q2259" s="4">
        <v>1</v>
      </c>
      <c r="R2259" s="3">
        <v>6.9</v>
      </c>
      <c r="S22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59" t="str">
        <f>IF(AIRBNB[[#This Row],[RUIDO(dB)]]&lt;=4,"Silencioso",IF(AIRBNB[[#This Row],[RUIDO(dB)]]&lt;=5.5,"Poco Ruidoso","Ruidoso"))</f>
        <v>Ruidoso</v>
      </c>
      <c r="U2259" t="str">
        <f>IF(AND(AIRBNB[[#This Row],[PRECIO]]&lt;50,AIRBNB[[#This Row],[MIN_NOCHES]]&gt;3),"Dentro del presupuesto","No considerar")</f>
        <v>No considerar</v>
      </c>
      <c r="V2259" t="str">
        <f>VLOOKUP(AIRBNB[[#This Row],[HOST_ID]],Super_host[],5,FALSE)</f>
        <v>Host</v>
      </c>
    </row>
    <row r="2260" spans="1:22">
      <c r="A2260" s="4">
        <v>842494</v>
      </c>
      <c r="B2260" t="s">
        <v>165</v>
      </c>
      <c r="C2260" s="4">
        <v>148545</v>
      </c>
      <c r="D2260" t="s">
        <v>166</v>
      </c>
      <c r="E2260" t="s">
        <v>167</v>
      </c>
      <c r="F2260" s="4">
        <v>10023</v>
      </c>
      <c r="G2260" s="13" t="s">
        <v>124</v>
      </c>
      <c r="H2260" s="13" t="s">
        <v>168</v>
      </c>
      <c r="I2260" s="1">
        <v>4077886</v>
      </c>
      <c r="J2260" s="1">
        <v>-7398444</v>
      </c>
      <c r="K2260" t="s">
        <v>5</v>
      </c>
      <c r="L2260" s="20">
        <v>150</v>
      </c>
      <c r="M2260" s="4">
        <v>7</v>
      </c>
      <c r="N2260" s="4">
        <v>1</v>
      </c>
      <c r="O2260" s="2">
        <v>41587</v>
      </c>
      <c r="P2260" s="3">
        <v>0.01</v>
      </c>
      <c r="Q2260" s="4">
        <v>1</v>
      </c>
      <c r="R2260" s="3">
        <v>5.6</v>
      </c>
      <c r="S22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0" t="str">
        <f>IF(AIRBNB[[#This Row],[RUIDO(dB)]]&lt;=4,"Silencioso",IF(AIRBNB[[#This Row],[RUIDO(dB)]]&lt;=5.5,"Poco Ruidoso","Ruidoso"))</f>
        <v>Ruidoso</v>
      </c>
      <c r="U2260" t="str">
        <f>IF(AND(AIRBNB[[#This Row],[PRECIO]]&lt;50,AIRBNB[[#This Row],[MIN_NOCHES]]&gt;3),"Dentro del presupuesto","No considerar")</f>
        <v>No considerar</v>
      </c>
      <c r="V2260" t="str">
        <f>VLOOKUP(AIRBNB[[#This Row],[HOST_ID]],Super_host[],5,FALSE)</f>
        <v>Host</v>
      </c>
    </row>
    <row r="2261" spans="1:22">
      <c r="A2261" s="4">
        <v>6334292</v>
      </c>
      <c r="B2261" t="s">
        <v>13759</v>
      </c>
      <c r="C2261" s="4">
        <v>139311</v>
      </c>
      <c r="D2261" t="s">
        <v>839</v>
      </c>
      <c r="E2261" t="s">
        <v>11527</v>
      </c>
      <c r="F2261" s="4">
        <v>11217</v>
      </c>
      <c r="G2261" s="13" t="s">
        <v>4662</v>
      </c>
      <c r="H2261" s="13" t="s">
        <v>9576</v>
      </c>
      <c r="I2261" s="1">
        <v>4068363</v>
      </c>
      <c r="J2261" s="1">
        <v>-7398011</v>
      </c>
      <c r="K2261" t="s">
        <v>5</v>
      </c>
      <c r="L2261" s="20">
        <v>150</v>
      </c>
      <c r="M2261" s="4">
        <v>2</v>
      </c>
      <c r="N2261" s="4">
        <v>63</v>
      </c>
      <c r="O2261" s="2">
        <v>43407</v>
      </c>
      <c r="P2261" s="3">
        <v>1.26</v>
      </c>
      <c r="Q2261" s="4">
        <v>1</v>
      </c>
      <c r="R2261" s="3">
        <v>6.9</v>
      </c>
      <c r="S22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1" t="str">
        <f>IF(AIRBNB[[#This Row],[RUIDO(dB)]]&lt;=4,"Silencioso",IF(AIRBNB[[#This Row],[RUIDO(dB)]]&lt;=5.5,"Poco Ruidoso","Ruidoso"))</f>
        <v>Ruidoso</v>
      </c>
      <c r="U2261" t="str">
        <f>IF(AND(AIRBNB[[#This Row],[PRECIO]]&lt;50,AIRBNB[[#This Row],[MIN_NOCHES]]&gt;3),"Dentro del presupuesto","No considerar")</f>
        <v>No considerar</v>
      </c>
      <c r="V2261" t="str">
        <f>VLOOKUP(AIRBNB[[#This Row],[HOST_ID]],Super_host[],5,FALSE)</f>
        <v>Host</v>
      </c>
    </row>
    <row r="2262" spans="1:22">
      <c r="A2262" s="4">
        <v>77936</v>
      </c>
      <c r="B2262" t="s">
        <v>3470</v>
      </c>
      <c r="C2262" s="4">
        <v>134355</v>
      </c>
      <c r="D2262" t="s">
        <v>3471</v>
      </c>
      <c r="E2262" t="s">
        <v>3472</v>
      </c>
      <c r="F2262" s="4">
        <v>10036</v>
      </c>
      <c r="G2262" s="13" t="s">
        <v>124</v>
      </c>
      <c r="H2262" s="13" t="s">
        <v>249</v>
      </c>
      <c r="I2262" s="1">
        <v>4076248</v>
      </c>
      <c r="J2262" s="1">
        <v>-739913</v>
      </c>
      <c r="K2262" t="s">
        <v>40</v>
      </c>
      <c r="L2262" s="20">
        <v>150</v>
      </c>
      <c r="M2262" s="4">
        <v>3</v>
      </c>
      <c r="N2262" s="4">
        <v>36</v>
      </c>
      <c r="O2262" s="2">
        <v>43630</v>
      </c>
      <c r="P2262" s="3">
        <v>0.36</v>
      </c>
      <c r="Q2262" s="4">
        <v>1</v>
      </c>
      <c r="R2262" s="3">
        <v>5.6</v>
      </c>
      <c r="S22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2" t="str">
        <f>IF(AIRBNB[[#This Row],[RUIDO(dB)]]&lt;=4,"Silencioso",IF(AIRBNB[[#This Row],[RUIDO(dB)]]&lt;=5.5,"Poco Ruidoso","Ruidoso"))</f>
        <v>Ruidoso</v>
      </c>
      <c r="U2262" t="str">
        <f>IF(AND(AIRBNB[[#This Row],[PRECIO]]&lt;50,AIRBNB[[#This Row],[MIN_NOCHES]]&gt;3),"Dentro del presupuesto","No considerar")</f>
        <v>No considerar</v>
      </c>
      <c r="V2262" t="str">
        <f>VLOOKUP(AIRBNB[[#This Row],[HOST_ID]],Super_host[],5,FALSE)</f>
        <v>Host</v>
      </c>
    </row>
    <row r="2263" spans="1:22">
      <c r="A2263" s="4">
        <v>28907</v>
      </c>
      <c r="B2263" t="s">
        <v>2531</v>
      </c>
      <c r="C2263" s="4">
        <v>124352</v>
      </c>
      <c r="D2263" t="s">
        <v>166</v>
      </c>
      <c r="E2263" t="s">
        <v>2532</v>
      </c>
      <c r="F2263" s="4">
        <v>10128</v>
      </c>
      <c r="G2263" s="13" t="s">
        <v>124</v>
      </c>
      <c r="H2263" s="13" t="s">
        <v>129</v>
      </c>
      <c r="I2263" s="1">
        <v>40778</v>
      </c>
      <c r="J2263" s="1">
        <v>-7394822</v>
      </c>
      <c r="K2263" t="s">
        <v>5</v>
      </c>
      <c r="L2263" s="20">
        <v>150</v>
      </c>
      <c r="M2263" s="4">
        <v>5</v>
      </c>
      <c r="N2263" s="4">
        <v>21</v>
      </c>
      <c r="O2263" s="2">
        <v>42962</v>
      </c>
      <c r="P2263" s="3">
        <v>0.19</v>
      </c>
      <c r="Q2263" s="4">
        <v>1</v>
      </c>
      <c r="R2263" s="3">
        <v>5.6</v>
      </c>
      <c r="S22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3" t="str">
        <f>IF(AIRBNB[[#This Row],[RUIDO(dB)]]&lt;=4,"Silencioso",IF(AIRBNB[[#This Row],[RUIDO(dB)]]&lt;=5.5,"Poco Ruidoso","Ruidoso"))</f>
        <v>Ruidoso</v>
      </c>
      <c r="U2263" t="str">
        <f>IF(AND(AIRBNB[[#This Row],[PRECIO]]&lt;50,AIRBNB[[#This Row],[MIN_NOCHES]]&gt;3),"Dentro del presupuesto","No considerar")</f>
        <v>No considerar</v>
      </c>
      <c r="V2263" t="str">
        <f>VLOOKUP(AIRBNB[[#This Row],[HOST_ID]],Super_host[],5,FALSE)</f>
        <v>Host</v>
      </c>
    </row>
    <row r="2264" spans="1:22">
      <c r="A2264" s="4">
        <v>4866875</v>
      </c>
      <c r="B2264" t="s">
        <v>11134</v>
      </c>
      <c r="C2264" s="4">
        <v>87473</v>
      </c>
      <c r="D2264" t="s">
        <v>11135</v>
      </c>
      <c r="E2264" t="s">
        <v>11136</v>
      </c>
      <c r="F2264" s="4">
        <v>11222</v>
      </c>
      <c r="G2264" s="13" t="s">
        <v>4662</v>
      </c>
      <c r="H2264" s="13" t="s">
        <v>9249</v>
      </c>
      <c r="I2264" s="1">
        <v>4072996</v>
      </c>
      <c r="J2264" s="1">
        <v>-7395302</v>
      </c>
      <c r="K2264" t="s">
        <v>5</v>
      </c>
      <c r="L2264" s="20">
        <v>150</v>
      </c>
      <c r="M2264" s="4">
        <v>6</v>
      </c>
      <c r="N2264" s="4">
        <v>1</v>
      </c>
      <c r="O2264" s="2">
        <v>43468</v>
      </c>
      <c r="P2264" s="3">
        <v>0.16</v>
      </c>
      <c r="Q2264" s="4">
        <v>1</v>
      </c>
      <c r="R2264" s="3">
        <v>6.9</v>
      </c>
      <c r="S22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4" t="str">
        <f>IF(AIRBNB[[#This Row],[RUIDO(dB)]]&lt;=4,"Silencioso",IF(AIRBNB[[#This Row],[RUIDO(dB)]]&lt;=5.5,"Poco Ruidoso","Ruidoso"))</f>
        <v>Ruidoso</v>
      </c>
      <c r="U2264" t="str">
        <f>IF(AND(AIRBNB[[#This Row],[PRECIO]]&lt;50,AIRBNB[[#This Row],[MIN_NOCHES]]&gt;3),"Dentro del presupuesto","No considerar")</f>
        <v>No considerar</v>
      </c>
      <c r="V2264" t="str">
        <f>VLOOKUP(AIRBNB[[#This Row],[HOST_ID]],Super_host[],5,FALSE)</f>
        <v>Host</v>
      </c>
    </row>
    <row r="2265" spans="1:22">
      <c r="A2265" s="4">
        <v>327521</v>
      </c>
      <c r="B2265" t="s">
        <v>532</v>
      </c>
      <c r="C2265" s="4">
        <v>82896</v>
      </c>
      <c r="D2265" t="s">
        <v>533</v>
      </c>
      <c r="E2265" t="s">
        <v>534</v>
      </c>
      <c r="F2265" s="4">
        <v>10009</v>
      </c>
      <c r="G2265" s="13" t="s">
        <v>124</v>
      </c>
      <c r="H2265" s="13" t="s">
        <v>133</v>
      </c>
      <c r="I2265" s="1">
        <v>40725</v>
      </c>
      <c r="J2265" s="1">
        <v>-7398851</v>
      </c>
      <c r="K2265" t="s">
        <v>5</v>
      </c>
      <c r="L2265" s="20">
        <v>150</v>
      </c>
      <c r="M2265" s="4">
        <v>5</v>
      </c>
      <c r="N2265" s="4">
        <v>1</v>
      </c>
      <c r="O2265" s="2">
        <v>42324</v>
      </c>
      <c r="P2265" s="3">
        <v>0.02</v>
      </c>
      <c r="Q2265" s="4">
        <v>1</v>
      </c>
      <c r="R2265" s="3">
        <v>5.6</v>
      </c>
      <c r="S22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5" t="str">
        <f>IF(AIRBNB[[#This Row],[RUIDO(dB)]]&lt;=4,"Silencioso",IF(AIRBNB[[#This Row],[RUIDO(dB)]]&lt;=5.5,"Poco Ruidoso","Ruidoso"))</f>
        <v>Ruidoso</v>
      </c>
      <c r="U2265" t="str">
        <f>IF(AND(AIRBNB[[#This Row],[PRECIO]]&lt;50,AIRBNB[[#This Row],[MIN_NOCHES]]&gt;3),"Dentro del presupuesto","No considerar")</f>
        <v>No considerar</v>
      </c>
      <c r="V2265" t="str">
        <f>VLOOKUP(AIRBNB[[#This Row],[HOST_ID]],Super_host[],5,FALSE)</f>
        <v>Host</v>
      </c>
    </row>
    <row r="2266" spans="1:22">
      <c r="A2266" s="4">
        <v>5205123</v>
      </c>
      <c r="B2266" t="s">
        <v>13407</v>
      </c>
      <c r="C2266" s="4">
        <v>81928</v>
      </c>
      <c r="D2266" t="s">
        <v>4837</v>
      </c>
      <c r="E2266" t="s">
        <v>13408</v>
      </c>
      <c r="F2266" s="4">
        <v>11216</v>
      </c>
      <c r="G2266" s="13" t="s">
        <v>4662</v>
      </c>
      <c r="H2266" s="13" t="s">
        <v>9230</v>
      </c>
      <c r="I2266" s="1">
        <v>406856</v>
      </c>
      <c r="J2266" s="1">
        <v>-7395332</v>
      </c>
      <c r="K2266" t="s">
        <v>5</v>
      </c>
      <c r="L2266" s="20">
        <v>150</v>
      </c>
      <c r="M2266" s="4">
        <v>3</v>
      </c>
      <c r="N2266" s="4">
        <v>45</v>
      </c>
      <c r="O2266" s="2">
        <v>43458</v>
      </c>
      <c r="P2266" s="3">
        <v>0.96</v>
      </c>
      <c r="Q2266" s="4">
        <v>1</v>
      </c>
      <c r="R2266" s="3">
        <v>6.9</v>
      </c>
      <c r="S22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6" t="str">
        <f>IF(AIRBNB[[#This Row],[RUIDO(dB)]]&lt;=4,"Silencioso",IF(AIRBNB[[#This Row],[RUIDO(dB)]]&lt;=5.5,"Poco Ruidoso","Ruidoso"))</f>
        <v>Ruidoso</v>
      </c>
      <c r="U2266" t="str">
        <f>IF(AND(AIRBNB[[#This Row],[PRECIO]]&lt;50,AIRBNB[[#This Row],[MIN_NOCHES]]&gt;3),"Dentro del presupuesto","No considerar")</f>
        <v>No considerar</v>
      </c>
      <c r="V2266" t="str">
        <f>VLOOKUP(AIRBNB[[#This Row],[HOST_ID]],Super_host[],5,FALSE)</f>
        <v>Host</v>
      </c>
    </row>
    <row r="2267" spans="1:22">
      <c r="A2267" s="4">
        <v>18728</v>
      </c>
      <c r="B2267" t="s">
        <v>5487</v>
      </c>
      <c r="C2267" s="4">
        <v>71876</v>
      </c>
      <c r="D2267" t="s">
        <v>5488</v>
      </c>
      <c r="E2267" t="s">
        <v>5489</v>
      </c>
      <c r="F2267" s="4">
        <v>10011</v>
      </c>
      <c r="G2267" s="13" t="s">
        <v>124</v>
      </c>
      <c r="H2267" s="13" t="s">
        <v>186</v>
      </c>
      <c r="I2267" s="1">
        <v>4074138</v>
      </c>
      <c r="J2267" s="1">
        <v>-7400197</v>
      </c>
      <c r="K2267" t="s">
        <v>40</v>
      </c>
      <c r="L2267" s="20">
        <v>150</v>
      </c>
      <c r="M2267" s="4">
        <v>3</v>
      </c>
      <c r="N2267" s="4">
        <v>167</v>
      </c>
      <c r="O2267" s="2">
        <v>43613</v>
      </c>
      <c r="P2267" s="3">
        <v>1.65</v>
      </c>
      <c r="Q2267" s="4">
        <v>1</v>
      </c>
      <c r="R2267" s="3">
        <v>5.6</v>
      </c>
      <c r="S22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7" t="str">
        <f>IF(AIRBNB[[#This Row],[RUIDO(dB)]]&lt;=4,"Silencioso",IF(AIRBNB[[#This Row],[RUIDO(dB)]]&lt;=5.5,"Poco Ruidoso","Ruidoso"))</f>
        <v>Ruidoso</v>
      </c>
      <c r="U2267" t="str">
        <f>IF(AND(AIRBNB[[#This Row],[PRECIO]]&lt;50,AIRBNB[[#This Row],[MIN_NOCHES]]&gt;3),"Dentro del presupuesto","No considerar")</f>
        <v>No considerar</v>
      </c>
      <c r="V2267" t="str">
        <f>VLOOKUP(AIRBNB[[#This Row],[HOST_ID]],Super_host[],5,FALSE)</f>
        <v>Host</v>
      </c>
    </row>
    <row r="2268" spans="1:22">
      <c r="A2268" s="4">
        <v>796370</v>
      </c>
      <c r="B2268" t="s">
        <v>1053</v>
      </c>
      <c r="C2268" s="4">
        <v>61491</v>
      </c>
      <c r="D2268" t="s">
        <v>1054</v>
      </c>
      <c r="E2268" t="s">
        <v>1055</v>
      </c>
      <c r="F2268" s="4">
        <v>10075</v>
      </c>
      <c r="G2268" s="13" t="s">
        <v>124</v>
      </c>
      <c r="H2268" s="13" t="s">
        <v>129</v>
      </c>
      <c r="I2268" s="1">
        <v>4077043</v>
      </c>
      <c r="J2268" s="1">
        <v>-739515</v>
      </c>
      <c r="K2268" t="s">
        <v>5</v>
      </c>
      <c r="L2268" s="20">
        <v>150</v>
      </c>
      <c r="M2268" s="4">
        <v>25</v>
      </c>
      <c r="N2268" s="4">
        <v>1</v>
      </c>
      <c r="O2268" s="2">
        <v>43008</v>
      </c>
      <c r="P2268" s="3">
        <v>0.05</v>
      </c>
      <c r="Q2268" s="4">
        <v>1</v>
      </c>
      <c r="R2268" s="3">
        <v>5.6</v>
      </c>
      <c r="S22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8" t="str">
        <f>IF(AIRBNB[[#This Row],[RUIDO(dB)]]&lt;=4,"Silencioso",IF(AIRBNB[[#This Row],[RUIDO(dB)]]&lt;=5.5,"Poco Ruidoso","Ruidoso"))</f>
        <v>Ruidoso</v>
      </c>
      <c r="U2268" t="str">
        <f>IF(AND(AIRBNB[[#This Row],[PRECIO]]&lt;50,AIRBNB[[#This Row],[MIN_NOCHES]]&gt;3),"Dentro del presupuesto","No considerar")</f>
        <v>No considerar</v>
      </c>
      <c r="V2268" t="str">
        <f>VLOOKUP(AIRBNB[[#This Row],[HOST_ID]],Super_host[],5,FALSE)</f>
        <v>Host</v>
      </c>
    </row>
    <row r="2269" spans="1:22">
      <c r="A2269" s="4">
        <v>14377</v>
      </c>
      <c r="B2269" t="s">
        <v>13332</v>
      </c>
      <c r="C2269" s="4">
        <v>56512</v>
      </c>
      <c r="D2269" t="s">
        <v>4149</v>
      </c>
      <c r="E2269" t="s">
        <v>13333</v>
      </c>
      <c r="F2269" s="4">
        <v>11211</v>
      </c>
      <c r="G2269" s="13" t="s">
        <v>4662</v>
      </c>
      <c r="H2269" s="13" t="s">
        <v>9218</v>
      </c>
      <c r="I2269" s="1">
        <v>4070881</v>
      </c>
      <c r="J2269" s="1">
        <v>-739593</v>
      </c>
      <c r="K2269" t="s">
        <v>5</v>
      </c>
      <c r="L2269" s="20">
        <v>150</v>
      </c>
      <c r="M2269" s="4">
        <v>30</v>
      </c>
      <c r="N2269" s="4">
        <v>105</v>
      </c>
      <c r="O2269" s="2">
        <v>43638</v>
      </c>
      <c r="P2269" s="3">
        <v>0.9</v>
      </c>
      <c r="Q2269" s="4">
        <v>1</v>
      </c>
      <c r="R2269" s="3">
        <v>6.9</v>
      </c>
      <c r="S22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69" t="str">
        <f>IF(AIRBNB[[#This Row],[RUIDO(dB)]]&lt;=4,"Silencioso",IF(AIRBNB[[#This Row],[RUIDO(dB)]]&lt;=5.5,"Poco Ruidoso","Ruidoso"))</f>
        <v>Ruidoso</v>
      </c>
      <c r="U2269" t="str">
        <f>IF(AND(AIRBNB[[#This Row],[PRECIO]]&lt;50,AIRBNB[[#This Row],[MIN_NOCHES]]&gt;3),"Dentro del presupuesto","No considerar")</f>
        <v>No considerar</v>
      </c>
      <c r="V2269" t="str">
        <f>VLOOKUP(AIRBNB[[#This Row],[HOST_ID]],Super_host[],5,FALSE)</f>
        <v>Host</v>
      </c>
    </row>
    <row r="2270" spans="1:22">
      <c r="A2270" s="4">
        <v>294250</v>
      </c>
      <c r="B2270" t="s">
        <v>4815</v>
      </c>
      <c r="C2270" s="4">
        <v>45682</v>
      </c>
      <c r="D2270" t="s">
        <v>1729</v>
      </c>
      <c r="E2270" t="s">
        <v>4816</v>
      </c>
      <c r="F2270" s="4">
        <v>10023</v>
      </c>
      <c r="G2270" s="13" t="s">
        <v>124</v>
      </c>
      <c r="H2270" s="13" t="s">
        <v>168</v>
      </c>
      <c r="I2270" s="1">
        <v>4077611</v>
      </c>
      <c r="J2270" s="1">
        <v>-7397808</v>
      </c>
      <c r="K2270" t="s">
        <v>5</v>
      </c>
      <c r="L2270" s="20">
        <v>150</v>
      </c>
      <c r="M2270" s="4">
        <v>1</v>
      </c>
      <c r="N2270" s="4">
        <v>88</v>
      </c>
      <c r="O2270" s="2">
        <v>43623</v>
      </c>
      <c r="P2270" s="3">
        <v>0.99</v>
      </c>
      <c r="Q2270" s="4">
        <v>1</v>
      </c>
      <c r="R2270" s="3">
        <v>5.6</v>
      </c>
      <c r="S22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0" t="str">
        <f>IF(AIRBNB[[#This Row],[RUIDO(dB)]]&lt;=4,"Silencioso",IF(AIRBNB[[#This Row],[RUIDO(dB)]]&lt;=5.5,"Poco Ruidoso","Ruidoso"))</f>
        <v>Ruidoso</v>
      </c>
      <c r="U2270" t="str">
        <f>IF(AND(AIRBNB[[#This Row],[PRECIO]]&lt;50,AIRBNB[[#This Row],[MIN_NOCHES]]&gt;3),"Dentro del presupuesto","No considerar")</f>
        <v>No considerar</v>
      </c>
      <c r="V2270" t="str">
        <f>VLOOKUP(AIRBNB[[#This Row],[HOST_ID]],Super_host[],5,FALSE)</f>
        <v>Host</v>
      </c>
    </row>
    <row r="2271" spans="1:22">
      <c r="A2271" s="4">
        <v>9357</v>
      </c>
      <c r="B2271" t="s">
        <v>3879</v>
      </c>
      <c r="C2271" s="4">
        <v>30193</v>
      </c>
      <c r="D2271" t="s">
        <v>3880</v>
      </c>
      <c r="E2271" t="s">
        <v>1887</v>
      </c>
      <c r="F2271" s="4">
        <v>10019</v>
      </c>
      <c r="G2271" s="13" t="s">
        <v>124</v>
      </c>
      <c r="H2271" s="13" t="s">
        <v>249</v>
      </c>
      <c r="I2271" s="1">
        <v>4076715</v>
      </c>
      <c r="J2271" s="1">
        <v>-7398533</v>
      </c>
      <c r="K2271" t="s">
        <v>5</v>
      </c>
      <c r="L2271" s="20">
        <v>150</v>
      </c>
      <c r="M2271" s="4">
        <v>10</v>
      </c>
      <c r="N2271" s="4">
        <v>58</v>
      </c>
      <c r="O2271" s="2">
        <v>42960</v>
      </c>
      <c r="P2271" s="3">
        <v>0.49</v>
      </c>
      <c r="Q2271" s="4">
        <v>1</v>
      </c>
      <c r="R2271" s="3">
        <v>5.6</v>
      </c>
      <c r="S22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1" t="str">
        <f>IF(AIRBNB[[#This Row],[RUIDO(dB)]]&lt;=4,"Silencioso",IF(AIRBNB[[#This Row],[RUIDO(dB)]]&lt;=5.5,"Poco Ruidoso","Ruidoso"))</f>
        <v>Ruidoso</v>
      </c>
      <c r="U2271" t="str">
        <f>IF(AND(AIRBNB[[#This Row],[PRECIO]]&lt;50,AIRBNB[[#This Row],[MIN_NOCHES]]&gt;3),"Dentro del presupuesto","No considerar")</f>
        <v>No considerar</v>
      </c>
      <c r="V2271" t="str">
        <f>VLOOKUP(AIRBNB[[#This Row],[HOST_ID]],Super_host[],5,FALSE)</f>
        <v>Host</v>
      </c>
    </row>
    <row r="2272" spans="1:22">
      <c r="A2272" s="4">
        <v>3349699</v>
      </c>
      <c r="B2272" t="s">
        <v>13114</v>
      </c>
      <c r="C2272" s="4">
        <v>19402</v>
      </c>
      <c r="D2272" t="s">
        <v>13115</v>
      </c>
      <c r="E2272" t="s">
        <v>13116</v>
      </c>
      <c r="F2272" s="4">
        <v>11211</v>
      </c>
      <c r="G2272" s="13" t="s">
        <v>4662</v>
      </c>
      <c r="H2272" s="13" t="s">
        <v>9218</v>
      </c>
      <c r="I2272" s="1">
        <v>4070972</v>
      </c>
      <c r="J2272" s="1">
        <v>-7395576</v>
      </c>
      <c r="K2272" t="s">
        <v>5</v>
      </c>
      <c r="L2272" s="20">
        <v>150</v>
      </c>
      <c r="M2272" s="4">
        <v>5</v>
      </c>
      <c r="N2272" s="4">
        <v>37</v>
      </c>
      <c r="O2272" s="2">
        <v>43581</v>
      </c>
      <c r="P2272" s="3">
        <v>0.76</v>
      </c>
      <c r="Q2272" s="4">
        <v>1</v>
      </c>
      <c r="R2272" s="3">
        <v>6.9</v>
      </c>
      <c r="S22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2" t="str">
        <f>IF(AIRBNB[[#This Row],[RUIDO(dB)]]&lt;=4,"Silencioso",IF(AIRBNB[[#This Row],[RUIDO(dB)]]&lt;=5.5,"Poco Ruidoso","Ruidoso"))</f>
        <v>Ruidoso</v>
      </c>
      <c r="U2272" t="str">
        <f>IF(AND(AIRBNB[[#This Row],[PRECIO]]&lt;50,AIRBNB[[#This Row],[MIN_NOCHES]]&gt;3),"Dentro del presupuesto","No considerar")</f>
        <v>No considerar</v>
      </c>
      <c r="V2272" t="str">
        <f>VLOOKUP(AIRBNB[[#This Row],[HOST_ID]],Super_host[],5,FALSE)</f>
        <v>Host</v>
      </c>
    </row>
    <row r="2273" spans="1:22">
      <c r="A2273" s="4">
        <v>6487933</v>
      </c>
      <c r="B2273" t="s">
        <v>11937</v>
      </c>
      <c r="C2273" s="4">
        <v>14063</v>
      </c>
      <c r="D2273" t="s">
        <v>11938</v>
      </c>
      <c r="E2273" t="s">
        <v>11939</v>
      </c>
      <c r="F2273" s="4">
        <v>11201</v>
      </c>
      <c r="G2273" s="13" t="s">
        <v>4662</v>
      </c>
      <c r="H2273" s="13" t="s">
        <v>9345</v>
      </c>
      <c r="I2273" s="1">
        <v>407007</v>
      </c>
      <c r="J2273" s="1">
        <v>-7399257</v>
      </c>
      <c r="K2273" t="s">
        <v>5</v>
      </c>
      <c r="L2273" s="20">
        <v>150</v>
      </c>
      <c r="M2273" s="4">
        <v>5</v>
      </c>
      <c r="N2273" s="4">
        <v>15</v>
      </c>
      <c r="O2273" s="2">
        <v>42951</v>
      </c>
      <c r="P2273" s="3">
        <v>0.31</v>
      </c>
      <c r="Q2273" s="4">
        <v>1</v>
      </c>
      <c r="R2273" s="3">
        <v>6.9</v>
      </c>
      <c r="S22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3" t="str">
        <f>IF(AIRBNB[[#This Row],[RUIDO(dB)]]&lt;=4,"Silencioso",IF(AIRBNB[[#This Row],[RUIDO(dB)]]&lt;=5.5,"Poco Ruidoso","Ruidoso"))</f>
        <v>Ruidoso</v>
      </c>
      <c r="U2273" t="str">
        <f>IF(AND(AIRBNB[[#This Row],[PRECIO]]&lt;50,AIRBNB[[#This Row],[MIN_NOCHES]]&gt;3),"Dentro del presupuesto","No considerar")</f>
        <v>No considerar</v>
      </c>
      <c r="V2273" t="str">
        <f>VLOOKUP(AIRBNB[[#This Row],[HOST_ID]],Super_host[],5,FALSE)</f>
        <v>Host</v>
      </c>
    </row>
    <row r="2274" spans="1:22">
      <c r="A2274" s="4">
        <v>1469955</v>
      </c>
      <c r="B2274" t="s">
        <v>3177</v>
      </c>
      <c r="C2274" s="4">
        <v>10528</v>
      </c>
      <c r="D2274" t="s">
        <v>3178</v>
      </c>
      <c r="E2274" t="s">
        <v>3179</v>
      </c>
      <c r="F2274" s="4">
        <v>10023</v>
      </c>
      <c r="G2274" s="13" t="s">
        <v>124</v>
      </c>
      <c r="H2274" s="13" t="s">
        <v>168</v>
      </c>
      <c r="I2274" s="1">
        <v>4077864</v>
      </c>
      <c r="J2274" s="1">
        <v>-7398437</v>
      </c>
      <c r="K2274" t="s">
        <v>5</v>
      </c>
      <c r="L2274" s="20">
        <v>150</v>
      </c>
      <c r="M2274" s="4">
        <v>30</v>
      </c>
      <c r="N2274" s="4">
        <v>18</v>
      </c>
      <c r="O2274" s="2">
        <v>43605</v>
      </c>
      <c r="P2274" s="3">
        <v>0.28999999999999998</v>
      </c>
      <c r="Q2274" s="4">
        <v>1</v>
      </c>
      <c r="R2274" s="3">
        <v>5.6</v>
      </c>
      <c r="S22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4" t="str">
        <f>IF(AIRBNB[[#This Row],[RUIDO(dB)]]&lt;=4,"Silencioso",IF(AIRBNB[[#This Row],[RUIDO(dB)]]&lt;=5.5,"Poco Ruidoso","Ruidoso"))</f>
        <v>Ruidoso</v>
      </c>
      <c r="U2274" t="str">
        <f>IF(AND(AIRBNB[[#This Row],[PRECIO]]&lt;50,AIRBNB[[#This Row],[MIN_NOCHES]]&gt;3),"Dentro del presupuesto","No considerar")</f>
        <v>No considerar</v>
      </c>
      <c r="V2274" t="str">
        <f>VLOOKUP(AIRBNB[[#This Row],[HOST_ID]],Super_host[],5,FALSE)</f>
        <v>Host</v>
      </c>
    </row>
    <row r="2275" spans="1:22">
      <c r="A2275" s="4">
        <v>302758</v>
      </c>
      <c r="B2275" t="s">
        <v>2096</v>
      </c>
      <c r="C2275" s="4">
        <v>8605</v>
      </c>
      <c r="D2275" t="s">
        <v>2097</v>
      </c>
      <c r="E2275" t="s">
        <v>2098</v>
      </c>
      <c r="F2275" s="4">
        <v>10035</v>
      </c>
      <c r="G2275" s="13" t="s">
        <v>124</v>
      </c>
      <c r="H2275" s="13" t="s">
        <v>219</v>
      </c>
      <c r="I2275" s="1">
        <v>407968</v>
      </c>
      <c r="J2275" s="1">
        <v>-7393611</v>
      </c>
      <c r="K2275" t="s">
        <v>5</v>
      </c>
      <c r="L2275" s="20">
        <v>150</v>
      </c>
      <c r="M2275" s="4">
        <v>7</v>
      </c>
      <c r="N2275" s="4">
        <v>12</v>
      </c>
      <c r="O2275" s="2">
        <v>42455</v>
      </c>
      <c r="P2275" s="3">
        <v>0.14000000000000001</v>
      </c>
      <c r="Q2275" s="4">
        <v>1</v>
      </c>
      <c r="R2275" s="3">
        <v>5.6</v>
      </c>
      <c r="S22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5" t="str">
        <f>IF(AIRBNB[[#This Row],[RUIDO(dB)]]&lt;=4,"Silencioso",IF(AIRBNB[[#This Row],[RUIDO(dB)]]&lt;=5.5,"Poco Ruidoso","Ruidoso"))</f>
        <v>Ruidoso</v>
      </c>
      <c r="U2275" t="str">
        <f>IF(AND(AIRBNB[[#This Row],[PRECIO]]&lt;50,AIRBNB[[#This Row],[MIN_NOCHES]]&gt;3),"Dentro del presupuesto","No considerar")</f>
        <v>No considerar</v>
      </c>
      <c r="V2275" t="str">
        <f>VLOOKUP(AIRBNB[[#This Row],[HOST_ID]],Super_host[],5,FALSE)</f>
        <v>Host</v>
      </c>
    </row>
    <row r="2276" spans="1:22">
      <c r="A2276" s="4">
        <v>46544</v>
      </c>
      <c r="B2276" t="s">
        <v>12585</v>
      </c>
      <c r="C2276" s="4">
        <v>8198</v>
      </c>
      <c r="D2276" t="s">
        <v>3044</v>
      </c>
      <c r="E2276" t="s">
        <v>11616</v>
      </c>
      <c r="F2276" s="4">
        <v>11217</v>
      </c>
      <c r="G2276" s="13" t="s">
        <v>4662</v>
      </c>
      <c r="H2276" s="13" t="s">
        <v>9234</v>
      </c>
      <c r="I2276" s="1">
        <v>4067994</v>
      </c>
      <c r="J2276" s="1">
        <v>-7397863</v>
      </c>
      <c r="K2276" t="s">
        <v>5</v>
      </c>
      <c r="L2276" s="20">
        <v>150</v>
      </c>
      <c r="M2276" s="4">
        <v>5</v>
      </c>
      <c r="N2276" s="4">
        <v>52</v>
      </c>
      <c r="O2276" s="2">
        <v>43621</v>
      </c>
      <c r="P2276" s="3">
        <v>0.5</v>
      </c>
      <c r="Q2276" s="4">
        <v>1</v>
      </c>
      <c r="R2276" s="3">
        <v>6.9</v>
      </c>
      <c r="S22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6" t="str">
        <f>IF(AIRBNB[[#This Row],[RUIDO(dB)]]&lt;=4,"Silencioso",IF(AIRBNB[[#This Row],[RUIDO(dB)]]&lt;=5.5,"Poco Ruidoso","Ruidoso"))</f>
        <v>Ruidoso</v>
      </c>
      <c r="U2276" t="str">
        <f>IF(AND(AIRBNB[[#This Row],[PRECIO]]&lt;50,AIRBNB[[#This Row],[MIN_NOCHES]]&gt;3),"Dentro del presupuesto","No considerar")</f>
        <v>No considerar</v>
      </c>
      <c r="V2276" t="str">
        <f>VLOOKUP(AIRBNB[[#This Row],[HOST_ID]],Super_host[],5,FALSE)</f>
        <v>Host</v>
      </c>
    </row>
    <row r="2277" spans="1:22">
      <c r="A2277" s="4">
        <v>5238</v>
      </c>
      <c r="B2277" t="s">
        <v>5243</v>
      </c>
      <c r="C2277" s="4">
        <v>7549</v>
      </c>
      <c r="D2277" t="s">
        <v>1324</v>
      </c>
      <c r="E2277" t="s">
        <v>5244</v>
      </c>
      <c r="F2277" s="4">
        <v>10002</v>
      </c>
      <c r="G2277" s="13" t="s">
        <v>124</v>
      </c>
      <c r="H2277" s="13" t="s">
        <v>409</v>
      </c>
      <c r="I2277" s="1">
        <v>4071344</v>
      </c>
      <c r="J2277" s="1">
        <v>-7399037</v>
      </c>
      <c r="K2277" t="s">
        <v>5</v>
      </c>
      <c r="L2277" s="20">
        <v>150</v>
      </c>
      <c r="M2277" s="4">
        <v>1</v>
      </c>
      <c r="N2277" s="4">
        <v>160</v>
      </c>
      <c r="O2277" s="2">
        <v>43625</v>
      </c>
      <c r="P2277" s="3">
        <v>1.33</v>
      </c>
      <c r="Q2277" s="4">
        <v>1</v>
      </c>
      <c r="R2277" s="3">
        <v>5.6</v>
      </c>
      <c r="S22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7" t="str">
        <f>IF(AIRBNB[[#This Row],[RUIDO(dB)]]&lt;=4,"Silencioso",IF(AIRBNB[[#This Row],[RUIDO(dB)]]&lt;=5.5,"Poco Ruidoso","Ruidoso"))</f>
        <v>Ruidoso</v>
      </c>
      <c r="U2277" t="str">
        <f>IF(AND(AIRBNB[[#This Row],[PRECIO]]&lt;50,AIRBNB[[#This Row],[MIN_NOCHES]]&gt;3),"Dentro del presupuesto","No considerar")</f>
        <v>No considerar</v>
      </c>
      <c r="V2277" t="str">
        <f>VLOOKUP(AIRBNB[[#This Row],[HOST_ID]],Super_host[],5,FALSE)</f>
        <v>Host</v>
      </c>
    </row>
    <row r="2278" spans="1:22">
      <c r="A2278" s="4">
        <v>6539778</v>
      </c>
      <c r="B2278" t="s">
        <v>13214</v>
      </c>
      <c r="C2278" s="4">
        <v>34201688</v>
      </c>
      <c r="D2278" t="s">
        <v>611</v>
      </c>
      <c r="E2278" t="s">
        <v>13215</v>
      </c>
      <c r="F2278" s="4">
        <v>11249</v>
      </c>
      <c r="G2278" s="13" t="s">
        <v>4662</v>
      </c>
      <c r="H2278" s="13" t="s">
        <v>9218</v>
      </c>
      <c r="I2278" s="1">
        <v>4071834</v>
      </c>
      <c r="J2278" s="1">
        <v>-7395867</v>
      </c>
      <c r="K2278" t="s">
        <v>5</v>
      </c>
      <c r="L2278" s="20">
        <v>149</v>
      </c>
      <c r="M2278" s="4">
        <v>30</v>
      </c>
      <c r="N2278" s="4">
        <v>35</v>
      </c>
      <c r="O2278" s="2">
        <v>43602</v>
      </c>
      <c r="P2278" s="3">
        <v>0.83</v>
      </c>
      <c r="Q2278" s="4">
        <v>1</v>
      </c>
      <c r="R2278" s="3">
        <v>6.9</v>
      </c>
      <c r="S22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8" t="str">
        <f>IF(AIRBNB[[#This Row],[RUIDO(dB)]]&lt;=4,"Silencioso",IF(AIRBNB[[#This Row],[RUIDO(dB)]]&lt;=5.5,"Poco Ruidoso","Ruidoso"))</f>
        <v>Ruidoso</v>
      </c>
      <c r="U2278" t="str">
        <f>IF(AND(AIRBNB[[#This Row],[PRECIO]]&lt;50,AIRBNB[[#This Row],[MIN_NOCHES]]&gt;3),"Dentro del presupuesto","No considerar")</f>
        <v>No considerar</v>
      </c>
      <c r="V2278" t="str">
        <f>VLOOKUP(AIRBNB[[#This Row],[HOST_ID]],Super_host[],5,FALSE)</f>
        <v>Host</v>
      </c>
    </row>
    <row r="2279" spans="1:22">
      <c r="A2279" s="4">
        <v>5742615</v>
      </c>
      <c r="B2279" t="s">
        <v>1817</v>
      </c>
      <c r="C2279" s="4">
        <v>29784880</v>
      </c>
      <c r="D2279" t="s">
        <v>854</v>
      </c>
      <c r="E2279" t="s">
        <v>1818</v>
      </c>
      <c r="F2279" s="4">
        <v>10002</v>
      </c>
      <c r="G2279" s="13" t="s">
        <v>124</v>
      </c>
      <c r="H2279" s="13" t="s">
        <v>409</v>
      </c>
      <c r="I2279" s="1">
        <v>4071491</v>
      </c>
      <c r="J2279" s="1">
        <v>-7399182</v>
      </c>
      <c r="K2279" t="s">
        <v>5</v>
      </c>
      <c r="L2279" s="20">
        <v>149</v>
      </c>
      <c r="M2279" s="4">
        <v>7</v>
      </c>
      <c r="N2279" s="4">
        <v>6</v>
      </c>
      <c r="O2279" s="2">
        <v>43641</v>
      </c>
      <c r="P2279" s="3">
        <v>0.12</v>
      </c>
      <c r="Q2279" s="4">
        <v>1</v>
      </c>
      <c r="R2279" s="3">
        <v>5.6</v>
      </c>
      <c r="S22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79" t="str">
        <f>IF(AIRBNB[[#This Row],[RUIDO(dB)]]&lt;=4,"Silencioso",IF(AIRBNB[[#This Row],[RUIDO(dB)]]&lt;=5.5,"Poco Ruidoso","Ruidoso"))</f>
        <v>Ruidoso</v>
      </c>
      <c r="U2279" t="str">
        <f>IF(AND(AIRBNB[[#This Row],[PRECIO]]&lt;50,AIRBNB[[#This Row],[MIN_NOCHES]]&gt;3),"Dentro del presupuesto","No considerar")</f>
        <v>No considerar</v>
      </c>
      <c r="V2279" t="str">
        <f>VLOOKUP(AIRBNB[[#This Row],[HOST_ID]],Super_host[],5,FALSE)</f>
        <v>Host</v>
      </c>
    </row>
    <row r="2280" spans="1:22">
      <c r="A2280" s="4">
        <v>4946624</v>
      </c>
      <c r="B2280" t="s">
        <v>3061</v>
      </c>
      <c r="C2280" s="4">
        <v>25494876</v>
      </c>
      <c r="D2280" t="s">
        <v>3062</v>
      </c>
      <c r="E2280" t="s">
        <v>3063</v>
      </c>
      <c r="F2280" s="4">
        <v>10002</v>
      </c>
      <c r="G2280" s="13" t="s">
        <v>124</v>
      </c>
      <c r="H2280" s="13" t="s">
        <v>137</v>
      </c>
      <c r="I2280" s="1">
        <v>4071959</v>
      </c>
      <c r="J2280" s="1">
        <v>-739919</v>
      </c>
      <c r="K2280" t="s">
        <v>5</v>
      </c>
      <c r="L2280" s="20">
        <v>149</v>
      </c>
      <c r="M2280" s="4">
        <v>2</v>
      </c>
      <c r="N2280" s="4">
        <v>14</v>
      </c>
      <c r="O2280" s="2">
        <v>43352</v>
      </c>
      <c r="P2280" s="3">
        <v>0.28000000000000003</v>
      </c>
      <c r="Q2280" s="4">
        <v>1</v>
      </c>
      <c r="R2280" s="3">
        <v>5.6</v>
      </c>
      <c r="S22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0" t="str">
        <f>IF(AIRBNB[[#This Row],[RUIDO(dB)]]&lt;=4,"Silencioso",IF(AIRBNB[[#This Row],[RUIDO(dB)]]&lt;=5.5,"Poco Ruidoso","Ruidoso"))</f>
        <v>Ruidoso</v>
      </c>
      <c r="U2280" t="str">
        <f>IF(AND(AIRBNB[[#This Row],[PRECIO]]&lt;50,AIRBNB[[#This Row],[MIN_NOCHES]]&gt;3),"Dentro del presupuesto","No considerar")</f>
        <v>No considerar</v>
      </c>
      <c r="V2280" t="str">
        <f>VLOOKUP(AIRBNB[[#This Row],[HOST_ID]],Super_host[],5,FALSE)</f>
        <v>Host</v>
      </c>
    </row>
    <row r="2281" spans="1:22">
      <c r="A2281" s="4">
        <v>4402117</v>
      </c>
      <c r="B2281" t="s">
        <v>8791</v>
      </c>
      <c r="C2281" s="4">
        <v>22780462</v>
      </c>
      <c r="D2281" t="s">
        <v>150</v>
      </c>
      <c r="E2281" t="s">
        <v>8792</v>
      </c>
      <c r="F2281" s="4">
        <v>11367</v>
      </c>
      <c r="G2281" s="13" t="s">
        <v>7897</v>
      </c>
      <c r="H2281" s="13" t="s">
        <v>8599</v>
      </c>
      <c r="I2281" s="1">
        <v>4072891</v>
      </c>
      <c r="J2281" s="1">
        <v>-7382588</v>
      </c>
      <c r="K2281" t="s">
        <v>5</v>
      </c>
      <c r="L2281" s="20">
        <v>149</v>
      </c>
      <c r="M2281" s="4">
        <v>3</v>
      </c>
      <c r="N2281" s="4">
        <v>82</v>
      </c>
      <c r="O2281" s="2">
        <v>43639</v>
      </c>
      <c r="P2281" s="3">
        <v>1.55</v>
      </c>
      <c r="Q2281" s="4">
        <v>5</v>
      </c>
      <c r="R2281" s="3">
        <v>6.24</v>
      </c>
      <c r="S22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1" t="str">
        <f>IF(AIRBNB[[#This Row],[RUIDO(dB)]]&lt;=4,"Silencioso",IF(AIRBNB[[#This Row],[RUIDO(dB)]]&lt;=5.5,"Poco Ruidoso","Ruidoso"))</f>
        <v>Ruidoso</v>
      </c>
      <c r="U2281" t="str">
        <f>IF(AND(AIRBNB[[#This Row],[PRECIO]]&lt;50,AIRBNB[[#This Row],[MIN_NOCHES]]&gt;3),"Dentro del presupuesto","No considerar")</f>
        <v>No considerar</v>
      </c>
      <c r="V2281" t="str">
        <f>VLOOKUP(AIRBNB[[#This Row],[HOST_ID]],Super_host[],5,FALSE)</f>
        <v>Host</v>
      </c>
    </row>
    <row r="2282" spans="1:22">
      <c r="A2282" s="4">
        <v>4281241</v>
      </c>
      <c r="B2282" t="s">
        <v>3735</v>
      </c>
      <c r="C2282" s="4">
        <v>22227178</v>
      </c>
      <c r="D2282" t="s">
        <v>233</v>
      </c>
      <c r="E2282" t="s">
        <v>3736</v>
      </c>
      <c r="F2282" s="4">
        <v>10003</v>
      </c>
      <c r="G2282" s="13" t="s">
        <v>124</v>
      </c>
      <c r="H2282" s="13" t="s">
        <v>144</v>
      </c>
      <c r="I2282" s="1">
        <v>4073341</v>
      </c>
      <c r="J2282" s="1">
        <v>-7399489</v>
      </c>
      <c r="K2282" t="s">
        <v>5</v>
      </c>
      <c r="L2282" s="20">
        <v>149</v>
      </c>
      <c r="M2282" s="4">
        <v>1</v>
      </c>
      <c r="N2282" s="4">
        <v>26</v>
      </c>
      <c r="O2282" s="2">
        <v>42582</v>
      </c>
      <c r="P2282" s="3">
        <v>0.45</v>
      </c>
      <c r="Q2282" s="4">
        <v>1</v>
      </c>
      <c r="R2282" s="3">
        <v>5.6</v>
      </c>
      <c r="S22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2" t="str">
        <f>IF(AIRBNB[[#This Row],[RUIDO(dB)]]&lt;=4,"Silencioso",IF(AIRBNB[[#This Row],[RUIDO(dB)]]&lt;=5.5,"Poco Ruidoso","Ruidoso"))</f>
        <v>Ruidoso</v>
      </c>
      <c r="U2282" t="str">
        <f>IF(AND(AIRBNB[[#This Row],[PRECIO]]&lt;50,AIRBNB[[#This Row],[MIN_NOCHES]]&gt;3),"Dentro del presupuesto","No considerar")</f>
        <v>No considerar</v>
      </c>
      <c r="V2282" t="str">
        <f>VLOOKUP(AIRBNB[[#This Row],[HOST_ID]],Super_host[],5,FALSE)</f>
        <v>Host</v>
      </c>
    </row>
    <row r="2283" spans="1:22">
      <c r="A2283" s="4">
        <v>4119794</v>
      </c>
      <c r="B2283" t="s">
        <v>940</v>
      </c>
      <c r="C2283" s="4">
        <v>21371406</v>
      </c>
      <c r="D2283" t="s">
        <v>941</v>
      </c>
      <c r="E2283" t="s">
        <v>942</v>
      </c>
      <c r="F2283" s="4">
        <v>10038</v>
      </c>
      <c r="G2283" s="13" t="s">
        <v>124</v>
      </c>
      <c r="H2283" s="13" t="s">
        <v>943</v>
      </c>
      <c r="I2283" s="1">
        <v>4070989</v>
      </c>
      <c r="J2283" s="1">
        <v>-7400105</v>
      </c>
      <c r="K2283" t="s">
        <v>5</v>
      </c>
      <c r="L2283" s="20">
        <v>149</v>
      </c>
      <c r="M2283" s="4">
        <v>6</v>
      </c>
      <c r="N2283" s="4">
        <v>1</v>
      </c>
      <c r="O2283" s="2">
        <v>43101</v>
      </c>
      <c r="P2283" s="3">
        <v>0.05</v>
      </c>
      <c r="Q2283" s="4">
        <v>1</v>
      </c>
      <c r="R2283" s="3">
        <v>5.6</v>
      </c>
      <c r="S22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3" t="str">
        <f>IF(AIRBNB[[#This Row],[RUIDO(dB)]]&lt;=4,"Silencioso",IF(AIRBNB[[#This Row],[RUIDO(dB)]]&lt;=5.5,"Poco Ruidoso","Ruidoso"))</f>
        <v>Ruidoso</v>
      </c>
      <c r="U2283" t="str">
        <f>IF(AND(AIRBNB[[#This Row],[PRECIO]]&lt;50,AIRBNB[[#This Row],[MIN_NOCHES]]&gt;3),"Dentro del presupuesto","No considerar")</f>
        <v>No considerar</v>
      </c>
      <c r="V2283" t="str">
        <f>VLOOKUP(AIRBNB[[#This Row],[HOST_ID]],Super_host[],5,FALSE)</f>
        <v>Host</v>
      </c>
    </row>
    <row r="2284" spans="1:22">
      <c r="A2284" s="4">
        <v>6071456</v>
      </c>
      <c r="B2284" t="s">
        <v>12537</v>
      </c>
      <c r="C2284" s="4">
        <v>21248779</v>
      </c>
      <c r="D2284" t="s">
        <v>6500</v>
      </c>
      <c r="E2284" t="s">
        <v>12538</v>
      </c>
      <c r="F2284" s="4">
        <v>11216</v>
      </c>
      <c r="G2284" s="13" t="s">
        <v>4662</v>
      </c>
      <c r="H2284" s="13" t="s">
        <v>9252</v>
      </c>
      <c r="I2284" s="1">
        <v>4067406</v>
      </c>
      <c r="J2284" s="1">
        <v>-7395234</v>
      </c>
      <c r="K2284" t="s">
        <v>5</v>
      </c>
      <c r="L2284" s="20">
        <v>149</v>
      </c>
      <c r="M2284" s="4">
        <v>2</v>
      </c>
      <c r="N2284" s="4">
        <v>22</v>
      </c>
      <c r="O2284" s="2">
        <v>43641</v>
      </c>
      <c r="P2284" s="3">
        <v>0.49</v>
      </c>
      <c r="Q2284" s="4">
        <v>1</v>
      </c>
      <c r="R2284" s="3">
        <v>6.9</v>
      </c>
      <c r="S22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4" t="str">
        <f>IF(AIRBNB[[#This Row],[RUIDO(dB)]]&lt;=4,"Silencioso",IF(AIRBNB[[#This Row],[RUIDO(dB)]]&lt;=5.5,"Poco Ruidoso","Ruidoso"))</f>
        <v>Ruidoso</v>
      </c>
      <c r="U2284" t="str">
        <f>IF(AND(AIRBNB[[#This Row],[PRECIO]]&lt;50,AIRBNB[[#This Row],[MIN_NOCHES]]&gt;3),"Dentro del presupuesto","No considerar")</f>
        <v>No considerar</v>
      </c>
      <c r="V2284" t="str">
        <f>VLOOKUP(AIRBNB[[#This Row],[HOST_ID]],Super_host[],5,FALSE)</f>
        <v>Host</v>
      </c>
    </row>
    <row r="2285" spans="1:22">
      <c r="A2285" s="4">
        <v>6585028</v>
      </c>
      <c r="B2285" t="s">
        <v>8688</v>
      </c>
      <c r="C2285" s="4">
        <v>19866189</v>
      </c>
      <c r="D2285" t="s">
        <v>411</v>
      </c>
      <c r="E2285" t="s">
        <v>8689</v>
      </c>
      <c r="F2285" s="4">
        <v>11692</v>
      </c>
      <c r="G2285" s="13" t="s">
        <v>7897</v>
      </c>
      <c r="H2285" s="13" t="s">
        <v>8489</v>
      </c>
      <c r="I2285" s="1">
        <v>4058977</v>
      </c>
      <c r="J2285" s="1">
        <v>-7379498</v>
      </c>
      <c r="K2285" t="s">
        <v>40</v>
      </c>
      <c r="L2285" s="20">
        <v>149</v>
      </c>
      <c r="M2285" s="4">
        <v>1</v>
      </c>
      <c r="N2285" s="4">
        <v>56</v>
      </c>
      <c r="O2285" s="2">
        <v>43652</v>
      </c>
      <c r="P2285" s="3">
        <v>1.1399999999999999</v>
      </c>
      <c r="Q2285" s="4">
        <v>5</v>
      </c>
      <c r="R2285" s="3">
        <v>6.24</v>
      </c>
      <c r="S22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5" t="str">
        <f>IF(AIRBNB[[#This Row],[RUIDO(dB)]]&lt;=4,"Silencioso",IF(AIRBNB[[#This Row],[RUIDO(dB)]]&lt;=5.5,"Poco Ruidoso","Ruidoso"))</f>
        <v>Ruidoso</v>
      </c>
      <c r="U2285" t="str">
        <f>IF(AND(AIRBNB[[#This Row],[PRECIO]]&lt;50,AIRBNB[[#This Row],[MIN_NOCHES]]&gt;3),"Dentro del presupuesto","No considerar")</f>
        <v>No considerar</v>
      </c>
      <c r="V2285" t="str">
        <f>VLOOKUP(AIRBNB[[#This Row],[HOST_ID]],Super_host[],5,FALSE)</f>
        <v>Host</v>
      </c>
    </row>
    <row r="2286" spans="1:22">
      <c r="A2286" s="4">
        <v>3852261</v>
      </c>
      <c r="B2286" t="s">
        <v>8786</v>
      </c>
      <c r="C2286" s="4">
        <v>19866189</v>
      </c>
      <c r="D2286" t="s">
        <v>411</v>
      </c>
      <c r="E2286" t="s">
        <v>8787</v>
      </c>
      <c r="F2286" s="4">
        <v>11692</v>
      </c>
      <c r="G2286" s="13" t="s">
        <v>7897</v>
      </c>
      <c r="H2286" s="13" t="s">
        <v>8489</v>
      </c>
      <c r="I2286" s="1">
        <v>4058835</v>
      </c>
      <c r="J2286" s="1">
        <v>-7379565</v>
      </c>
      <c r="K2286" t="s">
        <v>40</v>
      </c>
      <c r="L2286" s="20">
        <v>149</v>
      </c>
      <c r="M2286" s="4">
        <v>1</v>
      </c>
      <c r="N2286" s="4">
        <v>91</v>
      </c>
      <c r="O2286" s="2">
        <v>43647</v>
      </c>
      <c r="P2286" s="3">
        <v>1.53</v>
      </c>
      <c r="Q2286" s="4">
        <v>5</v>
      </c>
      <c r="R2286" s="3">
        <v>6.24</v>
      </c>
      <c r="S22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6" t="str">
        <f>IF(AIRBNB[[#This Row],[RUIDO(dB)]]&lt;=4,"Silencioso",IF(AIRBNB[[#This Row],[RUIDO(dB)]]&lt;=5.5,"Poco Ruidoso","Ruidoso"))</f>
        <v>Ruidoso</v>
      </c>
      <c r="U2286" t="str">
        <f>IF(AND(AIRBNB[[#This Row],[PRECIO]]&lt;50,AIRBNB[[#This Row],[MIN_NOCHES]]&gt;3),"Dentro del presupuesto","No considerar")</f>
        <v>No considerar</v>
      </c>
      <c r="V2286" t="str">
        <f>VLOOKUP(AIRBNB[[#This Row],[HOST_ID]],Super_host[],5,FALSE)</f>
        <v>Host</v>
      </c>
    </row>
    <row r="2287" spans="1:22">
      <c r="A2287" s="4">
        <v>4785105</v>
      </c>
      <c r="B2287" t="s">
        <v>6824</v>
      </c>
      <c r="C2287" s="4">
        <v>18156463</v>
      </c>
      <c r="D2287" t="s">
        <v>6825</v>
      </c>
      <c r="E2287" t="s">
        <v>6826</v>
      </c>
      <c r="F2287" s="4">
        <v>10012</v>
      </c>
      <c r="G2287" s="13" t="s">
        <v>124</v>
      </c>
      <c r="H2287" s="13" t="s">
        <v>642</v>
      </c>
      <c r="I2287" s="1">
        <v>4072405</v>
      </c>
      <c r="J2287" s="1">
        <v>-7399518</v>
      </c>
      <c r="K2287" t="s">
        <v>5</v>
      </c>
      <c r="L2287" s="20">
        <v>149</v>
      </c>
      <c r="M2287" s="4">
        <v>3</v>
      </c>
      <c r="N2287" s="4">
        <v>0</v>
      </c>
      <c r="O2287" s="2">
        <v>42211</v>
      </c>
      <c r="P2287" s="3">
        <v>1.17</v>
      </c>
      <c r="Q2287" s="4">
        <v>1</v>
      </c>
      <c r="R2287" s="3">
        <v>5.6</v>
      </c>
      <c r="S22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7" t="str">
        <f>IF(AIRBNB[[#This Row],[RUIDO(dB)]]&lt;=4,"Silencioso",IF(AIRBNB[[#This Row],[RUIDO(dB)]]&lt;=5.5,"Poco Ruidoso","Ruidoso"))</f>
        <v>Ruidoso</v>
      </c>
      <c r="U2287" t="str">
        <f>IF(AND(AIRBNB[[#This Row],[PRECIO]]&lt;50,AIRBNB[[#This Row],[MIN_NOCHES]]&gt;3),"Dentro del presupuesto","No considerar")</f>
        <v>No considerar</v>
      </c>
      <c r="V2287" t="str">
        <f>VLOOKUP(AIRBNB[[#This Row],[HOST_ID]],Super_host[],5,FALSE)</f>
        <v>Host</v>
      </c>
    </row>
    <row r="2288" spans="1:22">
      <c r="A2288" s="4">
        <v>3469115</v>
      </c>
      <c r="B2288" t="s">
        <v>11997</v>
      </c>
      <c r="C2288" s="4">
        <v>17051201</v>
      </c>
      <c r="D2288" t="s">
        <v>600</v>
      </c>
      <c r="E2288" t="s">
        <v>11998</v>
      </c>
      <c r="F2288" s="4">
        <v>11215</v>
      </c>
      <c r="G2288" s="13" t="s">
        <v>4662</v>
      </c>
      <c r="H2288" s="13" t="s">
        <v>9234</v>
      </c>
      <c r="I2288" s="1">
        <v>406705</v>
      </c>
      <c r="J2288" s="1">
        <v>-7397954</v>
      </c>
      <c r="K2288" t="s">
        <v>5</v>
      </c>
      <c r="L2288" s="20">
        <v>149</v>
      </c>
      <c r="M2288" s="4">
        <v>2</v>
      </c>
      <c r="N2288" s="4">
        <v>19</v>
      </c>
      <c r="O2288" s="2">
        <v>43562</v>
      </c>
      <c r="P2288" s="3">
        <v>0.33</v>
      </c>
      <c r="Q2288" s="4">
        <v>1</v>
      </c>
      <c r="R2288" s="3">
        <v>6.9</v>
      </c>
      <c r="S22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8" t="str">
        <f>IF(AIRBNB[[#This Row],[RUIDO(dB)]]&lt;=4,"Silencioso",IF(AIRBNB[[#This Row],[RUIDO(dB)]]&lt;=5.5,"Poco Ruidoso","Ruidoso"))</f>
        <v>Ruidoso</v>
      </c>
      <c r="U2288" t="str">
        <f>IF(AND(AIRBNB[[#This Row],[PRECIO]]&lt;50,AIRBNB[[#This Row],[MIN_NOCHES]]&gt;3),"Dentro del presupuesto","No considerar")</f>
        <v>No considerar</v>
      </c>
      <c r="V2288" t="str">
        <f>VLOOKUP(AIRBNB[[#This Row],[HOST_ID]],Super_host[],5,FALSE)</f>
        <v>Host</v>
      </c>
    </row>
    <row r="2289" spans="1:22">
      <c r="A2289" s="4">
        <v>3767156</v>
      </c>
      <c r="B2289" t="s">
        <v>15192</v>
      </c>
      <c r="C2289" s="4">
        <v>16351647</v>
      </c>
      <c r="D2289" t="s">
        <v>15193</v>
      </c>
      <c r="E2289" t="s">
        <v>15194</v>
      </c>
      <c r="F2289" s="4">
        <v>11207</v>
      </c>
      <c r="G2289" s="13" t="s">
        <v>4662</v>
      </c>
      <c r="H2289" s="13" t="s">
        <v>9274</v>
      </c>
      <c r="I2289" s="1">
        <v>406825</v>
      </c>
      <c r="J2289" s="1">
        <v>-7390818</v>
      </c>
      <c r="K2289" t="s">
        <v>5</v>
      </c>
      <c r="L2289" s="20">
        <v>149</v>
      </c>
      <c r="M2289" s="4">
        <v>2</v>
      </c>
      <c r="N2289" s="4">
        <v>234</v>
      </c>
      <c r="O2289" s="2">
        <v>43639</v>
      </c>
      <c r="P2289" s="3">
        <v>3.9</v>
      </c>
      <c r="Q2289" s="4">
        <v>1</v>
      </c>
      <c r="R2289" s="3">
        <v>6.9</v>
      </c>
      <c r="S22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89" t="str">
        <f>IF(AIRBNB[[#This Row],[RUIDO(dB)]]&lt;=4,"Silencioso",IF(AIRBNB[[#This Row],[RUIDO(dB)]]&lt;=5.5,"Poco Ruidoso","Ruidoso"))</f>
        <v>Ruidoso</v>
      </c>
      <c r="U2289" t="str">
        <f>IF(AND(AIRBNB[[#This Row],[PRECIO]]&lt;50,AIRBNB[[#This Row],[MIN_NOCHES]]&gt;3),"Dentro del presupuesto","No considerar")</f>
        <v>No considerar</v>
      </c>
      <c r="V2289" t="str">
        <f>VLOOKUP(AIRBNB[[#This Row],[HOST_ID]],Super_host[],5,FALSE)</f>
        <v>Host</v>
      </c>
    </row>
    <row r="2290" spans="1:22">
      <c r="A2290" s="4">
        <v>3223080</v>
      </c>
      <c r="B2290" t="s">
        <v>6849</v>
      </c>
      <c r="C2290" s="4">
        <v>16319729</v>
      </c>
      <c r="D2290" t="s">
        <v>2618</v>
      </c>
      <c r="E2290" t="s">
        <v>6850</v>
      </c>
      <c r="F2290" s="4">
        <v>10012</v>
      </c>
      <c r="G2290" s="13" t="s">
        <v>124</v>
      </c>
      <c r="H2290" s="13" t="s">
        <v>164</v>
      </c>
      <c r="I2290" s="1">
        <v>4072652</v>
      </c>
      <c r="J2290" s="1">
        <v>-7400266</v>
      </c>
      <c r="K2290" t="s">
        <v>5</v>
      </c>
      <c r="L2290" s="20">
        <v>149</v>
      </c>
      <c r="M2290" s="4">
        <v>1</v>
      </c>
      <c r="N2290" s="4">
        <v>0</v>
      </c>
      <c r="O2290" s="2">
        <v>43087</v>
      </c>
      <c r="P2290" s="3">
        <v>0.12</v>
      </c>
      <c r="Q2290" s="4">
        <v>1</v>
      </c>
      <c r="R2290" s="3">
        <v>5.6</v>
      </c>
      <c r="S22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0" t="str">
        <f>IF(AIRBNB[[#This Row],[RUIDO(dB)]]&lt;=4,"Silencioso",IF(AIRBNB[[#This Row],[RUIDO(dB)]]&lt;=5.5,"Poco Ruidoso","Ruidoso"))</f>
        <v>Ruidoso</v>
      </c>
      <c r="U2290" t="str">
        <f>IF(AND(AIRBNB[[#This Row],[PRECIO]]&lt;50,AIRBNB[[#This Row],[MIN_NOCHES]]&gt;3),"Dentro del presupuesto","No considerar")</f>
        <v>No considerar</v>
      </c>
      <c r="V2290" t="str">
        <f>VLOOKUP(AIRBNB[[#This Row],[HOST_ID]],Super_host[],5,FALSE)</f>
        <v>Host</v>
      </c>
    </row>
    <row r="2291" spans="1:22">
      <c r="A2291" s="4">
        <v>2880864</v>
      </c>
      <c r="B2291" t="s">
        <v>8229</v>
      </c>
      <c r="C2291" s="4">
        <v>14723162</v>
      </c>
      <c r="D2291" t="s">
        <v>8230</v>
      </c>
      <c r="E2291" t="s">
        <v>8231</v>
      </c>
      <c r="F2291" s="4">
        <v>11102</v>
      </c>
      <c r="G2291" s="13" t="s">
        <v>7897</v>
      </c>
      <c r="H2291" s="13" t="s">
        <v>7940</v>
      </c>
      <c r="I2291" s="1">
        <v>4077162</v>
      </c>
      <c r="J2291" s="1">
        <v>-7392626</v>
      </c>
      <c r="K2291" t="s">
        <v>40</v>
      </c>
      <c r="L2291" s="20">
        <v>149</v>
      </c>
      <c r="M2291" s="4">
        <v>1</v>
      </c>
      <c r="N2291" s="4">
        <v>10</v>
      </c>
      <c r="O2291" s="2">
        <v>43381</v>
      </c>
      <c r="P2291" s="3">
        <v>0.17</v>
      </c>
      <c r="Q2291" s="4">
        <v>5</v>
      </c>
      <c r="R2291" s="3">
        <v>6.24</v>
      </c>
      <c r="S22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1" t="str">
        <f>IF(AIRBNB[[#This Row],[RUIDO(dB)]]&lt;=4,"Silencioso",IF(AIRBNB[[#This Row],[RUIDO(dB)]]&lt;=5.5,"Poco Ruidoso","Ruidoso"))</f>
        <v>Ruidoso</v>
      </c>
      <c r="U2291" t="str">
        <f>IF(AND(AIRBNB[[#This Row],[PRECIO]]&lt;50,AIRBNB[[#This Row],[MIN_NOCHES]]&gt;3),"Dentro del presupuesto","No considerar")</f>
        <v>No considerar</v>
      </c>
      <c r="V2291" t="str">
        <f>VLOOKUP(AIRBNB[[#This Row],[HOST_ID]],Super_host[],5,FALSE)</f>
        <v>Host</v>
      </c>
    </row>
    <row r="2292" spans="1:22">
      <c r="A2292" s="4">
        <v>3245000</v>
      </c>
      <c r="B2292" t="s">
        <v>11803</v>
      </c>
      <c r="C2292" s="4">
        <v>13561307</v>
      </c>
      <c r="D2292" t="s">
        <v>11804</v>
      </c>
      <c r="E2292" t="s">
        <v>11805</v>
      </c>
      <c r="F2292" s="4">
        <v>11222</v>
      </c>
      <c r="G2292" s="13" t="s">
        <v>4662</v>
      </c>
      <c r="H2292" s="13" t="s">
        <v>9249</v>
      </c>
      <c r="I2292" s="1">
        <v>407238</v>
      </c>
      <c r="J2292" s="1">
        <v>-7394859</v>
      </c>
      <c r="K2292" t="s">
        <v>5</v>
      </c>
      <c r="L2292" s="20">
        <v>149</v>
      </c>
      <c r="M2292" s="4">
        <v>1</v>
      </c>
      <c r="N2292" s="4">
        <v>2</v>
      </c>
      <c r="O2292" s="2">
        <v>43542</v>
      </c>
      <c r="P2292" s="3">
        <v>0.28000000000000003</v>
      </c>
      <c r="Q2292" s="4">
        <v>1</v>
      </c>
      <c r="R2292" s="3">
        <v>6.9</v>
      </c>
      <c r="S22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2" t="str">
        <f>IF(AIRBNB[[#This Row],[RUIDO(dB)]]&lt;=4,"Silencioso",IF(AIRBNB[[#This Row],[RUIDO(dB)]]&lt;=5.5,"Poco Ruidoso","Ruidoso"))</f>
        <v>Ruidoso</v>
      </c>
      <c r="U2292" t="str">
        <f>IF(AND(AIRBNB[[#This Row],[PRECIO]]&lt;50,AIRBNB[[#This Row],[MIN_NOCHES]]&gt;3),"Dentro del presupuesto","No considerar")</f>
        <v>No considerar</v>
      </c>
      <c r="V2292" t="str">
        <f>VLOOKUP(AIRBNB[[#This Row],[HOST_ID]],Super_host[],5,FALSE)</f>
        <v>Host</v>
      </c>
    </row>
    <row r="2293" spans="1:22">
      <c r="A2293" s="4">
        <v>1965766</v>
      </c>
      <c r="B2293" t="s">
        <v>588</v>
      </c>
      <c r="C2293" s="4">
        <v>10153970</v>
      </c>
      <c r="D2293" t="s">
        <v>589</v>
      </c>
      <c r="E2293" t="s">
        <v>590</v>
      </c>
      <c r="F2293" s="4">
        <v>10021</v>
      </c>
      <c r="G2293" s="13" t="s">
        <v>124</v>
      </c>
      <c r="H2293" s="13" t="s">
        <v>129</v>
      </c>
      <c r="I2293" s="1">
        <v>4076876</v>
      </c>
      <c r="J2293" s="1">
        <v>-7395979</v>
      </c>
      <c r="K2293" t="s">
        <v>5</v>
      </c>
      <c r="L2293" s="20">
        <v>149</v>
      </c>
      <c r="M2293" s="4">
        <v>1</v>
      </c>
      <c r="N2293" s="4">
        <v>1</v>
      </c>
      <c r="O2293" s="2">
        <v>42471</v>
      </c>
      <c r="P2293" s="3">
        <v>0.03</v>
      </c>
      <c r="Q2293" s="4">
        <v>1</v>
      </c>
      <c r="R2293" s="3">
        <v>5.6</v>
      </c>
      <c r="S22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3" t="str">
        <f>IF(AIRBNB[[#This Row],[RUIDO(dB)]]&lt;=4,"Silencioso",IF(AIRBNB[[#This Row],[RUIDO(dB)]]&lt;=5.5,"Poco Ruidoso","Ruidoso"))</f>
        <v>Ruidoso</v>
      </c>
      <c r="U2293" t="str">
        <f>IF(AND(AIRBNB[[#This Row],[PRECIO]]&lt;50,AIRBNB[[#This Row],[MIN_NOCHES]]&gt;3),"Dentro del presupuesto","No considerar")</f>
        <v>No considerar</v>
      </c>
      <c r="V2293" t="str">
        <f>VLOOKUP(AIRBNB[[#This Row],[HOST_ID]],Super_host[],5,FALSE)</f>
        <v>Host</v>
      </c>
    </row>
    <row r="2294" spans="1:22">
      <c r="A2294" s="4">
        <v>5579147</v>
      </c>
      <c r="B2294" t="s">
        <v>9410</v>
      </c>
      <c r="C2294" s="4">
        <v>10054163</v>
      </c>
      <c r="D2294" t="s">
        <v>6875</v>
      </c>
      <c r="E2294" t="s">
        <v>9411</v>
      </c>
      <c r="F2294" s="4">
        <v>11215</v>
      </c>
      <c r="G2294" s="13" t="s">
        <v>4662</v>
      </c>
      <c r="H2294" s="13" t="s">
        <v>9262</v>
      </c>
      <c r="I2294" s="1">
        <v>406642</v>
      </c>
      <c r="J2294" s="1">
        <v>-7398435</v>
      </c>
      <c r="K2294" t="s">
        <v>5</v>
      </c>
      <c r="L2294" s="20">
        <v>149</v>
      </c>
      <c r="M2294" s="4">
        <v>2</v>
      </c>
      <c r="N2294" s="4">
        <v>1</v>
      </c>
      <c r="O2294" s="2">
        <v>42103</v>
      </c>
      <c r="P2294" s="3">
        <v>0.02</v>
      </c>
      <c r="Q2294" s="4">
        <v>1</v>
      </c>
      <c r="R2294" s="3">
        <v>6.9</v>
      </c>
      <c r="S22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4" t="str">
        <f>IF(AIRBNB[[#This Row],[RUIDO(dB)]]&lt;=4,"Silencioso",IF(AIRBNB[[#This Row],[RUIDO(dB)]]&lt;=5.5,"Poco Ruidoso","Ruidoso"))</f>
        <v>Ruidoso</v>
      </c>
      <c r="U2294" t="str">
        <f>IF(AND(AIRBNB[[#This Row],[PRECIO]]&lt;50,AIRBNB[[#This Row],[MIN_NOCHES]]&gt;3),"Dentro del presupuesto","No considerar")</f>
        <v>No considerar</v>
      </c>
      <c r="V2294" t="str">
        <f>VLOOKUP(AIRBNB[[#This Row],[HOST_ID]],Super_host[],5,FALSE)</f>
        <v>Host</v>
      </c>
    </row>
    <row r="2295" spans="1:22">
      <c r="A2295" s="4">
        <v>3755474</v>
      </c>
      <c r="B2295" t="s">
        <v>2321</v>
      </c>
      <c r="C2295" s="4">
        <v>9928037</v>
      </c>
      <c r="D2295" t="s">
        <v>2322</v>
      </c>
      <c r="E2295" t="s">
        <v>2323</v>
      </c>
      <c r="F2295" s="4">
        <v>10016</v>
      </c>
      <c r="G2295" s="13" t="s">
        <v>124</v>
      </c>
      <c r="H2295" s="13" t="s">
        <v>182</v>
      </c>
      <c r="I2295" s="1">
        <v>4074735</v>
      </c>
      <c r="J2295" s="1">
        <v>-7397671</v>
      </c>
      <c r="K2295" t="s">
        <v>5</v>
      </c>
      <c r="L2295" s="20">
        <v>149</v>
      </c>
      <c r="M2295" s="4">
        <v>3</v>
      </c>
      <c r="N2295" s="4">
        <v>8</v>
      </c>
      <c r="O2295" s="2">
        <v>43102</v>
      </c>
      <c r="P2295" s="3">
        <v>0.17</v>
      </c>
      <c r="Q2295" s="4">
        <v>1</v>
      </c>
      <c r="R2295" s="3">
        <v>5.6</v>
      </c>
      <c r="S22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5" t="str">
        <f>IF(AIRBNB[[#This Row],[RUIDO(dB)]]&lt;=4,"Silencioso",IF(AIRBNB[[#This Row],[RUIDO(dB)]]&lt;=5.5,"Poco Ruidoso","Ruidoso"))</f>
        <v>Ruidoso</v>
      </c>
      <c r="U2295" t="str">
        <f>IF(AND(AIRBNB[[#This Row],[PRECIO]]&lt;50,AIRBNB[[#This Row],[MIN_NOCHES]]&gt;3),"Dentro del presupuesto","No considerar")</f>
        <v>No considerar</v>
      </c>
      <c r="V2295" t="str">
        <f>VLOOKUP(AIRBNB[[#This Row],[HOST_ID]],Super_host[],5,FALSE)</f>
        <v>Host</v>
      </c>
    </row>
    <row r="2296" spans="1:22">
      <c r="A2296" s="4">
        <v>2519112</v>
      </c>
      <c r="B2296" t="s">
        <v>6187</v>
      </c>
      <c r="C2296" s="4">
        <v>9372538</v>
      </c>
      <c r="D2296" t="s">
        <v>6188</v>
      </c>
      <c r="E2296" t="s">
        <v>6189</v>
      </c>
      <c r="F2296" s="4">
        <v>10036</v>
      </c>
      <c r="G2296" s="13" t="s">
        <v>124</v>
      </c>
      <c r="H2296" s="13" t="s">
        <v>249</v>
      </c>
      <c r="I2296" s="1">
        <v>4076152</v>
      </c>
      <c r="J2296" s="1">
        <v>-7398793</v>
      </c>
      <c r="K2296" t="s">
        <v>40</v>
      </c>
      <c r="L2296" s="20">
        <v>149</v>
      </c>
      <c r="M2296" s="4">
        <v>1</v>
      </c>
      <c r="N2296" s="4">
        <v>158</v>
      </c>
      <c r="O2296" s="2">
        <v>43629</v>
      </c>
      <c r="P2296" s="3">
        <v>3.11</v>
      </c>
      <c r="Q2296" s="4">
        <v>1</v>
      </c>
      <c r="R2296" s="3">
        <v>5.6</v>
      </c>
      <c r="S22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6" t="str">
        <f>IF(AIRBNB[[#This Row],[RUIDO(dB)]]&lt;=4,"Silencioso",IF(AIRBNB[[#This Row],[RUIDO(dB)]]&lt;=5.5,"Poco Ruidoso","Ruidoso"))</f>
        <v>Ruidoso</v>
      </c>
      <c r="U2296" t="str">
        <f>IF(AND(AIRBNB[[#This Row],[PRECIO]]&lt;50,AIRBNB[[#This Row],[MIN_NOCHES]]&gt;3),"Dentro del presupuesto","No considerar")</f>
        <v>No considerar</v>
      </c>
      <c r="V2296" t="str">
        <f>VLOOKUP(AIRBNB[[#This Row],[HOST_ID]],Super_host[],5,FALSE)</f>
        <v>Host</v>
      </c>
    </row>
    <row r="2297" spans="1:22">
      <c r="A2297" s="4">
        <v>2210041</v>
      </c>
      <c r="B2297" t="s">
        <v>5744</v>
      </c>
      <c r="C2297" s="4">
        <v>8112314</v>
      </c>
      <c r="D2297" t="s">
        <v>5745</v>
      </c>
      <c r="E2297" t="s">
        <v>5746</v>
      </c>
      <c r="F2297" s="4">
        <v>10024</v>
      </c>
      <c r="G2297" s="13" t="s">
        <v>124</v>
      </c>
      <c r="H2297" s="13" t="s">
        <v>168</v>
      </c>
      <c r="I2297" s="1">
        <v>4078616</v>
      </c>
      <c r="J2297" s="1">
        <v>-7397348</v>
      </c>
      <c r="K2297" t="s">
        <v>40</v>
      </c>
      <c r="L2297" s="20">
        <v>149</v>
      </c>
      <c r="M2297" s="4">
        <v>2</v>
      </c>
      <c r="N2297" s="4">
        <v>121</v>
      </c>
      <c r="O2297" s="2">
        <v>43639</v>
      </c>
      <c r="P2297" s="3">
        <v>2.06</v>
      </c>
      <c r="Q2297" s="4">
        <v>1</v>
      </c>
      <c r="R2297" s="3">
        <v>5.6</v>
      </c>
      <c r="S22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7" t="str">
        <f>IF(AIRBNB[[#This Row],[RUIDO(dB)]]&lt;=4,"Silencioso",IF(AIRBNB[[#This Row],[RUIDO(dB)]]&lt;=5.5,"Poco Ruidoso","Ruidoso"))</f>
        <v>Ruidoso</v>
      </c>
      <c r="U2297" t="str">
        <f>IF(AND(AIRBNB[[#This Row],[PRECIO]]&lt;50,AIRBNB[[#This Row],[MIN_NOCHES]]&gt;3),"Dentro del presupuesto","No considerar")</f>
        <v>No considerar</v>
      </c>
      <c r="V2297" t="str">
        <f>VLOOKUP(AIRBNB[[#This Row],[HOST_ID]],Super_host[],5,FALSE)</f>
        <v>Host</v>
      </c>
    </row>
    <row r="2298" spans="1:22">
      <c r="A2298" s="4">
        <v>6052129</v>
      </c>
      <c r="B2298" t="s">
        <v>3079</v>
      </c>
      <c r="C2298" s="4">
        <v>7809025</v>
      </c>
      <c r="D2298" t="s">
        <v>3080</v>
      </c>
      <c r="E2298" t="s">
        <v>3081</v>
      </c>
      <c r="F2298" s="4">
        <v>10029</v>
      </c>
      <c r="G2298" s="13" t="s">
        <v>124</v>
      </c>
      <c r="H2298" s="13" t="s">
        <v>219</v>
      </c>
      <c r="I2298" s="1">
        <v>4079816</v>
      </c>
      <c r="J2298" s="1">
        <v>-7394111</v>
      </c>
      <c r="K2298" t="s">
        <v>5</v>
      </c>
      <c r="L2298" s="20">
        <v>149</v>
      </c>
      <c r="M2298" s="4">
        <v>4</v>
      </c>
      <c r="N2298" s="4">
        <v>14</v>
      </c>
      <c r="O2298" s="2">
        <v>43617</v>
      </c>
      <c r="P2298" s="3">
        <v>0.28000000000000003</v>
      </c>
      <c r="Q2298" s="4">
        <v>1</v>
      </c>
      <c r="R2298" s="3">
        <v>5.6</v>
      </c>
      <c r="S22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8" t="str">
        <f>IF(AIRBNB[[#This Row],[RUIDO(dB)]]&lt;=4,"Silencioso",IF(AIRBNB[[#This Row],[RUIDO(dB)]]&lt;=5.5,"Poco Ruidoso","Ruidoso"))</f>
        <v>Ruidoso</v>
      </c>
      <c r="U2298" t="str">
        <f>IF(AND(AIRBNB[[#This Row],[PRECIO]]&lt;50,AIRBNB[[#This Row],[MIN_NOCHES]]&gt;3),"Dentro del presupuesto","No considerar")</f>
        <v>No considerar</v>
      </c>
      <c r="V2298" t="str">
        <f>VLOOKUP(AIRBNB[[#This Row],[HOST_ID]],Super_host[],5,FALSE)</f>
        <v>Host</v>
      </c>
    </row>
    <row r="2299" spans="1:22">
      <c r="A2299" s="4">
        <v>5834668</v>
      </c>
      <c r="B2299" t="s">
        <v>11005</v>
      </c>
      <c r="C2299" s="4">
        <v>7503643</v>
      </c>
      <c r="D2299" t="s">
        <v>9433</v>
      </c>
      <c r="E2299" t="s">
        <v>10342</v>
      </c>
      <c r="F2299" s="4">
        <v>11222</v>
      </c>
      <c r="G2299" s="13" t="s">
        <v>4662</v>
      </c>
      <c r="H2299" s="13" t="s">
        <v>9249</v>
      </c>
      <c r="I2299" s="1">
        <v>4072704</v>
      </c>
      <c r="J2299" s="1">
        <v>-7394007</v>
      </c>
      <c r="K2299" t="s">
        <v>5</v>
      </c>
      <c r="L2299" s="20">
        <v>149</v>
      </c>
      <c r="M2299" s="4">
        <v>30</v>
      </c>
      <c r="N2299" s="4">
        <v>7</v>
      </c>
      <c r="O2299" s="2">
        <v>43617</v>
      </c>
      <c r="P2299" s="3">
        <v>0.15</v>
      </c>
      <c r="Q2299" s="4">
        <v>1</v>
      </c>
      <c r="R2299" s="3">
        <v>6.9</v>
      </c>
      <c r="S22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299" t="str">
        <f>IF(AIRBNB[[#This Row],[RUIDO(dB)]]&lt;=4,"Silencioso",IF(AIRBNB[[#This Row],[RUIDO(dB)]]&lt;=5.5,"Poco Ruidoso","Ruidoso"))</f>
        <v>Ruidoso</v>
      </c>
      <c r="U2299" t="str">
        <f>IF(AND(AIRBNB[[#This Row],[PRECIO]]&lt;50,AIRBNB[[#This Row],[MIN_NOCHES]]&gt;3),"Dentro del presupuesto","No considerar")</f>
        <v>No considerar</v>
      </c>
      <c r="V2299" t="str">
        <f>VLOOKUP(AIRBNB[[#This Row],[HOST_ID]],Super_host[],5,FALSE)</f>
        <v>Host</v>
      </c>
    </row>
    <row r="2300" spans="1:22">
      <c r="A2300" s="4">
        <v>2254851</v>
      </c>
      <c r="B2300" t="s">
        <v>10472</v>
      </c>
      <c r="C2300" s="4">
        <v>7503643</v>
      </c>
      <c r="D2300" t="s">
        <v>9433</v>
      </c>
      <c r="E2300" t="s">
        <v>10473</v>
      </c>
      <c r="F2300" s="4">
        <v>11222</v>
      </c>
      <c r="G2300" s="13" t="s">
        <v>4662</v>
      </c>
      <c r="H2300" s="13" t="s">
        <v>9249</v>
      </c>
      <c r="I2300" s="1">
        <v>4072599</v>
      </c>
      <c r="J2300" s="1">
        <v>-7394172</v>
      </c>
      <c r="K2300" t="s">
        <v>5</v>
      </c>
      <c r="L2300" s="20">
        <v>149</v>
      </c>
      <c r="M2300" s="4">
        <v>30</v>
      </c>
      <c r="N2300" s="4">
        <v>4</v>
      </c>
      <c r="O2300" s="2">
        <v>43575</v>
      </c>
      <c r="P2300" s="3">
        <v>0.09</v>
      </c>
      <c r="Q2300" s="4">
        <v>1</v>
      </c>
      <c r="R2300" s="3">
        <v>6.9</v>
      </c>
      <c r="S23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0" t="str">
        <f>IF(AIRBNB[[#This Row],[RUIDO(dB)]]&lt;=4,"Silencioso",IF(AIRBNB[[#This Row],[RUIDO(dB)]]&lt;=5.5,"Poco Ruidoso","Ruidoso"))</f>
        <v>Ruidoso</v>
      </c>
      <c r="U2300" t="str">
        <f>IF(AND(AIRBNB[[#This Row],[PRECIO]]&lt;50,AIRBNB[[#This Row],[MIN_NOCHES]]&gt;3),"Dentro del presupuesto","No considerar")</f>
        <v>No considerar</v>
      </c>
      <c r="V2300" t="str">
        <f>VLOOKUP(AIRBNB[[#This Row],[HOST_ID]],Super_host[],5,FALSE)</f>
        <v>Host</v>
      </c>
    </row>
    <row r="2301" spans="1:22">
      <c r="A2301" s="4">
        <v>1524302</v>
      </c>
      <c r="B2301" t="s">
        <v>10682</v>
      </c>
      <c r="C2301" s="4">
        <v>7503643</v>
      </c>
      <c r="D2301" t="s">
        <v>9433</v>
      </c>
      <c r="E2301" t="s">
        <v>10224</v>
      </c>
      <c r="F2301" s="4">
        <v>11222</v>
      </c>
      <c r="G2301" s="13" t="s">
        <v>4662</v>
      </c>
      <c r="H2301" s="13" t="s">
        <v>9249</v>
      </c>
      <c r="I2301" s="1">
        <v>4072686</v>
      </c>
      <c r="J2301" s="1">
        <v>-7394177</v>
      </c>
      <c r="K2301" t="s">
        <v>5</v>
      </c>
      <c r="L2301" s="20">
        <v>149</v>
      </c>
      <c r="M2301" s="4">
        <v>30</v>
      </c>
      <c r="N2301" s="4">
        <v>7</v>
      </c>
      <c r="O2301" s="2">
        <v>43404</v>
      </c>
      <c r="P2301" s="3">
        <v>0.11</v>
      </c>
      <c r="Q2301" s="4">
        <v>1</v>
      </c>
      <c r="R2301" s="3">
        <v>6.9</v>
      </c>
      <c r="S23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1" t="str">
        <f>IF(AIRBNB[[#This Row],[RUIDO(dB)]]&lt;=4,"Silencioso",IF(AIRBNB[[#This Row],[RUIDO(dB)]]&lt;=5.5,"Poco Ruidoso","Ruidoso"))</f>
        <v>Ruidoso</v>
      </c>
      <c r="U2301" t="str">
        <f>IF(AND(AIRBNB[[#This Row],[PRECIO]]&lt;50,AIRBNB[[#This Row],[MIN_NOCHES]]&gt;3),"Dentro del presupuesto","No considerar")</f>
        <v>No considerar</v>
      </c>
      <c r="V2301" t="str">
        <f>VLOOKUP(AIRBNB[[#This Row],[HOST_ID]],Super_host[],5,FALSE)</f>
        <v>Host</v>
      </c>
    </row>
    <row r="2302" spans="1:22">
      <c r="A2302" s="4">
        <v>2127016</v>
      </c>
      <c r="B2302" t="s">
        <v>10094</v>
      </c>
      <c r="C2302" s="4">
        <v>7503643</v>
      </c>
      <c r="D2302" t="s">
        <v>9433</v>
      </c>
      <c r="E2302" t="s">
        <v>9660</v>
      </c>
      <c r="F2302" s="4">
        <v>11222</v>
      </c>
      <c r="G2302" s="13" t="s">
        <v>4662</v>
      </c>
      <c r="H2302" s="13" t="s">
        <v>9249</v>
      </c>
      <c r="I2302" s="1">
        <v>4072722</v>
      </c>
      <c r="J2302" s="1">
        <v>-7394167</v>
      </c>
      <c r="K2302" t="s">
        <v>5</v>
      </c>
      <c r="L2302" s="20">
        <v>149</v>
      </c>
      <c r="M2302" s="4">
        <v>30</v>
      </c>
      <c r="N2302" s="4">
        <v>4</v>
      </c>
      <c r="O2302" s="2">
        <v>43371</v>
      </c>
      <c r="P2302" s="3">
        <v>0.06</v>
      </c>
      <c r="Q2302" s="4">
        <v>1</v>
      </c>
      <c r="R2302" s="3">
        <v>6.9</v>
      </c>
      <c r="S23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2" t="str">
        <f>IF(AIRBNB[[#This Row],[RUIDO(dB)]]&lt;=4,"Silencioso",IF(AIRBNB[[#This Row],[RUIDO(dB)]]&lt;=5.5,"Poco Ruidoso","Ruidoso"))</f>
        <v>Ruidoso</v>
      </c>
      <c r="U2302" t="str">
        <f>IF(AND(AIRBNB[[#This Row],[PRECIO]]&lt;50,AIRBNB[[#This Row],[MIN_NOCHES]]&gt;3),"Dentro del presupuesto","No considerar")</f>
        <v>No considerar</v>
      </c>
      <c r="V2302" t="str">
        <f>VLOOKUP(AIRBNB[[#This Row],[HOST_ID]],Super_host[],5,FALSE)</f>
        <v>Host</v>
      </c>
    </row>
    <row r="2303" spans="1:22">
      <c r="A2303" s="4">
        <v>4794512</v>
      </c>
      <c r="B2303" t="s">
        <v>10092</v>
      </c>
      <c r="C2303" s="4">
        <v>7503643</v>
      </c>
      <c r="D2303" t="s">
        <v>9433</v>
      </c>
      <c r="E2303" t="s">
        <v>10093</v>
      </c>
      <c r="F2303" s="4">
        <v>11222</v>
      </c>
      <c r="G2303" s="13" t="s">
        <v>4662</v>
      </c>
      <c r="H2303" s="13" t="s">
        <v>9249</v>
      </c>
      <c r="I2303" s="1">
        <v>4072545</v>
      </c>
      <c r="J2303" s="1">
        <v>-7394039</v>
      </c>
      <c r="K2303" t="s">
        <v>5</v>
      </c>
      <c r="L2303" s="20">
        <v>149</v>
      </c>
      <c r="M2303" s="4">
        <v>30</v>
      </c>
      <c r="N2303" s="4">
        <v>2</v>
      </c>
      <c r="O2303" s="2">
        <v>43327</v>
      </c>
      <c r="P2303" s="3">
        <v>0.06</v>
      </c>
      <c r="Q2303" s="4">
        <v>1</v>
      </c>
      <c r="R2303" s="3">
        <v>6.9</v>
      </c>
      <c r="S23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3" t="str">
        <f>IF(AIRBNB[[#This Row],[RUIDO(dB)]]&lt;=4,"Silencioso",IF(AIRBNB[[#This Row],[RUIDO(dB)]]&lt;=5.5,"Poco Ruidoso","Ruidoso"))</f>
        <v>Ruidoso</v>
      </c>
      <c r="U2303" t="str">
        <f>IF(AND(AIRBNB[[#This Row],[PRECIO]]&lt;50,AIRBNB[[#This Row],[MIN_NOCHES]]&gt;3),"Dentro del presupuesto","No considerar")</f>
        <v>No considerar</v>
      </c>
      <c r="V2303" t="str">
        <f>VLOOKUP(AIRBNB[[#This Row],[HOST_ID]],Super_host[],5,FALSE)</f>
        <v>Host</v>
      </c>
    </row>
    <row r="2304" spans="1:22">
      <c r="A2304" s="4">
        <v>1979076</v>
      </c>
      <c r="B2304" t="s">
        <v>10680</v>
      </c>
      <c r="C2304" s="4">
        <v>7503643</v>
      </c>
      <c r="D2304" t="s">
        <v>9433</v>
      </c>
      <c r="E2304" t="s">
        <v>10681</v>
      </c>
      <c r="F2304" s="4">
        <v>11222</v>
      </c>
      <c r="G2304" s="13" t="s">
        <v>4662</v>
      </c>
      <c r="H2304" s="13" t="s">
        <v>9249</v>
      </c>
      <c r="I2304" s="1">
        <v>4072539</v>
      </c>
      <c r="J2304" s="1">
        <v>-7394074</v>
      </c>
      <c r="K2304" t="s">
        <v>5</v>
      </c>
      <c r="L2304" s="20">
        <v>149</v>
      </c>
      <c r="M2304" s="4">
        <v>30</v>
      </c>
      <c r="N2304" s="4">
        <v>7</v>
      </c>
      <c r="O2304" s="2">
        <v>43224</v>
      </c>
      <c r="P2304" s="3">
        <v>0.11</v>
      </c>
      <c r="Q2304" s="4">
        <v>1</v>
      </c>
      <c r="R2304" s="3">
        <v>6.9</v>
      </c>
      <c r="S23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4" t="str">
        <f>IF(AIRBNB[[#This Row],[RUIDO(dB)]]&lt;=4,"Silencioso",IF(AIRBNB[[#This Row],[RUIDO(dB)]]&lt;=5.5,"Poco Ruidoso","Ruidoso"))</f>
        <v>Ruidoso</v>
      </c>
      <c r="U2304" t="str">
        <f>IF(AND(AIRBNB[[#This Row],[PRECIO]]&lt;50,AIRBNB[[#This Row],[MIN_NOCHES]]&gt;3),"Dentro del presupuesto","No considerar")</f>
        <v>No considerar</v>
      </c>
      <c r="V2304" t="str">
        <f>VLOOKUP(AIRBNB[[#This Row],[HOST_ID]],Super_host[],5,FALSE)</f>
        <v>Host</v>
      </c>
    </row>
    <row r="2305" spans="1:22">
      <c r="A2305" s="4">
        <v>2458656</v>
      </c>
      <c r="B2305" t="s">
        <v>10223</v>
      </c>
      <c r="C2305" s="4">
        <v>7503643</v>
      </c>
      <c r="D2305" t="s">
        <v>9433</v>
      </c>
      <c r="E2305" t="s">
        <v>10224</v>
      </c>
      <c r="F2305" s="4">
        <v>11222</v>
      </c>
      <c r="G2305" s="13" t="s">
        <v>4662</v>
      </c>
      <c r="H2305" s="13" t="s">
        <v>9249</v>
      </c>
      <c r="I2305" s="1">
        <v>4072708</v>
      </c>
      <c r="J2305" s="1">
        <v>-7394171</v>
      </c>
      <c r="K2305" t="s">
        <v>5</v>
      </c>
      <c r="L2305" s="20">
        <v>149</v>
      </c>
      <c r="M2305" s="4">
        <v>30</v>
      </c>
      <c r="N2305" s="4">
        <v>1</v>
      </c>
      <c r="O2305" s="2">
        <v>43204</v>
      </c>
      <c r="P2305" s="3">
        <v>7.0000000000000007E-2</v>
      </c>
      <c r="Q2305" s="4">
        <v>1</v>
      </c>
      <c r="R2305" s="3">
        <v>6.9</v>
      </c>
      <c r="S23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5" t="str">
        <f>IF(AIRBNB[[#This Row],[RUIDO(dB)]]&lt;=4,"Silencioso",IF(AIRBNB[[#This Row],[RUIDO(dB)]]&lt;=5.5,"Poco Ruidoso","Ruidoso"))</f>
        <v>Ruidoso</v>
      </c>
      <c r="U2305" t="str">
        <f>IF(AND(AIRBNB[[#This Row],[PRECIO]]&lt;50,AIRBNB[[#This Row],[MIN_NOCHES]]&gt;3),"Dentro del presupuesto","No considerar")</f>
        <v>No considerar</v>
      </c>
      <c r="V2305" t="str">
        <f>VLOOKUP(AIRBNB[[#This Row],[HOST_ID]],Super_host[],5,FALSE)</f>
        <v>Host</v>
      </c>
    </row>
    <row r="2306" spans="1:22">
      <c r="A2306" s="4">
        <v>3066892</v>
      </c>
      <c r="B2306" t="s">
        <v>10570</v>
      </c>
      <c r="C2306" s="4">
        <v>7503643</v>
      </c>
      <c r="D2306" t="s">
        <v>9433</v>
      </c>
      <c r="E2306" t="s">
        <v>10342</v>
      </c>
      <c r="F2306" s="4">
        <v>11222</v>
      </c>
      <c r="G2306" s="13" t="s">
        <v>4662</v>
      </c>
      <c r="H2306" s="13" t="s">
        <v>9249</v>
      </c>
      <c r="I2306" s="1">
        <v>4072691</v>
      </c>
      <c r="J2306" s="1">
        <v>-7394041</v>
      </c>
      <c r="K2306" t="s">
        <v>5</v>
      </c>
      <c r="L2306" s="20">
        <v>149</v>
      </c>
      <c r="M2306" s="4">
        <v>30</v>
      </c>
      <c r="N2306" s="4">
        <v>5</v>
      </c>
      <c r="O2306" s="2">
        <v>43080</v>
      </c>
      <c r="P2306" s="3">
        <v>0.1</v>
      </c>
      <c r="Q2306" s="4">
        <v>1</v>
      </c>
      <c r="R2306" s="3">
        <v>6.9</v>
      </c>
      <c r="S23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6" t="str">
        <f>IF(AIRBNB[[#This Row],[RUIDO(dB)]]&lt;=4,"Silencioso",IF(AIRBNB[[#This Row],[RUIDO(dB)]]&lt;=5.5,"Poco Ruidoso","Ruidoso"))</f>
        <v>Ruidoso</v>
      </c>
      <c r="U2306" t="str">
        <f>IF(AND(AIRBNB[[#This Row],[PRECIO]]&lt;50,AIRBNB[[#This Row],[MIN_NOCHES]]&gt;3),"Dentro del presupuesto","No considerar")</f>
        <v>No considerar</v>
      </c>
      <c r="V2306" t="str">
        <f>VLOOKUP(AIRBNB[[#This Row],[HOST_ID]],Super_host[],5,FALSE)</f>
        <v>Host</v>
      </c>
    </row>
    <row r="2307" spans="1:22">
      <c r="A2307" s="4">
        <v>5706202</v>
      </c>
      <c r="B2307" t="s">
        <v>9949</v>
      </c>
      <c r="C2307" s="4">
        <v>7503643</v>
      </c>
      <c r="D2307" t="s">
        <v>9433</v>
      </c>
      <c r="E2307" t="s">
        <v>9950</v>
      </c>
      <c r="F2307" s="4">
        <v>11222</v>
      </c>
      <c r="G2307" s="13" t="s">
        <v>4662</v>
      </c>
      <c r="H2307" s="13" t="s">
        <v>9249</v>
      </c>
      <c r="I2307" s="1">
        <v>4072573</v>
      </c>
      <c r="J2307" s="1">
        <v>-7394071</v>
      </c>
      <c r="K2307" t="s">
        <v>5</v>
      </c>
      <c r="L2307" s="20">
        <v>149</v>
      </c>
      <c r="M2307" s="4">
        <v>30</v>
      </c>
      <c r="N2307" s="4">
        <v>1</v>
      </c>
      <c r="O2307" s="2">
        <v>43023</v>
      </c>
      <c r="P2307" s="3">
        <v>0.05</v>
      </c>
      <c r="Q2307" s="4">
        <v>1</v>
      </c>
      <c r="R2307" s="3">
        <v>6.9</v>
      </c>
      <c r="S23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7" t="str">
        <f>IF(AIRBNB[[#This Row],[RUIDO(dB)]]&lt;=4,"Silencioso",IF(AIRBNB[[#This Row],[RUIDO(dB)]]&lt;=5.5,"Poco Ruidoso","Ruidoso"))</f>
        <v>Ruidoso</v>
      </c>
      <c r="U2307" t="str">
        <f>IF(AND(AIRBNB[[#This Row],[PRECIO]]&lt;50,AIRBNB[[#This Row],[MIN_NOCHES]]&gt;3),"Dentro del presupuesto","No considerar")</f>
        <v>No considerar</v>
      </c>
      <c r="V2307" t="str">
        <f>VLOOKUP(AIRBNB[[#This Row],[HOST_ID]],Super_host[],5,FALSE)</f>
        <v>Host</v>
      </c>
    </row>
    <row r="2308" spans="1:22">
      <c r="A2308" s="4">
        <v>2267006</v>
      </c>
      <c r="B2308" t="s">
        <v>15762</v>
      </c>
      <c r="C2308" s="4">
        <v>7503643</v>
      </c>
      <c r="D2308" t="s">
        <v>9433</v>
      </c>
      <c r="E2308" t="s">
        <v>10681</v>
      </c>
      <c r="F2308" s="4">
        <v>11222</v>
      </c>
      <c r="G2308" s="13" t="s">
        <v>4662</v>
      </c>
      <c r="H2308" s="13" t="s">
        <v>9249</v>
      </c>
      <c r="I2308" s="1">
        <v>4072537</v>
      </c>
      <c r="J2308" s="1">
        <v>-7394076</v>
      </c>
      <c r="K2308" t="s">
        <v>5</v>
      </c>
      <c r="L2308" s="20">
        <v>149</v>
      </c>
      <c r="M2308" s="4">
        <v>30</v>
      </c>
      <c r="N2308" s="4">
        <v>0</v>
      </c>
      <c r="O2308" s="2">
        <v>42497</v>
      </c>
      <c r="P2308" s="3">
        <v>0.11</v>
      </c>
      <c r="Q2308" s="4">
        <v>1</v>
      </c>
      <c r="R2308" s="3">
        <v>6.9</v>
      </c>
      <c r="S23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8" t="str">
        <f>IF(AIRBNB[[#This Row],[RUIDO(dB)]]&lt;=4,"Silencioso",IF(AIRBNB[[#This Row],[RUIDO(dB)]]&lt;=5.5,"Poco Ruidoso","Ruidoso"))</f>
        <v>Ruidoso</v>
      </c>
      <c r="U2308" t="str">
        <f>IF(AND(AIRBNB[[#This Row],[PRECIO]]&lt;50,AIRBNB[[#This Row],[MIN_NOCHES]]&gt;3),"Dentro del presupuesto","No considerar")</f>
        <v>No considerar</v>
      </c>
      <c r="V2308" t="str">
        <f>VLOOKUP(AIRBNB[[#This Row],[HOST_ID]],Super_host[],5,FALSE)</f>
        <v>Host</v>
      </c>
    </row>
    <row r="2309" spans="1:22">
      <c r="A2309" s="4">
        <v>2267692</v>
      </c>
      <c r="B2309" t="s">
        <v>9659</v>
      </c>
      <c r="C2309" s="4">
        <v>7503643</v>
      </c>
      <c r="D2309" t="s">
        <v>9433</v>
      </c>
      <c r="E2309" t="s">
        <v>9660</v>
      </c>
      <c r="F2309" s="4">
        <v>11222</v>
      </c>
      <c r="G2309" s="13" t="s">
        <v>4662</v>
      </c>
      <c r="H2309" s="13" t="s">
        <v>9249</v>
      </c>
      <c r="I2309" s="1">
        <v>407272</v>
      </c>
      <c r="J2309" s="1">
        <v>-7394176</v>
      </c>
      <c r="K2309" t="s">
        <v>5</v>
      </c>
      <c r="L2309" s="20">
        <v>149</v>
      </c>
      <c r="M2309" s="4">
        <v>30</v>
      </c>
      <c r="N2309" s="4">
        <v>2</v>
      </c>
      <c r="O2309" s="2">
        <v>41869</v>
      </c>
      <c r="P2309" s="3">
        <v>0.03</v>
      </c>
      <c r="Q2309" s="4">
        <v>1</v>
      </c>
      <c r="R2309" s="3">
        <v>6.9</v>
      </c>
      <c r="S23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09" t="str">
        <f>IF(AIRBNB[[#This Row],[RUIDO(dB)]]&lt;=4,"Silencioso",IF(AIRBNB[[#This Row],[RUIDO(dB)]]&lt;=5.5,"Poco Ruidoso","Ruidoso"))</f>
        <v>Ruidoso</v>
      </c>
      <c r="U2309" t="str">
        <f>IF(AND(AIRBNB[[#This Row],[PRECIO]]&lt;50,AIRBNB[[#This Row],[MIN_NOCHES]]&gt;3),"Dentro del presupuesto","No considerar")</f>
        <v>No considerar</v>
      </c>
      <c r="V2309" t="str">
        <f>VLOOKUP(AIRBNB[[#This Row],[HOST_ID]],Super_host[],5,FALSE)</f>
        <v>Host</v>
      </c>
    </row>
    <row r="2310" spans="1:22">
      <c r="A2310" s="4">
        <v>2904571</v>
      </c>
      <c r="B2310" t="s">
        <v>9816</v>
      </c>
      <c r="C2310" s="4">
        <v>6789600</v>
      </c>
      <c r="D2310" t="s">
        <v>5253</v>
      </c>
      <c r="E2310" t="s">
        <v>9817</v>
      </c>
      <c r="F2310" s="4">
        <v>11231</v>
      </c>
      <c r="G2310" s="13" t="s">
        <v>4662</v>
      </c>
      <c r="H2310" s="13" t="s">
        <v>9237</v>
      </c>
      <c r="I2310" s="1">
        <v>4067786</v>
      </c>
      <c r="J2310" s="1">
        <v>-7399871</v>
      </c>
      <c r="K2310" t="s">
        <v>5</v>
      </c>
      <c r="L2310" s="20">
        <v>149</v>
      </c>
      <c r="M2310" s="4">
        <v>6</v>
      </c>
      <c r="N2310" s="4">
        <v>2</v>
      </c>
      <c r="O2310" s="2">
        <v>42223</v>
      </c>
      <c r="P2310" s="3">
        <v>0.04</v>
      </c>
      <c r="Q2310" s="4">
        <v>1</v>
      </c>
      <c r="R2310" s="3">
        <v>6.9</v>
      </c>
      <c r="S23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0" t="str">
        <f>IF(AIRBNB[[#This Row],[RUIDO(dB)]]&lt;=4,"Silencioso",IF(AIRBNB[[#This Row],[RUIDO(dB)]]&lt;=5.5,"Poco Ruidoso","Ruidoso"))</f>
        <v>Ruidoso</v>
      </c>
      <c r="U2310" t="str">
        <f>IF(AND(AIRBNB[[#This Row],[PRECIO]]&lt;50,AIRBNB[[#This Row],[MIN_NOCHES]]&gt;3),"Dentro del presupuesto","No considerar")</f>
        <v>No considerar</v>
      </c>
      <c r="V2310" t="str">
        <f>VLOOKUP(AIRBNB[[#This Row],[HOST_ID]],Super_host[],5,FALSE)</f>
        <v>Host</v>
      </c>
    </row>
    <row r="2311" spans="1:22">
      <c r="A2311" s="4">
        <v>1890851</v>
      </c>
      <c r="B2311" t="s">
        <v>11927</v>
      </c>
      <c r="C2311" s="4">
        <v>6321587</v>
      </c>
      <c r="D2311" t="s">
        <v>11928</v>
      </c>
      <c r="E2311" t="s">
        <v>11929</v>
      </c>
      <c r="F2311" s="4">
        <v>11216</v>
      </c>
      <c r="G2311" s="13" t="s">
        <v>4662</v>
      </c>
      <c r="H2311" s="13" t="s">
        <v>9230</v>
      </c>
      <c r="I2311" s="1">
        <v>4068166</v>
      </c>
      <c r="J2311" s="1">
        <v>-7394325</v>
      </c>
      <c r="K2311" t="s">
        <v>5</v>
      </c>
      <c r="L2311" s="20">
        <v>149</v>
      </c>
      <c r="M2311" s="4">
        <v>2</v>
      </c>
      <c r="N2311" s="4">
        <v>20</v>
      </c>
      <c r="O2311" s="2">
        <v>43625</v>
      </c>
      <c r="P2311" s="3">
        <v>0.31</v>
      </c>
      <c r="Q2311" s="4">
        <v>1</v>
      </c>
      <c r="R2311" s="3">
        <v>6.9</v>
      </c>
      <c r="S23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1" t="str">
        <f>IF(AIRBNB[[#This Row],[RUIDO(dB)]]&lt;=4,"Silencioso",IF(AIRBNB[[#This Row],[RUIDO(dB)]]&lt;=5.5,"Poco Ruidoso","Ruidoso"))</f>
        <v>Ruidoso</v>
      </c>
      <c r="U2311" t="str">
        <f>IF(AND(AIRBNB[[#This Row],[PRECIO]]&lt;50,AIRBNB[[#This Row],[MIN_NOCHES]]&gt;3),"Dentro del presupuesto","No considerar")</f>
        <v>No considerar</v>
      </c>
      <c r="V2311" t="str">
        <f>VLOOKUP(AIRBNB[[#This Row],[HOST_ID]],Super_host[],5,FALSE)</f>
        <v>Host</v>
      </c>
    </row>
    <row r="2312" spans="1:22">
      <c r="A2312" s="4">
        <v>4308991</v>
      </c>
      <c r="B2312" t="s">
        <v>2328</v>
      </c>
      <c r="C2312" s="4">
        <v>6195809</v>
      </c>
      <c r="D2312" t="s">
        <v>2329</v>
      </c>
      <c r="E2312" t="s">
        <v>2330</v>
      </c>
      <c r="F2312" s="4">
        <v>10003</v>
      </c>
      <c r="G2312" s="13" t="s">
        <v>124</v>
      </c>
      <c r="H2312" s="13" t="s">
        <v>133</v>
      </c>
      <c r="I2312" s="1">
        <v>4072607</v>
      </c>
      <c r="J2312" s="1">
        <v>-7398867</v>
      </c>
      <c r="K2312" t="s">
        <v>40</v>
      </c>
      <c r="L2312" s="20">
        <v>149</v>
      </c>
      <c r="M2312" s="4">
        <v>364</v>
      </c>
      <c r="N2312" s="4">
        <v>8</v>
      </c>
      <c r="O2312" s="2">
        <v>43472</v>
      </c>
      <c r="P2312" s="3">
        <v>0.17</v>
      </c>
      <c r="Q2312" s="4">
        <v>1</v>
      </c>
      <c r="R2312" s="3">
        <v>5.6</v>
      </c>
      <c r="S23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2" t="str">
        <f>IF(AIRBNB[[#This Row],[RUIDO(dB)]]&lt;=4,"Silencioso",IF(AIRBNB[[#This Row],[RUIDO(dB)]]&lt;=5.5,"Poco Ruidoso","Ruidoso"))</f>
        <v>Ruidoso</v>
      </c>
      <c r="U2312" t="str">
        <f>IF(AND(AIRBNB[[#This Row],[PRECIO]]&lt;50,AIRBNB[[#This Row],[MIN_NOCHES]]&gt;3),"Dentro del presupuesto","No considerar")</f>
        <v>No considerar</v>
      </c>
      <c r="V2312" t="str">
        <f>VLOOKUP(AIRBNB[[#This Row],[HOST_ID]],Super_host[],5,FALSE)</f>
        <v>Host</v>
      </c>
    </row>
    <row r="2313" spans="1:22">
      <c r="A2313" s="4">
        <v>976167</v>
      </c>
      <c r="B2313" t="s">
        <v>12465</v>
      </c>
      <c r="C2313" s="4">
        <v>5341060</v>
      </c>
      <c r="D2313" t="s">
        <v>12466</v>
      </c>
      <c r="E2313" t="s">
        <v>12467</v>
      </c>
      <c r="F2313" s="4">
        <v>11209</v>
      </c>
      <c r="G2313" s="13" t="s">
        <v>4662</v>
      </c>
      <c r="H2313" s="13" t="s">
        <v>9992</v>
      </c>
      <c r="I2313" s="1">
        <v>4061806</v>
      </c>
      <c r="J2313" s="1">
        <v>-7403195</v>
      </c>
      <c r="K2313" t="s">
        <v>5</v>
      </c>
      <c r="L2313" s="20">
        <v>149</v>
      </c>
      <c r="M2313" s="4">
        <v>4</v>
      </c>
      <c r="N2313" s="4">
        <v>33</v>
      </c>
      <c r="O2313" s="2">
        <v>43107</v>
      </c>
      <c r="P2313" s="3">
        <v>0.46</v>
      </c>
      <c r="Q2313" s="4">
        <v>1</v>
      </c>
      <c r="R2313" s="3">
        <v>6.9</v>
      </c>
      <c r="S23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3" t="str">
        <f>IF(AIRBNB[[#This Row],[RUIDO(dB)]]&lt;=4,"Silencioso",IF(AIRBNB[[#This Row],[RUIDO(dB)]]&lt;=5.5,"Poco Ruidoso","Ruidoso"))</f>
        <v>Ruidoso</v>
      </c>
      <c r="U2313" t="str">
        <f>IF(AND(AIRBNB[[#This Row],[PRECIO]]&lt;50,AIRBNB[[#This Row],[MIN_NOCHES]]&gt;3),"Dentro del presupuesto","No considerar")</f>
        <v>No considerar</v>
      </c>
      <c r="V2313" t="str">
        <f>VLOOKUP(AIRBNB[[#This Row],[HOST_ID]],Super_host[],5,FALSE)</f>
        <v>Host</v>
      </c>
    </row>
    <row r="2314" spans="1:22">
      <c r="A2314" s="4">
        <v>831911</v>
      </c>
      <c r="B2314" t="s">
        <v>2510</v>
      </c>
      <c r="C2314" s="4">
        <v>4355788</v>
      </c>
      <c r="D2314" t="s">
        <v>2511</v>
      </c>
      <c r="E2314" t="s">
        <v>2512</v>
      </c>
      <c r="F2314" s="4">
        <v>10023</v>
      </c>
      <c r="G2314" s="13" t="s">
        <v>124</v>
      </c>
      <c r="H2314" s="13" t="s">
        <v>168</v>
      </c>
      <c r="I2314" s="1">
        <v>4077627</v>
      </c>
      <c r="J2314" s="1">
        <v>-7398365</v>
      </c>
      <c r="K2314" t="s">
        <v>5</v>
      </c>
      <c r="L2314" s="20">
        <v>149</v>
      </c>
      <c r="M2314" s="4">
        <v>10</v>
      </c>
      <c r="N2314" s="4">
        <v>9</v>
      </c>
      <c r="O2314" s="2">
        <v>42895</v>
      </c>
      <c r="P2314" s="3">
        <v>0.19</v>
      </c>
      <c r="Q2314" s="4">
        <v>1</v>
      </c>
      <c r="R2314" s="3">
        <v>5.6</v>
      </c>
      <c r="S23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4" t="str">
        <f>IF(AIRBNB[[#This Row],[RUIDO(dB)]]&lt;=4,"Silencioso",IF(AIRBNB[[#This Row],[RUIDO(dB)]]&lt;=5.5,"Poco Ruidoso","Ruidoso"))</f>
        <v>Ruidoso</v>
      </c>
      <c r="U2314" t="str">
        <f>IF(AND(AIRBNB[[#This Row],[PRECIO]]&lt;50,AIRBNB[[#This Row],[MIN_NOCHES]]&gt;3),"Dentro del presupuesto","No considerar")</f>
        <v>No considerar</v>
      </c>
      <c r="V2314" t="str">
        <f>VLOOKUP(AIRBNB[[#This Row],[HOST_ID]],Super_host[],5,FALSE)</f>
        <v>Host</v>
      </c>
    </row>
    <row r="2315" spans="1:22">
      <c r="A2315" s="4">
        <v>807882</v>
      </c>
      <c r="B2315" t="s">
        <v>9226</v>
      </c>
      <c r="C2315" s="4">
        <v>4250697</v>
      </c>
      <c r="D2315" t="s">
        <v>5613</v>
      </c>
      <c r="E2315" t="s">
        <v>9227</v>
      </c>
      <c r="F2315" s="4">
        <v>11249</v>
      </c>
      <c r="G2315" s="13" t="s">
        <v>4662</v>
      </c>
      <c r="H2315" s="13" t="s">
        <v>9218</v>
      </c>
      <c r="I2315" s="1">
        <v>4071986</v>
      </c>
      <c r="J2315" s="1">
        <v>-7395925</v>
      </c>
      <c r="K2315" t="s">
        <v>5</v>
      </c>
      <c r="L2315" s="20">
        <v>149</v>
      </c>
      <c r="M2315" s="4">
        <v>4</v>
      </c>
      <c r="N2315" s="4">
        <v>1</v>
      </c>
      <c r="O2315" s="2">
        <v>41455</v>
      </c>
      <c r="P2315" s="3">
        <v>0.01</v>
      </c>
      <c r="Q2315" s="4">
        <v>1</v>
      </c>
      <c r="R2315" s="3">
        <v>6.9</v>
      </c>
      <c r="S23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5" t="str">
        <f>IF(AIRBNB[[#This Row],[RUIDO(dB)]]&lt;=4,"Silencioso",IF(AIRBNB[[#This Row],[RUIDO(dB)]]&lt;=5.5,"Poco Ruidoso","Ruidoso"))</f>
        <v>Ruidoso</v>
      </c>
      <c r="U2315" t="str">
        <f>IF(AND(AIRBNB[[#This Row],[PRECIO]]&lt;50,AIRBNB[[#This Row],[MIN_NOCHES]]&gt;3),"Dentro del presupuesto","No considerar")</f>
        <v>No considerar</v>
      </c>
      <c r="V2315" t="str">
        <f>VLOOKUP(AIRBNB[[#This Row],[HOST_ID]],Super_host[],5,FALSE)</f>
        <v>Host</v>
      </c>
    </row>
    <row r="2316" spans="1:22">
      <c r="A2316" s="4">
        <v>752783</v>
      </c>
      <c r="B2316" t="s">
        <v>12887</v>
      </c>
      <c r="C2316" s="4">
        <v>3959655</v>
      </c>
      <c r="D2316" t="s">
        <v>12888</v>
      </c>
      <c r="E2316" t="s">
        <v>12889</v>
      </c>
      <c r="F2316" s="4">
        <v>11218</v>
      </c>
      <c r="G2316" s="13" t="s">
        <v>4662</v>
      </c>
      <c r="H2316" s="13" t="s">
        <v>10548</v>
      </c>
      <c r="I2316" s="1">
        <v>4065142</v>
      </c>
      <c r="J2316" s="1">
        <v>-7397601</v>
      </c>
      <c r="K2316" t="s">
        <v>5</v>
      </c>
      <c r="L2316" s="20">
        <v>149</v>
      </c>
      <c r="M2316" s="4">
        <v>21</v>
      </c>
      <c r="N2316" s="4">
        <v>52</v>
      </c>
      <c r="O2316" s="2">
        <v>42910</v>
      </c>
      <c r="P2316" s="3">
        <v>0.64</v>
      </c>
      <c r="Q2316" s="4">
        <v>1</v>
      </c>
      <c r="R2316" s="3">
        <v>6.9</v>
      </c>
      <c r="S23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6" t="str">
        <f>IF(AIRBNB[[#This Row],[RUIDO(dB)]]&lt;=4,"Silencioso",IF(AIRBNB[[#This Row],[RUIDO(dB)]]&lt;=5.5,"Poco Ruidoso","Ruidoso"))</f>
        <v>Ruidoso</v>
      </c>
      <c r="U2316" t="str">
        <f>IF(AND(AIRBNB[[#This Row],[PRECIO]]&lt;50,AIRBNB[[#This Row],[MIN_NOCHES]]&gt;3),"Dentro del presupuesto","No considerar")</f>
        <v>No considerar</v>
      </c>
      <c r="V2316" t="str">
        <f>VLOOKUP(AIRBNB[[#This Row],[HOST_ID]],Super_host[],5,FALSE)</f>
        <v>Host</v>
      </c>
    </row>
    <row r="2317" spans="1:22">
      <c r="A2317" s="4">
        <v>4792705</v>
      </c>
      <c r="B2317" t="s">
        <v>14753</v>
      </c>
      <c r="C2317" s="4">
        <v>3471761</v>
      </c>
      <c r="D2317" t="s">
        <v>14754</v>
      </c>
      <c r="E2317" t="s">
        <v>13858</v>
      </c>
      <c r="F2317" s="4">
        <v>11221</v>
      </c>
      <c r="G2317" s="13" t="s">
        <v>4662</v>
      </c>
      <c r="H2317" s="13" t="s">
        <v>9230</v>
      </c>
      <c r="I2317" s="1">
        <v>4068811</v>
      </c>
      <c r="J2317" s="1">
        <v>-7392398</v>
      </c>
      <c r="K2317" t="s">
        <v>5</v>
      </c>
      <c r="L2317" s="20">
        <v>149</v>
      </c>
      <c r="M2317" s="4">
        <v>2</v>
      </c>
      <c r="N2317" s="4">
        <v>145</v>
      </c>
      <c r="O2317" s="2">
        <v>43648</v>
      </c>
      <c r="P2317" s="3">
        <v>2.62</v>
      </c>
      <c r="Q2317" s="4">
        <v>1</v>
      </c>
      <c r="R2317" s="3">
        <v>6.9</v>
      </c>
      <c r="S23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7" t="str">
        <f>IF(AIRBNB[[#This Row],[RUIDO(dB)]]&lt;=4,"Silencioso",IF(AIRBNB[[#This Row],[RUIDO(dB)]]&lt;=5.5,"Poco Ruidoso","Ruidoso"))</f>
        <v>Ruidoso</v>
      </c>
      <c r="U2317" t="str">
        <f>IF(AND(AIRBNB[[#This Row],[PRECIO]]&lt;50,AIRBNB[[#This Row],[MIN_NOCHES]]&gt;3),"Dentro del presupuesto","No considerar")</f>
        <v>No considerar</v>
      </c>
      <c r="V2317" t="str">
        <f>VLOOKUP(AIRBNB[[#This Row],[HOST_ID]],Super_host[],5,FALSE)</f>
        <v>Host</v>
      </c>
    </row>
    <row r="2318" spans="1:22">
      <c r="A2318" s="4">
        <v>4325244</v>
      </c>
      <c r="B2318" t="s">
        <v>4502</v>
      </c>
      <c r="C2318" s="4">
        <v>2999445</v>
      </c>
      <c r="D2318" t="s">
        <v>4503</v>
      </c>
      <c r="E2318" t="s">
        <v>4504</v>
      </c>
      <c r="F2318" s="4">
        <v>10009</v>
      </c>
      <c r="G2318" s="13" t="s">
        <v>124</v>
      </c>
      <c r="H2318" s="13" t="s">
        <v>133</v>
      </c>
      <c r="I2318" s="1">
        <v>4073073</v>
      </c>
      <c r="J2318" s="1">
        <v>-7398105</v>
      </c>
      <c r="K2318" t="s">
        <v>5</v>
      </c>
      <c r="L2318" s="20">
        <v>149</v>
      </c>
      <c r="M2318" s="4">
        <v>2</v>
      </c>
      <c r="N2318" s="4">
        <v>36</v>
      </c>
      <c r="O2318" s="2">
        <v>43281</v>
      </c>
      <c r="P2318" s="3">
        <v>0.79</v>
      </c>
      <c r="Q2318" s="4">
        <v>1</v>
      </c>
      <c r="R2318" s="3">
        <v>5.6</v>
      </c>
      <c r="S23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8" t="str">
        <f>IF(AIRBNB[[#This Row],[RUIDO(dB)]]&lt;=4,"Silencioso",IF(AIRBNB[[#This Row],[RUIDO(dB)]]&lt;=5.5,"Poco Ruidoso","Ruidoso"))</f>
        <v>Ruidoso</v>
      </c>
      <c r="U2318" t="str">
        <f>IF(AND(AIRBNB[[#This Row],[PRECIO]]&lt;50,AIRBNB[[#This Row],[MIN_NOCHES]]&gt;3),"Dentro del presupuesto","No considerar")</f>
        <v>No considerar</v>
      </c>
      <c r="V2318" t="str">
        <f>VLOOKUP(AIRBNB[[#This Row],[HOST_ID]],Super_host[],5,FALSE)</f>
        <v>Host</v>
      </c>
    </row>
    <row r="2319" spans="1:22">
      <c r="A2319" s="4">
        <v>850943</v>
      </c>
      <c r="B2319" t="s">
        <v>12315</v>
      </c>
      <c r="C2319" s="4">
        <v>2843998</v>
      </c>
      <c r="D2319" t="s">
        <v>4457</v>
      </c>
      <c r="E2319" t="s">
        <v>12316</v>
      </c>
      <c r="F2319" s="4">
        <v>11249</v>
      </c>
      <c r="G2319" s="13" t="s">
        <v>4662</v>
      </c>
      <c r="H2319" s="13" t="s">
        <v>9218</v>
      </c>
      <c r="I2319" s="1">
        <v>4071171</v>
      </c>
      <c r="J2319" s="1">
        <v>-7396694</v>
      </c>
      <c r="K2319" t="s">
        <v>5</v>
      </c>
      <c r="L2319" s="20">
        <v>149</v>
      </c>
      <c r="M2319" s="4">
        <v>5</v>
      </c>
      <c r="N2319" s="4">
        <v>26</v>
      </c>
      <c r="O2319" s="2">
        <v>43577</v>
      </c>
      <c r="P2319" s="3">
        <v>0.41</v>
      </c>
      <c r="Q2319" s="4">
        <v>1</v>
      </c>
      <c r="R2319" s="3">
        <v>6.9</v>
      </c>
      <c r="S23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19" t="str">
        <f>IF(AIRBNB[[#This Row],[RUIDO(dB)]]&lt;=4,"Silencioso",IF(AIRBNB[[#This Row],[RUIDO(dB)]]&lt;=5.5,"Poco Ruidoso","Ruidoso"))</f>
        <v>Ruidoso</v>
      </c>
      <c r="U2319" t="str">
        <f>IF(AND(AIRBNB[[#This Row],[PRECIO]]&lt;50,AIRBNB[[#This Row],[MIN_NOCHES]]&gt;3),"Dentro del presupuesto","No considerar")</f>
        <v>No considerar</v>
      </c>
      <c r="V2319" t="str">
        <f>VLOOKUP(AIRBNB[[#This Row],[HOST_ID]],Super_host[],5,FALSE)</f>
        <v>Host</v>
      </c>
    </row>
    <row r="2320" spans="1:22">
      <c r="A2320" s="4">
        <v>4500272</v>
      </c>
      <c r="B2320" t="s">
        <v>471</v>
      </c>
      <c r="C2320" s="4">
        <v>2829908</v>
      </c>
      <c r="D2320" t="s">
        <v>472</v>
      </c>
      <c r="E2320" t="s">
        <v>473</v>
      </c>
      <c r="F2320" s="4">
        <v>10016</v>
      </c>
      <c r="G2320" s="13" t="s">
        <v>124</v>
      </c>
      <c r="H2320" s="13" t="s">
        <v>182</v>
      </c>
      <c r="I2320" s="1">
        <v>4074685</v>
      </c>
      <c r="J2320" s="1">
        <v>-7397598</v>
      </c>
      <c r="K2320" t="s">
        <v>5</v>
      </c>
      <c r="L2320" s="20">
        <v>149</v>
      </c>
      <c r="M2320" s="4">
        <v>2</v>
      </c>
      <c r="N2320" s="4">
        <v>1</v>
      </c>
      <c r="O2320" s="2">
        <v>42370</v>
      </c>
      <c r="P2320" s="3">
        <v>0.02</v>
      </c>
      <c r="Q2320" s="4">
        <v>1</v>
      </c>
      <c r="R2320" s="3">
        <v>5.6</v>
      </c>
      <c r="S23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0" t="str">
        <f>IF(AIRBNB[[#This Row],[RUIDO(dB)]]&lt;=4,"Silencioso",IF(AIRBNB[[#This Row],[RUIDO(dB)]]&lt;=5.5,"Poco Ruidoso","Ruidoso"))</f>
        <v>Ruidoso</v>
      </c>
      <c r="U2320" t="str">
        <f>IF(AND(AIRBNB[[#This Row],[PRECIO]]&lt;50,AIRBNB[[#This Row],[MIN_NOCHES]]&gt;3),"Dentro del presupuesto","No considerar")</f>
        <v>No considerar</v>
      </c>
      <c r="V2320" t="str">
        <f>VLOOKUP(AIRBNB[[#This Row],[HOST_ID]],Super_host[],5,FALSE)</f>
        <v>Host</v>
      </c>
    </row>
    <row r="2321" spans="1:22">
      <c r="A2321" s="4">
        <v>3131756</v>
      </c>
      <c r="B2321" t="s">
        <v>15165</v>
      </c>
      <c r="C2321" s="4">
        <v>2213809</v>
      </c>
      <c r="D2321" t="s">
        <v>2329</v>
      </c>
      <c r="E2321" t="s">
        <v>15166</v>
      </c>
      <c r="F2321" s="4">
        <v>11233</v>
      </c>
      <c r="G2321" s="13" t="s">
        <v>4662</v>
      </c>
      <c r="H2321" s="13" t="s">
        <v>9230</v>
      </c>
      <c r="I2321" s="1">
        <v>4068176</v>
      </c>
      <c r="J2321" s="1">
        <v>-7392883</v>
      </c>
      <c r="K2321" t="s">
        <v>5</v>
      </c>
      <c r="L2321" s="20">
        <v>149</v>
      </c>
      <c r="M2321" s="4">
        <v>2</v>
      </c>
      <c r="N2321" s="4">
        <v>225</v>
      </c>
      <c r="O2321" s="2">
        <v>43646</v>
      </c>
      <c r="P2321" s="3">
        <v>3.7</v>
      </c>
      <c r="Q2321" s="4">
        <v>1</v>
      </c>
      <c r="R2321" s="3">
        <v>6.9</v>
      </c>
      <c r="S23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1" t="str">
        <f>IF(AIRBNB[[#This Row],[RUIDO(dB)]]&lt;=4,"Silencioso",IF(AIRBNB[[#This Row],[RUIDO(dB)]]&lt;=5.5,"Poco Ruidoso","Ruidoso"))</f>
        <v>Ruidoso</v>
      </c>
      <c r="U2321" t="str">
        <f>IF(AND(AIRBNB[[#This Row],[PRECIO]]&lt;50,AIRBNB[[#This Row],[MIN_NOCHES]]&gt;3),"Dentro del presupuesto","No considerar")</f>
        <v>No considerar</v>
      </c>
      <c r="V2321" t="str">
        <f>VLOOKUP(AIRBNB[[#This Row],[HOST_ID]],Super_host[],5,FALSE)</f>
        <v>Host</v>
      </c>
    </row>
    <row r="2322" spans="1:22">
      <c r="A2322" s="4">
        <v>4052514</v>
      </c>
      <c r="B2322" t="s">
        <v>14755</v>
      </c>
      <c r="C2322" s="4">
        <v>2037149</v>
      </c>
      <c r="D2322" t="s">
        <v>14756</v>
      </c>
      <c r="E2322" t="s">
        <v>14757</v>
      </c>
      <c r="F2322" s="4">
        <v>11218</v>
      </c>
      <c r="G2322" s="13" t="s">
        <v>4662</v>
      </c>
      <c r="H2322" s="13" t="s">
        <v>10548</v>
      </c>
      <c r="I2322" s="1">
        <v>406501</v>
      </c>
      <c r="J2322" s="1">
        <v>-7397985</v>
      </c>
      <c r="K2322" t="s">
        <v>5</v>
      </c>
      <c r="L2322" s="20">
        <v>149</v>
      </c>
      <c r="M2322" s="4">
        <v>4</v>
      </c>
      <c r="N2322" s="4">
        <v>143</v>
      </c>
      <c r="O2322" s="2">
        <v>43640</v>
      </c>
      <c r="P2322" s="3">
        <v>2.62</v>
      </c>
      <c r="Q2322" s="4">
        <v>1</v>
      </c>
      <c r="R2322" s="3">
        <v>6.9</v>
      </c>
      <c r="S23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2" t="str">
        <f>IF(AIRBNB[[#This Row],[RUIDO(dB)]]&lt;=4,"Silencioso",IF(AIRBNB[[#This Row],[RUIDO(dB)]]&lt;=5.5,"Poco Ruidoso","Ruidoso"))</f>
        <v>Ruidoso</v>
      </c>
      <c r="U2322" t="str">
        <f>IF(AND(AIRBNB[[#This Row],[PRECIO]]&lt;50,AIRBNB[[#This Row],[MIN_NOCHES]]&gt;3),"Dentro del presupuesto","No considerar")</f>
        <v>No considerar</v>
      </c>
      <c r="V2322" t="str">
        <f>VLOOKUP(AIRBNB[[#This Row],[HOST_ID]],Super_host[],5,FALSE)</f>
        <v>Host</v>
      </c>
    </row>
    <row r="2323" spans="1:22">
      <c r="A2323" s="4">
        <v>310220</v>
      </c>
      <c r="B2323" t="s">
        <v>13068</v>
      </c>
      <c r="C2323" s="4">
        <v>1590548</v>
      </c>
      <c r="D2323" t="s">
        <v>13069</v>
      </c>
      <c r="E2323" t="s">
        <v>13070</v>
      </c>
      <c r="F2323" s="4">
        <v>11222</v>
      </c>
      <c r="G2323" s="13" t="s">
        <v>4662</v>
      </c>
      <c r="H2323" s="13" t="s">
        <v>9249</v>
      </c>
      <c r="I2323" s="1">
        <v>4072668</v>
      </c>
      <c r="J2323" s="1">
        <v>-7395762</v>
      </c>
      <c r="K2323" t="s">
        <v>40</v>
      </c>
      <c r="L2323" s="20">
        <v>149</v>
      </c>
      <c r="M2323" s="4">
        <v>14</v>
      </c>
      <c r="N2323" s="4">
        <v>65</v>
      </c>
      <c r="O2323" s="2">
        <v>43464</v>
      </c>
      <c r="P2323" s="3">
        <v>0.73</v>
      </c>
      <c r="Q2323" s="4">
        <v>1</v>
      </c>
      <c r="R2323" s="3">
        <v>6.9</v>
      </c>
      <c r="S23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3" t="str">
        <f>IF(AIRBNB[[#This Row],[RUIDO(dB)]]&lt;=4,"Silencioso",IF(AIRBNB[[#This Row],[RUIDO(dB)]]&lt;=5.5,"Poco Ruidoso","Ruidoso"))</f>
        <v>Ruidoso</v>
      </c>
      <c r="U2323" t="str">
        <f>IF(AND(AIRBNB[[#This Row],[PRECIO]]&lt;50,AIRBNB[[#This Row],[MIN_NOCHES]]&gt;3),"Dentro del presupuesto","No considerar")</f>
        <v>No considerar</v>
      </c>
      <c r="V2323" t="str">
        <f>VLOOKUP(AIRBNB[[#This Row],[HOST_ID]],Super_host[],5,FALSE)</f>
        <v>Host</v>
      </c>
    </row>
    <row r="2324" spans="1:22">
      <c r="A2324" s="4">
        <v>5562962</v>
      </c>
      <c r="B2324" t="s">
        <v>3165</v>
      </c>
      <c r="C2324" s="4">
        <v>1389487</v>
      </c>
      <c r="D2324" t="s">
        <v>3166</v>
      </c>
      <c r="E2324" t="s">
        <v>3167</v>
      </c>
      <c r="F2324" s="4">
        <v>10028</v>
      </c>
      <c r="G2324" s="13" t="s">
        <v>124</v>
      </c>
      <c r="H2324" s="13" t="s">
        <v>129</v>
      </c>
      <c r="I2324" s="1">
        <v>4077399</v>
      </c>
      <c r="J2324" s="1">
        <v>-7395101</v>
      </c>
      <c r="K2324" t="s">
        <v>5</v>
      </c>
      <c r="L2324" s="20">
        <v>149</v>
      </c>
      <c r="M2324" s="4">
        <v>2</v>
      </c>
      <c r="N2324" s="4">
        <v>15</v>
      </c>
      <c r="O2324" s="2">
        <v>42908</v>
      </c>
      <c r="P2324" s="3">
        <v>0.28999999999999998</v>
      </c>
      <c r="Q2324" s="4">
        <v>1</v>
      </c>
      <c r="R2324" s="3">
        <v>5.6</v>
      </c>
      <c r="S23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4" t="str">
        <f>IF(AIRBNB[[#This Row],[RUIDO(dB)]]&lt;=4,"Silencioso",IF(AIRBNB[[#This Row],[RUIDO(dB)]]&lt;=5.5,"Poco Ruidoso","Ruidoso"))</f>
        <v>Ruidoso</v>
      </c>
      <c r="U2324" t="str">
        <f>IF(AND(AIRBNB[[#This Row],[PRECIO]]&lt;50,AIRBNB[[#This Row],[MIN_NOCHES]]&gt;3),"Dentro del presupuesto","No considerar")</f>
        <v>No considerar</v>
      </c>
      <c r="V2324" t="str">
        <f>VLOOKUP(AIRBNB[[#This Row],[HOST_ID]],Super_host[],5,FALSE)</f>
        <v>Host</v>
      </c>
    </row>
    <row r="2325" spans="1:22">
      <c r="A2325" s="4">
        <v>197155</v>
      </c>
      <c r="B2325" t="s">
        <v>5195</v>
      </c>
      <c r="C2325" s="4">
        <v>960836</v>
      </c>
      <c r="D2325" t="s">
        <v>5196</v>
      </c>
      <c r="E2325" t="s">
        <v>3731</v>
      </c>
      <c r="F2325" s="4">
        <v>10019</v>
      </c>
      <c r="G2325" s="13" t="s">
        <v>124</v>
      </c>
      <c r="H2325" s="13" t="s">
        <v>249</v>
      </c>
      <c r="I2325" s="1">
        <v>4076415</v>
      </c>
      <c r="J2325" s="1">
        <v>-7399067</v>
      </c>
      <c r="K2325" t="s">
        <v>5</v>
      </c>
      <c r="L2325" s="20">
        <v>149</v>
      </c>
      <c r="M2325" s="4">
        <v>1</v>
      </c>
      <c r="N2325" s="4">
        <v>122</v>
      </c>
      <c r="O2325" s="2">
        <v>43639</v>
      </c>
      <c r="P2325" s="3">
        <v>1.29</v>
      </c>
      <c r="Q2325" s="4">
        <v>1</v>
      </c>
      <c r="R2325" s="3">
        <v>5.6</v>
      </c>
      <c r="S23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5" t="str">
        <f>IF(AIRBNB[[#This Row],[RUIDO(dB)]]&lt;=4,"Silencioso",IF(AIRBNB[[#This Row],[RUIDO(dB)]]&lt;=5.5,"Poco Ruidoso","Ruidoso"))</f>
        <v>Ruidoso</v>
      </c>
      <c r="U2325" t="str">
        <f>IF(AND(AIRBNB[[#This Row],[PRECIO]]&lt;50,AIRBNB[[#This Row],[MIN_NOCHES]]&gt;3),"Dentro del presupuesto","No considerar")</f>
        <v>No considerar</v>
      </c>
      <c r="V2325" t="str">
        <f>VLOOKUP(AIRBNB[[#This Row],[HOST_ID]],Super_host[],5,FALSE)</f>
        <v>Host</v>
      </c>
    </row>
    <row r="2326" spans="1:22">
      <c r="A2326" s="4">
        <v>2128761</v>
      </c>
      <c r="B2326" t="s">
        <v>13076</v>
      </c>
      <c r="C2326" s="4">
        <v>407078</v>
      </c>
      <c r="D2326" t="s">
        <v>10</v>
      </c>
      <c r="E2326" t="s">
        <v>13077</v>
      </c>
      <c r="F2326" s="4">
        <v>11211</v>
      </c>
      <c r="G2326" s="13" t="s">
        <v>4662</v>
      </c>
      <c r="H2326" s="13" t="s">
        <v>9218</v>
      </c>
      <c r="I2326" s="1">
        <v>4071558</v>
      </c>
      <c r="J2326" s="1">
        <v>-7394355</v>
      </c>
      <c r="K2326" t="s">
        <v>5</v>
      </c>
      <c r="L2326" s="20">
        <v>149</v>
      </c>
      <c r="M2326" s="4">
        <v>2</v>
      </c>
      <c r="N2326" s="4">
        <v>49</v>
      </c>
      <c r="O2326" s="2">
        <v>43653</v>
      </c>
      <c r="P2326" s="3">
        <v>0.73</v>
      </c>
      <c r="Q2326" s="4">
        <v>1</v>
      </c>
      <c r="R2326" s="3">
        <v>6.9</v>
      </c>
      <c r="S23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6" t="str">
        <f>IF(AIRBNB[[#This Row],[RUIDO(dB)]]&lt;=4,"Silencioso",IF(AIRBNB[[#This Row],[RUIDO(dB)]]&lt;=5.5,"Poco Ruidoso","Ruidoso"))</f>
        <v>Ruidoso</v>
      </c>
      <c r="U2326" t="str">
        <f>IF(AND(AIRBNB[[#This Row],[PRECIO]]&lt;50,AIRBNB[[#This Row],[MIN_NOCHES]]&gt;3),"Dentro del presupuesto","No considerar")</f>
        <v>No considerar</v>
      </c>
      <c r="V2326" t="str">
        <f>VLOOKUP(AIRBNB[[#This Row],[HOST_ID]],Super_host[],5,FALSE)</f>
        <v>Host</v>
      </c>
    </row>
    <row r="2327" spans="1:22">
      <c r="A2327" s="4">
        <v>193853</v>
      </c>
      <c r="B2327" t="s">
        <v>3052</v>
      </c>
      <c r="C2327" s="4">
        <v>48599</v>
      </c>
      <c r="D2327" t="s">
        <v>184</v>
      </c>
      <c r="E2327" t="s">
        <v>3053</v>
      </c>
      <c r="F2327" s="4">
        <v>10011</v>
      </c>
      <c r="G2327" s="13" t="s">
        <v>124</v>
      </c>
      <c r="H2327" s="13" t="s">
        <v>186</v>
      </c>
      <c r="I2327" s="1">
        <v>4074033</v>
      </c>
      <c r="J2327" s="1">
        <v>-7400024</v>
      </c>
      <c r="K2327" t="s">
        <v>5</v>
      </c>
      <c r="L2327" s="20">
        <v>149</v>
      </c>
      <c r="M2327" s="4">
        <v>6</v>
      </c>
      <c r="N2327" s="4">
        <v>23</v>
      </c>
      <c r="O2327" s="2">
        <v>43241</v>
      </c>
      <c r="P2327" s="3">
        <v>0.27</v>
      </c>
      <c r="Q2327" s="4">
        <v>1</v>
      </c>
      <c r="R2327" s="3">
        <v>5.6</v>
      </c>
      <c r="S23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7" t="str">
        <f>IF(AIRBNB[[#This Row],[RUIDO(dB)]]&lt;=4,"Silencioso",IF(AIRBNB[[#This Row],[RUIDO(dB)]]&lt;=5.5,"Poco Ruidoso","Ruidoso"))</f>
        <v>Ruidoso</v>
      </c>
      <c r="U2327" t="str">
        <f>IF(AND(AIRBNB[[#This Row],[PRECIO]]&lt;50,AIRBNB[[#This Row],[MIN_NOCHES]]&gt;3),"Dentro del presupuesto","No considerar")</f>
        <v>No considerar</v>
      </c>
      <c r="V2327" t="str">
        <f>VLOOKUP(AIRBNB[[#This Row],[HOST_ID]],Super_host[],5,FALSE)</f>
        <v>Host</v>
      </c>
    </row>
    <row r="2328" spans="1:22">
      <c r="A2328" s="4">
        <v>4603012</v>
      </c>
      <c r="B2328" t="s">
        <v>12258</v>
      </c>
      <c r="C2328" s="4">
        <v>45609</v>
      </c>
      <c r="D2328" t="s">
        <v>1669</v>
      </c>
      <c r="E2328" t="s">
        <v>12259</v>
      </c>
      <c r="F2328" s="4">
        <v>11222</v>
      </c>
      <c r="G2328" s="13" t="s">
        <v>4662</v>
      </c>
      <c r="H2328" s="13" t="s">
        <v>9249</v>
      </c>
      <c r="I2328" s="1">
        <v>4073132</v>
      </c>
      <c r="J2328" s="1">
        <v>-7395831</v>
      </c>
      <c r="K2328" t="s">
        <v>5</v>
      </c>
      <c r="L2328" s="20">
        <v>149</v>
      </c>
      <c r="M2328" s="4">
        <v>15</v>
      </c>
      <c r="N2328" s="4">
        <v>22</v>
      </c>
      <c r="O2328" s="2">
        <v>43585</v>
      </c>
      <c r="P2328" s="3">
        <v>0.39</v>
      </c>
      <c r="Q2328" s="4">
        <v>1</v>
      </c>
      <c r="R2328" s="3">
        <v>6.9</v>
      </c>
      <c r="S23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8" t="str">
        <f>IF(AIRBNB[[#This Row],[RUIDO(dB)]]&lt;=4,"Silencioso",IF(AIRBNB[[#This Row],[RUIDO(dB)]]&lt;=5.5,"Poco Ruidoso","Ruidoso"))</f>
        <v>Ruidoso</v>
      </c>
      <c r="U2328" t="str">
        <f>IF(AND(AIRBNB[[#This Row],[PRECIO]]&lt;50,AIRBNB[[#This Row],[MIN_NOCHES]]&gt;3),"Dentro del presupuesto","No considerar")</f>
        <v>No considerar</v>
      </c>
      <c r="V2328" t="str">
        <f>VLOOKUP(AIRBNB[[#This Row],[HOST_ID]],Super_host[],5,FALSE)</f>
        <v>Host</v>
      </c>
    </row>
    <row r="2329" spans="1:22">
      <c r="A2329" s="4">
        <v>2539</v>
      </c>
      <c r="B2329" t="s">
        <v>11476</v>
      </c>
      <c r="C2329" s="4">
        <v>2787</v>
      </c>
      <c r="D2329" t="s">
        <v>291</v>
      </c>
      <c r="E2329" t="s">
        <v>11477</v>
      </c>
      <c r="F2329" s="4">
        <v>11218</v>
      </c>
      <c r="G2329" s="13" t="s">
        <v>4662</v>
      </c>
      <c r="H2329" s="13" t="s">
        <v>9393</v>
      </c>
      <c r="I2329" s="1">
        <v>4064749</v>
      </c>
      <c r="J2329" s="1">
        <v>-7397237</v>
      </c>
      <c r="K2329" t="s">
        <v>40</v>
      </c>
      <c r="L2329" s="20">
        <v>149</v>
      </c>
      <c r="M2329" s="4">
        <v>1</v>
      </c>
      <c r="N2329" s="4">
        <v>9</v>
      </c>
      <c r="O2329" s="2">
        <v>43392</v>
      </c>
      <c r="P2329" s="3">
        <v>0.21</v>
      </c>
      <c r="Q2329" s="4">
        <v>1</v>
      </c>
      <c r="R2329" s="3">
        <v>6.9</v>
      </c>
      <c r="S23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29" t="str">
        <f>IF(AIRBNB[[#This Row],[RUIDO(dB)]]&lt;=4,"Silencioso",IF(AIRBNB[[#This Row],[RUIDO(dB)]]&lt;=5.5,"Poco Ruidoso","Ruidoso"))</f>
        <v>Ruidoso</v>
      </c>
      <c r="U2329" t="str">
        <f>IF(AND(AIRBNB[[#This Row],[PRECIO]]&lt;50,AIRBNB[[#This Row],[MIN_NOCHES]]&gt;3),"Dentro del presupuesto","No considerar")</f>
        <v>No considerar</v>
      </c>
      <c r="V2329" t="str">
        <f>VLOOKUP(AIRBNB[[#This Row],[HOST_ID]],Super_host[],5,FALSE)</f>
        <v>Host</v>
      </c>
    </row>
    <row r="2330" spans="1:22">
      <c r="A2330" s="4">
        <v>6321475</v>
      </c>
      <c r="B2330" t="s">
        <v>11049</v>
      </c>
      <c r="C2330" s="4">
        <v>28722667</v>
      </c>
      <c r="D2330" t="s">
        <v>11050</v>
      </c>
      <c r="E2330" t="s">
        <v>11051</v>
      </c>
      <c r="F2330" s="4">
        <v>11234</v>
      </c>
      <c r="G2330" s="13" t="s">
        <v>4662</v>
      </c>
      <c r="H2330" s="13" t="s">
        <v>9277</v>
      </c>
      <c r="I2330" s="1">
        <v>4062536</v>
      </c>
      <c r="J2330" s="1">
        <v>-73929</v>
      </c>
      <c r="K2330" t="s">
        <v>40</v>
      </c>
      <c r="L2330" s="20">
        <v>148</v>
      </c>
      <c r="M2330" s="4">
        <v>1</v>
      </c>
      <c r="N2330" s="4">
        <v>8</v>
      </c>
      <c r="O2330" s="2">
        <v>43646</v>
      </c>
      <c r="P2330" s="3">
        <v>0.16</v>
      </c>
      <c r="Q2330" s="4">
        <v>1</v>
      </c>
      <c r="R2330" s="3">
        <v>6.9</v>
      </c>
      <c r="S23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0" t="str">
        <f>IF(AIRBNB[[#This Row],[RUIDO(dB)]]&lt;=4,"Silencioso",IF(AIRBNB[[#This Row],[RUIDO(dB)]]&lt;=5.5,"Poco Ruidoso","Ruidoso"))</f>
        <v>Ruidoso</v>
      </c>
      <c r="U2330" t="str">
        <f>IF(AND(AIRBNB[[#This Row],[PRECIO]]&lt;50,AIRBNB[[#This Row],[MIN_NOCHES]]&gt;3),"Dentro del presupuesto","No considerar")</f>
        <v>No considerar</v>
      </c>
      <c r="V2330" t="str">
        <f>VLOOKUP(AIRBNB[[#This Row],[HOST_ID]],Super_host[],5,FALSE)</f>
        <v>Host</v>
      </c>
    </row>
    <row r="2331" spans="1:22">
      <c r="A2331" s="4">
        <v>3600496</v>
      </c>
      <c r="B2331" t="s">
        <v>2132</v>
      </c>
      <c r="C2331" s="4">
        <v>12485770</v>
      </c>
      <c r="D2331" t="s">
        <v>976</v>
      </c>
      <c r="E2331" t="s">
        <v>2133</v>
      </c>
      <c r="F2331" s="4">
        <v>10016</v>
      </c>
      <c r="G2331" s="13" t="s">
        <v>124</v>
      </c>
      <c r="H2331" s="13" t="s">
        <v>373</v>
      </c>
      <c r="I2331" s="1">
        <v>4074596</v>
      </c>
      <c r="J2331" s="1">
        <v>-7398411</v>
      </c>
      <c r="K2331" t="s">
        <v>5</v>
      </c>
      <c r="L2331" s="20">
        <v>148</v>
      </c>
      <c r="M2331" s="4">
        <v>30</v>
      </c>
      <c r="N2331" s="4">
        <v>9</v>
      </c>
      <c r="O2331" s="2">
        <v>43549</v>
      </c>
      <c r="P2331" s="3">
        <v>0.15</v>
      </c>
      <c r="Q2331" s="4">
        <v>1</v>
      </c>
      <c r="R2331" s="3">
        <v>5.6</v>
      </c>
      <c r="S23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1" t="str">
        <f>IF(AIRBNB[[#This Row],[RUIDO(dB)]]&lt;=4,"Silencioso",IF(AIRBNB[[#This Row],[RUIDO(dB)]]&lt;=5.5,"Poco Ruidoso","Ruidoso"))</f>
        <v>Ruidoso</v>
      </c>
      <c r="U2331" t="str">
        <f>IF(AND(AIRBNB[[#This Row],[PRECIO]]&lt;50,AIRBNB[[#This Row],[MIN_NOCHES]]&gt;3),"Dentro del presupuesto","No considerar")</f>
        <v>No considerar</v>
      </c>
      <c r="V2331" t="str">
        <f>VLOOKUP(AIRBNB[[#This Row],[HOST_ID]],Super_host[],5,FALSE)</f>
        <v>Host</v>
      </c>
    </row>
    <row r="2332" spans="1:22">
      <c r="A2332" s="4">
        <v>628227</v>
      </c>
      <c r="B2332" t="s">
        <v>4307</v>
      </c>
      <c r="C2332" s="4">
        <v>3120156</v>
      </c>
      <c r="D2332" t="s">
        <v>4308</v>
      </c>
      <c r="E2332" t="s">
        <v>4309</v>
      </c>
      <c r="F2332" s="4">
        <v>10036</v>
      </c>
      <c r="G2332" s="13" t="s">
        <v>124</v>
      </c>
      <c r="H2332" s="13" t="s">
        <v>249</v>
      </c>
      <c r="I2332" s="1">
        <v>407592</v>
      </c>
      <c r="J2332" s="1">
        <v>-7399133</v>
      </c>
      <c r="K2332" t="s">
        <v>5</v>
      </c>
      <c r="L2332" s="20">
        <v>148</v>
      </c>
      <c r="M2332" s="4">
        <v>4</v>
      </c>
      <c r="N2332" s="4">
        <v>57</v>
      </c>
      <c r="O2332" s="2">
        <v>43609</v>
      </c>
      <c r="P2332" s="3">
        <v>0.69</v>
      </c>
      <c r="Q2332" s="4">
        <v>1</v>
      </c>
      <c r="R2332" s="3">
        <v>5.6</v>
      </c>
      <c r="S23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2" t="str">
        <f>IF(AIRBNB[[#This Row],[RUIDO(dB)]]&lt;=4,"Silencioso",IF(AIRBNB[[#This Row],[RUIDO(dB)]]&lt;=5.5,"Poco Ruidoso","Ruidoso"))</f>
        <v>Ruidoso</v>
      </c>
      <c r="U2332" t="str">
        <f>IF(AND(AIRBNB[[#This Row],[PRECIO]]&lt;50,AIRBNB[[#This Row],[MIN_NOCHES]]&gt;3),"Dentro del presupuesto","No considerar")</f>
        <v>No considerar</v>
      </c>
      <c r="V2332" t="str">
        <f>VLOOKUP(AIRBNB[[#This Row],[HOST_ID]],Super_host[],5,FALSE)</f>
        <v>Host</v>
      </c>
    </row>
    <row r="2333" spans="1:22">
      <c r="A2333" s="4">
        <v>1209492</v>
      </c>
      <c r="B2333" t="s">
        <v>2839</v>
      </c>
      <c r="C2333" s="4">
        <v>396433</v>
      </c>
      <c r="D2333" t="s">
        <v>320</v>
      </c>
      <c r="E2333" t="s">
        <v>2840</v>
      </c>
      <c r="F2333" s="4">
        <v>10009</v>
      </c>
      <c r="G2333" s="13" t="s">
        <v>124</v>
      </c>
      <c r="H2333" s="13" t="s">
        <v>133</v>
      </c>
      <c r="I2333" s="1">
        <v>4072499</v>
      </c>
      <c r="J2333" s="1">
        <v>-7398127</v>
      </c>
      <c r="K2333" t="s">
        <v>40</v>
      </c>
      <c r="L2333" s="20">
        <v>148</v>
      </c>
      <c r="M2333" s="4">
        <v>3</v>
      </c>
      <c r="N2333" s="4">
        <v>14</v>
      </c>
      <c r="O2333" s="2">
        <v>43602</v>
      </c>
      <c r="P2333" s="3">
        <v>0.24</v>
      </c>
      <c r="Q2333" s="4">
        <v>1</v>
      </c>
      <c r="R2333" s="3">
        <v>5.6</v>
      </c>
      <c r="S23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3" t="str">
        <f>IF(AIRBNB[[#This Row],[RUIDO(dB)]]&lt;=4,"Silencioso",IF(AIRBNB[[#This Row],[RUIDO(dB)]]&lt;=5.5,"Poco Ruidoso","Ruidoso"))</f>
        <v>Ruidoso</v>
      </c>
      <c r="U2333" t="str">
        <f>IF(AND(AIRBNB[[#This Row],[PRECIO]]&lt;50,AIRBNB[[#This Row],[MIN_NOCHES]]&gt;3),"Dentro del presupuesto","No considerar")</f>
        <v>No considerar</v>
      </c>
      <c r="V2333" t="str">
        <f>VLOOKUP(AIRBNB[[#This Row],[HOST_ID]],Super_host[],5,FALSE)</f>
        <v>Host</v>
      </c>
    </row>
    <row r="2334" spans="1:22">
      <c r="A2334" s="4">
        <v>6750443</v>
      </c>
      <c r="B2334" t="s">
        <v>13787</v>
      </c>
      <c r="C2334" s="4">
        <v>35288455</v>
      </c>
      <c r="D2334" t="s">
        <v>1260</v>
      </c>
      <c r="E2334" t="s">
        <v>13788</v>
      </c>
      <c r="F2334" s="4">
        <v>11211</v>
      </c>
      <c r="G2334" s="13" t="s">
        <v>4662</v>
      </c>
      <c r="H2334" s="13" t="s">
        <v>9218</v>
      </c>
      <c r="I2334" s="1">
        <v>4071154</v>
      </c>
      <c r="J2334" s="1">
        <v>-7396424</v>
      </c>
      <c r="K2334" t="s">
        <v>5</v>
      </c>
      <c r="L2334" s="20">
        <v>147</v>
      </c>
      <c r="M2334" s="4">
        <v>3</v>
      </c>
      <c r="N2334" s="4">
        <v>55</v>
      </c>
      <c r="O2334" s="2">
        <v>43460</v>
      </c>
      <c r="P2334" s="3">
        <v>1.29</v>
      </c>
      <c r="Q2334" s="4">
        <v>1</v>
      </c>
      <c r="R2334" s="3">
        <v>6.9</v>
      </c>
      <c r="S23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4" t="str">
        <f>IF(AIRBNB[[#This Row],[RUIDO(dB)]]&lt;=4,"Silencioso",IF(AIRBNB[[#This Row],[RUIDO(dB)]]&lt;=5.5,"Poco Ruidoso","Ruidoso"))</f>
        <v>Ruidoso</v>
      </c>
      <c r="U2334" t="str">
        <f>IF(AND(AIRBNB[[#This Row],[PRECIO]]&lt;50,AIRBNB[[#This Row],[MIN_NOCHES]]&gt;3),"Dentro del presupuesto","No considerar")</f>
        <v>No considerar</v>
      </c>
      <c r="V2334" t="str">
        <f>VLOOKUP(AIRBNB[[#This Row],[HOST_ID]],Super_host[],5,FALSE)</f>
        <v>Host</v>
      </c>
    </row>
    <row r="2335" spans="1:22">
      <c r="A2335" s="4">
        <v>4623771</v>
      </c>
      <c r="B2335" t="s">
        <v>4708</v>
      </c>
      <c r="C2335" s="4">
        <v>23267314</v>
      </c>
      <c r="D2335" t="s">
        <v>4709</v>
      </c>
      <c r="E2335" t="s">
        <v>4710</v>
      </c>
      <c r="F2335" s="4">
        <v>10029</v>
      </c>
      <c r="G2335" s="13" t="s">
        <v>124</v>
      </c>
      <c r="H2335" s="13" t="s">
        <v>219</v>
      </c>
      <c r="I2335" s="1">
        <v>4079127</v>
      </c>
      <c r="J2335" s="1">
        <v>-7394431</v>
      </c>
      <c r="K2335" t="s">
        <v>5</v>
      </c>
      <c r="L2335" s="20">
        <v>147</v>
      </c>
      <c r="M2335" s="4">
        <v>2</v>
      </c>
      <c r="N2335" s="4">
        <v>45</v>
      </c>
      <c r="O2335" s="2">
        <v>43600</v>
      </c>
      <c r="P2335" s="3">
        <v>0.92</v>
      </c>
      <c r="Q2335" s="4">
        <v>1</v>
      </c>
      <c r="R2335" s="3">
        <v>5.6</v>
      </c>
      <c r="S23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5" t="str">
        <f>IF(AIRBNB[[#This Row],[RUIDO(dB)]]&lt;=4,"Silencioso",IF(AIRBNB[[#This Row],[RUIDO(dB)]]&lt;=5.5,"Poco Ruidoso","Ruidoso"))</f>
        <v>Ruidoso</v>
      </c>
      <c r="U2335" t="str">
        <f>IF(AND(AIRBNB[[#This Row],[PRECIO]]&lt;50,AIRBNB[[#This Row],[MIN_NOCHES]]&gt;3),"Dentro del presupuesto","No considerar")</f>
        <v>No considerar</v>
      </c>
      <c r="V2335" t="str">
        <f>VLOOKUP(AIRBNB[[#This Row],[HOST_ID]],Super_host[],5,FALSE)</f>
        <v>Host</v>
      </c>
    </row>
    <row r="2336" spans="1:22">
      <c r="A2336" s="4">
        <v>3129731</v>
      </c>
      <c r="B2336" t="s">
        <v>3923</v>
      </c>
      <c r="C2336" s="4">
        <v>7853594</v>
      </c>
      <c r="D2336" t="s">
        <v>3059</v>
      </c>
      <c r="E2336" t="s">
        <v>3924</v>
      </c>
      <c r="F2336" s="4">
        <v>10065</v>
      </c>
      <c r="G2336" s="13" t="s">
        <v>124</v>
      </c>
      <c r="H2336" s="13" t="s">
        <v>129</v>
      </c>
      <c r="I2336" s="1">
        <v>4076282</v>
      </c>
      <c r="J2336" s="1">
        <v>-739637</v>
      </c>
      <c r="K2336" t="s">
        <v>40</v>
      </c>
      <c r="L2336" s="20">
        <v>147</v>
      </c>
      <c r="M2336" s="4">
        <v>1</v>
      </c>
      <c r="N2336" s="4">
        <v>25</v>
      </c>
      <c r="O2336" s="2">
        <v>43576</v>
      </c>
      <c r="P2336" s="3">
        <v>0.51</v>
      </c>
      <c r="Q2336" s="4">
        <v>1</v>
      </c>
      <c r="R2336" s="3">
        <v>5.6</v>
      </c>
      <c r="S23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6" t="str">
        <f>IF(AIRBNB[[#This Row],[RUIDO(dB)]]&lt;=4,"Silencioso",IF(AIRBNB[[#This Row],[RUIDO(dB)]]&lt;=5.5,"Poco Ruidoso","Ruidoso"))</f>
        <v>Ruidoso</v>
      </c>
      <c r="U2336" t="str">
        <f>IF(AND(AIRBNB[[#This Row],[PRECIO]]&lt;50,AIRBNB[[#This Row],[MIN_NOCHES]]&gt;3),"Dentro del presupuesto","No considerar")</f>
        <v>No considerar</v>
      </c>
      <c r="V2336" t="str">
        <f>VLOOKUP(AIRBNB[[#This Row],[HOST_ID]],Super_host[],5,FALSE)</f>
        <v>Host</v>
      </c>
    </row>
    <row r="2337" spans="1:22">
      <c r="A2337" s="4">
        <v>1325759</v>
      </c>
      <c r="B2337" t="s">
        <v>11352</v>
      </c>
      <c r="C2337" s="4">
        <v>7195403</v>
      </c>
      <c r="D2337" t="s">
        <v>851</v>
      </c>
      <c r="E2337" t="s">
        <v>11302</v>
      </c>
      <c r="F2337" s="4">
        <v>11211</v>
      </c>
      <c r="G2337" s="13" t="s">
        <v>4662</v>
      </c>
      <c r="H2337" s="13" t="s">
        <v>9218</v>
      </c>
      <c r="I2337" s="1">
        <v>4071058</v>
      </c>
      <c r="J2337" s="1">
        <v>-7396243</v>
      </c>
      <c r="K2337" t="s">
        <v>5</v>
      </c>
      <c r="L2337" s="20">
        <v>147</v>
      </c>
      <c r="M2337" s="4">
        <v>3</v>
      </c>
      <c r="N2337" s="4">
        <v>14</v>
      </c>
      <c r="O2337" s="2">
        <v>43535</v>
      </c>
      <c r="P2337" s="3">
        <v>0.2</v>
      </c>
      <c r="Q2337" s="4">
        <v>1</v>
      </c>
      <c r="R2337" s="3">
        <v>6.9</v>
      </c>
      <c r="S23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7" t="str">
        <f>IF(AIRBNB[[#This Row],[RUIDO(dB)]]&lt;=4,"Silencioso",IF(AIRBNB[[#This Row],[RUIDO(dB)]]&lt;=5.5,"Poco Ruidoso","Ruidoso"))</f>
        <v>Ruidoso</v>
      </c>
      <c r="U2337" t="str">
        <f>IF(AND(AIRBNB[[#This Row],[PRECIO]]&lt;50,AIRBNB[[#This Row],[MIN_NOCHES]]&gt;3),"Dentro del presupuesto","No considerar")</f>
        <v>No considerar</v>
      </c>
      <c r="V2337" t="str">
        <f>VLOOKUP(AIRBNB[[#This Row],[HOST_ID]],Super_host[],5,FALSE)</f>
        <v>Host</v>
      </c>
    </row>
    <row r="2338" spans="1:22">
      <c r="A2338" s="4">
        <v>403668</v>
      </c>
      <c r="B2338" t="s">
        <v>2442</v>
      </c>
      <c r="C2338" s="4">
        <v>2013117</v>
      </c>
      <c r="D2338" t="s">
        <v>2443</v>
      </c>
      <c r="E2338" t="s">
        <v>2444</v>
      </c>
      <c r="F2338" s="4">
        <v>10009</v>
      </c>
      <c r="G2338" s="13" t="s">
        <v>124</v>
      </c>
      <c r="H2338" s="13" t="s">
        <v>133</v>
      </c>
      <c r="I2338" s="1">
        <v>4072812</v>
      </c>
      <c r="J2338" s="1">
        <v>-7397966</v>
      </c>
      <c r="K2338" t="s">
        <v>5</v>
      </c>
      <c r="L2338" s="20">
        <v>147</v>
      </c>
      <c r="M2338" s="4">
        <v>2</v>
      </c>
      <c r="N2338" s="4">
        <v>16</v>
      </c>
      <c r="O2338" s="2">
        <v>43467</v>
      </c>
      <c r="P2338" s="3">
        <v>0.18</v>
      </c>
      <c r="Q2338" s="4">
        <v>1</v>
      </c>
      <c r="R2338" s="3">
        <v>5.6</v>
      </c>
      <c r="S23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8" t="str">
        <f>IF(AIRBNB[[#This Row],[RUIDO(dB)]]&lt;=4,"Silencioso",IF(AIRBNB[[#This Row],[RUIDO(dB)]]&lt;=5.5,"Poco Ruidoso","Ruidoso"))</f>
        <v>Ruidoso</v>
      </c>
      <c r="U2338" t="str">
        <f>IF(AND(AIRBNB[[#This Row],[PRECIO]]&lt;50,AIRBNB[[#This Row],[MIN_NOCHES]]&gt;3),"Dentro del presupuesto","No considerar")</f>
        <v>No considerar</v>
      </c>
      <c r="V2338" t="str">
        <f>VLOOKUP(AIRBNB[[#This Row],[HOST_ID]],Super_host[],5,FALSE)</f>
        <v>Host</v>
      </c>
    </row>
    <row r="2339" spans="1:22">
      <c r="A2339" s="4">
        <v>1256768</v>
      </c>
      <c r="B2339" t="s">
        <v>12832</v>
      </c>
      <c r="C2339" s="4">
        <v>1537501</v>
      </c>
      <c r="D2339" t="s">
        <v>12833</v>
      </c>
      <c r="E2339" t="s">
        <v>12834</v>
      </c>
      <c r="F2339" s="4">
        <v>11215</v>
      </c>
      <c r="G2339" s="13" t="s">
        <v>4662</v>
      </c>
      <c r="H2339" s="13" t="s">
        <v>9234</v>
      </c>
      <c r="I2339" s="1">
        <v>4067157</v>
      </c>
      <c r="J2339" s="1">
        <v>-739852</v>
      </c>
      <c r="K2339" t="s">
        <v>5</v>
      </c>
      <c r="L2339" s="20">
        <v>147</v>
      </c>
      <c r="M2339" s="4">
        <v>7</v>
      </c>
      <c r="N2339" s="4">
        <v>42</v>
      </c>
      <c r="O2339" s="2">
        <v>43647</v>
      </c>
      <c r="P2339" s="3">
        <v>0.61</v>
      </c>
      <c r="Q2339" s="4">
        <v>1</v>
      </c>
      <c r="R2339" s="3">
        <v>6.9</v>
      </c>
      <c r="S23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39" t="str">
        <f>IF(AIRBNB[[#This Row],[RUIDO(dB)]]&lt;=4,"Silencioso",IF(AIRBNB[[#This Row],[RUIDO(dB)]]&lt;=5.5,"Poco Ruidoso","Ruidoso"))</f>
        <v>Ruidoso</v>
      </c>
      <c r="U2339" t="str">
        <f>IF(AND(AIRBNB[[#This Row],[PRECIO]]&lt;50,AIRBNB[[#This Row],[MIN_NOCHES]]&gt;3),"Dentro del presupuesto","No considerar")</f>
        <v>No considerar</v>
      </c>
      <c r="V2339" t="str">
        <f>VLOOKUP(AIRBNB[[#This Row],[HOST_ID]],Super_host[],5,FALSE)</f>
        <v>Host</v>
      </c>
    </row>
    <row r="2340" spans="1:22">
      <c r="A2340" s="4">
        <v>5558596</v>
      </c>
      <c r="B2340" t="s">
        <v>4634</v>
      </c>
      <c r="C2340" s="4">
        <v>28473177</v>
      </c>
      <c r="D2340" t="s">
        <v>450</v>
      </c>
      <c r="E2340" t="s">
        <v>4635</v>
      </c>
      <c r="F2340" s="4">
        <v>10023</v>
      </c>
      <c r="G2340" s="13" t="s">
        <v>124</v>
      </c>
      <c r="H2340" s="13" t="s">
        <v>168</v>
      </c>
      <c r="I2340" s="1">
        <v>4077122</v>
      </c>
      <c r="J2340" s="1">
        <v>-7398135</v>
      </c>
      <c r="K2340" t="s">
        <v>5</v>
      </c>
      <c r="L2340" s="20">
        <v>146</v>
      </c>
      <c r="M2340" s="4">
        <v>3</v>
      </c>
      <c r="N2340" s="4">
        <v>45</v>
      </c>
      <c r="O2340" s="2">
        <v>43647</v>
      </c>
      <c r="P2340" s="3">
        <v>0.87</v>
      </c>
      <c r="Q2340" s="4">
        <v>1</v>
      </c>
      <c r="R2340" s="3">
        <v>5.6</v>
      </c>
      <c r="S23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0" t="str">
        <f>IF(AIRBNB[[#This Row],[RUIDO(dB)]]&lt;=4,"Silencioso",IF(AIRBNB[[#This Row],[RUIDO(dB)]]&lt;=5.5,"Poco Ruidoso","Ruidoso"))</f>
        <v>Ruidoso</v>
      </c>
      <c r="U2340" t="str">
        <f>IF(AND(AIRBNB[[#This Row],[PRECIO]]&lt;50,AIRBNB[[#This Row],[MIN_NOCHES]]&gt;3),"Dentro del presupuesto","No considerar")</f>
        <v>No considerar</v>
      </c>
      <c r="V2340" t="str">
        <f>VLOOKUP(AIRBNB[[#This Row],[HOST_ID]],Super_host[],5,FALSE)</f>
        <v>Host</v>
      </c>
    </row>
    <row r="2341" spans="1:22">
      <c r="A2341" s="4">
        <v>1956726</v>
      </c>
      <c r="B2341" t="s">
        <v>3908</v>
      </c>
      <c r="C2341" s="4">
        <v>2301618</v>
      </c>
      <c r="D2341" t="s">
        <v>3044</v>
      </c>
      <c r="E2341" t="s">
        <v>3909</v>
      </c>
      <c r="F2341" s="4">
        <v>10003</v>
      </c>
      <c r="G2341" s="13" t="s">
        <v>124</v>
      </c>
      <c r="H2341" s="13" t="s">
        <v>133</v>
      </c>
      <c r="I2341" s="1">
        <v>407334</v>
      </c>
      <c r="J2341" s="1">
        <v>-7398801</v>
      </c>
      <c r="K2341" t="s">
        <v>5</v>
      </c>
      <c r="L2341" s="20">
        <v>146</v>
      </c>
      <c r="M2341" s="4">
        <v>18</v>
      </c>
      <c r="N2341" s="4">
        <v>34</v>
      </c>
      <c r="O2341" s="2">
        <v>43252</v>
      </c>
      <c r="P2341" s="3">
        <v>0.5</v>
      </c>
      <c r="Q2341" s="4">
        <v>1</v>
      </c>
      <c r="R2341" s="3">
        <v>5.6</v>
      </c>
      <c r="S23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1" t="str">
        <f>IF(AIRBNB[[#This Row],[RUIDO(dB)]]&lt;=4,"Silencioso",IF(AIRBNB[[#This Row],[RUIDO(dB)]]&lt;=5.5,"Poco Ruidoso","Ruidoso"))</f>
        <v>Ruidoso</v>
      </c>
      <c r="U2341" t="str">
        <f>IF(AND(AIRBNB[[#This Row],[PRECIO]]&lt;50,AIRBNB[[#This Row],[MIN_NOCHES]]&gt;3),"Dentro del presupuesto","No considerar")</f>
        <v>No considerar</v>
      </c>
      <c r="V2341" t="str">
        <f>VLOOKUP(AIRBNB[[#This Row],[HOST_ID]],Super_host[],5,FALSE)</f>
        <v>Host</v>
      </c>
    </row>
    <row r="2342" spans="1:22">
      <c r="A2342" s="4">
        <v>3412633</v>
      </c>
      <c r="B2342" t="s">
        <v>4567</v>
      </c>
      <c r="C2342" s="4">
        <v>1964249</v>
      </c>
      <c r="D2342" t="s">
        <v>4568</v>
      </c>
      <c r="E2342" t="s">
        <v>4569</v>
      </c>
      <c r="F2342" s="4">
        <v>10002</v>
      </c>
      <c r="G2342" s="13" t="s">
        <v>124</v>
      </c>
      <c r="H2342" s="13" t="s">
        <v>137</v>
      </c>
      <c r="I2342" s="1">
        <v>4072012</v>
      </c>
      <c r="J2342" s="1">
        <v>-7399092</v>
      </c>
      <c r="K2342" t="s">
        <v>5</v>
      </c>
      <c r="L2342" s="20">
        <v>146</v>
      </c>
      <c r="M2342" s="4">
        <v>11</v>
      </c>
      <c r="N2342" s="4">
        <v>50</v>
      </c>
      <c r="O2342" s="2">
        <v>43620</v>
      </c>
      <c r="P2342" s="3">
        <v>0.82</v>
      </c>
      <c r="Q2342" s="4">
        <v>1</v>
      </c>
      <c r="R2342" s="3">
        <v>5.6</v>
      </c>
      <c r="S23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2" t="str">
        <f>IF(AIRBNB[[#This Row],[RUIDO(dB)]]&lt;=4,"Silencioso",IF(AIRBNB[[#This Row],[RUIDO(dB)]]&lt;=5.5,"Poco Ruidoso","Ruidoso"))</f>
        <v>Ruidoso</v>
      </c>
      <c r="U2342" t="str">
        <f>IF(AND(AIRBNB[[#This Row],[PRECIO]]&lt;50,AIRBNB[[#This Row],[MIN_NOCHES]]&gt;3),"Dentro del presupuesto","No considerar")</f>
        <v>No considerar</v>
      </c>
      <c r="V2342" t="str">
        <f>VLOOKUP(AIRBNB[[#This Row],[HOST_ID]],Super_host[],5,FALSE)</f>
        <v>Host</v>
      </c>
    </row>
    <row r="2343" spans="1:22">
      <c r="A2343" s="4">
        <v>220946</v>
      </c>
      <c r="B2343" t="s">
        <v>5378</v>
      </c>
      <c r="C2343" s="4">
        <v>1144415</v>
      </c>
      <c r="D2343" t="s">
        <v>166</v>
      </c>
      <c r="E2343" t="s">
        <v>2289</v>
      </c>
      <c r="F2343" s="4">
        <v>10009</v>
      </c>
      <c r="G2343" s="13" t="s">
        <v>124</v>
      </c>
      <c r="H2343" s="13" t="s">
        <v>133</v>
      </c>
      <c r="I2343" s="1">
        <v>4072229</v>
      </c>
      <c r="J2343" s="1">
        <v>-7397901</v>
      </c>
      <c r="K2343" t="s">
        <v>5</v>
      </c>
      <c r="L2343" s="20">
        <v>146</v>
      </c>
      <c r="M2343" s="4">
        <v>3</v>
      </c>
      <c r="N2343" s="4">
        <v>142</v>
      </c>
      <c r="O2343" s="2">
        <v>43632</v>
      </c>
      <c r="P2343" s="3">
        <v>1.5</v>
      </c>
      <c r="Q2343" s="4">
        <v>1</v>
      </c>
      <c r="R2343" s="3">
        <v>5.6</v>
      </c>
      <c r="S23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3" t="str">
        <f>IF(AIRBNB[[#This Row],[RUIDO(dB)]]&lt;=4,"Silencioso",IF(AIRBNB[[#This Row],[RUIDO(dB)]]&lt;=5.5,"Poco Ruidoso","Ruidoso"))</f>
        <v>Ruidoso</v>
      </c>
      <c r="U2343" t="str">
        <f>IF(AND(AIRBNB[[#This Row],[PRECIO]]&lt;50,AIRBNB[[#This Row],[MIN_NOCHES]]&gt;3),"Dentro del presupuesto","No considerar")</f>
        <v>No considerar</v>
      </c>
      <c r="V2343" t="str">
        <f>VLOOKUP(AIRBNB[[#This Row],[HOST_ID]],Super_host[],5,FALSE)</f>
        <v>Host</v>
      </c>
    </row>
    <row r="2344" spans="1:22">
      <c r="A2344" s="4">
        <v>718761</v>
      </c>
      <c r="B2344" t="s">
        <v>10742</v>
      </c>
      <c r="C2344" s="4">
        <v>216191</v>
      </c>
      <c r="D2344" t="s">
        <v>8965</v>
      </c>
      <c r="E2344" t="s">
        <v>10743</v>
      </c>
      <c r="F2344" s="4">
        <v>11206</v>
      </c>
      <c r="G2344" s="13" t="s">
        <v>4662</v>
      </c>
      <c r="H2344" s="13" t="s">
        <v>9218</v>
      </c>
      <c r="I2344" s="1">
        <v>4070985</v>
      </c>
      <c r="J2344" s="1">
        <v>-739452</v>
      </c>
      <c r="K2344" t="s">
        <v>40</v>
      </c>
      <c r="L2344" s="20">
        <v>146</v>
      </c>
      <c r="M2344" s="4">
        <v>2</v>
      </c>
      <c r="N2344" s="4">
        <v>8</v>
      </c>
      <c r="O2344" s="2">
        <v>43533</v>
      </c>
      <c r="P2344" s="3">
        <v>0.11</v>
      </c>
      <c r="Q2344" s="4">
        <v>1</v>
      </c>
      <c r="R2344" s="3">
        <v>6.9</v>
      </c>
      <c r="S23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4" t="str">
        <f>IF(AIRBNB[[#This Row],[RUIDO(dB)]]&lt;=4,"Silencioso",IF(AIRBNB[[#This Row],[RUIDO(dB)]]&lt;=5.5,"Poco Ruidoso","Ruidoso"))</f>
        <v>Ruidoso</v>
      </c>
      <c r="U2344" t="str">
        <f>IF(AND(AIRBNB[[#This Row],[PRECIO]]&lt;50,AIRBNB[[#This Row],[MIN_NOCHES]]&gt;3),"Dentro del presupuesto","No considerar")</f>
        <v>No considerar</v>
      </c>
      <c r="V2344" t="str">
        <f>VLOOKUP(AIRBNB[[#This Row],[HOST_ID]],Super_host[],5,FALSE)</f>
        <v>Host</v>
      </c>
    </row>
    <row r="2345" spans="1:22">
      <c r="A2345" s="4">
        <v>6766875</v>
      </c>
      <c r="B2345" t="s">
        <v>9253</v>
      </c>
      <c r="C2345" s="4">
        <v>35426480</v>
      </c>
      <c r="D2345" t="s">
        <v>9254</v>
      </c>
      <c r="E2345" t="s">
        <v>9255</v>
      </c>
      <c r="F2345" s="4">
        <v>11201</v>
      </c>
      <c r="G2345" s="13" t="s">
        <v>4662</v>
      </c>
      <c r="H2345" s="13" t="s">
        <v>9222</v>
      </c>
      <c r="I2345" s="1">
        <v>4069297</v>
      </c>
      <c r="J2345" s="1">
        <v>-739741</v>
      </c>
      <c r="K2345" t="s">
        <v>5</v>
      </c>
      <c r="L2345" s="20">
        <v>145</v>
      </c>
      <c r="M2345" s="4">
        <v>25</v>
      </c>
      <c r="N2345" s="4">
        <v>1</v>
      </c>
      <c r="O2345" s="2">
        <v>42206</v>
      </c>
      <c r="P2345" s="3">
        <v>0.02</v>
      </c>
      <c r="Q2345" s="4">
        <v>1</v>
      </c>
      <c r="R2345" s="3">
        <v>6.9</v>
      </c>
      <c r="S23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5" t="str">
        <f>IF(AIRBNB[[#This Row],[RUIDO(dB)]]&lt;=4,"Silencioso",IF(AIRBNB[[#This Row],[RUIDO(dB)]]&lt;=5.5,"Poco Ruidoso","Ruidoso"))</f>
        <v>Ruidoso</v>
      </c>
      <c r="U2345" t="str">
        <f>IF(AND(AIRBNB[[#This Row],[PRECIO]]&lt;50,AIRBNB[[#This Row],[MIN_NOCHES]]&gt;3),"Dentro del presupuesto","No considerar")</f>
        <v>No considerar</v>
      </c>
      <c r="V2345" t="str">
        <f>VLOOKUP(AIRBNB[[#This Row],[HOST_ID]],Super_host[],5,FALSE)</f>
        <v>Host</v>
      </c>
    </row>
    <row r="2346" spans="1:22">
      <c r="A2346" s="4">
        <v>6654202</v>
      </c>
      <c r="B2346" t="s">
        <v>3497</v>
      </c>
      <c r="C2346" s="4">
        <v>34824417</v>
      </c>
      <c r="D2346" t="s">
        <v>872</v>
      </c>
      <c r="E2346" t="s">
        <v>3498</v>
      </c>
      <c r="F2346" s="4">
        <v>10035</v>
      </c>
      <c r="G2346" s="13" t="s">
        <v>124</v>
      </c>
      <c r="H2346" s="13" t="s">
        <v>182</v>
      </c>
      <c r="I2346" s="1">
        <v>4074522</v>
      </c>
      <c r="J2346" s="1">
        <v>-7397505</v>
      </c>
      <c r="K2346" t="s">
        <v>5</v>
      </c>
      <c r="L2346" s="20">
        <v>145</v>
      </c>
      <c r="M2346" s="4">
        <v>5</v>
      </c>
      <c r="N2346" s="4">
        <v>18</v>
      </c>
      <c r="O2346" s="2">
        <v>43617</v>
      </c>
      <c r="P2346" s="3">
        <v>0.38</v>
      </c>
      <c r="Q2346" s="4">
        <v>1</v>
      </c>
      <c r="R2346" s="3">
        <v>5.6</v>
      </c>
      <c r="S23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6" t="str">
        <f>IF(AIRBNB[[#This Row],[RUIDO(dB)]]&lt;=4,"Silencioso",IF(AIRBNB[[#This Row],[RUIDO(dB)]]&lt;=5.5,"Poco Ruidoso","Ruidoso"))</f>
        <v>Ruidoso</v>
      </c>
      <c r="U2346" t="str">
        <f>IF(AND(AIRBNB[[#This Row],[PRECIO]]&lt;50,AIRBNB[[#This Row],[MIN_NOCHES]]&gt;3),"Dentro del presupuesto","No considerar")</f>
        <v>No considerar</v>
      </c>
      <c r="V2346" t="str">
        <f>VLOOKUP(AIRBNB[[#This Row],[HOST_ID]],Super_host[],5,FALSE)</f>
        <v>Host</v>
      </c>
    </row>
    <row r="2347" spans="1:22">
      <c r="A2347" s="4">
        <v>6555586</v>
      </c>
      <c r="B2347" t="s">
        <v>9744</v>
      </c>
      <c r="C2347" s="4">
        <v>34285520</v>
      </c>
      <c r="D2347" t="s">
        <v>9745</v>
      </c>
      <c r="E2347" t="s">
        <v>9746</v>
      </c>
      <c r="F2347" s="4">
        <v>11231</v>
      </c>
      <c r="G2347" s="13" t="s">
        <v>4662</v>
      </c>
      <c r="H2347" s="13" t="s">
        <v>9747</v>
      </c>
      <c r="I2347" s="1">
        <v>4067811</v>
      </c>
      <c r="J2347" s="1">
        <v>-7400606</v>
      </c>
      <c r="K2347" t="s">
        <v>5</v>
      </c>
      <c r="L2347" s="20">
        <v>145</v>
      </c>
      <c r="M2347" s="4">
        <v>7</v>
      </c>
      <c r="N2347" s="4">
        <v>2</v>
      </c>
      <c r="O2347" s="2">
        <v>42248</v>
      </c>
      <c r="P2347" s="3">
        <v>0.04</v>
      </c>
      <c r="Q2347" s="4">
        <v>1</v>
      </c>
      <c r="R2347" s="3">
        <v>6.9</v>
      </c>
      <c r="S23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7" t="str">
        <f>IF(AIRBNB[[#This Row],[RUIDO(dB)]]&lt;=4,"Silencioso",IF(AIRBNB[[#This Row],[RUIDO(dB)]]&lt;=5.5,"Poco Ruidoso","Ruidoso"))</f>
        <v>Ruidoso</v>
      </c>
      <c r="U2347" t="str">
        <f>IF(AND(AIRBNB[[#This Row],[PRECIO]]&lt;50,AIRBNB[[#This Row],[MIN_NOCHES]]&gt;3),"Dentro del presupuesto","No considerar")</f>
        <v>No considerar</v>
      </c>
      <c r="V2347" t="str">
        <f>VLOOKUP(AIRBNB[[#This Row],[HOST_ID]],Super_host[],5,FALSE)</f>
        <v>Host</v>
      </c>
    </row>
    <row r="2348" spans="1:22">
      <c r="A2348" s="4">
        <v>6492185</v>
      </c>
      <c r="B2348" t="s">
        <v>13717</v>
      </c>
      <c r="C2348" s="4">
        <v>33929905</v>
      </c>
      <c r="D2348" t="s">
        <v>13718</v>
      </c>
      <c r="E2348" t="s">
        <v>13719</v>
      </c>
      <c r="F2348" s="4">
        <v>11235</v>
      </c>
      <c r="G2348" s="13" t="s">
        <v>4662</v>
      </c>
      <c r="H2348" s="13" t="s">
        <v>13720</v>
      </c>
      <c r="I2348" s="1">
        <v>4057872</v>
      </c>
      <c r="J2348" s="1">
        <v>-7395251</v>
      </c>
      <c r="K2348" t="s">
        <v>5</v>
      </c>
      <c r="L2348" s="20">
        <v>145</v>
      </c>
      <c r="M2348" s="4">
        <v>4</v>
      </c>
      <c r="N2348" s="4">
        <v>59</v>
      </c>
      <c r="O2348" s="2">
        <v>43633</v>
      </c>
      <c r="P2348" s="3">
        <v>1.24</v>
      </c>
      <c r="Q2348" s="4">
        <v>1</v>
      </c>
      <c r="R2348" s="3">
        <v>6.9</v>
      </c>
      <c r="S23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8" t="str">
        <f>IF(AIRBNB[[#This Row],[RUIDO(dB)]]&lt;=4,"Silencioso",IF(AIRBNB[[#This Row],[RUIDO(dB)]]&lt;=5.5,"Poco Ruidoso","Ruidoso"))</f>
        <v>Ruidoso</v>
      </c>
      <c r="U2348" t="str">
        <f>IF(AND(AIRBNB[[#This Row],[PRECIO]]&lt;50,AIRBNB[[#This Row],[MIN_NOCHES]]&gt;3),"Dentro del presupuesto","No considerar")</f>
        <v>No considerar</v>
      </c>
      <c r="V2348" t="str">
        <f>VLOOKUP(AIRBNB[[#This Row],[HOST_ID]],Super_host[],5,FALSE)</f>
        <v>Host</v>
      </c>
    </row>
    <row r="2349" spans="1:22">
      <c r="A2349" s="4">
        <v>6079079</v>
      </c>
      <c r="B2349" t="s">
        <v>8579</v>
      </c>
      <c r="C2349" s="4">
        <v>30214562</v>
      </c>
      <c r="D2349" t="s">
        <v>1252</v>
      </c>
      <c r="E2349" t="s">
        <v>8580</v>
      </c>
      <c r="F2349" s="4">
        <v>11432</v>
      </c>
      <c r="G2349" s="13" t="s">
        <v>7897</v>
      </c>
      <c r="H2349" s="13" t="s">
        <v>8581</v>
      </c>
      <c r="I2349" s="1">
        <v>4072362</v>
      </c>
      <c r="J2349" s="1">
        <v>-73791</v>
      </c>
      <c r="K2349" t="s">
        <v>5</v>
      </c>
      <c r="L2349" s="20">
        <v>145</v>
      </c>
      <c r="M2349" s="4">
        <v>4</v>
      </c>
      <c r="N2349" s="4">
        <v>38</v>
      </c>
      <c r="O2349" s="2">
        <v>42914</v>
      </c>
      <c r="P2349" s="3">
        <v>0.75</v>
      </c>
      <c r="Q2349" s="4">
        <v>5</v>
      </c>
      <c r="R2349" s="3">
        <v>6.24</v>
      </c>
      <c r="S23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49" t="str">
        <f>IF(AIRBNB[[#This Row],[RUIDO(dB)]]&lt;=4,"Silencioso",IF(AIRBNB[[#This Row],[RUIDO(dB)]]&lt;=5.5,"Poco Ruidoso","Ruidoso"))</f>
        <v>Ruidoso</v>
      </c>
      <c r="U2349" t="str">
        <f>IF(AND(AIRBNB[[#This Row],[PRECIO]]&lt;50,AIRBNB[[#This Row],[MIN_NOCHES]]&gt;3),"Dentro del presupuesto","No considerar")</f>
        <v>No considerar</v>
      </c>
      <c r="V2349" t="str">
        <f>VLOOKUP(AIRBNB[[#This Row],[HOST_ID]],Super_host[],5,FALSE)</f>
        <v>Host</v>
      </c>
    </row>
    <row r="2350" spans="1:22">
      <c r="A2350" s="4">
        <v>4877884</v>
      </c>
      <c r="B2350" t="s">
        <v>15176</v>
      </c>
      <c r="C2350" s="4">
        <v>25093848</v>
      </c>
      <c r="D2350" t="s">
        <v>15177</v>
      </c>
      <c r="E2350" t="s">
        <v>15178</v>
      </c>
      <c r="F2350" s="4">
        <v>11233</v>
      </c>
      <c r="G2350" s="13" t="s">
        <v>4662</v>
      </c>
      <c r="H2350" s="13" t="s">
        <v>9230</v>
      </c>
      <c r="I2350" s="1">
        <v>4068175</v>
      </c>
      <c r="J2350" s="1">
        <v>-739153</v>
      </c>
      <c r="K2350" t="s">
        <v>5</v>
      </c>
      <c r="L2350" s="20">
        <v>145</v>
      </c>
      <c r="M2350" s="4">
        <v>3</v>
      </c>
      <c r="N2350" s="4">
        <v>209</v>
      </c>
      <c r="O2350" s="2">
        <v>43634</v>
      </c>
      <c r="P2350" s="3">
        <v>3.79</v>
      </c>
      <c r="Q2350" s="4">
        <v>1</v>
      </c>
      <c r="R2350" s="3">
        <v>6.9</v>
      </c>
      <c r="S23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0" t="str">
        <f>IF(AIRBNB[[#This Row],[RUIDO(dB)]]&lt;=4,"Silencioso",IF(AIRBNB[[#This Row],[RUIDO(dB)]]&lt;=5.5,"Poco Ruidoso","Ruidoso"))</f>
        <v>Ruidoso</v>
      </c>
      <c r="U2350" t="str">
        <f>IF(AND(AIRBNB[[#This Row],[PRECIO]]&lt;50,AIRBNB[[#This Row],[MIN_NOCHES]]&gt;3),"Dentro del presupuesto","No considerar")</f>
        <v>No considerar</v>
      </c>
      <c r="V2350" t="str">
        <f>VLOOKUP(AIRBNB[[#This Row],[HOST_ID]],Super_host[],5,FALSE)</f>
        <v>Host</v>
      </c>
    </row>
    <row r="2351" spans="1:22">
      <c r="A2351" s="4">
        <v>4667707</v>
      </c>
      <c r="B2351" t="s">
        <v>16365</v>
      </c>
      <c r="C2351" s="4">
        <v>24149026</v>
      </c>
      <c r="D2351" t="s">
        <v>16366</v>
      </c>
      <c r="E2351" t="s">
        <v>16367</v>
      </c>
      <c r="F2351" s="4">
        <v>10451</v>
      </c>
      <c r="G2351" s="13" t="s">
        <v>16360</v>
      </c>
      <c r="H2351" s="13" t="s">
        <v>16368</v>
      </c>
      <c r="I2351" s="1">
        <v>4082393</v>
      </c>
      <c r="J2351" s="1">
        <v>-7392414</v>
      </c>
      <c r="K2351" t="s">
        <v>5</v>
      </c>
      <c r="L2351" s="20">
        <v>145</v>
      </c>
      <c r="M2351" s="4">
        <v>5</v>
      </c>
      <c r="N2351" s="4">
        <v>1</v>
      </c>
      <c r="O2351" s="2">
        <v>42371</v>
      </c>
      <c r="P2351" s="3">
        <v>0.02</v>
      </c>
      <c r="Q2351" s="4">
        <v>5</v>
      </c>
      <c r="R2351" s="3">
        <v>7.84</v>
      </c>
      <c r="S23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1" t="str">
        <f>IF(AIRBNB[[#This Row],[RUIDO(dB)]]&lt;=4,"Silencioso",IF(AIRBNB[[#This Row],[RUIDO(dB)]]&lt;=5.5,"Poco Ruidoso","Ruidoso"))</f>
        <v>Ruidoso</v>
      </c>
      <c r="U2351" t="str">
        <f>IF(AND(AIRBNB[[#This Row],[PRECIO]]&lt;50,AIRBNB[[#This Row],[MIN_NOCHES]]&gt;3),"Dentro del presupuesto","No considerar")</f>
        <v>No considerar</v>
      </c>
      <c r="V2351" t="str">
        <f>VLOOKUP(AIRBNB[[#This Row],[HOST_ID]],Super_host[],5,FALSE)</f>
        <v>Host</v>
      </c>
    </row>
    <row r="2352" spans="1:22">
      <c r="A2352" s="4">
        <v>6569350</v>
      </c>
      <c r="B2352" t="s">
        <v>14762</v>
      </c>
      <c r="C2352" s="4">
        <v>22261783</v>
      </c>
      <c r="D2352" t="s">
        <v>979</v>
      </c>
      <c r="E2352" t="s">
        <v>14763</v>
      </c>
      <c r="F2352" s="4">
        <v>11216</v>
      </c>
      <c r="G2352" s="13" t="s">
        <v>4662</v>
      </c>
      <c r="H2352" s="13" t="s">
        <v>9230</v>
      </c>
      <c r="I2352" s="1">
        <v>4068258</v>
      </c>
      <c r="J2352" s="1">
        <v>-7393893</v>
      </c>
      <c r="K2352" t="s">
        <v>5</v>
      </c>
      <c r="L2352" s="20">
        <v>145</v>
      </c>
      <c r="M2352" s="4">
        <v>3</v>
      </c>
      <c r="N2352" s="4">
        <v>130</v>
      </c>
      <c r="O2352" s="2">
        <v>43652</v>
      </c>
      <c r="P2352" s="3">
        <v>2.63</v>
      </c>
      <c r="Q2352" s="4">
        <v>1</v>
      </c>
      <c r="R2352" s="3">
        <v>6.9</v>
      </c>
      <c r="S23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2" t="str">
        <f>IF(AIRBNB[[#This Row],[RUIDO(dB)]]&lt;=4,"Silencioso",IF(AIRBNB[[#This Row],[RUIDO(dB)]]&lt;=5.5,"Poco Ruidoso","Ruidoso"))</f>
        <v>Ruidoso</v>
      </c>
      <c r="U2352" t="str">
        <f>IF(AND(AIRBNB[[#This Row],[PRECIO]]&lt;50,AIRBNB[[#This Row],[MIN_NOCHES]]&gt;3),"Dentro del presupuesto","No considerar")</f>
        <v>No considerar</v>
      </c>
      <c r="V2352" t="str">
        <f>VLOOKUP(AIRBNB[[#This Row],[HOST_ID]],Super_host[],5,FALSE)</f>
        <v>Host</v>
      </c>
    </row>
    <row r="2353" spans="1:22">
      <c r="A2353" s="4">
        <v>3870158</v>
      </c>
      <c r="B2353" t="s">
        <v>3126</v>
      </c>
      <c r="C2353" s="4">
        <v>19986984</v>
      </c>
      <c r="D2353" t="s">
        <v>3127</v>
      </c>
      <c r="E2353" t="s">
        <v>3128</v>
      </c>
      <c r="F2353" s="4">
        <v>10003</v>
      </c>
      <c r="G2353" s="13" t="s">
        <v>124</v>
      </c>
      <c r="H2353" s="13" t="s">
        <v>133</v>
      </c>
      <c r="I2353" s="1">
        <v>4073263</v>
      </c>
      <c r="J2353" s="1">
        <v>-7398728</v>
      </c>
      <c r="K2353" t="s">
        <v>5</v>
      </c>
      <c r="L2353" s="20">
        <v>145</v>
      </c>
      <c r="M2353" s="4">
        <v>4</v>
      </c>
      <c r="N2353" s="4">
        <v>17</v>
      </c>
      <c r="O2353" s="2">
        <v>43633</v>
      </c>
      <c r="P2353" s="3">
        <v>0.28999999999999998</v>
      </c>
      <c r="Q2353" s="4">
        <v>1</v>
      </c>
      <c r="R2353" s="3">
        <v>5.6</v>
      </c>
      <c r="S23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3" t="str">
        <f>IF(AIRBNB[[#This Row],[RUIDO(dB)]]&lt;=4,"Silencioso",IF(AIRBNB[[#This Row],[RUIDO(dB)]]&lt;=5.5,"Poco Ruidoso","Ruidoso"))</f>
        <v>Ruidoso</v>
      </c>
      <c r="U2353" t="str">
        <f>IF(AND(AIRBNB[[#This Row],[PRECIO]]&lt;50,AIRBNB[[#This Row],[MIN_NOCHES]]&gt;3),"Dentro del presupuesto","No considerar")</f>
        <v>No considerar</v>
      </c>
      <c r="V2353" t="str">
        <f>VLOOKUP(AIRBNB[[#This Row],[HOST_ID]],Super_host[],5,FALSE)</f>
        <v>Host</v>
      </c>
    </row>
    <row r="2354" spans="1:22">
      <c r="A2354" s="4">
        <v>4126676</v>
      </c>
      <c r="B2354" t="s">
        <v>4238</v>
      </c>
      <c r="C2354" s="4">
        <v>19802029</v>
      </c>
      <c r="D2354" t="s">
        <v>484</v>
      </c>
      <c r="E2354" t="s">
        <v>2082</v>
      </c>
      <c r="F2354" s="4">
        <v>10019</v>
      </c>
      <c r="G2354" s="13" t="s">
        <v>124</v>
      </c>
      <c r="H2354" s="13" t="s">
        <v>249</v>
      </c>
      <c r="I2354" s="1">
        <v>4076468</v>
      </c>
      <c r="J2354" s="1">
        <v>-7398514</v>
      </c>
      <c r="K2354" t="s">
        <v>5</v>
      </c>
      <c r="L2354" s="20">
        <v>145</v>
      </c>
      <c r="M2354" s="4">
        <v>7</v>
      </c>
      <c r="N2354" s="4">
        <v>37</v>
      </c>
      <c r="O2354" s="2">
        <v>43507</v>
      </c>
      <c r="P2354" s="3">
        <v>0.65</v>
      </c>
      <c r="Q2354" s="4">
        <v>1</v>
      </c>
      <c r="R2354" s="3">
        <v>5.6</v>
      </c>
      <c r="S23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4" t="str">
        <f>IF(AIRBNB[[#This Row],[RUIDO(dB)]]&lt;=4,"Silencioso",IF(AIRBNB[[#This Row],[RUIDO(dB)]]&lt;=5.5,"Poco Ruidoso","Ruidoso"))</f>
        <v>Ruidoso</v>
      </c>
      <c r="U2354" t="str">
        <f>IF(AND(AIRBNB[[#This Row],[PRECIO]]&lt;50,AIRBNB[[#This Row],[MIN_NOCHES]]&gt;3),"Dentro del presupuesto","No considerar")</f>
        <v>No considerar</v>
      </c>
      <c r="V2354" t="str">
        <f>VLOOKUP(AIRBNB[[#This Row],[HOST_ID]],Super_host[],5,FALSE)</f>
        <v>Host</v>
      </c>
    </row>
    <row r="2355" spans="1:22">
      <c r="A2355" s="4">
        <v>3812554</v>
      </c>
      <c r="B2355" t="s">
        <v>8716</v>
      </c>
      <c r="C2355" s="4">
        <v>19597910</v>
      </c>
      <c r="D2355" t="s">
        <v>8572</v>
      </c>
      <c r="E2355" t="s">
        <v>8717</v>
      </c>
      <c r="F2355" s="4">
        <v>11375</v>
      </c>
      <c r="G2355" s="13" t="s">
        <v>7897</v>
      </c>
      <c r="H2355" s="13" t="s">
        <v>7951</v>
      </c>
      <c r="I2355" s="1">
        <v>40727</v>
      </c>
      <c r="J2355" s="1">
        <v>-7383924</v>
      </c>
      <c r="K2355" t="s">
        <v>40</v>
      </c>
      <c r="L2355" s="20">
        <v>145</v>
      </c>
      <c r="M2355" s="4">
        <v>2</v>
      </c>
      <c r="N2355" s="4">
        <v>75</v>
      </c>
      <c r="O2355" s="2">
        <v>43604</v>
      </c>
      <c r="P2355" s="3">
        <v>1.27</v>
      </c>
      <c r="Q2355" s="4">
        <v>5</v>
      </c>
      <c r="R2355" s="3">
        <v>6.24</v>
      </c>
      <c r="S23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5" t="str">
        <f>IF(AIRBNB[[#This Row],[RUIDO(dB)]]&lt;=4,"Silencioso",IF(AIRBNB[[#This Row],[RUIDO(dB)]]&lt;=5.5,"Poco Ruidoso","Ruidoso"))</f>
        <v>Ruidoso</v>
      </c>
      <c r="U2355" t="str">
        <f>IF(AND(AIRBNB[[#This Row],[PRECIO]]&lt;50,AIRBNB[[#This Row],[MIN_NOCHES]]&gt;3),"Dentro del presupuesto","No considerar")</f>
        <v>No considerar</v>
      </c>
      <c r="V2355" t="str">
        <f>VLOOKUP(AIRBNB[[#This Row],[HOST_ID]],Super_host[],5,FALSE)</f>
        <v>Host</v>
      </c>
    </row>
    <row r="2356" spans="1:22">
      <c r="A2356" s="4">
        <v>3602534</v>
      </c>
      <c r="B2356" t="s">
        <v>5059</v>
      </c>
      <c r="C2356" s="4">
        <v>18150845</v>
      </c>
      <c r="D2356" t="s">
        <v>863</v>
      </c>
      <c r="E2356" t="s">
        <v>5060</v>
      </c>
      <c r="F2356" s="4">
        <v>10032</v>
      </c>
      <c r="G2356" s="13" t="s">
        <v>124</v>
      </c>
      <c r="H2356" s="13" t="s">
        <v>125</v>
      </c>
      <c r="I2356" s="1">
        <v>4083473</v>
      </c>
      <c r="J2356" s="1">
        <v>-7393982</v>
      </c>
      <c r="K2356" t="s">
        <v>40</v>
      </c>
      <c r="L2356" s="20">
        <v>145</v>
      </c>
      <c r="M2356" s="4">
        <v>6</v>
      </c>
      <c r="N2356" s="4">
        <v>61</v>
      </c>
      <c r="O2356" s="2">
        <v>43602</v>
      </c>
      <c r="P2356" s="3">
        <v>1.17</v>
      </c>
      <c r="Q2356" s="4">
        <v>1</v>
      </c>
      <c r="R2356" s="3">
        <v>5.6</v>
      </c>
      <c r="S23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6" t="str">
        <f>IF(AIRBNB[[#This Row],[RUIDO(dB)]]&lt;=4,"Silencioso",IF(AIRBNB[[#This Row],[RUIDO(dB)]]&lt;=5.5,"Poco Ruidoso","Ruidoso"))</f>
        <v>Ruidoso</v>
      </c>
      <c r="U2356" t="str">
        <f>IF(AND(AIRBNB[[#This Row],[PRECIO]]&lt;50,AIRBNB[[#This Row],[MIN_NOCHES]]&gt;3),"Dentro del presupuesto","No considerar")</f>
        <v>No considerar</v>
      </c>
      <c r="V2356" t="str">
        <f>VLOOKUP(AIRBNB[[#This Row],[HOST_ID]],Super_host[],5,FALSE)</f>
        <v>Host</v>
      </c>
    </row>
    <row r="2357" spans="1:22">
      <c r="A2357" s="4">
        <v>3540722</v>
      </c>
      <c r="B2357" t="s">
        <v>6537</v>
      </c>
      <c r="C2357" s="4">
        <v>17820464</v>
      </c>
      <c r="D2357" t="s">
        <v>4418</v>
      </c>
      <c r="E2357" t="s">
        <v>6538</v>
      </c>
      <c r="F2357" s="4">
        <v>10009</v>
      </c>
      <c r="G2357" s="13" t="s">
        <v>124</v>
      </c>
      <c r="H2357" s="13" t="s">
        <v>133</v>
      </c>
      <c r="I2357" s="1">
        <v>4072454</v>
      </c>
      <c r="J2357" s="1">
        <v>-7397836</v>
      </c>
      <c r="K2357" t="s">
        <v>5</v>
      </c>
      <c r="L2357" s="20">
        <v>145</v>
      </c>
      <c r="M2357" s="4">
        <v>1</v>
      </c>
      <c r="N2357" s="4">
        <v>358</v>
      </c>
      <c r="O2357" s="2">
        <v>43437</v>
      </c>
      <c r="P2357" s="3">
        <v>5.96</v>
      </c>
      <c r="Q2357" s="4">
        <v>1</v>
      </c>
      <c r="R2357" s="3">
        <v>5.6</v>
      </c>
      <c r="S23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7" t="str">
        <f>IF(AIRBNB[[#This Row],[RUIDO(dB)]]&lt;=4,"Silencioso",IF(AIRBNB[[#This Row],[RUIDO(dB)]]&lt;=5.5,"Poco Ruidoso","Ruidoso"))</f>
        <v>Ruidoso</v>
      </c>
      <c r="U2357" t="str">
        <f>IF(AND(AIRBNB[[#This Row],[PRECIO]]&lt;50,AIRBNB[[#This Row],[MIN_NOCHES]]&gt;3),"Dentro del presupuesto","No considerar")</f>
        <v>No considerar</v>
      </c>
      <c r="V2357" t="str">
        <f>VLOOKUP(AIRBNB[[#This Row],[HOST_ID]],Super_host[],5,FALSE)</f>
        <v>Host</v>
      </c>
    </row>
    <row r="2358" spans="1:22">
      <c r="A2358" s="4">
        <v>6652755</v>
      </c>
      <c r="B2358" t="s">
        <v>12588</v>
      </c>
      <c r="C2358" s="4">
        <v>16718896</v>
      </c>
      <c r="D2358" t="s">
        <v>2954</v>
      </c>
      <c r="E2358" t="s">
        <v>12589</v>
      </c>
      <c r="F2358" s="4">
        <v>11205</v>
      </c>
      <c r="G2358" s="13" t="s">
        <v>4662</v>
      </c>
      <c r="H2358" s="13" t="s">
        <v>9230</v>
      </c>
      <c r="I2358" s="1">
        <v>406924</v>
      </c>
      <c r="J2358" s="1">
        <v>-7396029</v>
      </c>
      <c r="K2358" t="s">
        <v>5</v>
      </c>
      <c r="L2358" s="20">
        <v>145</v>
      </c>
      <c r="M2358" s="4">
        <v>5</v>
      </c>
      <c r="N2358" s="4">
        <v>25</v>
      </c>
      <c r="O2358" s="2">
        <v>43102</v>
      </c>
      <c r="P2358" s="3">
        <v>0.51</v>
      </c>
      <c r="Q2358" s="4">
        <v>1</v>
      </c>
      <c r="R2358" s="3">
        <v>6.9</v>
      </c>
      <c r="S23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8" t="str">
        <f>IF(AIRBNB[[#This Row],[RUIDO(dB)]]&lt;=4,"Silencioso",IF(AIRBNB[[#This Row],[RUIDO(dB)]]&lt;=5.5,"Poco Ruidoso","Ruidoso"))</f>
        <v>Ruidoso</v>
      </c>
      <c r="U2358" t="str">
        <f>IF(AND(AIRBNB[[#This Row],[PRECIO]]&lt;50,AIRBNB[[#This Row],[MIN_NOCHES]]&gt;3),"Dentro del presupuesto","No considerar")</f>
        <v>No considerar</v>
      </c>
      <c r="V2358" t="str">
        <f>VLOOKUP(AIRBNB[[#This Row],[HOST_ID]],Super_host[],5,FALSE)</f>
        <v>Host</v>
      </c>
    </row>
    <row r="2359" spans="1:22">
      <c r="A2359" s="4">
        <v>3303382</v>
      </c>
      <c r="B2359" t="s">
        <v>5637</v>
      </c>
      <c r="C2359" s="4">
        <v>16683574</v>
      </c>
      <c r="D2359" t="s">
        <v>5638</v>
      </c>
      <c r="E2359" t="s">
        <v>5639</v>
      </c>
      <c r="F2359" s="4">
        <v>10031</v>
      </c>
      <c r="G2359" s="13" t="s">
        <v>124</v>
      </c>
      <c r="H2359" s="13" t="s">
        <v>148</v>
      </c>
      <c r="I2359" s="1">
        <v>4082888</v>
      </c>
      <c r="J2359" s="1">
        <v>-7394997</v>
      </c>
      <c r="K2359" t="s">
        <v>5</v>
      </c>
      <c r="L2359" s="20">
        <v>145</v>
      </c>
      <c r="M2359" s="4">
        <v>4</v>
      </c>
      <c r="N2359" s="4">
        <v>115</v>
      </c>
      <c r="O2359" s="2">
        <v>43645</v>
      </c>
      <c r="P2359" s="3">
        <v>1.9</v>
      </c>
      <c r="Q2359" s="4">
        <v>1</v>
      </c>
      <c r="R2359" s="3">
        <v>5.6</v>
      </c>
      <c r="S23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59" t="str">
        <f>IF(AIRBNB[[#This Row],[RUIDO(dB)]]&lt;=4,"Silencioso",IF(AIRBNB[[#This Row],[RUIDO(dB)]]&lt;=5.5,"Poco Ruidoso","Ruidoso"))</f>
        <v>Ruidoso</v>
      </c>
      <c r="U2359" t="str">
        <f>IF(AND(AIRBNB[[#This Row],[PRECIO]]&lt;50,AIRBNB[[#This Row],[MIN_NOCHES]]&gt;3),"Dentro del presupuesto","No considerar")</f>
        <v>No considerar</v>
      </c>
      <c r="V2359" t="str">
        <f>VLOOKUP(AIRBNB[[#This Row],[HOST_ID]],Super_host[],5,FALSE)</f>
        <v>Host</v>
      </c>
    </row>
    <row r="2360" spans="1:22">
      <c r="A2360" s="4">
        <v>2739793</v>
      </c>
      <c r="B2360" t="s">
        <v>14811</v>
      </c>
      <c r="C2360" s="4">
        <v>14019268</v>
      </c>
      <c r="D2360" t="s">
        <v>3438</v>
      </c>
      <c r="E2360" t="s">
        <v>14812</v>
      </c>
      <c r="F2360" s="4">
        <v>11221</v>
      </c>
      <c r="G2360" s="13" t="s">
        <v>4662</v>
      </c>
      <c r="H2360" s="13" t="s">
        <v>9274</v>
      </c>
      <c r="I2360" s="1">
        <v>4069686</v>
      </c>
      <c r="J2360" s="1">
        <v>-7393042</v>
      </c>
      <c r="K2360" t="s">
        <v>5</v>
      </c>
      <c r="L2360" s="20">
        <v>145</v>
      </c>
      <c r="M2360" s="4">
        <v>5</v>
      </c>
      <c r="N2360" s="4">
        <v>171</v>
      </c>
      <c r="O2360" s="2">
        <v>43647</v>
      </c>
      <c r="P2360" s="3">
        <v>2.75</v>
      </c>
      <c r="Q2360" s="4">
        <v>1</v>
      </c>
      <c r="R2360" s="3">
        <v>6.9</v>
      </c>
      <c r="S23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0" t="str">
        <f>IF(AIRBNB[[#This Row],[RUIDO(dB)]]&lt;=4,"Silencioso",IF(AIRBNB[[#This Row],[RUIDO(dB)]]&lt;=5.5,"Poco Ruidoso","Ruidoso"))</f>
        <v>Ruidoso</v>
      </c>
      <c r="U2360" t="str">
        <f>IF(AND(AIRBNB[[#This Row],[PRECIO]]&lt;50,AIRBNB[[#This Row],[MIN_NOCHES]]&gt;3),"Dentro del presupuesto","No considerar")</f>
        <v>No considerar</v>
      </c>
      <c r="V2360" t="str">
        <f>VLOOKUP(AIRBNB[[#This Row],[HOST_ID]],Super_host[],5,FALSE)</f>
        <v>Host</v>
      </c>
    </row>
    <row r="2361" spans="1:22">
      <c r="A2361" s="4">
        <v>2619549</v>
      </c>
      <c r="B2361" t="s">
        <v>1759</v>
      </c>
      <c r="C2361" s="4">
        <v>13347167</v>
      </c>
      <c r="D2361" t="s">
        <v>329</v>
      </c>
      <c r="E2361" t="s">
        <v>1383</v>
      </c>
      <c r="F2361" s="4">
        <v>10075</v>
      </c>
      <c r="G2361" s="13" t="s">
        <v>124</v>
      </c>
      <c r="H2361" s="13" t="s">
        <v>129</v>
      </c>
      <c r="I2361" s="1">
        <v>4077265</v>
      </c>
      <c r="J2361" s="1">
        <v>-739574</v>
      </c>
      <c r="K2361" t="s">
        <v>5</v>
      </c>
      <c r="L2361" s="20">
        <v>145</v>
      </c>
      <c r="M2361" s="4">
        <v>30</v>
      </c>
      <c r="N2361" s="4">
        <v>1</v>
      </c>
      <c r="O2361" s="2">
        <v>43373</v>
      </c>
      <c r="P2361" s="3">
        <v>0.11</v>
      </c>
      <c r="Q2361" s="4">
        <v>1</v>
      </c>
      <c r="R2361" s="3">
        <v>5.6</v>
      </c>
      <c r="S23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1" t="str">
        <f>IF(AIRBNB[[#This Row],[RUIDO(dB)]]&lt;=4,"Silencioso",IF(AIRBNB[[#This Row],[RUIDO(dB)]]&lt;=5.5,"Poco Ruidoso","Ruidoso"))</f>
        <v>Ruidoso</v>
      </c>
      <c r="U2361" t="str">
        <f>IF(AND(AIRBNB[[#This Row],[PRECIO]]&lt;50,AIRBNB[[#This Row],[MIN_NOCHES]]&gt;3),"Dentro del presupuesto","No considerar")</f>
        <v>No considerar</v>
      </c>
      <c r="V2361" t="str">
        <f>VLOOKUP(AIRBNB[[#This Row],[HOST_ID]],Super_host[],5,FALSE)</f>
        <v>Host</v>
      </c>
    </row>
    <row r="2362" spans="1:22">
      <c r="A2362" s="4">
        <v>2611765</v>
      </c>
      <c r="B2362" t="s">
        <v>1942</v>
      </c>
      <c r="C2362" s="4">
        <v>10331953</v>
      </c>
      <c r="D2362" t="s">
        <v>1417</v>
      </c>
      <c r="E2362" t="s">
        <v>1943</v>
      </c>
      <c r="F2362" s="4">
        <v>10024</v>
      </c>
      <c r="G2362" s="13" t="s">
        <v>124</v>
      </c>
      <c r="H2362" s="13" t="s">
        <v>168</v>
      </c>
      <c r="I2362" s="1">
        <v>4079071</v>
      </c>
      <c r="J2362" s="1">
        <v>-7397408</v>
      </c>
      <c r="K2362" t="s">
        <v>5</v>
      </c>
      <c r="L2362" s="20">
        <v>145</v>
      </c>
      <c r="M2362" s="4">
        <v>3</v>
      </c>
      <c r="N2362" s="4">
        <v>8</v>
      </c>
      <c r="O2362" s="2">
        <v>42534</v>
      </c>
      <c r="P2362" s="3">
        <v>0.13</v>
      </c>
      <c r="Q2362" s="4">
        <v>1</v>
      </c>
      <c r="R2362" s="3">
        <v>5.6</v>
      </c>
      <c r="S23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2" t="str">
        <f>IF(AIRBNB[[#This Row],[RUIDO(dB)]]&lt;=4,"Silencioso",IF(AIRBNB[[#This Row],[RUIDO(dB)]]&lt;=5.5,"Poco Ruidoso","Ruidoso"))</f>
        <v>Ruidoso</v>
      </c>
      <c r="U2362" t="str">
        <f>IF(AND(AIRBNB[[#This Row],[PRECIO]]&lt;50,AIRBNB[[#This Row],[MIN_NOCHES]]&gt;3),"Dentro del presupuesto","No considerar")</f>
        <v>No considerar</v>
      </c>
      <c r="V2362" t="str">
        <f>VLOOKUP(AIRBNB[[#This Row],[HOST_ID]],Super_host[],5,FALSE)</f>
        <v>Host</v>
      </c>
    </row>
    <row r="2363" spans="1:22">
      <c r="A2363" s="4">
        <v>1987949</v>
      </c>
      <c r="B2363" t="s">
        <v>121</v>
      </c>
      <c r="C2363" s="4">
        <v>10252755</v>
      </c>
      <c r="D2363" t="s">
        <v>122</v>
      </c>
      <c r="E2363" t="s">
        <v>123</v>
      </c>
      <c r="F2363" s="4">
        <v>10032</v>
      </c>
      <c r="G2363" s="13" t="s">
        <v>124</v>
      </c>
      <c r="H2363" s="13" t="s">
        <v>125</v>
      </c>
      <c r="I2363" s="1">
        <v>4084082</v>
      </c>
      <c r="J2363" s="1">
        <v>-7393896</v>
      </c>
      <c r="K2363" t="s">
        <v>5</v>
      </c>
      <c r="L2363" s="20">
        <v>145</v>
      </c>
      <c r="M2363" s="4">
        <v>3</v>
      </c>
      <c r="N2363" s="4">
        <v>1</v>
      </c>
      <c r="O2363" s="2">
        <v>41641</v>
      </c>
      <c r="P2363" s="3">
        <v>0.01</v>
      </c>
      <c r="Q2363" s="4">
        <v>1</v>
      </c>
      <c r="R2363" s="3">
        <v>5.6</v>
      </c>
      <c r="S23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3" t="str">
        <f>IF(AIRBNB[[#This Row],[RUIDO(dB)]]&lt;=4,"Silencioso",IF(AIRBNB[[#This Row],[RUIDO(dB)]]&lt;=5.5,"Poco Ruidoso","Ruidoso"))</f>
        <v>Ruidoso</v>
      </c>
      <c r="U2363" t="str">
        <f>IF(AND(AIRBNB[[#This Row],[PRECIO]]&lt;50,AIRBNB[[#This Row],[MIN_NOCHES]]&gt;3),"Dentro del presupuesto","No considerar")</f>
        <v>No considerar</v>
      </c>
      <c r="V2363" t="str">
        <f>VLOOKUP(AIRBNB[[#This Row],[HOST_ID]],Super_host[],5,FALSE)</f>
        <v>Host</v>
      </c>
    </row>
    <row r="2364" spans="1:22">
      <c r="A2364" s="4">
        <v>1897447</v>
      </c>
      <c r="B2364" t="s">
        <v>15258</v>
      </c>
      <c r="C2364" s="4">
        <v>9856784</v>
      </c>
      <c r="D2364" t="s">
        <v>15259</v>
      </c>
      <c r="E2364" t="s">
        <v>15260</v>
      </c>
      <c r="F2364" s="4">
        <v>11217</v>
      </c>
      <c r="G2364" s="13" t="s">
        <v>4662</v>
      </c>
      <c r="H2364" s="13" t="s">
        <v>9363</v>
      </c>
      <c r="I2364" s="1">
        <v>4068374</v>
      </c>
      <c r="J2364" s="1">
        <v>-7398558</v>
      </c>
      <c r="K2364" t="s">
        <v>5</v>
      </c>
      <c r="L2364" s="20">
        <v>145</v>
      </c>
      <c r="M2364" s="4">
        <v>3</v>
      </c>
      <c r="N2364" s="4">
        <v>266</v>
      </c>
      <c r="O2364" s="2">
        <v>43648</v>
      </c>
      <c r="P2364" s="3">
        <v>4.49</v>
      </c>
      <c r="Q2364" s="4">
        <v>1</v>
      </c>
      <c r="R2364" s="3">
        <v>6.9</v>
      </c>
      <c r="S23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4" t="str">
        <f>IF(AIRBNB[[#This Row],[RUIDO(dB)]]&lt;=4,"Silencioso",IF(AIRBNB[[#This Row],[RUIDO(dB)]]&lt;=5.5,"Poco Ruidoso","Ruidoso"))</f>
        <v>Ruidoso</v>
      </c>
      <c r="U2364" t="str">
        <f>IF(AND(AIRBNB[[#This Row],[PRECIO]]&lt;50,AIRBNB[[#This Row],[MIN_NOCHES]]&gt;3),"Dentro del presupuesto","No considerar")</f>
        <v>No considerar</v>
      </c>
      <c r="V2364" t="str">
        <f>VLOOKUP(AIRBNB[[#This Row],[HOST_ID]],Super_host[],5,FALSE)</f>
        <v>Host</v>
      </c>
    </row>
    <row r="2365" spans="1:22">
      <c r="A2365" s="4">
        <v>5302719</v>
      </c>
      <c r="B2365" t="s">
        <v>15702</v>
      </c>
      <c r="C2365" s="4">
        <v>9846230</v>
      </c>
      <c r="D2365" t="s">
        <v>4444</v>
      </c>
      <c r="E2365" t="s">
        <v>15703</v>
      </c>
      <c r="F2365" s="4">
        <v>11217</v>
      </c>
      <c r="G2365" s="13" t="s">
        <v>4662</v>
      </c>
      <c r="H2365" s="13" t="s">
        <v>9234</v>
      </c>
      <c r="I2365" s="1">
        <v>406774</v>
      </c>
      <c r="J2365" s="1">
        <v>-7398247</v>
      </c>
      <c r="K2365" t="s">
        <v>5</v>
      </c>
      <c r="L2365" s="20">
        <v>145</v>
      </c>
      <c r="M2365" s="4">
        <v>5</v>
      </c>
      <c r="N2365" s="4">
        <v>0</v>
      </c>
      <c r="O2365" s="2">
        <v>42211</v>
      </c>
      <c r="P2365" s="3">
        <v>0.23</v>
      </c>
      <c r="Q2365" s="4">
        <v>1</v>
      </c>
      <c r="R2365" s="3">
        <v>6.9</v>
      </c>
      <c r="S23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5" t="str">
        <f>IF(AIRBNB[[#This Row],[RUIDO(dB)]]&lt;=4,"Silencioso",IF(AIRBNB[[#This Row],[RUIDO(dB)]]&lt;=5.5,"Poco Ruidoso","Ruidoso"))</f>
        <v>Ruidoso</v>
      </c>
      <c r="U2365" t="str">
        <f>IF(AND(AIRBNB[[#This Row],[PRECIO]]&lt;50,AIRBNB[[#This Row],[MIN_NOCHES]]&gt;3),"Dentro del presupuesto","No considerar")</f>
        <v>No considerar</v>
      </c>
      <c r="V2365" t="str">
        <f>VLOOKUP(AIRBNB[[#This Row],[HOST_ID]],Super_host[],5,FALSE)</f>
        <v>Host</v>
      </c>
    </row>
    <row r="2366" spans="1:22">
      <c r="A2366" s="4">
        <v>1873531</v>
      </c>
      <c r="B2366" t="s">
        <v>7014</v>
      </c>
      <c r="C2366" s="4">
        <v>9762099</v>
      </c>
      <c r="D2366" t="s">
        <v>10</v>
      </c>
      <c r="E2366" t="s">
        <v>6697</v>
      </c>
      <c r="F2366" s="4">
        <v>10002</v>
      </c>
      <c r="G2366" s="13" t="s">
        <v>124</v>
      </c>
      <c r="H2366" s="13" t="s">
        <v>137</v>
      </c>
      <c r="I2366" s="1">
        <v>4071845</v>
      </c>
      <c r="J2366" s="1">
        <v>-7399326</v>
      </c>
      <c r="K2366" t="s">
        <v>5</v>
      </c>
      <c r="L2366" s="20">
        <v>145</v>
      </c>
      <c r="M2366" s="4">
        <v>1</v>
      </c>
      <c r="N2366" s="4">
        <v>0</v>
      </c>
      <c r="O2366" s="2">
        <v>43631</v>
      </c>
      <c r="P2366" s="3">
        <v>0.02</v>
      </c>
      <c r="Q2366" s="4">
        <v>1</v>
      </c>
      <c r="R2366" s="3">
        <v>5.6</v>
      </c>
      <c r="S23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6" t="str">
        <f>IF(AIRBNB[[#This Row],[RUIDO(dB)]]&lt;=4,"Silencioso",IF(AIRBNB[[#This Row],[RUIDO(dB)]]&lt;=5.5,"Poco Ruidoso","Ruidoso"))</f>
        <v>Ruidoso</v>
      </c>
      <c r="U2366" t="str">
        <f>IF(AND(AIRBNB[[#This Row],[PRECIO]]&lt;50,AIRBNB[[#This Row],[MIN_NOCHES]]&gt;3),"Dentro del presupuesto","No considerar")</f>
        <v>No considerar</v>
      </c>
      <c r="V2366" t="str">
        <f>VLOOKUP(AIRBNB[[#This Row],[HOST_ID]],Super_host[],5,FALSE)</f>
        <v>Host</v>
      </c>
    </row>
    <row r="2367" spans="1:22">
      <c r="A2367" s="4">
        <v>2517989</v>
      </c>
      <c r="B2367" t="s">
        <v>4614</v>
      </c>
      <c r="C2367" s="4">
        <v>9229424</v>
      </c>
      <c r="D2367" t="s">
        <v>291</v>
      </c>
      <c r="E2367" t="s">
        <v>4615</v>
      </c>
      <c r="F2367" s="4">
        <v>10012</v>
      </c>
      <c r="G2367" s="13" t="s">
        <v>124</v>
      </c>
      <c r="H2367" s="13" t="s">
        <v>642</v>
      </c>
      <c r="I2367" s="1">
        <v>4072276</v>
      </c>
      <c r="J2367" s="1">
        <v>-7399499</v>
      </c>
      <c r="K2367" t="s">
        <v>5</v>
      </c>
      <c r="L2367" s="20">
        <v>145</v>
      </c>
      <c r="M2367" s="4">
        <v>2</v>
      </c>
      <c r="N2367" s="4">
        <v>52</v>
      </c>
      <c r="O2367" s="2">
        <v>43634</v>
      </c>
      <c r="P2367" s="3">
        <v>0.86</v>
      </c>
      <c r="Q2367" s="4">
        <v>1</v>
      </c>
      <c r="R2367" s="3">
        <v>5.6</v>
      </c>
      <c r="S23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7" t="str">
        <f>IF(AIRBNB[[#This Row],[RUIDO(dB)]]&lt;=4,"Silencioso",IF(AIRBNB[[#This Row],[RUIDO(dB)]]&lt;=5.5,"Poco Ruidoso","Ruidoso"))</f>
        <v>Ruidoso</v>
      </c>
      <c r="U2367" t="str">
        <f>IF(AND(AIRBNB[[#This Row],[PRECIO]]&lt;50,AIRBNB[[#This Row],[MIN_NOCHES]]&gt;3),"Dentro del presupuesto","No considerar")</f>
        <v>No considerar</v>
      </c>
      <c r="V2367" t="str">
        <f>VLOOKUP(AIRBNB[[#This Row],[HOST_ID]],Super_host[],5,FALSE)</f>
        <v>Host</v>
      </c>
    </row>
    <row r="2368" spans="1:22">
      <c r="A2368" s="4">
        <v>1325911</v>
      </c>
      <c r="B2368" t="s">
        <v>3669</v>
      </c>
      <c r="C2368" s="4">
        <v>7165563</v>
      </c>
      <c r="D2368" t="s">
        <v>3670</v>
      </c>
      <c r="E2368" t="s">
        <v>3671</v>
      </c>
      <c r="F2368" s="4">
        <v>10010</v>
      </c>
      <c r="G2368" s="13" t="s">
        <v>124</v>
      </c>
      <c r="H2368" s="13" t="s">
        <v>175</v>
      </c>
      <c r="I2368" s="1">
        <v>4074019</v>
      </c>
      <c r="J2368" s="1">
        <v>-7398115</v>
      </c>
      <c r="K2368" t="s">
        <v>5</v>
      </c>
      <c r="L2368" s="20">
        <v>145</v>
      </c>
      <c r="M2368" s="4">
        <v>2</v>
      </c>
      <c r="N2368" s="4">
        <v>26</v>
      </c>
      <c r="O2368" s="2">
        <v>43617</v>
      </c>
      <c r="P2368" s="3">
        <v>0.43</v>
      </c>
      <c r="Q2368" s="4">
        <v>1</v>
      </c>
      <c r="R2368" s="3">
        <v>5.6</v>
      </c>
      <c r="S23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8" t="str">
        <f>IF(AIRBNB[[#This Row],[RUIDO(dB)]]&lt;=4,"Silencioso",IF(AIRBNB[[#This Row],[RUIDO(dB)]]&lt;=5.5,"Poco Ruidoso","Ruidoso"))</f>
        <v>Ruidoso</v>
      </c>
      <c r="U2368" t="str">
        <f>IF(AND(AIRBNB[[#This Row],[PRECIO]]&lt;50,AIRBNB[[#This Row],[MIN_NOCHES]]&gt;3),"Dentro del presupuesto","No considerar")</f>
        <v>No considerar</v>
      </c>
      <c r="V2368" t="str">
        <f>VLOOKUP(AIRBNB[[#This Row],[HOST_ID]],Super_host[],5,FALSE)</f>
        <v>Host</v>
      </c>
    </row>
    <row r="2369" spans="1:22">
      <c r="A2369" s="4">
        <v>2144033</v>
      </c>
      <c r="B2369" t="s">
        <v>13202</v>
      </c>
      <c r="C2369" s="4">
        <v>6166889</v>
      </c>
      <c r="D2369" t="s">
        <v>13203</v>
      </c>
      <c r="E2369" t="s">
        <v>13204</v>
      </c>
      <c r="F2369" s="4">
        <v>11249</v>
      </c>
      <c r="G2369" s="13" t="s">
        <v>4662</v>
      </c>
      <c r="H2369" s="13" t="s">
        <v>9218</v>
      </c>
      <c r="I2369" s="1">
        <v>4071473</v>
      </c>
      <c r="J2369" s="1">
        <v>-7396495</v>
      </c>
      <c r="K2369" t="s">
        <v>40</v>
      </c>
      <c r="L2369" s="20">
        <v>145</v>
      </c>
      <c r="M2369" s="4">
        <v>1</v>
      </c>
      <c r="N2369" s="4">
        <v>52</v>
      </c>
      <c r="O2369" s="2">
        <v>43633</v>
      </c>
      <c r="P2369" s="3">
        <v>0.82</v>
      </c>
      <c r="Q2369" s="4">
        <v>1</v>
      </c>
      <c r="R2369" s="3">
        <v>6.9</v>
      </c>
      <c r="S23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69" t="str">
        <f>IF(AIRBNB[[#This Row],[RUIDO(dB)]]&lt;=4,"Silencioso",IF(AIRBNB[[#This Row],[RUIDO(dB)]]&lt;=5.5,"Poco Ruidoso","Ruidoso"))</f>
        <v>Ruidoso</v>
      </c>
      <c r="U2369" t="str">
        <f>IF(AND(AIRBNB[[#This Row],[PRECIO]]&lt;50,AIRBNB[[#This Row],[MIN_NOCHES]]&gt;3),"Dentro del presupuesto","No considerar")</f>
        <v>No considerar</v>
      </c>
      <c r="V2369" t="str">
        <f>VLOOKUP(AIRBNB[[#This Row],[HOST_ID]],Super_host[],5,FALSE)</f>
        <v>Host</v>
      </c>
    </row>
    <row r="2370" spans="1:22">
      <c r="A2370" s="4">
        <v>1069266</v>
      </c>
      <c r="B2370" t="s">
        <v>5677</v>
      </c>
      <c r="C2370" s="4">
        <v>5867023</v>
      </c>
      <c r="D2370" t="s">
        <v>839</v>
      </c>
      <c r="E2370" t="s">
        <v>5678</v>
      </c>
      <c r="F2370" s="4">
        <v>10022</v>
      </c>
      <c r="G2370" s="13" t="s">
        <v>124</v>
      </c>
      <c r="H2370" s="13" t="s">
        <v>373</v>
      </c>
      <c r="I2370" s="1">
        <v>4075783</v>
      </c>
      <c r="J2370" s="1">
        <v>-7396383</v>
      </c>
      <c r="K2370" t="s">
        <v>5</v>
      </c>
      <c r="L2370" s="20">
        <v>145</v>
      </c>
      <c r="M2370" s="4">
        <v>2</v>
      </c>
      <c r="N2370" s="4">
        <v>146</v>
      </c>
      <c r="O2370" s="2">
        <v>43625</v>
      </c>
      <c r="P2370" s="3">
        <v>1.94</v>
      </c>
      <c r="Q2370" s="4">
        <v>1</v>
      </c>
      <c r="R2370" s="3">
        <v>5.6</v>
      </c>
      <c r="S23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0" t="str">
        <f>IF(AIRBNB[[#This Row],[RUIDO(dB)]]&lt;=4,"Silencioso",IF(AIRBNB[[#This Row],[RUIDO(dB)]]&lt;=5.5,"Poco Ruidoso","Ruidoso"))</f>
        <v>Ruidoso</v>
      </c>
      <c r="U2370" t="str">
        <f>IF(AND(AIRBNB[[#This Row],[PRECIO]]&lt;50,AIRBNB[[#This Row],[MIN_NOCHES]]&gt;3),"Dentro del presupuesto","No considerar")</f>
        <v>No considerar</v>
      </c>
      <c r="V2370" t="str">
        <f>VLOOKUP(AIRBNB[[#This Row],[HOST_ID]],Super_host[],5,FALSE)</f>
        <v>Host</v>
      </c>
    </row>
    <row r="2371" spans="1:22">
      <c r="A2371" s="4">
        <v>1785141</v>
      </c>
      <c r="B2371" t="s">
        <v>10474</v>
      </c>
      <c r="C2371" s="4">
        <v>5481728</v>
      </c>
      <c r="D2371" t="s">
        <v>498</v>
      </c>
      <c r="E2371" t="s">
        <v>10475</v>
      </c>
      <c r="F2371" s="4">
        <v>11211</v>
      </c>
      <c r="G2371" s="13" t="s">
        <v>4662</v>
      </c>
      <c r="H2371" s="13" t="s">
        <v>9218</v>
      </c>
      <c r="I2371" s="1">
        <v>4070658</v>
      </c>
      <c r="J2371" s="1">
        <v>-7396759</v>
      </c>
      <c r="K2371" t="s">
        <v>5</v>
      </c>
      <c r="L2371" s="20">
        <v>145</v>
      </c>
      <c r="M2371" s="4">
        <v>2</v>
      </c>
      <c r="N2371" s="4">
        <v>6</v>
      </c>
      <c r="O2371" s="2">
        <v>42897</v>
      </c>
      <c r="P2371" s="3">
        <v>0.09</v>
      </c>
      <c r="Q2371" s="4">
        <v>1</v>
      </c>
      <c r="R2371" s="3">
        <v>6.9</v>
      </c>
      <c r="S23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1" t="str">
        <f>IF(AIRBNB[[#This Row],[RUIDO(dB)]]&lt;=4,"Silencioso",IF(AIRBNB[[#This Row],[RUIDO(dB)]]&lt;=5.5,"Poco Ruidoso","Ruidoso"))</f>
        <v>Ruidoso</v>
      </c>
      <c r="U2371" t="str">
        <f>IF(AND(AIRBNB[[#This Row],[PRECIO]]&lt;50,AIRBNB[[#This Row],[MIN_NOCHES]]&gt;3),"Dentro del presupuesto","No considerar")</f>
        <v>No considerar</v>
      </c>
      <c r="V2371" t="str">
        <f>VLOOKUP(AIRBNB[[#This Row],[HOST_ID]],Super_host[],5,FALSE)</f>
        <v>Host</v>
      </c>
    </row>
    <row r="2372" spans="1:22">
      <c r="A2372" s="4">
        <v>1306749</v>
      </c>
      <c r="B2372" t="s">
        <v>4693</v>
      </c>
      <c r="C2372" s="4">
        <v>5230482</v>
      </c>
      <c r="D2372" t="s">
        <v>941</v>
      </c>
      <c r="E2372" t="s">
        <v>4694</v>
      </c>
      <c r="F2372" s="4">
        <v>10031</v>
      </c>
      <c r="G2372" s="13" t="s">
        <v>124</v>
      </c>
      <c r="H2372" s="13" t="s">
        <v>148</v>
      </c>
      <c r="I2372" s="1">
        <v>4082612</v>
      </c>
      <c r="J2372" s="1">
        <v>-7395216</v>
      </c>
      <c r="K2372" t="s">
        <v>5</v>
      </c>
      <c r="L2372" s="20">
        <v>145</v>
      </c>
      <c r="M2372" s="4">
        <v>2</v>
      </c>
      <c r="N2372" s="4">
        <v>64</v>
      </c>
      <c r="O2372" s="2">
        <v>43648</v>
      </c>
      <c r="P2372" s="3">
        <v>0.91</v>
      </c>
      <c r="Q2372" s="4">
        <v>1</v>
      </c>
      <c r="R2372" s="3">
        <v>5.6</v>
      </c>
      <c r="S23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2" t="str">
        <f>IF(AIRBNB[[#This Row],[RUIDO(dB)]]&lt;=4,"Silencioso",IF(AIRBNB[[#This Row],[RUIDO(dB)]]&lt;=5.5,"Poco Ruidoso","Ruidoso"))</f>
        <v>Ruidoso</v>
      </c>
      <c r="U2372" t="str">
        <f>IF(AND(AIRBNB[[#This Row],[PRECIO]]&lt;50,AIRBNB[[#This Row],[MIN_NOCHES]]&gt;3),"Dentro del presupuesto","No considerar")</f>
        <v>No considerar</v>
      </c>
      <c r="V2372" t="str">
        <f>VLOOKUP(AIRBNB[[#This Row],[HOST_ID]],Super_host[],5,FALSE)</f>
        <v>Host</v>
      </c>
    </row>
    <row r="2373" spans="1:22">
      <c r="A2373" s="4">
        <v>850338</v>
      </c>
      <c r="B2373" t="s">
        <v>14476</v>
      </c>
      <c r="C2373" s="4">
        <v>4440548</v>
      </c>
      <c r="D2373" t="s">
        <v>1589</v>
      </c>
      <c r="E2373" t="s">
        <v>14477</v>
      </c>
      <c r="F2373" s="4">
        <v>11211</v>
      </c>
      <c r="G2373" s="13" t="s">
        <v>4662</v>
      </c>
      <c r="H2373" s="13" t="s">
        <v>9218</v>
      </c>
      <c r="I2373" s="1">
        <v>4071427</v>
      </c>
      <c r="J2373" s="1">
        <v>-7394671</v>
      </c>
      <c r="K2373" t="s">
        <v>5</v>
      </c>
      <c r="L2373" s="20">
        <v>145</v>
      </c>
      <c r="M2373" s="4">
        <v>3</v>
      </c>
      <c r="N2373" s="4">
        <v>166</v>
      </c>
      <c r="O2373" s="2">
        <v>43636</v>
      </c>
      <c r="P2373" s="3">
        <v>2.15</v>
      </c>
      <c r="Q2373" s="4">
        <v>1</v>
      </c>
      <c r="R2373" s="3">
        <v>6.9</v>
      </c>
      <c r="S23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3" t="str">
        <f>IF(AIRBNB[[#This Row],[RUIDO(dB)]]&lt;=4,"Silencioso",IF(AIRBNB[[#This Row],[RUIDO(dB)]]&lt;=5.5,"Poco Ruidoso","Ruidoso"))</f>
        <v>Ruidoso</v>
      </c>
      <c r="U2373" t="str">
        <f>IF(AND(AIRBNB[[#This Row],[PRECIO]]&lt;50,AIRBNB[[#This Row],[MIN_NOCHES]]&gt;3),"Dentro del presupuesto","No considerar")</f>
        <v>No considerar</v>
      </c>
      <c r="V2373" t="str">
        <f>VLOOKUP(AIRBNB[[#This Row],[HOST_ID]],Super_host[],5,FALSE)</f>
        <v>Host</v>
      </c>
    </row>
    <row r="2374" spans="1:22">
      <c r="A2374" s="4">
        <v>2460611</v>
      </c>
      <c r="B2374" t="s">
        <v>12443</v>
      </c>
      <c r="C2374" s="4">
        <v>4137875</v>
      </c>
      <c r="D2374" t="s">
        <v>909</v>
      </c>
      <c r="E2374" t="s">
        <v>12444</v>
      </c>
      <c r="F2374" s="4">
        <v>11222</v>
      </c>
      <c r="G2374" s="13" t="s">
        <v>4662</v>
      </c>
      <c r="H2374" s="13" t="s">
        <v>9249</v>
      </c>
      <c r="I2374" s="1">
        <v>4072559</v>
      </c>
      <c r="J2374" s="1">
        <v>-7395033</v>
      </c>
      <c r="K2374" t="s">
        <v>40</v>
      </c>
      <c r="L2374" s="20">
        <v>145</v>
      </c>
      <c r="M2374" s="4">
        <v>2</v>
      </c>
      <c r="N2374" s="4">
        <v>21</v>
      </c>
      <c r="O2374" s="2">
        <v>43577</v>
      </c>
      <c r="P2374" s="3">
        <v>0.45</v>
      </c>
      <c r="Q2374" s="4">
        <v>1</v>
      </c>
      <c r="R2374" s="3">
        <v>6.9</v>
      </c>
      <c r="S23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4" t="str">
        <f>IF(AIRBNB[[#This Row],[RUIDO(dB)]]&lt;=4,"Silencioso",IF(AIRBNB[[#This Row],[RUIDO(dB)]]&lt;=5.5,"Poco Ruidoso","Ruidoso"))</f>
        <v>Ruidoso</v>
      </c>
      <c r="U2374" t="str">
        <f>IF(AND(AIRBNB[[#This Row],[PRECIO]]&lt;50,AIRBNB[[#This Row],[MIN_NOCHES]]&gt;3),"Dentro del presupuesto","No considerar")</f>
        <v>No considerar</v>
      </c>
      <c r="V2374" t="str">
        <f>VLOOKUP(AIRBNB[[#This Row],[HOST_ID]],Super_host[],5,FALSE)</f>
        <v>Host</v>
      </c>
    </row>
    <row r="2375" spans="1:22">
      <c r="A2375" s="4">
        <v>4288276</v>
      </c>
      <c r="B2375" t="s">
        <v>4977</v>
      </c>
      <c r="C2375" s="4">
        <v>3750547</v>
      </c>
      <c r="D2375" t="s">
        <v>1361</v>
      </c>
      <c r="E2375" t="s">
        <v>3813</v>
      </c>
      <c r="F2375" s="4">
        <v>10022</v>
      </c>
      <c r="G2375" s="13" t="s">
        <v>124</v>
      </c>
      <c r="H2375" s="13" t="s">
        <v>129</v>
      </c>
      <c r="I2375" s="1">
        <v>4076051</v>
      </c>
      <c r="J2375" s="1">
        <v>-7396083</v>
      </c>
      <c r="K2375" t="s">
        <v>5</v>
      </c>
      <c r="L2375" s="20">
        <v>145</v>
      </c>
      <c r="M2375" s="4">
        <v>3</v>
      </c>
      <c r="N2375" s="4">
        <v>62</v>
      </c>
      <c r="O2375" s="2">
        <v>43613</v>
      </c>
      <c r="P2375" s="3">
        <v>1.1000000000000001</v>
      </c>
      <c r="Q2375" s="4">
        <v>1</v>
      </c>
      <c r="R2375" s="3">
        <v>5.6</v>
      </c>
      <c r="S23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5" t="str">
        <f>IF(AIRBNB[[#This Row],[RUIDO(dB)]]&lt;=4,"Silencioso",IF(AIRBNB[[#This Row],[RUIDO(dB)]]&lt;=5.5,"Poco Ruidoso","Ruidoso"))</f>
        <v>Ruidoso</v>
      </c>
      <c r="U2375" t="str">
        <f>IF(AND(AIRBNB[[#This Row],[PRECIO]]&lt;50,AIRBNB[[#This Row],[MIN_NOCHES]]&gt;3),"Dentro del presupuesto","No considerar")</f>
        <v>No considerar</v>
      </c>
      <c r="V2375" t="str">
        <f>VLOOKUP(AIRBNB[[#This Row],[HOST_ID]],Super_host[],5,FALSE)</f>
        <v>Host</v>
      </c>
    </row>
    <row r="2376" spans="1:22">
      <c r="A2376" s="4">
        <v>3143596</v>
      </c>
      <c r="B2376" t="s">
        <v>14340</v>
      </c>
      <c r="C2376" s="4">
        <v>3323488</v>
      </c>
      <c r="D2376" t="s">
        <v>14341</v>
      </c>
      <c r="E2376" t="s">
        <v>14342</v>
      </c>
      <c r="F2376" s="4">
        <v>11216</v>
      </c>
      <c r="G2376" s="13" t="s">
        <v>4662</v>
      </c>
      <c r="H2376" s="13" t="s">
        <v>9230</v>
      </c>
      <c r="I2376" s="1">
        <v>4068452</v>
      </c>
      <c r="J2376" s="1">
        <v>-7395535</v>
      </c>
      <c r="K2376" t="s">
        <v>5</v>
      </c>
      <c r="L2376" s="20">
        <v>145</v>
      </c>
      <c r="M2376" s="4">
        <v>2</v>
      </c>
      <c r="N2376" s="4">
        <v>119</v>
      </c>
      <c r="O2376" s="2">
        <v>43600</v>
      </c>
      <c r="P2376" s="3">
        <v>1.96</v>
      </c>
      <c r="Q2376" s="4">
        <v>1</v>
      </c>
      <c r="R2376" s="3">
        <v>6.9</v>
      </c>
      <c r="S23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6" t="str">
        <f>IF(AIRBNB[[#This Row],[RUIDO(dB)]]&lt;=4,"Silencioso",IF(AIRBNB[[#This Row],[RUIDO(dB)]]&lt;=5.5,"Poco Ruidoso","Ruidoso"))</f>
        <v>Ruidoso</v>
      </c>
      <c r="U2376" t="str">
        <f>IF(AND(AIRBNB[[#This Row],[PRECIO]]&lt;50,AIRBNB[[#This Row],[MIN_NOCHES]]&gt;3),"Dentro del presupuesto","No considerar")</f>
        <v>No considerar</v>
      </c>
      <c r="V2376" t="str">
        <f>VLOOKUP(AIRBNB[[#This Row],[HOST_ID]],Super_host[],5,FALSE)</f>
        <v>Host</v>
      </c>
    </row>
    <row r="2377" spans="1:22">
      <c r="A2377" s="4">
        <v>786843</v>
      </c>
      <c r="B2377" t="s">
        <v>14001</v>
      </c>
      <c r="C2377" s="4">
        <v>3117671</v>
      </c>
      <c r="D2377" t="s">
        <v>4327</v>
      </c>
      <c r="E2377" t="s">
        <v>14002</v>
      </c>
      <c r="F2377" s="4">
        <v>11211</v>
      </c>
      <c r="G2377" s="13" t="s">
        <v>4662</v>
      </c>
      <c r="H2377" s="13" t="s">
        <v>9218</v>
      </c>
      <c r="I2377" s="1">
        <v>4071222</v>
      </c>
      <c r="J2377" s="1">
        <v>-7395827</v>
      </c>
      <c r="K2377" t="s">
        <v>5</v>
      </c>
      <c r="L2377" s="20">
        <v>145</v>
      </c>
      <c r="M2377" s="4">
        <v>3</v>
      </c>
      <c r="N2377" s="4">
        <v>121</v>
      </c>
      <c r="O2377" s="2">
        <v>43648</v>
      </c>
      <c r="P2377" s="3">
        <v>1.51</v>
      </c>
      <c r="Q2377" s="4">
        <v>1</v>
      </c>
      <c r="R2377" s="3">
        <v>6.9</v>
      </c>
      <c r="S23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7" t="str">
        <f>IF(AIRBNB[[#This Row],[RUIDO(dB)]]&lt;=4,"Silencioso",IF(AIRBNB[[#This Row],[RUIDO(dB)]]&lt;=5.5,"Poco Ruidoso","Ruidoso"))</f>
        <v>Ruidoso</v>
      </c>
      <c r="U2377" t="str">
        <f>IF(AND(AIRBNB[[#This Row],[PRECIO]]&lt;50,AIRBNB[[#This Row],[MIN_NOCHES]]&gt;3),"Dentro del presupuesto","No considerar")</f>
        <v>No considerar</v>
      </c>
      <c r="V2377" t="str">
        <f>VLOOKUP(AIRBNB[[#This Row],[HOST_ID]],Super_host[],5,FALSE)</f>
        <v>Host</v>
      </c>
    </row>
    <row r="2378" spans="1:22">
      <c r="A2378" s="4">
        <v>2116940</v>
      </c>
      <c r="B2378" t="s">
        <v>1173</v>
      </c>
      <c r="C2378" s="4">
        <v>2715062</v>
      </c>
      <c r="D2378" t="s">
        <v>1174</v>
      </c>
      <c r="E2378" t="s">
        <v>1175</v>
      </c>
      <c r="F2378" s="4">
        <v>10002</v>
      </c>
      <c r="G2378" s="13" t="s">
        <v>124</v>
      </c>
      <c r="H2378" s="13" t="s">
        <v>137</v>
      </c>
      <c r="I2378" s="1">
        <v>4071973</v>
      </c>
      <c r="J2378" s="1">
        <v>-7399338</v>
      </c>
      <c r="K2378" t="s">
        <v>5</v>
      </c>
      <c r="L2378" s="20">
        <v>145</v>
      </c>
      <c r="M2378" s="4">
        <v>2</v>
      </c>
      <c r="N2378" s="4">
        <v>4</v>
      </c>
      <c r="O2378" s="2">
        <v>42679</v>
      </c>
      <c r="P2378" s="3">
        <v>0.06</v>
      </c>
      <c r="Q2378" s="4">
        <v>1</v>
      </c>
      <c r="R2378" s="3">
        <v>5.6</v>
      </c>
      <c r="S23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8" t="str">
        <f>IF(AIRBNB[[#This Row],[RUIDO(dB)]]&lt;=4,"Silencioso",IF(AIRBNB[[#This Row],[RUIDO(dB)]]&lt;=5.5,"Poco Ruidoso","Ruidoso"))</f>
        <v>Ruidoso</v>
      </c>
      <c r="U2378" t="str">
        <f>IF(AND(AIRBNB[[#This Row],[PRECIO]]&lt;50,AIRBNB[[#This Row],[MIN_NOCHES]]&gt;3),"Dentro del presupuesto","No considerar")</f>
        <v>No considerar</v>
      </c>
      <c r="V2378" t="str">
        <f>VLOOKUP(AIRBNB[[#This Row],[HOST_ID]],Super_host[],5,FALSE)</f>
        <v>Host</v>
      </c>
    </row>
    <row r="2379" spans="1:22">
      <c r="A2379" s="4">
        <v>6582467</v>
      </c>
      <c r="B2379" t="s">
        <v>9515</v>
      </c>
      <c r="C2379" s="4">
        <v>2566034</v>
      </c>
      <c r="D2379" t="s">
        <v>1672</v>
      </c>
      <c r="E2379" t="s">
        <v>9516</v>
      </c>
      <c r="F2379" s="4">
        <v>11215</v>
      </c>
      <c r="G2379" s="13" t="s">
        <v>4662</v>
      </c>
      <c r="H2379" s="13" t="s">
        <v>9234</v>
      </c>
      <c r="I2379" s="1">
        <v>4067326</v>
      </c>
      <c r="J2379" s="1">
        <v>-7398077</v>
      </c>
      <c r="K2379" t="s">
        <v>5</v>
      </c>
      <c r="L2379" s="20">
        <v>145</v>
      </c>
      <c r="M2379" s="4">
        <v>7</v>
      </c>
      <c r="N2379" s="4">
        <v>1</v>
      </c>
      <c r="O2379" s="2">
        <v>42186</v>
      </c>
      <c r="P2379" s="3">
        <v>0.02</v>
      </c>
      <c r="Q2379" s="4">
        <v>1</v>
      </c>
      <c r="R2379" s="3">
        <v>6.9</v>
      </c>
      <c r="S23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79" t="str">
        <f>IF(AIRBNB[[#This Row],[RUIDO(dB)]]&lt;=4,"Silencioso",IF(AIRBNB[[#This Row],[RUIDO(dB)]]&lt;=5.5,"Poco Ruidoso","Ruidoso"))</f>
        <v>Ruidoso</v>
      </c>
      <c r="U2379" t="str">
        <f>IF(AND(AIRBNB[[#This Row],[PRECIO]]&lt;50,AIRBNB[[#This Row],[MIN_NOCHES]]&gt;3),"Dentro del presupuesto","No considerar")</f>
        <v>No considerar</v>
      </c>
      <c r="V2379" t="str">
        <f>VLOOKUP(AIRBNB[[#This Row],[HOST_ID]],Super_host[],5,FALSE)</f>
        <v>Host</v>
      </c>
    </row>
    <row r="2380" spans="1:22">
      <c r="A2380" s="4">
        <v>510454</v>
      </c>
      <c r="B2380" t="s">
        <v>480</v>
      </c>
      <c r="C2380" s="4">
        <v>2515124</v>
      </c>
      <c r="D2380" t="s">
        <v>481</v>
      </c>
      <c r="E2380" t="s">
        <v>482</v>
      </c>
      <c r="F2380" s="4">
        <v>10010</v>
      </c>
      <c r="G2380" s="13" t="s">
        <v>124</v>
      </c>
      <c r="H2380" s="13" t="s">
        <v>175</v>
      </c>
      <c r="I2380" s="1">
        <v>4073951</v>
      </c>
      <c r="J2380" s="1">
        <v>-7398146</v>
      </c>
      <c r="K2380" t="s">
        <v>5</v>
      </c>
      <c r="L2380" s="20">
        <v>145</v>
      </c>
      <c r="M2380" s="4">
        <v>3</v>
      </c>
      <c r="N2380" s="4">
        <v>2</v>
      </c>
      <c r="O2380" s="2">
        <v>42544</v>
      </c>
      <c r="P2380" s="3">
        <v>0.02</v>
      </c>
      <c r="Q2380" s="4">
        <v>1</v>
      </c>
      <c r="R2380" s="3">
        <v>5.6</v>
      </c>
      <c r="S23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0" t="str">
        <f>IF(AIRBNB[[#This Row],[RUIDO(dB)]]&lt;=4,"Silencioso",IF(AIRBNB[[#This Row],[RUIDO(dB)]]&lt;=5.5,"Poco Ruidoso","Ruidoso"))</f>
        <v>Ruidoso</v>
      </c>
      <c r="U2380" t="str">
        <f>IF(AND(AIRBNB[[#This Row],[PRECIO]]&lt;50,AIRBNB[[#This Row],[MIN_NOCHES]]&gt;3),"Dentro del presupuesto","No considerar")</f>
        <v>No considerar</v>
      </c>
      <c r="V2380" t="str">
        <f>VLOOKUP(AIRBNB[[#This Row],[HOST_ID]],Super_host[],5,FALSE)</f>
        <v>Host</v>
      </c>
    </row>
    <row r="2381" spans="1:22">
      <c r="A2381" s="4">
        <v>479263</v>
      </c>
      <c r="B2381" t="s">
        <v>12357</v>
      </c>
      <c r="C2381" s="4">
        <v>2373905</v>
      </c>
      <c r="D2381" t="s">
        <v>2130</v>
      </c>
      <c r="E2381" t="s">
        <v>12358</v>
      </c>
      <c r="F2381" s="4">
        <v>11211</v>
      </c>
      <c r="G2381" s="13" t="s">
        <v>4662</v>
      </c>
      <c r="H2381" s="13" t="s">
        <v>9218</v>
      </c>
      <c r="I2381" s="1">
        <v>407182</v>
      </c>
      <c r="J2381" s="1">
        <v>-7395763</v>
      </c>
      <c r="K2381" t="s">
        <v>5</v>
      </c>
      <c r="L2381" s="20">
        <v>145</v>
      </c>
      <c r="M2381" s="4">
        <v>30</v>
      </c>
      <c r="N2381" s="4">
        <v>36</v>
      </c>
      <c r="O2381" s="2">
        <v>43484</v>
      </c>
      <c r="P2381" s="3">
        <v>0.42</v>
      </c>
      <c r="Q2381" s="4">
        <v>1</v>
      </c>
      <c r="R2381" s="3">
        <v>6.9</v>
      </c>
      <c r="S23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1" t="str">
        <f>IF(AIRBNB[[#This Row],[RUIDO(dB)]]&lt;=4,"Silencioso",IF(AIRBNB[[#This Row],[RUIDO(dB)]]&lt;=5.5,"Poco Ruidoso","Ruidoso"))</f>
        <v>Ruidoso</v>
      </c>
      <c r="U2381" t="str">
        <f>IF(AND(AIRBNB[[#This Row],[PRECIO]]&lt;50,AIRBNB[[#This Row],[MIN_NOCHES]]&gt;3),"Dentro del presupuesto","No considerar")</f>
        <v>No considerar</v>
      </c>
      <c r="V2381" t="str">
        <f>VLOOKUP(AIRBNB[[#This Row],[HOST_ID]],Super_host[],5,FALSE)</f>
        <v>Host</v>
      </c>
    </row>
    <row r="2382" spans="1:22">
      <c r="A2382" s="4">
        <v>471845</v>
      </c>
      <c r="B2382" t="s">
        <v>9852</v>
      </c>
      <c r="C2382" s="4">
        <v>2220859</v>
      </c>
      <c r="D2382" t="s">
        <v>9853</v>
      </c>
      <c r="E2382" t="s">
        <v>9854</v>
      </c>
      <c r="F2382" s="4">
        <v>11216</v>
      </c>
      <c r="G2382" s="13" t="s">
        <v>4662</v>
      </c>
      <c r="H2382" s="13" t="s">
        <v>9230</v>
      </c>
      <c r="I2382" s="1">
        <v>4068229</v>
      </c>
      <c r="J2382" s="1">
        <v>-7394287</v>
      </c>
      <c r="K2382" t="s">
        <v>5</v>
      </c>
      <c r="L2382" s="20">
        <v>145</v>
      </c>
      <c r="M2382" s="4">
        <v>14</v>
      </c>
      <c r="N2382" s="4">
        <v>3</v>
      </c>
      <c r="O2382" s="2">
        <v>41518</v>
      </c>
      <c r="P2382" s="3">
        <v>0.04</v>
      </c>
      <c r="Q2382" s="4">
        <v>1</v>
      </c>
      <c r="R2382" s="3">
        <v>6.9</v>
      </c>
      <c r="S23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2" t="str">
        <f>IF(AIRBNB[[#This Row],[RUIDO(dB)]]&lt;=4,"Silencioso",IF(AIRBNB[[#This Row],[RUIDO(dB)]]&lt;=5.5,"Poco Ruidoso","Ruidoso"))</f>
        <v>Ruidoso</v>
      </c>
      <c r="U2382" t="str">
        <f>IF(AND(AIRBNB[[#This Row],[PRECIO]]&lt;50,AIRBNB[[#This Row],[MIN_NOCHES]]&gt;3),"Dentro del presupuesto","No considerar")</f>
        <v>No considerar</v>
      </c>
      <c r="V2382" t="str">
        <f>VLOOKUP(AIRBNB[[#This Row],[HOST_ID]],Super_host[],5,FALSE)</f>
        <v>Host</v>
      </c>
    </row>
    <row r="2383" spans="1:22">
      <c r="A2383" s="4">
        <v>435776</v>
      </c>
      <c r="B2383" t="s">
        <v>1562</v>
      </c>
      <c r="C2383" s="4">
        <v>2164452</v>
      </c>
      <c r="D2383" t="s">
        <v>334</v>
      </c>
      <c r="E2383" t="s">
        <v>1563</v>
      </c>
      <c r="F2383" s="4">
        <v>10028</v>
      </c>
      <c r="G2383" s="13" t="s">
        <v>124</v>
      </c>
      <c r="H2383" s="13" t="s">
        <v>129</v>
      </c>
      <c r="I2383" s="1">
        <v>4077548</v>
      </c>
      <c r="J2383" s="1">
        <v>-7395183</v>
      </c>
      <c r="K2383" t="s">
        <v>40</v>
      </c>
      <c r="L2383" s="20">
        <v>145</v>
      </c>
      <c r="M2383" s="4">
        <v>5</v>
      </c>
      <c r="N2383" s="4">
        <v>2</v>
      </c>
      <c r="O2383" s="2">
        <v>43011</v>
      </c>
      <c r="P2383" s="3">
        <v>0.09</v>
      </c>
      <c r="Q2383" s="4">
        <v>1</v>
      </c>
      <c r="R2383" s="3">
        <v>5.6</v>
      </c>
      <c r="S23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3" t="str">
        <f>IF(AIRBNB[[#This Row],[RUIDO(dB)]]&lt;=4,"Silencioso",IF(AIRBNB[[#This Row],[RUIDO(dB)]]&lt;=5.5,"Poco Ruidoso","Ruidoso"))</f>
        <v>Ruidoso</v>
      </c>
      <c r="U2383" t="str">
        <f>IF(AND(AIRBNB[[#This Row],[PRECIO]]&lt;50,AIRBNB[[#This Row],[MIN_NOCHES]]&gt;3),"Dentro del presupuesto","No considerar")</f>
        <v>No considerar</v>
      </c>
      <c r="V2383" t="str">
        <f>VLOOKUP(AIRBNB[[#This Row],[HOST_ID]],Super_host[],5,FALSE)</f>
        <v>Host</v>
      </c>
    </row>
    <row r="2384" spans="1:22">
      <c r="A2384" s="4">
        <v>5443318</v>
      </c>
      <c r="B2384" t="s">
        <v>2830</v>
      </c>
      <c r="C2384" s="4">
        <v>2119276</v>
      </c>
      <c r="D2384" t="s">
        <v>1189</v>
      </c>
      <c r="E2384" t="s">
        <v>2831</v>
      </c>
      <c r="F2384" s="4">
        <v>10019</v>
      </c>
      <c r="G2384" s="13" t="s">
        <v>124</v>
      </c>
      <c r="H2384" s="13" t="s">
        <v>249</v>
      </c>
      <c r="I2384" s="1">
        <v>4076615</v>
      </c>
      <c r="J2384" s="1">
        <v>-739879</v>
      </c>
      <c r="K2384" t="s">
        <v>5</v>
      </c>
      <c r="L2384" s="20">
        <v>145</v>
      </c>
      <c r="M2384" s="4">
        <v>30</v>
      </c>
      <c r="N2384" s="4">
        <v>11</v>
      </c>
      <c r="O2384" s="2">
        <v>43625</v>
      </c>
      <c r="P2384" s="3">
        <v>0.24</v>
      </c>
      <c r="Q2384" s="4">
        <v>1</v>
      </c>
      <c r="R2384" s="3">
        <v>5.6</v>
      </c>
      <c r="S23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4" t="str">
        <f>IF(AIRBNB[[#This Row],[RUIDO(dB)]]&lt;=4,"Silencioso",IF(AIRBNB[[#This Row],[RUIDO(dB)]]&lt;=5.5,"Poco Ruidoso","Ruidoso"))</f>
        <v>Ruidoso</v>
      </c>
      <c r="U2384" t="str">
        <f>IF(AND(AIRBNB[[#This Row],[PRECIO]]&lt;50,AIRBNB[[#This Row],[MIN_NOCHES]]&gt;3),"Dentro del presupuesto","No considerar")</f>
        <v>No considerar</v>
      </c>
      <c r="V2384" t="str">
        <f>VLOOKUP(AIRBNB[[#This Row],[HOST_ID]],Super_host[],5,FALSE)</f>
        <v>Host</v>
      </c>
    </row>
    <row r="2385" spans="1:22">
      <c r="A2385" s="4">
        <v>1664716</v>
      </c>
      <c r="B2385" t="s">
        <v>880</v>
      </c>
      <c r="C2385" s="4">
        <v>2110601</v>
      </c>
      <c r="D2385" t="s">
        <v>806</v>
      </c>
      <c r="E2385" t="s">
        <v>881</v>
      </c>
      <c r="F2385" s="4">
        <v>10003</v>
      </c>
      <c r="G2385" s="13" t="s">
        <v>124</v>
      </c>
      <c r="H2385" s="13" t="s">
        <v>133</v>
      </c>
      <c r="I2385" s="1">
        <v>4072379</v>
      </c>
      <c r="J2385" s="1">
        <v>-7398826</v>
      </c>
      <c r="K2385" t="s">
        <v>5</v>
      </c>
      <c r="L2385" s="20">
        <v>145</v>
      </c>
      <c r="M2385" s="4">
        <v>29</v>
      </c>
      <c r="N2385" s="4">
        <v>3</v>
      </c>
      <c r="O2385" s="2">
        <v>42645</v>
      </c>
      <c r="P2385" s="3">
        <v>0.04</v>
      </c>
      <c r="Q2385" s="4">
        <v>1</v>
      </c>
      <c r="R2385" s="3">
        <v>5.6</v>
      </c>
      <c r="S23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5" t="str">
        <f>IF(AIRBNB[[#This Row],[RUIDO(dB)]]&lt;=4,"Silencioso",IF(AIRBNB[[#This Row],[RUIDO(dB)]]&lt;=5.5,"Poco Ruidoso","Ruidoso"))</f>
        <v>Ruidoso</v>
      </c>
      <c r="U2385" t="str">
        <f>IF(AND(AIRBNB[[#This Row],[PRECIO]]&lt;50,AIRBNB[[#This Row],[MIN_NOCHES]]&gt;3),"Dentro del presupuesto","No considerar")</f>
        <v>No considerar</v>
      </c>
      <c r="V2385" t="str">
        <f>VLOOKUP(AIRBNB[[#This Row],[HOST_ID]],Super_host[],5,FALSE)</f>
        <v>Host</v>
      </c>
    </row>
    <row r="2386" spans="1:22">
      <c r="A2386" s="4">
        <v>408491</v>
      </c>
      <c r="B2386" t="s">
        <v>1125</v>
      </c>
      <c r="C2386" s="4">
        <v>2034361</v>
      </c>
      <c r="D2386" t="s">
        <v>3341</v>
      </c>
      <c r="E2386" t="s">
        <v>7226</v>
      </c>
      <c r="F2386" s="4">
        <v>10011</v>
      </c>
      <c r="G2386" s="13" t="s">
        <v>124</v>
      </c>
      <c r="H2386" s="13" t="s">
        <v>144</v>
      </c>
      <c r="I2386" s="1">
        <v>4073448</v>
      </c>
      <c r="J2386" s="1">
        <v>-7399797</v>
      </c>
      <c r="K2386" t="s">
        <v>5</v>
      </c>
      <c r="L2386" s="20">
        <v>145</v>
      </c>
      <c r="M2386" s="4">
        <v>5</v>
      </c>
      <c r="N2386" s="4">
        <v>0</v>
      </c>
      <c r="O2386" s="2">
        <v>43590</v>
      </c>
      <c r="P2386" s="3">
        <v>0.02</v>
      </c>
      <c r="Q2386" s="4">
        <v>1</v>
      </c>
      <c r="R2386" s="3">
        <v>5.6</v>
      </c>
      <c r="S23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6" t="str">
        <f>IF(AIRBNB[[#This Row],[RUIDO(dB)]]&lt;=4,"Silencioso",IF(AIRBNB[[#This Row],[RUIDO(dB)]]&lt;=5.5,"Poco Ruidoso","Ruidoso"))</f>
        <v>Ruidoso</v>
      </c>
      <c r="U2386" t="str">
        <f>IF(AND(AIRBNB[[#This Row],[PRECIO]]&lt;50,AIRBNB[[#This Row],[MIN_NOCHES]]&gt;3),"Dentro del presupuesto","No considerar")</f>
        <v>No considerar</v>
      </c>
      <c r="V2386" t="str">
        <f>VLOOKUP(AIRBNB[[#This Row],[HOST_ID]],Super_host[],5,FALSE)</f>
        <v>Host</v>
      </c>
    </row>
    <row r="2387" spans="1:22">
      <c r="A2387" s="4">
        <v>3271052</v>
      </c>
      <c r="B2387" t="s">
        <v>11520</v>
      </c>
      <c r="C2387" s="4">
        <v>2009585</v>
      </c>
      <c r="D2387" t="s">
        <v>8111</v>
      </c>
      <c r="E2387" t="s">
        <v>11521</v>
      </c>
      <c r="F2387" s="4">
        <v>11201</v>
      </c>
      <c r="G2387" s="13" t="s">
        <v>4662</v>
      </c>
      <c r="H2387" s="13" t="s">
        <v>9608</v>
      </c>
      <c r="I2387" s="1">
        <v>4068785</v>
      </c>
      <c r="J2387" s="1">
        <v>-7399181</v>
      </c>
      <c r="K2387" t="s">
        <v>5</v>
      </c>
      <c r="L2387" s="20">
        <v>145</v>
      </c>
      <c r="M2387" s="4">
        <v>3</v>
      </c>
      <c r="N2387" s="4">
        <v>13</v>
      </c>
      <c r="O2387" s="2">
        <v>42596</v>
      </c>
      <c r="P2387" s="3">
        <v>0.22</v>
      </c>
      <c r="Q2387" s="4">
        <v>1</v>
      </c>
      <c r="R2387" s="3">
        <v>6.9</v>
      </c>
      <c r="S23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7" t="str">
        <f>IF(AIRBNB[[#This Row],[RUIDO(dB)]]&lt;=4,"Silencioso",IF(AIRBNB[[#This Row],[RUIDO(dB)]]&lt;=5.5,"Poco Ruidoso","Ruidoso"))</f>
        <v>Ruidoso</v>
      </c>
      <c r="U2387" t="str">
        <f>IF(AND(AIRBNB[[#This Row],[PRECIO]]&lt;50,AIRBNB[[#This Row],[MIN_NOCHES]]&gt;3),"Dentro del presupuesto","No considerar")</f>
        <v>No considerar</v>
      </c>
      <c r="V2387" t="str">
        <f>VLOOKUP(AIRBNB[[#This Row],[HOST_ID]],Super_host[],5,FALSE)</f>
        <v>Host</v>
      </c>
    </row>
    <row r="2388" spans="1:22">
      <c r="A2388" s="4">
        <v>846275</v>
      </c>
      <c r="B2388" t="s">
        <v>6141</v>
      </c>
      <c r="C2388" s="4">
        <v>1732005</v>
      </c>
      <c r="D2388" t="s">
        <v>6142</v>
      </c>
      <c r="E2388" t="s">
        <v>6143</v>
      </c>
      <c r="F2388" s="4">
        <v>10002</v>
      </c>
      <c r="G2388" s="13" t="s">
        <v>124</v>
      </c>
      <c r="H2388" s="13" t="s">
        <v>137</v>
      </c>
      <c r="I2388" s="1">
        <v>4072003</v>
      </c>
      <c r="J2388" s="1">
        <v>-7398693</v>
      </c>
      <c r="K2388" t="s">
        <v>5</v>
      </c>
      <c r="L2388" s="20">
        <v>145</v>
      </c>
      <c r="M2388" s="4">
        <v>2</v>
      </c>
      <c r="N2388" s="4">
        <v>220</v>
      </c>
      <c r="O2388" s="2">
        <v>43637</v>
      </c>
      <c r="P2388" s="3">
        <v>2.97</v>
      </c>
      <c r="Q2388" s="4">
        <v>1</v>
      </c>
      <c r="R2388" s="3">
        <v>5.6</v>
      </c>
      <c r="S23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8" t="str">
        <f>IF(AIRBNB[[#This Row],[RUIDO(dB)]]&lt;=4,"Silencioso",IF(AIRBNB[[#This Row],[RUIDO(dB)]]&lt;=5.5,"Poco Ruidoso","Ruidoso"))</f>
        <v>Ruidoso</v>
      </c>
      <c r="U2388" t="str">
        <f>IF(AND(AIRBNB[[#This Row],[PRECIO]]&lt;50,AIRBNB[[#This Row],[MIN_NOCHES]]&gt;3),"Dentro del presupuesto","No considerar")</f>
        <v>No considerar</v>
      </c>
      <c r="V2388" t="str">
        <f>VLOOKUP(AIRBNB[[#This Row],[HOST_ID]],Super_host[],5,FALSE)</f>
        <v>Host</v>
      </c>
    </row>
    <row r="2389" spans="1:22">
      <c r="A2389" s="4">
        <v>6748933</v>
      </c>
      <c r="B2389" t="s">
        <v>891</v>
      </c>
      <c r="C2389" s="4">
        <v>1490702</v>
      </c>
      <c r="D2389" t="s">
        <v>892</v>
      </c>
      <c r="E2389" t="s">
        <v>893</v>
      </c>
      <c r="F2389" s="4">
        <v>10011</v>
      </c>
      <c r="G2389" s="13" t="s">
        <v>124</v>
      </c>
      <c r="H2389" s="13" t="s">
        <v>186</v>
      </c>
      <c r="I2389" s="1">
        <v>4074121</v>
      </c>
      <c r="J2389" s="1">
        <v>-7400122</v>
      </c>
      <c r="K2389" t="s">
        <v>5</v>
      </c>
      <c r="L2389" s="20">
        <v>145</v>
      </c>
      <c r="M2389" s="4">
        <v>6</v>
      </c>
      <c r="N2389" s="4">
        <v>2</v>
      </c>
      <c r="O2389" s="2">
        <v>42912</v>
      </c>
      <c r="P2389" s="3">
        <v>0.04</v>
      </c>
      <c r="Q2389" s="4">
        <v>1</v>
      </c>
      <c r="R2389" s="3">
        <v>5.6</v>
      </c>
      <c r="S23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89" t="str">
        <f>IF(AIRBNB[[#This Row],[RUIDO(dB)]]&lt;=4,"Silencioso",IF(AIRBNB[[#This Row],[RUIDO(dB)]]&lt;=5.5,"Poco Ruidoso","Ruidoso"))</f>
        <v>Ruidoso</v>
      </c>
      <c r="U2389" t="str">
        <f>IF(AND(AIRBNB[[#This Row],[PRECIO]]&lt;50,AIRBNB[[#This Row],[MIN_NOCHES]]&gt;3),"Dentro del presupuesto","No considerar")</f>
        <v>No considerar</v>
      </c>
      <c r="V2389" t="str">
        <f>VLOOKUP(AIRBNB[[#This Row],[HOST_ID]],Super_host[],5,FALSE)</f>
        <v>Host</v>
      </c>
    </row>
    <row r="2390" spans="1:22">
      <c r="A2390" s="4">
        <v>403264</v>
      </c>
      <c r="B2390" t="s">
        <v>5615</v>
      </c>
      <c r="C2390" s="4">
        <v>1386983</v>
      </c>
      <c r="D2390" t="s">
        <v>2660</v>
      </c>
      <c r="E2390" t="s">
        <v>5616</v>
      </c>
      <c r="F2390" s="4">
        <v>10001</v>
      </c>
      <c r="G2390" s="13" t="s">
        <v>124</v>
      </c>
      <c r="H2390" s="13" t="s">
        <v>373</v>
      </c>
      <c r="I2390" s="1">
        <v>407453</v>
      </c>
      <c r="J2390" s="1">
        <v>-7399056</v>
      </c>
      <c r="K2390" t="s">
        <v>40</v>
      </c>
      <c r="L2390" s="20">
        <v>145</v>
      </c>
      <c r="M2390" s="4">
        <v>3</v>
      </c>
      <c r="N2390" s="4">
        <v>165</v>
      </c>
      <c r="O2390" s="2">
        <v>43649</v>
      </c>
      <c r="P2390" s="3">
        <v>1.88</v>
      </c>
      <c r="Q2390" s="4">
        <v>1</v>
      </c>
      <c r="R2390" s="3">
        <v>5.6</v>
      </c>
      <c r="S23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0" t="str">
        <f>IF(AIRBNB[[#This Row],[RUIDO(dB)]]&lt;=4,"Silencioso",IF(AIRBNB[[#This Row],[RUIDO(dB)]]&lt;=5.5,"Poco Ruidoso","Ruidoso"))</f>
        <v>Ruidoso</v>
      </c>
      <c r="U2390" t="str">
        <f>IF(AND(AIRBNB[[#This Row],[PRECIO]]&lt;50,AIRBNB[[#This Row],[MIN_NOCHES]]&gt;3),"Dentro del presupuesto","No considerar")</f>
        <v>No considerar</v>
      </c>
      <c r="V2390" t="str">
        <f>VLOOKUP(AIRBNB[[#This Row],[HOST_ID]],Super_host[],5,FALSE)</f>
        <v>Host</v>
      </c>
    </row>
    <row r="2391" spans="1:22">
      <c r="A2391" s="4">
        <v>263005</v>
      </c>
      <c r="B2391" t="s">
        <v>13679</v>
      </c>
      <c r="C2391" s="4">
        <v>1380060</v>
      </c>
      <c r="D2391" t="s">
        <v>13680</v>
      </c>
      <c r="E2391" t="s">
        <v>13681</v>
      </c>
      <c r="F2391" s="4">
        <v>11205</v>
      </c>
      <c r="G2391" s="13" t="s">
        <v>4662</v>
      </c>
      <c r="H2391" s="13" t="s">
        <v>9222</v>
      </c>
      <c r="I2391" s="1">
        <v>4069778</v>
      </c>
      <c r="J2391" s="1">
        <v>-7397676</v>
      </c>
      <c r="K2391" t="s">
        <v>5</v>
      </c>
      <c r="L2391" s="20">
        <v>145</v>
      </c>
      <c r="M2391" s="4">
        <v>3</v>
      </c>
      <c r="N2391" s="4">
        <v>110</v>
      </c>
      <c r="O2391" s="2">
        <v>43618</v>
      </c>
      <c r="P2391" s="3">
        <v>1.2</v>
      </c>
      <c r="Q2391" s="4">
        <v>1</v>
      </c>
      <c r="R2391" s="3">
        <v>6.9</v>
      </c>
      <c r="S23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1" t="str">
        <f>IF(AIRBNB[[#This Row],[RUIDO(dB)]]&lt;=4,"Silencioso",IF(AIRBNB[[#This Row],[RUIDO(dB)]]&lt;=5.5,"Poco Ruidoso","Ruidoso"))</f>
        <v>Ruidoso</v>
      </c>
      <c r="U2391" t="str">
        <f>IF(AND(AIRBNB[[#This Row],[PRECIO]]&lt;50,AIRBNB[[#This Row],[MIN_NOCHES]]&gt;3),"Dentro del presupuesto","No considerar")</f>
        <v>No considerar</v>
      </c>
      <c r="V2391" t="str">
        <f>VLOOKUP(AIRBNB[[#This Row],[HOST_ID]],Super_host[],5,FALSE)</f>
        <v>Host</v>
      </c>
    </row>
    <row r="2392" spans="1:22">
      <c r="A2392" s="4">
        <v>3695776</v>
      </c>
      <c r="B2392" t="s">
        <v>10271</v>
      </c>
      <c r="C2392" s="4">
        <v>1176165</v>
      </c>
      <c r="D2392" t="s">
        <v>755</v>
      </c>
      <c r="E2392" t="s">
        <v>10272</v>
      </c>
      <c r="F2392" s="4">
        <v>11231</v>
      </c>
      <c r="G2392" s="13" t="s">
        <v>4662</v>
      </c>
      <c r="H2392" s="13" t="s">
        <v>9237</v>
      </c>
      <c r="I2392" s="1">
        <v>4068431</v>
      </c>
      <c r="J2392" s="1">
        <v>-7399782</v>
      </c>
      <c r="K2392" t="s">
        <v>5</v>
      </c>
      <c r="L2392" s="20">
        <v>145</v>
      </c>
      <c r="M2392" s="4">
        <v>5</v>
      </c>
      <c r="N2392" s="4">
        <v>4</v>
      </c>
      <c r="O2392" s="2">
        <v>42315</v>
      </c>
      <c r="P2392" s="3">
        <v>7.0000000000000007E-2</v>
      </c>
      <c r="Q2392" s="4">
        <v>1</v>
      </c>
      <c r="R2392" s="3">
        <v>6.9</v>
      </c>
      <c r="S23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2" t="str">
        <f>IF(AIRBNB[[#This Row],[RUIDO(dB)]]&lt;=4,"Silencioso",IF(AIRBNB[[#This Row],[RUIDO(dB)]]&lt;=5.5,"Poco Ruidoso","Ruidoso"))</f>
        <v>Ruidoso</v>
      </c>
      <c r="U2392" t="str">
        <f>IF(AND(AIRBNB[[#This Row],[PRECIO]]&lt;50,AIRBNB[[#This Row],[MIN_NOCHES]]&gt;3),"Dentro del presupuesto","No considerar")</f>
        <v>No considerar</v>
      </c>
      <c r="V2392" t="str">
        <f>VLOOKUP(AIRBNB[[#This Row],[HOST_ID]],Super_host[],5,FALSE)</f>
        <v>Host</v>
      </c>
    </row>
    <row r="2393" spans="1:22">
      <c r="A2393" s="4">
        <v>208889</v>
      </c>
      <c r="B2393" t="s">
        <v>11979</v>
      </c>
      <c r="C2393" s="4">
        <v>1029021</v>
      </c>
      <c r="D2393" t="s">
        <v>11563</v>
      </c>
      <c r="E2393" t="s">
        <v>11980</v>
      </c>
      <c r="F2393" s="4">
        <v>11221</v>
      </c>
      <c r="G2393" s="13" t="s">
        <v>4662</v>
      </c>
      <c r="H2393" s="13" t="s">
        <v>9230</v>
      </c>
      <c r="I2393" s="1">
        <v>4069025</v>
      </c>
      <c r="J2393" s="1">
        <v>-7393323</v>
      </c>
      <c r="K2393" t="s">
        <v>5</v>
      </c>
      <c r="L2393" s="20">
        <v>145</v>
      </c>
      <c r="M2393" s="4">
        <v>3</v>
      </c>
      <c r="N2393" s="4">
        <v>30</v>
      </c>
      <c r="O2393" s="2">
        <v>43640</v>
      </c>
      <c r="P2393" s="3">
        <v>0.32</v>
      </c>
      <c r="Q2393" s="4">
        <v>1</v>
      </c>
      <c r="R2393" s="3">
        <v>6.9</v>
      </c>
      <c r="S23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3" t="str">
        <f>IF(AIRBNB[[#This Row],[RUIDO(dB)]]&lt;=4,"Silencioso",IF(AIRBNB[[#This Row],[RUIDO(dB)]]&lt;=5.5,"Poco Ruidoso","Ruidoso"))</f>
        <v>Ruidoso</v>
      </c>
      <c r="U2393" t="str">
        <f>IF(AND(AIRBNB[[#This Row],[PRECIO]]&lt;50,AIRBNB[[#This Row],[MIN_NOCHES]]&gt;3),"Dentro del presupuesto","No considerar")</f>
        <v>No considerar</v>
      </c>
      <c r="V2393" t="str">
        <f>VLOOKUP(AIRBNB[[#This Row],[HOST_ID]],Super_host[],5,FALSE)</f>
        <v>Host</v>
      </c>
    </row>
    <row r="2394" spans="1:22">
      <c r="A2394" s="4">
        <v>6601284</v>
      </c>
      <c r="B2394" t="s">
        <v>15158</v>
      </c>
      <c r="C2394" s="4">
        <v>1021060</v>
      </c>
      <c r="D2394" t="s">
        <v>1235</v>
      </c>
      <c r="E2394" t="s">
        <v>15159</v>
      </c>
      <c r="F2394" s="4">
        <v>11215</v>
      </c>
      <c r="G2394" s="13" t="s">
        <v>4662</v>
      </c>
      <c r="H2394" s="13" t="s">
        <v>9262</v>
      </c>
      <c r="I2394" s="1">
        <v>4066564</v>
      </c>
      <c r="J2394" s="1">
        <v>-7398465</v>
      </c>
      <c r="K2394" t="s">
        <v>5</v>
      </c>
      <c r="L2394" s="20">
        <v>145</v>
      </c>
      <c r="M2394" s="4">
        <v>3</v>
      </c>
      <c r="N2394" s="4">
        <v>133</v>
      </c>
      <c r="O2394" s="2">
        <v>43653</v>
      </c>
      <c r="P2394" s="3">
        <v>3.69</v>
      </c>
      <c r="Q2394" s="4">
        <v>1</v>
      </c>
      <c r="R2394" s="3">
        <v>6.9</v>
      </c>
      <c r="S23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4" t="str">
        <f>IF(AIRBNB[[#This Row],[RUIDO(dB)]]&lt;=4,"Silencioso",IF(AIRBNB[[#This Row],[RUIDO(dB)]]&lt;=5.5,"Poco Ruidoso","Ruidoso"))</f>
        <v>Ruidoso</v>
      </c>
      <c r="U2394" t="str">
        <f>IF(AND(AIRBNB[[#This Row],[PRECIO]]&lt;50,AIRBNB[[#This Row],[MIN_NOCHES]]&gt;3),"Dentro del presupuesto","No considerar")</f>
        <v>No considerar</v>
      </c>
      <c r="V2394" t="str">
        <f>VLOOKUP(AIRBNB[[#This Row],[HOST_ID]],Super_host[],5,FALSE)</f>
        <v>Host</v>
      </c>
    </row>
    <row r="2395" spans="1:22">
      <c r="A2395" s="4">
        <v>205485</v>
      </c>
      <c r="B2395" t="s">
        <v>13795</v>
      </c>
      <c r="C2395" s="4">
        <v>1010242</v>
      </c>
      <c r="D2395" t="s">
        <v>13796</v>
      </c>
      <c r="E2395" t="s">
        <v>11695</v>
      </c>
      <c r="F2395" s="4">
        <v>11216</v>
      </c>
      <c r="G2395" s="13" t="s">
        <v>4662</v>
      </c>
      <c r="H2395" s="13" t="s">
        <v>9230</v>
      </c>
      <c r="I2395" s="1">
        <v>4068186</v>
      </c>
      <c r="J2395" s="1">
        <v>-7394113</v>
      </c>
      <c r="K2395" t="s">
        <v>5</v>
      </c>
      <c r="L2395" s="20">
        <v>145</v>
      </c>
      <c r="M2395" s="4">
        <v>3</v>
      </c>
      <c r="N2395" s="4">
        <v>123</v>
      </c>
      <c r="O2395" s="2">
        <v>43627</v>
      </c>
      <c r="P2395" s="3">
        <v>1.29</v>
      </c>
      <c r="Q2395" s="4">
        <v>1</v>
      </c>
      <c r="R2395" s="3">
        <v>6.9</v>
      </c>
      <c r="S23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5" t="str">
        <f>IF(AIRBNB[[#This Row],[RUIDO(dB)]]&lt;=4,"Silencioso",IF(AIRBNB[[#This Row],[RUIDO(dB)]]&lt;=5.5,"Poco Ruidoso","Ruidoso"))</f>
        <v>Ruidoso</v>
      </c>
      <c r="U2395" t="str">
        <f>IF(AND(AIRBNB[[#This Row],[PRECIO]]&lt;50,AIRBNB[[#This Row],[MIN_NOCHES]]&gt;3),"Dentro del presupuesto","No considerar")</f>
        <v>No considerar</v>
      </c>
      <c r="V2395" t="str">
        <f>VLOOKUP(AIRBNB[[#This Row],[HOST_ID]],Super_host[],5,FALSE)</f>
        <v>Host</v>
      </c>
    </row>
    <row r="2396" spans="1:22">
      <c r="A2396" s="4">
        <v>232618</v>
      </c>
      <c r="B2396" t="s">
        <v>5397</v>
      </c>
      <c r="C2396" s="4">
        <v>763420</v>
      </c>
      <c r="D2396" t="s">
        <v>1628</v>
      </c>
      <c r="E2396" t="s">
        <v>5398</v>
      </c>
      <c r="F2396" s="4">
        <v>10029</v>
      </c>
      <c r="G2396" s="13" t="s">
        <v>124</v>
      </c>
      <c r="H2396" s="13" t="s">
        <v>219</v>
      </c>
      <c r="I2396" s="1">
        <v>4079442</v>
      </c>
      <c r="J2396" s="1">
        <v>-7393433</v>
      </c>
      <c r="K2396" t="s">
        <v>5</v>
      </c>
      <c r="L2396" s="20">
        <v>145</v>
      </c>
      <c r="M2396" s="4">
        <v>1</v>
      </c>
      <c r="N2396" s="4">
        <v>102</v>
      </c>
      <c r="O2396" s="2">
        <v>43634</v>
      </c>
      <c r="P2396" s="3">
        <v>1.52</v>
      </c>
      <c r="Q2396" s="4">
        <v>1</v>
      </c>
      <c r="R2396" s="3">
        <v>5.6</v>
      </c>
      <c r="S23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6" t="str">
        <f>IF(AIRBNB[[#This Row],[RUIDO(dB)]]&lt;=4,"Silencioso",IF(AIRBNB[[#This Row],[RUIDO(dB)]]&lt;=5.5,"Poco Ruidoso","Ruidoso"))</f>
        <v>Ruidoso</v>
      </c>
      <c r="U2396" t="str">
        <f>IF(AND(AIRBNB[[#This Row],[PRECIO]]&lt;50,AIRBNB[[#This Row],[MIN_NOCHES]]&gt;3),"Dentro del presupuesto","No considerar")</f>
        <v>No considerar</v>
      </c>
      <c r="V2396" t="str">
        <f>VLOOKUP(AIRBNB[[#This Row],[HOST_ID]],Super_host[],5,FALSE)</f>
        <v>Host</v>
      </c>
    </row>
    <row r="2397" spans="1:22">
      <c r="A2397" s="4">
        <v>114969</v>
      </c>
      <c r="B2397" t="s">
        <v>3585</v>
      </c>
      <c r="C2397" s="4">
        <v>582598</v>
      </c>
      <c r="D2397" t="s">
        <v>3586</v>
      </c>
      <c r="E2397" t="s">
        <v>3587</v>
      </c>
      <c r="F2397" s="4">
        <v>10022</v>
      </c>
      <c r="G2397" s="13" t="s">
        <v>124</v>
      </c>
      <c r="H2397" s="13" t="s">
        <v>373</v>
      </c>
      <c r="I2397" s="1">
        <v>4075579</v>
      </c>
      <c r="J2397" s="1">
        <v>-7396699</v>
      </c>
      <c r="K2397" t="s">
        <v>5</v>
      </c>
      <c r="L2397" s="20">
        <v>145</v>
      </c>
      <c r="M2397" s="4">
        <v>6</v>
      </c>
      <c r="N2397" s="4">
        <v>39</v>
      </c>
      <c r="O2397" s="2">
        <v>43367</v>
      </c>
      <c r="P2397" s="3">
        <v>0.4</v>
      </c>
      <c r="Q2397" s="4">
        <v>1</v>
      </c>
      <c r="R2397" s="3">
        <v>5.6</v>
      </c>
      <c r="S23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7" t="str">
        <f>IF(AIRBNB[[#This Row],[RUIDO(dB)]]&lt;=4,"Silencioso",IF(AIRBNB[[#This Row],[RUIDO(dB)]]&lt;=5.5,"Poco Ruidoso","Ruidoso"))</f>
        <v>Ruidoso</v>
      </c>
      <c r="U2397" t="str">
        <f>IF(AND(AIRBNB[[#This Row],[PRECIO]]&lt;50,AIRBNB[[#This Row],[MIN_NOCHES]]&gt;3),"Dentro del presupuesto","No considerar")</f>
        <v>No considerar</v>
      </c>
      <c r="V2397" t="str">
        <f>VLOOKUP(AIRBNB[[#This Row],[HOST_ID]],Super_host[],5,FALSE)</f>
        <v>Host</v>
      </c>
    </row>
    <row r="2398" spans="1:22">
      <c r="A2398" s="4">
        <v>4687730</v>
      </c>
      <c r="B2398" t="s">
        <v>7300</v>
      </c>
      <c r="C2398" s="4">
        <v>529546</v>
      </c>
      <c r="D2398" t="s">
        <v>517</v>
      </c>
      <c r="E2398" t="s">
        <v>7301</v>
      </c>
      <c r="F2398" s="4">
        <v>10019</v>
      </c>
      <c r="G2398" s="13" t="s">
        <v>124</v>
      </c>
      <c r="H2398" s="13" t="s">
        <v>249</v>
      </c>
      <c r="I2398" s="1">
        <v>4076865</v>
      </c>
      <c r="J2398" s="1">
        <v>-7398672</v>
      </c>
      <c r="K2398" t="s">
        <v>40</v>
      </c>
      <c r="L2398" s="20">
        <v>145</v>
      </c>
      <c r="M2398" s="4">
        <v>3</v>
      </c>
      <c r="N2398" s="4">
        <v>0</v>
      </c>
      <c r="O2398" s="2">
        <v>43590</v>
      </c>
      <c r="P2398" s="3">
        <v>4.8499999999999996</v>
      </c>
      <c r="Q2398" s="4">
        <v>1</v>
      </c>
      <c r="R2398" s="3">
        <v>5.6</v>
      </c>
      <c r="S23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8" t="str">
        <f>IF(AIRBNB[[#This Row],[RUIDO(dB)]]&lt;=4,"Silencioso",IF(AIRBNB[[#This Row],[RUIDO(dB)]]&lt;=5.5,"Poco Ruidoso","Ruidoso"))</f>
        <v>Ruidoso</v>
      </c>
      <c r="U2398" t="str">
        <f>IF(AND(AIRBNB[[#This Row],[PRECIO]]&lt;50,AIRBNB[[#This Row],[MIN_NOCHES]]&gt;3),"Dentro del presupuesto","No considerar")</f>
        <v>No considerar</v>
      </c>
      <c r="V2398" t="str">
        <f>VLOOKUP(AIRBNB[[#This Row],[HOST_ID]],Super_host[],5,FALSE)</f>
        <v>Host</v>
      </c>
    </row>
    <row r="2399" spans="1:22">
      <c r="A2399" s="4">
        <v>145064</v>
      </c>
      <c r="B2399" t="s">
        <v>10417</v>
      </c>
      <c r="C2399" s="4">
        <v>404424</v>
      </c>
      <c r="D2399" t="s">
        <v>1066</v>
      </c>
      <c r="E2399" t="s">
        <v>10418</v>
      </c>
      <c r="F2399" s="4">
        <v>11249</v>
      </c>
      <c r="G2399" s="13" t="s">
        <v>4662</v>
      </c>
      <c r="H2399" s="13" t="s">
        <v>9218</v>
      </c>
      <c r="I2399" s="1">
        <v>4071943</v>
      </c>
      <c r="J2399" s="1">
        <v>-739565</v>
      </c>
      <c r="K2399" t="s">
        <v>5</v>
      </c>
      <c r="L2399" s="20">
        <v>145</v>
      </c>
      <c r="M2399" s="4">
        <v>7</v>
      </c>
      <c r="N2399" s="4">
        <v>8</v>
      </c>
      <c r="O2399" s="2">
        <v>41796</v>
      </c>
      <c r="P2399" s="3">
        <v>0.08</v>
      </c>
      <c r="Q2399" s="4">
        <v>1</v>
      </c>
      <c r="R2399" s="3">
        <v>6.9</v>
      </c>
      <c r="S23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399" t="str">
        <f>IF(AIRBNB[[#This Row],[RUIDO(dB)]]&lt;=4,"Silencioso",IF(AIRBNB[[#This Row],[RUIDO(dB)]]&lt;=5.5,"Poco Ruidoso","Ruidoso"))</f>
        <v>Ruidoso</v>
      </c>
      <c r="U2399" t="str">
        <f>IF(AND(AIRBNB[[#This Row],[PRECIO]]&lt;50,AIRBNB[[#This Row],[MIN_NOCHES]]&gt;3),"Dentro del presupuesto","No considerar")</f>
        <v>No considerar</v>
      </c>
      <c r="V2399" t="str">
        <f>VLOOKUP(AIRBNB[[#This Row],[HOST_ID]],Super_host[],5,FALSE)</f>
        <v>Host</v>
      </c>
    </row>
    <row r="2400" spans="1:22">
      <c r="A2400" s="4">
        <v>68403</v>
      </c>
      <c r="B2400" t="s">
        <v>13748</v>
      </c>
      <c r="C2400" s="4">
        <v>240427</v>
      </c>
      <c r="D2400" t="s">
        <v>13058</v>
      </c>
      <c r="E2400" t="s">
        <v>13749</v>
      </c>
      <c r="F2400" s="4">
        <v>11233</v>
      </c>
      <c r="G2400" s="13" t="s">
        <v>4662</v>
      </c>
      <c r="H2400" s="13" t="s">
        <v>9230</v>
      </c>
      <c r="I2400" s="1">
        <v>40683</v>
      </c>
      <c r="J2400" s="1">
        <v>-7391981</v>
      </c>
      <c r="K2400" t="s">
        <v>5</v>
      </c>
      <c r="L2400" s="20">
        <v>145</v>
      </c>
      <c r="M2400" s="4">
        <v>3</v>
      </c>
      <c r="N2400" s="4">
        <v>127</v>
      </c>
      <c r="O2400" s="2">
        <v>43640</v>
      </c>
      <c r="P2400" s="3">
        <v>1.25</v>
      </c>
      <c r="Q2400" s="4">
        <v>1</v>
      </c>
      <c r="R2400" s="3">
        <v>6.9</v>
      </c>
      <c r="S24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0" t="str">
        <f>IF(AIRBNB[[#This Row],[RUIDO(dB)]]&lt;=4,"Silencioso",IF(AIRBNB[[#This Row],[RUIDO(dB)]]&lt;=5.5,"Poco Ruidoso","Ruidoso"))</f>
        <v>Ruidoso</v>
      </c>
      <c r="U2400" t="str">
        <f>IF(AND(AIRBNB[[#This Row],[PRECIO]]&lt;50,AIRBNB[[#This Row],[MIN_NOCHES]]&gt;3),"Dentro del presupuesto","No considerar")</f>
        <v>No considerar</v>
      </c>
      <c r="V2400" t="str">
        <f>VLOOKUP(AIRBNB[[#This Row],[HOST_ID]],Super_host[],5,FALSE)</f>
        <v>Host</v>
      </c>
    </row>
    <row r="2401" spans="1:22">
      <c r="A2401" s="4">
        <v>4271059</v>
      </c>
      <c r="B2401" t="s">
        <v>10914</v>
      </c>
      <c r="C2401" s="4">
        <v>208565</v>
      </c>
      <c r="D2401" t="s">
        <v>66</v>
      </c>
      <c r="E2401" t="s">
        <v>10915</v>
      </c>
      <c r="F2401" s="4">
        <v>11222</v>
      </c>
      <c r="G2401" s="13" t="s">
        <v>4662</v>
      </c>
      <c r="H2401" s="13" t="s">
        <v>9249</v>
      </c>
      <c r="I2401" s="1">
        <v>4073527</v>
      </c>
      <c r="J2401" s="1">
        <v>-7395398</v>
      </c>
      <c r="K2401" t="s">
        <v>5</v>
      </c>
      <c r="L2401" s="20">
        <v>145</v>
      </c>
      <c r="M2401" s="4">
        <v>2</v>
      </c>
      <c r="N2401" s="4">
        <v>7</v>
      </c>
      <c r="O2401" s="2">
        <v>42598</v>
      </c>
      <c r="P2401" s="3">
        <v>0.13</v>
      </c>
      <c r="Q2401" s="4">
        <v>1</v>
      </c>
      <c r="R2401" s="3">
        <v>6.9</v>
      </c>
      <c r="S24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1" t="str">
        <f>IF(AIRBNB[[#This Row],[RUIDO(dB)]]&lt;=4,"Silencioso",IF(AIRBNB[[#This Row],[RUIDO(dB)]]&lt;=5.5,"Poco Ruidoso","Ruidoso"))</f>
        <v>Ruidoso</v>
      </c>
      <c r="U2401" t="str">
        <f>IF(AND(AIRBNB[[#This Row],[PRECIO]]&lt;50,AIRBNB[[#This Row],[MIN_NOCHES]]&gt;3),"Dentro del presupuesto","No considerar")</f>
        <v>No considerar</v>
      </c>
      <c r="V2401" t="str">
        <f>VLOOKUP(AIRBNB[[#This Row],[HOST_ID]],Super_host[],5,FALSE)</f>
        <v>Host</v>
      </c>
    </row>
    <row r="2402" spans="1:22">
      <c r="A2402" s="4">
        <v>4957358</v>
      </c>
      <c r="B2402" t="s">
        <v>15227</v>
      </c>
      <c r="C2402" s="4">
        <v>90860</v>
      </c>
      <c r="D2402" t="s">
        <v>854</v>
      </c>
      <c r="E2402" t="s">
        <v>15228</v>
      </c>
      <c r="F2402" s="4">
        <v>11233</v>
      </c>
      <c r="G2402" s="13" t="s">
        <v>4662</v>
      </c>
      <c r="H2402" s="13" t="s">
        <v>9230</v>
      </c>
      <c r="I2402" s="1">
        <v>4068306</v>
      </c>
      <c r="J2402" s="1">
        <v>-7393141</v>
      </c>
      <c r="K2402" t="s">
        <v>5</v>
      </c>
      <c r="L2402" s="20">
        <v>145</v>
      </c>
      <c r="M2402" s="4">
        <v>2</v>
      </c>
      <c r="N2402" s="4">
        <v>222</v>
      </c>
      <c r="O2402" s="2">
        <v>43642</v>
      </c>
      <c r="P2402" s="3">
        <v>4.1500000000000004</v>
      </c>
      <c r="Q2402" s="4">
        <v>1</v>
      </c>
      <c r="R2402" s="3">
        <v>6.9</v>
      </c>
      <c r="S24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2" t="str">
        <f>IF(AIRBNB[[#This Row],[RUIDO(dB)]]&lt;=4,"Silencioso",IF(AIRBNB[[#This Row],[RUIDO(dB)]]&lt;=5.5,"Poco Ruidoso","Ruidoso"))</f>
        <v>Ruidoso</v>
      </c>
      <c r="U2402" t="str">
        <f>IF(AND(AIRBNB[[#This Row],[PRECIO]]&lt;50,AIRBNB[[#This Row],[MIN_NOCHES]]&gt;3),"Dentro del presupuesto","No considerar")</f>
        <v>No considerar</v>
      </c>
      <c r="V2402" t="str">
        <f>VLOOKUP(AIRBNB[[#This Row],[HOST_ID]],Super_host[],5,FALSE)</f>
        <v>Host</v>
      </c>
    </row>
    <row r="2403" spans="1:22">
      <c r="A2403" s="4">
        <v>4699535</v>
      </c>
      <c r="B2403" t="s">
        <v>9586</v>
      </c>
      <c r="C2403" s="4">
        <v>41358</v>
      </c>
      <c r="D2403" t="s">
        <v>1579</v>
      </c>
      <c r="E2403" t="s">
        <v>9587</v>
      </c>
      <c r="F2403" s="4">
        <v>11205</v>
      </c>
      <c r="G2403" s="13" t="s">
        <v>4662</v>
      </c>
      <c r="H2403" s="13" t="s">
        <v>9222</v>
      </c>
      <c r="I2403" s="1">
        <v>406908</v>
      </c>
      <c r="J2403" s="1">
        <v>-7397332</v>
      </c>
      <c r="K2403" t="s">
        <v>5</v>
      </c>
      <c r="L2403" s="20">
        <v>145</v>
      </c>
      <c r="M2403" s="4">
        <v>2</v>
      </c>
      <c r="N2403" s="4">
        <v>1</v>
      </c>
      <c r="O2403" s="2">
        <v>42275</v>
      </c>
      <c r="P2403" s="3">
        <v>0.02</v>
      </c>
      <c r="Q2403" s="4">
        <v>1</v>
      </c>
      <c r="R2403" s="3">
        <v>6.9</v>
      </c>
      <c r="S24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3" t="str">
        <f>IF(AIRBNB[[#This Row],[RUIDO(dB)]]&lt;=4,"Silencioso",IF(AIRBNB[[#This Row],[RUIDO(dB)]]&lt;=5.5,"Poco Ruidoso","Ruidoso"))</f>
        <v>Ruidoso</v>
      </c>
      <c r="U2403" t="str">
        <f>IF(AND(AIRBNB[[#This Row],[PRECIO]]&lt;50,AIRBNB[[#This Row],[MIN_NOCHES]]&gt;3),"Dentro del presupuesto","No considerar")</f>
        <v>No considerar</v>
      </c>
      <c r="V2403" t="str">
        <f>VLOOKUP(AIRBNB[[#This Row],[HOST_ID]],Super_host[],5,FALSE)</f>
        <v>Host</v>
      </c>
    </row>
    <row r="2404" spans="1:22">
      <c r="A2404" s="4">
        <v>3479639</v>
      </c>
      <c r="B2404" t="s">
        <v>13225</v>
      </c>
      <c r="C2404" s="4">
        <v>17527788</v>
      </c>
      <c r="D2404" t="s">
        <v>6688</v>
      </c>
      <c r="E2404" t="s">
        <v>13226</v>
      </c>
      <c r="F2404" s="4">
        <v>11221</v>
      </c>
      <c r="G2404" s="13" t="s">
        <v>4662</v>
      </c>
      <c r="H2404" s="13" t="s">
        <v>9274</v>
      </c>
      <c r="I2404" s="1">
        <v>4069642</v>
      </c>
      <c r="J2404" s="1">
        <v>-7393361</v>
      </c>
      <c r="K2404" t="s">
        <v>5</v>
      </c>
      <c r="L2404" s="20">
        <v>144</v>
      </c>
      <c r="M2404" s="4">
        <v>1</v>
      </c>
      <c r="N2404" s="4">
        <v>51</v>
      </c>
      <c r="O2404" s="2">
        <v>43631</v>
      </c>
      <c r="P2404" s="3">
        <v>0.84</v>
      </c>
      <c r="Q2404" s="4">
        <v>1</v>
      </c>
      <c r="R2404" s="3">
        <v>6.9</v>
      </c>
      <c r="S24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4" t="str">
        <f>IF(AIRBNB[[#This Row],[RUIDO(dB)]]&lt;=4,"Silencioso",IF(AIRBNB[[#This Row],[RUIDO(dB)]]&lt;=5.5,"Poco Ruidoso","Ruidoso"))</f>
        <v>Ruidoso</v>
      </c>
      <c r="U2404" t="str">
        <f>IF(AND(AIRBNB[[#This Row],[PRECIO]]&lt;50,AIRBNB[[#This Row],[MIN_NOCHES]]&gt;3),"Dentro del presupuesto","No considerar")</f>
        <v>No considerar</v>
      </c>
      <c r="V2404" t="str">
        <f>VLOOKUP(AIRBNB[[#This Row],[HOST_ID]],Super_host[],5,FALSE)</f>
        <v>Host</v>
      </c>
    </row>
    <row r="2405" spans="1:22">
      <c r="A2405" s="4">
        <v>5251586</v>
      </c>
      <c r="B2405" t="s">
        <v>10694</v>
      </c>
      <c r="C2405" s="4">
        <v>5102579</v>
      </c>
      <c r="D2405" t="s">
        <v>3125</v>
      </c>
      <c r="E2405" t="s">
        <v>10695</v>
      </c>
      <c r="F2405" s="4">
        <v>11217</v>
      </c>
      <c r="G2405" s="13" t="s">
        <v>4662</v>
      </c>
      <c r="H2405" s="13" t="s">
        <v>9234</v>
      </c>
      <c r="I2405" s="1">
        <v>4068247</v>
      </c>
      <c r="J2405" s="1">
        <v>-7397961</v>
      </c>
      <c r="K2405" t="s">
        <v>5</v>
      </c>
      <c r="L2405" s="20">
        <v>144</v>
      </c>
      <c r="M2405" s="4">
        <v>15</v>
      </c>
      <c r="N2405" s="4">
        <v>6</v>
      </c>
      <c r="O2405" s="2">
        <v>42614</v>
      </c>
      <c r="P2405" s="3">
        <v>0.11</v>
      </c>
      <c r="Q2405" s="4">
        <v>1</v>
      </c>
      <c r="R2405" s="3">
        <v>6.9</v>
      </c>
      <c r="S24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5" t="str">
        <f>IF(AIRBNB[[#This Row],[RUIDO(dB)]]&lt;=4,"Silencioso",IF(AIRBNB[[#This Row],[RUIDO(dB)]]&lt;=5.5,"Poco Ruidoso","Ruidoso"))</f>
        <v>Ruidoso</v>
      </c>
      <c r="U2405" t="str">
        <f>IF(AND(AIRBNB[[#This Row],[PRECIO]]&lt;50,AIRBNB[[#This Row],[MIN_NOCHES]]&gt;3),"Dentro del presupuesto","No considerar")</f>
        <v>No considerar</v>
      </c>
      <c r="V2405" t="str">
        <f>VLOOKUP(AIRBNB[[#This Row],[HOST_ID]],Super_host[],5,FALSE)</f>
        <v>Host</v>
      </c>
    </row>
    <row r="2406" spans="1:22">
      <c r="A2406" s="4">
        <v>721762</v>
      </c>
      <c r="B2406" t="s">
        <v>4622</v>
      </c>
      <c r="C2406" s="4">
        <v>3726366</v>
      </c>
      <c r="D2406" t="s">
        <v>4623</v>
      </c>
      <c r="E2406" t="s">
        <v>4624</v>
      </c>
      <c r="F2406" s="4">
        <v>10009</v>
      </c>
      <c r="G2406" s="13" t="s">
        <v>124</v>
      </c>
      <c r="H2406" s="13" t="s">
        <v>133</v>
      </c>
      <c r="I2406" s="1">
        <v>4072576</v>
      </c>
      <c r="J2406" s="1">
        <v>-7398582</v>
      </c>
      <c r="K2406" t="s">
        <v>5</v>
      </c>
      <c r="L2406" s="20">
        <v>144</v>
      </c>
      <c r="M2406" s="4">
        <v>4</v>
      </c>
      <c r="N2406" s="4">
        <v>70</v>
      </c>
      <c r="O2406" s="2">
        <v>43635</v>
      </c>
      <c r="P2406" s="3">
        <v>0.86</v>
      </c>
      <c r="Q2406" s="4">
        <v>1</v>
      </c>
      <c r="R2406" s="3">
        <v>5.6</v>
      </c>
      <c r="S24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6" t="str">
        <f>IF(AIRBNB[[#This Row],[RUIDO(dB)]]&lt;=4,"Silencioso",IF(AIRBNB[[#This Row],[RUIDO(dB)]]&lt;=5.5,"Poco Ruidoso","Ruidoso"))</f>
        <v>Ruidoso</v>
      </c>
      <c r="U2406" t="str">
        <f>IF(AND(AIRBNB[[#This Row],[PRECIO]]&lt;50,AIRBNB[[#This Row],[MIN_NOCHES]]&gt;3),"Dentro del presupuesto","No considerar")</f>
        <v>No considerar</v>
      </c>
      <c r="V2406" t="str">
        <f>VLOOKUP(AIRBNB[[#This Row],[HOST_ID]],Super_host[],5,FALSE)</f>
        <v>Host</v>
      </c>
    </row>
    <row r="2407" spans="1:22">
      <c r="A2407" s="4">
        <v>5025771</v>
      </c>
      <c r="B2407" t="s">
        <v>10003</v>
      </c>
      <c r="C2407" s="4">
        <v>630519</v>
      </c>
      <c r="D2407" t="s">
        <v>454</v>
      </c>
      <c r="E2407" t="s">
        <v>10004</v>
      </c>
      <c r="F2407" s="4">
        <v>11238</v>
      </c>
      <c r="G2407" s="13" t="s">
        <v>4662</v>
      </c>
      <c r="H2407" s="13" t="s">
        <v>9323</v>
      </c>
      <c r="I2407" s="1">
        <v>4067676</v>
      </c>
      <c r="J2407" s="1">
        <v>-7396683</v>
      </c>
      <c r="K2407" t="s">
        <v>5</v>
      </c>
      <c r="L2407" s="20">
        <v>144</v>
      </c>
      <c r="M2407" s="4">
        <v>1</v>
      </c>
      <c r="N2407" s="4">
        <v>2</v>
      </c>
      <c r="O2407" s="2">
        <v>42372</v>
      </c>
      <c r="P2407" s="3">
        <v>0.05</v>
      </c>
      <c r="Q2407" s="4">
        <v>1</v>
      </c>
      <c r="R2407" s="3">
        <v>6.9</v>
      </c>
      <c r="S24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7" t="str">
        <f>IF(AIRBNB[[#This Row],[RUIDO(dB)]]&lt;=4,"Silencioso",IF(AIRBNB[[#This Row],[RUIDO(dB)]]&lt;=5.5,"Poco Ruidoso","Ruidoso"))</f>
        <v>Ruidoso</v>
      </c>
      <c r="U2407" t="str">
        <f>IF(AND(AIRBNB[[#This Row],[PRECIO]]&lt;50,AIRBNB[[#This Row],[MIN_NOCHES]]&gt;3),"Dentro del presupuesto","No considerar")</f>
        <v>No considerar</v>
      </c>
      <c r="V2407" t="str">
        <f>VLOOKUP(AIRBNB[[#This Row],[HOST_ID]],Super_host[],5,FALSE)</f>
        <v>Host</v>
      </c>
    </row>
    <row r="2408" spans="1:22">
      <c r="A2408" s="4">
        <v>5883159</v>
      </c>
      <c r="B2408" t="s">
        <v>3420</v>
      </c>
      <c r="C2408" s="4">
        <v>436365</v>
      </c>
      <c r="D2408" t="s">
        <v>3421</v>
      </c>
      <c r="E2408" t="s">
        <v>3422</v>
      </c>
      <c r="F2408" s="4">
        <v>10021</v>
      </c>
      <c r="G2408" s="13" t="s">
        <v>124</v>
      </c>
      <c r="H2408" s="13" t="s">
        <v>129</v>
      </c>
      <c r="I2408" s="1">
        <v>4076813</v>
      </c>
      <c r="J2408" s="1">
        <v>-7395354</v>
      </c>
      <c r="K2408" t="s">
        <v>5</v>
      </c>
      <c r="L2408" s="20">
        <v>144</v>
      </c>
      <c r="M2408" s="4">
        <v>7</v>
      </c>
      <c r="N2408" s="4">
        <v>17</v>
      </c>
      <c r="O2408" s="2">
        <v>43244</v>
      </c>
      <c r="P2408" s="3">
        <v>0.35</v>
      </c>
      <c r="Q2408" s="4">
        <v>1</v>
      </c>
      <c r="R2408" s="3">
        <v>5.6</v>
      </c>
      <c r="S24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8" t="str">
        <f>IF(AIRBNB[[#This Row],[RUIDO(dB)]]&lt;=4,"Silencioso",IF(AIRBNB[[#This Row],[RUIDO(dB)]]&lt;=5.5,"Poco Ruidoso","Ruidoso"))</f>
        <v>Ruidoso</v>
      </c>
      <c r="U2408" t="str">
        <f>IF(AND(AIRBNB[[#This Row],[PRECIO]]&lt;50,AIRBNB[[#This Row],[MIN_NOCHES]]&gt;3),"Dentro del presupuesto","No considerar")</f>
        <v>No considerar</v>
      </c>
      <c r="V2408" t="str">
        <f>VLOOKUP(AIRBNB[[#This Row],[HOST_ID]],Super_host[],5,FALSE)</f>
        <v>Host</v>
      </c>
    </row>
    <row r="2409" spans="1:22">
      <c r="A2409" s="4">
        <v>14314</v>
      </c>
      <c r="B2409" t="s">
        <v>14850</v>
      </c>
      <c r="C2409" s="4">
        <v>56246</v>
      </c>
      <c r="D2409" t="s">
        <v>14851</v>
      </c>
      <c r="E2409" t="s">
        <v>14852</v>
      </c>
      <c r="F2409" s="4">
        <v>11222</v>
      </c>
      <c r="G2409" s="13" t="s">
        <v>4662</v>
      </c>
      <c r="H2409" s="13" t="s">
        <v>9249</v>
      </c>
      <c r="I2409" s="1">
        <v>4073506</v>
      </c>
      <c r="J2409" s="1">
        <v>-7395392</v>
      </c>
      <c r="K2409" t="s">
        <v>5</v>
      </c>
      <c r="L2409" s="20">
        <v>144</v>
      </c>
      <c r="M2409" s="4">
        <v>2</v>
      </c>
      <c r="N2409" s="4">
        <v>328</v>
      </c>
      <c r="O2409" s="2">
        <v>43645</v>
      </c>
      <c r="P2409" s="3">
        <v>2.82</v>
      </c>
      <c r="Q2409" s="4">
        <v>1</v>
      </c>
      <c r="R2409" s="3">
        <v>6.9</v>
      </c>
      <c r="S24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09" t="str">
        <f>IF(AIRBNB[[#This Row],[RUIDO(dB)]]&lt;=4,"Silencioso",IF(AIRBNB[[#This Row],[RUIDO(dB)]]&lt;=5.5,"Poco Ruidoso","Ruidoso"))</f>
        <v>Ruidoso</v>
      </c>
      <c r="U2409" t="str">
        <f>IF(AND(AIRBNB[[#This Row],[PRECIO]]&lt;50,AIRBNB[[#This Row],[MIN_NOCHES]]&gt;3),"Dentro del presupuesto","No considerar")</f>
        <v>No considerar</v>
      </c>
      <c r="V2409" t="str">
        <f>VLOOKUP(AIRBNB[[#This Row],[HOST_ID]],Super_host[],5,FALSE)</f>
        <v>Host</v>
      </c>
    </row>
    <row r="2410" spans="1:22">
      <c r="A2410" s="4">
        <v>2194038</v>
      </c>
      <c r="B2410" t="s">
        <v>12122</v>
      </c>
      <c r="C2410" s="4">
        <v>11189753</v>
      </c>
      <c r="D2410" t="s">
        <v>12123</v>
      </c>
      <c r="E2410" t="s">
        <v>12124</v>
      </c>
      <c r="F2410" s="4">
        <v>11238</v>
      </c>
      <c r="G2410" s="13" t="s">
        <v>4662</v>
      </c>
      <c r="H2410" s="13" t="s">
        <v>9222</v>
      </c>
      <c r="I2410" s="1">
        <v>4068683</v>
      </c>
      <c r="J2410" s="1">
        <v>-7396981</v>
      </c>
      <c r="K2410" t="s">
        <v>5</v>
      </c>
      <c r="L2410" s="20">
        <v>143</v>
      </c>
      <c r="M2410" s="4">
        <v>8</v>
      </c>
      <c r="N2410" s="4">
        <v>23</v>
      </c>
      <c r="O2410" s="2">
        <v>43631</v>
      </c>
      <c r="P2410" s="3">
        <v>0.36</v>
      </c>
      <c r="Q2410" s="4">
        <v>1</v>
      </c>
      <c r="R2410" s="3">
        <v>6.9</v>
      </c>
      <c r="S24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0" t="str">
        <f>IF(AIRBNB[[#This Row],[RUIDO(dB)]]&lt;=4,"Silencioso",IF(AIRBNB[[#This Row],[RUIDO(dB)]]&lt;=5.5,"Poco Ruidoso","Ruidoso"))</f>
        <v>Ruidoso</v>
      </c>
      <c r="U2410" t="str">
        <f>IF(AND(AIRBNB[[#This Row],[PRECIO]]&lt;50,AIRBNB[[#This Row],[MIN_NOCHES]]&gt;3),"Dentro del presupuesto","No considerar")</f>
        <v>No considerar</v>
      </c>
      <c r="V2410" t="str">
        <f>VLOOKUP(AIRBNB[[#This Row],[HOST_ID]],Super_host[],5,FALSE)</f>
        <v>Host</v>
      </c>
    </row>
    <row r="2411" spans="1:22">
      <c r="A2411" s="4">
        <v>1780748</v>
      </c>
      <c r="B2411" t="s">
        <v>3972</v>
      </c>
      <c r="C2411" s="4">
        <v>9293512</v>
      </c>
      <c r="D2411" t="s">
        <v>3973</v>
      </c>
      <c r="E2411" t="s">
        <v>3974</v>
      </c>
      <c r="F2411" s="4">
        <v>10017</v>
      </c>
      <c r="G2411" s="13" t="s">
        <v>124</v>
      </c>
      <c r="H2411" s="13" t="s">
        <v>182</v>
      </c>
      <c r="I2411" s="1">
        <v>4074881</v>
      </c>
      <c r="J2411" s="1">
        <v>-7397234</v>
      </c>
      <c r="K2411" t="s">
        <v>40</v>
      </c>
      <c r="L2411" s="20">
        <v>143</v>
      </c>
      <c r="M2411" s="4">
        <v>2</v>
      </c>
      <c r="N2411" s="4">
        <v>37</v>
      </c>
      <c r="O2411" s="2">
        <v>43442</v>
      </c>
      <c r="P2411" s="3">
        <v>0.53</v>
      </c>
      <c r="Q2411" s="4">
        <v>1</v>
      </c>
      <c r="R2411" s="3">
        <v>5.6</v>
      </c>
      <c r="S24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1" t="str">
        <f>IF(AIRBNB[[#This Row],[RUIDO(dB)]]&lt;=4,"Silencioso",IF(AIRBNB[[#This Row],[RUIDO(dB)]]&lt;=5.5,"Poco Ruidoso","Ruidoso"))</f>
        <v>Ruidoso</v>
      </c>
      <c r="U2411" t="str">
        <f>IF(AND(AIRBNB[[#This Row],[PRECIO]]&lt;50,AIRBNB[[#This Row],[MIN_NOCHES]]&gt;3),"Dentro del presupuesto","No considerar")</f>
        <v>No considerar</v>
      </c>
      <c r="V2411" t="str">
        <f>VLOOKUP(AIRBNB[[#This Row],[HOST_ID]],Super_host[],5,FALSE)</f>
        <v>Host</v>
      </c>
    </row>
    <row r="2412" spans="1:22">
      <c r="A2412" s="4">
        <v>5433746</v>
      </c>
      <c r="B2412" t="s">
        <v>14418</v>
      </c>
      <c r="C2412" s="4">
        <v>28187447</v>
      </c>
      <c r="D2412" t="s">
        <v>13594</v>
      </c>
      <c r="E2412" t="s">
        <v>14419</v>
      </c>
      <c r="F2412" s="4">
        <v>11233</v>
      </c>
      <c r="G2412" s="13" t="s">
        <v>4662</v>
      </c>
      <c r="H2412" s="13" t="s">
        <v>9230</v>
      </c>
      <c r="I2412" s="1">
        <v>4068406</v>
      </c>
      <c r="J2412" s="1">
        <v>-7391612</v>
      </c>
      <c r="K2412" t="s">
        <v>5</v>
      </c>
      <c r="L2412" s="20">
        <v>142</v>
      </c>
      <c r="M2412" s="4">
        <v>4</v>
      </c>
      <c r="N2412" s="4">
        <v>106</v>
      </c>
      <c r="O2412" s="2">
        <v>43642</v>
      </c>
      <c r="P2412" s="3">
        <v>2.0699999999999998</v>
      </c>
      <c r="Q2412" s="4">
        <v>1</v>
      </c>
      <c r="R2412" s="3">
        <v>6.9</v>
      </c>
      <c r="S24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2" t="str">
        <f>IF(AIRBNB[[#This Row],[RUIDO(dB)]]&lt;=4,"Silencioso",IF(AIRBNB[[#This Row],[RUIDO(dB)]]&lt;=5.5,"Poco Ruidoso","Ruidoso"))</f>
        <v>Ruidoso</v>
      </c>
      <c r="U2412" t="str">
        <f>IF(AND(AIRBNB[[#This Row],[PRECIO]]&lt;50,AIRBNB[[#This Row],[MIN_NOCHES]]&gt;3),"Dentro del presupuesto","No considerar")</f>
        <v>No considerar</v>
      </c>
      <c r="V2412" t="str">
        <f>VLOOKUP(AIRBNB[[#This Row],[HOST_ID]],Super_host[],5,FALSE)</f>
        <v>Host</v>
      </c>
    </row>
    <row r="2413" spans="1:22">
      <c r="A2413" s="4">
        <v>4643199</v>
      </c>
      <c r="B2413" t="s">
        <v>1512</v>
      </c>
      <c r="C2413" s="4">
        <v>13347167</v>
      </c>
      <c r="D2413" t="s">
        <v>329</v>
      </c>
      <c r="E2413" t="s">
        <v>1223</v>
      </c>
      <c r="F2413" s="4">
        <v>10021</v>
      </c>
      <c r="G2413" s="13" t="s">
        <v>124</v>
      </c>
      <c r="H2413" s="13" t="s">
        <v>129</v>
      </c>
      <c r="I2413" s="1">
        <v>4077167</v>
      </c>
      <c r="J2413" s="1">
        <v>-7395735</v>
      </c>
      <c r="K2413" t="s">
        <v>5</v>
      </c>
      <c r="L2413" s="20">
        <v>142</v>
      </c>
      <c r="M2413" s="4">
        <v>30</v>
      </c>
      <c r="N2413" s="4">
        <v>3</v>
      </c>
      <c r="O2413" s="2">
        <v>43465</v>
      </c>
      <c r="P2413" s="3">
        <v>0.09</v>
      </c>
      <c r="Q2413" s="4">
        <v>1</v>
      </c>
      <c r="R2413" s="3">
        <v>5.6</v>
      </c>
      <c r="S24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3" t="str">
        <f>IF(AIRBNB[[#This Row],[RUIDO(dB)]]&lt;=4,"Silencioso",IF(AIRBNB[[#This Row],[RUIDO(dB)]]&lt;=5.5,"Poco Ruidoso","Ruidoso"))</f>
        <v>Ruidoso</v>
      </c>
      <c r="U2413" t="str">
        <f>IF(AND(AIRBNB[[#This Row],[PRECIO]]&lt;50,AIRBNB[[#This Row],[MIN_NOCHES]]&gt;3),"Dentro del presupuesto","No considerar")</f>
        <v>No considerar</v>
      </c>
      <c r="V2413" t="str">
        <f>VLOOKUP(AIRBNB[[#This Row],[HOST_ID]],Super_host[],5,FALSE)</f>
        <v>Host</v>
      </c>
    </row>
    <row r="2414" spans="1:22">
      <c r="A2414" s="4">
        <v>5706280</v>
      </c>
      <c r="B2414" t="s">
        <v>1633</v>
      </c>
      <c r="C2414" s="4">
        <v>13347167</v>
      </c>
      <c r="D2414" t="s">
        <v>329</v>
      </c>
      <c r="E2414" t="s">
        <v>1634</v>
      </c>
      <c r="F2414" s="4">
        <v>10075</v>
      </c>
      <c r="G2414" s="13" t="s">
        <v>124</v>
      </c>
      <c r="H2414" s="13" t="s">
        <v>129</v>
      </c>
      <c r="I2414" s="1">
        <v>4077276</v>
      </c>
      <c r="J2414" s="1">
        <v>-7395557</v>
      </c>
      <c r="K2414" t="s">
        <v>5</v>
      </c>
      <c r="L2414" s="20">
        <v>142</v>
      </c>
      <c r="M2414" s="4">
        <v>30</v>
      </c>
      <c r="N2414" s="4">
        <v>3</v>
      </c>
      <c r="O2414" s="2">
        <v>43322</v>
      </c>
      <c r="P2414" s="3">
        <v>0.1</v>
      </c>
      <c r="Q2414" s="4">
        <v>1</v>
      </c>
      <c r="R2414" s="3">
        <v>5.6</v>
      </c>
      <c r="S24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4" t="str">
        <f>IF(AIRBNB[[#This Row],[RUIDO(dB)]]&lt;=4,"Silencioso",IF(AIRBNB[[#This Row],[RUIDO(dB)]]&lt;=5.5,"Poco Ruidoso","Ruidoso"))</f>
        <v>Ruidoso</v>
      </c>
      <c r="U2414" t="str">
        <f>IF(AND(AIRBNB[[#This Row],[PRECIO]]&lt;50,AIRBNB[[#This Row],[MIN_NOCHES]]&gt;3),"Dentro del presupuesto","No considerar")</f>
        <v>No considerar</v>
      </c>
      <c r="V2414" t="str">
        <f>VLOOKUP(AIRBNB[[#This Row],[HOST_ID]],Super_host[],5,FALSE)</f>
        <v>Host</v>
      </c>
    </row>
    <row r="2415" spans="1:22">
      <c r="A2415" s="4">
        <v>2636532</v>
      </c>
      <c r="B2415" t="s">
        <v>569</v>
      </c>
      <c r="C2415" s="4">
        <v>13347167</v>
      </c>
      <c r="D2415" t="s">
        <v>329</v>
      </c>
      <c r="E2415" t="s">
        <v>570</v>
      </c>
      <c r="F2415" s="4">
        <v>10075</v>
      </c>
      <c r="G2415" s="13" t="s">
        <v>124</v>
      </c>
      <c r="H2415" s="13" t="s">
        <v>129</v>
      </c>
      <c r="I2415" s="1">
        <v>4077278</v>
      </c>
      <c r="J2415" s="1">
        <v>-7395753</v>
      </c>
      <c r="K2415" t="s">
        <v>5</v>
      </c>
      <c r="L2415" s="20">
        <v>142</v>
      </c>
      <c r="M2415" s="4">
        <v>30</v>
      </c>
      <c r="N2415" s="4">
        <v>1</v>
      </c>
      <c r="O2415" s="2">
        <v>42595</v>
      </c>
      <c r="P2415" s="3">
        <v>0.03</v>
      </c>
      <c r="Q2415" s="4">
        <v>1</v>
      </c>
      <c r="R2415" s="3">
        <v>5.6</v>
      </c>
      <c r="S24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5" t="str">
        <f>IF(AIRBNB[[#This Row],[RUIDO(dB)]]&lt;=4,"Silencioso",IF(AIRBNB[[#This Row],[RUIDO(dB)]]&lt;=5.5,"Poco Ruidoso","Ruidoso"))</f>
        <v>Ruidoso</v>
      </c>
      <c r="U2415" t="str">
        <f>IF(AND(AIRBNB[[#This Row],[PRECIO]]&lt;50,AIRBNB[[#This Row],[MIN_NOCHES]]&gt;3),"Dentro del presupuesto","No considerar")</f>
        <v>No considerar</v>
      </c>
      <c r="V2415" t="str">
        <f>VLOOKUP(AIRBNB[[#This Row],[HOST_ID]],Super_host[],5,FALSE)</f>
        <v>Host</v>
      </c>
    </row>
    <row r="2416" spans="1:22">
      <c r="A2416" s="4">
        <v>5918053</v>
      </c>
      <c r="B2416" t="s">
        <v>2264</v>
      </c>
      <c r="C2416" s="4">
        <v>2938204</v>
      </c>
      <c r="D2416" t="s">
        <v>2265</v>
      </c>
      <c r="E2416" t="s">
        <v>2266</v>
      </c>
      <c r="F2416" s="4">
        <v>10012</v>
      </c>
      <c r="G2416" s="13" t="s">
        <v>124</v>
      </c>
      <c r="H2416" s="13" t="s">
        <v>164</v>
      </c>
      <c r="I2416" s="1">
        <v>4072741</v>
      </c>
      <c r="J2416" s="1">
        <v>-7400178</v>
      </c>
      <c r="K2416" t="s">
        <v>40</v>
      </c>
      <c r="L2416" s="20">
        <v>142</v>
      </c>
      <c r="M2416" s="4">
        <v>5</v>
      </c>
      <c r="N2416" s="4">
        <v>8</v>
      </c>
      <c r="O2416" s="2">
        <v>43090</v>
      </c>
      <c r="P2416" s="3">
        <v>0.16</v>
      </c>
      <c r="Q2416" s="4">
        <v>1</v>
      </c>
      <c r="R2416" s="3">
        <v>5.6</v>
      </c>
      <c r="S24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6" t="str">
        <f>IF(AIRBNB[[#This Row],[RUIDO(dB)]]&lt;=4,"Silencioso",IF(AIRBNB[[#This Row],[RUIDO(dB)]]&lt;=5.5,"Poco Ruidoso","Ruidoso"))</f>
        <v>Ruidoso</v>
      </c>
      <c r="U2416" t="str">
        <f>IF(AND(AIRBNB[[#This Row],[PRECIO]]&lt;50,AIRBNB[[#This Row],[MIN_NOCHES]]&gt;3),"Dentro del presupuesto","No considerar")</f>
        <v>No considerar</v>
      </c>
      <c r="V2416" t="str">
        <f>VLOOKUP(AIRBNB[[#This Row],[HOST_ID]],Super_host[],5,FALSE)</f>
        <v>Host</v>
      </c>
    </row>
    <row r="2417" spans="1:22">
      <c r="A2417" s="4">
        <v>483505</v>
      </c>
      <c r="B2417" t="s">
        <v>13244</v>
      </c>
      <c r="C2417" s="4">
        <v>2393537</v>
      </c>
      <c r="D2417" t="s">
        <v>13245</v>
      </c>
      <c r="E2417" t="s">
        <v>13246</v>
      </c>
      <c r="F2417" s="4">
        <v>11249</v>
      </c>
      <c r="G2417" s="13" t="s">
        <v>4662</v>
      </c>
      <c r="H2417" s="13" t="s">
        <v>9218</v>
      </c>
      <c r="I2417" s="1">
        <v>4070743</v>
      </c>
      <c r="J2417" s="1">
        <v>-7396728</v>
      </c>
      <c r="K2417" t="s">
        <v>5</v>
      </c>
      <c r="L2417" s="20">
        <v>142</v>
      </c>
      <c r="M2417" s="4">
        <v>7</v>
      </c>
      <c r="N2417" s="4">
        <v>69</v>
      </c>
      <c r="O2417" s="2">
        <v>43636</v>
      </c>
      <c r="P2417" s="3">
        <v>0.85</v>
      </c>
      <c r="Q2417" s="4">
        <v>1</v>
      </c>
      <c r="R2417" s="3">
        <v>6.9</v>
      </c>
      <c r="S24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7" t="str">
        <f>IF(AIRBNB[[#This Row],[RUIDO(dB)]]&lt;=4,"Silencioso",IF(AIRBNB[[#This Row],[RUIDO(dB)]]&lt;=5.5,"Poco Ruidoso","Ruidoso"))</f>
        <v>Ruidoso</v>
      </c>
      <c r="U2417" t="str">
        <f>IF(AND(AIRBNB[[#This Row],[PRECIO]]&lt;50,AIRBNB[[#This Row],[MIN_NOCHES]]&gt;3),"Dentro del presupuesto","No considerar")</f>
        <v>No considerar</v>
      </c>
      <c r="V2417" t="str">
        <f>VLOOKUP(AIRBNB[[#This Row],[HOST_ID]],Super_host[],5,FALSE)</f>
        <v>Host</v>
      </c>
    </row>
    <row r="2418" spans="1:22">
      <c r="A2418" s="4">
        <v>2771126</v>
      </c>
      <c r="B2418" t="s">
        <v>10888</v>
      </c>
      <c r="C2418" s="4">
        <v>2333018</v>
      </c>
      <c r="D2418" t="s">
        <v>236</v>
      </c>
      <c r="E2418" t="s">
        <v>10889</v>
      </c>
      <c r="F2418" s="4">
        <v>11205</v>
      </c>
      <c r="G2418" s="13" t="s">
        <v>4662</v>
      </c>
      <c r="H2418" s="13" t="s">
        <v>9387</v>
      </c>
      <c r="I2418" s="1">
        <v>4068998</v>
      </c>
      <c r="J2418" s="1">
        <v>-7396072</v>
      </c>
      <c r="K2418" t="s">
        <v>5</v>
      </c>
      <c r="L2418" s="20">
        <v>142</v>
      </c>
      <c r="M2418" s="4">
        <v>10</v>
      </c>
      <c r="N2418" s="4">
        <v>8</v>
      </c>
      <c r="O2418" s="2">
        <v>43468</v>
      </c>
      <c r="P2418" s="3">
        <v>0.13</v>
      </c>
      <c r="Q2418" s="4">
        <v>1</v>
      </c>
      <c r="R2418" s="3">
        <v>6.9</v>
      </c>
      <c r="S24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8" t="str">
        <f>IF(AIRBNB[[#This Row],[RUIDO(dB)]]&lt;=4,"Silencioso",IF(AIRBNB[[#This Row],[RUIDO(dB)]]&lt;=5.5,"Poco Ruidoso","Ruidoso"))</f>
        <v>Ruidoso</v>
      </c>
      <c r="U2418" t="str">
        <f>IF(AND(AIRBNB[[#This Row],[PRECIO]]&lt;50,AIRBNB[[#This Row],[MIN_NOCHES]]&gt;3),"Dentro del presupuesto","No considerar")</f>
        <v>No considerar</v>
      </c>
      <c r="V2418" t="str">
        <f>VLOOKUP(AIRBNB[[#This Row],[HOST_ID]],Super_host[],5,FALSE)</f>
        <v>Host</v>
      </c>
    </row>
    <row r="2419" spans="1:22">
      <c r="A2419" s="4">
        <v>1228561</v>
      </c>
      <c r="B2419" t="s">
        <v>10712</v>
      </c>
      <c r="C2419" s="4">
        <v>2305477</v>
      </c>
      <c r="D2419" t="s">
        <v>854</v>
      </c>
      <c r="E2419" t="s">
        <v>10713</v>
      </c>
      <c r="F2419" s="4">
        <v>11217</v>
      </c>
      <c r="G2419" s="13" t="s">
        <v>4662</v>
      </c>
      <c r="H2419" s="13" t="s">
        <v>9222</v>
      </c>
      <c r="I2419" s="1">
        <v>4068764</v>
      </c>
      <c r="J2419" s="1">
        <v>-7397545</v>
      </c>
      <c r="K2419" t="s">
        <v>5</v>
      </c>
      <c r="L2419" s="20">
        <v>142</v>
      </c>
      <c r="M2419" s="4">
        <v>7</v>
      </c>
      <c r="N2419" s="4">
        <v>6</v>
      </c>
      <c r="O2419" s="2">
        <v>43436</v>
      </c>
      <c r="P2419" s="3">
        <v>0.11</v>
      </c>
      <c r="Q2419" s="4">
        <v>1</v>
      </c>
      <c r="R2419" s="3">
        <v>6.9</v>
      </c>
      <c r="S24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19" t="str">
        <f>IF(AIRBNB[[#This Row],[RUIDO(dB)]]&lt;=4,"Silencioso",IF(AIRBNB[[#This Row],[RUIDO(dB)]]&lt;=5.5,"Poco Ruidoso","Ruidoso"))</f>
        <v>Ruidoso</v>
      </c>
      <c r="U2419" t="str">
        <f>IF(AND(AIRBNB[[#This Row],[PRECIO]]&lt;50,AIRBNB[[#This Row],[MIN_NOCHES]]&gt;3),"Dentro del presupuesto","No considerar")</f>
        <v>No considerar</v>
      </c>
      <c r="V2419" t="str">
        <f>VLOOKUP(AIRBNB[[#This Row],[HOST_ID]],Super_host[],5,FALSE)</f>
        <v>Host</v>
      </c>
    </row>
    <row r="2420" spans="1:22">
      <c r="A2420" s="4">
        <v>3469171</v>
      </c>
      <c r="B2420" t="s">
        <v>14843</v>
      </c>
      <c r="C2420" s="4">
        <v>1499484</v>
      </c>
      <c r="D2420" t="s">
        <v>2920</v>
      </c>
      <c r="E2420" t="s">
        <v>14844</v>
      </c>
      <c r="F2420" s="4">
        <v>11231</v>
      </c>
      <c r="G2420" s="13" t="s">
        <v>4662</v>
      </c>
      <c r="H2420" s="13" t="s">
        <v>9747</v>
      </c>
      <c r="I2420" s="1">
        <v>4067851</v>
      </c>
      <c r="J2420" s="1">
        <v>-7401591</v>
      </c>
      <c r="K2420" t="s">
        <v>5</v>
      </c>
      <c r="L2420" s="20">
        <v>142</v>
      </c>
      <c r="M2420" s="4">
        <v>1</v>
      </c>
      <c r="N2420" s="4">
        <v>169</v>
      </c>
      <c r="O2420" s="2">
        <v>43640</v>
      </c>
      <c r="P2420" s="3">
        <v>2.8</v>
      </c>
      <c r="Q2420" s="4">
        <v>1</v>
      </c>
      <c r="R2420" s="3">
        <v>6.9</v>
      </c>
      <c r="S24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0" t="str">
        <f>IF(AIRBNB[[#This Row],[RUIDO(dB)]]&lt;=4,"Silencioso",IF(AIRBNB[[#This Row],[RUIDO(dB)]]&lt;=5.5,"Poco Ruidoso","Ruidoso"))</f>
        <v>Ruidoso</v>
      </c>
      <c r="U2420" t="str">
        <f>IF(AND(AIRBNB[[#This Row],[PRECIO]]&lt;50,AIRBNB[[#This Row],[MIN_NOCHES]]&gt;3),"Dentro del presupuesto","No considerar")</f>
        <v>No considerar</v>
      </c>
      <c r="V2420" t="str">
        <f>VLOOKUP(AIRBNB[[#This Row],[HOST_ID]],Super_host[],5,FALSE)</f>
        <v>Host</v>
      </c>
    </row>
    <row r="2421" spans="1:22">
      <c r="A2421" s="4">
        <v>1614869</v>
      </c>
      <c r="B2421" t="s">
        <v>12771</v>
      </c>
      <c r="C2421" s="4">
        <v>1254489</v>
      </c>
      <c r="D2421" t="s">
        <v>11232</v>
      </c>
      <c r="E2421" t="s">
        <v>12772</v>
      </c>
      <c r="F2421" s="4">
        <v>11217</v>
      </c>
      <c r="G2421" s="13" t="s">
        <v>4662</v>
      </c>
      <c r="H2421" s="13" t="s">
        <v>9234</v>
      </c>
      <c r="I2421" s="1">
        <v>4067477</v>
      </c>
      <c r="J2421" s="1">
        <v>-7397404</v>
      </c>
      <c r="K2421" t="s">
        <v>5</v>
      </c>
      <c r="L2421" s="20">
        <v>142</v>
      </c>
      <c r="M2421" s="4">
        <v>4</v>
      </c>
      <c r="N2421" s="4">
        <v>41</v>
      </c>
      <c r="O2421" s="2">
        <v>43634</v>
      </c>
      <c r="P2421" s="3">
        <v>0.57999999999999996</v>
      </c>
      <c r="Q2421" s="4">
        <v>1</v>
      </c>
      <c r="R2421" s="3">
        <v>6.9</v>
      </c>
      <c r="S24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1" t="str">
        <f>IF(AIRBNB[[#This Row],[RUIDO(dB)]]&lt;=4,"Silencioso",IF(AIRBNB[[#This Row],[RUIDO(dB)]]&lt;=5.5,"Poco Ruidoso","Ruidoso"))</f>
        <v>Ruidoso</v>
      </c>
      <c r="U2421" t="str">
        <f>IF(AND(AIRBNB[[#This Row],[PRECIO]]&lt;50,AIRBNB[[#This Row],[MIN_NOCHES]]&gt;3),"Dentro del presupuesto","No considerar")</f>
        <v>No considerar</v>
      </c>
      <c r="V2421" t="str">
        <f>VLOOKUP(AIRBNB[[#This Row],[HOST_ID]],Super_host[],5,FALSE)</f>
        <v>Host</v>
      </c>
    </row>
    <row r="2422" spans="1:22">
      <c r="A2422" s="4">
        <v>1980179</v>
      </c>
      <c r="B2422" t="s">
        <v>6212</v>
      </c>
      <c r="C2422" s="4">
        <v>18174</v>
      </c>
      <c r="D2422" t="s">
        <v>2443</v>
      </c>
      <c r="E2422" t="s">
        <v>6213</v>
      </c>
      <c r="F2422" s="4">
        <v>10003</v>
      </c>
      <c r="G2422" s="13" t="s">
        <v>124</v>
      </c>
      <c r="H2422" s="13" t="s">
        <v>133</v>
      </c>
      <c r="I2422" s="1">
        <v>4072862</v>
      </c>
      <c r="J2422" s="1">
        <v>-7398885</v>
      </c>
      <c r="K2422" t="s">
        <v>5</v>
      </c>
      <c r="L2422" s="20">
        <v>142</v>
      </c>
      <c r="M2422" s="4">
        <v>1</v>
      </c>
      <c r="N2422" s="4">
        <v>214</v>
      </c>
      <c r="O2422" s="2">
        <v>43651</v>
      </c>
      <c r="P2422" s="3">
        <v>3.17</v>
      </c>
      <c r="Q2422" s="4">
        <v>1</v>
      </c>
      <c r="R2422" s="3">
        <v>5.6</v>
      </c>
      <c r="S24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2" t="str">
        <f>IF(AIRBNB[[#This Row],[RUIDO(dB)]]&lt;=4,"Silencioso",IF(AIRBNB[[#This Row],[RUIDO(dB)]]&lt;=5.5,"Poco Ruidoso","Ruidoso"))</f>
        <v>Ruidoso</v>
      </c>
      <c r="U2422" t="str">
        <f>IF(AND(AIRBNB[[#This Row],[PRECIO]]&lt;50,AIRBNB[[#This Row],[MIN_NOCHES]]&gt;3),"Dentro del presupuesto","No considerar")</f>
        <v>No considerar</v>
      </c>
      <c r="V2422" t="str">
        <f>VLOOKUP(AIRBNB[[#This Row],[HOST_ID]],Super_host[],5,FALSE)</f>
        <v>Host</v>
      </c>
    </row>
    <row r="2423" spans="1:22">
      <c r="A2423" s="4">
        <v>2493176</v>
      </c>
      <c r="B2423" t="s">
        <v>3319</v>
      </c>
      <c r="C2423" s="4">
        <v>12760201</v>
      </c>
      <c r="D2423" t="s">
        <v>1672</v>
      </c>
      <c r="E2423" t="s">
        <v>3320</v>
      </c>
      <c r="F2423" s="4">
        <v>10028</v>
      </c>
      <c r="G2423" s="13" t="s">
        <v>124</v>
      </c>
      <c r="H2423" s="13" t="s">
        <v>129</v>
      </c>
      <c r="I2423" s="1">
        <v>4077574</v>
      </c>
      <c r="J2423" s="1">
        <v>-739524</v>
      </c>
      <c r="K2423" t="s">
        <v>5</v>
      </c>
      <c r="L2423" s="20">
        <v>141</v>
      </c>
      <c r="M2423" s="4">
        <v>1</v>
      </c>
      <c r="N2423" s="4">
        <v>20</v>
      </c>
      <c r="O2423" s="2">
        <v>43256</v>
      </c>
      <c r="P2423" s="3">
        <v>0.33</v>
      </c>
      <c r="Q2423" s="4">
        <v>1</v>
      </c>
      <c r="R2423" s="3">
        <v>5.6</v>
      </c>
      <c r="S24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3" t="str">
        <f>IF(AIRBNB[[#This Row],[RUIDO(dB)]]&lt;=4,"Silencioso",IF(AIRBNB[[#This Row],[RUIDO(dB)]]&lt;=5.5,"Poco Ruidoso","Ruidoso"))</f>
        <v>Ruidoso</v>
      </c>
      <c r="U2423" t="str">
        <f>IF(AND(AIRBNB[[#This Row],[PRECIO]]&lt;50,AIRBNB[[#This Row],[MIN_NOCHES]]&gt;3),"Dentro del presupuesto","No considerar")</f>
        <v>No considerar</v>
      </c>
      <c r="V2423" t="str">
        <f>VLOOKUP(AIRBNB[[#This Row],[HOST_ID]],Super_host[],5,FALSE)</f>
        <v>Host</v>
      </c>
    </row>
    <row r="2424" spans="1:22">
      <c r="A2424" s="4">
        <v>671633</v>
      </c>
      <c r="B2424" t="s">
        <v>4069</v>
      </c>
      <c r="C2424" s="4">
        <v>1709717</v>
      </c>
      <c r="D2424" t="s">
        <v>1961</v>
      </c>
      <c r="E2424" t="s">
        <v>3167</v>
      </c>
      <c r="F2424" s="4">
        <v>10028</v>
      </c>
      <c r="G2424" s="13" t="s">
        <v>124</v>
      </c>
      <c r="H2424" s="13" t="s">
        <v>129</v>
      </c>
      <c r="I2424" s="1">
        <v>4077382</v>
      </c>
      <c r="J2424" s="1">
        <v>-7395088</v>
      </c>
      <c r="K2424" t="s">
        <v>5</v>
      </c>
      <c r="L2424" s="20">
        <v>141</v>
      </c>
      <c r="M2424" s="4">
        <v>2</v>
      </c>
      <c r="N2424" s="4">
        <v>46</v>
      </c>
      <c r="O2424" s="2">
        <v>43630</v>
      </c>
      <c r="P2424" s="3">
        <v>0.56999999999999995</v>
      </c>
      <c r="Q2424" s="4">
        <v>1</v>
      </c>
      <c r="R2424" s="3">
        <v>5.6</v>
      </c>
      <c r="S24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4" t="str">
        <f>IF(AIRBNB[[#This Row],[RUIDO(dB)]]&lt;=4,"Silencioso",IF(AIRBNB[[#This Row],[RUIDO(dB)]]&lt;=5.5,"Poco Ruidoso","Ruidoso"))</f>
        <v>Ruidoso</v>
      </c>
      <c r="U2424" t="str">
        <f>IF(AND(AIRBNB[[#This Row],[PRECIO]]&lt;50,AIRBNB[[#This Row],[MIN_NOCHES]]&gt;3),"Dentro del presupuesto","No considerar")</f>
        <v>No considerar</v>
      </c>
      <c r="V2424" t="str">
        <f>VLOOKUP(AIRBNB[[#This Row],[HOST_ID]],Super_host[],5,FALSE)</f>
        <v>Host</v>
      </c>
    </row>
    <row r="2425" spans="1:22">
      <c r="A2425" s="4">
        <v>138216</v>
      </c>
      <c r="B2425" t="s">
        <v>11467</v>
      </c>
      <c r="C2425" s="4">
        <v>674970</v>
      </c>
      <c r="D2425" t="s">
        <v>839</v>
      </c>
      <c r="E2425" t="s">
        <v>11468</v>
      </c>
      <c r="F2425" s="4">
        <v>11222</v>
      </c>
      <c r="G2425" s="13" t="s">
        <v>4662</v>
      </c>
      <c r="H2425" s="13" t="s">
        <v>9249</v>
      </c>
      <c r="I2425" s="1">
        <v>4072212</v>
      </c>
      <c r="J2425" s="1">
        <v>-7394254</v>
      </c>
      <c r="K2425" t="s">
        <v>5</v>
      </c>
      <c r="L2425" s="20">
        <v>141</v>
      </c>
      <c r="M2425" s="4">
        <v>5</v>
      </c>
      <c r="N2425" s="4">
        <v>8</v>
      </c>
      <c r="O2425" s="2">
        <v>43289</v>
      </c>
      <c r="P2425" s="3">
        <v>0.21</v>
      </c>
      <c r="Q2425" s="4">
        <v>1</v>
      </c>
      <c r="R2425" s="3">
        <v>6.9</v>
      </c>
      <c r="S24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5" t="str">
        <f>IF(AIRBNB[[#This Row],[RUIDO(dB)]]&lt;=4,"Silencioso",IF(AIRBNB[[#This Row],[RUIDO(dB)]]&lt;=5.5,"Poco Ruidoso","Ruidoso"))</f>
        <v>Ruidoso</v>
      </c>
      <c r="U2425" t="str">
        <f>IF(AND(AIRBNB[[#This Row],[PRECIO]]&lt;50,AIRBNB[[#This Row],[MIN_NOCHES]]&gt;3),"Dentro del presupuesto","No considerar")</f>
        <v>No considerar</v>
      </c>
      <c r="V2425" t="str">
        <f>VLOOKUP(AIRBNB[[#This Row],[HOST_ID]],Super_host[],5,FALSE)</f>
        <v>Host</v>
      </c>
    </row>
    <row r="2426" spans="1:22">
      <c r="A2426" s="4">
        <v>6586663</v>
      </c>
      <c r="B2426" t="s">
        <v>5930</v>
      </c>
      <c r="C2426" s="4">
        <v>34453577</v>
      </c>
      <c r="D2426" t="s">
        <v>764</v>
      </c>
      <c r="E2426" t="s">
        <v>5931</v>
      </c>
      <c r="F2426" s="4">
        <v>10002</v>
      </c>
      <c r="G2426" s="13" t="s">
        <v>124</v>
      </c>
      <c r="H2426" s="13" t="s">
        <v>137</v>
      </c>
      <c r="I2426" s="1">
        <v>4072101</v>
      </c>
      <c r="J2426" s="1">
        <v>-7398905</v>
      </c>
      <c r="K2426" t="s">
        <v>5</v>
      </c>
      <c r="L2426" s="20">
        <v>140</v>
      </c>
      <c r="M2426" s="4">
        <v>4</v>
      </c>
      <c r="N2426" s="4">
        <v>119</v>
      </c>
      <c r="O2426" s="2">
        <v>43612</v>
      </c>
      <c r="P2426" s="3">
        <v>2.4300000000000002</v>
      </c>
      <c r="Q2426" s="4">
        <v>1</v>
      </c>
      <c r="R2426" s="3">
        <v>5.6</v>
      </c>
      <c r="S24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6" t="str">
        <f>IF(AIRBNB[[#This Row],[RUIDO(dB)]]&lt;=4,"Silencioso",IF(AIRBNB[[#This Row],[RUIDO(dB)]]&lt;=5.5,"Poco Ruidoso","Ruidoso"))</f>
        <v>Ruidoso</v>
      </c>
      <c r="U2426" t="str">
        <f>IF(AND(AIRBNB[[#This Row],[PRECIO]]&lt;50,AIRBNB[[#This Row],[MIN_NOCHES]]&gt;3),"Dentro del presupuesto","No considerar")</f>
        <v>No considerar</v>
      </c>
      <c r="V2426" t="str">
        <f>VLOOKUP(AIRBNB[[#This Row],[HOST_ID]],Super_host[],5,FALSE)</f>
        <v>Host</v>
      </c>
    </row>
    <row r="2427" spans="1:22">
      <c r="A2427" s="4">
        <v>6512429</v>
      </c>
      <c r="B2427" t="s">
        <v>11794</v>
      </c>
      <c r="C2427" s="4">
        <v>34049419</v>
      </c>
      <c r="D2427" t="s">
        <v>11795</v>
      </c>
      <c r="E2427" t="s">
        <v>11796</v>
      </c>
      <c r="F2427" s="4">
        <v>11215</v>
      </c>
      <c r="G2427" s="13" t="s">
        <v>4662</v>
      </c>
      <c r="H2427" s="13" t="s">
        <v>9262</v>
      </c>
      <c r="I2427" s="1">
        <v>406675</v>
      </c>
      <c r="J2427" s="1">
        <v>-7398898</v>
      </c>
      <c r="K2427" t="s">
        <v>5</v>
      </c>
      <c r="L2427" s="20">
        <v>140</v>
      </c>
      <c r="M2427" s="4">
        <v>3</v>
      </c>
      <c r="N2427" s="4">
        <v>14</v>
      </c>
      <c r="O2427" s="2">
        <v>42600</v>
      </c>
      <c r="P2427" s="3">
        <v>0.28000000000000003</v>
      </c>
      <c r="Q2427" s="4">
        <v>1</v>
      </c>
      <c r="R2427" s="3">
        <v>6.9</v>
      </c>
      <c r="S24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7" t="str">
        <f>IF(AIRBNB[[#This Row],[RUIDO(dB)]]&lt;=4,"Silencioso",IF(AIRBNB[[#This Row],[RUIDO(dB)]]&lt;=5.5,"Poco Ruidoso","Ruidoso"))</f>
        <v>Ruidoso</v>
      </c>
      <c r="U2427" t="str">
        <f>IF(AND(AIRBNB[[#This Row],[PRECIO]]&lt;50,AIRBNB[[#This Row],[MIN_NOCHES]]&gt;3),"Dentro del presupuesto","No considerar")</f>
        <v>No considerar</v>
      </c>
      <c r="V2427" t="str">
        <f>VLOOKUP(AIRBNB[[#This Row],[HOST_ID]],Super_host[],5,FALSE)</f>
        <v>Host</v>
      </c>
    </row>
    <row r="2428" spans="1:22">
      <c r="A2428" s="4">
        <v>6449718</v>
      </c>
      <c r="B2428" t="s">
        <v>4830</v>
      </c>
      <c r="C2428" s="4">
        <v>33675739</v>
      </c>
      <c r="D2428" t="s">
        <v>4831</v>
      </c>
      <c r="E2428" t="s">
        <v>4832</v>
      </c>
      <c r="F2428" s="4">
        <v>10029</v>
      </c>
      <c r="G2428" s="13" t="s">
        <v>124</v>
      </c>
      <c r="H2428" s="13" t="s">
        <v>219</v>
      </c>
      <c r="I2428" s="1">
        <v>4079276</v>
      </c>
      <c r="J2428" s="1">
        <v>-7393854</v>
      </c>
      <c r="K2428" t="s">
        <v>40</v>
      </c>
      <c r="L2428" s="20">
        <v>140</v>
      </c>
      <c r="M2428" s="4">
        <v>2</v>
      </c>
      <c r="N2428" s="4">
        <v>50</v>
      </c>
      <c r="O2428" s="2">
        <v>43466</v>
      </c>
      <c r="P2428" s="3">
        <v>1.01</v>
      </c>
      <c r="Q2428" s="4">
        <v>1</v>
      </c>
      <c r="R2428" s="3">
        <v>5.6</v>
      </c>
      <c r="S24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8" t="str">
        <f>IF(AIRBNB[[#This Row],[RUIDO(dB)]]&lt;=4,"Silencioso",IF(AIRBNB[[#This Row],[RUIDO(dB)]]&lt;=5.5,"Poco Ruidoso","Ruidoso"))</f>
        <v>Ruidoso</v>
      </c>
      <c r="U2428" t="str">
        <f>IF(AND(AIRBNB[[#This Row],[PRECIO]]&lt;50,AIRBNB[[#This Row],[MIN_NOCHES]]&gt;3),"Dentro del presupuesto","No considerar")</f>
        <v>No considerar</v>
      </c>
      <c r="V2428" t="str">
        <f>VLOOKUP(AIRBNB[[#This Row],[HOST_ID]],Super_host[],5,FALSE)</f>
        <v>Host</v>
      </c>
    </row>
    <row r="2429" spans="1:22">
      <c r="A2429" s="4">
        <v>5774245</v>
      </c>
      <c r="B2429" t="s">
        <v>10538</v>
      </c>
      <c r="C2429" s="4">
        <v>25859072</v>
      </c>
      <c r="D2429" t="s">
        <v>1364</v>
      </c>
      <c r="E2429" t="s">
        <v>10539</v>
      </c>
      <c r="F2429" s="4">
        <v>11205</v>
      </c>
      <c r="G2429" s="13" t="s">
        <v>4662</v>
      </c>
      <c r="H2429" s="13" t="s">
        <v>9387</v>
      </c>
      <c r="I2429" s="1">
        <v>406896</v>
      </c>
      <c r="J2429" s="1">
        <v>-7396761</v>
      </c>
      <c r="K2429" t="s">
        <v>5</v>
      </c>
      <c r="L2429" s="20">
        <v>140</v>
      </c>
      <c r="M2429" s="4">
        <v>5</v>
      </c>
      <c r="N2429" s="4">
        <v>5</v>
      </c>
      <c r="O2429" s="2">
        <v>43011</v>
      </c>
      <c r="P2429" s="3">
        <v>0.1</v>
      </c>
      <c r="Q2429" s="4">
        <v>1</v>
      </c>
      <c r="R2429" s="3">
        <v>6.9</v>
      </c>
      <c r="S24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29" t="str">
        <f>IF(AIRBNB[[#This Row],[RUIDO(dB)]]&lt;=4,"Silencioso",IF(AIRBNB[[#This Row],[RUIDO(dB)]]&lt;=5.5,"Poco Ruidoso","Ruidoso"))</f>
        <v>Ruidoso</v>
      </c>
      <c r="U2429" t="str">
        <f>IF(AND(AIRBNB[[#This Row],[PRECIO]]&lt;50,AIRBNB[[#This Row],[MIN_NOCHES]]&gt;3),"Dentro del presupuesto","No considerar")</f>
        <v>No considerar</v>
      </c>
      <c r="V2429" t="str">
        <f>VLOOKUP(AIRBNB[[#This Row],[HOST_ID]],Super_host[],5,FALSE)</f>
        <v>Host</v>
      </c>
    </row>
    <row r="2430" spans="1:22">
      <c r="A2430" s="4">
        <v>4994058</v>
      </c>
      <c r="B2430" t="s">
        <v>922</v>
      </c>
      <c r="C2430" s="4">
        <v>25747773</v>
      </c>
      <c r="D2430" t="s">
        <v>923</v>
      </c>
      <c r="E2430" t="s">
        <v>723</v>
      </c>
      <c r="F2430" s="4">
        <v>10010</v>
      </c>
      <c r="G2430" s="13" t="s">
        <v>124</v>
      </c>
      <c r="H2430" s="13" t="s">
        <v>175</v>
      </c>
      <c r="I2430" s="1">
        <v>4074045</v>
      </c>
      <c r="J2430" s="1">
        <v>-7398175</v>
      </c>
      <c r="K2430" t="s">
        <v>40</v>
      </c>
      <c r="L2430" s="20">
        <v>140</v>
      </c>
      <c r="M2430" s="4">
        <v>5</v>
      </c>
      <c r="N2430" s="4">
        <v>2</v>
      </c>
      <c r="O2430" s="2">
        <v>42511</v>
      </c>
      <c r="P2430" s="3">
        <v>0.05</v>
      </c>
      <c r="Q2430" s="4">
        <v>1</v>
      </c>
      <c r="R2430" s="3">
        <v>5.6</v>
      </c>
      <c r="S24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0" t="str">
        <f>IF(AIRBNB[[#This Row],[RUIDO(dB)]]&lt;=4,"Silencioso",IF(AIRBNB[[#This Row],[RUIDO(dB)]]&lt;=5.5,"Poco Ruidoso","Ruidoso"))</f>
        <v>Ruidoso</v>
      </c>
      <c r="U2430" t="str">
        <f>IF(AND(AIRBNB[[#This Row],[PRECIO]]&lt;50,AIRBNB[[#This Row],[MIN_NOCHES]]&gt;3),"Dentro del presupuesto","No considerar")</f>
        <v>No considerar</v>
      </c>
      <c r="V2430" t="str">
        <f>VLOOKUP(AIRBNB[[#This Row],[HOST_ID]],Super_host[],5,FALSE)</f>
        <v>Host</v>
      </c>
    </row>
    <row r="2431" spans="1:22">
      <c r="A2431" s="4">
        <v>5541897</v>
      </c>
      <c r="B2431" t="s">
        <v>2675</v>
      </c>
      <c r="C2431" s="4">
        <v>25237492</v>
      </c>
      <c r="D2431" t="s">
        <v>2309</v>
      </c>
      <c r="E2431" t="s">
        <v>2676</v>
      </c>
      <c r="F2431" s="4">
        <v>10023</v>
      </c>
      <c r="G2431" s="13" t="s">
        <v>124</v>
      </c>
      <c r="H2431" s="13" t="s">
        <v>168</v>
      </c>
      <c r="I2431" s="1">
        <v>4078182</v>
      </c>
      <c r="J2431" s="1">
        <v>-7398492</v>
      </c>
      <c r="K2431" t="s">
        <v>5</v>
      </c>
      <c r="L2431" s="20">
        <v>140</v>
      </c>
      <c r="M2431" s="4">
        <v>30</v>
      </c>
      <c r="N2431" s="4">
        <v>11</v>
      </c>
      <c r="O2431" s="2">
        <v>43647</v>
      </c>
      <c r="P2431" s="3">
        <v>0.22</v>
      </c>
      <c r="Q2431" s="4">
        <v>1</v>
      </c>
      <c r="R2431" s="3">
        <v>5.6</v>
      </c>
      <c r="S24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1" t="str">
        <f>IF(AIRBNB[[#This Row],[RUIDO(dB)]]&lt;=4,"Silencioso",IF(AIRBNB[[#This Row],[RUIDO(dB)]]&lt;=5.5,"Poco Ruidoso","Ruidoso"))</f>
        <v>Ruidoso</v>
      </c>
      <c r="U2431" t="str">
        <f>IF(AND(AIRBNB[[#This Row],[PRECIO]]&lt;50,AIRBNB[[#This Row],[MIN_NOCHES]]&gt;3),"Dentro del presupuesto","No considerar")</f>
        <v>No considerar</v>
      </c>
      <c r="V2431" t="str">
        <f>VLOOKUP(AIRBNB[[#This Row],[HOST_ID]],Super_host[],5,FALSE)</f>
        <v>Host</v>
      </c>
    </row>
    <row r="2432" spans="1:22">
      <c r="A2432" s="4">
        <v>6018325</v>
      </c>
      <c r="B2432" t="s">
        <v>2308</v>
      </c>
      <c r="C2432" s="4">
        <v>25237492</v>
      </c>
      <c r="D2432" t="s">
        <v>2309</v>
      </c>
      <c r="E2432" t="s">
        <v>2310</v>
      </c>
      <c r="F2432" s="4">
        <v>10040</v>
      </c>
      <c r="G2432" s="13" t="s">
        <v>124</v>
      </c>
      <c r="H2432" s="13" t="s">
        <v>125</v>
      </c>
      <c r="I2432" s="1">
        <v>4084245</v>
      </c>
      <c r="J2432" s="1">
        <v>-7393918</v>
      </c>
      <c r="K2432" t="s">
        <v>5</v>
      </c>
      <c r="L2432" s="20">
        <v>140</v>
      </c>
      <c r="M2432" s="4">
        <v>30</v>
      </c>
      <c r="N2432" s="4">
        <v>8</v>
      </c>
      <c r="O2432" s="2">
        <v>43633</v>
      </c>
      <c r="P2432" s="3">
        <v>0.17</v>
      </c>
      <c r="Q2432" s="4">
        <v>1</v>
      </c>
      <c r="R2432" s="3">
        <v>5.6</v>
      </c>
      <c r="S24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2" t="str">
        <f>IF(AIRBNB[[#This Row],[RUIDO(dB)]]&lt;=4,"Silencioso",IF(AIRBNB[[#This Row],[RUIDO(dB)]]&lt;=5.5,"Poco Ruidoso","Ruidoso"))</f>
        <v>Ruidoso</v>
      </c>
      <c r="U2432" t="str">
        <f>IF(AND(AIRBNB[[#This Row],[PRECIO]]&lt;50,AIRBNB[[#This Row],[MIN_NOCHES]]&gt;3),"Dentro del presupuesto","No considerar")</f>
        <v>No considerar</v>
      </c>
      <c r="V2432" t="str">
        <f>VLOOKUP(AIRBNB[[#This Row],[HOST_ID]],Super_host[],5,FALSE)</f>
        <v>Host</v>
      </c>
    </row>
    <row r="2433" spans="1:22">
      <c r="A2433" s="4">
        <v>4660964</v>
      </c>
      <c r="B2433" t="s">
        <v>11993</v>
      </c>
      <c r="C2433" s="4">
        <v>24118443</v>
      </c>
      <c r="D2433" t="s">
        <v>1672</v>
      </c>
      <c r="E2433" t="s">
        <v>9431</v>
      </c>
      <c r="F2433" s="4">
        <v>11211</v>
      </c>
      <c r="G2433" s="13" t="s">
        <v>4662</v>
      </c>
      <c r="H2433" s="13" t="s">
        <v>9218</v>
      </c>
      <c r="I2433" s="1">
        <v>407193</v>
      </c>
      <c r="J2433" s="1">
        <v>-7394502</v>
      </c>
      <c r="K2433" t="s">
        <v>5</v>
      </c>
      <c r="L2433" s="20">
        <v>140</v>
      </c>
      <c r="M2433" s="4">
        <v>2</v>
      </c>
      <c r="N2433" s="4">
        <v>18</v>
      </c>
      <c r="O2433" s="2">
        <v>43462</v>
      </c>
      <c r="P2433" s="3">
        <v>0.33</v>
      </c>
      <c r="Q2433" s="4">
        <v>1</v>
      </c>
      <c r="R2433" s="3">
        <v>6.9</v>
      </c>
      <c r="S24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3" t="str">
        <f>IF(AIRBNB[[#This Row],[RUIDO(dB)]]&lt;=4,"Silencioso",IF(AIRBNB[[#This Row],[RUIDO(dB)]]&lt;=5.5,"Poco Ruidoso","Ruidoso"))</f>
        <v>Ruidoso</v>
      </c>
      <c r="U2433" t="str">
        <f>IF(AND(AIRBNB[[#This Row],[PRECIO]]&lt;50,AIRBNB[[#This Row],[MIN_NOCHES]]&gt;3),"Dentro del presupuesto","No considerar")</f>
        <v>No considerar</v>
      </c>
      <c r="V2433" t="str">
        <f>VLOOKUP(AIRBNB[[#This Row],[HOST_ID]],Super_host[],5,FALSE)</f>
        <v>Host</v>
      </c>
    </row>
    <row r="2434" spans="1:22">
      <c r="A2434" s="4">
        <v>4873699</v>
      </c>
      <c r="B2434" t="s">
        <v>6772</v>
      </c>
      <c r="C2434" s="4">
        <v>22840947</v>
      </c>
      <c r="D2434" t="s">
        <v>839</v>
      </c>
      <c r="E2434" t="s">
        <v>6773</v>
      </c>
      <c r="F2434" s="4">
        <v>10002</v>
      </c>
      <c r="G2434" s="13" t="s">
        <v>124</v>
      </c>
      <c r="H2434" s="13" t="s">
        <v>409</v>
      </c>
      <c r="I2434" s="1">
        <v>4071633</v>
      </c>
      <c r="J2434" s="1">
        <v>-7399133</v>
      </c>
      <c r="K2434" t="s">
        <v>5</v>
      </c>
      <c r="L2434" s="20">
        <v>140</v>
      </c>
      <c r="M2434" s="4">
        <v>1</v>
      </c>
      <c r="N2434" s="4">
        <v>0</v>
      </c>
      <c r="O2434" s="2">
        <v>43647</v>
      </c>
      <c r="P2434" s="3">
        <v>0.1</v>
      </c>
      <c r="Q2434" s="4">
        <v>1</v>
      </c>
      <c r="R2434" s="3">
        <v>5.6</v>
      </c>
      <c r="S24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4" t="str">
        <f>IF(AIRBNB[[#This Row],[RUIDO(dB)]]&lt;=4,"Silencioso",IF(AIRBNB[[#This Row],[RUIDO(dB)]]&lt;=5.5,"Poco Ruidoso","Ruidoso"))</f>
        <v>Ruidoso</v>
      </c>
      <c r="U2434" t="str">
        <f>IF(AND(AIRBNB[[#This Row],[PRECIO]]&lt;50,AIRBNB[[#This Row],[MIN_NOCHES]]&gt;3),"Dentro del presupuesto","No considerar")</f>
        <v>No considerar</v>
      </c>
      <c r="V2434" t="str">
        <f>VLOOKUP(AIRBNB[[#This Row],[HOST_ID]],Super_host[],5,FALSE)</f>
        <v>Host</v>
      </c>
    </row>
    <row r="2435" spans="1:22">
      <c r="A2435" s="4">
        <v>4285876</v>
      </c>
      <c r="B2435" t="s">
        <v>3066</v>
      </c>
      <c r="C2435" s="4">
        <v>22248783</v>
      </c>
      <c r="D2435" t="s">
        <v>3067</v>
      </c>
      <c r="E2435" t="s">
        <v>3068</v>
      </c>
      <c r="F2435" s="4">
        <v>10002</v>
      </c>
      <c r="G2435" s="13" t="s">
        <v>124</v>
      </c>
      <c r="H2435" s="13" t="s">
        <v>137</v>
      </c>
      <c r="I2435" s="1">
        <v>4071281</v>
      </c>
      <c r="J2435" s="1">
        <v>-7399174</v>
      </c>
      <c r="K2435" t="s">
        <v>5</v>
      </c>
      <c r="L2435" s="20">
        <v>140</v>
      </c>
      <c r="M2435" s="4">
        <v>1</v>
      </c>
      <c r="N2435" s="4">
        <v>16</v>
      </c>
      <c r="O2435" s="2">
        <v>43561</v>
      </c>
      <c r="P2435" s="3">
        <v>0.28000000000000003</v>
      </c>
      <c r="Q2435" s="4">
        <v>1</v>
      </c>
      <c r="R2435" s="3">
        <v>5.6</v>
      </c>
      <c r="S24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5" t="str">
        <f>IF(AIRBNB[[#This Row],[RUIDO(dB)]]&lt;=4,"Silencioso",IF(AIRBNB[[#This Row],[RUIDO(dB)]]&lt;=5.5,"Poco Ruidoso","Ruidoso"))</f>
        <v>Ruidoso</v>
      </c>
      <c r="U2435" t="str">
        <f>IF(AND(AIRBNB[[#This Row],[PRECIO]]&lt;50,AIRBNB[[#This Row],[MIN_NOCHES]]&gt;3),"Dentro del presupuesto","No considerar")</f>
        <v>No considerar</v>
      </c>
      <c r="V2435" t="str">
        <f>VLOOKUP(AIRBNB[[#This Row],[HOST_ID]],Super_host[],5,FALSE)</f>
        <v>Host</v>
      </c>
    </row>
    <row r="2436" spans="1:22">
      <c r="A2436" s="4">
        <v>4250746</v>
      </c>
      <c r="B2436" t="s">
        <v>14437</v>
      </c>
      <c r="C2436" s="4">
        <v>22057975</v>
      </c>
      <c r="D2436" t="s">
        <v>320</v>
      </c>
      <c r="E2436" t="s">
        <v>14438</v>
      </c>
      <c r="F2436" s="4">
        <v>11221</v>
      </c>
      <c r="G2436" s="13" t="s">
        <v>4662</v>
      </c>
      <c r="H2436" s="13" t="s">
        <v>9274</v>
      </c>
      <c r="I2436" s="1">
        <v>4069271</v>
      </c>
      <c r="J2436" s="1">
        <v>-7392535</v>
      </c>
      <c r="K2436" t="s">
        <v>5</v>
      </c>
      <c r="L2436" s="20">
        <v>140</v>
      </c>
      <c r="M2436" s="4">
        <v>4</v>
      </c>
      <c r="N2436" s="4">
        <v>120</v>
      </c>
      <c r="O2436" s="2">
        <v>43626</v>
      </c>
      <c r="P2436" s="3">
        <v>2.09</v>
      </c>
      <c r="Q2436" s="4">
        <v>1</v>
      </c>
      <c r="R2436" s="3">
        <v>6.9</v>
      </c>
      <c r="S24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6" t="str">
        <f>IF(AIRBNB[[#This Row],[RUIDO(dB)]]&lt;=4,"Silencioso",IF(AIRBNB[[#This Row],[RUIDO(dB)]]&lt;=5.5,"Poco Ruidoso","Ruidoso"))</f>
        <v>Ruidoso</v>
      </c>
      <c r="U2436" t="str">
        <f>IF(AND(AIRBNB[[#This Row],[PRECIO]]&lt;50,AIRBNB[[#This Row],[MIN_NOCHES]]&gt;3),"Dentro del presupuesto","No considerar")</f>
        <v>No considerar</v>
      </c>
      <c r="V2436" t="str">
        <f>VLOOKUP(AIRBNB[[#This Row],[HOST_ID]],Super_host[],5,FALSE)</f>
        <v>Host</v>
      </c>
    </row>
    <row r="2437" spans="1:22">
      <c r="A2437" s="4">
        <v>4662784</v>
      </c>
      <c r="B2437" t="s">
        <v>14880</v>
      </c>
      <c r="C2437" s="4">
        <v>21688465</v>
      </c>
      <c r="D2437" t="s">
        <v>1</v>
      </c>
      <c r="E2437" t="s">
        <v>14881</v>
      </c>
      <c r="F2437" s="4">
        <v>11213</v>
      </c>
      <c r="G2437" s="13" t="s">
        <v>4662</v>
      </c>
      <c r="H2437" s="13" t="s">
        <v>9252</v>
      </c>
      <c r="I2437" s="1">
        <v>4067489</v>
      </c>
      <c r="J2437" s="1">
        <v>-7393081</v>
      </c>
      <c r="K2437" t="s">
        <v>40</v>
      </c>
      <c r="L2437" s="20">
        <v>140</v>
      </c>
      <c r="M2437" s="4">
        <v>3</v>
      </c>
      <c r="N2437" s="4">
        <v>148</v>
      </c>
      <c r="O2437" s="2">
        <v>43649</v>
      </c>
      <c r="P2437" s="3">
        <v>2.88</v>
      </c>
      <c r="Q2437" s="4">
        <v>1</v>
      </c>
      <c r="R2437" s="3">
        <v>6.9</v>
      </c>
      <c r="S24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7" t="str">
        <f>IF(AIRBNB[[#This Row],[RUIDO(dB)]]&lt;=4,"Silencioso",IF(AIRBNB[[#This Row],[RUIDO(dB)]]&lt;=5.5,"Poco Ruidoso","Ruidoso"))</f>
        <v>Ruidoso</v>
      </c>
      <c r="U2437" t="str">
        <f>IF(AND(AIRBNB[[#This Row],[PRECIO]]&lt;50,AIRBNB[[#This Row],[MIN_NOCHES]]&gt;3),"Dentro del presupuesto","No considerar")</f>
        <v>No considerar</v>
      </c>
      <c r="V2437" t="str">
        <f>VLOOKUP(AIRBNB[[#This Row],[HOST_ID]],Super_host[],5,FALSE)</f>
        <v>Host</v>
      </c>
    </row>
    <row r="2438" spans="1:22">
      <c r="A2438" s="4">
        <v>3971065</v>
      </c>
      <c r="B2438" t="s">
        <v>10756</v>
      </c>
      <c r="C2438" s="4">
        <v>20580437</v>
      </c>
      <c r="D2438" t="s">
        <v>205</v>
      </c>
      <c r="E2438" t="s">
        <v>10757</v>
      </c>
      <c r="F2438" s="4">
        <v>11211</v>
      </c>
      <c r="G2438" s="13" t="s">
        <v>4662</v>
      </c>
      <c r="H2438" s="13" t="s">
        <v>9218</v>
      </c>
      <c r="I2438" s="1">
        <v>4071276</v>
      </c>
      <c r="J2438" s="1">
        <v>-7395114</v>
      </c>
      <c r="K2438" t="s">
        <v>5</v>
      </c>
      <c r="L2438" s="20">
        <v>140</v>
      </c>
      <c r="M2438" s="4">
        <v>2</v>
      </c>
      <c r="N2438" s="4">
        <v>3</v>
      </c>
      <c r="O2438" s="2">
        <v>42982</v>
      </c>
      <c r="P2438" s="3">
        <v>0.12</v>
      </c>
      <c r="Q2438" s="4">
        <v>1</v>
      </c>
      <c r="R2438" s="3">
        <v>6.9</v>
      </c>
      <c r="S24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8" t="str">
        <f>IF(AIRBNB[[#This Row],[RUIDO(dB)]]&lt;=4,"Silencioso",IF(AIRBNB[[#This Row],[RUIDO(dB)]]&lt;=5.5,"Poco Ruidoso","Ruidoso"))</f>
        <v>Ruidoso</v>
      </c>
      <c r="U2438" t="str">
        <f>IF(AND(AIRBNB[[#This Row],[PRECIO]]&lt;50,AIRBNB[[#This Row],[MIN_NOCHES]]&gt;3),"Dentro del presupuesto","No considerar")</f>
        <v>No considerar</v>
      </c>
      <c r="V2438" t="str">
        <f>VLOOKUP(AIRBNB[[#This Row],[HOST_ID]],Super_host[],5,FALSE)</f>
        <v>Host</v>
      </c>
    </row>
    <row r="2439" spans="1:22">
      <c r="A2439" s="4">
        <v>3968610</v>
      </c>
      <c r="B2439" t="s">
        <v>4257</v>
      </c>
      <c r="C2439" s="4">
        <v>20567256</v>
      </c>
      <c r="D2439" t="s">
        <v>7</v>
      </c>
      <c r="E2439" t="s">
        <v>143</v>
      </c>
      <c r="F2439" s="4">
        <v>10012</v>
      </c>
      <c r="G2439" s="13" t="s">
        <v>124</v>
      </c>
      <c r="H2439" s="13" t="s">
        <v>144</v>
      </c>
      <c r="I2439" s="1">
        <v>4072818</v>
      </c>
      <c r="J2439" s="1">
        <v>-739981</v>
      </c>
      <c r="K2439" t="s">
        <v>5</v>
      </c>
      <c r="L2439" s="20">
        <v>140</v>
      </c>
      <c r="M2439" s="4">
        <v>1</v>
      </c>
      <c r="N2439" s="4">
        <v>37</v>
      </c>
      <c r="O2439" s="2">
        <v>43642</v>
      </c>
      <c r="P2439" s="3">
        <v>0.66</v>
      </c>
      <c r="Q2439" s="4">
        <v>1</v>
      </c>
      <c r="R2439" s="3">
        <v>5.6</v>
      </c>
      <c r="S24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39" t="str">
        <f>IF(AIRBNB[[#This Row],[RUIDO(dB)]]&lt;=4,"Silencioso",IF(AIRBNB[[#This Row],[RUIDO(dB)]]&lt;=5.5,"Poco Ruidoso","Ruidoso"))</f>
        <v>Ruidoso</v>
      </c>
      <c r="U2439" t="str">
        <f>IF(AND(AIRBNB[[#This Row],[PRECIO]]&lt;50,AIRBNB[[#This Row],[MIN_NOCHES]]&gt;3),"Dentro del presupuesto","No considerar")</f>
        <v>No considerar</v>
      </c>
      <c r="V2439" t="str">
        <f>VLOOKUP(AIRBNB[[#This Row],[HOST_ID]],Super_host[],5,FALSE)</f>
        <v>Host</v>
      </c>
    </row>
    <row r="2440" spans="1:22">
      <c r="A2440" s="4">
        <v>6291454</v>
      </c>
      <c r="B2440" t="s">
        <v>9782</v>
      </c>
      <c r="C2440" s="4">
        <v>20565470</v>
      </c>
      <c r="D2440" t="s">
        <v>9783</v>
      </c>
      <c r="E2440" t="s">
        <v>9784</v>
      </c>
      <c r="F2440" s="4">
        <v>11211</v>
      </c>
      <c r="G2440" s="13" t="s">
        <v>4662</v>
      </c>
      <c r="H2440" s="13" t="s">
        <v>9218</v>
      </c>
      <c r="I2440" s="1">
        <v>4071859</v>
      </c>
      <c r="J2440" s="1">
        <v>-7395598</v>
      </c>
      <c r="K2440" t="s">
        <v>5</v>
      </c>
      <c r="L2440" s="20">
        <v>140</v>
      </c>
      <c r="M2440" s="4">
        <v>3</v>
      </c>
      <c r="N2440" s="4">
        <v>2</v>
      </c>
      <c r="O2440" s="2">
        <v>42173</v>
      </c>
      <c r="P2440" s="3">
        <v>0.04</v>
      </c>
      <c r="Q2440" s="4">
        <v>1</v>
      </c>
      <c r="R2440" s="3">
        <v>6.9</v>
      </c>
      <c r="S24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0" t="str">
        <f>IF(AIRBNB[[#This Row],[RUIDO(dB)]]&lt;=4,"Silencioso",IF(AIRBNB[[#This Row],[RUIDO(dB)]]&lt;=5.5,"Poco Ruidoso","Ruidoso"))</f>
        <v>Ruidoso</v>
      </c>
      <c r="U2440" t="str">
        <f>IF(AND(AIRBNB[[#This Row],[PRECIO]]&lt;50,AIRBNB[[#This Row],[MIN_NOCHES]]&gt;3),"Dentro del presupuesto","No considerar")</f>
        <v>No considerar</v>
      </c>
      <c r="V2440" t="str">
        <f>VLOOKUP(AIRBNB[[#This Row],[HOST_ID]],Super_host[],5,FALSE)</f>
        <v>Host</v>
      </c>
    </row>
    <row r="2441" spans="1:22">
      <c r="A2441" s="4">
        <v>3522329</v>
      </c>
      <c r="B2441" t="s">
        <v>4539</v>
      </c>
      <c r="C2441" s="4">
        <v>17737666</v>
      </c>
      <c r="D2441" t="s">
        <v>2460</v>
      </c>
      <c r="E2441" t="s">
        <v>4540</v>
      </c>
      <c r="F2441" s="4">
        <v>10003</v>
      </c>
      <c r="G2441" s="13" t="s">
        <v>124</v>
      </c>
      <c r="H2441" s="13" t="s">
        <v>133</v>
      </c>
      <c r="I2441" s="1">
        <v>4073136</v>
      </c>
      <c r="J2441" s="1">
        <v>-7398714</v>
      </c>
      <c r="K2441" t="s">
        <v>5</v>
      </c>
      <c r="L2441" s="20">
        <v>140</v>
      </c>
      <c r="M2441" s="4">
        <v>1</v>
      </c>
      <c r="N2441" s="4">
        <v>48</v>
      </c>
      <c r="O2441" s="2">
        <v>42386</v>
      </c>
      <c r="P2441" s="3">
        <v>0.81</v>
      </c>
      <c r="Q2441" s="4">
        <v>1</v>
      </c>
      <c r="R2441" s="3">
        <v>5.6</v>
      </c>
      <c r="S24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1" t="str">
        <f>IF(AIRBNB[[#This Row],[RUIDO(dB)]]&lt;=4,"Silencioso",IF(AIRBNB[[#This Row],[RUIDO(dB)]]&lt;=5.5,"Poco Ruidoso","Ruidoso"))</f>
        <v>Ruidoso</v>
      </c>
      <c r="U2441" t="str">
        <f>IF(AND(AIRBNB[[#This Row],[PRECIO]]&lt;50,AIRBNB[[#This Row],[MIN_NOCHES]]&gt;3),"Dentro del presupuesto","No considerar")</f>
        <v>No considerar</v>
      </c>
      <c r="V2441" t="str">
        <f>VLOOKUP(AIRBNB[[#This Row],[HOST_ID]],Super_host[],5,FALSE)</f>
        <v>Host</v>
      </c>
    </row>
    <row r="2442" spans="1:22">
      <c r="A2442" s="4">
        <v>3495854</v>
      </c>
      <c r="B2442" t="s">
        <v>14700</v>
      </c>
      <c r="C2442" s="4">
        <v>17601262</v>
      </c>
      <c r="D2442" t="s">
        <v>14701</v>
      </c>
      <c r="E2442" t="s">
        <v>14702</v>
      </c>
      <c r="F2442" s="4">
        <v>11211</v>
      </c>
      <c r="G2442" s="13" t="s">
        <v>4662</v>
      </c>
      <c r="H2442" s="13" t="s">
        <v>9218</v>
      </c>
      <c r="I2442" s="1">
        <v>407139</v>
      </c>
      <c r="J2442" s="1">
        <v>-739353</v>
      </c>
      <c r="K2442" t="s">
        <v>5</v>
      </c>
      <c r="L2442" s="20">
        <v>140</v>
      </c>
      <c r="M2442" s="4">
        <v>2</v>
      </c>
      <c r="N2442" s="4">
        <v>133</v>
      </c>
      <c r="O2442" s="2">
        <v>43643</v>
      </c>
      <c r="P2442" s="3">
        <v>2.52</v>
      </c>
      <c r="Q2442" s="4">
        <v>1</v>
      </c>
      <c r="R2442" s="3">
        <v>6.9</v>
      </c>
      <c r="S24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2" t="str">
        <f>IF(AIRBNB[[#This Row],[RUIDO(dB)]]&lt;=4,"Silencioso",IF(AIRBNB[[#This Row],[RUIDO(dB)]]&lt;=5.5,"Poco Ruidoso","Ruidoso"))</f>
        <v>Ruidoso</v>
      </c>
      <c r="U2442" t="str">
        <f>IF(AND(AIRBNB[[#This Row],[PRECIO]]&lt;50,AIRBNB[[#This Row],[MIN_NOCHES]]&gt;3),"Dentro del presupuesto","No considerar")</f>
        <v>No considerar</v>
      </c>
      <c r="V2442" t="str">
        <f>VLOOKUP(AIRBNB[[#This Row],[HOST_ID]],Super_host[],5,FALSE)</f>
        <v>Host</v>
      </c>
    </row>
    <row r="2443" spans="1:22">
      <c r="A2443" s="4">
        <v>6371373</v>
      </c>
      <c r="B2443" t="s">
        <v>6204</v>
      </c>
      <c r="C2443" s="4">
        <v>17450152</v>
      </c>
      <c r="D2443" t="s">
        <v>4462</v>
      </c>
      <c r="E2443" t="s">
        <v>6205</v>
      </c>
      <c r="F2443" s="4">
        <v>10019</v>
      </c>
      <c r="G2443" s="13" t="s">
        <v>124</v>
      </c>
      <c r="H2443" s="13" t="s">
        <v>249</v>
      </c>
      <c r="I2443" s="1">
        <v>4076525</v>
      </c>
      <c r="J2443" s="1">
        <v>-7398895</v>
      </c>
      <c r="K2443" t="s">
        <v>40</v>
      </c>
      <c r="L2443" s="20">
        <v>140</v>
      </c>
      <c r="M2443" s="4">
        <v>1</v>
      </c>
      <c r="N2443" s="4">
        <v>159</v>
      </c>
      <c r="O2443" s="2">
        <v>43646</v>
      </c>
      <c r="P2443" s="3">
        <v>3.17</v>
      </c>
      <c r="Q2443" s="4">
        <v>1</v>
      </c>
      <c r="R2443" s="3">
        <v>5.6</v>
      </c>
      <c r="S24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3" t="str">
        <f>IF(AIRBNB[[#This Row],[RUIDO(dB)]]&lt;=4,"Silencioso",IF(AIRBNB[[#This Row],[RUIDO(dB)]]&lt;=5.5,"Poco Ruidoso","Ruidoso"))</f>
        <v>Ruidoso</v>
      </c>
      <c r="U2443" t="str">
        <f>IF(AND(AIRBNB[[#This Row],[PRECIO]]&lt;50,AIRBNB[[#This Row],[MIN_NOCHES]]&gt;3),"Dentro del presupuesto","No considerar")</f>
        <v>No considerar</v>
      </c>
      <c r="V2443" t="str">
        <f>VLOOKUP(AIRBNB[[#This Row],[HOST_ID]],Super_host[],5,FALSE)</f>
        <v>Host</v>
      </c>
    </row>
    <row r="2444" spans="1:22">
      <c r="A2444" s="4">
        <v>5093174</v>
      </c>
      <c r="B2444" t="s">
        <v>10302</v>
      </c>
      <c r="C2444" s="4">
        <v>17312709</v>
      </c>
      <c r="D2444" t="s">
        <v>387</v>
      </c>
      <c r="E2444" t="s">
        <v>10303</v>
      </c>
      <c r="F2444" s="4">
        <v>11206</v>
      </c>
      <c r="G2444" s="13" t="s">
        <v>4662</v>
      </c>
      <c r="H2444" s="13" t="s">
        <v>9230</v>
      </c>
      <c r="I2444" s="1">
        <v>406926</v>
      </c>
      <c r="J2444" s="1">
        <v>-7394719</v>
      </c>
      <c r="K2444" t="s">
        <v>5</v>
      </c>
      <c r="L2444" s="20">
        <v>140</v>
      </c>
      <c r="M2444" s="4">
        <v>5</v>
      </c>
      <c r="N2444" s="4">
        <v>4</v>
      </c>
      <c r="O2444" s="2">
        <v>42161</v>
      </c>
      <c r="P2444" s="3">
        <v>0.08</v>
      </c>
      <c r="Q2444" s="4">
        <v>1</v>
      </c>
      <c r="R2444" s="3">
        <v>6.9</v>
      </c>
      <c r="S24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4" t="str">
        <f>IF(AIRBNB[[#This Row],[RUIDO(dB)]]&lt;=4,"Silencioso",IF(AIRBNB[[#This Row],[RUIDO(dB)]]&lt;=5.5,"Poco Ruidoso","Ruidoso"))</f>
        <v>Ruidoso</v>
      </c>
      <c r="U2444" t="str">
        <f>IF(AND(AIRBNB[[#This Row],[PRECIO]]&lt;50,AIRBNB[[#This Row],[MIN_NOCHES]]&gt;3),"Dentro del presupuesto","No considerar")</f>
        <v>No considerar</v>
      </c>
      <c r="V2444" t="str">
        <f>VLOOKUP(AIRBNB[[#This Row],[HOST_ID]],Super_host[],5,FALSE)</f>
        <v>Host</v>
      </c>
    </row>
    <row r="2445" spans="1:22">
      <c r="A2445" s="4">
        <v>5736925</v>
      </c>
      <c r="B2445" t="s">
        <v>15256</v>
      </c>
      <c r="C2445" s="4">
        <v>16621177</v>
      </c>
      <c r="D2445" t="s">
        <v>2601</v>
      </c>
      <c r="E2445" t="s">
        <v>15257</v>
      </c>
      <c r="F2445" s="4">
        <v>11215</v>
      </c>
      <c r="G2445" s="13" t="s">
        <v>4662</v>
      </c>
      <c r="H2445" s="13" t="s">
        <v>9234</v>
      </c>
      <c r="I2445" s="1">
        <v>4066812</v>
      </c>
      <c r="J2445" s="1">
        <v>-7398303</v>
      </c>
      <c r="K2445" t="s">
        <v>5</v>
      </c>
      <c r="L2445" s="20">
        <v>140</v>
      </c>
      <c r="M2445" s="4">
        <v>2</v>
      </c>
      <c r="N2445" s="4">
        <v>232</v>
      </c>
      <c r="O2445" s="2">
        <v>43650</v>
      </c>
      <c r="P2445" s="3">
        <v>4.46</v>
      </c>
      <c r="Q2445" s="4">
        <v>1</v>
      </c>
      <c r="R2445" s="3">
        <v>6.9</v>
      </c>
      <c r="S24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5" t="str">
        <f>IF(AIRBNB[[#This Row],[RUIDO(dB)]]&lt;=4,"Silencioso",IF(AIRBNB[[#This Row],[RUIDO(dB)]]&lt;=5.5,"Poco Ruidoso","Ruidoso"))</f>
        <v>Ruidoso</v>
      </c>
      <c r="U2445" t="str">
        <f>IF(AND(AIRBNB[[#This Row],[PRECIO]]&lt;50,AIRBNB[[#This Row],[MIN_NOCHES]]&gt;3),"Dentro del presupuesto","No considerar")</f>
        <v>No considerar</v>
      </c>
      <c r="V2445" t="str">
        <f>VLOOKUP(AIRBNB[[#This Row],[HOST_ID]],Super_host[],5,FALSE)</f>
        <v>Host</v>
      </c>
    </row>
    <row r="2446" spans="1:22">
      <c r="A2446" s="4">
        <v>3262930</v>
      </c>
      <c r="B2446" t="s">
        <v>5644</v>
      </c>
      <c r="C2446" s="4">
        <v>16500110</v>
      </c>
      <c r="D2446" t="s">
        <v>5645</v>
      </c>
      <c r="E2446" t="s">
        <v>5646</v>
      </c>
      <c r="F2446" s="4">
        <v>10021</v>
      </c>
      <c r="G2446" s="13" t="s">
        <v>124</v>
      </c>
      <c r="H2446" s="13" t="s">
        <v>129</v>
      </c>
      <c r="I2446" s="1">
        <v>4076572</v>
      </c>
      <c r="J2446" s="1">
        <v>-7395541</v>
      </c>
      <c r="K2446" t="s">
        <v>40</v>
      </c>
      <c r="L2446" s="20">
        <v>140</v>
      </c>
      <c r="M2446" s="4">
        <v>3</v>
      </c>
      <c r="N2446" s="4">
        <v>118</v>
      </c>
      <c r="O2446" s="2">
        <v>43640</v>
      </c>
      <c r="P2446" s="3">
        <v>1.91</v>
      </c>
      <c r="Q2446" s="4">
        <v>1</v>
      </c>
      <c r="R2446" s="3">
        <v>5.6</v>
      </c>
      <c r="S24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6" t="str">
        <f>IF(AIRBNB[[#This Row],[RUIDO(dB)]]&lt;=4,"Silencioso",IF(AIRBNB[[#This Row],[RUIDO(dB)]]&lt;=5.5,"Poco Ruidoso","Ruidoso"))</f>
        <v>Ruidoso</v>
      </c>
      <c r="U2446" t="str">
        <f>IF(AND(AIRBNB[[#This Row],[PRECIO]]&lt;50,AIRBNB[[#This Row],[MIN_NOCHES]]&gt;3),"Dentro del presupuesto","No considerar")</f>
        <v>No considerar</v>
      </c>
      <c r="V2446" t="str">
        <f>VLOOKUP(AIRBNB[[#This Row],[HOST_ID]],Super_host[],5,FALSE)</f>
        <v>Host</v>
      </c>
    </row>
    <row r="2447" spans="1:22">
      <c r="A2447" s="4">
        <v>3819703</v>
      </c>
      <c r="B2447" t="s">
        <v>1503</v>
      </c>
      <c r="C2447" s="4">
        <v>16098958</v>
      </c>
      <c r="D2447" t="s">
        <v>1504</v>
      </c>
      <c r="E2447" t="s">
        <v>1505</v>
      </c>
      <c r="F2447" s="4">
        <v>10024</v>
      </c>
      <c r="G2447" s="13" t="s">
        <v>124</v>
      </c>
      <c r="H2447" s="13" t="s">
        <v>168</v>
      </c>
      <c r="I2447" s="1">
        <v>4079082</v>
      </c>
      <c r="J2447" s="1">
        <v>-7397452</v>
      </c>
      <c r="K2447" t="s">
        <v>5</v>
      </c>
      <c r="L2447" s="20">
        <v>140</v>
      </c>
      <c r="M2447" s="4">
        <v>30</v>
      </c>
      <c r="N2447" s="4">
        <v>4</v>
      </c>
      <c r="O2447" s="2">
        <v>42982</v>
      </c>
      <c r="P2447" s="3">
        <v>0.09</v>
      </c>
      <c r="Q2447" s="4">
        <v>1</v>
      </c>
      <c r="R2447" s="3">
        <v>5.6</v>
      </c>
      <c r="S24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7" t="str">
        <f>IF(AIRBNB[[#This Row],[RUIDO(dB)]]&lt;=4,"Silencioso",IF(AIRBNB[[#This Row],[RUIDO(dB)]]&lt;=5.5,"Poco Ruidoso","Ruidoso"))</f>
        <v>Ruidoso</v>
      </c>
      <c r="U2447" t="str">
        <f>IF(AND(AIRBNB[[#This Row],[PRECIO]]&lt;50,AIRBNB[[#This Row],[MIN_NOCHES]]&gt;3),"Dentro del presupuesto","No considerar")</f>
        <v>No considerar</v>
      </c>
      <c r="V2447" t="str">
        <f>VLOOKUP(AIRBNB[[#This Row],[HOST_ID]],Super_host[],5,FALSE)</f>
        <v>Host</v>
      </c>
    </row>
    <row r="2448" spans="1:22">
      <c r="A2448" s="4">
        <v>3093616</v>
      </c>
      <c r="B2448" t="s">
        <v>13884</v>
      </c>
      <c r="C2448" s="4">
        <v>15733420</v>
      </c>
      <c r="D2448" t="s">
        <v>13885</v>
      </c>
      <c r="E2448" t="s">
        <v>13886</v>
      </c>
      <c r="F2448" s="4">
        <v>11233</v>
      </c>
      <c r="G2448" s="13" t="s">
        <v>4662</v>
      </c>
      <c r="H2448" s="13" t="s">
        <v>9230</v>
      </c>
      <c r="I2448" s="1">
        <v>4069205</v>
      </c>
      <c r="J2448" s="1">
        <v>-7393144</v>
      </c>
      <c r="K2448" t="s">
        <v>5</v>
      </c>
      <c r="L2448" s="20">
        <v>140</v>
      </c>
      <c r="M2448" s="4">
        <v>4</v>
      </c>
      <c r="N2448" s="4">
        <v>64</v>
      </c>
      <c r="O2448" s="2">
        <v>43645</v>
      </c>
      <c r="P2448" s="3">
        <v>1.38</v>
      </c>
      <c r="Q2448" s="4">
        <v>1</v>
      </c>
      <c r="R2448" s="3">
        <v>6.9</v>
      </c>
      <c r="S24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8" t="str">
        <f>IF(AIRBNB[[#This Row],[RUIDO(dB)]]&lt;=4,"Silencioso",IF(AIRBNB[[#This Row],[RUIDO(dB)]]&lt;=5.5,"Poco Ruidoso","Ruidoso"))</f>
        <v>Ruidoso</v>
      </c>
      <c r="U2448" t="str">
        <f>IF(AND(AIRBNB[[#This Row],[PRECIO]]&lt;50,AIRBNB[[#This Row],[MIN_NOCHES]]&gt;3),"Dentro del presupuesto","No considerar")</f>
        <v>No considerar</v>
      </c>
      <c r="V2448" t="str">
        <f>VLOOKUP(AIRBNB[[#This Row],[HOST_ID]],Super_host[],5,FALSE)</f>
        <v>Host</v>
      </c>
    </row>
    <row r="2449" spans="1:22">
      <c r="A2449" s="4">
        <v>5430560</v>
      </c>
      <c r="B2449" t="s">
        <v>788</v>
      </c>
      <c r="C2449" s="4">
        <v>15402737</v>
      </c>
      <c r="D2449" t="s">
        <v>789</v>
      </c>
      <c r="E2449" t="s">
        <v>790</v>
      </c>
      <c r="F2449" s="4">
        <v>10023</v>
      </c>
      <c r="G2449" s="13" t="s">
        <v>124</v>
      </c>
      <c r="H2449" s="13" t="s">
        <v>168</v>
      </c>
      <c r="I2449" s="1">
        <v>407717</v>
      </c>
      <c r="J2449" s="1">
        <v>-7398759</v>
      </c>
      <c r="K2449" t="s">
        <v>40</v>
      </c>
      <c r="L2449" s="20">
        <v>140</v>
      </c>
      <c r="M2449" s="4">
        <v>1</v>
      </c>
      <c r="N2449" s="4">
        <v>2</v>
      </c>
      <c r="O2449" s="2">
        <v>42664</v>
      </c>
      <c r="P2449" s="3">
        <v>0.04</v>
      </c>
      <c r="Q2449" s="4">
        <v>1</v>
      </c>
      <c r="R2449" s="3">
        <v>5.6</v>
      </c>
      <c r="S24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49" t="str">
        <f>IF(AIRBNB[[#This Row],[RUIDO(dB)]]&lt;=4,"Silencioso",IF(AIRBNB[[#This Row],[RUIDO(dB)]]&lt;=5.5,"Poco Ruidoso","Ruidoso"))</f>
        <v>Ruidoso</v>
      </c>
      <c r="U2449" t="str">
        <f>IF(AND(AIRBNB[[#This Row],[PRECIO]]&lt;50,AIRBNB[[#This Row],[MIN_NOCHES]]&gt;3),"Dentro del presupuesto","No considerar")</f>
        <v>No considerar</v>
      </c>
      <c r="V2449" t="str">
        <f>VLOOKUP(AIRBNB[[#This Row],[HOST_ID]],Super_host[],5,FALSE)</f>
        <v>Host</v>
      </c>
    </row>
    <row r="2450" spans="1:22">
      <c r="A2450" s="4">
        <v>2958912</v>
      </c>
      <c r="B2450" t="s">
        <v>6871</v>
      </c>
      <c r="C2450" s="4">
        <v>15100977</v>
      </c>
      <c r="D2450" t="s">
        <v>6872</v>
      </c>
      <c r="E2450" t="s">
        <v>6873</v>
      </c>
      <c r="F2450" s="4">
        <v>10022</v>
      </c>
      <c r="G2450" s="13" t="s">
        <v>124</v>
      </c>
      <c r="H2450" s="13" t="s">
        <v>373</v>
      </c>
      <c r="I2450" s="1">
        <v>4075969</v>
      </c>
      <c r="J2450" s="1">
        <v>-7396644</v>
      </c>
      <c r="K2450" t="s">
        <v>5</v>
      </c>
      <c r="L2450" s="20">
        <v>140</v>
      </c>
      <c r="M2450" s="4">
        <v>300</v>
      </c>
      <c r="N2450" s="4">
        <v>0</v>
      </c>
      <c r="O2450" s="2">
        <v>43493</v>
      </c>
      <c r="P2450" s="3">
        <v>4.6500000000000004</v>
      </c>
      <c r="Q2450" s="4">
        <v>1</v>
      </c>
      <c r="R2450" s="3">
        <v>5.6</v>
      </c>
      <c r="S24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0" t="str">
        <f>IF(AIRBNB[[#This Row],[RUIDO(dB)]]&lt;=4,"Silencioso",IF(AIRBNB[[#This Row],[RUIDO(dB)]]&lt;=5.5,"Poco Ruidoso","Ruidoso"))</f>
        <v>Ruidoso</v>
      </c>
      <c r="U2450" t="str">
        <f>IF(AND(AIRBNB[[#This Row],[PRECIO]]&lt;50,AIRBNB[[#This Row],[MIN_NOCHES]]&gt;3),"Dentro del presupuesto","No considerar")</f>
        <v>No considerar</v>
      </c>
      <c r="V2450" t="str">
        <f>VLOOKUP(AIRBNB[[#This Row],[HOST_ID]],Super_host[],5,FALSE)</f>
        <v>Host</v>
      </c>
    </row>
    <row r="2451" spans="1:22">
      <c r="A2451" s="4">
        <v>3928241</v>
      </c>
      <c r="B2451" t="s">
        <v>6884</v>
      </c>
      <c r="C2451" s="4">
        <v>14549202</v>
      </c>
      <c r="D2451" t="s">
        <v>117</v>
      </c>
      <c r="E2451" t="s">
        <v>2634</v>
      </c>
      <c r="F2451" s="4">
        <v>10002</v>
      </c>
      <c r="G2451" s="13" t="s">
        <v>124</v>
      </c>
      <c r="H2451" s="13" t="s">
        <v>137</v>
      </c>
      <c r="I2451" s="1">
        <v>4071957</v>
      </c>
      <c r="J2451" s="1">
        <v>-739863</v>
      </c>
      <c r="K2451" t="s">
        <v>5</v>
      </c>
      <c r="L2451" s="20">
        <v>140</v>
      </c>
      <c r="M2451" s="4">
        <v>70</v>
      </c>
      <c r="N2451" s="4">
        <v>0</v>
      </c>
      <c r="O2451" s="2">
        <v>42665</v>
      </c>
      <c r="P2451" s="3">
        <v>0.02</v>
      </c>
      <c r="Q2451" s="4">
        <v>1</v>
      </c>
      <c r="R2451" s="3">
        <v>5.6</v>
      </c>
      <c r="S24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1" t="str">
        <f>IF(AIRBNB[[#This Row],[RUIDO(dB)]]&lt;=4,"Silencioso",IF(AIRBNB[[#This Row],[RUIDO(dB)]]&lt;=5.5,"Poco Ruidoso","Ruidoso"))</f>
        <v>Ruidoso</v>
      </c>
      <c r="U2451" t="str">
        <f>IF(AND(AIRBNB[[#This Row],[PRECIO]]&lt;50,AIRBNB[[#This Row],[MIN_NOCHES]]&gt;3),"Dentro del presupuesto","No considerar")</f>
        <v>No considerar</v>
      </c>
      <c r="V2451" t="str">
        <f>VLOOKUP(AIRBNB[[#This Row],[HOST_ID]],Super_host[],5,FALSE)</f>
        <v>Host</v>
      </c>
    </row>
    <row r="2452" spans="1:22">
      <c r="A2452" s="4">
        <v>2578731</v>
      </c>
      <c r="B2452" t="s">
        <v>8290</v>
      </c>
      <c r="C2452" s="4">
        <v>13207016</v>
      </c>
      <c r="D2452" t="s">
        <v>131</v>
      </c>
      <c r="E2452" t="s">
        <v>8291</v>
      </c>
      <c r="F2452" s="4">
        <v>11693</v>
      </c>
      <c r="G2452" s="13" t="s">
        <v>7897</v>
      </c>
      <c r="H2452" s="13" t="s">
        <v>8189</v>
      </c>
      <c r="I2452" s="1">
        <v>4058451</v>
      </c>
      <c r="J2452" s="1">
        <v>-73815</v>
      </c>
      <c r="K2452" t="s">
        <v>5</v>
      </c>
      <c r="L2452" s="20">
        <v>140</v>
      </c>
      <c r="M2452" s="4">
        <v>2</v>
      </c>
      <c r="N2452" s="4">
        <v>14</v>
      </c>
      <c r="O2452" s="2">
        <v>41943</v>
      </c>
      <c r="P2452" s="3">
        <v>0.22</v>
      </c>
      <c r="Q2452" s="4">
        <v>5</v>
      </c>
      <c r="R2452" s="3">
        <v>6.24</v>
      </c>
      <c r="S24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2" t="str">
        <f>IF(AIRBNB[[#This Row],[RUIDO(dB)]]&lt;=4,"Silencioso",IF(AIRBNB[[#This Row],[RUIDO(dB)]]&lt;=5.5,"Poco Ruidoso","Ruidoso"))</f>
        <v>Ruidoso</v>
      </c>
      <c r="U2452" t="str">
        <f>IF(AND(AIRBNB[[#This Row],[PRECIO]]&lt;50,AIRBNB[[#This Row],[MIN_NOCHES]]&gt;3),"Dentro del presupuesto","No considerar")</f>
        <v>No considerar</v>
      </c>
      <c r="V2452" t="str">
        <f>VLOOKUP(AIRBNB[[#This Row],[HOST_ID]],Super_host[],5,FALSE)</f>
        <v>Host</v>
      </c>
    </row>
    <row r="2453" spans="1:22">
      <c r="A2453" s="4">
        <v>2683387</v>
      </c>
      <c r="B2453" t="s">
        <v>4562</v>
      </c>
      <c r="C2453" s="4">
        <v>11837926</v>
      </c>
      <c r="D2453" t="s">
        <v>941</v>
      </c>
      <c r="E2453" t="s">
        <v>4563</v>
      </c>
      <c r="F2453" s="4">
        <v>10019</v>
      </c>
      <c r="G2453" s="13" t="s">
        <v>124</v>
      </c>
      <c r="H2453" s="13" t="s">
        <v>373</v>
      </c>
      <c r="I2453" s="1">
        <v>4076419</v>
      </c>
      <c r="J2453" s="1">
        <v>-7398018</v>
      </c>
      <c r="K2453" t="s">
        <v>40</v>
      </c>
      <c r="L2453" s="20">
        <v>140</v>
      </c>
      <c r="M2453" s="4">
        <v>7</v>
      </c>
      <c r="N2453" s="4">
        <v>49</v>
      </c>
      <c r="O2453" s="2">
        <v>43629</v>
      </c>
      <c r="P2453" s="3">
        <v>0.82</v>
      </c>
      <c r="Q2453" s="4">
        <v>1</v>
      </c>
      <c r="R2453" s="3">
        <v>5.6</v>
      </c>
      <c r="S24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3" t="str">
        <f>IF(AIRBNB[[#This Row],[RUIDO(dB)]]&lt;=4,"Silencioso",IF(AIRBNB[[#This Row],[RUIDO(dB)]]&lt;=5.5,"Poco Ruidoso","Ruidoso"))</f>
        <v>Ruidoso</v>
      </c>
      <c r="U2453" t="str">
        <f>IF(AND(AIRBNB[[#This Row],[PRECIO]]&lt;50,AIRBNB[[#This Row],[MIN_NOCHES]]&gt;3),"Dentro del presupuesto","No considerar")</f>
        <v>No considerar</v>
      </c>
      <c r="V2453" t="str">
        <f>VLOOKUP(AIRBNB[[#This Row],[HOST_ID]],Super_host[],5,FALSE)</f>
        <v>Host</v>
      </c>
    </row>
    <row r="2454" spans="1:22">
      <c r="A2454" s="4">
        <v>2305890</v>
      </c>
      <c r="B2454" t="s">
        <v>14638</v>
      </c>
      <c r="C2454" s="4">
        <v>11778114</v>
      </c>
      <c r="D2454" t="s">
        <v>5524</v>
      </c>
      <c r="E2454" t="s">
        <v>14639</v>
      </c>
      <c r="F2454" s="4">
        <v>11210</v>
      </c>
      <c r="G2454" s="13" t="s">
        <v>4662</v>
      </c>
      <c r="H2454" s="13" t="s">
        <v>9427</v>
      </c>
      <c r="I2454" s="1">
        <v>4063449</v>
      </c>
      <c r="J2454" s="1">
        <v>-7395742</v>
      </c>
      <c r="K2454" t="s">
        <v>5</v>
      </c>
      <c r="L2454" s="20">
        <v>140</v>
      </c>
      <c r="M2454" s="4">
        <v>1</v>
      </c>
      <c r="N2454" s="4">
        <v>141</v>
      </c>
      <c r="O2454" s="2">
        <v>43647</v>
      </c>
      <c r="P2454" s="3">
        <v>2.41</v>
      </c>
      <c r="Q2454" s="4">
        <v>1</v>
      </c>
      <c r="R2454" s="3">
        <v>6.9</v>
      </c>
      <c r="S24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4" t="str">
        <f>IF(AIRBNB[[#This Row],[RUIDO(dB)]]&lt;=4,"Silencioso",IF(AIRBNB[[#This Row],[RUIDO(dB)]]&lt;=5.5,"Poco Ruidoso","Ruidoso"))</f>
        <v>Ruidoso</v>
      </c>
      <c r="U2454" t="str">
        <f>IF(AND(AIRBNB[[#This Row],[PRECIO]]&lt;50,AIRBNB[[#This Row],[MIN_NOCHES]]&gt;3),"Dentro del presupuesto","No considerar")</f>
        <v>No considerar</v>
      </c>
      <c r="V2454" t="str">
        <f>VLOOKUP(AIRBNB[[#This Row],[HOST_ID]],Super_host[],5,FALSE)</f>
        <v>Host</v>
      </c>
    </row>
    <row r="2455" spans="1:22">
      <c r="A2455" s="4">
        <v>3738756</v>
      </c>
      <c r="B2455" t="s">
        <v>12202</v>
      </c>
      <c r="C2455" s="4">
        <v>10675384</v>
      </c>
      <c r="D2455" t="s">
        <v>291</v>
      </c>
      <c r="E2455" t="s">
        <v>12203</v>
      </c>
      <c r="F2455" s="4">
        <v>11249</v>
      </c>
      <c r="G2455" s="13" t="s">
        <v>4662</v>
      </c>
      <c r="H2455" s="13" t="s">
        <v>9218</v>
      </c>
      <c r="I2455" s="1">
        <v>4072037</v>
      </c>
      <c r="J2455" s="1">
        <v>-739596</v>
      </c>
      <c r="K2455" t="s">
        <v>5</v>
      </c>
      <c r="L2455" s="20">
        <v>140</v>
      </c>
      <c r="M2455" s="4">
        <v>30</v>
      </c>
      <c r="N2455" s="4">
        <v>21</v>
      </c>
      <c r="O2455" s="2">
        <v>42626</v>
      </c>
      <c r="P2455" s="3">
        <v>0.38</v>
      </c>
      <c r="Q2455" s="4">
        <v>1</v>
      </c>
      <c r="R2455" s="3">
        <v>6.9</v>
      </c>
      <c r="S24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5" t="str">
        <f>IF(AIRBNB[[#This Row],[RUIDO(dB)]]&lt;=4,"Silencioso",IF(AIRBNB[[#This Row],[RUIDO(dB)]]&lt;=5.5,"Poco Ruidoso","Ruidoso"))</f>
        <v>Ruidoso</v>
      </c>
      <c r="U2455" t="str">
        <f>IF(AND(AIRBNB[[#This Row],[PRECIO]]&lt;50,AIRBNB[[#This Row],[MIN_NOCHES]]&gt;3),"Dentro del presupuesto","No considerar")</f>
        <v>No considerar</v>
      </c>
      <c r="V2455" t="str">
        <f>VLOOKUP(AIRBNB[[#This Row],[HOST_ID]],Super_host[],5,FALSE)</f>
        <v>Host</v>
      </c>
    </row>
    <row r="2456" spans="1:22">
      <c r="A2456" s="4">
        <v>6304307</v>
      </c>
      <c r="B2456" t="s">
        <v>10941</v>
      </c>
      <c r="C2456" s="4">
        <v>10384362</v>
      </c>
      <c r="D2456" t="s">
        <v>839</v>
      </c>
      <c r="E2456" t="s">
        <v>10942</v>
      </c>
      <c r="F2456" s="4">
        <v>11211</v>
      </c>
      <c r="G2456" s="13" t="s">
        <v>4662</v>
      </c>
      <c r="H2456" s="13" t="s">
        <v>9218</v>
      </c>
      <c r="I2456" s="1">
        <v>40716</v>
      </c>
      <c r="J2456" s="1">
        <v>-7394666</v>
      </c>
      <c r="K2456" t="s">
        <v>5</v>
      </c>
      <c r="L2456" s="20">
        <v>140</v>
      </c>
      <c r="M2456" s="4">
        <v>2</v>
      </c>
      <c r="N2456" s="4">
        <v>7</v>
      </c>
      <c r="O2456" s="2">
        <v>42882</v>
      </c>
      <c r="P2456" s="3">
        <v>0.14000000000000001</v>
      </c>
      <c r="Q2456" s="4">
        <v>1</v>
      </c>
      <c r="R2456" s="3">
        <v>6.9</v>
      </c>
      <c r="S24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6" t="str">
        <f>IF(AIRBNB[[#This Row],[RUIDO(dB)]]&lt;=4,"Silencioso",IF(AIRBNB[[#This Row],[RUIDO(dB)]]&lt;=5.5,"Poco Ruidoso","Ruidoso"))</f>
        <v>Ruidoso</v>
      </c>
      <c r="U2456" t="str">
        <f>IF(AND(AIRBNB[[#This Row],[PRECIO]]&lt;50,AIRBNB[[#This Row],[MIN_NOCHES]]&gt;3),"Dentro del presupuesto","No considerar")</f>
        <v>No considerar</v>
      </c>
      <c r="V2456" t="str">
        <f>VLOOKUP(AIRBNB[[#This Row],[HOST_ID]],Super_host[],5,FALSE)</f>
        <v>Host</v>
      </c>
    </row>
    <row r="2457" spans="1:22">
      <c r="A2457" s="4">
        <v>5013302</v>
      </c>
      <c r="B2457" t="s">
        <v>7488</v>
      </c>
      <c r="C2457" s="4">
        <v>10207681</v>
      </c>
      <c r="D2457" t="s">
        <v>7489</v>
      </c>
      <c r="E2457" t="s">
        <v>7490</v>
      </c>
      <c r="F2457" s="4">
        <v>10013</v>
      </c>
      <c r="G2457" s="13" t="s">
        <v>124</v>
      </c>
      <c r="H2457" s="13" t="s">
        <v>662</v>
      </c>
      <c r="I2457" s="1">
        <v>4071732</v>
      </c>
      <c r="J2457" s="1">
        <v>-7400981</v>
      </c>
      <c r="K2457" t="s">
        <v>5</v>
      </c>
      <c r="L2457" s="20">
        <v>140</v>
      </c>
      <c r="M2457" s="4">
        <v>3</v>
      </c>
      <c r="N2457" s="4">
        <v>13</v>
      </c>
      <c r="O2457" s="2">
        <v>43601</v>
      </c>
      <c r="P2457" s="3">
        <v>0.36</v>
      </c>
      <c r="Q2457" s="4">
        <v>1</v>
      </c>
      <c r="R2457" s="3">
        <v>5.7</v>
      </c>
      <c r="S24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7" t="str">
        <f>IF(AIRBNB[[#This Row],[RUIDO(dB)]]&lt;=4,"Silencioso",IF(AIRBNB[[#This Row],[RUIDO(dB)]]&lt;=5.5,"Poco Ruidoso","Ruidoso"))</f>
        <v>Ruidoso</v>
      </c>
      <c r="U2457" t="str">
        <f>IF(AND(AIRBNB[[#This Row],[PRECIO]]&lt;50,AIRBNB[[#This Row],[MIN_NOCHES]]&gt;3),"Dentro del presupuesto","No considerar")</f>
        <v>No considerar</v>
      </c>
      <c r="V2457" t="str">
        <f>VLOOKUP(AIRBNB[[#This Row],[HOST_ID]],Super_host[],5,FALSE)</f>
        <v>Host</v>
      </c>
    </row>
    <row r="2458" spans="1:22">
      <c r="A2458" s="4">
        <v>4652629</v>
      </c>
      <c r="B2458" t="s">
        <v>364</v>
      </c>
      <c r="C2458" s="4">
        <v>9953720</v>
      </c>
      <c r="D2458" t="s">
        <v>365</v>
      </c>
      <c r="E2458" t="s">
        <v>366</v>
      </c>
      <c r="F2458" s="4">
        <v>10003</v>
      </c>
      <c r="G2458" s="13" t="s">
        <v>124</v>
      </c>
      <c r="H2458" s="13" t="s">
        <v>133</v>
      </c>
      <c r="I2458" s="1">
        <v>4072921</v>
      </c>
      <c r="J2458" s="1">
        <v>-7398631</v>
      </c>
      <c r="K2458" t="s">
        <v>40</v>
      </c>
      <c r="L2458" s="20">
        <v>140</v>
      </c>
      <c r="M2458" s="4">
        <v>1</v>
      </c>
      <c r="N2458" s="4">
        <v>1</v>
      </c>
      <c r="O2458" s="2">
        <v>42007</v>
      </c>
      <c r="P2458" s="3">
        <v>0.02</v>
      </c>
      <c r="Q2458" s="4">
        <v>1</v>
      </c>
      <c r="R2458" s="3">
        <v>5.6</v>
      </c>
      <c r="S24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8" t="str">
        <f>IF(AIRBNB[[#This Row],[RUIDO(dB)]]&lt;=4,"Silencioso",IF(AIRBNB[[#This Row],[RUIDO(dB)]]&lt;=5.5,"Poco Ruidoso","Ruidoso"))</f>
        <v>Ruidoso</v>
      </c>
      <c r="U2458" t="str">
        <f>IF(AND(AIRBNB[[#This Row],[PRECIO]]&lt;50,AIRBNB[[#This Row],[MIN_NOCHES]]&gt;3),"Dentro del presupuesto","No considerar")</f>
        <v>No considerar</v>
      </c>
      <c r="V2458" t="str">
        <f>VLOOKUP(AIRBNB[[#This Row],[HOST_ID]],Super_host[],5,FALSE)</f>
        <v>Host</v>
      </c>
    </row>
    <row r="2459" spans="1:22">
      <c r="A2459" s="4">
        <v>2711082</v>
      </c>
      <c r="B2459" t="s">
        <v>4371</v>
      </c>
      <c r="C2459" s="4">
        <v>9854463</v>
      </c>
      <c r="D2459" t="s">
        <v>4372</v>
      </c>
      <c r="E2459" t="s">
        <v>4373</v>
      </c>
      <c r="F2459" s="4">
        <v>10019</v>
      </c>
      <c r="G2459" s="13" t="s">
        <v>124</v>
      </c>
      <c r="H2459" s="13" t="s">
        <v>249</v>
      </c>
      <c r="I2459" s="1">
        <v>407678</v>
      </c>
      <c r="J2459" s="1">
        <v>-739868</v>
      </c>
      <c r="K2459" t="s">
        <v>5</v>
      </c>
      <c r="L2459" s="20">
        <v>140</v>
      </c>
      <c r="M2459" s="4">
        <v>2</v>
      </c>
      <c r="N2459" s="4">
        <v>41</v>
      </c>
      <c r="O2459" s="2">
        <v>43053</v>
      </c>
      <c r="P2459" s="3">
        <v>0.73</v>
      </c>
      <c r="Q2459" s="4">
        <v>1</v>
      </c>
      <c r="R2459" s="3">
        <v>5.6</v>
      </c>
      <c r="S24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59" t="str">
        <f>IF(AIRBNB[[#This Row],[RUIDO(dB)]]&lt;=4,"Silencioso",IF(AIRBNB[[#This Row],[RUIDO(dB)]]&lt;=5.5,"Poco Ruidoso","Ruidoso"))</f>
        <v>Ruidoso</v>
      </c>
      <c r="U2459" t="str">
        <f>IF(AND(AIRBNB[[#This Row],[PRECIO]]&lt;50,AIRBNB[[#This Row],[MIN_NOCHES]]&gt;3),"Dentro del presupuesto","No considerar")</f>
        <v>No considerar</v>
      </c>
      <c r="V2459" t="str">
        <f>VLOOKUP(AIRBNB[[#This Row],[HOST_ID]],Super_host[],5,FALSE)</f>
        <v>Host</v>
      </c>
    </row>
    <row r="2460" spans="1:22">
      <c r="A2460" s="4">
        <v>3677995</v>
      </c>
      <c r="B2460" t="s">
        <v>7484</v>
      </c>
      <c r="C2460" s="4">
        <v>9553177</v>
      </c>
      <c r="D2460" t="s">
        <v>1599</v>
      </c>
      <c r="E2460" t="s">
        <v>6416</v>
      </c>
      <c r="F2460" s="4">
        <v>10027</v>
      </c>
      <c r="G2460" s="13" t="s">
        <v>124</v>
      </c>
      <c r="H2460" s="13" t="s">
        <v>148</v>
      </c>
      <c r="I2460" s="1">
        <v>4080677</v>
      </c>
      <c r="J2460" s="1">
        <v>-7394977</v>
      </c>
      <c r="K2460" t="s">
        <v>5</v>
      </c>
      <c r="L2460" s="20">
        <v>140</v>
      </c>
      <c r="M2460" s="4">
        <v>2</v>
      </c>
      <c r="N2460" s="4">
        <v>13</v>
      </c>
      <c r="O2460" s="2">
        <v>42895</v>
      </c>
      <c r="P2460" s="3">
        <v>0.35</v>
      </c>
      <c r="Q2460" s="4">
        <v>1</v>
      </c>
      <c r="R2460" s="3">
        <v>5.7</v>
      </c>
      <c r="S24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0" t="str">
        <f>IF(AIRBNB[[#This Row],[RUIDO(dB)]]&lt;=4,"Silencioso",IF(AIRBNB[[#This Row],[RUIDO(dB)]]&lt;=5.5,"Poco Ruidoso","Ruidoso"))</f>
        <v>Ruidoso</v>
      </c>
      <c r="U2460" t="str">
        <f>IF(AND(AIRBNB[[#This Row],[PRECIO]]&lt;50,AIRBNB[[#This Row],[MIN_NOCHES]]&gt;3),"Dentro del presupuesto","No considerar")</f>
        <v>No considerar</v>
      </c>
      <c r="V2460" t="str">
        <f>VLOOKUP(AIRBNB[[#This Row],[HOST_ID]],Super_host[],5,FALSE)</f>
        <v>Host</v>
      </c>
    </row>
    <row r="2461" spans="1:22">
      <c r="A2461" s="4">
        <v>4643295</v>
      </c>
      <c r="B2461" t="s">
        <v>4239</v>
      </c>
      <c r="C2461" s="4">
        <v>8555319</v>
      </c>
      <c r="D2461" t="s">
        <v>4240</v>
      </c>
      <c r="E2461" t="s">
        <v>4241</v>
      </c>
      <c r="F2461" s="4">
        <v>10002</v>
      </c>
      <c r="G2461" s="13" t="s">
        <v>124</v>
      </c>
      <c r="H2461" s="13" t="s">
        <v>409</v>
      </c>
      <c r="I2461" s="1">
        <v>4071399</v>
      </c>
      <c r="J2461" s="1">
        <v>-7399744</v>
      </c>
      <c r="K2461" t="s">
        <v>5</v>
      </c>
      <c r="L2461" s="20">
        <v>140</v>
      </c>
      <c r="M2461" s="4">
        <v>4</v>
      </c>
      <c r="N2461" s="4">
        <v>13</v>
      </c>
      <c r="O2461" s="2">
        <v>43584</v>
      </c>
      <c r="P2461" s="3">
        <v>0.65</v>
      </c>
      <c r="Q2461" s="4">
        <v>1</v>
      </c>
      <c r="R2461" s="3">
        <v>5.6</v>
      </c>
      <c r="S24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1" t="str">
        <f>IF(AIRBNB[[#This Row],[RUIDO(dB)]]&lt;=4,"Silencioso",IF(AIRBNB[[#This Row],[RUIDO(dB)]]&lt;=5.5,"Poco Ruidoso","Ruidoso"))</f>
        <v>Ruidoso</v>
      </c>
      <c r="U2461" t="str">
        <f>IF(AND(AIRBNB[[#This Row],[PRECIO]]&lt;50,AIRBNB[[#This Row],[MIN_NOCHES]]&gt;3),"Dentro del presupuesto","No considerar")</f>
        <v>No considerar</v>
      </c>
      <c r="V2461" t="str">
        <f>VLOOKUP(AIRBNB[[#This Row],[HOST_ID]],Super_host[],5,FALSE)</f>
        <v>Host</v>
      </c>
    </row>
    <row r="2462" spans="1:22">
      <c r="A2462" s="4">
        <v>4691649</v>
      </c>
      <c r="B2462" t="s">
        <v>9654</v>
      </c>
      <c r="C2462" s="4">
        <v>8501698</v>
      </c>
      <c r="D2462" t="s">
        <v>99</v>
      </c>
      <c r="E2462" t="s">
        <v>9655</v>
      </c>
      <c r="F2462" s="4">
        <v>11249</v>
      </c>
      <c r="G2462" s="13" t="s">
        <v>4662</v>
      </c>
      <c r="H2462" s="13" t="s">
        <v>9218</v>
      </c>
      <c r="I2462" s="1">
        <v>4071971</v>
      </c>
      <c r="J2462" s="1">
        <v>-7395919</v>
      </c>
      <c r="K2462" t="s">
        <v>5</v>
      </c>
      <c r="L2462" s="20">
        <v>140</v>
      </c>
      <c r="M2462" s="4">
        <v>4</v>
      </c>
      <c r="N2462" s="4">
        <v>1</v>
      </c>
      <c r="O2462" s="2">
        <v>42522</v>
      </c>
      <c r="P2462" s="3">
        <v>0.03</v>
      </c>
      <c r="Q2462" s="4">
        <v>1</v>
      </c>
      <c r="R2462" s="3">
        <v>6.9</v>
      </c>
      <c r="S24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2" t="str">
        <f>IF(AIRBNB[[#This Row],[RUIDO(dB)]]&lt;=4,"Silencioso",IF(AIRBNB[[#This Row],[RUIDO(dB)]]&lt;=5.5,"Poco Ruidoso","Ruidoso"))</f>
        <v>Ruidoso</v>
      </c>
      <c r="U2462" t="str">
        <f>IF(AND(AIRBNB[[#This Row],[PRECIO]]&lt;50,AIRBNB[[#This Row],[MIN_NOCHES]]&gt;3),"Dentro del presupuesto","No considerar")</f>
        <v>No considerar</v>
      </c>
      <c r="V2462" t="str">
        <f>VLOOKUP(AIRBNB[[#This Row],[HOST_ID]],Super_host[],5,FALSE)</f>
        <v>Host</v>
      </c>
    </row>
    <row r="2463" spans="1:22">
      <c r="A2463" s="4">
        <v>1640995</v>
      </c>
      <c r="B2463" t="s">
        <v>4302</v>
      </c>
      <c r="C2463" s="4">
        <v>8313953</v>
      </c>
      <c r="D2463" t="s">
        <v>1507</v>
      </c>
      <c r="E2463" t="s">
        <v>4303</v>
      </c>
      <c r="F2463" s="4">
        <v>10021</v>
      </c>
      <c r="G2463" s="13" t="s">
        <v>124</v>
      </c>
      <c r="H2463" s="13" t="s">
        <v>129</v>
      </c>
      <c r="I2463" s="1">
        <v>4076866</v>
      </c>
      <c r="J2463" s="1">
        <v>-739536</v>
      </c>
      <c r="K2463" t="s">
        <v>5</v>
      </c>
      <c r="L2463" s="20">
        <v>140</v>
      </c>
      <c r="M2463" s="4">
        <v>6</v>
      </c>
      <c r="N2463" s="4">
        <v>36</v>
      </c>
      <c r="O2463" s="2">
        <v>43622</v>
      </c>
      <c r="P2463" s="3">
        <v>0.69</v>
      </c>
      <c r="Q2463" s="4">
        <v>1</v>
      </c>
      <c r="R2463" s="3">
        <v>5.6</v>
      </c>
      <c r="S24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3" t="str">
        <f>IF(AIRBNB[[#This Row],[RUIDO(dB)]]&lt;=4,"Silencioso",IF(AIRBNB[[#This Row],[RUIDO(dB)]]&lt;=5.5,"Poco Ruidoso","Ruidoso"))</f>
        <v>Ruidoso</v>
      </c>
      <c r="U2463" t="str">
        <f>IF(AND(AIRBNB[[#This Row],[PRECIO]]&lt;50,AIRBNB[[#This Row],[MIN_NOCHES]]&gt;3),"Dentro del presupuesto","No considerar")</f>
        <v>No considerar</v>
      </c>
      <c r="V2463" t="str">
        <f>VLOOKUP(AIRBNB[[#This Row],[HOST_ID]],Super_host[],5,FALSE)</f>
        <v>Host</v>
      </c>
    </row>
    <row r="2464" spans="1:22">
      <c r="A2464" s="4">
        <v>1589248</v>
      </c>
      <c r="B2464" t="s">
        <v>9428</v>
      </c>
      <c r="C2464" s="4">
        <v>8255208</v>
      </c>
      <c r="D2464" t="s">
        <v>872</v>
      </c>
      <c r="E2464" t="s">
        <v>9429</v>
      </c>
      <c r="F2464" s="4">
        <v>11211</v>
      </c>
      <c r="G2464" s="13" t="s">
        <v>4662</v>
      </c>
      <c r="H2464" s="13" t="s">
        <v>9218</v>
      </c>
      <c r="I2464" s="1">
        <v>4070951</v>
      </c>
      <c r="J2464" s="1">
        <v>-7396262</v>
      </c>
      <c r="K2464" t="s">
        <v>5</v>
      </c>
      <c r="L2464" s="20">
        <v>140</v>
      </c>
      <c r="M2464" s="4">
        <v>1</v>
      </c>
      <c r="N2464" s="4">
        <v>1</v>
      </c>
      <c r="O2464" s="2">
        <v>42201</v>
      </c>
      <c r="P2464" s="3">
        <v>0.02</v>
      </c>
      <c r="Q2464" s="4">
        <v>1</v>
      </c>
      <c r="R2464" s="3">
        <v>6.9</v>
      </c>
      <c r="S24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4" t="str">
        <f>IF(AIRBNB[[#This Row],[RUIDO(dB)]]&lt;=4,"Silencioso",IF(AIRBNB[[#This Row],[RUIDO(dB)]]&lt;=5.5,"Poco Ruidoso","Ruidoso"))</f>
        <v>Ruidoso</v>
      </c>
      <c r="U2464" t="str">
        <f>IF(AND(AIRBNB[[#This Row],[PRECIO]]&lt;50,AIRBNB[[#This Row],[MIN_NOCHES]]&gt;3),"Dentro del presupuesto","No considerar")</f>
        <v>No considerar</v>
      </c>
      <c r="V2464" t="str">
        <f>VLOOKUP(AIRBNB[[#This Row],[HOST_ID]],Super_host[],5,FALSE)</f>
        <v>Host</v>
      </c>
    </row>
    <row r="2465" spans="1:22">
      <c r="A2465" s="4">
        <v>6792415</v>
      </c>
      <c r="B2465" t="s">
        <v>11160</v>
      </c>
      <c r="C2465" s="4">
        <v>8198108</v>
      </c>
      <c r="D2465" t="s">
        <v>3730</v>
      </c>
      <c r="E2465" t="s">
        <v>11161</v>
      </c>
      <c r="F2465" s="4">
        <v>11222</v>
      </c>
      <c r="G2465" s="13" t="s">
        <v>4662</v>
      </c>
      <c r="H2465" s="13" t="s">
        <v>9249</v>
      </c>
      <c r="I2465" s="1">
        <v>4072278</v>
      </c>
      <c r="J2465" s="1">
        <v>-7394478</v>
      </c>
      <c r="K2465" t="s">
        <v>5</v>
      </c>
      <c r="L2465" s="20">
        <v>140</v>
      </c>
      <c r="M2465" s="4">
        <v>2</v>
      </c>
      <c r="N2465" s="4">
        <v>8</v>
      </c>
      <c r="O2465" s="2">
        <v>42597</v>
      </c>
      <c r="P2465" s="3">
        <v>0.17</v>
      </c>
      <c r="Q2465" s="4">
        <v>1</v>
      </c>
      <c r="R2465" s="3">
        <v>6.9</v>
      </c>
      <c r="S24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5" t="str">
        <f>IF(AIRBNB[[#This Row],[RUIDO(dB)]]&lt;=4,"Silencioso",IF(AIRBNB[[#This Row],[RUIDO(dB)]]&lt;=5.5,"Poco Ruidoso","Ruidoso"))</f>
        <v>Ruidoso</v>
      </c>
      <c r="U2465" t="str">
        <f>IF(AND(AIRBNB[[#This Row],[PRECIO]]&lt;50,AIRBNB[[#This Row],[MIN_NOCHES]]&gt;3),"Dentro del presupuesto","No considerar")</f>
        <v>No considerar</v>
      </c>
      <c r="V2465" t="str">
        <f>VLOOKUP(AIRBNB[[#This Row],[HOST_ID]],Super_host[],5,FALSE)</f>
        <v>Host</v>
      </c>
    </row>
    <row r="2466" spans="1:22">
      <c r="A2466" s="4">
        <v>1524017</v>
      </c>
      <c r="B2466" t="s">
        <v>4687</v>
      </c>
      <c r="C2466" s="4">
        <v>8131878</v>
      </c>
      <c r="D2466" t="s">
        <v>4688</v>
      </c>
      <c r="E2466" t="s">
        <v>4689</v>
      </c>
      <c r="F2466" s="4">
        <v>10011</v>
      </c>
      <c r="G2466" s="13" t="s">
        <v>124</v>
      </c>
      <c r="H2466" s="13" t="s">
        <v>186</v>
      </c>
      <c r="I2466" s="1">
        <v>4074461</v>
      </c>
      <c r="J2466" s="1">
        <v>-7400172</v>
      </c>
      <c r="K2466" t="s">
        <v>5</v>
      </c>
      <c r="L2466" s="20">
        <v>140</v>
      </c>
      <c r="M2466" s="4">
        <v>5</v>
      </c>
      <c r="N2466" s="4">
        <v>50</v>
      </c>
      <c r="O2466" s="2">
        <v>43629</v>
      </c>
      <c r="P2466" s="3">
        <v>0.91</v>
      </c>
      <c r="Q2466" s="4">
        <v>1</v>
      </c>
      <c r="R2466" s="3">
        <v>5.6</v>
      </c>
      <c r="S24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6" t="str">
        <f>IF(AIRBNB[[#This Row],[RUIDO(dB)]]&lt;=4,"Silencioso",IF(AIRBNB[[#This Row],[RUIDO(dB)]]&lt;=5.5,"Poco Ruidoso","Ruidoso"))</f>
        <v>Ruidoso</v>
      </c>
      <c r="U2466" t="str">
        <f>IF(AND(AIRBNB[[#This Row],[PRECIO]]&lt;50,AIRBNB[[#This Row],[MIN_NOCHES]]&gt;3),"Dentro del presupuesto","No considerar")</f>
        <v>No considerar</v>
      </c>
      <c r="V2466" t="str">
        <f>VLOOKUP(AIRBNB[[#This Row],[HOST_ID]],Super_host[],5,FALSE)</f>
        <v>Host</v>
      </c>
    </row>
    <row r="2467" spans="1:22">
      <c r="A2467" s="4">
        <v>1475661</v>
      </c>
      <c r="B2467" t="s">
        <v>8239</v>
      </c>
      <c r="C2467" s="4">
        <v>7897301</v>
      </c>
      <c r="D2467" t="s">
        <v>8240</v>
      </c>
      <c r="E2467" t="s">
        <v>8241</v>
      </c>
      <c r="F2467" s="4">
        <v>11102</v>
      </c>
      <c r="G2467" s="13" t="s">
        <v>7897</v>
      </c>
      <c r="H2467" s="13" t="s">
        <v>7940</v>
      </c>
      <c r="I2467" s="1">
        <v>407703</v>
      </c>
      <c r="J2467" s="1">
        <v>-7393306</v>
      </c>
      <c r="K2467" t="s">
        <v>5</v>
      </c>
      <c r="L2467" s="20">
        <v>140</v>
      </c>
      <c r="M2467" s="4">
        <v>2</v>
      </c>
      <c r="N2467" s="4">
        <v>13</v>
      </c>
      <c r="O2467" s="2">
        <v>41883</v>
      </c>
      <c r="P2467" s="3">
        <v>0.18</v>
      </c>
      <c r="Q2467" s="4">
        <v>5</v>
      </c>
      <c r="R2467" s="3">
        <v>6.24</v>
      </c>
      <c r="S24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7" t="str">
        <f>IF(AIRBNB[[#This Row],[RUIDO(dB)]]&lt;=4,"Silencioso",IF(AIRBNB[[#This Row],[RUIDO(dB)]]&lt;=5.5,"Poco Ruidoso","Ruidoso"))</f>
        <v>Ruidoso</v>
      </c>
      <c r="U2467" t="str">
        <f>IF(AND(AIRBNB[[#This Row],[PRECIO]]&lt;50,AIRBNB[[#This Row],[MIN_NOCHES]]&gt;3),"Dentro del presupuesto","No considerar")</f>
        <v>No considerar</v>
      </c>
      <c r="V2467" t="str">
        <f>VLOOKUP(AIRBNB[[#This Row],[HOST_ID]],Super_host[],5,FALSE)</f>
        <v>Host</v>
      </c>
    </row>
    <row r="2468" spans="1:22">
      <c r="A2468" s="4">
        <v>1361017</v>
      </c>
      <c r="B2468" t="s">
        <v>12205</v>
      </c>
      <c r="C2468" s="4">
        <v>7388499</v>
      </c>
      <c r="D2468" t="s">
        <v>806</v>
      </c>
      <c r="E2468" t="s">
        <v>12206</v>
      </c>
      <c r="F2468" s="4">
        <v>11215</v>
      </c>
      <c r="G2468" s="13" t="s">
        <v>4662</v>
      </c>
      <c r="H2468" s="13" t="s">
        <v>9234</v>
      </c>
      <c r="I2468" s="1">
        <v>4066945</v>
      </c>
      <c r="J2468" s="1">
        <v>-7398157</v>
      </c>
      <c r="K2468" t="s">
        <v>5</v>
      </c>
      <c r="L2468" s="20">
        <v>140</v>
      </c>
      <c r="M2468" s="4">
        <v>2</v>
      </c>
      <c r="N2468" s="4">
        <v>24</v>
      </c>
      <c r="O2468" s="2">
        <v>43647</v>
      </c>
      <c r="P2468" s="3">
        <v>0.38</v>
      </c>
      <c r="Q2468" s="4">
        <v>1</v>
      </c>
      <c r="R2468" s="3">
        <v>6.9</v>
      </c>
      <c r="S24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8" t="str">
        <f>IF(AIRBNB[[#This Row],[RUIDO(dB)]]&lt;=4,"Silencioso",IF(AIRBNB[[#This Row],[RUIDO(dB)]]&lt;=5.5,"Poco Ruidoso","Ruidoso"))</f>
        <v>Ruidoso</v>
      </c>
      <c r="U2468" t="str">
        <f>IF(AND(AIRBNB[[#This Row],[PRECIO]]&lt;50,AIRBNB[[#This Row],[MIN_NOCHES]]&gt;3),"Dentro del presupuesto","No considerar")</f>
        <v>No considerar</v>
      </c>
      <c r="V2468" t="str">
        <f>VLOOKUP(AIRBNB[[#This Row],[HOST_ID]],Super_host[],5,FALSE)</f>
        <v>Host</v>
      </c>
    </row>
    <row r="2469" spans="1:22">
      <c r="A2469" s="4">
        <v>2178294</v>
      </c>
      <c r="B2469" t="s">
        <v>10587</v>
      </c>
      <c r="C2469" s="4">
        <v>5716241</v>
      </c>
      <c r="D2469" t="s">
        <v>10588</v>
      </c>
      <c r="E2469" t="s">
        <v>10589</v>
      </c>
      <c r="F2469" s="4">
        <v>11211</v>
      </c>
      <c r="G2469" s="13" t="s">
        <v>4662</v>
      </c>
      <c r="H2469" s="13" t="s">
        <v>9218</v>
      </c>
      <c r="I2469" s="1">
        <v>4071328</v>
      </c>
      <c r="J2469" s="1">
        <v>-7395154</v>
      </c>
      <c r="K2469" t="s">
        <v>5</v>
      </c>
      <c r="L2469" s="20">
        <v>140</v>
      </c>
      <c r="M2469" s="4">
        <v>2</v>
      </c>
      <c r="N2469" s="4">
        <v>6</v>
      </c>
      <c r="O2469" s="2">
        <v>43467</v>
      </c>
      <c r="P2469" s="3">
        <v>0.1</v>
      </c>
      <c r="Q2469" s="4">
        <v>1</v>
      </c>
      <c r="R2469" s="3">
        <v>6.9</v>
      </c>
      <c r="S24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69" t="str">
        <f>IF(AIRBNB[[#This Row],[RUIDO(dB)]]&lt;=4,"Silencioso",IF(AIRBNB[[#This Row],[RUIDO(dB)]]&lt;=5.5,"Poco Ruidoso","Ruidoso"))</f>
        <v>Ruidoso</v>
      </c>
      <c r="U2469" t="str">
        <f>IF(AND(AIRBNB[[#This Row],[PRECIO]]&lt;50,AIRBNB[[#This Row],[MIN_NOCHES]]&gt;3),"Dentro del presupuesto","No considerar")</f>
        <v>No considerar</v>
      </c>
      <c r="V2469" t="str">
        <f>VLOOKUP(AIRBNB[[#This Row],[HOST_ID]],Super_host[],5,FALSE)</f>
        <v>Host</v>
      </c>
    </row>
    <row r="2470" spans="1:22">
      <c r="A2470" s="4">
        <v>1917629</v>
      </c>
      <c r="B2470" t="s">
        <v>14218</v>
      </c>
      <c r="C2470" s="4">
        <v>5453550</v>
      </c>
      <c r="D2470" t="s">
        <v>14219</v>
      </c>
      <c r="E2470" t="s">
        <v>14220</v>
      </c>
      <c r="F2470" s="4">
        <v>11205</v>
      </c>
      <c r="G2470" s="13" t="s">
        <v>4662</v>
      </c>
      <c r="H2470" s="13" t="s">
        <v>9387</v>
      </c>
      <c r="I2470" s="1">
        <v>4069414</v>
      </c>
      <c r="J2470" s="1">
        <v>-7396634</v>
      </c>
      <c r="K2470" t="s">
        <v>5</v>
      </c>
      <c r="L2470" s="20">
        <v>140</v>
      </c>
      <c r="M2470" s="4">
        <v>3</v>
      </c>
      <c r="N2470" s="4">
        <v>123</v>
      </c>
      <c r="O2470" s="2">
        <v>43623</v>
      </c>
      <c r="P2470" s="3">
        <v>1.8</v>
      </c>
      <c r="Q2470" s="4">
        <v>1</v>
      </c>
      <c r="R2470" s="3">
        <v>6.9</v>
      </c>
      <c r="S24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0" t="str">
        <f>IF(AIRBNB[[#This Row],[RUIDO(dB)]]&lt;=4,"Silencioso",IF(AIRBNB[[#This Row],[RUIDO(dB)]]&lt;=5.5,"Poco Ruidoso","Ruidoso"))</f>
        <v>Ruidoso</v>
      </c>
      <c r="U2470" t="str">
        <f>IF(AND(AIRBNB[[#This Row],[PRECIO]]&lt;50,AIRBNB[[#This Row],[MIN_NOCHES]]&gt;3),"Dentro del presupuesto","No considerar")</f>
        <v>No considerar</v>
      </c>
      <c r="V2470" t="str">
        <f>VLOOKUP(AIRBNB[[#This Row],[HOST_ID]],Super_host[],5,FALSE)</f>
        <v>Host</v>
      </c>
    </row>
    <row r="2471" spans="1:22">
      <c r="A2471" s="4">
        <v>1446483</v>
      </c>
      <c r="B2471" t="s">
        <v>5920</v>
      </c>
      <c r="C2471" s="4">
        <v>5283769</v>
      </c>
      <c r="D2471" t="s">
        <v>5921</v>
      </c>
      <c r="E2471" t="s">
        <v>5922</v>
      </c>
      <c r="F2471" s="4">
        <v>10009</v>
      </c>
      <c r="G2471" s="13" t="s">
        <v>124</v>
      </c>
      <c r="H2471" s="13" t="s">
        <v>133</v>
      </c>
      <c r="I2471" s="1">
        <v>407223</v>
      </c>
      <c r="J2471" s="1">
        <v>-739821</v>
      </c>
      <c r="K2471" t="s">
        <v>5</v>
      </c>
      <c r="L2471" s="20">
        <v>140</v>
      </c>
      <c r="M2471" s="4">
        <v>2</v>
      </c>
      <c r="N2471" s="4">
        <v>149</v>
      </c>
      <c r="O2471" s="2">
        <v>43632</v>
      </c>
      <c r="P2471" s="3">
        <v>2.41</v>
      </c>
      <c r="Q2471" s="4">
        <v>1</v>
      </c>
      <c r="R2471" s="3">
        <v>5.6</v>
      </c>
      <c r="S24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1" t="str">
        <f>IF(AIRBNB[[#This Row],[RUIDO(dB)]]&lt;=4,"Silencioso",IF(AIRBNB[[#This Row],[RUIDO(dB)]]&lt;=5.5,"Poco Ruidoso","Ruidoso"))</f>
        <v>Ruidoso</v>
      </c>
      <c r="U2471" t="str">
        <f>IF(AND(AIRBNB[[#This Row],[PRECIO]]&lt;50,AIRBNB[[#This Row],[MIN_NOCHES]]&gt;3),"Dentro del presupuesto","No considerar")</f>
        <v>No considerar</v>
      </c>
      <c r="V2471" t="str">
        <f>VLOOKUP(AIRBNB[[#This Row],[HOST_ID]],Super_host[],5,FALSE)</f>
        <v>Host</v>
      </c>
    </row>
    <row r="2472" spans="1:22">
      <c r="A2472" s="4">
        <v>1918903</v>
      </c>
      <c r="B2472" t="s">
        <v>14615</v>
      </c>
      <c r="C2472" s="4">
        <v>5243122</v>
      </c>
      <c r="D2472" t="s">
        <v>4967</v>
      </c>
      <c r="E2472" t="s">
        <v>14616</v>
      </c>
      <c r="F2472" s="4">
        <v>11213</v>
      </c>
      <c r="G2472" s="13" t="s">
        <v>4662</v>
      </c>
      <c r="H2472" s="13" t="s">
        <v>9230</v>
      </c>
      <c r="I2472" s="1">
        <v>4067963</v>
      </c>
      <c r="J2472" s="1">
        <v>-739375</v>
      </c>
      <c r="K2472" t="s">
        <v>5</v>
      </c>
      <c r="L2472" s="20">
        <v>140</v>
      </c>
      <c r="M2472" s="4">
        <v>3</v>
      </c>
      <c r="N2472" s="4">
        <v>156</v>
      </c>
      <c r="O2472" s="2">
        <v>43580</v>
      </c>
      <c r="P2472" s="3">
        <v>2.36</v>
      </c>
      <c r="Q2472" s="4">
        <v>1</v>
      </c>
      <c r="R2472" s="3">
        <v>6.9</v>
      </c>
      <c r="S24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2" t="str">
        <f>IF(AIRBNB[[#This Row],[RUIDO(dB)]]&lt;=4,"Silencioso",IF(AIRBNB[[#This Row],[RUIDO(dB)]]&lt;=5.5,"Poco Ruidoso","Ruidoso"))</f>
        <v>Ruidoso</v>
      </c>
      <c r="U2472" t="str">
        <f>IF(AND(AIRBNB[[#This Row],[PRECIO]]&lt;50,AIRBNB[[#This Row],[MIN_NOCHES]]&gt;3),"Dentro del presupuesto","No considerar")</f>
        <v>No considerar</v>
      </c>
      <c r="V2472" t="str">
        <f>VLOOKUP(AIRBNB[[#This Row],[HOST_ID]],Super_host[],5,FALSE)</f>
        <v>Host</v>
      </c>
    </row>
    <row r="2473" spans="1:22">
      <c r="A2473" s="4">
        <v>2206311</v>
      </c>
      <c r="B2473" t="s">
        <v>7126</v>
      </c>
      <c r="C2473" s="4">
        <v>5149997</v>
      </c>
      <c r="D2473" t="s">
        <v>2397</v>
      </c>
      <c r="E2473" t="s">
        <v>7127</v>
      </c>
      <c r="F2473" s="4">
        <v>10022</v>
      </c>
      <c r="G2473" s="13" t="s">
        <v>124</v>
      </c>
      <c r="H2473" s="13" t="s">
        <v>373</v>
      </c>
      <c r="I2473" s="1">
        <v>4075701</v>
      </c>
      <c r="J2473" s="1">
        <v>-7396781</v>
      </c>
      <c r="K2473" t="s">
        <v>5</v>
      </c>
      <c r="L2473" s="20">
        <v>140</v>
      </c>
      <c r="M2473" s="4">
        <v>3</v>
      </c>
      <c r="N2473" s="4">
        <v>0</v>
      </c>
      <c r="O2473" s="2">
        <v>42736</v>
      </c>
      <c r="P2473" s="3">
        <v>2.29</v>
      </c>
      <c r="Q2473" s="4">
        <v>1</v>
      </c>
      <c r="R2473" s="3">
        <v>5.6</v>
      </c>
      <c r="S24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3" t="str">
        <f>IF(AIRBNB[[#This Row],[RUIDO(dB)]]&lt;=4,"Silencioso",IF(AIRBNB[[#This Row],[RUIDO(dB)]]&lt;=5.5,"Poco Ruidoso","Ruidoso"))</f>
        <v>Ruidoso</v>
      </c>
      <c r="U2473" t="str">
        <f>IF(AND(AIRBNB[[#This Row],[PRECIO]]&lt;50,AIRBNB[[#This Row],[MIN_NOCHES]]&gt;3),"Dentro del presupuesto","No considerar")</f>
        <v>No considerar</v>
      </c>
      <c r="V2473" t="str">
        <f>VLOOKUP(AIRBNB[[#This Row],[HOST_ID]],Super_host[],5,FALSE)</f>
        <v>Host</v>
      </c>
    </row>
    <row r="2474" spans="1:22">
      <c r="A2474" s="4">
        <v>1583111</v>
      </c>
      <c r="B2474" t="s">
        <v>11298</v>
      </c>
      <c r="C2474" s="4">
        <v>4894525</v>
      </c>
      <c r="D2474" t="s">
        <v>11299</v>
      </c>
      <c r="E2474" t="s">
        <v>11300</v>
      </c>
      <c r="F2474" s="4">
        <v>11238</v>
      </c>
      <c r="G2474" s="13" t="s">
        <v>4662</v>
      </c>
      <c r="H2474" s="13" t="s">
        <v>9252</v>
      </c>
      <c r="I2474" s="1">
        <v>4068034</v>
      </c>
      <c r="J2474" s="1">
        <v>-739615</v>
      </c>
      <c r="K2474" t="s">
        <v>5</v>
      </c>
      <c r="L2474" s="20">
        <v>140</v>
      </c>
      <c r="M2474" s="4">
        <v>3</v>
      </c>
      <c r="N2474" s="4">
        <v>9</v>
      </c>
      <c r="O2474" s="2">
        <v>43465</v>
      </c>
      <c r="P2474" s="3">
        <v>0.19</v>
      </c>
      <c r="Q2474" s="4">
        <v>1</v>
      </c>
      <c r="R2474" s="3">
        <v>6.9</v>
      </c>
      <c r="S24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4" t="str">
        <f>IF(AIRBNB[[#This Row],[RUIDO(dB)]]&lt;=4,"Silencioso",IF(AIRBNB[[#This Row],[RUIDO(dB)]]&lt;=5.5,"Poco Ruidoso","Ruidoso"))</f>
        <v>Ruidoso</v>
      </c>
      <c r="U2474" t="str">
        <f>IF(AND(AIRBNB[[#This Row],[PRECIO]]&lt;50,AIRBNB[[#This Row],[MIN_NOCHES]]&gt;3),"Dentro del presupuesto","No considerar")</f>
        <v>No considerar</v>
      </c>
      <c r="V2474" t="str">
        <f>VLOOKUP(AIRBNB[[#This Row],[HOST_ID]],Super_host[],5,FALSE)</f>
        <v>Host</v>
      </c>
    </row>
    <row r="2475" spans="1:22">
      <c r="A2475" s="4">
        <v>1645196</v>
      </c>
      <c r="B2475" t="s">
        <v>14108</v>
      </c>
      <c r="C2475" s="4">
        <v>4623045</v>
      </c>
      <c r="D2475" t="s">
        <v>1669</v>
      </c>
      <c r="E2475" t="s">
        <v>14109</v>
      </c>
      <c r="F2475" s="4">
        <v>11215</v>
      </c>
      <c r="G2475" s="13" t="s">
        <v>4662</v>
      </c>
      <c r="H2475" s="13" t="s">
        <v>9234</v>
      </c>
      <c r="I2475" s="1">
        <v>4067179</v>
      </c>
      <c r="J2475" s="1">
        <v>-7397248</v>
      </c>
      <c r="K2475" t="s">
        <v>5</v>
      </c>
      <c r="L2475" s="20">
        <v>140</v>
      </c>
      <c r="M2475" s="4">
        <v>2</v>
      </c>
      <c r="N2475" s="4">
        <v>45</v>
      </c>
      <c r="O2475" s="2">
        <v>43612</v>
      </c>
      <c r="P2475" s="3">
        <v>1.64</v>
      </c>
      <c r="Q2475" s="4">
        <v>1</v>
      </c>
      <c r="R2475" s="3">
        <v>6.9</v>
      </c>
      <c r="S24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5" t="str">
        <f>IF(AIRBNB[[#This Row],[RUIDO(dB)]]&lt;=4,"Silencioso",IF(AIRBNB[[#This Row],[RUIDO(dB)]]&lt;=5.5,"Poco Ruidoso","Ruidoso"))</f>
        <v>Ruidoso</v>
      </c>
      <c r="U2475" t="str">
        <f>IF(AND(AIRBNB[[#This Row],[PRECIO]]&lt;50,AIRBNB[[#This Row],[MIN_NOCHES]]&gt;3),"Dentro del presupuesto","No considerar")</f>
        <v>No considerar</v>
      </c>
      <c r="V2475" t="str">
        <f>VLOOKUP(AIRBNB[[#This Row],[HOST_ID]],Super_host[],5,FALSE)</f>
        <v>Host</v>
      </c>
    </row>
    <row r="2476" spans="1:22">
      <c r="A2476" s="4">
        <v>1810640</v>
      </c>
      <c r="B2476" t="s">
        <v>7145</v>
      </c>
      <c r="C2476" s="4">
        <v>4572968</v>
      </c>
      <c r="D2476" t="s">
        <v>7146</v>
      </c>
      <c r="E2476" t="s">
        <v>7147</v>
      </c>
      <c r="F2476" s="4">
        <v>10030</v>
      </c>
      <c r="G2476" s="13" t="s">
        <v>124</v>
      </c>
      <c r="H2476" s="13" t="s">
        <v>148</v>
      </c>
      <c r="I2476" s="1">
        <v>4081748</v>
      </c>
      <c r="J2476" s="1">
        <v>-7394539</v>
      </c>
      <c r="K2476" t="s">
        <v>40</v>
      </c>
      <c r="L2476" s="20">
        <v>140</v>
      </c>
      <c r="M2476" s="4">
        <v>1</v>
      </c>
      <c r="N2476" s="4">
        <v>0</v>
      </c>
      <c r="O2476" s="2">
        <v>42205</v>
      </c>
      <c r="P2476" s="3">
        <v>0.02</v>
      </c>
      <c r="Q2476" s="4">
        <v>1</v>
      </c>
      <c r="R2476" s="3">
        <v>5.6</v>
      </c>
      <c r="S24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6" t="str">
        <f>IF(AIRBNB[[#This Row],[RUIDO(dB)]]&lt;=4,"Silencioso",IF(AIRBNB[[#This Row],[RUIDO(dB)]]&lt;=5.5,"Poco Ruidoso","Ruidoso"))</f>
        <v>Ruidoso</v>
      </c>
      <c r="U2476" t="str">
        <f>IF(AND(AIRBNB[[#This Row],[PRECIO]]&lt;50,AIRBNB[[#This Row],[MIN_NOCHES]]&gt;3),"Dentro del presupuesto","No considerar")</f>
        <v>No considerar</v>
      </c>
      <c r="V2476" t="str">
        <f>VLOOKUP(AIRBNB[[#This Row],[HOST_ID]],Super_host[],5,FALSE)</f>
        <v>Host</v>
      </c>
    </row>
    <row r="2477" spans="1:22">
      <c r="A2477" s="4">
        <v>1928556</v>
      </c>
      <c r="B2477" t="s">
        <v>2890</v>
      </c>
      <c r="C2477" s="4">
        <v>4482351</v>
      </c>
      <c r="D2477" t="s">
        <v>2891</v>
      </c>
      <c r="E2477" t="s">
        <v>2892</v>
      </c>
      <c r="F2477" s="4">
        <v>10036</v>
      </c>
      <c r="G2477" s="13" t="s">
        <v>124</v>
      </c>
      <c r="H2477" s="13" t="s">
        <v>249</v>
      </c>
      <c r="I2477" s="1">
        <v>4076143</v>
      </c>
      <c r="J2477" s="1">
        <v>-7399223</v>
      </c>
      <c r="K2477" t="s">
        <v>5</v>
      </c>
      <c r="L2477" s="20">
        <v>140</v>
      </c>
      <c r="M2477" s="4">
        <v>5</v>
      </c>
      <c r="N2477" s="4">
        <v>17</v>
      </c>
      <c r="O2477" s="2">
        <v>43563</v>
      </c>
      <c r="P2477" s="3">
        <v>0.25</v>
      </c>
      <c r="Q2477" s="4">
        <v>1</v>
      </c>
      <c r="R2477" s="3">
        <v>5.6</v>
      </c>
      <c r="S24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7" t="str">
        <f>IF(AIRBNB[[#This Row],[RUIDO(dB)]]&lt;=4,"Silencioso",IF(AIRBNB[[#This Row],[RUIDO(dB)]]&lt;=5.5,"Poco Ruidoso","Ruidoso"))</f>
        <v>Ruidoso</v>
      </c>
      <c r="U2477" t="str">
        <f>IF(AND(AIRBNB[[#This Row],[PRECIO]]&lt;50,AIRBNB[[#This Row],[MIN_NOCHES]]&gt;3),"Dentro del presupuesto","No considerar")</f>
        <v>No considerar</v>
      </c>
      <c r="V2477" t="str">
        <f>VLOOKUP(AIRBNB[[#This Row],[HOST_ID]],Super_host[],5,FALSE)</f>
        <v>Host</v>
      </c>
    </row>
    <row r="2478" spans="1:22">
      <c r="A2478" s="4">
        <v>4576821</v>
      </c>
      <c r="B2478" t="s">
        <v>11359</v>
      </c>
      <c r="C2478" s="4">
        <v>4362140</v>
      </c>
      <c r="D2478" t="s">
        <v>11360</v>
      </c>
      <c r="E2478" t="s">
        <v>11361</v>
      </c>
      <c r="F2478" s="4">
        <v>11216</v>
      </c>
      <c r="G2478" s="13" t="s">
        <v>4662</v>
      </c>
      <c r="H2478" s="13" t="s">
        <v>9230</v>
      </c>
      <c r="I2478" s="1">
        <v>4068798</v>
      </c>
      <c r="J2478" s="1">
        <v>-7395678</v>
      </c>
      <c r="K2478" t="s">
        <v>5</v>
      </c>
      <c r="L2478" s="20">
        <v>140</v>
      </c>
      <c r="M2478" s="4">
        <v>3</v>
      </c>
      <c r="N2478" s="4">
        <v>11</v>
      </c>
      <c r="O2478" s="2">
        <v>42269</v>
      </c>
      <c r="P2478" s="3">
        <v>0.2</v>
      </c>
      <c r="Q2478" s="4">
        <v>1</v>
      </c>
      <c r="R2478" s="3">
        <v>6.9</v>
      </c>
      <c r="S24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8" t="str">
        <f>IF(AIRBNB[[#This Row],[RUIDO(dB)]]&lt;=4,"Silencioso",IF(AIRBNB[[#This Row],[RUIDO(dB)]]&lt;=5.5,"Poco Ruidoso","Ruidoso"))</f>
        <v>Ruidoso</v>
      </c>
      <c r="U2478" t="str">
        <f>IF(AND(AIRBNB[[#This Row],[PRECIO]]&lt;50,AIRBNB[[#This Row],[MIN_NOCHES]]&gt;3),"Dentro del presupuesto","No considerar")</f>
        <v>No considerar</v>
      </c>
      <c r="V2478" t="str">
        <f>VLOOKUP(AIRBNB[[#This Row],[HOST_ID]],Super_host[],5,FALSE)</f>
        <v>Host</v>
      </c>
    </row>
    <row r="2479" spans="1:22">
      <c r="A2479" s="4">
        <v>2102571</v>
      </c>
      <c r="B2479" t="s">
        <v>1285</v>
      </c>
      <c r="C2479" s="4">
        <v>4265753</v>
      </c>
      <c r="D2479" t="s">
        <v>1286</v>
      </c>
      <c r="E2479" t="s">
        <v>1287</v>
      </c>
      <c r="F2479" s="4">
        <v>10017</v>
      </c>
      <c r="G2479" s="13" t="s">
        <v>124</v>
      </c>
      <c r="H2479" s="13" t="s">
        <v>373</v>
      </c>
      <c r="I2479" s="1">
        <v>4075426</v>
      </c>
      <c r="J2479" s="1">
        <v>-7396886</v>
      </c>
      <c r="K2479" t="s">
        <v>5</v>
      </c>
      <c r="L2479" s="20">
        <v>140</v>
      </c>
      <c r="M2479" s="4">
        <v>3</v>
      </c>
      <c r="N2479" s="4">
        <v>2</v>
      </c>
      <c r="O2479" s="2">
        <v>42832</v>
      </c>
      <c r="P2479" s="3">
        <v>7.0000000000000007E-2</v>
      </c>
      <c r="Q2479" s="4">
        <v>1</v>
      </c>
      <c r="R2479" s="3">
        <v>5.6</v>
      </c>
      <c r="S24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79" t="str">
        <f>IF(AIRBNB[[#This Row],[RUIDO(dB)]]&lt;=4,"Silencioso",IF(AIRBNB[[#This Row],[RUIDO(dB)]]&lt;=5.5,"Poco Ruidoso","Ruidoso"))</f>
        <v>Ruidoso</v>
      </c>
      <c r="U2479" t="str">
        <f>IF(AND(AIRBNB[[#This Row],[PRECIO]]&lt;50,AIRBNB[[#This Row],[MIN_NOCHES]]&gt;3),"Dentro del presupuesto","No considerar")</f>
        <v>No considerar</v>
      </c>
      <c r="V2479" t="str">
        <f>VLOOKUP(AIRBNB[[#This Row],[HOST_ID]],Super_host[],5,FALSE)</f>
        <v>Host</v>
      </c>
    </row>
    <row r="2480" spans="1:22">
      <c r="A2480" s="4">
        <v>731316</v>
      </c>
      <c r="B2480" t="s">
        <v>1294</v>
      </c>
      <c r="C2480" s="4">
        <v>3805397</v>
      </c>
      <c r="D2480" t="s">
        <v>1295</v>
      </c>
      <c r="E2480" t="s">
        <v>1296</v>
      </c>
      <c r="F2480" s="4">
        <v>10011</v>
      </c>
      <c r="G2480" s="13" t="s">
        <v>124</v>
      </c>
      <c r="H2480" s="13" t="s">
        <v>186</v>
      </c>
      <c r="I2480" s="1">
        <v>4074092</v>
      </c>
      <c r="J2480" s="1">
        <v>-7400037</v>
      </c>
      <c r="K2480" t="s">
        <v>5</v>
      </c>
      <c r="L2480" s="20">
        <v>140</v>
      </c>
      <c r="M2480" s="4">
        <v>1</v>
      </c>
      <c r="N2480" s="4">
        <v>6</v>
      </c>
      <c r="O2480" s="2">
        <v>42515</v>
      </c>
      <c r="P2480" s="3">
        <v>7.0000000000000007E-2</v>
      </c>
      <c r="Q2480" s="4">
        <v>1</v>
      </c>
      <c r="R2480" s="3">
        <v>5.6</v>
      </c>
      <c r="S24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0" t="str">
        <f>IF(AIRBNB[[#This Row],[RUIDO(dB)]]&lt;=4,"Silencioso",IF(AIRBNB[[#This Row],[RUIDO(dB)]]&lt;=5.5,"Poco Ruidoso","Ruidoso"))</f>
        <v>Ruidoso</v>
      </c>
      <c r="U2480" t="str">
        <f>IF(AND(AIRBNB[[#This Row],[PRECIO]]&lt;50,AIRBNB[[#This Row],[MIN_NOCHES]]&gt;3),"Dentro del presupuesto","No considerar")</f>
        <v>No considerar</v>
      </c>
      <c r="V2480" t="str">
        <f>VLOOKUP(AIRBNB[[#This Row],[HOST_ID]],Super_host[],5,FALSE)</f>
        <v>Host</v>
      </c>
    </row>
    <row r="2481" spans="1:22">
      <c r="A2481" s="4">
        <v>794472</v>
      </c>
      <c r="B2481" t="s">
        <v>7421</v>
      </c>
      <c r="C2481" s="4">
        <v>3718361</v>
      </c>
      <c r="D2481" t="s">
        <v>1159</v>
      </c>
      <c r="E2481" t="s">
        <v>7422</v>
      </c>
      <c r="F2481" s="4">
        <v>10025</v>
      </c>
      <c r="G2481" s="13" t="s">
        <v>124</v>
      </c>
      <c r="H2481" s="13" t="s">
        <v>168</v>
      </c>
      <c r="I2481" s="1">
        <v>4080118</v>
      </c>
      <c r="J2481" s="1">
        <v>-7396783</v>
      </c>
      <c r="K2481" t="s">
        <v>5</v>
      </c>
      <c r="L2481" s="20">
        <v>140</v>
      </c>
      <c r="M2481" s="4">
        <v>6</v>
      </c>
      <c r="N2481" s="4">
        <v>13</v>
      </c>
      <c r="O2481" s="2">
        <v>42170</v>
      </c>
      <c r="P2481" s="3">
        <v>0.16</v>
      </c>
      <c r="Q2481" s="4">
        <v>1</v>
      </c>
      <c r="R2481" s="3">
        <v>5.7</v>
      </c>
      <c r="S24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1" t="str">
        <f>IF(AIRBNB[[#This Row],[RUIDO(dB)]]&lt;=4,"Silencioso",IF(AIRBNB[[#This Row],[RUIDO(dB)]]&lt;=5.5,"Poco Ruidoso","Ruidoso"))</f>
        <v>Ruidoso</v>
      </c>
      <c r="U2481" t="str">
        <f>IF(AND(AIRBNB[[#This Row],[PRECIO]]&lt;50,AIRBNB[[#This Row],[MIN_NOCHES]]&gt;3),"Dentro del presupuesto","No considerar")</f>
        <v>No considerar</v>
      </c>
      <c r="V2481" t="str">
        <f>VLOOKUP(AIRBNB[[#This Row],[HOST_ID]],Super_host[],5,FALSE)</f>
        <v>Host</v>
      </c>
    </row>
    <row r="2482" spans="1:22">
      <c r="A2482" s="4">
        <v>788106</v>
      </c>
      <c r="B2482" t="s">
        <v>3675</v>
      </c>
      <c r="C2482" s="4">
        <v>3106826</v>
      </c>
      <c r="D2482" t="s">
        <v>214</v>
      </c>
      <c r="E2482" t="s">
        <v>3676</v>
      </c>
      <c r="F2482" s="4">
        <v>10011</v>
      </c>
      <c r="G2482" s="13" t="s">
        <v>124</v>
      </c>
      <c r="H2482" s="13" t="s">
        <v>140</v>
      </c>
      <c r="I2482" s="1">
        <v>4073761</v>
      </c>
      <c r="J2482" s="1">
        <v>-7400043</v>
      </c>
      <c r="K2482" t="s">
        <v>5</v>
      </c>
      <c r="L2482" s="20">
        <v>140</v>
      </c>
      <c r="M2482" s="4">
        <v>2</v>
      </c>
      <c r="N2482" s="4">
        <v>34</v>
      </c>
      <c r="O2482" s="2">
        <v>43343</v>
      </c>
      <c r="P2482" s="3">
        <v>0.43</v>
      </c>
      <c r="Q2482" s="4">
        <v>1</v>
      </c>
      <c r="R2482" s="3">
        <v>5.6</v>
      </c>
      <c r="S24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2" t="str">
        <f>IF(AIRBNB[[#This Row],[RUIDO(dB)]]&lt;=4,"Silencioso",IF(AIRBNB[[#This Row],[RUIDO(dB)]]&lt;=5.5,"Poco Ruidoso","Ruidoso"))</f>
        <v>Ruidoso</v>
      </c>
      <c r="U2482" t="str">
        <f>IF(AND(AIRBNB[[#This Row],[PRECIO]]&lt;50,AIRBNB[[#This Row],[MIN_NOCHES]]&gt;3),"Dentro del presupuesto","No considerar")</f>
        <v>No considerar</v>
      </c>
      <c r="V2482" t="str">
        <f>VLOOKUP(AIRBNB[[#This Row],[HOST_ID]],Super_host[],5,FALSE)</f>
        <v>Host</v>
      </c>
    </row>
    <row r="2483" spans="1:22">
      <c r="A2483" s="4">
        <v>1141120</v>
      </c>
      <c r="B2483" t="s">
        <v>13664</v>
      </c>
      <c r="C2483" s="4">
        <v>2637874</v>
      </c>
      <c r="D2483" t="s">
        <v>13665</v>
      </c>
      <c r="E2483" t="s">
        <v>13666</v>
      </c>
      <c r="F2483" s="4">
        <v>11211</v>
      </c>
      <c r="G2483" s="13" t="s">
        <v>4662</v>
      </c>
      <c r="H2483" s="13" t="s">
        <v>9218</v>
      </c>
      <c r="I2483" s="1">
        <v>4071666</v>
      </c>
      <c r="J2483" s="1">
        <v>-7394552</v>
      </c>
      <c r="K2483" t="s">
        <v>5</v>
      </c>
      <c r="L2483" s="20">
        <v>140</v>
      </c>
      <c r="M2483" s="4">
        <v>3</v>
      </c>
      <c r="N2483" s="4">
        <v>60</v>
      </c>
      <c r="O2483" s="2">
        <v>43631</v>
      </c>
      <c r="P2483" s="3">
        <v>1.19</v>
      </c>
      <c r="Q2483" s="4">
        <v>1</v>
      </c>
      <c r="R2483" s="3">
        <v>6.9</v>
      </c>
      <c r="S24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3" t="str">
        <f>IF(AIRBNB[[#This Row],[RUIDO(dB)]]&lt;=4,"Silencioso",IF(AIRBNB[[#This Row],[RUIDO(dB)]]&lt;=5.5,"Poco Ruidoso","Ruidoso"))</f>
        <v>Ruidoso</v>
      </c>
      <c r="U2483" t="str">
        <f>IF(AND(AIRBNB[[#This Row],[PRECIO]]&lt;50,AIRBNB[[#This Row],[MIN_NOCHES]]&gt;3),"Dentro del presupuesto","No considerar")</f>
        <v>No considerar</v>
      </c>
      <c r="V2483" t="str">
        <f>VLOOKUP(AIRBNB[[#This Row],[HOST_ID]],Super_host[],5,FALSE)</f>
        <v>Host</v>
      </c>
    </row>
    <row r="2484" spans="1:22">
      <c r="A2484" s="4">
        <v>645075</v>
      </c>
      <c r="B2484" t="s">
        <v>6149</v>
      </c>
      <c r="C2484" s="4">
        <v>2494666</v>
      </c>
      <c r="D2484" t="s">
        <v>362</v>
      </c>
      <c r="E2484" t="s">
        <v>6150</v>
      </c>
      <c r="F2484" s="4">
        <v>10019</v>
      </c>
      <c r="G2484" s="13" t="s">
        <v>124</v>
      </c>
      <c r="H2484" s="13" t="s">
        <v>249</v>
      </c>
      <c r="I2484" s="1">
        <v>4076376</v>
      </c>
      <c r="J2484" s="1">
        <v>-7399161</v>
      </c>
      <c r="K2484" t="s">
        <v>40</v>
      </c>
      <c r="L2484" s="20">
        <v>140</v>
      </c>
      <c r="M2484" s="4">
        <v>2</v>
      </c>
      <c r="N2484" s="4">
        <v>248</v>
      </c>
      <c r="O2484" s="2">
        <v>43640</v>
      </c>
      <c r="P2484" s="3">
        <v>2.99</v>
      </c>
      <c r="Q2484" s="4">
        <v>1</v>
      </c>
      <c r="R2484" s="3">
        <v>5.6</v>
      </c>
      <c r="S24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4" t="str">
        <f>IF(AIRBNB[[#This Row],[RUIDO(dB)]]&lt;=4,"Silencioso",IF(AIRBNB[[#This Row],[RUIDO(dB)]]&lt;=5.5,"Poco Ruidoso","Ruidoso"))</f>
        <v>Ruidoso</v>
      </c>
      <c r="U2484" t="str">
        <f>IF(AND(AIRBNB[[#This Row],[PRECIO]]&lt;50,AIRBNB[[#This Row],[MIN_NOCHES]]&gt;3),"Dentro del presupuesto","No considerar")</f>
        <v>No considerar</v>
      </c>
      <c r="V2484" t="str">
        <f>VLOOKUP(AIRBNB[[#This Row],[HOST_ID]],Super_host[],5,FALSE)</f>
        <v>Host</v>
      </c>
    </row>
    <row r="2485" spans="1:22">
      <c r="A2485" s="4">
        <v>1742471</v>
      </c>
      <c r="B2485" t="s">
        <v>8525</v>
      </c>
      <c r="C2485" s="4">
        <v>2127723</v>
      </c>
      <c r="D2485" t="s">
        <v>8526</v>
      </c>
      <c r="E2485" t="s">
        <v>8527</v>
      </c>
      <c r="F2485" s="4">
        <v>11377</v>
      </c>
      <c r="G2485" s="13" t="s">
        <v>7897</v>
      </c>
      <c r="H2485" s="13" t="s">
        <v>7923</v>
      </c>
      <c r="I2485" s="1">
        <v>4074609</v>
      </c>
      <c r="J2485" s="1">
        <v>-7391406</v>
      </c>
      <c r="K2485" t="s">
        <v>5</v>
      </c>
      <c r="L2485" s="20">
        <v>140</v>
      </c>
      <c r="M2485" s="4">
        <v>2</v>
      </c>
      <c r="N2485" s="4">
        <v>40</v>
      </c>
      <c r="O2485" s="2">
        <v>43605</v>
      </c>
      <c r="P2485" s="3">
        <v>0.6</v>
      </c>
      <c r="Q2485" s="4">
        <v>5</v>
      </c>
      <c r="R2485" s="3">
        <v>6.24</v>
      </c>
      <c r="S24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5" t="str">
        <f>IF(AIRBNB[[#This Row],[RUIDO(dB)]]&lt;=4,"Silencioso",IF(AIRBNB[[#This Row],[RUIDO(dB)]]&lt;=5.5,"Poco Ruidoso","Ruidoso"))</f>
        <v>Ruidoso</v>
      </c>
      <c r="U2485" t="str">
        <f>IF(AND(AIRBNB[[#This Row],[PRECIO]]&lt;50,AIRBNB[[#This Row],[MIN_NOCHES]]&gt;3),"Dentro del presupuesto","No considerar")</f>
        <v>No considerar</v>
      </c>
      <c r="V2485" t="str">
        <f>VLOOKUP(AIRBNB[[#This Row],[HOST_ID]],Super_host[],5,FALSE)</f>
        <v>Host</v>
      </c>
    </row>
    <row r="2486" spans="1:22">
      <c r="A2486" s="4">
        <v>4621217</v>
      </c>
      <c r="B2486" t="s">
        <v>1993</v>
      </c>
      <c r="C2486" s="4">
        <v>2119276</v>
      </c>
      <c r="D2486" t="s">
        <v>1189</v>
      </c>
      <c r="E2486" t="s">
        <v>1307</v>
      </c>
      <c r="F2486" s="4">
        <v>10003</v>
      </c>
      <c r="G2486" s="13" t="s">
        <v>124</v>
      </c>
      <c r="H2486" s="13" t="s">
        <v>281</v>
      </c>
      <c r="I2486" s="1">
        <v>4073346</v>
      </c>
      <c r="J2486" s="1">
        <v>-7398216</v>
      </c>
      <c r="K2486" t="s">
        <v>5</v>
      </c>
      <c r="L2486" s="20">
        <v>140</v>
      </c>
      <c r="M2486" s="4">
        <v>30</v>
      </c>
      <c r="N2486" s="4">
        <v>7</v>
      </c>
      <c r="O2486" s="2">
        <v>43353</v>
      </c>
      <c r="P2486" s="3">
        <v>0.13</v>
      </c>
      <c r="Q2486" s="4">
        <v>1</v>
      </c>
      <c r="R2486" s="3">
        <v>5.6</v>
      </c>
      <c r="S24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6" t="str">
        <f>IF(AIRBNB[[#This Row],[RUIDO(dB)]]&lt;=4,"Silencioso",IF(AIRBNB[[#This Row],[RUIDO(dB)]]&lt;=5.5,"Poco Ruidoso","Ruidoso"))</f>
        <v>Ruidoso</v>
      </c>
      <c r="U2486" t="str">
        <f>IF(AND(AIRBNB[[#This Row],[PRECIO]]&lt;50,AIRBNB[[#This Row],[MIN_NOCHES]]&gt;3),"Dentro del presupuesto","No considerar")</f>
        <v>No considerar</v>
      </c>
      <c r="V2486" t="str">
        <f>VLOOKUP(AIRBNB[[#This Row],[HOST_ID]],Super_host[],5,FALSE)</f>
        <v>Host</v>
      </c>
    </row>
    <row r="2487" spans="1:22">
      <c r="A2487" s="4">
        <v>4509560</v>
      </c>
      <c r="B2487" t="s">
        <v>2345</v>
      </c>
      <c r="C2487" s="4">
        <v>2119276</v>
      </c>
      <c r="D2487" t="s">
        <v>1189</v>
      </c>
      <c r="E2487" t="s">
        <v>2346</v>
      </c>
      <c r="F2487" s="4">
        <v>10003</v>
      </c>
      <c r="G2487" s="13" t="s">
        <v>124</v>
      </c>
      <c r="H2487" s="13" t="s">
        <v>281</v>
      </c>
      <c r="I2487" s="1">
        <v>4073505</v>
      </c>
      <c r="J2487" s="1">
        <v>-7398212</v>
      </c>
      <c r="K2487" t="s">
        <v>5</v>
      </c>
      <c r="L2487" s="20">
        <v>140</v>
      </c>
      <c r="M2487" s="4">
        <v>30</v>
      </c>
      <c r="N2487" s="4">
        <v>9</v>
      </c>
      <c r="O2487" s="2">
        <v>43323</v>
      </c>
      <c r="P2487" s="3">
        <v>0.17</v>
      </c>
      <c r="Q2487" s="4">
        <v>1</v>
      </c>
      <c r="R2487" s="3">
        <v>5.6</v>
      </c>
      <c r="S24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7" t="str">
        <f>IF(AIRBNB[[#This Row],[RUIDO(dB)]]&lt;=4,"Silencioso",IF(AIRBNB[[#This Row],[RUIDO(dB)]]&lt;=5.5,"Poco Ruidoso","Ruidoso"))</f>
        <v>Ruidoso</v>
      </c>
      <c r="U2487" t="str">
        <f>IF(AND(AIRBNB[[#This Row],[PRECIO]]&lt;50,AIRBNB[[#This Row],[MIN_NOCHES]]&gt;3),"Dentro del presupuesto","No considerar")</f>
        <v>No considerar</v>
      </c>
      <c r="V2487" t="str">
        <f>VLOOKUP(AIRBNB[[#This Row],[HOST_ID]],Super_host[],5,FALSE)</f>
        <v>Host</v>
      </c>
    </row>
    <row r="2488" spans="1:22">
      <c r="A2488" s="4">
        <v>2995000</v>
      </c>
      <c r="B2488" t="s">
        <v>15023</v>
      </c>
      <c r="C2488" s="4">
        <v>1971142</v>
      </c>
      <c r="D2488" t="s">
        <v>399</v>
      </c>
      <c r="E2488" t="s">
        <v>15024</v>
      </c>
      <c r="F2488" s="4">
        <v>11216</v>
      </c>
      <c r="G2488" s="13" t="s">
        <v>4662</v>
      </c>
      <c r="H2488" s="13" t="s">
        <v>9230</v>
      </c>
      <c r="I2488" s="1">
        <v>4068271</v>
      </c>
      <c r="J2488" s="1">
        <v>-7394295</v>
      </c>
      <c r="K2488" t="s">
        <v>5</v>
      </c>
      <c r="L2488" s="20">
        <v>140</v>
      </c>
      <c r="M2488" s="4">
        <v>2</v>
      </c>
      <c r="N2488" s="4">
        <v>205</v>
      </c>
      <c r="O2488" s="2">
        <v>43653</v>
      </c>
      <c r="P2488" s="3">
        <v>3.26</v>
      </c>
      <c r="Q2488" s="4">
        <v>1</v>
      </c>
      <c r="R2488" s="3">
        <v>6.9</v>
      </c>
      <c r="S24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8" t="str">
        <f>IF(AIRBNB[[#This Row],[RUIDO(dB)]]&lt;=4,"Silencioso",IF(AIRBNB[[#This Row],[RUIDO(dB)]]&lt;=5.5,"Poco Ruidoso","Ruidoso"))</f>
        <v>Ruidoso</v>
      </c>
      <c r="U2488" t="str">
        <f>IF(AND(AIRBNB[[#This Row],[PRECIO]]&lt;50,AIRBNB[[#This Row],[MIN_NOCHES]]&gt;3),"Dentro del presupuesto","No considerar")</f>
        <v>No considerar</v>
      </c>
      <c r="V2488" t="str">
        <f>VLOOKUP(AIRBNB[[#This Row],[HOST_ID]],Super_host[],5,FALSE)</f>
        <v>Host</v>
      </c>
    </row>
    <row r="2489" spans="1:22">
      <c r="A2489" s="4">
        <v>3827442</v>
      </c>
      <c r="B2489" t="s">
        <v>7427</v>
      </c>
      <c r="C2489" s="4">
        <v>1484799</v>
      </c>
      <c r="D2489" t="s">
        <v>387</v>
      </c>
      <c r="E2489" t="s">
        <v>7428</v>
      </c>
      <c r="F2489" s="4">
        <v>10014</v>
      </c>
      <c r="G2489" s="13" t="s">
        <v>124</v>
      </c>
      <c r="H2489" s="13" t="s">
        <v>140</v>
      </c>
      <c r="I2489" s="1">
        <v>4073016</v>
      </c>
      <c r="J2489" s="1">
        <v>-7400259</v>
      </c>
      <c r="K2489" t="s">
        <v>5</v>
      </c>
      <c r="L2489" s="20">
        <v>140</v>
      </c>
      <c r="M2489" s="4">
        <v>4</v>
      </c>
      <c r="N2489" s="4">
        <v>10</v>
      </c>
      <c r="O2489" s="2">
        <v>42618</v>
      </c>
      <c r="P2489" s="3">
        <v>0.17</v>
      </c>
      <c r="Q2489" s="4">
        <v>1</v>
      </c>
      <c r="R2489" s="3">
        <v>5.7</v>
      </c>
      <c r="S24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89" t="str">
        <f>IF(AIRBNB[[#This Row],[RUIDO(dB)]]&lt;=4,"Silencioso",IF(AIRBNB[[#This Row],[RUIDO(dB)]]&lt;=5.5,"Poco Ruidoso","Ruidoso"))</f>
        <v>Ruidoso</v>
      </c>
      <c r="U2489" t="str">
        <f>IF(AND(AIRBNB[[#This Row],[PRECIO]]&lt;50,AIRBNB[[#This Row],[MIN_NOCHES]]&gt;3),"Dentro del presupuesto","No considerar")</f>
        <v>No considerar</v>
      </c>
      <c r="V2489" t="str">
        <f>VLOOKUP(AIRBNB[[#This Row],[HOST_ID]],Super_host[],5,FALSE)</f>
        <v>Host</v>
      </c>
    </row>
    <row r="2490" spans="1:22">
      <c r="A2490" s="4">
        <v>281756</v>
      </c>
      <c r="B2490" t="s">
        <v>11123</v>
      </c>
      <c r="C2490" s="4">
        <v>1468658</v>
      </c>
      <c r="D2490" t="s">
        <v>5241</v>
      </c>
      <c r="E2490" t="s">
        <v>11124</v>
      </c>
      <c r="F2490" s="4">
        <v>11222</v>
      </c>
      <c r="G2490" s="13" t="s">
        <v>4662</v>
      </c>
      <c r="H2490" s="13" t="s">
        <v>9249</v>
      </c>
      <c r="I2490" s="1">
        <v>4073321</v>
      </c>
      <c r="J2490" s="1">
        <v>-7395587</v>
      </c>
      <c r="K2490" t="s">
        <v>5</v>
      </c>
      <c r="L2490" s="20">
        <v>140</v>
      </c>
      <c r="M2490" s="4">
        <v>5</v>
      </c>
      <c r="N2490" s="4">
        <v>14</v>
      </c>
      <c r="O2490" s="2">
        <v>43635</v>
      </c>
      <c r="P2490" s="3">
        <v>0.16</v>
      </c>
      <c r="Q2490" s="4">
        <v>1</v>
      </c>
      <c r="R2490" s="3">
        <v>6.9</v>
      </c>
      <c r="S24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0" t="str">
        <f>IF(AIRBNB[[#This Row],[RUIDO(dB)]]&lt;=4,"Silencioso",IF(AIRBNB[[#This Row],[RUIDO(dB)]]&lt;=5.5,"Poco Ruidoso","Ruidoso"))</f>
        <v>Ruidoso</v>
      </c>
      <c r="U2490" t="str">
        <f>IF(AND(AIRBNB[[#This Row],[PRECIO]]&lt;50,AIRBNB[[#This Row],[MIN_NOCHES]]&gt;3),"Dentro del presupuesto","No considerar")</f>
        <v>No considerar</v>
      </c>
      <c r="V2490" t="str">
        <f>VLOOKUP(AIRBNB[[#This Row],[HOST_ID]],Super_host[],5,FALSE)</f>
        <v>Host</v>
      </c>
    </row>
    <row r="2491" spans="1:22">
      <c r="A2491" s="4">
        <v>2037632</v>
      </c>
      <c r="B2491" t="s">
        <v>3486</v>
      </c>
      <c r="C2491" s="4">
        <v>1415489</v>
      </c>
      <c r="D2491" t="s">
        <v>3487</v>
      </c>
      <c r="E2491" t="s">
        <v>3488</v>
      </c>
      <c r="F2491" s="4">
        <v>10009</v>
      </c>
      <c r="G2491" s="13" t="s">
        <v>124</v>
      </c>
      <c r="H2491" s="13" t="s">
        <v>133</v>
      </c>
      <c r="I2491" s="1">
        <v>4072782</v>
      </c>
      <c r="J2491" s="1">
        <v>-7398095</v>
      </c>
      <c r="K2491" t="s">
        <v>5</v>
      </c>
      <c r="L2491" s="20">
        <v>140</v>
      </c>
      <c r="M2491" s="4">
        <v>5</v>
      </c>
      <c r="N2491" s="4">
        <v>25</v>
      </c>
      <c r="O2491" s="2">
        <v>43629</v>
      </c>
      <c r="P2491" s="3">
        <v>0.37</v>
      </c>
      <c r="Q2491" s="4">
        <v>1</v>
      </c>
      <c r="R2491" s="3">
        <v>5.6</v>
      </c>
      <c r="S24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1" t="str">
        <f>IF(AIRBNB[[#This Row],[RUIDO(dB)]]&lt;=4,"Silencioso",IF(AIRBNB[[#This Row],[RUIDO(dB)]]&lt;=5.5,"Poco Ruidoso","Ruidoso"))</f>
        <v>Ruidoso</v>
      </c>
      <c r="U2491" t="str">
        <f>IF(AND(AIRBNB[[#This Row],[PRECIO]]&lt;50,AIRBNB[[#This Row],[MIN_NOCHES]]&gt;3),"Dentro del presupuesto","No considerar")</f>
        <v>No considerar</v>
      </c>
      <c r="V2491" t="str">
        <f>VLOOKUP(AIRBNB[[#This Row],[HOST_ID]],Super_host[],5,FALSE)</f>
        <v>Host</v>
      </c>
    </row>
    <row r="2492" spans="1:22">
      <c r="A2492" s="4">
        <v>251277</v>
      </c>
      <c r="B2492" t="s">
        <v>5634</v>
      </c>
      <c r="C2492" s="4">
        <v>1317343</v>
      </c>
      <c r="D2492" t="s">
        <v>5635</v>
      </c>
      <c r="E2492" t="s">
        <v>5636</v>
      </c>
      <c r="F2492" s="4">
        <v>10024</v>
      </c>
      <c r="G2492" s="13" t="s">
        <v>124</v>
      </c>
      <c r="H2492" s="13" t="s">
        <v>168</v>
      </c>
      <c r="I2492" s="1">
        <v>4078558</v>
      </c>
      <c r="J2492" s="1">
        <v>-739726</v>
      </c>
      <c r="K2492" t="s">
        <v>40</v>
      </c>
      <c r="L2492" s="20">
        <v>140</v>
      </c>
      <c r="M2492" s="4">
        <v>1</v>
      </c>
      <c r="N2492" s="4">
        <v>176</v>
      </c>
      <c r="O2492" s="2">
        <v>43645</v>
      </c>
      <c r="P2492" s="3">
        <v>1.89</v>
      </c>
      <c r="Q2492" s="4">
        <v>1</v>
      </c>
      <c r="R2492" s="3">
        <v>5.6</v>
      </c>
      <c r="S24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2" t="str">
        <f>IF(AIRBNB[[#This Row],[RUIDO(dB)]]&lt;=4,"Silencioso",IF(AIRBNB[[#This Row],[RUIDO(dB)]]&lt;=5.5,"Poco Ruidoso","Ruidoso"))</f>
        <v>Ruidoso</v>
      </c>
      <c r="U2492" t="str">
        <f>IF(AND(AIRBNB[[#This Row],[PRECIO]]&lt;50,AIRBNB[[#This Row],[MIN_NOCHES]]&gt;3),"Dentro del presupuesto","No considerar")</f>
        <v>No considerar</v>
      </c>
      <c r="V2492" t="str">
        <f>VLOOKUP(AIRBNB[[#This Row],[HOST_ID]],Super_host[],5,FALSE)</f>
        <v>Host</v>
      </c>
    </row>
    <row r="2493" spans="1:22">
      <c r="A2493" s="4">
        <v>761606</v>
      </c>
      <c r="B2493" t="s">
        <v>8260</v>
      </c>
      <c r="C2493" s="4">
        <v>1292205</v>
      </c>
      <c r="D2493" t="s">
        <v>8261</v>
      </c>
      <c r="E2493" t="s">
        <v>8262</v>
      </c>
      <c r="F2493" s="4">
        <v>11103</v>
      </c>
      <c r="G2493" s="13" t="s">
        <v>7897</v>
      </c>
      <c r="H2493" s="13" t="s">
        <v>7940</v>
      </c>
      <c r="I2493" s="1">
        <v>4076361</v>
      </c>
      <c r="J2493" s="1">
        <v>-7391793</v>
      </c>
      <c r="K2493" t="s">
        <v>5</v>
      </c>
      <c r="L2493" s="20">
        <v>140</v>
      </c>
      <c r="M2493" s="4">
        <v>5</v>
      </c>
      <c r="N2493" s="4">
        <v>15</v>
      </c>
      <c r="O2493" s="2">
        <v>43616</v>
      </c>
      <c r="P2493" s="3">
        <v>0.19</v>
      </c>
      <c r="Q2493" s="4">
        <v>5</v>
      </c>
      <c r="R2493" s="3">
        <v>6.24</v>
      </c>
      <c r="S24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3" t="str">
        <f>IF(AIRBNB[[#This Row],[RUIDO(dB)]]&lt;=4,"Silencioso",IF(AIRBNB[[#This Row],[RUIDO(dB)]]&lt;=5.5,"Poco Ruidoso","Ruidoso"))</f>
        <v>Ruidoso</v>
      </c>
      <c r="U2493" t="str">
        <f>IF(AND(AIRBNB[[#This Row],[PRECIO]]&lt;50,AIRBNB[[#This Row],[MIN_NOCHES]]&gt;3),"Dentro del presupuesto","No considerar")</f>
        <v>No considerar</v>
      </c>
      <c r="V2493" t="str">
        <f>VLOOKUP(AIRBNB[[#This Row],[HOST_ID]],Super_host[],5,FALSE)</f>
        <v>Host</v>
      </c>
    </row>
    <row r="2494" spans="1:22">
      <c r="A2494" s="4">
        <v>6014926</v>
      </c>
      <c r="B2494" t="s">
        <v>5072</v>
      </c>
      <c r="C2494" s="4">
        <v>820011</v>
      </c>
      <c r="D2494" t="s">
        <v>5073</v>
      </c>
      <c r="E2494" t="s">
        <v>5074</v>
      </c>
      <c r="F2494" s="4">
        <v>10003</v>
      </c>
      <c r="G2494" s="13" t="s">
        <v>124</v>
      </c>
      <c r="H2494" s="13" t="s">
        <v>133</v>
      </c>
      <c r="I2494" s="1">
        <v>4072646</v>
      </c>
      <c r="J2494" s="1">
        <v>-7398685</v>
      </c>
      <c r="K2494" t="s">
        <v>5</v>
      </c>
      <c r="L2494" s="20">
        <v>140</v>
      </c>
      <c r="M2494" s="4">
        <v>7</v>
      </c>
      <c r="N2494" s="4">
        <v>59</v>
      </c>
      <c r="O2494" s="2">
        <v>43639</v>
      </c>
      <c r="P2494" s="3">
        <v>1.17</v>
      </c>
      <c r="Q2494" s="4">
        <v>1</v>
      </c>
      <c r="R2494" s="3">
        <v>5.6</v>
      </c>
      <c r="S24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4" t="str">
        <f>IF(AIRBNB[[#This Row],[RUIDO(dB)]]&lt;=4,"Silencioso",IF(AIRBNB[[#This Row],[RUIDO(dB)]]&lt;=5.5,"Poco Ruidoso","Ruidoso"))</f>
        <v>Ruidoso</v>
      </c>
      <c r="U2494" t="str">
        <f>IF(AND(AIRBNB[[#This Row],[PRECIO]]&lt;50,AIRBNB[[#This Row],[MIN_NOCHES]]&gt;3),"Dentro del presupuesto","No considerar")</f>
        <v>No considerar</v>
      </c>
      <c r="V2494" t="str">
        <f>VLOOKUP(AIRBNB[[#This Row],[HOST_ID]],Super_host[],5,FALSE)</f>
        <v>Host</v>
      </c>
    </row>
    <row r="2495" spans="1:22">
      <c r="A2495" s="4">
        <v>873701</v>
      </c>
      <c r="B2495" t="s">
        <v>14076</v>
      </c>
      <c r="C2495" s="4">
        <v>699759</v>
      </c>
      <c r="D2495" t="s">
        <v>14077</v>
      </c>
      <c r="E2495" t="s">
        <v>14078</v>
      </c>
      <c r="F2495" s="4">
        <v>11216</v>
      </c>
      <c r="G2495" s="13" t="s">
        <v>4662</v>
      </c>
      <c r="H2495" s="13" t="s">
        <v>9252</v>
      </c>
      <c r="I2495" s="1">
        <v>4067121</v>
      </c>
      <c r="J2495" s="1">
        <v>-7395534</v>
      </c>
      <c r="K2495" t="s">
        <v>5</v>
      </c>
      <c r="L2495" s="20">
        <v>140</v>
      </c>
      <c r="M2495" s="4">
        <v>4</v>
      </c>
      <c r="N2495" s="4">
        <v>125</v>
      </c>
      <c r="O2495" s="2">
        <v>43627</v>
      </c>
      <c r="P2495" s="3">
        <v>1.6</v>
      </c>
      <c r="Q2495" s="4">
        <v>1</v>
      </c>
      <c r="R2495" s="3">
        <v>6.9</v>
      </c>
      <c r="S24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5" t="str">
        <f>IF(AIRBNB[[#This Row],[RUIDO(dB)]]&lt;=4,"Silencioso",IF(AIRBNB[[#This Row],[RUIDO(dB)]]&lt;=5.5,"Poco Ruidoso","Ruidoso"))</f>
        <v>Ruidoso</v>
      </c>
      <c r="U2495" t="str">
        <f>IF(AND(AIRBNB[[#This Row],[PRECIO]]&lt;50,AIRBNB[[#This Row],[MIN_NOCHES]]&gt;3),"Dentro del presupuesto","No considerar")</f>
        <v>No considerar</v>
      </c>
      <c r="V2495" t="str">
        <f>VLOOKUP(AIRBNB[[#This Row],[HOST_ID]],Super_host[],5,FALSE)</f>
        <v>Host</v>
      </c>
    </row>
    <row r="2496" spans="1:22">
      <c r="A2496" s="4">
        <v>346805</v>
      </c>
      <c r="B2496" t="s">
        <v>4136</v>
      </c>
      <c r="C2496" s="4">
        <v>562614</v>
      </c>
      <c r="D2496" t="s">
        <v>4137</v>
      </c>
      <c r="E2496" t="s">
        <v>4138</v>
      </c>
      <c r="F2496" s="4">
        <v>10002</v>
      </c>
      <c r="G2496" s="13" t="s">
        <v>124</v>
      </c>
      <c r="H2496" s="13" t="s">
        <v>137</v>
      </c>
      <c r="I2496" s="1">
        <v>4071868</v>
      </c>
      <c r="J2496" s="1">
        <v>-7399017</v>
      </c>
      <c r="K2496" t="s">
        <v>5</v>
      </c>
      <c r="L2496" s="20">
        <v>140</v>
      </c>
      <c r="M2496" s="4">
        <v>1</v>
      </c>
      <c r="N2496" s="4">
        <v>53</v>
      </c>
      <c r="O2496" s="2">
        <v>41940</v>
      </c>
      <c r="P2496" s="3">
        <v>0.6</v>
      </c>
      <c r="Q2496" s="4">
        <v>1</v>
      </c>
      <c r="R2496" s="3">
        <v>5.6</v>
      </c>
      <c r="S24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6" t="str">
        <f>IF(AIRBNB[[#This Row],[RUIDO(dB)]]&lt;=4,"Silencioso",IF(AIRBNB[[#This Row],[RUIDO(dB)]]&lt;=5.5,"Poco Ruidoso","Ruidoso"))</f>
        <v>Ruidoso</v>
      </c>
      <c r="U2496" t="str">
        <f>IF(AND(AIRBNB[[#This Row],[PRECIO]]&lt;50,AIRBNB[[#This Row],[MIN_NOCHES]]&gt;3),"Dentro del presupuesto","No considerar")</f>
        <v>No considerar</v>
      </c>
      <c r="V2496" t="str">
        <f>VLOOKUP(AIRBNB[[#This Row],[HOST_ID]],Super_host[],5,FALSE)</f>
        <v>Host</v>
      </c>
    </row>
    <row r="2497" spans="1:22">
      <c r="A2497" s="4">
        <v>95747</v>
      </c>
      <c r="B2497" t="s">
        <v>10906</v>
      </c>
      <c r="C2497" s="4">
        <v>509341</v>
      </c>
      <c r="D2497" t="s">
        <v>7195</v>
      </c>
      <c r="E2497" t="s">
        <v>10907</v>
      </c>
      <c r="F2497" s="4">
        <v>11206</v>
      </c>
      <c r="G2497" s="13" t="s">
        <v>4662</v>
      </c>
      <c r="H2497" s="13" t="s">
        <v>9218</v>
      </c>
      <c r="I2497" s="1">
        <v>4071055</v>
      </c>
      <c r="J2497" s="1">
        <v>-7395098</v>
      </c>
      <c r="K2497" t="s">
        <v>5</v>
      </c>
      <c r="L2497" s="20">
        <v>140</v>
      </c>
      <c r="M2497" s="4">
        <v>7</v>
      </c>
      <c r="N2497" s="4">
        <v>13</v>
      </c>
      <c r="O2497" s="2">
        <v>42569</v>
      </c>
      <c r="P2497" s="3">
        <v>0.13</v>
      </c>
      <c r="Q2497" s="4">
        <v>1</v>
      </c>
      <c r="R2497" s="3">
        <v>6.9</v>
      </c>
      <c r="S24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7" t="str">
        <f>IF(AIRBNB[[#This Row],[RUIDO(dB)]]&lt;=4,"Silencioso",IF(AIRBNB[[#This Row],[RUIDO(dB)]]&lt;=5.5,"Poco Ruidoso","Ruidoso"))</f>
        <v>Ruidoso</v>
      </c>
      <c r="U2497" t="str">
        <f>IF(AND(AIRBNB[[#This Row],[PRECIO]]&lt;50,AIRBNB[[#This Row],[MIN_NOCHES]]&gt;3),"Dentro del presupuesto","No considerar")</f>
        <v>No considerar</v>
      </c>
      <c r="V2497" t="str">
        <f>VLOOKUP(AIRBNB[[#This Row],[HOST_ID]],Super_host[],5,FALSE)</f>
        <v>Host</v>
      </c>
    </row>
    <row r="2498" spans="1:22">
      <c r="A2498" s="4">
        <v>4039020</v>
      </c>
      <c r="B2498" t="s">
        <v>9565</v>
      </c>
      <c r="C2498" s="4">
        <v>430188</v>
      </c>
      <c r="D2498" t="s">
        <v>4826</v>
      </c>
      <c r="E2498" t="s">
        <v>9566</v>
      </c>
      <c r="F2498" s="4">
        <v>11211</v>
      </c>
      <c r="G2498" s="13" t="s">
        <v>4662</v>
      </c>
      <c r="H2498" s="13" t="s">
        <v>9218</v>
      </c>
      <c r="I2498" s="1">
        <v>4070588</v>
      </c>
      <c r="J2498" s="1">
        <v>-7395422</v>
      </c>
      <c r="K2498" t="s">
        <v>40</v>
      </c>
      <c r="L2498" s="20">
        <v>140</v>
      </c>
      <c r="M2498" s="4">
        <v>5</v>
      </c>
      <c r="N2498" s="4">
        <v>1</v>
      </c>
      <c r="O2498" s="2">
        <v>41896</v>
      </c>
      <c r="P2498" s="3">
        <v>0.02</v>
      </c>
      <c r="Q2498" s="4">
        <v>1</v>
      </c>
      <c r="R2498" s="3">
        <v>6.9</v>
      </c>
      <c r="S24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8" t="str">
        <f>IF(AIRBNB[[#This Row],[RUIDO(dB)]]&lt;=4,"Silencioso",IF(AIRBNB[[#This Row],[RUIDO(dB)]]&lt;=5.5,"Poco Ruidoso","Ruidoso"))</f>
        <v>Ruidoso</v>
      </c>
      <c r="U2498" t="str">
        <f>IF(AND(AIRBNB[[#This Row],[PRECIO]]&lt;50,AIRBNB[[#This Row],[MIN_NOCHES]]&gt;3),"Dentro del presupuesto","No considerar")</f>
        <v>No considerar</v>
      </c>
      <c r="V2498" t="str">
        <f>VLOOKUP(AIRBNB[[#This Row],[HOST_ID]],Super_host[],5,FALSE)</f>
        <v>Host</v>
      </c>
    </row>
    <row r="2499" spans="1:22">
      <c r="A2499" s="4">
        <v>66451</v>
      </c>
      <c r="B2499" t="s">
        <v>10733</v>
      </c>
      <c r="C2499" s="4">
        <v>325389</v>
      </c>
      <c r="D2499" t="s">
        <v>10734</v>
      </c>
      <c r="E2499" t="s">
        <v>10735</v>
      </c>
      <c r="F2499" s="4">
        <v>11249</v>
      </c>
      <c r="G2499" s="13" t="s">
        <v>4662</v>
      </c>
      <c r="H2499" s="13" t="s">
        <v>9218</v>
      </c>
      <c r="I2499" s="1">
        <v>4071031</v>
      </c>
      <c r="J2499" s="1">
        <v>-739583</v>
      </c>
      <c r="K2499" t="s">
        <v>5</v>
      </c>
      <c r="L2499" s="20">
        <v>140</v>
      </c>
      <c r="M2499" s="4">
        <v>2</v>
      </c>
      <c r="N2499" s="4">
        <v>9</v>
      </c>
      <c r="O2499" s="2">
        <v>43512</v>
      </c>
      <c r="P2499" s="3">
        <v>0.11</v>
      </c>
      <c r="Q2499" s="4">
        <v>1</v>
      </c>
      <c r="R2499" s="3">
        <v>6.9</v>
      </c>
      <c r="S24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499" t="str">
        <f>IF(AIRBNB[[#This Row],[RUIDO(dB)]]&lt;=4,"Silencioso",IF(AIRBNB[[#This Row],[RUIDO(dB)]]&lt;=5.5,"Poco Ruidoso","Ruidoso"))</f>
        <v>Ruidoso</v>
      </c>
      <c r="U2499" t="str">
        <f>IF(AND(AIRBNB[[#This Row],[PRECIO]]&lt;50,AIRBNB[[#This Row],[MIN_NOCHES]]&gt;3),"Dentro del presupuesto","No considerar")</f>
        <v>No considerar</v>
      </c>
      <c r="V2499" t="str">
        <f>VLOOKUP(AIRBNB[[#This Row],[HOST_ID]],Super_host[],5,FALSE)</f>
        <v>Host</v>
      </c>
    </row>
    <row r="2500" spans="1:22">
      <c r="A2500" s="4">
        <v>774899</v>
      </c>
      <c r="B2500" t="s">
        <v>7429</v>
      </c>
      <c r="C2500" s="4">
        <v>266210</v>
      </c>
      <c r="D2500" t="s">
        <v>6500</v>
      </c>
      <c r="E2500" t="s">
        <v>6451</v>
      </c>
      <c r="F2500" s="4">
        <v>10014</v>
      </c>
      <c r="G2500" s="13" t="s">
        <v>124</v>
      </c>
      <c r="H2500" s="13" t="s">
        <v>140</v>
      </c>
      <c r="I2500" s="1">
        <v>4073461</v>
      </c>
      <c r="J2500" s="1">
        <v>-7400594</v>
      </c>
      <c r="K2500" t="s">
        <v>268</v>
      </c>
      <c r="L2500" s="20">
        <v>140</v>
      </c>
      <c r="M2500" s="4">
        <v>2</v>
      </c>
      <c r="N2500" s="4">
        <v>13</v>
      </c>
      <c r="O2500" s="2">
        <v>42296</v>
      </c>
      <c r="P2500" s="3">
        <v>0.17</v>
      </c>
      <c r="Q2500" s="4">
        <v>1</v>
      </c>
      <c r="R2500" s="3">
        <v>5.7</v>
      </c>
      <c r="S25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0" t="str">
        <f>IF(AIRBNB[[#This Row],[RUIDO(dB)]]&lt;=4,"Silencioso",IF(AIRBNB[[#This Row],[RUIDO(dB)]]&lt;=5.5,"Poco Ruidoso","Ruidoso"))</f>
        <v>Ruidoso</v>
      </c>
      <c r="U2500" t="str">
        <f>IF(AND(AIRBNB[[#This Row],[PRECIO]]&lt;50,AIRBNB[[#This Row],[MIN_NOCHES]]&gt;3),"Dentro del presupuesto","No considerar")</f>
        <v>No considerar</v>
      </c>
      <c r="V2500" t="str">
        <f>VLOOKUP(AIRBNB[[#This Row],[HOST_ID]],Super_host[],5,FALSE)</f>
        <v>Host</v>
      </c>
    </row>
    <row r="2501" spans="1:22">
      <c r="A2501" s="4">
        <v>55467</v>
      </c>
      <c r="B2501" t="s">
        <v>14938</v>
      </c>
      <c r="C2501" s="4">
        <v>260709</v>
      </c>
      <c r="D2501" t="s">
        <v>311</v>
      </c>
      <c r="E2501" t="s">
        <v>14939</v>
      </c>
      <c r="F2501" s="4">
        <v>11211</v>
      </c>
      <c r="G2501" s="13" t="s">
        <v>4662</v>
      </c>
      <c r="H2501" s="13" t="s">
        <v>9218</v>
      </c>
      <c r="I2501" s="1">
        <v>4071625</v>
      </c>
      <c r="J2501" s="1">
        <v>-7393845</v>
      </c>
      <c r="K2501" t="s">
        <v>5</v>
      </c>
      <c r="L2501" s="20">
        <v>140</v>
      </c>
      <c r="M2501" s="4">
        <v>2</v>
      </c>
      <c r="N2501" s="4">
        <v>253</v>
      </c>
      <c r="O2501" s="2">
        <v>43648</v>
      </c>
      <c r="P2501" s="3">
        <v>3.04</v>
      </c>
      <c r="Q2501" s="4">
        <v>1</v>
      </c>
      <c r="R2501" s="3">
        <v>6.9</v>
      </c>
      <c r="S25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1" t="str">
        <f>IF(AIRBNB[[#This Row],[RUIDO(dB)]]&lt;=4,"Silencioso",IF(AIRBNB[[#This Row],[RUIDO(dB)]]&lt;=5.5,"Poco Ruidoso","Ruidoso"))</f>
        <v>Ruidoso</v>
      </c>
      <c r="U2501" t="str">
        <f>IF(AND(AIRBNB[[#This Row],[PRECIO]]&lt;50,AIRBNB[[#This Row],[MIN_NOCHES]]&gt;3),"Dentro del presupuesto","No considerar")</f>
        <v>No considerar</v>
      </c>
      <c r="V2501" t="str">
        <f>VLOOKUP(AIRBNB[[#This Row],[HOST_ID]],Super_host[],5,FALSE)</f>
        <v>Host</v>
      </c>
    </row>
    <row r="2502" spans="1:22">
      <c r="A2502" s="4">
        <v>6639120</v>
      </c>
      <c r="B2502" t="s">
        <v>6477</v>
      </c>
      <c r="C2502" s="4">
        <v>240740</v>
      </c>
      <c r="D2502" t="s">
        <v>2064</v>
      </c>
      <c r="E2502" t="s">
        <v>6478</v>
      </c>
      <c r="F2502" s="4">
        <v>10002</v>
      </c>
      <c r="G2502" s="13" t="s">
        <v>124</v>
      </c>
      <c r="H2502" s="13" t="s">
        <v>137</v>
      </c>
      <c r="I2502" s="1">
        <v>407192</v>
      </c>
      <c r="J2502" s="1">
        <v>-7399139</v>
      </c>
      <c r="K2502" t="s">
        <v>40</v>
      </c>
      <c r="L2502" s="20">
        <v>140</v>
      </c>
      <c r="M2502" s="4">
        <v>1</v>
      </c>
      <c r="N2502" s="4">
        <v>221</v>
      </c>
      <c r="O2502" s="2">
        <v>43634</v>
      </c>
      <c r="P2502" s="3">
        <v>4.59</v>
      </c>
      <c r="Q2502" s="4">
        <v>1</v>
      </c>
      <c r="R2502" s="3">
        <v>5.6</v>
      </c>
      <c r="S25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2" t="str">
        <f>IF(AIRBNB[[#This Row],[RUIDO(dB)]]&lt;=4,"Silencioso",IF(AIRBNB[[#This Row],[RUIDO(dB)]]&lt;=5.5,"Poco Ruidoso","Ruidoso"))</f>
        <v>Ruidoso</v>
      </c>
      <c r="U2502" t="str">
        <f>IF(AND(AIRBNB[[#This Row],[PRECIO]]&lt;50,AIRBNB[[#This Row],[MIN_NOCHES]]&gt;3),"Dentro del presupuesto","No considerar")</f>
        <v>No considerar</v>
      </c>
      <c r="V2502" t="str">
        <f>VLOOKUP(AIRBNB[[#This Row],[HOST_ID]],Super_host[],5,FALSE)</f>
        <v>Host</v>
      </c>
    </row>
    <row r="2503" spans="1:22">
      <c r="A2503" s="4">
        <v>53470</v>
      </c>
      <c r="B2503" t="s">
        <v>8098</v>
      </c>
      <c r="C2503" s="4">
        <v>204539</v>
      </c>
      <c r="D2503" t="s">
        <v>150</v>
      </c>
      <c r="E2503" t="s">
        <v>8099</v>
      </c>
      <c r="F2503" s="4">
        <v>11385</v>
      </c>
      <c r="G2503" s="13" t="s">
        <v>7897</v>
      </c>
      <c r="H2503" s="13" t="s">
        <v>7937</v>
      </c>
      <c r="I2503" s="1">
        <v>4070234</v>
      </c>
      <c r="J2503" s="1">
        <v>-7389816</v>
      </c>
      <c r="K2503" t="s">
        <v>40</v>
      </c>
      <c r="L2503" s="20">
        <v>140</v>
      </c>
      <c r="M2503" s="4">
        <v>7</v>
      </c>
      <c r="N2503" s="4">
        <v>6</v>
      </c>
      <c r="O2503" s="2">
        <v>42285</v>
      </c>
      <c r="P2503" s="3">
        <v>0.06</v>
      </c>
      <c r="Q2503" s="4">
        <v>5</v>
      </c>
      <c r="R2503" s="3">
        <v>6.24</v>
      </c>
      <c r="S25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3" t="str">
        <f>IF(AIRBNB[[#This Row],[RUIDO(dB)]]&lt;=4,"Silencioso",IF(AIRBNB[[#This Row],[RUIDO(dB)]]&lt;=5.5,"Poco Ruidoso","Ruidoso"))</f>
        <v>Ruidoso</v>
      </c>
      <c r="U2503" t="str">
        <f>IF(AND(AIRBNB[[#This Row],[PRECIO]]&lt;50,AIRBNB[[#This Row],[MIN_NOCHES]]&gt;3),"Dentro del presupuesto","No considerar")</f>
        <v>No considerar</v>
      </c>
      <c r="V2503" t="str">
        <f>VLOOKUP(AIRBNB[[#This Row],[HOST_ID]],Super_host[],5,FALSE)</f>
        <v>Host</v>
      </c>
    </row>
    <row r="2504" spans="1:22">
      <c r="A2504" s="4">
        <v>5279925</v>
      </c>
      <c r="B2504" t="s">
        <v>529</v>
      </c>
      <c r="C2504" s="4">
        <v>153675</v>
      </c>
      <c r="D2504" t="s">
        <v>530</v>
      </c>
      <c r="E2504" t="s">
        <v>531</v>
      </c>
      <c r="F2504" s="4">
        <v>10003</v>
      </c>
      <c r="G2504" s="13" t="s">
        <v>124</v>
      </c>
      <c r="H2504" s="13" t="s">
        <v>133</v>
      </c>
      <c r="I2504" s="1">
        <v>4073279</v>
      </c>
      <c r="J2504" s="1">
        <v>-7398746</v>
      </c>
      <c r="K2504" t="s">
        <v>5</v>
      </c>
      <c r="L2504" s="20">
        <v>140</v>
      </c>
      <c r="M2504" s="4">
        <v>12</v>
      </c>
      <c r="N2504" s="4">
        <v>1</v>
      </c>
      <c r="O2504" s="2">
        <v>42248</v>
      </c>
      <c r="P2504" s="3">
        <v>0.02</v>
      </c>
      <c r="Q2504" s="4">
        <v>1</v>
      </c>
      <c r="R2504" s="3">
        <v>5.6</v>
      </c>
      <c r="S25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4" t="str">
        <f>IF(AIRBNB[[#This Row],[RUIDO(dB)]]&lt;=4,"Silencioso",IF(AIRBNB[[#This Row],[RUIDO(dB)]]&lt;=5.5,"Poco Ruidoso","Ruidoso"))</f>
        <v>Ruidoso</v>
      </c>
      <c r="U2504" t="str">
        <f>IF(AND(AIRBNB[[#This Row],[PRECIO]]&lt;50,AIRBNB[[#This Row],[MIN_NOCHES]]&gt;3),"Dentro del presupuesto","No considerar")</f>
        <v>No considerar</v>
      </c>
      <c r="V2504" t="str">
        <f>VLOOKUP(AIRBNB[[#This Row],[HOST_ID]],Super_host[],5,FALSE)</f>
        <v>Host</v>
      </c>
    </row>
    <row r="2505" spans="1:22">
      <c r="A2505" s="4">
        <v>32363</v>
      </c>
      <c r="B2505" t="s">
        <v>7932</v>
      </c>
      <c r="C2505" s="4">
        <v>140025</v>
      </c>
      <c r="D2505" t="s">
        <v>7933</v>
      </c>
      <c r="E2505" t="s">
        <v>7934</v>
      </c>
      <c r="F2505" s="4">
        <v>11367</v>
      </c>
      <c r="G2505" s="13" t="s">
        <v>7897</v>
      </c>
      <c r="H2505" s="13" t="s">
        <v>7918</v>
      </c>
      <c r="I2505" s="1">
        <v>4074028</v>
      </c>
      <c r="J2505" s="1">
        <v>-7383168</v>
      </c>
      <c r="K2505" t="s">
        <v>40</v>
      </c>
      <c r="L2505" s="20">
        <v>140</v>
      </c>
      <c r="M2505" s="4">
        <v>2</v>
      </c>
      <c r="N2505" s="4">
        <v>1</v>
      </c>
      <c r="O2505" s="2">
        <v>40805</v>
      </c>
      <c r="P2505" s="3">
        <v>0.01</v>
      </c>
      <c r="Q2505" s="4">
        <v>5</v>
      </c>
      <c r="R2505" s="3">
        <v>6.24</v>
      </c>
      <c r="S25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5" t="str">
        <f>IF(AIRBNB[[#This Row],[RUIDO(dB)]]&lt;=4,"Silencioso",IF(AIRBNB[[#This Row],[RUIDO(dB)]]&lt;=5.5,"Poco Ruidoso","Ruidoso"))</f>
        <v>Ruidoso</v>
      </c>
      <c r="U2505" t="str">
        <f>IF(AND(AIRBNB[[#This Row],[PRECIO]]&lt;50,AIRBNB[[#This Row],[MIN_NOCHES]]&gt;3),"Dentro del presupuesto","No considerar")</f>
        <v>No considerar</v>
      </c>
      <c r="V2505" t="str">
        <f>VLOOKUP(AIRBNB[[#This Row],[HOST_ID]],Super_host[],5,FALSE)</f>
        <v>Host</v>
      </c>
    </row>
    <row r="2506" spans="1:22">
      <c r="A2506" s="4">
        <v>32331</v>
      </c>
      <c r="B2506" t="s">
        <v>9879</v>
      </c>
      <c r="C2506" s="4">
        <v>139874</v>
      </c>
      <c r="D2506" t="s">
        <v>442</v>
      </c>
      <c r="E2506" t="s">
        <v>9880</v>
      </c>
      <c r="F2506" s="4">
        <v>11201</v>
      </c>
      <c r="G2506" s="13" t="s">
        <v>4662</v>
      </c>
      <c r="H2506" s="13" t="s">
        <v>9608</v>
      </c>
      <c r="I2506" s="1">
        <v>406857</v>
      </c>
      <c r="J2506" s="1">
        <v>-7399183</v>
      </c>
      <c r="K2506" t="s">
        <v>5</v>
      </c>
      <c r="L2506" s="20">
        <v>140</v>
      </c>
      <c r="M2506" s="4">
        <v>2</v>
      </c>
      <c r="N2506" s="4">
        <v>4</v>
      </c>
      <c r="O2506" s="2">
        <v>42484</v>
      </c>
      <c r="P2506" s="3">
        <v>0.04</v>
      </c>
      <c r="Q2506" s="4">
        <v>1</v>
      </c>
      <c r="R2506" s="3">
        <v>6.9</v>
      </c>
      <c r="S25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6" t="str">
        <f>IF(AIRBNB[[#This Row],[RUIDO(dB)]]&lt;=4,"Silencioso",IF(AIRBNB[[#This Row],[RUIDO(dB)]]&lt;=5.5,"Poco Ruidoso","Ruidoso"))</f>
        <v>Ruidoso</v>
      </c>
      <c r="U2506" t="str">
        <f>IF(AND(AIRBNB[[#This Row],[PRECIO]]&lt;50,AIRBNB[[#This Row],[MIN_NOCHES]]&gt;3),"Dentro del presupuesto","No considerar")</f>
        <v>No considerar</v>
      </c>
      <c r="V2506" t="str">
        <f>VLOOKUP(AIRBNB[[#This Row],[HOST_ID]],Super_host[],5,FALSE)</f>
        <v>Host</v>
      </c>
    </row>
    <row r="2507" spans="1:22">
      <c r="A2507" s="4">
        <v>60948</v>
      </c>
      <c r="B2507" t="s">
        <v>5202</v>
      </c>
      <c r="C2507" s="4">
        <v>126607</v>
      </c>
      <c r="D2507" t="s">
        <v>4436</v>
      </c>
      <c r="E2507" t="s">
        <v>5203</v>
      </c>
      <c r="F2507" s="4">
        <v>10035</v>
      </c>
      <c r="G2507" s="13" t="s">
        <v>124</v>
      </c>
      <c r="H2507" s="13" t="s">
        <v>219</v>
      </c>
      <c r="I2507" s="1">
        <v>4080942</v>
      </c>
      <c r="J2507" s="1">
        <v>-7393936</v>
      </c>
      <c r="K2507" t="s">
        <v>5</v>
      </c>
      <c r="L2507" s="20">
        <v>140</v>
      </c>
      <c r="M2507" s="4">
        <v>3</v>
      </c>
      <c r="N2507" s="4">
        <v>135</v>
      </c>
      <c r="O2507" s="2">
        <v>43636</v>
      </c>
      <c r="P2507" s="3">
        <v>1.3</v>
      </c>
      <c r="Q2507" s="4">
        <v>1</v>
      </c>
      <c r="R2507" s="3">
        <v>5.6</v>
      </c>
      <c r="S25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7" t="str">
        <f>IF(AIRBNB[[#This Row],[RUIDO(dB)]]&lt;=4,"Silencioso",IF(AIRBNB[[#This Row],[RUIDO(dB)]]&lt;=5.5,"Poco Ruidoso","Ruidoso"))</f>
        <v>Ruidoso</v>
      </c>
      <c r="U2507" t="str">
        <f>IF(AND(AIRBNB[[#This Row],[PRECIO]]&lt;50,AIRBNB[[#This Row],[MIN_NOCHES]]&gt;3),"Dentro del presupuesto","No considerar")</f>
        <v>No considerar</v>
      </c>
      <c r="V2507" t="str">
        <f>VLOOKUP(AIRBNB[[#This Row],[HOST_ID]],Super_host[],5,FALSE)</f>
        <v>Host</v>
      </c>
    </row>
    <row r="2508" spans="1:22">
      <c r="A2508" s="4">
        <v>1956677</v>
      </c>
      <c r="B2508" t="s">
        <v>16432</v>
      </c>
      <c r="C2508" s="4">
        <v>120623</v>
      </c>
      <c r="D2508" t="s">
        <v>399</v>
      </c>
      <c r="E2508" t="s">
        <v>16433</v>
      </c>
      <c r="F2508" s="4">
        <v>10454</v>
      </c>
      <c r="G2508" s="13" t="s">
        <v>16360</v>
      </c>
      <c r="H2508" s="13" t="s">
        <v>16434</v>
      </c>
      <c r="I2508" s="1">
        <v>4080844</v>
      </c>
      <c r="J2508" s="1">
        <v>-7392889</v>
      </c>
      <c r="K2508" t="s">
        <v>5</v>
      </c>
      <c r="L2508" s="20">
        <v>140</v>
      </c>
      <c r="M2508" s="4">
        <v>30</v>
      </c>
      <c r="N2508" s="4">
        <v>15</v>
      </c>
      <c r="O2508" s="2">
        <v>43369</v>
      </c>
      <c r="P2508" s="3">
        <v>0.24</v>
      </c>
      <c r="Q2508" s="4">
        <v>5</v>
      </c>
      <c r="R2508" s="3">
        <v>7.84</v>
      </c>
      <c r="S25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8" t="str">
        <f>IF(AIRBNB[[#This Row],[RUIDO(dB)]]&lt;=4,"Silencioso",IF(AIRBNB[[#This Row],[RUIDO(dB)]]&lt;=5.5,"Poco Ruidoso","Ruidoso"))</f>
        <v>Ruidoso</v>
      </c>
      <c r="U2508" t="str">
        <f>IF(AND(AIRBNB[[#This Row],[PRECIO]]&lt;50,AIRBNB[[#This Row],[MIN_NOCHES]]&gt;3),"Dentro del presupuesto","No considerar")</f>
        <v>No considerar</v>
      </c>
      <c r="V2508" t="str">
        <f>VLOOKUP(AIRBNB[[#This Row],[HOST_ID]],Super_host[],5,FALSE)</f>
        <v>SUPERHOST</v>
      </c>
    </row>
    <row r="2509" spans="1:22">
      <c r="A2509" s="4">
        <v>1583335</v>
      </c>
      <c r="B2509" t="s">
        <v>7417</v>
      </c>
      <c r="C2509" s="4">
        <v>117236</v>
      </c>
      <c r="D2509" t="s">
        <v>4228</v>
      </c>
      <c r="E2509" t="s">
        <v>7418</v>
      </c>
      <c r="F2509" s="4">
        <v>10014</v>
      </c>
      <c r="G2509" s="13" t="s">
        <v>124</v>
      </c>
      <c r="H2509" s="13" t="s">
        <v>140</v>
      </c>
      <c r="I2509" s="1">
        <v>4073078</v>
      </c>
      <c r="J2509" s="1">
        <v>-740104</v>
      </c>
      <c r="K2509" t="s">
        <v>5</v>
      </c>
      <c r="L2509" s="20">
        <v>140</v>
      </c>
      <c r="M2509" s="4">
        <v>4</v>
      </c>
      <c r="N2509" s="4">
        <v>9</v>
      </c>
      <c r="O2509" s="2">
        <v>43262</v>
      </c>
      <c r="P2509" s="3">
        <v>0.14000000000000001</v>
      </c>
      <c r="Q2509" s="4">
        <v>1</v>
      </c>
      <c r="R2509" s="3">
        <v>5.7</v>
      </c>
      <c r="S25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09" t="str">
        <f>IF(AIRBNB[[#This Row],[RUIDO(dB)]]&lt;=4,"Silencioso",IF(AIRBNB[[#This Row],[RUIDO(dB)]]&lt;=5.5,"Poco Ruidoso","Ruidoso"))</f>
        <v>Ruidoso</v>
      </c>
      <c r="U2509" t="str">
        <f>IF(AND(AIRBNB[[#This Row],[PRECIO]]&lt;50,AIRBNB[[#This Row],[MIN_NOCHES]]&gt;3),"Dentro del presupuesto","No considerar")</f>
        <v>No considerar</v>
      </c>
      <c r="V2509" t="str">
        <f>VLOOKUP(AIRBNB[[#This Row],[HOST_ID]],Super_host[],5,FALSE)</f>
        <v>Host</v>
      </c>
    </row>
    <row r="2510" spans="1:22">
      <c r="A2510" s="4">
        <v>26559</v>
      </c>
      <c r="B2510" t="s">
        <v>2005</v>
      </c>
      <c r="C2510" s="4">
        <v>112793</v>
      </c>
      <c r="D2510" t="s">
        <v>1186</v>
      </c>
      <c r="E2510" t="s">
        <v>2006</v>
      </c>
      <c r="F2510" s="4">
        <v>10009</v>
      </c>
      <c r="G2510" s="13" t="s">
        <v>124</v>
      </c>
      <c r="H2510" s="13" t="s">
        <v>133</v>
      </c>
      <c r="I2510" s="1">
        <v>407288</v>
      </c>
      <c r="J2510" s="1">
        <v>-7398192</v>
      </c>
      <c r="K2510" t="s">
        <v>5</v>
      </c>
      <c r="L2510" s="20">
        <v>140</v>
      </c>
      <c r="M2510" s="4">
        <v>7</v>
      </c>
      <c r="N2510" s="4">
        <v>12</v>
      </c>
      <c r="O2510" s="2">
        <v>43080</v>
      </c>
      <c r="P2510" s="3">
        <v>0.13</v>
      </c>
      <c r="Q2510" s="4">
        <v>1</v>
      </c>
      <c r="R2510" s="3">
        <v>5.6</v>
      </c>
      <c r="S25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0" t="str">
        <f>IF(AIRBNB[[#This Row],[RUIDO(dB)]]&lt;=4,"Silencioso",IF(AIRBNB[[#This Row],[RUIDO(dB)]]&lt;=5.5,"Poco Ruidoso","Ruidoso"))</f>
        <v>Ruidoso</v>
      </c>
      <c r="U2510" t="str">
        <f>IF(AND(AIRBNB[[#This Row],[PRECIO]]&lt;50,AIRBNB[[#This Row],[MIN_NOCHES]]&gt;3),"Dentro del presupuesto","No considerar")</f>
        <v>No considerar</v>
      </c>
      <c r="V2510" t="str">
        <f>VLOOKUP(AIRBNB[[#This Row],[HOST_ID]],Super_host[],5,FALSE)</f>
        <v>Host</v>
      </c>
    </row>
    <row r="2511" spans="1:22">
      <c r="A2511" s="4">
        <v>164989</v>
      </c>
      <c r="B2511" t="s">
        <v>4049</v>
      </c>
      <c r="C2511" s="4">
        <v>69439</v>
      </c>
      <c r="D2511" t="s">
        <v>4050</v>
      </c>
      <c r="E2511" t="s">
        <v>4051</v>
      </c>
      <c r="F2511" s="4">
        <v>10012</v>
      </c>
      <c r="G2511" s="13" t="s">
        <v>124</v>
      </c>
      <c r="H2511" s="13" t="s">
        <v>164</v>
      </c>
      <c r="I2511" s="1">
        <v>4072351</v>
      </c>
      <c r="J2511" s="1">
        <v>-7399683</v>
      </c>
      <c r="K2511" t="s">
        <v>40</v>
      </c>
      <c r="L2511" s="20">
        <v>140</v>
      </c>
      <c r="M2511" s="4">
        <v>2</v>
      </c>
      <c r="N2511" s="4">
        <v>54</v>
      </c>
      <c r="O2511" s="2">
        <v>43632</v>
      </c>
      <c r="P2511" s="3">
        <v>0.56000000000000005</v>
      </c>
      <c r="Q2511" s="4">
        <v>1</v>
      </c>
      <c r="R2511" s="3">
        <v>5.6</v>
      </c>
      <c r="S25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1" t="str">
        <f>IF(AIRBNB[[#This Row],[RUIDO(dB)]]&lt;=4,"Silencioso",IF(AIRBNB[[#This Row],[RUIDO(dB)]]&lt;=5.5,"Poco Ruidoso","Ruidoso"))</f>
        <v>Ruidoso</v>
      </c>
      <c r="U2511" t="str">
        <f>IF(AND(AIRBNB[[#This Row],[PRECIO]]&lt;50,AIRBNB[[#This Row],[MIN_NOCHES]]&gt;3),"Dentro del presupuesto","No considerar")</f>
        <v>No considerar</v>
      </c>
      <c r="V2511" t="str">
        <f>VLOOKUP(AIRBNB[[#This Row],[HOST_ID]],Super_host[],5,FALSE)</f>
        <v>Host</v>
      </c>
    </row>
    <row r="2512" spans="1:22">
      <c r="A2512" s="4">
        <v>6731463</v>
      </c>
      <c r="B2512" t="s">
        <v>10640</v>
      </c>
      <c r="C2512" s="4">
        <v>63588</v>
      </c>
      <c r="D2512" t="s">
        <v>4039</v>
      </c>
      <c r="E2512" t="s">
        <v>10641</v>
      </c>
      <c r="F2512" s="4">
        <v>11238</v>
      </c>
      <c r="G2512" s="13" t="s">
        <v>4662</v>
      </c>
      <c r="H2512" s="13" t="s">
        <v>9323</v>
      </c>
      <c r="I2512" s="1">
        <v>4067731</v>
      </c>
      <c r="J2512" s="1">
        <v>-7396683</v>
      </c>
      <c r="K2512" t="s">
        <v>5</v>
      </c>
      <c r="L2512" s="20">
        <v>140</v>
      </c>
      <c r="M2512" s="4">
        <v>5</v>
      </c>
      <c r="N2512" s="4">
        <v>5</v>
      </c>
      <c r="O2512" s="2">
        <v>43333</v>
      </c>
      <c r="P2512" s="3">
        <v>0.1</v>
      </c>
      <c r="Q2512" s="4">
        <v>1</v>
      </c>
      <c r="R2512" s="3">
        <v>6.9</v>
      </c>
      <c r="S25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2" t="str">
        <f>IF(AIRBNB[[#This Row],[RUIDO(dB)]]&lt;=4,"Silencioso",IF(AIRBNB[[#This Row],[RUIDO(dB)]]&lt;=5.5,"Poco Ruidoso","Ruidoso"))</f>
        <v>Ruidoso</v>
      </c>
      <c r="U2512" t="str">
        <f>IF(AND(AIRBNB[[#This Row],[PRECIO]]&lt;50,AIRBNB[[#This Row],[MIN_NOCHES]]&gt;3),"Dentro del presupuesto","No considerar")</f>
        <v>No considerar</v>
      </c>
      <c r="V2512" t="str">
        <f>VLOOKUP(AIRBNB[[#This Row],[HOST_ID]],Super_host[],5,FALSE)</f>
        <v>Host</v>
      </c>
    </row>
    <row r="2513" spans="1:22">
      <c r="A2513" s="4">
        <v>7322</v>
      </c>
      <c r="B2513" t="s">
        <v>5780</v>
      </c>
      <c r="C2513" s="4">
        <v>18946</v>
      </c>
      <c r="D2513" t="s">
        <v>5781</v>
      </c>
      <c r="E2513" t="s">
        <v>5782</v>
      </c>
      <c r="F2513" s="4">
        <v>10011</v>
      </c>
      <c r="G2513" s="13" t="s">
        <v>124</v>
      </c>
      <c r="H2513" s="13" t="s">
        <v>186</v>
      </c>
      <c r="I2513" s="1">
        <v>4074192</v>
      </c>
      <c r="J2513" s="1">
        <v>-7399501</v>
      </c>
      <c r="K2513" t="s">
        <v>40</v>
      </c>
      <c r="L2513" s="20">
        <v>140</v>
      </c>
      <c r="M2513" s="4">
        <v>1</v>
      </c>
      <c r="N2513" s="4">
        <v>260</v>
      </c>
      <c r="O2513" s="2">
        <v>43647</v>
      </c>
      <c r="P2513" s="3">
        <v>2.12</v>
      </c>
      <c r="Q2513" s="4">
        <v>1</v>
      </c>
      <c r="R2513" s="3">
        <v>5.6</v>
      </c>
      <c r="S25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3" t="str">
        <f>IF(AIRBNB[[#This Row],[RUIDO(dB)]]&lt;=4,"Silencioso",IF(AIRBNB[[#This Row],[RUIDO(dB)]]&lt;=5.5,"Poco Ruidoso","Ruidoso"))</f>
        <v>Ruidoso</v>
      </c>
      <c r="U2513" t="str">
        <f>IF(AND(AIRBNB[[#This Row],[PRECIO]]&lt;50,AIRBNB[[#This Row],[MIN_NOCHES]]&gt;3),"Dentro del presupuesto","No considerar")</f>
        <v>No considerar</v>
      </c>
      <c r="V2513" t="str">
        <f>VLOOKUP(AIRBNB[[#This Row],[HOST_ID]],Super_host[],5,FALSE)</f>
        <v>Host</v>
      </c>
    </row>
    <row r="2514" spans="1:22">
      <c r="A2514" s="4">
        <v>6848</v>
      </c>
      <c r="B2514" t="s">
        <v>13682</v>
      </c>
      <c r="C2514" s="4">
        <v>15991</v>
      </c>
      <c r="D2514" t="s">
        <v>13683</v>
      </c>
      <c r="E2514" t="s">
        <v>13684</v>
      </c>
      <c r="F2514" s="4">
        <v>11211</v>
      </c>
      <c r="G2514" s="13" t="s">
        <v>4662</v>
      </c>
      <c r="H2514" s="13" t="s">
        <v>9218</v>
      </c>
      <c r="I2514" s="1">
        <v>4070837</v>
      </c>
      <c r="J2514" s="1">
        <v>-7395352</v>
      </c>
      <c r="K2514" t="s">
        <v>5</v>
      </c>
      <c r="L2514" s="20">
        <v>140</v>
      </c>
      <c r="M2514" s="4">
        <v>2</v>
      </c>
      <c r="N2514" s="4">
        <v>148</v>
      </c>
      <c r="O2514" s="2">
        <v>43645</v>
      </c>
      <c r="P2514" s="3">
        <v>1.2</v>
      </c>
      <c r="Q2514" s="4">
        <v>1</v>
      </c>
      <c r="R2514" s="3">
        <v>6.9</v>
      </c>
      <c r="S25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4" t="str">
        <f>IF(AIRBNB[[#This Row],[RUIDO(dB)]]&lt;=4,"Silencioso",IF(AIRBNB[[#This Row],[RUIDO(dB)]]&lt;=5.5,"Poco Ruidoso","Ruidoso"))</f>
        <v>Ruidoso</v>
      </c>
      <c r="U2514" t="str">
        <f>IF(AND(AIRBNB[[#This Row],[PRECIO]]&lt;50,AIRBNB[[#This Row],[MIN_NOCHES]]&gt;3),"Dentro del presupuesto","No considerar")</f>
        <v>No considerar</v>
      </c>
      <c r="V2514" t="str">
        <f>VLOOKUP(AIRBNB[[#This Row],[HOST_ID]],Super_host[],5,FALSE)</f>
        <v>Host</v>
      </c>
    </row>
    <row r="2515" spans="1:22">
      <c r="A2515" s="4">
        <v>6167817</v>
      </c>
      <c r="B2515" t="s">
        <v>1340</v>
      </c>
      <c r="C2515" s="4">
        <v>31997128</v>
      </c>
      <c r="D2515" t="s">
        <v>909</v>
      </c>
      <c r="E2515" t="s">
        <v>1341</v>
      </c>
      <c r="F2515" s="4">
        <v>10011</v>
      </c>
      <c r="G2515" s="13" t="s">
        <v>124</v>
      </c>
      <c r="H2515" s="13" t="s">
        <v>140</v>
      </c>
      <c r="I2515" s="1">
        <v>4073905</v>
      </c>
      <c r="J2515" s="1">
        <v>-740014</v>
      </c>
      <c r="K2515" t="s">
        <v>5</v>
      </c>
      <c r="L2515" s="20">
        <v>139</v>
      </c>
      <c r="M2515" s="4">
        <v>3</v>
      </c>
      <c r="N2515" s="4">
        <v>4</v>
      </c>
      <c r="O2515" s="2">
        <v>42618</v>
      </c>
      <c r="P2515" s="3">
        <v>0.08</v>
      </c>
      <c r="Q2515" s="4">
        <v>1</v>
      </c>
      <c r="R2515" s="3">
        <v>5.6</v>
      </c>
      <c r="S25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5" t="str">
        <f>IF(AIRBNB[[#This Row],[RUIDO(dB)]]&lt;=4,"Silencioso",IF(AIRBNB[[#This Row],[RUIDO(dB)]]&lt;=5.5,"Poco Ruidoso","Ruidoso"))</f>
        <v>Ruidoso</v>
      </c>
      <c r="U2515" t="str">
        <f>IF(AND(AIRBNB[[#This Row],[PRECIO]]&lt;50,AIRBNB[[#This Row],[MIN_NOCHES]]&gt;3),"Dentro del presupuesto","No considerar")</f>
        <v>No considerar</v>
      </c>
      <c r="V2515" t="str">
        <f>VLOOKUP(AIRBNB[[#This Row],[HOST_ID]],Super_host[],5,FALSE)</f>
        <v>Host</v>
      </c>
    </row>
    <row r="2516" spans="1:22">
      <c r="A2516" s="4">
        <v>5269840</v>
      </c>
      <c r="B2516" t="s">
        <v>14112</v>
      </c>
      <c r="C2516" s="4">
        <v>27277459</v>
      </c>
      <c r="D2516" t="s">
        <v>523</v>
      </c>
      <c r="E2516" t="s">
        <v>14113</v>
      </c>
      <c r="F2516" s="4">
        <v>11212</v>
      </c>
      <c r="G2516" s="13" t="s">
        <v>4662</v>
      </c>
      <c r="H2516" s="13" t="s">
        <v>9306</v>
      </c>
      <c r="I2516" s="1">
        <v>4065491</v>
      </c>
      <c r="J2516" s="1">
        <v>-739222</v>
      </c>
      <c r="K2516" t="s">
        <v>5</v>
      </c>
      <c r="L2516" s="20">
        <v>139</v>
      </c>
      <c r="M2516" s="4">
        <v>4</v>
      </c>
      <c r="N2516" s="4">
        <v>77</v>
      </c>
      <c r="O2516" s="2">
        <v>43642</v>
      </c>
      <c r="P2516" s="3">
        <v>1.65</v>
      </c>
      <c r="Q2516" s="4">
        <v>1</v>
      </c>
      <c r="R2516" s="3">
        <v>6.9</v>
      </c>
      <c r="S25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6" t="str">
        <f>IF(AIRBNB[[#This Row],[RUIDO(dB)]]&lt;=4,"Silencioso",IF(AIRBNB[[#This Row],[RUIDO(dB)]]&lt;=5.5,"Poco Ruidoso","Ruidoso"))</f>
        <v>Ruidoso</v>
      </c>
      <c r="U2516" t="str">
        <f>IF(AND(AIRBNB[[#This Row],[PRECIO]]&lt;50,AIRBNB[[#This Row],[MIN_NOCHES]]&gt;3),"Dentro del presupuesto","No considerar")</f>
        <v>No considerar</v>
      </c>
      <c r="V2516" t="str">
        <f>VLOOKUP(AIRBNB[[#This Row],[HOST_ID]],Super_host[],5,FALSE)</f>
        <v>Host</v>
      </c>
    </row>
    <row r="2517" spans="1:22">
      <c r="A2517" s="4">
        <v>6005910</v>
      </c>
      <c r="B2517" t="s">
        <v>14588</v>
      </c>
      <c r="C2517" s="4">
        <v>23044811</v>
      </c>
      <c r="D2517" t="s">
        <v>14589</v>
      </c>
      <c r="E2517" t="s">
        <v>14590</v>
      </c>
      <c r="F2517" s="4">
        <v>11221</v>
      </c>
      <c r="G2517" s="13" t="s">
        <v>4662</v>
      </c>
      <c r="H2517" s="13" t="s">
        <v>9230</v>
      </c>
      <c r="I2517" s="1">
        <v>4068569</v>
      </c>
      <c r="J2517" s="1">
        <v>-7394358</v>
      </c>
      <c r="K2517" t="s">
        <v>5</v>
      </c>
      <c r="L2517" s="20">
        <v>139</v>
      </c>
      <c r="M2517" s="4">
        <v>2</v>
      </c>
      <c r="N2517" s="4">
        <v>119</v>
      </c>
      <c r="O2517" s="2">
        <v>43625</v>
      </c>
      <c r="P2517" s="3">
        <v>2.31</v>
      </c>
      <c r="Q2517" s="4">
        <v>1</v>
      </c>
      <c r="R2517" s="3">
        <v>6.9</v>
      </c>
      <c r="S25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7" t="str">
        <f>IF(AIRBNB[[#This Row],[RUIDO(dB)]]&lt;=4,"Silencioso",IF(AIRBNB[[#This Row],[RUIDO(dB)]]&lt;=5.5,"Poco Ruidoso","Ruidoso"))</f>
        <v>Ruidoso</v>
      </c>
      <c r="U2517" t="str">
        <f>IF(AND(AIRBNB[[#This Row],[PRECIO]]&lt;50,AIRBNB[[#This Row],[MIN_NOCHES]]&gt;3),"Dentro del presupuesto","No considerar")</f>
        <v>No considerar</v>
      </c>
      <c r="V2517" t="str">
        <f>VLOOKUP(AIRBNB[[#This Row],[HOST_ID]],Super_host[],5,FALSE)</f>
        <v>Host</v>
      </c>
    </row>
    <row r="2518" spans="1:22">
      <c r="A2518" s="4">
        <v>6638446</v>
      </c>
      <c r="B2518" t="s">
        <v>1231</v>
      </c>
      <c r="C2518" s="4">
        <v>23032146</v>
      </c>
      <c r="D2518" t="s">
        <v>1232</v>
      </c>
      <c r="E2518" t="s">
        <v>1233</v>
      </c>
      <c r="F2518" s="4">
        <v>10032</v>
      </c>
      <c r="G2518" s="13" t="s">
        <v>124</v>
      </c>
      <c r="H2518" s="13" t="s">
        <v>125</v>
      </c>
      <c r="I2518" s="1">
        <v>4084239</v>
      </c>
      <c r="J2518" s="1">
        <v>-7393574</v>
      </c>
      <c r="K2518" t="s">
        <v>5</v>
      </c>
      <c r="L2518" s="20">
        <v>139</v>
      </c>
      <c r="M2518" s="4">
        <v>4</v>
      </c>
      <c r="N2518" s="4">
        <v>3</v>
      </c>
      <c r="O2518" s="2">
        <v>42640</v>
      </c>
      <c r="P2518" s="3">
        <v>7.0000000000000007E-2</v>
      </c>
      <c r="Q2518" s="4">
        <v>1</v>
      </c>
      <c r="R2518" s="3">
        <v>5.6</v>
      </c>
      <c r="S25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8" t="str">
        <f>IF(AIRBNB[[#This Row],[RUIDO(dB)]]&lt;=4,"Silencioso",IF(AIRBNB[[#This Row],[RUIDO(dB)]]&lt;=5.5,"Poco Ruidoso","Ruidoso"))</f>
        <v>Ruidoso</v>
      </c>
      <c r="U2518" t="str">
        <f>IF(AND(AIRBNB[[#This Row],[PRECIO]]&lt;50,AIRBNB[[#This Row],[MIN_NOCHES]]&gt;3),"Dentro del presupuesto","No considerar")</f>
        <v>No considerar</v>
      </c>
      <c r="V2518" t="str">
        <f>VLOOKUP(AIRBNB[[#This Row],[HOST_ID]],Super_host[],5,FALSE)</f>
        <v>Host</v>
      </c>
    </row>
    <row r="2519" spans="1:22">
      <c r="A2519" s="4">
        <v>4788812</v>
      </c>
      <c r="B2519" t="s">
        <v>259</v>
      </c>
      <c r="C2519" s="4">
        <v>23020530</v>
      </c>
      <c r="D2519" t="s">
        <v>260</v>
      </c>
      <c r="E2519" t="s">
        <v>261</v>
      </c>
      <c r="F2519" s="4">
        <v>10024</v>
      </c>
      <c r="G2519" s="13" t="s">
        <v>124</v>
      </c>
      <c r="H2519" s="13" t="s">
        <v>168</v>
      </c>
      <c r="I2519" s="1">
        <v>4077917</v>
      </c>
      <c r="J2519" s="1">
        <v>-7397397</v>
      </c>
      <c r="K2519" t="s">
        <v>5</v>
      </c>
      <c r="L2519" s="20">
        <v>139</v>
      </c>
      <c r="M2519" s="4">
        <v>1</v>
      </c>
      <c r="N2519" s="4">
        <v>1</v>
      </c>
      <c r="O2519" s="2">
        <v>42404</v>
      </c>
      <c r="P2519" s="3">
        <v>0.02</v>
      </c>
      <c r="Q2519" s="4">
        <v>1</v>
      </c>
      <c r="R2519" s="3">
        <v>5.6</v>
      </c>
      <c r="S25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19" t="str">
        <f>IF(AIRBNB[[#This Row],[RUIDO(dB)]]&lt;=4,"Silencioso",IF(AIRBNB[[#This Row],[RUIDO(dB)]]&lt;=5.5,"Poco Ruidoso","Ruidoso"))</f>
        <v>Ruidoso</v>
      </c>
      <c r="U2519" t="str">
        <f>IF(AND(AIRBNB[[#This Row],[PRECIO]]&lt;50,AIRBNB[[#This Row],[MIN_NOCHES]]&gt;3),"Dentro del presupuesto","No considerar")</f>
        <v>No considerar</v>
      </c>
      <c r="V2519" t="str">
        <f>VLOOKUP(AIRBNB[[#This Row],[HOST_ID]],Super_host[],5,FALSE)</f>
        <v>Host</v>
      </c>
    </row>
    <row r="2520" spans="1:22">
      <c r="A2520" s="4">
        <v>4187387</v>
      </c>
      <c r="B2520" t="s">
        <v>6048</v>
      </c>
      <c r="C2520" s="4">
        <v>20289059</v>
      </c>
      <c r="D2520" t="s">
        <v>4919</v>
      </c>
      <c r="E2520" t="s">
        <v>6049</v>
      </c>
      <c r="F2520" s="4">
        <v>10021</v>
      </c>
      <c r="G2520" s="13" t="s">
        <v>124</v>
      </c>
      <c r="H2520" s="13" t="s">
        <v>129</v>
      </c>
      <c r="I2520" s="1">
        <v>407661</v>
      </c>
      <c r="J2520" s="1">
        <v>-739573</v>
      </c>
      <c r="K2520" t="s">
        <v>5</v>
      </c>
      <c r="L2520" s="20">
        <v>139</v>
      </c>
      <c r="M2520" s="4">
        <v>2</v>
      </c>
      <c r="N2520" s="4">
        <v>160</v>
      </c>
      <c r="O2520" s="2">
        <v>43643</v>
      </c>
      <c r="P2520" s="3">
        <v>2.76</v>
      </c>
      <c r="Q2520" s="4">
        <v>1</v>
      </c>
      <c r="R2520" s="3">
        <v>5.6</v>
      </c>
      <c r="S25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0" t="str">
        <f>IF(AIRBNB[[#This Row],[RUIDO(dB)]]&lt;=4,"Silencioso",IF(AIRBNB[[#This Row],[RUIDO(dB)]]&lt;=5.5,"Poco Ruidoso","Ruidoso"))</f>
        <v>Ruidoso</v>
      </c>
      <c r="U2520" t="str">
        <f>IF(AND(AIRBNB[[#This Row],[PRECIO]]&lt;50,AIRBNB[[#This Row],[MIN_NOCHES]]&gt;3),"Dentro del presupuesto","No considerar")</f>
        <v>No considerar</v>
      </c>
      <c r="V2520" t="str">
        <f>VLOOKUP(AIRBNB[[#This Row],[HOST_ID]],Super_host[],5,FALSE)</f>
        <v>Host</v>
      </c>
    </row>
    <row r="2521" spans="1:22">
      <c r="A2521" s="4">
        <v>3891031</v>
      </c>
      <c r="B2521" t="s">
        <v>2747</v>
      </c>
      <c r="C2521" s="4">
        <v>20133610</v>
      </c>
      <c r="D2521" t="s">
        <v>2748</v>
      </c>
      <c r="E2521" t="s">
        <v>2749</v>
      </c>
      <c r="F2521" s="4">
        <v>10038</v>
      </c>
      <c r="G2521" s="13" t="s">
        <v>124</v>
      </c>
      <c r="H2521" s="13" t="s">
        <v>528</v>
      </c>
      <c r="I2521" s="1">
        <v>407094</v>
      </c>
      <c r="J2521" s="1">
        <v>-7400278</v>
      </c>
      <c r="K2521" t="s">
        <v>40</v>
      </c>
      <c r="L2521" s="20">
        <v>139</v>
      </c>
      <c r="M2521" s="4">
        <v>365</v>
      </c>
      <c r="N2521" s="4">
        <v>13</v>
      </c>
      <c r="O2521" s="2">
        <v>42200</v>
      </c>
      <c r="P2521" s="3">
        <v>0.23</v>
      </c>
      <c r="Q2521" s="4">
        <v>1</v>
      </c>
      <c r="R2521" s="3">
        <v>5.6</v>
      </c>
      <c r="S25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1" t="str">
        <f>IF(AIRBNB[[#This Row],[RUIDO(dB)]]&lt;=4,"Silencioso",IF(AIRBNB[[#This Row],[RUIDO(dB)]]&lt;=5.5,"Poco Ruidoso","Ruidoso"))</f>
        <v>Ruidoso</v>
      </c>
      <c r="U2521" t="str">
        <f>IF(AND(AIRBNB[[#This Row],[PRECIO]]&lt;50,AIRBNB[[#This Row],[MIN_NOCHES]]&gt;3),"Dentro del presupuesto","No considerar")</f>
        <v>No considerar</v>
      </c>
      <c r="V2521" t="str">
        <f>VLOOKUP(AIRBNB[[#This Row],[HOST_ID]],Super_host[],5,FALSE)</f>
        <v>Host</v>
      </c>
    </row>
    <row r="2522" spans="1:22">
      <c r="A2522" s="4">
        <v>3850493</v>
      </c>
      <c r="B2522" t="s">
        <v>14240</v>
      </c>
      <c r="C2522" s="4">
        <v>19349568</v>
      </c>
      <c r="D2522" t="s">
        <v>1918</v>
      </c>
      <c r="E2522" t="s">
        <v>14241</v>
      </c>
      <c r="F2522" s="4">
        <v>11234</v>
      </c>
      <c r="G2522" s="13" t="s">
        <v>4662</v>
      </c>
      <c r="H2522" s="13" t="s">
        <v>9277</v>
      </c>
      <c r="I2522" s="1">
        <v>406225</v>
      </c>
      <c r="J2522" s="1">
        <v>-7392578</v>
      </c>
      <c r="K2522" t="s">
        <v>5</v>
      </c>
      <c r="L2522" s="20">
        <v>139</v>
      </c>
      <c r="M2522" s="4">
        <v>3</v>
      </c>
      <c r="N2522" s="4">
        <v>108</v>
      </c>
      <c r="O2522" s="2">
        <v>43652</v>
      </c>
      <c r="P2522" s="3">
        <v>1.83</v>
      </c>
      <c r="Q2522" s="4">
        <v>1</v>
      </c>
      <c r="R2522" s="3">
        <v>6.9</v>
      </c>
      <c r="S25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2" t="str">
        <f>IF(AIRBNB[[#This Row],[RUIDO(dB)]]&lt;=4,"Silencioso",IF(AIRBNB[[#This Row],[RUIDO(dB)]]&lt;=5.5,"Poco Ruidoso","Ruidoso"))</f>
        <v>Ruidoso</v>
      </c>
      <c r="U2522" t="str">
        <f>IF(AND(AIRBNB[[#This Row],[PRECIO]]&lt;50,AIRBNB[[#This Row],[MIN_NOCHES]]&gt;3),"Dentro del presupuesto","No considerar")</f>
        <v>No considerar</v>
      </c>
      <c r="V2522" t="str">
        <f>VLOOKUP(AIRBNB[[#This Row],[HOST_ID]],Super_host[],5,FALSE)</f>
        <v>Host</v>
      </c>
    </row>
    <row r="2523" spans="1:22">
      <c r="A2523" s="4">
        <v>5233279</v>
      </c>
      <c r="B2523" t="s">
        <v>1246</v>
      </c>
      <c r="C2523" s="4">
        <v>19034179</v>
      </c>
      <c r="D2523" t="s">
        <v>478</v>
      </c>
      <c r="E2523" t="s">
        <v>1247</v>
      </c>
      <c r="F2523" s="4">
        <v>10021</v>
      </c>
      <c r="G2523" s="13" t="s">
        <v>124</v>
      </c>
      <c r="H2523" s="13" t="s">
        <v>129</v>
      </c>
      <c r="I2523" s="1">
        <v>4076902</v>
      </c>
      <c r="J2523" s="1">
        <v>-7395807</v>
      </c>
      <c r="K2523" t="s">
        <v>5</v>
      </c>
      <c r="L2523" s="20">
        <v>139</v>
      </c>
      <c r="M2523" s="4">
        <v>2</v>
      </c>
      <c r="N2523" s="4">
        <v>2</v>
      </c>
      <c r="O2523" s="2">
        <v>42738</v>
      </c>
      <c r="P2523" s="3">
        <v>7.0000000000000007E-2</v>
      </c>
      <c r="Q2523" s="4">
        <v>1</v>
      </c>
      <c r="R2523" s="3">
        <v>5.6</v>
      </c>
      <c r="S25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3" t="str">
        <f>IF(AIRBNB[[#This Row],[RUIDO(dB)]]&lt;=4,"Silencioso",IF(AIRBNB[[#This Row],[RUIDO(dB)]]&lt;=5.5,"Poco Ruidoso","Ruidoso"))</f>
        <v>Ruidoso</v>
      </c>
      <c r="U2523" t="str">
        <f>IF(AND(AIRBNB[[#This Row],[PRECIO]]&lt;50,AIRBNB[[#This Row],[MIN_NOCHES]]&gt;3),"Dentro del presupuesto","No considerar")</f>
        <v>No considerar</v>
      </c>
      <c r="V2523" t="str">
        <f>VLOOKUP(AIRBNB[[#This Row],[HOST_ID]],Super_host[],5,FALSE)</f>
        <v>Host</v>
      </c>
    </row>
    <row r="2524" spans="1:22">
      <c r="A2524" s="4">
        <v>3283409</v>
      </c>
      <c r="B2524" t="s">
        <v>14439</v>
      </c>
      <c r="C2524" s="4">
        <v>16593547</v>
      </c>
      <c r="D2524" t="s">
        <v>14440</v>
      </c>
      <c r="E2524" t="s">
        <v>14441</v>
      </c>
      <c r="F2524" s="4">
        <v>11221</v>
      </c>
      <c r="G2524" s="13" t="s">
        <v>4662</v>
      </c>
      <c r="H2524" s="13" t="s">
        <v>9230</v>
      </c>
      <c r="I2524" s="1">
        <v>4068562</v>
      </c>
      <c r="J2524" s="1">
        <v>-7392375</v>
      </c>
      <c r="K2524" t="s">
        <v>5</v>
      </c>
      <c r="L2524" s="20">
        <v>139</v>
      </c>
      <c r="M2524" s="4">
        <v>2</v>
      </c>
      <c r="N2524" s="4">
        <v>124</v>
      </c>
      <c r="O2524" s="2">
        <v>43641</v>
      </c>
      <c r="P2524" s="3">
        <v>2.09</v>
      </c>
      <c r="Q2524" s="4">
        <v>1</v>
      </c>
      <c r="R2524" s="3">
        <v>6.9</v>
      </c>
      <c r="S25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4" t="str">
        <f>IF(AIRBNB[[#This Row],[RUIDO(dB)]]&lt;=4,"Silencioso",IF(AIRBNB[[#This Row],[RUIDO(dB)]]&lt;=5.5,"Poco Ruidoso","Ruidoso"))</f>
        <v>Ruidoso</v>
      </c>
      <c r="U2524" t="str">
        <f>IF(AND(AIRBNB[[#This Row],[PRECIO]]&lt;50,AIRBNB[[#This Row],[MIN_NOCHES]]&gt;3),"Dentro del presupuesto","No considerar")</f>
        <v>No considerar</v>
      </c>
      <c r="V2524" t="str">
        <f>VLOOKUP(AIRBNB[[#This Row],[HOST_ID]],Super_host[],5,FALSE)</f>
        <v>Host</v>
      </c>
    </row>
    <row r="2525" spans="1:22">
      <c r="A2525" s="4">
        <v>1839818</v>
      </c>
      <c r="B2525" t="s">
        <v>3829</v>
      </c>
      <c r="C2525" s="4">
        <v>9615574</v>
      </c>
      <c r="D2525" t="s">
        <v>3830</v>
      </c>
      <c r="E2525" t="s">
        <v>3831</v>
      </c>
      <c r="F2525" s="4">
        <v>10009</v>
      </c>
      <c r="G2525" s="13" t="s">
        <v>124</v>
      </c>
      <c r="H2525" s="13" t="s">
        <v>3832</v>
      </c>
      <c r="I2525" s="1">
        <v>4073196</v>
      </c>
      <c r="J2525" s="1">
        <v>-7397932</v>
      </c>
      <c r="K2525" t="s">
        <v>5</v>
      </c>
      <c r="L2525" s="20">
        <v>139</v>
      </c>
      <c r="M2525" s="4">
        <v>5</v>
      </c>
      <c r="N2525" s="4">
        <v>27</v>
      </c>
      <c r="O2525" s="2">
        <v>42937</v>
      </c>
      <c r="P2525" s="3">
        <v>0.48</v>
      </c>
      <c r="Q2525" s="4">
        <v>1</v>
      </c>
      <c r="R2525" s="3">
        <v>5.6</v>
      </c>
      <c r="S25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5" t="str">
        <f>IF(AIRBNB[[#This Row],[RUIDO(dB)]]&lt;=4,"Silencioso",IF(AIRBNB[[#This Row],[RUIDO(dB)]]&lt;=5.5,"Poco Ruidoso","Ruidoso"))</f>
        <v>Ruidoso</v>
      </c>
      <c r="U2525" t="str">
        <f>IF(AND(AIRBNB[[#This Row],[PRECIO]]&lt;50,AIRBNB[[#This Row],[MIN_NOCHES]]&gt;3),"Dentro del presupuesto","No considerar")</f>
        <v>No considerar</v>
      </c>
      <c r="V2525" t="str">
        <f>VLOOKUP(AIRBNB[[#This Row],[HOST_ID]],Super_host[],5,FALSE)</f>
        <v>Host</v>
      </c>
    </row>
    <row r="2526" spans="1:22">
      <c r="A2526" s="4">
        <v>2093064</v>
      </c>
      <c r="B2526" t="s">
        <v>3258</v>
      </c>
      <c r="C2526" s="4">
        <v>7245581</v>
      </c>
      <c r="D2526" t="s">
        <v>839</v>
      </c>
      <c r="E2526" t="s">
        <v>3259</v>
      </c>
      <c r="F2526" s="4">
        <v>10001</v>
      </c>
      <c r="G2526" s="13" t="s">
        <v>124</v>
      </c>
      <c r="H2526" s="13" t="s">
        <v>186</v>
      </c>
      <c r="I2526" s="1">
        <v>4074978</v>
      </c>
      <c r="J2526" s="1">
        <v>-7399686</v>
      </c>
      <c r="K2526" t="s">
        <v>5</v>
      </c>
      <c r="L2526" s="20">
        <v>139</v>
      </c>
      <c r="M2526" s="4">
        <v>90</v>
      </c>
      <c r="N2526" s="4">
        <v>20</v>
      </c>
      <c r="O2526" s="2">
        <v>43449</v>
      </c>
      <c r="P2526" s="3">
        <v>0.31</v>
      </c>
      <c r="Q2526" s="4">
        <v>1</v>
      </c>
      <c r="R2526" s="3">
        <v>5.6</v>
      </c>
      <c r="S25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6" t="str">
        <f>IF(AIRBNB[[#This Row],[RUIDO(dB)]]&lt;=4,"Silencioso",IF(AIRBNB[[#This Row],[RUIDO(dB)]]&lt;=5.5,"Poco Ruidoso","Ruidoso"))</f>
        <v>Ruidoso</v>
      </c>
      <c r="U2526" t="str">
        <f>IF(AND(AIRBNB[[#This Row],[PRECIO]]&lt;50,AIRBNB[[#This Row],[MIN_NOCHES]]&gt;3),"Dentro del presupuesto","No considerar")</f>
        <v>No considerar</v>
      </c>
      <c r="V2526" t="str">
        <f>VLOOKUP(AIRBNB[[#This Row],[HOST_ID]],Super_host[],5,FALSE)</f>
        <v>Host</v>
      </c>
    </row>
    <row r="2527" spans="1:22">
      <c r="A2527" s="4">
        <v>4643192</v>
      </c>
      <c r="B2527" t="s">
        <v>1777</v>
      </c>
      <c r="C2527" s="4">
        <v>6694436</v>
      </c>
      <c r="D2527" t="s">
        <v>1778</v>
      </c>
      <c r="E2527" t="s">
        <v>1779</v>
      </c>
      <c r="F2527" s="4">
        <v>10003</v>
      </c>
      <c r="G2527" s="13" t="s">
        <v>124</v>
      </c>
      <c r="H2527" s="13" t="s">
        <v>281</v>
      </c>
      <c r="I2527" s="1">
        <v>4073533</v>
      </c>
      <c r="J2527" s="1">
        <v>-7398384</v>
      </c>
      <c r="K2527" t="s">
        <v>5</v>
      </c>
      <c r="L2527" s="20">
        <v>139</v>
      </c>
      <c r="M2527" s="4">
        <v>2</v>
      </c>
      <c r="N2527" s="4">
        <v>5</v>
      </c>
      <c r="O2527" s="2">
        <v>42500</v>
      </c>
      <c r="P2527" s="3">
        <v>0.11</v>
      </c>
      <c r="Q2527" s="4">
        <v>1</v>
      </c>
      <c r="R2527" s="3">
        <v>5.6</v>
      </c>
      <c r="S25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7" t="str">
        <f>IF(AIRBNB[[#This Row],[RUIDO(dB)]]&lt;=4,"Silencioso",IF(AIRBNB[[#This Row],[RUIDO(dB)]]&lt;=5.5,"Poco Ruidoso","Ruidoso"))</f>
        <v>Ruidoso</v>
      </c>
      <c r="U2527" t="str">
        <f>IF(AND(AIRBNB[[#This Row],[PRECIO]]&lt;50,AIRBNB[[#This Row],[MIN_NOCHES]]&gt;3),"Dentro del presupuesto","No considerar")</f>
        <v>No considerar</v>
      </c>
      <c r="V2527" t="str">
        <f>VLOOKUP(AIRBNB[[#This Row],[HOST_ID]],Super_host[],5,FALSE)</f>
        <v>Host</v>
      </c>
    </row>
    <row r="2528" spans="1:22">
      <c r="A2528" s="4">
        <v>1151209</v>
      </c>
      <c r="B2528" t="s">
        <v>15179</v>
      </c>
      <c r="C2528" s="4">
        <v>6309691</v>
      </c>
      <c r="D2528" t="s">
        <v>166</v>
      </c>
      <c r="E2528" t="s">
        <v>15180</v>
      </c>
      <c r="F2528" s="4">
        <v>11222</v>
      </c>
      <c r="G2528" s="13" t="s">
        <v>4662</v>
      </c>
      <c r="H2528" s="13" t="s">
        <v>9249</v>
      </c>
      <c r="I2528" s="1">
        <v>4073369</v>
      </c>
      <c r="J2528" s="1">
        <v>-7395854</v>
      </c>
      <c r="K2528" t="s">
        <v>5</v>
      </c>
      <c r="L2528" s="20">
        <v>139</v>
      </c>
      <c r="M2528" s="4">
        <v>1</v>
      </c>
      <c r="N2528" s="4">
        <v>284</v>
      </c>
      <c r="O2528" s="2">
        <v>43635</v>
      </c>
      <c r="P2528" s="3">
        <v>3.8</v>
      </c>
      <c r="Q2528" s="4">
        <v>1</v>
      </c>
      <c r="R2528" s="3">
        <v>6.9</v>
      </c>
      <c r="S25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8" t="str">
        <f>IF(AIRBNB[[#This Row],[RUIDO(dB)]]&lt;=4,"Silencioso",IF(AIRBNB[[#This Row],[RUIDO(dB)]]&lt;=5.5,"Poco Ruidoso","Ruidoso"))</f>
        <v>Ruidoso</v>
      </c>
      <c r="U2528" t="str">
        <f>IF(AND(AIRBNB[[#This Row],[PRECIO]]&lt;50,AIRBNB[[#This Row],[MIN_NOCHES]]&gt;3),"Dentro del presupuesto","No considerar")</f>
        <v>No considerar</v>
      </c>
      <c r="V2528" t="str">
        <f>VLOOKUP(AIRBNB[[#This Row],[HOST_ID]],Super_host[],5,FALSE)</f>
        <v>Host</v>
      </c>
    </row>
    <row r="2529" spans="1:22">
      <c r="A2529" s="4">
        <v>808705</v>
      </c>
      <c r="B2529" t="s">
        <v>2649</v>
      </c>
      <c r="C2529" s="4">
        <v>3038687</v>
      </c>
      <c r="D2529" t="s">
        <v>466</v>
      </c>
      <c r="E2529" t="s">
        <v>2650</v>
      </c>
      <c r="F2529" s="4">
        <v>10019</v>
      </c>
      <c r="G2529" s="13" t="s">
        <v>124</v>
      </c>
      <c r="H2529" s="13" t="s">
        <v>249</v>
      </c>
      <c r="I2529" s="1">
        <v>4076704</v>
      </c>
      <c r="J2529" s="1">
        <v>-7398345</v>
      </c>
      <c r="K2529" t="s">
        <v>5</v>
      </c>
      <c r="L2529" s="20">
        <v>139</v>
      </c>
      <c r="M2529" s="4">
        <v>45</v>
      </c>
      <c r="N2529" s="4">
        <v>16</v>
      </c>
      <c r="O2529" s="2">
        <v>43059</v>
      </c>
      <c r="P2529" s="3">
        <v>0.21</v>
      </c>
      <c r="Q2529" s="4">
        <v>1</v>
      </c>
      <c r="R2529" s="3">
        <v>5.6</v>
      </c>
      <c r="S25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29" t="str">
        <f>IF(AIRBNB[[#This Row],[RUIDO(dB)]]&lt;=4,"Silencioso",IF(AIRBNB[[#This Row],[RUIDO(dB)]]&lt;=5.5,"Poco Ruidoso","Ruidoso"))</f>
        <v>Ruidoso</v>
      </c>
      <c r="U2529" t="str">
        <f>IF(AND(AIRBNB[[#This Row],[PRECIO]]&lt;50,AIRBNB[[#This Row],[MIN_NOCHES]]&gt;3),"Dentro del presupuesto","No considerar")</f>
        <v>No considerar</v>
      </c>
      <c r="V2529" t="str">
        <f>VLOOKUP(AIRBNB[[#This Row],[HOST_ID]],Super_host[],5,FALSE)</f>
        <v>Host</v>
      </c>
    </row>
    <row r="2530" spans="1:22">
      <c r="A2530" s="4">
        <v>456110</v>
      </c>
      <c r="B2530" t="s">
        <v>3036</v>
      </c>
      <c r="C2530" s="4">
        <v>2267508</v>
      </c>
      <c r="D2530" t="s">
        <v>233</v>
      </c>
      <c r="E2530" t="s">
        <v>3037</v>
      </c>
      <c r="F2530" s="4">
        <v>10001</v>
      </c>
      <c r="G2530" s="13" t="s">
        <v>124</v>
      </c>
      <c r="H2530" s="13" t="s">
        <v>186</v>
      </c>
      <c r="I2530" s="1">
        <v>407476</v>
      </c>
      <c r="J2530" s="1">
        <v>-7399698</v>
      </c>
      <c r="K2530" t="s">
        <v>5</v>
      </c>
      <c r="L2530" s="20">
        <v>139</v>
      </c>
      <c r="M2530" s="4">
        <v>4</v>
      </c>
      <c r="N2530" s="4">
        <v>23</v>
      </c>
      <c r="O2530" s="2">
        <v>42281</v>
      </c>
      <c r="P2530" s="3">
        <v>0.27</v>
      </c>
      <c r="Q2530" s="4">
        <v>1</v>
      </c>
      <c r="R2530" s="3">
        <v>5.6</v>
      </c>
      <c r="S25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0" t="str">
        <f>IF(AIRBNB[[#This Row],[RUIDO(dB)]]&lt;=4,"Silencioso",IF(AIRBNB[[#This Row],[RUIDO(dB)]]&lt;=5.5,"Poco Ruidoso","Ruidoso"))</f>
        <v>Ruidoso</v>
      </c>
      <c r="U2530" t="str">
        <f>IF(AND(AIRBNB[[#This Row],[PRECIO]]&lt;50,AIRBNB[[#This Row],[MIN_NOCHES]]&gt;3),"Dentro del presupuesto","No considerar")</f>
        <v>No considerar</v>
      </c>
      <c r="V2530" t="str">
        <f>VLOOKUP(AIRBNB[[#This Row],[HOST_ID]],Super_host[],5,FALSE)</f>
        <v>Host</v>
      </c>
    </row>
    <row r="2531" spans="1:22">
      <c r="A2531" s="4">
        <v>277370</v>
      </c>
      <c r="B2531" t="s">
        <v>4134</v>
      </c>
      <c r="C2531" s="4">
        <v>1448432</v>
      </c>
      <c r="D2531" t="s">
        <v>4135</v>
      </c>
      <c r="E2531" t="s">
        <v>2913</v>
      </c>
      <c r="F2531" s="4">
        <v>10003</v>
      </c>
      <c r="G2531" s="13" t="s">
        <v>124</v>
      </c>
      <c r="H2531" s="13" t="s">
        <v>133</v>
      </c>
      <c r="I2531" s="1">
        <v>4073168</v>
      </c>
      <c r="J2531" s="1">
        <v>-7398662</v>
      </c>
      <c r="K2531" t="s">
        <v>5</v>
      </c>
      <c r="L2531" s="20">
        <v>139</v>
      </c>
      <c r="M2531" s="4">
        <v>30</v>
      </c>
      <c r="N2531" s="4">
        <v>52</v>
      </c>
      <c r="O2531" s="2">
        <v>43598</v>
      </c>
      <c r="P2531" s="3">
        <v>0.6</v>
      </c>
      <c r="Q2531" s="4">
        <v>1</v>
      </c>
      <c r="R2531" s="3">
        <v>5.6</v>
      </c>
      <c r="S25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1" t="str">
        <f>IF(AIRBNB[[#This Row],[RUIDO(dB)]]&lt;=4,"Silencioso",IF(AIRBNB[[#This Row],[RUIDO(dB)]]&lt;=5.5,"Poco Ruidoso","Ruidoso"))</f>
        <v>Ruidoso</v>
      </c>
      <c r="U2531" t="str">
        <f>IF(AND(AIRBNB[[#This Row],[PRECIO]]&lt;50,AIRBNB[[#This Row],[MIN_NOCHES]]&gt;3),"Dentro del presupuesto","No considerar")</f>
        <v>No considerar</v>
      </c>
      <c r="V2531" t="str">
        <f>VLOOKUP(AIRBNB[[#This Row],[HOST_ID]],Super_host[],5,FALSE)</f>
        <v>Host</v>
      </c>
    </row>
    <row r="2532" spans="1:22">
      <c r="A2532" s="4">
        <v>5066813</v>
      </c>
      <c r="B2532" t="s">
        <v>5034</v>
      </c>
      <c r="C2532" s="4">
        <v>1445871</v>
      </c>
      <c r="D2532" t="s">
        <v>979</v>
      </c>
      <c r="E2532" t="s">
        <v>1959</v>
      </c>
      <c r="F2532" s="4">
        <v>10003</v>
      </c>
      <c r="G2532" s="13" t="s">
        <v>124</v>
      </c>
      <c r="H2532" s="13" t="s">
        <v>133</v>
      </c>
      <c r="I2532" s="1">
        <v>4073096</v>
      </c>
      <c r="J2532" s="1">
        <v>-7398376</v>
      </c>
      <c r="K2532" t="s">
        <v>5</v>
      </c>
      <c r="L2532" s="20">
        <v>139</v>
      </c>
      <c r="M2532" s="4">
        <v>1</v>
      </c>
      <c r="N2532" s="4">
        <v>62</v>
      </c>
      <c r="O2532" s="2">
        <v>43646</v>
      </c>
      <c r="P2532" s="3">
        <v>1.1499999999999999</v>
      </c>
      <c r="Q2532" s="4">
        <v>1</v>
      </c>
      <c r="R2532" s="3">
        <v>5.6</v>
      </c>
      <c r="S25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2" t="str">
        <f>IF(AIRBNB[[#This Row],[RUIDO(dB)]]&lt;=4,"Silencioso",IF(AIRBNB[[#This Row],[RUIDO(dB)]]&lt;=5.5,"Poco Ruidoso","Ruidoso"))</f>
        <v>Ruidoso</v>
      </c>
      <c r="U2532" t="str">
        <f>IF(AND(AIRBNB[[#This Row],[PRECIO]]&lt;50,AIRBNB[[#This Row],[MIN_NOCHES]]&gt;3),"Dentro del presupuesto","No considerar")</f>
        <v>No considerar</v>
      </c>
      <c r="V2532" t="str">
        <f>VLOOKUP(AIRBNB[[#This Row],[HOST_ID]],Super_host[],5,FALSE)</f>
        <v>Host</v>
      </c>
    </row>
    <row r="2533" spans="1:22">
      <c r="A2533" s="4">
        <v>258397</v>
      </c>
      <c r="B2533" t="s">
        <v>13947</v>
      </c>
      <c r="C2533" s="4">
        <v>1354758</v>
      </c>
      <c r="D2533" t="s">
        <v>3945</v>
      </c>
      <c r="E2533" t="s">
        <v>13948</v>
      </c>
      <c r="F2533" s="4">
        <v>11215</v>
      </c>
      <c r="G2533" s="13" t="s">
        <v>4662</v>
      </c>
      <c r="H2533" s="13" t="s">
        <v>9234</v>
      </c>
      <c r="I2533" s="1">
        <v>4067379</v>
      </c>
      <c r="J2533" s="1">
        <v>-7398454</v>
      </c>
      <c r="K2533" t="s">
        <v>5</v>
      </c>
      <c r="L2533" s="20">
        <v>139</v>
      </c>
      <c r="M2533" s="4">
        <v>3</v>
      </c>
      <c r="N2533" s="4">
        <v>135</v>
      </c>
      <c r="O2533" s="2">
        <v>43640</v>
      </c>
      <c r="P2533" s="3">
        <v>1.45</v>
      </c>
      <c r="Q2533" s="4">
        <v>1</v>
      </c>
      <c r="R2533" s="3">
        <v>6.9</v>
      </c>
      <c r="S25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3" t="str">
        <f>IF(AIRBNB[[#This Row],[RUIDO(dB)]]&lt;=4,"Silencioso",IF(AIRBNB[[#This Row],[RUIDO(dB)]]&lt;=5.5,"Poco Ruidoso","Ruidoso"))</f>
        <v>Ruidoso</v>
      </c>
      <c r="U2533" t="str">
        <f>IF(AND(AIRBNB[[#This Row],[PRECIO]]&lt;50,AIRBNB[[#This Row],[MIN_NOCHES]]&gt;3),"Dentro del presupuesto","No considerar")</f>
        <v>No considerar</v>
      </c>
      <c r="V2533" t="str">
        <f>VLOOKUP(AIRBNB[[#This Row],[HOST_ID]],Super_host[],5,FALSE)</f>
        <v>Host</v>
      </c>
    </row>
    <row r="2534" spans="1:22">
      <c r="A2534" s="4">
        <v>660016</v>
      </c>
      <c r="B2534" t="s">
        <v>14724</v>
      </c>
      <c r="C2534" s="4">
        <v>270064</v>
      </c>
      <c r="D2534" t="s">
        <v>14725</v>
      </c>
      <c r="E2534" t="s">
        <v>14726</v>
      </c>
      <c r="F2534" s="4">
        <v>11206</v>
      </c>
      <c r="G2534" s="13" t="s">
        <v>4662</v>
      </c>
      <c r="H2534" s="13" t="s">
        <v>9218</v>
      </c>
      <c r="I2534" s="1">
        <v>4070249</v>
      </c>
      <c r="J2534" s="1">
        <v>-739488</v>
      </c>
      <c r="K2534" t="s">
        <v>5</v>
      </c>
      <c r="L2534" s="20">
        <v>139</v>
      </c>
      <c r="M2534" s="4">
        <v>2</v>
      </c>
      <c r="N2534" s="4">
        <v>211</v>
      </c>
      <c r="O2534" s="2">
        <v>43650</v>
      </c>
      <c r="P2534" s="3">
        <v>2.57</v>
      </c>
      <c r="Q2534" s="4">
        <v>1</v>
      </c>
      <c r="R2534" s="3">
        <v>6.9</v>
      </c>
      <c r="S25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4" t="str">
        <f>IF(AIRBNB[[#This Row],[RUIDO(dB)]]&lt;=4,"Silencioso",IF(AIRBNB[[#This Row],[RUIDO(dB)]]&lt;=5.5,"Poco Ruidoso","Ruidoso"))</f>
        <v>Ruidoso</v>
      </c>
      <c r="U2534" t="str">
        <f>IF(AND(AIRBNB[[#This Row],[PRECIO]]&lt;50,AIRBNB[[#This Row],[MIN_NOCHES]]&gt;3),"Dentro del presupuesto","No considerar")</f>
        <v>No considerar</v>
      </c>
      <c r="V2534" t="str">
        <f>VLOOKUP(AIRBNB[[#This Row],[HOST_ID]],Super_host[],5,FALSE)</f>
        <v>Host</v>
      </c>
    </row>
    <row r="2535" spans="1:22">
      <c r="A2535" s="4">
        <v>4698079</v>
      </c>
      <c r="B2535" t="s">
        <v>1485</v>
      </c>
      <c r="C2535" s="4">
        <v>24067453</v>
      </c>
      <c r="D2535" t="s">
        <v>1486</v>
      </c>
      <c r="E2535" t="s">
        <v>1487</v>
      </c>
      <c r="F2535" s="4">
        <v>10009</v>
      </c>
      <c r="G2535" s="13" t="s">
        <v>124</v>
      </c>
      <c r="H2535" s="13" t="s">
        <v>133</v>
      </c>
      <c r="I2535" s="1">
        <v>4072274</v>
      </c>
      <c r="J2535" s="1">
        <v>-7398143</v>
      </c>
      <c r="K2535" t="s">
        <v>5</v>
      </c>
      <c r="L2535" s="20">
        <v>138</v>
      </c>
      <c r="M2535" s="4">
        <v>11</v>
      </c>
      <c r="N2535" s="4">
        <v>5</v>
      </c>
      <c r="O2535" s="2">
        <v>42738</v>
      </c>
      <c r="P2535" s="3">
        <v>0.09</v>
      </c>
      <c r="Q2535" s="4">
        <v>1</v>
      </c>
      <c r="R2535" s="3">
        <v>5.6</v>
      </c>
      <c r="S25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5" t="str">
        <f>IF(AIRBNB[[#This Row],[RUIDO(dB)]]&lt;=4,"Silencioso",IF(AIRBNB[[#This Row],[RUIDO(dB)]]&lt;=5.5,"Poco Ruidoso","Ruidoso"))</f>
        <v>Ruidoso</v>
      </c>
      <c r="U2535" t="str">
        <f>IF(AND(AIRBNB[[#This Row],[PRECIO]]&lt;50,AIRBNB[[#This Row],[MIN_NOCHES]]&gt;3),"Dentro del presupuesto","No considerar")</f>
        <v>No considerar</v>
      </c>
      <c r="V2535" t="str">
        <f>VLOOKUP(AIRBNB[[#This Row],[HOST_ID]],Super_host[],5,FALSE)</f>
        <v>Host</v>
      </c>
    </row>
    <row r="2536" spans="1:22">
      <c r="A2536" s="4">
        <v>4211276</v>
      </c>
      <c r="B2536" t="s">
        <v>9908</v>
      </c>
      <c r="C2536" s="4">
        <v>21064917</v>
      </c>
      <c r="D2536" t="s">
        <v>9503</v>
      </c>
      <c r="E2536" t="s">
        <v>9909</v>
      </c>
      <c r="F2536" s="4">
        <v>11225</v>
      </c>
      <c r="G2536" s="13" t="s">
        <v>4662</v>
      </c>
      <c r="H2536" s="13" t="s">
        <v>9481</v>
      </c>
      <c r="I2536" s="1">
        <v>4066302</v>
      </c>
      <c r="J2536" s="1">
        <v>-7395198</v>
      </c>
      <c r="K2536" t="s">
        <v>5</v>
      </c>
      <c r="L2536" s="20">
        <v>138</v>
      </c>
      <c r="M2536" s="4">
        <v>3</v>
      </c>
      <c r="N2536" s="4">
        <v>3</v>
      </c>
      <c r="O2536" s="2">
        <v>42005</v>
      </c>
      <c r="P2536" s="3">
        <v>0.05</v>
      </c>
      <c r="Q2536" s="4">
        <v>1</v>
      </c>
      <c r="R2536" s="3">
        <v>6.9</v>
      </c>
      <c r="S25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6" t="str">
        <f>IF(AIRBNB[[#This Row],[RUIDO(dB)]]&lt;=4,"Silencioso",IF(AIRBNB[[#This Row],[RUIDO(dB)]]&lt;=5.5,"Poco Ruidoso","Ruidoso"))</f>
        <v>Ruidoso</v>
      </c>
      <c r="U2536" t="str">
        <f>IF(AND(AIRBNB[[#This Row],[PRECIO]]&lt;50,AIRBNB[[#This Row],[MIN_NOCHES]]&gt;3),"Dentro del presupuesto","No considerar")</f>
        <v>No considerar</v>
      </c>
      <c r="V2536" t="str">
        <f>VLOOKUP(AIRBNB[[#This Row],[HOST_ID]],Super_host[],5,FALSE)</f>
        <v>Host</v>
      </c>
    </row>
    <row r="2537" spans="1:22">
      <c r="A2537" s="4">
        <v>3952731</v>
      </c>
      <c r="B2537" t="s">
        <v>10546</v>
      </c>
      <c r="C2537" s="4">
        <v>20435679</v>
      </c>
      <c r="D2537" t="s">
        <v>1087</v>
      </c>
      <c r="E2537" t="s">
        <v>10547</v>
      </c>
      <c r="F2537" s="4">
        <v>11218</v>
      </c>
      <c r="G2537" s="13" t="s">
        <v>4662</v>
      </c>
      <c r="H2537" s="13" t="s">
        <v>10548</v>
      </c>
      <c r="I2537" s="1">
        <v>4065527</v>
      </c>
      <c r="J2537" s="1">
        <v>-7397853</v>
      </c>
      <c r="K2537" t="s">
        <v>5</v>
      </c>
      <c r="L2537" s="20">
        <v>138</v>
      </c>
      <c r="M2537" s="4">
        <v>5</v>
      </c>
      <c r="N2537" s="4">
        <v>1</v>
      </c>
      <c r="O2537" s="2">
        <v>43369</v>
      </c>
      <c r="P2537" s="3">
        <v>0.1</v>
      </c>
      <c r="Q2537" s="4">
        <v>1</v>
      </c>
      <c r="R2537" s="3">
        <v>6.9</v>
      </c>
      <c r="S25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7" t="str">
        <f>IF(AIRBNB[[#This Row],[RUIDO(dB)]]&lt;=4,"Silencioso",IF(AIRBNB[[#This Row],[RUIDO(dB)]]&lt;=5.5,"Poco Ruidoso","Ruidoso"))</f>
        <v>Ruidoso</v>
      </c>
      <c r="U2537" t="str">
        <f>IF(AND(AIRBNB[[#This Row],[PRECIO]]&lt;50,AIRBNB[[#This Row],[MIN_NOCHES]]&gt;3),"Dentro del presupuesto","No considerar")</f>
        <v>No considerar</v>
      </c>
      <c r="V2537" t="str">
        <f>VLOOKUP(AIRBNB[[#This Row],[HOST_ID]],Super_host[],5,FALSE)</f>
        <v>Host</v>
      </c>
    </row>
    <row r="2538" spans="1:22">
      <c r="A2538" s="4">
        <v>3167768</v>
      </c>
      <c r="B2538" t="s">
        <v>11945</v>
      </c>
      <c r="C2538" s="4">
        <v>16067583</v>
      </c>
      <c r="D2538" t="s">
        <v>411</v>
      </c>
      <c r="E2538" t="s">
        <v>11946</v>
      </c>
      <c r="F2538" s="4">
        <v>11238</v>
      </c>
      <c r="G2538" s="13" t="s">
        <v>4662</v>
      </c>
      <c r="H2538" s="13" t="s">
        <v>9323</v>
      </c>
      <c r="I2538" s="1">
        <v>4067765</v>
      </c>
      <c r="J2538" s="1">
        <v>-7396378</v>
      </c>
      <c r="K2538" t="s">
        <v>5</v>
      </c>
      <c r="L2538" s="20">
        <v>138</v>
      </c>
      <c r="M2538" s="4">
        <v>4</v>
      </c>
      <c r="N2538" s="4">
        <v>19</v>
      </c>
      <c r="O2538" s="2">
        <v>43651</v>
      </c>
      <c r="P2538" s="3">
        <v>0.32</v>
      </c>
      <c r="Q2538" s="4">
        <v>1</v>
      </c>
      <c r="R2538" s="3">
        <v>6.9</v>
      </c>
      <c r="S25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8" t="str">
        <f>IF(AIRBNB[[#This Row],[RUIDO(dB)]]&lt;=4,"Silencioso",IF(AIRBNB[[#This Row],[RUIDO(dB)]]&lt;=5.5,"Poco Ruidoso","Ruidoso"))</f>
        <v>Ruidoso</v>
      </c>
      <c r="U2538" t="str">
        <f>IF(AND(AIRBNB[[#This Row],[PRECIO]]&lt;50,AIRBNB[[#This Row],[MIN_NOCHES]]&gt;3),"Dentro del presupuesto","No considerar")</f>
        <v>No considerar</v>
      </c>
      <c r="V2538" t="str">
        <f>VLOOKUP(AIRBNB[[#This Row],[HOST_ID]],Super_host[],5,FALSE)</f>
        <v>Host</v>
      </c>
    </row>
    <row r="2539" spans="1:22">
      <c r="A2539" s="4">
        <v>1080816</v>
      </c>
      <c r="B2539" t="s">
        <v>10584</v>
      </c>
      <c r="C2539" s="4">
        <v>5944756</v>
      </c>
      <c r="D2539" t="s">
        <v>10585</v>
      </c>
      <c r="E2539" t="s">
        <v>10586</v>
      </c>
      <c r="F2539" s="4">
        <v>11222</v>
      </c>
      <c r="G2539" s="13" t="s">
        <v>4662</v>
      </c>
      <c r="H2539" s="13" t="s">
        <v>9249</v>
      </c>
      <c r="I2539" s="1">
        <v>4072428</v>
      </c>
      <c r="J2539" s="1">
        <v>-7394472</v>
      </c>
      <c r="K2539" t="s">
        <v>5</v>
      </c>
      <c r="L2539" s="20">
        <v>138</v>
      </c>
      <c r="M2539" s="4">
        <v>14</v>
      </c>
      <c r="N2539" s="4">
        <v>6</v>
      </c>
      <c r="O2539" s="2">
        <v>43379</v>
      </c>
      <c r="P2539" s="3">
        <v>0.1</v>
      </c>
      <c r="Q2539" s="4">
        <v>1</v>
      </c>
      <c r="R2539" s="3">
        <v>6.9</v>
      </c>
      <c r="S25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39" t="str">
        <f>IF(AIRBNB[[#This Row],[RUIDO(dB)]]&lt;=4,"Silencioso",IF(AIRBNB[[#This Row],[RUIDO(dB)]]&lt;=5.5,"Poco Ruidoso","Ruidoso"))</f>
        <v>Ruidoso</v>
      </c>
      <c r="U2539" t="str">
        <f>IF(AND(AIRBNB[[#This Row],[PRECIO]]&lt;50,AIRBNB[[#This Row],[MIN_NOCHES]]&gt;3),"Dentro del presupuesto","No considerar")</f>
        <v>No considerar</v>
      </c>
      <c r="V2539" t="str">
        <f>VLOOKUP(AIRBNB[[#This Row],[HOST_ID]],Super_host[],5,FALSE)</f>
        <v>Host</v>
      </c>
    </row>
    <row r="2540" spans="1:22">
      <c r="A2540" s="4">
        <v>900503</v>
      </c>
      <c r="B2540" t="s">
        <v>15832</v>
      </c>
      <c r="C2540" s="4">
        <v>4634013</v>
      </c>
      <c r="D2540" t="s">
        <v>15833</v>
      </c>
      <c r="E2540" t="s">
        <v>15834</v>
      </c>
      <c r="F2540" s="4">
        <v>11238</v>
      </c>
      <c r="G2540" s="13" t="s">
        <v>4662</v>
      </c>
      <c r="H2540" s="13" t="s">
        <v>9387</v>
      </c>
      <c r="I2540" s="1">
        <v>4068753</v>
      </c>
      <c r="J2540" s="1">
        <v>-7396002</v>
      </c>
      <c r="K2540" t="s">
        <v>5</v>
      </c>
      <c r="L2540" s="20">
        <v>138</v>
      </c>
      <c r="M2540" s="4">
        <v>3</v>
      </c>
      <c r="N2540" s="4">
        <v>0</v>
      </c>
      <c r="O2540" s="2">
        <v>42204</v>
      </c>
      <c r="P2540" s="3">
        <v>0.17</v>
      </c>
      <c r="Q2540" s="4">
        <v>1</v>
      </c>
      <c r="R2540" s="3">
        <v>6.9</v>
      </c>
      <c r="S25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0" t="str">
        <f>IF(AIRBNB[[#This Row],[RUIDO(dB)]]&lt;=4,"Silencioso",IF(AIRBNB[[#This Row],[RUIDO(dB)]]&lt;=5.5,"Poco Ruidoso","Ruidoso"))</f>
        <v>Ruidoso</v>
      </c>
      <c r="U2540" t="str">
        <f>IF(AND(AIRBNB[[#This Row],[PRECIO]]&lt;50,AIRBNB[[#This Row],[MIN_NOCHES]]&gt;3),"Dentro del presupuesto","No considerar")</f>
        <v>No considerar</v>
      </c>
      <c r="V2540" t="str">
        <f>VLOOKUP(AIRBNB[[#This Row],[HOST_ID]],Super_host[],5,FALSE)</f>
        <v>Host</v>
      </c>
    </row>
    <row r="2541" spans="1:22">
      <c r="A2541" s="4">
        <v>1150514</v>
      </c>
      <c r="B2541" t="s">
        <v>9219</v>
      </c>
      <c r="C2541" s="4">
        <v>4376062</v>
      </c>
      <c r="D2541" t="s">
        <v>9220</v>
      </c>
      <c r="E2541" t="s">
        <v>9221</v>
      </c>
      <c r="F2541" s="4">
        <v>11205</v>
      </c>
      <c r="G2541" s="13" t="s">
        <v>4662</v>
      </c>
      <c r="H2541" s="13" t="s">
        <v>9222</v>
      </c>
      <c r="I2541" s="1">
        <v>4068798</v>
      </c>
      <c r="J2541" s="1">
        <v>-7397182</v>
      </c>
      <c r="K2541" t="s">
        <v>5</v>
      </c>
      <c r="L2541" s="20">
        <v>138</v>
      </c>
      <c r="M2541" s="4">
        <v>7</v>
      </c>
      <c r="N2541" s="4">
        <v>1</v>
      </c>
      <c r="O2541" s="2">
        <v>41418</v>
      </c>
      <c r="P2541" s="3">
        <v>0.01</v>
      </c>
      <c r="Q2541" s="4">
        <v>1</v>
      </c>
      <c r="R2541" s="3">
        <v>6.9</v>
      </c>
      <c r="S25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1" t="str">
        <f>IF(AIRBNB[[#This Row],[RUIDO(dB)]]&lt;=4,"Silencioso",IF(AIRBNB[[#This Row],[RUIDO(dB)]]&lt;=5.5,"Poco Ruidoso","Ruidoso"))</f>
        <v>Ruidoso</v>
      </c>
      <c r="U2541" t="str">
        <f>IF(AND(AIRBNB[[#This Row],[PRECIO]]&lt;50,AIRBNB[[#This Row],[MIN_NOCHES]]&gt;3),"Dentro del presupuesto","No considerar")</f>
        <v>No considerar</v>
      </c>
      <c r="V2541" t="str">
        <f>VLOOKUP(AIRBNB[[#This Row],[HOST_ID]],Super_host[],5,FALSE)</f>
        <v>Host</v>
      </c>
    </row>
    <row r="2542" spans="1:22">
      <c r="A2542" s="4">
        <v>1420559</v>
      </c>
      <c r="B2542" t="s">
        <v>8091</v>
      </c>
      <c r="C2542" s="4">
        <v>3349838</v>
      </c>
      <c r="D2542" t="s">
        <v>2920</v>
      </c>
      <c r="E2542" t="s">
        <v>8092</v>
      </c>
      <c r="F2542" s="4">
        <v>11101</v>
      </c>
      <c r="G2542" s="13" t="s">
        <v>7897</v>
      </c>
      <c r="H2542" s="13" t="s">
        <v>7905</v>
      </c>
      <c r="I2542" s="1">
        <v>4074449</v>
      </c>
      <c r="J2542" s="1">
        <v>-7395201</v>
      </c>
      <c r="K2542" t="s">
        <v>5</v>
      </c>
      <c r="L2542" s="20">
        <v>138</v>
      </c>
      <c r="M2542" s="4">
        <v>1</v>
      </c>
      <c r="N2542" s="4">
        <v>4</v>
      </c>
      <c r="O2542" s="2">
        <v>42556</v>
      </c>
      <c r="P2542" s="3">
        <v>0.06</v>
      </c>
      <c r="Q2542" s="4">
        <v>5</v>
      </c>
      <c r="R2542" s="3">
        <v>6.24</v>
      </c>
      <c r="S25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2" t="str">
        <f>IF(AIRBNB[[#This Row],[RUIDO(dB)]]&lt;=4,"Silencioso",IF(AIRBNB[[#This Row],[RUIDO(dB)]]&lt;=5.5,"Poco Ruidoso","Ruidoso"))</f>
        <v>Ruidoso</v>
      </c>
      <c r="U2542" t="str">
        <f>IF(AND(AIRBNB[[#This Row],[PRECIO]]&lt;50,AIRBNB[[#This Row],[MIN_NOCHES]]&gt;3),"Dentro del presupuesto","No considerar")</f>
        <v>No considerar</v>
      </c>
      <c r="V2542" t="str">
        <f>VLOOKUP(AIRBNB[[#This Row],[HOST_ID]],Super_host[],5,FALSE)</f>
        <v>Host</v>
      </c>
    </row>
    <row r="2543" spans="1:22">
      <c r="A2543" s="4">
        <v>1524895</v>
      </c>
      <c r="B2543" t="s">
        <v>3216</v>
      </c>
      <c r="C2543" s="4">
        <v>3217480</v>
      </c>
      <c r="D2543" t="s">
        <v>1201</v>
      </c>
      <c r="E2543" t="s">
        <v>3217</v>
      </c>
      <c r="F2543" s="4">
        <v>10040</v>
      </c>
      <c r="G2543" s="13" t="s">
        <v>124</v>
      </c>
      <c r="H2543" s="13" t="s">
        <v>125</v>
      </c>
      <c r="I2543" s="1">
        <v>4085652</v>
      </c>
      <c r="J2543" s="1">
        <v>-7392975</v>
      </c>
      <c r="K2543" t="s">
        <v>5</v>
      </c>
      <c r="L2543" s="20">
        <v>138</v>
      </c>
      <c r="M2543" s="4">
        <v>7</v>
      </c>
      <c r="N2543" s="4">
        <v>14</v>
      </c>
      <c r="O2543" s="2">
        <v>43579</v>
      </c>
      <c r="P2543" s="3">
        <v>0.3</v>
      </c>
      <c r="Q2543" s="4">
        <v>1</v>
      </c>
      <c r="R2543" s="3">
        <v>5.6</v>
      </c>
      <c r="S25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3" t="str">
        <f>IF(AIRBNB[[#This Row],[RUIDO(dB)]]&lt;=4,"Silencioso",IF(AIRBNB[[#This Row],[RUIDO(dB)]]&lt;=5.5,"Poco Ruidoso","Ruidoso"))</f>
        <v>Ruidoso</v>
      </c>
      <c r="U2543" t="str">
        <f>IF(AND(AIRBNB[[#This Row],[PRECIO]]&lt;50,AIRBNB[[#This Row],[MIN_NOCHES]]&gt;3),"Dentro del presupuesto","No considerar")</f>
        <v>No considerar</v>
      </c>
      <c r="V2543" t="str">
        <f>VLOOKUP(AIRBNB[[#This Row],[HOST_ID]],Super_host[],5,FALSE)</f>
        <v>Host</v>
      </c>
    </row>
    <row r="2544" spans="1:22">
      <c r="A2544" s="4">
        <v>434792</v>
      </c>
      <c r="B2544" t="s">
        <v>13697</v>
      </c>
      <c r="C2544" s="4">
        <v>2117078</v>
      </c>
      <c r="D2544" t="s">
        <v>421</v>
      </c>
      <c r="E2544" t="s">
        <v>13698</v>
      </c>
      <c r="F2544" s="4">
        <v>11215</v>
      </c>
      <c r="G2544" s="13" t="s">
        <v>4662</v>
      </c>
      <c r="H2544" s="13" t="s">
        <v>9363</v>
      </c>
      <c r="I2544" s="1">
        <v>4067302</v>
      </c>
      <c r="J2544" s="1">
        <v>-7398756</v>
      </c>
      <c r="K2544" t="s">
        <v>5</v>
      </c>
      <c r="L2544" s="20">
        <v>138</v>
      </c>
      <c r="M2544" s="4">
        <v>3</v>
      </c>
      <c r="N2544" s="4">
        <v>106</v>
      </c>
      <c r="O2544" s="2">
        <v>43623</v>
      </c>
      <c r="P2544" s="3">
        <v>1.22</v>
      </c>
      <c r="Q2544" s="4">
        <v>1</v>
      </c>
      <c r="R2544" s="3">
        <v>6.9</v>
      </c>
      <c r="S25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4" t="str">
        <f>IF(AIRBNB[[#This Row],[RUIDO(dB)]]&lt;=4,"Silencioso",IF(AIRBNB[[#This Row],[RUIDO(dB)]]&lt;=5.5,"Poco Ruidoso","Ruidoso"))</f>
        <v>Ruidoso</v>
      </c>
      <c r="U2544" t="str">
        <f>IF(AND(AIRBNB[[#This Row],[PRECIO]]&lt;50,AIRBNB[[#This Row],[MIN_NOCHES]]&gt;3),"Dentro del presupuesto","No considerar")</f>
        <v>No considerar</v>
      </c>
      <c r="V2544" t="str">
        <f>VLOOKUP(AIRBNB[[#This Row],[HOST_ID]],Super_host[],5,FALSE)</f>
        <v>Host</v>
      </c>
    </row>
    <row r="2545" spans="1:22">
      <c r="A2545" s="4">
        <v>1446009</v>
      </c>
      <c r="B2545" t="s">
        <v>15983</v>
      </c>
      <c r="C2545" s="4">
        <v>1481172</v>
      </c>
      <c r="D2545" t="s">
        <v>3159</v>
      </c>
      <c r="E2545" t="s">
        <v>15984</v>
      </c>
      <c r="F2545" s="4">
        <v>11206</v>
      </c>
      <c r="G2545" s="13" t="s">
        <v>4662</v>
      </c>
      <c r="H2545" s="13" t="s">
        <v>9218</v>
      </c>
      <c r="I2545" s="1">
        <v>4070823</v>
      </c>
      <c r="J2545" s="1">
        <v>-7394405</v>
      </c>
      <c r="K2545" t="s">
        <v>40</v>
      </c>
      <c r="L2545" s="20">
        <v>138</v>
      </c>
      <c r="M2545" s="4">
        <v>1</v>
      </c>
      <c r="N2545" s="4">
        <v>0</v>
      </c>
      <c r="O2545" s="2">
        <v>43586</v>
      </c>
      <c r="P2545" s="3">
        <v>0.04</v>
      </c>
      <c r="Q2545" s="4">
        <v>1</v>
      </c>
      <c r="R2545" s="3">
        <v>6.9</v>
      </c>
      <c r="S25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5" t="str">
        <f>IF(AIRBNB[[#This Row],[RUIDO(dB)]]&lt;=4,"Silencioso",IF(AIRBNB[[#This Row],[RUIDO(dB)]]&lt;=5.5,"Poco Ruidoso","Ruidoso"))</f>
        <v>Ruidoso</v>
      </c>
      <c r="U2545" t="str">
        <f>IF(AND(AIRBNB[[#This Row],[PRECIO]]&lt;50,AIRBNB[[#This Row],[MIN_NOCHES]]&gt;3),"Dentro del presupuesto","No considerar")</f>
        <v>No considerar</v>
      </c>
      <c r="V2545" t="str">
        <f>VLOOKUP(AIRBNB[[#This Row],[HOST_ID]],Super_host[],5,FALSE)</f>
        <v>Host</v>
      </c>
    </row>
    <row r="2546" spans="1:22">
      <c r="A2546" s="4">
        <v>610118</v>
      </c>
      <c r="B2546" t="s">
        <v>11376</v>
      </c>
      <c r="C2546" s="4">
        <v>1144721</v>
      </c>
      <c r="D2546" t="s">
        <v>11377</v>
      </c>
      <c r="E2546" t="s">
        <v>11378</v>
      </c>
      <c r="F2546" s="4">
        <v>11237</v>
      </c>
      <c r="G2546" s="13" t="s">
        <v>4662</v>
      </c>
      <c r="H2546" s="13" t="s">
        <v>9274</v>
      </c>
      <c r="I2546" s="1">
        <v>407072</v>
      </c>
      <c r="J2546" s="1">
        <v>-7392245</v>
      </c>
      <c r="K2546" t="s">
        <v>5</v>
      </c>
      <c r="L2546" s="20">
        <v>138</v>
      </c>
      <c r="M2546" s="4">
        <v>31</v>
      </c>
      <c r="N2546" s="4">
        <v>17</v>
      </c>
      <c r="O2546" s="2">
        <v>42295</v>
      </c>
      <c r="P2546" s="3">
        <v>0.2</v>
      </c>
      <c r="Q2546" s="4">
        <v>1</v>
      </c>
      <c r="R2546" s="3">
        <v>6.9</v>
      </c>
      <c r="S25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6" t="str">
        <f>IF(AIRBNB[[#This Row],[RUIDO(dB)]]&lt;=4,"Silencioso",IF(AIRBNB[[#This Row],[RUIDO(dB)]]&lt;=5.5,"Poco Ruidoso","Ruidoso"))</f>
        <v>Ruidoso</v>
      </c>
      <c r="U2546" t="str">
        <f>IF(AND(AIRBNB[[#This Row],[PRECIO]]&lt;50,AIRBNB[[#This Row],[MIN_NOCHES]]&gt;3),"Dentro del presupuesto","No considerar")</f>
        <v>No considerar</v>
      </c>
      <c r="V2546" t="str">
        <f>VLOOKUP(AIRBNB[[#This Row],[HOST_ID]],Super_host[],5,FALSE)</f>
        <v>Host</v>
      </c>
    </row>
    <row r="2547" spans="1:22">
      <c r="A2547" s="4">
        <v>4350120</v>
      </c>
      <c r="B2547" t="s">
        <v>13626</v>
      </c>
      <c r="C2547" s="4">
        <v>21457707</v>
      </c>
      <c r="D2547" t="s">
        <v>717</v>
      </c>
      <c r="E2547" t="s">
        <v>13627</v>
      </c>
      <c r="F2547" s="4">
        <v>11222</v>
      </c>
      <c r="G2547" s="13" t="s">
        <v>4662</v>
      </c>
      <c r="H2547" s="13" t="s">
        <v>9249</v>
      </c>
      <c r="I2547" s="1">
        <v>4072623</v>
      </c>
      <c r="J2547" s="1">
        <v>-7394298</v>
      </c>
      <c r="K2547" t="s">
        <v>5</v>
      </c>
      <c r="L2547" s="20">
        <v>137</v>
      </c>
      <c r="M2547" s="4">
        <v>5</v>
      </c>
      <c r="N2547" s="4">
        <v>26</v>
      </c>
      <c r="O2547" s="2">
        <v>43591</v>
      </c>
      <c r="P2547" s="3">
        <v>1.1599999999999999</v>
      </c>
      <c r="Q2547" s="4">
        <v>1</v>
      </c>
      <c r="R2547" s="3">
        <v>6.9</v>
      </c>
      <c r="S25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7" t="str">
        <f>IF(AIRBNB[[#This Row],[RUIDO(dB)]]&lt;=4,"Silencioso",IF(AIRBNB[[#This Row],[RUIDO(dB)]]&lt;=5.5,"Poco Ruidoso","Ruidoso"))</f>
        <v>Ruidoso</v>
      </c>
      <c r="U2547" t="str">
        <f>IF(AND(AIRBNB[[#This Row],[PRECIO]]&lt;50,AIRBNB[[#This Row],[MIN_NOCHES]]&gt;3),"Dentro del presupuesto","No considerar")</f>
        <v>No considerar</v>
      </c>
      <c r="V2547" t="str">
        <f>VLOOKUP(AIRBNB[[#This Row],[HOST_ID]],Super_host[],5,FALSE)</f>
        <v>Host</v>
      </c>
    </row>
    <row r="2548" spans="1:22">
      <c r="A2548" s="4">
        <v>1191606</v>
      </c>
      <c r="B2548" t="s">
        <v>13183</v>
      </c>
      <c r="C2548" s="4">
        <v>6514245</v>
      </c>
      <c r="D2548" t="s">
        <v>4061</v>
      </c>
      <c r="E2548" t="s">
        <v>13184</v>
      </c>
      <c r="F2548" s="4">
        <v>11235</v>
      </c>
      <c r="G2548" s="13" t="s">
        <v>4662</v>
      </c>
      <c r="H2548" s="13" t="s">
        <v>9867</v>
      </c>
      <c r="I2548" s="1">
        <v>4057519</v>
      </c>
      <c r="J2548" s="1">
        <v>-7395468</v>
      </c>
      <c r="K2548" t="s">
        <v>5</v>
      </c>
      <c r="L2548" s="20">
        <v>137</v>
      </c>
      <c r="M2548" s="4">
        <v>2</v>
      </c>
      <c r="N2548" s="4">
        <v>59</v>
      </c>
      <c r="O2548" s="2">
        <v>43644</v>
      </c>
      <c r="P2548" s="3">
        <v>0.81</v>
      </c>
      <c r="Q2548" s="4">
        <v>1</v>
      </c>
      <c r="R2548" s="3">
        <v>6.9</v>
      </c>
      <c r="S25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8" t="str">
        <f>IF(AIRBNB[[#This Row],[RUIDO(dB)]]&lt;=4,"Silencioso",IF(AIRBNB[[#This Row],[RUIDO(dB)]]&lt;=5.5,"Poco Ruidoso","Ruidoso"))</f>
        <v>Ruidoso</v>
      </c>
      <c r="U2548" t="str">
        <f>IF(AND(AIRBNB[[#This Row],[PRECIO]]&lt;50,AIRBNB[[#This Row],[MIN_NOCHES]]&gt;3),"Dentro del presupuesto","No considerar")</f>
        <v>No considerar</v>
      </c>
      <c r="V2548" t="str">
        <f>VLOOKUP(AIRBNB[[#This Row],[HOST_ID]],Super_host[],5,FALSE)</f>
        <v>Host</v>
      </c>
    </row>
    <row r="2549" spans="1:22">
      <c r="A2549" s="4">
        <v>1989731</v>
      </c>
      <c r="B2549" t="s">
        <v>1792</v>
      </c>
      <c r="C2549" s="4">
        <v>1674102</v>
      </c>
      <c r="D2549" t="s">
        <v>1494</v>
      </c>
      <c r="E2549" t="s">
        <v>1064</v>
      </c>
      <c r="F2549" s="4">
        <v>10009</v>
      </c>
      <c r="G2549" s="13" t="s">
        <v>124</v>
      </c>
      <c r="H2549" s="13" t="s">
        <v>133</v>
      </c>
      <c r="I2549" s="1">
        <v>4072886</v>
      </c>
      <c r="J2549" s="1">
        <v>-7398036</v>
      </c>
      <c r="K2549" t="s">
        <v>5</v>
      </c>
      <c r="L2549" s="20">
        <v>137</v>
      </c>
      <c r="M2549" s="4">
        <v>7</v>
      </c>
      <c r="N2549" s="4">
        <v>6</v>
      </c>
      <c r="O2549" s="2">
        <v>42454</v>
      </c>
      <c r="P2549" s="3">
        <v>0.11</v>
      </c>
      <c r="Q2549" s="4">
        <v>1</v>
      </c>
      <c r="R2549" s="3">
        <v>5.6</v>
      </c>
      <c r="S25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49" t="str">
        <f>IF(AIRBNB[[#This Row],[RUIDO(dB)]]&lt;=4,"Silencioso",IF(AIRBNB[[#This Row],[RUIDO(dB)]]&lt;=5.5,"Poco Ruidoso","Ruidoso"))</f>
        <v>Ruidoso</v>
      </c>
      <c r="U2549" t="str">
        <f>IF(AND(AIRBNB[[#This Row],[PRECIO]]&lt;50,AIRBNB[[#This Row],[MIN_NOCHES]]&gt;3),"Dentro del presupuesto","No considerar")</f>
        <v>No considerar</v>
      </c>
      <c r="V2549" t="str">
        <f>VLOOKUP(AIRBNB[[#This Row],[HOST_ID]],Super_host[],5,FALSE)</f>
        <v>Host</v>
      </c>
    </row>
    <row r="2550" spans="1:22">
      <c r="A2550" s="4">
        <v>242643</v>
      </c>
      <c r="B2550" t="s">
        <v>11874</v>
      </c>
      <c r="C2550" s="4">
        <v>1273825</v>
      </c>
      <c r="D2550" t="s">
        <v>11875</v>
      </c>
      <c r="E2550" t="s">
        <v>11876</v>
      </c>
      <c r="F2550" s="4">
        <v>11206</v>
      </c>
      <c r="G2550" s="13" t="s">
        <v>4662</v>
      </c>
      <c r="H2550" s="13" t="s">
        <v>9218</v>
      </c>
      <c r="I2550" s="1">
        <v>4070832</v>
      </c>
      <c r="J2550" s="1">
        <v>-7394157</v>
      </c>
      <c r="K2550" t="s">
        <v>5</v>
      </c>
      <c r="L2550" s="20">
        <v>137</v>
      </c>
      <c r="M2550" s="4">
        <v>1</v>
      </c>
      <c r="N2550" s="4">
        <v>24</v>
      </c>
      <c r="O2550" s="2">
        <v>43466</v>
      </c>
      <c r="P2550" s="3">
        <v>0.28999999999999998</v>
      </c>
      <c r="Q2550" s="4">
        <v>1</v>
      </c>
      <c r="R2550" s="3">
        <v>6.9</v>
      </c>
      <c r="S25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0" t="str">
        <f>IF(AIRBNB[[#This Row],[RUIDO(dB)]]&lt;=4,"Silencioso",IF(AIRBNB[[#This Row],[RUIDO(dB)]]&lt;=5.5,"Poco Ruidoso","Ruidoso"))</f>
        <v>Ruidoso</v>
      </c>
      <c r="U2550" t="str">
        <f>IF(AND(AIRBNB[[#This Row],[PRECIO]]&lt;50,AIRBNB[[#This Row],[MIN_NOCHES]]&gt;3),"Dentro del presupuesto","No considerar")</f>
        <v>No considerar</v>
      </c>
      <c r="V2550" t="str">
        <f>VLOOKUP(AIRBNB[[#This Row],[HOST_ID]],Super_host[],5,FALSE)</f>
        <v>Host</v>
      </c>
    </row>
    <row r="2551" spans="1:22">
      <c r="A2551" s="4">
        <v>5434150</v>
      </c>
      <c r="B2551" t="s">
        <v>4596</v>
      </c>
      <c r="C2551" s="4">
        <v>27813383</v>
      </c>
      <c r="D2551" t="s">
        <v>4597</v>
      </c>
      <c r="E2551" t="s">
        <v>4598</v>
      </c>
      <c r="F2551" s="4">
        <v>10012</v>
      </c>
      <c r="G2551" s="13" t="s">
        <v>124</v>
      </c>
      <c r="H2551" s="13" t="s">
        <v>144</v>
      </c>
      <c r="I2551" s="1">
        <v>4072937</v>
      </c>
      <c r="J2551" s="1">
        <v>-7400125</v>
      </c>
      <c r="K2551" t="s">
        <v>5</v>
      </c>
      <c r="L2551" s="20">
        <v>136</v>
      </c>
      <c r="M2551" s="4">
        <v>30</v>
      </c>
      <c r="N2551" s="4">
        <v>43</v>
      </c>
      <c r="O2551" s="2">
        <v>43490</v>
      </c>
      <c r="P2551" s="3">
        <v>0.85</v>
      </c>
      <c r="Q2551" s="4">
        <v>1</v>
      </c>
      <c r="R2551" s="3">
        <v>5.6</v>
      </c>
      <c r="S25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1" t="str">
        <f>IF(AIRBNB[[#This Row],[RUIDO(dB)]]&lt;=4,"Silencioso",IF(AIRBNB[[#This Row],[RUIDO(dB)]]&lt;=5.5,"Poco Ruidoso","Ruidoso"))</f>
        <v>Ruidoso</v>
      </c>
      <c r="U2551" t="str">
        <f>IF(AND(AIRBNB[[#This Row],[PRECIO]]&lt;50,AIRBNB[[#This Row],[MIN_NOCHES]]&gt;3),"Dentro del presupuesto","No considerar")</f>
        <v>No considerar</v>
      </c>
      <c r="V2551" t="str">
        <f>VLOOKUP(AIRBNB[[#This Row],[HOST_ID]],Super_host[],5,FALSE)</f>
        <v>Host</v>
      </c>
    </row>
    <row r="2552" spans="1:22">
      <c r="A2552" s="4">
        <v>3738815</v>
      </c>
      <c r="B2552" t="s">
        <v>2316</v>
      </c>
      <c r="C2552" s="4">
        <v>17770287</v>
      </c>
      <c r="D2552" t="s">
        <v>1815</v>
      </c>
      <c r="E2552" t="s">
        <v>2317</v>
      </c>
      <c r="F2552" s="4">
        <v>10016</v>
      </c>
      <c r="G2552" s="13" t="s">
        <v>124</v>
      </c>
      <c r="H2552" s="13" t="s">
        <v>373</v>
      </c>
      <c r="I2552" s="1">
        <v>4075068</v>
      </c>
      <c r="J2552" s="1">
        <v>-7398177</v>
      </c>
      <c r="K2552" t="s">
        <v>5</v>
      </c>
      <c r="L2552" s="20">
        <v>136</v>
      </c>
      <c r="M2552" s="4">
        <v>30</v>
      </c>
      <c r="N2552" s="4">
        <v>9</v>
      </c>
      <c r="O2552" s="2">
        <v>43450</v>
      </c>
      <c r="P2552" s="3">
        <v>0.17</v>
      </c>
      <c r="Q2552" s="4">
        <v>1</v>
      </c>
      <c r="R2552" s="3">
        <v>5.6</v>
      </c>
      <c r="S25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2" t="str">
        <f>IF(AIRBNB[[#This Row],[RUIDO(dB)]]&lt;=4,"Silencioso",IF(AIRBNB[[#This Row],[RUIDO(dB)]]&lt;=5.5,"Poco Ruidoso","Ruidoso"))</f>
        <v>Ruidoso</v>
      </c>
      <c r="U2552" t="str">
        <f>IF(AND(AIRBNB[[#This Row],[PRECIO]]&lt;50,AIRBNB[[#This Row],[MIN_NOCHES]]&gt;3),"Dentro del presupuesto","No considerar")</f>
        <v>No considerar</v>
      </c>
      <c r="V2552" t="str">
        <f>VLOOKUP(AIRBNB[[#This Row],[HOST_ID]],Super_host[],5,FALSE)</f>
        <v>Host</v>
      </c>
    </row>
    <row r="2553" spans="1:22">
      <c r="A2553" s="4">
        <v>1566326</v>
      </c>
      <c r="B2553" t="s">
        <v>13026</v>
      </c>
      <c r="C2553" s="4">
        <v>7776144</v>
      </c>
      <c r="D2553" t="s">
        <v>13027</v>
      </c>
      <c r="E2553" t="s">
        <v>13028</v>
      </c>
      <c r="F2553" s="4">
        <v>11211</v>
      </c>
      <c r="G2553" s="13" t="s">
        <v>4662</v>
      </c>
      <c r="H2553" s="13" t="s">
        <v>9218</v>
      </c>
      <c r="I2553" s="1">
        <v>4071171</v>
      </c>
      <c r="J2553" s="1">
        <v>-7396101</v>
      </c>
      <c r="K2553" t="s">
        <v>5</v>
      </c>
      <c r="L2553" s="20">
        <v>136</v>
      </c>
      <c r="M2553" s="4">
        <v>30</v>
      </c>
      <c r="N2553" s="4">
        <v>50</v>
      </c>
      <c r="O2553" s="2">
        <v>43289</v>
      </c>
      <c r="P2553" s="3">
        <v>0.72</v>
      </c>
      <c r="Q2553" s="4">
        <v>1</v>
      </c>
      <c r="R2553" s="3">
        <v>6.9</v>
      </c>
      <c r="S25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3" t="str">
        <f>IF(AIRBNB[[#This Row],[RUIDO(dB)]]&lt;=4,"Silencioso",IF(AIRBNB[[#This Row],[RUIDO(dB)]]&lt;=5.5,"Poco Ruidoso","Ruidoso"))</f>
        <v>Ruidoso</v>
      </c>
      <c r="U2553" t="str">
        <f>IF(AND(AIRBNB[[#This Row],[PRECIO]]&lt;50,AIRBNB[[#This Row],[MIN_NOCHES]]&gt;3),"Dentro del presupuesto","No considerar")</f>
        <v>No considerar</v>
      </c>
      <c r="V2553" t="str">
        <f>VLOOKUP(AIRBNB[[#This Row],[HOST_ID]],Super_host[],5,FALSE)</f>
        <v>Host</v>
      </c>
    </row>
    <row r="2554" spans="1:22">
      <c r="A2554" s="4">
        <v>815045</v>
      </c>
      <c r="B2554" t="s">
        <v>7526</v>
      </c>
      <c r="C2554" s="4">
        <v>4281957</v>
      </c>
      <c r="D2554" t="s">
        <v>7</v>
      </c>
      <c r="E2554" t="s">
        <v>7527</v>
      </c>
      <c r="F2554" s="4">
        <v>10014</v>
      </c>
      <c r="G2554" s="13" t="s">
        <v>124</v>
      </c>
      <c r="H2554" s="13" t="s">
        <v>140</v>
      </c>
      <c r="I2554" s="1">
        <v>4073227</v>
      </c>
      <c r="J2554" s="1">
        <v>-7400949</v>
      </c>
      <c r="K2554" t="s">
        <v>5</v>
      </c>
      <c r="L2554" s="20">
        <v>136</v>
      </c>
      <c r="M2554" s="4">
        <v>7</v>
      </c>
      <c r="N2554" s="4">
        <v>38</v>
      </c>
      <c r="O2554" s="2">
        <v>43102</v>
      </c>
      <c r="P2554" s="3">
        <v>0.54</v>
      </c>
      <c r="Q2554" s="4">
        <v>1</v>
      </c>
      <c r="R2554" s="3">
        <v>5.7</v>
      </c>
      <c r="S25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4" t="str">
        <f>IF(AIRBNB[[#This Row],[RUIDO(dB)]]&lt;=4,"Silencioso",IF(AIRBNB[[#This Row],[RUIDO(dB)]]&lt;=5.5,"Poco Ruidoso","Ruidoso"))</f>
        <v>Ruidoso</v>
      </c>
      <c r="U2554" t="str">
        <f>IF(AND(AIRBNB[[#This Row],[PRECIO]]&lt;50,AIRBNB[[#This Row],[MIN_NOCHES]]&gt;3),"Dentro del presupuesto","No considerar")</f>
        <v>No considerar</v>
      </c>
      <c r="V2554" t="str">
        <f>VLOOKUP(AIRBNB[[#This Row],[HOST_ID]],Super_host[],5,FALSE)</f>
        <v>Host</v>
      </c>
    </row>
    <row r="2555" spans="1:22">
      <c r="A2555" s="4">
        <v>6644669</v>
      </c>
      <c r="B2555" t="s">
        <v>2199</v>
      </c>
      <c r="C2555" s="4">
        <v>34779392</v>
      </c>
      <c r="D2555" t="s">
        <v>1918</v>
      </c>
      <c r="E2555" t="s">
        <v>2200</v>
      </c>
      <c r="F2555" s="4">
        <v>10023</v>
      </c>
      <c r="G2555" s="13" t="s">
        <v>124</v>
      </c>
      <c r="H2555" s="13" t="s">
        <v>168</v>
      </c>
      <c r="I2555" s="1">
        <v>4077689</v>
      </c>
      <c r="J2555" s="1">
        <v>-7398103</v>
      </c>
      <c r="K2555" t="s">
        <v>5</v>
      </c>
      <c r="L2555" s="20">
        <v>135</v>
      </c>
      <c r="M2555" s="4">
        <v>5</v>
      </c>
      <c r="N2555" s="4">
        <v>8</v>
      </c>
      <c r="O2555" s="2">
        <v>43603</v>
      </c>
      <c r="P2555" s="3">
        <v>0.16</v>
      </c>
      <c r="Q2555" s="4">
        <v>1</v>
      </c>
      <c r="R2555" s="3">
        <v>5.6</v>
      </c>
      <c r="S25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5" t="str">
        <f>IF(AIRBNB[[#This Row],[RUIDO(dB)]]&lt;=4,"Silencioso",IF(AIRBNB[[#This Row],[RUIDO(dB)]]&lt;=5.5,"Poco Ruidoso","Ruidoso"))</f>
        <v>Ruidoso</v>
      </c>
      <c r="U2555" t="str">
        <f>IF(AND(AIRBNB[[#This Row],[PRECIO]]&lt;50,AIRBNB[[#This Row],[MIN_NOCHES]]&gt;3),"Dentro del presupuesto","No considerar")</f>
        <v>No considerar</v>
      </c>
      <c r="V2555" t="str">
        <f>VLOOKUP(AIRBNB[[#This Row],[HOST_ID]],Super_host[],5,FALSE)</f>
        <v>Host</v>
      </c>
    </row>
    <row r="2556" spans="1:22">
      <c r="A2556" s="4">
        <v>6311716</v>
      </c>
      <c r="B2556" t="s">
        <v>9753</v>
      </c>
      <c r="C2556" s="4">
        <v>32826638</v>
      </c>
      <c r="D2556" t="s">
        <v>7481</v>
      </c>
      <c r="E2556" t="s">
        <v>9754</v>
      </c>
      <c r="F2556" s="4">
        <v>11222</v>
      </c>
      <c r="G2556" s="13" t="s">
        <v>4662</v>
      </c>
      <c r="H2556" s="13" t="s">
        <v>9249</v>
      </c>
      <c r="I2556" s="1">
        <v>4073284</v>
      </c>
      <c r="J2556" s="1">
        <v>-7395822</v>
      </c>
      <c r="K2556" t="s">
        <v>5</v>
      </c>
      <c r="L2556" s="20">
        <v>135</v>
      </c>
      <c r="M2556" s="4">
        <v>3</v>
      </c>
      <c r="N2556" s="4">
        <v>2</v>
      </c>
      <c r="O2556" s="2">
        <v>42230</v>
      </c>
      <c r="P2556" s="3">
        <v>0.04</v>
      </c>
      <c r="Q2556" s="4">
        <v>1</v>
      </c>
      <c r="R2556" s="3">
        <v>6.9</v>
      </c>
      <c r="S25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6" t="str">
        <f>IF(AIRBNB[[#This Row],[RUIDO(dB)]]&lt;=4,"Silencioso",IF(AIRBNB[[#This Row],[RUIDO(dB)]]&lt;=5.5,"Poco Ruidoso","Ruidoso"))</f>
        <v>Ruidoso</v>
      </c>
      <c r="U2556" t="str">
        <f>IF(AND(AIRBNB[[#This Row],[PRECIO]]&lt;50,AIRBNB[[#This Row],[MIN_NOCHES]]&gt;3),"Dentro del presupuesto","No considerar")</f>
        <v>No considerar</v>
      </c>
      <c r="V2556" t="str">
        <f>VLOOKUP(AIRBNB[[#This Row],[HOST_ID]],Super_host[],5,FALSE)</f>
        <v>Host</v>
      </c>
    </row>
    <row r="2557" spans="1:22">
      <c r="A2557" s="4">
        <v>5735314</v>
      </c>
      <c r="B2557" t="s">
        <v>15292</v>
      </c>
      <c r="C2557" s="4">
        <v>29739883</v>
      </c>
      <c r="D2557" t="s">
        <v>15285</v>
      </c>
      <c r="E2557" t="s">
        <v>15293</v>
      </c>
      <c r="F2557" s="4">
        <v>11222</v>
      </c>
      <c r="G2557" s="13" t="s">
        <v>4662</v>
      </c>
      <c r="H2557" s="13" t="s">
        <v>9249</v>
      </c>
      <c r="I2557" s="1">
        <v>4072102</v>
      </c>
      <c r="J2557" s="1">
        <v>-7394382</v>
      </c>
      <c r="K2557" t="s">
        <v>5</v>
      </c>
      <c r="L2557" s="20">
        <v>135</v>
      </c>
      <c r="M2557" s="4">
        <v>2</v>
      </c>
      <c r="N2557" s="4">
        <v>249</v>
      </c>
      <c r="O2557" s="2">
        <v>43650</v>
      </c>
      <c r="P2557" s="3">
        <v>4.84</v>
      </c>
      <c r="Q2557" s="4">
        <v>1</v>
      </c>
      <c r="R2557" s="3">
        <v>6.9</v>
      </c>
      <c r="S25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7" t="str">
        <f>IF(AIRBNB[[#This Row],[RUIDO(dB)]]&lt;=4,"Silencioso",IF(AIRBNB[[#This Row],[RUIDO(dB)]]&lt;=5.5,"Poco Ruidoso","Ruidoso"))</f>
        <v>Ruidoso</v>
      </c>
      <c r="U2557" t="str">
        <f>IF(AND(AIRBNB[[#This Row],[PRECIO]]&lt;50,AIRBNB[[#This Row],[MIN_NOCHES]]&gt;3),"Dentro del presupuesto","No considerar")</f>
        <v>No considerar</v>
      </c>
      <c r="V2557" t="str">
        <f>VLOOKUP(AIRBNB[[#This Row],[HOST_ID]],Super_host[],5,FALSE)</f>
        <v>Host</v>
      </c>
    </row>
    <row r="2558" spans="1:22">
      <c r="A2558" s="4">
        <v>5261913</v>
      </c>
      <c r="B2558" t="s">
        <v>6356</v>
      </c>
      <c r="C2558" s="4">
        <v>27238076</v>
      </c>
      <c r="D2558" t="s">
        <v>632</v>
      </c>
      <c r="E2558" t="s">
        <v>6357</v>
      </c>
      <c r="F2558" s="4">
        <v>10019</v>
      </c>
      <c r="G2558" s="13" t="s">
        <v>124</v>
      </c>
      <c r="H2558" s="13" t="s">
        <v>249</v>
      </c>
      <c r="I2558" s="1">
        <v>4076432</v>
      </c>
      <c r="J2558" s="1">
        <v>-7398599</v>
      </c>
      <c r="K2558" t="s">
        <v>40</v>
      </c>
      <c r="L2558" s="20">
        <v>135</v>
      </c>
      <c r="M2558" s="4">
        <v>2</v>
      </c>
      <c r="N2558" s="4">
        <v>195</v>
      </c>
      <c r="O2558" s="2">
        <v>43644</v>
      </c>
      <c r="P2558" s="3">
        <v>3.69</v>
      </c>
      <c r="Q2558" s="4">
        <v>1</v>
      </c>
      <c r="R2558" s="3">
        <v>5.6</v>
      </c>
      <c r="S25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8" t="str">
        <f>IF(AIRBNB[[#This Row],[RUIDO(dB)]]&lt;=4,"Silencioso",IF(AIRBNB[[#This Row],[RUIDO(dB)]]&lt;=5.5,"Poco Ruidoso","Ruidoso"))</f>
        <v>Ruidoso</v>
      </c>
      <c r="U2558" t="str">
        <f>IF(AND(AIRBNB[[#This Row],[PRECIO]]&lt;50,AIRBNB[[#This Row],[MIN_NOCHES]]&gt;3),"Dentro del presupuesto","No considerar")</f>
        <v>No considerar</v>
      </c>
      <c r="V2558" t="str">
        <f>VLOOKUP(AIRBNB[[#This Row],[HOST_ID]],Super_host[],5,FALSE)</f>
        <v>Host</v>
      </c>
    </row>
    <row r="2559" spans="1:22">
      <c r="A2559" s="4">
        <v>5117339</v>
      </c>
      <c r="B2559" t="s">
        <v>5501</v>
      </c>
      <c r="C2559" s="4">
        <v>26446036</v>
      </c>
      <c r="D2559" t="s">
        <v>5502</v>
      </c>
      <c r="E2559" t="s">
        <v>5503</v>
      </c>
      <c r="F2559" s="4">
        <v>10024</v>
      </c>
      <c r="G2559" s="13" t="s">
        <v>124</v>
      </c>
      <c r="H2559" s="13" t="s">
        <v>168</v>
      </c>
      <c r="I2559" s="1">
        <v>4078648</v>
      </c>
      <c r="J2559" s="1">
        <v>-739692</v>
      </c>
      <c r="K2559" t="s">
        <v>40</v>
      </c>
      <c r="L2559" s="20">
        <v>135</v>
      </c>
      <c r="M2559" s="4">
        <v>2</v>
      </c>
      <c r="N2559" s="4">
        <v>78</v>
      </c>
      <c r="O2559" s="2">
        <v>43618</v>
      </c>
      <c r="P2559" s="3">
        <v>1.68</v>
      </c>
      <c r="Q2559" s="4">
        <v>1</v>
      </c>
      <c r="R2559" s="3">
        <v>5.6</v>
      </c>
      <c r="S25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59" t="str">
        <f>IF(AIRBNB[[#This Row],[RUIDO(dB)]]&lt;=4,"Silencioso",IF(AIRBNB[[#This Row],[RUIDO(dB)]]&lt;=5.5,"Poco Ruidoso","Ruidoso"))</f>
        <v>Ruidoso</v>
      </c>
      <c r="U2559" t="str">
        <f>IF(AND(AIRBNB[[#This Row],[PRECIO]]&lt;50,AIRBNB[[#This Row],[MIN_NOCHES]]&gt;3),"Dentro del presupuesto","No considerar")</f>
        <v>No considerar</v>
      </c>
      <c r="V2559" t="str">
        <f>VLOOKUP(AIRBNB[[#This Row],[HOST_ID]],Super_host[],5,FALSE)</f>
        <v>Host</v>
      </c>
    </row>
    <row r="2560" spans="1:22">
      <c r="A2560" s="4">
        <v>4994266</v>
      </c>
      <c r="B2560" t="s">
        <v>6225</v>
      </c>
      <c r="C2560" s="4">
        <v>24620881</v>
      </c>
      <c r="D2560" t="s">
        <v>2261</v>
      </c>
      <c r="E2560" t="s">
        <v>6226</v>
      </c>
      <c r="F2560" s="4">
        <v>10022</v>
      </c>
      <c r="G2560" s="13" t="s">
        <v>124</v>
      </c>
      <c r="H2560" s="13" t="s">
        <v>373</v>
      </c>
      <c r="I2560" s="1">
        <v>4075765</v>
      </c>
      <c r="J2560" s="1">
        <v>-7396466</v>
      </c>
      <c r="K2560" t="s">
        <v>5</v>
      </c>
      <c r="L2560" s="20">
        <v>135</v>
      </c>
      <c r="M2560" s="4">
        <v>1</v>
      </c>
      <c r="N2560" s="4">
        <v>168</v>
      </c>
      <c r="O2560" s="2">
        <v>43637</v>
      </c>
      <c r="P2560" s="3">
        <v>3.21</v>
      </c>
      <c r="Q2560" s="4">
        <v>1</v>
      </c>
      <c r="R2560" s="3">
        <v>5.6</v>
      </c>
      <c r="S25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0" t="str">
        <f>IF(AIRBNB[[#This Row],[RUIDO(dB)]]&lt;=4,"Silencioso",IF(AIRBNB[[#This Row],[RUIDO(dB)]]&lt;=5.5,"Poco Ruidoso","Ruidoso"))</f>
        <v>Ruidoso</v>
      </c>
      <c r="U2560" t="str">
        <f>IF(AND(AIRBNB[[#This Row],[PRECIO]]&lt;50,AIRBNB[[#This Row],[MIN_NOCHES]]&gt;3),"Dentro del presupuesto","No considerar")</f>
        <v>No considerar</v>
      </c>
      <c r="V2560" t="str">
        <f>VLOOKUP(AIRBNB[[#This Row],[HOST_ID]],Super_host[],5,FALSE)</f>
        <v>Host</v>
      </c>
    </row>
    <row r="2561" spans="1:22">
      <c r="A2561" s="4">
        <v>4481474</v>
      </c>
      <c r="B2561" t="s">
        <v>11739</v>
      </c>
      <c r="C2561" s="4">
        <v>23249630</v>
      </c>
      <c r="D2561" t="s">
        <v>2474</v>
      </c>
      <c r="E2561" t="s">
        <v>11740</v>
      </c>
      <c r="F2561" s="4">
        <v>11216</v>
      </c>
      <c r="G2561" s="13" t="s">
        <v>4662</v>
      </c>
      <c r="H2561" s="13" t="s">
        <v>9230</v>
      </c>
      <c r="I2561" s="1">
        <v>4068339</v>
      </c>
      <c r="J2561" s="1">
        <v>-739422</v>
      </c>
      <c r="K2561" t="s">
        <v>5</v>
      </c>
      <c r="L2561" s="20">
        <v>135</v>
      </c>
      <c r="M2561" s="4">
        <v>3</v>
      </c>
      <c r="N2561" s="4">
        <v>15</v>
      </c>
      <c r="O2561" s="2">
        <v>43648</v>
      </c>
      <c r="P2561" s="3">
        <v>0.27</v>
      </c>
      <c r="Q2561" s="4">
        <v>1</v>
      </c>
      <c r="R2561" s="3">
        <v>6.9</v>
      </c>
      <c r="S25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1" t="str">
        <f>IF(AIRBNB[[#This Row],[RUIDO(dB)]]&lt;=4,"Silencioso",IF(AIRBNB[[#This Row],[RUIDO(dB)]]&lt;=5.5,"Poco Ruidoso","Ruidoso"))</f>
        <v>Ruidoso</v>
      </c>
      <c r="U2561" t="str">
        <f>IF(AND(AIRBNB[[#This Row],[PRECIO]]&lt;50,AIRBNB[[#This Row],[MIN_NOCHES]]&gt;3),"Dentro del presupuesto","No considerar")</f>
        <v>No considerar</v>
      </c>
      <c r="V2561" t="str">
        <f>VLOOKUP(AIRBNB[[#This Row],[HOST_ID]],Super_host[],5,FALSE)</f>
        <v>Host</v>
      </c>
    </row>
    <row r="2562" spans="1:22">
      <c r="A2562" s="4">
        <v>4384820</v>
      </c>
      <c r="B2562" t="s">
        <v>9346</v>
      </c>
      <c r="C2562" s="4">
        <v>22764554</v>
      </c>
      <c r="D2562" t="s">
        <v>5335</v>
      </c>
      <c r="E2562" t="s">
        <v>9347</v>
      </c>
      <c r="F2562" s="4">
        <v>11249</v>
      </c>
      <c r="G2562" s="13" t="s">
        <v>4662</v>
      </c>
      <c r="H2562" s="13" t="s">
        <v>9218</v>
      </c>
      <c r="I2562" s="1">
        <v>4071797</v>
      </c>
      <c r="J2562" s="1">
        <v>-7395981</v>
      </c>
      <c r="K2562" t="s">
        <v>40</v>
      </c>
      <c r="L2562" s="20">
        <v>135</v>
      </c>
      <c r="M2562" s="4">
        <v>1</v>
      </c>
      <c r="N2562" s="4">
        <v>1</v>
      </c>
      <c r="O2562" s="2">
        <v>41947</v>
      </c>
      <c r="P2562" s="3">
        <v>0.02</v>
      </c>
      <c r="Q2562" s="4">
        <v>1</v>
      </c>
      <c r="R2562" s="3">
        <v>6.9</v>
      </c>
      <c r="S25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2" t="str">
        <f>IF(AIRBNB[[#This Row],[RUIDO(dB)]]&lt;=4,"Silencioso",IF(AIRBNB[[#This Row],[RUIDO(dB)]]&lt;=5.5,"Poco Ruidoso","Ruidoso"))</f>
        <v>Ruidoso</v>
      </c>
      <c r="U2562" t="str">
        <f>IF(AND(AIRBNB[[#This Row],[PRECIO]]&lt;50,AIRBNB[[#This Row],[MIN_NOCHES]]&gt;3),"Dentro del presupuesto","No considerar")</f>
        <v>No considerar</v>
      </c>
      <c r="V2562" t="str">
        <f>VLOOKUP(AIRBNB[[#This Row],[HOST_ID]],Super_host[],5,FALSE)</f>
        <v>Host</v>
      </c>
    </row>
    <row r="2563" spans="1:22">
      <c r="A2563" s="4">
        <v>4199782</v>
      </c>
      <c r="B2563" t="s">
        <v>14532</v>
      </c>
      <c r="C2563" s="4">
        <v>21789707</v>
      </c>
      <c r="D2563" t="s">
        <v>14019</v>
      </c>
      <c r="E2563" t="s">
        <v>14533</v>
      </c>
      <c r="F2563" s="4">
        <v>11215</v>
      </c>
      <c r="G2563" s="13" t="s">
        <v>4662</v>
      </c>
      <c r="H2563" s="13" t="s">
        <v>9262</v>
      </c>
      <c r="I2563" s="1">
        <v>406656</v>
      </c>
      <c r="J2563" s="1">
        <v>-7398575</v>
      </c>
      <c r="K2563" t="s">
        <v>5</v>
      </c>
      <c r="L2563" s="20">
        <v>135</v>
      </c>
      <c r="M2563" s="4">
        <v>2</v>
      </c>
      <c r="N2563" s="4">
        <v>128</v>
      </c>
      <c r="O2563" s="2">
        <v>43579</v>
      </c>
      <c r="P2563" s="3">
        <v>2.23</v>
      </c>
      <c r="Q2563" s="4">
        <v>1</v>
      </c>
      <c r="R2563" s="3">
        <v>6.9</v>
      </c>
      <c r="S25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3" t="str">
        <f>IF(AIRBNB[[#This Row],[RUIDO(dB)]]&lt;=4,"Silencioso",IF(AIRBNB[[#This Row],[RUIDO(dB)]]&lt;=5.5,"Poco Ruidoso","Ruidoso"))</f>
        <v>Ruidoso</v>
      </c>
      <c r="U2563" t="str">
        <f>IF(AND(AIRBNB[[#This Row],[PRECIO]]&lt;50,AIRBNB[[#This Row],[MIN_NOCHES]]&gt;3),"Dentro del presupuesto","No considerar")</f>
        <v>No considerar</v>
      </c>
      <c r="V2563" t="str">
        <f>VLOOKUP(AIRBNB[[#This Row],[HOST_ID]],Super_host[],5,FALSE)</f>
        <v>Host</v>
      </c>
    </row>
    <row r="2564" spans="1:22">
      <c r="A2564" s="4">
        <v>3808119</v>
      </c>
      <c r="B2564" t="s">
        <v>15243</v>
      </c>
      <c r="C2564" s="4">
        <v>19569725</v>
      </c>
      <c r="D2564" t="s">
        <v>15244</v>
      </c>
      <c r="E2564" t="s">
        <v>15245</v>
      </c>
      <c r="F2564" s="4">
        <v>11233</v>
      </c>
      <c r="G2564" s="13" t="s">
        <v>4662</v>
      </c>
      <c r="H2564" s="13" t="s">
        <v>9230</v>
      </c>
      <c r="I2564" s="1">
        <v>4068419</v>
      </c>
      <c r="J2564" s="1">
        <v>-7392217</v>
      </c>
      <c r="K2564" t="s">
        <v>5</v>
      </c>
      <c r="L2564" s="20">
        <v>135</v>
      </c>
      <c r="M2564" s="4">
        <v>2</v>
      </c>
      <c r="N2564" s="4">
        <v>252</v>
      </c>
      <c r="O2564" s="2">
        <v>43638</v>
      </c>
      <c r="P2564" s="3">
        <v>4.37</v>
      </c>
      <c r="Q2564" s="4">
        <v>1</v>
      </c>
      <c r="R2564" s="3">
        <v>6.9</v>
      </c>
      <c r="S25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4" t="str">
        <f>IF(AIRBNB[[#This Row],[RUIDO(dB)]]&lt;=4,"Silencioso",IF(AIRBNB[[#This Row],[RUIDO(dB)]]&lt;=5.5,"Poco Ruidoso","Ruidoso"))</f>
        <v>Ruidoso</v>
      </c>
      <c r="U2564" t="str">
        <f>IF(AND(AIRBNB[[#This Row],[PRECIO]]&lt;50,AIRBNB[[#This Row],[MIN_NOCHES]]&gt;3),"Dentro del presupuesto","No considerar")</f>
        <v>No considerar</v>
      </c>
      <c r="V2564" t="str">
        <f>VLOOKUP(AIRBNB[[#This Row],[HOST_ID]],Super_host[],5,FALSE)</f>
        <v>Host</v>
      </c>
    </row>
    <row r="2565" spans="1:22">
      <c r="A2565" s="4">
        <v>3488989</v>
      </c>
      <c r="B2565" t="s">
        <v>952</v>
      </c>
      <c r="C2565" s="4">
        <v>17568735</v>
      </c>
      <c r="D2565" t="s">
        <v>1</v>
      </c>
      <c r="E2565" t="s">
        <v>953</v>
      </c>
      <c r="F2565" s="4">
        <v>10031</v>
      </c>
      <c r="G2565" s="13" t="s">
        <v>124</v>
      </c>
      <c r="H2565" s="13" t="s">
        <v>148</v>
      </c>
      <c r="I2565" s="1">
        <v>4082639</v>
      </c>
      <c r="J2565" s="1">
        <v>-7394186</v>
      </c>
      <c r="K2565" t="s">
        <v>5</v>
      </c>
      <c r="L2565" s="20">
        <v>135</v>
      </c>
      <c r="M2565" s="4">
        <v>3</v>
      </c>
      <c r="N2565" s="4">
        <v>3</v>
      </c>
      <c r="O2565" s="2">
        <v>42255</v>
      </c>
      <c r="P2565" s="3">
        <v>0.05</v>
      </c>
      <c r="Q2565" s="4">
        <v>1</v>
      </c>
      <c r="R2565" s="3">
        <v>5.6</v>
      </c>
      <c r="S25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5" t="str">
        <f>IF(AIRBNB[[#This Row],[RUIDO(dB)]]&lt;=4,"Silencioso",IF(AIRBNB[[#This Row],[RUIDO(dB)]]&lt;=5.5,"Poco Ruidoso","Ruidoso"))</f>
        <v>Ruidoso</v>
      </c>
      <c r="U2565" t="str">
        <f>IF(AND(AIRBNB[[#This Row],[PRECIO]]&lt;50,AIRBNB[[#This Row],[MIN_NOCHES]]&gt;3),"Dentro del presupuesto","No considerar")</f>
        <v>No considerar</v>
      </c>
      <c r="V2565" t="str">
        <f>VLOOKUP(AIRBNB[[#This Row],[HOST_ID]],Super_host[],5,FALSE)</f>
        <v>Host</v>
      </c>
    </row>
    <row r="2566" spans="1:22">
      <c r="A2566" s="4">
        <v>3286369</v>
      </c>
      <c r="B2566" t="s">
        <v>15277</v>
      </c>
      <c r="C2566" s="4">
        <v>16608415</v>
      </c>
      <c r="D2566" t="s">
        <v>15278</v>
      </c>
      <c r="E2566" t="s">
        <v>15279</v>
      </c>
      <c r="F2566" s="4">
        <v>11207</v>
      </c>
      <c r="G2566" s="13" t="s">
        <v>4662</v>
      </c>
      <c r="H2566" s="13" t="s">
        <v>11055</v>
      </c>
      <c r="I2566" s="1">
        <v>4067517</v>
      </c>
      <c r="J2566" s="1">
        <v>-7389814</v>
      </c>
      <c r="K2566" t="s">
        <v>40</v>
      </c>
      <c r="L2566" s="20">
        <v>135</v>
      </c>
      <c r="M2566" s="4">
        <v>1</v>
      </c>
      <c r="N2566" s="4">
        <v>173</v>
      </c>
      <c r="O2566" s="2">
        <v>43648</v>
      </c>
      <c r="P2566" s="3">
        <v>4.6900000000000004</v>
      </c>
      <c r="Q2566" s="4">
        <v>1</v>
      </c>
      <c r="R2566" s="3">
        <v>6.9</v>
      </c>
      <c r="S25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6" t="str">
        <f>IF(AIRBNB[[#This Row],[RUIDO(dB)]]&lt;=4,"Silencioso",IF(AIRBNB[[#This Row],[RUIDO(dB)]]&lt;=5.5,"Poco Ruidoso","Ruidoso"))</f>
        <v>Ruidoso</v>
      </c>
      <c r="U2566" t="str">
        <f>IF(AND(AIRBNB[[#This Row],[PRECIO]]&lt;50,AIRBNB[[#This Row],[MIN_NOCHES]]&gt;3),"Dentro del presupuesto","No considerar")</f>
        <v>No considerar</v>
      </c>
      <c r="V2566" t="str">
        <f>VLOOKUP(AIRBNB[[#This Row],[HOST_ID]],Super_host[],5,FALSE)</f>
        <v>Host</v>
      </c>
    </row>
    <row r="2567" spans="1:22">
      <c r="A2567" s="4">
        <v>2995701</v>
      </c>
      <c r="B2567" t="s">
        <v>15294</v>
      </c>
      <c r="C2567" s="4">
        <v>15271110</v>
      </c>
      <c r="D2567" t="s">
        <v>15295</v>
      </c>
      <c r="E2567" t="s">
        <v>15296</v>
      </c>
      <c r="F2567" s="4">
        <v>11233</v>
      </c>
      <c r="G2567" s="13" t="s">
        <v>4662</v>
      </c>
      <c r="H2567" s="13" t="s">
        <v>9230</v>
      </c>
      <c r="I2567" s="1">
        <v>4068548</v>
      </c>
      <c r="J2567" s="1">
        <v>-7392039</v>
      </c>
      <c r="K2567" t="s">
        <v>5</v>
      </c>
      <c r="L2567" s="20">
        <v>135</v>
      </c>
      <c r="M2567" s="4">
        <v>2</v>
      </c>
      <c r="N2567" s="4">
        <v>296</v>
      </c>
      <c r="O2567" s="2">
        <v>43641</v>
      </c>
      <c r="P2567" s="3">
        <v>4.84</v>
      </c>
      <c r="Q2567" s="4">
        <v>1</v>
      </c>
      <c r="R2567" s="3">
        <v>6.9</v>
      </c>
      <c r="S25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7" t="str">
        <f>IF(AIRBNB[[#This Row],[RUIDO(dB)]]&lt;=4,"Silencioso",IF(AIRBNB[[#This Row],[RUIDO(dB)]]&lt;=5.5,"Poco Ruidoso","Ruidoso"))</f>
        <v>Ruidoso</v>
      </c>
      <c r="U2567" t="str">
        <f>IF(AND(AIRBNB[[#This Row],[PRECIO]]&lt;50,AIRBNB[[#This Row],[MIN_NOCHES]]&gt;3),"Dentro del presupuesto","No considerar")</f>
        <v>No considerar</v>
      </c>
      <c r="V2567" t="str">
        <f>VLOOKUP(AIRBNB[[#This Row],[HOST_ID]],Super_host[],5,FALSE)</f>
        <v>Host</v>
      </c>
    </row>
    <row r="2568" spans="1:22">
      <c r="A2568" s="4">
        <v>2710442</v>
      </c>
      <c r="B2568" t="s">
        <v>9634</v>
      </c>
      <c r="C2568" s="4">
        <v>13871213</v>
      </c>
      <c r="D2568" t="s">
        <v>3044</v>
      </c>
      <c r="E2568" t="s">
        <v>9635</v>
      </c>
      <c r="F2568" s="4">
        <v>11206</v>
      </c>
      <c r="G2568" s="13" t="s">
        <v>4662</v>
      </c>
      <c r="H2568" s="13" t="s">
        <v>9218</v>
      </c>
      <c r="I2568" s="1">
        <v>4070666</v>
      </c>
      <c r="J2568" s="1">
        <v>-739506</v>
      </c>
      <c r="K2568" t="s">
        <v>5</v>
      </c>
      <c r="L2568" s="20">
        <v>135</v>
      </c>
      <c r="M2568" s="4">
        <v>2</v>
      </c>
      <c r="N2568" s="4">
        <v>2</v>
      </c>
      <c r="O2568" s="2">
        <v>42108</v>
      </c>
      <c r="P2568" s="3">
        <v>0.03</v>
      </c>
      <c r="Q2568" s="4">
        <v>1</v>
      </c>
      <c r="R2568" s="3">
        <v>6.9</v>
      </c>
      <c r="S25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8" t="str">
        <f>IF(AIRBNB[[#This Row],[RUIDO(dB)]]&lt;=4,"Silencioso",IF(AIRBNB[[#This Row],[RUIDO(dB)]]&lt;=5.5,"Poco Ruidoso","Ruidoso"))</f>
        <v>Ruidoso</v>
      </c>
      <c r="U2568" t="str">
        <f>IF(AND(AIRBNB[[#This Row],[PRECIO]]&lt;50,AIRBNB[[#This Row],[MIN_NOCHES]]&gt;3),"Dentro del presupuesto","No considerar")</f>
        <v>No considerar</v>
      </c>
      <c r="V2568" t="str">
        <f>VLOOKUP(AIRBNB[[#This Row],[HOST_ID]],Super_host[],5,FALSE)</f>
        <v>Host</v>
      </c>
    </row>
    <row r="2569" spans="1:22">
      <c r="A2569" s="4">
        <v>5627418</v>
      </c>
      <c r="B2569" t="s">
        <v>14813</v>
      </c>
      <c r="C2569" s="4">
        <v>13451939</v>
      </c>
      <c r="D2569" t="s">
        <v>2429</v>
      </c>
      <c r="E2569" t="s">
        <v>14814</v>
      </c>
      <c r="F2569" s="4">
        <v>11216</v>
      </c>
      <c r="G2569" s="13" t="s">
        <v>4662</v>
      </c>
      <c r="H2569" s="13" t="s">
        <v>9230</v>
      </c>
      <c r="I2569" s="1">
        <v>4068153</v>
      </c>
      <c r="J2569" s="1">
        <v>-7393825</v>
      </c>
      <c r="K2569" t="s">
        <v>5</v>
      </c>
      <c r="L2569" s="20">
        <v>135</v>
      </c>
      <c r="M2569" s="4">
        <v>3</v>
      </c>
      <c r="N2569" s="4">
        <v>140</v>
      </c>
      <c r="O2569" s="2">
        <v>43648</v>
      </c>
      <c r="P2569" s="3">
        <v>2.75</v>
      </c>
      <c r="Q2569" s="4">
        <v>1</v>
      </c>
      <c r="R2569" s="3">
        <v>6.9</v>
      </c>
      <c r="S25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69" t="str">
        <f>IF(AIRBNB[[#This Row],[RUIDO(dB)]]&lt;=4,"Silencioso",IF(AIRBNB[[#This Row],[RUIDO(dB)]]&lt;=5.5,"Poco Ruidoso","Ruidoso"))</f>
        <v>Ruidoso</v>
      </c>
      <c r="U2569" t="str">
        <f>IF(AND(AIRBNB[[#This Row],[PRECIO]]&lt;50,AIRBNB[[#This Row],[MIN_NOCHES]]&gt;3),"Dentro del presupuesto","No considerar")</f>
        <v>No considerar</v>
      </c>
      <c r="V2569" t="str">
        <f>VLOOKUP(AIRBNB[[#This Row],[HOST_ID]],Super_host[],5,FALSE)</f>
        <v>Host</v>
      </c>
    </row>
    <row r="2570" spans="1:22">
      <c r="A2570" s="4">
        <v>3852988</v>
      </c>
      <c r="B2570" t="s">
        <v>11947</v>
      </c>
      <c r="C2570" s="4">
        <v>12615927</v>
      </c>
      <c r="D2570" t="s">
        <v>872</v>
      </c>
      <c r="E2570" t="s">
        <v>11948</v>
      </c>
      <c r="F2570" s="4">
        <v>11215</v>
      </c>
      <c r="G2570" s="13" t="s">
        <v>4662</v>
      </c>
      <c r="H2570" s="13" t="s">
        <v>9246</v>
      </c>
      <c r="I2570" s="1">
        <v>4065957</v>
      </c>
      <c r="J2570" s="1">
        <v>-7399253</v>
      </c>
      <c r="K2570" t="s">
        <v>5</v>
      </c>
      <c r="L2570" s="20">
        <v>135</v>
      </c>
      <c r="M2570" s="4">
        <v>3</v>
      </c>
      <c r="N2570" s="4">
        <v>15</v>
      </c>
      <c r="O2570" s="2">
        <v>43653</v>
      </c>
      <c r="P2570" s="3">
        <v>0.32</v>
      </c>
      <c r="Q2570" s="4">
        <v>1</v>
      </c>
      <c r="R2570" s="3">
        <v>6.9</v>
      </c>
      <c r="S25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0" t="str">
        <f>IF(AIRBNB[[#This Row],[RUIDO(dB)]]&lt;=4,"Silencioso",IF(AIRBNB[[#This Row],[RUIDO(dB)]]&lt;=5.5,"Poco Ruidoso","Ruidoso"))</f>
        <v>Ruidoso</v>
      </c>
      <c r="U2570" t="str">
        <f>IF(AND(AIRBNB[[#This Row],[PRECIO]]&lt;50,AIRBNB[[#This Row],[MIN_NOCHES]]&gt;3),"Dentro del presupuesto","No considerar")</f>
        <v>No considerar</v>
      </c>
      <c r="V2570" t="str">
        <f>VLOOKUP(AIRBNB[[#This Row],[HOST_ID]],Super_host[],5,FALSE)</f>
        <v>Host</v>
      </c>
    </row>
    <row r="2571" spans="1:22">
      <c r="A2571" s="4">
        <v>2292275</v>
      </c>
      <c r="B2571" t="s">
        <v>1105</v>
      </c>
      <c r="C2571" s="4">
        <v>11710466</v>
      </c>
      <c r="D2571" t="s">
        <v>317</v>
      </c>
      <c r="E2571" t="s">
        <v>1106</v>
      </c>
      <c r="F2571" s="4">
        <v>10128</v>
      </c>
      <c r="G2571" s="13" t="s">
        <v>124</v>
      </c>
      <c r="H2571" s="13" t="s">
        <v>129</v>
      </c>
      <c r="I2571" s="1">
        <v>4077715</v>
      </c>
      <c r="J2571" s="1">
        <v>-7394788</v>
      </c>
      <c r="K2571" t="s">
        <v>5</v>
      </c>
      <c r="L2571" s="20">
        <v>135</v>
      </c>
      <c r="M2571" s="4">
        <v>2</v>
      </c>
      <c r="N2571" s="4">
        <v>3</v>
      </c>
      <c r="O2571" s="2">
        <v>42536</v>
      </c>
      <c r="P2571" s="3">
        <v>0.06</v>
      </c>
      <c r="Q2571" s="4">
        <v>1</v>
      </c>
      <c r="R2571" s="3">
        <v>5.6</v>
      </c>
      <c r="S25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1" t="str">
        <f>IF(AIRBNB[[#This Row],[RUIDO(dB)]]&lt;=4,"Silencioso",IF(AIRBNB[[#This Row],[RUIDO(dB)]]&lt;=5.5,"Poco Ruidoso","Ruidoso"))</f>
        <v>Ruidoso</v>
      </c>
      <c r="U2571" t="str">
        <f>IF(AND(AIRBNB[[#This Row],[PRECIO]]&lt;50,AIRBNB[[#This Row],[MIN_NOCHES]]&gt;3),"Dentro del presupuesto","No considerar")</f>
        <v>No considerar</v>
      </c>
      <c r="V2571" t="str">
        <f>VLOOKUP(AIRBNB[[#This Row],[HOST_ID]],Super_host[],5,FALSE)</f>
        <v>Host</v>
      </c>
    </row>
    <row r="2572" spans="1:22">
      <c r="A2572" s="4">
        <v>3021617</v>
      </c>
      <c r="B2572" t="s">
        <v>15676</v>
      </c>
      <c r="C2572" s="4">
        <v>10842335</v>
      </c>
      <c r="D2572" t="s">
        <v>362</v>
      </c>
      <c r="E2572" t="s">
        <v>9759</v>
      </c>
      <c r="F2572" s="4">
        <v>11201</v>
      </c>
      <c r="G2572" s="13" t="s">
        <v>4662</v>
      </c>
      <c r="H2572" s="13" t="s">
        <v>9760</v>
      </c>
      <c r="I2572" s="1">
        <v>4068968</v>
      </c>
      <c r="J2572" s="1">
        <v>-7398404</v>
      </c>
      <c r="K2572" t="s">
        <v>5</v>
      </c>
      <c r="L2572" s="20">
        <v>135</v>
      </c>
      <c r="M2572" s="4">
        <v>2</v>
      </c>
      <c r="N2572" s="4">
        <v>0</v>
      </c>
      <c r="O2572" s="2">
        <v>43638</v>
      </c>
      <c r="P2572" s="3">
        <v>0.21</v>
      </c>
      <c r="Q2572" s="4">
        <v>1</v>
      </c>
      <c r="R2572" s="3">
        <v>6.9</v>
      </c>
      <c r="S25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2" t="str">
        <f>IF(AIRBNB[[#This Row],[RUIDO(dB)]]&lt;=4,"Silencioso",IF(AIRBNB[[#This Row],[RUIDO(dB)]]&lt;=5.5,"Poco Ruidoso","Ruidoso"))</f>
        <v>Ruidoso</v>
      </c>
      <c r="U2572" t="str">
        <f>IF(AND(AIRBNB[[#This Row],[PRECIO]]&lt;50,AIRBNB[[#This Row],[MIN_NOCHES]]&gt;3),"Dentro del presupuesto","No considerar")</f>
        <v>No considerar</v>
      </c>
      <c r="V2572" t="str">
        <f>VLOOKUP(AIRBNB[[#This Row],[HOST_ID]],Super_host[],5,FALSE)</f>
        <v>Host</v>
      </c>
    </row>
    <row r="2573" spans="1:22">
      <c r="A2573" s="4">
        <v>4649627</v>
      </c>
      <c r="B2573" t="s">
        <v>14066</v>
      </c>
      <c r="C2573" s="4">
        <v>9492212</v>
      </c>
      <c r="D2573" t="s">
        <v>14067</v>
      </c>
      <c r="E2573" t="s">
        <v>14068</v>
      </c>
      <c r="F2573" s="4">
        <v>11215</v>
      </c>
      <c r="G2573" s="13" t="s">
        <v>4662</v>
      </c>
      <c r="H2573" s="13" t="s">
        <v>9234</v>
      </c>
      <c r="I2573" s="1">
        <v>406702</v>
      </c>
      <c r="J2573" s="1">
        <v>-7397885</v>
      </c>
      <c r="K2573" t="s">
        <v>40</v>
      </c>
      <c r="L2573" s="20">
        <v>135</v>
      </c>
      <c r="M2573" s="4">
        <v>2</v>
      </c>
      <c r="N2573" s="4">
        <v>88</v>
      </c>
      <c r="O2573" s="2">
        <v>43465</v>
      </c>
      <c r="P2573" s="3">
        <v>1.6</v>
      </c>
      <c r="Q2573" s="4">
        <v>1</v>
      </c>
      <c r="R2573" s="3">
        <v>6.9</v>
      </c>
      <c r="S25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3" t="str">
        <f>IF(AIRBNB[[#This Row],[RUIDO(dB)]]&lt;=4,"Silencioso",IF(AIRBNB[[#This Row],[RUIDO(dB)]]&lt;=5.5,"Poco Ruidoso","Ruidoso"))</f>
        <v>Ruidoso</v>
      </c>
      <c r="U2573" t="str">
        <f>IF(AND(AIRBNB[[#This Row],[PRECIO]]&lt;50,AIRBNB[[#This Row],[MIN_NOCHES]]&gt;3),"Dentro del presupuesto","No considerar")</f>
        <v>No considerar</v>
      </c>
      <c r="V2573" t="str">
        <f>VLOOKUP(AIRBNB[[#This Row],[HOST_ID]],Super_host[],5,FALSE)</f>
        <v>Host</v>
      </c>
    </row>
    <row r="2574" spans="1:22">
      <c r="A2574" s="4">
        <v>4137414</v>
      </c>
      <c r="B2574" t="s">
        <v>1645</v>
      </c>
      <c r="C2574" s="4">
        <v>9232428</v>
      </c>
      <c r="D2574" t="s">
        <v>460</v>
      </c>
      <c r="E2574" t="s">
        <v>1646</v>
      </c>
      <c r="F2574" s="4">
        <v>10003</v>
      </c>
      <c r="G2574" s="13" t="s">
        <v>124</v>
      </c>
      <c r="H2574" s="13" t="s">
        <v>133</v>
      </c>
      <c r="I2574" s="1">
        <v>4072934</v>
      </c>
      <c r="J2574" s="1">
        <v>-7398603</v>
      </c>
      <c r="K2574" t="s">
        <v>5</v>
      </c>
      <c r="L2574" s="20">
        <v>135</v>
      </c>
      <c r="M2574" s="4">
        <v>1</v>
      </c>
      <c r="N2574" s="4">
        <v>6</v>
      </c>
      <c r="O2574" s="2">
        <v>42365</v>
      </c>
      <c r="P2574" s="3">
        <v>0.1</v>
      </c>
      <c r="Q2574" s="4">
        <v>1</v>
      </c>
      <c r="R2574" s="3">
        <v>5.6</v>
      </c>
      <c r="S25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4" t="str">
        <f>IF(AIRBNB[[#This Row],[RUIDO(dB)]]&lt;=4,"Silencioso",IF(AIRBNB[[#This Row],[RUIDO(dB)]]&lt;=5.5,"Poco Ruidoso","Ruidoso"))</f>
        <v>Ruidoso</v>
      </c>
      <c r="U2574" t="str">
        <f>IF(AND(AIRBNB[[#This Row],[PRECIO]]&lt;50,AIRBNB[[#This Row],[MIN_NOCHES]]&gt;3),"Dentro del presupuesto","No considerar")</f>
        <v>No considerar</v>
      </c>
      <c r="V2574" t="str">
        <f>VLOOKUP(AIRBNB[[#This Row],[HOST_ID]],Super_host[],5,FALSE)</f>
        <v>Host</v>
      </c>
    </row>
    <row r="2575" spans="1:22">
      <c r="A2575" s="4">
        <v>1807106</v>
      </c>
      <c r="B2575" t="s">
        <v>14823</v>
      </c>
      <c r="C2575" s="4">
        <v>9223085</v>
      </c>
      <c r="D2575" t="s">
        <v>737</v>
      </c>
      <c r="E2575" t="s">
        <v>14824</v>
      </c>
      <c r="F2575" s="4">
        <v>11213</v>
      </c>
      <c r="G2575" s="13" t="s">
        <v>4662</v>
      </c>
      <c r="H2575" s="13" t="s">
        <v>9252</v>
      </c>
      <c r="I2575" s="1">
        <v>4067191</v>
      </c>
      <c r="J2575" s="1">
        <v>-7393997</v>
      </c>
      <c r="K2575" t="s">
        <v>5</v>
      </c>
      <c r="L2575" s="20">
        <v>135</v>
      </c>
      <c r="M2575" s="4">
        <v>3</v>
      </c>
      <c r="N2575" s="4">
        <v>190</v>
      </c>
      <c r="O2575" s="2">
        <v>43641</v>
      </c>
      <c r="P2575" s="3">
        <v>2.77</v>
      </c>
      <c r="Q2575" s="4">
        <v>1</v>
      </c>
      <c r="R2575" s="3">
        <v>6.9</v>
      </c>
      <c r="S25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5" t="str">
        <f>IF(AIRBNB[[#This Row],[RUIDO(dB)]]&lt;=4,"Silencioso",IF(AIRBNB[[#This Row],[RUIDO(dB)]]&lt;=5.5,"Poco Ruidoso","Ruidoso"))</f>
        <v>Ruidoso</v>
      </c>
      <c r="U2575" t="str">
        <f>IF(AND(AIRBNB[[#This Row],[PRECIO]]&lt;50,AIRBNB[[#This Row],[MIN_NOCHES]]&gt;3),"Dentro del presupuesto","No considerar")</f>
        <v>No considerar</v>
      </c>
      <c r="V2575" t="str">
        <f>VLOOKUP(AIRBNB[[#This Row],[HOST_ID]],Super_host[],5,FALSE)</f>
        <v>Host</v>
      </c>
    </row>
    <row r="2576" spans="1:22">
      <c r="A2576" s="4">
        <v>5160871</v>
      </c>
      <c r="B2576" t="s">
        <v>4203</v>
      </c>
      <c r="C2576" s="4">
        <v>8780729</v>
      </c>
      <c r="D2576" t="s">
        <v>3673</v>
      </c>
      <c r="E2576" t="s">
        <v>4204</v>
      </c>
      <c r="F2576" s="4">
        <v>10011</v>
      </c>
      <c r="G2576" s="13" t="s">
        <v>124</v>
      </c>
      <c r="H2576" s="13" t="s">
        <v>186</v>
      </c>
      <c r="I2576" s="1">
        <v>407417</v>
      </c>
      <c r="J2576" s="1">
        <v>-739978</v>
      </c>
      <c r="K2576" t="s">
        <v>5</v>
      </c>
      <c r="L2576" s="20">
        <v>135</v>
      </c>
      <c r="M2576" s="4">
        <v>3</v>
      </c>
      <c r="N2576" s="4">
        <v>31</v>
      </c>
      <c r="O2576" s="2">
        <v>42709</v>
      </c>
      <c r="P2576" s="3">
        <v>0.63</v>
      </c>
      <c r="Q2576" s="4">
        <v>1</v>
      </c>
      <c r="R2576" s="3">
        <v>5.6</v>
      </c>
      <c r="S25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6" t="str">
        <f>IF(AIRBNB[[#This Row],[RUIDO(dB)]]&lt;=4,"Silencioso",IF(AIRBNB[[#This Row],[RUIDO(dB)]]&lt;=5.5,"Poco Ruidoso","Ruidoso"))</f>
        <v>Ruidoso</v>
      </c>
      <c r="U2576" t="str">
        <f>IF(AND(AIRBNB[[#This Row],[PRECIO]]&lt;50,AIRBNB[[#This Row],[MIN_NOCHES]]&gt;3),"Dentro del presupuesto","No considerar")</f>
        <v>No considerar</v>
      </c>
      <c r="V2576" t="str">
        <f>VLOOKUP(AIRBNB[[#This Row],[HOST_ID]],Super_host[],5,FALSE)</f>
        <v>Host</v>
      </c>
    </row>
    <row r="2577" spans="1:22">
      <c r="A2577" s="4">
        <v>1645181</v>
      </c>
      <c r="B2577" t="s">
        <v>14215</v>
      </c>
      <c r="C2577" s="4">
        <v>8708720</v>
      </c>
      <c r="D2577" t="s">
        <v>14216</v>
      </c>
      <c r="E2577" t="s">
        <v>14217</v>
      </c>
      <c r="F2577" s="4">
        <v>11233</v>
      </c>
      <c r="G2577" s="13" t="s">
        <v>4662</v>
      </c>
      <c r="H2577" s="13" t="s">
        <v>9230</v>
      </c>
      <c r="I2577" s="1">
        <v>4068019</v>
      </c>
      <c r="J2577" s="1">
        <v>-7393042</v>
      </c>
      <c r="K2577" t="s">
        <v>5</v>
      </c>
      <c r="L2577" s="20">
        <v>135</v>
      </c>
      <c r="M2577" s="4">
        <v>2</v>
      </c>
      <c r="N2577" s="4">
        <v>127</v>
      </c>
      <c r="O2577" s="2">
        <v>43639</v>
      </c>
      <c r="P2577" s="3">
        <v>1.8</v>
      </c>
      <c r="Q2577" s="4">
        <v>1</v>
      </c>
      <c r="R2577" s="3">
        <v>6.9</v>
      </c>
      <c r="S25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7" t="str">
        <f>IF(AIRBNB[[#This Row],[RUIDO(dB)]]&lt;=4,"Silencioso",IF(AIRBNB[[#This Row],[RUIDO(dB)]]&lt;=5.5,"Poco Ruidoso","Ruidoso"))</f>
        <v>Ruidoso</v>
      </c>
      <c r="U2577" t="str">
        <f>IF(AND(AIRBNB[[#This Row],[PRECIO]]&lt;50,AIRBNB[[#This Row],[MIN_NOCHES]]&gt;3),"Dentro del presupuesto","No considerar")</f>
        <v>No considerar</v>
      </c>
      <c r="V2577" t="str">
        <f>VLOOKUP(AIRBNB[[#This Row],[HOST_ID]],Super_host[],5,FALSE)</f>
        <v>Host</v>
      </c>
    </row>
    <row r="2578" spans="1:22">
      <c r="A2578" s="4">
        <v>1232433</v>
      </c>
      <c r="B2578" t="s">
        <v>5976</v>
      </c>
      <c r="C2578" s="4">
        <v>6721198</v>
      </c>
      <c r="D2578" t="s">
        <v>3367</v>
      </c>
      <c r="E2578" t="s">
        <v>5977</v>
      </c>
      <c r="F2578" s="4">
        <v>10128</v>
      </c>
      <c r="G2578" s="13" t="s">
        <v>124</v>
      </c>
      <c r="H2578" s="13" t="s">
        <v>129</v>
      </c>
      <c r="I2578" s="1">
        <v>4078104</v>
      </c>
      <c r="J2578" s="1">
        <v>-7394916</v>
      </c>
      <c r="K2578" t="s">
        <v>5</v>
      </c>
      <c r="L2578" s="20">
        <v>135</v>
      </c>
      <c r="M2578" s="4">
        <v>1</v>
      </c>
      <c r="N2578" s="4">
        <v>190</v>
      </c>
      <c r="O2578" s="2">
        <v>43637</v>
      </c>
      <c r="P2578" s="3">
        <v>2.57</v>
      </c>
      <c r="Q2578" s="4">
        <v>1</v>
      </c>
      <c r="R2578" s="3">
        <v>5.6</v>
      </c>
      <c r="S25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8" t="str">
        <f>IF(AIRBNB[[#This Row],[RUIDO(dB)]]&lt;=4,"Silencioso",IF(AIRBNB[[#This Row],[RUIDO(dB)]]&lt;=5.5,"Poco Ruidoso","Ruidoso"))</f>
        <v>Ruidoso</v>
      </c>
      <c r="U2578" t="str">
        <f>IF(AND(AIRBNB[[#This Row],[PRECIO]]&lt;50,AIRBNB[[#This Row],[MIN_NOCHES]]&gt;3),"Dentro del presupuesto","No considerar")</f>
        <v>No considerar</v>
      </c>
      <c r="V2578" t="str">
        <f>VLOOKUP(AIRBNB[[#This Row],[HOST_ID]],Super_host[],5,FALSE)</f>
        <v>Host</v>
      </c>
    </row>
    <row r="2579" spans="1:22">
      <c r="A2579" s="4">
        <v>1137270</v>
      </c>
      <c r="B2579" t="s">
        <v>2331</v>
      </c>
      <c r="C2579" s="4">
        <v>6169516</v>
      </c>
      <c r="D2579" t="s">
        <v>2332</v>
      </c>
      <c r="E2579" t="s">
        <v>2333</v>
      </c>
      <c r="F2579" s="4">
        <v>10024</v>
      </c>
      <c r="G2579" s="13" t="s">
        <v>124</v>
      </c>
      <c r="H2579" s="13" t="s">
        <v>168</v>
      </c>
      <c r="I2579" s="1">
        <v>4078892</v>
      </c>
      <c r="J2579" s="1">
        <v>-7397435</v>
      </c>
      <c r="K2579" t="s">
        <v>40</v>
      </c>
      <c r="L2579" s="20">
        <v>135</v>
      </c>
      <c r="M2579" s="4">
        <v>3</v>
      </c>
      <c r="N2579" s="4">
        <v>13</v>
      </c>
      <c r="O2579" s="2">
        <v>42605</v>
      </c>
      <c r="P2579" s="3">
        <v>0.17</v>
      </c>
      <c r="Q2579" s="4">
        <v>1</v>
      </c>
      <c r="R2579" s="3">
        <v>5.6</v>
      </c>
      <c r="S25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79" t="str">
        <f>IF(AIRBNB[[#This Row],[RUIDO(dB)]]&lt;=4,"Silencioso",IF(AIRBNB[[#This Row],[RUIDO(dB)]]&lt;=5.5,"Poco Ruidoso","Ruidoso"))</f>
        <v>Ruidoso</v>
      </c>
      <c r="U2579" t="str">
        <f>IF(AND(AIRBNB[[#This Row],[PRECIO]]&lt;50,AIRBNB[[#This Row],[MIN_NOCHES]]&gt;3),"Dentro del presupuesto","No considerar")</f>
        <v>No considerar</v>
      </c>
      <c r="V2579" t="str">
        <f>VLOOKUP(AIRBNB[[#This Row],[HOST_ID]],Super_host[],5,FALSE)</f>
        <v>Host</v>
      </c>
    </row>
    <row r="2580" spans="1:22">
      <c r="A2580" s="4">
        <v>5509980</v>
      </c>
      <c r="B2580" t="s">
        <v>8847</v>
      </c>
      <c r="C2580" s="4">
        <v>6145618</v>
      </c>
      <c r="D2580" t="s">
        <v>8848</v>
      </c>
      <c r="E2580" t="s">
        <v>8849</v>
      </c>
      <c r="F2580" s="4">
        <v>11385</v>
      </c>
      <c r="G2580" s="13" t="s">
        <v>7897</v>
      </c>
      <c r="H2580" s="13" t="s">
        <v>7937</v>
      </c>
      <c r="I2580" s="1">
        <v>4070612</v>
      </c>
      <c r="J2580" s="1">
        <v>-739079</v>
      </c>
      <c r="K2580" t="s">
        <v>5</v>
      </c>
      <c r="L2580" s="20">
        <v>135</v>
      </c>
      <c r="M2580" s="4">
        <v>2</v>
      </c>
      <c r="N2580" s="4">
        <v>97</v>
      </c>
      <c r="O2580" s="2">
        <v>43646</v>
      </c>
      <c r="P2580" s="3">
        <v>1.85</v>
      </c>
      <c r="Q2580" s="4">
        <v>5</v>
      </c>
      <c r="R2580" s="3">
        <v>6.24</v>
      </c>
      <c r="S25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0" t="str">
        <f>IF(AIRBNB[[#This Row],[RUIDO(dB)]]&lt;=4,"Silencioso",IF(AIRBNB[[#This Row],[RUIDO(dB)]]&lt;=5.5,"Poco Ruidoso","Ruidoso"))</f>
        <v>Ruidoso</v>
      </c>
      <c r="U2580" t="str">
        <f>IF(AND(AIRBNB[[#This Row],[PRECIO]]&lt;50,AIRBNB[[#This Row],[MIN_NOCHES]]&gt;3),"Dentro del presupuesto","No considerar")</f>
        <v>No considerar</v>
      </c>
      <c r="V2580" t="str">
        <f>VLOOKUP(AIRBNB[[#This Row],[HOST_ID]],Super_host[],5,FALSE)</f>
        <v>Host</v>
      </c>
    </row>
    <row r="2581" spans="1:22">
      <c r="A2581" s="4">
        <v>1221962</v>
      </c>
      <c r="B2581" t="s">
        <v>2880</v>
      </c>
      <c r="C2581" s="4">
        <v>5962196</v>
      </c>
      <c r="D2581" t="s">
        <v>2881</v>
      </c>
      <c r="E2581" t="s">
        <v>2882</v>
      </c>
      <c r="F2581" s="4">
        <v>10010</v>
      </c>
      <c r="G2581" s="13" t="s">
        <v>124</v>
      </c>
      <c r="H2581" s="13" t="s">
        <v>452</v>
      </c>
      <c r="I2581" s="1">
        <v>4074389</v>
      </c>
      <c r="J2581" s="1">
        <v>-7399159</v>
      </c>
      <c r="K2581" t="s">
        <v>40</v>
      </c>
      <c r="L2581" s="20">
        <v>135</v>
      </c>
      <c r="M2581" s="4">
        <v>1</v>
      </c>
      <c r="N2581" s="4">
        <v>17</v>
      </c>
      <c r="O2581" s="2">
        <v>42640</v>
      </c>
      <c r="P2581" s="3">
        <v>0.25</v>
      </c>
      <c r="Q2581" s="4">
        <v>1</v>
      </c>
      <c r="R2581" s="3">
        <v>5.6</v>
      </c>
      <c r="S25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1" t="str">
        <f>IF(AIRBNB[[#This Row],[RUIDO(dB)]]&lt;=4,"Silencioso",IF(AIRBNB[[#This Row],[RUIDO(dB)]]&lt;=5.5,"Poco Ruidoso","Ruidoso"))</f>
        <v>Ruidoso</v>
      </c>
      <c r="U2581" t="str">
        <f>IF(AND(AIRBNB[[#This Row],[PRECIO]]&lt;50,AIRBNB[[#This Row],[MIN_NOCHES]]&gt;3),"Dentro del presupuesto","No considerar")</f>
        <v>No considerar</v>
      </c>
      <c r="V2581" t="str">
        <f>VLOOKUP(AIRBNB[[#This Row],[HOST_ID]],Super_host[],5,FALSE)</f>
        <v>Host</v>
      </c>
    </row>
    <row r="2582" spans="1:22">
      <c r="A2582" s="4">
        <v>3401271</v>
      </c>
      <c r="B2582" t="s">
        <v>6359</v>
      </c>
      <c r="C2582" s="4">
        <v>5851210</v>
      </c>
      <c r="D2582" t="s">
        <v>854</v>
      </c>
      <c r="E2582" t="s">
        <v>6360</v>
      </c>
      <c r="F2582" s="4">
        <v>10029</v>
      </c>
      <c r="G2582" s="13" t="s">
        <v>124</v>
      </c>
      <c r="H2582" s="13" t="s">
        <v>219</v>
      </c>
      <c r="I2582" s="1">
        <v>4079191</v>
      </c>
      <c r="J2582" s="1">
        <v>-7394433</v>
      </c>
      <c r="K2582" t="s">
        <v>5</v>
      </c>
      <c r="L2582" s="20">
        <v>135</v>
      </c>
      <c r="M2582" s="4">
        <v>3</v>
      </c>
      <c r="N2582" s="4">
        <v>225</v>
      </c>
      <c r="O2582" s="2">
        <v>43647</v>
      </c>
      <c r="P2582" s="3">
        <v>3.69</v>
      </c>
      <c r="Q2582" s="4">
        <v>1</v>
      </c>
      <c r="R2582" s="3">
        <v>5.6</v>
      </c>
      <c r="S25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2" t="str">
        <f>IF(AIRBNB[[#This Row],[RUIDO(dB)]]&lt;=4,"Silencioso",IF(AIRBNB[[#This Row],[RUIDO(dB)]]&lt;=5.5,"Poco Ruidoso","Ruidoso"))</f>
        <v>Ruidoso</v>
      </c>
      <c r="U2582" t="str">
        <f>IF(AND(AIRBNB[[#This Row],[PRECIO]]&lt;50,AIRBNB[[#This Row],[MIN_NOCHES]]&gt;3),"Dentro del presupuesto","No considerar")</f>
        <v>No considerar</v>
      </c>
      <c r="V2582" t="str">
        <f>VLOOKUP(AIRBNB[[#This Row],[HOST_ID]],Super_host[],5,FALSE)</f>
        <v>Host</v>
      </c>
    </row>
    <row r="2583" spans="1:22">
      <c r="A2583" s="4">
        <v>825550</v>
      </c>
      <c r="B2583" t="s">
        <v>10957</v>
      </c>
      <c r="C2583" s="4">
        <v>4331864</v>
      </c>
      <c r="D2583" t="s">
        <v>117</v>
      </c>
      <c r="E2583" t="s">
        <v>10958</v>
      </c>
      <c r="F2583" s="4">
        <v>11231</v>
      </c>
      <c r="G2583" s="13" t="s">
        <v>4662</v>
      </c>
      <c r="H2583" s="13" t="s">
        <v>9363</v>
      </c>
      <c r="I2583" s="1">
        <v>4067869</v>
      </c>
      <c r="J2583" s="1">
        <v>-7399197</v>
      </c>
      <c r="K2583" t="s">
        <v>5</v>
      </c>
      <c r="L2583" s="20">
        <v>135</v>
      </c>
      <c r="M2583" s="4">
        <v>8</v>
      </c>
      <c r="N2583" s="4">
        <v>7</v>
      </c>
      <c r="O2583" s="2">
        <v>43582</v>
      </c>
      <c r="P2583" s="3">
        <v>0.14000000000000001</v>
      </c>
      <c r="Q2583" s="4">
        <v>1</v>
      </c>
      <c r="R2583" s="3">
        <v>6.9</v>
      </c>
      <c r="S25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3" t="str">
        <f>IF(AIRBNB[[#This Row],[RUIDO(dB)]]&lt;=4,"Silencioso",IF(AIRBNB[[#This Row],[RUIDO(dB)]]&lt;=5.5,"Poco Ruidoso","Ruidoso"))</f>
        <v>Ruidoso</v>
      </c>
      <c r="U2583" t="str">
        <f>IF(AND(AIRBNB[[#This Row],[PRECIO]]&lt;50,AIRBNB[[#This Row],[MIN_NOCHES]]&gt;3),"Dentro del presupuesto","No considerar")</f>
        <v>No considerar</v>
      </c>
      <c r="V2583" t="str">
        <f>VLOOKUP(AIRBNB[[#This Row],[HOST_ID]],Super_host[],5,FALSE)</f>
        <v>Host</v>
      </c>
    </row>
    <row r="2584" spans="1:22">
      <c r="A2584" s="4">
        <v>825486</v>
      </c>
      <c r="B2584" t="s">
        <v>6084</v>
      </c>
      <c r="C2584" s="4">
        <v>4331441</v>
      </c>
      <c r="D2584" t="s">
        <v>915</v>
      </c>
      <c r="E2584" t="s">
        <v>6085</v>
      </c>
      <c r="F2584" s="4">
        <v>10021</v>
      </c>
      <c r="G2584" s="13" t="s">
        <v>124</v>
      </c>
      <c r="H2584" s="13" t="s">
        <v>129</v>
      </c>
      <c r="I2584" s="1">
        <v>4076744</v>
      </c>
      <c r="J2584" s="1">
        <v>-7396118</v>
      </c>
      <c r="K2584" t="s">
        <v>5</v>
      </c>
      <c r="L2584" s="20">
        <v>135</v>
      </c>
      <c r="M2584" s="4">
        <v>1</v>
      </c>
      <c r="N2584" s="4">
        <v>225</v>
      </c>
      <c r="O2584" s="2">
        <v>43634</v>
      </c>
      <c r="P2584" s="3">
        <v>2.83</v>
      </c>
      <c r="Q2584" s="4">
        <v>1</v>
      </c>
      <c r="R2584" s="3">
        <v>5.6</v>
      </c>
      <c r="S25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4" t="str">
        <f>IF(AIRBNB[[#This Row],[RUIDO(dB)]]&lt;=4,"Silencioso",IF(AIRBNB[[#This Row],[RUIDO(dB)]]&lt;=5.5,"Poco Ruidoso","Ruidoso"))</f>
        <v>Ruidoso</v>
      </c>
      <c r="U2584" t="str">
        <f>IF(AND(AIRBNB[[#This Row],[PRECIO]]&lt;50,AIRBNB[[#This Row],[MIN_NOCHES]]&gt;3),"Dentro del presupuesto","No considerar")</f>
        <v>No considerar</v>
      </c>
      <c r="V2584" t="str">
        <f>VLOOKUP(AIRBNB[[#This Row],[HOST_ID]],Super_host[],5,FALSE)</f>
        <v>Host</v>
      </c>
    </row>
    <row r="2585" spans="1:22">
      <c r="A2585" s="4">
        <v>649561</v>
      </c>
      <c r="B2585" t="s">
        <v>7187</v>
      </c>
      <c r="C2585" s="4">
        <v>3260084</v>
      </c>
      <c r="D2585" t="s">
        <v>399</v>
      </c>
      <c r="E2585" t="s">
        <v>3023</v>
      </c>
      <c r="F2585" s="4">
        <v>10119</v>
      </c>
      <c r="G2585" s="13" t="s">
        <v>124</v>
      </c>
      <c r="H2585" s="13" t="s">
        <v>186</v>
      </c>
      <c r="I2585" s="1">
        <v>4075164</v>
      </c>
      <c r="J2585" s="1">
        <v>-7399425</v>
      </c>
      <c r="K2585" t="s">
        <v>5</v>
      </c>
      <c r="L2585" s="20">
        <v>135</v>
      </c>
      <c r="M2585" s="4">
        <v>365</v>
      </c>
      <c r="N2585" s="4">
        <v>0</v>
      </c>
      <c r="O2585" s="2">
        <v>42606</v>
      </c>
      <c r="P2585" s="3">
        <v>0.28999999999999998</v>
      </c>
      <c r="Q2585" s="4">
        <v>1</v>
      </c>
      <c r="R2585" s="3">
        <v>5.6</v>
      </c>
      <c r="S25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5" t="str">
        <f>IF(AIRBNB[[#This Row],[RUIDO(dB)]]&lt;=4,"Silencioso",IF(AIRBNB[[#This Row],[RUIDO(dB)]]&lt;=5.5,"Poco Ruidoso","Ruidoso"))</f>
        <v>Ruidoso</v>
      </c>
      <c r="U2585" t="str">
        <f>IF(AND(AIRBNB[[#This Row],[PRECIO]]&lt;50,AIRBNB[[#This Row],[MIN_NOCHES]]&gt;3),"Dentro del presupuesto","No considerar")</f>
        <v>No considerar</v>
      </c>
      <c r="V2585" t="str">
        <f>VLOOKUP(AIRBNB[[#This Row],[HOST_ID]],Super_host[],5,FALSE)</f>
        <v>Host</v>
      </c>
    </row>
    <row r="2586" spans="1:22">
      <c r="A2586" s="4">
        <v>1251889</v>
      </c>
      <c r="B2586" t="s">
        <v>11187</v>
      </c>
      <c r="C2586" s="4">
        <v>2868153</v>
      </c>
      <c r="D2586" t="s">
        <v>203</v>
      </c>
      <c r="E2586" t="s">
        <v>11188</v>
      </c>
      <c r="F2586" s="4">
        <v>11211</v>
      </c>
      <c r="G2586" s="13" t="s">
        <v>4662</v>
      </c>
      <c r="H2586" s="13" t="s">
        <v>9218</v>
      </c>
      <c r="I2586" s="1">
        <v>407149</v>
      </c>
      <c r="J2586" s="1">
        <v>-7393983</v>
      </c>
      <c r="K2586" t="s">
        <v>40</v>
      </c>
      <c r="L2586" s="20">
        <v>135</v>
      </c>
      <c r="M2586" s="4">
        <v>4</v>
      </c>
      <c r="N2586" s="4">
        <v>12</v>
      </c>
      <c r="O2586" s="2">
        <v>43397</v>
      </c>
      <c r="P2586" s="3">
        <v>0.17</v>
      </c>
      <c r="Q2586" s="4">
        <v>1</v>
      </c>
      <c r="R2586" s="3">
        <v>6.9</v>
      </c>
      <c r="S25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6" t="str">
        <f>IF(AIRBNB[[#This Row],[RUIDO(dB)]]&lt;=4,"Silencioso",IF(AIRBNB[[#This Row],[RUIDO(dB)]]&lt;=5.5,"Poco Ruidoso","Ruidoso"))</f>
        <v>Ruidoso</v>
      </c>
      <c r="U2586" t="str">
        <f>IF(AND(AIRBNB[[#This Row],[PRECIO]]&lt;50,AIRBNB[[#This Row],[MIN_NOCHES]]&gt;3),"Dentro del presupuesto","No considerar")</f>
        <v>No considerar</v>
      </c>
      <c r="V2586" t="str">
        <f>VLOOKUP(AIRBNB[[#This Row],[HOST_ID]],Super_host[],5,FALSE)</f>
        <v>Host</v>
      </c>
    </row>
    <row r="2587" spans="1:22">
      <c r="A2587" s="4">
        <v>4479625</v>
      </c>
      <c r="B2587" t="s">
        <v>15932</v>
      </c>
      <c r="C2587" s="4">
        <v>2380912</v>
      </c>
      <c r="D2587" t="s">
        <v>6342</v>
      </c>
      <c r="E2587" t="s">
        <v>15933</v>
      </c>
      <c r="F2587" s="4">
        <v>11211</v>
      </c>
      <c r="G2587" s="13" t="s">
        <v>4662</v>
      </c>
      <c r="H2587" s="13" t="s">
        <v>9218</v>
      </c>
      <c r="I2587" s="1">
        <v>4071234</v>
      </c>
      <c r="J2587" s="1">
        <v>-7394158</v>
      </c>
      <c r="K2587" t="s">
        <v>5</v>
      </c>
      <c r="L2587" s="20">
        <v>135</v>
      </c>
      <c r="M2587" s="4">
        <v>2</v>
      </c>
      <c r="N2587" s="4">
        <v>0</v>
      </c>
      <c r="O2587" s="2">
        <v>43652</v>
      </c>
      <c r="P2587" s="3">
        <v>0.65</v>
      </c>
      <c r="Q2587" s="4">
        <v>1</v>
      </c>
      <c r="R2587" s="3">
        <v>6.9</v>
      </c>
      <c r="S25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7" t="str">
        <f>IF(AIRBNB[[#This Row],[RUIDO(dB)]]&lt;=4,"Silencioso",IF(AIRBNB[[#This Row],[RUIDO(dB)]]&lt;=5.5,"Poco Ruidoso","Ruidoso"))</f>
        <v>Ruidoso</v>
      </c>
      <c r="U2587" t="str">
        <f>IF(AND(AIRBNB[[#This Row],[PRECIO]]&lt;50,AIRBNB[[#This Row],[MIN_NOCHES]]&gt;3),"Dentro del presupuesto","No considerar")</f>
        <v>No considerar</v>
      </c>
      <c r="V2587" t="str">
        <f>VLOOKUP(AIRBNB[[#This Row],[HOST_ID]],Super_host[],5,FALSE)</f>
        <v>Host</v>
      </c>
    </row>
    <row r="2588" spans="1:22">
      <c r="A2588" s="4">
        <v>478385</v>
      </c>
      <c r="B2588" t="s">
        <v>5421</v>
      </c>
      <c r="C2588" s="4">
        <v>2368133</v>
      </c>
      <c r="D2588" t="s">
        <v>5422</v>
      </c>
      <c r="E2588" t="s">
        <v>5423</v>
      </c>
      <c r="F2588" s="4">
        <v>10016</v>
      </c>
      <c r="G2588" s="13" t="s">
        <v>124</v>
      </c>
      <c r="H2588" s="13" t="s">
        <v>175</v>
      </c>
      <c r="I2588" s="1">
        <v>4074428</v>
      </c>
      <c r="J2588" s="1">
        <v>-7397809</v>
      </c>
      <c r="K2588" t="s">
        <v>5</v>
      </c>
      <c r="L2588" s="20">
        <v>135</v>
      </c>
      <c r="M2588" s="4">
        <v>3</v>
      </c>
      <c r="N2588" s="4">
        <v>134</v>
      </c>
      <c r="O2588" s="2">
        <v>43645</v>
      </c>
      <c r="P2588" s="3">
        <v>1.56</v>
      </c>
      <c r="Q2588" s="4">
        <v>1</v>
      </c>
      <c r="R2588" s="3">
        <v>5.6</v>
      </c>
      <c r="S25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8" t="str">
        <f>IF(AIRBNB[[#This Row],[RUIDO(dB)]]&lt;=4,"Silencioso",IF(AIRBNB[[#This Row],[RUIDO(dB)]]&lt;=5.5,"Poco Ruidoso","Ruidoso"))</f>
        <v>Ruidoso</v>
      </c>
      <c r="U2588" t="str">
        <f>IF(AND(AIRBNB[[#This Row],[PRECIO]]&lt;50,AIRBNB[[#This Row],[MIN_NOCHES]]&gt;3),"Dentro del presupuesto","No considerar")</f>
        <v>No considerar</v>
      </c>
      <c r="V2588" t="str">
        <f>VLOOKUP(AIRBNB[[#This Row],[HOST_ID]],Super_host[],5,FALSE)</f>
        <v>Host</v>
      </c>
    </row>
    <row r="2589" spans="1:22">
      <c r="A2589" s="4">
        <v>2751311</v>
      </c>
      <c r="B2589" t="s">
        <v>12662</v>
      </c>
      <c r="C2589" s="4">
        <v>2153455</v>
      </c>
      <c r="D2589" t="s">
        <v>909</v>
      </c>
      <c r="E2589" t="s">
        <v>12663</v>
      </c>
      <c r="F2589" s="4">
        <v>11211</v>
      </c>
      <c r="G2589" s="13" t="s">
        <v>4662</v>
      </c>
      <c r="H2589" s="13" t="s">
        <v>9218</v>
      </c>
      <c r="I2589" s="1">
        <v>4071813</v>
      </c>
      <c r="J2589" s="1">
        <v>-7395869</v>
      </c>
      <c r="K2589" t="s">
        <v>5</v>
      </c>
      <c r="L2589" s="20">
        <v>135</v>
      </c>
      <c r="M2589" s="4">
        <v>5</v>
      </c>
      <c r="N2589" s="4">
        <v>33</v>
      </c>
      <c r="O2589" s="2">
        <v>43652</v>
      </c>
      <c r="P2589" s="3">
        <v>0.53</v>
      </c>
      <c r="Q2589" s="4">
        <v>1</v>
      </c>
      <c r="R2589" s="3">
        <v>6.9</v>
      </c>
      <c r="S25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89" t="str">
        <f>IF(AIRBNB[[#This Row],[RUIDO(dB)]]&lt;=4,"Silencioso",IF(AIRBNB[[#This Row],[RUIDO(dB)]]&lt;=5.5,"Poco Ruidoso","Ruidoso"))</f>
        <v>Ruidoso</v>
      </c>
      <c r="U2589" t="str">
        <f>IF(AND(AIRBNB[[#This Row],[PRECIO]]&lt;50,AIRBNB[[#This Row],[MIN_NOCHES]]&gt;3),"Dentro del presupuesto","No considerar")</f>
        <v>No considerar</v>
      </c>
      <c r="V2589" t="str">
        <f>VLOOKUP(AIRBNB[[#This Row],[HOST_ID]],Super_host[],5,FALSE)</f>
        <v>Host</v>
      </c>
    </row>
    <row r="2590" spans="1:22">
      <c r="A2590" s="4">
        <v>396636</v>
      </c>
      <c r="B2590" t="s">
        <v>3721</v>
      </c>
      <c r="C2590" s="4">
        <v>1981742</v>
      </c>
      <c r="D2590" t="s">
        <v>233</v>
      </c>
      <c r="E2590" t="s">
        <v>3722</v>
      </c>
      <c r="F2590" s="4">
        <v>10032</v>
      </c>
      <c r="G2590" s="13" t="s">
        <v>124</v>
      </c>
      <c r="H2590" s="13" t="s">
        <v>148</v>
      </c>
      <c r="I2590" s="1">
        <v>4083091</v>
      </c>
      <c r="J2590" s="1">
        <v>-7394223</v>
      </c>
      <c r="K2590" t="s">
        <v>5</v>
      </c>
      <c r="L2590" s="20">
        <v>135</v>
      </c>
      <c r="M2590" s="4">
        <v>5</v>
      </c>
      <c r="N2590" s="4">
        <v>38</v>
      </c>
      <c r="O2590" s="2">
        <v>43601</v>
      </c>
      <c r="P2590" s="3">
        <v>0.44</v>
      </c>
      <c r="Q2590" s="4">
        <v>1</v>
      </c>
      <c r="R2590" s="3">
        <v>5.6</v>
      </c>
      <c r="S25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0" t="str">
        <f>IF(AIRBNB[[#This Row],[RUIDO(dB)]]&lt;=4,"Silencioso",IF(AIRBNB[[#This Row],[RUIDO(dB)]]&lt;=5.5,"Poco Ruidoso","Ruidoso"))</f>
        <v>Ruidoso</v>
      </c>
      <c r="U2590" t="str">
        <f>IF(AND(AIRBNB[[#This Row],[PRECIO]]&lt;50,AIRBNB[[#This Row],[MIN_NOCHES]]&gt;3),"Dentro del presupuesto","No considerar")</f>
        <v>No considerar</v>
      </c>
      <c r="V2590" t="str">
        <f>VLOOKUP(AIRBNB[[#This Row],[HOST_ID]],Super_host[],5,FALSE)</f>
        <v>Host</v>
      </c>
    </row>
    <row r="2591" spans="1:22">
      <c r="A2591" s="4">
        <v>3860464</v>
      </c>
      <c r="B2591" t="s">
        <v>10964</v>
      </c>
      <c r="C2591" s="4">
        <v>1812825</v>
      </c>
      <c r="D2591" t="s">
        <v>10965</v>
      </c>
      <c r="E2591" t="s">
        <v>10966</v>
      </c>
      <c r="F2591" s="4">
        <v>11221</v>
      </c>
      <c r="G2591" s="13" t="s">
        <v>4662</v>
      </c>
      <c r="H2591" s="13" t="s">
        <v>9230</v>
      </c>
      <c r="I2591" s="1">
        <v>4068695</v>
      </c>
      <c r="J2591" s="1">
        <v>-7392947</v>
      </c>
      <c r="K2591" t="s">
        <v>5</v>
      </c>
      <c r="L2591" s="20">
        <v>135</v>
      </c>
      <c r="M2591" s="4">
        <v>3</v>
      </c>
      <c r="N2591" s="4">
        <v>8</v>
      </c>
      <c r="O2591" s="2">
        <v>42257</v>
      </c>
      <c r="P2591" s="3">
        <v>0.14000000000000001</v>
      </c>
      <c r="Q2591" s="4">
        <v>1</v>
      </c>
      <c r="R2591" s="3">
        <v>6.9</v>
      </c>
      <c r="S25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1" t="str">
        <f>IF(AIRBNB[[#This Row],[RUIDO(dB)]]&lt;=4,"Silencioso",IF(AIRBNB[[#This Row],[RUIDO(dB)]]&lt;=5.5,"Poco Ruidoso","Ruidoso"))</f>
        <v>Ruidoso</v>
      </c>
      <c r="U2591" t="str">
        <f>IF(AND(AIRBNB[[#This Row],[PRECIO]]&lt;50,AIRBNB[[#This Row],[MIN_NOCHES]]&gt;3),"Dentro del presupuesto","No considerar")</f>
        <v>No considerar</v>
      </c>
      <c r="V2591" t="str">
        <f>VLOOKUP(AIRBNB[[#This Row],[HOST_ID]],Super_host[],5,FALSE)</f>
        <v>Host</v>
      </c>
    </row>
    <row r="2592" spans="1:22">
      <c r="A2592" s="4">
        <v>2145599</v>
      </c>
      <c r="B2592" t="s">
        <v>5928</v>
      </c>
      <c r="C2592" s="4">
        <v>1698391</v>
      </c>
      <c r="D2592" t="s">
        <v>720</v>
      </c>
      <c r="E2592" t="s">
        <v>5929</v>
      </c>
      <c r="F2592" s="4">
        <v>10036</v>
      </c>
      <c r="G2592" s="13" t="s">
        <v>124</v>
      </c>
      <c r="H2592" s="13" t="s">
        <v>249</v>
      </c>
      <c r="I2592" s="1">
        <v>4076197</v>
      </c>
      <c r="J2592" s="1">
        <v>-7399308</v>
      </c>
      <c r="K2592" t="s">
        <v>40</v>
      </c>
      <c r="L2592" s="20">
        <v>135</v>
      </c>
      <c r="M2592" s="4">
        <v>2</v>
      </c>
      <c r="N2592" s="4">
        <v>150</v>
      </c>
      <c r="O2592" s="2">
        <v>43644</v>
      </c>
      <c r="P2592" s="3">
        <v>2.42</v>
      </c>
      <c r="Q2592" s="4">
        <v>1</v>
      </c>
      <c r="R2592" s="3">
        <v>5.6</v>
      </c>
      <c r="S25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2" t="str">
        <f>IF(AIRBNB[[#This Row],[RUIDO(dB)]]&lt;=4,"Silencioso",IF(AIRBNB[[#This Row],[RUIDO(dB)]]&lt;=5.5,"Poco Ruidoso","Ruidoso"))</f>
        <v>Ruidoso</v>
      </c>
      <c r="U2592" t="str">
        <f>IF(AND(AIRBNB[[#This Row],[PRECIO]]&lt;50,AIRBNB[[#This Row],[MIN_NOCHES]]&gt;3),"Dentro del presupuesto","No considerar")</f>
        <v>No considerar</v>
      </c>
      <c r="V2592" t="str">
        <f>VLOOKUP(AIRBNB[[#This Row],[HOST_ID]],Super_host[],5,FALSE)</f>
        <v>Host</v>
      </c>
    </row>
    <row r="2593" spans="1:22">
      <c r="A2593" s="4">
        <v>306702</v>
      </c>
      <c r="B2593" t="s">
        <v>11255</v>
      </c>
      <c r="C2593" s="4">
        <v>1577493</v>
      </c>
      <c r="D2593" t="s">
        <v>1476</v>
      </c>
      <c r="E2593" t="s">
        <v>11256</v>
      </c>
      <c r="F2593" s="4">
        <v>11217</v>
      </c>
      <c r="G2593" s="13" t="s">
        <v>4662</v>
      </c>
      <c r="H2593" s="13" t="s">
        <v>9222</v>
      </c>
      <c r="I2593" s="1">
        <v>4068786</v>
      </c>
      <c r="J2593" s="1">
        <v>-7397421</v>
      </c>
      <c r="K2593" t="s">
        <v>40</v>
      </c>
      <c r="L2593" s="20">
        <v>135</v>
      </c>
      <c r="M2593" s="4">
        <v>3</v>
      </c>
      <c r="N2593" s="4">
        <v>16</v>
      </c>
      <c r="O2593" s="2">
        <v>43344</v>
      </c>
      <c r="P2593" s="3">
        <v>0.18</v>
      </c>
      <c r="Q2593" s="4">
        <v>1</v>
      </c>
      <c r="R2593" s="3">
        <v>6.9</v>
      </c>
      <c r="S25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3" t="str">
        <f>IF(AIRBNB[[#This Row],[RUIDO(dB)]]&lt;=4,"Silencioso",IF(AIRBNB[[#This Row],[RUIDO(dB)]]&lt;=5.5,"Poco Ruidoso","Ruidoso"))</f>
        <v>Ruidoso</v>
      </c>
      <c r="U2593" t="str">
        <f>IF(AND(AIRBNB[[#This Row],[PRECIO]]&lt;50,AIRBNB[[#This Row],[MIN_NOCHES]]&gt;3),"Dentro del presupuesto","No considerar")</f>
        <v>No considerar</v>
      </c>
      <c r="V2593" t="str">
        <f>VLOOKUP(AIRBNB[[#This Row],[HOST_ID]],Super_host[],5,FALSE)</f>
        <v>Host</v>
      </c>
    </row>
    <row r="2594" spans="1:22">
      <c r="A2594" s="4">
        <v>5477876</v>
      </c>
      <c r="B2594" t="s">
        <v>11976</v>
      </c>
      <c r="C2594" s="4">
        <v>1506972</v>
      </c>
      <c r="D2594" t="s">
        <v>11977</v>
      </c>
      <c r="E2594" t="s">
        <v>11978</v>
      </c>
      <c r="F2594" s="4">
        <v>11222</v>
      </c>
      <c r="G2594" s="13" t="s">
        <v>4662</v>
      </c>
      <c r="H2594" s="13" t="s">
        <v>9249</v>
      </c>
      <c r="I2594" s="1">
        <v>4073406</v>
      </c>
      <c r="J2594" s="1">
        <v>-7395551</v>
      </c>
      <c r="K2594" t="s">
        <v>5</v>
      </c>
      <c r="L2594" s="20">
        <v>135</v>
      </c>
      <c r="M2594" s="4">
        <v>3</v>
      </c>
      <c r="N2594" s="4">
        <v>17</v>
      </c>
      <c r="O2594" s="2">
        <v>43624</v>
      </c>
      <c r="P2594" s="3">
        <v>0.32</v>
      </c>
      <c r="Q2594" s="4">
        <v>1</v>
      </c>
      <c r="R2594" s="3">
        <v>6.9</v>
      </c>
      <c r="S25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4" t="str">
        <f>IF(AIRBNB[[#This Row],[RUIDO(dB)]]&lt;=4,"Silencioso",IF(AIRBNB[[#This Row],[RUIDO(dB)]]&lt;=5.5,"Poco Ruidoso","Ruidoso"))</f>
        <v>Ruidoso</v>
      </c>
      <c r="U2594" t="str">
        <f>IF(AND(AIRBNB[[#This Row],[PRECIO]]&lt;50,AIRBNB[[#This Row],[MIN_NOCHES]]&gt;3),"Dentro del presupuesto","No considerar")</f>
        <v>No considerar</v>
      </c>
      <c r="V2594" t="str">
        <f>VLOOKUP(AIRBNB[[#This Row],[HOST_ID]],Super_host[],5,FALSE)</f>
        <v>Host</v>
      </c>
    </row>
    <row r="2595" spans="1:22">
      <c r="A2595" s="4">
        <v>360400</v>
      </c>
      <c r="B2595" t="s">
        <v>5939</v>
      </c>
      <c r="C2595" s="4">
        <v>1386983</v>
      </c>
      <c r="D2595" t="s">
        <v>2660</v>
      </c>
      <c r="E2595" t="s">
        <v>5940</v>
      </c>
      <c r="F2595" s="4">
        <v>10001</v>
      </c>
      <c r="G2595" s="13" t="s">
        <v>124</v>
      </c>
      <c r="H2595" s="13" t="s">
        <v>373</v>
      </c>
      <c r="I2595" s="1">
        <v>4074553</v>
      </c>
      <c r="J2595" s="1">
        <v>-7398943</v>
      </c>
      <c r="K2595" t="s">
        <v>40</v>
      </c>
      <c r="L2595" s="20">
        <v>135</v>
      </c>
      <c r="M2595" s="4">
        <v>3</v>
      </c>
      <c r="N2595" s="4">
        <v>214</v>
      </c>
      <c r="O2595" s="2">
        <v>43618</v>
      </c>
      <c r="P2595" s="3">
        <v>2.4500000000000002</v>
      </c>
      <c r="Q2595" s="4">
        <v>1</v>
      </c>
      <c r="R2595" s="3">
        <v>5.6</v>
      </c>
      <c r="S25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5" t="str">
        <f>IF(AIRBNB[[#This Row],[RUIDO(dB)]]&lt;=4,"Silencioso",IF(AIRBNB[[#This Row],[RUIDO(dB)]]&lt;=5.5,"Poco Ruidoso","Ruidoso"))</f>
        <v>Ruidoso</v>
      </c>
      <c r="U2595" t="str">
        <f>IF(AND(AIRBNB[[#This Row],[PRECIO]]&lt;50,AIRBNB[[#This Row],[MIN_NOCHES]]&gt;3),"Dentro del presupuesto","No considerar")</f>
        <v>No considerar</v>
      </c>
      <c r="V2595" t="str">
        <f>VLOOKUP(AIRBNB[[#This Row],[HOST_ID]],Super_host[],5,FALSE)</f>
        <v>Host</v>
      </c>
    </row>
    <row r="2596" spans="1:22">
      <c r="A2596" s="4">
        <v>5237422</v>
      </c>
      <c r="B2596" t="s">
        <v>13985</v>
      </c>
      <c r="C2596" s="4">
        <v>1297675</v>
      </c>
      <c r="D2596" t="s">
        <v>3331</v>
      </c>
      <c r="E2596" t="s">
        <v>13986</v>
      </c>
      <c r="F2596" s="4">
        <v>11217</v>
      </c>
      <c r="G2596" s="13" t="s">
        <v>4662</v>
      </c>
      <c r="H2596" s="13" t="s">
        <v>9323</v>
      </c>
      <c r="I2596" s="1">
        <v>4068093</v>
      </c>
      <c r="J2596" s="1">
        <v>-7397182</v>
      </c>
      <c r="K2596" t="s">
        <v>40</v>
      </c>
      <c r="L2596" s="20">
        <v>135</v>
      </c>
      <c r="M2596" s="4">
        <v>2</v>
      </c>
      <c r="N2596" s="4">
        <v>79</v>
      </c>
      <c r="O2596" s="2">
        <v>43635</v>
      </c>
      <c r="P2596" s="3">
        <v>1.49</v>
      </c>
      <c r="Q2596" s="4">
        <v>1</v>
      </c>
      <c r="R2596" s="3">
        <v>6.9</v>
      </c>
      <c r="S25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6" t="str">
        <f>IF(AIRBNB[[#This Row],[RUIDO(dB)]]&lt;=4,"Silencioso",IF(AIRBNB[[#This Row],[RUIDO(dB)]]&lt;=5.5,"Poco Ruidoso","Ruidoso"))</f>
        <v>Ruidoso</v>
      </c>
      <c r="U2596" t="str">
        <f>IF(AND(AIRBNB[[#This Row],[PRECIO]]&lt;50,AIRBNB[[#This Row],[MIN_NOCHES]]&gt;3),"Dentro del presupuesto","No considerar")</f>
        <v>No considerar</v>
      </c>
      <c r="V2596" t="str">
        <f>VLOOKUP(AIRBNB[[#This Row],[HOST_ID]],Super_host[],5,FALSE)</f>
        <v>Host</v>
      </c>
    </row>
    <row r="2597" spans="1:22">
      <c r="A2597" s="4">
        <v>228317</v>
      </c>
      <c r="B2597" t="s">
        <v>13282</v>
      </c>
      <c r="C2597" s="4">
        <v>1191142</v>
      </c>
      <c r="D2597" t="s">
        <v>13283</v>
      </c>
      <c r="E2597" t="s">
        <v>13284</v>
      </c>
      <c r="F2597" s="4">
        <v>11233</v>
      </c>
      <c r="G2597" s="13" t="s">
        <v>4662</v>
      </c>
      <c r="H2597" s="13" t="s">
        <v>9230</v>
      </c>
      <c r="I2597" s="1">
        <v>4068516</v>
      </c>
      <c r="J2597" s="1">
        <v>-7392521</v>
      </c>
      <c r="K2597" t="s">
        <v>5</v>
      </c>
      <c r="L2597" s="20">
        <v>135</v>
      </c>
      <c r="M2597" s="4">
        <v>4</v>
      </c>
      <c r="N2597" s="4">
        <v>82</v>
      </c>
      <c r="O2597" s="2">
        <v>43603</v>
      </c>
      <c r="P2597" s="3">
        <v>0.87</v>
      </c>
      <c r="Q2597" s="4">
        <v>1</v>
      </c>
      <c r="R2597" s="3">
        <v>6.9</v>
      </c>
      <c r="S25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7" t="str">
        <f>IF(AIRBNB[[#This Row],[RUIDO(dB)]]&lt;=4,"Silencioso",IF(AIRBNB[[#This Row],[RUIDO(dB)]]&lt;=5.5,"Poco Ruidoso","Ruidoso"))</f>
        <v>Ruidoso</v>
      </c>
      <c r="U2597" t="str">
        <f>IF(AND(AIRBNB[[#This Row],[PRECIO]]&lt;50,AIRBNB[[#This Row],[MIN_NOCHES]]&gt;3),"Dentro del presupuesto","No considerar")</f>
        <v>No considerar</v>
      </c>
      <c r="V2597" t="str">
        <f>VLOOKUP(AIRBNB[[#This Row],[HOST_ID]],Super_host[],5,FALSE)</f>
        <v>Host</v>
      </c>
    </row>
    <row r="2598" spans="1:22">
      <c r="A2598" s="4">
        <v>785978</v>
      </c>
      <c r="B2598" t="s">
        <v>2836</v>
      </c>
      <c r="C2598" s="4">
        <v>953375</v>
      </c>
      <c r="D2598" t="s">
        <v>2837</v>
      </c>
      <c r="E2598" t="s">
        <v>2838</v>
      </c>
      <c r="F2598" s="4">
        <v>10009</v>
      </c>
      <c r="G2598" s="13" t="s">
        <v>124</v>
      </c>
      <c r="H2598" s="13" t="s">
        <v>133</v>
      </c>
      <c r="I2598" s="1">
        <v>4072762</v>
      </c>
      <c r="J2598" s="1">
        <v>-7398218</v>
      </c>
      <c r="K2598" t="s">
        <v>5</v>
      </c>
      <c r="L2598" s="20">
        <v>135</v>
      </c>
      <c r="M2598" s="4">
        <v>5</v>
      </c>
      <c r="N2598" s="4">
        <v>18</v>
      </c>
      <c r="O2598" s="2">
        <v>42687</v>
      </c>
      <c r="P2598" s="3">
        <v>0.24</v>
      </c>
      <c r="Q2598" s="4">
        <v>1</v>
      </c>
      <c r="R2598" s="3">
        <v>5.6</v>
      </c>
      <c r="S25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8" t="str">
        <f>IF(AIRBNB[[#This Row],[RUIDO(dB)]]&lt;=4,"Silencioso",IF(AIRBNB[[#This Row],[RUIDO(dB)]]&lt;=5.5,"Poco Ruidoso","Ruidoso"))</f>
        <v>Ruidoso</v>
      </c>
      <c r="U2598" t="str">
        <f>IF(AND(AIRBNB[[#This Row],[PRECIO]]&lt;50,AIRBNB[[#This Row],[MIN_NOCHES]]&gt;3),"Dentro del presupuesto","No considerar")</f>
        <v>No considerar</v>
      </c>
      <c r="V2598" t="str">
        <f>VLOOKUP(AIRBNB[[#This Row],[HOST_ID]],Super_host[],5,FALSE)</f>
        <v>Host</v>
      </c>
    </row>
    <row r="2599" spans="1:22">
      <c r="A2599" s="4">
        <v>944040</v>
      </c>
      <c r="B2599" t="s">
        <v>13287</v>
      </c>
      <c r="C2599" s="4">
        <v>896918</v>
      </c>
      <c r="D2599" t="s">
        <v>13288</v>
      </c>
      <c r="E2599" t="s">
        <v>13289</v>
      </c>
      <c r="F2599" s="4">
        <v>11216</v>
      </c>
      <c r="G2599" s="13" t="s">
        <v>4662</v>
      </c>
      <c r="H2599" s="13" t="s">
        <v>9252</v>
      </c>
      <c r="I2599" s="1">
        <v>4067607</v>
      </c>
      <c r="J2599" s="1">
        <v>-7395408</v>
      </c>
      <c r="K2599" t="s">
        <v>5</v>
      </c>
      <c r="L2599" s="20">
        <v>135</v>
      </c>
      <c r="M2599" s="4">
        <v>1</v>
      </c>
      <c r="N2599" s="4">
        <v>67</v>
      </c>
      <c r="O2599" s="2">
        <v>43639</v>
      </c>
      <c r="P2599" s="3">
        <v>0.87</v>
      </c>
      <c r="Q2599" s="4">
        <v>1</v>
      </c>
      <c r="R2599" s="3">
        <v>6.9</v>
      </c>
      <c r="S25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599" t="str">
        <f>IF(AIRBNB[[#This Row],[RUIDO(dB)]]&lt;=4,"Silencioso",IF(AIRBNB[[#This Row],[RUIDO(dB)]]&lt;=5.5,"Poco Ruidoso","Ruidoso"))</f>
        <v>Ruidoso</v>
      </c>
      <c r="U2599" t="str">
        <f>IF(AND(AIRBNB[[#This Row],[PRECIO]]&lt;50,AIRBNB[[#This Row],[MIN_NOCHES]]&gt;3),"Dentro del presupuesto","No considerar")</f>
        <v>No considerar</v>
      </c>
      <c r="V2599" t="str">
        <f>VLOOKUP(AIRBNB[[#This Row],[HOST_ID]],Super_host[],5,FALSE)</f>
        <v>Host</v>
      </c>
    </row>
    <row r="2600" spans="1:22">
      <c r="A2600" s="4">
        <v>3512620</v>
      </c>
      <c r="B2600" t="s">
        <v>13330</v>
      </c>
      <c r="C2600" s="4">
        <v>617127</v>
      </c>
      <c r="D2600" t="s">
        <v>854</v>
      </c>
      <c r="E2600" t="s">
        <v>13331</v>
      </c>
      <c r="F2600" s="4">
        <v>11216</v>
      </c>
      <c r="G2600" s="13" t="s">
        <v>4662</v>
      </c>
      <c r="H2600" s="13" t="s">
        <v>9252</v>
      </c>
      <c r="I2600" s="1">
        <v>4067619</v>
      </c>
      <c r="J2600" s="1">
        <v>-7394389</v>
      </c>
      <c r="K2600" t="s">
        <v>5</v>
      </c>
      <c r="L2600" s="20">
        <v>135</v>
      </c>
      <c r="M2600" s="4">
        <v>5</v>
      </c>
      <c r="N2600" s="4">
        <v>53</v>
      </c>
      <c r="O2600" s="2">
        <v>43640</v>
      </c>
      <c r="P2600" s="3">
        <v>0.9</v>
      </c>
      <c r="Q2600" s="4">
        <v>1</v>
      </c>
      <c r="R2600" s="3">
        <v>6.9</v>
      </c>
      <c r="S26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0" t="str">
        <f>IF(AIRBNB[[#This Row],[RUIDO(dB)]]&lt;=4,"Silencioso",IF(AIRBNB[[#This Row],[RUIDO(dB)]]&lt;=5.5,"Poco Ruidoso","Ruidoso"))</f>
        <v>Ruidoso</v>
      </c>
      <c r="U2600" t="str">
        <f>IF(AND(AIRBNB[[#This Row],[PRECIO]]&lt;50,AIRBNB[[#This Row],[MIN_NOCHES]]&gt;3),"Dentro del presupuesto","No considerar")</f>
        <v>No considerar</v>
      </c>
      <c r="V2600" t="str">
        <f>VLOOKUP(AIRBNB[[#This Row],[HOST_ID]],Super_host[],5,FALSE)</f>
        <v>Host</v>
      </c>
    </row>
    <row r="2601" spans="1:22">
      <c r="A2601" s="4">
        <v>294353</v>
      </c>
      <c r="B2601" t="s">
        <v>13591</v>
      </c>
      <c r="C2601" s="4">
        <v>430188</v>
      </c>
      <c r="D2601" t="s">
        <v>4826</v>
      </c>
      <c r="E2601" t="s">
        <v>13592</v>
      </c>
      <c r="F2601" s="4">
        <v>11211</v>
      </c>
      <c r="G2601" s="13" t="s">
        <v>4662</v>
      </c>
      <c r="H2601" s="13" t="s">
        <v>9218</v>
      </c>
      <c r="I2601" s="1">
        <v>4070686</v>
      </c>
      <c r="J2601" s="1">
        <v>-7395365</v>
      </c>
      <c r="K2601" t="s">
        <v>40</v>
      </c>
      <c r="L2601" s="20">
        <v>135</v>
      </c>
      <c r="M2601" s="4">
        <v>28</v>
      </c>
      <c r="N2601" s="4">
        <v>84</v>
      </c>
      <c r="O2601" s="2">
        <v>43512</v>
      </c>
      <c r="P2601" s="3">
        <v>1.1200000000000001</v>
      </c>
      <c r="Q2601" s="4">
        <v>1</v>
      </c>
      <c r="R2601" s="3">
        <v>6.9</v>
      </c>
      <c r="S26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1" t="str">
        <f>IF(AIRBNB[[#This Row],[RUIDO(dB)]]&lt;=4,"Silencioso",IF(AIRBNB[[#This Row],[RUIDO(dB)]]&lt;=5.5,"Poco Ruidoso","Ruidoso"))</f>
        <v>Ruidoso</v>
      </c>
      <c r="U2601" t="str">
        <f>IF(AND(AIRBNB[[#This Row],[PRECIO]]&lt;50,AIRBNB[[#This Row],[MIN_NOCHES]]&gt;3),"Dentro del presupuesto","No considerar")</f>
        <v>No considerar</v>
      </c>
      <c r="V2601" t="str">
        <f>VLOOKUP(AIRBNB[[#This Row],[HOST_ID]],Super_host[],5,FALSE)</f>
        <v>Host</v>
      </c>
    </row>
    <row r="2602" spans="1:22">
      <c r="A2602" s="4">
        <v>78919</v>
      </c>
      <c r="B2602" t="s">
        <v>10628</v>
      </c>
      <c r="C2602" s="4">
        <v>422561</v>
      </c>
      <c r="D2602" t="s">
        <v>227</v>
      </c>
      <c r="E2602" t="s">
        <v>10629</v>
      </c>
      <c r="F2602" s="4">
        <v>11201</v>
      </c>
      <c r="G2602" s="13" t="s">
        <v>4662</v>
      </c>
      <c r="H2602" s="13" t="s">
        <v>9576</v>
      </c>
      <c r="I2602" s="1">
        <v>4068674</v>
      </c>
      <c r="J2602" s="1">
        <v>-7398876</v>
      </c>
      <c r="K2602" t="s">
        <v>5</v>
      </c>
      <c r="L2602" s="20">
        <v>135</v>
      </c>
      <c r="M2602" s="4">
        <v>4</v>
      </c>
      <c r="N2602" s="4">
        <v>6</v>
      </c>
      <c r="O2602" s="2">
        <v>42405</v>
      </c>
      <c r="P2602" s="3">
        <v>0.1</v>
      </c>
      <c r="Q2602" s="4">
        <v>1</v>
      </c>
      <c r="R2602" s="3">
        <v>6.9</v>
      </c>
      <c r="S26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2" t="str">
        <f>IF(AIRBNB[[#This Row],[RUIDO(dB)]]&lt;=4,"Silencioso",IF(AIRBNB[[#This Row],[RUIDO(dB)]]&lt;=5.5,"Poco Ruidoso","Ruidoso"))</f>
        <v>Ruidoso</v>
      </c>
      <c r="U2602" t="str">
        <f>IF(AND(AIRBNB[[#This Row],[PRECIO]]&lt;50,AIRBNB[[#This Row],[MIN_NOCHES]]&gt;3),"Dentro del presupuesto","No considerar")</f>
        <v>No considerar</v>
      </c>
      <c r="V2602" t="str">
        <f>VLOOKUP(AIRBNB[[#This Row],[HOST_ID]],Super_host[],5,FALSE)</f>
        <v>Host</v>
      </c>
    </row>
    <row r="2603" spans="1:22">
      <c r="A2603" s="4">
        <v>3257345</v>
      </c>
      <c r="B2603" t="s">
        <v>3423</v>
      </c>
      <c r="C2603" s="4">
        <v>417100</v>
      </c>
      <c r="D2603" t="s">
        <v>2988</v>
      </c>
      <c r="E2603" t="s">
        <v>3424</v>
      </c>
      <c r="F2603" s="4">
        <v>10002</v>
      </c>
      <c r="G2603" s="13" t="s">
        <v>124</v>
      </c>
      <c r="H2603" s="13" t="s">
        <v>409</v>
      </c>
      <c r="I2603" s="1">
        <v>4071338</v>
      </c>
      <c r="J2603" s="1">
        <v>-7399226</v>
      </c>
      <c r="K2603" t="s">
        <v>5</v>
      </c>
      <c r="L2603" s="20">
        <v>135</v>
      </c>
      <c r="M2603" s="4">
        <v>1</v>
      </c>
      <c r="N2603" s="4">
        <v>18</v>
      </c>
      <c r="O2603" s="2">
        <v>42720</v>
      </c>
      <c r="P2603" s="3">
        <v>0.35</v>
      </c>
      <c r="Q2603" s="4">
        <v>1</v>
      </c>
      <c r="R2603" s="3">
        <v>5.6</v>
      </c>
      <c r="S26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3" t="str">
        <f>IF(AIRBNB[[#This Row],[RUIDO(dB)]]&lt;=4,"Silencioso",IF(AIRBNB[[#This Row],[RUIDO(dB)]]&lt;=5.5,"Poco Ruidoso","Ruidoso"))</f>
        <v>Ruidoso</v>
      </c>
      <c r="U2603" t="str">
        <f>IF(AND(AIRBNB[[#This Row],[PRECIO]]&lt;50,AIRBNB[[#This Row],[MIN_NOCHES]]&gt;3),"Dentro del presupuesto","No considerar")</f>
        <v>No considerar</v>
      </c>
      <c r="V2603" t="str">
        <f>VLOOKUP(AIRBNB[[#This Row],[HOST_ID]],Super_host[],5,FALSE)</f>
        <v>Host</v>
      </c>
    </row>
    <row r="2604" spans="1:22">
      <c r="A2604" s="4">
        <v>67299</v>
      </c>
      <c r="B2604" t="s">
        <v>12731</v>
      </c>
      <c r="C2604" s="4">
        <v>330347</v>
      </c>
      <c r="D2604" t="s">
        <v>495</v>
      </c>
      <c r="E2604" t="s">
        <v>12732</v>
      </c>
      <c r="F2604" s="4">
        <v>11249</v>
      </c>
      <c r="G2604" s="13" t="s">
        <v>4662</v>
      </c>
      <c r="H2604" s="13" t="s">
        <v>9218</v>
      </c>
      <c r="I2604" s="1">
        <v>4071492</v>
      </c>
      <c r="J2604" s="1">
        <v>-7396282</v>
      </c>
      <c r="K2604" t="s">
        <v>5</v>
      </c>
      <c r="L2604" s="20">
        <v>135</v>
      </c>
      <c r="M2604" s="4">
        <v>30</v>
      </c>
      <c r="N2604" s="4">
        <v>56</v>
      </c>
      <c r="O2604" s="2">
        <v>43591</v>
      </c>
      <c r="P2604" s="3">
        <v>0.56000000000000005</v>
      </c>
      <c r="Q2604" s="4">
        <v>1</v>
      </c>
      <c r="R2604" s="3">
        <v>6.9</v>
      </c>
      <c r="S26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4" t="str">
        <f>IF(AIRBNB[[#This Row],[RUIDO(dB)]]&lt;=4,"Silencioso",IF(AIRBNB[[#This Row],[RUIDO(dB)]]&lt;=5.5,"Poco Ruidoso","Ruidoso"))</f>
        <v>Ruidoso</v>
      </c>
      <c r="U2604" t="str">
        <f>IF(AND(AIRBNB[[#This Row],[PRECIO]]&lt;50,AIRBNB[[#This Row],[MIN_NOCHES]]&gt;3),"Dentro del presupuesto","No considerar")</f>
        <v>No considerar</v>
      </c>
      <c r="V2604" t="str">
        <f>VLOOKUP(AIRBNB[[#This Row],[HOST_ID]],Super_host[],5,FALSE)</f>
        <v>Host</v>
      </c>
    </row>
    <row r="2605" spans="1:22">
      <c r="A2605" s="4">
        <v>230877</v>
      </c>
      <c r="B2605" t="s">
        <v>5108</v>
      </c>
      <c r="C2605" s="4">
        <v>292204</v>
      </c>
      <c r="D2605" t="s">
        <v>5109</v>
      </c>
      <c r="E2605" t="s">
        <v>5110</v>
      </c>
      <c r="F2605" s="4">
        <v>10029</v>
      </c>
      <c r="G2605" s="13" t="s">
        <v>124</v>
      </c>
      <c r="H2605" s="13" t="s">
        <v>219</v>
      </c>
      <c r="I2605" s="1">
        <v>4079239</v>
      </c>
      <c r="J2605" s="1">
        <v>-7394535</v>
      </c>
      <c r="K2605" t="s">
        <v>5</v>
      </c>
      <c r="L2605" s="20">
        <v>135</v>
      </c>
      <c r="M2605" s="4">
        <v>28</v>
      </c>
      <c r="N2605" s="4">
        <v>115</v>
      </c>
      <c r="O2605" s="2">
        <v>43646</v>
      </c>
      <c r="P2605" s="3">
        <v>1.21</v>
      </c>
      <c r="Q2605" s="4">
        <v>1</v>
      </c>
      <c r="R2605" s="3">
        <v>5.6</v>
      </c>
      <c r="S26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5" t="str">
        <f>IF(AIRBNB[[#This Row],[RUIDO(dB)]]&lt;=4,"Silencioso",IF(AIRBNB[[#This Row],[RUIDO(dB)]]&lt;=5.5,"Poco Ruidoso","Ruidoso"))</f>
        <v>Ruidoso</v>
      </c>
      <c r="U2605" t="str">
        <f>IF(AND(AIRBNB[[#This Row],[PRECIO]]&lt;50,AIRBNB[[#This Row],[MIN_NOCHES]]&gt;3),"Dentro del presupuesto","No considerar")</f>
        <v>No considerar</v>
      </c>
      <c r="V2605" t="str">
        <f>VLOOKUP(AIRBNB[[#This Row],[HOST_ID]],Super_host[],5,FALSE)</f>
        <v>Host</v>
      </c>
    </row>
    <row r="2606" spans="1:22">
      <c r="A2606" s="4">
        <v>316238</v>
      </c>
      <c r="B2606" t="s">
        <v>12505</v>
      </c>
      <c r="C2606" s="4">
        <v>279078</v>
      </c>
      <c r="D2606" t="s">
        <v>12506</v>
      </c>
      <c r="E2606" t="s">
        <v>12507</v>
      </c>
      <c r="F2606" s="4">
        <v>11206</v>
      </c>
      <c r="G2606" s="13" t="s">
        <v>4662</v>
      </c>
      <c r="H2606" s="13" t="s">
        <v>9230</v>
      </c>
      <c r="I2606" s="1">
        <v>4069213</v>
      </c>
      <c r="J2606" s="1">
        <v>-73951</v>
      </c>
      <c r="K2606" t="s">
        <v>5</v>
      </c>
      <c r="L2606" s="20">
        <v>135</v>
      </c>
      <c r="M2606" s="4">
        <v>2</v>
      </c>
      <c r="N2606" s="4">
        <v>39</v>
      </c>
      <c r="O2606" s="2">
        <v>43625</v>
      </c>
      <c r="P2606" s="3">
        <v>0.47</v>
      </c>
      <c r="Q2606" s="4">
        <v>1</v>
      </c>
      <c r="R2606" s="3">
        <v>6.9</v>
      </c>
      <c r="S26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6" t="str">
        <f>IF(AIRBNB[[#This Row],[RUIDO(dB)]]&lt;=4,"Silencioso",IF(AIRBNB[[#This Row],[RUIDO(dB)]]&lt;=5.5,"Poco Ruidoso","Ruidoso"))</f>
        <v>Ruidoso</v>
      </c>
      <c r="U2606" t="str">
        <f>IF(AND(AIRBNB[[#This Row],[PRECIO]]&lt;50,AIRBNB[[#This Row],[MIN_NOCHES]]&gt;3),"Dentro del presupuesto","No considerar")</f>
        <v>No considerar</v>
      </c>
      <c r="V2606" t="str">
        <f>VLOOKUP(AIRBNB[[#This Row],[HOST_ID]],Super_host[],5,FALSE)</f>
        <v>Host</v>
      </c>
    </row>
    <row r="2607" spans="1:22">
      <c r="A2607" s="4">
        <v>59642</v>
      </c>
      <c r="B2607" t="s">
        <v>12958</v>
      </c>
      <c r="C2607" s="4">
        <v>274782</v>
      </c>
      <c r="D2607" t="s">
        <v>12959</v>
      </c>
      <c r="E2607" t="s">
        <v>12960</v>
      </c>
      <c r="F2607" s="4">
        <v>11222</v>
      </c>
      <c r="G2607" s="13" t="s">
        <v>4662</v>
      </c>
      <c r="H2607" s="13" t="s">
        <v>9249</v>
      </c>
      <c r="I2607" s="1">
        <v>4073401</v>
      </c>
      <c r="J2607" s="1">
        <v>-7395967</v>
      </c>
      <c r="K2607" t="s">
        <v>5</v>
      </c>
      <c r="L2607" s="20">
        <v>135</v>
      </c>
      <c r="M2607" s="4">
        <v>2</v>
      </c>
      <c r="N2607" s="4">
        <v>69</v>
      </c>
      <c r="O2607" s="2">
        <v>43604</v>
      </c>
      <c r="P2607" s="3">
        <v>0.67</v>
      </c>
      <c r="Q2607" s="4">
        <v>1</v>
      </c>
      <c r="R2607" s="3">
        <v>6.9</v>
      </c>
      <c r="S26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7" t="str">
        <f>IF(AIRBNB[[#This Row],[RUIDO(dB)]]&lt;=4,"Silencioso",IF(AIRBNB[[#This Row],[RUIDO(dB)]]&lt;=5.5,"Poco Ruidoso","Ruidoso"))</f>
        <v>Ruidoso</v>
      </c>
      <c r="U2607" t="str">
        <f>IF(AND(AIRBNB[[#This Row],[PRECIO]]&lt;50,AIRBNB[[#This Row],[MIN_NOCHES]]&gt;3),"Dentro del presupuesto","No considerar")</f>
        <v>No considerar</v>
      </c>
      <c r="V2607" t="str">
        <f>VLOOKUP(AIRBNB[[#This Row],[HOST_ID]],Super_host[],5,FALSE)</f>
        <v>Host</v>
      </c>
    </row>
    <row r="2608" spans="1:22">
      <c r="A2608" s="4">
        <v>5050156</v>
      </c>
      <c r="B2608" t="s">
        <v>3107</v>
      </c>
      <c r="C2608" s="4">
        <v>193488</v>
      </c>
      <c r="D2608" t="s">
        <v>3108</v>
      </c>
      <c r="E2608" t="s">
        <v>3109</v>
      </c>
      <c r="F2608" s="4">
        <v>10003</v>
      </c>
      <c r="G2608" s="13" t="s">
        <v>124</v>
      </c>
      <c r="H2608" s="13" t="s">
        <v>133</v>
      </c>
      <c r="I2608" s="1">
        <v>4073273</v>
      </c>
      <c r="J2608" s="1">
        <v>-7398969</v>
      </c>
      <c r="K2608" t="s">
        <v>40</v>
      </c>
      <c r="L2608" s="20">
        <v>135</v>
      </c>
      <c r="M2608" s="4">
        <v>1</v>
      </c>
      <c r="N2608" s="4">
        <v>14</v>
      </c>
      <c r="O2608" s="2">
        <v>43611</v>
      </c>
      <c r="P2608" s="3">
        <v>0.28000000000000003</v>
      </c>
      <c r="Q2608" s="4">
        <v>1</v>
      </c>
      <c r="R2608" s="3">
        <v>5.6</v>
      </c>
      <c r="S26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8" t="str">
        <f>IF(AIRBNB[[#This Row],[RUIDO(dB)]]&lt;=4,"Silencioso",IF(AIRBNB[[#This Row],[RUIDO(dB)]]&lt;=5.5,"Poco Ruidoso","Ruidoso"))</f>
        <v>Ruidoso</v>
      </c>
      <c r="U2608" t="str">
        <f>IF(AND(AIRBNB[[#This Row],[PRECIO]]&lt;50,AIRBNB[[#This Row],[MIN_NOCHES]]&gt;3),"Dentro del presupuesto","No considerar")</f>
        <v>No considerar</v>
      </c>
      <c r="V2608" t="str">
        <f>VLOOKUP(AIRBNB[[#This Row],[HOST_ID]],Super_host[],5,FALSE)</f>
        <v>Host</v>
      </c>
    </row>
    <row r="2609" spans="1:22">
      <c r="A2609" s="4">
        <v>525120</v>
      </c>
      <c r="B2609" t="s">
        <v>3873</v>
      </c>
      <c r="C2609" s="4">
        <v>184883</v>
      </c>
      <c r="D2609" t="s">
        <v>3874</v>
      </c>
      <c r="E2609" t="s">
        <v>3875</v>
      </c>
      <c r="F2609" s="4">
        <v>10011</v>
      </c>
      <c r="G2609" s="13" t="s">
        <v>124</v>
      </c>
      <c r="H2609" s="13" t="s">
        <v>186</v>
      </c>
      <c r="I2609" s="1">
        <v>4074767</v>
      </c>
      <c r="J2609" s="1">
        <v>-7401061</v>
      </c>
      <c r="K2609" t="s">
        <v>5</v>
      </c>
      <c r="L2609" s="20">
        <v>135</v>
      </c>
      <c r="M2609" s="4">
        <v>6</v>
      </c>
      <c r="N2609" s="4">
        <v>42</v>
      </c>
      <c r="O2609" s="2">
        <v>43612</v>
      </c>
      <c r="P2609" s="3">
        <v>0.49</v>
      </c>
      <c r="Q2609" s="4">
        <v>1</v>
      </c>
      <c r="R2609" s="3">
        <v>5.6</v>
      </c>
      <c r="S26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09" t="str">
        <f>IF(AIRBNB[[#This Row],[RUIDO(dB)]]&lt;=4,"Silencioso",IF(AIRBNB[[#This Row],[RUIDO(dB)]]&lt;=5.5,"Poco Ruidoso","Ruidoso"))</f>
        <v>Ruidoso</v>
      </c>
      <c r="U2609" t="str">
        <f>IF(AND(AIRBNB[[#This Row],[PRECIO]]&lt;50,AIRBNB[[#This Row],[MIN_NOCHES]]&gt;3),"Dentro del presupuesto","No considerar")</f>
        <v>No considerar</v>
      </c>
      <c r="V2609" t="str">
        <f>VLOOKUP(AIRBNB[[#This Row],[HOST_ID]],Super_host[],5,FALSE)</f>
        <v>Host</v>
      </c>
    </row>
    <row r="2610" spans="1:22">
      <c r="A2610" s="4">
        <v>63657</v>
      </c>
      <c r="B2610" t="s">
        <v>14632</v>
      </c>
      <c r="C2610" s="4">
        <v>170510</v>
      </c>
      <c r="D2610" t="s">
        <v>14633</v>
      </c>
      <c r="E2610" t="s">
        <v>14634</v>
      </c>
      <c r="F2610" s="4">
        <v>11216</v>
      </c>
      <c r="G2610" s="13" t="s">
        <v>4662</v>
      </c>
      <c r="H2610" s="13" t="s">
        <v>9230</v>
      </c>
      <c r="I2610" s="1">
        <v>4068236</v>
      </c>
      <c r="J2610" s="1">
        <v>-7394314</v>
      </c>
      <c r="K2610" t="s">
        <v>5</v>
      </c>
      <c r="L2610" s="20">
        <v>135</v>
      </c>
      <c r="M2610" s="4">
        <v>2</v>
      </c>
      <c r="N2610" s="4">
        <v>248</v>
      </c>
      <c r="O2610" s="2">
        <v>43641</v>
      </c>
      <c r="P2610" s="3">
        <v>2.39</v>
      </c>
      <c r="Q2610" s="4">
        <v>1</v>
      </c>
      <c r="R2610" s="3">
        <v>6.9</v>
      </c>
      <c r="S26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0" t="str">
        <f>IF(AIRBNB[[#This Row],[RUIDO(dB)]]&lt;=4,"Silencioso",IF(AIRBNB[[#This Row],[RUIDO(dB)]]&lt;=5.5,"Poco Ruidoso","Ruidoso"))</f>
        <v>Ruidoso</v>
      </c>
      <c r="U2610" t="str">
        <f>IF(AND(AIRBNB[[#This Row],[PRECIO]]&lt;50,AIRBNB[[#This Row],[MIN_NOCHES]]&gt;3),"Dentro del presupuesto","No considerar")</f>
        <v>No considerar</v>
      </c>
      <c r="V2610" t="str">
        <f>VLOOKUP(AIRBNB[[#This Row],[HOST_ID]],Super_host[],5,FALSE)</f>
        <v>Host</v>
      </c>
    </row>
    <row r="2611" spans="1:22">
      <c r="A2611" s="4">
        <v>12318</v>
      </c>
      <c r="B2611" t="s">
        <v>4316</v>
      </c>
      <c r="C2611" s="4">
        <v>16800</v>
      </c>
      <c r="D2611" t="s">
        <v>381</v>
      </c>
      <c r="E2611" t="s">
        <v>4317</v>
      </c>
      <c r="F2611" s="4">
        <v>10024</v>
      </c>
      <c r="G2611" s="13" t="s">
        <v>124</v>
      </c>
      <c r="H2611" s="13" t="s">
        <v>168</v>
      </c>
      <c r="I2611" s="1">
        <v>4079009</v>
      </c>
      <c r="J2611" s="1">
        <v>-7397927</v>
      </c>
      <c r="K2611" t="s">
        <v>40</v>
      </c>
      <c r="L2611" s="20">
        <v>135</v>
      </c>
      <c r="M2611" s="4">
        <v>4</v>
      </c>
      <c r="N2611" s="4">
        <v>81</v>
      </c>
      <c r="O2611" s="2">
        <v>43632</v>
      </c>
      <c r="P2611" s="3">
        <v>0.69</v>
      </c>
      <c r="Q2611" s="4">
        <v>1</v>
      </c>
      <c r="R2611" s="3">
        <v>5.6</v>
      </c>
      <c r="S26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1" t="str">
        <f>IF(AIRBNB[[#This Row],[RUIDO(dB)]]&lt;=4,"Silencioso",IF(AIRBNB[[#This Row],[RUIDO(dB)]]&lt;=5.5,"Poco Ruidoso","Ruidoso"))</f>
        <v>Ruidoso</v>
      </c>
      <c r="U2611" t="str">
        <f>IF(AND(AIRBNB[[#This Row],[PRECIO]]&lt;50,AIRBNB[[#This Row],[MIN_NOCHES]]&gt;3),"Dentro del presupuesto","No considerar")</f>
        <v>No considerar</v>
      </c>
      <c r="V2611" t="str">
        <f>VLOOKUP(AIRBNB[[#This Row],[HOST_ID]],Super_host[],5,FALSE)</f>
        <v>Host</v>
      </c>
    </row>
    <row r="2612" spans="1:22">
      <c r="A2612" s="4">
        <v>5406067</v>
      </c>
      <c r="B2612" t="s">
        <v>6008</v>
      </c>
      <c r="C2612" s="4">
        <v>17062221</v>
      </c>
      <c r="D2612" t="s">
        <v>217</v>
      </c>
      <c r="E2612" t="s">
        <v>6009</v>
      </c>
      <c r="F2612" s="4">
        <v>10010</v>
      </c>
      <c r="G2612" s="13" t="s">
        <v>124</v>
      </c>
      <c r="H2612" s="13" t="s">
        <v>175</v>
      </c>
      <c r="I2612" s="1">
        <v>4073879</v>
      </c>
      <c r="J2612" s="1">
        <v>-7397994</v>
      </c>
      <c r="K2612" t="s">
        <v>40</v>
      </c>
      <c r="L2612" s="20">
        <v>134</v>
      </c>
      <c r="M2612" s="4">
        <v>3</v>
      </c>
      <c r="N2612" s="4">
        <v>139</v>
      </c>
      <c r="O2612" s="2">
        <v>43648</v>
      </c>
      <c r="P2612" s="3">
        <v>2.66</v>
      </c>
      <c r="Q2612" s="4">
        <v>1</v>
      </c>
      <c r="R2612" s="3">
        <v>5.6</v>
      </c>
      <c r="S26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2" t="str">
        <f>IF(AIRBNB[[#This Row],[RUIDO(dB)]]&lt;=4,"Silencioso",IF(AIRBNB[[#This Row],[RUIDO(dB)]]&lt;=5.5,"Poco Ruidoso","Ruidoso"))</f>
        <v>Ruidoso</v>
      </c>
      <c r="U2612" t="str">
        <f>IF(AND(AIRBNB[[#This Row],[PRECIO]]&lt;50,AIRBNB[[#This Row],[MIN_NOCHES]]&gt;3),"Dentro del presupuesto","No considerar")</f>
        <v>No considerar</v>
      </c>
      <c r="V2612" t="str">
        <f>VLOOKUP(AIRBNB[[#This Row],[HOST_ID]],Super_host[],5,FALSE)</f>
        <v>Host</v>
      </c>
    </row>
    <row r="2613" spans="1:22">
      <c r="A2613" s="4">
        <v>2478415</v>
      </c>
      <c r="B2613" t="s">
        <v>14663</v>
      </c>
      <c r="C2613" s="4">
        <v>12516367</v>
      </c>
      <c r="D2613" t="s">
        <v>717</v>
      </c>
      <c r="E2613" t="s">
        <v>14664</v>
      </c>
      <c r="F2613" s="4">
        <v>11231</v>
      </c>
      <c r="G2613" s="13" t="s">
        <v>4662</v>
      </c>
      <c r="H2613" s="13" t="s">
        <v>9747</v>
      </c>
      <c r="I2613" s="1">
        <v>4068075</v>
      </c>
      <c r="J2613" s="1">
        <v>-7400961</v>
      </c>
      <c r="K2613" t="s">
        <v>5</v>
      </c>
      <c r="L2613" s="20">
        <v>134</v>
      </c>
      <c r="M2613" s="4">
        <v>2</v>
      </c>
      <c r="N2613" s="4">
        <v>157</v>
      </c>
      <c r="O2613" s="2">
        <v>43641</v>
      </c>
      <c r="P2613" s="3">
        <v>2.4500000000000002</v>
      </c>
      <c r="Q2613" s="4">
        <v>1</v>
      </c>
      <c r="R2613" s="3">
        <v>6.9</v>
      </c>
      <c r="S26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3" t="str">
        <f>IF(AIRBNB[[#This Row],[RUIDO(dB)]]&lt;=4,"Silencioso",IF(AIRBNB[[#This Row],[RUIDO(dB)]]&lt;=5.5,"Poco Ruidoso","Ruidoso"))</f>
        <v>Ruidoso</v>
      </c>
      <c r="U2613" t="str">
        <f>IF(AND(AIRBNB[[#This Row],[PRECIO]]&lt;50,AIRBNB[[#This Row],[MIN_NOCHES]]&gt;3),"Dentro del presupuesto","No considerar")</f>
        <v>No considerar</v>
      </c>
      <c r="V2613" t="str">
        <f>VLOOKUP(AIRBNB[[#This Row],[HOST_ID]],Super_host[],5,FALSE)</f>
        <v>Host</v>
      </c>
    </row>
    <row r="2614" spans="1:22">
      <c r="A2614" s="4">
        <v>944840</v>
      </c>
      <c r="B2614" t="s">
        <v>11238</v>
      </c>
      <c r="C2614" s="4">
        <v>5110818</v>
      </c>
      <c r="D2614" t="s">
        <v>320</v>
      </c>
      <c r="E2614" t="s">
        <v>11239</v>
      </c>
      <c r="F2614" s="4">
        <v>11201</v>
      </c>
      <c r="G2614" s="13" t="s">
        <v>4662</v>
      </c>
      <c r="H2614" s="13" t="s">
        <v>11240</v>
      </c>
      <c r="I2614" s="1">
        <v>4070447</v>
      </c>
      <c r="J2614" s="1">
        <v>-7398754</v>
      </c>
      <c r="K2614" t="s">
        <v>5</v>
      </c>
      <c r="L2614" s="20">
        <v>134</v>
      </c>
      <c r="M2614" s="4">
        <v>14</v>
      </c>
      <c r="N2614" s="4">
        <v>14</v>
      </c>
      <c r="O2614" s="2">
        <v>43494</v>
      </c>
      <c r="P2614" s="3">
        <v>0.18</v>
      </c>
      <c r="Q2614" s="4">
        <v>1</v>
      </c>
      <c r="R2614" s="3">
        <v>6.9</v>
      </c>
      <c r="S26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4" t="str">
        <f>IF(AIRBNB[[#This Row],[RUIDO(dB)]]&lt;=4,"Silencioso",IF(AIRBNB[[#This Row],[RUIDO(dB)]]&lt;=5.5,"Poco Ruidoso","Ruidoso"))</f>
        <v>Ruidoso</v>
      </c>
      <c r="U2614" t="str">
        <f>IF(AND(AIRBNB[[#This Row],[PRECIO]]&lt;50,AIRBNB[[#This Row],[MIN_NOCHES]]&gt;3),"Dentro del presupuesto","No considerar")</f>
        <v>No considerar</v>
      </c>
      <c r="V2614" t="str">
        <f>VLOOKUP(AIRBNB[[#This Row],[HOST_ID]],Super_host[],5,FALSE)</f>
        <v>Host</v>
      </c>
    </row>
    <row r="2615" spans="1:22">
      <c r="A2615" s="4">
        <v>5431845</v>
      </c>
      <c r="B2615" t="s">
        <v>8507</v>
      </c>
      <c r="C2615" s="4">
        <v>3680008</v>
      </c>
      <c r="D2615" t="s">
        <v>8508</v>
      </c>
      <c r="E2615" t="s">
        <v>8509</v>
      </c>
      <c r="F2615" s="4">
        <v>11101</v>
      </c>
      <c r="G2615" s="13" t="s">
        <v>7897</v>
      </c>
      <c r="H2615" s="13" t="s">
        <v>7905</v>
      </c>
      <c r="I2615" s="1">
        <v>4075104</v>
      </c>
      <c r="J2615" s="1">
        <v>-7393863</v>
      </c>
      <c r="K2615" t="s">
        <v>5</v>
      </c>
      <c r="L2615" s="20">
        <v>134</v>
      </c>
      <c r="M2615" s="4">
        <v>500</v>
      </c>
      <c r="N2615" s="4">
        <v>30</v>
      </c>
      <c r="O2615" s="2">
        <v>43275</v>
      </c>
      <c r="P2615" s="3">
        <v>0.56999999999999995</v>
      </c>
      <c r="Q2615" s="4">
        <v>5</v>
      </c>
      <c r="R2615" s="3">
        <v>6.24</v>
      </c>
      <c r="S26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5" t="str">
        <f>IF(AIRBNB[[#This Row],[RUIDO(dB)]]&lt;=4,"Silencioso",IF(AIRBNB[[#This Row],[RUIDO(dB)]]&lt;=5.5,"Poco Ruidoso","Ruidoso"))</f>
        <v>Ruidoso</v>
      </c>
      <c r="U2615" t="str">
        <f>IF(AND(AIRBNB[[#This Row],[PRECIO]]&lt;50,AIRBNB[[#This Row],[MIN_NOCHES]]&gt;3),"Dentro del presupuesto","No considerar")</f>
        <v>No considerar</v>
      </c>
      <c r="V2615" t="str">
        <f>VLOOKUP(AIRBNB[[#This Row],[HOST_ID]],Super_host[],5,FALSE)</f>
        <v>Host</v>
      </c>
    </row>
    <row r="2616" spans="1:22">
      <c r="A2616" s="4">
        <v>695216</v>
      </c>
      <c r="B2616" t="s">
        <v>13959</v>
      </c>
      <c r="C2616" s="4">
        <v>3558158</v>
      </c>
      <c r="D2616" t="s">
        <v>1507</v>
      </c>
      <c r="E2616" t="s">
        <v>13960</v>
      </c>
      <c r="F2616" s="4">
        <v>11205</v>
      </c>
      <c r="G2616" s="13" t="s">
        <v>4662</v>
      </c>
      <c r="H2616" s="13" t="s">
        <v>9222</v>
      </c>
      <c r="I2616" s="1">
        <v>4069096</v>
      </c>
      <c r="J2616" s="1">
        <v>-7397241</v>
      </c>
      <c r="K2616" t="s">
        <v>5</v>
      </c>
      <c r="L2616" s="20">
        <v>134</v>
      </c>
      <c r="M2616" s="4">
        <v>2</v>
      </c>
      <c r="N2616" s="4">
        <v>119</v>
      </c>
      <c r="O2616" s="2">
        <v>43125</v>
      </c>
      <c r="P2616" s="3">
        <v>1.46</v>
      </c>
      <c r="Q2616" s="4">
        <v>1</v>
      </c>
      <c r="R2616" s="3">
        <v>6.9</v>
      </c>
      <c r="S26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6" t="str">
        <f>IF(AIRBNB[[#This Row],[RUIDO(dB)]]&lt;=4,"Silencioso",IF(AIRBNB[[#This Row],[RUIDO(dB)]]&lt;=5.5,"Poco Ruidoso","Ruidoso"))</f>
        <v>Ruidoso</v>
      </c>
      <c r="U2616" t="str">
        <f>IF(AND(AIRBNB[[#This Row],[PRECIO]]&lt;50,AIRBNB[[#This Row],[MIN_NOCHES]]&gt;3),"Dentro del presupuesto","No considerar")</f>
        <v>No considerar</v>
      </c>
      <c r="V2616" t="str">
        <f>VLOOKUP(AIRBNB[[#This Row],[HOST_ID]],Super_host[],5,FALSE)</f>
        <v>Host</v>
      </c>
    </row>
    <row r="2617" spans="1:22">
      <c r="A2617" s="4">
        <v>6505927</v>
      </c>
      <c r="B2617" t="s">
        <v>13457</v>
      </c>
      <c r="C2617" s="4">
        <v>12798614</v>
      </c>
      <c r="D2617" t="s">
        <v>131</v>
      </c>
      <c r="E2617" t="s">
        <v>13458</v>
      </c>
      <c r="F2617" s="4">
        <v>11221</v>
      </c>
      <c r="G2617" s="13" t="s">
        <v>4662</v>
      </c>
      <c r="H2617" s="13" t="s">
        <v>9230</v>
      </c>
      <c r="I2617" s="1">
        <v>4068997</v>
      </c>
      <c r="J2617" s="1">
        <v>-7394205</v>
      </c>
      <c r="K2617" t="s">
        <v>5</v>
      </c>
      <c r="L2617" s="20">
        <v>133</v>
      </c>
      <c r="M2617" s="4">
        <v>2</v>
      </c>
      <c r="N2617" s="4">
        <v>49</v>
      </c>
      <c r="O2617" s="2">
        <v>43640</v>
      </c>
      <c r="P2617" s="3">
        <v>1</v>
      </c>
      <c r="Q2617" s="4">
        <v>1</v>
      </c>
      <c r="R2617" s="3">
        <v>6.9</v>
      </c>
      <c r="S26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7" t="str">
        <f>IF(AIRBNB[[#This Row],[RUIDO(dB)]]&lt;=4,"Silencioso",IF(AIRBNB[[#This Row],[RUIDO(dB)]]&lt;=5.5,"Poco Ruidoso","Ruidoso"))</f>
        <v>Ruidoso</v>
      </c>
      <c r="U2617" t="str">
        <f>IF(AND(AIRBNB[[#This Row],[PRECIO]]&lt;50,AIRBNB[[#This Row],[MIN_NOCHES]]&gt;3),"Dentro del presupuesto","No considerar")</f>
        <v>No considerar</v>
      </c>
      <c r="V2617" t="str">
        <f>VLOOKUP(AIRBNB[[#This Row],[HOST_ID]],Super_host[],5,FALSE)</f>
        <v>Host</v>
      </c>
    </row>
    <row r="2618" spans="1:22">
      <c r="A2618" s="4">
        <v>2461439</v>
      </c>
      <c r="B2618" t="s">
        <v>6078</v>
      </c>
      <c r="C2618" s="4">
        <v>12586492</v>
      </c>
      <c r="D2618" t="s">
        <v>6079</v>
      </c>
      <c r="E2618" t="s">
        <v>6080</v>
      </c>
      <c r="F2618" s="4">
        <v>10002</v>
      </c>
      <c r="G2618" s="13" t="s">
        <v>124</v>
      </c>
      <c r="H2618" s="13" t="s">
        <v>137</v>
      </c>
      <c r="I2618" s="1">
        <v>4072007</v>
      </c>
      <c r="J2618" s="1">
        <v>-7398946</v>
      </c>
      <c r="K2618" t="s">
        <v>5</v>
      </c>
      <c r="L2618" s="20">
        <v>133</v>
      </c>
      <c r="M2618" s="4">
        <v>14</v>
      </c>
      <c r="N2618" s="4">
        <v>177</v>
      </c>
      <c r="O2618" s="2">
        <v>43588</v>
      </c>
      <c r="P2618" s="3">
        <v>2.82</v>
      </c>
      <c r="Q2618" s="4">
        <v>1</v>
      </c>
      <c r="R2618" s="3">
        <v>5.6</v>
      </c>
      <c r="S26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8" t="str">
        <f>IF(AIRBNB[[#This Row],[RUIDO(dB)]]&lt;=4,"Silencioso",IF(AIRBNB[[#This Row],[RUIDO(dB)]]&lt;=5.5,"Poco Ruidoso","Ruidoso"))</f>
        <v>Ruidoso</v>
      </c>
      <c r="U2618" t="str">
        <f>IF(AND(AIRBNB[[#This Row],[PRECIO]]&lt;50,AIRBNB[[#This Row],[MIN_NOCHES]]&gt;3),"Dentro del presupuesto","No considerar")</f>
        <v>No considerar</v>
      </c>
      <c r="V2618" t="str">
        <f>VLOOKUP(AIRBNB[[#This Row],[HOST_ID]],Super_host[],5,FALSE)</f>
        <v>Host</v>
      </c>
    </row>
    <row r="2619" spans="1:22">
      <c r="A2619" s="4">
        <v>4320934</v>
      </c>
      <c r="B2619" t="s">
        <v>3433</v>
      </c>
      <c r="C2619" s="4">
        <v>11790239</v>
      </c>
      <c r="D2619" t="s">
        <v>2042</v>
      </c>
      <c r="E2619" t="s">
        <v>3434</v>
      </c>
      <c r="F2619" s="4">
        <v>10030</v>
      </c>
      <c r="G2619" s="13" t="s">
        <v>124</v>
      </c>
      <c r="H2619" s="13" t="s">
        <v>148</v>
      </c>
      <c r="I2619" s="1">
        <v>4081599</v>
      </c>
      <c r="J2619" s="1">
        <v>-7394676</v>
      </c>
      <c r="K2619" t="s">
        <v>5</v>
      </c>
      <c r="L2619" s="20">
        <v>133</v>
      </c>
      <c r="M2619" s="4">
        <v>1</v>
      </c>
      <c r="N2619" s="4">
        <v>20</v>
      </c>
      <c r="O2619" s="2">
        <v>43607</v>
      </c>
      <c r="P2619" s="3">
        <v>0.36</v>
      </c>
      <c r="Q2619" s="4">
        <v>1</v>
      </c>
      <c r="R2619" s="3">
        <v>5.6</v>
      </c>
      <c r="S26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19" t="str">
        <f>IF(AIRBNB[[#This Row],[RUIDO(dB)]]&lt;=4,"Silencioso",IF(AIRBNB[[#This Row],[RUIDO(dB)]]&lt;=5.5,"Poco Ruidoso","Ruidoso"))</f>
        <v>Ruidoso</v>
      </c>
      <c r="U2619" t="str">
        <f>IF(AND(AIRBNB[[#This Row],[PRECIO]]&lt;50,AIRBNB[[#This Row],[MIN_NOCHES]]&gt;3),"Dentro del presupuesto","No considerar")</f>
        <v>No considerar</v>
      </c>
      <c r="V2619" t="str">
        <f>VLOOKUP(AIRBNB[[#This Row],[HOST_ID]],Super_host[],5,FALSE)</f>
        <v>Host</v>
      </c>
    </row>
    <row r="2620" spans="1:22">
      <c r="A2620" s="4">
        <v>1137999</v>
      </c>
      <c r="B2620" t="s">
        <v>9161</v>
      </c>
      <c r="C2620" s="4">
        <v>6242426</v>
      </c>
      <c r="D2620" t="s">
        <v>9162</v>
      </c>
      <c r="E2620" t="s">
        <v>9163</v>
      </c>
      <c r="F2620" s="4">
        <v>11433</v>
      </c>
      <c r="G2620" s="13" t="s">
        <v>7897</v>
      </c>
      <c r="H2620" s="13" t="s">
        <v>8465</v>
      </c>
      <c r="I2620" s="1">
        <v>4069965</v>
      </c>
      <c r="J2620" s="1">
        <v>-7379286</v>
      </c>
      <c r="K2620" t="s">
        <v>40</v>
      </c>
      <c r="L2620" s="20">
        <v>133</v>
      </c>
      <c r="M2620" s="4">
        <v>1</v>
      </c>
      <c r="N2620" s="4">
        <v>0</v>
      </c>
      <c r="O2620" s="2">
        <v>43632</v>
      </c>
      <c r="P2620" s="3">
        <v>0.08</v>
      </c>
      <c r="Q2620" s="4">
        <v>5</v>
      </c>
      <c r="R2620" s="3">
        <v>6.24</v>
      </c>
      <c r="S26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0" t="str">
        <f>IF(AIRBNB[[#This Row],[RUIDO(dB)]]&lt;=4,"Silencioso",IF(AIRBNB[[#This Row],[RUIDO(dB)]]&lt;=5.5,"Poco Ruidoso","Ruidoso"))</f>
        <v>Ruidoso</v>
      </c>
      <c r="U2620" t="str">
        <f>IF(AND(AIRBNB[[#This Row],[PRECIO]]&lt;50,AIRBNB[[#This Row],[MIN_NOCHES]]&gt;3),"Dentro del presupuesto","No considerar")</f>
        <v>No considerar</v>
      </c>
      <c r="V2620" t="str">
        <f>VLOOKUP(AIRBNB[[#This Row],[HOST_ID]],Super_host[],5,FALSE)</f>
        <v>Host</v>
      </c>
    </row>
    <row r="2621" spans="1:22">
      <c r="A2621" s="4">
        <v>758782</v>
      </c>
      <c r="B2621" t="s">
        <v>3352</v>
      </c>
      <c r="C2621" s="4">
        <v>286313</v>
      </c>
      <c r="D2621" t="s">
        <v>3353</v>
      </c>
      <c r="E2621" t="s">
        <v>3354</v>
      </c>
      <c r="F2621" s="4">
        <v>10022</v>
      </c>
      <c r="G2621" s="13" t="s">
        <v>124</v>
      </c>
      <c r="H2621" s="13" t="s">
        <v>373</v>
      </c>
      <c r="I2621" s="1">
        <v>4075383</v>
      </c>
      <c r="J2621" s="1">
        <v>-7396777</v>
      </c>
      <c r="K2621" t="s">
        <v>5</v>
      </c>
      <c r="L2621" s="20">
        <v>133</v>
      </c>
      <c r="M2621" s="4">
        <v>6</v>
      </c>
      <c r="N2621" s="4">
        <v>22</v>
      </c>
      <c r="O2621" s="2">
        <v>43645</v>
      </c>
      <c r="P2621" s="3">
        <v>0.33</v>
      </c>
      <c r="Q2621" s="4">
        <v>1</v>
      </c>
      <c r="R2621" s="3">
        <v>5.6</v>
      </c>
      <c r="S26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1" t="str">
        <f>IF(AIRBNB[[#This Row],[RUIDO(dB)]]&lt;=4,"Silencioso",IF(AIRBNB[[#This Row],[RUIDO(dB)]]&lt;=5.5,"Poco Ruidoso","Ruidoso"))</f>
        <v>Ruidoso</v>
      </c>
      <c r="U2621" t="str">
        <f>IF(AND(AIRBNB[[#This Row],[PRECIO]]&lt;50,AIRBNB[[#This Row],[MIN_NOCHES]]&gt;3),"Dentro del presupuesto","No considerar")</f>
        <v>No considerar</v>
      </c>
      <c r="V2621" t="str">
        <f>VLOOKUP(AIRBNB[[#This Row],[HOST_ID]],Super_host[],5,FALSE)</f>
        <v>Host</v>
      </c>
    </row>
    <row r="2622" spans="1:22">
      <c r="A2622" s="4">
        <v>4718031</v>
      </c>
      <c r="B2622" t="s">
        <v>11067</v>
      </c>
      <c r="C2622" s="4">
        <v>9633085</v>
      </c>
      <c r="D2622" t="s">
        <v>11068</v>
      </c>
      <c r="E2622" t="s">
        <v>11069</v>
      </c>
      <c r="F2622" s="4">
        <v>11206</v>
      </c>
      <c r="G2622" s="13" t="s">
        <v>4662</v>
      </c>
      <c r="H2622" s="13" t="s">
        <v>9218</v>
      </c>
      <c r="I2622" s="1">
        <v>4070659</v>
      </c>
      <c r="J2622" s="1">
        <v>-7394049</v>
      </c>
      <c r="K2622" t="s">
        <v>5</v>
      </c>
      <c r="L2622" s="20">
        <v>132</v>
      </c>
      <c r="M2622" s="4">
        <v>4</v>
      </c>
      <c r="N2622" s="4">
        <v>7</v>
      </c>
      <c r="O2622" s="2">
        <v>43332</v>
      </c>
      <c r="P2622" s="3">
        <v>0.16</v>
      </c>
      <c r="Q2622" s="4">
        <v>1</v>
      </c>
      <c r="R2622" s="3">
        <v>6.9</v>
      </c>
      <c r="S26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2" t="str">
        <f>IF(AIRBNB[[#This Row],[RUIDO(dB)]]&lt;=4,"Silencioso",IF(AIRBNB[[#This Row],[RUIDO(dB)]]&lt;=5.5,"Poco Ruidoso","Ruidoso"))</f>
        <v>Ruidoso</v>
      </c>
      <c r="U2622" t="str">
        <f>IF(AND(AIRBNB[[#This Row],[PRECIO]]&lt;50,AIRBNB[[#This Row],[MIN_NOCHES]]&gt;3),"Dentro del presupuesto","No considerar")</f>
        <v>No considerar</v>
      </c>
      <c r="V2622" t="str">
        <f>VLOOKUP(AIRBNB[[#This Row],[HOST_ID]],Super_host[],5,FALSE)</f>
        <v>Host</v>
      </c>
    </row>
    <row r="2623" spans="1:22">
      <c r="A2623" s="4">
        <v>5934255</v>
      </c>
      <c r="B2623" t="s">
        <v>14914</v>
      </c>
      <c r="C2623" s="4">
        <v>1407676</v>
      </c>
      <c r="D2623" t="s">
        <v>131</v>
      </c>
      <c r="E2623" t="s">
        <v>14915</v>
      </c>
      <c r="F2623" s="4">
        <v>11211</v>
      </c>
      <c r="G2623" s="13" t="s">
        <v>4662</v>
      </c>
      <c r="H2623" s="13" t="s">
        <v>9218</v>
      </c>
      <c r="I2623" s="1">
        <v>4071604</v>
      </c>
      <c r="J2623" s="1">
        <v>-739589</v>
      </c>
      <c r="K2623" t="s">
        <v>40</v>
      </c>
      <c r="L2623" s="20">
        <v>132</v>
      </c>
      <c r="M2623" s="4">
        <v>1</v>
      </c>
      <c r="N2623" s="4">
        <v>143</v>
      </c>
      <c r="O2623" s="2">
        <v>43642</v>
      </c>
      <c r="P2623" s="3">
        <v>2.99</v>
      </c>
      <c r="Q2623" s="4">
        <v>1</v>
      </c>
      <c r="R2623" s="3">
        <v>6.9</v>
      </c>
      <c r="S26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3" t="str">
        <f>IF(AIRBNB[[#This Row],[RUIDO(dB)]]&lt;=4,"Silencioso",IF(AIRBNB[[#This Row],[RUIDO(dB)]]&lt;=5.5,"Poco Ruidoso","Ruidoso"))</f>
        <v>Ruidoso</v>
      </c>
      <c r="U2623" t="str">
        <f>IF(AND(AIRBNB[[#This Row],[PRECIO]]&lt;50,AIRBNB[[#This Row],[MIN_NOCHES]]&gt;3),"Dentro del presupuesto","No considerar")</f>
        <v>No considerar</v>
      </c>
      <c r="V2623" t="str">
        <f>VLOOKUP(AIRBNB[[#This Row],[HOST_ID]],Super_host[],5,FALSE)</f>
        <v>Host</v>
      </c>
    </row>
    <row r="2624" spans="1:22">
      <c r="A2624" s="4">
        <v>135706</v>
      </c>
      <c r="B2624" t="s">
        <v>1715</v>
      </c>
      <c r="C2624" s="4">
        <v>665013</v>
      </c>
      <c r="D2624" t="s">
        <v>117</v>
      </c>
      <c r="E2624" t="s">
        <v>1716</v>
      </c>
      <c r="F2624" s="4">
        <v>10011</v>
      </c>
      <c r="G2624" s="13" t="s">
        <v>124</v>
      </c>
      <c r="H2624" s="13" t="s">
        <v>186</v>
      </c>
      <c r="I2624" s="1">
        <v>4074488</v>
      </c>
      <c r="J2624" s="1">
        <v>-74001</v>
      </c>
      <c r="K2624" t="s">
        <v>5</v>
      </c>
      <c r="L2624" s="20">
        <v>132</v>
      </c>
      <c r="M2624" s="4">
        <v>4</v>
      </c>
      <c r="N2624" s="4">
        <v>10</v>
      </c>
      <c r="O2624" s="2">
        <v>42736</v>
      </c>
      <c r="P2624" s="3">
        <v>0.1</v>
      </c>
      <c r="Q2624" s="4">
        <v>1</v>
      </c>
      <c r="R2624" s="3">
        <v>5.6</v>
      </c>
      <c r="S26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4" t="str">
        <f>IF(AIRBNB[[#This Row],[RUIDO(dB)]]&lt;=4,"Silencioso",IF(AIRBNB[[#This Row],[RUIDO(dB)]]&lt;=5.5,"Poco Ruidoso","Ruidoso"))</f>
        <v>Ruidoso</v>
      </c>
      <c r="U2624" t="str">
        <f>IF(AND(AIRBNB[[#This Row],[PRECIO]]&lt;50,AIRBNB[[#This Row],[MIN_NOCHES]]&gt;3),"Dentro del presupuesto","No considerar")</f>
        <v>No considerar</v>
      </c>
      <c r="V2624" t="str">
        <f>VLOOKUP(AIRBNB[[#This Row],[HOST_ID]],Super_host[],5,FALSE)</f>
        <v>Host</v>
      </c>
    </row>
    <row r="2625" spans="1:22">
      <c r="A2625" s="4">
        <v>1304459</v>
      </c>
      <c r="B2625" t="s">
        <v>13525</v>
      </c>
      <c r="C2625" s="4">
        <v>7090408</v>
      </c>
      <c r="D2625" t="s">
        <v>13526</v>
      </c>
      <c r="E2625" t="s">
        <v>13527</v>
      </c>
      <c r="F2625" s="4">
        <v>11211</v>
      </c>
      <c r="G2625" s="13" t="s">
        <v>4662</v>
      </c>
      <c r="H2625" s="13" t="s">
        <v>9218</v>
      </c>
      <c r="I2625" s="1">
        <v>4070706</v>
      </c>
      <c r="J2625" s="1">
        <v>-7395071</v>
      </c>
      <c r="K2625" t="s">
        <v>5</v>
      </c>
      <c r="L2625" s="20">
        <v>131</v>
      </c>
      <c r="M2625" s="4">
        <v>4</v>
      </c>
      <c r="N2625" s="4">
        <v>68</v>
      </c>
      <c r="O2625" s="2">
        <v>43632</v>
      </c>
      <c r="P2625" s="3">
        <v>1.06</v>
      </c>
      <c r="Q2625" s="4">
        <v>1</v>
      </c>
      <c r="R2625" s="3">
        <v>6.9</v>
      </c>
      <c r="S26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5" t="str">
        <f>IF(AIRBNB[[#This Row],[RUIDO(dB)]]&lt;=4,"Silencioso",IF(AIRBNB[[#This Row],[RUIDO(dB)]]&lt;=5.5,"Poco Ruidoso","Ruidoso"))</f>
        <v>Ruidoso</v>
      </c>
      <c r="U2625" t="str">
        <f>IF(AND(AIRBNB[[#This Row],[PRECIO]]&lt;50,AIRBNB[[#This Row],[MIN_NOCHES]]&gt;3),"Dentro del presupuesto","No considerar")</f>
        <v>No considerar</v>
      </c>
      <c r="V2625" t="str">
        <f>VLOOKUP(AIRBNB[[#This Row],[HOST_ID]],Super_host[],5,FALSE)</f>
        <v>Host</v>
      </c>
    </row>
    <row r="2626" spans="1:22">
      <c r="A2626" s="4">
        <v>1077176</v>
      </c>
      <c r="B2626" t="s">
        <v>4156</v>
      </c>
      <c r="C2626" s="4">
        <v>5927702</v>
      </c>
      <c r="D2626" t="s">
        <v>3550</v>
      </c>
      <c r="E2626" t="s">
        <v>4157</v>
      </c>
      <c r="F2626" s="4">
        <v>10010</v>
      </c>
      <c r="G2626" s="13" t="s">
        <v>124</v>
      </c>
      <c r="H2626" s="13" t="s">
        <v>281</v>
      </c>
      <c r="I2626" s="1">
        <v>4073807</v>
      </c>
      <c r="J2626" s="1">
        <v>-7398187</v>
      </c>
      <c r="K2626" t="s">
        <v>5</v>
      </c>
      <c r="L2626" s="20">
        <v>131</v>
      </c>
      <c r="M2626" s="4">
        <v>30</v>
      </c>
      <c r="N2626" s="4">
        <v>23</v>
      </c>
      <c r="O2626" s="2">
        <v>43603</v>
      </c>
      <c r="P2626" s="3">
        <v>0.61</v>
      </c>
      <c r="Q2626" s="4">
        <v>1</v>
      </c>
      <c r="R2626" s="3">
        <v>5.6</v>
      </c>
      <c r="S26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6" t="str">
        <f>IF(AIRBNB[[#This Row],[RUIDO(dB)]]&lt;=4,"Silencioso",IF(AIRBNB[[#This Row],[RUIDO(dB)]]&lt;=5.5,"Poco Ruidoso","Ruidoso"))</f>
        <v>Ruidoso</v>
      </c>
      <c r="U2626" t="str">
        <f>IF(AND(AIRBNB[[#This Row],[PRECIO]]&lt;50,AIRBNB[[#This Row],[MIN_NOCHES]]&gt;3),"Dentro del presupuesto","No considerar")</f>
        <v>No considerar</v>
      </c>
      <c r="V2626" t="str">
        <f>VLOOKUP(AIRBNB[[#This Row],[HOST_ID]],Super_host[],5,FALSE)</f>
        <v>Host</v>
      </c>
    </row>
    <row r="2627" spans="1:22">
      <c r="A2627" s="4">
        <v>846871</v>
      </c>
      <c r="B2627" t="s">
        <v>6099</v>
      </c>
      <c r="C2627" s="4">
        <v>3179895</v>
      </c>
      <c r="D2627" t="s">
        <v>4335</v>
      </c>
      <c r="E2627" t="s">
        <v>6100</v>
      </c>
      <c r="F2627" s="4">
        <v>10024</v>
      </c>
      <c r="G2627" s="13" t="s">
        <v>124</v>
      </c>
      <c r="H2627" s="13" t="s">
        <v>168</v>
      </c>
      <c r="I2627" s="1">
        <v>4078429</v>
      </c>
      <c r="J2627" s="1">
        <v>-7397815</v>
      </c>
      <c r="K2627" t="s">
        <v>40</v>
      </c>
      <c r="L2627" s="20">
        <v>131</v>
      </c>
      <c r="M2627" s="4">
        <v>2</v>
      </c>
      <c r="N2627" s="4">
        <v>220</v>
      </c>
      <c r="O2627" s="2">
        <v>43639</v>
      </c>
      <c r="P2627" s="3">
        <v>2.85</v>
      </c>
      <c r="Q2627" s="4">
        <v>1</v>
      </c>
      <c r="R2627" s="3">
        <v>5.6</v>
      </c>
      <c r="S26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7" t="str">
        <f>IF(AIRBNB[[#This Row],[RUIDO(dB)]]&lt;=4,"Silencioso",IF(AIRBNB[[#This Row],[RUIDO(dB)]]&lt;=5.5,"Poco Ruidoso","Ruidoso"))</f>
        <v>Ruidoso</v>
      </c>
      <c r="U2627" t="str">
        <f>IF(AND(AIRBNB[[#This Row],[PRECIO]]&lt;50,AIRBNB[[#This Row],[MIN_NOCHES]]&gt;3),"Dentro del presupuesto","No considerar")</f>
        <v>No considerar</v>
      </c>
      <c r="V2627" t="str">
        <f>VLOOKUP(AIRBNB[[#This Row],[HOST_ID]],Super_host[],5,FALSE)</f>
        <v>Host</v>
      </c>
    </row>
    <row r="2628" spans="1:22">
      <c r="A2628" s="4">
        <v>1365000</v>
      </c>
      <c r="B2628" t="s">
        <v>14315</v>
      </c>
      <c r="C2628" s="4">
        <v>287122</v>
      </c>
      <c r="D2628" t="s">
        <v>3428</v>
      </c>
      <c r="E2628" t="s">
        <v>14316</v>
      </c>
      <c r="F2628" s="4">
        <v>11205</v>
      </c>
      <c r="G2628" s="13" t="s">
        <v>4662</v>
      </c>
      <c r="H2628" s="13" t="s">
        <v>9387</v>
      </c>
      <c r="I2628" s="1">
        <v>4069074</v>
      </c>
      <c r="J2628" s="1">
        <v>-7396619</v>
      </c>
      <c r="K2628" t="s">
        <v>5</v>
      </c>
      <c r="L2628" s="20">
        <v>131</v>
      </c>
      <c r="M2628" s="4">
        <v>7</v>
      </c>
      <c r="N2628" s="4">
        <v>140</v>
      </c>
      <c r="O2628" s="2">
        <v>43641</v>
      </c>
      <c r="P2628" s="3">
        <v>1.94</v>
      </c>
      <c r="Q2628" s="4">
        <v>1</v>
      </c>
      <c r="R2628" s="3">
        <v>6.9</v>
      </c>
      <c r="S26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8" t="str">
        <f>IF(AIRBNB[[#This Row],[RUIDO(dB)]]&lt;=4,"Silencioso",IF(AIRBNB[[#This Row],[RUIDO(dB)]]&lt;=5.5,"Poco Ruidoso","Ruidoso"))</f>
        <v>Ruidoso</v>
      </c>
      <c r="U2628" t="str">
        <f>IF(AND(AIRBNB[[#This Row],[PRECIO]]&lt;50,AIRBNB[[#This Row],[MIN_NOCHES]]&gt;3),"Dentro del presupuesto","No considerar")</f>
        <v>No considerar</v>
      </c>
      <c r="V2628" t="str">
        <f>VLOOKUP(AIRBNB[[#This Row],[HOST_ID]],Super_host[],5,FALSE)</f>
        <v>Host</v>
      </c>
    </row>
    <row r="2629" spans="1:22">
      <c r="A2629" s="4">
        <v>6553559</v>
      </c>
      <c r="B2629" t="s">
        <v>8967</v>
      </c>
      <c r="C2629" s="4">
        <v>33945670</v>
      </c>
      <c r="D2629" t="s">
        <v>1229</v>
      </c>
      <c r="E2629" t="s">
        <v>8968</v>
      </c>
      <c r="F2629" s="4">
        <v>11101</v>
      </c>
      <c r="G2629" s="13" t="s">
        <v>7897</v>
      </c>
      <c r="H2629" s="13" t="s">
        <v>7905</v>
      </c>
      <c r="I2629" s="1">
        <v>4074876</v>
      </c>
      <c r="J2629" s="1">
        <v>-7394507</v>
      </c>
      <c r="K2629" t="s">
        <v>5</v>
      </c>
      <c r="L2629" s="20">
        <v>130</v>
      </c>
      <c r="M2629" s="4">
        <v>1</v>
      </c>
      <c r="N2629" s="4">
        <v>137</v>
      </c>
      <c r="O2629" s="2">
        <v>43629</v>
      </c>
      <c r="P2629" s="3">
        <v>2.82</v>
      </c>
      <c r="Q2629" s="4">
        <v>5</v>
      </c>
      <c r="R2629" s="3">
        <v>6.24</v>
      </c>
      <c r="S26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29" t="str">
        <f>IF(AIRBNB[[#This Row],[RUIDO(dB)]]&lt;=4,"Silencioso",IF(AIRBNB[[#This Row],[RUIDO(dB)]]&lt;=5.5,"Poco Ruidoso","Ruidoso"))</f>
        <v>Ruidoso</v>
      </c>
      <c r="U2629" t="str">
        <f>IF(AND(AIRBNB[[#This Row],[PRECIO]]&lt;50,AIRBNB[[#This Row],[MIN_NOCHES]]&gt;3),"Dentro del presupuesto","No considerar")</f>
        <v>No considerar</v>
      </c>
      <c r="V2629" t="str">
        <f>VLOOKUP(AIRBNB[[#This Row],[HOST_ID]],Super_host[],5,FALSE)</f>
        <v>Host</v>
      </c>
    </row>
    <row r="2630" spans="1:22">
      <c r="A2630" s="4">
        <v>6323975</v>
      </c>
      <c r="B2630" t="s">
        <v>6604</v>
      </c>
      <c r="C2630" s="4">
        <v>32904968</v>
      </c>
      <c r="D2630" t="s">
        <v>4053</v>
      </c>
      <c r="E2630" t="s">
        <v>6605</v>
      </c>
      <c r="F2630" s="4">
        <v>10036</v>
      </c>
      <c r="G2630" s="13" t="s">
        <v>124</v>
      </c>
      <c r="H2630" s="13" t="s">
        <v>249</v>
      </c>
      <c r="I2630" s="1">
        <v>4075815</v>
      </c>
      <c r="J2630" s="1">
        <v>-7399374</v>
      </c>
      <c r="K2630" t="s">
        <v>268</v>
      </c>
      <c r="L2630" s="20">
        <v>130</v>
      </c>
      <c r="M2630" s="4">
        <v>1</v>
      </c>
      <c r="N2630" s="4">
        <v>0</v>
      </c>
      <c r="O2630" s="2">
        <v>43634</v>
      </c>
      <c r="P2630" s="3">
        <v>3.02</v>
      </c>
      <c r="Q2630" s="4">
        <v>1</v>
      </c>
      <c r="R2630" s="3">
        <v>5.6</v>
      </c>
      <c r="S26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0" t="str">
        <f>IF(AIRBNB[[#This Row],[RUIDO(dB)]]&lt;=4,"Silencioso",IF(AIRBNB[[#This Row],[RUIDO(dB)]]&lt;=5.5,"Poco Ruidoso","Ruidoso"))</f>
        <v>Ruidoso</v>
      </c>
      <c r="U2630" t="str">
        <f>IF(AND(AIRBNB[[#This Row],[PRECIO]]&lt;50,AIRBNB[[#This Row],[MIN_NOCHES]]&gt;3),"Dentro del presupuesto","No considerar")</f>
        <v>No considerar</v>
      </c>
      <c r="V2630" t="str">
        <f>VLOOKUP(AIRBNB[[#This Row],[HOST_ID]],Super_host[],5,FALSE)</f>
        <v>Host</v>
      </c>
    </row>
    <row r="2631" spans="1:22">
      <c r="A2631" s="4">
        <v>6248093</v>
      </c>
      <c r="B2631" t="s">
        <v>712</v>
      </c>
      <c r="C2631" s="4">
        <v>32443084</v>
      </c>
      <c r="D2631" t="s">
        <v>445</v>
      </c>
      <c r="E2631" t="s">
        <v>713</v>
      </c>
      <c r="F2631" s="4">
        <v>10065</v>
      </c>
      <c r="G2631" s="13" t="s">
        <v>124</v>
      </c>
      <c r="H2631" s="13" t="s">
        <v>129</v>
      </c>
      <c r="I2631" s="1">
        <v>4076288</v>
      </c>
      <c r="J2631" s="1">
        <v>-7396084</v>
      </c>
      <c r="K2631" t="s">
        <v>5</v>
      </c>
      <c r="L2631" s="20">
        <v>130</v>
      </c>
      <c r="M2631" s="4">
        <v>3</v>
      </c>
      <c r="N2631" s="4">
        <v>2</v>
      </c>
      <c r="O2631" s="2">
        <v>42366</v>
      </c>
      <c r="P2631" s="3">
        <v>0.04</v>
      </c>
      <c r="Q2631" s="4">
        <v>1</v>
      </c>
      <c r="R2631" s="3">
        <v>5.6</v>
      </c>
      <c r="S26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1" t="str">
        <f>IF(AIRBNB[[#This Row],[RUIDO(dB)]]&lt;=4,"Silencioso",IF(AIRBNB[[#This Row],[RUIDO(dB)]]&lt;=5.5,"Poco Ruidoso","Ruidoso"))</f>
        <v>Ruidoso</v>
      </c>
      <c r="U2631" t="str">
        <f>IF(AND(AIRBNB[[#This Row],[PRECIO]]&lt;50,AIRBNB[[#This Row],[MIN_NOCHES]]&gt;3),"Dentro del presupuesto","No considerar")</f>
        <v>No considerar</v>
      </c>
      <c r="V2631" t="str">
        <f>VLOOKUP(AIRBNB[[#This Row],[HOST_ID]],Super_host[],5,FALSE)</f>
        <v>Host</v>
      </c>
    </row>
    <row r="2632" spans="1:22">
      <c r="A2632" s="4">
        <v>6239508</v>
      </c>
      <c r="B2632" t="s">
        <v>14293</v>
      </c>
      <c r="C2632" s="4">
        <v>32384960</v>
      </c>
      <c r="D2632" t="s">
        <v>14294</v>
      </c>
      <c r="E2632" t="s">
        <v>14295</v>
      </c>
      <c r="F2632" s="4">
        <v>11208</v>
      </c>
      <c r="G2632" s="13" t="s">
        <v>4662</v>
      </c>
      <c r="H2632" s="13" t="s">
        <v>11791</v>
      </c>
      <c r="I2632" s="1">
        <v>4068465</v>
      </c>
      <c r="J2632" s="1">
        <v>-738684</v>
      </c>
      <c r="K2632" t="s">
        <v>5</v>
      </c>
      <c r="L2632" s="20">
        <v>130</v>
      </c>
      <c r="M2632" s="4">
        <v>1</v>
      </c>
      <c r="N2632" s="4">
        <v>94</v>
      </c>
      <c r="O2632" s="2">
        <v>43639</v>
      </c>
      <c r="P2632" s="3">
        <v>1.92</v>
      </c>
      <c r="Q2632" s="4">
        <v>1</v>
      </c>
      <c r="R2632" s="3">
        <v>6.9</v>
      </c>
      <c r="S26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2" t="str">
        <f>IF(AIRBNB[[#This Row],[RUIDO(dB)]]&lt;=4,"Silencioso",IF(AIRBNB[[#This Row],[RUIDO(dB)]]&lt;=5.5,"Poco Ruidoso","Ruidoso"))</f>
        <v>Ruidoso</v>
      </c>
      <c r="U2632" t="str">
        <f>IF(AND(AIRBNB[[#This Row],[PRECIO]]&lt;50,AIRBNB[[#This Row],[MIN_NOCHES]]&gt;3),"Dentro del presupuesto","No considerar")</f>
        <v>No considerar</v>
      </c>
      <c r="V2632" t="str">
        <f>VLOOKUP(AIRBNB[[#This Row],[HOST_ID]],Super_host[],5,FALSE)</f>
        <v>Host</v>
      </c>
    </row>
    <row r="2633" spans="1:22">
      <c r="A2633" s="4">
        <v>6209147</v>
      </c>
      <c r="B2633" t="s">
        <v>4298</v>
      </c>
      <c r="C2633" s="4">
        <v>32197200</v>
      </c>
      <c r="D2633" t="s">
        <v>1534</v>
      </c>
      <c r="E2633" t="s">
        <v>4299</v>
      </c>
      <c r="F2633" s="4">
        <v>10029</v>
      </c>
      <c r="G2633" s="13" t="s">
        <v>124</v>
      </c>
      <c r="H2633" s="13" t="s">
        <v>219</v>
      </c>
      <c r="I2633" s="1">
        <v>4079614</v>
      </c>
      <c r="J2633" s="1">
        <v>-7393787</v>
      </c>
      <c r="K2633" t="s">
        <v>5</v>
      </c>
      <c r="L2633" s="20">
        <v>130</v>
      </c>
      <c r="M2633" s="4">
        <v>2</v>
      </c>
      <c r="N2633" s="4">
        <v>34</v>
      </c>
      <c r="O2633" s="2">
        <v>42582</v>
      </c>
      <c r="P2633" s="3">
        <v>0.69</v>
      </c>
      <c r="Q2633" s="4">
        <v>1</v>
      </c>
      <c r="R2633" s="3">
        <v>5.6</v>
      </c>
      <c r="S26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3" t="str">
        <f>IF(AIRBNB[[#This Row],[RUIDO(dB)]]&lt;=4,"Silencioso",IF(AIRBNB[[#This Row],[RUIDO(dB)]]&lt;=5.5,"Poco Ruidoso","Ruidoso"))</f>
        <v>Ruidoso</v>
      </c>
      <c r="U2633" t="str">
        <f>IF(AND(AIRBNB[[#This Row],[PRECIO]]&lt;50,AIRBNB[[#This Row],[MIN_NOCHES]]&gt;3),"Dentro del presupuesto","No considerar")</f>
        <v>No considerar</v>
      </c>
      <c r="V2633" t="str">
        <f>VLOOKUP(AIRBNB[[#This Row],[HOST_ID]],Super_host[],5,FALSE)</f>
        <v>Host</v>
      </c>
    </row>
    <row r="2634" spans="1:22">
      <c r="A2634" s="4">
        <v>6156442</v>
      </c>
      <c r="B2634" t="s">
        <v>714</v>
      </c>
      <c r="C2634" s="4">
        <v>31937844</v>
      </c>
      <c r="D2634" t="s">
        <v>375</v>
      </c>
      <c r="E2634" t="s">
        <v>715</v>
      </c>
      <c r="F2634" s="4">
        <v>10036</v>
      </c>
      <c r="G2634" s="13" t="s">
        <v>124</v>
      </c>
      <c r="H2634" s="13" t="s">
        <v>249</v>
      </c>
      <c r="I2634" s="1">
        <v>4076329</v>
      </c>
      <c r="J2634" s="1">
        <v>-7399554</v>
      </c>
      <c r="K2634" t="s">
        <v>5</v>
      </c>
      <c r="L2634" s="20">
        <v>130</v>
      </c>
      <c r="M2634" s="4">
        <v>1</v>
      </c>
      <c r="N2634" s="4">
        <v>2</v>
      </c>
      <c r="O2634" s="2">
        <v>42122</v>
      </c>
      <c r="P2634" s="3">
        <v>0.04</v>
      </c>
      <c r="Q2634" s="4">
        <v>1</v>
      </c>
      <c r="R2634" s="3">
        <v>5.6</v>
      </c>
      <c r="S26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4" t="str">
        <f>IF(AIRBNB[[#This Row],[RUIDO(dB)]]&lt;=4,"Silencioso",IF(AIRBNB[[#This Row],[RUIDO(dB)]]&lt;=5.5,"Poco Ruidoso","Ruidoso"))</f>
        <v>Ruidoso</v>
      </c>
      <c r="U2634" t="str">
        <f>IF(AND(AIRBNB[[#This Row],[PRECIO]]&lt;50,AIRBNB[[#This Row],[MIN_NOCHES]]&gt;3),"Dentro del presupuesto","No considerar")</f>
        <v>No considerar</v>
      </c>
      <c r="V2634" t="str">
        <f>VLOOKUP(AIRBNB[[#This Row],[HOST_ID]],Super_host[],5,FALSE)</f>
        <v>Host</v>
      </c>
    </row>
    <row r="2635" spans="1:22">
      <c r="A2635" s="4">
        <v>6784669</v>
      </c>
      <c r="B2635" t="s">
        <v>1913</v>
      </c>
      <c r="C2635" s="4">
        <v>29509026</v>
      </c>
      <c r="D2635" t="s">
        <v>1640</v>
      </c>
      <c r="E2635" t="s">
        <v>1914</v>
      </c>
      <c r="F2635" s="4">
        <v>10021</v>
      </c>
      <c r="G2635" s="13" t="s">
        <v>124</v>
      </c>
      <c r="H2635" s="13" t="s">
        <v>129</v>
      </c>
      <c r="I2635" s="1">
        <v>4076644</v>
      </c>
      <c r="J2635" s="1">
        <v>-7395803</v>
      </c>
      <c r="K2635" t="s">
        <v>5</v>
      </c>
      <c r="L2635" s="20">
        <v>130</v>
      </c>
      <c r="M2635" s="4">
        <v>1</v>
      </c>
      <c r="N2635" s="4">
        <v>6</v>
      </c>
      <c r="O2635" s="2">
        <v>42522</v>
      </c>
      <c r="P2635" s="3">
        <v>0.13</v>
      </c>
      <c r="Q2635" s="4">
        <v>1</v>
      </c>
      <c r="R2635" s="3">
        <v>5.6</v>
      </c>
      <c r="S26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5" t="str">
        <f>IF(AIRBNB[[#This Row],[RUIDO(dB)]]&lt;=4,"Silencioso",IF(AIRBNB[[#This Row],[RUIDO(dB)]]&lt;=5.5,"Poco Ruidoso","Ruidoso"))</f>
        <v>Ruidoso</v>
      </c>
      <c r="U2635" t="str">
        <f>IF(AND(AIRBNB[[#This Row],[PRECIO]]&lt;50,AIRBNB[[#This Row],[MIN_NOCHES]]&gt;3),"Dentro del presupuesto","No considerar")</f>
        <v>No considerar</v>
      </c>
      <c r="V2635" t="str">
        <f>VLOOKUP(AIRBNB[[#This Row],[HOST_ID]],Super_host[],5,FALSE)</f>
        <v>Host</v>
      </c>
    </row>
    <row r="2636" spans="1:22">
      <c r="A2636" s="4">
        <v>4905248</v>
      </c>
      <c r="B2636" t="s">
        <v>2745</v>
      </c>
      <c r="C2636" s="4">
        <v>25237492</v>
      </c>
      <c r="D2636" t="s">
        <v>2309</v>
      </c>
      <c r="E2636" t="s">
        <v>2746</v>
      </c>
      <c r="F2636" s="4">
        <v>10023</v>
      </c>
      <c r="G2636" s="13" t="s">
        <v>124</v>
      </c>
      <c r="H2636" s="13" t="s">
        <v>168</v>
      </c>
      <c r="I2636" s="1">
        <v>4078141</v>
      </c>
      <c r="J2636" s="1">
        <v>-7398445</v>
      </c>
      <c r="K2636" t="s">
        <v>5</v>
      </c>
      <c r="L2636" s="20">
        <v>130</v>
      </c>
      <c r="M2636" s="4">
        <v>30</v>
      </c>
      <c r="N2636" s="4">
        <v>12</v>
      </c>
      <c r="O2636" s="2">
        <v>43573</v>
      </c>
      <c r="P2636" s="3">
        <v>0.23</v>
      </c>
      <c r="Q2636" s="4">
        <v>1</v>
      </c>
      <c r="R2636" s="3">
        <v>5.6</v>
      </c>
      <c r="S26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6" t="str">
        <f>IF(AIRBNB[[#This Row],[RUIDO(dB)]]&lt;=4,"Silencioso",IF(AIRBNB[[#This Row],[RUIDO(dB)]]&lt;=5.5,"Poco Ruidoso","Ruidoso"))</f>
        <v>Ruidoso</v>
      </c>
      <c r="U2636" t="str">
        <f>IF(AND(AIRBNB[[#This Row],[PRECIO]]&lt;50,AIRBNB[[#This Row],[MIN_NOCHES]]&gt;3),"Dentro del presupuesto","No considerar")</f>
        <v>No considerar</v>
      </c>
      <c r="V2636" t="str">
        <f>VLOOKUP(AIRBNB[[#This Row],[HOST_ID]],Super_host[],5,FALSE)</f>
        <v>Host</v>
      </c>
    </row>
    <row r="2637" spans="1:22">
      <c r="A2637" s="4">
        <v>4499097</v>
      </c>
      <c r="B2637" t="s">
        <v>3473</v>
      </c>
      <c r="C2637" s="4">
        <v>23334541</v>
      </c>
      <c r="D2637" t="s">
        <v>2610</v>
      </c>
      <c r="E2637" t="s">
        <v>3474</v>
      </c>
      <c r="F2637" s="4">
        <v>10023</v>
      </c>
      <c r="G2637" s="13" t="s">
        <v>124</v>
      </c>
      <c r="H2637" s="13" t="s">
        <v>168</v>
      </c>
      <c r="I2637" s="1">
        <v>4077998</v>
      </c>
      <c r="J2637" s="1">
        <v>-7398462</v>
      </c>
      <c r="K2637" t="s">
        <v>5</v>
      </c>
      <c r="L2637" s="20">
        <v>130</v>
      </c>
      <c r="M2637" s="4">
        <v>2</v>
      </c>
      <c r="N2637" s="4">
        <v>17</v>
      </c>
      <c r="O2637" s="2">
        <v>43612</v>
      </c>
      <c r="P2637" s="3">
        <v>0.37</v>
      </c>
      <c r="Q2637" s="4">
        <v>1</v>
      </c>
      <c r="R2637" s="3">
        <v>5.6</v>
      </c>
      <c r="S26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7" t="str">
        <f>IF(AIRBNB[[#This Row],[RUIDO(dB)]]&lt;=4,"Silencioso",IF(AIRBNB[[#This Row],[RUIDO(dB)]]&lt;=5.5,"Poco Ruidoso","Ruidoso"))</f>
        <v>Ruidoso</v>
      </c>
      <c r="U2637" t="str">
        <f>IF(AND(AIRBNB[[#This Row],[PRECIO]]&lt;50,AIRBNB[[#This Row],[MIN_NOCHES]]&gt;3),"Dentro del presupuesto","No considerar")</f>
        <v>No considerar</v>
      </c>
      <c r="V2637" t="str">
        <f>VLOOKUP(AIRBNB[[#This Row],[HOST_ID]],Super_host[],5,FALSE)</f>
        <v>Host</v>
      </c>
    </row>
    <row r="2638" spans="1:22">
      <c r="A2638" s="4">
        <v>4847624</v>
      </c>
      <c r="B2638" t="s">
        <v>9343</v>
      </c>
      <c r="C2638" s="4">
        <v>22930715</v>
      </c>
      <c r="D2638" t="s">
        <v>1507</v>
      </c>
      <c r="E2638" t="s">
        <v>9344</v>
      </c>
      <c r="F2638" s="4">
        <v>11201</v>
      </c>
      <c r="G2638" s="13" t="s">
        <v>4662</v>
      </c>
      <c r="H2638" s="13" t="s">
        <v>9345</v>
      </c>
      <c r="I2638" s="1">
        <v>4069191</v>
      </c>
      <c r="J2638" s="1">
        <v>-7399331</v>
      </c>
      <c r="K2638" t="s">
        <v>5</v>
      </c>
      <c r="L2638" s="20">
        <v>130</v>
      </c>
      <c r="M2638" s="4">
        <v>2</v>
      </c>
      <c r="N2638" s="4">
        <v>1</v>
      </c>
      <c r="O2638" s="2">
        <v>42007</v>
      </c>
      <c r="P2638" s="3">
        <v>0.02</v>
      </c>
      <c r="Q2638" s="4">
        <v>1</v>
      </c>
      <c r="R2638" s="3">
        <v>6.9</v>
      </c>
      <c r="S26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8" t="str">
        <f>IF(AIRBNB[[#This Row],[RUIDO(dB)]]&lt;=4,"Silencioso",IF(AIRBNB[[#This Row],[RUIDO(dB)]]&lt;=5.5,"Poco Ruidoso","Ruidoso"))</f>
        <v>Ruidoso</v>
      </c>
      <c r="U2638" t="str">
        <f>IF(AND(AIRBNB[[#This Row],[PRECIO]]&lt;50,AIRBNB[[#This Row],[MIN_NOCHES]]&gt;3),"Dentro del presupuesto","No considerar")</f>
        <v>No considerar</v>
      </c>
      <c r="V2638" t="str">
        <f>VLOOKUP(AIRBNB[[#This Row],[HOST_ID]],Super_host[],5,FALSE)</f>
        <v>Host</v>
      </c>
    </row>
    <row r="2639" spans="1:22">
      <c r="A2639" s="4">
        <v>5411787</v>
      </c>
      <c r="B2639" t="s">
        <v>12511</v>
      </c>
      <c r="C2639" s="4">
        <v>21327210</v>
      </c>
      <c r="D2639" t="s">
        <v>399</v>
      </c>
      <c r="E2639" t="s">
        <v>12512</v>
      </c>
      <c r="F2639" s="4">
        <v>11220</v>
      </c>
      <c r="G2639" s="13" t="s">
        <v>4662</v>
      </c>
      <c r="H2639" s="13" t="s">
        <v>9390</v>
      </c>
      <c r="I2639" s="1">
        <v>4063692</v>
      </c>
      <c r="J2639" s="1">
        <v>-740276</v>
      </c>
      <c r="K2639" t="s">
        <v>5</v>
      </c>
      <c r="L2639" s="20">
        <v>130</v>
      </c>
      <c r="M2639" s="4">
        <v>14</v>
      </c>
      <c r="N2639" s="4">
        <v>23</v>
      </c>
      <c r="O2639" s="2">
        <v>43612</v>
      </c>
      <c r="P2639" s="3">
        <v>0.48</v>
      </c>
      <c r="Q2639" s="4">
        <v>1</v>
      </c>
      <c r="R2639" s="3">
        <v>6.9</v>
      </c>
      <c r="S26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39" t="str">
        <f>IF(AIRBNB[[#This Row],[RUIDO(dB)]]&lt;=4,"Silencioso",IF(AIRBNB[[#This Row],[RUIDO(dB)]]&lt;=5.5,"Poco Ruidoso","Ruidoso"))</f>
        <v>Ruidoso</v>
      </c>
      <c r="U2639" t="str">
        <f>IF(AND(AIRBNB[[#This Row],[PRECIO]]&lt;50,AIRBNB[[#This Row],[MIN_NOCHES]]&gt;3),"Dentro del presupuesto","No considerar")</f>
        <v>No considerar</v>
      </c>
      <c r="V2639" t="str">
        <f>VLOOKUP(AIRBNB[[#This Row],[HOST_ID]],Super_host[],5,FALSE)</f>
        <v>Host</v>
      </c>
    </row>
    <row r="2640" spans="1:22">
      <c r="A2640" s="4">
        <v>3804690</v>
      </c>
      <c r="B2640" t="s">
        <v>1244</v>
      </c>
      <c r="C2640" s="4">
        <v>19550968</v>
      </c>
      <c r="D2640" t="s">
        <v>1245</v>
      </c>
      <c r="E2640" t="s">
        <v>697</v>
      </c>
      <c r="F2640" s="4">
        <v>10280</v>
      </c>
      <c r="G2640" s="13" t="s">
        <v>124</v>
      </c>
      <c r="H2640" s="13" t="s">
        <v>698</v>
      </c>
      <c r="I2640" s="1">
        <v>4071019</v>
      </c>
      <c r="J2640" s="1">
        <v>-7401705</v>
      </c>
      <c r="K2640" t="s">
        <v>5</v>
      </c>
      <c r="L2640" s="20">
        <v>130</v>
      </c>
      <c r="M2640" s="4">
        <v>60</v>
      </c>
      <c r="N2640" s="4">
        <v>4</v>
      </c>
      <c r="O2640" s="2">
        <v>42131</v>
      </c>
      <c r="P2640" s="3">
        <v>7.0000000000000007E-2</v>
      </c>
      <c r="Q2640" s="4">
        <v>1</v>
      </c>
      <c r="R2640" s="3">
        <v>5.6</v>
      </c>
      <c r="S26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0" t="str">
        <f>IF(AIRBNB[[#This Row],[RUIDO(dB)]]&lt;=4,"Silencioso",IF(AIRBNB[[#This Row],[RUIDO(dB)]]&lt;=5.5,"Poco Ruidoso","Ruidoso"))</f>
        <v>Ruidoso</v>
      </c>
      <c r="U2640" t="str">
        <f>IF(AND(AIRBNB[[#This Row],[PRECIO]]&lt;50,AIRBNB[[#This Row],[MIN_NOCHES]]&gt;3),"Dentro del presupuesto","No considerar")</f>
        <v>No considerar</v>
      </c>
      <c r="V2640" t="str">
        <f>VLOOKUP(AIRBNB[[#This Row],[HOST_ID]],Super_host[],5,FALSE)</f>
        <v>Host</v>
      </c>
    </row>
    <row r="2641" spans="1:22">
      <c r="A2641" s="4">
        <v>5580236</v>
      </c>
      <c r="B2641" t="s">
        <v>757</v>
      </c>
      <c r="C2641" s="4">
        <v>19512999</v>
      </c>
      <c r="D2641" t="s">
        <v>758</v>
      </c>
      <c r="E2641" t="s">
        <v>759</v>
      </c>
      <c r="F2641" s="4">
        <v>10025</v>
      </c>
      <c r="G2641" s="13" t="s">
        <v>124</v>
      </c>
      <c r="H2641" s="13" t="s">
        <v>168</v>
      </c>
      <c r="I2641" s="1">
        <v>4080251</v>
      </c>
      <c r="J2641" s="1">
        <v>-7396532</v>
      </c>
      <c r="K2641" t="s">
        <v>5</v>
      </c>
      <c r="L2641" s="20">
        <v>130</v>
      </c>
      <c r="M2641" s="4">
        <v>3</v>
      </c>
      <c r="N2641" s="4">
        <v>2</v>
      </c>
      <c r="O2641" s="2">
        <v>42261</v>
      </c>
      <c r="P2641" s="3">
        <v>0.04</v>
      </c>
      <c r="Q2641" s="4">
        <v>1</v>
      </c>
      <c r="R2641" s="3">
        <v>5.6</v>
      </c>
      <c r="S26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1" t="str">
        <f>IF(AIRBNB[[#This Row],[RUIDO(dB)]]&lt;=4,"Silencioso",IF(AIRBNB[[#This Row],[RUIDO(dB)]]&lt;=5.5,"Poco Ruidoso","Ruidoso"))</f>
        <v>Ruidoso</v>
      </c>
      <c r="U2641" t="str">
        <f>IF(AND(AIRBNB[[#This Row],[PRECIO]]&lt;50,AIRBNB[[#This Row],[MIN_NOCHES]]&gt;3),"Dentro del presupuesto","No considerar")</f>
        <v>No considerar</v>
      </c>
      <c r="V2641" t="str">
        <f>VLOOKUP(AIRBNB[[#This Row],[HOST_ID]],Super_host[],5,FALSE)</f>
        <v>Host</v>
      </c>
    </row>
    <row r="2642" spans="1:22">
      <c r="A2642" s="4">
        <v>4063357</v>
      </c>
      <c r="B2642" t="s">
        <v>14705</v>
      </c>
      <c r="C2642" s="4">
        <v>19382874</v>
      </c>
      <c r="D2642" t="s">
        <v>14706</v>
      </c>
      <c r="E2642" t="s">
        <v>14707</v>
      </c>
      <c r="F2642" s="4">
        <v>11233</v>
      </c>
      <c r="G2642" s="13" t="s">
        <v>4662</v>
      </c>
      <c r="H2642" s="13" t="s">
        <v>9230</v>
      </c>
      <c r="I2642" s="1">
        <v>4068439</v>
      </c>
      <c r="J2642" s="1">
        <v>-7392811</v>
      </c>
      <c r="K2642" t="s">
        <v>5</v>
      </c>
      <c r="L2642" s="20">
        <v>130</v>
      </c>
      <c r="M2642" s="4">
        <v>3</v>
      </c>
      <c r="N2642" s="4">
        <v>132</v>
      </c>
      <c r="O2642" s="2">
        <v>43637</v>
      </c>
      <c r="P2642" s="3">
        <v>2.5299999999999998</v>
      </c>
      <c r="Q2642" s="4">
        <v>1</v>
      </c>
      <c r="R2642" s="3">
        <v>6.9</v>
      </c>
      <c r="S26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2" t="str">
        <f>IF(AIRBNB[[#This Row],[RUIDO(dB)]]&lt;=4,"Silencioso",IF(AIRBNB[[#This Row],[RUIDO(dB)]]&lt;=5.5,"Poco Ruidoso","Ruidoso"))</f>
        <v>Ruidoso</v>
      </c>
      <c r="U2642" t="str">
        <f>IF(AND(AIRBNB[[#This Row],[PRECIO]]&lt;50,AIRBNB[[#This Row],[MIN_NOCHES]]&gt;3),"Dentro del presupuesto","No considerar")</f>
        <v>No considerar</v>
      </c>
      <c r="V2642" t="str">
        <f>VLOOKUP(AIRBNB[[#This Row],[HOST_ID]],Super_host[],5,FALSE)</f>
        <v>Host</v>
      </c>
    </row>
    <row r="2643" spans="1:22">
      <c r="A2643" s="4">
        <v>3775978</v>
      </c>
      <c r="B2643" t="s">
        <v>3508</v>
      </c>
      <c r="C2643" s="4">
        <v>19359650</v>
      </c>
      <c r="D2643" t="s">
        <v>3509</v>
      </c>
      <c r="E2643" t="s">
        <v>3510</v>
      </c>
      <c r="F2643" s="4">
        <v>10001</v>
      </c>
      <c r="G2643" s="13" t="s">
        <v>124</v>
      </c>
      <c r="H2643" s="13" t="s">
        <v>373</v>
      </c>
      <c r="I2643" s="1">
        <v>4074596</v>
      </c>
      <c r="J2643" s="1">
        <v>-7398678</v>
      </c>
      <c r="K2643" t="s">
        <v>40</v>
      </c>
      <c r="L2643" s="20">
        <v>130</v>
      </c>
      <c r="M2643" s="4">
        <v>3</v>
      </c>
      <c r="N2643" s="4">
        <v>10</v>
      </c>
      <c r="O2643" s="2">
        <v>42997</v>
      </c>
      <c r="P2643" s="3">
        <v>0.38</v>
      </c>
      <c r="Q2643" s="4">
        <v>1</v>
      </c>
      <c r="R2643" s="3">
        <v>5.6</v>
      </c>
      <c r="S26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3" t="str">
        <f>IF(AIRBNB[[#This Row],[RUIDO(dB)]]&lt;=4,"Silencioso",IF(AIRBNB[[#This Row],[RUIDO(dB)]]&lt;=5.5,"Poco Ruidoso","Ruidoso"))</f>
        <v>Ruidoso</v>
      </c>
      <c r="U2643" t="str">
        <f>IF(AND(AIRBNB[[#This Row],[PRECIO]]&lt;50,AIRBNB[[#This Row],[MIN_NOCHES]]&gt;3),"Dentro del presupuesto","No considerar")</f>
        <v>No considerar</v>
      </c>
      <c r="V2643" t="str">
        <f>VLOOKUP(AIRBNB[[#This Row],[HOST_ID]],Super_host[],5,FALSE)</f>
        <v>Host</v>
      </c>
    </row>
    <row r="2644" spans="1:22">
      <c r="A2644" s="4">
        <v>3913635</v>
      </c>
      <c r="B2644" t="s">
        <v>5523</v>
      </c>
      <c r="C2644" s="4">
        <v>18834080</v>
      </c>
      <c r="D2644" t="s">
        <v>5524</v>
      </c>
      <c r="E2644" t="s">
        <v>1699</v>
      </c>
      <c r="F2644" s="4">
        <v>10002</v>
      </c>
      <c r="G2644" s="13" t="s">
        <v>124</v>
      </c>
      <c r="H2644" s="13" t="s">
        <v>409</v>
      </c>
      <c r="I2644" s="1">
        <v>4071672</v>
      </c>
      <c r="J2644" s="1">
        <v>-7399184</v>
      </c>
      <c r="K2644" t="s">
        <v>5</v>
      </c>
      <c r="L2644" s="20">
        <v>130</v>
      </c>
      <c r="M2644" s="4">
        <v>2</v>
      </c>
      <c r="N2644" s="4">
        <v>101</v>
      </c>
      <c r="O2644" s="2">
        <v>42944</v>
      </c>
      <c r="P2644" s="3">
        <v>1.71</v>
      </c>
      <c r="Q2644" s="4">
        <v>1</v>
      </c>
      <c r="R2644" s="3">
        <v>5.6</v>
      </c>
      <c r="S26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4" t="str">
        <f>IF(AIRBNB[[#This Row],[RUIDO(dB)]]&lt;=4,"Silencioso",IF(AIRBNB[[#This Row],[RUIDO(dB)]]&lt;=5.5,"Poco Ruidoso","Ruidoso"))</f>
        <v>Ruidoso</v>
      </c>
      <c r="U2644" t="str">
        <f>IF(AND(AIRBNB[[#This Row],[PRECIO]]&lt;50,AIRBNB[[#This Row],[MIN_NOCHES]]&gt;3),"Dentro del presupuesto","No considerar")</f>
        <v>No considerar</v>
      </c>
      <c r="V2644" t="str">
        <f>VLOOKUP(AIRBNB[[#This Row],[HOST_ID]],Super_host[],5,FALSE)</f>
        <v>Host</v>
      </c>
    </row>
    <row r="2645" spans="1:22">
      <c r="A2645" s="4">
        <v>6357527</v>
      </c>
      <c r="B2645" t="s">
        <v>1077</v>
      </c>
      <c r="C2645" s="4">
        <v>18762837</v>
      </c>
      <c r="D2645" t="s">
        <v>1078</v>
      </c>
      <c r="E2645" t="s">
        <v>1079</v>
      </c>
      <c r="F2645" s="4">
        <v>10024</v>
      </c>
      <c r="G2645" s="13" t="s">
        <v>124</v>
      </c>
      <c r="H2645" s="13" t="s">
        <v>168</v>
      </c>
      <c r="I2645" s="1">
        <v>4079159</v>
      </c>
      <c r="J2645" s="1">
        <v>-7397809</v>
      </c>
      <c r="K2645" t="s">
        <v>5</v>
      </c>
      <c r="L2645" s="20">
        <v>130</v>
      </c>
      <c r="M2645" s="4">
        <v>2</v>
      </c>
      <c r="N2645" s="4">
        <v>3</v>
      </c>
      <c r="O2645" s="2">
        <v>42153</v>
      </c>
      <c r="P2645" s="3">
        <v>0.06</v>
      </c>
      <c r="Q2645" s="4">
        <v>1</v>
      </c>
      <c r="R2645" s="3">
        <v>5.6</v>
      </c>
      <c r="S26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5" t="str">
        <f>IF(AIRBNB[[#This Row],[RUIDO(dB)]]&lt;=4,"Silencioso",IF(AIRBNB[[#This Row],[RUIDO(dB)]]&lt;=5.5,"Poco Ruidoso","Ruidoso"))</f>
        <v>Ruidoso</v>
      </c>
      <c r="U2645" t="str">
        <f>IF(AND(AIRBNB[[#This Row],[PRECIO]]&lt;50,AIRBNB[[#This Row],[MIN_NOCHES]]&gt;3),"Dentro del presupuesto","No considerar")</f>
        <v>No considerar</v>
      </c>
      <c r="V2645" t="str">
        <f>VLOOKUP(AIRBNB[[#This Row],[HOST_ID]],Super_host[],5,FALSE)</f>
        <v>Host</v>
      </c>
    </row>
    <row r="2646" spans="1:22">
      <c r="A2646" s="4">
        <v>3971580</v>
      </c>
      <c r="B2646" t="s">
        <v>10179</v>
      </c>
      <c r="C2646" s="4">
        <v>17576229</v>
      </c>
      <c r="D2646" t="s">
        <v>10</v>
      </c>
      <c r="E2646" t="s">
        <v>10180</v>
      </c>
      <c r="F2646" s="4">
        <v>11220</v>
      </c>
      <c r="G2646" s="13" t="s">
        <v>4662</v>
      </c>
      <c r="H2646" s="13" t="s">
        <v>9390</v>
      </c>
      <c r="I2646" s="1">
        <v>4063562</v>
      </c>
      <c r="J2646" s="1">
        <v>-740235</v>
      </c>
      <c r="K2646" t="s">
        <v>5</v>
      </c>
      <c r="L2646" s="20">
        <v>130</v>
      </c>
      <c r="M2646" s="4">
        <v>3</v>
      </c>
      <c r="N2646" s="4">
        <v>1</v>
      </c>
      <c r="O2646" s="2">
        <v>43246</v>
      </c>
      <c r="P2646" s="3">
        <v>7.0000000000000007E-2</v>
      </c>
      <c r="Q2646" s="4">
        <v>1</v>
      </c>
      <c r="R2646" s="3">
        <v>6.9</v>
      </c>
      <c r="S26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6" t="str">
        <f>IF(AIRBNB[[#This Row],[RUIDO(dB)]]&lt;=4,"Silencioso",IF(AIRBNB[[#This Row],[RUIDO(dB)]]&lt;=5.5,"Poco Ruidoso","Ruidoso"))</f>
        <v>Ruidoso</v>
      </c>
      <c r="U2646" t="str">
        <f>IF(AND(AIRBNB[[#This Row],[PRECIO]]&lt;50,AIRBNB[[#This Row],[MIN_NOCHES]]&gt;3),"Dentro del presupuesto","No considerar")</f>
        <v>No considerar</v>
      </c>
      <c r="V2646" t="str">
        <f>VLOOKUP(AIRBNB[[#This Row],[HOST_ID]],Super_host[],5,FALSE)</f>
        <v>Host</v>
      </c>
    </row>
    <row r="2647" spans="1:22">
      <c r="A2647" s="4">
        <v>5211296</v>
      </c>
      <c r="B2647" t="s">
        <v>14729</v>
      </c>
      <c r="C2647" s="4">
        <v>17448220</v>
      </c>
      <c r="D2647" t="s">
        <v>12893</v>
      </c>
      <c r="E2647" t="s">
        <v>14730</v>
      </c>
      <c r="F2647" s="4">
        <v>11233</v>
      </c>
      <c r="G2647" s="13" t="s">
        <v>4662</v>
      </c>
      <c r="H2647" s="13" t="s">
        <v>9230</v>
      </c>
      <c r="I2647" s="1">
        <v>4068383</v>
      </c>
      <c r="J2647" s="1">
        <v>-7392226</v>
      </c>
      <c r="K2647" t="s">
        <v>5</v>
      </c>
      <c r="L2647" s="20">
        <v>130</v>
      </c>
      <c r="M2647" s="4">
        <v>3</v>
      </c>
      <c r="N2647" s="4">
        <v>138</v>
      </c>
      <c r="O2647" s="2">
        <v>43634</v>
      </c>
      <c r="P2647" s="3">
        <v>2.59</v>
      </c>
      <c r="Q2647" s="4">
        <v>1</v>
      </c>
      <c r="R2647" s="3">
        <v>6.9</v>
      </c>
      <c r="S26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7" t="str">
        <f>IF(AIRBNB[[#This Row],[RUIDO(dB)]]&lt;=4,"Silencioso",IF(AIRBNB[[#This Row],[RUIDO(dB)]]&lt;=5.5,"Poco Ruidoso","Ruidoso"))</f>
        <v>Ruidoso</v>
      </c>
      <c r="U2647" t="str">
        <f>IF(AND(AIRBNB[[#This Row],[PRECIO]]&lt;50,AIRBNB[[#This Row],[MIN_NOCHES]]&gt;3),"Dentro del presupuesto","No considerar")</f>
        <v>No considerar</v>
      </c>
      <c r="V2647" t="str">
        <f>VLOOKUP(AIRBNB[[#This Row],[HOST_ID]],Super_host[],5,FALSE)</f>
        <v>Host</v>
      </c>
    </row>
    <row r="2648" spans="1:22">
      <c r="A2648" s="4">
        <v>4421355</v>
      </c>
      <c r="B2648" t="s">
        <v>15571</v>
      </c>
      <c r="C2648" s="4">
        <v>16744487</v>
      </c>
      <c r="D2648" t="s">
        <v>9810</v>
      </c>
      <c r="E2648" t="s">
        <v>15572</v>
      </c>
      <c r="F2648" s="4">
        <v>11206</v>
      </c>
      <c r="G2648" s="13" t="s">
        <v>4662</v>
      </c>
      <c r="H2648" s="13" t="s">
        <v>9230</v>
      </c>
      <c r="I2648" s="1">
        <v>4069367</v>
      </c>
      <c r="J2648" s="1">
        <v>-7393981</v>
      </c>
      <c r="K2648" t="s">
        <v>5</v>
      </c>
      <c r="L2648" s="20">
        <v>130</v>
      </c>
      <c r="M2648" s="4">
        <v>5</v>
      </c>
      <c r="N2648" s="4">
        <v>0</v>
      </c>
      <c r="O2648" s="2">
        <v>43632</v>
      </c>
      <c r="P2648" s="3">
        <v>1.17</v>
      </c>
      <c r="Q2648" s="4">
        <v>1</v>
      </c>
      <c r="R2648" s="3">
        <v>6.9</v>
      </c>
      <c r="S26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8" t="str">
        <f>IF(AIRBNB[[#This Row],[RUIDO(dB)]]&lt;=4,"Silencioso",IF(AIRBNB[[#This Row],[RUIDO(dB)]]&lt;=5.5,"Poco Ruidoso","Ruidoso"))</f>
        <v>Ruidoso</v>
      </c>
      <c r="U2648" t="str">
        <f>IF(AND(AIRBNB[[#This Row],[PRECIO]]&lt;50,AIRBNB[[#This Row],[MIN_NOCHES]]&gt;3),"Dentro del presupuesto","No considerar")</f>
        <v>No considerar</v>
      </c>
      <c r="V2648" t="str">
        <f>VLOOKUP(AIRBNB[[#This Row],[HOST_ID]],Super_host[],5,FALSE)</f>
        <v>Host</v>
      </c>
    </row>
    <row r="2649" spans="1:22">
      <c r="A2649" s="4">
        <v>3278631</v>
      </c>
      <c r="B2649" t="s">
        <v>957</v>
      </c>
      <c r="C2649" s="4">
        <v>16572957</v>
      </c>
      <c r="D2649" t="s">
        <v>958</v>
      </c>
      <c r="E2649" t="s">
        <v>959</v>
      </c>
      <c r="F2649" s="4">
        <v>10035</v>
      </c>
      <c r="G2649" s="13" t="s">
        <v>124</v>
      </c>
      <c r="H2649" s="13" t="s">
        <v>219</v>
      </c>
      <c r="I2649" s="1">
        <v>408008</v>
      </c>
      <c r="J2649" s="1">
        <v>-7394347</v>
      </c>
      <c r="K2649" t="s">
        <v>40</v>
      </c>
      <c r="L2649" s="20">
        <v>130</v>
      </c>
      <c r="M2649" s="4">
        <v>1</v>
      </c>
      <c r="N2649" s="4">
        <v>3</v>
      </c>
      <c r="O2649" s="2">
        <v>42161</v>
      </c>
      <c r="P2649" s="3">
        <v>0.05</v>
      </c>
      <c r="Q2649" s="4">
        <v>1</v>
      </c>
      <c r="R2649" s="3">
        <v>5.6</v>
      </c>
      <c r="S26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49" t="str">
        <f>IF(AIRBNB[[#This Row],[RUIDO(dB)]]&lt;=4,"Silencioso",IF(AIRBNB[[#This Row],[RUIDO(dB)]]&lt;=5.5,"Poco Ruidoso","Ruidoso"))</f>
        <v>Ruidoso</v>
      </c>
      <c r="U2649" t="str">
        <f>IF(AND(AIRBNB[[#This Row],[PRECIO]]&lt;50,AIRBNB[[#This Row],[MIN_NOCHES]]&gt;3),"Dentro del presupuesto","No considerar")</f>
        <v>No considerar</v>
      </c>
      <c r="V2649" t="str">
        <f>VLOOKUP(AIRBNB[[#This Row],[HOST_ID]],Super_host[],5,FALSE)</f>
        <v>Host</v>
      </c>
    </row>
    <row r="2650" spans="1:22">
      <c r="A2650" s="4">
        <v>4629870</v>
      </c>
      <c r="B2650" t="s">
        <v>10186</v>
      </c>
      <c r="C2650" s="4">
        <v>16437254</v>
      </c>
      <c r="D2650" t="s">
        <v>10187</v>
      </c>
      <c r="E2650" t="s">
        <v>10188</v>
      </c>
      <c r="F2650" s="4">
        <v>11217</v>
      </c>
      <c r="G2650" s="13" t="s">
        <v>4662</v>
      </c>
      <c r="H2650" s="13" t="s">
        <v>9576</v>
      </c>
      <c r="I2650" s="1">
        <v>4068851</v>
      </c>
      <c r="J2650" s="1">
        <v>-7398655</v>
      </c>
      <c r="K2650" t="s">
        <v>5</v>
      </c>
      <c r="L2650" s="20">
        <v>130</v>
      </c>
      <c r="M2650" s="4">
        <v>30</v>
      </c>
      <c r="N2650" s="4">
        <v>3</v>
      </c>
      <c r="O2650" s="2">
        <v>42981</v>
      </c>
      <c r="P2650" s="3">
        <v>7.0000000000000007E-2</v>
      </c>
      <c r="Q2650" s="4">
        <v>1</v>
      </c>
      <c r="R2650" s="3">
        <v>6.9</v>
      </c>
      <c r="S26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0" t="str">
        <f>IF(AIRBNB[[#This Row],[RUIDO(dB)]]&lt;=4,"Silencioso",IF(AIRBNB[[#This Row],[RUIDO(dB)]]&lt;=5.5,"Poco Ruidoso","Ruidoso"))</f>
        <v>Ruidoso</v>
      </c>
      <c r="U2650" t="str">
        <f>IF(AND(AIRBNB[[#This Row],[PRECIO]]&lt;50,AIRBNB[[#This Row],[MIN_NOCHES]]&gt;3),"Dentro del presupuesto","No considerar")</f>
        <v>No considerar</v>
      </c>
      <c r="V2650" t="str">
        <f>VLOOKUP(AIRBNB[[#This Row],[HOST_ID]],Super_host[],5,FALSE)</f>
        <v>Host</v>
      </c>
    </row>
    <row r="2651" spans="1:22">
      <c r="A2651" s="4">
        <v>2889781</v>
      </c>
      <c r="B2651" t="s">
        <v>965</v>
      </c>
      <c r="C2651" s="4">
        <v>14724243</v>
      </c>
      <c r="D2651" t="s">
        <v>966</v>
      </c>
      <c r="E2651" t="s">
        <v>967</v>
      </c>
      <c r="F2651" s="4">
        <v>10075</v>
      </c>
      <c r="G2651" s="13" t="s">
        <v>124</v>
      </c>
      <c r="H2651" s="13" t="s">
        <v>129</v>
      </c>
      <c r="I2651" s="1">
        <v>4077291</v>
      </c>
      <c r="J2651" s="1">
        <v>-7395176</v>
      </c>
      <c r="K2651" t="s">
        <v>5</v>
      </c>
      <c r="L2651" s="20">
        <v>130</v>
      </c>
      <c r="M2651" s="4">
        <v>25</v>
      </c>
      <c r="N2651" s="4">
        <v>3</v>
      </c>
      <c r="O2651" s="2">
        <v>43299</v>
      </c>
      <c r="P2651" s="3">
        <v>0.05</v>
      </c>
      <c r="Q2651" s="4">
        <v>1</v>
      </c>
      <c r="R2651" s="3">
        <v>5.6</v>
      </c>
      <c r="S26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1" t="str">
        <f>IF(AIRBNB[[#This Row],[RUIDO(dB)]]&lt;=4,"Silencioso",IF(AIRBNB[[#This Row],[RUIDO(dB)]]&lt;=5.5,"Poco Ruidoso","Ruidoso"))</f>
        <v>Ruidoso</v>
      </c>
      <c r="U2651" t="str">
        <f>IF(AND(AIRBNB[[#This Row],[PRECIO]]&lt;50,AIRBNB[[#This Row],[MIN_NOCHES]]&gt;3),"Dentro del presupuesto","No considerar")</f>
        <v>No considerar</v>
      </c>
      <c r="V2651" t="str">
        <f>VLOOKUP(AIRBNB[[#This Row],[HOST_ID]],Super_host[],5,FALSE)</f>
        <v>Host</v>
      </c>
    </row>
    <row r="2652" spans="1:22">
      <c r="A2652" s="4">
        <v>2730497</v>
      </c>
      <c r="B2652" t="s">
        <v>13943</v>
      </c>
      <c r="C2652" s="4">
        <v>13974214</v>
      </c>
      <c r="D2652" t="s">
        <v>63</v>
      </c>
      <c r="E2652" t="s">
        <v>13944</v>
      </c>
      <c r="F2652" s="4">
        <v>11216</v>
      </c>
      <c r="G2652" s="13" t="s">
        <v>4662</v>
      </c>
      <c r="H2652" s="13" t="s">
        <v>9230</v>
      </c>
      <c r="I2652" s="1">
        <v>4068058</v>
      </c>
      <c r="J2652" s="1">
        <v>-7393856</v>
      </c>
      <c r="K2652" t="s">
        <v>5</v>
      </c>
      <c r="L2652" s="20">
        <v>130</v>
      </c>
      <c r="M2652" s="4">
        <v>3</v>
      </c>
      <c r="N2652" s="4">
        <v>92</v>
      </c>
      <c r="O2652" s="2">
        <v>43635</v>
      </c>
      <c r="P2652" s="3">
        <v>1.45</v>
      </c>
      <c r="Q2652" s="4">
        <v>1</v>
      </c>
      <c r="R2652" s="3">
        <v>6.9</v>
      </c>
      <c r="S26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2" t="str">
        <f>IF(AIRBNB[[#This Row],[RUIDO(dB)]]&lt;=4,"Silencioso",IF(AIRBNB[[#This Row],[RUIDO(dB)]]&lt;=5.5,"Poco Ruidoso","Ruidoso"))</f>
        <v>Ruidoso</v>
      </c>
      <c r="U2652" t="str">
        <f>IF(AND(AIRBNB[[#This Row],[PRECIO]]&lt;50,AIRBNB[[#This Row],[MIN_NOCHES]]&gt;3),"Dentro del presupuesto","No considerar")</f>
        <v>No considerar</v>
      </c>
      <c r="V2652" t="str">
        <f>VLOOKUP(AIRBNB[[#This Row],[HOST_ID]],Super_host[],5,FALSE)</f>
        <v>Host</v>
      </c>
    </row>
    <row r="2653" spans="1:22">
      <c r="A2653" s="4">
        <v>4294546</v>
      </c>
      <c r="B2653" t="s">
        <v>13227</v>
      </c>
      <c r="C2653" s="4">
        <v>13402436</v>
      </c>
      <c r="D2653" t="s">
        <v>13228</v>
      </c>
      <c r="E2653" t="s">
        <v>13229</v>
      </c>
      <c r="F2653" s="4">
        <v>11222</v>
      </c>
      <c r="G2653" s="13" t="s">
        <v>4662</v>
      </c>
      <c r="H2653" s="13" t="s">
        <v>9249</v>
      </c>
      <c r="I2653" s="1">
        <v>407223</v>
      </c>
      <c r="J2653" s="1">
        <v>-7394938</v>
      </c>
      <c r="K2653" t="s">
        <v>5</v>
      </c>
      <c r="L2653" s="20">
        <v>130</v>
      </c>
      <c r="M2653" s="4">
        <v>1</v>
      </c>
      <c r="N2653" s="4">
        <v>43</v>
      </c>
      <c r="O2653" s="2">
        <v>43590</v>
      </c>
      <c r="P2653" s="3">
        <v>0.84</v>
      </c>
      <c r="Q2653" s="4">
        <v>1</v>
      </c>
      <c r="R2653" s="3">
        <v>6.9</v>
      </c>
      <c r="S26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3" t="str">
        <f>IF(AIRBNB[[#This Row],[RUIDO(dB)]]&lt;=4,"Silencioso",IF(AIRBNB[[#This Row],[RUIDO(dB)]]&lt;=5.5,"Poco Ruidoso","Ruidoso"))</f>
        <v>Ruidoso</v>
      </c>
      <c r="U2653" t="str">
        <f>IF(AND(AIRBNB[[#This Row],[PRECIO]]&lt;50,AIRBNB[[#This Row],[MIN_NOCHES]]&gt;3),"Dentro del presupuesto","No considerar")</f>
        <v>No considerar</v>
      </c>
      <c r="V2653" t="str">
        <f>VLOOKUP(AIRBNB[[#This Row],[HOST_ID]],Super_host[],5,FALSE)</f>
        <v>Host</v>
      </c>
    </row>
    <row r="2654" spans="1:22">
      <c r="A2654" s="4">
        <v>3626426</v>
      </c>
      <c r="B2654" t="s">
        <v>1382</v>
      </c>
      <c r="C2654" s="4">
        <v>13347167</v>
      </c>
      <c r="D2654" t="s">
        <v>329</v>
      </c>
      <c r="E2654" t="s">
        <v>1383</v>
      </c>
      <c r="F2654" s="4">
        <v>10075</v>
      </c>
      <c r="G2654" s="13" t="s">
        <v>124</v>
      </c>
      <c r="H2654" s="13" t="s">
        <v>129</v>
      </c>
      <c r="I2654" s="1">
        <v>4077274</v>
      </c>
      <c r="J2654" s="1">
        <v>-7395732</v>
      </c>
      <c r="K2654" t="s">
        <v>5</v>
      </c>
      <c r="L2654" s="20">
        <v>130</v>
      </c>
      <c r="M2654" s="4">
        <v>30</v>
      </c>
      <c r="N2654" s="4">
        <v>3</v>
      </c>
      <c r="O2654" s="2">
        <v>43322</v>
      </c>
      <c r="P2654" s="3">
        <v>0.08</v>
      </c>
      <c r="Q2654" s="4">
        <v>1</v>
      </c>
      <c r="R2654" s="3">
        <v>5.6</v>
      </c>
      <c r="S26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4" t="str">
        <f>IF(AIRBNB[[#This Row],[RUIDO(dB)]]&lt;=4,"Silencioso",IF(AIRBNB[[#This Row],[RUIDO(dB)]]&lt;=5.5,"Poco Ruidoso","Ruidoso"))</f>
        <v>Ruidoso</v>
      </c>
      <c r="U2654" t="str">
        <f>IF(AND(AIRBNB[[#This Row],[PRECIO]]&lt;50,AIRBNB[[#This Row],[MIN_NOCHES]]&gt;3),"Dentro del presupuesto","No considerar")</f>
        <v>No considerar</v>
      </c>
      <c r="V2654" t="str">
        <f>VLOOKUP(AIRBNB[[#This Row],[HOST_ID]],Super_host[],5,FALSE)</f>
        <v>Host</v>
      </c>
    </row>
    <row r="2655" spans="1:22">
      <c r="A2655" s="4">
        <v>2319588</v>
      </c>
      <c r="B2655" t="s">
        <v>6929</v>
      </c>
      <c r="C2655" s="4">
        <v>11845040</v>
      </c>
      <c r="D2655" t="s">
        <v>2415</v>
      </c>
      <c r="E2655" t="s">
        <v>6930</v>
      </c>
      <c r="F2655" s="4">
        <v>10038</v>
      </c>
      <c r="G2655" s="13" t="s">
        <v>124</v>
      </c>
      <c r="H2655" s="13" t="s">
        <v>528</v>
      </c>
      <c r="I2655" s="1">
        <v>4070583</v>
      </c>
      <c r="J2655" s="1">
        <v>-7400612</v>
      </c>
      <c r="K2655" t="s">
        <v>40</v>
      </c>
      <c r="L2655" s="20">
        <v>130</v>
      </c>
      <c r="M2655" s="4">
        <v>7</v>
      </c>
      <c r="N2655" s="4">
        <v>0</v>
      </c>
      <c r="O2655" s="2">
        <v>43626</v>
      </c>
      <c r="P2655" s="3">
        <v>0.4</v>
      </c>
      <c r="Q2655" s="4">
        <v>1</v>
      </c>
      <c r="R2655" s="3">
        <v>5.6</v>
      </c>
      <c r="S26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5" t="str">
        <f>IF(AIRBNB[[#This Row],[RUIDO(dB)]]&lt;=4,"Silencioso",IF(AIRBNB[[#This Row],[RUIDO(dB)]]&lt;=5.5,"Poco Ruidoso","Ruidoso"))</f>
        <v>Ruidoso</v>
      </c>
      <c r="U2655" t="str">
        <f>IF(AND(AIRBNB[[#This Row],[PRECIO]]&lt;50,AIRBNB[[#This Row],[MIN_NOCHES]]&gt;3),"Dentro del presupuesto","No considerar")</f>
        <v>No considerar</v>
      </c>
      <c r="V2655" t="str">
        <f>VLOOKUP(AIRBNB[[#This Row],[HOST_ID]],Super_host[],5,FALSE)</f>
        <v>Host</v>
      </c>
    </row>
    <row r="2656" spans="1:22">
      <c r="A2656" s="4">
        <v>2273613</v>
      </c>
      <c r="B2656" t="s">
        <v>12369</v>
      </c>
      <c r="C2656" s="4">
        <v>11607949</v>
      </c>
      <c r="D2656" t="s">
        <v>12370</v>
      </c>
      <c r="E2656" t="s">
        <v>12371</v>
      </c>
      <c r="F2656" s="4">
        <v>11231</v>
      </c>
      <c r="G2656" s="13" t="s">
        <v>4662</v>
      </c>
      <c r="H2656" s="13" t="s">
        <v>9363</v>
      </c>
      <c r="I2656" s="1">
        <v>4067632</v>
      </c>
      <c r="J2656" s="1">
        <v>-7399204</v>
      </c>
      <c r="K2656" t="s">
        <v>5</v>
      </c>
      <c r="L2656" s="20">
        <v>130</v>
      </c>
      <c r="M2656" s="4">
        <v>30</v>
      </c>
      <c r="N2656" s="4">
        <v>28</v>
      </c>
      <c r="O2656" s="2">
        <v>43605</v>
      </c>
      <c r="P2656" s="3">
        <v>0.43</v>
      </c>
      <c r="Q2656" s="4">
        <v>1</v>
      </c>
      <c r="R2656" s="3">
        <v>6.9</v>
      </c>
      <c r="S26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6" t="str">
        <f>IF(AIRBNB[[#This Row],[RUIDO(dB)]]&lt;=4,"Silencioso",IF(AIRBNB[[#This Row],[RUIDO(dB)]]&lt;=5.5,"Poco Ruidoso","Ruidoso"))</f>
        <v>Ruidoso</v>
      </c>
      <c r="U2656" t="str">
        <f>IF(AND(AIRBNB[[#This Row],[PRECIO]]&lt;50,AIRBNB[[#This Row],[MIN_NOCHES]]&gt;3),"Dentro del presupuesto","No considerar")</f>
        <v>No considerar</v>
      </c>
      <c r="V2656" t="str">
        <f>VLOOKUP(AIRBNB[[#This Row],[HOST_ID]],Super_host[],5,FALSE)</f>
        <v>Host</v>
      </c>
    </row>
    <row r="2657" spans="1:22">
      <c r="A2657" s="4">
        <v>4865377</v>
      </c>
      <c r="B2657" t="s">
        <v>1516</v>
      </c>
      <c r="C2657" s="4">
        <v>11457159</v>
      </c>
      <c r="D2657" t="s">
        <v>1517</v>
      </c>
      <c r="E2657" t="s">
        <v>1518</v>
      </c>
      <c r="F2657" s="4">
        <v>10128</v>
      </c>
      <c r="G2657" s="13" t="s">
        <v>124</v>
      </c>
      <c r="H2657" s="13" t="s">
        <v>129</v>
      </c>
      <c r="I2657" s="1">
        <v>4078335</v>
      </c>
      <c r="J2657" s="1">
        <v>-7394822</v>
      </c>
      <c r="K2657" t="s">
        <v>5</v>
      </c>
      <c r="L2657" s="20">
        <v>130</v>
      </c>
      <c r="M2657" s="4">
        <v>1</v>
      </c>
      <c r="N2657" s="4">
        <v>2</v>
      </c>
      <c r="O2657" s="2">
        <v>43033</v>
      </c>
      <c r="P2657" s="3">
        <v>0.09</v>
      </c>
      <c r="Q2657" s="4">
        <v>1</v>
      </c>
      <c r="R2657" s="3">
        <v>5.6</v>
      </c>
      <c r="S26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7" t="str">
        <f>IF(AIRBNB[[#This Row],[RUIDO(dB)]]&lt;=4,"Silencioso",IF(AIRBNB[[#This Row],[RUIDO(dB)]]&lt;=5.5,"Poco Ruidoso","Ruidoso"))</f>
        <v>Ruidoso</v>
      </c>
      <c r="U2657" t="str">
        <f>IF(AND(AIRBNB[[#This Row],[PRECIO]]&lt;50,AIRBNB[[#This Row],[MIN_NOCHES]]&gt;3),"Dentro del presupuesto","No considerar")</f>
        <v>No considerar</v>
      </c>
      <c r="V2657" t="str">
        <f>VLOOKUP(AIRBNB[[#This Row],[HOST_ID]],Super_host[],5,FALSE)</f>
        <v>Host</v>
      </c>
    </row>
    <row r="2658" spans="1:22">
      <c r="A2658" s="4">
        <v>2208567</v>
      </c>
      <c r="B2658" t="s">
        <v>4821</v>
      </c>
      <c r="C2658" s="4">
        <v>11265131</v>
      </c>
      <c r="D2658" t="s">
        <v>3635</v>
      </c>
      <c r="E2658" t="s">
        <v>4822</v>
      </c>
      <c r="F2658" s="4">
        <v>10002</v>
      </c>
      <c r="G2658" s="13" t="s">
        <v>124</v>
      </c>
      <c r="H2658" s="13" t="s">
        <v>137</v>
      </c>
      <c r="I2658" s="1">
        <v>4072053</v>
      </c>
      <c r="J2658" s="1">
        <v>-7398901</v>
      </c>
      <c r="K2658" t="s">
        <v>40</v>
      </c>
      <c r="L2658" s="20">
        <v>130</v>
      </c>
      <c r="M2658" s="4">
        <v>1</v>
      </c>
      <c r="N2658" s="4">
        <v>59</v>
      </c>
      <c r="O2658" s="2">
        <v>43338</v>
      </c>
      <c r="P2658" s="3">
        <v>1</v>
      </c>
      <c r="Q2658" s="4">
        <v>1</v>
      </c>
      <c r="R2658" s="3">
        <v>5.6</v>
      </c>
      <c r="S26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8" t="str">
        <f>IF(AIRBNB[[#This Row],[RUIDO(dB)]]&lt;=4,"Silencioso",IF(AIRBNB[[#This Row],[RUIDO(dB)]]&lt;=5.5,"Poco Ruidoso","Ruidoso"))</f>
        <v>Ruidoso</v>
      </c>
      <c r="U2658" t="str">
        <f>IF(AND(AIRBNB[[#This Row],[PRECIO]]&lt;50,AIRBNB[[#This Row],[MIN_NOCHES]]&gt;3),"Dentro del presupuesto","No considerar")</f>
        <v>No considerar</v>
      </c>
      <c r="V2658" t="str">
        <f>VLOOKUP(AIRBNB[[#This Row],[HOST_ID]],Super_host[],5,FALSE)</f>
        <v>Host</v>
      </c>
    </row>
    <row r="2659" spans="1:22">
      <c r="A2659" s="4">
        <v>2177004</v>
      </c>
      <c r="B2659" t="s">
        <v>11155</v>
      </c>
      <c r="C2659" s="4">
        <v>11103721</v>
      </c>
      <c r="D2659" t="s">
        <v>2100</v>
      </c>
      <c r="E2659" t="s">
        <v>11156</v>
      </c>
      <c r="F2659" s="4">
        <v>11249</v>
      </c>
      <c r="G2659" s="13" t="s">
        <v>4662</v>
      </c>
      <c r="H2659" s="13" t="s">
        <v>9218</v>
      </c>
      <c r="I2659" s="1">
        <v>4071364</v>
      </c>
      <c r="J2659" s="1">
        <v>-7396427</v>
      </c>
      <c r="K2659" t="s">
        <v>5</v>
      </c>
      <c r="L2659" s="20">
        <v>130</v>
      </c>
      <c r="M2659" s="4">
        <v>30</v>
      </c>
      <c r="N2659" s="4">
        <v>6</v>
      </c>
      <c r="O2659" s="2">
        <v>43286</v>
      </c>
      <c r="P2659" s="3">
        <v>0.17</v>
      </c>
      <c r="Q2659" s="4">
        <v>1</v>
      </c>
      <c r="R2659" s="3">
        <v>6.9</v>
      </c>
      <c r="S26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59" t="str">
        <f>IF(AIRBNB[[#This Row],[RUIDO(dB)]]&lt;=4,"Silencioso",IF(AIRBNB[[#This Row],[RUIDO(dB)]]&lt;=5.5,"Poco Ruidoso","Ruidoso"))</f>
        <v>Ruidoso</v>
      </c>
      <c r="U2659" t="str">
        <f>IF(AND(AIRBNB[[#This Row],[PRECIO]]&lt;50,AIRBNB[[#This Row],[MIN_NOCHES]]&gt;3),"Dentro del presupuesto","No considerar")</f>
        <v>No considerar</v>
      </c>
      <c r="V2659" t="str">
        <f>VLOOKUP(AIRBNB[[#This Row],[HOST_ID]],Super_host[],5,FALSE)</f>
        <v>Host</v>
      </c>
    </row>
    <row r="2660" spans="1:22">
      <c r="A2660" s="4">
        <v>4644632</v>
      </c>
      <c r="B2660" t="s">
        <v>15297</v>
      </c>
      <c r="C2660" s="4">
        <v>10992588</v>
      </c>
      <c r="D2660" t="s">
        <v>8053</v>
      </c>
      <c r="E2660" t="s">
        <v>15298</v>
      </c>
      <c r="F2660" s="4">
        <v>11216</v>
      </c>
      <c r="G2660" s="13" t="s">
        <v>4662</v>
      </c>
      <c r="H2660" s="13" t="s">
        <v>9230</v>
      </c>
      <c r="I2660" s="1">
        <v>4068797</v>
      </c>
      <c r="J2660" s="1">
        <v>-7394696</v>
      </c>
      <c r="K2660" t="s">
        <v>5</v>
      </c>
      <c r="L2660" s="20">
        <v>130</v>
      </c>
      <c r="M2660" s="4">
        <v>200</v>
      </c>
      <c r="N2660" s="4">
        <v>271</v>
      </c>
      <c r="O2660" s="2">
        <v>43649</v>
      </c>
      <c r="P2660" s="3">
        <v>4.84</v>
      </c>
      <c r="Q2660" s="4">
        <v>1</v>
      </c>
      <c r="R2660" s="3">
        <v>6.9</v>
      </c>
      <c r="S26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0" t="str">
        <f>IF(AIRBNB[[#This Row],[RUIDO(dB)]]&lt;=4,"Silencioso",IF(AIRBNB[[#This Row],[RUIDO(dB)]]&lt;=5.5,"Poco Ruidoso","Ruidoso"))</f>
        <v>Ruidoso</v>
      </c>
      <c r="U2660" t="str">
        <f>IF(AND(AIRBNB[[#This Row],[PRECIO]]&lt;50,AIRBNB[[#This Row],[MIN_NOCHES]]&gt;3),"Dentro del presupuesto","No considerar")</f>
        <v>No considerar</v>
      </c>
      <c r="V2660" t="str">
        <f>VLOOKUP(AIRBNB[[#This Row],[HOST_ID]],Super_host[],5,FALSE)</f>
        <v>Host</v>
      </c>
    </row>
    <row r="2661" spans="1:22">
      <c r="A2661" s="4">
        <v>4727889</v>
      </c>
      <c r="B2661" t="s">
        <v>1395</v>
      </c>
      <c r="C2661" s="4">
        <v>10679309</v>
      </c>
      <c r="D2661" t="s">
        <v>1396</v>
      </c>
      <c r="E2661" t="s">
        <v>1397</v>
      </c>
      <c r="F2661" s="4">
        <v>10016</v>
      </c>
      <c r="G2661" s="13" t="s">
        <v>124</v>
      </c>
      <c r="H2661" s="13" t="s">
        <v>373</v>
      </c>
      <c r="I2661" s="1">
        <v>4074578</v>
      </c>
      <c r="J2661" s="1">
        <v>-7398076</v>
      </c>
      <c r="K2661" t="s">
        <v>5</v>
      </c>
      <c r="L2661" s="20">
        <v>130</v>
      </c>
      <c r="M2661" s="4">
        <v>1</v>
      </c>
      <c r="N2661" s="4">
        <v>3</v>
      </c>
      <c r="O2661" s="2">
        <v>43562</v>
      </c>
      <c r="P2661" s="3">
        <v>0.08</v>
      </c>
      <c r="Q2661" s="4">
        <v>1</v>
      </c>
      <c r="R2661" s="3">
        <v>5.6</v>
      </c>
      <c r="S26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1" t="str">
        <f>IF(AIRBNB[[#This Row],[RUIDO(dB)]]&lt;=4,"Silencioso",IF(AIRBNB[[#This Row],[RUIDO(dB)]]&lt;=5.5,"Poco Ruidoso","Ruidoso"))</f>
        <v>Ruidoso</v>
      </c>
      <c r="U2661" t="str">
        <f>IF(AND(AIRBNB[[#This Row],[PRECIO]]&lt;50,AIRBNB[[#This Row],[MIN_NOCHES]]&gt;3),"Dentro del presupuesto","No considerar")</f>
        <v>No considerar</v>
      </c>
      <c r="V2661" t="str">
        <f>VLOOKUP(AIRBNB[[#This Row],[HOST_ID]],Super_host[],5,FALSE)</f>
        <v>Host</v>
      </c>
    </row>
    <row r="2662" spans="1:22">
      <c r="A2662" s="4">
        <v>2087663</v>
      </c>
      <c r="B2662" t="s">
        <v>9129</v>
      </c>
      <c r="C2662" s="4">
        <v>10657268</v>
      </c>
      <c r="D2662" t="s">
        <v>9130</v>
      </c>
      <c r="E2662" t="s">
        <v>9131</v>
      </c>
      <c r="F2662" s="4">
        <v>11106</v>
      </c>
      <c r="G2662" s="13" t="s">
        <v>7897</v>
      </c>
      <c r="H2662" s="13" t="s">
        <v>7940</v>
      </c>
      <c r="I2662" s="1">
        <v>4076165</v>
      </c>
      <c r="J2662" s="1">
        <v>-7392179</v>
      </c>
      <c r="K2662" t="s">
        <v>5</v>
      </c>
      <c r="L2662" s="20">
        <v>130</v>
      </c>
      <c r="M2662" s="4">
        <v>5</v>
      </c>
      <c r="N2662" s="4">
        <v>0</v>
      </c>
      <c r="O2662" s="2">
        <v>42421</v>
      </c>
      <c r="P2662" s="3">
        <v>0.2</v>
      </c>
      <c r="Q2662" s="4">
        <v>5</v>
      </c>
      <c r="R2662" s="3">
        <v>6.24</v>
      </c>
      <c r="S26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2" t="str">
        <f>IF(AIRBNB[[#This Row],[RUIDO(dB)]]&lt;=4,"Silencioso",IF(AIRBNB[[#This Row],[RUIDO(dB)]]&lt;=5.5,"Poco Ruidoso","Ruidoso"))</f>
        <v>Ruidoso</v>
      </c>
      <c r="U2662" t="str">
        <f>IF(AND(AIRBNB[[#This Row],[PRECIO]]&lt;50,AIRBNB[[#This Row],[MIN_NOCHES]]&gt;3),"Dentro del presupuesto","No considerar")</f>
        <v>No considerar</v>
      </c>
      <c r="V2662" t="str">
        <f>VLOOKUP(AIRBNB[[#This Row],[HOST_ID]],Super_host[],5,FALSE)</f>
        <v>Host</v>
      </c>
    </row>
    <row r="2663" spans="1:22">
      <c r="A2663" s="4">
        <v>1998026</v>
      </c>
      <c r="B2663" t="s">
        <v>12310</v>
      </c>
      <c r="C2663" s="4">
        <v>10294707</v>
      </c>
      <c r="D2663" t="s">
        <v>892</v>
      </c>
      <c r="E2663" t="s">
        <v>12311</v>
      </c>
      <c r="F2663" s="4">
        <v>11205</v>
      </c>
      <c r="G2663" s="13" t="s">
        <v>4662</v>
      </c>
      <c r="H2663" s="13" t="s">
        <v>9387</v>
      </c>
      <c r="I2663" s="1">
        <v>4069025</v>
      </c>
      <c r="J2663" s="1">
        <v>-7396704</v>
      </c>
      <c r="K2663" t="s">
        <v>5</v>
      </c>
      <c r="L2663" s="20">
        <v>130</v>
      </c>
      <c r="M2663" s="4">
        <v>2</v>
      </c>
      <c r="N2663" s="4">
        <v>15</v>
      </c>
      <c r="O2663" s="2">
        <v>43576</v>
      </c>
      <c r="P2663" s="3">
        <v>0.41</v>
      </c>
      <c r="Q2663" s="4">
        <v>1</v>
      </c>
      <c r="R2663" s="3">
        <v>6.9</v>
      </c>
      <c r="S26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3" t="str">
        <f>IF(AIRBNB[[#This Row],[RUIDO(dB)]]&lt;=4,"Silencioso",IF(AIRBNB[[#This Row],[RUIDO(dB)]]&lt;=5.5,"Poco Ruidoso","Ruidoso"))</f>
        <v>Ruidoso</v>
      </c>
      <c r="U2663" t="str">
        <f>IF(AND(AIRBNB[[#This Row],[PRECIO]]&lt;50,AIRBNB[[#This Row],[MIN_NOCHES]]&gt;3),"Dentro del presupuesto","No considerar")</f>
        <v>No considerar</v>
      </c>
      <c r="V2663" t="str">
        <f>VLOOKUP(AIRBNB[[#This Row],[HOST_ID]],Super_host[],5,FALSE)</f>
        <v>Host</v>
      </c>
    </row>
    <row r="2664" spans="1:22">
      <c r="A2664" s="4">
        <v>2454507</v>
      </c>
      <c r="B2664" t="s">
        <v>1637</v>
      </c>
      <c r="C2664" s="4">
        <v>9991763</v>
      </c>
      <c r="D2664" t="s">
        <v>492</v>
      </c>
      <c r="E2664" t="s">
        <v>1638</v>
      </c>
      <c r="F2664" s="4">
        <v>10045</v>
      </c>
      <c r="G2664" s="13" t="s">
        <v>124</v>
      </c>
      <c r="H2664" s="13" t="s">
        <v>528</v>
      </c>
      <c r="I2664" s="1">
        <v>4070781</v>
      </c>
      <c r="J2664" s="1">
        <v>-7400701</v>
      </c>
      <c r="K2664" t="s">
        <v>5</v>
      </c>
      <c r="L2664" s="20">
        <v>130</v>
      </c>
      <c r="M2664" s="4">
        <v>365</v>
      </c>
      <c r="N2664" s="4">
        <v>6</v>
      </c>
      <c r="O2664" s="2">
        <v>42645</v>
      </c>
      <c r="P2664" s="3">
        <v>0.1</v>
      </c>
      <c r="Q2664" s="4">
        <v>1</v>
      </c>
      <c r="R2664" s="3">
        <v>5.6</v>
      </c>
      <c r="S26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4" t="str">
        <f>IF(AIRBNB[[#This Row],[RUIDO(dB)]]&lt;=4,"Silencioso",IF(AIRBNB[[#This Row],[RUIDO(dB)]]&lt;=5.5,"Poco Ruidoso","Ruidoso"))</f>
        <v>Ruidoso</v>
      </c>
      <c r="U2664" t="str">
        <f>IF(AND(AIRBNB[[#This Row],[PRECIO]]&lt;50,AIRBNB[[#This Row],[MIN_NOCHES]]&gt;3),"Dentro del presupuesto","No considerar")</f>
        <v>No considerar</v>
      </c>
      <c r="V2664" t="str">
        <f>VLOOKUP(AIRBNB[[#This Row],[HOST_ID]],Super_host[],5,FALSE)</f>
        <v>Host</v>
      </c>
    </row>
    <row r="2665" spans="1:22">
      <c r="A2665" s="4">
        <v>1921859</v>
      </c>
      <c r="B2665" t="s">
        <v>8317</v>
      </c>
      <c r="C2665" s="4">
        <v>9959323</v>
      </c>
      <c r="D2665" t="s">
        <v>122</v>
      </c>
      <c r="E2665" t="s">
        <v>8318</v>
      </c>
      <c r="F2665" s="4">
        <v>11102</v>
      </c>
      <c r="G2665" s="13" t="s">
        <v>7897</v>
      </c>
      <c r="H2665" s="13" t="s">
        <v>7940</v>
      </c>
      <c r="I2665" s="1">
        <v>4077453</v>
      </c>
      <c r="J2665" s="1">
        <v>-7392833</v>
      </c>
      <c r="K2665" t="s">
        <v>5</v>
      </c>
      <c r="L2665" s="20">
        <v>130</v>
      </c>
      <c r="M2665" s="4">
        <v>4</v>
      </c>
      <c r="N2665" s="4">
        <v>17</v>
      </c>
      <c r="O2665" s="2">
        <v>42861</v>
      </c>
      <c r="P2665" s="3">
        <v>0.25</v>
      </c>
      <c r="Q2665" s="4">
        <v>5</v>
      </c>
      <c r="R2665" s="3">
        <v>6.24</v>
      </c>
      <c r="S26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5" t="str">
        <f>IF(AIRBNB[[#This Row],[RUIDO(dB)]]&lt;=4,"Silencioso",IF(AIRBNB[[#This Row],[RUIDO(dB)]]&lt;=5.5,"Poco Ruidoso","Ruidoso"))</f>
        <v>Ruidoso</v>
      </c>
      <c r="U2665" t="str">
        <f>IF(AND(AIRBNB[[#This Row],[PRECIO]]&lt;50,AIRBNB[[#This Row],[MIN_NOCHES]]&gt;3),"Dentro del presupuesto","No considerar")</f>
        <v>No considerar</v>
      </c>
      <c r="V2665" t="str">
        <f>VLOOKUP(AIRBNB[[#This Row],[HOST_ID]],Super_host[],5,FALSE)</f>
        <v>Host</v>
      </c>
    </row>
    <row r="2666" spans="1:22">
      <c r="A2666" s="4">
        <v>1844792</v>
      </c>
      <c r="B2666" t="s">
        <v>596</v>
      </c>
      <c r="C2666" s="4">
        <v>9638204</v>
      </c>
      <c r="D2666" t="s">
        <v>597</v>
      </c>
      <c r="E2666" t="s">
        <v>598</v>
      </c>
      <c r="F2666" s="4">
        <v>10031</v>
      </c>
      <c r="G2666" s="13" t="s">
        <v>124</v>
      </c>
      <c r="H2666" s="13" t="s">
        <v>148</v>
      </c>
      <c r="I2666" s="1">
        <v>4082097</v>
      </c>
      <c r="J2666" s="1">
        <v>-7393765</v>
      </c>
      <c r="K2666" t="s">
        <v>40</v>
      </c>
      <c r="L2666" s="20">
        <v>130</v>
      </c>
      <c r="M2666" s="4">
        <v>1</v>
      </c>
      <c r="N2666" s="4">
        <v>1</v>
      </c>
      <c r="O2666" s="2">
        <v>42624</v>
      </c>
      <c r="P2666" s="3">
        <v>0.03</v>
      </c>
      <c r="Q2666" s="4">
        <v>1</v>
      </c>
      <c r="R2666" s="3">
        <v>5.6</v>
      </c>
      <c r="S26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6" t="str">
        <f>IF(AIRBNB[[#This Row],[RUIDO(dB)]]&lt;=4,"Silencioso",IF(AIRBNB[[#This Row],[RUIDO(dB)]]&lt;=5.5,"Poco Ruidoso","Ruidoso"))</f>
        <v>Ruidoso</v>
      </c>
      <c r="U2666" t="str">
        <f>IF(AND(AIRBNB[[#This Row],[PRECIO]]&lt;50,AIRBNB[[#This Row],[MIN_NOCHES]]&gt;3),"Dentro del presupuesto","No considerar")</f>
        <v>No considerar</v>
      </c>
      <c r="V2666" t="str">
        <f>VLOOKUP(AIRBNB[[#This Row],[HOST_ID]],Super_host[],5,FALSE)</f>
        <v>Host</v>
      </c>
    </row>
    <row r="2667" spans="1:22">
      <c r="A2667" s="4">
        <v>1646432</v>
      </c>
      <c r="B2667" t="s">
        <v>15046</v>
      </c>
      <c r="C2667" s="4">
        <v>8732694</v>
      </c>
      <c r="D2667" t="s">
        <v>14974</v>
      </c>
      <c r="E2667" t="s">
        <v>15047</v>
      </c>
      <c r="F2667" s="4">
        <v>11216</v>
      </c>
      <c r="G2667" s="13" t="s">
        <v>4662</v>
      </c>
      <c r="H2667" s="13" t="s">
        <v>9230</v>
      </c>
      <c r="I2667" s="1">
        <v>4068471</v>
      </c>
      <c r="J2667" s="1">
        <v>-7395325</v>
      </c>
      <c r="K2667" t="s">
        <v>5</v>
      </c>
      <c r="L2667" s="20">
        <v>130</v>
      </c>
      <c r="M2667" s="4">
        <v>3</v>
      </c>
      <c r="N2667" s="4">
        <v>229</v>
      </c>
      <c r="O2667" s="2">
        <v>43645</v>
      </c>
      <c r="P2667" s="3">
        <v>3.32</v>
      </c>
      <c r="Q2667" s="4">
        <v>1</v>
      </c>
      <c r="R2667" s="3">
        <v>6.9</v>
      </c>
      <c r="S26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7" t="str">
        <f>IF(AIRBNB[[#This Row],[RUIDO(dB)]]&lt;=4,"Silencioso",IF(AIRBNB[[#This Row],[RUIDO(dB)]]&lt;=5.5,"Poco Ruidoso","Ruidoso"))</f>
        <v>Ruidoso</v>
      </c>
      <c r="U2667" t="str">
        <f>IF(AND(AIRBNB[[#This Row],[PRECIO]]&lt;50,AIRBNB[[#This Row],[MIN_NOCHES]]&gt;3),"Dentro del presupuesto","No considerar")</f>
        <v>No considerar</v>
      </c>
      <c r="V2667" t="str">
        <f>VLOOKUP(AIRBNB[[#This Row],[HOST_ID]],Super_host[],5,FALSE)</f>
        <v>Host</v>
      </c>
    </row>
    <row r="2668" spans="1:22">
      <c r="A2668" s="4">
        <v>1645667</v>
      </c>
      <c r="B2668" t="s">
        <v>14973</v>
      </c>
      <c r="C2668" s="4">
        <v>8732694</v>
      </c>
      <c r="D2668" t="s">
        <v>14974</v>
      </c>
      <c r="E2668" t="s">
        <v>14975</v>
      </c>
      <c r="F2668" s="4">
        <v>11216</v>
      </c>
      <c r="G2668" s="13" t="s">
        <v>4662</v>
      </c>
      <c r="H2668" s="13" t="s">
        <v>9230</v>
      </c>
      <c r="I2668" s="1">
        <v>4068656</v>
      </c>
      <c r="J2668" s="1">
        <v>-7395348</v>
      </c>
      <c r="K2668" t="s">
        <v>5</v>
      </c>
      <c r="L2668" s="20">
        <v>130</v>
      </c>
      <c r="M2668" s="4">
        <v>3</v>
      </c>
      <c r="N2668" s="4">
        <v>220</v>
      </c>
      <c r="O2668" s="2">
        <v>43639</v>
      </c>
      <c r="P2668" s="3">
        <v>3.11</v>
      </c>
      <c r="Q2668" s="4">
        <v>1</v>
      </c>
      <c r="R2668" s="3">
        <v>6.9</v>
      </c>
      <c r="S26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8" t="str">
        <f>IF(AIRBNB[[#This Row],[RUIDO(dB)]]&lt;=4,"Silencioso",IF(AIRBNB[[#This Row],[RUIDO(dB)]]&lt;=5.5,"Poco Ruidoso","Ruidoso"))</f>
        <v>Ruidoso</v>
      </c>
      <c r="U2668" t="str">
        <f>IF(AND(AIRBNB[[#This Row],[PRECIO]]&lt;50,AIRBNB[[#This Row],[MIN_NOCHES]]&gt;3),"Dentro del presupuesto","No considerar")</f>
        <v>No considerar</v>
      </c>
      <c r="V2668" t="str">
        <f>VLOOKUP(AIRBNB[[#This Row],[HOST_ID]],Super_host[],5,FALSE)</f>
        <v>Host</v>
      </c>
    </row>
    <row r="2669" spans="1:22">
      <c r="A2669" s="4">
        <v>6610244</v>
      </c>
      <c r="B2669" t="s">
        <v>7062</v>
      </c>
      <c r="C2669" s="4">
        <v>7701992</v>
      </c>
      <c r="D2669" t="s">
        <v>1081</v>
      </c>
      <c r="E2669" t="s">
        <v>3418</v>
      </c>
      <c r="F2669" s="4">
        <v>10040</v>
      </c>
      <c r="G2669" s="13" t="s">
        <v>124</v>
      </c>
      <c r="H2669" s="13" t="s">
        <v>148</v>
      </c>
      <c r="I2669" s="1">
        <v>4082536</v>
      </c>
      <c r="J2669" s="1">
        <v>-7394383</v>
      </c>
      <c r="K2669" t="s">
        <v>5</v>
      </c>
      <c r="L2669" s="20">
        <v>130</v>
      </c>
      <c r="M2669" s="4">
        <v>1</v>
      </c>
      <c r="N2669" s="4">
        <v>0</v>
      </c>
      <c r="O2669" s="2">
        <v>43590</v>
      </c>
      <c r="P2669" s="3">
        <v>0.81</v>
      </c>
      <c r="Q2669" s="4">
        <v>1</v>
      </c>
      <c r="R2669" s="3">
        <v>5.6</v>
      </c>
      <c r="S26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69" t="str">
        <f>IF(AIRBNB[[#This Row],[RUIDO(dB)]]&lt;=4,"Silencioso",IF(AIRBNB[[#This Row],[RUIDO(dB)]]&lt;=5.5,"Poco Ruidoso","Ruidoso"))</f>
        <v>Ruidoso</v>
      </c>
      <c r="U2669" t="str">
        <f>IF(AND(AIRBNB[[#This Row],[PRECIO]]&lt;50,AIRBNB[[#This Row],[MIN_NOCHES]]&gt;3),"Dentro del presupuesto","No considerar")</f>
        <v>No considerar</v>
      </c>
      <c r="V2669" t="str">
        <f>VLOOKUP(AIRBNB[[#This Row],[HOST_ID]],Super_host[],5,FALSE)</f>
        <v>Host</v>
      </c>
    </row>
    <row r="2670" spans="1:22">
      <c r="A2670" s="4">
        <v>4828336</v>
      </c>
      <c r="B2670" t="s">
        <v>13029</v>
      </c>
      <c r="C2670" s="4">
        <v>7552191</v>
      </c>
      <c r="D2670" t="s">
        <v>317</v>
      </c>
      <c r="E2670" t="s">
        <v>13030</v>
      </c>
      <c r="F2670" s="4">
        <v>11233</v>
      </c>
      <c r="G2670" s="13" t="s">
        <v>4662</v>
      </c>
      <c r="H2670" s="13" t="s">
        <v>9230</v>
      </c>
      <c r="I2670" s="1">
        <v>4068515</v>
      </c>
      <c r="J2670" s="1">
        <v>-7391981</v>
      </c>
      <c r="K2670" t="s">
        <v>5</v>
      </c>
      <c r="L2670" s="20">
        <v>130</v>
      </c>
      <c r="M2670" s="4">
        <v>14</v>
      </c>
      <c r="N2670" s="4">
        <v>33</v>
      </c>
      <c r="O2670" s="2">
        <v>43646</v>
      </c>
      <c r="P2670" s="3">
        <v>0.72</v>
      </c>
      <c r="Q2670" s="4">
        <v>1</v>
      </c>
      <c r="R2670" s="3">
        <v>6.9</v>
      </c>
      <c r="S26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0" t="str">
        <f>IF(AIRBNB[[#This Row],[RUIDO(dB)]]&lt;=4,"Silencioso",IF(AIRBNB[[#This Row],[RUIDO(dB)]]&lt;=5.5,"Poco Ruidoso","Ruidoso"))</f>
        <v>Ruidoso</v>
      </c>
      <c r="U2670" t="str">
        <f>IF(AND(AIRBNB[[#This Row],[PRECIO]]&lt;50,AIRBNB[[#This Row],[MIN_NOCHES]]&gt;3),"Dentro del presupuesto","No considerar")</f>
        <v>No considerar</v>
      </c>
      <c r="V2670" t="str">
        <f>VLOOKUP(AIRBNB[[#This Row],[HOST_ID]],Super_host[],5,FALSE)</f>
        <v>Host</v>
      </c>
    </row>
    <row r="2671" spans="1:22">
      <c r="A2671" s="4">
        <v>6679063</v>
      </c>
      <c r="B2671" t="s">
        <v>829</v>
      </c>
      <c r="C2671" s="4">
        <v>7409073</v>
      </c>
      <c r="D2671" t="s">
        <v>830</v>
      </c>
      <c r="E2671" t="s">
        <v>831</v>
      </c>
      <c r="F2671" s="4">
        <v>10018</v>
      </c>
      <c r="G2671" s="13" t="s">
        <v>124</v>
      </c>
      <c r="H2671" s="13" t="s">
        <v>249</v>
      </c>
      <c r="I2671" s="1">
        <v>4075885</v>
      </c>
      <c r="J2671" s="1">
        <v>-7399584</v>
      </c>
      <c r="K2671" t="s">
        <v>40</v>
      </c>
      <c r="L2671" s="20">
        <v>130</v>
      </c>
      <c r="M2671" s="4">
        <v>7</v>
      </c>
      <c r="N2671" s="4">
        <v>2</v>
      </c>
      <c r="O2671" s="2">
        <v>42315</v>
      </c>
      <c r="P2671" s="3">
        <v>0.04</v>
      </c>
      <c r="Q2671" s="4">
        <v>1</v>
      </c>
      <c r="R2671" s="3">
        <v>5.6</v>
      </c>
      <c r="S26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1" t="str">
        <f>IF(AIRBNB[[#This Row],[RUIDO(dB)]]&lt;=4,"Silencioso",IF(AIRBNB[[#This Row],[RUIDO(dB)]]&lt;=5.5,"Poco Ruidoso","Ruidoso"))</f>
        <v>Ruidoso</v>
      </c>
      <c r="U2671" t="str">
        <f>IF(AND(AIRBNB[[#This Row],[PRECIO]]&lt;50,AIRBNB[[#This Row],[MIN_NOCHES]]&gt;3),"Dentro del presupuesto","No considerar")</f>
        <v>No considerar</v>
      </c>
      <c r="V2671" t="str">
        <f>VLOOKUP(AIRBNB[[#This Row],[HOST_ID]],Super_host[],5,FALSE)</f>
        <v>Host</v>
      </c>
    </row>
    <row r="2672" spans="1:22">
      <c r="A2672" s="4">
        <v>2554110</v>
      </c>
      <c r="B2672" t="s">
        <v>1126</v>
      </c>
      <c r="C2672" s="4">
        <v>7132792</v>
      </c>
      <c r="D2672" t="s">
        <v>1127</v>
      </c>
      <c r="E2672" t="s">
        <v>1128</v>
      </c>
      <c r="F2672" s="4">
        <v>10003</v>
      </c>
      <c r="G2672" s="13" t="s">
        <v>124</v>
      </c>
      <c r="H2672" s="13" t="s">
        <v>281</v>
      </c>
      <c r="I2672" s="1">
        <v>4073237</v>
      </c>
      <c r="J2672" s="1">
        <v>-7398288</v>
      </c>
      <c r="K2672" t="s">
        <v>5</v>
      </c>
      <c r="L2672" s="20">
        <v>130</v>
      </c>
      <c r="M2672" s="4">
        <v>6</v>
      </c>
      <c r="N2672" s="4">
        <v>2</v>
      </c>
      <c r="O2672" s="2">
        <v>42736</v>
      </c>
      <c r="P2672" s="3">
        <v>0.06</v>
      </c>
      <c r="Q2672" s="4">
        <v>1</v>
      </c>
      <c r="R2672" s="3">
        <v>5.6</v>
      </c>
      <c r="S26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2" t="str">
        <f>IF(AIRBNB[[#This Row],[RUIDO(dB)]]&lt;=4,"Silencioso",IF(AIRBNB[[#This Row],[RUIDO(dB)]]&lt;=5.5,"Poco Ruidoso","Ruidoso"))</f>
        <v>Ruidoso</v>
      </c>
      <c r="U2672" t="str">
        <f>IF(AND(AIRBNB[[#This Row],[PRECIO]]&lt;50,AIRBNB[[#This Row],[MIN_NOCHES]]&gt;3),"Dentro del presupuesto","No considerar")</f>
        <v>No considerar</v>
      </c>
      <c r="V2672" t="str">
        <f>VLOOKUP(AIRBNB[[#This Row],[HOST_ID]],Super_host[],5,FALSE)</f>
        <v>Host</v>
      </c>
    </row>
    <row r="2673" spans="1:22">
      <c r="A2673" s="4">
        <v>4848500</v>
      </c>
      <c r="B2673" t="s">
        <v>11857</v>
      </c>
      <c r="C2673" s="4">
        <v>6902571</v>
      </c>
      <c r="D2673" t="s">
        <v>915</v>
      </c>
      <c r="E2673" t="s">
        <v>11858</v>
      </c>
      <c r="F2673" s="4">
        <v>11216</v>
      </c>
      <c r="G2673" s="13" t="s">
        <v>4662</v>
      </c>
      <c r="H2673" s="13" t="s">
        <v>9230</v>
      </c>
      <c r="I2673" s="1">
        <v>4068886</v>
      </c>
      <c r="J2673" s="1">
        <v>-7395212</v>
      </c>
      <c r="K2673" t="s">
        <v>5</v>
      </c>
      <c r="L2673" s="20">
        <v>130</v>
      </c>
      <c r="M2673" s="4">
        <v>2</v>
      </c>
      <c r="N2673" s="4">
        <v>6</v>
      </c>
      <c r="O2673" s="2">
        <v>43214</v>
      </c>
      <c r="P2673" s="3">
        <v>0.28999999999999998</v>
      </c>
      <c r="Q2673" s="4">
        <v>1</v>
      </c>
      <c r="R2673" s="3">
        <v>6.9</v>
      </c>
      <c r="S26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3" t="str">
        <f>IF(AIRBNB[[#This Row],[RUIDO(dB)]]&lt;=4,"Silencioso",IF(AIRBNB[[#This Row],[RUIDO(dB)]]&lt;=5.5,"Poco Ruidoso","Ruidoso"))</f>
        <v>Ruidoso</v>
      </c>
      <c r="U2673" t="str">
        <f>IF(AND(AIRBNB[[#This Row],[PRECIO]]&lt;50,AIRBNB[[#This Row],[MIN_NOCHES]]&gt;3),"Dentro del presupuesto","No considerar")</f>
        <v>No considerar</v>
      </c>
      <c r="V2673" t="str">
        <f>VLOOKUP(AIRBNB[[#This Row],[HOST_ID]],Super_host[],5,FALSE)</f>
        <v>Host</v>
      </c>
    </row>
    <row r="2674" spans="1:22">
      <c r="A2674" s="4">
        <v>2122613</v>
      </c>
      <c r="B2674" t="s">
        <v>7082</v>
      </c>
      <c r="C2674" s="4">
        <v>6854214</v>
      </c>
      <c r="D2674" t="s">
        <v>558</v>
      </c>
      <c r="E2674" t="s">
        <v>7083</v>
      </c>
      <c r="F2674" s="4">
        <v>10014</v>
      </c>
      <c r="G2674" s="13" t="s">
        <v>124</v>
      </c>
      <c r="H2674" s="13" t="s">
        <v>140</v>
      </c>
      <c r="I2674" s="1">
        <v>4072975</v>
      </c>
      <c r="J2674" s="1">
        <v>-7400414</v>
      </c>
      <c r="K2674" t="s">
        <v>5</v>
      </c>
      <c r="L2674" s="20">
        <v>130</v>
      </c>
      <c r="M2674" s="4">
        <v>1</v>
      </c>
      <c r="N2674" s="4">
        <v>0</v>
      </c>
      <c r="O2674" s="2">
        <v>43634</v>
      </c>
      <c r="P2674" s="3">
        <v>0.12</v>
      </c>
      <c r="Q2674" s="4">
        <v>1</v>
      </c>
      <c r="R2674" s="3">
        <v>5.6</v>
      </c>
      <c r="S26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4" t="str">
        <f>IF(AIRBNB[[#This Row],[RUIDO(dB)]]&lt;=4,"Silencioso",IF(AIRBNB[[#This Row],[RUIDO(dB)]]&lt;=5.5,"Poco Ruidoso","Ruidoso"))</f>
        <v>Ruidoso</v>
      </c>
      <c r="U2674" t="str">
        <f>IF(AND(AIRBNB[[#This Row],[PRECIO]]&lt;50,AIRBNB[[#This Row],[MIN_NOCHES]]&gt;3),"Dentro del presupuesto","No considerar")</f>
        <v>No considerar</v>
      </c>
      <c r="V2674" t="str">
        <f>VLOOKUP(AIRBNB[[#This Row],[HOST_ID]],Super_host[],5,FALSE)</f>
        <v>Host</v>
      </c>
    </row>
    <row r="2675" spans="1:22">
      <c r="A2675" s="4">
        <v>6686140</v>
      </c>
      <c r="B2675" t="s">
        <v>2949</v>
      </c>
      <c r="C2675" s="4">
        <v>6743604</v>
      </c>
      <c r="D2675" t="s">
        <v>122</v>
      </c>
      <c r="E2675" t="s">
        <v>2950</v>
      </c>
      <c r="F2675" s="4">
        <v>10012</v>
      </c>
      <c r="G2675" s="13" t="s">
        <v>124</v>
      </c>
      <c r="H2675" s="13" t="s">
        <v>642</v>
      </c>
      <c r="I2675" s="1">
        <v>4072227</v>
      </c>
      <c r="J2675" s="1">
        <v>-7399526</v>
      </c>
      <c r="K2675" t="s">
        <v>5</v>
      </c>
      <c r="L2675" s="20">
        <v>130</v>
      </c>
      <c r="M2675" s="4">
        <v>1</v>
      </c>
      <c r="N2675" s="4">
        <v>13</v>
      </c>
      <c r="O2675" s="2">
        <v>42652</v>
      </c>
      <c r="P2675" s="3">
        <v>0.26</v>
      </c>
      <c r="Q2675" s="4">
        <v>1</v>
      </c>
      <c r="R2675" s="3">
        <v>5.6</v>
      </c>
      <c r="S26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5" t="str">
        <f>IF(AIRBNB[[#This Row],[RUIDO(dB)]]&lt;=4,"Silencioso",IF(AIRBNB[[#This Row],[RUIDO(dB)]]&lt;=5.5,"Poco Ruidoso","Ruidoso"))</f>
        <v>Ruidoso</v>
      </c>
      <c r="U2675" t="str">
        <f>IF(AND(AIRBNB[[#This Row],[PRECIO]]&lt;50,AIRBNB[[#This Row],[MIN_NOCHES]]&gt;3),"Dentro del presupuesto","No considerar")</f>
        <v>No considerar</v>
      </c>
      <c r="V2675" t="str">
        <f>VLOOKUP(AIRBNB[[#This Row],[HOST_ID]],Super_host[],5,FALSE)</f>
        <v>Host</v>
      </c>
    </row>
    <row r="2676" spans="1:22">
      <c r="A2676" s="4">
        <v>6674363</v>
      </c>
      <c r="B2676" t="s">
        <v>2766</v>
      </c>
      <c r="C2676" s="4">
        <v>6725667</v>
      </c>
      <c r="D2676" t="s">
        <v>1672</v>
      </c>
      <c r="E2676" t="s">
        <v>2767</v>
      </c>
      <c r="F2676" s="4">
        <v>10011</v>
      </c>
      <c r="G2676" s="13" t="s">
        <v>124</v>
      </c>
      <c r="H2676" s="13" t="s">
        <v>186</v>
      </c>
      <c r="I2676" s="1">
        <v>4073969</v>
      </c>
      <c r="J2676" s="1">
        <v>-7399447</v>
      </c>
      <c r="K2676" t="s">
        <v>40</v>
      </c>
      <c r="L2676" s="20">
        <v>130</v>
      </c>
      <c r="M2676" s="4">
        <v>3</v>
      </c>
      <c r="N2676" s="4">
        <v>11</v>
      </c>
      <c r="O2676" s="2">
        <v>43596</v>
      </c>
      <c r="P2676" s="3">
        <v>0.23</v>
      </c>
      <c r="Q2676" s="4">
        <v>1</v>
      </c>
      <c r="R2676" s="3">
        <v>5.6</v>
      </c>
      <c r="S26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6" t="str">
        <f>IF(AIRBNB[[#This Row],[RUIDO(dB)]]&lt;=4,"Silencioso",IF(AIRBNB[[#This Row],[RUIDO(dB)]]&lt;=5.5,"Poco Ruidoso","Ruidoso"))</f>
        <v>Ruidoso</v>
      </c>
      <c r="U2676" t="str">
        <f>IF(AND(AIRBNB[[#This Row],[PRECIO]]&lt;50,AIRBNB[[#This Row],[MIN_NOCHES]]&gt;3),"Dentro del presupuesto","No considerar")</f>
        <v>No considerar</v>
      </c>
      <c r="V2676" t="str">
        <f>VLOOKUP(AIRBNB[[#This Row],[HOST_ID]],Super_host[],5,FALSE)</f>
        <v>Host</v>
      </c>
    </row>
    <row r="2677" spans="1:22">
      <c r="A2677" s="4">
        <v>1123934</v>
      </c>
      <c r="B2677" t="s">
        <v>9454</v>
      </c>
      <c r="C2677" s="4">
        <v>6164428</v>
      </c>
      <c r="D2677" t="s">
        <v>9455</v>
      </c>
      <c r="E2677" t="s">
        <v>9456</v>
      </c>
      <c r="F2677" s="4">
        <v>11249</v>
      </c>
      <c r="G2677" s="13" t="s">
        <v>4662</v>
      </c>
      <c r="H2677" s="13" t="s">
        <v>9218</v>
      </c>
      <c r="I2677" s="1">
        <v>4072065</v>
      </c>
      <c r="J2677" s="1">
        <v>-73959</v>
      </c>
      <c r="K2677" t="s">
        <v>5</v>
      </c>
      <c r="L2677" s="20">
        <v>130</v>
      </c>
      <c r="M2677" s="4">
        <v>14</v>
      </c>
      <c r="N2677" s="4">
        <v>1</v>
      </c>
      <c r="O2677" s="2">
        <v>42013</v>
      </c>
      <c r="P2677" s="3">
        <v>0.02</v>
      </c>
      <c r="Q2677" s="4">
        <v>1</v>
      </c>
      <c r="R2677" s="3">
        <v>6.9</v>
      </c>
      <c r="S26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7" t="str">
        <f>IF(AIRBNB[[#This Row],[RUIDO(dB)]]&lt;=4,"Silencioso",IF(AIRBNB[[#This Row],[RUIDO(dB)]]&lt;=5.5,"Poco Ruidoso","Ruidoso"))</f>
        <v>Ruidoso</v>
      </c>
      <c r="U2677" t="str">
        <f>IF(AND(AIRBNB[[#This Row],[PRECIO]]&lt;50,AIRBNB[[#This Row],[MIN_NOCHES]]&gt;3),"Dentro del presupuesto","No considerar")</f>
        <v>No considerar</v>
      </c>
      <c r="V2677" t="str">
        <f>VLOOKUP(AIRBNB[[#This Row],[HOST_ID]],Super_host[],5,FALSE)</f>
        <v>Host</v>
      </c>
    </row>
    <row r="2678" spans="1:22">
      <c r="A2678" s="4">
        <v>1180537</v>
      </c>
      <c r="B2678" t="s">
        <v>3714</v>
      </c>
      <c r="C2678" s="4">
        <v>6030235</v>
      </c>
      <c r="D2678" t="s">
        <v>3715</v>
      </c>
      <c r="E2678" t="s">
        <v>3716</v>
      </c>
      <c r="F2678" s="4">
        <v>10002</v>
      </c>
      <c r="G2678" s="13" t="s">
        <v>124</v>
      </c>
      <c r="H2678" s="13" t="s">
        <v>137</v>
      </c>
      <c r="I2678" s="1">
        <v>4071646</v>
      </c>
      <c r="J2678" s="1">
        <v>-7397656</v>
      </c>
      <c r="K2678" t="s">
        <v>5</v>
      </c>
      <c r="L2678" s="20">
        <v>130</v>
      </c>
      <c r="M2678" s="4">
        <v>2</v>
      </c>
      <c r="N2678" s="4">
        <v>32</v>
      </c>
      <c r="O2678" s="2">
        <v>43561</v>
      </c>
      <c r="P2678" s="3">
        <v>0.44</v>
      </c>
      <c r="Q2678" s="4">
        <v>1</v>
      </c>
      <c r="R2678" s="3">
        <v>5.6</v>
      </c>
      <c r="S26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8" t="str">
        <f>IF(AIRBNB[[#This Row],[RUIDO(dB)]]&lt;=4,"Silencioso",IF(AIRBNB[[#This Row],[RUIDO(dB)]]&lt;=5.5,"Poco Ruidoso","Ruidoso"))</f>
        <v>Ruidoso</v>
      </c>
      <c r="U2678" t="str">
        <f>IF(AND(AIRBNB[[#This Row],[PRECIO]]&lt;50,AIRBNB[[#This Row],[MIN_NOCHES]]&gt;3),"Dentro del presupuesto","No considerar")</f>
        <v>No considerar</v>
      </c>
      <c r="V2678" t="str">
        <f>VLOOKUP(AIRBNB[[#This Row],[HOST_ID]],Super_host[],5,FALSE)</f>
        <v>Host</v>
      </c>
    </row>
    <row r="2679" spans="1:22">
      <c r="A2679" s="4">
        <v>982038</v>
      </c>
      <c r="B2679" t="s">
        <v>9830</v>
      </c>
      <c r="C2679" s="4">
        <v>5378922</v>
      </c>
      <c r="D2679" t="s">
        <v>1048</v>
      </c>
      <c r="E2679" t="s">
        <v>9831</v>
      </c>
      <c r="F2679" s="4">
        <v>11205</v>
      </c>
      <c r="G2679" s="13" t="s">
        <v>4662</v>
      </c>
      <c r="H2679" s="13" t="s">
        <v>9222</v>
      </c>
      <c r="I2679" s="1">
        <v>4068859</v>
      </c>
      <c r="J2679" s="1">
        <v>-739729</v>
      </c>
      <c r="K2679" t="s">
        <v>5</v>
      </c>
      <c r="L2679" s="20">
        <v>130</v>
      </c>
      <c r="M2679" s="4">
        <v>9</v>
      </c>
      <c r="N2679" s="4">
        <v>3</v>
      </c>
      <c r="O2679" s="2">
        <v>43368</v>
      </c>
      <c r="P2679" s="3">
        <v>0.04</v>
      </c>
      <c r="Q2679" s="4">
        <v>1</v>
      </c>
      <c r="R2679" s="3">
        <v>6.9</v>
      </c>
      <c r="S26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79" t="str">
        <f>IF(AIRBNB[[#This Row],[RUIDO(dB)]]&lt;=4,"Silencioso",IF(AIRBNB[[#This Row],[RUIDO(dB)]]&lt;=5.5,"Poco Ruidoso","Ruidoso"))</f>
        <v>Ruidoso</v>
      </c>
      <c r="U2679" t="str">
        <f>IF(AND(AIRBNB[[#This Row],[PRECIO]]&lt;50,AIRBNB[[#This Row],[MIN_NOCHES]]&gt;3),"Dentro del presupuesto","No considerar")</f>
        <v>No considerar</v>
      </c>
      <c r="V2679" t="str">
        <f>VLOOKUP(AIRBNB[[#This Row],[HOST_ID]],Super_host[],5,FALSE)</f>
        <v>Host</v>
      </c>
    </row>
    <row r="2680" spans="1:22">
      <c r="A2680" s="4">
        <v>3829039</v>
      </c>
      <c r="B2680" t="s">
        <v>15825</v>
      </c>
      <c r="C2680" s="4">
        <v>4702135</v>
      </c>
      <c r="D2680" t="s">
        <v>1424</v>
      </c>
      <c r="E2680" t="s">
        <v>15826</v>
      </c>
      <c r="F2680" s="4">
        <v>11211</v>
      </c>
      <c r="G2680" s="13" t="s">
        <v>4662</v>
      </c>
      <c r="H2680" s="13" t="s">
        <v>9218</v>
      </c>
      <c r="I2680" s="1">
        <v>4071328</v>
      </c>
      <c r="J2680" s="1">
        <v>-7395787</v>
      </c>
      <c r="K2680" t="s">
        <v>40</v>
      </c>
      <c r="L2680" s="20">
        <v>130</v>
      </c>
      <c r="M2680" s="4">
        <v>1</v>
      </c>
      <c r="N2680" s="4">
        <v>0</v>
      </c>
      <c r="O2680" s="2">
        <v>43269</v>
      </c>
      <c r="P2680" s="3">
        <v>0.36</v>
      </c>
      <c r="Q2680" s="4">
        <v>1</v>
      </c>
      <c r="R2680" s="3">
        <v>6.9</v>
      </c>
      <c r="S26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0" t="str">
        <f>IF(AIRBNB[[#This Row],[RUIDO(dB)]]&lt;=4,"Silencioso",IF(AIRBNB[[#This Row],[RUIDO(dB)]]&lt;=5.5,"Poco Ruidoso","Ruidoso"))</f>
        <v>Ruidoso</v>
      </c>
      <c r="U2680" t="str">
        <f>IF(AND(AIRBNB[[#This Row],[PRECIO]]&lt;50,AIRBNB[[#This Row],[MIN_NOCHES]]&gt;3),"Dentro del presupuesto","No considerar")</f>
        <v>No considerar</v>
      </c>
      <c r="V2680" t="str">
        <f>VLOOKUP(AIRBNB[[#This Row],[HOST_ID]],Super_host[],5,FALSE)</f>
        <v>Host</v>
      </c>
    </row>
    <row r="2681" spans="1:22">
      <c r="A2681" s="4">
        <v>6233819</v>
      </c>
      <c r="B2681" t="s">
        <v>438</v>
      </c>
      <c r="C2681" s="4">
        <v>4422415</v>
      </c>
      <c r="D2681" t="s">
        <v>439</v>
      </c>
      <c r="E2681" t="s">
        <v>440</v>
      </c>
      <c r="F2681" s="4">
        <v>10028</v>
      </c>
      <c r="G2681" s="13" t="s">
        <v>124</v>
      </c>
      <c r="H2681" s="13" t="s">
        <v>129</v>
      </c>
      <c r="I2681" s="1">
        <v>407755</v>
      </c>
      <c r="J2681" s="1">
        <v>-739475</v>
      </c>
      <c r="K2681" t="s">
        <v>40</v>
      </c>
      <c r="L2681" s="20">
        <v>130</v>
      </c>
      <c r="M2681" s="4">
        <v>1</v>
      </c>
      <c r="N2681" s="4">
        <v>1</v>
      </c>
      <c r="O2681" s="2">
        <v>42143</v>
      </c>
      <c r="P2681" s="3">
        <v>0.02</v>
      </c>
      <c r="Q2681" s="4">
        <v>1</v>
      </c>
      <c r="R2681" s="3">
        <v>5.6</v>
      </c>
      <c r="S26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1" t="str">
        <f>IF(AIRBNB[[#This Row],[RUIDO(dB)]]&lt;=4,"Silencioso",IF(AIRBNB[[#This Row],[RUIDO(dB)]]&lt;=5.5,"Poco Ruidoso","Ruidoso"))</f>
        <v>Ruidoso</v>
      </c>
      <c r="U2681" t="str">
        <f>IF(AND(AIRBNB[[#This Row],[PRECIO]]&lt;50,AIRBNB[[#This Row],[MIN_NOCHES]]&gt;3),"Dentro del presupuesto","No considerar")</f>
        <v>No considerar</v>
      </c>
      <c r="V2681" t="str">
        <f>VLOOKUP(AIRBNB[[#This Row],[HOST_ID]],Super_host[],5,FALSE)</f>
        <v>Host</v>
      </c>
    </row>
    <row r="2682" spans="1:22">
      <c r="A2682" s="4">
        <v>829935</v>
      </c>
      <c r="B2682" t="s">
        <v>4110</v>
      </c>
      <c r="C2682" s="4">
        <v>4348003</v>
      </c>
      <c r="D2682" t="s">
        <v>4111</v>
      </c>
      <c r="E2682" t="s">
        <v>4112</v>
      </c>
      <c r="F2682" s="4">
        <v>10032</v>
      </c>
      <c r="G2682" s="13" t="s">
        <v>124</v>
      </c>
      <c r="H2682" s="13" t="s">
        <v>125</v>
      </c>
      <c r="I2682" s="1">
        <v>4083783</v>
      </c>
      <c r="J2682" s="1">
        <v>-7393832</v>
      </c>
      <c r="K2682" t="s">
        <v>5</v>
      </c>
      <c r="L2682" s="20">
        <v>130</v>
      </c>
      <c r="M2682" s="4">
        <v>5</v>
      </c>
      <c r="N2682" s="4">
        <v>47</v>
      </c>
      <c r="O2682" s="2">
        <v>43628</v>
      </c>
      <c r="P2682" s="3">
        <v>0.59</v>
      </c>
      <c r="Q2682" s="4">
        <v>1</v>
      </c>
      <c r="R2682" s="3">
        <v>5.6</v>
      </c>
      <c r="S26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2" t="str">
        <f>IF(AIRBNB[[#This Row],[RUIDO(dB)]]&lt;=4,"Silencioso",IF(AIRBNB[[#This Row],[RUIDO(dB)]]&lt;=5.5,"Poco Ruidoso","Ruidoso"))</f>
        <v>Ruidoso</v>
      </c>
      <c r="U2682" t="str">
        <f>IF(AND(AIRBNB[[#This Row],[PRECIO]]&lt;50,AIRBNB[[#This Row],[MIN_NOCHES]]&gt;3),"Dentro del presupuesto","No considerar")</f>
        <v>No considerar</v>
      </c>
      <c r="V2682" t="str">
        <f>VLOOKUP(AIRBNB[[#This Row],[HOST_ID]],Super_host[],5,FALSE)</f>
        <v>Host</v>
      </c>
    </row>
    <row r="2683" spans="1:22">
      <c r="A2683" s="4">
        <v>1010785</v>
      </c>
      <c r="B2683" t="s">
        <v>8593</v>
      </c>
      <c r="C2683" s="4">
        <v>3898812</v>
      </c>
      <c r="D2683" t="s">
        <v>5626</v>
      </c>
      <c r="E2683" t="s">
        <v>8594</v>
      </c>
      <c r="F2683" s="4">
        <v>11106</v>
      </c>
      <c r="G2683" s="13" t="s">
        <v>7897</v>
      </c>
      <c r="H2683" s="13" t="s">
        <v>7940</v>
      </c>
      <c r="I2683" s="1">
        <v>4076295</v>
      </c>
      <c r="J2683" s="1">
        <v>-7392652</v>
      </c>
      <c r="K2683" t="s">
        <v>5</v>
      </c>
      <c r="L2683" s="20">
        <v>130</v>
      </c>
      <c r="M2683" s="4">
        <v>1</v>
      </c>
      <c r="N2683" s="4">
        <v>58</v>
      </c>
      <c r="O2683" s="2">
        <v>43652</v>
      </c>
      <c r="P2683" s="3">
        <v>0.77</v>
      </c>
      <c r="Q2683" s="4">
        <v>5</v>
      </c>
      <c r="R2683" s="3">
        <v>6.24</v>
      </c>
      <c r="S26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3" t="str">
        <f>IF(AIRBNB[[#This Row],[RUIDO(dB)]]&lt;=4,"Silencioso",IF(AIRBNB[[#This Row],[RUIDO(dB)]]&lt;=5.5,"Poco Ruidoso","Ruidoso"))</f>
        <v>Ruidoso</v>
      </c>
      <c r="U2683" t="str">
        <f>IF(AND(AIRBNB[[#This Row],[PRECIO]]&lt;50,AIRBNB[[#This Row],[MIN_NOCHES]]&gt;3),"Dentro del presupuesto","No considerar")</f>
        <v>No considerar</v>
      </c>
      <c r="V2683" t="str">
        <f>VLOOKUP(AIRBNB[[#This Row],[HOST_ID]],Super_host[],5,FALSE)</f>
        <v>Host</v>
      </c>
    </row>
    <row r="2684" spans="1:22">
      <c r="A2684" s="4">
        <v>828553</v>
      </c>
      <c r="B2684" t="s">
        <v>3610</v>
      </c>
      <c r="C2684" s="4">
        <v>3882661</v>
      </c>
      <c r="D2684" t="s">
        <v>3302</v>
      </c>
      <c r="E2684" t="s">
        <v>3611</v>
      </c>
      <c r="F2684" s="4">
        <v>10003</v>
      </c>
      <c r="G2684" s="13" t="s">
        <v>124</v>
      </c>
      <c r="H2684" s="13" t="s">
        <v>281</v>
      </c>
      <c r="I2684" s="1">
        <v>407349</v>
      </c>
      <c r="J2684" s="1">
        <v>-7398549</v>
      </c>
      <c r="K2684" t="s">
        <v>5</v>
      </c>
      <c r="L2684" s="20">
        <v>130</v>
      </c>
      <c r="M2684" s="4">
        <v>3</v>
      </c>
      <c r="N2684" s="4">
        <v>26</v>
      </c>
      <c r="O2684" s="2">
        <v>43639</v>
      </c>
      <c r="P2684" s="3">
        <v>0.41</v>
      </c>
      <c r="Q2684" s="4">
        <v>1</v>
      </c>
      <c r="R2684" s="3">
        <v>5.6</v>
      </c>
      <c r="S26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4" t="str">
        <f>IF(AIRBNB[[#This Row],[RUIDO(dB)]]&lt;=4,"Silencioso",IF(AIRBNB[[#This Row],[RUIDO(dB)]]&lt;=5.5,"Poco Ruidoso","Ruidoso"))</f>
        <v>Ruidoso</v>
      </c>
      <c r="U2684" t="str">
        <f>IF(AND(AIRBNB[[#This Row],[PRECIO]]&lt;50,AIRBNB[[#This Row],[MIN_NOCHES]]&gt;3),"Dentro del presupuesto","No considerar")</f>
        <v>No considerar</v>
      </c>
      <c r="V2684" t="str">
        <f>VLOOKUP(AIRBNB[[#This Row],[HOST_ID]],Super_host[],5,FALSE)</f>
        <v>Host</v>
      </c>
    </row>
    <row r="2685" spans="1:22">
      <c r="A2685" s="4">
        <v>797972</v>
      </c>
      <c r="B2685" t="s">
        <v>3301</v>
      </c>
      <c r="C2685" s="4">
        <v>3882661</v>
      </c>
      <c r="D2685" t="s">
        <v>3302</v>
      </c>
      <c r="E2685" t="s">
        <v>3303</v>
      </c>
      <c r="F2685" s="4">
        <v>10035</v>
      </c>
      <c r="G2685" s="13" t="s">
        <v>124</v>
      </c>
      <c r="H2685" s="13" t="s">
        <v>281</v>
      </c>
      <c r="I2685" s="1">
        <v>4073493</v>
      </c>
      <c r="J2685" s="1">
        <v>-7398655</v>
      </c>
      <c r="K2685" t="s">
        <v>5</v>
      </c>
      <c r="L2685" s="20">
        <v>130</v>
      </c>
      <c r="M2685" s="4">
        <v>3</v>
      </c>
      <c r="N2685" s="4">
        <v>26</v>
      </c>
      <c r="O2685" s="2">
        <v>43644</v>
      </c>
      <c r="P2685" s="3">
        <v>0.32</v>
      </c>
      <c r="Q2685" s="4">
        <v>1</v>
      </c>
      <c r="R2685" s="3">
        <v>5.6</v>
      </c>
      <c r="S26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5" t="str">
        <f>IF(AIRBNB[[#This Row],[RUIDO(dB)]]&lt;=4,"Silencioso",IF(AIRBNB[[#This Row],[RUIDO(dB)]]&lt;=5.5,"Poco Ruidoso","Ruidoso"))</f>
        <v>Ruidoso</v>
      </c>
      <c r="U2685" t="str">
        <f>IF(AND(AIRBNB[[#This Row],[PRECIO]]&lt;50,AIRBNB[[#This Row],[MIN_NOCHES]]&gt;3),"Dentro del presupuesto","No considerar")</f>
        <v>No considerar</v>
      </c>
      <c r="V2685" t="str">
        <f>VLOOKUP(AIRBNB[[#This Row],[HOST_ID]],Super_host[],5,FALSE)</f>
        <v>Host</v>
      </c>
    </row>
    <row r="2686" spans="1:22">
      <c r="A2686" s="4">
        <v>703745</v>
      </c>
      <c r="B2686" t="s">
        <v>2073</v>
      </c>
      <c r="C2686" s="4">
        <v>3597177</v>
      </c>
      <c r="D2686" t="s">
        <v>2074</v>
      </c>
      <c r="E2686" t="s">
        <v>2075</v>
      </c>
      <c r="F2686" s="4">
        <v>10009</v>
      </c>
      <c r="G2686" s="13" t="s">
        <v>124</v>
      </c>
      <c r="H2686" s="13" t="s">
        <v>133</v>
      </c>
      <c r="I2686" s="1">
        <v>4072225</v>
      </c>
      <c r="J2686" s="1">
        <v>-7398496</v>
      </c>
      <c r="K2686" t="s">
        <v>5</v>
      </c>
      <c r="L2686" s="20">
        <v>130</v>
      </c>
      <c r="M2686" s="4">
        <v>7</v>
      </c>
      <c r="N2686" s="4">
        <v>11</v>
      </c>
      <c r="O2686" s="2">
        <v>42645</v>
      </c>
      <c r="P2686" s="3">
        <v>0.14000000000000001</v>
      </c>
      <c r="Q2686" s="4">
        <v>1</v>
      </c>
      <c r="R2686" s="3">
        <v>5.6</v>
      </c>
      <c r="S26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6" t="str">
        <f>IF(AIRBNB[[#This Row],[RUIDO(dB)]]&lt;=4,"Silencioso",IF(AIRBNB[[#This Row],[RUIDO(dB)]]&lt;=5.5,"Poco Ruidoso","Ruidoso"))</f>
        <v>Ruidoso</v>
      </c>
      <c r="U2686" t="str">
        <f>IF(AND(AIRBNB[[#This Row],[PRECIO]]&lt;50,AIRBNB[[#This Row],[MIN_NOCHES]]&gt;3),"Dentro del presupuesto","No considerar")</f>
        <v>No considerar</v>
      </c>
      <c r="V2686" t="str">
        <f>VLOOKUP(AIRBNB[[#This Row],[HOST_ID]],Super_host[],5,FALSE)</f>
        <v>Host</v>
      </c>
    </row>
    <row r="2687" spans="1:22">
      <c r="A2687" s="4">
        <v>6484983</v>
      </c>
      <c r="B2687" t="s">
        <v>4208</v>
      </c>
      <c r="C2687" s="4">
        <v>3499548</v>
      </c>
      <c r="D2687" t="s">
        <v>4209</v>
      </c>
      <c r="E2687" t="s">
        <v>4210</v>
      </c>
      <c r="F2687" s="4">
        <v>10019</v>
      </c>
      <c r="G2687" s="13" t="s">
        <v>124</v>
      </c>
      <c r="H2687" s="13" t="s">
        <v>249</v>
      </c>
      <c r="I2687" s="1">
        <v>407644</v>
      </c>
      <c r="J2687" s="1">
        <v>-7399338</v>
      </c>
      <c r="K2687" t="s">
        <v>40</v>
      </c>
      <c r="L2687" s="20">
        <v>130</v>
      </c>
      <c r="M2687" s="4">
        <v>3</v>
      </c>
      <c r="N2687" s="4">
        <v>14</v>
      </c>
      <c r="O2687" s="2">
        <v>43613</v>
      </c>
      <c r="P2687" s="3">
        <v>0.63</v>
      </c>
      <c r="Q2687" s="4">
        <v>1</v>
      </c>
      <c r="R2687" s="3">
        <v>5.6</v>
      </c>
      <c r="S26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7" t="str">
        <f>IF(AIRBNB[[#This Row],[RUIDO(dB)]]&lt;=4,"Silencioso",IF(AIRBNB[[#This Row],[RUIDO(dB)]]&lt;=5.5,"Poco Ruidoso","Ruidoso"))</f>
        <v>Ruidoso</v>
      </c>
      <c r="U2687" t="str">
        <f>IF(AND(AIRBNB[[#This Row],[PRECIO]]&lt;50,AIRBNB[[#This Row],[MIN_NOCHES]]&gt;3),"Dentro del presupuesto","No considerar")</f>
        <v>No considerar</v>
      </c>
      <c r="V2687" t="str">
        <f>VLOOKUP(AIRBNB[[#This Row],[HOST_ID]],Super_host[],5,FALSE)</f>
        <v>Host</v>
      </c>
    </row>
    <row r="2688" spans="1:22">
      <c r="A2688" s="4">
        <v>6584448</v>
      </c>
      <c r="B2688" t="s">
        <v>7175</v>
      </c>
      <c r="C2688" s="4">
        <v>3450556</v>
      </c>
      <c r="D2688" t="s">
        <v>7176</v>
      </c>
      <c r="E2688" t="s">
        <v>6805</v>
      </c>
      <c r="F2688" s="4">
        <v>10034</v>
      </c>
      <c r="G2688" s="13" t="s">
        <v>124</v>
      </c>
      <c r="H2688" s="13" t="s">
        <v>241</v>
      </c>
      <c r="I2688" s="1">
        <v>4086719</v>
      </c>
      <c r="J2688" s="1">
        <v>-7392679</v>
      </c>
      <c r="K2688" t="s">
        <v>5</v>
      </c>
      <c r="L2688" s="20">
        <v>130</v>
      </c>
      <c r="M2688" s="4">
        <v>2</v>
      </c>
      <c r="N2688" s="4">
        <v>0</v>
      </c>
      <c r="O2688" s="2">
        <v>42465</v>
      </c>
      <c r="P2688" s="3">
        <v>0.06</v>
      </c>
      <c r="Q2688" s="4">
        <v>1</v>
      </c>
      <c r="R2688" s="3">
        <v>5.6</v>
      </c>
      <c r="S26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8" t="str">
        <f>IF(AIRBNB[[#This Row],[RUIDO(dB)]]&lt;=4,"Silencioso",IF(AIRBNB[[#This Row],[RUIDO(dB)]]&lt;=5.5,"Poco Ruidoso","Ruidoso"))</f>
        <v>Ruidoso</v>
      </c>
      <c r="U2688" t="str">
        <f>IF(AND(AIRBNB[[#This Row],[PRECIO]]&lt;50,AIRBNB[[#This Row],[MIN_NOCHES]]&gt;3),"Dentro del presupuesto","No considerar")</f>
        <v>No considerar</v>
      </c>
      <c r="V2688" t="str">
        <f>VLOOKUP(AIRBNB[[#This Row],[HOST_ID]],Super_host[],5,FALSE)</f>
        <v>Host</v>
      </c>
    </row>
    <row r="2689" spans="1:22">
      <c r="A2689" s="4">
        <v>4859716</v>
      </c>
      <c r="B2689" t="s">
        <v>7177</v>
      </c>
      <c r="C2689" s="4">
        <v>3449749</v>
      </c>
      <c r="D2689" t="s">
        <v>7178</v>
      </c>
      <c r="E2689" t="s">
        <v>6928</v>
      </c>
      <c r="F2689" s="4">
        <v>10065</v>
      </c>
      <c r="G2689" s="13" t="s">
        <v>124</v>
      </c>
      <c r="H2689" s="13" t="s">
        <v>129</v>
      </c>
      <c r="I2689" s="1">
        <v>4076203</v>
      </c>
      <c r="J2689" s="1">
        <v>-7396183</v>
      </c>
      <c r="K2689" t="s">
        <v>40</v>
      </c>
      <c r="L2689" s="20">
        <v>130</v>
      </c>
      <c r="M2689" s="4">
        <v>1</v>
      </c>
      <c r="N2689" s="4">
        <v>0</v>
      </c>
      <c r="O2689" s="2">
        <v>43457</v>
      </c>
      <c r="P2689" s="3">
        <v>0.24</v>
      </c>
      <c r="Q2689" s="4">
        <v>1</v>
      </c>
      <c r="R2689" s="3">
        <v>5.6</v>
      </c>
      <c r="S26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89" t="str">
        <f>IF(AIRBNB[[#This Row],[RUIDO(dB)]]&lt;=4,"Silencioso",IF(AIRBNB[[#This Row],[RUIDO(dB)]]&lt;=5.5,"Poco Ruidoso","Ruidoso"))</f>
        <v>Ruidoso</v>
      </c>
      <c r="U2689" t="str">
        <f>IF(AND(AIRBNB[[#This Row],[PRECIO]]&lt;50,AIRBNB[[#This Row],[MIN_NOCHES]]&gt;3),"Dentro del presupuesto","No considerar")</f>
        <v>No considerar</v>
      </c>
      <c r="V2689" t="str">
        <f>VLOOKUP(AIRBNB[[#This Row],[HOST_ID]],Super_host[],5,FALSE)</f>
        <v>Host</v>
      </c>
    </row>
    <row r="2690" spans="1:22">
      <c r="A2690" s="4">
        <v>4137756</v>
      </c>
      <c r="B2690" t="s">
        <v>8001</v>
      </c>
      <c r="C2690" s="4">
        <v>3145112</v>
      </c>
      <c r="D2690" t="s">
        <v>3754</v>
      </c>
      <c r="E2690" t="s">
        <v>8002</v>
      </c>
      <c r="F2690" s="4">
        <v>11385</v>
      </c>
      <c r="G2690" s="13" t="s">
        <v>7897</v>
      </c>
      <c r="H2690" s="13" t="s">
        <v>7937</v>
      </c>
      <c r="I2690" s="1">
        <v>4070293</v>
      </c>
      <c r="J2690" s="1">
        <v>-7390771</v>
      </c>
      <c r="K2690" t="s">
        <v>5</v>
      </c>
      <c r="L2690" s="20">
        <v>130</v>
      </c>
      <c r="M2690" s="4">
        <v>7</v>
      </c>
      <c r="N2690" s="4">
        <v>2</v>
      </c>
      <c r="O2690" s="2">
        <v>42376</v>
      </c>
      <c r="P2690" s="3">
        <v>0.03</v>
      </c>
      <c r="Q2690" s="4">
        <v>5</v>
      </c>
      <c r="R2690" s="3">
        <v>6.24</v>
      </c>
      <c r="S26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0" t="str">
        <f>IF(AIRBNB[[#This Row],[RUIDO(dB)]]&lt;=4,"Silencioso",IF(AIRBNB[[#This Row],[RUIDO(dB)]]&lt;=5.5,"Poco Ruidoso","Ruidoso"))</f>
        <v>Ruidoso</v>
      </c>
      <c r="U2690" t="str">
        <f>IF(AND(AIRBNB[[#This Row],[PRECIO]]&lt;50,AIRBNB[[#This Row],[MIN_NOCHES]]&gt;3),"Dentro del presupuesto","No considerar")</f>
        <v>No considerar</v>
      </c>
      <c r="V2690" t="str">
        <f>VLOOKUP(AIRBNB[[#This Row],[HOST_ID]],Super_host[],5,FALSE)</f>
        <v>Host</v>
      </c>
    </row>
    <row r="2691" spans="1:22">
      <c r="A2691" s="4">
        <v>570218</v>
      </c>
      <c r="B2691" t="s">
        <v>10883</v>
      </c>
      <c r="C2691" s="4">
        <v>2805772</v>
      </c>
      <c r="D2691" t="s">
        <v>928</v>
      </c>
      <c r="E2691" t="s">
        <v>10884</v>
      </c>
      <c r="F2691" s="4">
        <v>11217</v>
      </c>
      <c r="G2691" s="13" t="s">
        <v>4662</v>
      </c>
      <c r="H2691" s="13" t="s">
        <v>9222</v>
      </c>
      <c r="I2691" s="1">
        <v>4068522</v>
      </c>
      <c r="J2691" s="1">
        <v>-7397771</v>
      </c>
      <c r="K2691" t="s">
        <v>5</v>
      </c>
      <c r="L2691" s="20">
        <v>130</v>
      </c>
      <c r="M2691" s="4">
        <v>2</v>
      </c>
      <c r="N2691" s="4">
        <v>11</v>
      </c>
      <c r="O2691" s="2">
        <v>43591</v>
      </c>
      <c r="P2691" s="3">
        <v>0.13</v>
      </c>
      <c r="Q2691" s="4">
        <v>1</v>
      </c>
      <c r="R2691" s="3">
        <v>6.9</v>
      </c>
      <c r="S26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1" t="str">
        <f>IF(AIRBNB[[#This Row],[RUIDO(dB)]]&lt;=4,"Silencioso",IF(AIRBNB[[#This Row],[RUIDO(dB)]]&lt;=5.5,"Poco Ruidoso","Ruidoso"))</f>
        <v>Ruidoso</v>
      </c>
      <c r="U2691" t="str">
        <f>IF(AND(AIRBNB[[#This Row],[PRECIO]]&lt;50,AIRBNB[[#This Row],[MIN_NOCHES]]&gt;3),"Dentro del presupuesto","No considerar")</f>
        <v>No considerar</v>
      </c>
      <c r="V2691" t="str">
        <f>VLOOKUP(AIRBNB[[#This Row],[HOST_ID]],Super_host[],5,FALSE)</f>
        <v>Host</v>
      </c>
    </row>
    <row r="2692" spans="1:22">
      <c r="A2692" s="4">
        <v>804911</v>
      </c>
      <c r="B2692" t="s">
        <v>9848</v>
      </c>
      <c r="C2692" s="4">
        <v>2373697</v>
      </c>
      <c r="D2692" t="s">
        <v>5651</v>
      </c>
      <c r="E2692" t="s">
        <v>9849</v>
      </c>
      <c r="F2692" s="4">
        <v>11231</v>
      </c>
      <c r="G2692" s="13" t="s">
        <v>4662</v>
      </c>
      <c r="H2692" s="13" t="s">
        <v>9237</v>
      </c>
      <c r="I2692" s="1">
        <v>4068216</v>
      </c>
      <c r="J2692" s="1">
        <v>-7399504</v>
      </c>
      <c r="K2692" t="s">
        <v>5</v>
      </c>
      <c r="L2692" s="20">
        <v>130</v>
      </c>
      <c r="M2692" s="4">
        <v>5</v>
      </c>
      <c r="N2692" s="4">
        <v>2</v>
      </c>
      <c r="O2692" s="2">
        <v>42181</v>
      </c>
      <c r="P2692" s="3">
        <v>0.04</v>
      </c>
      <c r="Q2692" s="4">
        <v>1</v>
      </c>
      <c r="R2692" s="3">
        <v>6.9</v>
      </c>
      <c r="S26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2" t="str">
        <f>IF(AIRBNB[[#This Row],[RUIDO(dB)]]&lt;=4,"Silencioso",IF(AIRBNB[[#This Row],[RUIDO(dB)]]&lt;=5.5,"Poco Ruidoso","Ruidoso"))</f>
        <v>Ruidoso</v>
      </c>
      <c r="U2692" t="str">
        <f>IF(AND(AIRBNB[[#This Row],[PRECIO]]&lt;50,AIRBNB[[#This Row],[MIN_NOCHES]]&gt;3),"Dentro del presupuesto","No considerar")</f>
        <v>No considerar</v>
      </c>
      <c r="V2692" t="str">
        <f>VLOOKUP(AIRBNB[[#This Row],[HOST_ID]],Super_host[],5,FALSE)</f>
        <v>Host</v>
      </c>
    </row>
    <row r="2693" spans="1:22">
      <c r="A2693" s="4">
        <v>5396701</v>
      </c>
      <c r="B2693" t="s">
        <v>2590</v>
      </c>
      <c r="C2693" s="4">
        <v>2119276</v>
      </c>
      <c r="D2693" t="s">
        <v>1189</v>
      </c>
      <c r="E2693" t="s">
        <v>2591</v>
      </c>
      <c r="F2693" s="4">
        <v>10003</v>
      </c>
      <c r="G2693" s="13" t="s">
        <v>124</v>
      </c>
      <c r="H2693" s="13" t="s">
        <v>133</v>
      </c>
      <c r="I2693" s="1">
        <v>4073117</v>
      </c>
      <c r="J2693" s="1">
        <v>-7398335</v>
      </c>
      <c r="K2693" t="s">
        <v>5</v>
      </c>
      <c r="L2693" s="20">
        <v>130</v>
      </c>
      <c r="M2693" s="4">
        <v>30</v>
      </c>
      <c r="N2693" s="4">
        <v>10</v>
      </c>
      <c r="O2693" s="2">
        <v>43616</v>
      </c>
      <c r="P2693" s="3">
        <v>0.2</v>
      </c>
      <c r="Q2693" s="4">
        <v>1</v>
      </c>
      <c r="R2693" s="3">
        <v>5.6</v>
      </c>
      <c r="S26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3" t="str">
        <f>IF(AIRBNB[[#This Row],[RUIDO(dB)]]&lt;=4,"Silencioso",IF(AIRBNB[[#This Row],[RUIDO(dB)]]&lt;=5.5,"Poco Ruidoso","Ruidoso"))</f>
        <v>Ruidoso</v>
      </c>
      <c r="U2693" t="str">
        <f>IF(AND(AIRBNB[[#This Row],[PRECIO]]&lt;50,AIRBNB[[#This Row],[MIN_NOCHES]]&gt;3),"Dentro del presupuesto","No considerar")</f>
        <v>No considerar</v>
      </c>
      <c r="V2693" t="str">
        <f>VLOOKUP(AIRBNB[[#This Row],[HOST_ID]],Super_host[],5,FALSE)</f>
        <v>Host</v>
      </c>
    </row>
    <row r="2694" spans="1:22">
      <c r="A2694" s="4">
        <v>299699</v>
      </c>
      <c r="B2694" t="s">
        <v>10613</v>
      </c>
      <c r="C2694" s="4">
        <v>1557998</v>
      </c>
      <c r="D2694" t="s">
        <v>9220</v>
      </c>
      <c r="E2694" t="s">
        <v>10614</v>
      </c>
      <c r="F2694" s="4">
        <v>11222</v>
      </c>
      <c r="G2694" s="13" t="s">
        <v>4662</v>
      </c>
      <c r="H2694" s="13" t="s">
        <v>9249</v>
      </c>
      <c r="I2694" s="1">
        <v>4072582</v>
      </c>
      <c r="J2694" s="1">
        <v>-7395843</v>
      </c>
      <c r="K2694" t="s">
        <v>5</v>
      </c>
      <c r="L2694" s="20">
        <v>130</v>
      </c>
      <c r="M2694" s="4">
        <v>4</v>
      </c>
      <c r="N2694" s="4">
        <v>9</v>
      </c>
      <c r="O2694" s="2">
        <v>43192</v>
      </c>
      <c r="P2694" s="3">
        <v>0.1</v>
      </c>
      <c r="Q2694" s="4">
        <v>1</v>
      </c>
      <c r="R2694" s="3">
        <v>6.9</v>
      </c>
      <c r="S26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4" t="str">
        <f>IF(AIRBNB[[#This Row],[RUIDO(dB)]]&lt;=4,"Silencioso",IF(AIRBNB[[#This Row],[RUIDO(dB)]]&lt;=5.5,"Poco Ruidoso","Ruidoso"))</f>
        <v>Ruidoso</v>
      </c>
      <c r="U2694" t="str">
        <f>IF(AND(AIRBNB[[#This Row],[PRECIO]]&lt;50,AIRBNB[[#This Row],[MIN_NOCHES]]&gt;3),"Dentro del presupuesto","No considerar")</f>
        <v>No considerar</v>
      </c>
      <c r="V2694" t="str">
        <f>VLOOKUP(AIRBNB[[#This Row],[HOST_ID]],Super_host[],5,FALSE)</f>
        <v>Host</v>
      </c>
    </row>
    <row r="2695" spans="1:22">
      <c r="A2695" s="4">
        <v>298073</v>
      </c>
      <c r="B2695" t="s">
        <v>11656</v>
      </c>
      <c r="C2695" s="4">
        <v>1536533</v>
      </c>
      <c r="D2695" t="s">
        <v>1729</v>
      </c>
      <c r="E2695" t="s">
        <v>11657</v>
      </c>
      <c r="F2695" s="4">
        <v>11211</v>
      </c>
      <c r="G2695" s="13" t="s">
        <v>4662</v>
      </c>
      <c r="H2695" s="13" t="s">
        <v>9218</v>
      </c>
      <c r="I2695" s="1">
        <v>4071629</v>
      </c>
      <c r="J2695" s="1">
        <v>-7395786</v>
      </c>
      <c r="K2695" t="s">
        <v>5</v>
      </c>
      <c r="L2695" s="20">
        <v>130</v>
      </c>
      <c r="M2695" s="4">
        <v>14</v>
      </c>
      <c r="N2695" s="4">
        <v>23</v>
      </c>
      <c r="O2695" s="2">
        <v>42682</v>
      </c>
      <c r="P2695" s="3">
        <v>0.25</v>
      </c>
      <c r="Q2695" s="4">
        <v>1</v>
      </c>
      <c r="R2695" s="3">
        <v>6.9</v>
      </c>
      <c r="S26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5" t="str">
        <f>IF(AIRBNB[[#This Row],[RUIDO(dB)]]&lt;=4,"Silencioso",IF(AIRBNB[[#This Row],[RUIDO(dB)]]&lt;=5.5,"Poco Ruidoso","Ruidoso"))</f>
        <v>Ruidoso</v>
      </c>
      <c r="U2695" t="str">
        <f>IF(AND(AIRBNB[[#This Row],[PRECIO]]&lt;50,AIRBNB[[#This Row],[MIN_NOCHES]]&gt;3),"Dentro del presupuesto","No considerar")</f>
        <v>No considerar</v>
      </c>
      <c r="V2695" t="str">
        <f>VLOOKUP(AIRBNB[[#This Row],[HOST_ID]],Super_host[],5,FALSE)</f>
        <v>Host</v>
      </c>
    </row>
    <row r="2696" spans="1:22">
      <c r="A2696" s="4">
        <v>613556</v>
      </c>
      <c r="B2696" t="s">
        <v>660</v>
      </c>
      <c r="C2696" s="4">
        <v>1475015</v>
      </c>
      <c r="D2696" t="s">
        <v>498</v>
      </c>
      <c r="E2696" t="s">
        <v>661</v>
      </c>
      <c r="F2696" s="4">
        <v>10007</v>
      </c>
      <c r="G2696" s="13" t="s">
        <v>124</v>
      </c>
      <c r="H2696" s="13" t="s">
        <v>662</v>
      </c>
      <c r="I2696" s="1">
        <v>4071655</v>
      </c>
      <c r="J2696" s="1">
        <v>-7401171</v>
      </c>
      <c r="K2696" t="s">
        <v>5</v>
      </c>
      <c r="L2696" s="20">
        <v>130</v>
      </c>
      <c r="M2696" s="4">
        <v>30</v>
      </c>
      <c r="N2696" s="4">
        <v>2</v>
      </c>
      <c r="O2696" s="2">
        <v>42308</v>
      </c>
      <c r="P2696" s="3">
        <v>0.03</v>
      </c>
      <c r="Q2696" s="4">
        <v>1</v>
      </c>
      <c r="R2696" s="3">
        <v>5.6</v>
      </c>
      <c r="S26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6" t="str">
        <f>IF(AIRBNB[[#This Row],[RUIDO(dB)]]&lt;=4,"Silencioso",IF(AIRBNB[[#This Row],[RUIDO(dB)]]&lt;=5.5,"Poco Ruidoso","Ruidoso"))</f>
        <v>Ruidoso</v>
      </c>
      <c r="U2696" t="str">
        <f>IF(AND(AIRBNB[[#This Row],[PRECIO]]&lt;50,AIRBNB[[#This Row],[MIN_NOCHES]]&gt;3),"Dentro del presupuesto","No considerar")</f>
        <v>No considerar</v>
      </c>
      <c r="V2696" t="str">
        <f>VLOOKUP(AIRBNB[[#This Row],[HOST_ID]],Super_host[],5,FALSE)</f>
        <v>Host</v>
      </c>
    </row>
    <row r="2697" spans="1:22">
      <c r="A2697" s="4">
        <v>3983643</v>
      </c>
      <c r="B2697" t="s">
        <v>898</v>
      </c>
      <c r="C2697" s="4">
        <v>1475015</v>
      </c>
      <c r="D2697" t="s">
        <v>498</v>
      </c>
      <c r="E2697" t="s">
        <v>899</v>
      </c>
      <c r="F2697" s="4">
        <v>10010</v>
      </c>
      <c r="G2697" s="13" t="s">
        <v>124</v>
      </c>
      <c r="H2697" s="13" t="s">
        <v>281</v>
      </c>
      <c r="I2697" s="1">
        <v>4073731</v>
      </c>
      <c r="J2697" s="1">
        <v>-7398338</v>
      </c>
      <c r="K2697" t="s">
        <v>5</v>
      </c>
      <c r="L2697" s="20">
        <v>130</v>
      </c>
      <c r="M2697" s="4">
        <v>30</v>
      </c>
      <c r="N2697" s="4">
        <v>2</v>
      </c>
      <c r="O2697" s="2">
        <v>42307</v>
      </c>
      <c r="P2697" s="3">
        <v>0.04</v>
      </c>
      <c r="Q2697" s="4">
        <v>1</v>
      </c>
      <c r="R2697" s="3">
        <v>5.6</v>
      </c>
      <c r="S26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7" t="str">
        <f>IF(AIRBNB[[#This Row],[RUIDO(dB)]]&lt;=4,"Silencioso",IF(AIRBNB[[#This Row],[RUIDO(dB)]]&lt;=5.5,"Poco Ruidoso","Ruidoso"))</f>
        <v>Ruidoso</v>
      </c>
      <c r="U2697" t="str">
        <f>IF(AND(AIRBNB[[#This Row],[PRECIO]]&lt;50,AIRBNB[[#This Row],[MIN_NOCHES]]&gt;3),"Dentro del presupuesto","No considerar")</f>
        <v>No considerar</v>
      </c>
      <c r="V2697" t="str">
        <f>VLOOKUP(AIRBNB[[#This Row],[HOST_ID]],Super_host[],5,FALSE)</f>
        <v>Host</v>
      </c>
    </row>
    <row r="2698" spans="1:22">
      <c r="A2698" s="4">
        <v>3849347</v>
      </c>
      <c r="B2698" t="s">
        <v>894</v>
      </c>
      <c r="C2698" s="4">
        <v>1475015</v>
      </c>
      <c r="D2698" t="s">
        <v>498</v>
      </c>
      <c r="E2698" t="s">
        <v>895</v>
      </c>
      <c r="F2698" s="4">
        <v>10037</v>
      </c>
      <c r="G2698" s="13" t="s">
        <v>124</v>
      </c>
      <c r="H2698" s="13" t="s">
        <v>129</v>
      </c>
      <c r="I2698" s="1">
        <v>4076236</v>
      </c>
      <c r="J2698" s="1">
        <v>-7396642</v>
      </c>
      <c r="K2698" t="s">
        <v>5</v>
      </c>
      <c r="L2698" s="20">
        <v>130</v>
      </c>
      <c r="M2698" s="4">
        <v>30</v>
      </c>
      <c r="N2698" s="4">
        <v>2</v>
      </c>
      <c r="O2698" s="2">
        <v>42567</v>
      </c>
      <c r="P2698" s="3">
        <v>0.04</v>
      </c>
      <c r="Q2698" s="4">
        <v>1</v>
      </c>
      <c r="R2698" s="3">
        <v>5.6</v>
      </c>
      <c r="S26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8" t="str">
        <f>IF(AIRBNB[[#This Row],[RUIDO(dB)]]&lt;=4,"Silencioso",IF(AIRBNB[[#This Row],[RUIDO(dB)]]&lt;=5.5,"Poco Ruidoso","Ruidoso"))</f>
        <v>Ruidoso</v>
      </c>
      <c r="U2698" t="str">
        <f>IF(AND(AIRBNB[[#This Row],[PRECIO]]&lt;50,AIRBNB[[#This Row],[MIN_NOCHES]]&gt;3),"Dentro del presupuesto","No considerar")</f>
        <v>No considerar</v>
      </c>
      <c r="V2698" t="str">
        <f>VLOOKUP(AIRBNB[[#This Row],[HOST_ID]],Super_host[],5,FALSE)</f>
        <v>Host</v>
      </c>
    </row>
    <row r="2699" spans="1:22">
      <c r="A2699" s="4">
        <v>228979</v>
      </c>
      <c r="B2699" t="s">
        <v>4016</v>
      </c>
      <c r="C2699" s="4">
        <v>1190088</v>
      </c>
      <c r="D2699" t="s">
        <v>2618</v>
      </c>
      <c r="E2699" t="s">
        <v>4017</v>
      </c>
      <c r="F2699" s="4">
        <v>10036</v>
      </c>
      <c r="G2699" s="13" t="s">
        <v>124</v>
      </c>
      <c r="H2699" s="13" t="s">
        <v>249</v>
      </c>
      <c r="I2699" s="1">
        <v>4076189</v>
      </c>
      <c r="J2699" t="s">
        <v>2886</v>
      </c>
      <c r="K2699" t="s">
        <v>40</v>
      </c>
      <c r="L2699" s="20">
        <v>130</v>
      </c>
      <c r="M2699" s="4">
        <v>2</v>
      </c>
      <c r="N2699" s="4">
        <v>52</v>
      </c>
      <c r="O2699" s="2">
        <v>43326</v>
      </c>
      <c r="P2699" s="3">
        <v>0.55000000000000004</v>
      </c>
      <c r="Q2699" s="4">
        <v>1</v>
      </c>
      <c r="R2699" s="3">
        <v>5.6</v>
      </c>
      <c r="S26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699" t="str">
        <f>IF(AIRBNB[[#This Row],[RUIDO(dB)]]&lt;=4,"Silencioso",IF(AIRBNB[[#This Row],[RUIDO(dB)]]&lt;=5.5,"Poco Ruidoso","Ruidoso"))</f>
        <v>Ruidoso</v>
      </c>
      <c r="U2699" t="str">
        <f>IF(AND(AIRBNB[[#This Row],[PRECIO]]&lt;50,AIRBNB[[#This Row],[MIN_NOCHES]]&gt;3),"Dentro del presupuesto","No considerar")</f>
        <v>No considerar</v>
      </c>
      <c r="V2699" t="str">
        <f>VLOOKUP(AIRBNB[[#This Row],[HOST_ID]],Super_host[],5,FALSE)</f>
        <v>Host</v>
      </c>
    </row>
    <row r="2700" spans="1:22">
      <c r="A2700" s="4">
        <v>234184</v>
      </c>
      <c r="B2700" t="s">
        <v>4761</v>
      </c>
      <c r="C2700" s="4">
        <v>902054</v>
      </c>
      <c r="D2700" t="s">
        <v>1</v>
      </c>
      <c r="E2700" t="s">
        <v>4762</v>
      </c>
      <c r="F2700" s="4">
        <v>10027</v>
      </c>
      <c r="G2700" s="13" t="s">
        <v>124</v>
      </c>
      <c r="H2700" s="13" t="s">
        <v>148</v>
      </c>
      <c r="I2700" s="1">
        <v>4080903</v>
      </c>
      <c r="J2700" s="1">
        <v>-7394197</v>
      </c>
      <c r="K2700" t="s">
        <v>5</v>
      </c>
      <c r="L2700" s="20">
        <v>130</v>
      </c>
      <c r="M2700" s="4">
        <v>5</v>
      </c>
      <c r="N2700" s="4">
        <v>89</v>
      </c>
      <c r="O2700" s="2">
        <v>43646</v>
      </c>
      <c r="P2700" s="3">
        <v>0.94</v>
      </c>
      <c r="Q2700" s="4">
        <v>1</v>
      </c>
      <c r="R2700" s="3">
        <v>5.6</v>
      </c>
      <c r="S27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0" t="str">
        <f>IF(AIRBNB[[#This Row],[RUIDO(dB)]]&lt;=4,"Silencioso",IF(AIRBNB[[#This Row],[RUIDO(dB)]]&lt;=5.5,"Poco Ruidoso","Ruidoso"))</f>
        <v>Ruidoso</v>
      </c>
      <c r="U2700" t="str">
        <f>IF(AND(AIRBNB[[#This Row],[PRECIO]]&lt;50,AIRBNB[[#This Row],[MIN_NOCHES]]&gt;3),"Dentro del presupuesto","No considerar")</f>
        <v>No considerar</v>
      </c>
      <c r="V2700" t="str">
        <f>VLOOKUP(AIRBNB[[#This Row],[HOST_ID]],Super_host[],5,FALSE)</f>
        <v>Host</v>
      </c>
    </row>
    <row r="2701" spans="1:22">
      <c r="A2701" s="4">
        <v>190974</v>
      </c>
      <c r="B2701" t="s">
        <v>14391</v>
      </c>
      <c r="C2701" s="4">
        <v>874471</v>
      </c>
      <c r="D2701" t="s">
        <v>3820</v>
      </c>
      <c r="E2701" t="s">
        <v>14392</v>
      </c>
      <c r="F2701" s="4">
        <v>11215</v>
      </c>
      <c r="G2701" s="13" t="s">
        <v>4662</v>
      </c>
      <c r="H2701" s="13" t="s">
        <v>9234</v>
      </c>
      <c r="I2701" s="1">
        <v>4066944</v>
      </c>
      <c r="J2701" s="1">
        <v>-7398083</v>
      </c>
      <c r="K2701" t="s">
        <v>5</v>
      </c>
      <c r="L2701" s="20">
        <v>130</v>
      </c>
      <c r="M2701" s="4">
        <v>3</v>
      </c>
      <c r="N2701" s="4">
        <v>179</v>
      </c>
      <c r="O2701" s="2">
        <v>43614</v>
      </c>
      <c r="P2701" s="3">
        <v>2.02</v>
      </c>
      <c r="Q2701" s="4">
        <v>1</v>
      </c>
      <c r="R2701" s="3">
        <v>6.9</v>
      </c>
      <c r="S27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1" t="str">
        <f>IF(AIRBNB[[#This Row],[RUIDO(dB)]]&lt;=4,"Silencioso",IF(AIRBNB[[#This Row],[RUIDO(dB)]]&lt;=5.5,"Poco Ruidoso","Ruidoso"))</f>
        <v>Ruidoso</v>
      </c>
      <c r="U2701" t="str">
        <f>IF(AND(AIRBNB[[#This Row],[PRECIO]]&lt;50,AIRBNB[[#This Row],[MIN_NOCHES]]&gt;3),"Dentro del presupuesto","No considerar")</f>
        <v>No considerar</v>
      </c>
      <c r="V2701" t="str">
        <f>VLOOKUP(AIRBNB[[#This Row],[HOST_ID]],Super_host[],5,FALSE)</f>
        <v>Host</v>
      </c>
    </row>
    <row r="2702" spans="1:22">
      <c r="A2702" s="4">
        <v>4392996</v>
      </c>
      <c r="B2702" t="s">
        <v>2521</v>
      </c>
      <c r="C2702" s="4">
        <v>844096</v>
      </c>
      <c r="D2702" t="s">
        <v>421</v>
      </c>
      <c r="E2702" t="s">
        <v>2522</v>
      </c>
      <c r="F2702" s="4">
        <v>10024</v>
      </c>
      <c r="G2702" s="13" t="s">
        <v>124</v>
      </c>
      <c r="H2702" s="13" t="s">
        <v>168</v>
      </c>
      <c r="I2702" s="1">
        <v>4078568</v>
      </c>
      <c r="J2702" s="1">
        <v>-7397698</v>
      </c>
      <c r="K2702" t="s">
        <v>5</v>
      </c>
      <c r="L2702" s="20">
        <v>130</v>
      </c>
      <c r="M2702" s="4">
        <v>1</v>
      </c>
      <c r="N2702" s="4">
        <v>10</v>
      </c>
      <c r="O2702" s="2">
        <v>42636</v>
      </c>
      <c r="P2702" s="3">
        <v>0.19</v>
      </c>
      <c r="Q2702" s="4">
        <v>1</v>
      </c>
      <c r="R2702" s="3">
        <v>5.6</v>
      </c>
      <c r="S27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2" t="str">
        <f>IF(AIRBNB[[#This Row],[RUIDO(dB)]]&lt;=4,"Silencioso",IF(AIRBNB[[#This Row],[RUIDO(dB)]]&lt;=5.5,"Poco Ruidoso","Ruidoso"))</f>
        <v>Ruidoso</v>
      </c>
      <c r="U2702" t="str">
        <f>IF(AND(AIRBNB[[#This Row],[PRECIO]]&lt;50,AIRBNB[[#This Row],[MIN_NOCHES]]&gt;3),"Dentro del presupuesto","No considerar")</f>
        <v>No considerar</v>
      </c>
      <c r="V2702" t="str">
        <f>VLOOKUP(AIRBNB[[#This Row],[HOST_ID]],Super_host[],5,FALSE)</f>
        <v>Host</v>
      </c>
    </row>
    <row r="2703" spans="1:22">
      <c r="A2703" s="4">
        <v>162508</v>
      </c>
      <c r="B2703" t="s">
        <v>12100</v>
      </c>
      <c r="C2703" s="4">
        <v>776645</v>
      </c>
      <c r="D2703" t="s">
        <v>12101</v>
      </c>
      <c r="E2703" t="s">
        <v>12102</v>
      </c>
      <c r="F2703" s="4">
        <v>11216</v>
      </c>
      <c r="G2703" s="13" t="s">
        <v>4662</v>
      </c>
      <c r="H2703" s="13" t="s">
        <v>9252</v>
      </c>
      <c r="I2703" s="1">
        <v>4067212</v>
      </c>
      <c r="J2703" s="1">
        <v>-739506</v>
      </c>
      <c r="K2703" t="s">
        <v>5</v>
      </c>
      <c r="L2703" s="20">
        <v>130</v>
      </c>
      <c r="M2703" s="4">
        <v>2</v>
      </c>
      <c r="N2703" s="4">
        <v>29</v>
      </c>
      <c r="O2703" s="2">
        <v>43644</v>
      </c>
      <c r="P2703" s="3">
        <v>0.35</v>
      </c>
      <c r="Q2703" s="4">
        <v>1</v>
      </c>
      <c r="R2703" s="3">
        <v>6.9</v>
      </c>
      <c r="S27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3" t="str">
        <f>IF(AIRBNB[[#This Row],[RUIDO(dB)]]&lt;=4,"Silencioso",IF(AIRBNB[[#This Row],[RUIDO(dB)]]&lt;=5.5,"Poco Ruidoso","Ruidoso"))</f>
        <v>Ruidoso</v>
      </c>
      <c r="U2703" t="str">
        <f>IF(AND(AIRBNB[[#This Row],[PRECIO]]&lt;50,AIRBNB[[#This Row],[MIN_NOCHES]]&gt;3),"Dentro del presupuesto","No considerar")</f>
        <v>No considerar</v>
      </c>
      <c r="V2703" t="str">
        <f>VLOOKUP(AIRBNB[[#This Row],[HOST_ID]],Super_host[],5,FALSE)</f>
        <v>Host</v>
      </c>
    </row>
    <row r="2704" spans="1:22">
      <c r="A2704" s="4">
        <v>1132201</v>
      </c>
      <c r="B2704" t="s">
        <v>10726</v>
      </c>
      <c r="C2704" s="4">
        <v>712590</v>
      </c>
      <c r="D2704" t="s">
        <v>650</v>
      </c>
      <c r="E2704" t="s">
        <v>10727</v>
      </c>
      <c r="F2704" s="4">
        <v>11217</v>
      </c>
      <c r="G2704" s="13" t="s">
        <v>4662</v>
      </c>
      <c r="H2704" s="13" t="s">
        <v>9323</v>
      </c>
      <c r="I2704" s="1">
        <v>4068034</v>
      </c>
      <c r="J2704" s="1">
        <v>-7397321</v>
      </c>
      <c r="K2704" t="s">
        <v>40</v>
      </c>
      <c r="L2704" s="20">
        <v>130</v>
      </c>
      <c r="M2704" s="4">
        <v>2</v>
      </c>
      <c r="N2704" s="4">
        <v>8</v>
      </c>
      <c r="O2704" s="2">
        <v>43275</v>
      </c>
      <c r="P2704" s="3">
        <v>0.11</v>
      </c>
      <c r="Q2704" s="4">
        <v>1</v>
      </c>
      <c r="R2704" s="3">
        <v>6.9</v>
      </c>
      <c r="S27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4" t="str">
        <f>IF(AIRBNB[[#This Row],[RUIDO(dB)]]&lt;=4,"Silencioso",IF(AIRBNB[[#This Row],[RUIDO(dB)]]&lt;=5.5,"Poco Ruidoso","Ruidoso"))</f>
        <v>Ruidoso</v>
      </c>
      <c r="U2704" t="str">
        <f>IF(AND(AIRBNB[[#This Row],[PRECIO]]&lt;50,AIRBNB[[#This Row],[MIN_NOCHES]]&gt;3),"Dentro del presupuesto","No considerar")</f>
        <v>No considerar</v>
      </c>
      <c r="V2704" t="str">
        <f>VLOOKUP(AIRBNB[[#This Row],[HOST_ID]],Super_host[],5,FALSE)</f>
        <v>Host</v>
      </c>
    </row>
    <row r="2705" spans="1:22">
      <c r="A2705" s="4">
        <v>261194</v>
      </c>
      <c r="B2705" t="s">
        <v>11668</v>
      </c>
      <c r="C2705" s="4">
        <v>696482</v>
      </c>
      <c r="D2705" t="s">
        <v>2397</v>
      </c>
      <c r="E2705" t="s">
        <v>11669</v>
      </c>
      <c r="F2705" s="4">
        <v>11216</v>
      </c>
      <c r="G2705" s="13" t="s">
        <v>4662</v>
      </c>
      <c r="H2705" s="13" t="s">
        <v>9230</v>
      </c>
      <c r="I2705" s="1">
        <v>4068338</v>
      </c>
      <c r="J2705" s="1">
        <v>-7395289</v>
      </c>
      <c r="K2705" t="s">
        <v>5</v>
      </c>
      <c r="L2705" s="20">
        <v>130</v>
      </c>
      <c r="M2705" s="4">
        <v>3</v>
      </c>
      <c r="N2705" s="4">
        <v>18</v>
      </c>
      <c r="O2705" s="2">
        <v>43634</v>
      </c>
      <c r="P2705" s="3">
        <v>0.25</v>
      </c>
      <c r="Q2705" s="4">
        <v>1</v>
      </c>
      <c r="R2705" s="3">
        <v>6.9</v>
      </c>
      <c r="S27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5" t="str">
        <f>IF(AIRBNB[[#This Row],[RUIDO(dB)]]&lt;=4,"Silencioso",IF(AIRBNB[[#This Row],[RUIDO(dB)]]&lt;=5.5,"Poco Ruidoso","Ruidoso"))</f>
        <v>Ruidoso</v>
      </c>
      <c r="U2705" t="str">
        <f>IF(AND(AIRBNB[[#This Row],[PRECIO]]&lt;50,AIRBNB[[#This Row],[MIN_NOCHES]]&gt;3),"Dentro del presupuesto","No considerar")</f>
        <v>No considerar</v>
      </c>
      <c r="V2705" t="str">
        <f>VLOOKUP(AIRBNB[[#This Row],[HOST_ID]],Super_host[],5,FALSE)</f>
        <v>Host</v>
      </c>
    </row>
    <row r="2706" spans="1:22">
      <c r="A2706" s="4">
        <v>844319</v>
      </c>
      <c r="B2706" t="s">
        <v>14891</v>
      </c>
      <c r="C2706" s="4">
        <v>683027</v>
      </c>
      <c r="D2706" t="s">
        <v>1961</v>
      </c>
      <c r="E2706" t="s">
        <v>14892</v>
      </c>
      <c r="F2706" s="4">
        <v>11235</v>
      </c>
      <c r="G2706" s="13" t="s">
        <v>4662</v>
      </c>
      <c r="H2706" s="13" t="s">
        <v>9427</v>
      </c>
      <c r="I2706" s="1">
        <v>4062961</v>
      </c>
      <c r="J2706" s="1">
        <v>-739572</v>
      </c>
      <c r="K2706" t="s">
        <v>5</v>
      </c>
      <c r="L2706" s="20">
        <v>130</v>
      </c>
      <c r="M2706" s="4">
        <v>1</v>
      </c>
      <c r="N2706" s="4">
        <v>219</v>
      </c>
      <c r="O2706" s="2">
        <v>43629</v>
      </c>
      <c r="P2706" s="3">
        <v>2.91</v>
      </c>
      <c r="Q2706" s="4">
        <v>1</v>
      </c>
      <c r="R2706" s="3">
        <v>6.9</v>
      </c>
      <c r="S27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6" t="str">
        <f>IF(AIRBNB[[#This Row],[RUIDO(dB)]]&lt;=4,"Silencioso",IF(AIRBNB[[#This Row],[RUIDO(dB)]]&lt;=5.5,"Poco Ruidoso","Ruidoso"))</f>
        <v>Ruidoso</v>
      </c>
      <c r="U2706" t="str">
        <f>IF(AND(AIRBNB[[#This Row],[PRECIO]]&lt;50,AIRBNB[[#This Row],[MIN_NOCHES]]&gt;3),"Dentro del presupuesto","No considerar")</f>
        <v>No considerar</v>
      </c>
      <c r="V2706" t="str">
        <f>VLOOKUP(AIRBNB[[#This Row],[HOST_ID]],Super_host[],5,FALSE)</f>
        <v>Host</v>
      </c>
    </row>
    <row r="2707" spans="1:22">
      <c r="A2707" s="4">
        <v>225887</v>
      </c>
      <c r="B2707" t="s">
        <v>14104</v>
      </c>
      <c r="C2707" s="4">
        <v>663879</v>
      </c>
      <c r="D2707" t="s">
        <v>928</v>
      </c>
      <c r="E2707" t="s">
        <v>14105</v>
      </c>
      <c r="F2707" s="4">
        <v>11217</v>
      </c>
      <c r="G2707" s="13" t="s">
        <v>4662</v>
      </c>
      <c r="H2707" s="13" t="s">
        <v>9222</v>
      </c>
      <c r="I2707" s="1">
        <v>4068645</v>
      </c>
      <c r="J2707" s="1">
        <v>-7397538</v>
      </c>
      <c r="K2707" t="s">
        <v>40</v>
      </c>
      <c r="L2707" s="20">
        <v>130</v>
      </c>
      <c r="M2707" s="4">
        <v>3</v>
      </c>
      <c r="N2707" s="4">
        <v>154</v>
      </c>
      <c r="O2707" s="2">
        <v>43635</v>
      </c>
      <c r="P2707" s="3">
        <v>1.63</v>
      </c>
      <c r="Q2707" s="4">
        <v>1</v>
      </c>
      <c r="R2707" s="3">
        <v>6.9</v>
      </c>
      <c r="S27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7" t="str">
        <f>IF(AIRBNB[[#This Row],[RUIDO(dB)]]&lt;=4,"Silencioso",IF(AIRBNB[[#This Row],[RUIDO(dB)]]&lt;=5.5,"Poco Ruidoso","Ruidoso"))</f>
        <v>Ruidoso</v>
      </c>
      <c r="U2707" t="str">
        <f>IF(AND(AIRBNB[[#This Row],[PRECIO]]&lt;50,AIRBNB[[#This Row],[MIN_NOCHES]]&gt;3),"Dentro del presupuesto","No considerar")</f>
        <v>No considerar</v>
      </c>
      <c r="V2707" t="str">
        <f>VLOOKUP(AIRBNB[[#This Row],[HOST_ID]],Super_host[],5,FALSE)</f>
        <v>Host</v>
      </c>
    </row>
    <row r="2708" spans="1:22">
      <c r="A2708" s="4">
        <v>1881846</v>
      </c>
      <c r="B2708" t="s">
        <v>5625</v>
      </c>
      <c r="C2708" s="4">
        <v>586409</v>
      </c>
      <c r="D2708" t="s">
        <v>5626</v>
      </c>
      <c r="E2708" t="s">
        <v>5627</v>
      </c>
      <c r="F2708" s="4">
        <v>10022</v>
      </c>
      <c r="G2708" s="13" t="s">
        <v>124</v>
      </c>
      <c r="H2708" s="13" t="s">
        <v>373</v>
      </c>
      <c r="I2708" s="1">
        <v>4075375</v>
      </c>
      <c r="J2708" s="1">
        <v>-7396556</v>
      </c>
      <c r="K2708" t="s">
        <v>40</v>
      </c>
      <c r="L2708" s="20">
        <v>130</v>
      </c>
      <c r="M2708" s="4">
        <v>2</v>
      </c>
      <c r="N2708" s="4">
        <v>128</v>
      </c>
      <c r="O2708" s="2">
        <v>43613</v>
      </c>
      <c r="P2708" s="3">
        <v>1.88</v>
      </c>
      <c r="Q2708" s="4">
        <v>1</v>
      </c>
      <c r="R2708" s="3">
        <v>5.6</v>
      </c>
      <c r="S27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8" t="str">
        <f>IF(AIRBNB[[#This Row],[RUIDO(dB)]]&lt;=4,"Silencioso",IF(AIRBNB[[#This Row],[RUIDO(dB)]]&lt;=5.5,"Poco Ruidoso","Ruidoso"))</f>
        <v>Ruidoso</v>
      </c>
      <c r="U2708" t="str">
        <f>IF(AND(AIRBNB[[#This Row],[PRECIO]]&lt;50,AIRBNB[[#This Row],[MIN_NOCHES]]&gt;3),"Dentro del presupuesto","No considerar")</f>
        <v>No considerar</v>
      </c>
      <c r="V2708" t="str">
        <f>VLOOKUP(AIRBNB[[#This Row],[HOST_ID]],Super_host[],5,FALSE)</f>
        <v>Host</v>
      </c>
    </row>
    <row r="2709" spans="1:22">
      <c r="A2709" s="4">
        <v>100186</v>
      </c>
      <c r="B2709" t="s">
        <v>13447</v>
      </c>
      <c r="C2709" s="4">
        <v>526805</v>
      </c>
      <c r="D2709" t="s">
        <v>13448</v>
      </c>
      <c r="E2709" t="s">
        <v>13449</v>
      </c>
      <c r="F2709" s="4">
        <v>11215</v>
      </c>
      <c r="G2709" s="13" t="s">
        <v>4662</v>
      </c>
      <c r="H2709" s="13" t="s">
        <v>9363</v>
      </c>
      <c r="I2709" s="1">
        <v>4066918</v>
      </c>
      <c r="J2709" s="1">
        <v>-7399187</v>
      </c>
      <c r="K2709" t="s">
        <v>5</v>
      </c>
      <c r="L2709" s="20">
        <v>130</v>
      </c>
      <c r="M2709" s="4">
        <v>7</v>
      </c>
      <c r="N2709" s="4">
        <v>98</v>
      </c>
      <c r="O2709" s="2">
        <v>43644</v>
      </c>
      <c r="P2709" s="3">
        <v>0.99</v>
      </c>
      <c r="Q2709" s="4">
        <v>1</v>
      </c>
      <c r="R2709" s="3">
        <v>6.9</v>
      </c>
      <c r="S27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09" t="str">
        <f>IF(AIRBNB[[#This Row],[RUIDO(dB)]]&lt;=4,"Silencioso",IF(AIRBNB[[#This Row],[RUIDO(dB)]]&lt;=5.5,"Poco Ruidoso","Ruidoso"))</f>
        <v>Ruidoso</v>
      </c>
      <c r="U2709" t="str">
        <f>IF(AND(AIRBNB[[#This Row],[PRECIO]]&lt;50,AIRBNB[[#This Row],[MIN_NOCHES]]&gt;3),"Dentro del presupuesto","No considerar")</f>
        <v>No considerar</v>
      </c>
      <c r="V2709" t="str">
        <f>VLOOKUP(AIRBNB[[#This Row],[HOST_ID]],Super_host[],5,FALSE)</f>
        <v>Host</v>
      </c>
    </row>
    <row r="2710" spans="1:22">
      <c r="A2710" s="4">
        <v>98663</v>
      </c>
      <c r="B2710" t="s">
        <v>2524</v>
      </c>
      <c r="C2710" s="4">
        <v>520279</v>
      </c>
      <c r="D2710" t="s">
        <v>2525</v>
      </c>
      <c r="E2710" t="s">
        <v>2526</v>
      </c>
      <c r="F2710" s="4">
        <v>10001</v>
      </c>
      <c r="G2710" s="13" t="s">
        <v>124</v>
      </c>
      <c r="H2710" s="13" t="s">
        <v>186</v>
      </c>
      <c r="I2710" s="1">
        <v>4074893</v>
      </c>
      <c r="J2710" s="1">
        <v>-7399544</v>
      </c>
      <c r="K2710" t="s">
        <v>5</v>
      </c>
      <c r="L2710" s="20">
        <v>130</v>
      </c>
      <c r="M2710" s="4">
        <v>30</v>
      </c>
      <c r="N2710" s="4">
        <v>19</v>
      </c>
      <c r="O2710" s="2">
        <v>43262</v>
      </c>
      <c r="P2710" s="3">
        <v>0.19</v>
      </c>
      <c r="Q2710" s="4">
        <v>1</v>
      </c>
      <c r="R2710" s="3">
        <v>5.6</v>
      </c>
      <c r="S27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0" t="str">
        <f>IF(AIRBNB[[#This Row],[RUIDO(dB)]]&lt;=4,"Silencioso",IF(AIRBNB[[#This Row],[RUIDO(dB)]]&lt;=5.5,"Poco Ruidoso","Ruidoso"))</f>
        <v>Ruidoso</v>
      </c>
      <c r="U2710" t="str">
        <f>IF(AND(AIRBNB[[#This Row],[PRECIO]]&lt;50,AIRBNB[[#This Row],[MIN_NOCHES]]&gt;3),"Dentro del presupuesto","No considerar")</f>
        <v>No considerar</v>
      </c>
      <c r="V2710" t="str">
        <f>VLOOKUP(AIRBNB[[#This Row],[HOST_ID]],Super_host[],5,FALSE)</f>
        <v>Host</v>
      </c>
    </row>
    <row r="2711" spans="1:22">
      <c r="A2711" s="4">
        <v>2690370</v>
      </c>
      <c r="B2711" t="s">
        <v>7981</v>
      </c>
      <c r="C2711" s="4">
        <v>480923</v>
      </c>
      <c r="D2711" t="s">
        <v>7752</v>
      </c>
      <c r="E2711" t="s">
        <v>7982</v>
      </c>
      <c r="F2711" s="4">
        <v>11109</v>
      </c>
      <c r="G2711" s="13" t="s">
        <v>7897</v>
      </c>
      <c r="H2711" s="13" t="s">
        <v>7905</v>
      </c>
      <c r="I2711" s="1">
        <v>4074606</v>
      </c>
      <c r="J2711" s="1">
        <v>-7395765</v>
      </c>
      <c r="K2711" t="s">
        <v>5</v>
      </c>
      <c r="L2711" s="20">
        <v>130</v>
      </c>
      <c r="M2711" s="4">
        <v>30</v>
      </c>
      <c r="N2711" s="4">
        <v>1</v>
      </c>
      <c r="O2711" s="2">
        <v>41855</v>
      </c>
      <c r="P2711" s="3">
        <v>0.02</v>
      </c>
      <c r="Q2711" s="4">
        <v>5</v>
      </c>
      <c r="R2711" s="3">
        <v>6.24</v>
      </c>
      <c r="S27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1" t="str">
        <f>IF(AIRBNB[[#This Row],[RUIDO(dB)]]&lt;=4,"Silencioso",IF(AIRBNB[[#This Row],[RUIDO(dB)]]&lt;=5.5,"Poco Ruidoso","Ruidoso"))</f>
        <v>Ruidoso</v>
      </c>
      <c r="U2711" t="str">
        <f>IF(AND(AIRBNB[[#This Row],[PRECIO]]&lt;50,AIRBNB[[#This Row],[MIN_NOCHES]]&gt;3),"Dentro del presupuesto","No considerar")</f>
        <v>No considerar</v>
      </c>
      <c r="V2711" t="str">
        <f>VLOOKUP(AIRBNB[[#This Row],[HOST_ID]],Super_host[],5,FALSE)</f>
        <v>Host</v>
      </c>
    </row>
    <row r="2712" spans="1:22">
      <c r="A2712" s="4">
        <v>83446</v>
      </c>
      <c r="B2712" t="s">
        <v>10008</v>
      </c>
      <c r="C2712" s="4">
        <v>454756</v>
      </c>
      <c r="D2712" t="s">
        <v>3979</v>
      </c>
      <c r="E2712" t="s">
        <v>10009</v>
      </c>
      <c r="F2712" s="4">
        <v>11205</v>
      </c>
      <c r="G2712" s="13" t="s">
        <v>4662</v>
      </c>
      <c r="H2712" s="13" t="s">
        <v>9222</v>
      </c>
      <c r="I2712" s="1">
        <v>4068819</v>
      </c>
      <c r="J2712" s="1">
        <v>-7397258</v>
      </c>
      <c r="K2712" t="s">
        <v>5</v>
      </c>
      <c r="L2712" s="20">
        <v>130</v>
      </c>
      <c r="M2712" s="4">
        <v>35</v>
      </c>
      <c r="N2712" s="4">
        <v>5</v>
      </c>
      <c r="O2712" s="2">
        <v>43346</v>
      </c>
      <c r="P2712" s="3">
        <v>0.05</v>
      </c>
      <c r="Q2712" s="4">
        <v>1</v>
      </c>
      <c r="R2712" s="3">
        <v>6.9</v>
      </c>
      <c r="S27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2" t="str">
        <f>IF(AIRBNB[[#This Row],[RUIDO(dB)]]&lt;=4,"Silencioso",IF(AIRBNB[[#This Row],[RUIDO(dB)]]&lt;=5.5,"Poco Ruidoso","Ruidoso"))</f>
        <v>Ruidoso</v>
      </c>
      <c r="U2712" t="str">
        <f>IF(AND(AIRBNB[[#This Row],[PRECIO]]&lt;50,AIRBNB[[#This Row],[MIN_NOCHES]]&gt;3),"Dentro del presupuesto","No considerar")</f>
        <v>No considerar</v>
      </c>
      <c r="V2712" t="str">
        <f>VLOOKUP(AIRBNB[[#This Row],[HOST_ID]],Super_host[],5,FALSE)</f>
        <v>Host</v>
      </c>
    </row>
    <row r="2713" spans="1:22">
      <c r="A2713" s="4">
        <v>258688</v>
      </c>
      <c r="B2713" t="s">
        <v>3910</v>
      </c>
      <c r="C2713" s="4">
        <v>436599</v>
      </c>
      <c r="D2713" t="s">
        <v>353</v>
      </c>
      <c r="E2713" t="s">
        <v>3911</v>
      </c>
      <c r="F2713" s="4">
        <v>10014</v>
      </c>
      <c r="G2713" s="13" t="s">
        <v>124</v>
      </c>
      <c r="H2713" s="13" t="s">
        <v>140</v>
      </c>
      <c r="I2713" s="1">
        <v>4074031</v>
      </c>
      <c r="J2713" s="1">
        <v>-7400532</v>
      </c>
      <c r="K2713" t="s">
        <v>5</v>
      </c>
      <c r="L2713" s="20">
        <v>130</v>
      </c>
      <c r="M2713" s="4">
        <v>4</v>
      </c>
      <c r="N2713" s="4">
        <v>46</v>
      </c>
      <c r="O2713" s="2">
        <v>43618</v>
      </c>
      <c r="P2713" s="3">
        <v>0.5</v>
      </c>
      <c r="Q2713" s="4">
        <v>1</v>
      </c>
      <c r="R2713" s="3">
        <v>5.6</v>
      </c>
      <c r="S27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3" t="str">
        <f>IF(AIRBNB[[#This Row],[RUIDO(dB)]]&lt;=4,"Silencioso",IF(AIRBNB[[#This Row],[RUIDO(dB)]]&lt;=5.5,"Poco Ruidoso","Ruidoso"))</f>
        <v>Ruidoso</v>
      </c>
      <c r="U2713" t="str">
        <f>IF(AND(AIRBNB[[#This Row],[PRECIO]]&lt;50,AIRBNB[[#This Row],[MIN_NOCHES]]&gt;3),"Dentro del presupuesto","No considerar")</f>
        <v>No considerar</v>
      </c>
      <c r="V2713" t="str">
        <f>VLOOKUP(AIRBNB[[#This Row],[HOST_ID]],Super_host[],5,FALSE)</f>
        <v>Host</v>
      </c>
    </row>
    <row r="2714" spans="1:22">
      <c r="A2714" s="4">
        <v>65615</v>
      </c>
      <c r="B2714" t="s">
        <v>12522</v>
      </c>
      <c r="C2714" s="4">
        <v>320761</v>
      </c>
      <c r="D2714" t="s">
        <v>3224</v>
      </c>
      <c r="E2714" t="s">
        <v>12523</v>
      </c>
      <c r="F2714" s="4">
        <v>11211</v>
      </c>
      <c r="G2714" s="13" t="s">
        <v>4662</v>
      </c>
      <c r="H2714" s="13" t="s">
        <v>9218</v>
      </c>
      <c r="I2714" s="1">
        <v>4071069</v>
      </c>
      <c r="J2714" s="1">
        <v>-7395175</v>
      </c>
      <c r="K2714" t="s">
        <v>5</v>
      </c>
      <c r="L2714" s="20">
        <v>130</v>
      </c>
      <c r="M2714" s="4">
        <v>10</v>
      </c>
      <c r="N2714" s="4">
        <v>49</v>
      </c>
      <c r="O2714" s="2">
        <v>43645</v>
      </c>
      <c r="P2714" s="3">
        <v>0.48</v>
      </c>
      <c r="Q2714" s="4">
        <v>1</v>
      </c>
      <c r="R2714" s="3">
        <v>6.9</v>
      </c>
      <c r="S27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4" t="str">
        <f>IF(AIRBNB[[#This Row],[RUIDO(dB)]]&lt;=4,"Silencioso",IF(AIRBNB[[#This Row],[RUIDO(dB)]]&lt;=5.5,"Poco Ruidoso","Ruidoso"))</f>
        <v>Ruidoso</v>
      </c>
      <c r="U2714" t="str">
        <f>IF(AND(AIRBNB[[#This Row],[PRECIO]]&lt;50,AIRBNB[[#This Row],[MIN_NOCHES]]&gt;3),"Dentro del presupuesto","No considerar")</f>
        <v>No considerar</v>
      </c>
      <c r="V2714" t="str">
        <f>VLOOKUP(AIRBNB[[#This Row],[HOST_ID]],Super_host[],5,FALSE)</f>
        <v>Host</v>
      </c>
    </row>
    <row r="2715" spans="1:22">
      <c r="A2715" s="4">
        <v>2156111</v>
      </c>
      <c r="B2715" t="s">
        <v>5536</v>
      </c>
      <c r="C2715" s="4">
        <v>305395</v>
      </c>
      <c r="D2715" t="s">
        <v>5537</v>
      </c>
      <c r="E2715" t="s">
        <v>5538</v>
      </c>
      <c r="F2715" s="4">
        <v>10019</v>
      </c>
      <c r="G2715" s="13" t="s">
        <v>124</v>
      </c>
      <c r="H2715" s="13" t="s">
        <v>249</v>
      </c>
      <c r="I2715" s="1">
        <v>4076337</v>
      </c>
      <c r="J2715" s="1">
        <v>-7398576</v>
      </c>
      <c r="K2715" t="s">
        <v>40</v>
      </c>
      <c r="L2715" s="20">
        <v>130</v>
      </c>
      <c r="M2715" s="4">
        <v>5</v>
      </c>
      <c r="N2715" s="4">
        <v>98</v>
      </c>
      <c r="O2715" s="2">
        <v>43640</v>
      </c>
      <c r="P2715" s="3">
        <v>1.73</v>
      </c>
      <c r="Q2715" s="4">
        <v>1</v>
      </c>
      <c r="R2715" s="3">
        <v>5.6</v>
      </c>
      <c r="S27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5" t="str">
        <f>IF(AIRBNB[[#This Row],[RUIDO(dB)]]&lt;=4,"Silencioso",IF(AIRBNB[[#This Row],[RUIDO(dB)]]&lt;=5.5,"Poco Ruidoso","Ruidoso"))</f>
        <v>Ruidoso</v>
      </c>
      <c r="U2715" t="str">
        <f>IF(AND(AIRBNB[[#This Row],[PRECIO]]&lt;50,AIRBNB[[#This Row],[MIN_NOCHES]]&gt;3),"Dentro del presupuesto","No considerar")</f>
        <v>No considerar</v>
      </c>
      <c r="V2715" t="str">
        <f>VLOOKUP(AIRBNB[[#This Row],[HOST_ID]],Super_host[],5,FALSE)</f>
        <v>Host</v>
      </c>
    </row>
    <row r="2716" spans="1:22">
      <c r="A2716" s="4">
        <v>62427</v>
      </c>
      <c r="B2716" t="s">
        <v>4098</v>
      </c>
      <c r="C2716" s="4">
        <v>303882</v>
      </c>
      <c r="D2716" t="s">
        <v>4099</v>
      </c>
      <c r="E2716" t="s">
        <v>4100</v>
      </c>
      <c r="F2716" s="4">
        <v>10003</v>
      </c>
      <c r="G2716" s="13" t="s">
        <v>124</v>
      </c>
      <c r="H2716" s="13" t="s">
        <v>133</v>
      </c>
      <c r="I2716" s="1">
        <v>407268</v>
      </c>
      <c r="J2716" s="1">
        <v>-7399079</v>
      </c>
      <c r="K2716" t="s">
        <v>5</v>
      </c>
      <c r="L2716" s="20">
        <v>130</v>
      </c>
      <c r="M2716" s="4">
        <v>50</v>
      </c>
      <c r="N2716" s="4">
        <v>56</v>
      </c>
      <c r="O2716" s="2">
        <v>43611</v>
      </c>
      <c r="P2716" s="3">
        <v>0.57999999999999996</v>
      </c>
      <c r="Q2716" s="4">
        <v>1</v>
      </c>
      <c r="R2716" s="3">
        <v>5.6</v>
      </c>
      <c r="S27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6" t="str">
        <f>IF(AIRBNB[[#This Row],[RUIDO(dB)]]&lt;=4,"Silencioso",IF(AIRBNB[[#This Row],[RUIDO(dB)]]&lt;=5.5,"Poco Ruidoso","Ruidoso"))</f>
        <v>Ruidoso</v>
      </c>
      <c r="U2716" t="str">
        <f>IF(AND(AIRBNB[[#This Row],[PRECIO]]&lt;50,AIRBNB[[#This Row],[MIN_NOCHES]]&gt;3),"Dentro del presupuesto","No considerar")</f>
        <v>No considerar</v>
      </c>
      <c r="V2716" t="str">
        <f>VLOOKUP(AIRBNB[[#This Row],[HOST_ID]],Super_host[],5,FALSE)</f>
        <v>Host</v>
      </c>
    </row>
    <row r="2717" spans="1:22">
      <c r="A2717" s="4">
        <v>56467</v>
      </c>
      <c r="B2717" t="s">
        <v>5738</v>
      </c>
      <c r="C2717" s="4">
        <v>267593</v>
      </c>
      <c r="D2717" t="s">
        <v>5739</v>
      </c>
      <c r="E2717" t="s">
        <v>5740</v>
      </c>
      <c r="F2717" s="4">
        <v>10009</v>
      </c>
      <c r="G2717" s="13" t="s">
        <v>124</v>
      </c>
      <c r="H2717" s="13" t="s">
        <v>133</v>
      </c>
      <c r="I2717" s="1">
        <v>4072752</v>
      </c>
      <c r="J2717" s="1">
        <v>-7398432</v>
      </c>
      <c r="K2717" t="s">
        <v>5</v>
      </c>
      <c r="L2717" s="20">
        <v>130</v>
      </c>
      <c r="M2717" s="4">
        <v>1</v>
      </c>
      <c r="N2717" s="4">
        <v>204</v>
      </c>
      <c r="O2717" s="2">
        <v>43647</v>
      </c>
      <c r="P2717" s="3">
        <v>2.04</v>
      </c>
      <c r="Q2717" s="4">
        <v>1</v>
      </c>
      <c r="R2717" s="3">
        <v>5.6</v>
      </c>
      <c r="S27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7" t="str">
        <f>IF(AIRBNB[[#This Row],[RUIDO(dB)]]&lt;=4,"Silencioso",IF(AIRBNB[[#This Row],[RUIDO(dB)]]&lt;=5.5,"Poco Ruidoso","Ruidoso"))</f>
        <v>Ruidoso</v>
      </c>
      <c r="U2717" t="str">
        <f>IF(AND(AIRBNB[[#This Row],[PRECIO]]&lt;50,AIRBNB[[#This Row],[MIN_NOCHES]]&gt;3),"Dentro del presupuesto","No considerar")</f>
        <v>No considerar</v>
      </c>
      <c r="V2717" t="str">
        <f>VLOOKUP(AIRBNB[[#This Row],[HOST_ID]],Super_host[],5,FALSE)</f>
        <v>Host</v>
      </c>
    </row>
    <row r="2718" spans="1:22">
      <c r="A2718" s="4">
        <v>837430</v>
      </c>
      <c r="B2718" t="s">
        <v>1047</v>
      </c>
      <c r="C2718" s="4">
        <v>252365</v>
      </c>
      <c r="D2718" t="s">
        <v>1048</v>
      </c>
      <c r="E2718" t="s">
        <v>1049</v>
      </c>
      <c r="F2718" s="4">
        <v>10009</v>
      </c>
      <c r="G2718" s="13" t="s">
        <v>124</v>
      </c>
      <c r="H2718" s="13" t="s">
        <v>133</v>
      </c>
      <c r="I2718" s="1">
        <v>407225</v>
      </c>
      <c r="J2718" s="1">
        <v>-7398267</v>
      </c>
      <c r="K2718" t="s">
        <v>5</v>
      </c>
      <c r="L2718" s="20">
        <v>130</v>
      </c>
      <c r="M2718" s="4">
        <v>5</v>
      </c>
      <c r="N2718" s="4">
        <v>4</v>
      </c>
      <c r="O2718" s="2">
        <v>42007</v>
      </c>
      <c r="P2718" s="3">
        <v>0.05</v>
      </c>
      <c r="Q2718" s="4">
        <v>1</v>
      </c>
      <c r="R2718" s="3">
        <v>5.6</v>
      </c>
      <c r="S27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8" t="str">
        <f>IF(AIRBNB[[#This Row],[RUIDO(dB)]]&lt;=4,"Silencioso",IF(AIRBNB[[#This Row],[RUIDO(dB)]]&lt;=5.5,"Poco Ruidoso","Ruidoso"))</f>
        <v>Ruidoso</v>
      </c>
      <c r="U2718" t="str">
        <f>IF(AND(AIRBNB[[#This Row],[PRECIO]]&lt;50,AIRBNB[[#This Row],[MIN_NOCHES]]&gt;3),"Dentro del presupuesto","No considerar")</f>
        <v>No considerar</v>
      </c>
      <c r="V2718" t="str">
        <f>VLOOKUP(AIRBNB[[#This Row],[HOST_ID]],Super_host[],5,FALSE)</f>
        <v>Host</v>
      </c>
    </row>
    <row r="2719" spans="1:22">
      <c r="A2719" s="4">
        <v>51438</v>
      </c>
      <c r="B2719" t="s">
        <v>7317</v>
      </c>
      <c r="C2719" s="4">
        <v>236421</v>
      </c>
      <c r="D2719" t="s">
        <v>131</v>
      </c>
      <c r="E2719" t="s">
        <v>7318</v>
      </c>
      <c r="F2719" s="4">
        <v>10075</v>
      </c>
      <c r="G2719" s="13" t="s">
        <v>124</v>
      </c>
      <c r="H2719" s="13" t="s">
        <v>129</v>
      </c>
      <c r="I2719" s="1">
        <v>4077333</v>
      </c>
      <c r="J2719" s="1">
        <v>-7395199</v>
      </c>
      <c r="K2719" t="s">
        <v>40</v>
      </c>
      <c r="L2719" s="20">
        <v>130</v>
      </c>
      <c r="M2719" s="4">
        <v>14</v>
      </c>
      <c r="N2719" s="4">
        <v>0</v>
      </c>
      <c r="O2719" s="2">
        <v>42556</v>
      </c>
      <c r="P2719" s="3">
        <v>0.08</v>
      </c>
      <c r="Q2719" s="4">
        <v>1</v>
      </c>
      <c r="R2719" s="3">
        <v>5.6</v>
      </c>
      <c r="S27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19" t="str">
        <f>IF(AIRBNB[[#This Row],[RUIDO(dB)]]&lt;=4,"Silencioso",IF(AIRBNB[[#This Row],[RUIDO(dB)]]&lt;=5.5,"Poco Ruidoso","Ruidoso"))</f>
        <v>Ruidoso</v>
      </c>
      <c r="U2719" t="str">
        <f>IF(AND(AIRBNB[[#This Row],[PRECIO]]&lt;50,AIRBNB[[#This Row],[MIN_NOCHES]]&gt;3),"Dentro del presupuesto","No considerar")</f>
        <v>No considerar</v>
      </c>
      <c r="V2719" t="str">
        <f>VLOOKUP(AIRBNB[[#This Row],[HOST_ID]],Super_host[],5,FALSE)</f>
        <v>Host</v>
      </c>
    </row>
    <row r="2720" spans="1:22">
      <c r="A2720" s="4">
        <v>998887</v>
      </c>
      <c r="B2720" t="s">
        <v>3686</v>
      </c>
      <c r="C2720" s="4">
        <v>227908</v>
      </c>
      <c r="D2720" t="s">
        <v>3687</v>
      </c>
      <c r="E2720" t="s">
        <v>3688</v>
      </c>
      <c r="F2720" s="4">
        <v>10012</v>
      </c>
      <c r="G2720" s="13" t="s">
        <v>124</v>
      </c>
      <c r="H2720" s="13" t="s">
        <v>164</v>
      </c>
      <c r="I2720" s="1">
        <v>4072602</v>
      </c>
      <c r="J2720" s="1">
        <v>-7400318</v>
      </c>
      <c r="K2720" t="s">
        <v>5</v>
      </c>
      <c r="L2720" s="20">
        <v>130</v>
      </c>
      <c r="M2720" s="4">
        <v>20</v>
      </c>
      <c r="N2720" s="4">
        <v>33</v>
      </c>
      <c r="O2720" s="2">
        <v>43618</v>
      </c>
      <c r="P2720" s="3">
        <v>0.43</v>
      </c>
      <c r="Q2720" s="4">
        <v>1</v>
      </c>
      <c r="R2720" s="3">
        <v>5.6</v>
      </c>
      <c r="S27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0" t="str">
        <f>IF(AIRBNB[[#This Row],[RUIDO(dB)]]&lt;=4,"Silencioso",IF(AIRBNB[[#This Row],[RUIDO(dB)]]&lt;=5.5,"Poco Ruidoso","Ruidoso"))</f>
        <v>Ruidoso</v>
      </c>
      <c r="U2720" t="str">
        <f>IF(AND(AIRBNB[[#This Row],[PRECIO]]&lt;50,AIRBNB[[#This Row],[MIN_NOCHES]]&gt;3),"Dentro del presupuesto","No considerar")</f>
        <v>No considerar</v>
      </c>
      <c r="V2720" t="str">
        <f>VLOOKUP(AIRBNB[[#This Row],[HOST_ID]],Super_host[],5,FALSE)</f>
        <v>Host</v>
      </c>
    </row>
    <row r="2721" spans="1:22">
      <c r="A2721" s="4">
        <v>2707194</v>
      </c>
      <c r="B2721" t="s">
        <v>1475</v>
      </c>
      <c r="C2721" s="4">
        <v>159726</v>
      </c>
      <c r="D2721" t="s">
        <v>1476</v>
      </c>
      <c r="E2721" t="s">
        <v>1477</v>
      </c>
      <c r="F2721" s="4">
        <v>10032</v>
      </c>
      <c r="G2721" s="13" t="s">
        <v>124</v>
      </c>
      <c r="H2721" s="13" t="s">
        <v>125</v>
      </c>
      <c r="I2721" s="1">
        <v>4083482</v>
      </c>
      <c r="J2721" s="1">
        <v>-7394617</v>
      </c>
      <c r="K2721" t="s">
        <v>5</v>
      </c>
      <c r="L2721" s="20">
        <v>130</v>
      </c>
      <c r="M2721" s="4">
        <v>6</v>
      </c>
      <c r="N2721" s="4">
        <v>5</v>
      </c>
      <c r="O2721" s="2">
        <v>41871</v>
      </c>
      <c r="P2721" s="3">
        <v>0.08</v>
      </c>
      <c r="Q2721" s="4">
        <v>1</v>
      </c>
      <c r="R2721" s="3">
        <v>5.6</v>
      </c>
      <c r="S27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1" t="str">
        <f>IF(AIRBNB[[#This Row],[RUIDO(dB)]]&lt;=4,"Silencioso",IF(AIRBNB[[#This Row],[RUIDO(dB)]]&lt;=5.5,"Poco Ruidoso","Ruidoso"))</f>
        <v>Ruidoso</v>
      </c>
      <c r="U2721" t="str">
        <f>IF(AND(AIRBNB[[#This Row],[PRECIO]]&lt;50,AIRBNB[[#This Row],[MIN_NOCHES]]&gt;3),"Dentro del presupuesto","No considerar")</f>
        <v>No considerar</v>
      </c>
      <c r="V2721" t="str">
        <f>VLOOKUP(AIRBNB[[#This Row],[HOST_ID]],Super_host[],5,FALSE)</f>
        <v>Host</v>
      </c>
    </row>
    <row r="2722" spans="1:22">
      <c r="A2722" s="4">
        <v>31130</v>
      </c>
      <c r="B2722" t="s">
        <v>3764</v>
      </c>
      <c r="C2722" s="4">
        <v>117287</v>
      </c>
      <c r="D2722" t="s">
        <v>3765</v>
      </c>
      <c r="E2722" t="s">
        <v>3766</v>
      </c>
      <c r="F2722" s="4">
        <v>10019</v>
      </c>
      <c r="G2722" s="13" t="s">
        <v>124</v>
      </c>
      <c r="H2722" s="13" t="s">
        <v>249</v>
      </c>
      <c r="I2722" s="1">
        <v>4076754</v>
      </c>
      <c r="J2722" s="1">
        <v>-7398399</v>
      </c>
      <c r="K2722" t="s">
        <v>40</v>
      </c>
      <c r="L2722" s="20">
        <v>130</v>
      </c>
      <c r="M2722" s="4">
        <v>2</v>
      </c>
      <c r="N2722" s="4">
        <v>50</v>
      </c>
      <c r="O2722" s="2">
        <v>43611</v>
      </c>
      <c r="P2722" s="3">
        <v>0.45</v>
      </c>
      <c r="Q2722" s="4">
        <v>1</v>
      </c>
      <c r="R2722" s="3">
        <v>5.6</v>
      </c>
      <c r="S27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2" t="str">
        <f>IF(AIRBNB[[#This Row],[RUIDO(dB)]]&lt;=4,"Silencioso",IF(AIRBNB[[#This Row],[RUIDO(dB)]]&lt;=5.5,"Poco Ruidoso","Ruidoso"))</f>
        <v>Ruidoso</v>
      </c>
      <c r="U2722" t="str">
        <f>IF(AND(AIRBNB[[#This Row],[PRECIO]]&lt;50,AIRBNB[[#This Row],[MIN_NOCHES]]&gt;3),"Dentro del presupuesto","No considerar")</f>
        <v>No considerar</v>
      </c>
      <c r="V2722" t="str">
        <f>VLOOKUP(AIRBNB[[#This Row],[HOST_ID]],Super_host[],5,FALSE)</f>
        <v>Host</v>
      </c>
    </row>
    <row r="2723" spans="1:22">
      <c r="A2723" s="4">
        <v>55668</v>
      </c>
      <c r="B2723" t="s">
        <v>5077</v>
      </c>
      <c r="C2723" s="4">
        <v>88209</v>
      </c>
      <c r="D2723" t="s">
        <v>105</v>
      </c>
      <c r="E2723" t="s">
        <v>5078</v>
      </c>
      <c r="F2723" s="4">
        <v>10003</v>
      </c>
      <c r="G2723" s="13" t="s">
        <v>124</v>
      </c>
      <c r="H2723" s="13" t="s">
        <v>825</v>
      </c>
      <c r="I2723" s="1">
        <v>4072773</v>
      </c>
      <c r="J2723" s="1">
        <v>-7399134</v>
      </c>
      <c r="K2723" t="s">
        <v>40</v>
      </c>
      <c r="L2723" s="20">
        <v>130</v>
      </c>
      <c r="M2723" s="4">
        <v>2</v>
      </c>
      <c r="N2723" s="4">
        <v>115</v>
      </c>
      <c r="O2723" s="2">
        <v>43439</v>
      </c>
      <c r="P2723" s="3">
        <v>1.17</v>
      </c>
      <c r="Q2723" s="4">
        <v>1</v>
      </c>
      <c r="R2723" s="3">
        <v>5.6</v>
      </c>
      <c r="S27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3" t="str">
        <f>IF(AIRBNB[[#This Row],[RUIDO(dB)]]&lt;=4,"Silencioso",IF(AIRBNB[[#This Row],[RUIDO(dB)]]&lt;=5.5,"Poco Ruidoso","Ruidoso"))</f>
        <v>Ruidoso</v>
      </c>
      <c r="U2723" t="str">
        <f>IF(AND(AIRBNB[[#This Row],[PRECIO]]&lt;50,AIRBNB[[#This Row],[MIN_NOCHES]]&gt;3),"Dentro del presupuesto","No considerar")</f>
        <v>No considerar</v>
      </c>
      <c r="V2723" t="str">
        <f>VLOOKUP(AIRBNB[[#This Row],[HOST_ID]],Super_host[],5,FALSE)</f>
        <v>Host</v>
      </c>
    </row>
    <row r="2724" spans="1:22">
      <c r="A2724" s="4">
        <v>4792529</v>
      </c>
      <c r="B2724" t="s">
        <v>8995</v>
      </c>
      <c r="C2724" s="4">
        <v>57101</v>
      </c>
      <c r="D2724" t="s">
        <v>8996</v>
      </c>
      <c r="E2724" t="s">
        <v>8997</v>
      </c>
      <c r="F2724" s="4">
        <v>11693</v>
      </c>
      <c r="G2724" s="13" t="s">
        <v>7897</v>
      </c>
      <c r="H2724" s="13" t="s">
        <v>8189</v>
      </c>
      <c r="I2724" s="1">
        <v>4058822</v>
      </c>
      <c r="J2724" s="1">
        <v>-7381299</v>
      </c>
      <c r="K2724" t="s">
        <v>5</v>
      </c>
      <c r="L2724" s="20">
        <v>130</v>
      </c>
      <c r="M2724" s="4">
        <v>1</v>
      </c>
      <c r="N2724" s="4">
        <v>186</v>
      </c>
      <c r="O2724" s="2">
        <v>43639</v>
      </c>
      <c r="P2724" s="3">
        <v>3.35</v>
      </c>
      <c r="Q2724" s="4">
        <v>5</v>
      </c>
      <c r="R2724" s="3">
        <v>6.24</v>
      </c>
      <c r="S27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4" t="str">
        <f>IF(AIRBNB[[#This Row],[RUIDO(dB)]]&lt;=4,"Silencioso",IF(AIRBNB[[#This Row],[RUIDO(dB)]]&lt;=5.5,"Poco Ruidoso","Ruidoso"))</f>
        <v>Ruidoso</v>
      </c>
      <c r="U2724" t="str">
        <f>IF(AND(AIRBNB[[#This Row],[PRECIO]]&lt;50,AIRBNB[[#This Row],[MIN_NOCHES]]&gt;3),"Dentro del presupuesto","No considerar")</f>
        <v>No considerar</v>
      </c>
      <c r="V2724" t="str">
        <f>VLOOKUP(AIRBNB[[#This Row],[HOST_ID]],Super_host[],5,FALSE)</f>
        <v>Host</v>
      </c>
    </row>
    <row r="2725" spans="1:22">
      <c r="A2725" s="4">
        <v>12937</v>
      </c>
      <c r="B2725" t="s">
        <v>8902</v>
      </c>
      <c r="C2725" s="4">
        <v>50124</v>
      </c>
      <c r="D2725" t="s">
        <v>8903</v>
      </c>
      <c r="E2725" t="s">
        <v>8904</v>
      </c>
      <c r="F2725" s="4">
        <v>11101</v>
      </c>
      <c r="G2725" s="13" t="s">
        <v>7897</v>
      </c>
      <c r="H2725" s="13" t="s">
        <v>7905</v>
      </c>
      <c r="I2725" s="1">
        <v>4074771</v>
      </c>
      <c r="J2725" s="1">
        <v>-739474</v>
      </c>
      <c r="K2725" t="s">
        <v>40</v>
      </c>
      <c r="L2725" s="20">
        <v>130</v>
      </c>
      <c r="M2725" s="4">
        <v>3</v>
      </c>
      <c r="N2725" s="4">
        <v>248</v>
      </c>
      <c r="O2725" s="2">
        <v>43647</v>
      </c>
      <c r="P2725" s="3">
        <v>2.25</v>
      </c>
      <c r="Q2725" s="4">
        <v>5</v>
      </c>
      <c r="R2725" s="3">
        <v>6.24</v>
      </c>
      <c r="S27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5" t="str">
        <f>IF(AIRBNB[[#This Row],[RUIDO(dB)]]&lt;=4,"Silencioso",IF(AIRBNB[[#This Row],[RUIDO(dB)]]&lt;=5.5,"Poco Ruidoso","Ruidoso"))</f>
        <v>Ruidoso</v>
      </c>
      <c r="U2725" t="str">
        <f>IF(AND(AIRBNB[[#This Row],[PRECIO]]&lt;50,AIRBNB[[#This Row],[MIN_NOCHES]]&gt;3),"Dentro del presupuesto","No considerar")</f>
        <v>No considerar</v>
      </c>
      <c r="V2725" t="str">
        <f>VLOOKUP(AIRBNB[[#This Row],[HOST_ID]],Super_host[],5,FALSE)</f>
        <v>Host</v>
      </c>
    </row>
    <row r="2726" spans="1:22">
      <c r="A2726" s="4">
        <v>8024</v>
      </c>
      <c r="B2726" t="s">
        <v>13568</v>
      </c>
      <c r="C2726" s="4">
        <v>22486</v>
      </c>
      <c r="D2726" t="s">
        <v>11474</v>
      </c>
      <c r="E2726" t="s">
        <v>13569</v>
      </c>
      <c r="F2726" s="4">
        <v>11217</v>
      </c>
      <c r="G2726" s="13" t="s">
        <v>4662</v>
      </c>
      <c r="H2726" s="13" t="s">
        <v>9234</v>
      </c>
      <c r="I2726" s="1">
        <v>4068069</v>
      </c>
      <c r="J2726" s="1">
        <v>-7397706</v>
      </c>
      <c r="K2726" t="s">
        <v>40</v>
      </c>
      <c r="L2726" s="20">
        <v>130</v>
      </c>
      <c r="M2726" s="4">
        <v>2</v>
      </c>
      <c r="N2726" s="4">
        <v>130</v>
      </c>
      <c r="O2726" s="2">
        <v>43647</v>
      </c>
      <c r="P2726" s="3">
        <v>1.0900000000000001</v>
      </c>
      <c r="Q2726" s="4">
        <v>1</v>
      </c>
      <c r="R2726" s="3">
        <v>6.9</v>
      </c>
      <c r="S27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6" t="str">
        <f>IF(AIRBNB[[#This Row],[RUIDO(dB)]]&lt;=4,"Silencioso",IF(AIRBNB[[#This Row],[RUIDO(dB)]]&lt;=5.5,"Poco Ruidoso","Ruidoso"))</f>
        <v>Ruidoso</v>
      </c>
      <c r="U2726" t="str">
        <f>IF(AND(AIRBNB[[#This Row],[PRECIO]]&lt;50,AIRBNB[[#This Row],[MIN_NOCHES]]&gt;3),"Dentro del presupuesto","No considerar")</f>
        <v>No considerar</v>
      </c>
      <c r="V2726" t="str">
        <f>VLOOKUP(AIRBNB[[#This Row],[HOST_ID]],Super_host[],5,FALSE)</f>
        <v>Host</v>
      </c>
    </row>
    <row r="2727" spans="1:22">
      <c r="A2727" s="4">
        <v>6373582</v>
      </c>
      <c r="B2727" t="s">
        <v>14621</v>
      </c>
      <c r="C2727" s="4">
        <v>33213436</v>
      </c>
      <c r="D2727" t="s">
        <v>691</v>
      </c>
      <c r="E2727" t="s">
        <v>14622</v>
      </c>
      <c r="F2727" s="4">
        <v>11217</v>
      </c>
      <c r="G2727" s="13" t="s">
        <v>4662</v>
      </c>
      <c r="H2727" s="13" t="s">
        <v>9363</v>
      </c>
      <c r="I2727" s="1">
        <v>4067883</v>
      </c>
      <c r="J2727" s="1">
        <v>-7398407</v>
      </c>
      <c r="K2727" t="s">
        <v>40</v>
      </c>
      <c r="L2727" s="20">
        <v>129</v>
      </c>
      <c r="M2727" s="4">
        <v>1</v>
      </c>
      <c r="N2727" s="4">
        <v>116</v>
      </c>
      <c r="O2727" s="2">
        <v>43640</v>
      </c>
      <c r="P2727" s="3">
        <v>2.38</v>
      </c>
      <c r="Q2727" s="4">
        <v>1</v>
      </c>
      <c r="R2727" s="3">
        <v>6.9</v>
      </c>
      <c r="S27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7" t="str">
        <f>IF(AIRBNB[[#This Row],[RUIDO(dB)]]&lt;=4,"Silencioso",IF(AIRBNB[[#This Row],[RUIDO(dB)]]&lt;=5.5,"Poco Ruidoso","Ruidoso"))</f>
        <v>Ruidoso</v>
      </c>
      <c r="U2727" t="str">
        <f>IF(AND(AIRBNB[[#This Row],[PRECIO]]&lt;50,AIRBNB[[#This Row],[MIN_NOCHES]]&gt;3),"Dentro del presupuesto","No considerar")</f>
        <v>No considerar</v>
      </c>
      <c r="V2727" t="str">
        <f>VLOOKUP(AIRBNB[[#This Row],[HOST_ID]],Super_host[],5,FALSE)</f>
        <v>Host</v>
      </c>
    </row>
    <row r="2728" spans="1:22">
      <c r="A2728" s="4">
        <v>6237065</v>
      </c>
      <c r="B2728" t="s">
        <v>15358</v>
      </c>
      <c r="C2728" s="4">
        <v>32365131</v>
      </c>
      <c r="D2728" t="s">
        <v>15359</v>
      </c>
      <c r="E2728" t="s">
        <v>15360</v>
      </c>
      <c r="F2728" s="4">
        <v>11235</v>
      </c>
      <c r="G2728" s="13" t="s">
        <v>4662</v>
      </c>
      <c r="H2728" s="13" t="s">
        <v>9867</v>
      </c>
      <c r="I2728" s="1">
        <v>4058148</v>
      </c>
      <c r="J2728" s="1">
        <v>-7396696</v>
      </c>
      <c r="K2728" t="s">
        <v>40</v>
      </c>
      <c r="L2728" s="20">
        <v>129</v>
      </c>
      <c r="M2728" s="4">
        <v>3</v>
      </c>
      <c r="N2728" s="4">
        <v>0</v>
      </c>
      <c r="O2728" s="2">
        <v>42241</v>
      </c>
      <c r="P2728" s="3">
        <v>0.12</v>
      </c>
      <c r="Q2728" s="4">
        <v>1</v>
      </c>
      <c r="R2728" s="3">
        <v>6.9</v>
      </c>
      <c r="S27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8" t="str">
        <f>IF(AIRBNB[[#This Row],[RUIDO(dB)]]&lt;=4,"Silencioso",IF(AIRBNB[[#This Row],[RUIDO(dB)]]&lt;=5.5,"Poco Ruidoso","Ruidoso"))</f>
        <v>Ruidoso</v>
      </c>
      <c r="U2728" t="str">
        <f>IF(AND(AIRBNB[[#This Row],[PRECIO]]&lt;50,AIRBNB[[#This Row],[MIN_NOCHES]]&gt;3),"Dentro del presupuesto","No considerar")</f>
        <v>No considerar</v>
      </c>
      <c r="V2728" t="str">
        <f>VLOOKUP(AIRBNB[[#This Row],[HOST_ID]],Super_host[],5,FALSE)</f>
        <v>Host</v>
      </c>
    </row>
    <row r="2729" spans="1:22">
      <c r="A2729" s="4">
        <v>5726773</v>
      </c>
      <c r="B2729" t="s">
        <v>12112</v>
      </c>
      <c r="C2729" s="4">
        <v>23570473</v>
      </c>
      <c r="D2729" t="s">
        <v>1110</v>
      </c>
      <c r="E2729" t="s">
        <v>12113</v>
      </c>
      <c r="F2729" s="4">
        <v>11216</v>
      </c>
      <c r="G2729" s="13" t="s">
        <v>4662</v>
      </c>
      <c r="H2729" s="13" t="s">
        <v>9252</v>
      </c>
      <c r="I2729" s="1">
        <v>4067219</v>
      </c>
      <c r="J2729" s="1">
        <v>-7395461</v>
      </c>
      <c r="K2729" t="s">
        <v>40</v>
      </c>
      <c r="L2729" s="20">
        <v>129</v>
      </c>
      <c r="M2729" s="4">
        <v>30</v>
      </c>
      <c r="N2729" s="4">
        <v>18</v>
      </c>
      <c r="O2729" s="2">
        <v>42639</v>
      </c>
      <c r="P2729" s="3">
        <v>0.36</v>
      </c>
      <c r="Q2729" s="4">
        <v>1</v>
      </c>
      <c r="R2729" s="3">
        <v>6.9</v>
      </c>
      <c r="S27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29" t="str">
        <f>IF(AIRBNB[[#This Row],[RUIDO(dB)]]&lt;=4,"Silencioso",IF(AIRBNB[[#This Row],[RUIDO(dB)]]&lt;=5.5,"Poco Ruidoso","Ruidoso"))</f>
        <v>Ruidoso</v>
      </c>
      <c r="U2729" t="str">
        <f>IF(AND(AIRBNB[[#This Row],[PRECIO]]&lt;50,AIRBNB[[#This Row],[MIN_NOCHES]]&gt;3),"Dentro del presupuesto","No considerar")</f>
        <v>No considerar</v>
      </c>
      <c r="V2729" t="str">
        <f>VLOOKUP(AIRBNB[[#This Row],[HOST_ID]],Super_host[],5,FALSE)</f>
        <v>Host</v>
      </c>
    </row>
    <row r="2730" spans="1:22">
      <c r="A2730" s="4">
        <v>4439839</v>
      </c>
      <c r="B2730" t="s">
        <v>14983</v>
      </c>
      <c r="C2730" s="4">
        <v>23044811</v>
      </c>
      <c r="D2730" t="s">
        <v>14589</v>
      </c>
      <c r="E2730" t="s">
        <v>14984</v>
      </c>
      <c r="F2730" s="4">
        <v>11216</v>
      </c>
      <c r="G2730" s="13" t="s">
        <v>4662</v>
      </c>
      <c r="H2730" s="13" t="s">
        <v>9230</v>
      </c>
      <c r="I2730" s="1">
        <v>4068687</v>
      </c>
      <c r="J2730" s="1">
        <v>-7394518</v>
      </c>
      <c r="K2730" t="s">
        <v>5</v>
      </c>
      <c r="L2730" s="20">
        <v>129</v>
      </c>
      <c r="M2730" s="4">
        <v>2</v>
      </c>
      <c r="N2730" s="4">
        <v>179</v>
      </c>
      <c r="O2730" s="2">
        <v>43632</v>
      </c>
      <c r="P2730" s="3">
        <v>3.14</v>
      </c>
      <c r="Q2730" s="4">
        <v>1</v>
      </c>
      <c r="R2730" s="3">
        <v>6.9</v>
      </c>
      <c r="S27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0" t="str">
        <f>IF(AIRBNB[[#This Row],[RUIDO(dB)]]&lt;=4,"Silencioso",IF(AIRBNB[[#This Row],[RUIDO(dB)]]&lt;=5.5,"Poco Ruidoso","Ruidoso"))</f>
        <v>Ruidoso</v>
      </c>
      <c r="U2730" t="str">
        <f>IF(AND(AIRBNB[[#This Row],[PRECIO]]&lt;50,AIRBNB[[#This Row],[MIN_NOCHES]]&gt;3),"Dentro del presupuesto","No considerar")</f>
        <v>No considerar</v>
      </c>
      <c r="V2730" t="str">
        <f>VLOOKUP(AIRBNB[[#This Row],[HOST_ID]],Super_host[],5,FALSE)</f>
        <v>Host</v>
      </c>
    </row>
    <row r="2731" spans="1:22">
      <c r="A2731" s="4">
        <v>4774041</v>
      </c>
      <c r="B2731" t="s">
        <v>13265</v>
      </c>
      <c r="C2731" s="4">
        <v>22565253</v>
      </c>
      <c r="D2731" t="s">
        <v>13266</v>
      </c>
      <c r="E2731" t="s">
        <v>13267</v>
      </c>
      <c r="F2731" s="4">
        <v>11209</v>
      </c>
      <c r="G2731" s="13" t="s">
        <v>4662</v>
      </c>
      <c r="H2731" s="13" t="s">
        <v>9390</v>
      </c>
      <c r="I2731" s="1">
        <v>406342</v>
      </c>
      <c r="J2731" s="1">
        <v>-7402337</v>
      </c>
      <c r="K2731" t="s">
        <v>5</v>
      </c>
      <c r="L2731" s="20">
        <v>129</v>
      </c>
      <c r="M2731" s="4">
        <v>5</v>
      </c>
      <c r="N2731" s="4">
        <v>48</v>
      </c>
      <c r="O2731" s="2">
        <v>43631</v>
      </c>
      <c r="P2731" s="3">
        <v>0.87</v>
      </c>
      <c r="Q2731" s="4">
        <v>1</v>
      </c>
      <c r="R2731" s="3">
        <v>6.9</v>
      </c>
      <c r="S27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1" t="str">
        <f>IF(AIRBNB[[#This Row],[RUIDO(dB)]]&lt;=4,"Silencioso",IF(AIRBNB[[#This Row],[RUIDO(dB)]]&lt;=5.5,"Poco Ruidoso","Ruidoso"))</f>
        <v>Ruidoso</v>
      </c>
      <c r="U2731" t="str">
        <f>IF(AND(AIRBNB[[#This Row],[PRECIO]]&lt;50,AIRBNB[[#This Row],[MIN_NOCHES]]&gt;3),"Dentro del presupuesto","No considerar")</f>
        <v>No considerar</v>
      </c>
      <c r="V2731" t="str">
        <f>VLOOKUP(AIRBNB[[#This Row],[HOST_ID]],Super_host[],5,FALSE)</f>
        <v>Host</v>
      </c>
    </row>
    <row r="2732" spans="1:22">
      <c r="A2732" s="4">
        <v>4204083</v>
      </c>
      <c r="B2732" t="s">
        <v>15197</v>
      </c>
      <c r="C2732" s="4">
        <v>21811394</v>
      </c>
      <c r="D2732" t="s">
        <v>15198</v>
      </c>
      <c r="E2732" t="s">
        <v>15199</v>
      </c>
      <c r="F2732" s="4">
        <v>11213</v>
      </c>
      <c r="G2732" s="13" t="s">
        <v>4662</v>
      </c>
      <c r="H2732" s="13" t="s">
        <v>9230</v>
      </c>
      <c r="I2732" s="1">
        <v>406789</v>
      </c>
      <c r="J2732" s="1">
        <v>-7394001</v>
      </c>
      <c r="K2732" t="s">
        <v>5</v>
      </c>
      <c r="L2732" s="20">
        <v>129</v>
      </c>
      <c r="M2732" s="4">
        <v>1</v>
      </c>
      <c r="N2732" s="4">
        <v>223</v>
      </c>
      <c r="O2732" s="2">
        <v>43636</v>
      </c>
      <c r="P2732" s="3">
        <v>3.91</v>
      </c>
      <c r="Q2732" s="4">
        <v>1</v>
      </c>
      <c r="R2732" s="3">
        <v>6.9</v>
      </c>
      <c r="S27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2" t="str">
        <f>IF(AIRBNB[[#This Row],[RUIDO(dB)]]&lt;=4,"Silencioso",IF(AIRBNB[[#This Row],[RUIDO(dB)]]&lt;=5.5,"Poco Ruidoso","Ruidoso"))</f>
        <v>Ruidoso</v>
      </c>
      <c r="U2732" t="str">
        <f>IF(AND(AIRBNB[[#This Row],[PRECIO]]&lt;50,AIRBNB[[#This Row],[MIN_NOCHES]]&gt;3),"Dentro del presupuesto","No considerar")</f>
        <v>No considerar</v>
      </c>
      <c r="V2732" t="str">
        <f>VLOOKUP(AIRBNB[[#This Row],[HOST_ID]],Super_host[],5,FALSE)</f>
        <v>Host</v>
      </c>
    </row>
    <row r="2733" spans="1:22">
      <c r="A2733" s="4">
        <v>5661276</v>
      </c>
      <c r="B2733" t="s">
        <v>6298</v>
      </c>
      <c r="C2733" s="4">
        <v>21503931</v>
      </c>
      <c r="D2733" t="s">
        <v>4170</v>
      </c>
      <c r="E2733" t="s">
        <v>6299</v>
      </c>
      <c r="F2733" s="4">
        <v>10019</v>
      </c>
      <c r="G2733" s="13" t="s">
        <v>124</v>
      </c>
      <c r="H2733" s="13" t="s">
        <v>249</v>
      </c>
      <c r="I2733" s="1">
        <v>4076561</v>
      </c>
      <c r="J2733" s="1">
        <v>-7399439</v>
      </c>
      <c r="K2733" t="s">
        <v>5</v>
      </c>
      <c r="L2733" s="20">
        <v>129</v>
      </c>
      <c r="M2733" s="4">
        <v>1</v>
      </c>
      <c r="N2733" s="4">
        <v>178</v>
      </c>
      <c r="O2733" s="2">
        <v>43647</v>
      </c>
      <c r="P2733" s="3">
        <v>3.43</v>
      </c>
      <c r="Q2733" s="4">
        <v>1</v>
      </c>
      <c r="R2733" s="3">
        <v>5.6</v>
      </c>
      <c r="S27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3" t="str">
        <f>IF(AIRBNB[[#This Row],[RUIDO(dB)]]&lt;=4,"Silencioso",IF(AIRBNB[[#This Row],[RUIDO(dB)]]&lt;=5.5,"Poco Ruidoso","Ruidoso"))</f>
        <v>Ruidoso</v>
      </c>
      <c r="U2733" t="str">
        <f>IF(AND(AIRBNB[[#This Row],[PRECIO]]&lt;50,AIRBNB[[#This Row],[MIN_NOCHES]]&gt;3),"Dentro del presupuesto","No considerar")</f>
        <v>No considerar</v>
      </c>
      <c r="V2733" t="str">
        <f>VLOOKUP(AIRBNB[[#This Row],[HOST_ID]],Super_host[],5,FALSE)</f>
        <v>Host</v>
      </c>
    </row>
    <row r="2734" spans="1:22">
      <c r="A2734" s="4">
        <v>3944625</v>
      </c>
      <c r="B2734" t="s">
        <v>15082</v>
      </c>
      <c r="C2734" s="4">
        <v>20440955</v>
      </c>
      <c r="D2734" t="s">
        <v>3027</v>
      </c>
      <c r="E2734" t="s">
        <v>15083</v>
      </c>
      <c r="F2734" s="4">
        <v>11201</v>
      </c>
      <c r="G2734" s="13" t="s">
        <v>4662</v>
      </c>
      <c r="H2734" s="13" t="s">
        <v>9345</v>
      </c>
      <c r="I2734" s="1">
        <v>4069417</v>
      </c>
      <c r="J2734" s="1">
        <v>-7399443</v>
      </c>
      <c r="K2734" t="s">
        <v>40</v>
      </c>
      <c r="L2734" s="20">
        <v>129</v>
      </c>
      <c r="M2734" s="4">
        <v>2</v>
      </c>
      <c r="N2734" s="4">
        <v>199</v>
      </c>
      <c r="O2734" s="2">
        <v>43652</v>
      </c>
      <c r="P2734" s="3">
        <v>3.42</v>
      </c>
      <c r="Q2734" s="4">
        <v>1</v>
      </c>
      <c r="R2734" s="3">
        <v>6.9</v>
      </c>
      <c r="S27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4" t="str">
        <f>IF(AIRBNB[[#This Row],[RUIDO(dB)]]&lt;=4,"Silencioso",IF(AIRBNB[[#This Row],[RUIDO(dB)]]&lt;=5.5,"Poco Ruidoso","Ruidoso"))</f>
        <v>Ruidoso</v>
      </c>
      <c r="U2734" t="str">
        <f>IF(AND(AIRBNB[[#This Row],[PRECIO]]&lt;50,AIRBNB[[#This Row],[MIN_NOCHES]]&gt;3),"Dentro del presupuesto","No considerar")</f>
        <v>No considerar</v>
      </c>
      <c r="V2734" t="str">
        <f>VLOOKUP(AIRBNB[[#This Row],[HOST_ID]],Super_host[],5,FALSE)</f>
        <v>Host</v>
      </c>
    </row>
    <row r="2735" spans="1:22">
      <c r="A2735" s="4">
        <v>3896701</v>
      </c>
      <c r="B2735" t="s">
        <v>4025</v>
      </c>
      <c r="C2735" s="4">
        <v>20172814</v>
      </c>
      <c r="D2735" t="s">
        <v>276</v>
      </c>
      <c r="E2735" t="s">
        <v>4026</v>
      </c>
      <c r="F2735" s="4">
        <v>10009</v>
      </c>
      <c r="G2735" s="13" t="s">
        <v>124</v>
      </c>
      <c r="H2735" s="13" t="s">
        <v>133</v>
      </c>
      <c r="I2735" s="1">
        <v>4072859</v>
      </c>
      <c r="J2735" s="1">
        <v>-7397915</v>
      </c>
      <c r="K2735" t="s">
        <v>40</v>
      </c>
      <c r="L2735" s="20">
        <v>129</v>
      </c>
      <c r="M2735" s="4">
        <v>4</v>
      </c>
      <c r="N2735" s="4">
        <v>32</v>
      </c>
      <c r="O2735" s="2">
        <v>43610</v>
      </c>
      <c r="P2735" s="3">
        <v>0.56000000000000005</v>
      </c>
      <c r="Q2735" s="4">
        <v>1</v>
      </c>
      <c r="R2735" s="3">
        <v>5.6</v>
      </c>
      <c r="S27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5" t="str">
        <f>IF(AIRBNB[[#This Row],[RUIDO(dB)]]&lt;=4,"Silencioso",IF(AIRBNB[[#This Row],[RUIDO(dB)]]&lt;=5.5,"Poco Ruidoso","Ruidoso"))</f>
        <v>Ruidoso</v>
      </c>
      <c r="U2735" t="str">
        <f>IF(AND(AIRBNB[[#This Row],[PRECIO]]&lt;50,AIRBNB[[#This Row],[MIN_NOCHES]]&gt;3),"Dentro del presupuesto","No considerar")</f>
        <v>No considerar</v>
      </c>
      <c r="V2735" t="str">
        <f>VLOOKUP(AIRBNB[[#This Row],[HOST_ID]],Super_host[],5,FALSE)</f>
        <v>Host</v>
      </c>
    </row>
    <row r="2736" spans="1:22">
      <c r="A2736" s="4">
        <v>3881808</v>
      </c>
      <c r="B2736" t="s">
        <v>2549</v>
      </c>
      <c r="C2736" s="4">
        <v>18051112</v>
      </c>
      <c r="D2736" t="s">
        <v>2550</v>
      </c>
      <c r="E2736" t="s">
        <v>2551</v>
      </c>
      <c r="F2736" s="4">
        <v>10029</v>
      </c>
      <c r="G2736" s="13" t="s">
        <v>124</v>
      </c>
      <c r="H2736" s="13" t="s">
        <v>219</v>
      </c>
      <c r="I2736" s="1">
        <v>4078697</v>
      </c>
      <c r="J2736" s="1">
        <v>-7394999</v>
      </c>
      <c r="K2736" t="s">
        <v>5</v>
      </c>
      <c r="L2736" s="20">
        <v>129</v>
      </c>
      <c r="M2736" s="4">
        <v>2</v>
      </c>
      <c r="N2736" s="4">
        <v>12</v>
      </c>
      <c r="O2736" s="2">
        <v>42500</v>
      </c>
      <c r="P2736" s="3">
        <v>0.2</v>
      </c>
      <c r="Q2736" s="4">
        <v>1</v>
      </c>
      <c r="R2736" s="3">
        <v>5.6</v>
      </c>
      <c r="S27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6" t="str">
        <f>IF(AIRBNB[[#This Row],[RUIDO(dB)]]&lt;=4,"Silencioso",IF(AIRBNB[[#This Row],[RUIDO(dB)]]&lt;=5.5,"Poco Ruidoso","Ruidoso"))</f>
        <v>Ruidoso</v>
      </c>
      <c r="U2736" t="str">
        <f>IF(AND(AIRBNB[[#This Row],[PRECIO]]&lt;50,AIRBNB[[#This Row],[MIN_NOCHES]]&gt;3),"Dentro del presupuesto","No considerar")</f>
        <v>No considerar</v>
      </c>
      <c r="V2736" t="str">
        <f>VLOOKUP(AIRBNB[[#This Row],[HOST_ID]],Super_host[],5,FALSE)</f>
        <v>Host</v>
      </c>
    </row>
    <row r="2737" spans="1:22">
      <c r="A2737" s="4">
        <v>3420223</v>
      </c>
      <c r="B2737" t="s">
        <v>12117</v>
      </c>
      <c r="C2737" s="4">
        <v>17241205</v>
      </c>
      <c r="D2737" t="s">
        <v>1025</v>
      </c>
      <c r="E2737" t="s">
        <v>12118</v>
      </c>
      <c r="F2737" s="4">
        <v>11206</v>
      </c>
      <c r="G2737" s="13" t="s">
        <v>4662</v>
      </c>
      <c r="H2737" s="13" t="s">
        <v>9218</v>
      </c>
      <c r="I2737" s="1">
        <v>4070791</v>
      </c>
      <c r="J2737" s="1">
        <v>-7393396</v>
      </c>
      <c r="K2737" t="s">
        <v>5</v>
      </c>
      <c r="L2737" s="20">
        <v>129</v>
      </c>
      <c r="M2737" s="4">
        <v>1</v>
      </c>
      <c r="N2737" s="4">
        <v>21</v>
      </c>
      <c r="O2737" s="2">
        <v>42618</v>
      </c>
      <c r="P2737" s="3">
        <v>0.36</v>
      </c>
      <c r="Q2737" s="4">
        <v>1</v>
      </c>
      <c r="R2737" s="3">
        <v>6.9</v>
      </c>
      <c r="S27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7" t="str">
        <f>IF(AIRBNB[[#This Row],[RUIDO(dB)]]&lt;=4,"Silencioso",IF(AIRBNB[[#This Row],[RUIDO(dB)]]&lt;=5.5,"Poco Ruidoso","Ruidoso"))</f>
        <v>Ruidoso</v>
      </c>
      <c r="U2737" t="str">
        <f>IF(AND(AIRBNB[[#This Row],[PRECIO]]&lt;50,AIRBNB[[#This Row],[MIN_NOCHES]]&gt;3),"Dentro del presupuesto","No considerar")</f>
        <v>No considerar</v>
      </c>
      <c r="V2737" t="str">
        <f>VLOOKUP(AIRBNB[[#This Row],[HOST_ID]],Super_host[],5,FALSE)</f>
        <v>Host</v>
      </c>
    </row>
    <row r="2738" spans="1:22">
      <c r="A2738" s="4">
        <v>4639015</v>
      </c>
      <c r="B2738" t="s">
        <v>3003</v>
      </c>
      <c r="C2738" s="4">
        <v>14380678</v>
      </c>
      <c r="D2738" t="s">
        <v>3004</v>
      </c>
      <c r="E2738" t="s">
        <v>3005</v>
      </c>
      <c r="F2738" s="4">
        <v>10036</v>
      </c>
      <c r="G2738" s="13" t="s">
        <v>124</v>
      </c>
      <c r="H2738" s="13" t="s">
        <v>249</v>
      </c>
      <c r="I2738" s="1">
        <v>4076195</v>
      </c>
      <c r="J2738" s="1">
        <v>-7400001</v>
      </c>
      <c r="K2738" t="s">
        <v>40</v>
      </c>
      <c r="L2738" s="20">
        <v>129</v>
      </c>
      <c r="M2738" s="4">
        <v>2</v>
      </c>
      <c r="N2738" s="4">
        <v>13</v>
      </c>
      <c r="O2738" s="2">
        <v>43643</v>
      </c>
      <c r="P2738" s="3">
        <v>0.27</v>
      </c>
      <c r="Q2738" s="4">
        <v>1</v>
      </c>
      <c r="R2738" s="3">
        <v>5.6</v>
      </c>
      <c r="S27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38" t="str">
        <f>IF(AIRBNB[[#This Row],[RUIDO(dB)]]&lt;=4,"Silencioso",IF(AIRBNB[[#This Row],[RUIDO(dB)]]&lt;=5.5,"Poco Ruidoso","Ruidoso"))</f>
        <v>Ruidoso</v>
      </c>
      <c r="U2738" t="str">
        <f>IF(AND(AIRBNB[[#This Row],[PRECIO]]&lt;50,AIRBNB[[#This Row],[MIN_NOCHES]]&gt;3),"Dentro del presupuesto","No considerar")</f>
        <v>No considerar</v>
      </c>
      <c r="V2738" t="str">
        <f>VLOOKUP(AIRBNB[[#This Row],[HOST_ID]],Super_host[],5,FALSE)</f>
        <v>Host</v>
      </c>
    </row>
    <row r="2739" spans="1:22">
      <c r="A2739" s="4">
        <v>2611458</v>
      </c>
      <c r="B2739" t="s">
        <v>74</v>
      </c>
      <c r="C2739" s="4">
        <v>13373889</v>
      </c>
      <c r="D2739" t="s">
        <v>75</v>
      </c>
      <c r="E2739" t="s">
        <v>76</v>
      </c>
      <c r="F2739" s="4">
        <v>10305</v>
      </c>
      <c r="G2739" s="13" t="s">
        <v>3</v>
      </c>
      <c r="H2739" s="13" t="s">
        <v>61</v>
      </c>
      <c r="I2739" s="1">
        <v>4060375</v>
      </c>
      <c r="J2739" s="1">
        <v>-7408065</v>
      </c>
      <c r="K2739" t="s">
        <v>40</v>
      </c>
      <c r="L2739" s="20">
        <v>129</v>
      </c>
      <c r="M2739" s="4">
        <v>1</v>
      </c>
      <c r="N2739" s="4">
        <v>40</v>
      </c>
      <c r="O2739" s="2">
        <v>43387</v>
      </c>
      <c r="P2739" s="3">
        <v>0.85</v>
      </c>
      <c r="Q2739" s="4">
        <v>1</v>
      </c>
      <c r="R2739" s="3">
        <v>5.19</v>
      </c>
      <c r="S2739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2739" t="str">
        <f>IF(AIRBNB[[#This Row],[RUIDO(dB)]]&lt;=4,"Silencioso",IF(AIRBNB[[#This Row],[RUIDO(dB)]]&lt;=5.5,"Poco Ruidoso","Ruidoso"))</f>
        <v>Poco Ruidoso</v>
      </c>
      <c r="U2739" t="str">
        <f>IF(AND(AIRBNB[[#This Row],[PRECIO]]&lt;50,AIRBNB[[#This Row],[MIN_NOCHES]]&gt;3),"Dentro del presupuesto","No considerar")</f>
        <v>No considerar</v>
      </c>
      <c r="V2739" t="str">
        <f>VLOOKUP(AIRBNB[[#This Row],[HOST_ID]],Super_host[],5,FALSE)</f>
        <v>Host</v>
      </c>
    </row>
    <row r="2740" spans="1:22">
      <c r="A2740" s="4">
        <v>3715824</v>
      </c>
      <c r="B2740" t="s">
        <v>6146</v>
      </c>
      <c r="C2740" s="4">
        <v>13042411</v>
      </c>
      <c r="D2740" t="s">
        <v>6147</v>
      </c>
      <c r="E2740" t="s">
        <v>6148</v>
      </c>
      <c r="F2740" s="4">
        <v>10009</v>
      </c>
      <c r="G2740" s="13" t="s">
        <v>124</v>
      </c>
      <c r="H2740" s="13" t="s">
        <v>133</v>
      </c>
      <c r="I2740" s="1">
        <v>4072669</v>
      </c>
      <c r="J2740" s="1">
        <v>-7398419</v>
      </c>
      <c r="K2740" t="s">
        <v>5</v>
      </c>
      <c r="L2740" s="20">
        <v>129</v>
      </c>
      <c r="M2740" s="4">
        <v>2</v>
      </c>
      <c r="N2740" s="4">
        <v>179</v>
      </c>
      <c r="O2740" s="2">
        <v>43624</v>
      </c>
      <c r="P2740" s="3">
        <v>2.99</v>
      </c>
      <c r="Q2740" s="4">
        <v>1</v>
      </c>
      <c r="R2740" s="3">
        <v>5.6</v>
      </c>
      <c r="S27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0" t="str">
        <f>IF(AIRBNB[[#This Row],[RUIDO(dB)]]&lt;=4,"Silencioso",IF(AIRBNB[[#This Row],[RUIDO(dB)]]&lt;=5.5,"Poco Ruidoso","Ruidoso"))</f>
        <v>Ruidoso</v>
      </c>
      <c r="U2740" t="str">
        <f>IF(AND(AIRBNB[[#This Row],[PRECIO]]&lt;50,AIRBNB[[#This Row],[MIN_NOCHES]]&gt;3),"Dentro del presupuesto","No considerar")</f>
        <v>No considerar</v>
      </c>
      <c r="V2740" t="str">
        <f>VLOOKUP(AIRBNB[[#This Row],[HOST_ID]],Super_host[],5,FALSE)</f>
        <v>Host</v>
      </c>
    </row>
    <row r="2741" spans="1:22">
      <c r="A2741" s="4">
        <v>4025329</v>
      </c>
      <c r="B2741" t="s">
        <v>5467</v>
      </c>
      <c r="C2741" s="4">
        <v>9743617</v>
      </c>
      <c r="D2741" t="s">
        <v>1666</v>
      </c>
      <c r="E2741" t="s">
        <v>5468</v>
      </c>
      <c r="F2741" s="4">
        <v>10030</v>
      </c>
      <c r="G2741" s="13" t="s">
        <v>124</v>
      </c>
      <c r="H2741" s="13" t="s">
        <v>148</v>
      </c>
      <c r="I2741" s="1">
        <v>4081586</v>
      </c>
      <c r="J2741" s="1">
        <v>-7394117</v>
      </c>
      <c r="K2741" t="s">
        <v>5</v>
      </c>
      <c r="L2741" s="20">
        <v>129</v>
      </c>
      <c r="M2741" s="4">
        <v>5</v>
      </c>
      <c r="N2741" s="4">
        <v>91</v>
      </c>
      <c r="O2741" s="2">
        <v>43633</v>
      </c>
      <c r="P2741" s="3">
        <v>1.63</v>
      </c>
      <c r="Q2741" s="4">
        <v>1</v>
      </c>
      <c r="R2741" s="3">
        <v>5.6</v>
      </c>
      <c r="S27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1" t="str">
        <f>IF(AIRBNB[[#This Row],[RUIDO(dB)]]&lt;=4,"Silencioso",IF(AIRBNB[[#This Row],[RUIDO(dB)]]&lt;=5.5,"Poco Ruidoso","Ruidoso"))</f>
        <v>Ruidoso</v>
      </c>
      <c r="U2741" t="str">
        <f>IF(AND(AIRBNB[[#This Row],[PRECIO]]&lt;50,AIRBNB[[#This Row],[MIN_NOCHES]]&gt;3),"Dentro del presupuesto","No considerar")</f>
        <v>No considerar</v>
      </c>
      <c r="V2741" t="str">
        <f>VLOOKUP(AIRBNB[[#This Row],[HOST_ID]],Super_host[],5,FALSE)</f>
        <v>Host</v>
      </c>
    </row>
    <row r="2742" spans="1:22">
      <c r="A2742" s="4">
        <v>3359510</v>
      </c>
      <c r="B2742" t="s">
        <v>11756</v>
      </c>
      <c r="C2742" s="4">
        <v>7503643</v>
      </c>
      <c r="D2742" t="s">
        <v>9433</v>
      </c>
      <c r="E2742" t="s">
        <v>11757</v>
      </c>
      <c r="F2742" s="4">
        <v>11222</v>
      </c>
      <c r="G2742" s="13" t="s">
        <v>4662</v>
      </c>
      <c r="H2742" s="13" t="s">
        <v>9249</v>
      </c>
      <c r="I2742" s="1">
        <v>4072428</v>
      </c>
      <c r="J2742" s="1">
        <v>-7394348</v>
      </c>
      <c r="K2742" t="s">
        <v>5</v>
      </c>
      <c r="L2742" s="20">
        <v>129</v>
      </c>
      <c r="M2742" s="4">
        <v>30</v>
      </c>
      <c r="N2742" s="4">
        <v>15</v>
      </c>
      <c r="O2742" s="2">
        <v>43646</v>
      </c>
      <c r="P2742" s="3">
        <v>0.27</v>
      </c>
      <c r="Q2742" s="4">
        <v>1</v>
      </c>
      <c r="R2742" s="3">
        <v>6.9</v>
      </c>
      <c r="S27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2" t="str">
        <f>IF(AIRBNB[[#This Row],[RUIDO(dB)]]&lt;=4,"Silencioso",IF(AIRBNB[[#This Row],[RUIDO(dB)]]&lt;=5.5,"Poco Ruidoso","Ruidoso"))</f>
        <v>Ruidoso</v>
      </c>
      <c r="U2742" t="str">
        <f>IF(AND(AIRBNB[[#This Row],[PRECIO]]&lt;50,AIRBNB[[#This Row],[MIN_NOCHES]]&gt;3),"Dentro del presupuesto","No considerar")</f>
        <v>No considerar</v>
      </c>
      <c r="V2742" t="str">
        <f>VLOOKUP(AIRBNB[[#This Row],[HOST_ID]],Super_host[],5,FALSE)</f>
        <v>Host</v>
      </c>
    </row>
    <row r="2743" spans="1:22">
      <c r="A2743" s="4">
        <v>5638917</v>
      </c>
      <c r="B2743" t="s">
        <v>10571</v>
      </c>
      <c r="C2743" s="4">
        <v>7503643</v>
      </c>
      <c r="D2743" t="s">
        <v>9433</v>
      </c>
      <c r="E2743" t="s">
        <v>10572</v>
      </c>
      <c r="F2743" s="4">
        <v>11222</v>
      </c>
      <c r="G2743" s="13" t="s">
        <v>4662</v>
      </c>
      <c r="H2743" s="13" t="s">
        <v>9249</v>
      </c>
      <c r="I2743" s="1">
        <v>4072751</v>
      </c>
      <c r="J2743" s="1">
        <v>-7394078</v>
      </c>
      <c r="K2743" t="s">
        <v>5</v>
      </c>
      <c r="L2743" s="20">
        <v>129</v>
      </c>
      <c r="M2743" s="4">
        <v>30</v>
      </c>
      <c r="N2743" s="4">
        <v>5</v>
      </c>
      <c r="O2743" s="2">
        <v>43638</v>
      </c>
      <c r="P2743" s="3">
        <v>0.1</v>
      </c>
      <c r="Q2743" s="4">
        <v>1</v>
      </c>
      <c r="R2743" s="3">
        <v>6.9</v>
      </c>
      <c r="S27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3" t="str">
        <f>IF(AIRBNB[[#This Row],[RUIDO(dB)]]&lt;=4,"Silencioso",IF(AIRBNB[[#This Row],[RUIDO(dB)]]&lt;=5.5,"Poco Ruidoso","Ruidoso"))</f>
        <v>Ruidoso</v>
      </c>
      <c r="U2743" t="str">
        <f>IF(AND(AIRBNB[[#This Row],[PRECIO]]&lt;50,AIRBNB[[#This Row],[MIN_NOCHES]]&gt;3),"Dentro del presupuesto","No considerar")</f>
        <v>No considerar</v>
      </c>
      <c r="V2743" t="str">
        <f>VLOOKUP(AIRBNB[[#This Row],[HOST_ID]],Super_host[],5,FALSE)</f>
        <v>Host</v>
      </c>
    </row>
    <row r="2744" spans="1:22">
      <c r="A2744" s="4">
        <v>5278927</v>
      </c>
      <c r="B2744" t="s">
        <v>10945</v>
      </c>
      <c r="C2744" s="4">
        <v>7503643</v>
      </c>
      <c r="D2744" t="s">
        <v>9433</v>
      </c>
      <c r="E2744" t="s">
        <v>10093</v>
      </c>
      <c r="F2744" s="4">
        <v>11222</v>
      </c>
      <c r="G2744" s="13" t="s">
        <v>4662</v>
      </c>
      <c r="H2744" s="13" t="s">
        <v>9249</v>
      </c>
      <c r="I2744" s="1">
        <v>4072546</v>
      </c>
      <c r="J2744" s="1">
        <v>-7394046</v>
      </c>
      <c r="K2744" t="s">
        <v>5</v>
      </c>
      <c r="L2744" s="20">
        <v>129</v>
      </c>
      <c r="M2744" s="4">
        <v>30</v>
      </c>
      <c r="N2744" s="4">
        <v>7</v>
      </c>
      <c r="O2744" s="2">
        <v>43617</v>
      </c>
      <c r="P2744" s="3">
        <v>0.14000000000000001</v>
      </c>
      <c r="Q2744" s="4">
        <v>1</v>
      </c>
      <c r="R2744" s="3">
        <v>6.9</v>
      </c>
      <c r="S27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4" t="str">
        <f>IF(AIRBNB[[#This Row],[RUIDO(dB)]]&lt;=4,"Silencioso",IF(AIRBNB[[#This Row],[RUIDO(dB)]]&lt;=5.5,"Poco Ruidoso","Ruidoso"))</f>
        <v>Ruidoso</v>
      </c>
      <c r="U2744" t="str">
        <f>IF(AND(AIRBNB[[#This Row],[PRECIO]]&lt;50,AIRBNB[[#This Row],[MIN_NOCHES]]&gt;3),"Dentro del presupuesto","No considerar")</f>
        <v>No considerar</v>
      </c>
      <c r="V2744" t="str">
        <f>VLOOKUP(AIRBNB[[#This Row],[HOST_ID]],Super_host[],5,FALSE)</f>
        <v>Host</v>
      </c>
    </row>
    <row r="2745" spans="1:22">
      <c r="A2745" s="4">
        <v>2435408</v>
      </c>
      <c r="B2745" t="s">
        <v>11076</v>
      </c>
      <c r="C2745" s="4">
        <v>7503643</v>
      </c>
      <c r="D2745" t="s">
        <v>9433</v>
      </c>
      <c r="E2745" t="s">
        <v>11077</v>
      </c>
      <c r="F2745" s="4">
        <v>11222</v>
      </c>
      <c r="G2745" s="13" t="s">
        <v>4662</v>
      </c>
      <c r="H2745" s="13" t="s">
        <v>9249</v>
      </c>
      <c r="I2745" s="1">
        <v>4072669</v>
      </c>
      <c r="J2745" s="1">
        <v>-739419</v>
      </c>
      <c r="K2745" t="s">
        <v>5</v>
      </c>
      <c r="L2745" s="20">
        <v>129</v>
      </c>
      <c r="M2745" s="4">
        <v>30</v>
      </c>
      <c r="N2745" s="4">
        <v>9</v>
      </c>
      <c r="O2745" s="2">
        <v>43585</v>
      </c>
      <c r="P2745" s="3">
        <v>0.16</v>
      </c>
      <c r="Q2745" s="4">
        <v>1</v>
      </c>
      <c r="R2745" s="3">
        <v>6.9</v>
      </c>
      <c r="S27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5" t="str">
        <f>IF(AIRBNB[[#This Row],[RUIDO(dB)]]&lt;=4,"Silencioso",IF(AIRBNB[[#This Row],[RUIDO(dB)]]&lt;=5.5,"Poco Ruidoso","Ruidoso"))</f>
        <v>Ruidoso</v>
      </c>
      <c r="U2745" t="str">
        <f>IF(AND(AIRBNB[[#This Row],[PRECIO]]&lt;50,AIRBNB[[#This Row],[MIN_NOCHES]]&gt;3),"Dentro del presupuesto","No considerar")</f>
        <v>No considerar</v>
      </c>
      <c r="V2745" t="str">
        <f>VLOOKUP(AIRBNB[[#This Row],[HOST_ID]],Super_host[],5,FALSE)</f>
        <v>Host</v>
      </c>
    </row>
    <row r="2746" spans="1:22">
      <c r="A2746" s="4">
        <v>3728837</v>
      </c>
      <c r="B2746" t="s">
        <v>10791</v>
      </c>
      <c r="C2746" s="4">
        <v>7503643</v>
      </c>
      <c r="D2746" t="s">
        <v>9433</v>
      </c>
      <c r="E2746" t="s">
        <v>10792</v>
      </c>
      <c r="F2746" s="4">
        <v>11222</v>
      </c>
      <c r="G2746" s="13" t="s">
        <v>4662</v>
      </c>
      <c r="H2746" s="13" t="s">
        <v>9249</v>
      </c>
      <c r="I2746" s="1">
        <v>4072533</v>
      </c>
      <c r="J2746" s="1">
        <v>-7394204</v>
      </c>
      <c r="K2746" t="s">
        <v>5</v>
      </c>
      <c r="L2746" s="20">
        <v>129</v>
      </c>
      <c r="M2746" s="4">
        <v>30</v>
      </c>
      <c r="N2746" s="4">
        <v>6</v>
      </c>
      <c r="O2746" s="2">
        <v>43556</v>
      </c>
      <c r="P2746" s="3">
        <v>0.12</v>
      </c>
      <c r="Q2746" s="4">
        <v>1</v>
      </c>
      <c r="R2746" s="3">
        <v>6.9</v>
      </c>
      <c r="S27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6" t="str">
        <f>IF(AIRBNB[[#This Row],[RUIDO(dB)]]&lt;=4,"Silencioso",IF(AIRBNB[[#This Row],[RUIDO(dB)]]&lt;=5.5,"Poco Ruidoso","Ruidoso"))</f>
        <v>Ruidoso</v>
      </c>
      <c r="U2746" t="str">
        <f>IF(AND(AIRBNB[[#This Row],[PRECIO]]&lt;50,AIRBNB[[#This Row],[MIN_NOCHES]]&gt;3),"Dentro del presupuesto","No considerar")</f>
        <v>No considerar</v>
      </c>
      <c r="V2746" t="str">
        <f>VLOOKUP(AIRBNB[[#This Row],[HOST_ID]],Super_host[],5,FALSE)</f>
        <v>Host</v>
      </c>
    </row>
    <row r="2747" spans="1:22">
      <c r="A2747" s="4">
        <v>1390532</v>
      </c>
      <c r="B2747" t="s">
        <v>10678</v>
      </c>
      <c r="C2747" s="4">
        <v>7503643</v>
      </c>
      <c r="D2747" t="s">
        <v>9433</v>
      </c>
      <c r="E2747" t="s">
        <v>10679</v>
      </c>
      <c r="F2747" s="4">
        <v>11222</v>
      </c>
      <c r="G2747" s="13" t="s">
        <v>4662</v>
      </c>
      <c r="H2747" s="13" t="s">
        <v>9249</v>
      </c>
      <c r="I2747" s="1">
        <v>4072456</v>
      </c>
      <c r="J2747" s="1">
        <v>-7394343</v>
      </c>
      <c r="K2747" t="s">
        <v>5</v>
      </c>
      <c r="L2747" s="20">
        <v>129</v>
      </c>
      <c r="M2747" s="4">
        <v>30</v>
      </c>
      <c r="N2747" s="4">
        <v>7</v>
      </c>
      <c r="O2747" s="2">
        <v>43551</v>
      </c>
      <c r="P2747" s="3">
        <v>0.11</v>
      </c>
      <c r="Q2747" s="4">
        <v>1</v>
      </c>
      <c r="R2747" s="3">
        <v>6.9</v>
      </c>
      <c r="S27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7" t="str">
        <f>IF(AIRBNB[[#This Row],[RUIDO(dB)]]&lt;=4,"Silencioso",IF(AIRBNB[[#This Row],[RUIDO(dB)]]&lt;=5.5,"Poco Ruidoso","Ruidoso"))</f>
        <v>Ruidoso</v>
      </c>
      <c r="U2747" t="str">
        <f>IF(AND(AIRBNB[[#This Row],[PRECIO]]&lt;50,AIRBNB[[#This Row],[MIN_NOCHES]]&gt;3),"Dentro del presupuesto","No considerar")</f>
        <v>No considerar</v>
      </c>
      <c r="V2747" t="str">
        <f>VLOOKUP(AIRBNB[[#This Row],[HOST_ID]],Super_host[],5,FALSE)</f>
        <v>Host</v>
      </c>
    </row>
    <row r="2748" spans="1:22">
      <c r="A2748" s="4">
        <v>1613110</v>
      </c>
      <c r="B2748" t="s">
        <v>10794</v>
      </c>
      <c r="C2748" s="4">
        <v>7503643</v>
      </c>
      <c r="D2748" t="s">
        <v>9433</v>
      </c>
      <c r="E2748" t="s">
        <v>10795</v>
      </c>
      <c r="F2748" s="4">
        <v>11222</v>
      </c>
      <c r="G2748" s="13" t="s">
        <v>4662</v>
      </c>
      <c r="H2748" s="13" t="s">
        <v>9249</v>
      </c>
      <c r="I2748" s="1">
        <v>407257</v>
      </c>
      <c r="J2748" s="1">
        <v>-7394181</v>
      </c>
      <c r="K2748" t="s">
        <v>5</v>
      </c>
      <c r="L2748" s="20">
        <v>129</v>
      </c>
      <c r="M2748" s="4">
        <v>30</v>
      </c>
      <c r="N2748" s="4">
        <v>8</v>
      </c>
      <c r="O2748" s="2">
        <v>43495</v>
      </c>
      <c r="P2748" s="3">
        <v>0.12</v>
      </c>
      <c r="Q2748" s="4">
        <v>1</v>
      </c>
      <c r="R2748" s="3">
        <v>6.9</v>
      </c>
      <c r="S27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8" t="str">
        <f>IF(AIRBNB[[#This Row],[RUIDO(dB)]]&lt;=4,"Silencioso",IF(AIRBNB[[#This Row],[RUIDO(dB)]]&lt;=5.5,"Poco Ruidoso","Ruidoso"))</f>
        <v>Ruidoso</v>
      </c>
      <c r="U2748" t="str">
        <f>IF(AND(AIRBNB[[#This Row],[PRECIO]]&lt;50,AIRBNB[[#This Row],[MIN_NOCHES]]&gt;3),"Dentro del presupuesto","No considerar")</f>
        <v>No considerar</v>
      </c>
      <c r="V2748" t="str">
        <f>VLOOKUP(AIRBNB[[#This Row],[HOST_ID]],Super_host[],5,FALSE)</f>
        <v>Host</v>
      </c>
    </row>
    <row r="2749" spans="1:22">
      <c r="A2749" s="4">
        <v>5737759</v>
      </c>
      <c r="B2749" t="s">
        <v>10796</v>
      </c>
      <c r="C2749" s="4">
        <v>7503643</v>
      </c>
      <c r="D2749" t="s">
        <v>9433</v>
      </c>
      <c r="E2749" t="s">
        <v>10797</v>
      </c>
      <c r="F2749" s="4">
        <v>11222</v>
      </c>
      <c r="G2749" s="13" t="s">
        <v>4662</v>
      </c>
      <c r="H2749" s="13" t="s">
        <v>9249</v>
      </c>
      <c r="I2749" s="1">
        <v>407254</v>
      </c>
      <c r="J2749" s="1">
        <v>-7394051</v>
      </c>
      <c r="K2749" t="s">
        <v>5</v>
      </c>
      <c r="L2749" s="20">
        <v>129</v>
      </c>
      <c r="M2749" s="4">
        <v>30</v>
      </c>
      <c r="N2749" s="4">
        <v>1</v>
      </c>
      <c r="O2749" s="2">
        <v>43411</v>
      </c>
      <c r="P2749" s="3">
        <v>0.12</v>
      </c>
      <c r="Q2749" s="4">
        <v>1</v>
      </c>
      <c r="R2749" s="3">
        <v>6.9</v>
      </c>
      <c r="S27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49" t="str">
        <f>IF(AIRBNB[[#This Row],[RUIDO(dB)]]&lt;=4,"Silencioso",IF(AIRBNB[[#This Row],[RUIDO(dB)]]&lt;=5.5,"Poco Ruidoso","Ruidoso"))</f>
        <v>Ruidoso</v>
      </c>
      <c r="U2749" t="str">
        <f>IF(AND(AIRBNB[[#This Row],[PRECIO]]&lt;50,AIRBNB[[#This Row],[MIN_NOCHES]]&gt;3),"Dentro del presupuesto","No considerar")</f>
        <v>No considerar</v>
      </c>
      <c r="V2749" t="str">
        <f>VLOOKUP(AIRBNB[[#This Row],[HOST_ID]],Super_host[],5,FALSE)</f>
        <v>Host</v>
      </c>
    </row>
    <row r="2750" spans="1:22">
      <c r="A2750" s="4">
        <v>1460017</v>
      </c>
      <c r="B2750" t="s">
        <v>10337</v>
      </c>
      <c r="C2750" s="4">
        <v>7503643</v>
      </c>
      <c r="D2750" t="s">
        <v>9433</v>
      </c>
      <c r="E2750" t="s">
        <v>10338</v>
      </c>
      <c r="F2750" s="4">
        <v>11222</v>
      </c>
      <c r="G2750" s="13" t="s">
        <v>4662</v>
      </c>
      <c r="H2750" s="13" t="s">
        <v>9249</v>
      </c>
      <c r="I2750" s="1">
        <v>4072732</v>
      </c>
      <c r="J2750" s="1">
        <v>-7394076</v>
      </c>
      <c r="K2750" t="s">
        <v>5</v>
      </c>
      <c r="L2750" s="20">
        <v>129</v>
      </c>
      <c r="M2750" s="4">
        <v>30</v>
      </c>
      <c r="N2750" s="4">
        <v>6</v>
      </c>
      <c r="O2750" s="2">
        <v>43354</v>
      </c>
      <c r="P2750" s="3">
        <v>0.08</v>
      </c>
      <c r="Q2750" s="4">
        <v>1</v>
      </c>
      <c r="R2750" s="3">
        <v>6.9</v>
      </c>
      <c r="S27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0" t="str">
        <f>IF(AIRBNB[[#This Row],[RUIDO(dB)]]&lt;=4,"Silencioso",IF(AIRBNB[[#This Row],[RUIDO(dB)]]&lt;=5.5,"Poco Ruidoso","Ruidoso"))</f>
        <v>Ruidoso</v>
      </c>
      <c r="U2750" t="str">
        <f>IF(AND(AIRBNB[[#This Row],[PRECIO]]&lt;50,AIRBNB[[#This Row],[MIN_NOCHES]]&gt;3),"Dentro del presupuesto","No considerar")</f>
        <v>No considerar</v>
      </c>
      <c r="V2750" t="str">
        <f>VLOOKUP(AIRBNB[[#This Row],[HOST_ID]],Super_host[],5,FALSE)</f>
        <v>Host</v>
      </c>
    </row>
    <row r="2751" spans="1:22">
      <c r="A2751" s="4">
        <v>1392673</v>
      </c>
      <c r="B2751" t="s">
        <v>10470</v>
      </c>
      <c r="C2751" s="4">
        <v>7503643</v>
      </c>
      <c r="D2751" t="s">
        <v>9433</v>
      </c>
      <c r="E2751" t="s">
        <v>10471</v>
      </c>
      <c r="F2751" s="4">
        <v>11222</v>
      </c>
      <c r="G2751" s="13" t="s">
        <v>4662</v>
      </c>
      <c r="H2751" s="13" t="s">
        <v>9249</v>
      </c>
      <c r="I2751" s="1">
        <v>4072756</v>
      </c>
      <c r="J2751" s="1">
        <v>-739423</v>
      </c>
      <c r="K2751" t="s">
        <v>5</v>
      </c>
      <c r="L2751" s="20">
        <v>129</v>
      </c>
      <c r="M2751" s="4">
        <v>30</v>
      </c>
      <c r="N2751" s="4">
        <v>6</v>
      </c>
      <c r="O2751" s="2">
        <v>43345</v>
      </c>
      <c r="P2751" s="3">
        <v>0.09</v>
      </c>
      <c r="Q2751" s="4">
        <v>1</v>
      </c>
      <c r="R2751" s="3">
        <v>6.9</v>
      </c>
      <c r="S27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1" t="str">
        <f>IF(AIRBNB[[#This Row],[RUIDO(dB)]]&lt;=4,"Silencioso",IF(AIRBNB[[#This Row],[RUIDO(dB)]]&lt;=5.5,"Poco Ruidoso","Ruidoso"))</f>
        <v>Ruidoso</v>
      </c>
      <c r="U2751" t="str">
        <f>IF(AND(AIRBNB[[#This Row],[PRECIO]]&lt;50,AIRBNB[[#This Row],[MIN_NOCHES]]&gt;3),"Dentro del presupuesto","No considerar")</f>
        <v>No considerar</v>
      </c>
      <c r="V2751" t="str">
        <f>VLOOKUP(AIRBNB[[#This Row],[HOST_ID]],Super_host[],5,FALSE)</f>
        <v>Host</v>
      </c>
    </row>
    <row r="2752" spans="1:22">
      <c r="A2752" s="4">
        <v>5414471</v>
      </c>
      <c r="B2752" t="s">
        <v>10225</v>
      </c>
      <c r="C2752" s="4">
        <v>7503643</v>
      </c>
      <c r="D2752" t="s">
        <v>9433</v>
      </c>
      <c r="E2752" t="s">
        <v>10226</v>
      </c>
      <c r="F2752" s="4">
        <v>11222</v>
      </c>
      <c r="G2752" s="13" t="s">
        <v>4662</v>
      </c>
      <c r="H2752" s="13" t="s">
        <v>9249</v>
      </c>
      <c r="I2752" s="1">
        <v>4072533</v>
      </c>
      <c r="J2752" s="1">
        <v>-7394014</v>
      </c>
      <c r="K2752" t="s">
        <v>5</v>
      </c>
      <c r="L2752" s="20">
        <v>129</v>
      </c>
      <c r="M2752" s="4">
        <v>30</v>
      </c>
      <c r="N2752" s="4">
        <v>1</v>
      </c>
      <c r="O2752" s="2">
        <v>43251</v>
      </c>
      <c r="P2752" s="3">
        <v>7.0000000000000007E-2</v>
      </c>
      <c r="Q2752" s="4">
        <v>1</v>
      </c>
      <c r="R2752" s="3">
        <v>6.9</v>
      </c>
      <c r="S27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2" t="str">
        <f>IF(AIRBNB[[#This Row],[RUIDO(dB)]]&lt;=4,"Silencioso",IF(AIRBNB[[#This Row],[RUIDO(dB)]]&lt;=5.5,"Poco Ruidoso","Ruidoso"))</f>
        <v>Ruidoso</v>
      </c>
      <c r="U2752" t="str">
        <f>IF(AND(AIRBNB[[#This Row],[PRECIO]]&lt;50,AIRBNB[[#This Row],[MIN_NOCHES]]&gt;3),"Dentro del presupuesto","No considerar")</f>
        <v>No considerar</v>
      </c>
      <c r="V2752" t="str">
        <f>VLOOKUP(AIRBNB[[#This Row],[HOST_ID]],Super_host[],5,FALSE)</f>
        <v>Host</v>
      </c>
    </row>
    <row r="2753" spans="1:22">
      <c r="A2753" s="4">
        <v>2466770</v>
      </c>
      <c r="B2753" t="s">
        <v>9951</v>
      </c>
      <c r="C2753" s="4">
        <v>7503643</v>
      </c>
      <c r="D2753" t="s">
        <v>9433</v>
      </c>
      <c r="E2753" t="s">
        <v>9952</v>
      </c>
      <c r="F2753" s="4">
        <v>11222</v>
      </c>
      <c r="G2753" s="13" t="s">
        <v>4662</v>
      </c>
      <c r="H2753" s="13" t="s">
        <v>9249</v>
      </c>
      <c r="I2753" s="1">
        <v>4072574</v>
      </c>
      <c r="J2753" s="1">
        <v>-7394146</v>
      </c>
      <c r="K2753" t="s">
        <v>5</v>
      </c>
      <c r="L2753" s="20">
        <v>129</v>
      </c>
      <c r="M2753" s="4">
        <v>30</v>
      </c>
      <c r="N2753" s="4">
        <v>3</v>
      </c>
      <c r="O2753" s="2">
        <v>43045</v>
      </c>
      <c r="P2753" s="3">
        <v>0.05</v>
      </c>
      <c r="Q2753" s="4">
        <v>1</v>
      </c>
      <c r="R2753" s="3">
        <v>6.9</v>
      </c>
      <c r="S27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3" t="str">
        <f>IF(AIRBNB[[#This Row],[RUIDO(dB)]]&lt;=4,"Silencioso",IF(AIRBNB[[#This Row],[RUIDO(dB)]]&lt;=5.5,"Poco Ruidoso","Ruidoso"))</f>
        <v>Ruidoso</v>
      </c>
      <c r="U2753" t="str">
        <f>IF(AND(AIRBNB[[#This Row],[PRECIO]]&lt;50,AIRBNB[[#This Row],[MIN_NOCHES]]&gt;3),"Dentro del presupuesto","No considerar")</f>
        <v>No considerar</v>
      </c>
      <c r="V2753" t="str">
        <f>VLOOKUP(AIRBNB[[#This Row],[HOST_ID]],Super_host[],5,FALSE)</f>
        <v>Host</v>
      </c>
    </row>
    <row r="2754" spans="1:22">
      <c r="A2754" s="4">
        <v>2471910</v>
      </c>
      <c r="B2754" t="s">
        <v>9807</v>
      </c>
      <c r="C2754" s="4">
        <v>7503643</v>
      </c>
      <c r="D2754" t="s">
        <v>9433</v>
      </c>
      <c r="E2754" t="s">
        <v>9808</v>
      </c>
      <c r="F2754" s="4">
        <v>11222</v>
      </c>
      <c r="G2754" s="13" t="s">
        <v>4662</v>
      </c>
      <c r="H2754" s="13" t="s">
        <v>9249</v>
      </c>
      <c r="I2754" s="1">
        <v>4072591</v>
      </c>
      <c r="J2754" s="1">
        <v>-739422</v>
      </c>
      <c r="K2754" t="s">
        <v>5</v>
      </c>
      <c r="L2754" s="20">
        <v>129</v>
      </c>
      <c r="M2754" s="4">
        <v>30</v>
      </c>
      <c r="N2754" s="4">
        <v>2</v>
      </c>
      <c r="O2754" s="2">
        <v>43039</v>
      </c>
      <c r="P2754" s="3">
        <v>0.04</v>
      </c>
      <c r="Q2754" s="4">
        <v>1</v>
      </c>
      <c r="R2754" s="3">
        <v>6.9</v>
      </c>
      <c r="S27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4" t="str">
        <f>IF(AIRBNB[[#This Row],[RUIDO(dB)]]&lt;=4,"Silencioso",IF(AIRBNB[[#This Row],[RUIDO(dB)]]&lt;=5.5,"Poco Ruidoso","Ruidoso"))</f>
        <v>Ruidoso</v>
      </c>
      <c r="U2754" t="str">
        <f>IF(AND(AIRBNB[[#This Row],[PRECIO]]&lt;50,AIRBNB[[#This Row],[MIN_NOCHES]]&gt;3),"Dentro del presupuesto","No considerar")</f>
        <v>No considerar</v>
      </c>
      <c r="V2754" t="str">
        <f>VLOOKUP(AIRBNB[[#This Row],[HOST_ID]],Super_host[],5,FALSE)</f>
        <v>Host</v>
      </c>
    </row>
    <row r="2755" spans="1:22">
      <c r="A2755" s="4">
        <v>2824329</v>
      </c>
      <c r="B2755" t="s">
        <v>9953</v>
      </c>
      <c r="C2755" s="4">
        <v>7503643</v>
      </c>
      <c r="D2755" t="s">
        <v>9433</v>
      </c>
      <c r="E2755" t="s">
        <v>9954</v>
      </c>
      <c r="F2755" s="4">
        <v>11222</v>
      </c>
      <c r="G2755" s="13" t="s">
        <v>4662</v>
      </c>
      <c r="H2755" s="13" t="s">
        <v>9249</v>
      </c>
      <c r="I2755" s="1">
        <v>407254</v>
      </c>
      <c r="J2755" s="1">
        <v>-7394136</v>
      </c>
      <c r="K2755" t="s">
        <v>5</v>
      </c>
      <c r="L2755" s="20">
        <v>129</v>
      </c>
      <c r="M2755" s="4">
        <v>30</v>
      </c>
      <c r="N2755" s="4">
        <v>3</v>
      </c>
      <c r="O2755" s="2">
        <v>42314</v>
      </c>
      <c r="P2755" s="3">
        <v>0.05</v>
      </c>
      <c r="Q2755" s="4">
        <v>1</v>
      </c>
      <c r="R2755" s="3">
        <v>6.9</v>
      </c>
      <c r="S27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5" t="str">
        <f>IF(AIRBNB[[#This Row],[RUIDO(dB)]]&lt;=4,"Silencioso",IF(AIRBNB[[#This Row],[RUIDO(dB)]]&lt;=5.5,"Poco Ruidoso","Ruidoso"))</f>
        <v>Ruidoso</v>
      </c>
      <c r="U2755" t="str">
        <f>IF(AND(AIRBNB[[#This Row],[PRECIO]]&lt;50,AIRBNB[[#This Row],[MIN_NOCHES]]&gt;3),"Dentro del presupuesto","No considerar")</f>
        <v>No considerar</v>
      </c>
      <c r="V2755" t="str">
        <f>VLOOKUP(AIRBNB[[#This Row],[HOST_ID]],Super_host[],5,FALSE)</f>
        <v>Host</v>
      </c>
    </row>
    <row r="2756" spans="1:22">
      <c r="A2756" s="4">
        <v>4295603</v>
      </c>
      <c r="B2756" t="s">
        <v>9432</v>
      </c>
      <c r="C2756" s="4">
        <v>7503643</v>
      </c>
      <c r="D2756" t="s">
        <v>9433</v>
      </c>
      <c r="E2756" t="s">
        <v>9434</v>
      </c>
      <c r="F2756" s="4">
        <v>11222</v>
      </c>
      <c r="G2756" s="13" t="s">
        <v>4662</v>
      </c>
      <c r="H2756" s="13" t="s">
        <v>9249</v>
      </c>
      <c r="I2756" s="1">
        <v>407255</v>
      </c>
      <c r="J2756" s="1">
        <v>-739409</v>
      </c>
      <c r="K2756" t="s">
        <v>5</v>
      </c>
      <c r="L2756" s="20">
        <v>129</v>
      </c>
      <c r="M2756" s="4">
        <v>30</v>
      </c>
      <c r="N2756" s="4">
        <v>1</v>
      </c>
      <c r="O2756" s="2">
        <v>42090</v>
      </c>
      <c r="P2756" s="3">
        <v>0.02</v>
      </c>
      <c r="Q2756" s="4">
        <v>1</v>
      </c>
      <c r="R2756" s="3">
        <v>6.9</v>
      </c>
      <c r="S27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6" t="str">
        <f>IF(AIRBNB[[#This Row],[RUIDO(dB)]]&lt;=4,"Silencioso",IF(AIRBNB[[#This Row],[RUIDO(dB)]]&lt;=5.5,"Poco Ruidoso","Ruidoso"))</f>
        <v>Ruidoso</v>
      </c>
      <c r="U2756" t="str">
        <f>IF(AND(AIRBNB[[#This Row],[PRECIO]]&lt;50,AIRBNB[[#This Row],[MIN_NOCHES]]&gt;3),"Dentro del presupuesto","No considerar")</f>
        <v>No considerar</v>
      </c>
      <c r="V2756" t="str">
        <f>VLOOKUP(AIRBNB[[#This Row],[HOST_ID]],Super_host[],5,FALSE)</f>
        <v>Host</v>
      </c>
    </row>
    <row r="2757" spans="1:22">
      <c r="A2757" s="4">
        <v>1150594</v>
      </c>
      <c r="B2757" t="s">
        <v>5211</v>
      </c>
      <c r="C2757" s="4">
        <v>7399728</v>
      </c>
      <c r="D2757" t="s">
        <v>5212</v>
      </c>
      <c r="E2757" t="s">
        <v>5213</v>
      </c>
      <c r="F2757" s="4">
        <v>10009</v>
      </c>
      <c r="G2757" s="13" t="s">
        <v>124</v>
      </c>
      <c r="H2757" s="13" t="s">
        <v>133</v>
      </c>
      <c r="I2757" s="1">
        <v>407252</v>
      </c>
      <c r="J2757" s="1">
        <v>-7398261</v>
      </c>
      <c r="K2757" t="s">
        <v>5</v>
      </c>
      <c r="L2757" s="20">
        <v>129</v>
      </c>
      <c r="M2757" s="4">
        <v>1</v>
      </c>
      <c r="N2757" s="4">
        <v>96</v>
      </c>
      <c r="O2757" s="2">
        <v>43478</v>
      </c>
      <c r="P2757" s="3">
        <v>1.31</v>
      </c>
      <c r="Q2757" s="4">
        <v>1</v>
      </c>
      <c r="R2757" s="3">
        <v>5.6</v>
      </c>
      <c r="S27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7" t="str">
        <f>IF(AIRBNB[[#This Row],[RUIDO(dB)]]&lt;=4,"Silencioso",IF(AIRBNB[[#This Row],[RUIDO(dB)]]&lt;=5.5,"Poco Ruidoso","Ruidoso"))</f>
        <v>Ruidoso</v>
      </c>
      <c r="U2757" t="str">
        <f>IF(AND(AIRBNB[[#This Row],[PRECIO]]&lt;50,AIRBNB[[#This Row],[MIN_NOCHES]]&gt;3),"Dentro del presupuesto","No considerar")</f>
        <v>No considerar</v>
      </c>
      <c r="V2757" t="str">
        <f>VLOOKUP(AIRBNB[[#This Row],[HOST_ID]],Super_host[],5,FALSE)</f>
        <v>Host</v>
      </c>
    </row>
    <row r="2758" spans="1:22">
      <c r="A2758" s="4">
        <v>2525956</v>
      </c>
      <c r="B2758" t="s">
        <v>2872</v>
      </c>
      <c r="C2758" s="4">
        <v>7365834</v>
      </c>
      <c r="D2758" t="s">
        <v>454</v>
      </c>
      <c r="E2758" t="s">
        <v>2873</v>
      </c>
      <c r="F2758" s="4">
        <v>10019</v>
      </c>
      <c r="G2758" s="13" t="s">
        <v>124</v>
      </c>
      <c r="H2758" s="13" t="s">
        <v>416</v>
      </c>
      <c r="I2758" s="1">
        <v>4076084</v>
      </c>
      <c r="J2758" s="1">
        <v>-7398367</v>
      </c>
      <c r="K2758" t="s">
        <v>5</v>
      </c>
      <c r="L2758" s="20">
        <v>129</v>
      </c>
      <c r="M2758" s="4">
        <v>30</v>
      </c>
      <c r="N2758" s="4">
        <v>16</v>
      </c>
      <c r="O2758" s="2">
        <v>43070</v>
      </c>
      <c r="P2758" s="3">
        <v>0.25</v>
      </c>
      <c r="Q2758" s="4">
        <v>1</v>
      </c>
      <c r="R2758" s="3">
        <v>5.6</v>
      </c>
      <c r="S27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8" t="str">
        <f>IF(AIRBNB[[#This Row],[RUIDO(dB)]]&lt;=4,"Silencioso",IF(AIRBNB[[#This Row],[RUIDO(dB)]]&lt;=5.5,"Poco Ruidoso","Ruidoso"))</f>
        <v>Ruidoso</v>
      </c>
      <c r="U2758" t="str">
        <f>IF(AND(AIRBNB[[#This Row],[PRECIO]]&lt;50,AIRBNB[[#This Row],[MIN_NOCHES]]&gt;3),"Dentro del presupuesto","No considerar")</f>
        <v>No considerar</v>
      </c>
      <c r="V2758" t="str">
        <f>VLOOKUP(AIRBNB[[#This Row],[HOST_ID]],Super_host[],5,FALSE)</f>
        <v>Host</v>
      </c>
    </row>
    <row r="2759" spans="1:22">
      <c r="A2759" s="4">
        <v>2251009</v>
      </c>
      <c r="B2759" t="s">
        <v>444</v>
      </c>
      <c r="C2759" s="4">
        <v>4265028</v>
      </c>
      <c r="D2759" t="s">
        <v>445</v>
      </c>
      <c r="E2759" t="s">
        <v>446</v>
      </c>
      <c r="F2759" s="4">
        <v>10003</v>
      </c>
      <c r="G2759" s="13" t="s">
        <v>124</v>
      </c>
      <c r="H2759" s="13" t="s">
        <v>133</v>
      </c>
      <c r="I2759" s="1">
        <v>4072847</v>
      </c>
      <c r="J2759" s="1">
        <v>-7399029</v>
      </c>
      <c r="K2759" t="s">
        <v>40</v>
      </c>
      <c r="L2759" s="20">
        <v>129</v>
      </c>
      <c r="M2759" s="4">
        <v>5</v>
      </c>
      <c r="N2759" s="4">
        <v>1</v>
      </c>
      <c r="O2759" s="2">
        <v>42424</v>
      </c>
      <c r="P2759" s="3">
        <v>0.02</v>
      </c>
      <c r="Q2759" s="4">
        <v>1</v>
      </c>
      <c r="R2759" s="3">
        <v>5.6</v>
      </c>
      <c r="S27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59" t="str">
        <f>IF(AIRBNB[[#This Row],[RUIDO(dB)]]&lt;=4,"Silencioso",IF(AIRBNB[[#This Row],[RUIDO(dB)]]&lt;=5.5,"Poco Ruidoso","Ruidoso"))</f>
        <v>Ruidoso</v>
      </c>
      <c r="U2759" t="str">
        <f>IF(AND(AIRBNB[[#This Row],[PRECIO]]&lt;50,AIRBNB[[#This Row],[MIN_NOCHES]]&gt;3),"Dentro del presupuesto","No considerar")</f>
        <v>No considerar</v>
      </c>
      <c r="V2759" t="str">
        <f>VLOOKUP(AIRBNB[[#This Row],[HOST_ID]],Super_host[],5,FALSE)</f>
        <v>Host</v>
      </c>
    </row>
    <row r="2760" spans="1:22">
      <c r="A2760" s="4">
        <v>684808</v>
      </c>
      <c r="B2760" t="s">
        <v>4272</v>
      </c>
      <c r="C2760" s="4">
        <v>3491890</v>
      </c>
      <c r="D2760" t="s">
        <v>4273</v>
      </c>
      <c r="E2760" t="s">
        <v>4274</v>
      </c>
      <c r="F2760" s="4">
        <v>10016</v>
      </c>
      <c r="G2760" s="13" t="s">
        <v>124</v>
      </c>
      <c r="H2760" s="13" t="s">
        <v>182</v>
      </c>
      <c r="I2760" s="1">
        <v>4074888</v>
      </c>
      <c r="J2760" s="1">
        <v>-7397828</v>
      </c>
      <c r="K2760" t="s">
        <v>5</v>
      </c>
      <c r="L2760" s="20">
        <v>129</v>
      </c>
      <c r="M2760" s="4">
        <v>30</v>
      </c>
      <c r="N2760" s="4">
        <v>43</v>
      </c>
      <c r="O2760" s="2">
        <v>43650</v>
      </c>
      <c r="P2760" s="3">
        <v>0.67</v>
      </c>
      <c r="Q2760" s="4">
        <v>1</v>
      </c>
      <c r="R2760" s="3">
        <v>5.6</v>
      </c>
      <c r="S27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0" t="str">
        <f>IF(AIRBNB[[#This Row],[RUIDO(dB)]]&lt;=4,"Silencioso",IF(AIRBNB[[#This Row],[RUIDO(dB)]]&lt;=5.5,"Poco Ruidoso","Ruidoso"))</f>
        <v>Ruidoso</v>
      </c>
      <c r="U2760" t="str">
        <f>IF(AND(AIRBNB[[#This Row],[PRECIO]]&lt;50,AIRBNB[[#This Row],[MIN_NOCHES]]&gt;3),"Dentro del presupuesto","No considerar")</f>
        <v>No considerar</v>
      </c>
      <c r="V2760" t="str">
        <f>VLOOKUP(AIRBNB[[#This Row],[HOST_ID]],Super_host[],5,FALSE)</f>
        <v>Host</v>
      </c>
    </row>
    <row r="2761" spans="1:22">
      <c r="A2761" s="4">
        <v>4549627</v>
      </c>
      <c r="B2761" t="s">
        <v>7206</v>
      </c>
      <c r="C2761" s="4">
        <v>2748575</v>
      </c>
      <c r="D2761" t="s">
        <v>682</v>
      </c>
      <c r="E2761" t="s">
        <v>7207</v>
      </c>
      <c r="F2761" s="4">
        <v>10018</v>
      </c>
      <c r="G2761" s="13" t="s">
        <v>124</v>
      </c>
      <c r="H2761" s="13" t="s">
        <v>249</v>
      </c>
      <c r="I2761" s="1">
        <v>4075506</v>
      </c>
      <c r="J2761" s="1">
        <v>-7399622</v>
      </c>
      <c r="K2761" t="s">
        <v>40</v>
      </c>
      <c r="L2761" s="20">
        <v>129</v>
      </c>
      <c r="M2761" s="4">
        <v>4</v>
      </c>
      <c r="N2761" s="4">
        <v>0</v>
      </c>
      <c r="O2761" s="2">
        <v>42497</v>
      </c>
      <c r="P2761" s="3">
        <v>0.41</v>
      </c>
      <c r="Q2761" s="4">
        <v>1</v>
      </c>
      <c r="R2761" s="3">
        <v>5.6</v>
      </c>
      <c r="S27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1" t="str">
        <f>IF(AIRBNB[[#This Row],[RUIDO(dB)]]&lt;=4,"Silencioso",IF(AIRBNB[[#This Row],[RUIDO(dB)]]&lt;=5.5,"Poco Ruidoso","Ruidoso"))</f>
        <v>Ruidoso</v>
      </c>
      <c r="U2761" t="str">
        <f>IF(AND(AIRBNB[[#This Row],[PRECIO]]&lt;50,AIRBNB[[#This Row],[MIN_NOCHES]]&gt;3),"Dentro del presupuesto","No considerar")</f>
        <v>No considerar</v>
      </c>
      <c r="V2761" t="str">
        <f>VLOOKUP(AIRBNB[[#This Row],[HOST_ID]],Super_host[],5,FALSE)</f>
        <v>Host</v>
      </c>
    </row>
    <row r="2762" spans="1:22">
      <c r="A2762" s="4">
        <v>460036</v>
      </c>
      <c r="B2762" t="s">
        <v>4010</v>
      </c>
      <c r="C2762" s="4">
        <v>2287727</v>
      </c>
      <c r="D2762" t="s">
        <v>4011</v>
      </c>
      <c r="E2762" t="s">
        <v>4012</v>
      </c>
      <c r="F2762" s="4">
        <v>10016</v>
      </c>
      <c r="G2762" s="13" t="s">
        <v>124</v>
      </c>
      <c r="H2762" s="13" t="s">
        <v>175</v>
      </c>
      <c r="I2762" s="1">
        <v>4074134</v>
      </c>
      <c r="J2762" s="1">
        <v>-7398113</v>
      </c>
      <c r="K2762" t="s">
        <v>5</v>
      </c>
      <c r="L2762" s="20">
        <v>129</v>
      </c>
      <c r="M2762" s="4">
        <v>2</v>
      </c>
      <c r="N2762" s="4">
        <v>47</v>
      </c>
      <c r="O2762" s="2">
        <v>43624</v>
      </c>
      <c r="P2762" s="3">
        <v>0.55000000000000004</v>
      </c>
      <c r="Q2762" s="4">
        <v>1</v>
      </c>
      <c r="R2762" s="3">
        <v>5.6</v>
      </c>
      <c r="S27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2" t="str">
        <f>IF(AIRBNB[[#This Row],[RUIDO(dB)]]&lt;=4,"Silencioso",IF(AIRBNB[[#This Row],[RUIDO(dB)]]&lt;=5.5,"Poco Ruidoso","Ruidoso"))</f>
        <v>Ruidoso</v>
      </c>
      <c r="U2762" t="str">
        <f>IF(AND(AIRBNB[[#This Row],[PRECIO]]&lt;50,AIRBNB[[#This Row],[MIN_NOCHES]]&gt;3),"Dentro del presupuesto","No considerar")</f>
        <v>No considerar</v>
      </c>
      <c r="V2762" t="str">
        <f>VLOOKUP(AIRBNB[[#This Row],[HOST_ID]],Super_host[],5,FALSE)</f>
        <v>Host</v>
      </c>
    </row>
    <row r="2763" spans="1:22">
      <c r="A2763" s="4">
        <v>373618</v>
      </c>
      <c r="B2763" t="s">
        <v>13018</v>
      </c>
      <c r="C2763" s="4">
        <v>1879389</v>
      </c>
      <c r="D2763" t="s">
        <v>583</v>
      </c>
      <c r="E2763" t="s">
        <v>13019</v>
      </c>
      <c r="F2763" s="4">
        <v>11249</v>
      </c>
      <c r="G2763" s="13" t="s">
        <v>4662</v>
      </c>
      <c r="H2763" s="13" t="s">
        <v>9218</v>
      </c>
      <c r="I2763" s="1">
        <v>4072212</v>
      </c>
      <c r="J2763" s="1">
        <v>-7395696</v>
      </c>
      <c r="K2763" t="s">
        <v>40</v>
      </c>
      <c r="L2763" s="20">
        <v>129</v>
      </c>
      <c r="M2763" s="4">
        <v>3</v>
      </c>
      <c r="N2763" s="4">
        <v>63</v>
      </c>
      <c r="O2763" s="2">
        <v>43646</v>
      </c>
      <c r="P2763" s="3">
        <v>0.71</v>
      </c>
      <c r="Q2763" s="4">
        <v>1</v>
      </c>
      <c r="R2763" s="3">
        <v>6.9</v>
      </c>
      <c r="S27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3" t="str">
        <f>IF(AIRBNB[[#This Row],[RUIDO(dB)]]&lt;=4,"Silencioso",IF(AIRBNB[[#This Row],[RUIDO(dB)]]&lt;=5.5,"Poco Ruidoso","Ruidoso"))</f>
        <v>Ruidoso</v>
      </c>
      <c r="U2763" t="str">
        <f>IF(AND(AIRBNB[[#This Row],[PRECIO]]&lt;50,AIRBNB[[#This Row],[MIN_NOCHES]]&gt;3),"Dentro del presupuesto","No considerar")</f>
        <v>No considerar</v>
      </c>
      <c r="V2763" t="str">
        <f>VLOOKUP(AIRBNB[[#This Row],[HOST_ID]],Super_host[],5,FALSE)</f>
        <v>Host</v>
      </c>
    </row>
    <row r="2764" spans="1:22">
      <c r="A2764" s="4">
        <v>251262</v>
      </c>
      <c r="B2764" t="s">
        <v>14738</v>
      </c>
      <c r="C2764" s="4">
        <v>1278802</v>
      </c>
      <c r="D2764" t="s">
        <v>1979</v>
      </c>
      <c r="E2764" t="s">
        <v>14739</v>
      </c>
      <c r="F2764" s="4">
        <v>11211</v>
      </c>
      <c r="G2764" s="13" t="s">
        <v>4662</v>
      </c>
      <c r="H2764" s="13" t="s">
        <v>9218</v>
      </c>
      <c r="I2764" s="1">
        <v>4071628</v>
      </c>
      <c r="J2764" s="1">
        <v>-7395737</v>
      </c>
      <c r="K2764" t="s">
        <v>40</v>
      </c>
      <c r="L2764" s="20">
        <v>129</v>
      </c>
      <c r="M2764" s="4">
        <v>2</v>
      </c>
      <c r="N2764" s="4">
        <v>241</v>
      </c>
      <c r="O2764" s="2">
        <v>43645</v>
      </c>
      <c r="P2764" s="3">
        <v>2.6</v>
      </c>
      <c r="Q2764" s="4">
        <v>1</v>
      </c>
      <c r="R2764" s="3">
        <v>6.9</v>
      </c>
      <c r="S27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4" t="str">
        <f>IF(AIRBNB[[#This Row],[RUIDO(dB)]]&lt;=4,"Silencioso",IF(AIRBNB[[#This Row],[RUIDO(dB)]]&lt;=5.5,"Poco Ruidoso","Ruidoso"))</f>
        <v>Ruidoso</v>
      </c>
      <c r="U2764" t="str">
        <f>IF(AND(AIRBNB[[#This Row],[PRECIO]]&lt;50,AIRBNB[[#This Row],[MIN_NOCHES]]&gt;3),"Dentro del presupuesto","No considerar")</f>
        <v>No considerar</v>
      </c>
      <c r="V2764" t="str">
        <f>VLOOKUP(AIRBNB[[#This Row],[HOST_ID]],Super_host[],5,FALSE)</f>
        <v>Host</v>
      </c>
    </row>
    <row r="2765" spans="1:22">
      <c r="A2765" s="4">
        <v>151199</v>
      </c>
      <c r="B2765" t="s">
        <v>9042</v>
      </c>
      <c r="C2765" s="4">
        <v>722320</v>
      </c>
      <c r="D2765" t="s">
        <v>9043</v>
      </c>
      <c r="E2765" t="s">
        <v>9044</v>
      </c>
      <c r="F2765" s="4">
        <v>11377</v>
      </c>
      <c r="G2765" s="13" t="s">
        <v>7897</v>
      </c>
      <c r="H2765" s="13" t="s">
        <v>7940</v>
      </c>
      <c r="I2765" s="1">
        <v>4075725</v>
      </c>
      <c r="J2765" s="1">
        <v>-7391098</v>
      </c>
      <c r="K2765" t="s">
        <v>5</v>
      </c>
      <c r="L2765" s="20">
        <v>129</v>
      </c>
      <c r="M2765" s="4">
        <v>1</v>
      </c>
      <c r="N2765" s="4">
        <v>414</v>
      </c>
      <c r="O2765" s="2">
        <v>43649</v>
      </c>
      <c r="P2765" s="3">
        <v>4.34</v>
      </c>
      <c r="Q2765" s="4">
        <v>5</v>
      </c>
      <c r="R2765" s="3">
        <v>6.24</v>
      </c>
      <c r="S27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5" t="str">
        <f>IF(AIRBNB[[#This Row],[RUIDO(dB)]]&lt;=4,"Silencioso",IF(AIRBNB[[#This Row],[RUIDO(dB)]]&lt;=5.5,"Poco Ruidoso","Ruidoso"))</f>
        <v>Ruidoso</v>
      </c>
      <c r="U2765" t="str">
        <f>IF(AND(AIRBNB[[#This Row],[PRECIO]]&lt;50,AIRBNB[[#This Row],[MIN_NOCHES]]&gt;3),"Dentro del presupuesto","No considerar")</f>
        <v>No considerar</v>
      </c>
      <c r="V2765" t="str">
        <f>VLOOKUP(AIRBNB[[#This Row],[HOST_ID]],Super_host[],5,FALSE)</f>
        <v>Host</v>
      </c>
    </row>
    <row r="2766" spans="1:22">
      <c r="A2766" s="4">
        <v>65562</v>
      </c>
      <c r="B2766" t="s">
        <v>2191</v>
      </c>
      <c r="C2766" s="4">
        <v>320450</v>
      </c>
      <c r="D2766" t="s">
        <v>2192</v>
      </c>
      <c r="E2766" t="s">
        <v>2193</v>
      </c>
      <c r="F2766" s="4">
        <v>10009</v>
      </c>
      <c r="G2766" s="13" t="s">
        <v>124</v>
      </c>
      <c r="H2766" s="13" t="s">
        <v>133</v>
      </c>
      <c r="I2766" s="1">
        <v>4072956</v>
      </c>
      <c r="J2766" s="1">
        <v>-7398158</v>
      </c>
      <c r="K2766" t="s">
        <v>5</v>
      </c>
      <c r="L2766" s="20">
        <v>129</v>
      </c>
      <c r="M2766" s="4">
        <v>7</v>
      </c>
      <c r="N2766" s="4">
        <v>5</v>
      </c>
      <c r="O2766" s="2">
        <v>43468</v>
      </c>
      <c r="P2766" s="3">
        <v>0.15</v>
      </c>
      <c r="Q2766" s="4">
        <v>1</v>
      </c>
      <c r="R2766" s="3">
        <v>5.6</v>
      </c>
      <c r="S27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6" t="str">
        <f>IF(AIRBNB[[#This Row],[RUIDO(dB)]]&lt;=4,"Silencioso",IF(AIRBNB[[#This Row],[RUIDO(dB)]]&lt;=5.5,"Poco Ruidoso","Ruidoso"))</f>
        <v>Ruidoso</v>
      </c>
      <c r="U2766" t="str">
        <f>IF(AND(AIRBNB[[#This Row],[PRECIO]]&lt;50,AIRBNB[[#This Row],[MIN_NOCHES]]&gt;3),"Dentro del presupuesto","No considerar")</f>
        <v>No considerar</v>
      </c>
      <c r="V2766" t="str">
        <f>VLOOKUP(AIRBNB[[#This Row],[HOST_ID]],Super_host[],5,FALSE)</f>
        <v>Host</v>
      </c>
    </row>
    <row r="2767" spans="1:22">
      <c r="A2767" s="4">
        <v>353317</v>
      </c>
      <c r="B2767" t="s">
        <v>5374</v>
      </c>
      <c r="C2767" s="4">
        <v>314377</v>
      </c>
      <c r="D2767" t="s">
        <v>1235</v>
      </c>
      <c r="E2767" t="s">
        <v>5375</v>
      </c>
      <c r="F2767" s="4">
        <v>10002</v>
      </c>
      <c r="G2767" s="13" t="s">
        <v>124</v>
      </c>
      <c r="H2767" s="13" t="s">
        <v>409</v>
      </c>
      <c r="I2767" s="1">
        <v>4071515</v>
      </c>
      <c r="J2767" s="1">
        <v>-7399029</v>
      </c>
      <c r="K2767" t="s">
        <v>5</v>
      </c>
      <c r="L2767" s="20">
        <v>129</v>
      </c>
      <c r="M2767" s="4">
        <v>3</v>
      </c>
      <c r="N2767" s="4">
        <v>132</v>
      </c>
      <c r="O2767" s="2">
        <v>43639</v>
      </c>
      <c r="P2767" s="3">
        <v>1.49</v>
      </c>
      <c r="Q2767" s="4">
        <v>1</v>
      </c>
      <c r="R2767" s="3">
        <v>5.6</v>
      </c>
      <c r="S27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7" t="str">
        <f>IF(AIRBNB[[#This Row],[RUIDO(dB)]]&lt;=4,"Silencioso",IF(AIRBNB[[#This Row],[RUIDO(dB)]]&lt;=5.5,"Poco Ruidoso","Ruidoso"))</f>
        <v>Ruidoso</v>
      </c>
      <c r="U2767" t="str">
        <f>IF(AND(AIRBNB[[#This Row],[PRECIO]]&lt;50,AIRBNB[[#This Row],[MIN_NOCHES]]&gt;3),"Dentro del presupuesto","No considerar")</f>
        <v>No considerar</v>
      </c>
      <c r="V2767" t="str">
        <f>VLOOKUP(AIRBNB[[#This Row],[HOST_ID]],Super_host[],5,FALSE)</f>
        <v>Host</v>
      </c>
    </row>
    <row r="2768" spans="1:22">
      <c r="A2768" s="4">
        <v>4309079</v>
      </c>
      <c r="B2768" t="s">
        <v>2930</v>
      </c>
      <c r="C2768" s="4">
        <v>22367030</v>
      </c>
      <c r="D2768" t="s">
        <v>2931</v>
      </c>
      <c r="E2768" t="s">
        <v>2330</v>
      </c>
      <c r="F2768" s="4">
        <v>10003</v>
      </c>
      <c r="G2768" s="13" t="s">
        <v>124</v>
      </c>
      <c r="H2768" s="13" t="s">
        <v>133</v>
      </c>
      <c r="I2768" s="1">
        <v>4072603</v>
      </c>
      <c r="J2768" s="1">
        <v>-7398897</v>
      </c>
      <c r="K2768" t="s">
        <v>40</v>
      </c>
      <c r="L2768" s="20">
        <v>128</v>
      </c>
      <c r="M2768" s="4">
        <v>7</v>
      </c>
      <c r="N2768" s="4">
        <v>15</v>
      </c>
      <c r="O2768" s="2">
        <v>43568</v>
      </c>
      <c r="P2768" s="3">
        <v>0.26</v>
      </c>
      <c r="Q2768" s="4">
        <v>1</v>
      </c>
      <c r="R2768" s="3">
        <v>5.6</v>
      </c>
      <c r="S27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8" t="str">
        <f>IF(AIRBNB[[#This Row],[RUIDO(dB)]]&lt;=4,"Silencioso",IF(AIRBNB[[#This Row],[RUIDO(dB)]]&lt;=5.5,"Poco Ruidoso","Ruidoso"))</f>
        <v>Ruidoso</v>
      </c>
      <c r="U2768" t="str">
        <f>IF(AND(AIRBNB[[#This Row],[PRECIO]]&lt;50,AIRBNB[[#This Row],[MIN_NOCHES]]&gt;3),"Dentro del presupuesto","No considerar")</f>
        <v>No considerar</v>
      </c>
      <c r="V2768" t="str">
        <f>VLOOKUP(AIRBNB[[#This Row],[HOST_ID]],Super_host[],5,FALSE)</f>
        <v>Host</v>
      </c>
    </row>
    <row r="2769" spans="1:22">
      <c r="A2769" s="4">
        <v>5647213</v>
      </c>
      <c r="B2769" t="s">
        <v>14356</v>
      </c>
      <c r="C2769" s="4">
        <v>16482147</v>
      </c>
      <c r="D2769" t="s">
        <v>14357</v>
      </c>
      <c r="E2769" t="s">
        <v>14358</v>
      </c>
      <c r="F2769" s="4">
        <v>11233</v>
      </c>
      <c r="G2769" s="13" t="s">
        <v>4662</v>
      </c>
      <c r="H2769" s="13" t="s">
        <v>9230</v>
      </c>
      <c r="I2769" s="1">
        <v>4068294</v>
      </c>
      <c r="J2769" s="1">
        <v>-7392672</v>
      </c>
      <c r="K2769" t="s">
        <v>5</v>
      </c>
      <c r="L2769" s="20">
        <v>128</v>
      </c>
      <c r="M2769" s="4">
        <v>4</v>
      </c>
      <c r="N2769" s="4">
        <v>44</v>
      </c>
      <c r="O2769" s="2">
        <v>43636</v>
      </c>
      <c r="P2769" s="3">
        <v>1.98</v>
      </c>
      <c r="Q2769" s="4">
        <v>1</v>
      </c>
      <c r="R2769" s="3">
        <v>6.9</v>
      </c>
      <c r="S27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69" t="str">
        <f>IF(AIRBNB[[#This Row],[RUIDO(dB)]]&lt;=4,"Silencioso",IF(AIRBNB[[#This Row],[RUIDO(dB)]]&lt;=5.5,"Poco Ruidoso","Ruidoso"))</f>
        <v>Ruidoso</v>
      </c>
      <c r="U2769" t="str">
        <f>IF(AND(AIRBNB[[#This Row],[PRECIO]]&lt;50,AIRBNB[[#This Row],[MIN_NOCHES]]&gt;3),"Dentro del presupuesto","No considerar")</f>
        <v>No considerar</v>
      </c>
      <c r="V2769" t="str">
        <f>VLOOKUP(AIRBNB[[#This Row],[HOST_ID]],Super_host[],5,FALSE)</f>
        <v>Host</v>
      </c>
    </row>
    <row r="2770" spans="1:22">
      <c r="A2770" s="4">
        <v>6065778</v>
      </c>
      <c r="B2770" t="s">
        <v>14102</v>
      </c>
      <c r="C2770" s="4">
        <v>12811150</v>
      </c>
      <c r="D2770" t="s">
        <v>442</v>
      </c>
      <c r="E2770" t="s">
        <v>14103</v>
      </c>
      <c r="F2770" s="4">
        <v>11215</v>
      </c>
      <c r="G2770" s="13" t="s">
        <v>4662</v>
      </c>
      <c r="H2770" s="13" t="s">
        <v>10548</v>
      </c>
      <c r="I2770" s="1">
        <v>4065888</v>
      </c>
      <c r="J2770" s="1">
        <v>-7398013</v>
      </c>
      <c r="K2770" t="s">
        <v>5</v>
      </c>
      <c r="L2770" s="20">
        <v>128</v>
      </c>
      <c r="M2770" s="4">
        <v>5</v>
      </c>
      <c r="N2770" s="4">
        <v>83</v>
      </c>
      <c r="O2770" s="2">
        <v>43460</v>
      </c>
      <c r="P2770" s="3">
        <v>1.63</v>
      </c>
      <c r="Q2770" s="4">
        <v>1</v>
      </c>
      <c r="R2770" s="3">
        <v>6.9</v>
      </c>
      <c r="S27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0" t="str">
        <f>IF(AIRBNB[[#This Row],[RUIDO(dB)]]&lt;=4,"Silencioso",IF(AIRBNB[[#This Row],[RUIDO(dB)]]&lt;=5.5,"Poco Ruidoso","Ruidoso"))</f>
        <v>Ruidoso</v>
      </c>
      <c r="U2770" t="str">
        <f>IF(AND(AIRBNB[[#This Row],[PRECIO]]&lt;50,AIRBNB[[#This Row],[MIN_NOCHES]]&gt;3),"Dentro del presupuesto","No considerar")</f>
        <v>No considerar</v>
      </c>
      <c r="V2770" t="str">
        <f>VLOOKUP(AIRBNB[[#This Row],[HOST_ID]],Super_host[],5,FALSE)</f>
        <v>Host</v>
      </c>
    </row>
    <row r="2771" spans="1:22">
      <c r="A2771" s="4">
        <v>2325144</v>
      </c>
      <c r="B2771" t="s">
        <v>13158</v>
      </c>
      <c r="C2771" s="4">
        <v>11876825</v>
      </c>
      <c r="D2771" t="s">
        <v>928</v>
      </c>
      <c r="E2771" t="s">
        <v>13159</v>
      </c>
      <c r="F2771" s="4">
        <v>11206</v>
      </c>
      <c r="G2771" s="13" t="s">
        <v>4662</v>
      </c>
      <c r="H2771" s="13" t="s">
        <v>9274</v>
      </c>
      <c r="I2771" s="1">
        <v>4069856</v>
      </c>
      <c r="J2771" s="1">
        <v>-7393162</v>
      </c>
      <c r="K2771" t="s">
        <v>40</v>
      </c>
      <c r="L2771" s="20">
        <v>128</v>
      </c>
      <c r="M2771" s="4">
        <v>3</v>
      </c>
      <c r="N2771" s="4">
        <v>52</v>
      </c>
      <c r="O2771" s="2">
        <v>43106</v>
      </c>
      <c r="P2771" s="3">
        <v>0.8</v>
      </c>
      <c r="Q2771" s="4">
        <v>1</v>
      </c>
      <c r="R2771" s="3">
        <v>6.9</v>
      </c>
      <c r="S27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1" t="str">
        <f>IF(AIRBNB[[#This Row],[RUIDO(dB)]]&lt;=4,"Silencioso",IF(AIRBNB[[#This Row],[RUIDO(dB)]]&lt;=5.5,"Poco Ruidoso","Ruidoso"))</f>
        <v>Ruidoso</v>
      </c>
      <c r="U2771" t="str">
        <f>IF(AND(AIRBNB[[#This Row],[PRECIO]]&lt;50,AIRBNB[[#This Row],[MIN_NOCHES]]&gt;3),"Dentro del presupuesto","No considerar")</f>
        <v>No considerar</v>
      </c>
      <c r="V2771" t="str">
        <f>VLOOKUP(AIRBNB[[#This Row],[HOST_ID]],Super_host[],5,FALSE)</f>
        <v>Host</v>
      </c>
    </row>
    <row r="2772" spans="1:22">
      <c r="A2772" s="4">
        <v>2084817</v>
      </c>
      <c r="B2772" t="s">
        <v>4430</v>
      </c>
      <c r="C2772" s="4">
        <v>2657134</v>
      </c>
      <c r="D2772" t="s">
        <v>4431</v>
      </c>
      <c r="E2772" t="s">
        <v>4432</v>
      </c>
      <c r="F2772" s="4">
        <v>10002</v>
      </c>
      <c r="G2772" s="13" t="s">
        <v>124</v>
      </c>
      <c r="H2772" s="13" t="s">
        <v>137</v>
      </c>
      <c r="I2772" s="1">
        <v>4071044</v>
      </c>
      <c r="J2772" s="1">
        <v>-7398756</v>
      </c>
      <c r="K2772" t="s">
        <v>40</v>
      </c>
      <c r="L2772" s="20">
        <v>128</v>
      </c>
      <c r="M2772" s="4">
        <v>1</v>
      </c>
      <c r="N2772" s="4">
        <v>16</v>
      </c>
      <c r="O2772" s="2">
        <v>43159</v>
      </c>
      <c r="P2772" s="3">
        <v>0.75</v>
      </c>
      <c r="Q2772" s="4">
        <v>1</v>
      </c>
      <c r="R2772" s="3">
        <v>5.6</v>
      </c>
      <c r="S27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2" t="str">
        <f>IF(AIRBNB[[#This Row],[RUIDO(dB)]]&lt;=4,"Silencioso",IF(AIRBNB[[#This Row],[RUIDO(dB)]]&lt;=5.5,"Poco Ruidoso","Ruidoso"))</f>
        <v>Ruidoso</v>
      </c>
      <c r="U2772" t="str">
        <f>IF(AND(AIRBNB[[#This Row],[PRECIO]]&lt;50,AIRBNB[[#This Row],[MIN_NOCHES]]&gt;3),"Dentro del presupuesto","No considerar")</f>
        <v>No considerar</v>
      </c>
      <c r="V2772" t="str">
        <f>VLOOKUP(AIRBNB[[#This Row],[HOST_ID]],Super_host[],5,FALSE)</f>
        <v>Host</v>
      </c>
    </row>
    <row r="2773" spans="1:22">
      <c r="A2773" s="4">
        <v>602070</v>
      </c>
      <c r="B2773" t="s">
        <v>12449</v>
      </c>
      <c r="C2773" s="4">
        <v>2640845</v>
      </c>
      <c r="D2773" t="s">
        <v>8943</v>
      </c>
      <c r="E2773" t="s">
        <v>12450</v>
      </c>
      <c r="F2773" s="4">
        <v>11222</v>
      </c>
      <c r="G2773" s="13" t="s">
        <v>4662</v>
      </c>
      <c r="H2773" s="13" t="s">
        <v>9249</v>
      </c>
      <c r="I2773" s="1">
        <v>4072188</v>
      </c>
      <c r="J2773" s="1">
        <v>-7394963</v>
      </c>
      <c r="K2773" t="s">
        <v>5</v>
      </c>
      <c r="L2773" s="20">
        <v>128</v>
      </c>
      <c r="M2773" s="4">
        <v>5</v>
      </c>
      <c r="N2773" s="4">
        <v>38</v>
      </c>
      <c r="O2773" s="2">
        <v>43591</v>
      </c>
      <c r="P2773" s="3">
        <v>0.45</v>
      </c>
      <c r="Q2773" s="4">
        <v>1</v>
      </c>
      <c r="R2773" s="3">
        <v>6.9</v>
      </c>
      <c r="S27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3" t="str">
        <f>IF(AIRBNB[[#This Row],[RUIDO(dB)]]&lt;=4,"Silencioso",IF(AIRBNB[[#This Row],[RUIDO(dB)]]&lt;=5.5,"Poco Ruidoso","Ruidoso"))</f>
        <v>Ruidoso</v>
      </c>
      <c r="U2773" t="str">
        <f>IF(AND(AIRBNB[[#This Row],[PRECIO]]&lt;50,AIRBNB[[#This Row],[MIN_NOCHES]]&gt;3),"Dentro del presupuesto","No considerar")</f>
        <v>No considerar</v>
      </c>
      <c r="V2773" t="str">
        <f>VLOOKUP(AIRBNB[[#This Row],[HOST_ID]],Super_host[],5,FALSE)</f>
        <v>Host</v>
      </c>
    </row>
    <row r="2774" spans="1:22">
      <c r="A2774" s="4">
        <v>799319</v>
      </c>
      <c r="B2774" t="s">
        <v>14310</v>
      </c>
      <c r="C2774" s="4">
        <v>838848</v>
      </c>
      <c r="D2774" t="s">
        <v>442</v>
      </c>
      <c r="E2774" t="s">
        <v>14311</v>
      </c>
      <c r="F2774" s="4">
        <v>11205</v>
      </c>
      <c r="G2774" s="13" t="s">
        <v>4662</v>
      </c>
      <c r="H2774" s="13" t="s">
        <v>9222</v>
      </c>
      <c r="I2774" s="1">
        <v>4069075</v>
      </c>
      <c r="J2774" s="1">
        <v>-7397192</v>
      </c>
      <c r="K2774" t="s">
        <v>5</v>
      </c>
      <c r="L2774" s="20">
        <v>128</v>
      </c>
      <c r="M2774" s="4">
        <v>5</v>
      </c>
      <c r="N2774" s="4">
        <v>154</v>
      </c>
      <c r="O2774" s="2">
        <v>43598</v>
      </c>
      <c r="P2774" s="3">
        <v>1.93</v>
      </c>
      <c r="Q2774" s="4">
        <v>1</v>
      </c>
      <c r="R2774" s="3">
        <v>6.9</v>
      </c>
      <c r="S27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4" t="str">
        <f>IF(AIRBNB[[#This Row],[RUIDO(dB)]]&lt;=4,"Silencioso",IF(AIRBNB[[#This Row],[RUIDO(dB)]]&lt;=5.5,"Poco Ruidoso","Ruidoso"))</f>
        <v>Ruidoso</v>
      </c>
      <c r="U2774" t="str">
        <f>IF(AND(AIRBNB[[#This Row],[PRECIO]]&lt;50,AIRBNB[[#This Row],[MIN_NOCHES]]&gt;3),"Dentro del presupuesto","No considerar")</f>
        <v>No considerar</v>
      </c>
      <c r="V2774" t="str">
        <f>VLOOKUP(AIRBNB[[#This Row],[HOST_ID]],Super_host[],5,FALSE)</f>
        <v>Host</v>
      </c>
    </row>
    <row r="2775" spans="1:22">
      <c r="A2775" s="4">
        <v>4541187</v>
      </c>
      <c r="B2775" t="s">
        <v>8314</v>
      </c>
      <c r="C2775" s="4">
        <v>23185328</v>
      </c>
      <c r="D2775" t="s">
        <v>8315</v>
      </c>
      <c r="E2775" t="s">
        <v>8316</v>
      </c>
      <c r="F2775" s="4">
        <v>11105</v>
      </c>
      <c r="G2775" s="13" t="s">
        <v>7897</v>
      </c>
      <c r="H2775" s="13" t="s">
        <v>7898</v>
      </c>
      <c r="I2775" s="1">
        <v>4077672</v>
      </c>
      <c r="J2775" s="1">
        <v>-7390878</v>
      </c>
      <c r="K2775" t="s">
        <v>5</v>
      </c>
      <c r="L2775" s="20">
        <v>127</v>
      </c>
      <c r="M2775" s="4">
        <v>2</v>
      </c>
      <c r="N2775" s="4">
        <v>12</v>
      </c>
      <c r="O2775" s="2">
        <v>42697</v>
      </c>
      <c r="P2775" s="3">
        <v>0.25</v>
      </c>
      <c r="Q2775" s="4">
        <v>5</v>
      </c>
      <c r="R2775" s="3">
        <v>6.24</v>
      </c>
      <c r="S27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5" t="str">
        <f>IF(AIRBNB[[#This Row],[RUIDO(dB)]]&lt;=4,"Silencioso",IF(AIRBNB[[#This Row],[RUIDO(dB)]]&lt;=5.5,"Poco Ruidoso","Ruidoso"))</f>
        <v>Ruidoso</v>
      </c>
      <c r="U2775" t="str">
        <f>IF(AND(AIRBNB[[#This Row],[PRECIO]]&lt;50,AIRBNB[[#This Row],[MIN_NOCHES]]&gt;3),"Dentro del presupuesto","No considerar")</f>
        <v>No considerar</v>
      </c>
      <c r="V2775" t="str">
        <f>VLOOKUP(AIRBNB[[#This Row],[HOST_ID]],Super_host[],5,FALSE)</f>
        <v>Host</v>
      </c>
    </row>
    <row r="2776" spans="1:22">
      <c r="A2776" s="4">
        <v>4760107</v>
      </c>
      <c r="B2776" t="s">
        <v>10990</v>
      </c>
      <c r="C2776" s="4">
        <v>16437254</v>
      </c>
      <c r="D2776" t="s">
        <v>10187</v>
      </c>
      <c r="E2776" t="s">
        <v>10991</v>
      </c>
      <c r="F2776" s="4">
        <v>11201</v>
      </c>
      <c r="G2776" s="13" t="s">
        <v>4662</v>
      </c>
      <c r="H2776" s="13" t="s">
        <v>9576</v>
      </c>
      <c r="I2776" s="1">
        <v>4068902</v>
      </c>
      <c r="J2776" s="1">
        <v>-7398632</v>
      </c>
      <c r="K2776" t="s">
        <v>5</v>
      </c>
      <c r="L2776" s="20">
        <v>127</v>
      </c>
      <c r="M2776" s="4">
        <v>30</v>
      </c>
      <c r="N2776" s="4">
        <v>7</v>
      </c>
      <c r="O2776" s="2">
        <v>43473</v>
      </c>
      <c r="P2776" s="3">
        <v>0.15</v>
      </c>
      <c r="Q2776" s="4">
        <v>1</v>
      </c>
      <c r="R2776" s="3">
        <v>6.9</v>
      </c>
      <c r="S27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6" t="str">
        <f>IF(AIRBNB[[#This Row],[RUIDO(dB)]]&lt;=4,"Silencioso",IF(AIRBNB[[#This Row],[RUIDO(dB)]]&lt;=5.5,"Poco Ruidoso","Ruidoso"))</f>
        <v>Ruidoso</v>
      </c>
      <c r="U2776" t="str">
        <f>IF(AND(AIRBNB[[#This Row],[PRECIO]]&lt;50,AIRBNB[[#This Row],[MIN_NOCHES]]&gt;3),"Dentro del presupuesto","No considerar")</f>
        <v>No considerar</v>
      </c>
      <c r="V2776" t="str">
        <f>VLOOKUP(AIRBNB[[#This Row],[HOST_ID]],Super_host[],5,FALSE)</f>
        <v>Host</v>
      </c>
    </row>
    <row r="2777" spans="1:22">
      <c r="A2777" s="4">
        <v>6692213</v>
      </c>
      <c r="B2777" t="s">
        <v>4177</v>
      </c>
      <c r="C2777" s="4">
        <v>6847312</v>
      </c>
      <c r="D2777" t="s">
        <v>4178</v>
      </c>
      <c r="E2777" t="s">
        <v>4179</v>
      </c>
      <c r="F2777" s="4">
        <v>10128</v>
      </c>
      <c r="G2777" s="13" t="s">
        <v>124</v>
      </c>
      <c r="H2777" s="13" t="s">
        <v>129</v>
      </c>
      <c r="I2777" s="1">
        <v>4078165</v>
      </c>
      <c r="J2777" s="1">
        <v>-7394825</v>
      </c>
      <c r="K2777" t="s">
        <v>5</v>
      </c>
      <c r="L2777" s="20">
        <v>127</v>
      </c>
      <c r="M2777" s="4">
        <v>2</v>
      </c>
      <c r="N2777" s="4">
        <v>30</v>
      </c>
      <c r="O2777" s="2">
        <v>43541</v>
      </c>
      <c r="P2777" s="3">
        <v>0.62</v>
      </c>
      <c r="Q2777" s="4">
        <v>1</v>
      </c>
      <c r="R2777" s="3">
        <v>5.6</v>
      </c>
      <c r="S27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7" t="str">
        <f>IF(AIRBNB[[#This Row],[RUIDO(dB)]]&lt;=4,"Silencioso",IF(AIRBNB[[#This Row],[RUIDO(dB)]]&lt;=5.5,"Poco Ruidoso","Ruidoso"))</f>
        <v>Ruidoso</v>
      </c>
      <c r="U2777" t="str">
        <f>IF(AND(AIRBNB[[#This Row],[PRECIO]]&lt;50,AIRBNB[[#This Row],[MIN_NOCHES]]&gt;3),"Dentro del presupuesto","No considerar")</f>
        <v>No considerar</v>
      </c>
      <c r="V2777" t="str">
        <f>VLOOKUP(AIRBNB[[#This Row],[HOST_ID]],Super_host[],5,FALSE)</f>
        <v>Host</v>
      </c>
    </row>
    <row r="2778" spans="1:22">
      <c r="A2778" s="4">
        <v>276216</v>
      </c>
      <c r="B2778" t="s">
        <v>9713</v>
      </c>
      <c r="C2778" s="4">
        <v>1440691</v>
      </c>
      <c r="D2778" t="s">
        <v>9714</v>
      </c>
      <c r="E2778" t="s">
        <v>9715</v>
      </c>
      <c r="F2778" s="4">
        <v>11215</v>
      </c>
      <c r="G2778" s="13" t="s">
        <v>4662</v>
      </c>
      <c r="H2778" s="13" t="s">
        <v>9246</v>
      </c>
      <c r="I2778" s="1">
        <v>4065992</v>
      </c>
      <c r="J2778" s="1">
        <v>-7399042</v>
      </c>
      <c r="K2778" t="s">
        <v>5</v>
      </c>
      <c r="L2778" s="20">
        <v>127</v>
      </c>
      <c r="M2778" s="4">
        <v>180</v>
      </c>
      <c r="N2778" s="4">
        <v>1</v>
      </c>
      <c r="O2778" s="2">
        <v>42614</v>
      </c>
      <c r="P2778" s="3">
        <v>0.03</v>
      </c>
      <c r="Q2778" s="4">
        <v>1</v>
      </c>
      <c r="R2778" s="3">
        <v>6.9</v>
      </c>
      <c r="S27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8" t="str">
        <f>IF(AIRBNB[[#This Row],[RUIDO(dB)]]&lt;=4,"Silencioso",IF(AIRBNB[[#This Row],[RUIDO(dB)]]&lt;=5.5,"Poco Ruidoso","Ruidoso"))</f>
        <v>Ruidoso</v>
      </c>
      <c r="U2778" t="str">
        <f>IF(AND(AIRBNB[[#This Row],[PRECIO]]&lt;50,AIRBNB[[#This Row],[MIN_NOCHES]]&gt;3),"Dentro del presupuesto","No considerar")</f>
        <v>No considerar</v>
      </c>
      <c r="V2778" t="str">
        <f>VLOOKUP(AIRBNB[[#This Row],[HOST_ID]],Super_host[],5,FALSE)</f>
        <v>Host</v>
      </c>
    </row>
    <row r="2779" spans="1:22">
      <c r="A2779" s="4">
        <v>5214511</v>
      </c>
      <c r="B2779" t="s">
        <v>10046</v>
      </c>
      <c r="C2779" s="4">
        <v>25762289</v>
      </c>
      <c r="D2779" t="s">
        <v>10047</v>
      </c>
      <c r="E2779" t="s">
        <v>10048</v>
      </c>
      <c r="F2779" s="4">
        <v>11222</v>
      </c>
      <c r="G2779" s="13" t="s">
        <v>4662</v>
      </c>
      <c r="H2779" s="13" t="s">
        <v>9249</v>
      </c>
      <c r="I2779" s="1">
        <v>4072614</v>
      </c>
      <c r="J2779" s="1">
        <v>-7394813</v>
      </c>
      <c r="K2779" t="s">
        <v>5</v>
      </c>
      <c r="L2779" s="20">
        <v>126</v>
      </c>
      <c r="M2779" s="4">
        <v>3</v>
      </c>
      <c r="N2779" s="4">
        <v>3</v>
      </c>
      <c r="O2779" s="2">
        <v>43620</v>
      </c>
      <c r="P2779" s="3">
        <v>0.06</v>
      </c>
      <c r="Q2779" s="4">
        <v>1</v>
      </c>
      <c r="R2779" s="3">
        <v>6.9</v>
      </c>
      <c r="S27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79" t="str">
        <f>IF(AIRBNB[[#This Row],[RUIDO(dB)]]&lt;=4,"Silencioso",IF(AIRBNB[[#This Row],[RUIDO(dB)]]&lt;=5.5,"Poco Ruidoso","Ruidoso"))</f>
        <v>Ruidoso</v>
      </c>
      <c r="U2779" t="str">
        <f>IF(AND(AIRBNB[[#This Row],[PRECIO]]&lt;50,AIRBNB[[#This Row],[MIN_NOCHES]]&gt;3),"Dentro del presupuesto","No considerar")</f>
        <v>No considerar</v>
      </c>
      <c r="V2779" t="str">
        <f>VLOOKUP(AIRBNB[[#This Row],[HOST_ID]],Super_host[],5,FALSE)</f>
        <v>Host</v>
      </c>
    </row>
    <row r="2780" spans="1:22">
      <c r="A2780" s="4">
        <v>3101140</v>
      </c>
      <c r="B2780" t="s">
        <v>13165</v>
      </c>
      <c r="C2780" s="4">
        <v>9229108</v>
      </c>
      <c r="D2780" t="s">
        <v>13166</v>
      </c>
      <c r="E2780" t="s">
        <v>13167</v>
      </c>
      <c r="F2780" s="4">
        <v>11222</v>
      </c>
      <c r="G2780" s="13" t="s">
        <v>4662</v>
      </c>
      <c r="H2780" s="13" t="s">
        <v>9249</v>
      </c>
      <c r="I2780" s="1">
        <v>4072126</v>
      </c>
      <c r="J2780" s="1">
        <v>-7393961</v>
      </c>
      <c r="K2780" t="s">
        <v>40</v>
      </c>
      <c r="L2780" s="20">
        <v>126</v>
      </c>
      <c r="M2780" s="4">
        <v>2</v>
      </c>
      <c r="N2780" s="4">
        <v>15</v>
      </c>
      <c r="O2780" s="2">
        <v>43596</v>
      </c>
      <c r="P2780" s="3">
        <v>0.8</v>
      </c>
      <c r="Q2780" s="4">
        <v>1</v>
      </c>
      <c r="R2780" s="3">
        <v>6.9</v>
      </c>
      <c r="S27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0" t="str">
        <f>IF(AIRBNB[[#This Row],[RUIDO(dB)]]&lt;=4,"Silencioso",IF(AIRBNB[[#This Row],[RUIDO(dB)]]&lt;=5.5,"Poco Ruidoso","Ruidoso"))</f>
        <v>Ruidoso</v>
      </c>
      <c r="U2780" t="str">
        <f>IF(AND(AIRBNB[[#This Row],[PRECIO]]&lt;50,AIRBNB[[#This Row],[MIN_NOCHES]]&gt;3),"Dentro del presupuesto","No considerar")</f>
        <v>No considerar</v>
      </c>
      <c r="V2780" t="str">
        <f>VLOOKUP(AIRBNB[[#This Row],[HOST_ID]],Super_host[],5,FALSE)</f>
        <v>Host</v>
      </c>
    </row>
    <row r="2781" spans="1:22">
      <c r="A2781" s="4">
        <v>456457</v>
      </c>
      <c r="B2781" t="s">
        <v>1453</v>
      </c>
      <c r="C2781" s="4">
        <v>1594083</v>
      </c>
      <c r="D2781" t="s">
        <v>399</v>
      </c>
      <c r="E2781" t="s">
        <v>1454</v>
      </c>
      <c r="F2781" s="4">
        <v>10014</v>
      </c>
      <c r="G2781" s="13" t="s">
        <v>124</v>
      </c>
      <c r="H2781" s="13" t="s">
        <v>140</v>
      </c>
      <c r="I2781" s="1">
        <v>4073204</v>
      </c>
      <c r="J2781" s="1">
        <v>-7400189</v>
      </c>
      <c r="K2781" t="s">
        <v>5</v>
      </c>
      <c r="L2781" s="20">
        <v>126</v>
      </c>
      <c r="M2781" s="4">
        <v>3</v>
      </c>
      <c r="N2781" s="4">
        <v>7</v>
      </c>
      <c r="O2781" s="2">
        <v>42611</v>
      </c>
      <c r="P2781" s="3">
        <v>0.08</v>
      </c>
      <c r="Q2781" s="4">
        <v>1</v>
      </c>
      <c r="R2781" s="3">
        <v>5.6</v>
      </c>
      <c r="S27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1" t="str">
        <f>IF(AIRBNB[[#This Row],[RUIDO(dB)]]&lt;=4,"Silencioso",IF(AIRBNB[[#This Row],[RUIDO(dB)]]&lt;=5.5,"Poco Ruidoso","Ruidoso"))</f>
        <v>Ruidoso</v>
      </c>
      <c r="U2781" t="str">
        <f>IF(AND(AIRBNB[[#This Row],[PRECIO]]&lt;50,AIRBNB[[#This Row],[MIN_NOCHES]]&gt;3),"Dentro del presupuesto","No considerar")</f>
        <v>No considerar</v>
      </c>
      <c r="V2781" t="str">
        <f>VLOOKUP(AIRBNB[[#This Row],[HOST_ID]],Super_host[],5,FALSE)</f>
        <v>Host</v>
      </c>
    </row>
    <row r="2782" spans="1:22">
      <c r="A2782" s="4">
        <v>4994264</v>
      </c>
      <c r="B2782" t="s">
        <v>6564</v>
      </c>
      <c r="C2782" s="4">
        <v>41398078</v>
      </c>
      <c r="D2782" t="s">
        <v>5422</v>
      </c>
      <c r="E2782" t="s">
        <v>4929</v>
      </c>
      <c r="F2782" s="4">
        <v>10275</v>
      </c>
      <c r="G2782" s="13" t="s">
        <v>124</v>
      </c>
      <c r="H2782" s="13" t="s">
        <v>528</v>
      </c>
      <c r="I2782" s="1">
        <v>407076</v>
      </c>
      <c r="J2782" s="1">
        <v>-7401367</v>
      </c>
      <c r="K2782" t="s">
        <v>40</v>
      </c>
      <c r="L2782" s="20">
        <v>125</v>
      </c>
      <c r="M2782" s="4">
        <v>3</v>
      </c>
      <c r="N2782" s="4">
        <v>0</v>
      </c>
      <c r="O2782" s="2">
        <v>42344</v>
      </c>
      <c r="P2782" s="3">
        <v>4.8499999999999996</v>
      </c>
      <c r="Q2782" s="4">
        <v>1</v>
      </c>
      <c r="R2782" s="3">
        <v>5.6</v>
      </c>
      <c r="S27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2" t="str">
        <f>IF(AIRBNB[[#This Row],[RUIDO(dB)]]&lt;=4,"Silencioso",IF(AIRBNB[[#This Row],[RUIDO(dB)]]&lt;=5.5,"Poco Ruidoso","Ruidoso"))</f>
        <v>Ruidoso</v>
      </c>
      <c r="U2782" t="str">
        <f>IF(AND(AIRBNB[[#This Row],[PRECIO]]&lt;50,AIRBNB[[#This Row],[MIN_NOCHES]]&gt;3),"Dentro del presupuesto","No considerar")</f>
        <v>No considerar</v>
      </c>
      <c r="V2782" t="str">
        <f>VLOOKUP(AIRBNB[[#This Row],[HOST_ID]],Super_host[],5,FALSE)</f>
        <v>Host</v>
      </c>
    </row>
    <row r="2783" spans="1:22">
      <c r="A2783" s="4">
        <v>6525622</v>
      </c>
      <c r="B2783" t="s">
        <v>1478</v>
      </c>
      <c r="C2783" s="4">
        <v>33733944</v>
      </c>
      <c r="D2783" t="s">
        <v>291</v>
      </c>
      <c r="E2783" t="s">
        <v>1479</v>
      </c>
      <c r="F2783" s="4">
        <v>10009</v>
      </c>
      <c r="G2783" s="13" t="s">
        <v>124</v>
      </c>
      <c r="H2783" s="13" t="s">
        <v>133</v>
      </c>
      <c r="I2783" s="1">
        <v>4072152</v>
      </c>
      <c r="J2783" s="1">
        <v>-7397761</v>
      </c>
      <c r="K2783" t="s">
        <v>5</v>
      </c>
      <c r="L2783" s="20">
        <v>125</v>
      </c>
      <c r="M2783" s="4">
        <v>1</v>
      </c>
      <c r="N2783" s="4">
        <v>4</v>
      </c>
      <c r="O2783" s="2">
        <v>42982</v>
      </c>
      <c r="P2783" s="3">
        <v>0.09</v>
      </c>
      <c r="Q2783" s="4">
        <v>1</v>
      </c>
      <c r="R2783" s="3">
        <v>5.6</v>
      </c>
      <c r="S27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3" t="str">
        <f>IF(AIRBNB[[#This Row],[RUIDO(dB)]]&lt;=4,"Silencioso",IF(AIRBNB[[#This Row],[RUIDO(dB)]]&lt;=5.5,"Poco Ruidoso","Ruidoso"))</f>
        <v>Ruidoso</v>
      </c>
      <c r="U2783" t="str">
        <f>IF(AND(AIRBNB[[#This Row],[PRECIO]]&lt;50,AIRBNB[[#This Row],[MIN_NOCHES]]&gt;3),"Dentro del presupuesto","No considerar")</f>
        <v>No considerar</v>
      </c>
      <c r="V2783" t="str">
        <f>VLOOKUP(AIRBNB[[#This Row],[HOST_ID]],Super_host[],5,FALSE)</f>
        <v>Host</v>
      </c>
    </row>
    <row r="2784" spans="1:22">
      <c r="A2784" s="4">
        <v>6438254</v>
      </c>
      <c r="B2784" t="s">
        <v>9748</v>
      </c>
      <c r="C2784" s="4">
        <v>33611370</v>
      </c>
      <c r="D2784" t="s">
        <v>928</v>
      </c>
      <c r="E2784" t="s">
        <v>9749</v>
      </c>
      <c r="F2784" s="4">
        <v>11231</v>
      </c>
      <c r="G2784" s="13" t="s">
        <v>4662</v>
      </c>
      <c r="H2784" s="13" t="s">
        <v>9237</v>
      </c>
      <c r="I2784" s="1">
        <v>4068303</v>
      </c>
      <c r="J2784" s="1">
        <v>-7399686</v>
      </c>
      <c r="K2784" t="s">
        <v>5</v>
      </c>
      <c r="L2784" s="20">
        <v>125</v>
      </c>
      <c r="M2784" s="4">
        <v>14</v>
      </c>
      <c r="N2784" s="4">
        <v>2</v>
      </c>
      <c r="O2784" s="2">
        <v>42303</v>
      </c>
      <c r="P2784" s="3">
        <v>0.04</v>
      </c>
      <c r="Q2784" s="4">
        <v>1</v>
      </c>
      <c r="R2784" s="3">
        <v>6.9</v>
      </c>
      <c r="S27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4" t="str">
        <f>IF(AIRBNB[[#This Row],[RUIDO(dB)]]&lt;=4,"Silencioso",IF(AIRBNB[[#This Row],[RUIDO(dB)]]&lt;=5.5,"Poco Ruidoso","Ruidoso"))</f>
        <v>Ruidoso</v>
      </c>
      <c r="U2784" t="str">
        <f>IF(AND(AIRBNB[[#This Row],[PRECIO]]&lt;50,AIRBNB[[#This Row],[MIN_NOCHES]]&gt;3),"Dentro del presupuesto","No considerar")</f>
        <v>No considerar</v>
      </c>
      <c r="V2784" t="str">
        <f>VLOOKUP(AIRBNB[[#This Row],[HOST_ID]],Super_host[],5,FALSE)</f>
        <v>Host</v>
      </c>
    </row>
    <row r="2785" spans="1:22">
      <c r="A2785" s="4">
        <v>6433621</v>
      </c>
      <c r="B2785" t="s">
        <v>8627</v>
      </c>
      <c r="C2785" s="4">
        <v>33582013</v>
      </c>
      <c r="D2785" t="s">
        <v>8628</v>
      </c>
      <c r="E2785" t="s">
        <v>8629</v>
      </c>
      <c r="F2785" s="4">
        <v>11375</v>
      </c>
      <c r="G2785" s="13" t="s">
        <v>7897</v>
      </c>
      <c r="H2785" s="13" t="s">
        <v>7951</v>
      </c>
      <c r="I2785" s="1">
        <v>4071345</v>
      </c>
      <c r="J2785" s="1">
        <v>-7385658</v>
      </c>
      <c r="K2785" t="s">
        <v>5</v>
      </c>
      <c r="L2785" s="20">
        <v>125</v>
      </c>
      <c r="M2785" s="4">
        <v>2</v>
      </c>
      <c r="N2785" s="4">
        <v>44</v>
      </c>
      <c r="O2785" s="2">
        <v>43646</v>
      </c>
      <c r="P2785" s="3">
        <v>0.91</v>
      </c>
      <c r="Q2785" s="4">
        <v>5</v>
      </c>
      <c r="R2785" s="3">
        <v>6.24</v>
      </c>
      <c r="S27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5" t="str">
        <f>IF(AIRBNB[[#This Row],[RUIDO(dB)]]&lt;=4,"Silencioso",IF(AIRBNB[[#This Row],[RUIDO(dB)]]&lt;=5.5,"Poco Ruidoso","Ruidoso"))</f>
        <v>Ruidoso</v>
      </c>
      <c r="U2785" t="str">
        <f>IF(AND(AIRBNB[[#This Row],[PRECIO]]&lt;50,AIRBNB[[#This Row],[MIN_NOCHES]]&gt;3),"Dentro del presupuesto","No considerar")</f>
        <v>No considerar</v>
      </c>
      <c r="V2785" t="str">
        <f>VLOOKUP(AIRBNB[[#This Row],[HOST_ID]],Super_host[],5,FALSE)</f>
        <v>Host</v>
      </c>
    </row>
    <row r="2786" spans="1:22">
      <c r="A2786" s="4">
        <v>6390092</v>
      </c>
      <c r="B2786" t="s">
        <v>9269</v>
      </c>
      <c r="C2786" s="4">
        <v>33159253</v>
      </c>
      <c r="D2786" t="s">
        <v>9270</v>
      </c>
      <c r="E2786" t="s">
        <v>9271</v>
      </c>
      <c r="F2786" s="4">
        <v>11222</v>
      </c>
      <c r="G2786" s="13" t="s">
        <v>4662</v>
      </c>
      <c r="H2786" s="13" t="s">
        <v>9218</v>
      </c>
      <c r="I2786" s="1">
        <v>4071999</v>
      </c>
      <c r="J2786" s="1">
        <v>-7394551</v>
      </c>
      <c r="K2786" t="s">
        <v>5</v>
      </c>
      <c r="L2786" s="20">
        <v>125</v>
      </c>
      <c r="M2786" s="4">
        <v>1</v>
      </c>
      <c r="N2786" s="4">
        <v>1</v>
      </c>
      <c r="O2786" s="2">
        <v>42153</v>
      </c>
      <c r="P2786" s="3">
        <v>0.02</v>
      </c>
      <c r="Q2786" s="4">
        <v>1</v>
      </c>
      <c r="R2786" s="3">
        <v>6.9</v>
      </c>
      <c r="S27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6" t="str">
        <f>IF(AIRBNB[[#This Row],[RUIDO(dB)]]&lt;=4,"Silencioso",IF(AIRBNB[[#This Row],[RUIDO(dB)]]&lt;=5.5,"Poco Ruidoso","Ruidoso"))</f>
        <v>Ruidoso</v>
      </c>
      <c r="U2786" t="str">
        <f>IF(AND(AIRBNB[[#This Row],[PRECIO]]&lt;50,AIRBNB[[#This Row],[MIN_NOCHES]]&gt;3),"Dentro del presupuesto","No considerar")</f>
        <v>No considerar</v>
      </c>
      <c r="V2786" t="str">
        <f>VLOOKUP(AIRBNB[[#This Row],[HOST_ID]],Super_host[],5,FALSE)</f>
        <v>Host</v>
      </c>
    </row>
    <row r="2787" spans="1:22">
      <c r="A2787" s="4">
        <v>6336738</v>
      </c>
      <c r="B2787" t="s">
        <v>14274</v>
      </c>
      <c r="C2787" s="4">
        <v>32992675</v>
      </c>
      <c r="D2787" t="s">
        <v>14275</v>
      </c>
      <c r="E2787" t="s">
        <v>14276</v>
      </c>
      <c r="F2787" s="4">
        <v>11233</v>
      </c>
      <c r="G2787" s="13" t="s">
        <v>4662</v>
      </c>
      <c r="H2787" s="13" t="s">
        <v>9230</v>
      </c>
      <c r="I2787" s="1">
        <v>4068351</v>
      </c>
      <c r="J2787" s="1">
        <v>-7393224</v>
      </c>
      <c r="K2787" t="s">
        <v>5</v>
      </c>
      <c r="L2787" s="20">
        <v>125</v>
      </c>
      <c r="M2787" s="4">
        <v>3</v>
      </c>
      <c r="N2787" s="4">
        <v>90</v>
      </c>
      <c r="O2787" s="2">
        <v>43639</v>
      </c>
      <c r="P2787" s="3">
        <v>1.88</v>
      </c>
      <c r="Q2787" s="4">
        <v>1</v>
      </c>
      <c r="R2787" s="3">
        <v>6.9</v>
      </c>
      <c r="S27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7" t="str">
        <f>IF(AIRBNB[[#This Row],[RUIDO(dB)]]&lt;=4,"Silencioso",IF(AIRBNB[[#This Row],[RUIDO(dB)]]&lt;=5.5,"Poco Ruidoso","Ruidoso"))</f>
        <v>Ruidoso</v>
      </c>
      <c r="U2787" t="str">
        <f>IF(AND(AIRBNB[[#This Row],[PRECIO]]&lt;50,AIRBNB[[#This Row],[MIN_NOCHES]]&gt;3),"Dentro del presupuesto","No considerar")</f>
        <v>No considerar</v>
      </c>
      <c r="V2787" t="str">
        <f>VLOOKUP(AIRBNB[[#This Row],[HOST_ID]],Super_host[],5,FALSE)</f>
        <v>Host</v>
      </c>
    </row>
    <row r="2788" spans="1:22">
      <c r="A2788" s="4">
        <v>5913433</v>
      </c>
      <c r="B2788" t="s">
        <v>10536</v>
      </c>
      <c r="C2788" s="4">
        <v>30710562</v>
      </c>
      <c r="D2788" t="s">
        <v>2618</v>
      </c>
      <c r="E2788" t="s">
        <v>10537</v>
      </c>
      <c r="F2788" s="4">
        <v>11222</v>
      </c>
      <c r="G2788" s="13" t="s">
        <v>4662</v>
      </c>
      <c r="H2788" s="13" t="s">
        <v>9249</v>
      </c>
      <c r="I2788" s="1">
        <v>407229</v>
      </c>
      <c r="J2788" s="1">
        <v>-7394775</v>
      </c>
      <c r="K2788" t="s">
        <v>5</v>
      </c>
      <c r="L2788" s="20">
        <v>125</v>
      </c>
      <c r="M2788" s="4">
        <v>2</v>
      </c>
      <c r="N2788" s="4">
        <v>5</v>
      </c>
      <c r="O2788" s="2">
        <v>42289</v>
      </c>
      <c r="P2788" s="3">
        <v>0.1</v>
      </c>
      <c r="Q2788" s="4">
        <v>1</v>
      </c>
      <c r="R2788" s="3">
        <v>6.9</v>
      </c>
      <c r="S27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8" t="str">
        <f>IF(AIRBNB[[#This Row],[RUIDO(dB)]]&lt;=4,"Silencioso",IF(AIRBNB[[#This Row],[RUIDO(dB)]]&lt;=5.5,"Poco Ruidoso","Ruidoso"))</f>
        <v>Ruidoso</v>
      </c>
      <c r="U2788" t="str">
        <f>IF(AND(AIRBNB[[#This Row],[PRECIO]]&lt;50,AIRBNB[[#This Row],[MIN_NOCHES]]&gt;3),"Dentro del presupuesto","No considerar")</f>
        <v>No considerar</v>
      </c>
      <c r="V2788" t="str">
        <f>VLOOKUP(AIRBNB[[#This Row],[HOST_ID]],Super_host[],5,FALSE)</f>
        <v>Host</v>
      </c>
    </row>
    <row r="2789" spans="1:22">
      <c r="A2789" s="4">
        <v>5861303</v>
      </c>
      <c r="B2789" t="s">
        <v>2672</v>
      </c>
      <c r="C2789" s="4">
        <v>30432695</v>
      </c>
      <c r="D2789" t="s">
        <v>2673</v>
      </c>
      <c r="E2789" t="s">
        <v>2674</v>
      </c>
      <c r="F2789" s="4">
        <v>10002</v>
      </c>
      <c r="G2789" s="13" t="s">
        <v>124</v>
      </c>
      <c r="H2789" s="13" t="s">
        <v>137</v>
      </c>
      <c r="I2789" s="1">
        <v>4071832</v>
      </c>
      <c r="J2789" s="1">
        <v>-7398325</v>
      </c>
      <c r="K2789" t="s">
        <v>5</v>
      </c>
      <c r="L2789" s="20">
        <v>125</v>
      </c>
      <c r="M2789" s="4">
        <v>7</v>
      </c>
      <c r="N2789" s="4">
        <v>11</v>
      </c>
      <c r="O2789" s="2">
        <v>43644</v>
      </c>
      <c r="P2789" s="3">
        <v>0.22</v>
      </c>
      <c r="Q2789" s="4">
        <v>1</v>
      </c>
      <c r="R2789" s="3">
        <v>5.6</v>
      </c>
      <c r="S27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89" t="str">
        <f>IF(AIRBNB[[#This Row],[RUIDO(dB)]]&lt;=4,"Silencioso",IF(AIRBNB[[#This Row],[RUIDO(dB)]]&lt;=5.5,"Poco Ruidoso","Ruidoso"))</f>
        <v>Ruidoso</v>
      </c>
      <c r="U2789" t="str">
        <f>IF(AND(AIRBNB[[#This Row],[PRECIO]]&lt;50,AIRBNB[[#This Row],[MIN_NOCHES]]&gt;3),"Dentro del presupuesto","No considerar")</f>
        <v>No considerar</v>
      </c>
      <c r="V2789" t="str">
        <f>VLOOKUP(AIRBNB[[#This Row],[HOST_ID]],Super_host[],5,FALSE)</f>
        <v>Host</v>
      </c>
    </row>
    <row r="2790" spans="1:22">
      <c r="A2790" s="4">
        <v>5659417</v>
      </c>
      <c r="B2790" t="s">
        <v>4907</v>
      </c>
      <c r="C2790" s="4">
        <v>29332408</v>
      </c>
      <c r="D2790" t="s">
        <v>1</v>
      </c>
      <c r="E2790" t="s">
        <v>4908</v>
      </c>
      <c r="F2790" s="4">
        <v>10009</v>
      </c>
      <c r="G2790" s="13" t="s">
        <v>124</v>
      </c>
      <c r="H2790" s="13" t="s">
        <v>133</v>
      </c>
      <c r="I2790" s="1">
        <v>4072866</v>
      </c>
      <c r="J2790" s="1">
        <v>-739806</v>
      </c>
      <c r="K2790" t="s">
        <v>5</v>
      </c>
      <c r="L2790" s="20">
        <v>125</v>
      </c>
      <c r="M2790" s="4">
        <v>3</v>
      </c>
      <c r="N2790" s="4">
        <v>51</v>
      </c>
      <c r="O2790" s="2">
        <v>43629</v>
      </c>
      <c r="P2790" s="3">
        <v>1.06</v>
      </c>
      <c r="Q2790" s="4">
        <v>1</v>
      </c>
      <c r="R2790" s="3">
        <v>5.6</v>
      </c>
      <c r="S27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0" t="str">
        <f>IF(AIRBNB[[#This Row],[RUIDO(dB)]]&lt;=4,"Silencioso",IF(AIRBNB[[#This Row],[RUIDO(dB)]]&lt;=5.5,"Poco Ruidoso","Ruidoso"))</f>
        <v>Ruidoso</v>
      </c>
      <c r="U2790" t="str">
        <f>IF(AND(AIRBNB[[#This Row],[PRECIO]]&lt;50,AIRBNB[[#This Row],[MIN_NOCHES]]&gt;3),"Dentro del presupuesto","No considerar")</f>
        <v>No considerar</v>
      </c>
      <c r="V2790" t="str">
        <f>VLOOKUP(AIRBNB[[#This Row],[HOST_ID]],Super_host[],5,FALSE)</f>
        <v>Host</v>
      </c>
    </row>
    <row r="2791" spans="1:22">
      <c r="A2791" s="4">
        <v>5593975</v>
      </c>
      <c r="B2791" t="s">
        <v>10980</v>
      </c>
      <c r="C2791" s="4">
        <v>29005043</v>
      </c>
      <c r="D2791" t="s">
        <v>10981</v>
      </c>
      <c r="E2791" t="s">
        <v>10982</v>
      </c>
      <c r="F2791" s="4">
        <v>11216</v>
      </c>
      <c r="G2791" s="13" t="s">
        <v>4662</v>
      </c>
      <c r="H2791" s="13" t="s">
        <v>9230</v>
      </c>
      <c r="I2791" s="1">
        <v>4067861</v>
      </c>
      <c r="J2791" s="1">
        <v>-739453</v>
      </c>
      <c r="K2791" t="s">
        <v>40</v>
      </c>
      <c r="L2791" s="20">
        <v>125</v>
      </c>
      <c r="M2791" s="4">
        <v>14</v>
      </c>
      <c r="N2791" s="4">
        <v>7</v>
      </c>
      <c r="O2791" s="2">
        <v>42646</v>
      </c>
      <c r="P2791" s="3">
        <v>0.15</v>
      </c>
      <c r="Q2791" s="4">
        <v>1</v>
      </c>
      <c r="R2791" s="3">
        <v>6.9</v>
      </c>
      <c r="S27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1" t="str">
        <f>IF(AIRBNB[[#This Row],[RUIDO(dB)]]&lt;=4,"Silencioso",IF(AIRBNB[[#This Row],[RUIDO(dB)]]&lt;=5.5,"Poco Ruidoso","Ruidoso"))</f>
        <v>Ruidoso</v>
      </c>
      <c r="U2791" t="str">
        <f>IF(AND(AIRBNB[[#This Row],[PRECIO]]&lt;50,AIRBNB[[#This Row],[MIN_NOCHES]]&gt;3),"Dentro del presupuesto","No considerar")</f>
        <v>No considerar</v>
      </c>
      <c r="V2791" t="str">
        <f>VLOOKUP(AIRBNB[[#This Row],[HOST_ID]],Super_host[],5,FALSE)</f>
        <v>Host</v>
      </c>
    </row>
    <row r="2792" spans="1:22">
      <c r="A2792" s="4">
        <v>5543996</v>
      </c>
      <c r="B2792" t="s">
        <v>15380</v>
      </c>
      <c r="C2792" s="4">
        <v>28745989</v>
      </c>
      <c r="D2792" t="s">
        <v>445</v>
      </c>
      <c r="E2792" t="s">
        <v>15381</v>
      </c>
      <c r="F2792" s="4">
        <v>11230</v>
      </c>
      <c r="G2792" s="13" t="s">
        <v>4662</v>
      </c>
      <c r="H2792" s="13" t="s">
        <v>9225</v>
      </c>
      <c r="I2792" s="1">
        <v>4061056</v>
      </c>
      <c r="J2792" s="1">
        <v>-7396558</v>
      </c>
      <c r="K2792" t="s">
        <v>5</v>
      </c>
      <c r="L2792" s="20">
        <v>125</v>
      </c>
      <c r="M2792" s="4">
        <v>1</v>
      </c>
      <c r="N2792" s="4">
        <v>0</v>
      </c>
      <c r="O2792" s="2">
        <v>42367</v>
      </c>
      <c r="P2792" s="3">
        <v>0.27</v>
      </c>
      <c r="Q2792" s="4">
        <v>1</v>
      </c>
      <c r="R2792" s="3">
        <v>6.9</v>
      </c>
      <c r="S27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2" t="str">
        <f>IF(AIRBNB[[#This Row],[RUIDO(dB)]]&lt;=4,"Silencioso",IF(AIRBNB[[#This Row],[RUIDO(dB)]]&lt;=5.5,"Poco Ruidoso","Ruidoso"))</f>
        <v>Ruidoso</v>
      </c>
      <c r="U2792" t="str">
        <f>IF(AND(AIRBNB[[#This Row],[PRECIO]]&lt;50,AIRBNB[[#This Row],[MIN_NOCHES]]&gt;3),"Dentro del presupuesto","No considerar")</f>
        <v>No considerar</v>
      </c>
      <c r="V2792" t="str">
        <f>VLOOKUP(AIRBNB[[#This Row],[HOST_ID]],Super_host[],5,FALSE)</f>
        <v>Host</v>
      </c>
    </row>
    <row r="2793" spans="1:22">
      <c r="A2793" s="4">
        <v>5316266</v>
      </c>
      <c r="B2793" t="s">
        <v>719</v>
      </c>
      <c r="C2793" s="4">
        <v>27538684</v>
      </c>
      <c r="D2793" t="s">
        <v>720</v>
      </c>
      <c r="E2793" t="s">
        <v>721</v>
      </c>
      <c r="F2793" s="4">
        <v>10037</v>
      </c>
      <c r="G2793" s="13" t="s">
        <v>124</v>
      </c>
      <c r="H2793" s="13" t="s">
        <v>148</v>
      </c>
      <c r="I2793" s="1">
        <v>4081186</v>
      </c>
      <c r="J2793" s="1">
        <v>-7394019</v>
      </c>
      <c r="K2793" t="s">
        <v>5</v>
      </c>
      <c r="L2793" s="20">
        <v>125</v>
      </c>
      <c r="M2793" s="4">
        <v>6</v>
      </c>
      <c r="N2793" s="4">
        <v>2</v>
      </c>
      <c r="O2793" s="2">
        <v>42241</v>
      </c>
      <c r="P2793" s="3">
        <v>0.04</v>
      </c>
      <c r="Q2793" s="4">
        <v>1</v>
      </c>
      <c r="R2793" s="3">
        <v>5.6</v>
      </c>
      <c r="S27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3" t="str">
        <f>IF(AIRBNB[[#This Row],[RUIDO(dB)]]&lt;=4,"Silencioso",IF(AIRBNB[[#This Row],[RUIDO(dB)]]&lt;=5.5,"Poco Ruidoso","Ruidoso"))</f>
        <v>Ruidoso</v>
      </c>
      <c r="U2793" t="str">
        <f>IF(AND(AIRBNB[[#This Row],[PRECIO]]&lt;50,AIRBNB[[#This Row],[MIN_NOCHES]]&gt;3),"Dentro del presupuesto","No considerar")</f>
        <v>No considerar</v>
      </c>
      <c r="V2793" t="str">
        <f>VLOOKUP(AIRBNB[[#This Row],[HOST_ID]],Super_host[],5,FALSE)</f>
        <v>Host</v>
      </c>
    </row>
    <row r="2794" spans="1:22">
      <c r="A2794" s="4">
        <v>5019183</v>
      </c>
      <c r="B2794" t="s">
        <v>15422</v>
      </c>
      <c r="C2794" s="4">
        <v>25894037</v>
      </c>
      <c r="D2794" t="s">
        <v>2859</v>
      </c>
      <c r="E2794" t="s">
        <v>15423</v>
      </c>
      <c r="F2794" s="4">
        <v>11216</v>
      </c>
      <c r="G2794" s="13" t="s">
        <v>4662</v>
      </c>
      <c r="H2794" s="13" t="s">
        <v>9252</v>
      </c>
      <c r="I2794" s="1">
        <v>4067477</v>
      </c>
      <c r="J2794" s="1">
        <v>-7394961</v>
      </c>
      <c r="K2794" t="s">
        <v>5</v>
      </c>
      <c r="L2794" s="20">
        <v>125</v>
      </c>
      <c r="M2794" s="4">
        <v>1</v>
      </c>
      <c r="N2794" s="4">
        <v>0</v>
      </c>
      <c r="O2794" s="2">
        <v>42398</v>
      </c>
      <c r="P2794" s="3">
        <v>0.06</v>
      </c>
      <c r="Q2794" s="4">
        <v>1</v>
      </c>
      <c r="R2794" s="3">
        <v>6.9</v>
      </c>
      <c r="S27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4" t="str">
        <f>IF(AIRBNB[[#This Row],[RUIDO(dB)]]&lt;=4,"Silencioso",IF(AIRBNB[[#This Row],[RUIDO(dB)]]&lt;=5.5,"Poco Ruidoso","Ruidoso"))</f>
        <v>Ruidoso</v>
      </c>
      <c r="U2794" t="str">
        <f>IF(AND(AIRBNB[[#This Row],[PRECIO]]&lt;50,AIRBNB[[#This Row],[MIN_NOCHES]]&gt;3),"Dentro del presupuesto","No considerar")</f>
        <v>No considerar</v>
      </c>
      <c r="V2794" t="str">
        <f>VLOOKUP(AIRBNB[[#This Row],[HOST_ID]],Super_host[],5,FALSE)</f>
        <v>Host</v>
      </c>
    </row>
    <row r="2795" spans="1:22">
      <c r="A2795" s="4">
        <v>5028264</v>
      </c>
      <c r="B2795" t="s">
        <v>4608</v>
      </c>
      <c r="C2795" s="4">
        <v>25881276</v>
      </c>
      <c r="D2795" t="s">
        <v>4609</v>
      </c>
      <c r="E2795" t="s">
        <v>4610</v>
      </c>
      <c r="F2795" s="4">
        <v>10024</v>
      </c>
      <c r="G2795" s="13" t="s">
        <v>124</v>
      </c>
      <c r="H2795" s="13" t="s">
        <v>168</v>
      </c>
      <c r="I2795" s="1">
        <v>407921</v>
      </c>
      <c r="J2795" s="1">
        <v>-7397918</v>
      </c>
      <c r="K2795" t="s">
        <v>5</v>
      </c>
      <c r="L2795" s="20">
        <v>125</v>
      </c>
      <c r="M2795" s="4">
        <v>21</v>
      </c>
      <c r="N2795" s="4">
        <v>45</v>
      </c>
      <c r="O2795" s="2">
        <v>43612</v>
      </c>
      <c r="P2795" s="3">
        <v>0.86</v>
      </c>
      <c r="Q2795" s="4">
        <v>1</v>
      </c>
      <c r="R2795" s="3">
        <v>5.6</v>
      </c>
      <c r="S27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5" t="str">
        <f>IF(AIRBNB[[#This Row],[RUIDO(dB)]]&lt;=4,"Silencioso",IF(AIRBNB[[#This Row],[RUIDO(dB)]]&lt;=5.5,"Poco Ruidoso","Ruidoso"))</f>
        <v>Ruidoso</v>
      </c>
      <c r="U2795" t="str">
        <f>IF(AND(AIRBNB[[#This Row],[PRECIO]]&lt;50,AIRBNB[[#This Row],[MIN_NOCHES]]&gt;3),"Dentro del presupuesto","No considerar")</f>
        <v>No considerar</v>
      </c>
      <c r="V2795" t="str">
        <f>VLOOKUP(AIRBNB[[#This Row],[HOST_ID]],Super_host[],5,FALSE)</f>
        <v>Host</v>
      </c>
    </row>
    <row r="2796" spans="1:22">
      <c r="A2796" s="4">
        <v>6237974</v>
      </c>
      <c r="B2796" t="s">
        <v>15027</v>
      </c>
      <c r="C2796" s="4">
        <v>25689357</v>
      </c>
      <c r="D2796" t="s">
        <v>717</v>
      </c>
      <c r="E2796" t="s">
        <v>15028</v>
      </c>
      <c r="F2796" s="4">
        <v>11233</v>
      </c>
      <c r="G2796" s="13" t="s">
        <v>4662</v>
      </c>
      <c r="H2796" s="13" t="s">
        <v>9230</v>
      </c>
      <c r="I2796" s="1">
        <v>40682</v>
      </c>
      <c r="J2796" s="1">
        <v>-7392246</v>
      </c>
      <c r="K2796" t="s">
        <v>5</v>
      </c>
      <c r="L2796" s="20">
        <v>125</v>
      </c>
      <c r="M2796" s="4">
        <v>3</v>
      </c>
      <c r="N2796" s="4">
        <v>165</v>
      </c>
      <c r="O2796" s="2">
        <v>43647</v>
      </c>
      <c r="P2796" s="3">
        <v>3.27</v>
      </c>
      <c r="Q2796" s="4">
        <v>1</v>
      </c>
      <c r="R2796" s="3">
        <v>6.9</v>
      </c>
      <c r="S27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6" t="str">
        <f>IF(AIRBNB[[#This Row],[RUIDO(dB)]]&lt;=4,"Silencioso",IF(AIRBNB[[#This Row],[RUIDO(dB)]]&lt;=5.5,"Poco Ruidoso","Ruidoso"))</f>
        <v>Ruidoso</v>
      </c>
      <c r="U2796" t="str">
        <f>IF(AND(AIRBNB[[#This Row],[PRECIO]]&lt;50,AIRBNB[[#This Row],[MIN_NOCHES]]&gt;3),"Dentro del presupuesto","No considerar")</f>
        <v>No considerar</v>
      </c>
      <c r="V2796" t="str">
        <f>VLOOKUP(AIRBNB[[#This Row],[HOST_ID]],Super_host[],5,FALSE)</f>
        <v>Host</v>
      </c>
    </row>
    <row r="2797" spans="1:22">
      <c r="A2797" s="4">
        <v>4931807</v>
      </c>
      <c r="B2797" t="s">
        <v>2104</v>
      </c>
      <c r="C2797" s="4">
        <v>25401356</v>
      </c>
      <c r="D2797" t="s">
        <v>2105</v>
      </c>
      <c r="E2797" t="s">
        <v>2106</v>
      </c>
      <c r="F2797" s="4">
        <v>10035</v>
      </c>
      <c r="G2797" s="13" t="s">
        <v>124</v>
      </c>
      <c r="H2797" s="13" t="s">
        <v>219</v>
      </c>
      <c r="I2797" s="1">
        <v>4079717</v>
      </c>
      <c r="J2797" s="1">
        <v>-7393298</v>
      </c>
      <c r="K2797" t="s">
        <v>5</v>
      </c>
      <c r="L2797" s="20">
        <v>125</v>
      </c>
      <c r="M2797" s="4">
        <v>2</v>
      </c>
      <c r="N2797" s="4">
        <v>7</v>
      </c>
      <c r="O2797" s="2">
        <v>42378</v>
      </c>
      <c r="P2797" s="3">
        <v>0.15</v>
      </c>
      <c r="Q2797" s="4">
        <v>1</v>
      </c>
      <c r="R2797" s="3">
        <v>5.6</v>
      </c>
      <c r="S27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7" t="str">
        <f>IF(AIRBNB[[#This Row],[RUIDO(dB)]]&lt;=4,"Silencioso",IF(AIRBNB[[#This Row],[RUIDO(dB)]]&lt;=5.5,"Poco Ruidoso","Ruidoso"))</f>
        <v>Ruidoso</v>
      </c>
      <c r="U2797" t="str">
        <f>IF(AND(AIRBNB[[#This Row],[PRECIO]]&lt;50,AIRBNB[[#This Row],[MIN_NOCHES]]&gt;3),"Dentro del presupuesto","No considerar")</f>
        <v>No considerar</v>
      </c>
      <c r="V2797" t="str">
        <f>VLOOKUP(AIRBNB[[#This Row],[HOST_ID]],Super_host[],5,FALSE)</f>
        <v>Host</v>
      </c>
    </row>
    <row r="2798" spans="1:22">
      <c r="A2798" s="4">
        <v>4880985</v>
      </c>
      <c r="B2798" t="s">
        <v>235</v>
      </c>
      <c r="C2798" s="4">
        <v>25110559</v>
      </c>
      <c r="D2798" t="s">
        <v>236</v>
      </c>
      <c r="E2798" t="s">
        <v>237</v>
      </c>
      <c r="F2798" s="4">
        <v>10023</v>
      </c>
      <c r="G2798" s="13" t="s">
        <v>124</v>
      </c>
      <c r="H2798" s="13" t="s">
        <v>168</v>
      </c>
      <c r="I2798" s="1">
        <v>4077669</v>
      </c>
      <c r="J2798" s="1">
        <v>-7397696</v>
      </c>
      <c r="K2798" t="s">
        <v>5</v>
      </c>
      <c r="L2798" s="20">
        <v>125</v>
      </c>
      <c r="M2798" s="4">
        <v>31</v>
      </c>
      <c r="N2798" s="4">
        <v>1</v>
      </c>
      <c r="O2798" s="2">
        <v>42095</v>
      </c>
      <c r="P2798" s="3">
        <v>0.02</v>
      </c>
      <c r="Q2798" s="4">
        <v>1</v>
      </c>
      <c r="R2798" s="3">
        <v>5.6</v>
      </c>
      <c r="S27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8" t="str">
        <f>IF(AIRBNB[[#This Row],[RUIDO(dB)]]&lt;=4,"Silencioso",IF(AIRBNB[[#This Row],[RUIDO(dB)]]&lt;=5.5,"Poco Ruidoso","Ruidoso"))</f>
        <v>Ruidoso</v>
      </c>
      <c r="U2798" t="str">
        <f>IF(AND(AIRBNB[[#This Row],[PRECIO]]&lt;50,AIRBNB[[#This Row],[MIN_NOCHES]]&gt;3),"Dentro del presupuesto","No considerar")</f>
        <v>No considerar</v>
      </c>
      <c r="V2798" t="str">
        <f>VLOOKUP(AIRBNB[[#This Row],[HOST_ID]],Super_host[],5,FALSE)</f>
        <v>Host</v>
      </c>
    </row>
    <row r="2799" spans="1:22">
      <c r="A2799" s="4">
        <v>4753866</v>
      </c>
      <c r="B2799" t="s">
        <v>1347</v>
      </c>
      <c r="C2799" s="4">
        <v>24530713</v>
      </c>
      <c r="D2799" t="s">
        <v>1348</v>
      </c>
      <c r="E2799" t="s">
        <v>1349</v>
      </c>
      <c r="F2799" s="4">
        <v>10031</v>
      </c>
      <c r="G2799" s="13" t="s">
        <v>124</v>
      </c>
      <c r="H2799" s="13" t="s">
        <v>148</v>
      </c>
      <c r="I2799" s="1">
        <v>4082501</v>
      </c>
      <c r="J2799" s="1">
        <v>-7395373</v>
      </c>
      <c r="K2799" t="s">
        <v>40</v>
      </c>
      <c r="L2799" s="20">
        <v>125</v>
      </c>
      <c r="M2799" s="4">
        <v>1</v>
      </c>
      <c r="N2799" s="4">
        <v>4</v>
      </c>
      <c r="O2799" s="2">
        <v>42335</v>
      </c>
      <c r="P2799" s="3">
        <v>0.08</v>
      </c>
      <c r="Q2799" s="4">
        <v>1</v>
      </c>
      <c r="R2799" s="3">
        <v>5.6</v>
      </c>
      <c r="S27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799" t="str">
        <f>IF(AIRBNB[[#This Row],[RUIDO(dB)]]&lt;=4,"Silencioso",IF(AIRBNB[[#This Row],[RUIDO(dB)]]&lt;=5.5,"Poco Ruidoso","Ruidoso"))</f>
        <v>Ruidoso</v>
      </c>
      <c r="U2799" t="str">
        <f>IF(AND(AIRBNB[[#This Row],[PRECIO]]&lt;50,AIRBNB[[#This Row],[MIN_NOCHES]]&gt;3),"Dentro del presupuesto","No considerar")</f>
        <v>No considerar</v>
      </c>
      <c r="V2799" t="str">
        <f>VLOOKUP(AIRBNB[[#This Row],[HOST_ID]],Super_host[],5,FALSE)</f>
        <v>Host</v>
      </c>
    </row>
    <row r="2800" spans="1:22">
      <c r="A2800" s="4">
        <v>4752659</v>
      </c>
      <c r="B2800" t="s">
        <v>5381</v>
      </c>
      <c r="C2800" s="4">
        <v>24525377</v>
      </c>
      <c r="D2800" t="s">
        <v>5382</v>
      </c>
      <c r="E2800" t="s">
        <v>5383</v>
      </c>
      <c r="F2800" s="4">
        <v>10009</v>
      </c>
      <c r="G2800" s="13" t="s">
        <v>124</v>
      </c>
      <c r="H2800" s="13" t="s">
        <v>133</v>
      </c>
      <c r="I2800" s="1">
        <v>4072513</v>
      </c>
      <c r="J2800" s="1">
        <v>-7398064</v>
      </c>
      <c r="K2800" t="s">
        <v>40</v>
      </c>
      <c r="L2800" s="20">
        <v>125</v>
      </c>
      <c r="M2800" s="4">
        <v>1</v>
      </c>
      <c r="N2800" s="4">
        <v>73</v>
      </c>
      <c r="O2800" s="2">
        <v>43337</v>
      </c>
      <c r="P2800" s="3">
        <v>1.51</v>
      </c>
      <c r="Q2800" s="4">
        <v>1</v>
      </c>
      <c r="R2800" s="3">
        <v>5.6</v>
      </c>
      <c r="S28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0" t="str">
        <f>IF(AIRBNB[[#This Row],[RUIDO(dB)]]&lt;=4,"Silencioso",IF(AIRBNB[[#This Row],[RUIDO(dB)]]&lt;=5.5,"Poco Ruidoso","Ruidoso"))</f>
        <v>Ruidoso</v>
      </c>
      <c r="U2800" t="str">
        <f>IF(AND(AIRBNB[[#This Row],[PRECIO]]&lt;50,AIRBNB[[#This Row],[MIN_NOCHES]]&gt;3),"Dentro del presupuesto","No considerar")</f>
        <v>No considerar</v>
      </c>
      <c r="V2800" t="str">
        <f>VLOOKUP(AIRBNB[[#This Row],[HOST_ID]],Super_host[],5,FALSE)</f>
        <v>Host</v>
      </c>
    </row>
    <row r="2801" spans="1:22">
      <c r="A2801" s="4">
        <v>4720086</v>
      </c>
      <c r="B2801" t="s">
        <v>5971</v>
      </c>
      <c r="C2801" s="4">
        <v>24382598</v>
      </c>
      <c r="D2801" t="s">
        <v>5972</v>
      </c>
      <c r="E2801" t="s">
        <v>5973</v>
      </c>
      <c r="F2801" s="4">
        <v>10030</v>
      </c>
      <c r="G2801" s="13" t="s">
        <v>124</v>
      </c>
      <c r="H2801" s="13" t="s">
        <v>148</v>
      </c>
      <c r="I2801" s="1">
        <v>4081455</v>
      </c>
      <c r="J2801" s="1">
        <v>-7394471</v>
      </c>
      <c r="K2801" t="s">
        <v>5</v>
      </c>
      <c r="L2801" s="20">
        <v>125</v>
      </c>
      <c r="M2801" s="4">
        <v>1</v>
      </c>
      <c r="N2801" s="4">
        <v>142</v>
      </c>
      <c r="O2801" s="2">
        <v>43647</v>
      </c>
      <c r="P2801" s="3">
        <v>2.5499999999999998</v>
      </c>
      <c r="Q2801" s="4">
        <v>1</v>
      </c>
      <c r="R2801" s="3">
        <v>5.6</v>
      </c>
      <c r="S28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1" t="str">
        <f>IF(AIRBNB[[#This Row],[RUIDO(dB)]]&lt;=4,"Silencioso",IF(AIRBNB[[#This Row],[RUIDO(dB)]]&lt;=5.5,"Poco Ruidoso","Ruidoso"))</f>
        <v>Ruidoso</v>
      </c>
      <c r="U2801" t="str">
        <f>IF(AND(AIRBNB[[#This Row],[PRECIO]]&lt;50,AIRBNB[[#This Row],[MIN_NOCHES]]&gt;3),"Dentro del presupuesto","No considerar")</f>
        <v>No considerar</v>
      </c>
      <c r="V2801" t="str">
        <f>VLOOKUP(AIRBNB[[#This Row],[HOST_ID]],Super_host[],5,FALSE)</f>
        <v>Host</v>
      </c>
    </row>
    <row r="2802" spans="1:22">
      <c r="A2802" s="4">
        <v>4636643</v>
      </c>
      <c r="B2802" t="s">
        <v>2109</v>
      </c>
      <c r="C2802" s="4">
        <v>24007762</v>
      </c>
      <c r="D2802" t="s">
        <v>872</v>
      </c>
      <c r="E2802" t="s">
        <v>2110</v>
      </c>
      <c r="F2802" s="4">
        <v>10003</v>
      </c>
      <c r="G2802" s="13" t="s">
        <v>124</v>
      </c>
      <c r="H2802" s="13" t="s">
        <v>133</v>
      </c>
      <c r="I2802" s="1">
        <v>4072639</v>
      </c>
      <c r="J2802" s="1">
        <v>-7398827</v>
      </c>
      <c r="K2802" t="s">
        <v>5</v>
      </c>
      <c r="L2802" s="20">
        <v>125</v>
      </c>
      <c r="M2802" s="4">
        <v>1</v>
      </c>
      <c r="N2802" s="4">
        <v>8</v>
      </c>
      <c r="O2802" s="2">
        <v>43161</v>
      </c>
      <c r="P2802" s="3">
        <v>0.15</v>
      </c>
      <c r="Q2802" s="4">
        <v>1</v>
      </c>
      <c r="R2802" s="3">
        <v>5.6</v>
      </c>
      <c r="S28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2" t="str">
        <f>IF(AIRBNB[[#This Row],[RUIDO(dB)]]&lt;=4,"Silencioso",IF(AIRBNB[[#This Row],[RUIDO(dB)]]&lt;=5.5,"Poco Ruidoso","Ruidoso"))</f>
        <v>Ruidoso</v>
      </c>
      <c r="U2802" t="str">
        <f>IF(AND(AIRBNB[[#This Row],[PRECIO]]&lt;50,AIRBNB[[#This Row],[MIN_NOCHES]]&gt;3),"Dentro del presupuesto","No considerar")</f>
        <v>No considerar</v>
      </c>
      <c r="V2802" t="str">
        <f>VLOOKUP(AIRBNB[[#This Row],[HOST_ID]],Super_host[],5,FALSE)</f>
        <v>Host</v>
      </c>
    </row>
    <row r="2803" spans="1:22">
      <c r="A2803" s="4">
        <v>4808065</v>
      </c>
      <c r="B2803" t="s">
        <v>1606</v>
      </c>
      <c r="C2803" s="4">
        <v>23982388</v>
      </c>
      <c r="D2803" t="s">
        <v>731</v>
      </c>
      <c r="E2803" t="s">
        <v>1607</v>
      </c>
      <c r="F2803" s="4">
        <v>10017</v>
      </c>
      <c r="G2803" s="13" t="s">
        <v>124</v>
      </c>
      <c r="H2803" s="13" t="s">
        <v>373</v>
      </c>
      <c r="I2803" s="1">
        <v>4075244</v>
      </c>
      <c r="J2803" s="1">
        <v>-7396619</v>
      </c>
      <c r="K2803" t="s">
        <v>5</v>
      </c>
      <c r="L2803" s="20">
        <v>125</v>
      </c>
      <c r="M2803" s="4">
        <v>30</v>
      </c>
      <c r="N2803" s="4">
        <v>5</v>
      </c>
      <c r="O2803" s="2">
        <v>42840</v>
      </c>
      <c r="P2803" s="3">
        <v>0.1</v>
      </c>
      <c r="Q2803" s="4">
        <v>1</v>
      </c>
      <c r="R2803" s="3">
        <v>5.6</v>
      </c>
      <c r="S28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3" t="str">
        <f>IF(AIRBNB[[#This Row],[RUIDO(dB)]]&lt;=4,"Silencioso",IF(AIRBNB[[#This Row],[RUIDO(dB)]]&lt;=5.5,"Poco Ruidoso","Ruidoso"))</f>
        <v>Ruidoso</v>
      </c>
      <c r="U2803" t="str">
        <f>IF(AND(AIRBNB[[#This Row],[PRECIO]]&lt;50,AIRBNB[[#This Row],[MIN_NOCHES]]&gt;3),"Dentro del presupuesto","No considerar")</f>
        <v>No considerar</v>
      </c>
      <c r="V2803" t="str">
        <f>VLOOKUP(AIRBNB[[#This Row],[HOST_ID]],Super_host[],5,FALSE)</f>
        <v>Host</v>
      </c>
    </row>
    <row r="2804" spans="1:22">
      <c r="A2804" s="4">
        <v>4559096</v>
      </c>
      <c r="B2804" t="s">
        <v>6273</v>
      </c>
      <c r="C2804" s="4">
        <v>23635670</v>
      </c>
      <c r="D2804" t="s">
        <v>6274</v>
      </c>
      <c r="E2804" t="s">
        <v>831</v>
      </c>
      <c r="F2804" s="4">
        <v>10018</v>
      </c>
      <c r="G2804" s="13" t="s">
        <v>124</v>
      </c>
      <c r="H2804" s="13" t="s">
        <v>249</v>
      </c>
      <c r="I2804" s="1">
        <v>4075856</v>
      </c>
      <c r="J2804" s="1">
        <v>-7399569</v>
      </c>
      <c r="K2804" t="s">
        <v>40</v>
      </c>
      <c r="L2804" s="20">
        <v>125</v>
      </c>
      <c r="M2804" s="4">
        <v>1</v>
      </c>
      <c r="N2804" s="4">
        <v>186</v>
      </c>
      <c r="O2804" s="2">
        <v>43653</v>
      </c>
      <c r="P2804" s="3">
        <v>3.33</v>
      </c>
      <c r="Q2804" s="4">
        <v>1</v>
      </c>
      <c r="R2804" s="3">
        <v>5.6</v>
      </c>
      <c r="S28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4" t="str">
        <f>IF(AIRBNB[[#This Row],[RUIDO(dB)]]&lt;=4,"Silencioso",IF(AIRBNB[[#This Row],[RUIDO(dB)]]&lt;=5.5,"Poco Ruidoso","Ruidoso"))</f>
        <v>Ruidoso</v>
      </c>
      <c r="U2804" t="str">
        <f>IF(AND(AIRBNB[[#This Row],[PRECIO]]&lt;50,AIRBNB[[#This Row],[MIN_NOCHES]]&gt;3),"Dentro del presupuesto","No considerar")</f>
        <v>No considerar</v>
      </c>
      <c r="V2804" t="str">
        <f>VLOOKUP(AIRBNB[[#This Row],[HOST_ID]],Super_host[],5,FALSE)</f>
        <v>Host</v>
      </c>
    </row>
    <row r="2805" spans="1:22">
      <c r="A2805" s="4">
        <v>4488882</v>
      </c>
      <c r="B2805" t="s">
        <v>9901</v>
      </c>
      <c r="C2805" s="4">
        <v>23287601</v>
      </c>
      <c r="D2805" t="s">
        <v>9902</v>
      </c>
      <c r="E2805" t="s">
        <v>9903</v>
      </c>
      <c r="F2805" s="4">
        <v>11234</v>
      </c>
      <c r="G2805" s="13" t="s">
        <v>4662</v>
      </c>
      <c r="H2805" s="13" t="s">
        <v>9277</v>
      </c>
      <c r="I2805" s="1">
        <v>4062598</v>
      </c>
      <c r="J2805" s="1">
        <v>-7392509</v>
      </c>
      <c r="K2805" t="s">
        <v>5</v>
      </c>
      <c r="L2805" s="20">
        <v>125</v>
      </c>
      <c r="M2805" s="4">
        <v>3</v>
      </c>
      <c r="N2805" s="4">
        <v>2</v>
      </c>
      <c r="O2805" s="2">
        <v>42634</v>
      </c>
      <c r="P2805" s="3">
        <v>0.05</v>
      </c>
      <c r="Q2805" s="4">
        <v>1</v>
      </c>
      <c r="R2805" s="3">
        <v>6.9</v>
      </c>
      <c r="S28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5" t="str">
        <f>IF(AIRBNB[[#This Row],[RUIDO(dB)]]&lt;=4,"Silencioso",IF(AIRBNB[[#This Row],[RUIDO(dB)]]&lt;=5.5,"Poco Ruidoso","Ruidoso"))</f>
        <v>Ruidoso</v>
      </c>
      <c r="U2805" t="str">
        <f>IF(AND(AIRBNB[[#This Row],[PRECIO]]&lt;50,AIRBNB[[#This Row],[MIN_NOCHES]]&gt;3),"Dentro del presupuesto","No considerar")</f>
        <v>No considerar</v>
      </c>
      <c r="V2805" t="str">
        <f>VLOOKUP(AIRBNB[[#This Row],[HOST_ID]],Super_host[],5,FALSE)</f>
        <v>Host</v>
      </c>
    </row>
    <row r="2806" spans="1:22">
      <c r="A2806" s="4">
        <v>4270499</v>
      </c>
      <c r="B2806" t="s">
        <v>8864</v>
      </c>
      <c r="C2806" s="4">
        <v>22171095</v>
      </c>
      <c r="D2806" t="s">
        <v>8865</v>
      </c>
      <c r="E2806" t="s">
        <v>8866</v>
      </c>
      <c r="F2806" s="4">
        <v>11106</v>
      </c>
      <c r="G2806" s="13" t="s">
        <v>7897</v>
      </c>
      <c r="H2806" s="13" t="s">
        <v>7940</v>
      </c>
      <c r="I2806" s="1">
        <v>4076369</v>
      </c>
      <c r="J2806" s="1">
        <v>-7392291</v>
      </c>
      <c r="K2806" t="s">
        <v>5</v>
      </c>
      <c r="L2806" s="20">
        <v>125</v>
      </c>
      <c r="M2806" s="4">
        <v>2</v>
      </c>
      <c r="N2806" s="4">
        <v>112</v>
      </c>
      <c r="O2806" s="2">
        <v>43269</v>
      </c>
      <c r="P2806" s="3">
        <v>1.94</v>
      </c>
      <c r="Q2806" s="4">
        <v>5</v>
      </c>
      <c r="R2806" s="3">
        <v>6.24</v>
      </c>
      <c r="S28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6" t="str">
        <f>IF(AIRBNB[[#This Row],[RUIDO(dB)]]&lt;=4,"Silencioso",IF(AIRBNB[[#This Row],[RUIDO(dB)]]&lt;=5.5,"Poco Ruidoso","Ruidoso"))</f>
        <v>Ruidoso</v>
      </c>
      <c r="U2806" t="str">
        <f>IF(AND(AIRBNB[[#This Row],[PRECIO]]&lt;50,AIRBNB[[#This Row],[MIN_NOCHES]]&gt;3),"Dentro del presupuesto","No considerar")</f>
        <v>No considerar</v>
      </c>
      <c r="V2806" t="str">
        <f>VLOOKUP(AIRBNB[[#This Row],[HOST_ID]],Super_host[],5,FALSE)</f>
        <v>Host</v>
      </c>
    </row>
    <row r="2807" spans="1:22">
      <c r="A2807" s="4">
        <v>5881122</v>
      </c>
      <c r="B2807" t="s">
        <v>5022</v>
      </c>
      <c r="C2807" s="4">
        <v>22087408</v>
      </c>
      <c r="D2807" t="s">
        <v>3428</v>
      </c>
      <c r="E2807" t="s">
        <v>5023</v>
      </c>
      <c r="F2807" s="4">
        <v>10002</v>
      </c>
      <c r="G2807" s="13" t="s">
        <v>124</v>
      </c>
      <c r="H2807" s="13" t="s">
        <v>137</v>
      </c>
      <c r="I2807" s="1">
        <v>4071735</v>
      </c>
      <c r="J2807" s="1">
        <v>-7398213</v>
      </c>
      <c r="K2807" t="s">
        <v>40</v>
      </c>
      <c r="L2807" s="20">
        <v>125</v>
      </c>
      <c r="M2807" s="4">
        <v>1</v>
      </c>
      <c r="N2807" s="4">
        <v>44</v>
      </c>
      <c r="O2807" s="2">
        <v>43626</v>
      </c>
      <c r="P2807" s="3">
        <v>1.1499999999999999</v>
      </c>
      <c r="Q2807" s="4">
        <v>1</v>
      </c>
      <c r="R2807" s="3">
        <v>5.6</v>
      </c>
      <c r="S28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7" t="str">
        <f>IF(AIRBNB[[#This Row],[RUIDO(dB)]]&lt;=4,"Silencioso",IF(AIRBNB[[#This Row],[RUIDO(dB)]]&lt;=5.5,"Poco Ruidoso","Ruidoso"))</f>
        <v>Ruidoso</v>
      </c>
      <c r="U2807" t="str">
        <f>IF(AND(AIRBNB[[#This Row],[PRECIO]]&lt;50,AIRBNB[[#This Row],[MIN_NOCHES]]&gt;3),"Dentro del presupuesto","No considerar")</f>
        <v>No considerar</v>
      </c>
      <c r="V2807" t="str">
        <f>VLOOKUP(AIRBNB[[#This Row],[HOST_ID]],Super_host[],5,FALSE)</f>
        <v>Host</v>
      </c>
    </row>
    <row r="2808" spans="1:22">
      <c r="A2808" s="4">
        <v>4576206</v>
      </c>
      <c r="B2808" t="s">
        <v>12534</v>
      </c>
      <c r="C2808" s="4">
        <v>22017065</v>
      </c>
      <c r="D2808" t="s">
        <v>12535</v>
      </c>
      <c r="E2808" t="s">
        <v>12536</v>
      </c>
      <c r="F2808" s="4">
        <v>11238</v>
      </c>
      <c r="G2808" s="13" t="s">
        <v>4662</v>
      </c>
      <c r="H2808" s="13" t="s">
        <v>9323</v>
      </c>
      <c r="I2808" s="1">
        <v>4068137</v>
      </c>
      <c r="J2808" s="1">
        <v>-7397081</v>
      </c>
      <c r="K2808" t="s">
        <v>5</v>
      </c>
      <c r="L2808" s="20">
        <v>125</v>
      </c>
      <c r="M2808" s="4">
        <v>3</v>
      </c>
      <c r="N2808" s="4">
        <v>27</v>
      </c>
      <c r="O2808" s="2">
        <v>43651</v>
      </c>
      <c r="P2808" s="3">
        <v>0.49</v>
      </c>
      <c r="Q2808" s="4">
        <v>1</v>
      </c>
      <c r="R2808" s="3">
        <v>6.9</v>
      </c>
      <c r="S28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8" t="str">
        <f>IF(AIRBNB[[#This Row],[RUIDO(dB)]]&lt;=4,"Silencioso",IF(AIRBNB[[#This Row],[RUIDO(dB)]]&lt;=5.5,"Poco Ruidoso","Ruidoso"))</f>
        <v>Ruidoso</v>
      </c>
      <c r="U2808" t="str">
        <f>IF(AND(AIRBNB[[#This Row],[PRECIO]]&lt;50,AIRBNB[[#This Row],[MIN_NOCHES]]&gt;3),"Dentro del presupuesto","No considerar")</f>
        <v>No considerar</v>
      </c>
      <c r="V2808" t="str">
        <f>VLOOKUP(AIRBNB[[#This Row],[HOST_ID]],Super_host[],5,FALSE)</f>
        <v>Host</v>
      </c>
    </row>
    <row r="2809" spans="1:22">
      <c r="A2809" s="4">
        <v>4102208</v>
      </c>
      <c r="B2809" t="s">
        <v>14234</v>
      </c>
      <c r="C2809" s="4">
        <v>21279472</v>
      </c>
      <c r="D2809" t="s">
        <v>14235</v>
      </c>
      <c r="E2809" t="s">
        <v>14236</v>
      </c>
      <c r="F2809" s="4">
        <v>11231</v>
      </c>
      <c r="G2809" s="13" t="s">
        <v>4662</v>
      </c>
      <c r="H2809" s="13" t="s">
        <v>9237</v>
      </c>
      <c r="I2809" s="1">
        <v>4067335</v>
      </c>
      <c r="J2809" s="1">
        <v>-7399886</v>
      </c>
      <c r="K2809" t="s">
        <v>5</v>
      </c>
      <c r="L2809" s="20">
        <v>125</v>
      </c>
      <c r="M2809" s="4">
        <v>3</v>
      </c>
      <c r="N2809" s="4">
        <v>93</v>
      </c>
      <c r="O2809" s="2">
        <v>43637</v>
      </c>
      <c r="P2809" s="3">
        <v>1.82</v>
      </c>
      <c r="Q2809" s="4">
        <v>1</v>
      </c>
      <c r="R2809" s="3">
        <v>6.9</v>
      </c>
      <c r="S28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09" t="str">
        <f>IF(AIRBNB[[#This Row],[RUIDO(dB)]]&lt;=4,"Silencioso",IF(AIRBNB[[#This Row],[RUIDO(dB)]]&lt;=5.5,"Poco Ruidoso","Ruidoso"))</f>
        <v>Ruidoso</v>
      </c>
      <c r="U2809" t="str">
        <f>IF(AND(AIRBNB[[#This Row],[PRECIO]]&lt;50,AIRBNB[[#This Row],[MIN_NOCHES]]&gt;3),"Dentro del presupuesto","No considerar")</f>
        <v>No considerar</v>
      </c>
      <c r="V2809" t="str">
        <f>VLOOKUP(AIRBNB[[#This Row],[HOST_ID]],Super_host[],5,FALSE)</f>
        <v>Host</v>
      </c>
    </row>
    <row r="2810" spans="1:22">
      <c r="A2810" s="4">
        <v>4093511</v>
      </c>
      <c r="B2810" t="s">
        <v>6788</v>
      </c>
      <c r="C2810" s="4">
        <v>21232737</v>
      </c>
      <c r="D2810" t="s">
        <v>6789</v>
      </c>
      <c r="E2810" t="s">
        <v>6790</v>
      </c>
      <c r="F2810" s="4">
        <v>10012</v>
      </c>
      <c r="G2810" s="13" t="s">
        <v>124</v>
      </c>
      <c r="H2810" s="13" t="s">
        <v>164</v>
      </c>
      <c r="I2810" s="1">
        <v>4072651</v>
      </c>
      <c r="J2810" s="1">
        <v>-7400014</v>
      </c>
      <c r="K2810" t="s">
        <v>5</v>
      </c>
      <c r="L2810" s="20">
        <v>125</v>
      </c>
      <c r="M2810" s="4">
        <v>1</v>
      </c>
      <c r="N2810" s="4">
        <v>0</v>
      </c>
      <c r="O2810" s="2">
        <v>42319</v>
      </c>
      <c r="P2810" s="3">
        <v>4.7</v>
      </c>
      <c r="Q2810" s="4">
        <v>1</v>
      </c>
      <c r="R2810" s="3">
        <v>5.6</v>
      </c>
      <c r="S28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0" t="str">
        <f>IF(AIRBNB[[#This Row],[RUIDO(dB)]]&lt;=4,"Silencioso",IF(AIRBNB[[#This Row],[RUIDO(dB)]]&lt;=5.5,"Poco Ruidoso","Ruidoso"))</f>
        <v>Ruidoso</v>
      </c>
      <c r="U2810" t="str">
        <f>IF(AND(AIRBNB[[#This Row],[PRECIO]]&lt;50,AIRBNB[[#This Row],[MIN_NOCHES]]&gt;3),"Dentro del presupuesto","No considerar")</f>
        <v>No considerar</v>
      </c>
      <c r="V2810" t="str">
        <f>VLOOKUP(AIRBNB[[#This Row],[HOST_ID]],Super_host[],5,FALSE)</f>
        <v>Host</v>
      </c>
    </row>
    <row r="2811" spans="1:22">
      <c r="A2811" s="4">
        <v>4053287</v>
      </c>
      <c r="B2811" t="s">
        <v>1744</v>
      </c>
      <c r="C2811" s="4">
        <v>21019260</v>
      </c>
      <c r="D2811" t="s">
        <v>1745</v>
      </c>
      <c r="E2811" t="s">
        <v>1746</v>
      </c>
      <c r="F2811" s="4">
        <v>10044</v>
      </c>
      <c r="G2811" s="13" t="s">
        <v>124</v>
      </c>
      <c r="H2811" s="13" t="s">
        <v>1747</v>
      </c>
      <c r="I2811" s="1">
        <v>4076365</v>
      </c>
      <c r="J2811" s="1">
        <v>-7394914</v>
      </c>
      <c r="K2811" t="s">
        <v>5</v>
      </c>
      <c r="L2811" s="20">
        <v>125</v>
      </c>
      <c r="M2811" s="4">
        <v>60</v>
      </c>
      <c r="N2811" s="4">
        <v>6</v>
      </c>
      <c r="O2811" s="2">
        <v>43646</v>
      </c>
      <c r="P2811" s="3">
        <v>0.11</v>
      </c>
      <c r="Q2811" s="4">
        <v>1</v>
      </c>
      <c r="R2811" s="3">
        <v>5.6</v>
      </c>
      <c r="S28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1" t="str">
        <f>IF(AIRBNB[[#This Row],[RUIDO(dB)]]&lt;=4,"Silencioso",IF(AIRBNB[[#This Row],[RUIDO(dB)]]&lt;=5.5,"Poco Ruidoso","Ruidoso"))</f>
        <v>Ruidoso</v>
      </c>
      <c r="U2811" t="str">
        <f>IF(AND(AIRBNB[[#This Row],[PRECIO]]&lt;50,AIRBNB[[#This Row],[MIN_NOCHES]]&gt;3),"Dentro del presupuesto","No considerar")</f>
        <v>No considerar</v>
      </c>
      <c r="V2811" t="str">
        <f>VLOOKUP(AIRBNB[[#This Row],[HOST_ID]],Super_host[],5,FALSE)</f>
        <v>Host</v>
      </c>
    </row>
    <row r="2812" spans="1:22">
      <c r="A2812" s="4">
        <v>4033444</v>
      </c>
      <c r="B2812" t="s">
        <v>14534</v>
      </c>
      <c r="C2812" s="4">
        <v>20912185</v>
      </c>
      <c r="D2812" t="s">
        <v>14535</v>
      </c>
      <c r="E2812" t="s">
        <v>14536</v>
      </c>
      <c r="F2812" s="4">
        <v>11213</v>
      </c>
      <c r="G2812" s="13" t="s">
        <v>4662</v>
      </c>
      <c r="H2812" s="13" t="s">
        <v>9252</v>
      </c>
      <c r="I2812" s="1">
        <v>4066649</v>
      </c>
      <c r="J2812" s="1">
        <v>-7392855</v>
      </c>
      <c r="K2812" t="s">
        <v>5</v>
      </c>
      <c r="L2812" s="20">
        <v>125</v>
      </c>
      <c r="M2812" s="4">
        <v>2</v>
      </c>
      <c r="N2812" s="4">
        <v>130</v>
      </c>
      <c r="O2812" s="2">
        <v>43639</v>
      </c>
      <c r="P2812" s="3">
        <v>2.23</v>
      </c>
      <c r="Q2812" s="4">
        <v>1</v>
      </c>
      <c r="R2812" s="3">
        <v>6.9</v>
      </c>
      <c r="S28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2" t="str">
        <f>IF(AIRBNB[[#This Row],[RUIDO(dB)]]&lt;=4,"Silencioso",IF(AIRBNB[[#This Row],[RUIDO(dB)]]&lt;=5.5,"Poco Ruidoso","Ruidoso"))</f>
        <v>Ruidoso</v>
      </c>
      <c r="U2812" t="str">
        <f>IF(AND(AIRBNB[[#This Row],[PRECIO]]&lt;50,AIRBNB[[#This Row],[MIN_NOCHES]]&gt;3),"Dentro del presupuesto","No considerar")</f>
        <v>No considerar</v>
      </c>
      <c r="V2812" t="str">
        <f>VLOOKUP(AIRBNB[[#This Row],[HOST_ID]],Super_host[],5,FALSE)</f>
        <v>Host</v>
      </c>
    </row>
    <row r="2813" spans="1:22">
      <c r="A2813" s="4">
        <v>4128337</v>
      </c>
      <c r="B2813" t="s">
        <v>15029</v>
      </c>
      <c r="C2813" s="4">
        <v>20543178</v>
      </c>
      <c r="D2813" t="s">
        <v>11408</v>
      </c>
      <c r="E2813" t="s">
        <v>15030</v>
      </c>
      <c r="F2813" s="4">
        <v>11213</v>
      </c>
      <c r="G2813" s="13" t="s">
        <v>4662</v>
      </c>
      <c r="H2813" s="13" t="s">
        <v>9230</v>
      </c>
      <c r="I2813" s="1">
        <v>4067879</v>
      </c>
      <c r="J2813" s="1">
        <v>-7393653</v>
      </c>
      <c r="K2813" t="s">
        <v>5</v>
      </c>
      <c r="L2813" s="20">
        <v>125</v>
      </c>
      <c r="M2813" s="4">
        <v>2</v>
      </c>
      <c r="N2813" s="4">
        <v>191</v>
      </c>
      <c r="O2813" s="2">
        <v>43639</v>
      </c>
      <c r="P2813" s="3">
        <v>3.27</v>
      </c>
      <c r="Q2813" s="4">
        <v>1</v>
      </c>
      <c r="R2813" s="3">
        <v>6.9</v>
      </c>
      <c r="S28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3" t="str">
        <f>IF(AIRBNB[[#This Row],[RUIDO(dB)]]&lt;=4,"Silencioso",IF(AIRBNB[[#This Row],[RUIDO(dB)]]&lt;=5.5,"Poco Ruidoso","Ruidoso"))</f>
        <v>Ruidoso</v>
      </c>
      <c r="U2813" t="str">
        <f>IF(AND(AIRBNB[[#This Row],[PRECIO]]&lt;50,AIRBNB[[#This Row],[MIN_NOCHES]]&gt;3),"Dentro del presupuesto","No considerar")</f>
        <v>No considerar</v>
      </c>
      <c r="V2813" t="str">
        <f>VLOOKUP(AIRBNB[[#This Row],[HOST_ID]],Super_host[],5,FALSE)</f>
        <v>Host</v>
      </c>
    </row>
    <row r="2814" spans="1:22">
      <c r="A2814" s="4">
        <v>3962389</v>
      </c>
      <c r="B2814" t="s">
        <v>11410</v>
      </c>
      <c r="C2814" s="4">
        <v>20534981</v>
      </c>
      <c r="D2814" t="s">
        <v>11411</v>
      </c>
      <c r="E2814" t="s">
        <v>11412</v>
      </c>
      <c r="F2814" s="4">
        <v>11234</v>
      </c>
      <c r="G2814" s="13" t="s">
        <v>4662</v>
      </c>
      <c r="H2814" s="13" t="s">
        <v>9277</v>
      </c>
      <c r="I2814" s="1">
        <v>4061938</v>
      </c>
      <c r="J2814" s="1">
        <v>-7392471</v>
      </c>
      <c r="K2814" t="s">
        <v>5</v>
      </c>
      <c r="L2814" s="20">
        <v>125</v>
      </c>
      <c r="M2814" s="4">
        <v>14</v>
      </c>
      <c r="N2814" s="4">
        <v>10</v>
      </c>
      <c r="O2814" s="2">
        <v>43490</v>
      </c>
      <c r="P2814" s="3">
        <v>0.21</v>
      </c>
      <c r="Q2814" s="4">
        <v>1</v>
      </c>
      <c r="R2814" s="3">
        <v>6.9</v>
      </c>
      <c r="S28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4" t="str">
        <f>IF(AIRBNB[[#This Row],[RUIDO(dB)]]&lt;=4,"Silencioso",IF(AIRBNB[[#This Row],[RUIDO(dB)]]&lt;=5.5,"Poco Ruidoso","Ruidoso"))</f>
        <v>Ruidoso</v>
      </c>
      <c r="U2814" t="str">
        <f>IF(AND(AIRBNB[[#This Row],[PRECIO]]&lt;50,AIRBNB[[#This Row],[MIN_NOCHES]]&gt;3),"Dentro del presupuesto","No considerar")</f>
        <v>No considerar</v>
      </c>
      <c r="V2814" t="str">
        <f>VLOOKUP(AIRBNB[[#This Row],[HOST_ID]],Super_host[],5,FALSE)</f>
        <v>Host</v>
      </c>
    </row>
    <row r="2815" spans="1:22">
      <c r="A2815" s="4">
        <v>3943279</v>
      </c>
      <c r="B2815" t="s">
        <v>742</v>
      </c>
      <c r="C2815" s="4">
        <v>20433199</v>
      </c>
      <c r="D2815" t="s">
        <v>743</v>
      </c>
      <c r="E2815" t="s">
        <v>744</v>
      </c>
      <c r="F2815" s="4">
        <v>10009</v>
      </c>
      <c r="G2815" s="13" t="s">
        <v>124</v>
      </c>
      <c r="H2815" s="13" t="s">
        <v>133</v>
      </c>
      <c r="I2815" s="1">
        <v>4072186</v>
      </c>
      <c r="J2815" s="1">
        <v>-7397663</v>
      </c>
      <c r="K2815" t="s">
        <v>5</v>
      </c>
      <c r="L2815" s="20">
        <v>125</v>
      </c>
      <c r="M2815" s="4">
        <v>14</v>
      </c>
      <c r="N2815" s="4">
        <v>2</v>
      </c>
      <c r="O2815" s="2">
        <v>43338</v>
      </c>
      <c r="P2815" s="3">
        <v>0.04</v>
      </c>
      <c r="Q2815" s="4">
        <v>1</v>
      </c>
      <c r="R2815" s="3">
        <v>5.6</v>
      </c>
      <c r="S28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5" t="str">
        <f>IF(AIRBNB[[#This Row],[RUIDO(dB)]]&lt;=4,"Silencioso",IF(AIRBNB[[#This Row],[RUIDO(dB)]]&lt;=5.5,"Poco Ruidoso","Ruidoso"))</f>
        <v>Ruidoso</v>
      </c>
      <c r="U2815" t="str">
        <f>IF(AND(AIRBNB[[#This Row],[PRECIO]]&lt;50,AIRBNB[[#This Row],[MIN_NOCHES]]&gt;3),"Dentro del presupuesto","No considerar")</f>
        <v>No considerar</v>
      </c>
      <c r="V2815" t="str">
        <f>VLOOKUP(AIRBNB[[#This Row],[HOST_ID]],Super_host[],5,FALSE)</f>
        <v>Host</v>
      </c>
    </row>
    <row r="2816" spans="1:22">
      <c r="A2816" s="4">
        <v>3897387</v>
      </c>
      <c r="B2816" t="s">
        <v>14361</v>
      </c>
      <c r="C2816" s="4">
        <v>20177472</v>
      </c>
      <c r="D2816" t="s">
        <v>14362</v>
      </c>
      <c r="E2816" t="s">
        <v>14363</v>
      </c>
      <c r="F2816" s="4">
        <v>11217</v>
      </c>
      <c r="G2816" s="13" t="s">
        <v>4662</v>
      </c>
      <c r="H2816" s="13" t="s">
        <v>9234</v>
      </c>
      <c r="I2816" s="1">
        <v>4067927</v>
      </c>
      <c r="J2816" s="1">
        <v>-7397434</v>
      </c>
      <c r="K2816" t="s">
        <v>40</v>
      </c>
      <c r="L2816" s="20">
        <v>125</v>
      </c>
      <c r="M2816" s="4">
        <v>2</v>
      </c>
      <c r="N2816" s="4">
        <v>117</v>
      </c>
      <c r="O2816" s="2">
        <v>43646</v>
      </c>
      <c r="P2816" s="3">
        <v>1.99</v>
      </c>
      <c r="Q2816" s="4">
        <v>1</v>
      </c>
      <c r="R2816" s="3">
        <v>6.9</v>
      </c>
      <c r="S28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6" t="str">
        <f>IF(AIRBNB[[#This Row],[RUIDO(dB)]]&lt;=4,"Silencioso",IF(AIRBNB[[#This Row],[RUIDO(dB)]]&lt;=5.5,"Poco Ruidoso","Ruidoso"))</f>
        <v>Ruidoso</v>
      </c>
      <c r="U2816" t="str">
        <f>IF(AND(AIRBNB[[#This Row],[PRECIO]]&lt;50,AIRBNB[[#This Row],[MIN_NOCHES]]&gt;3),"Dentro del presupuesto","No considerar")</f>
        <v>No considerar</v>
      </c>
      <c r="V2816" t="str">
        <f>VLOOKUP(AIRBNB[[#This Row],[HOST_ID]],Super_host[],5,FALSE)</f>
        <v>Host</v>
      </c>
    </row>
    <row r="2817" spans="1:22">
      <c r="A2817" s="4">
        <v>3827311</v>
      </c>
      <c r="B2817" t="s">
        <v>2313</v>
      </c>
      <c r="C2817" s="4">
        <v>19693124</v>
      </c>
      <c r="D2817" t="s">
        <v>2314</v>
      </c>
      <c r="E2817" t="s">
        <v>2315</v>
      </c>
      <c r="F2817" s="4">
        <v>10031</v>
      </c>
      <c r="G2817" s="13" t="s">
        <v>124</v>
      </c>
      <c r="H2817" s="13" t="s">
        <v>148</v>
      </c>
      <c r="I2817" s="1">
        <v>4082654</v>
      </c>
      <c r="J2817" s="1">
        <v>-739462</v>
      </c>
      <c r="K2817" t="s">
        <v>5</v>
      </c>
      <c r="L2817" s="20">
        <v>125</v>
      </c>
      <c r="M2817" s="4">
        <v>1</v>
      </c>
      <c r="N2817" s="4">
        <v>10</v>
      </c>
      <c r="O2817" s="2">
        <v>43628</v>
      </c>
      <c r="P2817" s="3">
        <v>0.17</v>
      </c>
      <c r="Q2817" s="4">
        <v>1</v>
      </c>
      <c r="R2817" s="3">
        <v>5.6</v>
      </c>
      <c r="S28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7" t="str">
        <f>IF(AIRBNB[[#This Row],[RUIDO(dB)]]&lt;=4,"Silencioso",IF(AIRBNB[[#This Row],[RUIDO(dB)]]&lt;=5.5,"Poco Ruidoso","Ruidoso"))</f>
        <v>Ruidoso</v>
      </c>
      <c r="U2817" t="str">
        <f>IF(AND(AIRBNB[[#This Row],[PRECIO]]&lt;50,AIRBNB[[#This Row],[MIN_NOCHES]]&gt;3),"Dentro del presupuesto","No considerar")</f>
        <v>No considerar</v>
      </c>
      <c r="V2817" t="str">
        <f>VLOOKUP(AIRBNB[[#This Row],[HOST_ID]],Super_host[],5,FALSE)</f>
        <v>Host</v>
      </c>
    </row>
    <row r="2818" spans="1:22">
      <c r="A2818" s="4">
        <v>3812222</v>
      </c>
      <c r="B2818" t="s">
        <v>8890</v>
      </c>
      <c r="C2818" s="4">
        <v>19597910</v>
      </c>
      <c r="D2818" t="s">
        <v>8572</v>
      </c>
      <c r="E2818" t="s">
        <v>8891</v>
      </c>
      <c r="F2818" s="4">
        <v>11375</v>
      </c>
      <c r="G2818" s="13" t="s">
        <v>7897</v>
      </c>
      <c r="H2818" s="13" t="s">
        <v>7951</v>
      </c>
      <c r="I2818" s="1">
        <v>4072356</v>
      </c>
      <c r="J2818" s="1">
        <v>-7383982</v>
      </c>
      <c r="K2818" t="s">
        <v>40</v>
      </c>
      <c r="L2818" s="20">
        <v>125</v>
      </c>
      <c r="M2818" s="4">
        <v>2</v>
      </c>
      <c r="N2818" s="4">
        <v>128</v>
      </c>
      <c r="O2818" s="2">
        <v>43603</v>
      </c>
      <c r="P2818" s="3">
        <v>2.17</v>
      </c>
      <c r="Q2818" s="4">
        <v>5</v>
      </c>
      <c r="R2818" s="3">
        <v>6.24</v>
      </c>
      <c r="S28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8" t="str">
        <f>IF(AIRBNB[[#This Row],[RUIDO(dB)]]&lt;=4,"Silencioso",IF(AIRBNB[[#This Row],[RUIDO(dB)]]&lt;=5.5,"Poco Ruidoso","Ruidoso"))</f>
        <v>Ruidoso</v>
      </c>
      <c r="U2818" t="str">
        <f>IF(AND(AIRBNB[[#This Row],[PRECIO]]&lt;50,AIRBNB[[#This Row],[MIN_NOCHES]]&gt;3),"Dentro del presupuesto","No considerar")</f>
        <v>No considerar</v>
      </c>
      <c r="V2818" t="str">
        <f>VLOOKUP(AIRBNB[[#This Row],[HOST_ID]],Super_host[],5,FALSE)</f>
        <v>Host</v>
      </c>
    </row>
    <row r="2819" spans="1:22">
      <c r="A2819" s="4">
        <v>5779752</v>
      </c>
      <c r="B2819" t="s">
        <v>1355</v>
      </c>
      <c r="C2819" s="4">
        <v>19498957</v>
      </c>
      <c r="D2819" t="s">
        <v>717</v>
      </c>
      <c r="E2819" t="s">
        <v>1356</v>
      </c>
      <c r="F2819" s="4">
        <v>10009</v>
      </c>
      <c r="G2819" s="13" t="s">
        <v>124</v>
      </c>
      <c r="H2819" s="13" t="s">
        <v>133</v>
      </c>
      <c r="I2819" s="1">
        <v>4072481</v>
      </c>
      <c r="J2819" s="1">
        <v>-7398216</v>
      </c>
      <c r="K2819" t="s">
        <v>40</v>
      </c>
      <c r="L2819" s="20">
        <v>125</v>
      </c>
      <c r="M2819" s="4">
        <v>3</v>
      </c>
      <c r="N2819" s="4">
        <v>4</v>
      </c>
      <c r="O2819" s="2">
        <v>42284</v>
      </c>
      <c r="P2819" s="3">
        <v>0.08</v>
      </c>
      <c r="Q2819" s="4">
        <v>1</v>
      </c>
      <c r="R2819" s="3">
        <v>5.6</v>
      </c>
      <c r="S28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19" t="str">
        <f>IF(AIRBNB[[#This Row],[RUIDO(dB)]]&lt;=4,"Silencioso",IF(AIRBNB[[#This Row],[RUIDO(dB)]]&lt;=5.5,"Poco Ruidoso","Ruidoso"))</f>
        <v>Ruidoso</v>
      </c>
      <c r="U2819" t="str">
        <f>IF(AND(AIRBNB[[#This Row],[PRECIO]]&lt;50,AIRBNB[[#This Row],[MIN_NOCHES]]&gt;3),"Dentro del presupuesto","No considerar")</f>
        <v>No considerar</v>
      </c>
      <c r="V2819" t="str">
        <f>VLOOKUP(AIRBNB[[#This Row],[HOST_ID]],Super_host[],5,FALSE)</f>
        <v>Host</v>
      </c>
    </row>
    <row r="2820" spans="1:22">
      <c r="A2820" s="4">
        <v>4829068</v>
      </c>
      <c r="B2820" t="s">
        <v>6831</v>
      </c>
      <c r="C2820" s="4">
        <v>17883343</v>
      </c>
      <c r="D2820" t="s">
        <v>6832</v>
      </c>
      <c r="E2820" t="s">
        <v>6833</v>
      </c>
      <c r="F2820" s="4">
        <v>10016</v>
      </c>
      <c r="G2820" s="13" t="s">
        <v>124</v>
      </c>
      <c r="H2820" s="13" t="s">
        <v>182</v>
      </c>
      <c r="I2820" s="1">
        <v>4074768</v>
      </c>
      <c r="J2820" s="1">
        <v>-7397562</v>
      </c>
      <c r="K2820" t="s">
        <v>40</v>
      </c>
      <c r="L2820" s="20">
        <v>125</v>
      </c>
      <c r="M2820" s="4">
        <v>1</v>
      </c>
      <c r="N2820" s="4">
        <v>0</v>
      </c>
      <c r="O2820" s="2">
        <v>43632</v>
      </c>
      <c r="P2820" s="3">
        <v>0.04</v>
      </c>
      <c r="Q2820" s="4">
        <v>1</v>
      </c>
      <c r="R2820" s="3">
        <v>5.6</v>
      </c>
      <c r="S28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0" t="str">
        <f>IF(AIRBNB[[#This Row],[RUIDO(dB)]]&lt;=4,"Silencioso",IF(AIRBNB[[#This Row],[RUIDO(dB)]]&lt;=5.5,"Poco Ruidoso","Ruidoso"))</f>
        <v>Ruidoso</v>
      </c>
      <c r="U2820" t="str">
        <f>IF(AND(AIRBNB[[#This Row],[PRECIO]]&lt;50,AIRBNB[[#This Row],[MIN_NOCHES]]&gt;3),"Dentro del presupuesto","No considerar")</f>
        <v>No considerar</v>
      </c>
      <c r="V2820" t="str">
        <f>VLOOKUP(AIRBNB[[#This Row],[HOST_ID]],Super_host[],5,FALSE)</f>
        <v>Host</v>
      </c>
    </row>
    <row r="2821" spans="1:22">
      <c r="A2821" s="4">
        <v>5020842</v>
      </c>
      <c r="B2821" t="s">
        <v>11056</v>
      </c>
      <c r="C2821" s="4">
        <v>17770322</v>
      </c>
      <c r="D2821" t="s">
        <v>933</v>
      </c>
      <c r="E2821" t="s">
        <v>11057</v>
      </c>
      <c r="F2821" s="4">
        <v>11231</v>
      </c>
      <c r="G2821" s="13" t="s">
        <v>4662</v>
      </c>
      <c r="H2821" s="13" t="s">
        <v>9237</v>
      </c>
      <c r="I2821" s="1">
        <v>4068138</v>
      </c>
      <c r="J2821" s="1">
        <v>-739926</v>
      </c>
      <c r="K2821" t="s">
        <v>40</v>
      </c>
      <c r="L2821" s="20">
        <v>125</v>
      </c>
      <c r="M2821" s="4">
        <v>1</v>
      </c>
      <c r="N2821" s="4">
        <v>8</v>
      </c>
      <c r="O2821" s="2">
        <v>43653</v>
      </c>
      <c r="P2821" s="3">
        <v>0.16</v>
      </c>
      <c r="Q2821" s="4">
        <v>1</v>
      </c>
      <c r="R2821" s="3">
        <v>6.9</v>
      </c>
      <c r="S28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1" t="str">
        <f>IF(AIRBNB[[#This Row],[RUIDO(dB)]]&lt;=4,"Silencioso",IF(AIRBNB[[#This Row],[RUIDO(dB)]]&lt;=5.5,"Poco Ruidoso","Ruidoso"))</f>
        <v>Ruidoso</v>
      </c>
      <c r="U2821" t="str">
        <f>IF(AND(AIRBNB[[#This Row],[PRECIO]]&lt;50,AIRBNB[[#This Row],[MIN_NOCHES]]&gt;3),"Dentro del presupuesto","No considerar")</f>
        <v>No considerar</v>
      </c>
      <c r="V2821" t="str">
        <f>VLOOKUP(AIRBNB[[#This Row],[HOST_ID]],Super_host[],5,FALSE)</f>
        <v>Host</v>
      </c>
    </row>
    <row r="2822" spans="1:22">
      <c r="A2822" s="4">
        <v>3983422</v>
      </c>
      <c r="B2822" t="s">
        <v>1360</v>
      </c>
      <c r="C2822" s="4">
        <v>17546682</v>
      </c>
      <c r="D2822" t="s">
        <v>1361</v>
      </c>
      <c r="E2822" t="s">
        <v>1362</v>
      </c>
      <c r="F2822" s="4">
        <v>10011</v>
      </c>
      <c r="G2822" s="13" t="s">
        <v>124</v>
      </c>
      <c r="H2822" s="13" t="s">
        <v>186</v>
      </c>
      <c r="I2822" s="1">
        <v>4074496</v>
      </c>
      <c r="J2822" s="1">
        <v>-7399934</v>
      </c>
      <c r="K2822" t="s">
        <v>5</v>
      </c>
      <c r="L2822" s="20">
        <v>125</v>
      </c>
      <c r="M2822" s="4">
        <v>4</v>
      </c>
      <c r="N2822" s="4">
        <v>1</v>
      </c>
      <c r="O2822" s="2">
        <v>43300</v>
      </c>
      <c r="P2822" s="3">
        <v>0.08</v>
      </c>
      <c r="Q2822" s="4">
        <v>1</v>
      </c>
      <c r="R2822" s="3">
        <v>5.6</v>
      </c>
      <c r="S28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2" t="str">
        <f>IF(AIRBNB[[#This Row],[RUIDO(dB)]]&lt;=4,"Silencioso",IF(AIRBNB[[#This Row],[RUIDO(dB)]]&lt;=5.5,"Poco Ruidoso","Ruidoso"))</f>
        <v>Ruidoso</v>
      </c>
      <c r="U2822" t="str">
        <f>IF(AND(AIRBNB[[#This Row],[PRECIO]]&lt;50,AIRBNB[[#This Row],[MIN_NOCHES]]&gt;3),"Dentro del presupuesto","No considerar")</f>
        <v>No considerar</v>
      </c>
      <c r="V2822" t="str">
        <f>VLOOKUP(AIRBNB[[#This Row],[HOST_ID]],Super_host[],5,FALSE)</f>
        <v>Host</v>
      </c>
    </row>
    <row r="2823" spans="1:22">
      <c r="A2823" s="4">
        <v>6244089</v>
      </c>
      <c r="B2823" t="s">
        <v>16506</v>
      </c>
      <c r="C2823" s="4">
        <v>17264040</v>
      </c>
      <c r="D2823" t="s">
        <v>5937</v>
      </c>
      <c r="E2823" t="s">
        <v>16507</v>
      </c>
      <c r="F2823" s="4">
        <v>10457</v>
      </c>
      <c r="G2823" s="13" t="s">
        <v>16360</v>
      </c>
      <c r="H2823" s="13" t="s">
        <v>16391</v>
      </c>
      <c r="I2823" s="1">
        <v>4084819</v>
      </c>
      <c r="J2823" s="1">
        <v>-7390648</v>
      </c>
      <c r="K2823" t="s">
        <v>5</v>
      </c>
      <c r="L2823" s="20">
        <v>125</v>
      </c>
      <c r="M2823" s="4">
        <v>2</v>
      </c>
      <c r="N2823" s="4">
        <v>41</v>
      </c>
      <c r="O2823" s="2">
        <v>43604</v>
      </c>
      <c r="P2823" s="3">
        <v>0.81</v>
      </c>
      <c r="Q2823" s="4">
        <v>5</v>
      </c>
      <c r="R2823" s="3">
        <v>7.84</v>
      </c>
      <c r="S28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3" t="str">
        <f>IF(AIRBNB[[#This Row],[RUIDO(dB)]]&lt;=4,"Silencioso",IF(AIRBNB[[#This Row],[RUIDO(dB)]]&lt;=5.5,"Poco Ruidoso","Ruidoso"))</f>
        <v>Ruidoso</v>
      </c>
      <c r="U2823" t="str">
        <f>IF(AND(AIRBNB[[#This Row],[PRECIO]]&lt;50,AIRBNB[[#This Row],[MIN_NOCHES]]&gt;3),"Dentro del presupuesto","No considerar")</f>
        <v>No considerar</v>
      </c>
      <c r="V2823" t="str">
        <f>VLOOKUP(AIRBNB[[#This Row],[HOST_ID]],Super_host[],5,FALSE)</f>
        <v>Host</v>
      </c>
    </row>
    <row r="2824" spans="1:22">
      <c r="A2824" s="4">
        <v>3401083</v>
      </c>
      <c r="B2824" t="s">
        <v>12300</v>
      </c>
      <c r="C2824" s="4">
        <v>17153037</v>
      </c>
      <c r="D2824" t="s">
        <v>12301</v>
      </c>
      <c r="E2824" t="s">
        <v>12302</v>
      </c>
      <c r="F2824" s="4">
        <v>11221</v>
      </c>
      <c r="G2824" s="13" t="s">
        <v>4662</v>
      </c>
      <c r="H2824" s="13" t="s">
        <v>9274</v>
      </c>
      <c r="I2824" s="1">
        <v>4069195</v>
      </c>
      <c r="J2824" s="1">
        <v>-7392068</v>
      </c>
      <c r="K2824" t="s">
        <v>5</v>
      </c>
      <c r="L2824" s="20">
        <v>125</v>
      </c>
      <c r="M2824" s="4">
        <v>7</v>
      </c>
      <c r="N2824" s="4">
        <v>25</v>
      </c>
      <c r="O2824" s="2">
        <v>43325</v>
      </c>
      <c r="P2824" s="3">
        <v>0.41</v>
      </c>
      <c r="Q2824" s="4">
        <v>1</v>
      </c>
      <c r="R2824" s="3">
        <v>6.9</v>
      </c>
      <c r="S28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4" t="str">
        <f>IF(AIRBNB[[#This Row],[RUIDO(dB)]]&lt;=4,"Silencioso",IF(AIRBNB[[#This Row],[RUIDO(dB)]]&lt;=5.5,"Poco Ruidoso","Ruidoso"))</f>
        <v>Ruidoso</v>
      </c>
      <c r="U2824" t="str">
        <f>IF(AND(AIRBNB[[#This Row],[PRECIO]]&lt;50,AIRBNB[[#This Row],[MIN_NOCHES]]&gt;3),"Dentro del presupuesto","No considerar")</f>
        <v>No considerar</v>
      </c>
      <c r="V2824" t="str">
        <f>VLOOKUP(AIRBNB[[#This Row],[HOST_ID]],Super_host[],5,FALSE)</f>
        <v>Host</v>
      </c>
    </row>
    <row r="2825" spans="1:22">
      <c r="A2825" s="4">
        <v>3362302</v>
      </c>
      <c r="B2825" t="s">
        <v>1248</v>
      </c>
      <c r="C2825" s="4">
        <v>16962600</v>
      </c>
      <c r="D2825" t="s">
        <v>1249</v>
      </c>
      <c r="E2825" t="s">
        <v>1250</v>
      </c>
      <c r="F2825" s="4">
        <v>10002</v>
      </c>
      <c r="G2825" s="13" t="s">
        <v>124</v>
      </c>
      <c r="H2825" s="13" t="s">
        <v>137</v>
      </c>
      <c r="I2825" s="1">
        <v>4071866</v>
      </c>
      <c r="J2825" s="1">
        <v>-7398592</v>
      </c>
      <c r="K2825" t="s">
        <v>5</v>
      </c>
      <c r="L2825" s="20">
        <v>125</v>
      </c>
      <c r="M2825" s="4">
        <v>7</v>
      </c>
      <c r="N2825" s="4">
        <v>4</v>
      </c>
      <c r="O2825" s="2">
        <v>42034</v>
      </c>
      <c r="P2825" s="3">
        <v>7.0000000000000007E-2</v>
      </c>
      <c r="Q2825" s="4">
        <v>1</v>
      </c>
      <c r="R2825" s="3">
        <v>5.6</v>
      </c>
      <c r="S28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5" t="str">
        <f>IF(AIRBNB[[#This Row],[RUIDO(dB)]]&lt;=4,"Silencioso",IF(AIRBNB[[#This Row],[RUIDO(dB)]]&lt;=5.5,"Poco Ruidoso","Ruidoso"))</f>
        <v>Ruidoso</v>
      </c>
      <c r="U2825" t="str">
        <f>IF(AND(AIRBNB[[#This Row],[PRECIO]]&lt;50,AIRBNB[[#This Row],[MIN_NOCHES]]&gt;3),"Dentro del presupuesto","No considerar")</f>
        <v>No considerar</v>
      </c>
      <c r="V2825" t="str">
        <f>VLOOKUP(AIRBNB[[#This Row],[HOST_ID]],Super_host[],5,FALSE)</f>
        <v>Host</v>
      </c>
    </row>
    <row r="2826" spans="1:22">
      <c r="A2826" s="4">
        <v>3344237</v>
      </c>
      <c r="B2826" t="s">
        <v>4659</v>
      </c>
      <c r="C2826" s="4">
        <v>16879147</v>
      </c>
      <c r="D2826" t="s">
        <v>308</v>
      </c>
      <c r="E2826" t="s">
        <v>4660</v>
      </c>
      <c r="F2826" s="4">
        <v>10022</v>
      </c>
      <c r="G2826" s="13" t="s">
        <v>124</v>
      </c>
      <c r="H2826" s="13" t="s">
        <v>373</v>
      </c>
      <c r="I2826" s="1">
        <v>4075958</v>
      </c>
      <c r="J2826" s="1">
        <v>-7396231</v>
      </c>
      <c r="K2826" t="s">
        <v>40</v>
      </c>
      <c r="L2826" s="20">
        <v>125</v>
      </c>
      <c r="M2826" s="4">
        <v>2</v>
      </c>
      <c r="N2826" s="4">
        <v>55</v>
      </c>
      <c r="O2826" s="2">
        <v>43643</v>
      </c>
      <c r="P2826" s="3">
        <v>0.89</v>
      </c>
      <c r="Q2826" s="4">
        <v>1</v>
      </c>
      <c r="R2826" s="3">
        <v>5.6</v>
      </c>
      <c r="S28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6" t="str">
        <f>IF(AIRBNB[[#This Row],[RUIDO(dB)]]&lt;=4,"Silencioso",IF(AIRBNB[[#This Row],[RUIDO(dB)]]&lt;=5.5,"Poco Ruidoso","Ruidoso"))</f>
        <v>Ruidoso</v>
      </c>
      <c r="U2826" t="str">
        <f>IF(AND(AIRBNB[[#This Row],[PRECIO]]&lt;50,AIRBNB[[#This Row],[MIN_NOCHES]]&gt;3),"Dentro del presupuesto","No considerar")</f>
        <v>No considerar</v>
      </c>
      <c r="V2826" t="str">
        <f>VLOOKUP(AIRBNB[[#This Row],[HOST_ID]],Super_host[],5,FALSE)</f>
        <v>Host</v>
      </c>
    </row>
    <row r="2827" spans="1:22">
      <c r="A2827" s="4">
        <v>4308612</v>
      </c>
      <c r="B2827" t="s">
        <v>6257</v>
      </c>
      <c r="C2827" s="4">
        <v>16798055</v>
      </c>
      <c r="D2827" t="s">
        <v>6258</v>
      </c>
      <c r="E2827" t="s">
        <v>6259</v>
      </c>
      <c r="F2827" s="4">
        <v>10019</v>
      </c>
      <c r="G2827" s="13" t="s">
        <v>124</v>
      </c>
      <c r="H2827" s="13" t="s">
        <v>249</v>
      </c>
      <c r="I2827" s="1">
        <v>4076502</v>
      </c>
      <c r="J2827" s="1">
        <v>-7398932</v>
      </c>
      <c r="K2827" t="s">
        <v>5</v>
      </c>
      <c r="L2827" s="20">
        <v>125</v>
      </c>
      <c r="M2827" s="4">
        <v>1</v>
      </c>
      <c r="N2827" s="4">
        <v>186</v>
      </c>
      <c r="O2827" s="2">
        <v>43646</v>
      </c>
      <c r="P2827" s="3">
        <v>3.28</v>
      </c>
      <c r="Q2827" s="4">
        <v>1</v>
      </c>
      <c r="R2827" s="3">
        <v>5.6</v>
      </c>
      <c r="S28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7" t="str">
        <f>IF(AIRBNB[[#This Row],[RUIDO(dB)]]&lt;=4,"Silencioso",IF(AIRBNB[[#This Row],[RUIDO(dB)]]&lt;=5.5,"Poco Ruidoso","Ruidoso"))</f>
        <v>Ruidoso</v>
      </c>
      <c r="U2827" t="str">
        <f>IF(AND(AIRBNB[[#This Row],[PRECIO]]&lt;50,AIRBNB[[#This Row],[MIN_NOCHES]]&gt;3),"Dentro del presupuesto","No considerar")</f>
        <v>No considerar</v>
      </c>
      <c r="V2827" t="str">
        <f>VLOOKUP(AIRBNB[[#This Row],[HOST_ID]],Super_host[],5,FALSE)</f>
        <v>Host</v>
      </c>
    </row>
    <row r="2828" spans="1:22">
      <c r="A2828" s="4">
        <v>3122230</v>
      </c>
      <c r="B2828" t="s">
        <v>6856</v>
      </c>
      <c r="C2828" s="4">
        <v>15859636</v>
      </c>
      <c r="D2828" t="s">
        <v>6529</v>
      </c>
      <c r="E2828" t="s">
        <v>6857</v>
      </c>
      <c r="F2828" s="4">
        <v>10030</v>
      </c>
      <c r="G2828" s="13" t="s">
        <v>124</v>
      </c>
      <c r="H2828" s="13" t="s">
        <v>148</v>
      </c>
      <c r="I2828" s="1">
        <v>4081595</v>
      </c>
      <c r="J2828" s="1">
        <v>-739447</v>
      </c>
      <c r="K2828" t="s">
        <v>40</v>
      </c>
      <c r="L2828" s="20">
        <v>125</v>
      </c>
      <c r="M2828" s="4">
        <v>1</v>
      </c>
      <c r="N2828" s="4">
        <v>0</v>
      </c>
      <c r="O2828" s="2">
        <v>43590</v>
      </c>
      <c r="P2828" s="3">
        <v>3.86</v>
      </c>
      <c r="Q2828" s="4">
        <v>1</v>
      </c>
      <c r="R2828" s="3">
        <v>5.6</v>
      </c>
      <c r="S28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8" t="str">
        <f>IF(AIRBNB[[#This Row],[RUIDO(dB)]]&lt;=4,"Silencioso",IF(AIRBNB[[#This Row],[RUIDO(dB)]]&lt;=5.5,"Poco Ruidoso","Ruidoso"))</f>
        <v>Ruidoso</v>
      </c>
      <c r="U2828" t="str">
        <f>IF(AND(AIRBNB[[#This Row],[PRECIO]]&lt;50,AIRBNB[[#This Row],[MIN_NOCHES]]&gt;3),"Dentro del presupuesto","No considerar")</f>
        <v>No considerar</v>
      </c>
      <c r="V2828" t="str">
        <f>VLOOKUP(AIRBNB[[#This Row],[HOST_ID]],Super_host[],5,FALSE)</f>
        <v>Host</v>
      </c>
    </row>
    <row r="2829" spans="1:22">
      <c r="A2829" s="4">
        <v>6029987</v>
      </c>
      <c r="B2829" t="s">
        <v>2630</v>
      </c>
      <c r="C2829" s="4">
        <v>15635060</v>
      </c>
      <c r="D2829" t="s">
        <v>764</v>
      </c>
      <c r="E2829" t="s">
        <v>2631</v>
      </c>
      <c r="F2829" s="4">
        <v>10032</v>
      </c>
      <c r="G2829" s="13" t="s">
        <v>124</v>
      </c>
      <c r="H2829" s="13" t="s">
        <v>125</v>
      </c>
      <c r="I2829" s="1">
        <v>4084305</v>
      </c>
      <c r="J2829" s="1">
        <v>-7394045</v>
      </c>
      <c r="K2829" t="s">
        <v>5</v>
      </c>
      <c r="L2829" s="20">
        <v>125</v>
      </c>
      <c r="M2829" s="4">
        <v>2</v>
      </c>
      <c r="N2829" s="4">
        <v>10</v>
      </c>
      <c r="O2829" s="2">
        <v>42550</v>
      </c>
      <c r="P2829" s="3">
        <v>0.21</v>
      </c>
      <c r="Q2829" s="4">
        <v>1</v>
      </c>
      <c r="R2829" s="3">
        <v>5.6</v>
      </c>
      <c r="S28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29" t="str">
        <f>IF(AIRBNB[[#This Row],[RUIDO(dB)]]&lt;=4,"Silencioso",IF(AIRBNB[[#This Row],[RUIDO(dB)]]&lt;=5.5,"Poco Ruidoso","Ruidoso"))</f>
        <v>Ruidoso</v>
      </c>
      <c r="U2829" t="str">
        <f>IF(AND(AIRBNB[[#This Row],[PRECIO]]&lt;50,AIRBNB[[#This Row],[MIN_NOCHES]]&gt;3),"Dentro del presupuesto","No considerar")</f>
        <v>No considerar</v>
      </c>
      <c r="V2829" t="str">
        <f>VLOOKUP(AIRBNB[[#This Row],[HOST_ID]],Super_host[],5,FALSE)</f>
        <v>Host</v>
      </c>
    </row>
    <row r="2830" spans="1:22">
      <c r="A2830" s="4">
        <v>3161739</v>
      </c>
      <c r="B2830" t="s">
        <v>13362</v>
      </c>
      <c r="C2830" s="4">
        <v>14736455</v>
      </c>
      <c r="D2830" t="s">
        <v>49</v>
      </c>
      <c r="E2830" t="s">
        <v>13363</v>
      </c>
      <c r="F2830" s="4">
        <v>11206</v>
      </c>
      <c r="G2830" s="13" t="s">
        <v>4662</v>
      </c>
      <c r="H2830" s="13" t="s">
        <v>9230</v>
      </c>
      <c r="I2830" s="1">
        <v>4069394</v>
      </c>
      <c r="J2830" s="1">
        <v>-7395017</v>
      </c>
      <c r="K2830" t="s">
        <v>5</v>
      </c>
      <c r="L2830" s="20">
        <v>125</v>
      </c>
      <c r="M2830" s="4">
        <v>7</v>
      </c>
      <c r="N2830" s="4">
        <v>56</v>
      </c>
      <c r="O2830" s="2">
        <v>43600</v>
      </c>
      <c r="P2830" s="3">
        <v>0.93</v>
      </c>
      <c r="Q2830" s="4">
        <v>1</v>
      </c>
      <c r="R2830" s="3">
        <v>6.9</v>
      </c>
      <c r="S28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0" t="str">
        <f>IF(AIRBNB[[#This Row],[RUIDO(dB)]]&lt;=4,"Silencioso",IF(AIRBNB[[#This Row],[RUIDO(dB)]]&lt;=5.5,"Poco Ruidoso","Ruidoso"))</f>
        <v>Ruidoso</v>
      </c>
      <c r="U2830" t="str">
        <f>IF(AND(AIRBNB[[#This Row],[PRECIO]]&lt;50,AIRBNB[[#This Row],[MIN_NOCHES]]&gt;3),"Dentro del presupuesto","No considerar")</f>
        <v>No considerar</v>
      </c>
      <c r="V2830" t="str">
        <f>VLOOKUP(AIRBNB[[#This Row],[HOST_ID]],Super_host[],5,FALSE)</f>
        <v>Host</v>
      </c>
    </row>
    <row r="2831" spans="1:22">
      <c r="A2831" s="4">
        <v>2716929</v>
      </c>
      <c r="B2831" t="s">
        <v>11850</v>
      </c>
      <c r="C2831" s="4">
        <v>13903103</v>
      </c>
      <c r="D2831" t="s">
        <v>11851</v>
      </c>
      <c r="E2831" t="s">
        <v>11852</v>
      </c>
      <c r="F2831" s="4">
        <v>11215</v>
      </c>
      <c r="G2831" s="13" t="s">
        <v>4662</v>
      </c>
      <c r="H2831" s="13" t="s">
        <v>9262</v>
      </c>
      <c r="I2831" s="1">
        <v>4066481</v>
      </c>
      <c r="J2831" s="1">
        <v>-7397807</v>
      </c>
      <c r="K2831" t="s">
        <v>5</v>
      </c>
      <c r="L2831" s="20">
        <v>125</v>
      </c>
      <c r="M2831" s="4">
        <v>150</v>
      </c>
      <c r="N2831" s="4">
        <v>18</v>
      </c>
      <c r="O2831" s="2">
        <v>41925</v>
      </c>
      <c r="P2831" s="3">
        <v>0.28999999999999998</v>
      </c>
      <c r="Q2831" s="4">
        <v>1</v>
      </c>
      <c r="R2831" s="3">
        <v>6.9</v>
      </c>
      <c r="S28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1" t="str">
        <f>IF(AIRBNB[[#This Row],[RUIDO(dB)]]&lt;=4,"Silencioso",IF(AIRBNB[[#This Row],[RUIDO(dB)]]&lt;=5.5,"Poco Ruidoso","Ruidoso"))</f>
        <v>Ruidoso</v>
      </c>
      <c r="U2831" t="str">
        <f>IF(AND(AIRBNB[[#This Row],[PRECIO]]&lt;50,AIRBNB[[#This Row],[MIN_NOCHES]]&gt;3),"Dentro del presupuesto","No considerar")</f>
        <v>No considerar</v>
      </c>
      <c r="V2831" t="str">
        <f>VLOOKUP(AIRBNB[[#This Row],[HOST_ID]],Super_host[],5,FALSE)</f>
        <v>Host</v>
      </c>
    </row>
    <row r="2832" spans="1:22">
      <c r="A2832" s="4">
        <v>4074892</v>
      </c>
      <c r="B2832" t="s">
        <v>2556</v>
      </c>
      <c r="C2832" s="4">
        <v>13322263</v>
      </c>
      <c r="D2832" t="s">
        <v>2557</v>
      </c>
      <c r="E2832" t="s">
        <v>2558</v>
      </c>
      <c r="F2832" s="4">
        <v>10122</v>
      </c>
      <c r="G2832" s="13" t="s">
        <v>124</v>
      </c>
      <c r="H2832" s="13" t="s">
        <v>249</v>
      </c>
      <c r="I2832" s="1">
        <v>4075735</v>
      </c>
      <c r="J2832" s="1">
        <v>-7399603</v>
      </c>
      <c r="K2832" t="s">
        <v>40</v>
      </c>
      <c r="L2832" s="20">
        <v>125</v>
      </c>
      <c r="M2832" s="4">
        <v>10</v>
      </c>
      <c r="N2832" s="4">
        <v>12</v>
      </c>
      <c r="O2832" s="2">
        <v>42659</v>
      </c>
      <c r="P2832" s="3">
        <v>0.2</v>
      </c>
      <c r="Q2832" s="4">
        <v>1</v>
      </c>
      <c r="R2832" s="3">
        <v>5.6</v>
      </c>
      <c r="S28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2" t="str">
        <f>IF(AIRBNB[[#This Row],[RUIDO(dB)]]&lt;=4,"Silencioso",IF(AIRBNB[[#This Row],[RUIDO(dB)]]&lt;=5.5,"Poco Ruidoso","Ruidoso"))</f>
        <v>Ruidoso</v>
      </c>
      <c r="U2832" t="str">
        <f>IF(AND(AIRBNB[[#This Row],[PRECIO]]&lt;50,AIRBNB[[#This Row],[MIN_NOCHES]]&gt;3),"Dentro del presupuesto","No considerar")</f>
        <v>No considerar</v>
      </c>
      <c r="V2832" t="str">
        <f>VLOOKUP(AIRBNB[[#This Row],[HOST_ID]],Super_host[],5,FALSE)</f>
        <v>Host</v>
      </c>
    </row>
    <row r="2833" spans="1:22">
      <c r="A2833" s="4">
        <v>6784406</v>
      </c>
      <c r="B2833" t="s">
        <v>6902</v>
      </c>
      <c r="C2833" s="4">
        <v>12764250</v>
      </c>
      <c r="D2833" t="s">
        <v>6903</v>
      </c>
      <c r="E2833" t="s">
        <v>6904</v>
      </c>
      <c r="F2833" s="4">
        <v>10038</v>
      </c>
      <c r="G2833" s="13" t="s">
        <v>124</v>
      </c>
      <c r="H2833" s="13" t="s">
        <v>528</v>
      </c>
      <c r="I2833" s="1">
        <v>4070793</v>
      </c>
      <c r="J2833" s="1">
        <v>-7400411</v>
      </c>
      <c r="K2833" t="s">
        <v>40</v>
      </c>
      <c r="L2833" s="20">
        <v>125</v>
      </c>
      <c r="M2833" s="4">
        <v>1</v>
      </c>
      <c r="N2833" s="4">
        <v>0</v>
      </c>
      <c r="O2833" s="2">
        <v>42400</v>
      </c>
      <c r="P2833" s="3">
        <v>0.02</v>
      </c>
      <c r="Q2833" s="4">
        <v>1</v>
      </c>
      <c r="R2833" s="3">
        <v>5.6</v>
      </c>
      <c r="S28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3" t="str">
        <f>IF(AIRBNB[[#This Row],[RUIDO(dB)]]&lt;=4,"Silencioso",IF(AIRBNB[[#This Row],[RUIDO(dB)]]&lt;=5.5,"Poco Ruidoso","Ruidoso"))</f>
        <v>Ruidoso</v>
      </c>
      <c r="U2833" t="str">
        <f>IF(AND(AIRBNB[[#This Row],[PRECIO]]&lt;50,AIRBNB[[#This Row],[MIN_NOCHES]]&gt;3),"Dentro del presupuesto","No considerar")</f>
        <v>No considerar</v>
      </c>
      <c r="V2833" t="str">
        <f>VLOOKUP(AIRBNB[[#This Row],[HOST_ID]],Super_host[],5,FALSE)</f>
        <v>Host</v>
      </c>
    </row>
    <row r="2834" spans="1:22">
      <c r="A2834" s="4">
        <v>5694862</v>
      </c>
      <c r="B2834" t="s">
        <v>13125</v>
      </c>
      <c r="C2834" s="4">
        <v>12419033</v>
      </c>
      <c r="D2834" t="s">
        <v>909</v>
      </c>
      <c r="E2834" t="s">
        <v>13126</v>
      </c>
      <c r="F2834" s="4">
        <v>11217</v>
      </c>
      <c r="G2834" s="13" t="s">
        <v>4662</v>
      </c>
      <c r="H2834" s="13" t="s">
        <v>9363</v>
      </c>
      <c r="I2834" s="1">
        <v>4068202</v>
      </c>
      <c r="J2834" s="1">
        <v>-7398151</v>
      </c>
      <c r="K2834" t="s">
        <v>40</v>
      </c>
      <c r="L2834" s="20">
        <v>125</v>
      </c>
      <c r="M2834" s="4">
        <v>2</v>
      </c>
      <c r="N2834" s="4">
        <v>40</v>
      </c>
      <c r="O2834" s="2">
        <v>43629</v>
      </c>
      <c r="P2834" s="3">
        <v>0.77</v>
      </c>
      <c r="Q2834" s="4">
        <v>1</v>
      </c>
      <c r="R2834" s="3">
        <v>6.9</v>
      </c>
      <c r="S28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4" t="str">
        <f>IF(AIRBNB[[#This Row],[RUIDO(dB)]]&lt;=4,"Silencioso",IF(AIRBNB[[#This Row],[RUIDO(dB)]]&lt;=5.5,"Poco Ruidoso","Ruidoso"))</f>
        <v>Ruidoso</v>
      </c>
      <c r="U2834" t="str">
        <f>IF(AND(AIRBNB[[#This Row],[PRECIO]]&lt;50,AIRBNB[[#This Row],[MIN_NOCHES]]&gt;3),"Dentro del presupuesto","No considerar")</f>
        <v>No considerar</v>
      </c>
      <c r="V2834" t="str">
        <f>VLOOKUP(AIRBNB[[#This Row],[HOST_ID]],Super_host[],5,FALSE)</f>
        <v>Host</v>
      </c>
    </row>
    <row r="2835" spans="1:22">
      <c r="A2835" s="4">
        <v>2447460</v>
      </c>
      <c r="B2835" t="s">
        <v>1933</v>
      </c>
      <c r="C2835" s="4">
        <v>12386614</v>
      </c>
      <c r="D2835" t="s">
        <v>833</v>
      </c>
      <c r="E2835" t="s">
        <v>1934</v>
      </c>
      <c r="F2835" s="4">
        <v>10029</v>
      </c>
      <c r="G2835" s="13" t="s">
        <v>124</v>
      </c>
      <c r="H2835" s="13" t="s">
        <v>219</v>
      </c>
      <c r="I2835" s="1">
        <v>4079926</v>
      </c>
      <c r="J2835" s="1">
        <v>-7394499</v>
      </c>
      <c r="K2835" t="s">
        <v>5</v>
      </c>
      <c r="L2835" s="20">
        <v>125</v>
      </c>
      <c r="M2835" s="4">
        <v>3</v>
      </c>
      <c r="N2835" s="4">
        <v>2</v>
      </c>
      <c r="O2835" s="2">
        <v>43205</v>
      </c>
      <c r="P2835" s="3">
        <v>0.13</v>
      </c>
      <c r="Q2835" s="4">
        <v>1</v>
      </c>
      <c r="R2835" s="3">
        <v>5.6</v>
      </c>
      <c r="S28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5" t="str">
        <f>IF(AIRBNB[[#This Row],[RUIDO(dB)]]&lt;=4,"Silencioso",IF(AIRBNB[[#This Row],[RUIDO(dB)]]&lt;=5.5,"Poco Ruidoso","Ruidoso"))</f>
        <v>Ruidoso</v>
      </c>
      <c r="U2835" t="str">
        <f>IF(AND(AIRBNB[[#This Row],[PRECIO]]&lt;50,AIRBNB[[#This Row],[MIN_NOCHES]]&gt;3),"Dentro del presupuesto","No considerar")</f>
        <v>No considerar</v>
      </c>
      <c r="V2835" t="str">
        <f>VLOOKUP(AIRBNB[[#This Row],[HOST_ID]],Super_host[],5,FALSE)</f>
        <v>Host</v>
      </c>
    </row>
    <row r="2836" spans="1:22">
      <c r="A2836" s="4">
        <v>4525475</v>
      </c>
      <c r="B2836" t="s">
        <v>6916</v>
      </c>
      <c r="C2836" s="4">
        <v>12149644</v>
      </c>
      <c r="D2836" t="s">
        <v>5613</v>
      </c>
      <c r="E2836" t="s">
        <v>6917</v>
      </c>
      <c r="F2836" s="4">
        <v>10023</v>
      </c>
      <c r="G2836" s="13" t="s">
        <v>124</v>
      </c>
      <c r="H2836" s="13" t="s">
        <v>168</v>
      </c>
      <c r="I2836" s="1">
        <v>4078304</v>
      </c>
      <c r="J2836" s="1">
        <v>-7398146</v>
      </c>
      <c r="K2836" t="s">
        <v>5</v>
      </c>
      <c r="L2836" s="20">
        <v>125</v>
      </c>
      <c r="M2836" s="4">
        <v>1</v>
      </c>
      <c r="N2836" s="4">
        <v>0</v>
      </c>
      <c r="O2836" s="2">
        <v>42928</v>
      </c>
      <c r="P2836" s="3">
        <v>0.27</v>
      </c>
      <c r="Q2836" s="4">
        <v>1</v>
      </c>
      <c r="R2836" s="3">
        <v>5.6</v>
      </c>
      <c r="S28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6" t="str">
        <f>IF(AIRBNB[[#This Row],[RUIDO(dB)]]&lt;=4,"Silencioso",IF(AIRBNB[[#This Row],[RUIDO(dB)]]&lt;=5.5,"Poco Ruidoso","Ruidoso"))</f>
        <v>Ruidoso</v>
      </c>
      <c r="U2836" t="str">
        <f>IF(AND(AIRBNB[[#This Row],[PRECIO]]&lt;50,AIRBNB[[#This Row],[MIN_NOCHES]]&gt;3),"Dentro del presupuesto","No considerar")</f>
        <v>No considerar</v>
      </c>
      <c r="V2836" t="str">
        <f>VLOOKUP(AIRBNB[[#This Row],[HOST_ID]],Super_host[],5,FALSE)</f>
        <v>Host</v>
      </c>
    </row>
    <row r="2837" spans="1:22">
      <c r="A2837" s="4">
        <v>6452138</v>
      </c>
      <c r="B2837" t="s">
        <v>6920</v>
      </c>
      <c r="C2837" s="4">
        <v>12060709</v>
      </c>
      <c r="D2837" t="s">
        <v>1599</v>
      </c>
      <c r="E2837" t="s">
        <v>6921</v>
      </c>
      <c r="F2837" s="4">
        <v>10022</v>
      </c>
      <c r="G2837" s="13" t="s">
        <v>124</v>
      </c>
      <c r="H2837" s="13" t="s">
        <v>373</v>
      </c>
      <c r="I2837" s="1">
        <v>4075545</v>
      </c>
      <c r="J2837" s="1">
        <v>-7396896</v>
      </c>
      <c r="K2837" t="s">
        <v>40</v>
      </c>
      <c r="L2837" s="20">
        <v>125</v>
      </c>
      <c r="M2837" s="4">
        <v>1</v>
      </c>
      <c r="N2837" s="4">
        <v>0</v>
      </c>
      <c r="O2837" s="2">
        <v>42915</v>
      </c>
      <c r="P2837" s="3">
        <v>0.02</v>
      </c>
      <c r="Q2837" s="4">
        <v>1</v>
      </c>
      <c r="R2837" s="3">
        <v>5.6</v>
      </c>
      <c r="S28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7" t="str">
        <f>IF(AIRBNB[[#This Row],[RUIDO(dB)]]&lt;=4,"Silencioso",IF(AIRBNB[[#This Row],[RUIDO(dB)]]&lt;=5.5,"Poco Ruidoso","Ruidoso"))</f>
        <v>Ruidoso</v>
      </c>
      <c r="U2837" t="str">
        <f>IF(AND(AIRBNB[[#This Row],[PRECIO]]&lt;50,AIRBNB[[#This Row],[MIN_NOCHES]]&gt;3),"Dentro del presupuesto","No considerar")</f>
        <v>No considerar</v>
      </c>
      <c r="V2837" t="str">
        <f>VLOOKUP(AIRBNB[[#This Row],[HOST_ID]],Super_host[],5,FALSE)</f>
        <v>Host</v>
      </c>
    </row>
    <row r="2838" spans="1:22">
      <c r="A2838" s="4">
        <v>2332880</v>
      </c>
      <c r="B2838" t="s">
        <v>10672</v>
      </c>
      <c r="C2838" s="4">
        <v>11915544</v>
      </c>
      <c r="D2838" t="s">
        <v>3331</v>
      </c>
      <c r="E2838" t="s">
        <v>10673</v>
      </c>
      <c r="F2838" s="4">
        <v>11225</v>
      </c>
      <c r="G2838" s="13" t="s">
        <v>4662</v>
      </c>
      <c r="H2838" s="13" t="s">
        <v>9481</v>
      </c>
      <c r="I2838" s="1">
        <v>4065747</v>
      </c>
      <c r="J2838" s="1">
        <v>-7395798</v>
      </c>
      <c r="K2838" t="s">
        <v>5</v>
      </c>
      <c r="L2838" s="20">
        <v>125</v>
      </c>
      <c r="M2838" s="4">
        <v>5</v>
      </c>
      <c r="N2838" s="4">
        <v>7</v>
      </c>
      <c r="O2838" s="2">
        <v>42948</v>
      </c>
      <c r="P2838" s="3">
        <v>0.11</v>
      </c>
      <c r="Q2838" s="4">
        <v>1</v>
      </c>
      <c r="R2838" s="3">
        <v>6.9</v>
      </c>
      <c r="S28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8" t="str">
        <f>IF(AIRBNB[[#This Row],[RUIDO(dB)]]&lt;=4,"Silencioso",IF(AIRBNB[[#This Row],[RUIDO(dB)]]&lt;=5.5,"Poco Ruidoso","Ruidoso"))</f>
        <v>Ruidoso</v>
      </c>
      <c r="U2838" t="str">
        <f>IF(AND(AIRBNB[[#This Row],[PRECIO]]&lt;50,AIRBNB[[#This Row],[MIN_NOCHES]]&gt;3),"Dentro del presupuesto","No considerar")</f>
        <v>No considerar</v>
      </c>
      <c r="V2838" t="str">
        <f>VLOOKUP(AIRBNB[[#This Row],[HOST_ID]],Super_host[],5,FALSE)</f>
        <v>Host</v>
      </c>
    </row>
    <row r="2839" spans="1:22">
      <c r="A2839" s="4">
        <v>3212765</v>
      </c>
      <c r="B2839" t="s">
        <v>3135</v>
      </c>
      <c r="C2839" s="4">
        <v>11837926</v>
      </c>
      <c r="D2839" t="s">
        <v>941</v>
      </c>
      <c r="E2839" t="s">
        <v>3136</v>
      </c>
      <c r="F2839" s="4">
        <v>10019</v>
      </c>
      <c r="G2839" s="13" t="s">
        <v>124</v>
      </c>
      <c r="H2839" s="13" t="s">
        <v>373</v>
      </c>
      <c r="I2839" s="1">
        <v>4076429</v>
      </c>
      <c r="J2839" s="1">
        <v>-7398043</v>
      </c>
      <c r="K2839" t="s">
        <v>40</v>
      </c>
      <c r="L2839" s="20">
        <v>125</v>
      </c>
      <c r="M2839" s="4">
        <v>7</v>
      </c>
      <c r="N2839" s="4">
        <v>17</v>
      </c>
      <c r="O2839" s="2">
        <v>43647</v>
      </c>
      <c r="P2839" s="3">
        <v>0.28999999999999998</v>
      </c>
      <c r="Q2839" s="4">
        <v>1</v>
      </c>
      <c r="R2839" s="3">
        <v>5.6</v>
      </c>
      <c r="S28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39" t="str">
        <f>IF(AIRBNB[[#This Row],[RUIDO(dB)]]&lt;=4,"Silencioso",IF(AIRBNB[[#This Row],[RUIDO(dB)]]&lt;=5.5,"Poco Ruidoso","Ruidoso"))</f>
        <v>Ruidoso</v>
      </c>
      <c r="U2839" t="str">
        <f>IF(AND(AIRBNB[[#This Row],[PRECIO]]&lt;50,AIRBNB[[#This Row],[MIN_NOCHES]]&gt;3),"Dentro del presupuesto","No considerar")</f>
        <v>No considerar</v>
      </c>
      <c r="V2839" t="str">
        <f>VLOOKUP(AIRBNB[[#This Row],[HOST_ID]],Super_host[],5,FALSE)</f>
        <v>Host</v>
      </c>
    </row>
    <row r="2840" spans="1:22">
      <c r="A2840" s="4">
        <v>2159193</v>
      </c>
      <c r="B2840" t="s">
        <v>11949</v>
      </c>
      <c r="C2840" s="4">
        <v>11012377</v>
      </c>
      <c r="D2840" t="s">
        <v>1656</v>
      </c>
      <c r="E2840" t="s">
        <v>11950</v>
      </c>
      <c r="F2840" s="4">
        <v>11201</v>
      </c>
      <c r="G2840" s="13" t="s">
        <v>4662</v>
      </c>
      <c r="H2840" s="13" t="s">
        <v>9237</v>
      </c>
      <c r="I2840" s="1">
        <v>4068497</v>
      </c>
      <c r="J2840" s="1">
        <v>-739902</v>
      </c>
      <c r="K2840" t="s">
        <v>5</v>
      </c>
      <c r="L2840" s="20">
        <v>125</v>
      </c>
      <c r="M2840" s="4">
        <v>5</v>
      </c>
      <c r="N2840" s="4">
        <v>2</v>
      </c>
      <c r="O2840" s="2">
        <v>43574</v>
      </c>
      <c r="P2840" s="3">
        <v>0.32</v>
      </c>
      <c r="Q2840" s="4">
        <v>1</v>
      </c>
      <c r="R2840" s="3">
        <v>6.9</v>
      </c>
      <c r="S28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0" t="str">
        <f>IF(AIRBNB[[#This Row],[RUIDO(dB)]]&lt;=4,"Silencioso",IF(AIRBNB[[#This Row],[RUIDO(dB)]]&lt;=5.5,"Poco Ruidoso","Ruidoso"))</f>
        <v>Ruidoso</v>
      </c>
      <c r="U2840" t="str">
        <f>IF(AND(AIRBNB[[#This Row],[PRECIO]]&lt;50,AIRBNB[[#This Row],[MIN_NOCHES]]&gt;3),"Dentro del presupuesto","No considerar")</f>
        <v>No considerar</v>
      </c>
      <c r="V2840" t="str">
        <f>VLOOKUP(AIRBNB[[#This Row],[HOST_ID]],Super_host[],5,FALSE)</f>
        <v>Host</v>
      </c>
    </row>
    <row r="2841" spans="1:22">
      <c r="A2841" s="4">
        <v>4536637</v>
      </c>
      <c r="B2841" t="s">
        <v>10208</v>
      </c>
      <c r="C2841" s="4">
        <v>11010205</v>
      </c>
      <c r="D2841" t="s">
        <v>6155</v>
      </c>
      <c r="E2841" t="s">
        <v>10209</v>
      </c>
      <c r="F2841" s="4">
        <v>11204</v>
      </c>
      <c r="G2841" s="13" t="s">
        <v>4662</v>
      </c>
      <c r="H2841" s="13" t="s">
        <v>10210</v>
      </c>
      <c r="I2841" s="1">
        <v>4061576</v>
      </c>
      <c r="J2841" s="1">
        <v>-7399166</v>
      </c>
      <c r="K2841" t="s">
        <v>40</v>
      </c>
      <c r="L2841" s="20">
        <v>125</v>
      </c>
      <c r="M2841" s="4">
        <v>2</v>
      </c>
      <c r="N2841" s="4">
        <v>4</v>
      </c>
      <c r="O2841" s="2">
        <v>43201</v>
      </c>
      <c r="P2841" s="3">
        <v>7.0000000000000007E-2</v>
      </c>
      <c r="Q2841" s="4">
        <v>1</v>
      </c>
      <c r="R2841" s="3">
        <v>6.9</v>
      </c>
      <c r="S28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1" t="str">
        <f>IF(AIRBNB[[#This Row],[RUIDO(dB)]]&lt;=4,"Silencioso",IF(AIRBNB[[#This Row],[RUIDO(dB)]]&lt;=5.5,"Poco Ruidoso","Ruidoso"))</f>
        <v>Ruidoso</v>
      </c>
      <c r="U2841" t="str">
        <f>IF(AND(AIRBNB[[#This Row],[PRECIO]]&lt;50,AIRBNB[[#This Row],[MIN_NOCHES]]&gt;3),"Dentro del presupuesto","No considerar")</f>
        <v>No considerar</v>
      </c>
      <c r="V2841" t="str">
        <f>VLOOKUP(AIRBNB[[#This Row],[HOST_ID]],Super_host[],5,FALSE)</f>
        <v>Host</v>
      </c>
    </row>
    <row r="2842" spans="1:22">
      <c r="A2842" s="4">
        <v>4394687</v>
      </c>
      <c r="B2842" t="s">
        <v>1935</v>
      </c>
      <c r="C2842" s="4">
        <v>10952317</v>
      </c>
      <c r="D2842" t="s">
        <v>1361</v>
      </c>
      <c r="E2842" t="s">
        <v>1936</v>
      </c>
      <c r="F2842" s="4">
        <v>10028</v>
      </c>
      <c r="G2842" s="13" t="s">
        <v>124</v>
      </c>
      <c r="H2842" s="13" t="s">
        <v>129</v>
      </c>
      <c r="I2842" s="1">
        <v>4077626</v>
      </c>
      <c r="J2842" s="1">
        <v>-7395246</v>
      </c>
      <c r="K2842" t="s">
        <v>5</v>
      </c>
      <c r="L2842" s="20">
        <v>125</v>
      </c>
      <c r="M2842" s="4">
        <v>1</v>
      </c>
      <c r="N2842" s="4">
        <v>7</v>
      </c>
      <c r="O2842" s="2">
        <v>42646</v>
      </c>
      <c r="P2842" s="3">
        <v>0.13</v>
      </c>
      <c r="Q2842" s="4">
        <v>1</v>
      </c>
      <c r="R2842" s="3">
        <v>5.6</v>
      </c>
      <c r="S28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2" t="str">
        <f>IF(AIRBNB[[#This Row],[RUIDO(dB)]]&lt;=4,"Silencioso",IF(AIRBNB[[#This Row],[RUIDO(dB)]]&lt;=5.5,"Poco Ruidoso","Ruidoso"))</f>
        <v>Ruidoso</v>
      </c>
      <c r="U2842" t="str">
        <f>IF(AND(AIRBNB[[#This Row],[PRECIO]]&lt;50,AIRBNB[[#This Row],[MIN_NOCHES]]&gt;3),"Dentro del presupuesto","No considerar")</f>
        <v>No considerar</v>
      </c>
      <c r="V2842" t="str">
        <f>VLOOKUP(AIRBNB[[#This Row],[HOST_ID]],Super_host[],5,FALSE)</f>
        <v>Host</v>
      </c>
    </row>
    <row r="2843" spans="1:22">
      <c r="A2843" s="4">
        <v>2141470</v>
      </c>
      <c r="B2843" t="s">
        <v>1937</v>
      </c>
      <c r="C2843" s="4">
        <v>10928857</v>
      </c>
      <c r="D2843" t="s">
        <v>337</v>
      </c>
      <c r="E2843" t="s">
        <v>1938</v>
      </c>
      <c r="F2843" s="4">
        <v>10016</v>
      </c>
      <c r="G2843" s="13" t="s">
        <v>124</v>
      </c>
      <c r="H2843" s="13" t="s">
        <v>182</v>
      </c>
      <c r="I2843" s="1">
        <v>4074487</v>
      </c>
      <c r="J2843" s="1">
        <v>-7397452</v>
      </c>
      <c r="K2843" t="s">
        <v>5</v>
      </c>
      <c r="L2843" s="20">
        <v>125</v>
      </c>
      <c r="M2843" s="4">
        <v>2</v>
      </c>
      <c r="N2843" s="4">
        <v>8</v>
      </c>
      <c r="O2843" s="2">
        <v>42006</v>
      </c>
      <c r="P2843" s="3">
        <v>0.13</v>
      </c>
      <c r="Q2843" s="4">
        <v>1</v>
      </c>
      <c r="R2843" s="3">
        <v>5.6</v>
      </c>
      <c r="S28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3" t="str">
        <f>IF(AIRBNB[[#This Row],[RUIDO(dB)]]&lt;=4,"Silencioso",IF(AIRBNB[[#This Row],[RUIDO(dB)]]&lt;=5.5,"Poco Ruidoso","Ruidoso"))</f>
        <v>Ruidoso</v>
      </c>
      <c r="U2843" t="str">
        <f>IF(AND(AIRBNB[[#This Row],[PRECIO]]&lt;50,AIRBNB[[#This Row],[MIN_NOCHES]]&gt;3),"Dentro del presupuesto","No considerar")</f>
        <v>No considerar</v>
      </c>
      <c r="V2843" t="str">
        <f>VLOOKUP(AIRBNB[[#This Row],[HOST_ID]],Super_host[],5,FALSE)</f>
        <v>Host</v>
      </c>
    </row>
    <row r="2844" spans="1:22">
      <c r="A2844" s="4">
        <v>3523001</v>
      </c>
      <c r="B2844" t="s">
        <v>9132</v>
      </c>
      <c r="C2844" s="4">
        <v>10628463</v>
      </c>
      <c r="D2844" t="s">
        <v>9133</v>
      </c>
      <c r="E2844" t="s">
        <v>9134</v>
      </c>
      <c r="F2844" s="4">
        <v>11358</v>
      </c>
      <c r="G2844" s="13" t="s">
        <v>7897</v>
      </c>
      <c r="H2844" s="13" t="s">
        <v>7913</v>
      </c>
      <c r="I2844" s="1">
        <v>4075037</v>
      </c>
      <c r="J2844" s="1">
        <v>-7379154</v>
      </c>
      <c r="K2844" t="s">
        <v>40</v>
      </c>
      <c r="L2844" s="20">
        <v>125</v>
      </c>
      <c r="M2844" s="4">
        <v>7</v>
      </c>
      <c r="N2844" s="4">
        <v>0</v>
      </c>
      <c r="O2844" s="2">
        <v>42653</v>
      </c>
      <c r="P2844" s="3">
        <v>4.0999999999999996</v>
      </c>
      <c r="Q2844" s="4">
        <v>5</v>
      </c>
      <c r="R2844" s="3">
        <v>6.24</v>
      </c>
      <c r="S28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4" t="str">
        <f>IF(AIRBNB[[#This Row],[RUIDO(dB)]]&lt;=4,"Silencioso",IF(AIRBNB[[#This Row],[RUIDO(dB)]]&lt;=5.5,"Poco Ruidoso","Ruidoso"))</f>
        <v>Ruidoso</v>
      </c>
      <c r="U2844" t="str">
        <f>IF(AND(AIRBNB[[#This Row],[PRECIO]]&lt;50,AIRBNB[[#This Row],[MIN_NOCHES]]&gt;3),"Dentro del presupuesto","No considerar")</f>
        <v>No considerar</v>
      </c>
      <c r="V2844" t="str">
        <f>VLOOKUP(AIRBNB[[#This Row],[HOST_ID]],Super_host[],5,FALSE)</f>
        <v>Host</v>
      </c>
    </row>
    <row r="2845" spans="1:22">
      <c r="A2845" s="4">
        <v>2055050</v>
      </c>
      <c r="B2845" t="s">
        <v>4668</v>
      </c>
      <c r="C2845" s="4">
        <v>10525320</v>
      </c>
      <c r="D2845" t="s">
        <v>778</v>
      </c>
      <c r="E2845" t="s">
        <v>3243</v>
      </c>
      <c r="F2845" s="4">
        <v>10075</v>
      </c>
      <c r="G2845" s="13" t="s">
        <v>124</v>
      </c>
      <c r="H2845" s="13" t="s">
        <v>129</v>
      </c>
      <c r="I2845" s="1">
        <v>4077376</v>
      </c>
      <c r="J2845" s="1">
        <v>-7395343</v>
      </c>
      <c r="K2845" t="s">
        <v>5</v>
      </c>
      <c r="L2845" s="20">
        <v>125</v>
      </c>
      <c r="M2845" s="4">
        <v>5</v>
      </c>
      <c r="N2845" s="4">
        <v>54</v>
      </c>
      <c r="O2845" s="2">
        <v>43617</v>
      </c>
      <c r="P2845" s="3">
        <v>0.9</v>
      </c>
      <c r="Q2845" s="4">
        <v>1</v>
      </c>
      <c r="R2845" s="3">
        <v>5.6</v>
      </c>
      <c r="S28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5" t="str">
        <f>IF(AIRBNB[[#This Row],[RUIDO(dB)]]&lt;=4,"Silencioso",IF(AIRBNB[[#This Row],[RUIDO(dB)]]&lt;=5.5,"Poco Ruidoso","Ruidoso"))</f>
        <v>Ruidoso</v>
      </c>
      <c r="U2845" t="str">
        <f>IF(AND(AIRBNB[[#This Row],[PRECIO]]&lt;50,AIRBNB[[#This Row],[MIN_NOCHES]]&gt;3),"Dentro del presupuesto","No considerar")</f>
        <v>No considerar</v>
      </c>
      <c r="V2845" t="str">
        <f>VLOOKUP(AIRBNB[[#This Row],[HOST_ID]],Super_host[],5,FALSE)</f>
        <v>Host</v>
      </c>
    </row>
    <row r="2846" spans="1:22">
      <c r="A2846" s="4">
        <v>2041143</v>
      </c>
      <c r="B2846" t="s">
        <v>9645</v>
      </c>
      <c r="C2846" s="4">
        <v>10468616</v>
      </c>
      <c r="D2846" t="s">
        <v>863</v>
      </c>
      <c r="E2846" t="s">
        <v>9646</v>
      </c>
      <c r="F2846" s="4">
        <v>11215</v>
      </c>
      <c r="G2846" s="13" t="s">
        <v>4662</v>
      </c>
      <c r="H2846" s="13" t="s">
        <v>9234</v>
      </c>
      <c r="I2846" s="1">
        <v>4067559</v>
      </c>
      <c r="J2846" s="1">
        <v>-7398362</v>
      </c>
      <c r="K2846" t="s">
        <v>5</v>
      </c>
      <c r="L2846" s="20">
        <v>125</v>
      </c>
      <c r="M2846" s="4">
        <v>3</v>
      </c>
      <c r="N2846" s="4">
        <v>1</v>
      </c>
      <c r="O2846" s="2">
        <v>42610</v>
      </c>
      <c r="P2846" s="3">
        <v>0.03</v>
      </c>
      <c r="Q2846" s="4">
        <v>1</v>
      </c>
      <c r="R2846" s="3">
        <v>6.9</v>
      </c>
      <c r="S28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6" t="str">
        <f>IF(AIRBNB[[#This Row],[RUIDO(dB)]]&lt;=4,"Silencioso",IF(AIRBNB[[#This Row],[RUIDO(dB)]]&lt;=5.5,"Poco Ruidoso","Ruidoso"))</f>
        <v>Ruidoso</v>
      </c>
      <c r="U2846" t="str">
        <f>IF(AND(AIRBNB[[#This Row],[PRECIO]]&lt;50,AIRBNB[[#This Row],[MIN_NOCHES]]&gt;3),"Dentro del presupuesto","No considerar")</f>
        <v>No considerar</v>
      </c>
      <c r="V2846" t="str">
        <f>VLOOKUP(AIRBNB[[#This Row],[HOST_ID]],Super_host[],5,FALSE)</f>
        <v>Host</v>
      </c>
    </row>
    <row r="2847" spans="1:22">
      <c r="A2847" s="4">
        <v>5364814</v>
      </c>
      <c r="B2847" t="s">
        <v>9412</v>
      </c>
      <c r="C2847" s="4">
        <v>9881214</v>
      </c>
      <c r="D2847" t="s">
        <v>9413</v>
      </c>
      <c r="E2847" t="s">
        <v>9414</v>
      </c>
      <c r="F2847" s="4">
        <v>11221</v>
      </c>
      <c r="G2847" s="13" t="s">
        <v>4662</v>
      </c>
      <c r="H2847" s="13" t="s">
        <v>9274</v>
      </c>
      <c r="I2847" s="1">
        <v>4070018</v>
      </c>
      <c r="J2847" s="1">
        <v>-7392586</v>
      </c>
      <c r="K2847" t="s">
        <v>5</v>
      </c>
      <c r="L2847" s="20">
        <v>125</v>
      </c>
      <c r="M2847" s="4">
        <v>1</v>
      </c>
      <c r="N2847" s="4">
        <v>1</v>
      </c>
      <c r="O2847" s="2">
        <v>42095</v>
      </c>
      <c r="P2847" s="3">
        <v>0.02</v>
      </c>
      <c r="Q2847" s="4">
        <v>1</v>
      </c>
      <c r="R2847" s="3">
        <v>6.9</v>
      </c>
      <c r="S28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7" t="str">
        <f>IF(AIRBNB[[#This Row],[RUIDO(dB)]]&lt;=4,"Silencioso",IF(AIRBNB[[#This Row],[RUIDO(dB)]]&lt;=5.5,"Poco Ruidoso","Ruidoso"))</f>
        <v>Ruidoso</v>
      </c>
      <c r="U2847" t="str">
        <f>IF(AND(AIRBNB[[#This Row],[PRECIO]]&lt;50,AIRBNB[[#This Row],[MIN_NOCHES]]&gt;3),"Dentro del presupuesto","No considerar")</f>
        <v>No considerar</v>
      </c>
      <c r="V2847" t="str">
        <f>VLOOKUP(AIRBNB[[#This Row],[HOST_ID]],Super_host[],5,FALSE)</f>
        <v>Host</v>
      </c>
    </row>
    <row r="2848" spans="1:22">
      <c r="A2848" s="4">
        <v>6669443</v>
      </c>
      <c r="B2848" t="s">
        <v>15734</v>
      </c>
      <c r="C2848" s="4">
        <v>8816218</v>
      </c>
      <c r="D2848" t="s">
        <v>6117</v>
      </c>
      <c r="E2848" t="s">
        <v>15735</v>
      </c>
      <c r="F2848" s="4">
        <v>11211</v>
      </c>
      <c r="G2848" s="13" t="s">
        <v>4662</v>
      </c>
      <c r="H2848" s="13" t="s">
        <v>9218</v>
      </c>
      <c r="I2848" s="1">
        <v>4071162</v>
      </c>
      <c r="J2848" s="1">
        <v>-7394551</v>
      </c>
      <c r="K2848" t="s">
        <v>40</v>
      </c>
      <c r="L2848" s="20">
        <v>125</v>
      </c>
      <c r="M2848" s="4">
        <v>1</v>
      </c>
      <c r="N2848" s="4">
        <v>0</v>
      </c>
      <c r="O2848" s="2">
        <v>42302</v>
      </c>
      <c r="P2848" s="3">
        <v>1.07</v>
      </c>
      <c r="Q2848" s="4">
        <v>1</v>
      </c>
      <c r="R2848" s="3">
        <v>6.9</v>
      </c>
      <c r="S28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8" t="str">
        <f>IF(AIRBNB[[#This Row],[RUIDO(dB)]]&lt;=4,"Silencioso",IF(AIRBNB[[#This Row],[RUIDO(dB)]]&lt;=5.5,"Poco Ruidoso","Ruidoso"))</f>
        <v>Ruidoso</v>
      </c>
      <c r="U2848" t="str">
        <f>IF(AND(AIRBNB[[#This Row],[PRECIO]]&lt;50,AIRBNB[[#This Row],[MIN_NOCHES]]&gt;3),"Dentro del presupuesto","No considerar")</f>
        <v>No considerar</v>
      </c>
      <c r="V2848" t="str">
        <f>VLOOKUP(AIRBNB[[#This Row],[HOST_ID]],Super_host[],5,FALSE)</f>
        <v>Host</v>
      </c>
    </row>
    <row r="2849" spans="1:22">
      <c r="A2849" s="4">
        <v>4537520</v>
      </c>
      <c r="B2849" t="s">
        <v>9798</v>
      </c>
      <c r="C2849" s="4">
        <v>8737911</v>
      </c>
      <c r="D2849" t="s">
        <v>332</v>
      </c>
      <c r="E2849" t="s">
        <v>9799</v>
      </c>
      <c r="F2849" s="4">
        <v>11201</v>
      </c>
      <c r="G2849" s="13" t="s">
        <v>4662</v>
      </c>
      <c r="H2849" s="13" t="s">
        <v>9576</v>
      </c>
      <c r="I2849" s="1">
        <v>406875</v>
      </c>
      <c r="J2849" s="1">
        <v>-7399027</v>
      </c>
      <c r="K2849" t="s">
        <v>5</v>
      </c>
      <c r="L2849" s="20">
        <v>125</v>
      </c>
      <c r="M2849" s="4">
        <v>1</v>
      </c>
      <c r="N2849" s="4">
        <v>2</v>
      </c>
      <c r="O2849" s="2">
        <v>42005</v>
      </c>
      <c r="P2849" s="3">
        <v>0.04</v>
      </c>
      <c r="Q2849" s="4">
        <v>1</v>
      </c>
      <c r="R2849" s="3">
        <v>6.9</v>
      </c>
      <c r="S28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49" t="str">
        <f>IF(AIRBNB[[#This Row],[RUIDO(dB)]]&lt;=4,"Silencioso",IF(AIRBNB[[#This Row],[RUIDO(dB)]]&lt;=5.5,"Poco Ruidoso","Ruidoso"))</f>
        <v>Ruidoso</v>
      </c>
      <c r="U2849" t="str">
        <f>IF(AND(AIRBNB[[#This Row],[PRECIO]]&lt;50,AIRBNB[[#This Row],[MIN_NOCHES]]&gt;3),"Dentro del presupuesto","No considerar")</f>
        <v>No considerar</v>
      </c>
      <c r="V2849" t="str">
        <f>VLOOKUP(AIRBNB[[#This Row],[HOST_ID]],Super_host[],5,FALSE)</f>
        <v>Host</v>
      </c>
    </row>
    <row r="2850" spans="1:22">
      <c r="A2850" s="4">
        <v>1583653</v>
      </c>
      <c r="B2850" t="s">
        <v>4590</v>
      </c>
      <c r="C2850" s="4">
        <v>8434244</v>
      </c>
      <c r="D2850" t="s">
        <v>1</v>
      </c>
      <c r="E2850" t="s">
        <v>4591</v>
      </c>
      <c r="F2850" s="4">
        <v>10029</v>
      </c>
      <c r="G2850" s="13" t="s">
        <v>124</v>
      </c>
      <c r="H2850" s="13" t="s">
        <v>219</v>
      </c>
      <c r="I2850" s="1">
        <v>4079255</v>
      </c>
      <c r="J2850" s="1">
        <v>-7393842</v>
      </c>
      <c r="K2850" t="s">
        <v>40</v>
      </c>
      <c r="L2850" s="20">
        <v>125</v>
      </c>
      <c r="M2850" s="4">
        <v>2</v>
      </c>
      <c r="N2850" s="4">
        <v>59</v>
      </c>
      <c r="O2850" s="2">
        <v>43632</v>
      </c>
      <c r="P2850" s="3">
        <v>0.84</v>
      </c>
      <c r="Q2850" s="4">
        <v>1</v>
      </c>
      <c r="R2850" s="3">
        <v>5.6</v>
      </c>
      <c r="S28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0" t="str">
        <f>IF(AIRBNB[[#This Row],[RUIDO(dB)]]&lt;=4,"Silencioso",IF(AIRBNB[[#This Row],[RUIDO(dB)]]&lt;=5.5,"Poco Ruidoso","Ruidoso"))</f>
        <v>Ruidoso</v>
      </c>
      <c r="U2850" t="str">
        <f>IF(AND(AIRBNB[[#This Row],[PRECIO]]&lt;50,AIRBNB[[#This Row],[MIN_NOCHES]]&gt;3),"Dentro del presupuesto","No considerar")</f>
        <v>No considerar</v>
      </c>
      <c r="V2850" t="str">
        <f>VLOOKUP(AIRBNB[[#This Row],[HOST_ID]],Super_host[],5,FALSE)</f>
        <v>Host</v>
      </c>
    </row>
    <row r="2851" spans="1:22">
      <c r="A2851" s="4">
        <v>5793707</v>
      </c>
      <c r="B2851" t="s">
        <v>5856</v>
      </c>
      <c r="C2851" s="4">
        <v>8390853</v>
      </c>
      <c r="D2851" t="s">
        <v>5857</v>
      </c>
      <c r="E2851" t="s">
        <v>5858</v>
      </c>
      <c r="F2851" s="4">
        <v>10002</v>
      </c>
      <c r="G2851" s="13" t="s">
        <v>124</v>
      </c>
      <c r="H2851" s="13" t="s">
        <v>137</v>
      </c>
      <c r="I2851" s="1">
        <v>407189</v>
      </c>
      <c r="J2851" s="1">
        <v>-7399182</v>
      </c>
      <c r="K2851" t="s">
        <v>5</v>
      </c>
      <c r="L2851" s="20">
        <v>125</v>
      </c>
      <c r="M2851" s="4">
        <v>3</v>
      </c>
      <c r="N2851" s="4">
        <v>117</v>
      </c>
      <c r="O2851" s="2">
        <v>43639</v>
      </c>
      <c r="P2851" s="3">
        <v>2.29</v>
      </c>
      <c r="Q2851" s="4">
        <v>1</v>
      </c>
      <c r="R2851" s="3">
        <v>5.6</v>
      </c>
      <c r="S28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1" t="str">
        <f>IF(AIRBNB[[#This Row],[RUIDO(dB)]]&lt;=4,"Silencioso",IF(AIRBNB[[#This Row],[RUIDO(dB)]]&lt;=5.5,"Poco Ruidoso","Ruidoso"))</f>
        <v>Ruidoso</v>
      </c>
      <c r="U2851" t="str">
        <f>IF(AND(AIRBNB[[#This Row],[PRECIO]]&lt;50,AIRBNB[[#This Row],[MIN_NOCHES]]&gt;3),"Dentro del presupuesto","No considerar")</f>
        <v>No considerar</v>
      </c>
      <c r="V2851" t="str">
        <f>VLOOKUP(AIRBNB[[#This Row],[HOST_ID]],Super_host[],5,FALSE)</f>
        <v>Host</v>
      </c>
    </row>
    <row r="2852" spans="1:22">
      <c r="A2852" s="4">
        <v>6184748</v>
      </c>
      <c r="B2852" t="s">
        <v>10943</v>
      </c>
      <c r="C2852" s="4">
        <v>8389213</v>
      </c>
      <c r="D2852" t="s">
        <v>1486</v>
      </c>
      <c r="E2852" t="s">
        <v>10944</v>
      </c>
      <c r="F2852" s="4">
        <v>11206</v>
      </c>
      <c r="G2852" s="13" t="s">
        <v>4662</v>
      </c>
      <c r="H2852" s="13" t="s">
        <v>9218</v>
      </c>
      <c r="I2852" s="1">
        <v>4070778</v>
      </c>
      <c r="J2852" s="1">
        <v>-7394953</v>
      </c>
      <c r="K2852" t="s">
        <v>5</v>
      </c>
      <c r="L2852" s="20">
        <v>125</v>
      </c>
      <c r="M2852" s="4">
        <v>4</v>
      </c>
      <c r="N2852" s="4">
        <v>7</v>
      </c>
      <c r="O2852" s="2">
        <v>42642</v>
      </c>
      <c r="P2852" s="3">
        <v>0.14000000000000001</v>
      </c>
      <c r="Q2852" s="4">
        <v>1</v>
      </c>
      <c r="R2852" s="3">
        <v>6.9</v>
      </c>
      <c r="S28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2" t="str">
        <f>IF(AIRBNB[[#This Row],[RUIDO(dB)]]&lt;=4,"Silencioso",IF(AIRBNB[[#This Row],[RUIDO(dB)]]&lt;=5.5,"Poco Ruidoso","Ruidoso"))</f>
        <v>Ruidoso</v>
      </c>
      <c r="U2852" t="str">
        <f>IF(AND(AIRBNB[[#This Row],[PRECIO]]&lt;50,AIRBNB[[#This Row],[MIN_NOCHES]]&gt;3),"Dentro del presupuesto","No considerar")</f>
        <v>No considerar</v>
      </c>
      <c r="V2852" t="str">
        <f>VLOOKUP(AIRBNB[[#This Row],[HOST_ID]],Super_host[],5,FALSE)</f>
        <v>Host</v>
      </c>
    </row>
    <row r="2853" spans="1:22">
      <c r="A2853" s="4">
        <v>1573068</v>
      </c>
      <c r="B2853" t="s">
        <v>2639</v>
      </c>
      <c r="C2853" s="4">
        <v>8362282</v>
      </c>
      <c r="D2853" t="s">
        <v>2640</v>
      </c>
      <c r="E2853" t="s">
        <v>2620</v>
      </c>
      <c r="F2853" s="4">
        <v>10024</v>
      </c>
      <c r="G2853" s="13" t="s">
        <v>124</v>
      </c>
      <c r="H2853" s="13" t="s">
        <v>168</v>
      </c>
      <c r="I2853" s="1">
        <v>4078808</v>
      </c>
      <c r="J2853" s="1">
        <v>-739754</v>
      </c>
      <c r="K2853" t="s">
        <v>5</v>
      </c>
      <c r="L2853" s="20">
        <v>125</v>
      </c>
      <c r="M2853" s="4">
        <v>1</v>
      </c>
      <c r="N2853" s="4">
        <v>15</v>
      </c>
      <c r="O2853" s="2">
        <v>42514</v>
      </c>
      <c r="P2853" s="3">
        <v>0.21</v>
      </c>
      <c r="Q2853" s="4">
        <v>1</v>
      </c>
      <c r="R2853" s="3">
        <v>5.6</v>
      </c>
      <c r="S28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3" t="str">
        <f>IF(AIRBNB[[#This Row],[RUIDO(dB)]]&lt;=4,"Silencioso",IF(AIRBNB[[#This Row],[RUIDO(dB)]]&lt;=5.5,"Poco Ruidoso","Ruidoso"))</f>
        <v>Ruidoso</v>
      </c>
      <c r="U2853" t="str">
        <f>IF(AND(AIRBNB[[#This Row],[PRECIO]]&lt;50,AIRBNB[[#This Row],[MIN_NOCHES]]&gt;3),"Dentro del presupuesto","No considerar")</f>
        <v>No considerar</v>
      </c>
      <c r="V2853" t="str">
        <f>VLOOKUP(AIRBNB[[#This Row],[HOST_ID]],Super_host[],5,FALSE)</f>
        <v>Host</v>
      </c>
    </row>
    <row r="2854" spans="1:22">
      <c r="A2854" s="4">
        <v>3660983</v>
      </c>
      <c r="B2854" t="s">
        <v>9656</v>
      </c>
      <c r="C2854" s="4">
        <v>8182126</v>
      </c>
      <c r="D2854" t="s">
        <v>3125</v>
      </c>
      <c r="E2854" t="s">
        <v>9472</v>
      </c>
      <c r="F2854" s="4">
        <v>11222</v>
      </c>
      <c r="G2854" s="13" t="s">
        <v>4662</v>
      </c>
      <c r="H2854" s="13" t="s">
        <v>9249</v>
      </c>
      <c r="I2854" s="1">
        <v>4071952</v>
      </c>
      <c r="J2854" s="1">
        <v>-7394844</v>
      </c>
      <c r="K2854" t="s">
        <v>40</v>
      </c>
      <c r="L2854" s="20">
        <v>125</v>
      </c>
      <c r="M2854" s="4">
        <v>5</v>
      </c>
      <c r="N2854" s="4">
        <v>1</v>
      </c>
      <c r="O2854" s="2">
        <v>42504</v>
      </c>
      <c r="P2854" s="3">
        <v>0.03</v>
      </c>
      <c r="Q2854" s="4">
        <v>1</v>
      </c>
      <c r="R2854" s="3">
        <v>6.9</v>
      </c>
      <c r="S28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4" t="str">
        <f>IF(AIRBNB[[#This Row],[RUIDO(dB)]]&lt;=4,"Silencioso",IF(AIRBNB[[#This Row],[RUIDO(dB)]]&lt;=5.5,"Poco Ruidoso","Ruidoso"))</f>
        <v>Ruidoso</v>
      </c>
      <c r="U2854" t="str">
        <f>IF(AND(AIRBNB[[#This Row],[PRECIO]]&lt;50,AIRBNB[[#This Row],[MIN_NOCHES]]&gt;3),"Dentro del presupuesto","No considerar")</f>
        <v>No considerar</v>
      </c>
      <c r="V2854" t="str">
        <f>VLOOKUP(AIRBNB[[#This Row],[HOST_ID]],Super_host[],5,FALSE)</f>
        <v>Host</v>
      </c>
    </row>
    <row r="2855" spans="1:22">
      <c r="A2855" s="4">
        <v>1480002</v>
      </c>
      <c r="B2855" t="s">
        <v>134</v>
      </c>
      <c r="C2855" s="4">
        <v>7919277</v>
      </c>
      <c r="D2855" t="s">
        <v>135</v>
      </c>
      <c r="E2855" t="s">
        <v>136</v>
      </c>
      <c r="F2855" s="4">
        <v>10002</v>
      </c>
      <c r="G2855" s="13" t="s">
        <v>124</v>
      </c>
      <c r="H2855" s="13" t="s">
        <v>137</v>
      </c>
      <c r="I2855" s="1">
        <v>4071862</v>
      </c>
      <c r="J2855" s="1">
        <v>-7399154</v>
      </c>
      <c r="K2855" t="s">
        <v>40</v>
      </c>
      <c r="L2855" s="20">
        <v>125</v>
      </c>
      <c r="M2855" s="4">
        <v>1</v>
      </c>
      <c r="N2855" s="4">
        <v>1</v>
      </c>
      <c r="O2855" s="2">
        <v>41533</v>
      </c>
      <c r="P2855" s="3">
        <v>0.01</v>
      </c>
      <c r="Q2855" s="4">
        <v>1</v>
      </c>
      <c r="R2855" s="3">
        <v>5.6</v>
      </c>
      <c r="S28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5" t="str">
        <f>IF(AIRBNB[[#This Row],[RUIDO(dB)]]&lt;=4,"Silencioso",IF(AIRBNB[[#This Row],[RUIDO(dB)]]&lt;=5.5,"Poco Ruidoso","Ruidoso"))</f>
        <v>Ruidoso</v>
      </c>
      <c r="U2855" t="str">
        <f>IF(AND(AIRBNB[[#This Row],[PRECIO]]&lt;50,AIRBNB[[#This Row],[MIN_NOCHES]]&gt;3),"Dentro del presupuesto","No considerar")</f>
        <v>No considerar</v>
      </c>
      <c r="V2855" t="str">
        <f>VLOOKUP(AIRBNB[[#This Row],[HOST_ID]],Super_host[],5,FALSE)</f>
        <v>Host</v>
      </c>
    </row>
    <row r="2856" spans="1:22">
      <c r="A2856" s="4">
        <v>1440363</v>
      </c>
      <c r="B2856" t="s">
        <v>6238</v>
      </c>
      <c r="C2856" s="4">
        <v>7735666</v>
      </c>
      <c r="D2856" t="s">
        <v>332</v>
      </c>
      <c r="E2856" t="s">
        <v>6239</v>
      </c>
      <c r="F2856" s="4">
        <v>10040</v>
      </c>
      <c r="G2856" s="13" t="s">
        <v>124</v>
      </c>
      <c r="H2856" s="13" t="s">
        <v>148</v>
      </c>
      <c r="I2856" s="1">
        <v>4081623</v>
      </c>
      <c r="J2856" s="1">
        <v>-7394907</v>
      </c>
      <c r="K2856" t="s">
        <v>5</v>
      </c>
      <c r="L2856" s="20">
        <v>125</v>
      </c>
      <c r="M2856" s="4">
        <v>3</v>
      </c>
      <c r="N2856" s="4">
        <v>232</v>
      </c>
      <c r="O2856" s="2">
        <v>43629</v>
      </c>
      <c r="P2856" s="3">
        <v>3.22</v>
      </c>
      <c r="Q2856" s="4">
        <v>1</v>
      </c>
      <c r="R2856" s="3">
        <v>5.6</v>
      </c>
      <c r="S28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6" t="str">
        <f>IF(AIRBNB[[#This Row],[RUIDO(dB)]]&lt;=4,"Silencioso",IF(AIRBNB[[#This Row],[RUIDO(dB)]]&lt;=5.5,"Poco Ruidoso","Ruidoso"))</f>
        <v>Ruidoso</v>
      </c>
      <c r="U2856" t="str">
        <f>IF(AND(AIRBNB[[#This Row],[PRECIO]]&lt;50,AIRBNB[[#This Row],[MIN_NOCHES]]&gt;3),"Dentro del presupuesto","No considerar")</f>
        <v>No considerar</v>
      </c>
      <c r="V2856" t="str">
        <f>VLOOKUP(AIRBNB[[#This Row],[HOST_ID]],Super_host[],5,FALSE)</f>
        <v>Host</v>
      </c>
    </row>
    <row r="2857" spans="1:22">
      <c r="A2857" s="4">
        <v>2576750</v>
      </c>
      <c r="B2857" t="s">
        <v>15763</v>
      </c>
      <c r="C2857" s="4">
        <v>7451917</v>
      </c>
      <c r="D2857" t="s">
        <v>10866</v>
      </c>
      <c r="E2857" t="s">
        <v>15764</v>
      </c>
      <c r="F2857" s="4">
        <v>11209</v>
      </c>
      <c r="G2857" s="13" t="s">
        <v>4662</v>
      </c>
      <c r="H2857" s="13" t="s">
        <v>9390</v>
      </c>
      <c r="I2857" s="1">
        <v>4063113</v>
      </c>
      <c r="J2857" s="1">
        <v>-7402767</v>
      </c>
      <c r="K2857" t="s">
        <v>5</v>
      </c>
      <c r="L2857" s="20">
        <v>125</v>
      </c>
      <c r="M2857" s="4">
        <v>5</v>
      </c>
      <c r="N2857" s="4">
        <v>0</v>
      </c>
      <c r="O2857" s="2">
        <v>42248</v>
      </c>
      <c r="P2857" s="3">
        <v>0.04</v>
      </c>
      <c r="Q2857" s="4">
        <v>1</v>
      </c>
      <c r="R2857" s="3">
        <v>6.9</v>
      </c>
      <c r="S28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7" t="str">
        <f>IF(AIRBNB[[#This Row],[RUIDO(dB)]]&lt;=4,"Silencioso",IF(AIRBNB[[#This Row],[RUIDO(dB)]]&lt;=5.5,"Poco Ruidoso","Ruidoso"))</f>
        <v>Ruidoso</v>
      </c>
      <c r="U2857" t="str">
        <f>IF(AND(AIRBNB[[#This Row],[PRECIO]]&lt;50,AIRBNB[[#This Row],[MIN_NOCHES]]&gt;3),"Dentro del presupuesto","No considerar")</f>
        <v>No considerar</v>
      </c>
      <c r="V2857" t="str">
        <f>VLOOKUP(AIRBNB[[#This Row],[HOST_ID]],Super_host[],5,FALSE)</f>
        <v>Host</v>
      </c>
    </row>
    <row r="2858" spans="1:22">
      <c r="A2858" s="4">
        <v>1337148</v>
      </c>
      <c r="B2858" t="s">
        <v>7073</v>
      </c>
      <c r="C2858" s="4">
        <v>7251483</v>
      </c>
      <c r="D2858" t="s">
        <v>1235</v>
      </c>
      <c r="E2858" t="s">
        <v>7074</v>
      </c>
      <c r="F2858" s="4">
        <v>10040</v>
      </c>
      <c r="G2858" s="13" t="s">
        <v>124</v>
      </c>
      <c r="H2858" s="13" t="s">
        <v>241</v>
      </c>
      <c r="I2858" s="1">
        <v>4086446</v>
      </c>
      <c r="J2858" s="1">
        <v>-7392694</v>
      </c>
      <c r="K2858" t="s">
        <v>5</v>
      </c>
      <c r="L2858" s="20">
        <v>125</v>
      </c>
      <c r="M2858" s="4">
        <v>6</v>
      </c>
      <c r="N2858" s="4">
        <v>0</v>
      </c>
      <c r="O2858" s="2">
        <v>42972</v>
      </c>
      <c r="P2858" s="3">
        <v>0.31</v>
      </c>
      <c r="Q2858" s="4">
        <v>1</v>
      </c>
      <c r="R2858" s="3">
        <v>5.6</v>
      </c>
      <c r="S28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8" t="str">
        <f>IF(AIRBNB[[#This Row],[RUIDO(dB)]]&lt;=4,"Silencioso",IF(AIRBNB[[#This Row],[RUIDO(dB)]]&lt;=5.5,"Poco Ruidoso","Ruidoso"))</f>
        <v>Ruidoso</v>
      </c>
      <c r="U2858" t="str">
        <f>IF(AND(AIRBNB[[#This Row],[PRECIO]]&lt;50,AIRBNB[[#This Row],[MIN_NOCHES]]&gt;3),"Dentro del presupuesto","No considerar")</f>
        <v>No considerar</v>
      </c>
      <c r="V2858" t="str">
        <f>VLOOKUP(AIRBNB[[#This Row],[HOST_ID]],Super_host[],5,FALSE)</f>
        <v>Host</v>
      </c>
    </row>
    <row r="2859" spans="1:22">
      <c r="A2859" s="4">
        <v>4137979</v>
      </c>
      <c r="B2859" t="s">
        <v>15107</v>
      </c>
      <c r="C2859" s="4">
        <v>7243674</v>
      </c>
      <c r="D2859" t="s">
        <v>677</v>
      </c>
      <c r="E2859" t="s">
        <v>15108</v>
      </c>
      <c r="F2859" s="4">
        <v>11222</v>
      </c>
      <c r="G2859" s="13" t="s">
        <v>4662</v>
      </c>
      <c r="H2859" s="13" t="s">
        <v>9249</v>
      </c>
      <c r="I2859" s="1">
        <v>4072126</v>
      </c>
      <c r="J2859" s="1">
        <v>-7394328</v>
      </c>
      <c r="K2859" t="s">
        <v>5</v>
      </c>
      <c r="L2859" s="20">
        <v>125</v>
      </c>
      <c r="M2859" s="4">
        <v>2</v>
      </c>
      <c r="N2859" s="4">
        <v>204</v>
      </c>
      <c r="O2859" s="2">
        <v>43646</v>
      </c>
      <c r="P2859" s="3">
        <v>3.51</v>
      </c>
      <c r="Q2859" s="4">
        <v>1</v>
      </c>
      <c r="R2859" s="3">
        <v>6.9</v>
      </c>
      <c r="S28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59" t="str">
        <f>IF(AIRBNB[[#This Row],[RUIDO(dB)]]&lt;=4,"Silencioso",IF(AIRBNB[[#This Row],[RUIDO(dB)]]&lt;=5.5,"Poco Ruidoso","Ruidoso"))</f>
        <v>Ruidoso</v>
      </c>
      <c r="U2859" t="str">
        <f>IF(AND(AIRBNB[[#This Row],[PRECIO]]&lt;50,AIRBNB[[#This Row],[MIN_NOCHES]]&gt;3),"Dentro del presupuesto","No considerar")</f>
        <v>No considerar</v>
      </c>
      <c r="V2859" t="str">
        <f>VLOOKUP(AIRBNB[[#This Row],[HOST_ID]],Super_host[],5,FALSE)</f>
        <v>Host</v>
      </c>
    </row>
    <row r="2860" spans="1:22">
      <c r="A2860" s="4">
        <v>1814279</v>
      </c>
      <c r="B2860" t="s">
        <v>15117</v>
      </c>
      <c r="C2860" s="4">
        <v>6841194</v>
      </c>
      <c r="D2860" t="s">
        <v>677</v>
      </c>
      <c r="E2860" t="s">
        <v>15118</v>
      </c>
      <c r="F2860" s="4">
        <v>11221</v>
      </c>
      <c r="G2860" s="13" t="s">
        <v>4662</v>
      </c>
      <c r="H2860" s="13" t="s">
        <v>9274</v>
      </c>
      <c r="I2860" s="1">
        <v>4068909</v>
      </c>
      <c r="J2860" s="1">
        <v>-739173</v>
      </c>
      <c r="K2860" t="s">
        <v>5</v>
      </c>
      <c r="L2860" s="20">
        <v>125</v>
      </c>
      <c r="M2860" s="4">
        <v>2</v>
      </c>
      <c r="N2860" s="4">
        <v>240</v>
      </c>
      <c r="O2860" s="2">
        <v>43627</v>
      </c>
      <c r="P2860" s="3">
        <v>3.53</v>
      </c>
      <c r="Q2860" s="4">
        <v>1</v>
      </c>
      <c r="R2860" s="3">
        <v>6.9</v>
      </c>
      <c r="S28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0" t="str">
        <f>IF(AIRBNB[[#This Row],[RUIDO(dB)]]&lt;=4,"Silencioso",IF(AIRBNB[[#This Row],[RUIDO(dB)]]&lt;=5.5,"Poco Ruidoso","Ruidoso"))</f>
        <v>Ruidoso</v>
      </c>
      <c r="U2860" t="str">
        <f>IF(AND(AIRBNB[[#This Row],[PRECIO]]&lt;50,AIRBNB[[#This Row],[MIN_NOCHES]]&gt;3),"Dentro del presupuesto","No considerar")</f>
        <v>No considerar</v>
      </c>
      <c r="V2860" t="str">
        <f>VLOOKUP(AIRBNB[[#This Row],[HOST_ID]],Super_host[],5,FALSE)</f>
        <v>Host</v>
      </c>
    </row>
    <row r="2861" spans="1:22">
      <c r="A2861" s="4">
        <v>1203812</v>
      </c>
      <c r="B2861" t="s">
        <v>3753</v>
      </c>
      <c r="C2861" s="4">
        <v>6575712</v>
      </c>
      <c r="D2861" t="s">
        <v>3754</v>
      </c>
      <c r="E2861" t="s">
        <v>3755</v>
      </c>
      <c r="F2861" s="4">
        <v>10003</v>
      </c>
      <c r="G2861" s="13" t="s">
        <v>124</v>
      </c>
      <c r="H2861" s="13" t="s">
        <v>133</v>
      </c>
      <c r="I2861" s="1">
        <v>4073138</v>
      </c>
      <c r="J2861" s="1">
        <v>-7398807</v>
      </c>
      <c r="K2861" t="s">
        <v>5</v>
      </c>
      <c r="L2861" s="20">
        <v>125</v>
      </c>
      <c r="M2861" s="4">
        <v>2</v>
      </c>
      <c r="N2861" s="4">
        <v>28</v>
      </c>
      <c r="O2861" s="2">
        <v>43605</v>
      </c>
      <c r="P2861" s="3">
        <v>0.45</v>
      </c>
      <c r="Q2861" s="4">
        <v>1</v>
      </c>
      <c r="R2861" s="3">
        <v>5.6</v>
      </c>
      <c r="S28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1" t="str">
        <f>IF(AIRBNB[[#This Row],[RUIDO(dB)]]&lt;=4,"Silencioso",IF(AIRBNB[[#This Row],[RUIDO(dB)]]&lt;=5.5,"Poco Ruidoso","Ruidoso"))</f>
        <v>Ruidoso</v>
      </c>
      <c r="U2861" t="str">
        <f>IF(AND(AIRBNB[[#This Row],[PRECIO]]&lt;50,AIRBNB[[#This Row],[MIN_NOCHES]]&gt;3),"Dentro del presupuesto","No considerar")</f>
        <v>No considerar</v>
      </c>
      <c r="V2861" t="str">
        <f>VLOOKUP(AIRBNB[[#This Row],[HOST_ID]],Super_host[],5,FALSE)</f>
        <v>Host</v>
      </c>
    </row>
    <row r="2862" spans="1:22">
      <c r="A2862" s="4">
        <v>1166947</v>
      </c>
      <c r="B2862" t="s">
        <v>7098</v>
      </c>
      <c r="C2862" s="4">
        <v>6390340</v>
      </c>
      <c r="D2862" t="s">
        <v>860</v>
      </c>
      <c r="E2862" t="s">
        <v>7099</v>
      </c>
      <c r="F2862" s="4">
        <v>10033</v>
      </c>
      <c r="G2862" s="13" t="s">
        <v>124</v>
      </c>
      <c r="H2862" s="13" t="s">
        <v>125</v>
      </c>
      <c r="I2862" s="1">
        <v>408532</v>
      </c>
      <c r="J2862" s="1">
        <v>-7393225</v>
      </c>
      <c r="K2862" t="s">
        <v>40</v>
      </c>
      <c r="L2862" s="20">
        <v>125</v>
      </c>
      <c r="M2862" s="4">
        <v>56</v>
      </c>
      <c r="N2862" s="4">
        <v>0</v>
      </c>
      <c r="O2862" s="2">
        <v>43498</v>
      </c>
      <c r="P2862" s="3">
        <v>0.06</v>
      </c>
      <c r="Q2862" s="4">
        <v>1</v>
      </c>
      <c r="R2862" s="3">
        <v>5.6</v>
      </c>
      <c r="S28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2" t="str">
        <f>IF(AIRBNB[[#This Row],[RUIDO(dB)]]&lt;=4,"Silencioso",IF(AIRBNB[[#This Row],[RUIDO(dB)]]&lt;=5.5,"Poco Ruidoso","Ruidoso"))</f>
        <v>Ruidoso</v>
      </c>
      <c r="U2862" t="str">
        <f>IF(AND(AIRBNB[[#This Row],[PRECIO]]&lt;50,AIRBNB[[#This Row],[MIN_NOCHES]]&gt;3),"Dentro del presupuesto","No considerar")</f>
        <v>No considerar</v>
      </c>
      <c r="V2862" t="str">
        <f>VLOOKUP(AIRBNB[[#This Row],[HOST_ID]],Super_host[],5,FALSE)</f>
        <v>Host</v>
      </c>
    </row>
    <row r="2863" spans="1:22">
      <c r="A2863" s="4">
        <v>1124012</v>
      </c>
      <c r="B2863" t="s">
        <v>6267</v>
      </c>
      <c r="C2863" s="4">
        <v>5848607</v>
      </c>
      <c r="D2863" t="s">
        <v>1153</v>
      </c>
      <c r="E2863" t="s">
        <v>6268</v>
      </c>
      <c r="F2863" s="4">
        <v>10009</v>
      </c>
      <c r="G2863" s="13" t="s">
        <v>124</v>
      </c>
      <c r="H2863" s="13" t="s">
        <v>133</v>
      </c>
      <c r="I2863" s="1">
        <v>4072778</v>
      </c>
      <c r="J2863" s="1">
        <v>-7398305</v>
      </c>
      <c r="K2863" t="s">
        <v>40</v>
      </c>
      <c r="L2863" s="20">
        <v>125</v>
      </c>
      <c r="M2863" s="4">
        <v>2</v>
      </c>
      <c r="N2863" s="4">
        <v>246</v>
      </c>
      <c r="O2863" s="2">
        <v>43627</v>
      </c>
      <c r="P2863" s="3">
        <v>3.3</v>
      </c>
      <c r="Q2863" s="4">
        <v>1</v>
      </c>
      <c r="R2863" s="3">
        <v>5.6</v>
      </c>
      <c r="S28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3" t="str">
        <f>IF(AIRBNB[[#This Row],[RUIDO(dB)]]&lt;=4,"Silencioso",IF(AIRBNB[[#This Row],[RUIDO(dB)]]&lt;=5.5,"Poco Ruidoso","Ruidoso"))</f>
        <v>Ruidoso</v>
      </c>
      <c r="U2863" t="str">
        <f>IF(AND(AIRBNB[[#This Row],[PRECIO]]&lt;50,AIRBNB[[#This Row],[MIN_NOCHES]]&gt;3),"Dentro del presupuesto","No considerar")</f>
        <v>No considerar</v>
      </c>
      <c r="V2863" t="str">
        <f>VLOOKUP(AIRBNB[[#This Row],[HOST_ID]],Super_host[],5,FALSE)</f>
        <v>Host</v>
      </c>
    </row>
    <row r="2864" spans="1:22">
      <c r="A2864" s="4">
        <v>1073832</v>
      </c>
      <c r="B2864" t="s">
        <v>14473</v>
      </c>
      <c r="C2864" s="4">
        <v>5585945</v>
      </c>
      <c r="D2864" t="s">
        <v>14474</v>
      </c>
      <c r="E2864" t="s">
        <v>14475</v>
      </c>
      <c r="F2864" s="4">
        <v>11231</v>
      </c>
      <c r="G2864" s="13" t="s">
        <v>4662</v>
      </c>
      <c r="H2864" s="13" t="s">
        <v>9747</v>
      </c>
      <c r="I2864" s="1">
        <v>4067685</v>
      </c>
      <c r="J2864" s="1">
        <v>-7400581</v>
      </c>
      <c r="K2864" t="s">
        <v>5</v>
      </c>
      <c r="L2864" s="20">
        <v>125</v>
      </c>
      <c r="M2864" s="4">
        <v>3</v>
      </c>
      <c r="N2864" s="4">
        <v>162</v>
      </c>
      <c r="O2864" s="2">
        <v>43642</v>
      </c>
      <c r="P2864" s="3">
        <v>2.15</v>
      </c>
      <c r="Q2864" s="4">
        <v>1</v>
      </c>
      <c r="R2864" s="3">
        <v>6.9</v>
      </c>
      <c r="S28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4" t="str">
        <f>IF(AIRBNB[[#This Row],[RUIDO(dB)]]&lt;=4,"Silencioso",IF(AIRBNB[[#This Row],[RUIDO(dB)]]&lt;=5.5,"Poco Ruidoso","Ruidoso"))</f>
        <v>Ruidoso</v>
      </c>
      <c r="U2864" t="str">
        <f>IF(AND(AIRBNB[[#This Row],[PRECIO]]&lt;50,AIRBNB[[#This Row],[MIN_NOCHES]]&gt;3),"Dentro del presupuesto","No considerar")</f>
        <v>No considerar</v>
      </c>
      <c r="V2864" t="str">
        <f>VLOOKUP(AIRBNB[[#This Row],[HOST_ID]],Super_host[],5,FALSE)</f>
        <v>Host</v>
      </c>
    </row>
    <row r="2865" spans="1:22">
      <c r="A2865" s="4">
        <v>6674342</v>
      </c>
      <c r="B2865" t="s">
        <v>7128</v>
      </c>
      <c r="C2865" s="4">
        <v>5143511</v>
      </c>
      <c r="D2865" t="s">
        <v>7129</v>
      </c>
      <c r="E2865" t="s">
        <v>7130</v>
      </c>
      <c r="F2865" s="4">
        <v>10036</v>
      </c>
      <c r="G2865" s="13" t="s">
        <v>124</v>
      </c>
      <c r="H2865" s="13" t="s">
        <v>249</v>
      </c>
      <c r="I2865" s="1">
        <v>4076127</v>
      </c>
      <c r="J2865" s="1">
        <v>-7399161</v>
      </c>
      <c r="K2865" t="s">
        <v>5</v>
      </c>
      <c r="L2865" s="20">
        <v>125</v>
      </c>
      <c r="M2865" s="4">
        <v>3</v>
      </c>
      <c r="N2865" s="4">
        <v>0</v>
      </c>
      <c r="O2865" s="2">
        <v>43312</v>
      </c>
      <c r="P2865" s="3">
        <v>3.01</v>
      </c>
      <c r="Q2865" s="4">
        <v>1</v>
      </c>
      <c r="R2865" s="3">
        <v>5.6</v>
      </c>
      <c r="S28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5" t="str">
        <f>IF(AIRBNB[[#This Row],[RUIDO(dB)]]&lt;=4,"Silencioso",IF(AIRBNB[[#This Row],[RUIDO(dB)]]&lt;=5.5,"Poco Ruidoso","Ruidoso"))</f>
        <v>Ruidoso</v>
      </c>
      <c r="U2865" t="str">
        <f>IF(AND(AIRBNB[[#This Row],[PRECIO]]&lt;50,AIRBNB[[#This Row],[MIN_NOCHES]]&gt;3),"Dentro del presupuesto","No considerar")</f>
        <v>No considerar</v>
      </c>
      <c r="V2865" t="str">
        <f>VLOOKUP(AIRBNB[[#This Row],[HOST_ID]],Super_host[],5,FALSE)</f>
        <v>Host</v>
      </c>
    </row>
    <row r="2866" spans="1:22">
      <c r="A2866" s="4">
        <v>1256536</v>
      </c>
      <c r="B2866" t="s">
        <v>5174</v>
      </c>
      <c r="C2866" s="4">
        <v>4995411</v>
      </c>
      <c r="D2866" t="s">
        <v>5175</v>
      </c>
      <c r="E2866" t="s">
        <v>5176</v>
      </c>
      <c r="F2866" s="4">
        <v>10021</v>
      </c>
      <c r="G2866" s="13" t="s">
        <v>124</v>
      </c>
      <c r="H2866" s="13" t="s">
        <v>129</v>
      </c>
      <c r="I2866" s="1">
        <v>4076398</v>
      </c>
      <c r="J2866" s="1">
        <v>-739589</v>
      </c>
      <c r="K2866" t="s">
        <v>5</v>
      </c>
      <c r="L2866" s="20">
        <v>125</v>
      </c>
      <c r="M2866" s="4">
        <v>1</v>
      </c>
      <c r="N2866" s="4">
        <v>92</v>
      </c>
      <c r="O2866" s="2">
        <v>43631</v>
      </c>
      <c r="P2866" s="3">
        <v>1.27</v>
      </c>
      <c r="Q2866" s="4">
        <v>1</v>
      </c>
      <c r="R2866" s="3">
        <v>5.6</v>
      </c>
      <c r="S28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6" t="str">
        <f>IF(AIRBNB[[#This Row],[RUIDO(dB)]]&lt;=4,"Silencioso",IF(AIRBNB[[#This Row],[RUIDO(dB)]]&lt;=5.5,"Poco Ruidoso","Ruidoso"))</f>
        <v>Ruidoso</v>
      </c>
      <c r="U2866" t="str">
        <f>IF(AND(AIRBNB[[#This Row],[PRECIO]]&lt;50,AIRBNB[[#This Row],[MIN_NOCHES]]&gt;3),"Dentro del presupuesto","No considerar")</f>
        <v>No considerar</v>
      </c>
      <c r="V2866" t="str">
        <f>VLOOKUP(AIRBNB[[#This Row],[HOST_ID]],Super_host[],5,FALSE)</f>
        <v>Host</v>
      </c>
    </row>
    <row r="2867" spans="1:22">
      <c r="A2867" s="4">
        <v>1297171</v>
      </c>
      <c r="B2867" t="s">
        <v>10365</v>
      </c>
      <c r="C2867" s="4">
        <v>4855335</v>
      </c>
      <c r="D2867" t="s">
        <v>332</v>
      </c>
      <c r="E2867" t="s">
        <v>10366</v>
      </c>
      <c r="F2867" s="4">
        <v>11206</v>
      </c>
      <c r="G2867" s="13" t="s">
        <v>4662</v>
      </c>
      <c r="H2867" s="13" t="s">
        <v>9218</v>
      </c>
      <c r="I2867" s="1">
        <v>4070894</v>
      </c>
      <c r="J2867" s="1">
        <v>-7394135</v>
      </c>
      <c r="K2867" t="s">
        <v>40</v>
      </c>
      <c r="L2867" s="20">
        <v>125</v>
      </c>
      <c r="M2867" s="4">
        <v>2</v>
      </c>
      <c r="N2867" s="4">
        <v>4</v>
      </c>
      <c r="O2867" s="2">
        <v>43335</v>
      </c>
      <c r="P2867" s="3">
        <v>0.08</v>
      </c>
      <c r="Q2867" s="4">
        <v>1</v>
      </c>
      <c r="R2867" s="3">
        <v>6.9</v>
      </c>
      <c r="S28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7" t="str">
        <f>IF(AIRBNB[[#This Row],[RUIDO(dB)]]&lt;=4,"Silencioso",IF(AIRBNB[[#This Row],[RUIDO(dB)]]&lt;=5.5,"Poco Ruidoso","Ruidoso"))</f>
        <v>Ruidoso</v>
      </c>
      <c r="U2867" t="str">
        <f>IF(AND(AIRBNB[[#This Row],[PRECIO]]&lt;50,AIRBNB[[#This Row],[MIN_NOCHES]]&gt;3),"Dentro del presupuesto","No considerar")</f>
        <v>No considerar</v>
      </c>
      <c r="V2867" t="str">
        <f>VLOOKUP(AIRBNB[[#This Row],[HOST_ID]],Super_host[],5,FALSE)</f>
        <v>Host</v>
      </c>
    </row>
    <row r="2868" spans="1:22">
      <c r="A2868" s="4">
        <v>860163</v>
      </c>
      <c r="B2868" t="s">
        <v>4671</v>
      </c>
      <c r="C2868" s="4">
        <v>4504962</v>
      </c>
      <c r="D2868" t="s">
        <v>19</v>
      </c>
      <c r="E2868" t="s">
        <v>4672</v>
      </c>
      <c r="F2868" s="4">
        <v>10029</v>
      </c>
      <c r="G2868" s="13" t="s">
        <v>124</v>
      </c>
      <c r="H2868" s="13" t="s">
        <v>219</v>
      </c>
      <c r="I2868" s="1">
        <v>4078844</v>
      </c>
      <c r="J2868" s="1">
        <v>-7394951</v>
      </c>
      <c r="K2868" t="s">
        <v>5</v>
      </c>
      <c r="L2868" s="20">
        <v>125</v>
      </c>
      <c r="M2868" s="4">
        <v>2</v>
      </c>
      <c r="N2868" s="4">
        <v>71</v>
      </c>
      <c r="O2868" s="2">
        <v>43648</v>
      </c>
      <c r="P2868" s="3">
        <v>0.9</v>
      </c>
      <c r="Q2868" s="4">
        <v>1</v>
      </c>
      <c r="R2868" s="3">
        <v>5.6</v>
      </c>
      <c r="S28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8" t="str">
        <f>IF(AIRBNB[[#This Row],[RUIDO(dB)]]&lt;=4,"Silencioso",IF(AIRBNB[[#This Row],[RUIDO(dB)]]&lt;=5.5,"Poco Ruidoso","Ruidoso"))</f>
        <v>Ruidoso</v>
      </c>
      <c r="U2868" t="str">
        <f>IF(AND(AIRBNB[[#This Row],[PRECIO]]&lt;50,AIRBNB[[#This Row],[MIN_NOCHES]]&gt;3),"Dentro del presupuesto","No considerar")</f>
        <v>No considerar</v>
      </c>
      <c r="V2868" t="str">
        <f>VLOOKUP(AIRBNB[[#This Row],[HOST_ID]],Super_host[],5,FALSE)</f>
        <v>Host</v>
      </c>
    </row>
    <row r="2869" spans="1:22">
      <c r="A2869" s="4">
        <v>953275</v>
      </c>
      <c r="B2869" t="s">
        <v>4258</v>
      </c>
      <c r="C2869" s="4">
        <v>4460034</v>
      </c>
      <c r="D2869" t="s">
        <v>4259</v>
      </c>
      <c r="E2869" t="s">
        <v>4260</v>
      </c>
      <c r="F2869" s="4">
        <v>10029</v>
      </c>
      <c r="G2869" s="13" t="s">
        <v>124</v>
      </c>
      <c r="H2869" s="13" t="s">
        <v>219</v>
      </c>
      <c r="I2869" s="1">
        <v>4079531</v>
      </c>
      <c r="J2869" s="1">
        <v>-739333</v>
      </c>
      <c r="K2869" t="s">
        <v>5</v>
      </c>
      <c r="L2869" s="20">
        <v>125</v>
      </c>
      <c r="M2869" s="4">
        <v>7</v>
      </c>
      <c r="N2869" s="4">
        <v>50</v>
      </c>
      <c r="O2869" s="2">
        <v>43226</v>
      </c>
      <c r="P2869" s="3">
        <v>0.66</v>
      </c>
      <c r="Q2869" s="4">
        <v>1</v>
      </c>
      <c r="R2869" s="3">
        <v>5.6</v>
      </c>
      <c r="S28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69" t="str">
        <f>IF(AIRBNB[[#This Row],[RUIDO(dB)]]&lt;=4,"Silencioso",IF(AIRBNB[[#This Row],[RUIDO(dB)]]&lt;=5.5,"Poco Ruidoso","Ruidoso"))</f>
        <v>Ruidoso</v>
      </c>
      <c r="U2869" t="str">
        <f>IF(AND(AIRBNB[[#This Row],[PRECIO]]&lt;50,AIRBNB[[#This Row],[MIN_NOCHES]]&gt;3),"Dentro del presupuesto","No considerar")</f>
        <v>No considerar</v>
      </c>
      <c r="V2869" t="str">
        <f>VLOOKUP(AIRBNB[[#This Row],[HOST_ID]],Super_host[],5,FALSE)</f>
        <v>Host</v>
      </c>
    </row>
    <row r="2870" spans="1:22">
      <c r="A2870" s="4">
        <v>4578471</v>
      </c>
      <c r="B2870" t="s">
        <v>1540</v>
      </c>
      <c r="C2870" s="4">
        <v>4263114</v>
      </c>
      <c r="D2870" t="s">
        <v>1541</v>
      </c>
      <c r="E2870" t="s">
        <v>1497</v>
      </c>
      <c r="F2870" s="4">
        <v>10019</v>
      </c>
      <c r="G2870" s="13" t="s">
        <v>124</v>
      </c>
      <c r="H2870" s="13" t="s">
        <v>249</v>
      </c>
      <c r="I2870" s="1">
        <v>4076612</v>
      </c>
      <c r="J2870" s="1">
        <v>-7399324</v>
      </c>
      <c r="K2870" t="s">
        <v>5</v>
      </c>
      <c r="L2870" s="20">
        <v>125</v>
      </c>
      <c r="M2870" s="4">
        <v>5</v>
      </c>
      <c r="N2870" s="4">
        <v>5</v>
      </c>
      <c r="O2870" s="2">
        <v>42240</v>
      </c>
      <c r="P2870" s="3">
        <v>0.09</v>
      </c>
      <c r="Q2870" s="4">
        <v>1</v>
      </c>
      <c r="R2870" s="3">
        <v>5.6</v>
      </c>
      <c r="S28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0" t="str">
        <f>IF(AIRBNB[[#This Row],[RUIDO(dB)]]&lt;=4,"Silencioso",IF(AIRBNB[[#This Row],[RUIDO(dB)]]&lt;=5.5,"Poco Ruidoso","Ruidoso"))</f>
        <v>Ruidoso</v>
      </c>
      <c r="U2870" t="str">
        <f>IF(AND(AIRBNB[[#This Row],[PRECIO]]&lt;50,AIRBNB[[#This Row],[MIN_NOCHES]]&gt;3),"Dentro del presupuesto","No considerar")</f>
        <v>No considerar</v>
      </c>
      <c r="V2870" t="str">
        <f>VLOOKUP(AIRBNB[[#This Row],[HOST_ID]],Super_host[],5,FALSE)</f>
        <v>Host</v>
      </c>
    </row>
    <row r="2871" spans="1:22">
      <c r="A2871" s="4">
        <v>5998978</v>
      </c>
      <c r="B2871" t="s">
        <v>447</v>
      </c>
      <c r="C2871" s="4">
        <v>4198853</v>
      </c>
      <c r="D2871" t="s">
        <v>353</v>
      </c>
      <c r="E2871" t="s">
        <v>448</v>
      </c>
      <c r="F2871" s="4">
        <v>10002</v>
      </c>
      <c r="G2871" s="13" t="s">
        <v>124</v>
      </c>
      <c r="H2871" s="13" t="s">
        <v>137</v>
      </c>
      <c r="I2871" s="1">
        <v>4071769</v>
      </c>
      <c r="J2871" s="1">
        <v>-7398801</v>
      </c>
      <c r="K2871" t="s">
        <v>40</v>
      </c>
      <c r="L2871" s="20">
        <v>125</v>
      </c>
      <c r="M2871" s="4">
        <v>1</v>
      </c>
      <c r="N2871" s="4">
        <v>1</v>
      </c>
      <c r="O2871" s="2">
        <v>42128</v>
      </c>
      <c r="P2871" s="3">
        <v>0.02</v>
      </c>
      <c r="Q2871" s="4">
        <v>1</v>
      </c>
      <c r="R2871" s="3">
        <v>5.6</v>
      </c>
      <c r="S28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1" t="str">
        <f>IF(AIRBNB[[#This Row],[RUIDO(dB)]]&lt;=4,"Silencioso",IF(AIRBNB[[#This Row],[RUIDO(dB)]]&lt;=5.5,"Poco Ruidoso","Ruidoso"))</f>
        <v>Ruidoso</v>
      </c>
      <c r="U2871" t="str">
        <f>IF(AND(AIRBNB[[#This Row],[PRECIO]]&lt;50,AIRBNB[[#This Row],[MIN_NOCHES]]&gt;3),"Dentro del presupuesto","No considerar")</f>
        <v>No considerar</v>
      </c>
      <c r="V2871" t="str">
        <f>VLOOKUP(AIRBNB[[#This Row],[HOST_ID]],Super_host[],5,FALSE)</f>
        <v>Host</v>
      </c>
    </row>
    <row r="2872" spans="1:22">
      <c r="A2872" s="4">
        <v>756655</v>
      </c>
      <c r="B2872" t="s">
        <v>13099</v>
      </c>
      <c r="C2872" s="4">
        <v>3983140</v>
      </c>
      <c r="D2872" t="s">
        <v>11232</v>
      </c>
      <c r="E2872" t="s">
        <v>13100</v>
      </c>
      <c r="F2872" s="4">
        <v>11238</v>
      </c>
      <c r="G2872" s="13" t="s">
        <v>4662</v>
      </c>
      <c r="H2872" s="13" t="s">
        <v>9323</v>
      </c>
      <c r="I2872" s="1">
        <v>4068116</v>
      </c>
      <c r="J2872" s="1">
        <v>-7396559</v>
      </c>
      <c r="K2872" t="s">
        <v>5</v>
      </c>
      <c r="L2872" s="20">
        <v>125</v>
      </c>
      <c r="M2872" s="4">
        <v>3</v>
      </c>
      <c r="N2872" s="4">
        <v>61</v>
      </c>
      <c r="O2872" s="2">
        <v>42877</v>
      </c>
      <c r="P2872" s="3">
        <v>0.76</v>
      </c>
      <c r="Q2872" s="4">
        <v>1</v>
      </c>
      <c r="R2872" s="3">
        <v>6.9</v>
      </c>
      <c r="S28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2" t="str">
        <f>IF(AIRBNB[[#This Row],[RUIDO(dB)]]&lt;=4,"Silencioso",IF(AIRBNB[[#This Row],[RUIDO(dB)]]&lt;=5.5,"Poco Ruidoso","Ruidoso"))</f>
        <v>Ruidoso</v>
      </c>
      <c r="U2872" t="str">
        <f>IF(AND(AIRBNB[[#This Row],[PRECIO]]&lt;50,AIRBNB[[#This Row],[MIN_NOCHES]]&gt;3),"Dentro del presupuesto","No considerar")</f>
        <v>No considerar</v>
      </c>
      <c r="V2872" t="str">
        <f>VLOOKUP(AIRBNB[[#This Row],[HOST_ID]],Super_host[],5,FALSE)</f>
        <v>Host</v>
      </c>
    </row>
    <row r="2873" spans="1:22">
      <c r="A2873" s="4">
        <v>753687</v>
      </c>
      <c r="B2873" t="s">
        <v>13868</v>
      </c>
      <c r="C2873" s="4">
        <v>3964655</v>
      </c>
      <c r="D2873" t="s">
        <v>933</v>
      </c>
      <c r="E2873" t="s">
        <v>13869</v>
      </c>
      <c r="F2873" s="4">
        <v>11213</v>
      </c>
      <c r="G2873" s="13" t="s">
        <v>4662</v>
      </c>
      <c r="H2873" s="13" t="s">
        <v>9230</v>
      </c>
      <c r="I2873" s="1">
        <v>4067958</v>
      </c>
      <c r="J2873" s="1">
        <v>-7393687</v>
      </c>
      <c r="K2873" t="s">
        <v>5</v>
      </c>
      <c r="L2873" s="20">
        <v>125</v>
      </c>
      <c r="M2873" s="4">
        <v>3</v>
      </c>
      <c r="N2873" s="4">
        <v>104</v>
      </c>
      <c r="O2873" s="2">
        <v>43640</v>
      </c>
      <c r="P2873" s="3">
        <v>1.36</v>
      </c>
      <c r="Q2873" s="4">
        <v>1</v>
      </c>
      <c r="R2873" s="3">
        <v>6.9</v>
      </c>
      <c r="S28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3" t="str">
        <f>IF(AIRBNB[[#This Row],[RUIDO(dB)]]&lt;=4,"Silencioso",IF(AIRBNB[[#This Row],[RUIDO(dB)]]&lt;=5.5,"Poco Ruidoso","Ruidoso"))</f>
        <v>Ruidoso</v>
      </c>
      <c r="U2873" t="str">
        <f>IF(AND(AIRBNB[[#This Row],[PRECIO]]&lt;50,AIRBNB[[#This Row],[MIN_NOCHES]]&gt;3),"Dentro del presupuesto","No considerar")</f>
        <v>No considerar</v>
      </c>
      <c r="V2873" t="str">
        <f>VLOOKUP(AIRBNB[[#This Row],[HOST_ID]],Super_host[],5,FALSE)</f>
        <v>Host</v>
      </c>
    </row>
    <row r="2874" spans="1:22">
      <c r="A2874" s="4">
        <v>746996</v>
      </c>
      <c r="B2874" t="s">
        <v>15053</v>
      </c>
      <c r="C2874" s="4">
        <v>3920265</v>
      </c>
      <c r="D2874" t="s">
        <v>15054</v>
      </c>
      <c r="E2874" t="s">
        <v>15055</v>
      </c>
      <c r="F2874" s="4">
        <v>11215</v>
      </c>
      <c r="G2874" s="13" t="s">
        <v>4662</v>
      </c>
      <c r="H2874" s="13" t="s">
        <v>9234</v>
      </c>
      <c r="I2874" s="1">
        <v>406747</v>
      </c>
      <c r="J2874" s="1">
        <v>-7398245</v>
      </c>
      <c r="K2874" t="s">
        <v>40</v>
      </c>
      <c r="L2874" s="20">
        <v>125</v>
      </c>
      <c r="M2874" s="4">
        <v>3</v>
      </c>
      <c r="N2874" s="4">
        <v>270</v>
      </c>
      <c r="O2874" s="2">
        <v>43648</v>
      </c>
      <c r="P2874" s="3">
        <v>3.34</v>
      </c>
      <c r="Q2874" s="4">
        <v>1</v>
      </c>
      <c r="R2874" s="3">
        <v>6.9</v>
      </c>
      <c r="S28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4" t="str">
        <f>IF(AIRBNB[[#This Row],[RUIDO(dB)]]&lt;=4,"Silencioso",IF(AIRBNB[[#This Row],[RUIDO(dB)]]&lt;=5.5,"Poco Ruidoso","Ruidoso"))</f>
        <v>Ruidoso</v>
      </c>
      <c r="U2874" t="str">
        <f>IF(AND(AIRBNB[[#This Row],[PRECIO]]&lt;50,AIRBNB[[#This Row],[MIN_NOCHES]]&gt;3),"Dentro del presupuesto","No considerar")</f>
        <v>No considerar</v>
      </c>
      <c r="V2874" t="str">
        <f>VLOOKUP(AIRBNB[[#This Row],[HOST_ID]],Super_host[],5,FALSE)</f>
        <v>Host</v>
      </c>
    </row>
    <row r="2875" spans="1:22">
      <c r="A2875" s="4">
        <v>756892</v>
      </c>
      <c r="B2875" t="s">
        <v>862</v>
      </c>
      <c r="C2875" s="4">
        <v>3731320</v>
      </c>
      <c r="D2875" t="s">
        <v>863</v>
      </c>
      <c r="E2875" t="s">
        <v>864</v>
      </c>
      <c r="F2875" s="4">
        <v>10022</v>
      </c>
      <c r="G2875" s="13" t="s">
        <v>124</v>
      </c>
      <c r="H2875" s="13" t="s">
        <v>373</v>
      </c>
      <c r="I2875" s="1">
        <v>4075982</v>
      </c>
      <c r="J2875" s="1">
        <v>-7396521</v>
      </c>
      <c r="K2875" t="s">
        <v>5</v>
      </c>
      <c r="L2875" s="20">
        <v>125</v>
      </c>
      <c r="M2875" s="4">
        <v>4</v>
      </c>
      <c r="N2875" s="4">
        <v>3</v>
      </c>
      <c r="O2875" s="2">
        <v>42122</v>
      </c>
      <c r="P2875" s="3">
        <v>0.04</v>
      </c>
      <c r="Q2875" s="4">
        <v>1</v>
      </c>
      <c r="R2875" s="3">
        <v>5.6</v>
      </c>
      <c r="S28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5" t="str">
        <f>IF(AIRBNB[[#This Row],[RUIDO(dB)]]&lt;=4,"Silencioso",IF(AIRBNB[[#This Row],[RUIDO(dB)]]&lt;=5.5,"Poco Ruidoso","Ruidoso"))</f>
        <v>Ruidoso</v>
      </c>
      <c r="U2875" t="str">
        <f>IF(AND(AIRBNB[[#This Row],[PRECIO]]&lt;50,AIRBNB[[#This Row],[MIN_NOCHES]]&gt;3),"Dentro del presupuesto","No considerar")</f>
        <v>No considerar</v>
      </c>
      <c r="V2875" t="str">
        <f>VLOOKUP(AIRBNB[[#This Row],[HOST_ID]],Super_host[],5,FALSE)</f>
        <v>Host</v>
      </c>
    </row>
    <row r="2876" spans="1:22">
      <c r="A2876" s="4">
        <v>4753918</v>
      </c>
      <c r="B2876" t="s">
        <v>15863</v>
      </c>
      <c r="C2876" s="4">
        <v>3709510</v>
      </c>
      <c r="D2876" t="s">
        <v>12067</v>
      </c>
      <c r="E2876" t="s">
        <v>15864</v>
      </c>
      <c r="F2876" s="4">
        <v>11221</v>
      </c>
      <c r="G2876" s="13" t="s">
        <v>4662</v>
      </c>
      <c r="H2876" s="13" t="s">
        <v>9274</v>
      </c>
      <c r="I2876" s="1">
        <v>4069258</v>
      </c>
      <c r="J2876" s="1">
        <v>-7392528</v>
      </c>
      <c r="K2876" t="s">
        <v>40</v>
      </c>
      <c r="L2876" s="20">
        <v>125</v>
      </c>
      <c r="M2876" s="4">
        <v>2</v>
      </c>
      <c r="N2876" s="4">
        <v>0</v>
      </c>
      <c r="O2876" s="2">
        <v>42369</v>
      </c>
      <c r="P2876" s="3">
        <v>0.02</v>
      </c>
      <c r="Q2876" s="4">
        <v>1</v>
      </c>
      <c r="R2876" s="3">
        <v>6.9</v>
      </c>
      <c r="S28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6" t="str">
        <f>IF(AIRBNB[[#This Row],[RUIDO(dB)]]&lt;=4,"Silencioso",IF(AIRBNB[[#This Row],[RUIDO(dB)]]&lt;=5.5,"Poco Ruidoso","Ruidoso"))</f>
        <v>Ruidoso</v>
      </c>
      <c r="U2876" t="str">
        <f>IF(AND(AIRBNB[[#This Row],[PRECIO]]&lt;50,AIRBNB[[#This Row],[MIN_NOCHES]]&gt;3),"Dentro del presupuesto","No considerar")</f>
        <v>No considerar</v>
      </c>
      <c r="V2876" t="str">
        <f>VLOOKUP(AIRBNB[[#This Row],[HOST_ID]],Super_host[],5,FALSE)</f>
        <v>Host</v>
      </c>
    </row>
    <row r="2877" spans="1:22">
      <c r="A2877" s="4">
        <v>3628553</v>
      </c>
      <c r="B2877" t="s">
        <v>8466</v>
      </c>
      <c r="C2877" s="4">
        <v>3552711</v>
      </c>
      <c r="D2877" t="s">
        <v>8467</v>
      </c>
      <c r="E2877" t="s">
        <v>8468</v>
      </c>
      <c r="F2877" s="4">
        <v>11428</v>
      </c>
      <c r="G2877" s="13" t="s">
        <v>7897</v>
      </c>
      <c r="H2877" s="13" t="s">
        <v>8447</v>
      </c>
      <c r="I2877" s="1">
        <v>407229</v>
      </c>
      <c r="J2877" s="1">
        <v>-737462</v>
      </c>
      <c r="K2877" t="s">
        <v>5</v>
      </c>
      <c r="L2877" s="20">
        <v>125</v>
      </c>
      <c r="M2877" s="4">
        <v>1</v>
      </c>
      <c r="N2877" s="4">
        <v>30</v>
      </c>
      <c r="O2877" s="2">
        <v>43538</v>
      </c>
      <c r="P2877" s="3">
        <v>0.5</v>
      </c>
      <c r="Q2877" s="4">
        <v>5</v>
      </c>
      <c r="R2877" s="3">
        <v>6.24</v>
      </c>
      <c r="S28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7" t="str">
        <f>IF(AIRBNB[[#This Row],[RUIDO(dB)]]&lt;=4,"Silencioso",IF(AIRBNB[[#This Row],[RUIDO(dB)]]&lt;=5.5,"Poco Ruidoso","Ruidoso"))</f>
        <v>Ruidoso</v>
      </c>
      <c r="U2877" t="str">
        <f>IF(AND(AIRBNB[[#This Row],[PRECIO]]&lt;50,AIRBNB[[#This Row],[MIN_NOCHES]]&gt;3),"Dentro del presupuesto","No considerar")</f>
        <v>No considerar</v>
      </c>
      <c r="V2877" t="str">
        <f>VLOOKUP(AIRBNB[[#This Row],[HOST_ID]],Super_host[],5,FALSE)</f>
        <v>Host</v>
      </c>
    </row>
    <row r="2878" spans="1:22">
      <c r="A2878" s="4">
        <v>6026166</v>
      </c>
      <c r="B2878" t="s">
        <v>871</v>
      </c>
      <c r="C2878" s="4">
        <v>3372156</v>
      </c>
      <c r="D2878" t="s">
        <v>872</v>
      </c>
      <c r="E2878" t="s">
        <v>873</v>
      </c>
      <c r="F2878" s="4">
        <v>10003</v>
      </c>
      <c r="G2878" s="13" t="s">
        <v>124</v>
      </c>
      <c r="H2878" s="13" t="s">
        <v>133</v>
      </c>
      <c r="I2878" s="1">
        <v>407254</v>
      </c>
      <c r="J2878" s="1">
        <v>-7398854</v>
      </c>
      <c r="K2878" t="s">
        <v>40</v>
      </c>
      <c r="L2878" s="20">
        <v>125</v>
      </c>
      <c r="M2878" s="4">
        <v>3</v>
      </c>
      <c r="N2878" s="4">
        <v>2</v>
      </c>
      <c r="O2878" s="2">
        <v>42372</v>
      </c>
      <c r="P2878" s="3">
        <v>0.04</v>
      </c>
      <c r="Q2878" s="4">
        <v>1</v>
      </c>
      <c r="R2878" s="3">
        <v>5.6</v>
      </c>
      <c r="S28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8" t="str">
        <f>IF(AIRBNB[[#This Row],[RUIDO(dB)]]&lt;=4,"Silencioso",IF(AIRBNB[[#This Row],[RUIDO(dB)]]&lt;=5.5,"Poco Ruidoso","Ruidoso"))</f>
        <v>Ruidoso</v>
      </c>
      <c r="U2878" t="str">
        <f>IF(AND(AIRBNB[[#This Row],[PRECIO]]&lt;50,AIRBNB[[#This Row],[MIN_NOCHES]]&gt;3),"Dentro del presupuesto","No considerar")</f>
        <v>No considerar</v>
      </c>
      <c r="V2878" t="str">
        <f>VLOOKUP(AIRBNB[[#This Row],[HOST_ID]],Super_host[],5,FALSE)</f>
        <v>Host</v>
      </c>
    </row>
    <row r="2879" spans="1:22">
      <c r="A2879" s="4">
        <v>3218320</v>
      </c>
      <c r="B2879" t="s">
        <v>1035</v>
      </c>
      <c r="C2879" s="4">
        <v>3321910</v>
      </c>
      <c r="D2879" t="s">
        <v>214</v>
      </c>
      <c r="E2879" t="s">
        <v>1036</v>
      </c>
      <c r="F2879" s="4">
        <v>10012</v>
      </c>
      <c r="G2879" s="13" t="s">
        <v>124</v>
      </c>
      <c r="H2879" s="13" t="s">
        <v>642</v>
      </c>
      <c r="I2879" s="1">
        <v>4072243</v>
      </c>
      <c r="J2879" s="1">
        <v>-7399655</v>
      </c>
      <c r="K2879" t="s">
        <v>40</v>
      </c>
      <c r="L2879" s="20">
        <v>125</v>
      </c>
      <c r="M2879" s="4">
        <v>6</v>
      </c>
      <c r="N2879" s="4">
        <v>3</v>
      </c>
      <c r="O2879" s="2">
        <v>42196</v>
      </c>
      <c r="P2879" s="3">
        <v>0.05</v>
      </c>
      <c r="Q2879" s="4">
        <v>1</v>
      </c>
      <c r="R2879" s="3">
        <v>5.6</v>
      </c>
      <c r="S28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79" t="str">
        <f>IF(AIRBNB[[#This Row],[RUIDO(dB)]]&lt;=4,"Silencioso",IF(AIRBNB[[#This Row],[RUIDO(dB)]]&lt;=5.5,"Poco Ruidoso","Ruidoso"))</f>
        <v>Ruidoso</v>
      </c>
      <c r="U2879" t="str">
        <f>IF(AND(AIRBNB[[#This Row],[PRECIO]]&lt;50,AIRBNB[[#This Row],[MIN_NOCHES]]&gt;3),"Dentro del presupuesto","No considerar")</f>
        <v>No considerar</v>
      </c>
      <c r="V2879" t="str">
        <f>VLOOKUP(AIRBNB[[#This Row],[HOST_ID]],Super_host[],5,FALSE)</f>
        <v>Host</v>
      </c>
    </row>
    <row r="2880" spans="1:22">
      <c r="A2880" s="4">
        <v>932277</v>
      </c>
      <c r="B2880" t="s">
        <v>12447</v>
      </c>
      <c r="C2880" s="4">
        <v>2902266</v>
      </c>
      <c r="D2880" t="s">
        <v>872</v>
      </c>
      <c r="E2880" t="s">
        <v>12448</v>
      </c>
      <c r="F2880" s="4">
        <v>11201</v>
      </c>
      <c r="G2880" s="13" t="s">
        <v>4662</v>
      </c>
      <c r="H2880" s="13" t="s">
        <v>11240</v>
      </c>
      <c r="I2880" s="1">
        <v>4070434</v>
      </c>
      <c r="J2880" s="1">
        <v>-7398989</v>
      </c>
      <c r="K2880" t="s">
        <v>40</v>
      </c>
      <c r="L2880" s="20">
        <v>125</v>
      </c>
      <c r="M2880" s="4">
        <v>20</v>
      </c>
      <c r="N2880" s="4">
        <v>35</v>
      </c>
      <c r="O2880" s="2">
        <v>42009</v>
      </c>
      <c r="P2880" s="3">
        <v>0.45</v>
      </c>
      <c r="Q2880" s="4">
        <v>1</v>
      </c>
      <c r="R2880" s="3">
        <v>6.9</v>
      </c>
      <c r="S28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0" t="str">
        <f>IF(AIRBNB[[#This Row],[RUIDO(dB)]]&lt;=4,"Silencioso",IF(AIRBNB[[#This Row],[RUIDO(dB)]]&lt;=5.5,"Poco Ruidoso","Ruidoso"))</f>
        <v>Ruidoso</v>
      </c>
      <c r="U2880" t="str">
        <f>IF(AND(AIRBNB[[#This Row],[PRECIO]]&lt;50,AIRBNB[[#This Row],[MIN_NOCHES]]&gt;3),"Dentro del presupuesto","No considerar")</f>
        <v>No considerar</v>
      </c>
      <c r="V2880" t="str">
        <f>VLOOKUP(AIRBNB[[#This Row],[HOST_ID]],Super_host[],5,FALSE)</f>
        <v>Host</v>
      </c>
    </row>
    <row r="2881" spans="1:22">
      <c r="A2881" s="4">
        <v>1117706</v>
      </c>
      <c r="B2881" t="s">
        <v>11713</v>
      </c>
      <c r="C2881" s="4">
        <v>2843987</v>
      </c>
      <c r="D2881" t="s">
        <v>7277</v>
      </c>
      <c r="E2881" t="s">
        <v>11714</v>
      </c>
      <c r="F2881" s="4">
        <v>11211</v>
      </c>
      <c r="G2881" s="13" t="s">
        <v>4662</v>
      </c>
      <c r="H2881" s="13" t="s">
        <v>9218</v>
      </c>
      <c r="I2881" s="1">
        <v>4071353</v>
      </c>
      <c r="J2881" s="1">
        <v>-7396216</v>
      </c>
      <c r="K2881" t="s">
        <v>5</v>
      </c>
      <c r="L2881" s="20">
        <v>125</v>
      </c>
      <c r="M2881" s="4">
        <v>2</v>
      </c>
      <c r="N2881" s="4">
        <v>16</v>
      </c>
      <c r="O2881" s="2">
        <v>43453</v>
      </c>
      <c r="P2881" s="3">
        <v>0.26</v>
      </c>
      <c r="Q2881" s="4">
        <v>1</v>
      </c>
      <c r="R2881" s="3">
        <v>6.9</v>
      </c>
      <c r="S28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1" t="str">
        <f>IF(AIRBNB[[#This Row],[RUIDO(dB)]]&lt;=4,"Silencioso",IF(AIRBNB[[#This Row],[RUIDO(dB)]]&lt;=5.5,"Poco Ruidoso","Ruidoso"))</f>
        <v>Ruidoso</v>
      </c>
      <c r="U2881" t="str">
        <f>IF(AND(AIRBNB[[#This Row],[PRECIO]]&lt;50,AIRBNB[[#This Row],[MIN_NOCHES]]&gt;3),"Dentro del presupuesto","No considerar")</f>
        <v>No considerar</v>
      </c>
      <c r="V2881" t="str">
        <f>VLOOKUP(AIRBNB[[#This Row],[HOST_ID]],Super_host[],5,FALSE)</f>
        <v>Host</v>
      </c>
    </row>
    <row r="2882" spans="1:22">
      <c r="A2882" s="4">
        <v>5569464</v>
      </c>
      <c r="B2882" t="s">
        <v>15896</v>
      </c>
      <c r="C2882" s="4">
        <v>2729850</v>
      </c>
      <c r="D2882" t="s">
        <v>15897</v>
      </c>
      <c r="E2882" t="s">
        <v>15898</v>
      </c>
      <c r="F2882" s="4">
        <v>11222</v>
      </c>
      <c r="G2882" s="13" t="s">
        <v>4662</v>
      </c>
      <c r="H2882" s="13" t="s">
        <v>9249</v>
      </c>
      <c r="I2882" s="1">
        <v>4072658</v>
      </c>
      <c r="J2882" s="1">
        <v>-7394031</v>
      </c>
      <c r="K2882" t="s">
        <v>5</v>
      </c>
      <c r="L2882" s="20">
        <v>125</v>
      </c>
      <c r="M2882" s="4">
        <v>1</v>
      </c>
      <c r="N2882" s="4">
        <v>0</v>
      </c>
      <c r="O2882" s="2">
        <v>42569</v>
      </c>
      <c r="P2882" s="3">
        <v>3.29</v>
      </c>
      <c r="Q2882" s="4">
        <v>1</v>
      </c>
      <c r="R2882" s="3">
        <v>6.9</v>
      </c>
      <c r="S28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2" t="str">
        <f>IF(AIRBNB[[#This Row],[RUIDO(dB)]]&lt;=4,"Silencioso",IF(AIRBNB[[#This Row],[RUIDO(dB)]]&lt;=5.5,"Poco Ruidoso","Ruidoso"))</f>
        <v>Ruidoso</v>
      </c>
      <c r="U2882" t="str">
        <f>IF(AND(AIRBNB[[#This Row],[PRECIO]]&lt;50,AIRBNB[[#This Row],[MIN_NOCHES]]&gt;3),"Dentro del presupuesto","No considerar")</f>
        <v>No considerar</v>
      </c>
      <c r="V2882" t="str">
        <f>VLOOKUP(AIRBNB[[#This Row],[HOST_ID]],Super_host[],5,FALSE)</f>
        <v>Host</v>
      </c>
    </row>
    <row r="2883" spans="1:22">
      <c r="A2883" s="4">
        <v>5918356</v>
      </c>
      <c r="B2883" t="s">
        <v>1436</v>
      </c>
      <c r="C2883" s="4">
        <v>2588808</v>
      </c>
      <c r="D2883" t="s">
        <v>1437</v>
      </c>
      <c r="E2883" t="s">
        <v>1438</v>
      </c>
      <c r="F2883" s="4">
        <v>10019</v>
      </c>
      <c r="G2883" s="13" t="s">
        <v>124</v>
      </c>
      <c r="H2883" s="13" t="s">
        <v>249</v>
      </c>
      <c r="I2883" s="1">
        <v>4076115</v>
      </c>
      <c r="J2883" s="1">
        <v>-7398707</v>
      </c>
      <c r="K2883" t="s">
        <v>5</v>
      </c>
      <c r="L2883" s="20">
        <v>125</v>
      </c>
      <c r="M2883" s="4">
        <v>7</v>
      </c>
      <c r="N2883" s="4">
        <v>4</v>
      </c>
      <c r="O2883" s="2">
        <v>43150</v>
      </c>
      <c r="P2883" s="3">
        <v>0.08</v>
      </c>
      <c r="Q2883" s="4">
        <v>1</v>
      </c>
      <c r="R2883" s="3">
        <v>5.6</v>
      </c>
      <c r="S28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3" t="str">
        <f>IF(AIRBNB[[#This Row],[RUIDO(dB)]]&lt;=4,"Silencioso",IF(AIRBNB[[#This Row],[RUIDO(dB)]]&lt;=5.5,"Poco Ruidoso","Ruidoso"))</f>
        <v>Ruidoso</v>
      </c>
      <c r="U2883" t="str">
        <f>IF(AND(AIRBNB[[#This Row],[PRECIO]]&lt;50,AIRBNB[[#This Row],[MIN_NOCHES]]&gt;3),"Dentro del presupuesto","No considerar")</f>
        <v>No considerar</v>
      </c>
      <c r="V2883" t="str">
        <f>VLOOKUP(AIRBNB[[#This Row],[HOST_ID]],Super_host[],5,FALSE)</f>
        <v>Host</v>
      </c>
    </row>
    <row r="2884" spans="1:22">
      <c r="A2884" s="4">
        <v>6054194</v>
      </c>
      <c r="B2884" t="s">
        <v>8093</v>
      </c>
      <c r="C2884" s="4">
        <v>2568690</v>
      </c>
      <c r="D2884" t="s">
        <v>8094</v>
      </c>
      <c r="E2884" t="s">
        <v>8095</v>
      </c>
      <c r="F2884" s="4">
        <v>11101</v>
      </c>
      <c r="G2884" s="13" t="s">
        <v>7897</v>
      </c>
      <c r="H2884" s="13" t="s">
        <v>7940</v>
      </c>
      <c r="I2884" s="1">
        <v>4075673</v>
      </c>
      <c r="J2884" s="1">
        <v>-739253</v>
      </c>
      <c r="K2884" t="s">
        <v>5</v>
      </c>
      <c r="L2884" s="20">
        <v>125</v>
      </c>
      <c r="M2884" s="4">
        <v>3</v>
      </c>
      <c r="N2884" s="4">
        <v>3</v>
      </c>
      <c r="O2884" s="2">
        <v>42166</v>
      </c>
      <c r="P2884" s="3">
        <v>0.06</v>
      </c>
      <c r="Q2884" s="4">
        <v>5</v>
      </c>
      <c r="R2884" s="3">
        <v>6.24</v>
      </c>
      <c r="S28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4" t="str">
        <f>IF(AIRBNB[[#This Row],[RUIDO(dB)]]&lt;=4,"Silencioso",IF(AIRBNB[[#This Row],[RUIDO(dB)]]&lt;=5.5,"Poco Ruidoso","Ruidoso"))</f>
        <v>Ruidoso</v>
      </c>
      <c r="U2884" t="str">
        <f>IF(AND(AIRBNB[[#This Row],[PRECIO]]&lt;50,AIRBNB[[#This Row],[MIN_NOCHES]]&gt;3),"Dentro del presupuesto","No considerar")</f>
        <v>No considerar</v>
      </c>
      <c r="V2884" t="str">
        <f>VLOOKUP(AIRBNB[[#This Row],[HOST_ID]],Super_host[],5,FALSE)</f>
        <v>Host</v>
      </c>
    </row>
    <row r="2885" spans="1:22">
      <c r="A2885" s="4">
        <v>3739712</v>
      </c>
      <c r="B2885" t="s">
        <v>5842</v>
      </c>
      <c r="C2885" s="4">
        <v>2523466</v>
      </c>
      <c r="D2885" t="s">
        <v>4768</v>
      </c>
      <c r="E2885" t="s">
        <v>5843</v>
      </c>
      <c r="F2885" s="4">
        <v>10036</v>
      </c>
      <c r="G2885" s="13" t="s">
        <v>124</v>
      </c>
      <c r="H2885" s="13" t="s">
        <v>249</v>
      </c>
      <c r="I2885" s="1">
        <v>4076215</v>
      </c>
      <c r="J2885" s="1">
        <v>-7399036</v>
      </c>
      <c r="K2885" t="s">
        <v>40</v>
      </c>
      <c r="L2885" s="20">
        <v>125</v>
      </c>
      <c r="M2885" s="4">
        <v>3</v>
      </c>
      <c r="N2885" s="4">
        <v>133</v>
      </c>
      <c r="O2885" s="2">
        <v>43642</v>
      </c>
      <c r="P2885" s="3">
        <v>2.25</v>
      </c>
      <c r="Q2885" s="4">
        <v>1</v>
      </c>
      <c r="R2885" s="3">
        <v>5.6</v>
      </c>
      <c r="S28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5" t="str">
        <f>IF(AIRBNB[[#This Row],[RUIDO(dB)]]&lt;=4,"Silencioso",IF(AIRBNB[[#This Row],[RUIDO(dB)]]&lt;=5.5,"Poco Ruidoso","Ruidoso"))</f>
        <v>Ruidoso</v>
      </c>
      <c r="U2885" t="str">
        <f>IF(AND(AIRBNB[[#This Row],[PRECIO]]&lt;50,AIRBNB[[#This Row],[MIN_NOCHES]]&gt;3),"Dentro del presupuesto","No considerar")</f>
        <v>No considerar</v>
      </c>
      <c r="V2885" t="str">
        <f>VLOOKUP(AIRBNB[[#This Row],[HOST_ID]],Super_host[],5,FALSE)</f>
        <v>Host</v>
      </c>
    </row>
    <row r="2886" spans="1:22">
      <c r="A2886" s="4">
        <v>485026</v>
      </c>
      <c r="B2886" t="s">
        <v>11366</v>
      </c>
      <c r="C2886" s="4">
        <v>2400932</v>
      </c>
      <c r="D2886" t="s">
        <v>11367</v>
      </c>
      <c r="E2886" t="s">
        <v>11368</v>
      </c>
      <c r="F2886" s="4">
        <v>11217</v>
      </c>
      <c r="G2886" s="13" t="s">
        <v>4662</v>
      </c>
      <c r="H2886" s="13" t="s">
        <v>9363</v>
      </c>
      <c r="I2886" s="1">
        <v>4067858</v>
      </c>
      <c r="J2886" s="1">
        <v>-7398537</v>
      </c>
      <c r="K2886" t="s">
        <v>40</v>
      </c>
      <c r="L2886" s="20">
        <v>125</v>
      </c>
      <c r="M2886" s="4">
        <v>31</v>
      </c>
      <c r="N2886" s="4">
        <v>17</v>
      </c>
      <c r="O2886" s="2">
        <v>41820</v>
      </c>
      <c r="P2886" s="3">
        <v>0.2</v>
      </c>
      <c r="Q2886" s="4">
        <v>1</v>
      </c>
      <c r="R2886" s="3">
        <v>6.9</v>
      </c>
      <c r="S28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6" t="str">
        <f>IF(AIRBNB[[#This Row],[RUIDO(dB)]]&lt;=4,"Silencioso",IF(AIRBNB[[#This Row],[RUIDO(dB)]]&lt;=5.5,"Poco Ruidoso","Ruidoso"))</f>
        <v>Ruidoso</v>
      </c>
      <c r="U2886" t="str">
        <f>IF(AND(AIRBNB[[#This Row],[PRECIO]]&lt;50,AIRBNB[[#This Row],[MIN_NOCHES]]&gt;3),"Dentro del presupuesto","No considerar")</f>
        <v>No considerar</v>
      </c>
      <c r="V2886" t="str">
        <f>VLOOKUP(AIRBNB[[#This Row],[HOST_ID]],Super_host[],5,FALSE)</f>
        <v>Host</v>
      </c>
    </row>
    <row r="2887" spans="1:22">
      <c r="A2887" s="4">
        <v>481022</v>
      </c>
      <c r="B2887" t="s">
        <v>6249</v>
      </c>
      <c r="C2887" s="4">
        <v>2382189</v>
      </c>
      <c r="D2887" t="s">
        <v>2660</v>
      </c>
      <c r="E2887" t="s">
        <v>6250</v>
      </c>
      <c r="F2887" s="4">
        <v>10009</v>
      </c>
      <c r="G2887" s="13" t="s">
        <v>124</v>
      </c>
      <c r="H2887" s="13" t="s">
        <v>137</v>
      </c>
      <c r="I2887" s="1">
        <v>407195</v>
      </c>
      <c r="J2887" s="1">
        <v>-7398022</v>
      </c>
      <c r="K2887" t="s">
        <v>5</v>
      </c>
      <c r="L2887" s="20">
        <v>125</v>
      </c>
      <c r="M2887" s="4">
        <v>1</v>
      </c>
      <c r="N2887" s="4">
        <v>261</v>
      </c>
      <c r="O2887" s="2">
        <v>43638</v>
      </c>
      <c r="P2887" s="3">
        <v>3.24</v>
      </c>
      <c r="Q2887" s="4">
        <v>1</v>
      </c>
      <c r="R2887" s="3">
        <v>5.6</v>
      </c>
      <c r="S28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7" t="str">
        <f>IF(AIRBNB[[#This Row],[RUIDO(dB)]]&lt;=4,"Silencioso",IF(AIRBNB[[#This Row],[RUIDO(dB)]]&lt;=5.5,"Poco Ruidoso","Ruidoso"))</f>
        <v>Ruidoso</v>
      </c>
      <c r="U2887" t="str">
        <f>IF(AND(AIRBNB[[#This Row],[PRECIO]]&lt;50,AIRBNB[[#This Row],[MIN_NOCHES]]&gt;3),"Dentro del presupuesto","No considerar")</f>
        <v>No considerar</v>
      </c>
      <c r="V2887" t="str">
        <f>VLOOKUP(AIRBNB[[#This Row],[HOST_ID]],Super_host[],5,FALSE)</f>
        <v>Host</v>
      </c>
    </row>
    <row r="2888" spans="1:22">
      <c r="A2888" s="4">
        <v>564184</v>
      </c>
      <c r="B2888" t="s">
        <v>3906</v>
      </c>
      <c r="C2888" s="4">
        <v>2378357</v>
      </c>
      <c r="D2888" t="s">
        <v>399</v>
      </c>
      <c r="E2888" t="s">
        <v>3907</v>
      </c>
      <c r="F2888" s="4">
        <v>10011</v>
      </c>
      <c r="G2888" s="13" t="s">
        <v>124</v>
      </c>
      <c r="H2888" s="13" t="s">
        <v>186</v>
      </c>
      <c r="I2888" s="1">
        <v>4073971</v>
      </c>
      <c r="J2888" s="1">
        <v>-7400221</v>
      </c>
      <c r="K2888" t="s">
        <v>40</v>
      </c>
      <c r="L2888" s="20">
        <v>125</v>
      </c>
      <c r="M2888" s="4">
        <v>2</v>
      </c>
      <c r="N2888" s="4">
        <v>42</v>
      </c>
      <c r="O2888" s="2">
        <v>43616</v>
      </c>
      <c r="P2888" s="3">
        <v>0.5</v>
      </c>
      <c r="Q2888" s="4">
        <v>1</v>
      </c>
      <c r="R2888" s="3">
        <v>5.6</v>
      </c>
      <c r="S28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8" t="str">
        <f>IF(AIRBNB[[#This Row],[RUIDO(dB)]]&lt;=4,"Silencioso",IF(AIRBNB[[#This Row],[RUIDO(dB)]]&lt;=5.5,"Poco Ruidoso","Ruidoso"))</f>
        <v>Ruidoso</v>
      </c>
      <c r="U2888" t="str">
        <f>IF(AND(AIRBNB[[#This Row],[PRECIO]]&lt;50,AIRBNB[[#This Row],[MIN_NOCHES]]&gt;3),"Dentro del presupuesto","No considerar")</f>
        <v>No considerar</v>
      </c>
      <c r="V2888" t="str">
        <f>VLOOKUP(AIRBNB[[#This Row],[HOST_ID]],Super_host[],5,FALSE)</f>
        <v>Host</v>
      </c>
    </row>
    <row r="2889" spans="1:22">
      <c r="A2889" s="4">
        <v>1402084</v>
      </c>
      <c r="B2889" t="s">
        <v>12892</v>
      </c>
      <c r="C2889" s="4">
        <v>2362862</v>
      </c>
      <c r="D2889" t="s">
        <v>12893</v>
      </c>
      <c r="E2889" t="s">
        <v>12894</v>
      </c>
      <c r="F2889" s="4">
        <v>11231</v>
      </c>
      <c r="G2889" s="13" t="s">
        <v>4662</v>
      </c>
      <c r="H2889" s="13" t="s">
        <v>9747</v>
      </c>
      <c r="I2889" s="1">
        <v>4067611</v>
      </c>
      <c r="J2889" s="1">
        <v>-7401635</v>
      </c>
      <c r="K2889" t="s">
        <v>5</v>
      </c>
      <c r="L2889" s="20">
        <v>125</v>
      </c>
      <c r="M2889" s="4">
        <v>3</v>
      </c>
      <c r="N2889" s="4">
        <v>23</v>
      </c>
      <c r="O2889" s="2">
        <v>43619</v>
      </c>
      <c r="P2889" s="3">
        <v>0.64</v>
      </c>
      <c r="Q2889" s="4">
        <v>1</v>
      </c>
      <c r="R2889" s="3">
        <v>6.9</v>
      </c>
      <c r="S28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89" t="str">
        <f>IF(AIRBNB[[#This Row],[RUIDO(dB)]]&lt;=4,"Silencioso",IF(AIRBNB[[#This Row],[RUIDO(dB)]]&lt;=5.5,"Poco Ruidoso","Ruidoso"))</f>
        <v>Ruidoso</v>
      </c>
      <c r="U2889" t="str">
        <f>IF(AND(AIRBNB[[#This Row],[PRECIO]]&lt;50,AIRBNB[[#This Row],[MIN_NOCHES]]&gt;3),"Dentro del presupuesto","No considerar")</f>
        <v>No considerar</v>
      </c>
      <c r="V2889" t="str">
        <f>VLOOKUP(AIRBNB[[#This Row],[HOST_ID]],Super_host[],5,FALSE)</f>
        <v>Host</v>
      </c>
    </row>
    <row r="2890" spans="1:22">
      <c r="A2890" s="4">
        <v>3675957</v>
      </c>
      <c r="B2890" t="s">
        <v>12320</v>
      </c>
      <c r="C2890" s="4">
        <v>2076525</v>
      </c>
      <c r="D2890" t="s">
        <v>955</v>
      </c>
      <c r="E2890" t="s">
        <v>12321</v>
      </c>
      <c r="F2890" s="4">
        <v>11251</v>
      </c>
      <c r="G2890" s="13" t="s">
        <v>4662</v>
      </c>
      <c r="H2890" s="13" t="s">
        <v>10618</v>
      </c>
      <c r="I2890" s="1">
        <v>4069839</v>
      </c>
      <c r="J2890" s="1">
        <v>-7397666</v>
      </c>
      <c r="K2890" t="s">
        <v>5</v>
      </c>
      <c r="L2890" s="20">
        <v>125</v>
      </c>
      <c r="M2890" s="4">
        <v>14</v>
      </c>
      <c r="N2890" s="4">
        <v>15</v>
      </c>
      <c r="O2890" s="2">
        <v>43634</v>
      </c>
      <c r="P2890" s="3">
        <v>0.41</v>
      </c>
      <c r="Q2890" s="4">
        <v>1</v>
      </c>
      <c r="R2890" s="3">
        <v>6.9</v>
      </c>
      <c r="S28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0" t="str">
        <f>IF(AIRBNB[[#This Row],[RUIDO(dB)]]&lt;=4,"Silencioso",IF(AIRBNB[[#This Row],[RUIDO(dB)]]&lt;=5.5,"Poco Ruidoso","Ruidoso"))</f>
        <v>Ruidoso</v>
      </c>
      <c r="U2890" t="str">
        <f>IF(AND(AIRBNB[[#This Row],[PRECIO]]&lt;50,AIRBNB[[#This Row],[MIN_NOCHES]]&gt;3),"Dentro del presupuesto","No considerar")</f>
        <v>No considerar</v>
      </c>
      <c r="V2890" t="str">
        <f>VLOOKUP(AIRBNB[[#This Row],[HOST_ID]],Super_host[],5,FALSE)</f>
        <v>Host</v>
      </c>
    </row>
    <row r="2891" spans="1:22">
      <c r="A2891" s="4">
        <v>412061</v>
      </c>
      <c r="B2891" t="s">
        <v>12945</v>
      </c>
      <c r="C2891" s="4">
        <v>2051075</v>
      </c>
      <c r="D2891" t="s">
        <v>5335</v>
      </c>
      <c r="E2891" t="s">
        <v>12946</v>
      </c>
      <c r="F2891" s="4">
        <v>11216</v>
      </c>
      <c r="G2891" s="13" t="s">
        <v>4662</v>
      </c>
      <c r="H2891" s="13" t="s">
        <v>9252</v>
      </c>
      <c r="I2891" s="1">
        <v>4067259</v>
      </c>
      <c r="J2891" s="1">
        <v>-7395489</v>
      </c>
      <c r="K2891" t="s">
        <v>5</v>
      </c>
      <c r="L2891" s="20">
        <v>125</v>
      </c>
      <c r="M2891" s="4">
        <v>30</v>
      </c>
      <c r="N2891" s="4">
        <v>58</v>
      </c>
      <c r="O2891" s="2">
        <v>43617</v>
      </c>
      <c r="P2891" s="3">
        <v>0.67</v>
      </c>
      <c r="Q2891" s="4">
        <v>1</v>
      </c>
      <c r="R2891" s="3">
        <v>6.9</v>
      </c>
      <c r="S28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1" t="str">
        <f>IF(AIRBNB[[#This Row],[RUIDO(dB)]]&lt;=4,"Silencioso",IF(AIRBNB[[#This Row],[RUIDO(dB)]]&lt;=5.5,"Poco Ruidoso","Ruidoso"))</f>
        <v>Ruidoso</v>
      </c>
      <c r="U2891" t="str">
        <f>IF(AND(AIRBNB[[#This Row],[PRECIO]]&lt;50,AIRBNB[[#This Row],[MIN_NOCHES]]&gt;3),"Dentro del presupuesto","No considerar")</f>
        <v>No considerar</v>
      </c>
      <c r="V2891" t="str">
        <f>VLOOKUP(AIRBNB[[#This Row],[HOST_ID]],Super_host[],5,FALSE)</f>
        <v>Host</v>
      </c>
    </row>
    <row r="2892" spans="1:22">
      <c r="A2892" s="4">
        <v>1843108</v>
      </c>
      <c r="B2892" t="s">
        <v>15335</v>
      </c>
      <c r="C2892" s="4">
        <v>2021121</v>
      </c>
      <c r="D2892" t="s">
        <v>1672</v>
      </c>
      <c r="E2892" t="s">
        <v>15336</v>
      </c>
      <c r="F2892" s="4">
        <v>11207</v>
      </c>
      <c r="G2892" s="13" t="s">
        <v>4662</v>
      </c>
      <c r="H2892" s="13" t="s">
        <v>11791</v>
      </c>
      <c r="I2892" s="1">
        <v>406784</v>
      </c>
      <c r="J2892" s="1">
        <v>-7389362</v>
      </c>
      <c r="K2892" t="s">
        <v>5</v>
      </c>
      <c r="L2892" s="20">
        <v>125</v>
      </c>
      <c r="M2892" s="4">
        <v>1</v>
      </c>
      <c r="N2892" s="4">
        <v>319</v>
      </c>
      <c r="O2892" s="2">
        <v>43654</v>
      </c>
      <c r="P2892" s="3">
        <v>8.52</v>
      </c>
      <c r="Q2892" s="4">
        <v>1</v>
      </c>
      <c r="R2892" s="3">
        <v>6.9</v>
      </c>
      <c r="S28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2" t="str">
        <f>IF(AIRBNB[[#This Row],[RUIDO(dB)]]&lt;=4,"Silencioso",IF(AIRBNB[[#This Row],[RUIDO(dB)]]&lt;=5.5,"Poco Ruidoso","Ruidoso"))</f>
        <v>Ruidoso</v>
      </c>
      <c r="U2892" t="str">
        <f>IF(AND(AIRBNB[[#This Row],[PRECIO]]&lt;50,AIRBNB[[#This Row],[MIN_NOCHES]]&gt;3),"Dentro del presupuesto","No considerar")</f>
        <v>No considerar</v>
      </c>
      <c r="V2892" t="str">
        <f>VLOOKUP(AIRBNB[[#This Row],[HOST_ID]],Super_host[],5,FALSE)</f>
        <v>Host</v>
      </c>
    </row>
    <row r="2893" spans="1:22">
      <c r="A2893" s="4">
        <v>403056</v>
      </c>
      <c r="B2893" t="s">
        <v>4592</v>
      </c>
      <c r="C2893" s="4">
        <v>2010724</v>
      </c>
      <c r="D2893" t="s">
        <v>1195</v>
      </c>
      <c r="E2893" t="s">
        <v>4593</v>
      </c>
      <c r="F2893" s="4">
        <v>10029</v>
      </c>
      <c r="G2893" s="13" t="s">
        <v>124</v>
      </c>
      <c r="H2893" s="13" t="s">
        <v>219</v>
      </c>
      <c r="I2893" s="1">
        <v>4079314</v>
      </c>
      <c r="J2893" s="1">
        <v>-7394853</v>
      </c>
      <c r="K2893" t="s">
        <v>40</v>
      </c>
      <c r="L2893" s="20">
        <v>125</v>
      </c>
      <c r="M2893" s="4">
        <v>3</v>
      </c>
      <c r="N2893" s="4">
        <v>74</v>
      </c>
      <c r="O2893" s="2">
        <v>43613</v>
      </c>
      <c r="P2893" s="3">
        <v>0.84</v>
      </c>
      <c r="Q2893" s="4">
        <v>1</v>
      </c>
      <c r="R2893" s="3">
        <v>5.6</v>
      </c>
      <c r="S28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3" t="str">
        <f>IF(AIRBNB[[#This Row],[RUIDO(dB)]]&lt;=4,"Silencioso",IF(AIRBNB[[#This Row],[RUIDO(dB)]]&lt;=5.5,"Poco Ruidoso","Ruidoso"))</f>
        <v>Ruidoso</v>
      </c>
      <c r="U2893" t="str">
        <f>IF(AND(AIRBNB[[#This Row],[PRECIO]]&lt;50,AIRBNB[[#This Row],[MIN_NOCHES]]&gt;3),"Dentro del presupuesto","No considerar")</f>
        <v>No considerar</v>
      </c>
      <c r="V2893" t="str">
        <f>VLOOKUP(AIRBNB[[#This Row],[HOST_ID]],Super_host[],5,FALSE)</f>
        <v>Host</v>
      </c>
    </row>
    <row r="2894" spans="1:22">
      <c r="A2894" s="4">
        <v>1806378</v>
      </c>
      <c r="B2894" t="s">
        <v>14324</v>
      </c>
      <c r="C2894" s="4">
        <v>1929442</v>
      </c>
      <c r="D2894" t="s">
        <v>14325</v>
      </c>
      <c r="E2894" t="s">
        <v>14326</v>
      </c>
      <c r="F2894" s="4">
        <v>11238</v>
      </c>
      <c r="G2894" s="13" t="s">
        <v>4662</v>
      </c>
      <c r="H2894" s="13" t="s">
        <v>9222</v>
      </c>
      <c r="I2894" s="1">
        <v>4068585</v>
      </c>
      <c r="J2894" s="1">
        <v>-7397016</v>
      </c>
      <c r="K2894" t="s">
        <v>5</v>
      </c>
      <c r="L2894" s="20">
        <v>125</v>
      </c>
      <c r="M2894" s="4">
        <v>4</v>
      </c>
      <c r="N2894" s="4">
        <v>134</v>
      </c>
      <c r="O2894" s="2">
        <v>43648</v>
      </c>
      <c r="P2894" s="3">
        <v>1.95</v>
      </c>
      <c r="Q2894" s="4">
        <v>1</v>
      </c>
      <c r="R2894" s="3">
        <v>6.9</v>
      </c>
      <c r="S28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4" t="str">
        <f>IF(AIRBNB[[#This Row],[RUIDO(dB)]]&lt;=4,"Silencioso",IF(AIRBNB[[#This Row],[RUIDO(dB)]]&lt;=5.5,"Poco Ruidoso","Ruidoso"))</f>
        <v>Ruidoso</v>
      </c>
      <c r="U2894" t="str">
        <f>IF(AND(AIRBNB[[#This Row],[PRECIO]]&lt;50,AIRBNB[[#This Row],[MIN_NOCHES]]&gt;3),"Dentro del presupuesto","No considerar")</f>
        <v>No considerar</v>
      </c>
      <c r="V2894" t="str">
        <f>VLOOKUP(AIRBNB[[#This Row],[HOST_ID]],Super_host[],5,FALSE)</f>
        <v>Host</v>
      </c>
    </row>
    <row r="2895" spans="1:22">
      <c r="A2895" s="4">
        <v>919830</v>
      </c>
      <c r="B2895" t="s">
        <v>5804</v>
      </c>
      <c r="C2895" s="4">
        <v>1895793</v>
      </c>
      <c r="D2895" t="s">
        <v>5805</v>
      </c>
      <c r="E2895" t="s">
        <v>5806</v>
      </c>
      <c r="F2895" s="4">
        <v>10011</v>
      </c>
      <c r="G2895" s="13" t="s">
        <v>124</v>
      </c>
      <c r="H2895" s="13" t="s">
        <v>186</v>
      </c>
      <c r="I2895" s="1">
        <v>4074605</v>
      </c>
      <c r="J2895" s="1">
        <v>-7399906</v>
      </c>
      <c r="K2895" t="s">
        <v>40</v>
      </c>
      <c r="L2895" s="20">
        <v>125</v>
      </c>
      <c r="M2895" s="4">
        <v>2</v>
      </c>
      <c r="N2895" s="4">
        <v>153</v>
      </c>
      <c r="O2895" s="2">
        <v>43644</v>
      </c>
      <c r="P2895" s="3">
        <v>2.17</v>
      </c>
      <c r="Q2895" s="4">
        <v>1</v>
      </c>
      <c r="R2895" s="3">
        <v>5.6</v>
      </c>
      <c r="S28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5" t="str">
        <f>IF(AIRBNB[[#This Row],[RUIDO(dB)]]&lt;=4,"Silencioso",IF(AIRBNB[[#This Row],[RUIDO(dB)]]&lt;=5.5,"Poco Ruidoso","Ruidoso"))</f>
        <v>Ruidoso</v>
      </c>
      <c r="U2895" t="str">
        <f>IF(AND(AIRBNB[[#This Row],[PRECIO]]&lt;50,AIRBNB[[#This Row],[MIN_NOCHES]]&gt;3),"Dentro del presupuesto","No considerar")</f>
        <v>No considerar</v>
      </c>
      <c r="V2895" t="str">
        <f>VLOOKUP(AIRBNB[[#This Row],[HOST_ID]],Super_host[],5,FALSE)</f>
        <v>Host</v>
      </c>
    </row>
    <row r="2896" spans="1:22">
      <c r="A2896" s="4">
        <v>351530</v>
      </c>
      <c r="B2896" t="s">
        <v>10395</v>
      </c>
      <c r="C2896" s="4">
        <v>1747222</v>
      </c>
      <c r="D2896" t="s">
        <v>7627</v>
      </c>
      <c r="E2896" t="s">
        <v>10396</v>
      </c>
      <c r="F2896" s="4">
        <v>11215</v>
      </c>
      <c r="G2896" s="13" t="s">
        <v>4662</v>
      </c>
      <c r="H2896" s="13" t="s">
        <v>9234</v>
      </c>
      <c r="I2896" s="1">
        <v>4067188</v>
      </c>
      <c r="J2896" s="1">
        <v>-7397533</v>
      </c>
      <c r="K2896" t="s">
        <v>5</v>
      </c>
      <c r="L2896" s="20">
        <v>125</v>
      </c>
      <c r="M2896" s="4">
        <v>5</v>
      </c>
      <c r="N2896" s="4">
        <v>6</v>
      </c>
      <c r="O2896" s="2">
        <v>43408</v>
      </c>
      <c r="P2896" s="3">
        <v>0.08</v>
      </c>
      <c r="Q2896" s="4">
        <v>1</v>
      </c>
      <c r="R2896" s="3">
        <v>6.9</v>
      </c>
      <c r="S28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6" t="str">
        <f>IF(AIRBNB[[#This Row],[RUIDO(dB)]]&lt;=4,"Silencioso",IF(AIRBNB[[#This Row],[RUIDO(dB)]]&lt;=5.5,"Poco Ruidoso","Ruidoso"))</f>
        <v>Ruidoso</v>
      </c>
      <c r="U2896" t="str">
        <f>IF(AND(AIRBNB[[#This Row],[PRECIO]]&lt;50,AIRBNB[[#This Row],[MIN_NOCHES]]&gt;3),"Dentro del presupuesto","No considerar")</f>
        <v>No considerar</v>
      </c>
      <c r="V2896" t="str">
        <f>VLOOKUP(AIRBNB[[#This Row],[HOST_ID]],Super_host[],5,FALSE)</f>
        <v>Host</v>
      </c>
    </row>
    <row r="2897" spans="1:22">
      <c r="A2897" s="4">
        <v>3248010</v>
      </c>
      <c r="B2897" t="s">
        <v>14948</v>
      </c>
      <c r="C2897" s="4">
        <v>1588656</v>
      </c>
      <c r="D2897" t="s">
        <v>14949</v>
      </c>
      <c r="E2897" t="s">
        <v>14950</v>
      </c>
      <c r="F2897" s="4">
        <v>11217</v>
      </c>
      <c r="G2897" s="13" t="s">
        <v>4662</v>
      </c>
      <c r="H2897" s="13" t="s">
        <v>9234</v>
      </c>
      <c r="I2897" s="1">
        <v>4067794</v>
      </c>
      <c r="J2897" s="1">
        <v>-7397398</v>
      </c>
      <c r="K2897" t="s">
        <v>5</v>
      </c>
      <c r="L2897" s="20">
        <v>125</v>
      </c>
      <c r="M2897" s="4">
        <v>1</v>
      </c>
      <c r="N2897" s="4">
        <v>154</v>
      </c>
      <c r="O2897" s="2">
        <v>43641</v>
      </c>
      <c r="P2897" s="3">
        <v>3.05</v>
      </c>
      <c r="Q2897" s="4">
        <v>1</v>
      </c>
      <c r="R2897" s="3">
        <v>6.9</v>
      </c>
      <c r="S28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7" t="str">
        <f>IF(AIRBNB[[#This Row],[RUIDO(dB)]]&lt;=4,"Silencioso",IF(AIRBNB[[#This Row],[RUIDO(dB)]]&lt;=5.5,"Poco Ruidoso","Ruidoso"))</f>
        <v>Ruidoso</v>
      </c>
      <c r="U2897" t="str">
        <f>IF(AND(AIRBNB[[#This Row],[PRECIO]]&lt;50,AIRBNB[[#This Row],[MIN_NOCHES]]&gt;3),"Dentro del presupuesto","No considerar")</f>
        <v>No considerar</v>
      </c>
      <c r="V2897" t="str">
        <f>VLOOKUP(AIRBNB[[#This Row],[HOST_ID]],Super_host[],5,FALSE)</f>
        <v>Host</v>
      </c>
    </row>
    <row r="2898" spans="1:22">
      <c r="A2898" s="4">
        <v>5384643</v>
      </c>
      <c r="B2898" t="s">
        <v>13902</v>
      </c>
      <c r="C2898" s="4">
        <v>1564111</v>
      </c>
      <c r="D2898" t="s">
        <v>4808</v>
      </c>
      <c r="E2898" t="s">
        <v>13903</v>
      </c>
      <c r="F2898" s="4">
        <v>11205</v>
      </c>
      <c r="G2898" s="13" t="s">
        <v>4662</v>
      </c>
      <c r="H2898" s="13" t="s">
        <v>9222</v>
      </c>
      <c r="I2898" s="1">
        <v>4069105</v>
      </c>
      <c r="J2898" s="1">
        <v>-7397356</v>
      </c>
      <c r="K2898" t="s">
        <v>5</v>
      </c>
      <c r="L2898" s="20">
        <v>125</v>
      </c>
      <c r="M2898" s="4">
        <v>2</v>
      </c>
      <c r="N2898" s="4">
        <v>73</v>
      </c>
      <c r="O2898" s="2">
        <v>43624</v>
      </c>
      <c r="P2898" s="3">
        <v>1.39</v>
      </c>
      <c r="Q2898" s="4">
        <v>1</v>
      </c>
      <c r="R2898" s="3">
        <v>6.9</v>
      </c>
      <c r="S28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8" t="str">
        <f>IF(AIRBNB[[#This Row],[RUIDO(dB)]]&lt;=4,"Silencioso",IF(AIRBNB[[#This Row],[RUIDO(dB)]]&lt;=5.5,"Poco Ruidoso","Ruidoso"))</f>
        <v>Ruidoso</v>
      </c>
      <c r="U2898" t="str">
        <f>IF(AND(AIRBNB[[#This Row],[PRECIO]]&lt;50,AIRBNB[[#This Row],[MIN_NOCHES]]&gt;3),"Dentro del presupuesto","No considerar")</f>
        <v>No considerar</v>
      </c>
      <c r="V2898" t="str">
        <f>VLOOKUP(AIRBNB[[#This Row],[HOST_ID]],Super_host[],5,FALSE)</f>
        <v>Host</v>
      </c>
    </row>
    <row r="2899" spans="1:22">
      <c r="A2899" s="4">
        <v>294717</v>
      </c>
      <c r="B2899" t="s">
        <v>11303</v>
      </c>
      <c r="C2899" s="4">
        <v>1523610</v>
      </c>
      <c r="D2899" t="s">
        <v>11304</v>
      </c>
      <c r="E2899" t="s">
        <v>11305</v>
      </c>
      <c r="F2899" s="4">
        <v>11211</v>
      </c>
      <c r="G2899" s="13" t="s">
        <v>4662</v>
      </c>
      <c r="H2899" s="13" t="s">
        <v>9218</v>
      </c>
      <c r="I2899" s="1">
        <v>4071095</v>
      </c>
      <c r="J2899" s="1">
        <v>-7395239</v>
      </c>
      <c r="K2899" t="s">
        <v>40</v>
      </c>
      <c r="L2899" s="20">
        <v>125</v>
      </c>
      <c r="M2899" s="4">
        <v>3</v>
      </c>
      <c r="N2899" s="4">
        <v>17</v>
      </c>
      <c r="O2899" s="2">
        <v>42144</v>
      </c>
      <c r="P2899" s="3">
        <v>0.19</v>
      </c>
      <c r="Q2899" s="4">
        <v>1</v>
      </c>
      <c r="R2899" s="3">
        <v>6.9</v>
      </c>
      <c r="S28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899" t="str">
        <f>IF(AIRBNB[[#This Row],[RUIDO(dB)]]&lt;=4,"Silencioso",IF(AIRBNB[[#This Row],[RUIDO(dB)]]&lt;=5.5,"Poco Ruidoso","Ruidoso"))</f>
        <v>Ruidoso</v>
      </c>
      <c r="U2899" t="str">
        <f>IF(AND(AIRBNB[[#This Row],[PRECIO]]&lt;50,AIRBNB[[#This Row],[MIN_NOCHES]]&gt;3),"Dentro del presupuesto","No considerar")</f>
        <v>No considerar</v>
      </c>
      <c r="V2899" t="str">
        <f>VLOOKUP(AIRBNB[[#This Row],[HOST_ID]],Super_host[],5,FALSE)</f>
        <v>Host</v>
      </c>
    </row>
    <row r="2900" spans="1:22">
      <c r="A2900" s="4">
        <v>591135</v>
      </c>
      <c r="B2900" t="s">
        <v>5541</v>
      </c>
      <c r="C2900" s="4">
        <v>1523018</v>
      </c>
      <c r="D2900" t="s">
        <v>5393</v>
      </c>
      <c r="E2900" t="s">
        <v>5542</v>
      </c>
      <c r="F2900" s="4">
        <v>10012</v>
      </c>
      <c r="G2900" s="13" t="s">
        <v>124</v>
      </c>
      <c r="H2900" s="13" t="s">
        <v>164</v>
      </c>
      <c r="I2900" s="1">
        <v>4072466</v>
      </c>
      <c r="J2900" s="1">
        <v>-7399632</v>
      </c>
      <c r="K2900" t="s">
        <v>40</v>
      </c>
      <c r="L2900" s="20">
        <v>125</v>
      </c>
      <c r="M2900" s="4">
        <v>1</v>
      </c>
      <c r="N2900" s="4">
        <v>132</v>
      </c>
      <c r="O2900" s="2">
        <v>43621</v>
      </c>
      <c r="P2900" s="3">
        <v>1.75</v>
      </c>
      <c r="Q2900" s="4">
        <v>1</v>
      </c>
      <c r="R2900" s="3">
        <v>5.6</v>
      </c>
      <c r="S29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0" t="str">
        <f>IF(AIRBNB[[#This Row],[RUIDO(dB)]]&lt;=4,"Silencioso",IF(AIRBNB[[#This Row],[RUIDO(dB)]]&lt;=5.5,"Poco Ruidoso","Ruidoso"))</f>
        <v>Ruidoso</v>
      </c>
      <c r="U2900" t="str">
        <f>IF(AND(AIRBNB[[#This Row],[PRECIO]]&lt;50,AIRBNB[[#This Row],[MIN_NOCHES]]&gt;3),"Dentro del presupuesto","No considerar")</f>
        <v>No considerar</v>
      </c>
      <c r="V2900" t="str">
        <f>VLOOKUP(AIRBNB[[#This Row],[HOST_ID]],Super_host[],5,FALSE)</f>
        <v>Host</v>
      </c>
    </row>
    <row r="2901" spans="1:22">
      <c r="A2901" s="4">
        <v>2410819</v>
      </c>
      <c r="B2901" t="s">
        <v>3384</v>
      </c>
      <c r="C2901" s="4">
        <v>1522929</v>
      </c>
      <c r="D2901" t="s">
        <v>3385</v>
      </c>
      <c r="E2901" t="s">
        <v>3386</v>
      </c>
      <c r="F2901" s="4">
        <v>10009</v>
      </c>
      <c r="G2901" s="13" t="s">
        <v>124</v>
      </c>
      <c r="H2901" s="13" t="s">
        <v>133</v>
      </c>
      <c r="I2901" s="1">
        <v>4072916</v>
      </c>
      <c r="J2901" s="1">
        <v>-7398022</v>
      </c>
      <c r="K2901" t="s">
        <v>40</v>
      </c>
      <c r="L2901" s="20">
        <v>125</v>
      </c>
      <c r="M2901" s="4">
        <v>3</v>
      </c>
      <c r="N2901" s="4">
        <v>13</v>
      </c>
      <c r="O2901" s="2">
        <v>42912</v>
      </c>
      <c r="P2901" s="3">
        <v>0.34</v>
      </c>
      <c r="Q2901" s="4">
        <v>1</v>
      </c>
      <c r="R2901" s="3">
        <v>5.6</v>
      </c>
      <c r="S29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1" t="str">
        <f>IF(AIRBNB[[#This Row],[RUIDO(dB)]]&lt;=4,"Silencioso",IF(AIRBNB[[#This Row],[RUIDO(dB)]]&lt;=5.5,"Poco Ruidoso","Ruidoso"))</f>
        <v>Ruidoso</v>
      </c>
      <c r="U2901" t="str">
        <f>IF(AND(AIRBNB[[#This Row],[PRECIO]]&lt;50,AIRBNB[[#This Row],[MIN_NOCHES]]&gt;3),"Dentro del presupuesto","No considerar")</f>
        <v>No considerar</v>
      </c>
      <c r="V2901" t="str">
        <f>VLOOKUP(AIRBNB[[#This Row],[HOST_ID]],Super_host[],5,FALSE)</f>
        <v>Host</v>
      </c>
    </row>
    <row r="2902" spans="1:22">
      <c r="A2902" s="4">
        <v>282977</v>
      </c>
      <c r="B2902" t="s">
        <v>14703</v>
      </c>
      <c r="C2902" s="4">
        <v>1474071</v>
      </c>
      <c r="D2902" t="s">
        <v>1399</v>
      </c>
      <c r="E2902" t="s">
        <v>14704</v>
      </c>
      <c r="F2902" s="4">
        <v>11215</v>
      </c>
      <c r="G2902" s="13" t="s">
        <v>4662</v>
      </c>
      <c r="H2902" s="13" t="s">
        <v>9234</v>
      </c>
      <c r="I2902" s="1">
        <v>4067264</v>
      </c>
      <c r="J2902" s="1">
        <v>-7398136</v>
      </c>
      <c r="K2902" t="s">
        <v>40</v>
      </c>
      <c r="L2902" s="20">
        <v>125</v>
      </c>
      <c r="M2902" s="4">
        <v>3</v>
      </c>
      <c r="N2902" s="4">
        <v>232</v>
      </c>
      <c r="O2902" s="2">
        <v>43652</v>
      </c>
      <c r="P2902" s="3">
        <v>2.52</v>
      </c>
      <c r="Q2902" s="4">
        <v>1</v>
      </c>
      <c r="R2902" s="3">
        <v>6.9</v>
      </c>
      <c r="S29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2" t="str">
        <f>IF(AIRBNB[[#This Row],[RUIDO(dB)]]&lt;=4,"Silencioso",IF(AIRBNB[[#This Row],[RUIDO(dB)]]&lt;=5.5,"Poco Ruidoso","Ruidoso"))</f>
        <v>Ruidoso</v>
      </c>
      <c r="U2902" t="str">
        <f>IF(AND(AIRBNB[[#This Row],[PRECIO]]&lt;50,AIRBNB[[#This Row],[MIN_NOCHES]]&gt;3),"Dentro del presupuesto","No considerar")</f>
        <v>No considerar</v>
      </c>
      <c r="V2902" t="str">
        <f>VLOOKUP(AIRBNB[[#This Row],[HOST_ID]],Super_host[],5,FALSE)</f>
        <v>Host</v>
      </c>
    </row>
    <row r="2903" spans="1:22">
      <c r="A2903" s="4">
        <v>259946</v>
      </c>
      <c r="B2903" t="s">
        <v>34</v>
      </c>
      <c r="C2903" s="4">
        <v>1360198</v>
      </c>
      <c r="D2903" t="s">
        <v>7</v>
      </c>
      <c r="E2903" t="s">
        <v>35</v>
      </c>
      <c r="F2903" s="4">
        <v>10305</v>
      </c>
      <c r="G2903" s="13" t="s">
        <v>3</v>
      </c>
      <c r="H2903" s="13" t="s">
        <v>9</v>
      </c>
      <c r="I2903" s="1">
        <v>4059262</v>
      </c>
      <c r="J2903" s="1">
        <v>-7406659</v>
      </c>
      <c r="K2903" t="s">
        <v>5</v>
      </c>
      <c r="L2903" s="20">
        <v>125</v>
      </c>
      <c r="M2903" s="4">
        <v>2</v>
      </c>
      <c r="N2903" s="4">
        <v>8</v>
      </c>
      <c r="O2903" s="2">
        <v>43604</v>
      </c>
      <c r="P2903" s="3">
        <v>0.09</v>
      </c>
      <c r="Q2903" s="4">
        <v>1</v>
      </c>
      <c r="R2903" s="3">
        <v>5.19</v>
      </c>
      <c r="S2903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2903" t="str">
        <f>IF(AIRBNB[[#This Row],[RUIDO(dB)]]&lt;=4,"Silencioso",IF(AIRBNB[[#This Row],[RUIDO(dB)]]&lt;=5.5,"Poco Ruidoso","Ruidoso"))</f>
        <v>Poco Ruidoso</v>
      </c>
      <c r="U2903" t="str">
        <f>IF(AND(AIRBNB[[#This Row],[PRECIO]]&lt;50,AIRBNB[[#This Row],[MIN_NOCHES]]&gt;3),"Dentro del presupuesto","No considerar")</f>
        <v>No considerar</v>
      </c>
      <c r="V2903" t="str">
        <f>VLOOKUP(AIRBNB[[#This Row],[HOST_ID]],Super_host[],5,FALSE)</f>
        <v>Host</v>
      </c>
    </row>
    <row r="2904" spans="1:22">
      <c r="A2904" s="4">
        <v>249618</v>
      </c>
      <c r="B2904" t="s">
        <v>1208</v>
      </c>
      <c r="C2904" s="4">
        <v>1307773</v>
      </c>
      <c r="D2904" t="s">
        <v>1209</v>
      </c>
      <c r="E2904" t="s">
        <v>1210</v>
      </c>
      <c r="F2904" s="4">
        <v>10033</v>
      </c>
      <c r="G2904" s="13" t="s">
        <v>124</v>
      </c>
      <c r="H2904" s="13" t="s">
        <v>125</v>
      </c>
      <c r="I2904" s="1">
        <v>4085099</v>
      </c>
      <c r="J2904" s="1">
        <v>-7392822</v>
      </c>
      <c r="K2904" t="s">
        <v>40</v>
      </c>
      <c r="L2904" s="20">
        <v>125</v>
      </c>
      <c r="M2904" s="4">
        <v>60</v>
      </c>
      <c r="N2904" s="4">
        <v>4</v>
      </c>
      <c r="O2904" s="2">
        <v>42188</v>
      </c>
      <c r="P2904" s="3">
        <v>0.06</v>
      </c>
      <c r="Q2904" s="4">
        <v>1</v>
      </c>
      <c r="R2904" s="3">
        <v>5.6</v>
      </c>
      <c r="S29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4" t="str">
        <f>IF(AIRBNB[[#This Row],[RUIDO(dB)]]&lt;=4,"Silencioso",IF(AIRBNB[[#This Row],[RUIDO(dB)]]&lt;=5.5,"Poco Ruidoso","Ruidoso"))</f>
        <v>Ruidoso</v>
      </c>
      <c r="U2904" t="str">
        <f>IF(AND(AIRBNB[[#This Row],[PRECIO]]&lt;50,AIRBNB[[#This Row],[MIN_NOCHES]]&gt;3),"Dentro del presupuesto","No considerar")</f>
        <v>No considerar</v>
      </c>
      <c r="V2904" t="str">
        <f>VLOOKUP(AIRBNB[[#This Row],[HOST_ID]],Super_host[],5,FALSE)</f>
        <v>Host</v>
      </c>
    </row>
    <row r="2905" spans="1:22">
      <c r="A2905" s="4">
        <v>1971239</v>
      </c>
      <c r="B2905" t="s">
        <v>12215</v>
      </c>
      <c r="C2905" s="4">
        <v>1225787</v>
      </c>
      <c r="D2905" t="s">
        <v>12216</v>
      </c>
      <c r="E2905" t="s">
        <v>12217</v>
      </c>
      <c r="F2905" s="4">
        <v>11213</v>
      </c>
      <c r="G2905" s="13" t="s">
        <v>4662</v>
      </c>
      <c r="H2905" s="13" t="s">
        <v>9252</v>
      </c>
      <c r="I2905" s="1">
        <v>406713</v>
      </c>
      <c r="J2905" s="1">
        <v>-7394329</v>
      </c>
      <c r="K2905" t="s">
        <v>5</v>
      </c>
      <c r="L2905" s="20">
        <v>125</v>
      </c>
      <c r="M2905" s="4">
        <v>30</v>
      </c>
      <c r="N2905" s="4">
        <v>26</v>
      </c>
      <c r="O2905" s="2">
        <v>43641</v>
      </c>
      <c r="P2905" s="3">
        <v>0.38</v>
      </c>
      <c r="Q2905" s="4">
        <v>1</v>
      </c>
      <c r="R2905" s="3">
        <v>6.9</v>
      </c>
      <c r="S29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5" t="str">
        <f>IF(AIRBNB[[#This Row],[RUIDO(dB)]]&lt;=4,"Silencioso",IF(AIRBNB[[#This Row],[RUIDO(dB)]]&lt;=5.5,"Poco Ruidoso","Ruidoso"))</f>
        <v>Ruidoso</v>
      </c>
      <c r="U2905" t="str">
        <f>IF(AND(AIRBNB[[#This Row],[PRECIO]]&lt;50,AIRBNB[[#This Row],[MIN_NOCHES]]&gt;3),"Dentro del presupuesto","No considerar")</f>
        <v>No considerar</v>
      </c>
      <c r="V2905" t="str">
        <f>VLOOKUP(AIRBNB[[#This Row],[HOST_ID]],Super_host[],5,FALSE)</f>
        <v>Host</v>
      </c>
    </row>
    <row r="2906" spans="1:22">
      <c r="A2906" s="4">
        <v>225297</v>
      </c>
      <c r="B2906" t="s">
        <v>673</v>
      </c>
      <c r="C2906" s="4">
        <v>1173599</v>
      </c>
      <c r="D2906" t="s">
        <v>674</v>
      </c>
      <c r="E2906" t="s">
        <v>675</v>
      </c>
      <c r="F2906" s="4">
        <v>10016</v>
      </c>
      <c r="G2906" s="13" t="s">
        <v>124</v>
      </c>
      <c r="H2906" s="13" t="s">
        <v>373</v>
      </c>
      <c r="I2906" s="1">
        <v>4074267</v>
      </c>
      <c r="J2906" s="1">
        <v>-7398569</v>
      </c>
      <c r="K2906" t="s">
        <v>5</v>
      </c>
      <c r="L2906" s="20">
        <v>125</v>
      </c>
      <c r="M2906" s="4">
        <v>4</v>
      </c>
      <c r="N2906" s="4">
        <v>3</v>
      </c>
      <c r="O2906" s="2">
        <v>43460</v>
      </c>
      <c r="P2906" s="3">
        <v>0.03</v>
      </c>
      <c r="Q2906" s="4">
        <v>1</v>
      </c>
      <c r="R2906" s="3">
        <v>5.6</v>
      </c>
      <c r="S29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6" t="str">
        <f>IF(AIRBNB[[#This Row],[RUIDO(dB)]]&lt;=4,"Silencioso",IF(AIRBNB[[#This Row],[RUIDO(dB)]]&lt;=5.5,"Poco Ruidoso","Ruidoso"))</f>
        <v>Ruidoso</v>
      </c>
      <c r="U2906" t="str">
        <f>IF(AND(AIRBNB[[#This Row],[PRECIO]]&lt;50,AIRBNB[[#This Row],[MIN_NOCHES]]&gt;3),"Dentro del presupuesto","No considerar")</f>
        <v>No considerar</v>
      </c>
      <c r="V2906" t="str">
        <f>VLOOKUP(AIRBNB[[#This Row],[HOST_ID]],Super_host[],5,FALSE)</f>
        <v>Host</v>
      </c>
    </row>
    <row r="2907" spans="1:22">
      <c r="A2907" s="4">
        <v>387735</v>
      </c>
      <c r="B2907" t="s">
        <v>5347</v>
      </c>
      <c r="C2907" s="4">
        <v>1146958</v>
      </c>
      <c r="D2907" t="s">
        <v>5348</v>
      </c>
      <c r="E2907" t="s">
        <v>5349</v>
      </c>
      <c r="F2907" s="4">
        <v>10010</v>
      </c>
      <c r="G2907" s="13" t="s">
        <v>124</v>
      </c>
      <c r="H2907" s="13" t="s">
        <v>281</v>
      </c>
      <c r="I2907" s="1">
        <v>4073677</v>
      </c>
      <c r="J2907" s="1">
        <v>-7398084</v>
      </c>
      <c r="K2907" t="s">
        <v>5</v>
      </c>
      <c r="L2907" s="20">
        <v>125</v>
      </c>
      <c r="M2907" s="4">
        <v>30</v>
      </c>
      <c r="N2907" s="4">
        <v>128</v>
      </c>
      <c r="O2907" s="2">
        <v>43627</v>
      </c>
      <c r="P2907" s="3">
        <v>1.46</v>
      </c>
      <c r="Q2907" s="4">
        <v>1</v>
      </c>
      <c r="R2907" s="3">
        <v>5.6</v>
      </c>
      <c r="S29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7" t="str">
        <f>IF(AIRBNB[[#This Row],[RUIDO(dB)]]&lt;=4,"Silencioso",IF(AIRBNB[[#This Row],[RUIDO(dB)]]&lt;=5.5,"Poco Ruidoso","Ruidoso"))</f>
        <v>Ruidoso</v>
      </c>
      <c r="U2907" t="str">
        <f>IF(AND(AIRBNB[[#This Row],[PRECIO]]&lt;50,AIRBNB[[#This Row],[MIN_NOCHES]]&gt;3),"Dentro del presupuesto","No considerar")</f>
        <v>No considerar</v>
      </c>
      <c r="V2907" t="str">
        <f>VLOOKUP(AIRBNB[[#This Row],[HOST_ID]],Super_host[],5,FALSE)</f>
        <v>Host</v>
      </c>
    </row>
    <row r="2908" spans="1:22">
      <c r="A2908" s="4">
        <v>2465962</v>
      </c>
      <c r="B2908" t="s">
        <v>8295</v>
      </c>
      <c r="C2908" s="4">
        <v>1000014</v>
      </c>
      <c r="D2908" t="s">
        <v>854</v>
      </c>
      <c r="E2908" t="s">
        <v>8296</v>
      </c>
      <c r="F2908" s="4">
        <v>11103</v>
      </c>
      <c r="G2908" s="13" t="s">
        <v>7897</v>
      </c>
      <c r="H2908" s="13" t="s">
        <v>7940</v>
      </c>
      <c r="I2908" s="1">
        <v>4076122</v>
      </c>
      <c r="J2908" s="1">
        <v>-7391163</v>
      </c>
      <c r="K2908" t="s">
        <v>5</v>
      </c>
      <c r="L2908" s="20">
        <v>125</v>
      </c>
      <c r="M2908" s="4">
        <v>1</v>
      </c>
      <c r="N2908" s="4">
        <v>13</v>
      </c>
      <c r="O2908" s="2">
        <v>42275</v>
      </c>
      <c r="P2908" s="3">
        <v>0.22</v>
      </c>
      <c r="Q2908" s="4">
        <v>5</v>
      </c>
      <c r="R2908" s="3">
        <v>6.24</v>
      </c>
      <c r="S29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8" t="str">
        <f>IF(AIRBNB[[#This Row],[RUIDO(dB)]]&lt;=4,"Silencioso",IF(AIRBNB[[#This Row],[RUIDO(dB)]]&lt;=5.5,"Poco Ruidoso","Ruidoso"))</f>
        <v>Ruidoso</v>
      </c>
      <c r="U2908" t="str">
        <f>IF(AND(AIRBNB[[#This Row],[PRECIO]]&lt;50,AIRBNB[[#This Row],[MIN_NOCHES]]&gt;3),"Dentro del presupuesto","No considerar")</f>
        <v>No considerar</v>
      </c>
      <c r="V2908" t="str">
        <f>VLOOKUP(AIRBNB[[#This Row],[HOST_ID]],Super_host[],5,FALSE)</f>
        <v>Host</v>
      </c>
    </row>
    <row r="2909" spans="1:22">
      <c r="A2909" s="4">
        <v>4446178</v>
      </c>
      <c r="B2909" t="s">
        <v>10723</v>
      </c>
      <c r="C2909" s="4">
        <v>946323</v>
      </c>
      <c r="D2909" t="s">
        <v>10724</v>
      </c>
      <c r="E2909" t="s">
        <v>10725</v>
      </c>
      <c r="F2909" s="4">
        <v>11218</v>
      </c>
      <c r="G2909" s="13" t="s">
        <v>4662</v>
      </c>
      <c r="H2909" s="13" t="s">
        <v>9427</v>
      </c>
      <c r="I2909" s="1">
        <v>4063826</v>
      </c>
      <c r="J2909" s="1">
        <v>-7396815</v>
      </c>
      <c r="K2909" t="s">
        <v>5</v>
      </c>
      <c r="L2909" s="20">
        <v>125</v>
      </c>
      <c r="M2909" s="4">
        <v>3</v>
      </c>
      <c r="N2909" s="4">
        <v>6</v>
      </c>
      <c r="O2909" s="2">
        <v>42559</v>
      </c>
      <c r="P2909" s="3">
        <v>0.11</v>
      </c>
      <c r="Q2909" s="4">
        <v>1</v>
      </c>
      <c r="R2909" s="3">
        <v>6.9</v>
      </c>
      <c r="S29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09" t="str">
        <f>IF(AIRBNB[[#This Row],[RUIDO(dB)]]&lt;=4,"Silencioso",IF(AIRBNB[[#This Row],[RUIDO(dB)]]&lt;=5.5,"Poco Ruidoso","Ruidoso"))</f>
        <v>Ruidoso</v>
      </c>
      <c r="U2909" t="str">
        <f>IF(AND(AIRBNB[[#This Row],[PRECIO]]&lt;50,AIRBNB[[#This Row],[MIN_NOCHES]]&gt;3),"Dentro del presupuesto","No considerar")</f>
        <v>No considerar</v>
      </c>
      <c r="V2909" t="str">
        <f>VLOOKUP(AIRBNB[[#This Row],[HOST_ID]],Super_host[],5,FALSE)</f>
        <v>Host</v>
      </c>
    </row>
    <row r="2910" spans="1:22">
      <c r="A2910" s="4">
        <v>1026565</v>
      </c>
      <c r="B2910" t="s">
        <v>12928</v>
      </c>
      <c r="C2910" s="4">
        <v>825252</v>
      </c>
      <c r="D2910" t="s">
        <v>1153</v>
      </c>
      <c r="E2910" t="s">
        <v>12929</v>
      </c>
      <c r="F2910" s="4">
        <v>11217</v>
      </c>
      <c r="G2910" s="13" t="s">
        <v>4662</v>
      </c>
      <c r="H2910" s="13" t="s">
        <v>9234</v>
      </c>
      <c r="I2910" s="1">
        <v>4067651</v>
      </c>
      <c r="J2910" s="1">
        <v>-7398007</v>
      </c>
      <c r="K2910" t="s">
        <v>5</v>
      </c>
      <c r="L2910" s="20">
        <v>125</v>
      </c>
      <c r="M2910" s="4">
        <v>2</v>
      </c>
      <c r="N2910" s="4">
        <v>45</v>
      </c>
      <c r="O2910" s="2">
        <v>42905</v>
      </c>
      <c r="P2910" s="3">
        <v>0.66</v>
      </c>
      <c r="Q2910" s="4">
        <v>1</v>
      </c>
      <c r="R2910" s="3">
        <v>6.9</v>
      </c>
      <c r="S29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0" t="str">
        <f>IF(AIRBNB[[#This Row],[RUIDO(dB)]]&lt;=4,"Silencioso",IF(AIRBNB[[#This Row],[RUIDO(dB)]]&lt;=5.5,"Poco Ruidoso","Ruidoso"))</f>
        <v>Ruidoso</v>
      </c>
      <c r="U2910" t="str">
        <f>IF(AND(AIRBNB[[#This Row],[PRECIO]]&lt;50,AIRBNB[[#This Row],[MIN_NOCHES]]&gt;3),"Dentro del presupuesto","No considerar")</f>
        <v>No considerar</v>
      </c>
      <c r="V2910" t="str">
        <f>VLOOKUP(AIRBNB[[#This Row],[HOST_ID]],Super_host[],5,FALSE)</f>
        <v>Host</v>
      </c>
    </row>
    <row r="2911" spans="1:22">
      <c r="A2911" s="4">
        <v>3800549</v>
      </c>
      <c r="B2911" t="s">
        <v>9550</v>
      </c>
      <c r="C2911" s="4">
        <v>810266</v>
      </c>
      <c r="D2911" t="s">
        <v>63</v>
      </c>
      <c r="E2911" t="s">
        <v>9551</v>
      </c>
      <c r="F2911" s="4">
        <v>11249</v>
      </c>
      <c r="G2911" s="13" t="s">
        <v>4662</v>
      </c>
      <c r="H2911" s="13" t="s">
        <v>9218</v>
      </c>
      <c r="I2911" s="1">
        <v>4071694</v>
      </c>
      <c r="J2911" s="1">
        <v>-7396017</v>
      </c>
      <c r="K2911" t="s">
        <v>5</v>
      </c>
      <c r="L2911" s="20">
        <v>125</v>
      </c>
      <c r="M2911" s="4">
        <v>21</v>
      </c>
      <c r="N2911" s="4">
        <v>1</v>
      </c>
      <c r="O2911" s="2">
        <v>42124</v>
      </c>
      <c r="P2911" s="3">
        <v>0.02</v>
      </c>
      <c r="Q2911" s="4">
        <v>1</v>
      </c>
      <c r="R2911" s="3">
        <v>6.9</v>
      </c>
      <c r="S29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1" t="str">
        <f>IF(AIRBNB[[#This Row],[RUIDO(dB)]]&lt;=4,"Silencioso",IF(AIRBNB[[#This Row],[RUIDO(dB)]]&lt;=5.5,"Poco Ruidoso","Ruidoso"))</f>
        <v>Ruidoso</v>
      </c>
      <c r="U2911" t="str">
        <f>IF(AND(AIRBNB[[#This Row],[PRECIO]]&lt;50,AIRBNB[[#This Row],[MIN_NOCHES]]&gt;3),"Dentro del presupuesto","No considerar")</f>
        <v>No considerar</v>
      </c>
      <c r="V2911" t="str">
        <f>VLOOKUP(AIRBNB[[#This Row],[HOST_ID]],Super_host[],5,FALSE)</f>
        <v>Host</v>
      </c>
    </row>
    <row r="2912" spans="1:22">
      <c r="A2912" s="4">
        <v>442649</v>
      </c>
      <c r="B2912" t="s">
        <v>1805</v>
      </c>
      <c r="C2912" s="4">
        <v>793225</v>
      </c>
      <c r="D2912" t="s">
        <v>909</v>
      </c>
      <c r="E2912" t="s">
        <v>1806</v>
      </c>
      <c r="F2912" s="4">
        <v>10011</v>
      </c>
      <c r="G2912" s="13" t="s">
        <v>124</v>
      </c>
      <c r="H2912" s="13" t="s">
        <v>186</v>
      </c>
      <c r="I2912" s="1">
        <v>4074572</v>
      </c>
      <c r="J2912" s="1">
        <v>-7399965</v>
      </c>
      <c r="K2912" t="s">
        <v>5</v>
      </c>
      <c r="L2912" s="20">
        <v>125</v>
      </c>
      <c r="M2912" s="4">
        <v>9</v>
      </c>
      <c r="N2912" s="4">
        <v>10</v>
      </c>
      <c r="O2912" s="2">
        <v>43334</v>
      </c>
      <c r="P2912" s="3">
        <v>0.11</v>
      </c>
      <c r="Q2912" s="4">
        <v>1</v>
      </c>
      <c r="R2912" s="3">
        <v>5.6</v>
      </c>
      <c r="S29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2" t="str">
        <f>IF(AIRBNB[[#This Row],[RUIDO(dB)]]&lt;=4,"Silencioso",IF(AIRBNB[[#This Row],[RUIDO(dB)]]&lt;=5.5,"Poco Ruidoso","Ruidoso"))</f>
        <v>Ruidoso</v>
      </c>
      <c r="U2912" t="str">
        <f>IF(AND(AIRBNB[[#This Row],[PRECIO]]&lt;50,AIRBNB[[#This Row],[MIN_NOCHES]]&gt;3),"Dentro del presupuesto","No considerar")</f>
        <v>No considerar</v>
      </c>
      <c r="V2912" t="str">
        <f>VLOOKUP(AIRBNB[[#This Row],[HOST_ID]],Super_host[],5,FALSE)</f>
        <v>Host</v>
      </c>
    </row>
    <row r="2913" spans="1:22">
      <c r="A2913" s="4">
        <v>153405</v>
      </c>
      <c r="B2913" t="s">
        <v>13566</v>
      </c>
      <c r="C2913" s="4">
        <v>737585</v>
      </c>
      <c r="D2913" t="s">
        <v>720</v>
      </c>
      <c r="E2913" t="s">
        <v>13567</v>
      </c>
      <c r="F2913" s="4">
        <v>11222</v>
      </c>
      <c r="G2913" s="13" t="s">
        <v>4662</v>
      </c>
      <c r="H2913" s="13" t="s">
        <v>9249</v>
      </c>
      <c r="I2913" s="1">
        <v>4072937</v>
      </c>
      <c r="J2913" s="1">
        <v>-7395671</v>
      </c>
      <c r="K2913" t="s">
        <v>5</v>
      </c>
      <c r="L2913" s="20">
        <v>125</v>
      </c>
      <c r="M2913" s="4">
        <v>2</v>
      </c>
      <c r="N2913" s="4">
        <v>104</v>
      </c>
      <c r="O2913" s="2">
        <v>43632</v>
      </c>
      <c r="P2913" s="3">
        <v>1.0900000000000001</v>
      </c>
      <c r="Q2913" s="4">
        <v>1</v>
      </c>
      <c r="R2913" s="3">
        <v>6.9</v>
      </c>
      <c r="S29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3" t="str">
        <f>IF(AIRBNB[[#This Row],[RUIDO(dB)]]&lt;=4,"Silencioso",IF(AIRBNB[[#This Row],[RUIDO(dB)]]&lt;=5.5,"Poco Ruidoso","Ruidoso"))</f>
        <v>Ruidoso</v>
      </c>
      <c r="U2913" t="str">
        <f>IF(AND(AIRBNB[[#This Row],[PRECIO]]&lt;50,AIRBNB[[#This Row],[MIN_NOCHES]]&gt;3),"Dentro del presupuesto","No considerar")</f>
        <v>No considerar</v>
      </c>
      <c r="V2913" t="str">
        <f>VLOOKUP(AIRBNB[[#This Row],[HOST_ID]],Super_host[],5,FALSE)</f>
        <v>Host</v>
      </c>
    </row>
    <row r="2914" spans="1:22">
      <c r="A2914" s="4">
        <v>418291</v>
      </c>
      <c r="B2914" t="s">
        <v>3340</v>
      </c>
      <c r="C2914" s="4">
        <v>626289</v>
      </c>
      <c r="D2914" t="s">
        <v>3341</v>
      </c>
      <c r="E2914" t="s">
        <v>3342</v>
      </c>
      <c r="F2914" s="4">
        <v>10009</v>
      </c>
      <c r="G2914" s="13" t="s">
        <v>124</v>
      </c>
      <c r="H2914" s="13" t="s">
        <v>133</v>
      </c>
      <c r="I2914" s="1">
        <v>4072978</v>
      </c>
      <c r="J2914" s="1">
        <v>-739793</v>
      </c>
      <c r="K2914" t="s">
        <v>40</v>
      </c>
      <c r="L2914" s="20">
        <v>125</v>
      </c>
      <c r="M2914" s="4">
        <v>3</v>
      </c>
      <c r="N2914" s="4">
        <v>28</v>
      </c>
      <c r="O2914" s="2">
        <v>43641</v>
      </c>
      <c r="P2914" s="3">
        <v>0.33</v>
      </c>
      <c r="Q2914" s="4">
        <v>1</v>
      </c>
      <c r="R2914" s="3">
        <v>5.6</v>
      </c>
      <c r="S29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4" t="str">
        <f>IF(AIRBNB[[#This Row],[RUIDO(dB)]]&lt;=4,"Silencioso",IF(AIRBNB[[#This Row],[RUIDO(dB)]]&lt;=5.5,"Poco Ruidoso","Ruidoso"))</f>
        <v>Ruidoso</v>
      </c>
      <c r="U2914" t="str">
        <f>IF(AND(AIRBNB[[#This Row],[PRECIO]]&lt;50,AIRBNB[[#This Row],[MIN_NOCHES]]&gt;3),"Dentro del presupuesto","No considerar")</f>
        <v>No considerar</v>
      </c>
      <c r="V2914" t="str">
        <f>VLOOKUP(AIRBNB[[#This Row],[HOST_ID]],Super_host[],5,FALSE)</f>
        <v>Host</v>
      </c>
    </row>
    <row r="2915" spans="1:22">
      <c r="A2915" s="4">
        <v>4707159</v>
      </c>
      <c r="B2915" t="s">
        <v>516</v>
      </c>
      <c r="C2915" s="4">
        <v>529546</v>
      </c>
      <c r="D2915" t="s">
        <v>517</v>
      </c>
      <c r="E2915" t="s">
        <v>518</v>
      </c>
      <c r="F2915" s="4">
        <v>10019</v>
      </c>
      <c r="G2915" s="13" t="s">
        <v>124</v>
      </c>
      <c r="H2915" s="13" t="s">
        <v>249</v>
      </c>
      <c r="I2915" s="1">
        <v>4076689</v>
      </c>
      <c r="J2915" s="1">
        <v>-7398612</v>
      </c>
      <c r="K2915" t="s">
        <v>40</v>
      </c>
      <c r="L2915" s="20">
        <v>125</v>
      </c>
      <c r="M2915" s="4">
        <v>1</v>
      </c>
      <c r="N2915" s="4">
        <v>1</v>
      </c>
      <c r="O2915" s="2">
        <v>42000</v>
      </c>
      <c r="P2915" s="3">
        <v>0.02</v>
      </c>
      <c r="Q2915" s="4">
        <v>1</v>
      </c>
      <c r="R2915" s="3">
        <v>5.6</v>
      </c>
      <c r="S29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5" t="str">
        <f>IF(AIRBNB[[#This Row],[RUIDO(dB)]]&lt;=4,"Silencioso",IF(AIRBNB[[#This Row],[RUIDO(dB)]]&lt;=5.5,"Poco Ruidoso","Ruidoso"))</f>
        <v>Ruidoso</v>
      </c>
      <c r="U2915" t="str">
        <f>IF(AND(AIRBNB[[#This Row],[PRECIO]]&lt;50,AIRBNB[[#This Row],[MIN_NOCHES]]&gt;3),"Dentro del presupuesto","No considerar")</f>
        <v>No considerar</v>
      </c>
      <c r="V2915" t="str">
        <f>VLOOKUP(AIRBNB[[#This Row],[HOST_ID]],Super_host[],5,FALSE)</f>
        <v>Host</v>
      </c>
    </row>
    <row r="2916" spans="1:22">
      <c r="A2916" s="4">
        <v>6246559</v>
      </c>
      <c r="B2916" t="s">
        <v>1213</v>
      </c>
      <c r="C2916" s="4">
        <v>519483</v>
      </c>
      <c r="D2916" t="s">
        <v>337</v>
      </c>
      <c r="E2916" t="s">
        <v>1214</v>
      </c>
      <c r="F2916" s="4">
        <v>10009</v>
      </c>
      <c r="G2916" s="13" t="s">
        <v>124</v>
      </c>
      <c r="H2916" s="13" t="s">
        <v>133</v>
      </c>
      <c r="I2916" s="1">
        <v>4072587</v>
      </c>
      <c r="J2916" s="1">
        <v>-7398244</v>
      </c>
      <c r="K2916" t="s">
        <v>5</v>
      </c>
      <c r="L2916" s="20">
        <v>125</v>
      </c>
      <c r="M2916" s="4">
        <v>2</v>
      </c>
      <c r="N2916" s="4">
        <v>3</v>
      </c>
      <c r="O2916" s="2">
        <v>42307</v>
      </c>
      <c r="P2916" s="3">
        <v>0.06</v>
      </c>
      <c r="Q2916" s="4">
        <v>1</v>
      </c>
      <c r="R2916" s="3">
        <v>5.6</v>
      </c>
      <c r="S29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6" t="str">
        <f>IF(AIRBNB[[#This Row],[RUIDO(dB)]]&lt;=4,"Silencioso",IF(AIRBNB[[#This Row],[RUIDO(dB)]]&lt;=5.5,"Poco Ruidoso","Ruidoso"))</f>
        <v>Ruidoso</v>
      </c>
      <c r="U2916" t="str">
        <f>IF(AND(AIRBNB[[#This Row],[PRECIO]]&lt;50,AIRBNB[[#This Row],[MIN_NOCHES]]&gt;3),"Dentro del presupuesto","No considerar")</f>
        <v>No considerar</v>
      </c>
      <c r="V2916" t="str">
        <f>VLOOKUP(AIRBNB[[#This Row],[HOST_ID]],Super_host[],5,FALSE)</f>
        <v>Host</v>
      </c>
    </row>
    <row r="2917" spans="1:22">
      <c r="A2917" s="4">
        <v>132695</v>
      </c>
      <c r="B2917" t="s">
        <v>11030</v>
      </c>
      <c r="C2917" s="4">
        <v>507186</v>
      </c>
      <c r="D2917" t="s">
        <v>11031</v>
      </c>
      <c r="E2917" t="s">
        <v>11032</v>
      </c>
      <c r="F2917" s="4">
        <v>11206</v>
      </c>
      <c r="G2917" s="13" t="s">
        <v>4662</v>
      </c>
      <c r="H2917" s="13" t="s">
        <v>9218</v>
      </c>
      <c r="I2917" s="1">
        <v>4071109</v>
      </c>
      <c r="J2917" s="1">
        <v>-7394332</v>
      </c>
      <c r="K2917" t="s">
        <v>5</v>
      </c>
      <c r="L2917" s="20">
        <v>125</v>
      </c>
      <c r="M2917" s="4">
        <v>2</v>
      </c>
      <c r="N2917" s="4">
        <v>15</v>
      </c>
      <c r="O2917" s="2">
        <v>42527</v>
      </c>
      <c r="P2917" s="3">
        <v>0.15</v>
      </c>
      <c r="Q2917" s="4">
        <v>1</v>
      </c>
      <c r="R2917" s="3">
        <v>6.9</v>
      </c>
      <c r="S29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7" t="str">
        <f>IF(AIRBNB[[#This Row],[RUIDO(dB)]]&lt;=4,"Silencioso",IF(AIRBNB[[#This Row],[RUIDO(dB)]]&lt;=5.5,"Poco Ruidoso","Ruidoso"))</f>
        <v>Ruidoso</v>
      </c>
      <c r="U2917" t="str">
        <f>IF(AND(AIRBNB[[#This Row],[PRECIO]]&lt;50,AIRBNB[[#This Row],[MIN_NOCHES]]&gt;3),"Dentro del presupuesto","No considerar")</f>
        <v>No considerar</v>
      </c>
      <c r="V2917" t="str">
        <f>VLOOKUP(AIRBNB[[#This Row],[HOST_ID]],Super_host[],5,FALSE)</f>
        <v>Host</v>
      </c>
    </row>
    <row r="2918" spans="1:22">
      <c r="A2918" s="4">
        <v>380416</v>
      </c>
      <c r="B2918" t="s">
        <v>12951</v>
      </c>
      <c r="C2918" s="4">
        <v>438133</v>
      </c>
      <c r="D2918" t="s">
        <v>12596</v>
      </c>
      <c r="E2918" t="s">
        <v>12952</v>
      </c>
      <c r="F2918" s="4">
        <v>11215</v>
      </c>
      <c r="G2918" s="13" t="s">
        <v>4662</v>
      </c>
      <c r="H2918" s="13" t="s">
        <v>9234</v>
      </c>
      <c r="I2918" s="1">
        <v>4067407</v>
      </c>
      <c r="J2918" s="1">
        <v>-7398111</v>
      </c>
      <c r="K2918" t="s">
        <v>5</v>
      </c>
      <c r="L2918" s="20">
        <v>125</v>
      </c>
      <c r="M2918" s="4">
        <v>4</v>
      </c>
      <c r="N2918" s="4">
        <v>23</v>
      </c>
      <c r="O2918" s="2">
        <v>43585</v>
      </c>
      <c r="P2918" s="3">
        <v>0.67</v>
      </c>
      <c r="Q2918" s="4">
        <v>1</v>
      </c>
      <c r="R2918" s="3">
        <v>6.9</v>
      </c>
      <c r="S29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8" t="str">
        <f>IF(AIRBNB[[#This Row],[RUIDO(dB)]]&lt;=4,"Silencioso",IF(AIRBNB[[#This Row],[RUIDO(dB)]]&lt;=5.5,"Poco Ruidoso","Ruidoso"))</f>
        <v>Ruidoso</v>
      </c>
      <c r="U2918" t="str">
        <f>IF(AND(AIRBNB[[#This Row],[PRECIO]]&lt;50,AIRBNB[[#This Row],[MIN_NOCHES]]&gt;3),"Dentro del presupuesto","No considerar")</f>
        <v>No considerar</v>
      </c>
      <c r="V2918" t="str">
        <f>VLOOKUP(AIRBNB[[#This Row],[HOST_ID]],Super_host[],5,FALSE)</f>
        <v>Host</v>
      </c>
    </row>
    <row r="2919" spans="1:22">
      <c r="A2919" s="4">
        <v>71248</v>
      </c>
      <c r="B2919" t="s">
        <v>3655</v>
      </c>
      <c r="C2919" s="4">
        <v>363834</v>
      </c>
      <c r="D2919" t="s">
        <v>478</v>
      </c>
      <c r="E2919" t="s">
        <v>3656</v>
      </c>
      <c r="F2919" s="4">
        <v>10002</v>
      </c>
      <c r="G2919" s="13" t="s">
        <v>124</v>
      </c>
      <c r="H2919" s="13" t="s">
        <v>409</v>
      </c>
      <c r="I2919" s="1">
        <v>4071659</v>
      </c>
      <c r="J2919" s="1">
        <v>-7398945</v>
      </c>
      <c r="K2919" t="s">
        <v>5</v>
      </c>
      <c r="L2919" s="20">
        <v>125</v>
      </c>
      <c r="M2919" s="4">
        <v>25</v>
      </c>
      <c r="N2919" s="4">
        <v>43</v>
      </c>
      <c r="O2919" s="2">
        <v>43633</v>
      </c>
      <c r="P2919" s="3">
        <v>0.42</v>
      </c>
      <c r="Q2919" s="4">
        <v>1</v>
      </c>
      <c r="R2919" s="3">
        <v>5.6</v>
      </c>
      <c r="S29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19" t="str">
        <f>IF(AIRBNB[[#This Row],[RUIDO(dB)]]&lt;=4,"Silencioso",IF(AIRBNB[[#This Row],[RUIDO(dB)]]&lt;=5.5,"Poco Ruidoso","Ruidoso"))</f>
        <v>Ruidoso</v>
      </c>
      <c r="U2919" t="str">
        <f>IF(AND(AIRBNB[[#This Row],[PRECIO]]&lt;50,AIRBNB[[#This Row],[MIN_NOCHES]]&gt;3),"Dentro del presupuesto","No considerar")</f>
        <v>No considerar</v>
      </c>
      <c r="V2919" t="str">
        <f>VLOOKUP(AIRBNB[[#This Row],[HOST_ID]],Super_host[],5,FALSE)</f>
        <v>Host</v>
      </c>
    </row>
    <row r="2920" spans="1:22">
      <c r="A2920" s="4">
        <v>68900</v>
      </c>
      <c r="B2920" t="s">
        <v>10634</v>
      </c>
      <c r="C2920" s="4">
        <v>343250</v>
      </c>
      <c r="D2920" t="s">
        <v>105</v>
      </c>
      <c r="E2920" t="s">
        <v>10635</v>
      </c>
      <c r="F2920" s="4">
        <v>11222</v>
      </c>
      <c r="G2920" s="13" t="s">
        <v>4662</v>
      </c>
      <c r="H2920" s="13" t="s">
        <v>9249</v>
      </c>
      <c r="I2920" s="1">
        <v>4073119</v>
      </c>
      <c r="J2920" s="1">
        <v>-7395578</v>
      </c>
      <c r="K2920" t="s">
        <v>40</v>
      </c>
      <c r="L2920" s="20">
        <v>125</v>
      </c>
      <c r="M2920" s="4">
        <v>3</v>
      </c>
      <c r="N2920" s="4">
        <v>6</v>
      </c>
      <c r="O2920" s="2">
        <v>42687</v>
      </c>
      <c r="P2920" s="3">
        <v>0.1</v>
      </c>
      <c r="Q2920" s="4">
        <v>1</v>
      </c>
      <c r="R2920" s="3">
        <v>6.9</v>
      </c>
      <c r="S29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0" t="str">
        <f>IF(AIRBNB[[#This Row],[RUIDO(dB)]]&lt;=4,"Silencioso",IF(AIRBNB[[#This Row],[RUIDO(dB)]]&lt;=5.5,"Poco Ruidoso","Ruidoso"))</f>
        <v>Ruidoso</v>
      </c>
      <c r="U2920" t="str">
        <f>IF(AND(AIRBNB[[#This Row],[PRECIO]]&lt;50,AIRBNB[[#This Row],[MIN_NOCHES]]&gt;3),"Dentro del presupuesto","No considerar")</f>
        <v>No considerar</v>
      </c>
      <c r="V2920" t="str">
        <f>VLOOKUP(AIRBNB[[#This Row],[HOST_ID]],Super_host[],5,FALSE)</f>
        <v>Host</v>
      </c>
    </row>
    <row r="2921" spans="1:22">
      <c r="A2921" s="4">
        <v>257097</v>
      </c>
      <c r="B2921" t="s">
        <v>12044</v>
      </c>
      <c r="C2921" s="4">
        <v>315401</v>
      </c>
      <c r="D2921" t="s">
        <v>2130</v>
      </c>
      <c r="E2921" t="s">
        <v>12045</v>
      </c>
      <c r="F2921" s="4">
        <v>11216</v>
      </c>
      <c r="G2921" s="13" t="s">
        <v>4662</v>
      </c>
      <c r="H2921" s="13" t="s">
        <v>9230</v>
      </c>
      <c r="I2921" s="1">
        <v>4068226</v>
      </c>
      <c r="J2921" s="1">
        <v>-7395473</v>
      </c>
      <c r="K2921" t="s">
        <v>5</v>
      </c>
      <c r="L2921" s="20">
        <v>125</v>
      </c>
      <c r="M2921" s="4">
        <v>30</v>
      </c>
      <c r="N2921" s="4">
        <v>31</v>
      </c>
      <c r="O2921" s="2">
        <v>43493</v>
      </c>
      <c r="P2921" s="3">
        <v>0.33</v>
      </c>
      <c r="Q2921" s="4">
        <v>1</v>
      </c>
      <c r="R2921" s="3">
        <v>6.9</v>
      </c>
      <c r="S29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1" t="str">
        <f>IF(AIRBNB[[#This Row],[RUIDO(dB)]]&lt;=4,"Silencioso",IF(AIRBNB[[#This Row],[RUIDO(dB)]]&lt;=5.5,"Poco Ruidoso","Ruidoso"))</f>
        <v>Ruidoso</v>
      </c>
      <c r="U2921" t="str">
        <f>IF(AND(AIRBNB[[#This Row],[PRECIO]]&lt;50,AIRBNB[[#This Row],[MIN_NOCHES]]&gt;3),"Dentro del presupuesto","No considerar")</f>
        <v>No considerar</v>
      </c>
      <c r="V2921" t="str">
        <f>VLOOKUP(AIRBNB[[#This Row],[HOST_ID]],Super_host[],5,FALSE)</f>
        <v>Host</v>
      </c>
    </row>
    <row r="2922" spans="1:22">
      <c r="A2922" s="4">
        <v>6684697</v>
      </c>
      <c r="B2922" t="s">
        <v>12283</v>
      </c>
      <c r="C2922" s="4">
        <v>315082</v>
      </c>
      <c r="D2922" t="s">
        <v>314</v>
      </c>
      <c r="E2922" t="s">
        <v>12284</v>
      </c>
      <c r="F2922" s="4">
        <v>11206</v>
      </c>
      <c r="G2922" s="13" t="s">
        <v>4662</v>
      </c>
      <c r="H2922" s="13" t="s">
        <v>9218</v>
      </c>
      <c r="I2922" s="1">
        <v>4070877</v>
      </c>
      <c r="J2922" s="1">
        <v>-7394889</v>
      </c>
      <c r="K2922" t="s">
        <v>5</v>
      </c>
      <c r="L2922" s="20">
        <v>125</v>
      </c>
      <c r="M2922" s="4">
        <v>3</v>
      </c>
      <c r="N2922" s="4">
        <v>20</v>
      </c>
      <c r="O2922" s="2">
        <v>42862</v>
      </c>
      <c r="P2922" s="3">
        <v>0.4</v>
      </c>
      <c r="Q2922" s="4">
        <v>1</v>
      </c>
      <c r="R2922" s="3">
        <v>6.9</v>
      </c>
      <c r="S29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2" t="str">
        <f>IF(AIRBNB[[#This Row],[RUIDO(dB)]]&lt;=4,"Silencioso",IF(AIRBNB[[#This Row],[RUIDO(dB)]]&lt;=5.5,"Poco Ruidoso","Ruidoso"))</f>
        <v>Ruidoso</v>
      </c>
      <c r="U2922" t="str">
        <f>IF(AND(AIRBNB[[#This Row],[PRECIO]]&lt;50,AIRBNB[[#This Row],[MIN_NOCHES]]&gt;3),"Dentro del presupuesto","No considerar")</f>
        <v>No considerar</v>
      </c>
      <c r="V2922" t="str">
        <f>VLOOKUP(AIRBNB[[#This Row],[HOST_ID]],Super_host[],5,FALSE)</f>
        <v>Host</v>
      </c>
    </row>
    <row r="2923" spans="1:22">
      <c r="A2923" s="4">
        <v>60611</v>
      </c>
      <c r="B2923" t="s">
        <v>5584</v>
      </c>
      <c r="C2923" s="4">
        <v>292204</v>
      </c>
      <c r="D2923" t="s">
        <v>5109</v>
      </c>
      <c r="E2923" t="s">
        <v>5585</v>
      </c>
      <c r="F2923" s="4">
        <v>10029</v>
      </c>
      <c r="G2923" s="13" t="s">
        <v>124</v>
      </c>
      <c r="H2923" s="13" t="s">
        <v>219</v>
      </c>
      <c r="I2923" s="1">
        <v>4079163</v>
      </c>
      <c r="J2923" s="1">
        <v>-7394573</v>
      </c>
      <c r="K2923" t="s">
        <v>5</v>
      </c>
      <c r="L2923" s="20">
        <v>125</v>
      </c>
      <c r="M2923" s="4">
        <v>28</v>
      </c>
      <c r="N2923" s="4">
        <v>183</v>
      </c>
      <c r="O2923" s="2">
        <v>43372</v>
      </c>
      <c r="P2923" s="3">
        <v>1.83</v>
      </c>
      <c r="Q2923" s="4">
        <v>1</v>
      </c>
      <c r="R2923" s="3">
        <v>5.6</v>
      </c>
      <c r="S29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3" t="str">
        <f>IF(AIRBNB[[#This Row],[RUIDO(dB)]]&lt;=4,"Silencioso",IF(AIRBNB[[#This Row],[RUIDO(dB)]]&lt;=5.5,"Poco Ruidoso","Ruidoso"))</f>
        <v>Ruidoso</v>
      </c>
      <c r="U2923" t="str">
        <f>IF(AND(AIRBNB[[#This Row],[PRECIO]]&lt;50,AIRBNB[[#This Row],[MIN_NOCHES]]&gt;3),"Dentro del presupuesto","No considerar")</f>
        <v>No considerar</v>
      </c>
      <c r="V2923" t="str">
        <f>VLOOKUP(AIRBNB[[#This Row],[HOST_ID]],Super_host[],5,FALSE)</f>
        <v>Host</v>
      </c>
    </row>
    <row r="2924" spans="1:22">
      <c r="A2924" s="4">
        <v>5148878</v>
      </c>
      <c r="B2924" t="s">
        <v>10819</v>
      </c>
      <c r="C2924" s="4">
        <v>215570</v>
      </c>
      <c r="D2924" t="s">
        <v>5140</v>
      </c>
      <c r="E2924" t="s">
        <v>10820</v>
      </c>
      <c r="F2924" s="4">
        <v>11249</v>
      </c>
      <c r="G2924" s="13" t="s">
        <v>4662</v>
      </c>
      <c r="H2924" s="13" t="s">
        <v>9218</v>
      </c>
      <c r="I2924" s="1">
        <v>4071135</v>
      </c>
      <c r="J2924" s="1">
        <v>-7396596</v>
      </c>
      <c r="K2924" t="s">
        <v>5</v>
      </c>
      <c r="L2924" s="20">
        <v>125</v>
      </c>
      <c r="M2924" s="4">
        <v>2</v>
      </c>
      <c r="N2924" s="4">
        <v>5</v>
      </c>
      <c r="O2924" s="2">
        <v>43101</v>
      </c>
      <c r="P2924" s="3">
        <v>0.12</v>
      </c>
      <c r="Q2924" s="4">
        <v>1</v>
      </c>
      <c r="R2924" s="3">
        <v>6.9</v>
      </c>
      <c r="S29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4" t="str">
        <f>IF(AIRBNB[[#This Row],[RUIDO(dB)]]&lt;=4,"Silencioso",IF(AIRBNB[[#This Row],[RUIDO(dB)]]&lt;=5.5,"Poco Ruidoso","Ruidoso"))</f>
        <v>Ruidoso</v>
      </c>
      <c r="U2924" t="str">
        <f>IF(AND(AIRBNB[[#This Row],[PRECIO]]&lt;50,AIRBNB[[#This Row],[MIN_NOCHES]]&gt;3),"Dentro del presupuesto","No considerar")</f>
        <v>No considerar</v>
      </c>
      <c r="V2924" t="str">
        <f>VLOOKUP(AIRBNB[[#This Row],[HOST_ID]],Super_host[],5,FALSE)</f>
        <v>Host</v>
      </c>
    </row>
    <row r="2925" spans="1:22">
      <c r="A2925" s="4">
        <v>5075659</v>
      </c>
      <c r="B2925" t="s">
        <v>6409</v>
      </c>
      <c r="C2925" s="4">
        <v>192852</v>
      </c>
      <c r="D2925" t="s">
        <v>6410</v>
      </c>
      <c r="E2925" t="s">
        <v>6411</v>
      </c>
      <c r="F2925" s="4">
        <v>10028</v>
      </c>
      <c r="G2925" s="13" t="s">
        <v>124</v>
      </c>
      <c r="H2925" s="13" t="s">
        <v>129</v>
      </c>
      <c r="I2925" s="1">
        <v>4077407</v>
      </c>
      <c r="J2925" s="1">
        <v>-7395238</v>
      </c>
      <c r="K2925" t="s">
        <v>5</v>
      </c>
      <c r="L2925" s="20">
        <v>125</v>
      </c>
      <c r="M2925" s="4">
        <v>3</v>
      </c>
      <c r="N2925" s="4">
        <v>211</v>
      </c>
      <c r="O2925" s="2">
        <v>43638</v>
      </c>
      <c r="P2925" s="3">
        <v>3.95</v>
      </c>
      <c r="Q2925" s="4">
        <v>1</v>
      </c>
      <c r="R2925" s="3">
        <v>5.6</v>
      </c>
      <c r="S29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5" t="str">
        <f>IF(AIRBNB[[#This Row],[RUIDO(dB)]]&lt;=4,"Silencioso",IF(AIRBNB[[#This Row],[RUIDO(dB)]]&lt;=5.5,"Poco Ruidoso","Ruidoso"))</f>
        <v>Ruidoso</v>
      </c>
      <c r="U2925" t="str">
        <f>IF(AND(AIRBNB[[#This Row],[PRECIO]]&lt;50,AIRBNB[[#This Row],[MIN_NOCHES]]&gt;3),"Dentro del presupuesto","No considerar")</f>
        <v>No considerar</v>
      </c>
      <c r="V2925" t="str">
        <f>VLOOKUP(AIRBNB[[#This Row],[HOST_ID]],Super_host[],5,FALSE)</f>
        <v>Host</v>
      </c>
    </row>
    <row r="2926" spans="1:22">
      <c r="A2926" s="4">
        <v>36934</v>
      </c>
      <c r="B2926" t="s">
        <v>11673</v>
      </c>
      <c r="C2926" s="4">
        <v>159370</v>
      </c>
      <c r="D2926" t="s">
        <v>536</v>
      </c>
      <c r="E2926" t="s">
        <v>11156</v>
      </c>
      <c r="F2926" s="4">
        <v>11249</v>
      </c>
      <c r="G2926" s="13" t="s">
        <v>4662</v>
      </c>
      <c r="H2926" s="13" t="s">
        <v>9218</v>
      </c>
      <c r="I2926" s="1">
        <v>4071363</v>
      </c>
      <c r="J2926" s="1">
        <v>-7396398</v>
      </c>
      <c r="K2926" t="s">
        <v>5</v>
      </c>
      <c r="L2926" s="20">
        <v>125</v>
      </c>
      <c r="M2926" s="4">
        <v>6</v>
      </c>
      <c r="N2926" s="4">
        <v>27</v>
      </c>
      <c r="O2926" s="2">
        <v>43461</v>
      </c>
      <c r="P2926" s="3">
        <v>0.25</v>
      </c>
      <c r="Q2926" s="4">
        <v>1</v>
      </c>
      <c r="R2926" s="3">
        <v>6.9</v>
      </c>
      <c r="S29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6" t="str">
        <f>IF(AIRBNB[[#This Row],[RUIDO(dB)]]&lt;=4,"Silencioso",IF(AIRBNB[[#This Row],[RUIDO(dB)]]&lt;=5.5,"Poco Ruidoso","Ruidoso"))</f>
        <v>Ruidoso</v>
      </c>
      <c r="U2926" t="str">
        <f>IF(AND(AIRBNB[[#This Row],[PRECIO]]&lt;50,AIRBNB[[#This Row],[MIN_NOCHES]]&gt;3),"Dentro del presupuesto","No considerar")</f>
        <v>No considerar</v>
      </c>
      <c r="V2926" t="str">
        <f>VLOOKUP(AIRBNB[[#This Row],[HOST_ID]],Super_host[],5,FALSE)</f>
        <v>Host</v>
      </c>
    </row>
    <row r="2927" spans="1:22">
      <c r="A2927" s="4">
        <v>36133</v>
      </c>
      <c r="B2927" t="s">
        <v>14088</v>
      </c>
      <c r="C2927" s="4">
        <v>142684</v>
      </c>
      <c r="D2927" t="s">
        <v>14089</v>
      </c>
      <c r="E2927" t="s">
        <v>14090</v>
      </c>
      <c r="F2927" s="4">
        <v>11249</v>
      </c>
      <c r="G2927" s="13" t="s">
        <v>4662</v>
      </c>
      <c r="H2927" s="13" t="s">
        <v>9218</v>
      </c>
      <c r="I2927" s="1">
        <v>4071536</v>
      </c>
      <c r="J2927" s="1">
        <v>-7396057</v>
      </c>
      <c r="K2927" t="s">
        <v>40</v>
      </c>
      <c r="L2927" s="20">
        <v>125</v>
      </c>
      <c r="M2927" s="4">
        <v>3</v>
      </c>
      <c r="N2927" s="4">
        <v>155</v>
      </c>
      <c r="O2927" s="2">
        <v>43629</v>
      </c>
      <c r="P2927" s="3">
        <v>1.61</v>
      </c>
      <c r="Q2927" s="4">
        <v>1</v>
      </c>
      <c r="R2927" s="3">
        <v>6.9</v>
      </c>
      <c r="S29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7" t="str">
        <f>IF(AIRBNB[[#This Row],[RUIDO(dB)]]&lt;=4,"Silencioso",IF(AIRBNB[[#This Row],[RUIDO(dB)]]&lt;=5.5,"Poco Ruidoso","Ruidoso"))</f>
        <v>Ruidoso</v>
      </c>
      <c r="U2927" t="str">
        <f>IF(AND(AIRBNB[[#This Row],[PRECIO]]&lt;50,AIRBNB[[#This Row],[MIN_NOCHES]]&gt;3),"Dentro del presupuesto","No considerar")</f>
        <v>No considerar</v>
      </c>
      <c r="V2927" t="str">
        <f>VLOOKUP(AIRBNB[[#This Row],[HOST_ID]],Super_host[],5,FALSE)</f>
        <v>Host</v>
      </c>
    </row>
    <row r="2928" spans="1:22">
      <c r="A2928" s="4">
        <v>22911</v>
      </c>
      <c r="B2928" t="s">
        <v>13715</v>
      </c>
      <c r="C2928" s="4">
        <v>87773</v>
      </c>
      <c r="D2928" t="s">
        <v>13203</v>
      </c>
      <c r="E2928" t="s">
        <v>13716</v>
      </c>
      <c r="F2928" s="4">
        <v>11233</v>
      </c>
      <c r="G2928" s="13" t="s">
        <v>4662</v>
      </c>
      <c r="H2928" s="13" t="s">
        <v>9230</v>
      </c>
      <c r="I2928" s="1">
        <v>4068413</v>
      </c>
      <c r="J2928" s="1">
        <v>-7392357</v>
      </c>
      <c r="K2928" t="s">
        <v>5</v>
      </c>
      <c r="L2928" s="20">
        <v>125</v>
      </c>
      <c r="M2928" s="4">
        <v>7</v>
      </c>
      <c r="N2928" s="4">
        <v>139</v>
      </c>
      <c r="O2928" s="2">
        <v>43401</v>
      </c>
      <c r="P2928" s="3">
        <v>1.23</v>
      </c>
      <c r="Q2928" s="4">
        <v>1</v>
      </c>
      <c r="R2928" s="3">
        <v>6.9</v>
      </c>
      <c r="S29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8" t="str">
        <f>IF(AIRBNB[[#This Row],[RUIDO(dB)]]&lt;=4,"Silencioso",IF(AIRBNB[[#This Row],[RUIDO(dB)]]&lt;=5.5,"Poco Ruidoso","Ruidoso"))</f>
        <v>Ruidoso</v>
      </c>
      <c r="U2928" t="str">
        <f>IF(AND(AIRBNB[[#This Row],[PRECIO]]&lt;50,AIRBNB[[#This Row],[MIN_NOCHES]]&gt;3),"Dentro del presupuesto","No considerar")</f>
        <v>No considerar</v>
      </c>
      <c r="V2928" t="str">
        <f>VLOOKUP(AIRBNB[[#This Row],[HOST_ID]],Super_host[],5,FALSE)</f>
        <v>Host</v>
      </c>
    </row>
    <row r="2929" spans="1:22">
      <c r="A2929" s="4">
        <v>44212</v>
      </c>
      <c r="B2929" t="s">
        <v>4490</v>
      </c>
      <c r="C2929" s="4">
        <v>72062</v>
      </c>
      <c r="D2929" t="s">
        <v>4491</v>
      </c>
      <c r="E2929" t="s">
        <v>4492</v>
      </c>
      <c r="F2929" s="4">
        <v>10009</v>
      </c>
      <c r="G2929" s="13" t="s">
        <v>124</v>
      </c>
      <c r="H2929" s="13" t="s">
        <v>133</v>
      </c>
      <c r="I2929" s="1">
        <v>4072518</v>
      </c>
      <c r="J2929" s="1">
        <v>-7398034</v>
      </c>
      <c r="K2929" t="s">
        <v>40</v>
      </c>
      <c r="L2929" s="20">
        <v>125</v>
      </c>
      <c r="M2929" s="4">
        <v>1</v>
      </c>
      <c r="N2929" s="4">
        <v>84</v>
      </c>
      <c r="O2929" s="2">
        <v>43639</v>
      </c>
      <c r="P2929" s="3">
        <v>0.78</v>
      </c>
      <c r="Q2929" s="4">
        <v>1</v>
      </c>
      <c r="R2929" s="3">
        <v>5.6</v>
      </c>
      <c r="S29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29" t="str">
        <f>IF(AIRBNB[[#This Row],[RUIDO(dB)]]&lt;=4,"Silencioso",IF(AIRBNB[[#This Row],[RUIDO(dB)]]&lt;=5.5,"Poco Ruidoso","Ruidoso"))</f>
        <v>Ruidoso</v>
      </c>
      <c r="U2929" t="str">
        <f>IF(AND(AIRBNB[[#This Row],[PRECIO]]&lt;50,AIRBNB[[#This Row],[MIN_NOCHES]]&gt;3),"Dentro del presupuesto","No considerar")</f>
        <v>No considerar</v>
      </c>
      <c r="V2929" t="str">
        <f>VLOOKUP(AIRBNB[[#This Row],[HOST_ID]],Super_host[],5,FALSE)</f>
        <v>Host</v>
      </c>
    </row>
    <row r="2930" spans="1:22">
      <c r="A2930" s="4">
        <v>397034</v>
      </c>
      <c r="B2930" t="s">
        <v>3113</v>
      </c>
      <c r="C2930" s="4">
        <v>70234</v>
      </c>
      <c r="D2930" t="s">
        <v>3114</v>
      </c>
      <c r="E2930" t="s">
        <v>3115</v>
      </c>
      <c r="F2930" s="4">
        <v>10023</v>
      </c>
      <c r="G2930" s="13" t="s">
        <v>124</v>
      </c>
      <c r="H2930" s="13" t="s">
        <v>168</v>
      </c>
      <c r="I2930" s="1">
        <v>407824</v>
      </c>
      <c r="J2930" s="1">
        <v>-7398294</v>
      </c>
      <c r="K2930" t="s">
        <v>40</v>
      </c>
      <c r="L2930" s="20">
        <v>125</v>
      </c>
      <c r="M2930" s="4">
        <v>1</v>
      </c>
      <c r="N2930" s="4">
        <v>25</v>
      </c>
      <c r="O2930" s="2">
        <v>41447</v>
      </c>
      <c r="P2930" s="3">
        <v>0.28000000000000003</v>
      </c>
      <c r="Q2930" s="4">
        <v>1</v>
      </c>
      <c r="R2930" s="3">
        <v>5.6</v>
      </c>
      <c r="S29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0" t="str">
        <f>IF(AIRBNB[[#This Row],[RUIDO(dB)]]&lt;=4,"Silencioso",IF(AIRBNB[[#This Row],[RUIDO(dB)]]&lt;=5.5,"Poco Ruidoso","Ruidoso"))</f>
        <v>Ruidoso</v>
      </c>
      <c r="U2930" t="str">
        <f>IF(AND(AIRBNB[[#This Row],[PRECIO]]&lt;50,AIRBNB[[#This Row],[MIN_NOCHES]]&gt;3),"Dentro del presupuesto","No considerar")</f>
        <v>No considerar</v>
      </c>
      <c r="V2930" t="str">
        <f>VLOOKUP(AIRBNB[[#This Row],[HOST_ID]],Super_host[],5,FALSE)</f>
        <v>Host</v>
      </c>
    </row>
    <row r="2931" spans="1:22">
      <c r="A2931" s="4">
        <v>744220</v>
      </c>
      <c r="B2931" t="s">
        <v>2922</v>
      </c>
      <c r="C2931" s="4">
        <v>52615</v>
      </c>
      <c r="D2931" t="s">
        <v>2923</v>
      </c>
      <c r="E2931" t="s">
        <v>2924</v>
      </c>
      <c r="F2931" s="4">
        <v>10012</v>
      </c>
      <c r="G2931" s="13" t="s">
        <v>124</v>
      </c>
      <c r="H2931" s="13" t="s">
        <v>642</v>
      </c>
      <c r="I2931" s="1">
        <v>4072064</v>
      </c>
      <c r="J2931" s="1">
        <v>-7399605</v>
      </c>
      <c r="K2931" t="s">
        <v>5</v>
      </c>
      <c r="L2931" s="20">
        <v>125</v>
      </c>
      <c r="M2931" s="4">
        <v>28</v>
      </c>
      <c r="N2931" s="4">
        <v>19</v>
      </c>
      <c r="O2931" s="2">
        <v>43634</v>
      </c>
      <c r="P2931" s="3">
        <v>0.25</v>
      </c>
      <c r="Q2931" s="4">
        <v>1</v>
      </c>
      <c r="R2931" s="3">
        <v>5.6</v>
      </c>
      <c r="S29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1" t="str">
        <f>IF(AIRBNB[[#This Row],[RUIDO(dB)]]&lt;=4,"Silencioso",IF(AIRBNB[[#This Row],[RUIDO(dB)]]&lt;=5.5,"Poco Ruidoso","Ruidoso"))</f>
        <v>Ruidoso</v>
      </c>
      <c r="U2931" t="str">
        <f>IF(AND(AIRBNB[[#This Row],[PRECIO]]&lt;50,AIRBNB[[#This Row],[MIN_NOCHES]]&gt;3),"Dentro del presupuesto","No considerar")</f>
        <v>No considerar</v>
      </c>
      <c r="V2931" t="str">
        <f>VLOOKUP(AIRBNB[[#This Row],[HOST_ID]],Super_host[],5,FALSE)</f>
        <v>Host</v>
      </c>
    </row>
    <row r="2932" spans="1:22">
      <c r="A2932" s="4">
        <v>1885826</v>
      </c>
      <c r="B2932" t="s">
        <v>5510</v>
      </c>
      <c r="C2932" s="4">
        <v>32704</v>
      </c>
      <c r="D2932" t="s">
        <v>5511</v>
      </c>
      <c r="E2932" t="s">
        <v>5512</v>
      </c>
      <c r="F2932" s="4">
        <v>10019</v>
      </c>
      <c r="G2932" s="13" t="s">
        <v>124</v>
      </c>
      <c r="H2932" s="13" t="s">
        <v>249</v>
      </c>
      <c r="I2932" s="1">
        <v>4076296</v>
      </c>
      <c r="J2932" s="1">
        <v>-7398641</v>
      </c>
      <c r="K2932" t="s">
        <v>40</v>
      </c>
      <c r="L2932" s="20">
        <v>125</v>
      </c>
      <c r="M2932" s="4">
        <v>4</v>
      </c>
      <c r="N2932" s="4">
        <v>108</v>
      </c>
      <c r="O2932" s="2">
        <v>43639</v>
      </c>
      <c r="P2932" s="3">
        <v>1.69</v>
      </c>
      <c r="Q2932" s="4">
        <v>1</v>
      </c>
      <c r="R2932" s="3">
        <v>5.6</v>
      </c>
      <c r="S29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2" t="str">
        <f>IF(AIRBNB[[#This Row],[RUIDO(dB)]]&lt;=4,"Silencioso",IF(AIRBNB[[#This Row],[RUIDO(dB)]]&lt;=5.5,"Poco Ruidoso","Ruidoso"))</f>
        <v>Ruidoso</v>
      </c>
      <c r="U2932" t="str">
        <f>IF(AND(AIRBNB[[#This Row],[PRECIO]]&lt;50,AIRBNB[[#This Row],[MIN_NOCHES]]&gt;3),"Dentro del presupuesto","No considerar")</f>
        <v>No considerar</v>
      </c>
      <c r="V2932" t="str">
        <f>VLOOKUP(AIRBNB[[#This Row],[HOST_ID]],Super_host[],5,FALSE)</f>
        <v>Host</v>
      </c>
    </row>
    <row r="2933" spans="1:22">
      <c r="A2933" s="4">
        <v>98330</v>
      </c>
      <c r="B2933" t="s">
        <v>172</v>
      </c>
      <c r="C2933" s="4">
        <v>31374</v>
      </c>
      <c r="D2933" t="s">
        <v>173</v>
      </c>
      <c r="E2933" t="s">
        <v>174</v>
      </c>
      <c r="F2933" s="4">
        <v>10016</v>
      </c>
      <c r="G2933" s="13" t="s">
        <v>124</v>
      </c>
      <c r="H2933" s="13" t="s">
        <v>175</v>
      </c>
      <c r="I2933" s="1">
        <v>4073877</v>
      </c>
      <c r="J2933" s="1">
        <v>-7397707</v>
      </c>
      <c r="K2933" t="s">
        <v>5</v>
      </c>
      <c r="L2933" s="20">
        <v>125</v>
      </c>
      <c r="M2933" s="4">
        <v>4</v>
      </c>
      <c r="N2933" s="4">
        <v>1</v>
      </c>
      <c r="O2933" s="2">
        <v>40911</v>
      </c>
      <c r="P2933" s="3">
        <v>0.01</v>
      </c>
      <c r="Q2933" s="4">
        <v>1</v>
      </c>
      <c r="R2933" s="3">
        <v>5.6</v>
      </c>
      <c r="S29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3" t="str">
        <f>IF(AIRBNB[[#This Row],[RUIDO(dB)]]&lt;=4,"Silencioso",IF(AIRBNB[[#This Row],[RUIDO(dB)]]&lt;=5.5,"Poco Ruidoso","Ruidoso"))</f>
        <v>Ruidoso</v>
      </c>
      <c r="U2933" t="str">
        <f>IF(AND(AIRBNB[[#This Row],[PRECIO]]&lt;50,AIRBNB[[#This Row],[MIN_NOCHES]]&gt;3),"Dentro del presupuesto","No considerar")</f>
        <v>No considerar</v>
      </c>
      <c r="V2933" t="str">
        <f>VLOOKUP(AIRBNB[[#This Row],[HOST_ID]],Super_host[],5,FALSE)</f>
        <v>Host</v>
      </c>
    </row>
    <row r="2934" spans="1:22">
      <c r="A2934" s="4">
        <v>4839932</v>
      </c>
      <c r="B2934" t="s">
        <v>8200</v>
      </c>
      <c r="C2934" s="4">
        <v>24907501</v>
      </c>
      <c r="D2934" t="s">
        <v>3445</v>
      </c>
      <c r="E2934" t="s">
        <v>8201</v>
      </c>
      <c r="F2934" s="4">
        <v>11101</v>
      </c>
      <c r="G2934" s="13" t="s">
        <v>7897</v>
      </c>
      <c r="H2934" s="13" t="s">
        <v>7940</v>
      </c>
      <c r="I2934" s="1">
        <v>4076974</v>
      </c>
      <c r="J2934" s="1">
        <v>-7391819</v>
      </c>
      <c r="K2934" t="s">
        <v>5</v>
      </c>
      <c r="L2934" s="20">
        <v>124</v>
      </c>
      <c r="M2934" s="4">
        <v>14</v>
      </c>
      <c r="N2934" s="4">
        <v>8</v>
      </c>
      <c r="O2934" s="2">
        <v>43468</v>
      </c>
      <c r="P2934" s="3">
        <v>0.15</v>
      </c>
      <c r="Q2934" s="4">
        <v>5</v>
      </c>
      <c r="R2934" s="3">
        <v>6.24</v>
      </c>
      <c r="S29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4" t="str">
        <f>IF(AIRBNB[[#This Row],[RUIDO(dB)]]&lt;=4,"Silencioso",IF(AIRBNB[[#This Row],[RUIDO(dB)]]&lt;=5.5,"Poco Ruidoso","Ruidoso"))</f>
        <v>Ruidoso</v>
      </c>
      <c r="U2934" t="str">
        <f>IF(AND(AIRBNB[[#This Row],[PRECIO]]&lt;50,AIRBNB[[#This Row],[MIN_NOCHES]]&gt;3),"Dentro del presupuesto","No considerar")</f>
        <v>No considerar</v>
      </c>
      <c r="V2934" t="str">
        <f>VLOOKUP(AIRBNB[[#This Row],[HOST_ID]],Super_host[],5,FALSE)</f>
        <v>Host</v>
      </c>
    </row>
    <row r="2935" spans="1:22">
      <c r="A2935" s="4">
        <v>2419574</v>
      </c>
      <c r="B2935" t="s">
        <v>6433</v>
      </c>
      <c r="C2935" s="4">
        <v>12366541</v>
      </c>
      <c r="D2935" t="s">
        <v>6162</v>
      </c>
      <c r="E2935" t="s">
        <v>6434</v>
      </c>
      <c r="F2935" s="4">
        <v>10019</v>
      </c>
      <c r="G2935" s="13" t="s">
        <v>124</v>
      </c>
      <c r="H2935" s="13" t="s">
        <v>249</v>
      </c>
      <c r="I2935" s="1">
        <v>4076589</v>
      </c>
      <c r="J2935" s="1">
        <v>-7398536</v>
      </c>
      <c r="K2935" t="s">
        <v>40</v>
      </c>
      <c r="L2935" s="20">
        <v>124</v>
      </c>
      <c r="M2935" s="4">
        <v>5</v>
      </c>
      <c r="N2935" s="4">
        <v>263</v>
      </c>
      <c r="O2935" s="2">
        <v>43618</v>
      </c>
      <c r="P2935" s="3">
        <v>4.0999999999999996</v>
      </c>
      <c r="Q2935" s="4">
        <v>1</v>
      </c>
      <c r="R2935" s="3">
        <v>5.6</v>
      </c>
      <c r="S29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5" t="str">
        <f>IF(AIRBNB[[#This Row],[RUIDO(dB)]]&lt;=4,"Silencioso",IF(AIRBNB[[#This Row],[RUIDO(dB)]]&lt;=5.5,"Poco Ruidoso","Ruidoso"))</f>
        <v>Ruidoso</v>
      </c>
      <c r="U2935" t="str">
        <f>IF(AND(AIRBNB[[#This Row],[PRECIO]]&lt;50,AIRBNB[[#This Row],[MIN_NOCHES]]&gt;3),"Dentro del presupuesto","No considerar")</f>
        <v>No considerar</v>
      </c>
      <c r="V2935" t="str">
        <f>VLOOKUP(AIRBNB[[#This Row],[HOST_ID]],Super_host[],5,FALSE)</f>
        <v>Host</v>
      </c>
    </row>
    <row r="2936" spans="1:22">
      <c r="A2936" s="4">
        <v>2471725</v>
      </c>
      <c r="B2936" t="s">
        <v>6161</v>
      </c>
      <c r="C2936" s="4">
        <v>12366541</v>
      </c>
      <c r="D2936" t="s">
        <v>6162</v>
      </c>
      <c r="E2936" t="s">
        <v>6163</v>
      </c>
      <c r="F2936" s="4">
        <v>10019</v>
      </c>
      <c r="G2936" s="13" t="s">
        <v>124</v>
      </c>
      <c r="H2936" s="13" t="s">
        <v>249</v>
      </c>
      <c r="I2936" s="1">
        <v>4076269</v>
      </c>
      <c r="J2936" s="1">
        <v>-739907</v>
      </c>
      <c r="K2936" t="s">
        <v>40</v>
      </c>
      <c r="L2936" s="20">
        <v>124</v>
      </c>
      <c r="M2936" s="4">
        <v>5</v>
      </c>
      <c r="N2936" s="4">
        <v>196</v>
      </c>
      <c r="O2936" s="2">
        <v>43075</v>
      </c>
      <c r="P2936" s="3">
        <v>3.02</v>
      </c>
      <c r="Q2936" s="4">
        <v>1</v>
      </c>
      <c r="R2936" s="3">
        <v>5.6</v>
      </c>
      <c r="S29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6" t="str">
        <f>IF(AIRBNB[[#This Row],[RUIDO(dB)]]&lt;=4,"Silencioso",IF(AIRBNB[[#This Row],[RUIDO(dB)]]&lt;=5.5,"Poco Ruidoso","Ruidoso"))</f>
        <v>Ruidoso</v>
      </c>
      <c r="U2936" t="str">
        <f>IF(AND(AIRBNB[[#This Row],[PRECIO]]&lt;50,AIRBNB[[#This Row],[MIN_NOCHES]]&gt;3),"Dentro del presupuesto","No considerar")</f>
        <v>No considerar</v>
      </c>
      <c r="V2936" t="str">
        <f>VLOOKUP(AIRBNB[[#This Row],[HOST_ID]],Super_host[],5,FALSE)</f>
        <v>Host</v>
      </c>
    </row>
    <row r="2937" spans="1:22">
      <c r="A2937" s="4">
        <v>6760893</v>
      </c>
      <c r="B2937" t="s">
        <v>2044</v>
      </c>
      <c r="C2937" s="4">
        <v>11631535</v>
      </c>
      <c r="D2937" t="s">
        <v>460</v>
      </c>
      <c r="E2937" t="s">
        <v>2045</v>
      </c>
      <c r="F2937" s="4">
        <v>10029</v>
      </c>
      <c r="G2937" s="13" t="s">
        <v>124</v>
      </c>
      <c r="H2937" s="13" t="s">
        <v>219</v>
      </c>
      <c r="I2937" s="1">
        <v>4079596</v>
      </c>
      <c r="J2937" s="1">
        <v>-7394958</v>
      </c>
      <c r="K2937" t="s">
        <v>5</v>
      </c>
      <c r="L2937" s="20">
        <v>124</v>
      </c>
      <c r="M2937" s="4">
        <v>3</v>
      </c>
      <c r="N2937" s="4">
        <v>6</v>
      </c>
      <c r="O2937" s="2">
        <v>42608</v>
      </c>
      <c r="P2937" s="3">
        <v>0.14000000000000001</v>
      </c>
      <c r="Q2937" s="4">
        <v>1</v>
      </c>
      <c r="R2937" s="3">
        <v>5.6</v>
      </c>
      <c r="S29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7" t="str">
        <f>IF(AIRBNB[[#This Row],[RUIDO(dB)]]&lt;=4,"Silencioso",IF(AIRBNB[[#This Row],[RUIDO(dB)]]&lt;=5.5,"Poco Ruidoso","Ruidoso"))</f>
        <v>Ruidoso</v>
      </c>
      <c r="U2937" t="str">
        <f>IF(AND(AIRBNB[[#This Row],[PRECIO]]&lt;50,AIRBNB[[#This Row],[MIN_NOCHES]]&gt;3),"Dentro del presupuesto","No considerar")</f>
        <v>No considerar</v>
      </c>
      <c r="V2937" t="str">
        <f>VLOOKUP(AIRBNB[[#This Row],[HOST_ID]],Super_host[],5,FALSE)</f>
        <v>Host</v>
      </c>
    </row>
    <row r="2938" spans="1:22">
      <c r="A2938" s="4">
        <v>2088725</v>
      </c>
      <c r="B2938" t="s">
        <v>13160</v>
      </c>
      <c r="C2938" s="4">
        <v>10661536</v>
      </c>
      <c r="D2938" t="s">
        <v>13161</v>
      </c>
      <c r="E2938" t="s">
        <v>13162</v>
      </c>
      <c r="F2938" s="4">
        <v>11215</v>
      </c>
      <c r="G2938" s="13" t="s">
        <v>4662</v>
      </c>
      <c r="H2938" s="13" t="s">
        <v>9363</v>
      </c>
      <c r="I2938" s="1">
        <v>4066983</v>
      </c>
      <c r="J2938" s="1">
        <v>-739904</v>
      </c>
      <c r="K2938" t="s">
        <v>5</v>
      </c>
      <c r="L2938" s="20">
        <v>124</v>
      </c>
      <c r="M2938" s="4">
        <v>4</v>
      </c>
      <c r="N2938" s="4">
        <v>52</v>
      </c>
      <c r="O2938" s="2">
        <v>43646</v>
      </c>
      <c r="P2938" s="3">
        <v>0.8</v>
      </c>
      <c r="Q2938" s="4">
        <v>1</v>
      </c>
      <c r="R2938" s="3">
        <v>6.9</v>
      </c>
      <c r="S29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8" t="str">
        <f>IF(AIRBNB[[#This Row],[RUIDO(dB)]]&lt;=4,"Silencioso",IF(AIRBNB[[#This Row],[RUIDO(dB)]]&lt;=5.5,"Poco Ruidoso","Ruidoso"))</f>
        <v>Ruidoso</v>
      </c>
      <c r="U2938" t="str">
        <f>IF(AND(AIRBNB[[#This Row],[PRECIO]]&lt;50,AIRBNB[[#This Row],[MIN_NOCHES]]&gt;3),"Dentro del presupuesto","No considerar")</f>
        <v>No considerar</v>
      </c>
      <c r="V2938" t="str">
        <f>VLOOKUP(AIRBNB[[#This Row],[HOST_ID]],Super_host[],5,FALSE)</f>
        <v>Host</v>
      </c>
    </row>
    <row r="2939" spans="1:22">
      <c r="A2939" s="4">
        <v>2538248</v>
      </c>
      <c r="B2939" t="s">
        <v>5666</v>
      </c>
      <c r="C2939" s="4">
        <v>9743617</v>
      </c>
      <c r="D2939" t="s">
        <v>1666</v>
      </c>
      <c r="E2939" t="s">
        <v>5667</v>
      </c>
      <c r="F2939" s="4">
        <v>10030</v>
      </c>
      <c r="G2939" s="13" t="s">
        <v>124</v>
      </c>
      <c r="H2939" s="13" t="s">
        <v>148</v>
      </c>
      <c r="I2939" s="1">
        <v>4081472</v>
      </c>
      <c r="J2939" s="1">
        <v>-7394291</v>
      </c>
      <c r="K2939" t="s">
        <v>5</v>
      </c>
      <c r="L2939" s="20">
        <v>124</v>
      </c>
      <c r="M2939" s="4">
        <v>5</v>
      </c>
      <c r="N2939" s="4">
        <v>124</v>
      </c>
      <c r="O2939" s="2">
        <v>43641</v>
      </c>
      <c r="P2939" s="3">
        <v>1.93</v>
      </c>
      <c r="Q2939" s="4">
        <v>1</v>
      </c>
      <c r="R2939" s="3">
        <v>5.6</v>
      </c>
      <c r="S29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39" t="str">
        <f>IF(AIRBNB[[#This Row],[RUIDO(dB)]]&lt;=4,"Silencioso",IF(AIRBNB[[#This Row],[RUIDO(dB)]]&lt;=5.5,"Poco Ruidoso","Ruidoso"))</f>
        <v>Ruidoso</v>
      </c>
      <c r="U2939" t="str">
        <f>IF(AND(AIRBNB[[#This Row],[PRECIO]]&lt;50,AIRBNB[[#This Row],[MIN_NOCHES]]&gt;3),"Dentro del presupuesto","No considerar")</f>
        <v>No considerar</v>
      </c>
      <c r="V2939" t="str">
        <f>VLOOKUP(AIRBNB[[#This Row],[HOST_ID]],Super_host[],5,FALSE)</f>
        <v>Host</v>
      </c>
    </row>
    <row r="2940" spans="1:22">
      <c r="A2940" s="4">
        <v>3811757</v>
      </c>
      <c r="B2940" t="s">
        <v>2337</v>
      </c>
      <c r="C2940" s="4">
        <v>3997854</v>
      </c>
      <c r="D2940" t="s">
        <v>2275</v>
      </c>
      <c r="E2940" t="s">
        <v>2338</v>
      </c>
      <c r="F2940" s="4">
        <v>10010</v>
      </c>
      <c r="G2940" s="13" t="s">
        <v>124</v>
      </c>
      <c r="H2940" s="13" t="s">
        <v>452</v>
      </c>
      <c r="I2940" s="1">
        <v>4073923</v>
      </c>
      <c r="J2940" s="1">
        <v>-7398589</v>
      </c>
      <c r="K2940" t="s">
        <v>5</v>
      </c>
      <c r="L2940" s="20">
        <v>124</v>
      </c>
      <c r="M2940" s="4">
        <v>30</v>
      </c>
      <c r="N2940" s="4">
        <v>10</v>
      </c>
      <c r="O2940" s="2">
        <v>42595</v>
      </c>
      <c r="P2940" s="3">
        <v>0.17</v>
      </c>
      <c r="Q2940" s="4">
        <v>1</v>
      </c>
      <c r="R2940" s="3">
        <v>5.6</v>
      </c>
      <c r="S29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0" t="str">
        <f>IF(AIRBNB[[#This Row],[RUIDO(dB)]]&lt;=4,"Silencioso",IF(AIRBNB[[#This Row],[RUIDO(dB)]]&lt;=5.5,"Poco Ruidoso","Ruidoso"))</f>
        <v>Ruidoso</v>
      </c>
      <c r="U2940" t="str">
        <f>IF(AND(AIRBNB[[#This Row],[PRECIO]]&lt;50,AIRBNB[[#This Row],[MIN_NOCHES]]&gt;3),"Dentro del presupuesto","No considerar")</f>
        <v>No considerar</v>
      </c>
      <c r="V2940" t="str">
        <f>VLOOKUP(AIRBNB[[#This Row],[HOST_ID]],Super_host[],5,FALSE)</f>
        <v>Host</v>
      </c>
    </row>
    <row r="2941" spans="1:22">
      <c r="A2941" s="4">
        <v>5298896</v>
      </c>
      <c r="B2941" t="s">
        <v>6232</v>
      </c>
      <c r="C2941" s="4">
        <v>3868692</v>
      </c>
      <c r="D2941" t="s">
        <v>6233</v>
      </c>
      <c r="E2941" t="s">
        <v>6234</v>
      </c>
      <c r="F2941" s="4">
        <v>10004</v>
      </c>
      <c r="G2941" s="13" t="s">
        <v>124</v>
      </c>
      <c r="H2941" s="13" t="s">
        <v>528</v>
      </c>
      <c r="I2941" s="1">
        <v>4070457</v>
      </c>
      <c r="J2941" s="1">
        <v>-7400952</v>
      </c>
      <c r="K2941" t="s">
        <v>40</v>
      </c>
      <c r="L2941" s="20">
        <v>124</v>
      </c>
      <c r="M2941" s="4">
        <v>1</v>
      </c>
      <c r="N2941" s="4">
        <v>107</v>
      </c>
      <c r="O2941" s="2">
        <v>43653</v>
      </c>
      <c r="P2941" s="3">
        <v>3.21</v>
      </c>
      <c r="Q2941" s="4">
        <v>1</v>
      </c>
      <c r="R2941" s="3">
        <v>5.6</v>
      </c>
      <c r="S29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1" t="str">
        <f>IF(AIRBNB[[#This Row],[RUIDO(dB)]]&lt;=4,"Silencioso",IF(AIRBNB[[#This Row],[RUIDO(dB)]]&lt;=5.5,"Poco Ruidoso","Ruidoso"))</f>
        <v>Ruidoso</v>
      </c>
      <c r="U2941" t="str">
        <f>IF(AND(AIRBNB[[#This Row],[PRECIO]]&lt;50,AIRBNB[[#This Row],[MIN_NOCHES]]&gt;3),"Dentro del presupuesto","No considerar")</f>
        <v>No considerar</v>
      </c>
      <c r="V2941" t="str">
        <f>VLOOKUP(AIRBNB[[#This Row],[HOST_ID]],Super_host[],5,FALSE)</f>
        <v>Host</v>
      </c>
    </row>
    <row r="2942" spans="1:22">
      <c r="A2942" s="4">
        <v>3111416</v>
      </c>
      <c r="B2942" t="s">
        <v>2643</v>
      </c>
      <c r="C2942" s="4">
        <v>3765042</v>
      </c>
      <c r="D2942" t="s">
        <v>2644</v>
      </c>
      <c r="E2942" t="s">
        <v>2645</v>
      </c>
      <c r="F2942" s="4">
        <v>10002</v>
      </c>
      <c r="G2942" s="13" t="s">
        <v>124</v>
      </c>
      <c r="H2942" s="13" t="s">
        <v>137</v>
      </c>
      <c r="I2942" s="1">
        <v>4071848</v>
      </c>
      <c r="J2942" s="1">
        <v>-7398159</v>
      </c>
      <c r="K2942" t="s">
        <v>5</v>
      </c>
      <c r="L2942" s="20">
        <v>124</v>
      </c>
      <c r="M2942" s="4">
        <v>28</v>
      </c>
      <c r="N2942" s="4">
        <v>13</v>
      </c>
      <c r="O2942" s="2">
        <v>43112</v>
      </c>
      <c r="P2942" s="3">
        <v>0.21</v>
      </c>
      <c r="Q2942" s="4">
        <v>1</v>
      </c>
      <c r="R2942" s="3">
        <v>5.6</v>
      </c>
      <c r="S29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2" t="str">
        <f>IF(AIRBNB[[#This Row],[RUIDO(dB)]]&lt;=4,"Silencioso",IF(AIRBNB[[#This Row],[RUIDO(dB)]]&lt;=5.5,"Poco Ruidoso","Ruidoso"))</f>
        <v>Ruidoso</v>
      </c>
      <c r="U2942" t="str">
        <f>IF(AND(AIRBNB[[#This Row],[PRECIO]]&lt;50,AIRBNB[[#This Row],[MIN_NOCHES]]&gt;3),"Dentro del presupuesto","No considerar")</f>
        <v>No considerar</v>
      </c>
      <c r="V2942" t="str">
        <f>VLOOKUP(AIRBNB[[#This Row],[HOST_ID]],Super_host[],5,FALSE)</f>
        <v>Host</v>
      </c>
    </row>
    <row r="2943" spans="1:22">
      <c r="A2943" s="4">
        <v>925137</v>
      </c>
      <c r="B2943" t="s">
        <v>1300</v>
      </c>
      <c r="C2943" s="4">
        <v>3458692</v>
      </c>
      <c r="D2943" t="s">
        <v>1301</v>
      </c>
      <c r="E2943" t="s">
        <v>1302</v>
      </c>
      <c r="F2943" s="4">
        <v>10011</v>
      </c>
      <c r="G2943" s="13" t="s">
        <v>124</v>
      </c>
      <c r="H2943" s="13" t="s">
        <v>186</v>
      </c>
      <c r="I2943" s="1">
        <v>4074435</v>
      </c>
      <c r="J2943" s="1">
        <v>-7400038</v>
      </c>
      <c r="K2943" t="s">
        <v>5</v>
      </c>
      <c r="L2943" s="20">
        <v>124</v>
      </c>
      <c r="M2943" s="4">
        <v>30</v>
      </c>
      <c r="N2943" s="4">
        <v>4</v>
      </c>
      <c r="O2943" s="2">
        <v>42531</v>
      </c>
      <c r="P2943" s="3">
        <v>7.0000000000000007E-2</v>
      </c>
      <c r="Q2943" s="4">
        <v>1</v>
      </c>
      <c r="R2943" s="3">
        <v>5.6</v>
      </c>
      <c r="S29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3" t="str">
        <f>IF(AIRBNB[[#This Row],[RUIDO(dB)]]&lt;=4,"Silencioso",IF(AIRBNB[[#This Row],[RUIDO(dB)]]&lt;=5.5,"Poco Ruidoso","Ruidoso"))</f>
        <v>Ruidoso</v>
      </c>
      <c r="U2943" t="str">
        <f>IF(AND(AIRBNB[[#This Row],[PRECIO]]&lt;50,AIRBNB[[#This Row],[MIN_NOCHES]]&gt;3),"Dentro del presupuesto","No considerar")</f>
        <v>No considerar</v>
      </c>
      <c r="V2943" t="str">
        <f>VLOOKUP(AIRBNB[[#This Row],[HOST_ID]],Super_host[],5,FALSE)</f>
        <v>Host</v>
      </c>
    </row>
    <row r="2944" spans="1:22">
      <c r="A2944" s="4">
        <v>3782925</v>
      </c>
      <c r="B2944" t="s">
        <v>13945</v>
      </c>
      <c r="C2944" s="4">
        <v>3363799</v>
      </c>
      <c r="D2944" t="s">
        <v>492</v>
      </c>
      <c r="E2944" t="s">
        <v>13946</v>
      </c>
      <c r="F2944" s="4">
        <v>11206</v>
      </c>
      <c r="G2944" s="13" t="s">
        <v>4662</v>
      </c>
      <c r="H2944" s="13" t="s">
        <v>9218</v>
      </c>
      <c r="I2944" s="1">
        <v>4070967</v>
      </c>
      <c r="J2944" s="1">
        <v>-7394945</v>
      </c>
      <c r="K2944" t="s">
        <v>5</v>
      </c>
      <c r="L2944" s="20">
        <v>124</v>
      </c>
      <c r="M2944" s="4">
        <v>5</v>
      </c>
      <c r="N2944" s="4">
        <v>85</v>
      </c>
      <c r="O2944" s="2">
        <v>43639</v>
      </c>
      <c r="P2944" s="3">
        <v>1.45</v>
      </c>
      <c r="Q2944" s="4">
        <v>1</v>
      </c>
      <c r="R2944" s="3">
        <v>6.9</v>
      </c>
      <c r="S29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4" t="str">
        <f>IF(AIRBNB[[#This Row],[RUIDO(dB)]]&lt;=4,"Silencioso",IF(AIRBNB[[#This Row],[RUIDO(dB)]]&lt;=5.5,"Poco Ruidoso","Ruidoso"))</f>
        <v>Ruidoso</v>
      </c>
      <c r="U2944" t="str">
        <f>IF(AND(AIRBNB[[#This Row],[PRECIO]]&lt;50,AIRBNB[[#This Row],[MIN_NOCHES]]&gt;3),"Dentro del presupuesto","No considerar")</f>
        <v>No considerar</v>
      </c>
      <c r="V2944" t="str">
        <f>VLOOKUP(AIRBNB[[#This Row],[HOST_ID]],Super_host[],5,FALSE)</f>
        <v>Host</v>
      </c>
    </row>
    <row r="2945" spans="1:22">
      <c r="A2945" s="4">
        <v>67288</v>
      </c>
      <c r="B2945" t="s">
        <v>2984</v>
      </c>
      <c r="C2945" s="4">
        <v>101597</v>
      </c>
      <c r="D2945" t="s">
        <v>2985</v>
      </c>
      <c r="E2945" t="s">
        <v>2986</v>
      </c>
      <c r="F2945" s="4">
        <v>10029</v>
      </c>
      <c r="G2945" s="13" t="s">
        <v>124</v>
      </c>
      <c r="H2945" s="13" t="s">
        <v>219</v>
      </c>
      <c r="I2945" s="1">
        <v>4079603</v>
      </c>
      <c r="J2945" s="1">
        <v>-7394903</v>
      </c>
      <c r="K2945" t="s">
        <v>5</v>
      </c>
      <c r="L2945" s="20">
        <v>124</v>
      </c>
      <c r="M2945" s="4">
        <v>28</v>
      </c>
      <c r="N2945" s="4">
        <v>22</v>
      </c>
      <c r="O2945" s="2">
        <v>43631</v>
      </c>
      <c r="P2945" s="3">
        <v>0.26</v>
      </c>
      <c r="Q2945" s="4">
        <v>1</v>
      </c>
      <c r="R2945" s="3">
        <v>5.6</v>
      </c>
      <c r="S29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5" t="str">
        <f>IF(AIRBNB[[#This Row],[RUIDO(dB)]]&lt;=4,"Silencioso",IF(AIRBNB[[#This Row],[RUIDO(dB)]]&lt;=5.5,"Poco Ruidoso","Ruidoso"))</f>
        <v>Ruidoso</v>
      </c>
      <c r="U2945" t="str">
        <f>IF(AND(AIRBNB[[#This Row],[PRECIO]]&lt;50,AIRBNB[[#This Row],[MIN_NOCHES]]&gt;3),"Dentro del presupuesto","No considerar")</f>
        <v>No considerar</v>
      </c>
      <c r="V2945" t="str">
        <f>VLOOKUP(AIRBNB[[#This Row],[HOST_ID]],Super_host[],5,FALSE)</f>
        <v>Host</v>
      </c>
    </row>
    <row r="2946" spans="1:22">
      <c r="A2946" s="4">
        <v>204065</v>
      </c>
      <c r="B2946" t="s">
        <v>12835</v>
      </c>
      <c r="C2946" s="4">
        <v>51038</v>
      </c>
      <c r="D2946" t="s">
        <v>797</v>
      </c>
      <c r="E2946" t="s">
        <v>12836</v>
      </c>
      <c r="F2946" s="4">
        <v>11238</v>
      </c>
      <c r="G2946" s="13" t="s">
        <v>4662</v>
      </c>
      <c r="H2946" s="13" t="s">
        <v>9387</v>
      </c>
      <c r="I2946" s="1">
        <v>4068634</v>
      </c>
      <c r="J2946" s="1">
        <v>-7396161</v>
      </c>
      <c r="K2946" t="s">
        <v>5</v>
      </c>
      <c r="L2946" s="20">
        <v>124</v>
      </c>
      <c r="M2946" s="4">
        <v>2</v>
      </c>
      <c r="N2946" s="4">
        <v>58</v>
      </c>
      <c r="O2946" s="2">
        <v>43620</v>
      </c>
      <c r="P2946" s="3">
        <v>0.61</v>
      </c>
      <c r="Q2946" s="4">
        <v>1</v>
      </c>
      <c r="R2946" s="3">
        <v>6.9</v>
      </c>
      <c r="S29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6" t="str">
        <f>IF(AIRBNB[[#This Row],[RUIDO(dB)]]&lt;=4,"Silencioso",IF(AIRBNB[[#This Row],[RUIDO(dB)]]&lt;=5.5,"Poco Ruidoso","Ruidoso"))</f>
        <v>Ruidoso</v>
      </c>
      <c r="U2946" t="str">
        <f>IF(AND(AIRBNB[[#This Row],[PRECIO]]&lt;50,AIRBNB[[#This Row],[MIN_NOCHES]]&gt;3),"Dentro del presupuesto","No considerar")</f>
        <v>No considerar</v>
      </c>
      <c r="V2946" t="str">
        <f>VLOOKUP(AIRBNB[[#This Row],[HOST_ID]],Super_host[],5,FALSE)</f>
        <v>Host</v>
      </c>
    </row>
    <row r="2947" spans="1:22">
      <c r="A2947" s="4">
        <v>2440173</v>
      </c>
      <c r="B2947" t="s">
        <v>1963</v>
      </c>
      <c r="C2947" s="4">
        <v>3948178</v>
      </c>
      <c r="D2947" t="s">
        <v>1964</v>
      </c>
      <c r="E2947" t="s">
        <v>1965</v>
      </c>
      <c r="F2947" s="4">
        <v>10019</v>
      </c>
      <c r="G2947" s="13" t="s">
        <v>124</v>
      </c>
      <c r="H2947" s="13" t="s">
        <v>249</v>
      </c>
      <c r="I2947" s="1">
        <v>4076453</v>
      </c>
      <c r="J2947" s="1">
        <v>-7399515</v>
      </c>
      <c r="K2947" t="s">
        <v>5</v>
      </c>
      <c r="L2947" s="20">
        <v>123</v>
      </c>
      <c r="M2947" s="4">
        <v>2</v>
      </c>
      <c r="N2947" s="4">
        <v>8</v>
      </c>
      <c r="O2947" s="2">
        <v>42807</v>
      </c>
      <c r="P2947" s="3">
        <v>0.13</v>
      </c>
      <c r="Q2947" s="4">
        <v>1</v>
      </c>
      <c r="R2947" s="3">
        <v>5.6</v>
      </c>
      <c r="S29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7" t="str">
        <f>IF(AIRBNB[[#This Row],[RUIDO(dB)]]&lt;=4,"Silencioso",IF(AIRBNB[[#This Row],[RUIDO(dB)]]&lt;=5.5,"Poco Ruidoso","Ruidoso"))</f>
        <v>Ruidoso</v>
      </c>
      <c r="U2947" t="str">
        <f>IF(AND(AIRBNB[[#This Row],[PRECIO]]&lt;50,AIRBNB[[#This Row],[MIN_NOCHES]]&gt;3),"Dentro del presupuesto","No considerar")</f>
        <v>No considerar</v>
      </c>
      <c r="V2947" t="str">
        <f>VLOOKUP(AIRBNB[[#This Row],[HOST_ID]],Super_host[],5,FALSE)</f>
        <v>Host</v>
      </c>
    </row>
    <row r="2948" spans="1:22">
      <c r="A2948" s="4">
        <v>4342895</v>
      </c>
      <c r="B2948" t="s">
        <v>12829</v>
      </c>
      <c r="C2948" s="4">
        <v>3800365</v>
      </c>
      <c r="D2948" t="s">
        <v>12830</v>
      </c>
      <c r="E2948" t="s">
        <v>12831</v>
      </c>
      <c r="F2948" s="4">
        <v>11211</v>
      </c>
      <c r="G2948" s="13" t="s">
        <v>4662</v>
      </c>
      <c r="H2948" s="13" t="s">
        <v>9218</v>
      </c>
      <c r="I2948" s="1">
        <v>4071874</v>
      </c>
      <c r="J2948" s="1">
        <v>-7394055</v>
      </c>
      <c r="K2948" t="s">
        <v>5</v>
      </c>
      <c r="L2948" s="20">
        <v>123</v>
      </c>
      <c r="M2948" s="4">
        <v>3</v>
      </c>
      <c r="N2948" s="4">
        <v>21</v>
      </c>
      <c r="O2948" s="2">
        <v>43061</v>
      </c>
      <c r="P2948" s="3">
        <v>0.61</v>
      </c>
      <c r="Q2948" s="4">
        <v>1</v>
      </c>
      <c r="R2948" s="3">
        <v>6.9</v>
      </c>
      <c r="S29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8" t="str">
        <f>IF(AIRBNB[[#This Row],[RUIDO(dB)]]&lt;=4,"Silencioso",IF(AIRBNB[[#This Row],[RUIDO(dB)]]&lt;=5.5,"Poco Ruidoso","Ruidoso"))</f>
        <v>Ruidoso</v>
      </c>
      <c r="U2948" t="str">
        <f>IF(AND(AIRBNB[[#This Row],[PRECIO]]&lt;50,AIRBNB[[#This Row],[MIN_NOCHES]]&gt;3),"Dentro del presupuesto","No considerar")</f>
        <v>No considerar</v>
      </c>
      <c r="V2948" t="str">
        <f>VLOOKUP(AIRBNB[[#This Row],[HOST_ID]],Super_host[],5,FALSE)</f>
        <v>Host</v>
      </c>
    </row>
    <row r="2949" spans="1:22">
      <c r="A2949" s="4">
        <v>1742610</v>
      </c>
      <c r="B2949" t="s">
        <v>2582</v>
      </c>
      <c r="C2949" s="4">
        <v>2548224</v>
      </c>
      <c r="D2949" t="s">
        <v>1640</v>
      </c>
      <c r="E2949" t="s">
        <v>2583</v>
      </c>
      <c r="F2949" s="4">
        <v>10128</v>
      </c>
      <c r="G2949" s="13" t="s">
        <v>124</v>
      </c>
      <c r="H2949" s="13" t="s">
        <v>129</v>
      </c>
      <c r="I2949" s="1">
        <v>4078031</v>
      </c>
      <c r="J2949" s="1">
        <v>-7394653</v>
      </c>
      <c r="K2949" t="s">
        <v>5</v>
      </c>
      <c r="L2949" s="20">
        <v>123</v>
      </c>
      <c r="M2949" s="4">
        <v>5</v>
      </c>
      <c r="N2949" s="4">
        <v>14</v>
      </c>
      <c r="O2949" s="2">
        <v>43615</v>
      </c>
      <c r="P2949" s="3">
        <v>0.2</v>
      </c>
      <c r="Q2949" s="4">
        <v>1</v>
      </c>
      <c r="R2949" s="3">
        <v>5.6</v>
      </c>
      <c r="S29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49" t="str">
        <f>IF(AIRBNB[[#This Row],[RUIDO(dB)]]&lt;=4,"Silencioso",IF(AIRBNB[[#This Row],[RUIDO(dB)]]&lt;=5.5,"Poco Ruidoso","Ruidoso"))</f>
        <v>Ruidoso</v>
      </c>
      <c r="U2949" t="str">
        <f>IF(AND(AIRBNB[[#This Row],[PRECIO]]&lt;50,AIRBNB[[#This Row],[MIN_NOCHES]]&gt;3),"Dentro del presupuesto","No considerar")</f>
        <v>No considerar</v>
      </c>
      <c r="V2949" t="str">
        <f>VLOOKUP(AIRBNB[[#This Row],[HOST_ID]],Super_host[],5,FALSE)</f>
        <v>Host</v>
      </c>
    </row>
    <row r="2950" spans="1:22">
      <c r="A2950" s="4">
        <v>404502</v>
      </c>
      <c r="B2950" t="s">
        <v>14962</v>
      </c>
      <c r="C2950" s="4">
        <v>242506</v>
      </c>
      <c r="D2950" t="s">
        <v>10164</v>
      </c>
      <c r="E2950" t="s">
        <v>14963</v>
      </c>
      <c r="F2950" s="4">
        <v>11249</v>
      </c>
      <c r="G2950" s="13" t="s">
        <v>4662</v>
      </c>
      <c r="H2950" s="13" t="s">
        <v>9218</v>
      </c>
      <c r="I2950" s="1">
        <v>407093</v>
      </c>
      <c r="J2950" s="1">
        <v>-7396484</v>
      </c>
      <c r="K2950" t="s">
        <v>40</v>
      </c>
      <c r="L2950" s="20">
        <v>123</v>
      </c>
      <c r="M2950" s="4">
        <v>3</v>
      </c>
      <c r="N2950" s="4">
        <v>269</v>
      </c>
      <c r="O2950" s="2">
        <v>43621</v>
      </c>
      <c r="P2950" s="3">
        <v>3.09</v>
      </c>
      <c r="Q2950" s="4">
        <v>1</v>
      </c>
      <c r="R2950" s="3">
        <v>6.9</v>
      </c>
      <c r="S29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0" t="str">
        <f>IF(AIRBNB[[#This Row],[RUIDO(dB)]]&lt;=4,"Silencioso",IF(AIRBNB[[#This Row],[RUIDO(dB)]]&lt;=5.5,"Poco Ruidoso","Ruidoso"))</f>
        <v>Ruidoso</v>
      </c>
      <c r="U2950" t="str">
        <f>IF(AND(AIRBNB[[#This Row],[PRECIO]]&lt;50,AIRBNB[[#This Row],[MIN_NOCHES]]&gt;3),"Dentro del presupuesto","No considerar")</f>
        <v>No considerar</v>
      </c>
      <c r="V2950" t="str">
        <f>VLOOKUP(AIRBNB[[#This Row],[HOST_ID]],Super_host[],5,FALSE)</f>
        <v>Host</v>
      </c>
    </row>
    <row r="2951" spans="1:22">
      <c r="A2951" s="4">
        <v>51572</v>
      </c>
      <c r="B2951" t="s">
        <v>6322</v>
      </c>
      <c r="C2951" s="4">
        <v>237329</v>
      </c>
      <c r="D2951" t="s">
        <v>1663</v>
      </c>
      <c r="E2951" t="s">
        <v>6323</v>
      </c>
      <c r="F2951" s="4">
        <v>10001</v>
      </c>
      <c r="G2951" s="13" t="s">
        <v>124</v>
      </c>
      <c r="H2951" s="13" t="s">
        <v>186</v>
      </c>
      <c r="I2951" s="1">
        <v>4074859</v>
      </c>
      <c r="J2951" s="1">
        <v>-7399671</v>
      </c>
      <c r="K2951" t="s">
        <v>40</v>
      </c>
      <c r="L2951" s="20">
        <v>123</v>
      </c>
      <c r="M2951" s="4">
        <v>1</v>
      </c>
      <c r="N2951" s="4">
        <v>375</v>
      </c>
      <c r="O2951" s="2">
        <v>43634</v>
      </c>
      <c r="P2951" s="3">
        <v>3.52</v>
      </c>
      <c r="Q2951" s="4">
        <v>1</v>
      </c>
      <c r="R2951" s="3">
        <v>5.6</v>
      </c>
      <c r="S29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1" t="str">
        <f>IF(AIRBNB[[#This Row],[RUIDO(dB)]]&lt;=4,"Silencioso",IF(AIRBNB[[#This Row],[RUIDO(dB)]]&lt;=5.5,"Poco Ruidoso","Ruidoso"))</f>
        <v>Ruidoso</v>
      </c>
      <c r="U2951" t="str">
        <f>IF(AND(AIRBNB[[#This Row],[PRECIO]]&lt;50,AIRBNB[[#This Row],[MIN_NOCHES]]&gt;3),"Dentro del presupuesto","No considerar")</f>
        <v>No considerar</v>
      </c>
      <c r="V2951" t="str">
        <f>VLOOKUP(AIRBNB[[#This Row],[HOST_ID]],Super_host[],5,FALSE)</f>
        <v>Host</v>
      </c>
    </row>
    <row r="2952" spans="1:22">
      <c r="A2952" s="4">
        <v>3583702</v>
      </c>
      <c r="B2952" t="s">
        <v>14772</v>
      </c>
      <c r="C2952" s="4">
        <v>18018059</v>
      </c>
      <c r="D2952" t="s">
        <v>650</v>
      </c>
      <c r="E2952" t="s">
        <v>14773</v>
      </c>
      <c r="F2952" s="4">
        <v>11207</v>
      </c>
      <c r="G2952" s="13" t="s">
        <v>4662</v>
      </c>
      <c r="H2952" s="13" t="s">
        <v>9274</v>
      </c>
      <c r="I2952" s="1">
        <v>4068258</v>
      </c>
      <c r="J2952" s="1">
        <v>-7390472</v>
      </c>
      <c r="K2952" t="s">
        <v>5</v>
      </c>
      <c r="L2952" s="20">
        <v>122</v>
      </c>
      <c r="M2952" s="4">
        <v>1</v>
      </c>
      <c r="N2952" s="4">
        <v>157</v>
      </c>
      <c r="O2952" s="2">
        <v>43647</v>
      </c>
      <c r="P2952" s="3">
        <v>2.64</v>
      </c>
      <c r="Q2952" s="4">
        <v>1</v>
      </c>
      <c r="R2952" s="3">
        <v>6.9</v>
      </c>
      <c r="S29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2" t="str">
        <f>IF(AIRBNB[[#This Row],[RUIDO(dB)]]&lt;=4,"Silencioso",IF(AIRBNB[[#This Row],[RUIDO(dB)]]&lt;=5.5,"Poco Ruidoso","Ruidoso"))</f>
        <v>Ruidoso</v>
      </c>
      <c r="U2952" t="str">
        <f>IF(AND(AIRBNB[[#This Row],[PRECIO]]&lt;50,AIRBNB[[#This Row],[MIN_NOCHES]]&gt;3),"Dentro del presupuesto","No considerar")</f>
        <v>No considerar</v>
      </c>
      <c r="V2952" t="str">
        <f>VLOOKUP(AIRBNB[[#This Row],[HOST_ID]],Super_host[],5,FALSE)</f>
        <v>Host</v>
      </c>
    </row>
    <row r="2953" spans="1:22">
      <c r="A2953" s="4">
        <v>5413565</v>
      </c>
      <c r="B2953" t="s">
        <v>12307</v>
      </c>
      <c r="C2953" s="4">
        <v>11968309</v>
      </c>
      <c r="D2953" t="s">
        <v>12308</v>
      </c>
      <c r="E2953" t="s">
        <v>12309</v>
      </c>
      <c r="F2953" s="4">
        <v>11206</v>
      </c>
      <c r="G2953" s="13" t="s">
        <v>4662</v>
      </c>
      <c r="H2953" s="13" t="s">
        <v>9218</v>
      </c>
      <c r="I2953" s="1">
        <v>4070882</v>
      </c>
      <c r="J2953" s="1">
        <v>-7393705</v>
      </c>
      <c r="K2953" t="s">
        <v>5</v>
      </c>
      <c r="L2953" s="20">
        <v>122</v>
      </c>
      <c r="M2953" s="4">
        <v>4</v>
      </c>
      <c r="N2953" s="4">
        <v>21</v>
      </c>
      <c r="O2953" s="2">
        <v>43597</v>
      </c>
      <c r="P2953" s="3">
        <v>0.41</v>
      </c>
      <c r="Q2953" s="4">
        <v>1</v>
      </c>
      <c r="R2953" s="3">
        <v>6.9</v>
      </c>
      <c r="S29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3" t="str">
        <f>IF(AIRBNB[[#This Row],[RUIDO(dB)]]&lt;=4,"Silencioso",IF(AIRBNB[[#This Row],[RUIDO(dB)]]&lt;=5.5,"Poco Ruidoso","Ruidoso"))</f>
        <v>Ruidoso</v>
      </c>
      <c r="U2953" t="str">
        <f>IF(AND(AIRBNB[[#This Row],[PRECIO]]&lt;50,AIRBNB[[#This Row],[MIN_NOCHES]]&gt;3),"Dentro del presupuesto","No considerar")</f>
        <v>No considerar</v>
      </c>
      <c r="V2953" t="str">
        <f>VLOOKUP(AIRBNB[[#This Row],[HOST_ID]],Super_host[],5,FALSE)</f>
        <v>Host</v>
      </c>
    </row>
    <row r="2954" spans="1:22">
      <c r="A2954" s="4">
        <v>3425168</v>
      </c>
      <c r="B2954" t="s">
        <v>1842</v>
      </c>
      <c r="C2954" s="4">
        <v>10665748</v>
      </c>
      <c r="D2954" t="s">
        <v>1843</v>
      </c>
      <c r="E2954" t="s">
        <v>1844</v>
      </c>
      <c r="F2954" s="4">
        <v>10003</v>
      </c>
      <c r="G2954" s="13" t="s">
        <v>124</v>
      </c>
      <c r="H2954" s="13" t="s">
        <v>133</v>
      </c>
      <c r="I2954" s="1">
        <v>4073005</v>
      </c>
      <c r="J2954" s="1">
        <v>-7398525</v>
      </c>
      <c r="K2954" t="s">
        <v>5</v>
      </c>
      <c r="L2954" s="20">
        <v>122</v>
      </c>
      <c r="M2954" s="4">
        <v>30</v>
      </c>
      <c r="N2954" s="4">
        <v>7</v>
      </c>
      <c r="O2954" s="2">
        <v>43601</v>
      </c>
      <c r="P2954" s="3">
        <v>0.12</v>
      </c>
      <c r="Q2954" s="4">
        <v>1</v>
      </c>
      <c r="R2954" s="3">
        <v>5.6</v>
      </c>
      <c r="S29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4" t="str">
        <f>IF(AIRBNB[[#This Row],[RUIDO(dB)]]&lt;=4,"Silencioso",IF(AIRBNB[[#This Row],[RUIDO(dB)]]&lt;=5.5,"Poco Ruidoso","Ruidoso"))</f>
        <v>Ruidoso</v>
      </c>
      <c r="U2954" t="str">
        <f>IF(AND(AIRBNB[[#This Row],[PRECIO]]&lt;50,AIRBNB[[#This Row],[MIN_NOCHES]]&gt;3),"Dentro del presupuesto","No considerar")</f>
        <v>No considerar</v>
      </c>
      <c r="V2954" t="str">
        <f>VLOOKUP(AIRBNB[[#This Row],[HOST_ID]],Super_host[],5,FALSE)</f>
        <v>Host</v>
      </c>
    </row>
    <row r="2955" spans="1:22">
      <c r="A2955" s="4">
        <v>1843674</v>
      </c>
      <c r="B2955" t="s">
        <v>14291</v>
      </c>
      <c r="C2955" s="4">
        <v>9632747</v>
      </c>
      <c r="D2955" t="s">
        <v>14153</v>
      </c>
      <c r="E2955" t="s">
        <v>14292</v>
      </c>
      <c r="F2955" s="4">
        <v>11216</v>
      </c>
      <c r="G2955" s="13" t="s">
        <v>4662</v>
      </c>
      <c r="H2955" s="13" t="s">
        <v>9230</v>
      </c>
      <c r="I2955" s="1">
        <v>4068674</v>
      </c>
      <c r="J2955" s="1">
        <v>-7395392</v>
      </c>
      <c r="K2955" t="s">
        <v>5</v>
      </c>
      <c r="L2955" s="20">
        <v>122</v>
      </c>
      <c r="M2955" s="4">
        <v>7</v>
      </c>
      <c r="N2955" s="4">
        <v>122</v>
      </c>
      <c r="O2955" s="2">
        <v>43633</v>
      </c>
      <c r="P2955" s="3">
        <v>1.91</v>
      </c>
      <c r="Q2955" s="4">
        <v>1</v>
      </c>
      <c r="R2955" s="3">
        <v>6.9</v>
      </c>
      <c r="S29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5" t="str">
        <f>IF(AIRBNB[[#This Row],[RUIDO(dB)]]&lt;=4,"Silencioso",IF(AIRBNB[[#This Row],[RUIDO(dB)]]&lt;=5.5,"Poco Ruidoso","Ruidoso"))</f>
        <v>Ruidoso</v>
      </c>
      <c r="U2955" t="str">
        <f>IF(AND(AIRBNB[[#This Row],[PRECIO]]&lt;50,AIRBNB[[#This Row],[MIN_NOCHES]]&gt;3),"Dentro del presupuesto","No considerar")</f>
        <v>No considerar</v>
      </c>
      <c r="V2955" t="str">
        <f>VLOOKUP(AIRBNB[[#This Row],[HOST_ID]],Super_host[],5,FALSE)</f>
        <v>Host</v>
      </c>
    </row>
    <row r="2956" spans="1:22">
      <c r="A2956" s="4">
        <v>3293842</v>
      </c>
      <c r="B2956" t="s">
        <v>10850</v>
      </c>
      <c r="C2956" s="4">
        <v>16641600</v>
      </c>
      <c r="D2956" t="s">
        <v>5953</v>
      </c>
      <c r="E2956" t="s">
        <v>10851</v>
      </c>
      <c r="F2956" s="4">
        <v>11232</v>
      </c>
      <c r="G2956" s="13" t="s">
        <v>4662</v>
      </c>
      <c r="H2956" s="13" t="s">
        <v>9246</v>
      </c>
      <c r="I2956" s="1">
        <v>4066294</v>
      </c>
      <c r="J2956" s="1">
        <v>-7399675</v>
      </c>
      <c r="K2956" t="s">
        <v>5</v>
      </c>
      <c r="L2956" s="20">
        <v>121</v>
      </c>
      <c r="M2956" s="4">
        <v>12</v>
      </c>
      <c r="N2956" s="4">
        <v>8</v>
      </c>
      <c r="O2956" s="2">
        <v>43582</v>
      </c>
      <c r="P2956" s="3">
        <v>0.13</v>
      </c>
      <c r="Q2956" s="4">
        <v>1</v>
      </c>
      <c r="R2956" s="3">
        <v>6.9</v>
      </c>
      <c r="S29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6" t="str">
        <f>IF(AIRBNB[[#This Row],[RUIDO(dB)]]&lt;=4,"Silencioso",IF(AIRBNB[[#This Row],[RUIDO(dB)]]&lt;=5.5,"Poco Ruidoso","Ruidoso"))</f>
        <v>Ruidoso</v>
      </c>
      <c r="U2956" t="str">
        <f>IF(AND(AIRBNB[[#This Row],[PRECIO]]&lt;50,AIRBNB[[#This Row],[MIN_NOCHES]]&gt;3),"Dentro del presupuesto","No considerar")</f>
        <v>No considerar</v>
      </c>
      <c r="V2956" t="str">
        <f>VLOOKUP(AIRBNB[[#This Row],[HOST_ID]],Super_host[],5,FALSE)</f>
        <v>Host</v>
      </c>
    </row>
    <row r="2957" spans="1:22">
      <c r="A2957" s="4">
        <v>553516</v>
      </c>
      <c r="B2957" t="s">
        <v>12687</v>
      </c>
      <c r="C2957" s="4">
        <v>2261381</v>
      </c>
      <c r="D2957" t="s">
        <v>12688</v>
      </c>
      <c r="E2957" t="s">
        <v>12689</v>
      </c>
      <c r="F2957" s="4">
        <v>11217</v>
      </c>
      <c r="G2957" s="13" t="s">
        <v>4662</v>
      </c>
      <c r="H2957" s="13" t="s">
        <v>9323</v>
      </c>
      <c r="I2957" s="1">
        <v>4068052</v>
      </c>
      <c r="J2957" s="1">
        <v>-7397254</v>
      </c>
      <c r="K2957" t="s">
        <v>5</v>
      </c>
      <c r="L2957" s="20">
        <v>121</v>
      </c>
      <c r="M2957" s="4">
        <v>2</v>
      </c>
      <c r="N2957" s="4">
        <v>46</v>
      </c>
      <c r="O2957" s="2">
        <v>42737</v>
      </c>
      <c r="P2957" s="3">
        <v>0.54</v>
      </c>
      <c r="Q2957" s="4">
        <v>1</v>
      </c>
      <c r="R2957" s="3">
        <v>6.9</v>
      </c>
      <c r="S29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7" t="str">
        <f>IF(AIRBNB[[#This Row],[RUIDO(dB)]]&lt;=4,"Silencioso",IF(AIRBNB[[#This Row],[RUIDO(dB)]]&lt;=5.5,"Poco Ruidoso","Ruidoso"))</f>
        <v>Ruidoso</v>
      </c>
      <c r="U2957" t="str">
        <f>IF(AND(AIRBNB[[#This Row],[PRECIO]]&lt;50,AIRBNB[[#This Row],[MIN_NOCHES]]&gt;3),"Dentro del presupuesto","No considerar")</f>
        <v>No considerar</v>
      </c>
      <c r="V2957" t="str">
        <f>VLOOKUP(AIRBNB[[#This Row],[HOST_ID]],Super_host[],5,FALSE)</f>
        <v>Host</v>
      </c>
    </row>
    <row r="2958" spans="1:22">
      <c r="A2958" s="4">
        <v>820218</v>
      </c>
      <c r="B2958" t="s">
        <v>1588</v>
      </c>
      <c r="C2958" s="4">
        <v>337159</v>
      </c>
      <c r="D2958" t="s">
        <v>1589</v>
      </c>
      <c r="E2958" t="s">
        <v>1590</v>
      </c>
      <c r="F2958" s="4">
        <v>10035</v>
      </c>
      <c r="G2958" s="13" t="s">
        <v>124</v>
      </c>
      <c r="H2958" s="13" t="s">
        <v>133</v>
      </c>
      <c r="I2958" s="1">
        <v>4073131</v>
      </c>
      <c r="J2958" s="1">
        <v>-7398609</v>
      </c>
      <c r="K2958" t="s">
        <v>5</v>
      </c>
      <c r="L2958" s="20">
        <v>121</v>
      </c>
      <c r="M2958" s="4">
        <v>2</v>
      </c>
      <c r="N2958" s="4">
        <v>6</v>
      </c>
      <c r="O2958" s="2">
        <v>43348</v>
      </c>
      <c r="P2958" s="3">
        <v>0.09</v>
      </c>
      <c r="Q2958" s="4">
        <v>1</v>
      </c>
      <c r="R2958" s="3">
        <v>5.6</v>
      </c>
      <c r="S29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8" t="str">
        <f>IF(AIRBNB[[#This Row],[RUIDO(dB)]]&lt;=4,"Silencioso",IF(AIRBNB[[#This Row],[RUIDO(dB)]]&lt;=5.5,"Poco Ruidoso","Ruidoso"))</f>
        <v>Ruidoso</v>
      </c>
      <c r="U2958" t="str">
        <f>IF(AND(AIRBNB[[#This Row],[PRECIO]]&lt;50,AIRBNB[[#This Row],[MIN_NOCHES]]&gt;3),"Dentro del presupuesto","No considerar")</f>
        <v>No considerar</v>
      </c>
      <c r="V2958" t="str">
        <f>VLOOKUP(AIRBNB[[#This Row],[HOST_ID]],Super_host[],5,FALSE)</f>
        <v>Host</v>
      </c>
    </row>
    <row r="2959" spans="1:22">
      <c r="A2959" s="4">
        <v>342027</v>
      </c>
      <c r="B2959" t="s">
        <v>2529</v>
      </c>
      <c r="C2959" s="4">
        <v>168417</v>
      </c>
      <c r="D2959" t="s">
        <v>1283</v>
      </c>
      <c r="E2959" t="s">
        <v>2530</v>
      </c>
      <c r="F2959" s="4">
        <v>10035</v>
      </c>
      <c r="G2959" s="13" t="s">
        <v>124</v>
      </c>
      <c r="H2959" s="13" t="s">
        <v>129</v>
      </c>
      <c r="I2959" s="1">
        <v>4077631</v>
      </c>
      <c r="J2959" s="1">
        <v>-7395289</v>
      </c>
      <c r="K2959" t="s">
        <v>5</v>
      </c>
      <c r="L2959" s="20">
        <v>121</v>
      </c>
      <c r="M2959" s="4">
        <v>1</v>
      </c>
      <c r="N2959" s="4">
        <v>16</v>
      </c>
      <c r="O2959" s="2">
        <v>43632</v>
      </c>
      <c r="P2959" s="3">
        <v>0.19</v>
      </c>
      <c r="Q2959" s="4">
        <v>1</v>
      </c>
      <c r="R2959" s="3">
        <v>5.6</v>
      </c>
      <c r="S29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59" t="str">
        <f>IF(AIRBNB[[#This Row],[RUIDO(dB)]]&lt;=4,"Silencioso",IF(AIRBNB[[#This Row],[RUIDO(dB)]]&lt;=5.5,"Poco Ruidoso","Ruidoso"))</f>
        <v>Ruidoso</v>
      </c>
      <c r="U2959" t="str">
        <f>IF(AND(AIRBNB[[#This Row],[PRECIO]]&lt;50,AIRBNB[[#This Row],[MIN_NOCHES]]&gt;3),"Dentro del presupuesto","No considerar")</f>
        <v>No considerar</v>
      </c>
      <c r="V2959" t="str">
        <f>VLOOKUP(AIRBNB[[#This Row],[HOST_ID]],Super_host[],5,FALSE)</f>
        <v>Host</v>
      </c>
    </row>
    <row r="2960" spans="1:22">
      <c r="A2960" s="4">
        <v>6576327</v>
      </c>
      <c r="B2960" t="s">
        <v>1056</v>
      </c>
      <c r="C2960" s="4">
        <v>33680030</v>
      </c>
      <c r="D2960" t="s">
        <v>1057</v>
      </c>
      <c r="E2960" t="s">
        <v>1058</v>
      </c>
      <c r="F2960" s="4">
        <v>10031</v>
      </c>
      <c r="G2960" s="13" t="s">
        <v>124</v>
      </c>
      <c r="H2960" s="13" t="s">
        <v>148</v>
      </c>
      <c r="I2960" s="1">
        <v>4082033</v>
      </c>
      <c r="J2960" s="1">
        <v>-7395632</v>
      </c>
      <c r="K2960" t="s">
        <v>5</v>
      </c>
      <c r="L2960" s="20">
        <v>120</v>
      </c>
      <c r="M2960" s="4">
        <v>1</v>
      </c>
      <c r="N2960" s="4">
        <v>3</v>
      </c>
      <c r="O2960" s="2">
        <v>42213</v>
      </c>
      <c r="P2960" s="3">
        <v>0.06</v>
      </c>
      <c r="Q2960" s="4">
        <v>1</v>
      </c>
      <c r="R2960" s="3">
        <v>5.6</v>
      </c>
      <c r="S29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0" t="str">
        <f>IF(AIRBNB[[#This Row],[RUIDO(dB)]]&lt;=4,"Silencioso",IF(AIRBNB[[#This Row],[RUIDO(dB)]]&lt;=5.5,"Poco Ruidoso","Ruidoso"))</f>
        <v>Ruidoso</v>
      </c>
      <c r="U2960" t="str">
        <f>IF(AND(AIRBNB[[#This Row],[PRECIO]]&lt;50,AIRBNB[[#This Row],[MIN_NOCHES]]&gt;3),"Dentro del presupuesto","No considerar")</f>
        <v>No considerar</v>
      </c>
      <c r="V2960" t="str">
        <f>VLOOKUP(AIRBNB[[#This Row],[HOST_ID]],Super_host[],5,FALSE)</f>
        <v>Host</v>
      </c>
    </row>
    <row r="2961" spans="1:22">
      <c r="A2961" s="4">
        <v>6329973</v>
      </c>
      <c r="B2961" t="s">
        <v>6069</v>
      </c>
      <c r="C2961" s="4">
        <v>31626212</v>
      </c>
      <c r="D2961" t="s">
        <v>6070</v>
      </c>
      <c r="E2961" t="s">
        <v>6071</v>
      </c>
      <c r="F2961" s="4">
        <v>10036</v>
      </c>
      <c r="G2961" s="13" t="s">
        <v>124</v>
      </c>
      <c r="H2961" s="13" t="s">
        <v>416</v>
      </c>
      <c r="I2961" s="1">
        <v>4075731</v>
      </c>
      <c r="J2961" s="1">
        <v>-7398479</v>
      </c>
      <c r="K2961" t="s">
        <v>40</v>
      </c>
      <c r="L2961" s="20">
        <v>120</v>
      </c>
      <c r="M2961" s="4">
        <v>60</v>
      </c>
      <c r="N2961" s="4">
        <v>140</v>
      </c>
      <c r="O2961" s="2">
        <v>43640</v>
      </c>
      <c r="P2961" s="3">
        <v>2.81</v>
      </c>
      <c r="Q2961" s="4">
        <v>1</v>
      </c>
      <c r="R2961" s="3">
        <v>5.6</v>
      </c>
      <c r="S29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1" t="str">
        <f>IF(AIRBNB[[#This Row],[RUIDO(dB)]]&lt;=4,"Silencioso",IF(AIRBNB[[#This Row],[RUIDO(dB)]]&lt;=5.5,"Poco Ruidoso","Ruidoso"))</f>
        <v>Ruidoso</v>
      </c>
      <c r="U2961" t="str">
        <f>IF(AND(AIRBNB[[#This Row],[PRECIO]]&lt;50,AIRBNB[[#This Row],[MIN_NOCHES]]&gt;3),"Dentro del presupuesto","No considerar")</f>
        <v>No considerar</v>
      </c>
      <c r="V2961" t="str">
        <f>VLOOKUP(AIRBNB[[#This Row],[HOST_ID]],Super_host[],5,FALSE)</f>
        <v>Host</v>
      </c>
    </row>
    <row r="2962" spans="1:22">
      <c r="A2962" s="4">
        <v>6048583</v>
      </c>
      <c r="B2962" t="s">
        <v>202</v>
      </c>
      <c r="C2962" s="4">
        <v>31389734</v>
      </c>
      <c r="D2962" t="s">
        <v>203</v>
      </c>
      <c r="E2962" t="s">
        <v>143</v>
      </c>
      <c r="F2962" s="4">
        <v>10012</v>
      </c>
      <c r="G2962" s="13" t="s">
        <v>124</v>
      </c>
      <c r="H2962" s="13" t="s">
        <v>144</v>
      </c>
      <c r="I2962" s="1">
        <v>4072966</v>
      </c>
      <c r="J2962" s="1">
        <v>-7399787</v>
      </c>
      <c r="K2962" t="s">
        <v>5</v>
      </c>
      <c r="L2962" s="20">
        <v>120</v>
      </c>
      <c r="M2962" s="4">
        <v>4</v>
      </c>
      <c r="N2962" s="4">
        <v>1</v>
      </c>
      <c r="O2962" s="2">
        <v>42238</v>
      </c>
      <c r="P2962" s="3">
        <v>0.02</v>
      </c>
      <c r="Q2962" s="4">
        <v>1</v>
      </c>
      <c r="R2962" s="3">
        <v>5.6</v>
      </c>
      <c r="S29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2" t="str">
        <f>IF(AIRBNB[[#This Row],[RUIDO(dB)]]&lt;=4,"Silencioso",IF(AIRBNB[[#This Row],[RUIDO(dB)]]&lt;=5.5,"Poco Ruidoso","Ruidoso"))</f>
        <v>Ruidoso</v>
      </c>
      <c r="U2962" t="str">
        <f>IF(AND(AIRBNB[[#This Row],[PRECIO]]&lt;50,AIRBNB[[#This Row],[MIN_NOCHES]]&gt;3),"Dentro del presupuesto","No considerar")</f>
        <v>No considerar</v>
      </c>
      <c r="V2962" t="str">
        <f>VLOOKUP(AIRBNB[[#This Row],[HOST_ID]],Super_host[],5,FALSE)</f>
        <v>Host</v>
      </c>
    </row>
    <row r="2963" spans="1:22">
      <c r="A2963" s="4">
        <v>5818551</v>
      </c>
      <c r="B2963" t="s">
        <v>4551</v>
      </c>
      <c r="C2963" s="4">
        <v>30196119</v>
      </c>
      <c r="D2963" t="s">
        <v>150</v>
      </c>
      <c r="E2963" t="s">
        <v>4552</v>
      </c>
      <c r="F2963" s="4">
        <v>10031</v>
      </c>
      <c r="G2963" s="13" t="s">
        <v>124</v>
      </c>
      <c r="H2963" s="13" t="s">
        <v>148</v>
      </c>
      <c r="I2963" s="1">
        <v>4082943</v>
      </c>
      <c r="J2963" s="1">
        <v>-739407</v>
      </c>
      <c r="K2963" t="s">
        <v>5</v>
      </c>
      <c r="L2963" s="20">
        <v>120</v>
      </c>
      <c r="M2963" s="4">
        <v>5</v>
      </c>
      <c r="N2963" s="4">
        <v>28</v>
      </c>
      <c r="O2963" s="2">
        <v>43608</v>
      </c>
      <c r="P2963" s="3">
        <v>0.82</v>
      </c>
      <c r="Q2963" s="4">
        <v>1</v>
      </c>
      <c r="R2963" s="3">
        <v>5.6</v>
      </c>
      <c r="S29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3" t="str">
        <f>IF(AIRBNB[[#This Row],[RUIDO(dB)]]&lt;=4,"Silencioso",IF(AIRBNB[[#This Row],[RUIDO(dB)]]&lt;=5.5,"Poco Ruidoso","Ruidoso"))</f>
        <v>Ruidoso</v>
      </c>
      <c r="U2963" t="str">
        <f>IF(AND(AIRBNB[[#This Row],[PRECIO]]&lt;50,AIRBNB[[#This Row],[MIN_NOCHES]]&gt;3),"Dentro del presupuesto","No considerar")</f>
        <v>No considerar</v>
      </c>
      <c r="V2963" t="str">
        <f>VLOOKUP(AIRBNB[[#This Row],[HOST_ID]],Super_host[],5,FALSE)</f>
        <v>Host</v>
      </c>
    </row>
    <row r="2964" spans="1:22">
      <c r="A2964" s="4">
        <v>6477586</v>
      </c>
      <c r="B2964" t="s">
        <v>6650</v>
      </c>
      <c r="C2964" s="4">
        <v>29690360</v>
      </c>
      <c r="D2964" t="s">
        <v>283</v>
      </c>
      <c r="E2964" t="s">
        <v>6651</v>
      </c>
      <c r="F2964" s="4">
        <v>10034</v>
      </c>
      <c r="G2964" s="13" t="s">
        <v>124</v>
      </c>
      <c r="H2964" s="13" t="s">
        <v>241</v>
      </c>
      <c r="I2964" s="1">
        <v>4086743</v>
      </c>
      <c r="J2964" s="1">
        <v>-7392643</v>
      </c>
      <c r="K2964" t="s">
        <v>5</v>
      </c>
      <c r="L2964" s="20">
        <v>120</v>
      </c>
      <c r="M2964" s="4">
        <v>3</v>
      </c>
      <c r="N2964" s="4">
        <v>0</v>
      </c>
      <c r="O2964" s="2">
        <v>43646</v>
      </c>
      <c r="P2964" s="3">
        <v>0.02</v>
      </c>
      <c r="Q2964" s="4">
        <v>1</v>
      </c>
      <c r="R2964" s="3">
        <v>5.6</v>
      </c>
      <c r="S29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4" t="str">
        <f>IF(AIRBNB[[#This Row],[RUIDO(dB)]]&lt;=4,"Silencioso",IF(AIRBNB[[#This Row],[RUIDO(dB)]]&lt;=5.5,"Poco Ruidoso","Ruidoso"))</f>
        <v>Ruidoso</v>
      </c>
      <c r="U2964" t="str">
        <f>IF(AND(AIRBNB[[#This Row],[PRECIO]]&lt;50,AIRBNB[[#This Row],[MIN_NOCHES]]&gt;3),"Dentro del presupuesto","No considerar")</f>
        <v>No considerar</v>
      </c>
      <c r="V2964" t="str">
        <f>VLOOKUP(AIRBNB[[#This Row],[HOST_ID]],Super_host[],5,FALSE)</f>
        <v>Host</v>
      </c>
    </row>
    <row r="2965" spans="1:22">
      <c r="A2965" s="4">
        <v>5693978</v>
      </c>
      <c r="B2965" t="s">
        <v>207</v>
      </c>
      <c r="C2965" s="4">
        <v>29518961</v>
      </c>
      <c r="D2965" t="s">
        <v>208</v>
      </c>
      <c r="E2965" t="s">
        <v>209</v>
      </c>
      <c r="F2965" s="4">
        <v>10023</v>
      </c>
      <c r="G2965" s="13" t="s">
        <v>124</v>
      </c>
      <c r="H2965" s="13" t="s">
        <v>168</v>
      </c>
      <c r="I2965" s="1">
        <v>4077937</v>
      </c>
      <c r="J2965" s="1">
        <v>-7397805</v>
      </c>
      <c r="K2965" t="s">
        <v>5</v>
      </c>
      <c r="L2965" s="20">
        <v>120</v>
      </c>
      <c r="M2965" s="4">
        <v>1</v>
      </c>
      <c r="N2965" s="4">
        <v>1</v>
      </c>
      <c r="O2965" s="2">
        <v>42085</v>
      </c>
      <c r="P2965" s="3">
        <v>0.02</v>
      </c>
      <c r="Q2965" s="4">
        <v>1</v>
      </c>
      <c r="R2965" s="3">
        <v>5.6</v>
      </c>
      <c r="S29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5" t="str">
        <f>IF(AIRBNB[[#This Row],[RUIDO(dB)]]&lt;=4,"Silencioso",IF(AIRBNB[[#This Row],[RUIDO(dB)]]&lt;=5.5,"Poco Ruidoso","Ruidoso"))</f>
        <v>Ruidoso</v>
      </c>
      <c r="U2965" t="str">
        <f>IF(AND(AIRBNB[[#This Row],[PRECIO]]&lt;50,AIRBNB[[#This Row],[MIN_NOCHES]]&gt;3),"Dentro del presupuesto","No considerar")</f>
        <v>No considerar</v>
      </c>
      <c r="V2965" t="str">
        <f>VLOOKUP(AIRBNB[[#This Row],[HOST_ID]],Super_host[],5,FALSE)</f>
        <v>Host</v>
      </c>
    </row>
    <row r="2966" spans="1:22">
      <c r="A2966" s="4">
        <v>5769218</v>
      </c>
      <c r="B2966" t="s">
        <v>6652</v>
      </c>
      <c r="C2966" s="4">
        <v>29452212</v>
      </c>
      <c r="D2966" t="s">
        <v>6653</v>
      </c>
      <c r="E2966" t="s">
        <v>6654</v>
      </c>
      <c r="F2966" s="4">
        <v>10065</v>
      </c>
      <c r="G2966" s="13" t="s">
        <v>124</v>
      </c>
      <c r="H2966" s="13" t="s">
        <v>129</v>
      </c>
      <c r="I2966" s="1">
        <v>4076545</v>
      </c>
      <c r="J2966" s="1">
        <v>-7395668</v>
      </c>
      <c r="K2966" t="s">
        <v>5</v>
      </c>
      <c r="L2966" s="20">
        <v>120</v>
      </c>
      <c r="M2966" s="4">
        <v>7</v>
      </c>
      <c r="N2966" s="4">
        <v>0</v>
      </c>
      <c r="O2966" s="2">
        <v>43652</v>
      </c>
      <c r="P2966" s="3">
        <v>0.17</v>
      </c>
      <c r="Q2966" s="4">
        <v>1</v>
      </c>
      <c r="R2966" s="3">
        <v>5.6</v>
      </c>
      <c r="S29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6" t="str">
        <f>IF(AIRBNB[[#This Row],[RUIDO(dB)]]&lt;=4,"Silencioso",IF(AIRBNB[[#This Row],[RUIDO(dB)]]&lt;=5.5,"Poco Ruidoso","Ruidoso"))</f>
        <v>Ruidoso</v>
      </c>
      <c r="U2966" t="str">
        <f>IF(AND(AIRBNB[[#This Row],[PRECIO]]&lt;50,AIRBNB[[#This Row],[MIN_NOCHES]]&gt;3),"Dentro del presupuesto","No considerar")</f>
        <v>No considerar</v>
      </c>
      <c r="V2966" t="str">
        <f>VLOOKUP(AIRBNB[[#This Row],[HOST_ID]],Super_host[],5,FALSE)</f>
        <v>Host</v>
      </c>
    </row>
    <row r="2967" spans="1:22">
      <c r="A2967" s="4">
        <v>5581273</v>
      </c>
      <c r="B2967" t="s">
        <v>4392</v>
      </c>
      <c r="C2967" s="4">
        <v>28937325</v>
      </c>
      <c r="D2967" t="s">
        <v>4393</v>
      </c>
      <c r="E2967" t="s">
        <v>4394</v>
      </c>
      <c r="F2967" s="4">
        <v>10040</v>
      </c>
      <c r="G2967" s="13" t="s">
        <v>124</v>
      </c>
      <c r="H2967" s="13" t="s">
        <v>125</v>
      </c>
      <c r="I2967" s="1">
        <v>4085769</v>
      </c>
      <c r="J2967" s="1">
        <v>-7393374</v>
      </c>
      <c r="K2967" t="s">
        <v>268</v>
      </c>
      <c r="L2967" s="20">
        <v>120</v>
      </c>
      <c r="M2967" s="4">
        <v>3</v>
      </c>
      <c r="N2967" s="4">
        <v>38</v>
      </c>
      <c r="O2967" s="2">
        <v>42616</v>
      </c>
      <c r="P2967" s="3">
        <v>0.74</v>
      </c>
      <c r="Q2967" s="4">
        <v>1</v>
      </c>
      <c r="R2967" s="3">
        <v>5.6</v>
      </c>
      <c r="S29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7" t="str">
        <f>IF(AIRBNB[[#This Row],[RUIDO(dB)]]&lt;=4,"Silencioso",IF(AIRBNB[[#This Row],[RUIDO(dB)]]&lt;=5.5,"Poco Ruidoso","Ruidoso"))</f>
        <v>Ruidoso</v>
      </c>
      <c r="U2967" t="str">
        <f>IF(AND(AIRBNB[[#This Row],[PRECIO]]&lt;50,AIRBNB[[#This Row],[MIN_NOCHES]]&gt;3),"Dentro del presupuesto","No considerar")</f>
        <v>No considerar</v>
      </c>
      <c r="V2967" t="str">
        <f>VLOOKUP(AIRBNB[[#This Row],[HOST_ID]],Super_host[],5,FALSE)</f>
        <v>Host</v>
      </c>
    </row>
    <row r="2968" spans="1:22">
      <c r="A2968" s="4">
        <v>5534660</v>
      </c>
      <c r="B2968" t="s">
        <v>11989</v>
      </c>
      <c r="C2968" s="4">
        <v>28699661</v>
      </c>
      <c r="D2968" t="s">
        <v>11990</v>
      </c>
      <c r="E2968" t="s">
        <v>11612</v>
      </c>
      <c r="F2968" s="4">
        <v>11222</v>
      </c>
      <c r="G2968" s="13" t="s">
        <v>4662</v>
      </c>
      <c r="H2968" s="13" t="s">
        <v>9249</v>
      </c>
      <c r="I2968" s="1">
        <v>4073066</v>
      </c>
      <c r="J2968" s="1">
        <v>-73955</v>
      </c>
      <c r="K2968" t="s">
        <v>5</v>
      </c>
      <c r="L2968" s="20">
        <v>120</v>
      </c>
      <c r="M2968" s="4">
        <v>7</v>
      </c>
      <c r="N2968" s="4">
        <v>17</v>
      </c>
      <c r="O2968" s="2">
        <v>42374</v>
      </c>
      <c r="P2968" s="3">
        <v>0.33</v>
      </c>
      <c r="Q2968" s="4">
        <v>1</v>
      </c>
      <c r="R2968" s="3">
        <v>6.9</v>
      </c>
      <c r="S29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8" t="str">
        <f>IF(AIRBNB[[#This Row],[RUIDO(dB)]]&lt;=4,"Silencioso",IF(AIRBNB[[#This Row],[RUIDO(dB)]]&lt;=5.5,"Poco Ruidoso","Ruidoso"))</f>
        <v>Ruidoso</v>
      </c>
      <c r="U2968" t="str">
        <f>IF(AND(AIRBNB[[#This Row],[PRECIO]]&lt;50,AIRBNB[[#This Row],[MIN_NOCHES]]&gt;3),"Dentro del presupuesto","No considerar")</f>
        <v>No considerar</v>
      </c>
      <c r="V2968" t="str">
        <f>VLOOKUP(AIRBNB[[#This Row],[HOST_ID]],Super_host[],5,FALSE)</f>
        <v>Host</v>
      </c>
    </row>
    <row r="2969" spans="1:22">
      <c r="A2969" s="4">
        <v>5944801</v>
      </c>
      <c r="B2969" t="s">
        <v>5081</v>
      </c>
      <c r="C2969" s="4">
        <v>27796188</v>
      </c>
      <c r="D2969" t="s">
        <v>291</v>
      </c>
      <c r="E2969" t="s">
        <v>5082</v>
      </c>
      <c r="F2969" s="4">
        <v>10027</v>
      </c>
      <c r="G2969" s="13" t="s">
        <v>124</v>
      </c>
      <c r="H2969" s="13" t="s">
        <v>148</v>
      </c>
      <c r="I2969" s="1">
        <v>4080947</v>
      </c>
      <c r="J2969" s="1">
        <v>-7395392</v>
      </c>
      <c r="K2969" t="s">
        <v>5</v>
      </c>
      <c r="L2969" s="20">
        <v>120</v>
      </c>
      <c r="M2969" s="4">
        <v>2</v>
      </c>
      <c r="N2969" s="4">
        <v>60</v>
      </c>
      <c r="O2969" s="2">
        <v>43651</v>
      </c>
      <c r="P2969" s="3">
        <v>1.18</v>
      </c>
      <c r="Q2969" s="4">
        <v>1</v>
      </c>
      <c r="R2969" s="3">
        <v>5.6</v>
      </c>
      <c r="S29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69" t="str">
        <f>IF(AIRBNB[[#This Row],[RUIDO(dB)]]&lt;=4,"Silencioso",IF(AIRBNB[[#This Row],[RUIDO(dB)]]&lt;=5.5,"Poco Ruidoso","Ruidoso"))</f>
        <v>Ruidoso</v>
      </c>
      <c r="U2969" t="str">
        <f>IF(AND(AIRBNB[[#This Row],[PRECIO]]&lt;50,AIRBNB[[#This Row],[MIN_NOCHES]]&gt;3),"Dentro del presupuesto","No considerar")</f>
        <v>No considerar</v>
      </c>
      <c r="V2969" t="str">
        <f>VLOOKUP(AIRBNB[[#This Row],[HOST_ID]],Super_host[],5,FALSE)</f>
        <v>Host</v>
      </c>
    </row>
    <row r="2970" spans="1:22">
      <c r="A2970" s="4">
        <v>5266736</v>
      </c>
      <c r="B2970" t="s">
        <v>13454</v>
      </c>
      <c r="C2970" s="4">
        <v>27261471</v>
      </c>
      <c r="D2970" t="s">
        <v>13455</v>
      </c>
      <c r="E2970" t="s">
        <v>13456</v>
      </c>
      <c r="F2970" s="4">
        <v>11236</v>
      </c>
      <c r="G2970" s="13" t="s">
        <v>4662</v>
      </c>
      <c r="H2970" s="13" t="s">
        <v>11075</v>
      </c>
      <c r="I2970" s="1">
        <v>4064716</v>
      </c>
      <c r="J2970" s="1">
        <v>-7389403</v>
      </c>
      <c r="K2970" t="s">
        <v>5</v>
      </c>
      <c r="L2970" s="20">
        <v>120</v>
      </c>
      <c r="M2970" s="4">
        <v>2</v>
      </c>
      <c r="N2970" s="4">
        <v>1</v>
      </c>
      <c r="O2970" s="2">
        <v>43646</v>
      </c>
      <c r="P2970" s="3">
        <v>1</v>
      </c>
      <c r="Q2970" s="4">
        <v>1</v>
      </c>
      <c r="R2970" s="3">
        <v>6.9</v>
      </c>
      <c r="S29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0" t="str">
        <f>IF(AIRBNB[[#This Row],[RUIDO(dB)]]&lt;=4,"Silencioso",IF(AIRBNB[[#This Row],[RUIDO(dB)]]&lt;=5.5,"Poco Ruidoso","Ruidoso"))</f>
        <v>Ruidoso</v>
      </c>
      <c r="U2970" t="str">
        <f>IF(AND(AIRBNB[[#This Row],[PRECIO]]&lt;50,AIRBNB[[#This Row],[MIN_NOCHES]]&gt;3),"Dentro del presupuesto","No considerar")</f>
        <v>No considerar</v>
      </c>
      <c r="V2970" t="str">
        <f>VLOOKUP(AIRBNB[[#This Row],[HOST_ID]],Super_host[],5,FALSE)</f>
        <v>Host</v>
      </c>
    </row>
    <row r="2971" spans="1:22">
      <c r="A2971" s="4">
        <v>5105768</v>
      </c>
      <c r="B2971" t="s">
        <v>8536</v>
      </c>
      <c r="C2971" s="4">
        <v>26382036</v>
      </c>
      <c r="D2971" t="s">
        <v>1</v>
      </c>
      <c r="E2971" t="s">
        <v>8537</v>
      </c>
      <c r="F2971" s="4">
        <v>11373</v>
      </c>
      <c r="G2971" s="13" t="s">
        <v>7897</v>
      </c>
      <c r="H2971" s="13" t="s">
        <v>8051</v>
      </c>
      <c r="I2971" s="1">
        <v>4074038</v>
      </c>
      <c r="J2971" s="1">
        <v>-7387599</v>
      </c>
      <c r="K2971" t="s">
        <v>5</v>
      </c>
      <c r="L2971" s="20">
        <v>120</v>
      </c>
      <c r="M2971" s="4">
        <v>5</v>
      </c>
      <c r="N2971" s="4">
        <v>31</v>
      </c>
      <c r="O2971" s="2">
        <v>43612</v>
      </c>
      <c r="P2971" s="3">
        <v>0.64</v>
      </c>
      <c r="Q2971" s="4">
        <v>5</v>
      </c>
      <c r="R2971" s="3">
        <v>6.24</v>
      </c>
      <c r="S29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1" t="str">
        <f>IF(AIRBNB[[#This Row],[RUIDO(dB)]]&lt;=4,"Silencioso",IF(AIRBNB[[#This Row],[RUIDO(dB)]]&lt;=5.5,"Poco Ruidoso","Ruidoso"))</f>
        <v>Ruidoso</v>
      </c>
      <c r="U2971" t="str">
        <f>IF(AND(AIRBNB[[#This Row],[PRECIO]]&lt;50,AIRBNB[[#This Row],[MIN_NOCHES]]&gt;3),"Dentro del presupuesto","No considerar")</f>
        <v>No considerar</v>
      </c>
      <c r="V2971" t="str">
        <f>VLOOKUP(AIRBNB[[#This Row],[HOST_ID]],Super_host[],5,FALSE)</f>
        <v>Host</v>
      </c>
    </row>
    <row r="2972" spans="1:22">
      <c r="A2972" s="4">
        <v>6609293</v>
      </c>
      <c r="B2972" t="s">
        <v>12367</v>
      </c>
      <c r="C2972" s="4">
        <v>26228337</v>
      </c>
      <c r="D2972" t="s">
        <v>326</v>
      </c>
      <c r="E2972" t="s">
        <v>12368</v>
      </c>
      <c r="F2972" s="4">
        <v>11217</v>
      </c>
      <c r="G2972" s="13" t="s">
        <v>4662</v>
      </c>
      <c r="H2972" s="13" t="s">
        <v>9234</v>
      </c>
      <c r="I2972" s="1">
        <v>406801</v>
      </c>
      <c r="J2972" s="1">
        <v>-7397918</v>
      </c>
      <c r="K2972" t="s">
        <v>5</v>
      </c>
      <c r="L2972" s="20">
        <v>120</v>
      </c>
      <c r="M2972" s="4">
        <v>7</v>
      </c>
      <c r="N2972" s="4">
        <v>20</v>
      </c>
      <c r="O2972" s="2">
        <v>43238</v>
      </c>
      <c r="P2972" s="3">
        <v>0.43</v>
      </c>
      <c r="Q2972" s="4">
        <v>1</v>
      </c>
      <c r="R2972" s="3">
        <v>6.9</v>
      </c>
      <c r="S29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2" t="str">
        <f>IF(AIRBNB[[#This Row],[RUIDO(dB)]]&lt;=4,"Silencioso",IF(AIRBNB[[#This Row],[RUIDO(dB)]]&lt;=5.5,"Poco Ruidoso","Ruidoso"))</f>
        <v>Ruidoso</v>
      </c>
      <c r="U2972" t="str">
        <f>IF(AND(AIRBNB[[#This Row],[PRECIO]]&lt;50,AIRBNB[[#This Row],[MIN_NOCHES]]&gt;3),"Dentro del presupuesto","No considerar")</f>
        <v>No considerar</v>
      </c>
      <c r="V2972" t="str">
        <f>VLOOKUP(AIRBNB[[#This Row],[HOST_ID]],Super_host[],5,FALSE)</f>
        <v>Host</v>
      </c>
    </row>
    <row r="2973" spans="1:22">
      <c r="A2973" s="4">
        <v>4995083</v>
      </c>
      <c r="B2973" t="s">
        <v>2367</v>
      </c>
      <c r="C2973" s="4">
        <v>25748492</v>
      </c>
      <c r="D2973" t="s">
        <v>399</v>
      </c>
      <c r="E2973" t="s">
        <v>2368</v>
      </c>
      <c r="F2973" s="4">
        <v>10009</v>
      </c>
      <c r="G2973" s="13" t="s">
        <v>124</v>
      </c>
      <c r="H2973" s="13" t="s">
        <v>133</v>
      </c>
      <c r="I2973" s="1">
        <v>4072954</v>
      </c>
      <c r="J2973" s="1">
        <v>-7398337</v>
      </c>
      <c r="K2973" t="s">
        <v>5</v>
      </c>
      <c r="L2973" s="20">
        <v>120</v>
      </c>
      <c r="M2973" s="4">
        <v>1</v>
      </c>
      <c r="N2973" s="4">
        <v>8</v>
      </c>
      <c r="O2973" s="2">
        <v>42520</v>
      </c>
      <c r="P2973" s="3">
        <v>0.18</v>
      </c>
      <c r="Q2973" s="4">
        <v>1</v>
      </c>
      <c r="R2973" s="3">
        <v>5.6</v>
      </c>
      <c r="S29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3" t="str">
        <f>IF(AIRBNB[[#This Row],[RUIDO(dB)]]&lt;=4,"Silencioso",IF(AIRBNB[[#This Row],[RUIDO(dB)]]&lt;=5.5,"Poco Ruidoso","Ruidoso"))</f>
        <v>Ruidoso</v>
      </c>
      <c r="U2973" t="str">
        <f>IF(AND(AIRBNB[[#This Row],[PRECIO]]&lt;50,AIRBNB[[#This Row],[MIN_NOCHES]]&gt;3),"Dentro del presupuesto","No considerar")</f>
        <v>No considerar</v>
      </c>
      <c r="V2973" t="str">
        <f>VLOOKUP(AIRBNB[[#This Row],[HOST_ID]],Super_host[],5,FALSE)</f>
        <v>Host</v>
      </c>
    </row>
    <row r="2974" spans="1:22">
      <c r="A2974" s="4">
        <v>4885673</v>
      </c>
      <c r="B2974" t="s">
        <v>3399</v>
      </c>
      <c r="C2974" s="4">
        <v>24943630</v>
      </c>
      <c r="D2974" t="s">
        <v>442</v>
      </c>
      <c r="E2974" t="s">
        <v>143</v>
      </c>
      <c r="F2974" s="4">
        <v>10012</v>
      </c>
      <c r="G2974" s="13" t="s">
        <v>124</v>
      </c>
      <c r="H2974" s="13" t="s">
        <v>144</v>
      </c>
      <c r="I2974" s="1">
        <v>4073222</v>
      </c>
      <c r="J2974" s="1">
        <v>-739969</v>
      </c>
      <c r="K2974" t="s">
        <v>40</v>
      </c>
      <c r="L2974" s="20">
        <v>120</v>
      </c>
      <c r="M2974" s="4">
        <v>4</v>
      </c>
      <c r="N2974" s="4">
        <v>19</v>
      </c>
      <c r="O2974" s="2">
        <v>43651</v>
      </c>
      <c r="P2974" s="3">
        <v>0.35</v>
      </c>
      <c r="Q2974" s="4">
        <v>1</v>
      </c>
      <c r="R2974" s="3">
        <v>5.6</v>
      </c>
      <c r="S29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4" t="str">
        <f>IF(AIRBNB[[#This Row],[RUIDO(dB)]]&lt;=4,"Silencioso",IF(AIRBNB[[#This Row],[RUIDO(dB)]]&lt;=5.5,"Poco Ruidoso","Ruidoso"))</f>
        <v>Ruidoso</v>
      </c>
      <c r="U2974" t="str">
        <f>IF(AND(AIRBNB[[#This Row],[PRECIO]]&lt;50,AIRBNB[[#This Row],[MIN_NOCHES]]&gt;3),"Dentro del presupuesto","No considerar")</f>
        <v>No considerar</v>
      </c>
      <c r="V2974" t="str">
        <f>VLOOKUP(AIRBNB[[#This Row],[HOST_ID]],Super_host[],5,FALSE)</f>
        <v>Host</v>
      </c>
    </row>
    <row r="2975" spans="1:22">
      <c r="A2975" s="4">
        <v>4730857</v>
      </c>
      <c r="B2975" t="s">
        <v>6732</v>
      </c>
      <c r="C2975" s="4">
        <v>24429897</v>
      </c>
      <c r="D2975" t="s">
        <v>484</v>
      </c>
      <c r="E2975" t="s">
        <v>6733</v>
      </c>
      <c r="F2975" s="4">
        <v>10014</v>
      </c>
      <c r="G2975" s="13" t="s">
        <v>124</v>
      </c>
      <c r="H2975" s="13" t="s">
        <v>140</v>
      </c>
      <c r="I2975" s="1">
        <v>4073552</v>
      </c>
      <c r="J2975" s="1">
        <v>-7400521</v>
      </c>
      <c r="K2975" t="s">
        <v>5</v>
      </c>
      <c r="L2975" s="20">
        <v>120</v>
      </c>
      <c r="M2975" s="4">
        <v>5</v>
      </c>
      <c r="N2975" s="4">
        <v>0</v>
      </c>
      <c r="O2975" s="2">
        <v>43648</v>
      </c>
      <c r="P2975" s="3">
        <v>0.06</v>
      </c>
      <c r="Q2975" s="4">
        <v>1</v>
      </c>
      <c r="R2975" s="3">
        <v>5.6</v>
      </c>
      <c r="S29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5" t="str">
        <f>IF(AIRBNB[[#This Row],[RUIDO(dB)]]&lt;=4,"Silencioso",IF(AIRBNB[[#This Row],[RUIDO(dB)]]&lt;=5.5,"Poco Ruidoso","Ruidoso"))</f>
        <v>Ruidoso</v>
      </c>
      <c r="U2975" t="str">
        <f>IF(AND(AIRBNB[[#This Row],[PRECIO]]&lt;50,AIRBNB[[#This Row],[MIN_NOCHES]]&gt;3),"Dentro del presupuesto","No considerar")</f>
        <v>No considerar</v>
      </c>
      <c r="V2975" t="str">
        <f>VLOOKUP(AIRBNB[[#This Row],[HOST_ID]],Super_host[],5,FALSE)</f>
        <v>Host</v>
      </c>
    </row>
    <row r="2976" spans="1:22">
      <c r="A2976" s="4">
        <v>6115341</v>
      </c>
      <c r="B2976" t="s">
        <v>9896</v>
      </c>
      <c r="C2976" s="4">
        <v>24216745</v>
      </c>
      <c r="D2976" t="s">
        <v>5956</v>
      </c>
      <c r="E2976" t="s">
        <v>9897</v>
      </c>
      <c r="F2976" s="4">
        <v>11211</v>
      </c>
      <c r="G2976" s="13" t="s">
        <v>4662</v>
      </c>
      <c r="H2976" s="13" t="s">
        <v>9218</v>
      </c>
      <c r="I2976" s="1">
        <v>4071482</v>
      </c>
      <c r="J2976" s="1">
        <v>-7393863</v>
      </c>
      <c r="K2976" t="s">
        <v>5</v>
      </c>
      <c r="L2976" s="20">
        <v>120</v>
      </c>
      <c r="M2976" s="4">
        <v>30</v>
      </c>
      <c r="N2976" s="4">
        <v>1</v>
      </c>
      <c r="O2976" s="2">
        <v>43100</v>
      </c>
      <c r="P2976" s="3">
        <v>0.05</v>
      </c>
      <c r="Q2976" s="4">
        <v>1</v>
      </c>
      <c r="R2976" s="3">
        <v>6.9</v>
      </c>
      <c r="S29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6" t="str">
        <f>IF(AIRBNB[[#This Row],[RUIDO(dB)]]&lt;=4,"Silencioso",IF(AIRBNB[[#This Row],[RUIDO(dB)]]&lt;=5.5,"Poco Ruidoso","Ruidoso"))</f>
        <v>Ruidoso</v>
      </c>
      <c r="U2976" t="str">
        <f>IF(AND(AIRBNB[[#This Row],[PRECIO]]&lt;50,AIRBNB[[#This Row],[MIN_NOCHES]]&gt;3),"Dentro del presupuesto","No considerar")</f>
        <v>No considerar</v>
      </c>
      <c r="V2976" t="str">
        <f>VLOOKUP(AIRBNB[[#This Row],[HOST_ID]],Super_host[],5,FALSE)</f>
        <v>Host</v>
      </c>
    </row>
    <row r="2977" spans="1:22">
      <c r="A2977" s="4">
        <v>4987355</v>
      </c>
      <c r="B2977" t="s">
        <v>5145</v>
      </c>
      <c r="C2977" s="4">
        <v>23929877</v>
      </c>
      <c r="D2977" t="s">
        <v>5146</v>
      </c>
      <c r="E2977" t="s">
        <v>5147</v>
      </c>
      <c r="F2977" s="4">
        <v>10029</v>
      </c>
      <c r="G2977" s="13" t="s">
        <v>124</v>
      </c>
      <c r="H2977" s="13" t="s">
        <v>219</v>
      </c>
      <c r="I2977" s="1">
        <v>407912</v>
      </c>
      <c r="J2977" s="1">
        <v>-7394318</v>
      </c>
      <c r="K2977" t="s">
        <v>5</v>
      </c>
      <c r="L2977" s="20">
        <v>120</v>
      </c>
      <c r="M2977" s="4">
        <v>5</v>
      </c>
      <c r="N2977" s="4">
        <v>23</v>
      </c>
      <c r="O2977" s="2">
        <v>43634</v>
      </c>
      <c r="P2977" s="3">
        <v>1.25</v>
      </c>
      <c r="Q2977" s="4">
        <v>1</v>
      </c>
      <c r="R2977" s="3">
        <v>5.6</v>
      </c>
      <c r="S29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7" t="str">
        <f>IF(AIRBNB[[#This Row],[RUIDO(dB)]]&lt;=4,"Silencioso",IF(AIRBNB[[#This Row],[RUIDO(dB)]]&lt;=5.5,"Poco Ruidoso","Ruidoso"))</f>
        <v>Ruidoso</v>
      </c>
      <c r="U2977" t="str">
        <f>IF(AND(AIRBNB[[#This Row],[PRECIO]]&lt;50,AIRBNB[[#This Row],[MIN_NOCHES]]&gt;3),"Dentro del presupuesto","No considerar")</f>
        <v>No considerar</v>
      </c>
      <c r="V2977" t="str">
        <f>VLOOKUP(AIRBNB[[#This Row],[HOST_ID]],Super_host[],5,FALSE)</f>
        <v>Host</v>
      </c>
    </row>
    <row r="2978" spans="1:22">
      <c r="A2978" s="4">
        <v>4853287</v>
      </c>
      <c r="B2978" t="s">
        <v>15484</v>
      </c>
      <c r="C2978" s="4">
        <v>23621417</v>
      </c>
      <c r="D2978" t="s">
        <v>15485</v>
      </c>
      <c r="E2978" t="s">
        <v>15486</v>
      </c>
      <c r="F2978" s="4">
        <v>11206</v>
      </c>
      <c r="G2978" s="13" t="s">
        <v>4662</v>
      </c>
      <c r="H2978" s="13" t="s">
        <v>9218</v>
      </c>
      <c r="I2978" s="1">
        <v>4070969</v>
      </c>
      <c r="J2978" s="1">
        <v>-7394925</v>
      </c>
      <c r="K2978" t="s">
        <v>5</v>
      </c>
      <c r="L2978" s="20">
        <v>120</v>
      </c>
      <c r="M2978" s="4">
        <v>1</v>
      </c>
      <c r="N2978" s="4">
        <v>0</v>
      </c>
      <c r="O2978" s="2">
        <v>43534</v>
      </c>
      <c r="P2978" s="3">
        <v>0.39</v>
      </c>
      <c r="Q2978" s="4">
        <v>1</v>
      </c>
      <c r="R2978" s="3">
        <v>6.9</v>
      </c>
      <c r="S29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8" t="str">
        <f>IF(AIRBNB[[#This Row],[RUIDO(dB)]]&lt;=4,"Silencioso",IF(AIRBNB[[#This Row],[RUIDO(dB)]]&lt;=5.5,"Poco Ruidoso","Ruidoso"))</f>
        <v>Ruidoso</v>
      </c>
      <c r="U2978" t="str">
        <f>IF(AND(AIRBNB[[#This Row],[PRECIO]]&lt;50,AIRBNB[[#This Row],[MIN_NOCHES]]&gt;3),"Dentro del presupuesto","No considerar")</f>
        <v>No considerar</v>
      </c>
      <c r="V2978" t="str">
        <f>VLOOKUP(AIRBNB[[#This Row],[HOST_ID]],Super_host[],5,FALSE)</f>
        <v>Host</v>
      </c>
    </row>
    <row r="2979" spans="1:22">
      <c r="A2979" s="4">
        <v>4605455</v>
      </c>
      <c r="B2979" t="s">
        <v>6747</v>
      </c>
      <c r="C2979" s="4">
        <v>23575977</v>
      </c>
      <c r="D2979" t="s">
        <v>3227</v>
      </c>
      <c r="E2979" t="s">
        <v>6748</v>
      </c>
      <c r="F2979" s="4">
        <v>10002</v>
      </c>
      <c r="G2979" s="13" t="s">
        <v>124</v>
      </c>
      <c r="H2979" s="13" t="s">
        <v>943</v>
      </c>
      <c r="I2979" s="1">
        <v>4071205</v>
      </c>
      <c r="J2979" s="1">
        <v>-7399463</v>
      </c>
      <c r="K2979" t="s">
        <v>40</v>
      </c>
      <c r="L2979" s="20">
        <v>120</v>
      </c>
      <c r="M2979" s="4">
        <v>5</v>
      </c>
      <c r="N2979" s="4">
        <v>0</v>
      </c>
      <c r="O2979" s="2">
        <v>43080</v>
      </c>
      <c r="P2979" s="3">
        <v>0.1</v>
      </c>
      <c r="Q2979" s="4">
        <v>1</v>
      </c>
      <c r="R2979" s="3">
        <v>5.6</v>
      </c>
      <c r="S29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79" t="str">
        <f>IF(AIRBNB[[#This Row],[RUIDO(dB)]]&lt;=4,"Silencioso",IF(AIRBNB[[#This Row],[RUIDO(dB)]]&lt;=5.5,"Poco Ruidoso","Ruidoso"))</f>
        <v>Ruidoso</v>
      </c>
      <c r="U2979" t="str">
        <f>IF(AND(AIRBNB[[#This Row],[PRECIO]]&lt;50,AIRBNB[[#This Row],[MIN_NOCHES]]&gt;3),"Dentro del presupuesto","No considerar")</f>
        <v>No considerar</v>
      </c>
      <c r="V2979" t="str">
        <f>VLOOKUP(AIRBNB[[#This Row],[HOST_ID]],Super_host[],5,FALSE)</f>
        <v>Host</v>
      </c>
    </row>
    <row r="2980" spans="1:22">
      <c r="A2980" s="4">
        <v>4546721</v>
      </c>
      <c r="B2980" t="s">
        <v>9338</v>
      </c>
      <c r="C2980" s="4">
        <v>23573737</v>
      </c>
      <c r="D2980" t="s">
        <v>2100</v>
      </c>
      <c r="E2980" t="s">
        <v>9339</v>
      </c>
      <c r="F2980" s="4">
        <v>11211</v>
      </c>
      <c r="G2980" s="13" t="s">
        <v>4662</v>
      </c>
      <c r="H2980" s="13" t="s">
        <v>9218</v>
      </c>
      <c r="I2980" s="1">
        <v>4071171</v>
      </c>
      <c r="J2980" s="1">
        <v>-7394575</v>
      </c>
      <c r="K2980" t="s">
        <v>5</v>
      </c>
      <c r="L2980" s="20">
        <v>120</v>
      </c>
      <c r="M2980" s="4">
        <v>5</v>
      </c>
      <c r="N2980" s="4">
        <v>1</v>
      </c>
      <c r="O2980" s="2">
        <v>42004</v>
      </c>
      <c r="P2980" s="3">
        <v>0.02</v>
      </c>
      <c r="Q2980" s="4">
        <v>1</v>
      </c>
      <c r="R2980" s="3">
        <v>6.9</v>
      </c>
      <c r="S29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0" t="str">
        <f>IF(AIRBNB[[#This Row],[RUIDO(dB)]]&lt;=4,"Silencioso",IF(AIRBNB[[#This Row],[RUIDO(dB)]]&lt;=5.5,"Poco Ruidoso","Ruidoso"))</f>
        <v>Ruidoso</v>
      </c>
      <c r="U2980" t="str">
        <f>IF(AND(AIRBNB[[#This Row],[PRECIO]]&lt;50,AIRBNB[[#This Row],[MIN_NOCHES]]&gt;3),"Dentro del presupuesto","No considerar")</f>
        <v>No considerar</v>
      </c>
      <c r="V2980" t="str">
        <f>VLOOKUP(AIRBNB[[#This Row],[HOST_ID]],Super_host[],5,FALSE)</f>
        <v>Host</v>
      </c>
    </row>
    <row r="2981" spans="1:22">
      <c r="A2981" s="4">
        <v>4469650</v>
      </c>
      <c r="B2981" t="s">
        <v>5974</v>
      </c>
      <c r="C2981" s="4">
        <v>23189353</v>
      </c>
      <c r="D2981" t="s">
        <v>1364</v>
      </c>
      <c r="E2981" t="s">
        <v>5975</v>
      </c>
      <c r="F2981" s="4">
        <v>10027</v>
      </c>
      <c r="G2981" s="13" t="s">
        <v>124</v>
      </c>
      <c r="H2981" s="13" t="s">
        <v>148</v>
      </c>
      <c r="I2981" s="1">
        <v>4080521</v>
      </c>
      <c r="J2981" s="1">
        <v>-7394519</v>
      </c>
      <c r="K2981" t="s">
        <v>5</v>
      </c>
      <c r="L2981" s="20">
        <v>120</v>
      </c>
      <c r="M2981" s="4">
        <v>4</v>
      </c>
      <c r="N2981" s="4">
        <v>143</v>
      </c>
      <c r="O2981" s="2">
        <v>43639</v>
      </c>
      <c r="P2981" s="3">
        <v>2.56</v>
      </c>
      <c r="Q2981" s="4">
        <v>1</v>
      </c>
      <c r="R2981" s="3">
        <v>5.6</v>
      </c>
      <c r="S29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1" t="str">
        <f>IF(AIRBNB[[#This Row],[RUIDO(dB)]]&lt;=4,"Silencioso",IF(AIRBNB[[#This Row],[RUIDO(dB)]]&lt;=5.5,"Poco Ruidoso","Ruidoso"))</f>
        <v>Ruidoso</v>
      </c>
      <c r="U2981" t="str">
        <f>IF(AND(AIRBNB[[#This Row],[PRECIO]]&lt;50,AIRBNB[[#This Row],[MIN_NOCHES]]&gt;3),"Dentro del presupuesto","No considerar")</f>
        <v>No considerar</v>
      </c>
      <c r="V2981" t="str">
        <f>VLOOKUP(AIRBNB[[#This Row],[HOST_ID]],Super_host[],5,FALSE)</f>
        <v>Host</v>
      </c>
    </row>
    <row r="2982" spans="1:22">
      <c r="A2982" s="4">
        <v>4435766</v>
      </c>
      <c r="B2982" t="s">
        <v>6768</v>
      </c>
      <c r="C2982" s="4">
        <v>23025661</v>
      </c>
      <c r="D2982" t="s">
        <v>1663</v>
      </c>
      <c r="E2982" t="s">
        <v>6769</v>
      </c>
      <c r="F2982" s="4">
        <v>10014</v>
      </c>
      <c r="G2982" s="13" t="s">
        <v>124</v>
      </c>
      <c r="H2982" s="13" t="s">
        <v>140</v>
      </c>
      <c r="I2982" s="1">
        <v>4073191</v>
      </c>
      <c r="J2982" s="1">
        <v>-7400679</v>
      </c>
      <c r="K2982" t="s">
        <v>5</v>
      </c>
      <c r="L2982" s="20">
        <v>120</v>
      </c>
      <c r="M2982" s="4">
        <v>3</v>
      </c>
      <c r="N2982" s="4">
        <v>0</v>
      </c>
      <c r="O2982" s="2">
        <v>43590</v>
      </c>
      <c r="P2982" s="3">
        <v>0.05</v>
      </c>
      <c r="Q2982" s="4">
        <v>1</v>
      </c>
      <c r="R2982" s="3">
        <v>5.6</v>
      </c>
      <c r="S29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2" t="str">
        <f>IF(AIRBNB[[#This Row],[RUIDO(dB)]]&lt;=4,"Silencioso",IF(AIRBNB[[#This Row],[RUIDO(dB)]]&lt;=5.5,"Poco Ruidoso","Ruidoso"))</f>
        <v>Ruidoso</v>
      </c>
      <c r="U2982" t="str">
        <f>IF(AND(AIRBNB[[#This Row],[PRECIO]]&lt;50,AIRBNB[[#This Row],[MIN_NOCHES]]&gt;3),"Dentro del presupuesto","No considerar")</f>
        <v>No considerar</v>
      </c>
      <c r="V2982" t="str">
        <f>VLOOKUP(AIRBNB[[#This Row],[HOST_ID]],Super_host[],5,FALSE)</f>
        <v>Host</v>
      </c>
    </row>
    <row r="2983" spans="1:22">
      <c r="A2983" s="4">
        <v>4520113</v>
      </c>
      <c r="B2983" t="s">
        <v>5170</v>
      </c>
      <c r="C2983" s="4">
        <v>22880393</v>
      </c>
      <c r="D2983" t="s">
        <v>863</v>
      </c>
      <c r="E2983" t="s">
        <v>5171</v>
      </c>
      <c r="F2983" s="4">
        <v>10002</v>
      </c>
      <c r="G2983" s="13" t="s">
        <v>124</v>
      </c>
      <c r="H2983" s="13" t="s">
        <v>137</v>
      </c>
      <c r="I2983" s="1">
        <v>4071452</v>
      </c>
      <c r="J2983" s="1">
        <v>-739871</v>
      </c>
      <c r="K2983" t="s">
        <v>40</v>
      </c>
      <c r="L2983" s="20">
        <v>120</v>
      </c>
      <c r="M2983" s="4">
        <v>3</v>
      </c>
      <c r="N2983" s="4">
        <v>66</v>
      </c>
      <c r="O2983" s="2">
        <v>43631</v>
      </c>
      <c r="P2983" s="3">
        <v>1.27</v>
      </c>
      <c r="Q2983" s="4">
        <v>1</v>
      </c>
      <c r="R2983" s="3">
        <v>5.6</v>
      </c>
      <c r="S29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3" t="str">
        <f>IF(AIRBNB[[#This Row],[RUIDO(dB)]]&lt;=4,"Silencioso",IF(AIRBNB[[#This Row],[RUIDO(dB)]]&lt;=5.5,"Poco Ruidoso","Ruidoso"))</f>
        <v>Ruidoso</v>
      </c>
      <c r="U2983" t="str">
        <f>IF(AND(AIRBNB[[#This Row],[PRECIO]]&lt;50,AIRBNB[[#This Row],[MIN_NOCHES]]&gt;3),"Dentro del presupuesto","No considerar")</f>
        <v>No considerar</v>
      </c>
      <c r="V2983" t="str">
        <f>VLOOKUP(AIRBNB[[#This Row],[HOST_ID]],Super_host[],5,FALSE)</f>
        <v>Host</v>
      </c>
    </row>
    <row r="2984" spans="1:22">
      <c r="A2984" s="4">
        <v>4183801</v>
      </c>
      <c r="B2984" t="s">
        <v>14574</v>
      </c>
      <c r="C2984" s="4">
        <v>21706654</v>
      </c>
      <c r="D2984" t="s">
        <v>14575</v>
      </c>
      <c r="E2984" t="s">
        <v>14576</v>
      </c>
      <c r="F2984" s="4">
        <v>11233</v>
      </c>
      <c r="G2984" s="13" t="s">
        <v>4662</v>
      </c>
      <c r="H2984" s="13" t="s">
        <v>9230</v>
      </c>
      <c r="I2984" s="1">
        <v>4068454</v>
      </c>
      <c r="J2984" s="1">
        <v>-7393178</v>
      </c>
      <c r="K2984" t="s">
        <v>5</v>
      </c>
      <c r="L2984" s="20">
        <v>120</v>
      </c>
      <c r="M2984" s="4">
        <v>30</v>
      </c>
      <c r="N2984" s="4">
        <v>131</v>
      </c>
      <c r="O2984" s="2">
        <v>43472</v>
      </c>
      <c r="P2984" s="3">
        <v>2.29</v>
      </c>
      <c r="Q2984" s="4">
        <v>1</v>
      </c>
      <c r="R2984" s="3">
        <v>6.9</v>
      </c>
      <c r="S29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4" t="str">
        <f>IF(AIRBNB[[#This Row],[RUIDO(dB)]]&lt;=4,"Silencioso",IF(AIRBNB[[#This Row],[RUIDO(dB)]]&lt;=5.5,"Poco Ruidoso","Ruidoso"))</f>
        <v>Ruidoso</v>
      </c>
      <c r="U2984" t="str">
        <f>IF(AND(AIRBNB[[#This Row],[PRECIO]]&lt;50,AIRBNB[[#This Row],[MIN_NOCHES]]&gt;3),"Dentro del presupuesto","No considerar")</f>
        <v>No considerar</v>
      </c>
      <c r="V2984" t="str">
        <f>VLOOKUP(AIRBNB[[#This Row],[HOST_ID]],Super_host[],5,FALSE)</f>
        <v>Host</v>
      </c>
    </row>
    <row r="2985" spans="1:22">
      <c r="A2985" s="4">
        <v>4118907</v>
      </c>
      <c r="B2985" t="s">
        <v>8472</v>
      </c>
      <c r="C2985" s="4">
        <v>21367938</v>
      </c>
      <c r="D2985" t="s">
        <v>8473</v>
      </c>
      <c r="E2985" t="s">
        <v>8474</v>
      </c>
      <c r="F2985" s="4">
        <v>11104</v>
      </c>
      <c r="G2985" s="13" t="s">
        <v>7897</v>
      </c>
      <c r="H2985" s="13" t="s">
        <v>7923</v>
      </c>
      <c r="I2985" s="1">
        <v>4074947</v>
      </c>
      <c r="J2985" s="1">
        <v>-7391472</v>
      </c>
      <c r="K2985" t="s">
        <v>5</v>
      </c>
      <c r="L2985" s="20">
        <v>120</v>
      </c>
      <c r="M2985" s="4">
        <v>10</v>
      </c>
      <c r="N2985" s="4">
        <v>30</v>
      </c>
      <c r="O2985" s="2">
        <v>42908</v>
      </c>
      <c r="P2985" s="3">
        <v>0.52</v>
      </c>
      <c r="Q2985" s="4">
        <v>5</v>
      </c>
      <c r="R2985" s="3">
        <v>6.24</v>
      </c>
      <c r="S29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5" t="str">
        <f>IF(AIRBNB[[#This Row],[RUIDO(dB)]]&lt;=4,"Silencioso",IF(AIRBNB[[#This Row],[RUIDO(dB)]]&lt;=5.5,"Poco Ruidoso","Ruidoso"))</f>
        <v>Ruidoso</v>
      </c>
      <c r="U2985" t="str">
        <f>IF(AND(AIRBNB[[#This Row],[PRECIO]]&lt;50,AIRBNB[[#This Row],[MIN_NOCHES]]&gt;3),"Dentro del presupuesto","No considerar")</f>
        <v>No considerar</v>
      </c>
      <c r="V2985" t="str">
        <f>VLOOKUP(AIRBNB[[#This Row],[HOST_ID]],Super_host[],5,FALSE)</f>
        <v>Host</v>
      </c>
    </row>
    <row r="2986" spans="1:22">
      <c r="A2986" s="4">
        <v>5476474</v>
      </c>
      <c r="B2986" t="s">
        <v>2798</v>
      </c>
      <c r="C2986" s="4">
        <v>20318406</v>
      </c>
      <c r="D2986" t="s">
        <v>2799</v>
      </c>
      <c r="E2986" t="s">
        <v>2800</v>
      </c>
      <c r="F2986" s="4">
        <v>10019</v>
      </c>
      <c r="G2986" s="13" t="s">
        <v>124</v>
      </c>
      <c r="H2986" s="13" t="s">
        <v>249</v>
      </c>
      <c r="I2986" s="1">
        <v>4076571</v>
      </c>
      <c r="J2986" s="1">
        <v>-7399482</v>
      </c>
      <c r="K2986" t="s">
        <v>5</v>
      </c>
      <c r="L2986" s="20">
        <v>120</v>
      </c>
      <c r="M2986" s="4">
        <v>1</v>
      </c>
      <c r="N2986" s="4">
        <v>12</v>
      </c>
      <c r="O2986" s="2">
        <v>43300</v>
      </c>
      <c r="P2986" s="3">
        <v>0.24</v>
      </c>
      <c r="Q2986" s="4">
        <v>1</v>
      </c>
      <c r="R2986" s="3">
        <v>5.6</v>
      </c>
      <c r="S29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6" t="str">
        <f>IF(AIRBNB[[#This Row],[RUIDO(dB)]]&lt;=4,"Silencioso",IF(AIRBNB[[#This Row],[RUIDO(dB)]]&lt;=5.5,"Poco Ruidoso","Ruidoso"))</f>
        <v>Ruidoso</v>
      </c>
      <c r="U2986" t="str">
        <f>IF(AND(AIRBNB[[#This Row],[PRECIO]]&lt;50,AIRBNB[[#This Row],[MIN_NOCHES]]&gt;3),"Dentro del presupuesto","No considerar")</f>
        <v>No considerar</v>
      </c>
      <c r="V2986" t="str">
        <f>VLOOKUP(AIRBNB[[#This Row],[HOST_ID]],Super_host[],5,FALSE)</f>
        <v>Host</v>
      </c>
    </row>
    <row r="2987" spans="1:22">
      <c r="A2987" s="4">
        <v>3848431</v>
      </c>
      <c r="B2987" t="s">
        <v>1750</v>
      </c>
      <c r="C2987" s="4">
        <v>19839188</v>
      </c>
      <c r="D2987" t="s">
        <v>1751</v>
      </c>
      <c r="E2987" t="s">
        <v>1752</v>
      </c>
      <c r="F2987" s="4">
        <v>10031</v>
      </c>
      <c r="G2987" s="13" t="s">
        <v>124</v>
      </c>
      <c r="H2987" s="13" t="s">
        <v>148</v>
      </c>
      <c r="I2987" s="1">
        <v>4082019</v>
      </c>
      <c r="J2987" s="1">
        <v>-7395448</v>
      </c>
      <c r="K2987" t="s">
        <v>5</v>
      </c>
      <c r="L2987" s="20">
        <v>120</v>
      </c>
      <c r="M2987" s="4">
        <v>25</v>
      </c>
      <c r="N2987" s="4">
        <v>6</v>
      </c>
      <c r="O2987" s="2">
        <v>43488</v>
      </c>
      <c r="P2987" s="3">
        <v>0.11</v>
      </c>
      <c r="Q2987" s="4">
        <v>1</v>
      </c>
      <c r="R2987" s="3">
        <v>5.6</v>
      </c>
      <c r="S29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7" t="str">
        <f>IF(AIRBNB[[#This Row],[RUIDO(dB)]]&lt;=4,"Silencioso",IF(AIRBNB[[#This Row],[RUIDO(dB)]]&lt;=5.5,"Poco Ruidoso","Ruidoso"))</f>
        <v>Ruidoso</v>
      </c>
      <c r="U2987" t="str">
        <f>IF(AND(AIRBNB[[#This Row],[PRECIO]]&lt;50,AIRBNB[[#This Row],[MIN_NOCHES]]&gt;3),"Dentro del presupuesto","No considerar")</f>
        <v>No considerar</v>
      </c>
      <c r="V2987" t="str">
        <f>VLOOKUP(AIRBNB[[#This Row],[HOST_ID]],Super_host[],5,FALSE)</f>
        <v>Host</v>
      </c>
    </row>
    <row r="2988" spans="1:22">
      <c r="A2988" s="4">
        <v>3836199</v>
      </c>
      <c r="B2988" t="s">
        <v>8827</v>
      </c>
      <c r="C2988" s="4">
        <v>19758179</v>
      </c>
      <c r="D2988" t="s">
        <v>8828</v>
      </c>
      <c r="E2988" t="s">
        <v>8829</v>
      </c>
      <c r="F2988" s="4">
        <v>11370</v>
      </c>
      <c r="G2988" s="13" t="s">
        <v>7897</v>
      </c>
      <c r="H2988" s="13" t="s">
        <v>8394</v>
      </c>
      <c r="I2988" s="1">
        <v>4076287</v>
      </c>
      <c r="J2988" s="1">
        <v>-7388367</v>
      </c>
      <c r="K2988" t="s">
        <v>5</v>
      </c>
      <c r="L2988" s="20">
        <v>120</v>
      </c>
      <c r="M2988" s="4">
        <v>3</v>
      </c>
      <c r="N2988" s="4">
        <v>102</v>
      </c>
      <c r="O2988" s="2">
        <v>43620</v>
      </c>
      <c r="P2988" s="3">
        <v>1.73</v>
      </c>
      <c r="Q2988" s="4">
        <v>5</v>
      </c>
      <c r="R2988" s="3">
        <v>6.24</v>
      </c>
      <c r="S29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8" t="str">
        <f>IF(AIRBNB[[#This Row],[RUIDO(dB)]]&lt;=4,"Silencioso",IF(AIRBNB[[#This Row],[RUIDO(dB)]]&lt;=5.5,"Poco Ruidoso","Ruidoso"))</f>
        <v>Ruidoso</v>
      </c>
      <c r="U2988" t="str">
        <f>IF(AND(AIRBNB[[#This Row],[PRECIO]]&lt;50,AIRBNB[[#This Row],[MIN_NOCHES]]&gt;3),"Dentro del presupuesto","No considerar")</f>
        <v>No considerar</v>
      </c>
      <c r="V2988" t="str">
        <f>VLOOKUP(AIRBNB[[#This Row],[HOST_ID]],Super_host[],5,FALSE)</f>
        <v>Host</v>
      </c>
    </row>
    <row r="2989" spans="1:22">
      <c r="A2989" s="4">
        <v>4377337</v>
      </c>
      <c r="B2989" t="s">
        <v>4773</v>
      </c>
      <c r="C2989" s="4">
        <v>18893494</v>
      </c>
      <c r="D2989" t="s">
        <v>4774</v>
      </c>
      <c r="E2989" t="s">
        <v>4775</v>
      </c>
      <c r="F2989" s="4">
        <v>10029</v>
      </c>
      <c r="G2989" s="13" t="s">
        <v>124</v>
      </c>
      <c r="H2989" s="13" t="s">
        <v>219</v>
      </c>
      <c r="I2989" s="1">
        <v>4079872</v>
      </c>
      <c r="J2989" s="1">
        <v>-739411</v>
      </c>
      <c r="K2989" t="s">
        <v>5</v>
      </c>
      <c r="L2989" s="20">
        <v>120</v>
      </c>
      <c r="M2989" s="4">
        <v>3</v>
      </c>
      <c r="N2989" s="4">
        <v>6</v>
      </c>
      <c r="O2989" s="2">
        <v>43634</v>
      </c>
      <c r="P2989" s="3">
        <v>0.96</v>
      </c>
      <c r="Q2989" s="4">
        <v>1</v>
      </c>
      <c r="R2989" s="3">
        <v>5.6</v>
      </c>
      <c r="S29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89" t="str">
        <f>IF(AIRBNB[[#This Row],[RUIDO(dB)]]&lt;=4,"Silencioso",IF(AIRBNB[[#This Row],[RUIDO(dB)]]&lt;=5.5,"Poco Ruidoso","Ruidoso"))</f>
        <v>Ruidoso</v>
      </c>
      <c r="U2989" t="str">
        <f>IF(AND(AIRBNB[[#This Row],[PRECIO]]&lt;50,AIRBNB[[#This Row],[MIN_NOCHES]]&gt;3),"Dentro del presupuesto","No considerar")</f>
        <v>No considerar</v>
      </c>
      <c r="V2989" t="str">
        <f>VLOOKUP(AIRBNB[[#This Row],[HOST_ID]],Super_host[],5,FALSE)</f>
        <v>Host</v>
      </c>
    </row>
    <row r="2990" spans="1:22">
      <c r="A2990" s="4">
        <v>3605524</v>
      </c>
      <c r="B2990" t="s">
        <v>5683</v>
      </c>
      <c r="C2990" s="4">
        <v>17958831</v>
      </c>
      <c r="D2990" t="s">
        <v>5684</v>
      </c>
      <c r="E2990" t="s">
        <v>5685</v>
      </c>
      <c r="F2990" s="4">
        <v>10016</v>
      </c>
      <c r="G2990" s="13" t="s">
        <v>124</v>
      </c>
      <c r="H2990" s="13" t="s">
        <v>175</v>
      </c>
      <c r="I2990" s="1">
        <v>4074173</v>
      </c>
      <c r="J2990" s="1">
        <v>-7397906</v>
      </c>
      <c r="K2990" t="s">
        <v>5</v>
      </c>
      <c r="L2990" s="20">
        <v>120</v>
      </c>
      <c r="M2990" s="4">
        <v>3</v>
      </c>
      <c r="N2990" s="4">
        <v>116</v>
      </c>
      <c r="O2990" s="2">
        <v>43614</v>
      </c>
      <c r="P2990" s="3">
        <v>1.95</v>
      </c>
      <c r="Q2990" s="4">
        <v>1</v>
      </c>
      <c r="R2990" s="3">
        <v>5.6</v>
      </c>
      <c r="S29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0" t="str">
        <f>IF(AIRBNB[[#This Row],[RUIDO(dB)]]&lt;=4,"Silencioso",IF(AIRBNB[[#This Row],[RUIDO(dB)]]&lt;=5.5,"Poco Ruidoso","Ruidoso"))</f>
        <v>Ruidoso</v>
      </c>
      <c r="U2990" t="str">
        <f>IF(AND(AIRBNB[[#This Row],[PRECIO]]&lt;50,AIRBNB[[#This Row],[MIN_NOCHES]]&gt;3),"Dentro del presupuesto","No considerar")</f>
        <v>No considerar</v>
      </c>
      <c r="V2990" t="str">
        <f>VLOOKUP(AIRBNB[[#This Row],[HOST_ID]],Super_host[],5,FALSE)</f>
        <v>Host</v>
      </c>
    </row>
    <row r="2991" spans="1:22">
      <c r="A2991" s="4">
        <v>3605493</v>
      </c>
      <c r="B2991" t="s">
        <v>8493</v>
      </c>
      <c r="C2991" s="4">
        <v>16809056</v>
      </c>
      <c r="D2991" t="s">
        <v>105</v>
      </c>
      <c r="E2991" t="s">
        <v>8494</v>
      </c>
      <c r="F2991" s="4">
        <v>11103</v>
      </c>
      <c r="G2991" s="13" t="s">
        <v>7897</v>
      </c>
      <c r="H2991" s="13" t="s">
        <v>7940</v>
      </c>
      <c r="I2991" s="1">
        <v>4075997</v>
      </c>
      <c r="J2991" s="1">
        <v>-7390926</v>
      </c>
      <c r="K2991" t="s">
        <v>5</v>
      </c>
      <c r="L2991" s="20">
        <v>120</v>
      </c>
      <c r="M2991" s="4">
        <v>3</v>
      </c>
      <c r="N2991" s="4">
        <v>29</v>
      </c>
      <c r="O2991" s="2">
        <v>42584</v>
      </c>
      <c r="P2991" s="3">
        <v>0.55000000000000004</v>
      </c>
      <c r="Q2991" s="4">
        <v>5</v>
      </c>
      <c r="R2991" s="3">
        <v>6.24</v>
      </c>
      <c r="S29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1" t="str">
        <f>IF(AIRBNB[[#This Row],[RUIDO(dB)]]&lt;=4,"Silencioso",IF(AIRBNB[[#This Row],[RUIDO(dB)]]&lt;=5.5,"Poco Ruidoso","Ruidoso"))</f>
        <v>Ruidoso</v>
      </c>
      <c r="U2991" t="str">
        <f>IF(AND(AIRBNB[[#This Row],[PRECIO]]&lt;50,AIRBNB[[#This Row],[MIN_NOCHES]]&gt;3),"Dentro del presupuesto","No considerar")</f>
        <v>No considerar</v>
      </c>
      <c r="V2991" t="str">
        <f>VLOOKUP(AIRBNB[[#This Row],[HOST_ID]],Super_host[],5,FALSE)</f>
        <v>Host</v>
      </c>
    </row>
    <row r="2992" spans="1:22">
      <c r="A2992" s="4">
        <v>4642913</v>
      </c>
      <c r="B2992" t="s">
        <v>12305</v>
      </c>
      <c r="C2992" s="4">
        <v>16035346</v>
      </c>
      <c r="D2992" t="s">
        <v>63</v>
      </c>
      <c r="E2992" t="s">
        <v>12306</v>
      </c>
      <c r="F2992" s="4">
        <v>11218</v>
      </c>
      <c r="G2992" s="13" t="s">
        <v>4662</v>
      </c>
      <c r="H2992" s="13" t="s">
        <v>10548</v>
      </c>
      <c r="I2992" s="1">
        <v>4065057</v>
      </c>
      <c r="J2992" s="1">
        <v>-7397858</v>
      </c>
      <c r="K2992" t="s">
        <v>5</v>
      </c>
      <c r="L2992" s="20">
        <v>120</v>
      </c>
      <c r="M2992" s="4">
        <v>7</v>
      </c>
      <c r="N2992" s="4">
        <v>23</v>
      </c>
      <c r="O2992" s="2">
        <v>43470</v>
      </c>
      <c r="P2992" s="3">
        <v>0.41</v>
      </c>
      <c r="Q2992" s="4">
        <v>1</v>
      </c>
      <c r="R2992" s="3">
        <v>6.9</v>
      </c>
      <c r="S29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2" t="str">
        <f>IF(AIRBNB[[#This Row],[RUIDO(dB)]]&lt;=4,"Silencioso",IF(AIRBNB[[#This Row],[RUIDO(dB)]]&lt;=5.5,"Poco Ruidoso","Ruidoso"))</f>
        <v>Ruidoso</v>
      </c>
      <c r="U2992" t="str">
        <f>IF(AND(AIRBNB[[#This Row],[PRECIO]]&lt;50,AIRBNB[[#This Row],[MIN_NOCHES]]&gt;3),"Dentro del presupuesto","No considerar")</f>
        <v>No considerar</v>
      </c>
      <c r="V2992" t="str">
        <f>VLOOKUP(AIRBNB[[#This Row],[HOST_ID]],Super_host[],5,FALSE)</f>
        <v>Host</v>
      </c>
    </row>
    <row r="2993" spans="1:22">
      <c r="A2993" s="4">
        <v>4132116</v>
      </c>
      <c r="B2993" t="s">
        <v>14338</v>
      </c>
      <c r="C2993" s="4">
        <v>15908653</v>
      </c>
      <c r="D2993" t="s">
        <v>5200</v>
      </c>
      <c r="E2993" t="s">
        <v>14339</v>
      </c>
      <c r="F2993" s="4">
        <v>11230</v>
      </c>
      <c r="G2993" s="13" t="s">
        <v>4662</v>
      </c>
      <c r="H2993" s="13" t="s">
        <v>9427</v>
      </c>
      <c r="I2993" s="1">
        <v>4063268</v>
      </c>
      <c r="J2993" s="1">
        <v>-7396059</v>
      </c>
      <c r="K2993" t="s">
        <v>40</v>
      </c>
      <c r="L2993" s="20">
        <v>120</v>
      </c>
      <c r="M2993" s="4">
        <v>2</v>
      </c>
      <c r="N2993" s="4">
        <v>114</v>
      </c>
      <c r="O2993" s="2">
        <v>43562</v>
      </c>
      <c r="P2993" s="3">
        <v>1.96</v>
      </c>
      <c r="Q2993" s="4">
        <v>1</v>
      </c>
      <c r="R2993" s="3">
        <v>6.9</v>
      </c>
      <c r="S29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3" t="str">
        <f>IF(AIRBNB[[#This Row],[RUIDO(dB)]]&lt;=4,"Silencioso",IF(AIRBNB[[#This Row],[RUIDO(dB)]]&lt;=5.5,"Poco Ruidoso","Ruidoso"))</f>
        <v>Ruidoso</v>
      </c>
      <c r="U2993" t="str">
        <f>IF(AND(AIRBNB[[#This Row],[PRECIO]]&lt;50,AIRBNB[[#This Row],[MIN_NOCHES]]&gt;3),"Dentro del presupuesto","No considerar")</f>
        <v>No considerar</v>
      </c>
      <c r="V2993" t="str">
        <f>VLOOKUP(AIRBNB[[#This Row],[HOST_ID]],Super_host[],5,FALSE)</f>
        <v>Host</v>
      </c>
    </row>
    <row r="2994" spans="1:22">
      <c r="A2994" s="4">
        <v>3083899</v>
      </c>
      <c r="B2994" t="s">
        <v>316</v>
      </c>
      <c r="C2994" s="4">
        <v>15638528</v>
      </c>
      <c r="D2994" t="s">
        <v>317</v>
      </c>
      <c r="E2994" t="s">
        <v>318</v>
      </c>
      <c r="F2994" s="4">
        <v>10024</v>
      </c>
      <c r="G2994" s="13" t="s">
        <v>124</v>
      </c>
      <c r="H2994" s="13" t="s">
        <v>168</v>
      </c>
      <c r="I2994" s="1">
        <v>4078087</v>
      </c>
      <c r="J2994" s="1">
        <v>-7397812</v>
      </c>
      <c r="K2994" t="s">
        <v>5</v>
      </c>
      <c r="L2994" s="20">
        <v>120</v>
      </c>
      <c r="M2994" s="4">
        <v>1</v>
      </c>
      <c r="N2994" s="4">
        <v>1</v>
      </c>
      <c r="O2994" s="2">
        <v>41830</v>
      </c>
      <c r="P2994" s="3">
        <v>0.02</v>
      </c>
      <c r="Q2994" s="4">
        <v>1</v>
      </c>
      <c r="R2994" s="3">
        <v>5.6</v>
      </c>
      <c r="S29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4" t="str">
        <f>IF(AIRBNB[[#This Row],[RUIDO(dB)]]&lt;=4,"Silencioso",IF(AIRBNB[[#This Row],[RUIDO(dB)]]&lt;=5.5,"Poco Ruidoso","Ruidoso"))</f>
        <v>Ruidoso</v>
      </c>
      <c r="U2994" t="str">
        <f>IF(AND(AIRBNB[[#This Row],[PRECIO]]&lt;50,AIRBNB[[#This Row],[MIN_NOCHES]]&gt;3),"Dentro del presupuesto","No considerar")</f>
        <v>No considerar</v>
      </c>
      <c r="V2994" t="str">
        <f>VLOOKUP(AIRBNB[[#This Row],[HOST_ID]],Super_host[],5,FALSE)</f>
        <v>Host</v>
      </c>
    </row>
    <row r="2995" spans="1:22">
      <c r="A2995" s="4">
        <v>2814931</v>
      </c>
      <c r="B2995" t="s">
        <v>16556</v>
      </c>
      <c r="C2995" s="4">
        <v>14399467</v>
      </c>
      <c r="D2995" t="s">
        <v>5664</v>
      </c>
      <c r="E2995" t="s">
        <v>16557</v>
      </c>
      <c r="F2995" s="4">
        <v>10454</v>
      </c>
      <c r="G2995" s="13" t="s">
        <v>16360</v>
      </c>
      <c r="H2995" s="13" t="s">
        <v>16434</v>
      </c>
      <c r="I2995" s="1">
        <v>4080554</v>
      </c>
      <c r="J2995" s="1">
        <v>-7392606</v>
      </c>
      <c r="K2995" t="s">
        <v>5</v>
      </c>
      <c r="L2995" s="20">
        <v>120</v>
      </c>
      <c r="M2995" s="4">
        <v>4</v>
      </c>
      <c r="N2995" s="4">
        <v>89</v>
      </c>
      <c r="O2995" s="2">
        <v>43050</v>
      </c>
      <c r="P2995" s="3">
        <v>1.54</v>
      </c>
      <c r="Q2995" s="4">
        <v>5</v>
      </c>
      <c r="R2995" s="3">
        <v>7.84</v>
      </c>
      <c r="S29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5" t="str">
        <f>IF(AIRBNB[[#This Row],[RUIDO(dB)]]&lt;=4,"Silencioso",IF(AIRBNB[[#This Row],[RUIDO(dB)]]&lt;=5.5,"Poco Ruidoso","Ruidoso"))</f>
        <v>Ruidoso</v>
      </c>
      <c r="U2995" t="str">
        <f>IF(AND(AIRBNB[[#This Row],[PRECIO]]&lt;50,AIRBNB[[#This Row],[MIN_NOCHES]]&gt;3),"Dentro del presupuesto","No considerar")</f>
        <v>No considerar</v>
      </c>
      <c r="V2995" t="str">
        <f>VLOOKUP(AIRBNB[[#This Row],[HOST_ID]],Super_host[],5,FALSE)</f>
        <v>Host</v>
      </c>
    </row>
    <row r="2996" spans="1:22">
      <c r="A2996" s="4">
        <v>2968070</v>
      </c>
      <c r="B2996" t="s">
        <v>6531</v>
      </c>
      <c r="C2996" s="4">
        <v>14380456</v>
      </c>
      <c r="D2996" t="s">
        <v>6532</v>
      </c>
      <c r="E2996" t="s">
        <v>6533</v>
      </c>
      <c r="F2996" s="4">
        <v>10036</v>
      </c>
      <c r="G2996" s="13" t="s">
        <v>124</v>
      </c>
      <c r="H2996" s="13" t="s">
        <v>249</v>
      </c>
      <c r="I2996" s="1">
        <v>4075971</v>
      </c>
      <c r="J2996" s="1">
        <v>-7398979</v>
      </c>
      <c r="K2996" t="s">
        <v>40</v>
      </c>
      <c r="L2996" s="20">
        <v>120</v>
      </c>
      <c r="M2996" s="4">
        <v>1</v>
      </c>
      <c r="N2996" s="4">
        <v>365</v>
      </c>
      <c r="O2996" s="2">
        <v>43651</v>
      </c>
      <c r="P2996" s="3">
        <v>5.81</v>
      </c>
      <c r="Q2996" s="4">
        <v>1</v>
      </c>
      <c r="R2996" s="3">
        <v>5.6</v>
      </c>
      <c r="S29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6" t="str">
        <f>IF(AIRBNB[[#This Row],[RUIDO(dB)]]&lt;=4,"Silencioso",IF(AIRBNB[[#This Row],[RUIDO(dB)]]&lt;=5.5,"Poco Ruidoso","Ruidoso"))</f>
        <v>Ruidoso</v>
      </c>
      <c r="U2996" t="str">
        <f>IF(AND(AIRBNB[[#This Row],[PRECIO]]&lt;50,AIRBNB[[#This Row],[MIN_NOCHES]]&gt;3),"Dentro del presupuesto","No considerar")</f>
        <v>No considerar</v>
      </c>
      <c r="V2996" t="str">
        <f>VLOOKUP(AIRBNB[[#This Row],[HOST_ID]],Super_host[],5,FALSE)</f>
        <v>Host</v>
      </c>
    </row>
    <row r="2997" spans="1:22">
      <c r="A2997" s="4">
        <v>3176526</v>
      </c>
      <c r="B2997" t="s">
        <v>14503</v>
      </c>
      <c r="C2997" s="4">
        <v>14325632</v>
      </c>
      <c r="D2997" t="s">
        <v>14504</v>
      </c>
      <c r="E2997" t="s">
        <v>14505</v>
      </c>
      <c r="F2997" s="4">
        <v>11216</v>
      </c>
      <c r="G2997" s="13" t="s">
        <v>4662</v>
      </c>
      <c r="H2997" s="13" t="s">
        <v>9252</v>
      </c>
      <c r="I2997" s="1">
        <v>4067476</v>
      </c>
      <c r="J2997" s="1">
        <v>-7395312</v>
      </c>
      <c r="K2997" t="s">
        <v>40</v>
      </c>
      <c r="L2997" s="20">
        <v>120</v>
      </c>
      <c r="M2997" s="4">
        <v>2</v>
      </c>
      <c r="N2997" s="4">
        <v>8</v>
      </c>
      <c r="O2997" s="2">
        <v>43633</v>
      </c>
      <c r="P2997" s="3">
        <v>2.2000000000000002</v>
      </c>
      <c r="Q2997" s="4">
        <v>1</v>
      </c>
      <c r="R2997" s="3">
        <v>6.9</v>
      </c>
      <c r="S29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7" t="str">
        <f>IF(AIRBNB[[#This Row],[RUIDO(dB)]]&lt;=4,"Silencioso",IF(AIRBNB[[#This Row],[RUIDO(dB)]]&lt;=5.5,"Poco Ruidoso","Ruidoso"))</f>
        <v>Ruidoso</v>
      </c>
      <c r="U2997" t="str">
        <f>IF(AND(AIRBNB[[#This Row],[PRECIO]]&lt;50,AIRBNB[[#This Row],[MIN_NOCHES]]&gt;3),"Dentro del presupuesto","No considerar")</f>
        <v>No considerar</v>
      </c>
      <c r="V2997" t="str">
        <f>VLOOKUP(AIRBNB[[#This Row],[HOST_ID]],Super_host[],5,FALSE)</f>
        <v>Host</v>
      </c>
    </row>
    <row r="2998" spans="1:22">
      <c r="A2998" s="4">
        <v>2895511</v>
      </c>
      <c r="B2998" t="s">
        <v>14506</v>
      </c>
      <c r="C2998" s="4">
        <v>14291250</v>
      </c>
      <c r="D2998" t="s">
        <v>200</v>
      </c>
      <c r="E2998" t="s">
        <v>14507</v>
      </c>
      <c r="F2998" s="4">
        <v>11233</v>
      </c>
      <c r="G2998" s="13" t="s">
        <v>4662</v>
      </c>
      <c r="H2998" s="13" t="s">
        <v>9230</v>
      </c>
      <c r="I2998" s="1">
        <v>406847</v>
      </c>
      <c r="J2998" s="1">
        <v>-7391624</v>
      </c>
      <c r="K2998" t="s">
        <v>5</v>
      </c>
      <c r="L2998" s="20">
        <v>120</v>
      </c>
      <c r="M2998" s="4">
        <v>5</v>
      </c>
      <c r="N2998" s="4">
        <v>136</v>
      </c>
      <c r="O2998" s="2">
        <v>43646</v>
      </c>
      <c r="P2998" s="3">
        <v>2.2000000000000002</v>
      </c>
      <c r="Q2998" s="4">
        <v>1</v>
      </c>
      <c r="R2998" s="3">
        <v>6.9</v>
      </c>
      <c r="S29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8" t="str">
        <f>IF(AIRBNB[[#This Row],[RUIDO(dB)]]&lt;=4,"Silencioso",IF(AIRBNB[[#This Row],[RUIDO(dB)]]&lt;=5.5,"Poco Ruidoso","Ruidoso"))</f>
        <v>Ruidoso</v>
      </c>
      <c r="U2998" t="str">
        <f>IF(AND(AIRBNB[[#This Row],[PRECIO]]&lt;50,AIRBNB[[#This Row],[MIN_NOCHES]]&gt;3),"Dentro del presupuesto","No considerar")</f>
        <v>No considerar</v>
      </c>
      <c r="V2998" t="str">
        <f>VLOOKUP(AIRBNB[[#This Row],[HOST_ID]],Super_host[],5,FALSE)</f>
        <v>Host</v>
      </c>
    </row>
    <row r="2999" spans="1:22">
      <c r="A2999" s="4">
        <v>4900034</v>
      </c>
      <c r="B2999" t="s">
        <v>2126</v>
      </c>
      <c r="C2999" s="4">
        <v>14289427</v>
      </c>
      <c r="D2999" t="s">
        <v>2127</v>
      </c>
      <c r="E2999" t="s">
        <v>2128</v>
      </c>
      <c r="F2999" s="4">
        <v>10002</v>
      </c>
      <c r="G2999" s="13" t="s">
        <v>124</v>
      </c>
      <c r="H2999" s="13" t="s">
        <v>409</v>
      </c>
      <c r="I2999" s="1">
        <v>4071579</v>
      </c>
      <c r="J2999" s="1">
        <v>-7399253</v>
      </c>
      <c r="K2999" t="s">
        <v>40</v>
      </c>
      <c r="L2999" s="20">
        <v>120</v>
      </c>
      <c r="M2999" s="4">
        <v>5</v>
      </c>
      <c r="N2999" s="4">
        <v>8</v>
      </c>
      <c r="O2999" s="2">
        <v>43425</v>
      </c>
      <c r="P2999" s="3">
        <v>0.15</v>
      </c>
      <c r="Q2999" s="4">
        <v>1</v>
      </c>
      <c r="R2999" s="3">
        <v>5.6</v>
      </c>
      <c r="S29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2999" t="str">
        <f>IF(AIRBNB[[#This Row],[RUIDO(dB)]]&lt;=4,"Silencioso",IF(AIRBNB[[#This Row],[RUIDO(dB)]]&lt;=5.5,"Poco Ruidoso","Ruidoso"))</f>
        <v>Ruidoso</v>
      </c>
      <c r="U2999" t="str">
        <f>IF(AND(AIRBNB[[#This Row],[PRECIO]]&lt;50,AIRBNB[[#This Row],[MIN_NOCHES]]&gt;3),"Dentro del presupuesto","No considerar")</f>
        <v>No considerar</v>
      </c>
      <c r="V2999" t="str">
        <f>VLOOKUP(AIRBNB[[#This Row],[HOST_ID]],Super_host[],5,FALSE)</f>
        <v>Host</v>
      </c>
    </row>
    <row r="3000" spans="1:22">
      <c r="A3000" s="4">
        <v>2793630</v>
      </c>
      <c r="B3000" t="s">
        <v>2491</v>
      </c>
      <c r="C3000" s="4">
        <v>14289427</v>
      </c>
      <c r="D3000" t="s">
        <v>2127</v>
      </c>
      <c r="E3000" t="s">
        <v>2492</v>
      </c>
      <c r="F3000" s="4">
        <v>10002</v>
      </c>
      <c r="G3000" s="13" t="s">
        <v>124</v>
      </c>
      <c r="H3000" s="13" t="s">
        <v>409</v>
      </c>
      <c r="I3000" s="1">
        <v>4071418</v>
      </c>
      <c r="J3000" s="1">
        <v>-7399295</v>
      </c>
      <c r="K3000" t="s">
        <v>40</v>
      </c>
      <c r="L3000" s="20">
        <v>120</v>
      </c>
      <c r="M3000" s="4">
        <v>5</v>
      </c>
      <c r="N3000" s="4">
        <v>12</v>
      </c>
      <c r="O3000" s="2">
        <v>43390</v>
      </c>
      <c r="P3000" s="3">
        <v>0.19</v>
      </c>
      <c r="Q3000" s="4">
        <v>1</v>
      </c>
      <c r="R3000" s="3">
        <v>5.6</v>
      </c>
      <c r="S30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0" t="str">
        <f>IF(AIRBNB[[#This Row],[RUIDO(dB)]]&lt;=4,"Silencioso",IF(AIRBNB[[#This Row],[RUIDO(dB)]]&lt;=5.5,"Poco Ruidoso","Ruidoso"))</f>
        <v>Ruidoso</v>
      </c>
      <c r="U3000" t="str">
        <f>IF(AND(AIRBNB[[#This Row],[PRECIO]]&lt;50,AIRBNB[[#This Row],[MIN_NOCHES]]&gt;3),"Dentro del presupuesto","No considerar")</f>
        <v>No considerar</v>
      </c>
      <c r="V3000" t="str">
        <f>VLOOKUP(AIRBNB[[#This Row],[HOST_ID]],Super_host[],5,FALSE)</f>
        <v>Host</v>
      </c>
    </row>
    <row r="3001" spans="1:22">
      <c r="A3001" s="4">
        <v>2936192</v>
      </c>
      <c r="B3001" t="s">
        <v>6431</v>
      </c>
      <c r="C3001" s="4">
        <v>13908017</v>
      </c>
      <c r="D3001" t="s">
        <v>6432</v>
      </c>
      <c r="E3001" t="s">
        <v>143</v>
      </c>
      <c r="F3001" s="4">
        <v>10012</v>
      </c>
      <c r="G3001" s="13" t="s">
        <v>124</v>
      </c>
      <c r="H3001" s="13" t="s">
        <v>144</v>
      </c>
      <c r="I3001" s="1">
        <v>4073034</v>
      </c>
      <c r="J3001" s="1">
        <v>-7399992</v>
      </c>
      <c r="K3001" t="s">
        <v>40</v>
      </c>
      <c r="L3001" s="20">
        <v>120</v>
      </c>
      <c r="M3001" s="4">
        <v>2</v>
      </c>
      <c r="N3001" s="4">
        <v>209</v>
      </c>
      <c r="O3001" s="2">
        <v>43635</v>
      </c>
      <c r="P3001" s="3">
        <v>4.07</v>
      </c>
      <c r="Q3001" s="4">
        <v>1</v>
      </c>
      <c r="R3001" s="3">
        <v>5.6</v>
      </c>
      <c r="S30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1" t="str">
        <f>IF(AIRBNB[[#This Row],[RUIDO(dB)]]&lt;=4,"Silencioso",IF(AIRBNB[[#This Row],[RUIDO(dB)]]&lt;=5.5,"Poco Ruidoso","Ruidoso"))</f>
        <v>Ruidoso</v>
      </c>
      <c r="U3001" t="str">
        <f>IF(AND(AIRBNB[[#This Row],[PRECIO]]&lt;50,AIRBNB[[#This Row],[MIN_NOCHES]]&gt;3),"Dentro del presupuesto","No considerar")</f>
        <v>No considerar</v>
      </c>
      <c r="V3001" t="str">
        <f>VLOOKUP(AIRBNB[[#This Row],[HOST_ID]],Super_host[],5,FALSE)</f>
        <v>Host</v>
      </c>
    </row>
    <row r="3002" spans="1:22">
      <c r="A3002" s="4">
        <v>3394314</v>
      </c>
      <c r="B3002" t="s">
        <v>13797</v>
      </c>
      <c r="C3002" s="4">
        <v>12057272</v>
      </c>
      <c r="D3002" t="s">
        <v>8049</v>
      </c>
      <c r="E3002" t="s">
        <v>11071</v>
      </c>
      <c r="F3002" s="4">
        <v>11211</v>
      </c>
      <c r="G3002" s="13" t="s">
        <v>4662</v>
      </c>
      <c r="H3002" s="13" t="s">
        <v>9249</v>
      </c>
      <c r="I3002" s="1">
        <v>4071959</v>
      </c>
      <c r="J3002" s="1">
        <v>-7395153</v>
      </c>
      <c r="K3002" t="s">
        <v>5</v>
      </c>
      <c r="L3002" s="20">
        <v>120</v>
      </c>
      <c r="M3002" s="4">
        <v>30</v>
      </c>
      <c r="N3002" s="4">
        <v>77</v>
      </c>
      <c r="O3002" s="2">
        <v>42506</v>
      </c>
      <c r="P3002" s="3">
        <v>1.3</v>
      </c>
      <c r="Q3002" s="4">
        <v>1</v>
      </c>
      <c r="R3002" s="3">
        <v>6.9</v>
      </c>
      <c r="S30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2" t="str">
        <f>IF(AIRBNB[[#This Row],[RUIDO(dB)]]&lt;=4,"Silencioso",IF(AIRBNB[[#This Row],[RUIDO(dB)]]&lt;=5.5,"Poco Ruidoso","Ruidoso"))</f>
        <v>Ruidoso</v>
      </c>
      <c r="U3002" t="str">
        <f>IF(AND(AIRBNB[[#This Row],[PRECIO]]&lt;50,AIRBNB[[#This Row],[MIN_NOCHES]]&gt;3),"Dentro del presupuesto","No considerar")</f>
        <v>No considerar</v>
      </c>
      <c r="V3002" t="str">
        <f>VLOOKUP(AIRBNB[[#This Row],[HOST_ID]],Super_host[],5,FALSE)</f>
        <v>Host</v>
      </c>
    </row>
    <row r="3003" spans="1:22">
      <c r="A3003" s="4">
        <v>4512093</v>
      </c>
      <c r="B3003" t="s">
        <v>4227</v>
      </c>
      <c r="C3003" s="4">
        <v>11760806</v>
      </c>
      <c r="D3003" t="s">
        <v>4228</v>
      </c>
      <c r="E3003" t="s">
        <v>4229</v>
      </c>
      <c r="F3003" s="4">
        <v>10025</v>
      </c>
      <c r="G3003" s="13" t="s">
        <v>124</v>
      </c>
      <c r="H3003" s="13" t="s">
        <v>168</v>
      </c>
      <c r="I3003" s="1">
        <v>4079994</v>
      </c>
      <c r="J3003" s="1">
        <v>-7397001</v>
      </c>
      <c r="K3003" t="s">
        <v>40</v>
      </c>
      <c r="L3003" s="20">
        <v>120</v>
      </c>
      <c r="M3003" s="4">
        <v>1</v>
      </c>
      <c r="N3003" s="4">
        <v>1</v>
      </c>
      <c r="O3003" s="2">
        <v>43608</v>
      </c>
      <c r="P3003" s="3">
        <v>0.64</v>
      </c>
      <c r="Q3003" s="4">
        <v>1</v>
      </c>
      <c r="R3003" s="3">
        <v>5.6</v>
      </c>
      <c r="S30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3" t="str">
        <f>IF(AIRBNB[[#This Row],[RUIDO(dB)]]&lt;=4,"Silencioso",IF(AIRBNB[[#This Row],[RUIDO(dB)]]&lt;=5.5,"Poco Ruidoso","Ruidoso"))</f>
        <v>Ruidoso</v>
      </c>
      <c r="U3003" t="str">
        <f>IF(AND(AIRBNB[[#This Row],[PRECIO]]&lt;50,AIRBNB[[#This Row],[MIN_NOCHES]]&gt;3),"Dentro del presupuesto","No considerar")</f>
        <v>No considerar</v>
      </c>
      <c r="V3003" t="str">
        <f>VLOOKUP(AIRBNB[[#This Row],[HOST_ID]],Super_host[],5,FALSE)</f>
        <v>Host</v>
      </c>
    </row>
    <row r="3004" spans="1:22">
      <c r="A3004" s="4">
        <v>2262357</v>
      </c>
      <c r="B3004" t="s">
        <v>8250</v>
      </c>
      <c r="C3004" s="4">
        <v>11552512</v>
      </c>
      <c r="D3004" t="s">
        <v>142</v>
      </c>
      <c r="E3004" t="s">
        <v>8251</v>
      </c>
      <c r="F3004" s="4">
        <v>11104</v>
      </c>
      <c r="G3004" s="13" t="s">
        <v>7897</v>
      </c>
      <c r="H3004" s="13" t="s">
        <v>7923</v>
      </c>
      <c r="I3004" s="1">
        <v>4074622</v>
      </c>
      <c r="J3004" s="1">
        <v>-7392296</v>
      </c>
      <c r="K3004" t="s">
        <v>5</v>
      </c>
      <c r="L3004" s="20">
        <v>120</v>
      </c>
      <c r="M3004" s="4">
        <v>2</v>
      </c>
      <c r="N3004" s="4">
        <v>5</v>
      </c>
      <c r="O3004" s="2">
        <v>43612</v>
      </c>
      <c r="P3004" s="3">
        <v>0.19</v>
      </c>
      <c r="Q3004" s="4">
        <v>5</v>
      </c>
      <c r="R3004" s="3">
        <v>6.24</v>
      </c>
      <c r="S30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4" t="str">
        <f>IF(AIRBNB[[#This Row],[RUIDO(dB)]]&lt;=4,"Silencioso",IF(AIRBNB[[#This Row],[RUIDO(dB)]]&lt;=5.5,"Poco Ruidoso","Ruidoso"))</f>
        <v>Ruidoso</v>
      </c>
      <c r="U3004" t="str">
        <f>IF(AND(AIRBNB[[#This Row],[PRECIO]]&lt;50,AIRBNB[[#This Row],[MIN_NOCHES]]&gt;3),"Dentro del presupuesto","No considerar")</f>
        <v>No considerar</v>
      </c>
      <c r="V3004" t="str">
        <f>VLOOKUP(AIRBNB[[#This Row],[HOST_ID]],Super_host[],5,FALSE)</f>
        <v>Host</v>
      </c>
    </row>
    <row r="3005" spans="1:22">
      <c r="A3005" s="4">
        <v>2187847</v>
      </c>
      <c r="B3005" t="s">
        <v>6944</v>
      </c>
      <c r="C3005" s="4">
        <v>11155956</v>
      </c>
      <c r="D3005" t="s">
        <v>122</v>
      </c>
      <c r="E3005" t="s">
        <v>6945</v>
      </c>
      <c r="F3005" s="4">
        <v>10014</v>
      </c>
      <c r="G3005" s="13" t="s">
        <v>124</v>
      </c>
      <c r="H3005" s="13" t="s">
        <v>140</v>
      </c>
      <c r="I3005" s="1">
        <v>4073818</v>
      </c>
      <c r="J3005" s="1">
        <v>-7400433</v>
      </c>
      <c r="K3005" t="s">
        <v>5</v>
      </c>
      <c r="L3005" s="20">
        <v>120</v>
      </c>
      <c r="M3005" s="4">
        <v>2</v>
      </c>
      <c r="N3005" s="4">
        <v>0</v>
      </c>
      <c r="O3005" s="2">
        <v>43638</v>
      </c>
      <c r="P3005" s="3">
        <v>0.04</v>
      </c>
      <c r="Q3005" s="4">
        <v>1</v>
      </c>
      <c r="R3005" s="3">
        <v>5.6</v>
      </c>
      <c r="S30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5" t="str">
        <f>IF(AIRBNB[[#This Row],[RUIDO(dB)]]&lt;=4,"Silencioso",IF(AIRBNB[[#This Row],[RUIDO(dB)]]&lt;=5.5,"Poco Ruidoso","Ruidoso"))</f>
        <v>Ruidoso</v>
      </c>
      <c r="U3005" t="str">
        <f>IF(AND(AIRBNB[[#This Row],[PRECIO]]&lt;50,AIRBNB[[#This Row],[MIN_NOCHES]]&gt;3),"Dentro del presupuesto","No considerar")</f>
        <v>No considerar</v>
      </c>
      <c r="V3005" t="str">
        <f>VLOOKUP(AIRBNB[[#This Row],[HOST_ID]],Super_host[],5,FALSE)</f>
        <v>Host</v>
      </c>
    </row>
    <row r="3006" spans="1:22">
      <c r="A3006" s="4">
        <v>6333850</v>
      </c>
      <c r="B3006" t="s">
        <v>15665</v>
      </c>
      <c r="C3006" s="4">
        <v>11127879</v>
      </c>
      <c r="D3006" t="s">
        <v>484</v>
      </c>
      <c r="E3006" t="s">
        <v>15666</v>
      </c>
      <c r="F3006" s="4">
        <v>11213</v>
      </c>
      <c r="G3006" s="13" t="s">
        <v>4662</v>
      </c>
      <c r="H3006" s="13" t="s">
        <v>9252</v>
      </c>
      <c r="I3006" s="1">
        <v>406726</v>
      </c>
      <c r="J3006" s="1">
        <v>-7392859</v>
      </c>
      <c r="K3006" t="s">
        <v>40</v>
      </c>
      <c r="L3006" s="20">
        <v>120</v>
      </c>
      <c r="M3006" s="4">
        <v>1</v>
      </c>
      <c r="N3006" s="4">
        <v>0</v>
      </c>
      <c r="O3006" s="2">
        <v>43646</v>
      </c>
      <c r="P3006" s="3">
        <v>0.06</v>
      </c>
      <c r="Q3006" s="4">
        <v>1</v>
      </c>
      <c r="R3006" s="3">
        <v>6.9</v>
      </c>
      <c r="S30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6" t="str">
        <f>IF(AIRBNB[[#This Row],[RUIDO(dB)]]&lt;=4,"Silencioso",IF(AIRBNB[[#This Row],[RUIDO(dB)]]&lt;=5.5,"Poco Ruidoso","Ruidoso"))</f>
        <v>Ruidoso</v>
      </c>
      <c r="U3006" t="str">
        <f>IF(AND(AIRBNB[[#This Row],[PRECIO]]&lt;50,AIRBNB[[#This Row],[MIN_NOCHES]]&gt;3),"Dentro del presupuesto","No considerar")</f>
        <v>No considerar</v>
      </c>
      <c r="V3006" t="str">
        <f>VLOOKUP(AIRBNB[[#This Row],[HOST_ID]],Super_host[],5,FALSE)</f>
        <v>Host</v>
      </c>
    </row>
    <row r="3007" spans="1:22">
      <c r="A3007" s="4">
        <v>2123079</v>
      </c>
      <c r="B3007" t="s">
        <v>8832</v>
      </c>
      <c r="C3007" s="4">
        <v>10577784</v>
      </c>
      <c r="D3007" t="s">
        <v>3509</v>
      </c>
      <c r="E3007" t="s">
        <v>8833</v>
      </c>
      <c r="F3007" s="4">
        <v>11106</v>
      </c>
      <c r="G3007" s="13" t="s">
        <v>7897</v>
      </c>
      <c r="H3007" s="13" t="s">
        <v>7905</v>
      </c>
      <c r="I3007" s="1">
        <v>4076304</v>
      </c>
      <c r="J3007" s="1">
        <v>-7392777</v>
      </c>
      <c r="K3007" t="s">
        <v>5</v>
      </c>
      <c r="L3007" s="20">
        <v>120</v>
      </c>
      <c r="M3007" s="4">
        <v>3</v>
      </c>
      <c r="N3007" s="4">
        <v>80</v>
      </c>
      <c r="O3007" s="2">
        <v>43648</v>
      </c>
      <c r="P3007" s="3">
        <v>1.74</v>
      </c>
      <c r="Q3007" s="4">
        <v>5</v>
      </c>
      <c r="R3007" s="3">
        <v>6.24</v>
      </c>
      <c r="S30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7" t="str">
        <f>IF(AIRBNB[[#This Row],[RUIDO(dB)]]&lt;=4,"Silencioso",IF(AIRBNB[[#This Row],[RUIDO(dB)]]&lt;=5.5,"Poco Ruidoso","Ruidoso"))</f>
        <v>Ruidoso</v>
      </c>
      <c r="U3007" t="str">
        <f>IF(AND(AIRBNB[[#This Row],[PRECIO]]&lt;50,AIRBNB[[#This Row],[MIN_NOCHES]]&gt;3),"Dentro del presupuesto","No considerar")</f>
        <v>No considerar</v>
      </c>
      <c r="V3007" t="str">
        <f>VLOOKUP(AIRBNB[[#This Row],[HOST_ID]],Super_host[],5,FALSE)</f>
        <v>Host</v>
      </c>
    </row>
    <row r="3008" spans="1:22">
      <c r="A3008" s="4">
        <v>2061811</v>
      </c>
      <c r="B3008" t="s">
        <v>805</v>
      </c>
      <c r="C3008" s="4">
        <v>10552208</v>
      </c>
      <c r="D3008" t="s">
        <v>806</v>
      </c>
      <c r="E3008" t="s">
        <v>807</v>
      </c>
      <c r="F3008" s="4">
        <v>10023</v>
      </c>
      <c r="G3008" s="13" t="s">
        <v>124</v>
      </c>
      <c r="H3008" s="13" t="s">
        <v>168</v>
      </c>
      <c r="I3008" s="1">
        <v>4077928</v>
      </c>
      <c r="J3008" s="1">
        <v>-7397966</v>
      </c>
      <c r="K3008" t="s">
        <v>5</v>
      </c>
      <c r="L3008" s="20">
        <v>120</v>
      </c>
      <c r="M3008" s="4">
        <v>7</v>
      </c>
      <c r="N3008" s="4">
        <v>3</v>
      </c>
      <c r="O3008" s="2">
        <v>42374</v>
      </c>
      <c r="P3008" s="3">
        <v>0.04</v>
      </c>
      <c r="Q3008" s="4">
        <v>1</v>
      </c>
      <c r="R3008" s="3">
        <v>5.6</v>
      </c>
      <c r="S30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8" t="str">
        <f>IF(AIRBNB[[#This Row],[RUIDO(dB)]]&lt;=4,"Silencioso",IF(AIRBNB[[#This Row],[RUIDO(dB)]]&lt;=5.5,"Poco Ruidoso","Ruidoso"))</f>
        <v>Ruidoso</v>
      </c>
      <c r="U3008" t="str">
        <f>IF(AND(AIRBNB[[#This Row],[PRECIO]]&lt;50,AIRBNB[[#This Row],[MIN_NOCHES]]&gt;3),"Dentro del presupuesto","No considerar")</f>
        <v>No considerar</v>
      </c>
      <c r="V3008" t="str">
        <f>VLOOKUP(AIRBNB[[#This Row],[HOST_ID]],Super_host[],5,FALSE)</f>
        <v>Host</v>
      </c>
    </row>
    <row r="3009" spans="1:22">
      <c r="A3009" s="4">
        <v>2026869</v>
      </c>
      <c r="B3009" t="s">
        <v>6973</v>
      </c>
      <c r="C3009" s="4">
        <v>10411521</v>
      </c>
      <c r="D3009" t="s">
        <v>203</v>
      </c>
      <c r="E3009" t="s">
        <v>6974</v>
      </c>
      <c r="F3009" s="4">
        <v>10009</v>
      </c>
      <c r="G3009" s="13" t="s">
        <v>124</v>
      </c>
      <c r="H3009" s="13" t="s">
        <v>133</v>
      </c>
      <c r="I3009" s="1">
        <v>407282</v>
      </c>
      <c r="J3009" s="1">
        <v>-739834</v>
      </c>
      <c r="K3009" t="s">
        <v>5</v>
      </c>
      <c r="L3009" s="20">
        <v>120</v>
      </c>
      <c r="M3009" s="4">
        <v>5</v>
      </c>
      <c r="N3009" s="4">
        <v>0</v>
      </c>
      <c r="O3009" s="2">
        <v>42203</v>
      </c>
      <c r="P3009" s="3">
        <v>0.09</v>
      </c>
      <c r="Q3009" s="4">
        <v>1</v>
      </c>
      <c r="R3009" s="3">
        <v>5.6</v>
      </c>
      <c r="S30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09" t="str">
        <f>IF(AIRBNB[[#This Row],[RUIDO(dB)]]&lt;=4,"Silencioso",IF(AIRBNB[[#This Row],[RUIDO(dB)]]&lt;=5.5,"Poco Ruidoso","Ruidoso"))</f>
        <v>Ruidoso</v>
      </c>
      <c r="U3009" t="str">
        <f>IF(AND(AIRBNB[[#This Row],[PRECIO]]&lt;50,AIRBNB[[#This Row],[MIN_NOCHES]]&gt;3),"Dentro del presupuesto","No considerar")</f>
        <v>No considerar</v>
      </c>
      <c r="V3009" t="str">
        <f>VLOOKUP(AIRBNB[[#This Row],[HOST_ID]],Super_host[],5,FALSE)</f>
        <v>Host</v>
      </c>
    </row>
    <row r="3010" spans="1:22">
      <c r="A3010" s="4">
        <v>4547273</v>
      </c>
      <c r="B3010" t="s">
        <v>4172</v>
      </c>
      <c r="C3010" s="4">
        <v>10411359</v>
      </c>
      <c r="D3010" t="s">
        <v>2415</v>
      </c>
      <c r="E3010" t="s">
        <v>4173</v>
      </c>
      <c r="F3010" s="4">
        <v>10024</v>
      </c>
      <c r="G3010" s="13" t="s">
        <v>124</v>
      </c>
      <c r="H3010" s="13" t="s">
        <v>168</v>
      </c>
      <c r="I3010" s="1">
        <v>4078316</v>
      </c>
      <c r="J3010" s="1">
        <v>-7397269</v>
      </c>
      <c r="K3010" t="s">
        <v>5</v>
      </c>
      <c r="L3010" s="20">
        <v>120</v>
      </c>
      <c r="M3010" s="4">
        <v>3</v>
      </c>
      <c r="N3010" s="4">
        <v>33</v>
      </c>
      <c r="O3010" s="2">
        <v>43647</v>
      </c>
      <c r="P3010" s="3">
        <v>0.62</v>
      </c>
      <c r="Q3010" s="4">
        <v>1</v>
      </c>
      <c r="R3010" s="3">
        <v>5.6</v>
      </c>
      <c r="S30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0" t="str">
        <f>IF(AIRBNB[[#This Row],[RUIDO(dB)]]&lt;=4,"Silencioso",IF(AIRBNB[[#This Row],[RUIDO(dB)]]&lt;=5.5,"Poco Ruidoso","Ruidoso"))</f>
        <v>Ruidoso</v>
      </c>
      <c r="U3010" t="str">
        <f>IF(AND(AIRBNB[[#This Row],[PRECIO]]&lt;50,AIRBNB[[#This Row],[MIN_NOCHES]]&gt;3),"Dentro del presupuesto","No considerar")</f>
        <v>No considerar</v>
      </c>
      <c r="V3010" t="str">
        <f>VLOOKUP(AIRBNB[[#This Row],[HOST_ID]],Super_host[],5,FALSE)</f>
        <v>Host</v>
      </c>
    </row>
    <row r="3011" spans="1:22">
      <c r="A3011" s="4">
        <v>2023357</v>
      </c>
      <c r="B3011" t="s">
        <v>1117</v>
      </c>
      <c r="C3011" s="4">
        <v>10398270</v>
      </c>
      <c r="D3011" t="s">
        <v>1118</v>
      </c>
      <c r="E3011" t="s">
        <v>1119</v>
      </c>
      <c r="F3011" s="4">
        <v>10128</v>
      </c>
      <c r="G3011" s="13" t="s">
        <v>124</v>
      </c>
      <c r="H3011" s="13" t="s">
        <v>219</v>
      </c>
      <c r="I3011" s="1">
        <v>4078605</v>
      </c>
      <c r="J3011" s="1">
        <v>-7395087</v>
      </c>
      <c r="K3011" t="s">
        <v>5</v>
      </c>
      <c r="L3011" s="20">
        <v>120</v>
      </c>
      <c r="M3011" s="4">
        <v>6</v>
      </c>
      <c r="N3011" s="4">
        <v>4</v>
      </c>
      <c r="O3011" s="2">
        <v>42469</v>
      </c>
      <c r="P3011" s="3">
        <v>0.06</v>
      </c>
      <c r="Q3011" s="4">
        <v>1</v>
      </c>
      <c r="R3011" s="3">
        <v>5.6</v>
      </c>
      <c r="S30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1" t="str">
        <f>IF(AIRBNB[[#This Row],[RUIDO(dB)]]&lt;=4,"Silencioso",IF(AIRBNB[[#This Row],[RUIDO(dB)]]&lt;=5.5,"Poco Ruidoso","Ruidoso"))</f>
        <v>Ruidoso</v>
      </c>
      <c r="U3011" t="str">
        <f>IF(AND(AIRBNB[[#This Row],[PRECIO]]&lt;50,AIRBNB[[#This Row],[MIN_NOCHES]]&gt;3),"Dentro del presupuesto","No considerar")</f>
        <v>No considerar</v>
      </c>
      <c r="V3011" t="str">
        <f>VLOOKUP(AIRBNB[[#This Row],[HOST_ID]],Super_host[],5,FALSE)</f>
        <v>Host</v>
      </c>
    </row>
    <row r="3012" spans="1:22">
      <c r="A3012" s="4">
        <v>3840324</v>
      </c>
      <c r="B3012" t="s">
        <v>11953</v>
      </c>
      <c r="C3012" s="4">
        <v>10366196</v>
      </c>
      <c r="D3012" t="s">
        <v>203</v>
      </c>
      <c r="E3012" t="s">
        <v>11954</v>
      </c>
      <c r="F3012" s="4">
        <v>11206</v>
      </c>
      <c r="G3012" s="13" t="s">
        <v>4662</v>
      </c>
      <c r="H3012" s="13" t="s">
        <v>9218</v>
      </c>
      <c r="I3012" s="1">
        <v>4070859</v>
      </c>
      <c r="J3012" s="1">
        <v>-7394639</v>
      </c>
      <c r="K3012" t="s">
        <v>5</v>
      </c>
      <c r="L3012" s="20">
        <v>120</v>
      </c>
      <c r="M3012" s="4">
        <v>5</v>
      </c>
      <c r="N3012" s="4">
        <v>18</v>
      </c>
      <c r="O3012" s="2">
        <v>43522</v>
      </c>
      <c r="P3012" s="3">
        <v>0.32</v>
      </c>
      <c r="Q3012" s="4">
        <v>1</v>
      </c>
      <c r="R3012" s="3">
        <v>6.9</v>
      </c>
      <c r="S30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2" t="str">
        <f>IF(AIRBNB[[#This Row],[RUIDO(dB)]]&lt;=4,"Silencioso",IF(AIRBNB[[#This Row],[RUIDO(dB)]]&lt;=5.5,"Poco Ruidoso","Ruidoso"))</f>
        <v>Ruidoso</v>
      </c>
      <c r="U3012" t="str">
        <f>IF(AND(AIRBNB[[#This Row],[PRECIO]]&lt;50,AIRBNB[[#This Row],[MIN_NOCHES]]&gt;3),"Dentro del presupuesto","No considerar")</f>
        <v>No considerar</v>
      </c>
      <c r="V3012" t="str">
        <f>VLOOKUP(AIRBNB[[#This Row],[HOST_ID]],Super_host[],5,FALSE)</f>
        <v>Host</v>
      </c>
    </row>
    <row r="3013" spans="1:22">
      <c r="A3013" s="4">
        <v>1977888</v>
      </c>
      <c r="B3013" t="s">
        <v>4933</v>
      </c>
      <c r="C3013" s="4">
        <v>9878261</v>
      </c>
      <c r="D3013" t="s">
        <v>2197</v>
      </c>
      <c r="E3013" t="s">
        <v>4934</v>
      </c>
      <c r="F3013" s="4">
        <v>10003</v>
      </c>
      <c r="G3013" s="13" t="s">
        <v>124</v>
      </c>
      <c r="H3013" s="13" t="s">
        <v>133</v>
      </c>
      <c r="I3013" s="1">
        <v>4072679</v>
      </c>
      <c r="J3013" s="1">
        <v>-7398598</v>
      </c>
      <c r="K3013" t="s">
        <v>5</v>
      </c>
      <c r="L3013" s="20">
        <v>120</v>
      </c>
      <c r="M3013" s="4">
        <v>1</v>
      </c>
      <c r="N3013" s="4">
        <v>73</v>
      </c>
      <c r="O3013" s="2">
        <v>43466</v>
      </c>
      <c r="P3013" s="3">
        <v>1.07</v>
      </c>
      <c r="Q3013" s="4">
        <v>1</v>
      </c>
      <c r="R3013" s="3">
        <v>5.6</v>
      </c>
      <c r="S30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3" t="str">
        <f>IF(AIRBNB[[#This Row],[RUIDO(dB)]]&lt;=4,"Silencioso",IF(AIRBNB[[#This Row],[RUIDO(dB)]]&lt;=5.5,"Poco Ruidoso","Ruidoso"))</f>
        <v>Ruidoso</v>
      </c>
      <c r="U3013" t="str">
        <f>IF(AND(AIRBNB[[#This Row],[PRECIO]]&lt;50,AIRBNB[[#This Row],[MIN_NOCHES]]&gt;3),"Dentro del presupuesto","No considerar")</f>
        <v>No considerar</v>
      </c>
      <c r="V3013" t="str">
        <f>VLOOKUP(AIRBNB[[#This Row],[HOST_ID]],Super_host[],5,FALSE)</f>
        <v>Host</v>
      </c>
    </row>
    <row r="3014" spans="1:22">
      <c r="A3014" s="4">
        <v>6388315</v>
      </c>
      <c r="B3014" t="s">
        <v>7009</v>
      </c>
      <c r="C3014" s="4">
        <v>9815198</v>
      </c>
      <c r="D3014" t="s">
        <v>7010</v>
      </c>
      <c r="E3014" t="s">
        <v>237</v>
      </c>
      <c r="F3014" s="4">
        <v>10023</v>
      </c>
      <c r="G3014" s="13" t="s">
        <v>124</v>
      </c>
      <c r="H3014" s="13" t="s">
        <v>168</v>
      </c>
      <c r="I3014" s="1">
        <v>4077724</v>
      </c>
      <c r="J3014" s="1">
        <v>-7397699</v>
      </c>
      <c r="K3014" t="s">
        <v>5</v>
      </c>
      <c r="L3014" s="20">
        <v>120</v>
      </c>
      <c r="M3014" s="4">
        <v>150</v>
      </c>
      <c r="N3014" s="4">
        <v>0</v>
      </c>
      <c r="O3014" s="2">
        <v>42575</v>
      </c>
      <c r="P3014" s="3">
        <v>0.05</v>
      </c>
      <c r="Q3014" s="4">
        <v>1</v>
      </c>
      <c r="R3014" s="3">
        <v>5.6</v>
      </c>
      <c r="S30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4" t="str">
        <f>IF(AIRBNB[[#This Row],[RUIDO(dB)]]&lt;=4,"Silencioso",IF(AIRBNB[[#This Row],[RUIDO(dB)]]&lt;=5.5,"Poco Ruidoso","Ruidoso"))</f>
        <v>Ruidoso</v>
      </c>
      <c r="U3014" t="str">
        <f>IF(AND(AIRBNB[[#This Row],[PRECIO]]&lt;50,AIRBNB[[#This Row],[MIN_NOCHES]]&gt;3),"Dentro del presupuesto","No considerar")</f>
        <v>No considerar</v>
      </c>
      <c r="V3014" t="str">
        <f>VLOOKUP(AIRBNB[[#This Row],[HOST_ID]],Super_host[],5,FALSE)</f>
        <v>Host</v>
      </c>
    </row>
    <row r="3015" spans="1:22">
      <c r="A3015" s="4">
        <v>1881556</v>
      </c>
      <c r="B3015" t="s">
        <v>14931</v>
      </c>
      <c r="C3015" s="4">
        <v>9795483</v>
      </c>
      <c r="D3015" t="s">
        <v>14932</v>
      </c>
      <c r="E3015" t="s">
        <v>14933</v>
      </c>
      <c r="F3015" s="4">
        <v>11233</v>
      </c>
      <c r="G3015" s="13" t="s">
        <v>4662</v>
      </c>
      <c r="H3015" s="13" t="s">
        <v>9230</v>
      </c>
      <c r="I3015" s="1">
        <v>4068413</v>
      </c>
      <c r="J3015" s="1">
        <v>-7392693</v>
      </c>
      <c r="K3015" t="s">
        <v>5</v>
      </c>
      <c r="L3015" s="20">
        <v>120</v>
      </c>
      <c r="M3015" s="4">
        <v>3</v>
      </c>
      <c r="N3015" s="4">
        <v>207</v>
      </c>
      <c r="O3015" s="2">
        <v>43639</v>
      </c>
      <c r="P3015" s="3">
        <v>3.04</v>
      </c>
      <c r="Q3015" s="4">
        <v>1</v>
      </c>
      <c r="R3015" s="3">
        <v>6.9</v>
      </c>
      <c r="S30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5" t="str">
        <f>IF(AIRBNB[[#This Row],[RUIDO(dB)]]&lt;=4,"Silencioso",IF(AIRBNB[[#This Row],[RUIDO(dB)]]&lt;=5.5,"Poco Ruidoso","Ruidoso"))</f>
        <v>Ruidoso</v>
      </c>
      <c r="U3015" t="str">
        <f>IF(AND(AIRBNB[[#This Row],[PRECIO]]&lt;50,AIRBNB[[#This Row],[MIN_NOCHES]]&gt;3),"Dentro del presupuesto","No considerar")</f>
        <v>No considerar</v>
      </c>
      <c r="V3015" t="str">
        <f>VLOOKUP(AIRBNB[[#This Row],[HOST_ID]],Super_host[],5,FALSE)</f>
        <v>Host</v>
      </c>
    </row>
    <row r="3016" spans="1:22">
      <c r="A3016" s="4">
        <v>6738207</v>
      </c>
      <c r="B3016" t="s">
        <v>3015</v>
      </c>
      <c r="C3016" s="4">
        <v>8965532</v>
      </c>
      <c r="D3016" t="s">
        <v>3016</v>
      </c>
      <c r="E3016" t="s">
        <v>3017</v>
      </c>
      <c r="F3016" s="4">
        <v>10002</v>
      </c>
      <c r="G3016" s="13" t="s">
        <v>124</v>
      </c>
      <c r="H3016" s="13" t="s">
        <v>137</v>
      </c>
      <c r="I3016" s="1">
        <v>4071937</v>
      </c>
      <c r="J3016" s="1">
        <v>-7399098</v>
      </c>
      <c r="K3016" t="s">
        <v>5</v>
      </c>
      <c r="L3016" s="20">
        <v>120</v>
      </c>
      <c r="M3016" s="4">
        <v>1</v>
      </c>
      <c r="N3016" s="4">
        <v>11</v>
      </c>
      <c r="O3016" s="2">
        <v>42915</v>
      </c>
      <c r="P3016" s="3">
        <v>0.27</v>
      </c>
      <c r="Q3016" s="4">
        <v>1</v>
      </c>
      <c r="R3016" s="3">
        <v>5.6</v>
      </c>
      <c r="S30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6" t="str">
        <f>IF(AIRBNB[[#This Row],[RUIDO(dB)]]&lt;=4,"Silencioso",IF(AIRBNB[[#This Row],[RUIDO(dB)]]&lt;=5.5,"Poco Ruidoso","Ruidoso"))</f>
        <v>Ruidoso</v>
      </c>
      <c r="U3016" t="str">
        <f>IF(AND(AIRBNB[[#This Row],[PRECIO]]&lt;50,AIRBNB[[#This Row],[MIN_NOCHES]]&gt;3),"Dentro del presupuesto","No considerar")</f>
        <v>No considerar</v>
      </c>
      <c r="V3016" t="str">
        <f>VLOOKUP(AIRBNB[[#This Row],[HOST_ID]],Super_host[],5,FALSE)</f>
        <v>Host</v>
      </c>
    </row>
    <row r="3017" spans="1:22">
      <c r="A3017" s="4">
        <v>5276908</v>
      </c>
      <c r="B3017" t="s">
        <v>11506</v>
      </c>
      <c r="C3017" s="4">
        <v>8858347</v>
      </c>
      <c r="D3017" t="s">
        <v>2945</v>
      </c>
      <c r="E3017" t="s">
        <v>11507</v>
      </c>
      <c r="F3017" s="4">
        <v>11217</v>
      </c>
      <c r="G3017" s="13" t="s">
        <v>4662</v>
      </c>
      <c r="H3017" s="13" t="s">
        <v>9222</v>
      </c>
      <c r="I3017" s="1">
        <v>4068792</v>
      </c>
      <c r="J3017" s="1">
        <v>-7397319</v>
      </c>
      <c r="K3017" t="s">
        <v>5</v>
      </c>
      <c r="L3017" s="20">
        <v>120</v>
      </c>
      <c r="M3017" s="4">
        <v>21</v>
      </c>
      <c r="N3017" s="4">
        <v>12</v>
      </c>
      <c r="O3017" s="2">
        <v>43325</v>
      </c>
      <c r="P3017" s="3">
        <v>0.22</v>
      </c>
      <c r="Q3017" s="4">
        <v>1</v>
      </c>
      <c r="R3017" s="3">
        <v>6.9</v>
      </c>
      <c r="S30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7" t="str">
        <f>IF(AIRBNB[[#This Row],[RUIDO(dB)]]&lt;=4,"Silencioso",IF(AIRBNB[[#This Row],[RUIDO(dB)]]&lt;=5.5,"Poco Ruidoso","Ruidoso"))</f>
        <v>Ruidoso</v>
      </c>
      <c r="U3017" t="str">
        <f>IF(AND(AIRBNB[[#This Row],[PRECIO]]&lt;50,AIRBNB[[#This Row],[MIN_NOCHES]]&gt;3),"Dentro del presupuesto","No considerar")</f>
        <v>No considerar</v>
      </c>
      <c r="V3017" t="str">
        <f>VLOOKUP(AIRBNB[[#This Row],[HOST_ID]],Super_host[],5,FALSE)</f>
        <v>Host</v>
      </c>
    </row>
    <row r="3018" spans="1:22">
      <c r="A3018" s="4">
        <v>1614964</v>
      </c>
      <c r="B3018" t="s">
        <v>8234</v>
      </c>
      <c r="C3018" s="4">
        <v>8783166</v>
      </c>
      <c r="D3018" t="s">
        <v>8108</v>
      </c>
      <c r="E3018" t="s">
        <v>8235</v>
      </c>
      <c r="F3018" s="4">
        <v>11102</v>
      </c>
      <c r="G3018" s="13" t="s">
        <v>7897</v>
      </c>
      <c r="H3018" s="13" t="s">
        <v>7940</v>
      </c>
      <c r="I3018" s="1">
        <v>4076752</v>
      </c>
      <c r="J3018" s="1">
        <v>-739273</v>
      </c>
      <c r="K3018" t="s">
        <v>40</v>
      </c>
      <c r="L3018" s="20">
        <v>120</v>
      </c>
      <c r="M3018" s="4">
        <v>3</v>
      </c>
      <c r="N3018" s="4">
        <v>12</v>
      </c>
      <c r="O3018" s="2">
        <v>43606</v>
      </c>
      <c r="P3018" s="3">
        <v>0.17</v>
      </c>
      <c r="Q3018" s="4">
        <v>5</v>
      </c>
      <c r="R3018" s="3">
        <v>6.24</v>
      </c>
      <c r="S30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8" t="str">
        <f>IF(AIRBNB[[#This Row],[RUIDO(dB)]]&lt;=4,"Silencioso",IF(AIRBNB[[#This Row],[RUIDO(dB)]]&lt;=5.5,"Poco Ruidoso","Ruidoso"))</f>
        <v>Ruidoso</v>
      </c>
      <c r="U3018" t="str">
        <f>IF(AND(AIRBNB[[#This Row],[PRECIO]]&lt;50,AIRBNB[[#This Row],[MIN_NOCHES]]&gt;3),"Dentro del presupuesto","No considerar")</f>
        <v>No considerar</v>
      </c>
      <c r="V3018" t="str">
        <f>VLOOKUP(AIRBNB[[#This Row],[HOST_ID]],Super_host[],5,FALSE)</f>
        <v>Host</v>
      </c>
    </row>
    <row r="3019" spans="1:22">
      <c r="A3019" s="4">
        <v>1633924</v>
      </c>
      <c r="B3019" t="s">
        <v>13491</v>
      </c>
      <c r="C3019" s="4">
        <v>8680097</v>
      </c>
      <c r="D3019" t="s">
        <v>13492</v>
      </c>
      <c r="E3019" t="s">
        <v>13493</v>
      </c>
      <c r="F3019" s="4">
        <v>11233</v>
      </c>
      <c r="G3019" s="13" t="s">
        <v>4662</v>
      </c>
      <c r="H3019" s="13" t="s">
        <v>9230</v>
      </c>
      <c r="I3019" s="1">
        <v>406848</v>
      </c>
      <c r="J3019" s="1">
        <v>-7392505</v>
      </c>
      <c r="K3019" t="s">
        <v>5</v>
      </c>
      <c r="L3019" s="20">
        <v>120</v>
      </c>
      <c r="M3019" s="4">
        <v>4</v>
      </c>
      <c r="N3019" s="4">
        <v>72</v>
      </c>
      <c r="O3019" s="2">
        <v>43631</v>
      </c>
      <c r="P3019" s="3">
        <v>1.02</v>
      </c>
      <c r="Q3019" s="4">
        <v>1</v>
      </c>
      <c r="R3019" s="3">
        <v>6.9</v>
      </c>
      <c r="S30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19" t="str">
        <f>IF(AIRBNB[[#This Row],[RUIDO(dB)]]&lt;=4,"Silencioso",IF(AIRBNB[[#This Row],[RUIDO(dB)]]&lt;=5.5,"Poco Ruidoso","Ruidoso"))</f>
        <v>Ruidoso</v>
      </c>
      <c r="U3019" t="str">
        <f>IF(AND(AIRBNB[[#This Row],[PRECIO]]&lt;50,AIRBNB[[#This Row],[MIN_NOCHES]]&gt;3),"Dentro del presupuesto","No considerar")</f>
        <v>No considerar</v>
      </c>
      <c r="V3019" t="str">
        <f>VLOOKUP(AIRBNB[[#This Row],[HOST_ID]],Super_host[],5,FALSE)</f>
        <v>Host</v>
      </c>
    </row>
    <row r="3020" spans="1:22">
      <c r="A3020" s="4">
        <v>4334446</v>
      </c>
      <c r="B3020" t="s">
        <v>14422</v>
      </c>
      <c r="C3020" s="4">
        <v>8659738</v>
      </c>
      <c r="D3020" t="s">
        <v>7746</v>
      </c>
      <c r="E3020" t="s">
        <v>14423</v>
      </c>
      <c r="F3020" s="4">
        <v>11215</v>
      </c>
      <c r="G3020" s="13" t="s">
        <v>4662</v>
      </c>
      <c r="H3020" s="13" t="s">
        <v>9262</v>
      </c>
      <c r="I3020" s="1">
        <v>406631</v>
      </c>
      <c r="J3020" s="1">
        <v>-7398603</v>
      </c>
      <c r="K3020" t="s">
        <v>5</v>
      </c>
      <c r="L3020" s="20">
        <v>120</v>
      </c>
      <c r="M3020" s="4">
        <v>3</v>
      </c>
      <c r="N3020" s="4">
        <v>118</v>
      </c>
      <c r="O3020" s="2">
        <v>43639</v>
      </c>
      <c r="P3020" s="3">
        <v>2.0699999999999998</v>
      </c>
      <c r="Q3020" s="4">
        <v>1</v>
      </c>
      <c r="R3020" s="3">
        <v>6.9</v>
      </c>
      <c r="S30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0" t="str">
        <f>IF(AIRBNB[[#This Row],[RUIDO(dB)]]&lt;=4,"Silencioso",IF(AIRBNB[[#This Row],[RUIDO(dB)]]&lt;=5.5,"Poco Ruidoso","Ruidoso"))</f>
        <v>Ruidoso</v>
      </c>
      <c r="U3020" t="str">
        <f>IF(AND(AIRBNB[[#This Row],[PRECIO]]&lt;50,AIRBNB[[#This Row],[MIN_NOCHES]]&gt;3),"Dentro del presupuesto","No considerar")</f>
        <v>No considerar</v>
      </c>
      <c r="V3020" t="str">
        <f>VLOOKUP(AIRBNB[[#This Row],[HOST_ID]],Super_host[],5,FALSE)</f>
        <v>Host</v>
      </c>
    </row>
    <row r="3021" spans="1:22">
      <c r="A3021" s="4">
        <v>3208747</v>
      </c>
      <c r="B3021" t="s">
        <v>6308</v>
      </c>
      <c r="C3021" s="4">
        <v>8658146</v>
      </c>
      <c r="D3021" t="s">
        <v>2100</v>
      </c>
      <c r="E3021" t="s">
        <v>6309</v>
      </c>
      <c r="F3021" s="4">
        <v>10023</v>
      </c>
      <c r="G3021" s="13" t="s">
        <v>124</v>
      </c>
      <c r="H3021" s="13" t="s">
        <v>168</v>
      </c>
      <c r="I3021" s="1">
        <v>4077802</v>
      </c>
      <c r="J3021" s="1">
        <v>-7398256</v>
      </c>
      <c r="K3021" t="s">
        <v>5</v>
      </c>
      <c r="L3021" s="20">
        <v>120</v>
      </c>
      <c r="M3021" s="4">
        <v>3</v>
      </c>
      <c r="N3021" s="4">
        <v>214</v>
      </c>
      <c r="O3021" s="2">
        <v>43637</v>
      </c>
      <c r="P3021" s="3">
        <v>3.47</v>
      </c>
      <c r="Q3021" s="4">
        <v>1</v>
      </c>
      <c r="R3021" s="3">
        <v>5.6</v>
      </c>
      <c r="S30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1" t="str">
        <f>IF(AIRBNB[[#This Row],[RUIDO(dB)]]&lt;=4,"Silencioso",IF(AIRBNB[[#This Row],[RUIDO(dB)]]&lt;=5.5,"Poco Ruidoso","Ruidoso"))</f>
        <v>Ruidoso</v>
      </c>
      <c r="U3021" t="str">
        <f>IF(AND(AIRBNB[[#This Row],[PRECIO]]&lt;50,AIRBNB[[#This Row],[MIN_NOCHES]]&gt;3),"Dentro del presupuesto","No considerar")</f>
        <v>No considerar</v>
      </c>
      <c r="V3021" t="str">
        <f>VLOOKUP(AIRBNB[[#This Row],[HOST_ID]],Super_host[],5,FALSE)</f>
        <v>Host</v>
      </c>
    </row>
    <row r="3022" spans="1:22">
      <c r="A3022" s="4">
        <v>1589715</v>
      </c>
      <c r="B3022" t="s">
        <v>3018</v>
      </c>
      <c r="C3022" s="4">
        <v>8481125</v>
      </c>
      <c r="D3022" t="s">
        <v>1589</v>
      </c>
      <c r="E3022" t="s">
        <v>3019</v>
      </c>
      <c r="F3022" s="4">
        <v>10155</v>
      </c>
      <c r="G3022" s="13" t="s">
        <v>124</v>
      </c>
      <c r="H3022" s="13" t="s">
        <v>129</v>
      </c>
      <c r="I3022" s="1">
        <v>4076142</v>
      </c>
      <c r="J3022" s="1">
        <v>-7396086</v>
      </c>
      <c r="K3022" t="s">
        <v>40</v>
      </c>
      <c r="L3022" s="20">
        <v>120</v>
      </c>
      <c r="M3022" s="4">
        <v>7</v>
      </c>
      <c r="N3022" s="4">
        <v>19</v>
      </c>
      <c r="O3022" s="2">
        <v>43574</v>
      </c>
      <c r="P3022" s="3">
        <v>0.27</v>
      </c>
      <c r="Q3022" s="4">
        <v>1</v>
      </c>
      <c r="R3022" s="3">
        <v>5.6</v>
      </c>
      <c r="S30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2" t="str">
        <f>IF(AIRBNB[[#This Row],[RUIDO(dB)]]&lt;=4,"Silencioso",IF(AIRBNB[[#This Row],[RUIDO(dB)]]&lt;=5.5,"Poco Ruidoso","Ruidoso"))</f>
        <v>Ruidoso</v>
      </c>
      <c r="U3022" t="str">
        <f>IF(AND(AIRBNB[[#This Row],[PRECIO]]&lt;50,AIRBNB[[#This Row],[MIN_NOCHES]]&gt;3),"Dentro del presupuesto","No considerar")</f>
        <v>No considerar</v>
      </c>
      <c r="V3022" t="str">
        <f>VLOOKUP(AIRBNB[[#This Row],[HOST_ID]],Super_host[],5,FALSE)</f>
        <v>Host</v>
      </c>
    </row>
    <row r="3023" spans="1:22">
      <c r="A3023" s="4">
        <v>6085109</v>
      </c>
      <c r="B3023" t="s">
        <v>15744</v>
      </c>
      <c r="C3023" s="4">
        <v>8448216</v>
      </c>
      <c r="D3023" t="s">
        <v>15745</v>
      </c>
      <c r="E3023" t="s">
        <v>15746</v>
      </c>
      <c r="F3023" s="4">
        <v>11231</v>
      </c>
      <c r="G3023" s="13" t="s">
        <v>4662</v>
      </c>
      <c r="H3023" s="13" t="s">
        <v>9747</v>
      </c>
      <c r="I3023" s="1">
        <v>4067529</v>
      </c>
      <c r="J3023" s="1">
        <v>-740099</v>
      </c>
      <c r="K3023" t="s">
        <v>5</v>
      </c>
      <c r="L3023" s="20">
        <v>120</v>
      </c>
      <c r="M3023" s="4">
        <v>43</v>
      </c>
      <c r="N3023" s="4">
        <v>0</v>
      </c>
      <c r="O3023" s="2">
        <v>42352</v>
      </c>
      <c r="P3023" s="3">
        <v>0.04</v>
      </c>
      <c r="Q3023" s="4">
        <v>1</v>
      </c>
      <c r="R3023" s="3">
        <v>6.9</v>
      </c>
      <c r="S30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3" t="str">
        <f>IF(AIRBNB[[#This Row],[RUIDO(dB)]]&lt;=4,"Silencioso",IF(AIRBNB[[#This Row],[RUIDO(dB)]]&lt;=5.5,"Poco Ruidoso","Ruidoso"))</f>
        <v>Ruidoso</v>
      </c>
      <c r="U3023" t="str">
        <f>IF(AND(AIRBNB[[#This Row],[PRECIO]]&lt;50,AIRBNB[[#This Row],[MIN_NOCHES]]&gt;3),"Dentro del presupuesto","No considerar")</f>
        <v>No considerar</v>
      </c>
      <c r="V3023" t="str">
        <f>VLOOKUP(AIRBNB[[#This Row],[HOST_ID]],Super_host[],5,FALSE)</f>
        <v>Host</v>
      </c>
    </row>
    <row r="3024" spans="1:22">
      <c r="A3024" s="4">
        <v>4028670</v>
      </c>
      <c r="B3024" t="s">
        <v>7057</v>
      </c>
      <c r="C3024" s="4">
        <v>7877288</v>
      </c>
      <c r="D3024" t="s">
        <v>1110</v>
      </c>
      <c r="E3024" t="s">
        <v>7058</v>
      </c>
      <c r="F3024" s="4">
        <v>10002</v>
      </c>
      <c r="G3024" s="13" t="s">
        <v>124</v>
      </c>
      <c r="H3024" s="13" t="s">
        <v>137</v>
      </c>
      <c r="I3024" s="1">
        <v>4072102</v>
      </c>
      <c r="J3024" s="1">
        <v>-7398622</v>
      </c>
      <c r="K3024" t="s">
        <v>5</v>
      </c>
      <c r="L3024" s="20">
        <v>120</v>
      </c>
      <c r="M3024" s="4">
        <v>1</v>
      </c>
      <c r="N3024" s="4">
        <v>0</v>
      </c>
      <c r="O3024" s="2">
        <v>42235</v>
      </c>
      <c r="P3024" s="3">
        <v>0.02</v>
      </c>
      <c r="Q3024" s="4">
        <v>1</v>
      </c>
      <c r="R3024" s="3">
        <v>5.6</v>
      </c>
      <c r="S30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4" t="str">
        <f>IF(AIRBNB[[#This Row],[RUIDO(dB)]]&lt;=4,"Silencioso",IF(AIRBNB[[#This Row],[RUIDO(dB)]]&lt;=5.5,"Poco Ruidoso","Ruidoso"))</f>
        <v>Ruidoso</v>
      </c>
      <c r="U3024" t="str">
        <f>IF(AND(AIRBNB[[#This Row],[PRECIO]]&lt;50,AIRBNB[[#This Row],[MIN_NOCHES]]&gt;3),"Dentro del presupuesto","No considerar")</f>
        <v>No considerar</v>
      </c>
      <c r="V3024" t="str">
        <f>VLOOKUP(AIRBNB[[#This Row],[HOST_ID]],Super_host[],5,FALSE)</f>
        <v>Host</v>
      </c>
    </row>
    <row r="3025" spans="1:22">
      <c r="A3025" s="4">
        <v>1484310</v>
      </c>
      <c r="B3025" t="s">
        <v>2239</v>
      </c>
      <c r="C3025" s="4">
        <v>7727015</v>
      </c>
      <c r="D3025" t="s">
        <v>2240</v>
      </c>
      <c r="E3025" t="s">
        <v>2241</v>
      </c>
      <c r="F3025" s="4">
        <v>10002</v>
      </c>
      <c r="G3025" s="13" t="s">
        <v>124</v>
      </c>
      <c r="H3025" s="13" t="s">
        <v>137</v>
      </c>
      <c r="I3025" s="1">
        <v>407204</v>
      </c>
      <c r="J3025" s="1">
        <v>-7399042</v>
      </c>
      <c r="K3025" t="s">
        <v>5</v>
      </c>
      <c r="L3025" s="20">
        <v>120</v>
      </c>
      <c r="M3025" s="4">
        <v>5</v>
      </c>
      <c r="N3025" s="4">
        <v>9</v>
      </c>
      <c r="O3025" s="2">
        <v>42641</v>
      </c>
      <c r="P3025" s="3">
        <v>0.16</v>
      </c>
      <c r="Q3025" s="4">
        <v>1</v>
      </c>
      <c r="R3025" s="3">
        <v>5.6</v>
      </c>
      <c r="S30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5" t="str">
        <f>IF(AIRBNB[[#This Row],[RUIDO(dB)]]&lt;=4,"Silencioso",IF(AIRBNB[[#This Row],[RUIDO(dB)]]&lt;=5.5,"Poco Ruidoso","Ruidoso"))</f>
        <v>Ruidoso</v>
      </c>
      <c r="U3025" t="str">
        <f>IF(AND(AIRBNB[[#This Row],[PRECIO]]&lt;50,AIRBNB[[#This Row],[MIN_NOCHES]]&gt;3),"Dentro del presupuesto","No considerar")</f>
        <v>No considerar</v>
      </c>
      <c r="V3025" t="str">
        <f>VLOOKUP(AIRBNB[[#This Row],[HOST_ID]],Super_host[],5,FALSE)</f>
        <v>Host</v>
      </c>
    </row>
    <row r="3026" spans="1:22">
      <c r="A3026" s="4">
        <v>1546678</v>
      </c>
      <c r="B3026" t="s">
        <v>8254</v>
      </c>
      <c r="C3026" s="4">
        <v>7646038</v>
      </c>
      <c r="D3026" t="s">
        <v>4720</v>
      </c>
      <c r="E3026" t="s">
        <v>8255</v>
      </c>
      <c r="F3026" s="4">
        <v>11105</v>
      </c>
      <c r="G3026" s="13" t="s">
        <v>7897</v>
      </c>
      <c r="H3026" s="13" t="s">
        <v>7898</v>
      </c>
      <c r="I3026" s="1">
        <v>4077448</v>
      </c>
      <c r="J3026" s="1">
        <v>-7390907</v>
      </c>
      <c r="K3026" t="s">
        <v>5</v>
      </c>
      <c r="L3026" s="20">
        <v>120</v>
      </c>
      <c r="M3026" s="4">
        <v>2</v>
      </c>
      <c r="N3026" s="4">
        <v>2</v>
      </c>
      <c r="O3026" s="2">
        <v>43355</v>
      </c>
      <c r="P3026" s="3">
        <v>0.19</v>
      </c>
      <c r="Q3026" s="4">
        <v>5</v>
      </c>
      <c r="R3026" s="3">
        <v>6.24</v>
      </c>
      <c r="S30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6" t="str">
        <f>IF(AIRBNB[[#This Row],[RUIDO(dB)]]&lt;=4,"Silencioso",IF(AIRBNB[[#This Row],[RUIDO(dB)]]&lt;=5.5,"Poco Ruidoso","Ruidoso"))</f>
        <v>Ruidoso</v>
      </c>
      <c r="U3026" t="str">
        <f>IF(AND(AIRBNB[[#This Row],[PRECIO]]&lt;50,AIRBNB[[#This Row],[MIN_NOCHES]]&gt;3),"Dentro del presupuesto","No considerar")</f>
        <v>No considerar</v>
      </c>
      <c r="V3026" t="str">
        <f>VLOOKUP(AIRBNB[[#This Row],[HOST_ID]],Super_host[],5,FALSE)</f>
        <v>Host</v>
      </c>
    </row>
    <row r="3027" spans="1:22">
      <c r="A3027" s="4">
        <v>3731965</v>
      </c>
      <c r="B3027" t="s">
        <v>9430</v>
      </c>
      <c r="C3027" s="4">
        <v>7598755</v>
      </c>
      <c r="D3027" t="s">
        <v>2322</v>
      </c>
      <c r="E3027" t="s">
        <v>9431</v>
      </c>
      <c r="F3027" s="4">
        <v>11211</v>
      </c>
      <c r="G3027" s="13" t="s">
        <v>4662</v>
      </c>
      <c r="H3027" s="13" t="s">
        <v>9218</v>
      </c>
      <c r="I3027" s="1">
        <v>4071985</v>
      </c>
      <c r="J3027" s="1">
        <v>-7394422</v>
      </c>
      <c r="K3027" t="s">
        <v>5</v>
      </c>
      <c r="L3027" s="20">
        <v>120</v>
      </c>
      <c r="M3027" s="4">
        <v>2</v>
      </c>
      <c r="N3027" s="4">
        <v>1</v>
      </c>
      <c r="O3027" s="2">
        <v>42442</v>
      </c>
      <c r="P3027" s="3">
        <v>0.02</v>
      </c>
      <c r="Q3027" s="4">
        <v>1</v>
      </c>
      <c r="R3027" s="3">
        <v>6.9</v>
      </c>
      <c r="S30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7" t="str">
        <f>IF(AIRBNB[[#This Row],[RUIDO(dB)]]&lt;=4,"Silencioso",IF(AIRBNB[[#This Row],[RUIDO(dB)]]&lt;=5.5,"Poco Ruidoso","Ruidoso"))</f>
        <v>Ruidoso</v>
      </c>
      <c r="U3027" t="str">
        <f>IF(AND(AIRBNB[[#This Row],[PRECIO]]&lt;50,AIRBNB[[#This Row],[MIN_NOCHES]]&gt;3),"Dentro del presupuesto","No considerar")</f>
        <v>No considerar</v>
      </c>
      <c r="V3027" t="str">
        <f>VLOOKUP(AIRBNB[[#This Row],[HOST_ID]],Super_host[],5,FALSE)</f>
        <v>Host</v>
      </c>
    </row>
    <row r="3028" spans="1:22">
      <c r="A3028" s="4">
        <v>1411583</v>
      </c>
      <c r="B3028" t="s">
        <v>4935</v>
      </c>
      <c r="C3028" s="4">
        <v>7499240</v>
      </c>
      <c r="D3028" t="s">
        <v>997</v>
      </c>
      <c r="E3028" t="s">
        <v>4936</v>
      </c>
      <c r="F3028" s="4">
        <v>10032</v>
      </c>
      <c r="G3028" s="13" t="s">
        <v>124</v>
      </c>
      <c r="H3028" s="13" t="s">
        <v>125</v>
      </c>
      <c r="I3028" s="1">
        <v>408392</v>
      </c>
      <c r="J3028" s="1">
        <v>-7394216</v>
      </c>
      <c r="K3028" t="s">
        <v>5</v>
      </c>
      <c r="L3028" s="20">
        <v>120</v>
      </c>
      <c r="M3028" s="4">
        <v>1</v>
      </c>
      <c r="N3028" s="4">
        <v>76</v>
      </c>
      <c r="O3028" s="2">
        <v>43478</v>
      </c>
      <c r="P3028" s="3">
        <v>1.07</v>
      </c>
      <c r="Q3028" s="4">
        <v>1</v>
      </c>
      <c r="R3028" s="3">
        <v>5.6</v>
      </c>
      <c r="S30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8" t="str">
        <f>IF(AIRBNB[[#This Row],[RUIDO(dB)]]&lt;=4,"Silencioso",IF(AIRBNB[[#This Row],[RUIDO(dB)]]&lt;=5.5,"Poco Ruidoso","Ruidoso"))</f>
        <v>Ruidoso</v>
      </c>
      <c r="U3028" t="str">
        <f>IF(AND(AIRBNB[[#This Row],[PRECIO]]&lt;50,AIRBNB[[#This Row],[MIN_NOCHES]]&gt;3),"Dentro del presupuesto","No considerar")</f>
        <v>No considerar</v>
      </c>
      <c r="V3028" t="str">
        <f>VLOOKUP(AIRBNB[[#This Row],[HOST_ID]],Super_host[],5,FALSE)</f>
        <v>Host</v>
      </c>
    </row>
    <row r="3029" spans="1:22">
      <c r="A3029" s="4">
        <v>4956293</v>
      </c>
      <c r="B3029" t="s">
        <v>14818</v>
      </c>
      <c r="C3029" s="4">
        <v>7463662</v>
      </c>
      <c r="D3029" t="s">
        <v>558</v>
      </c>
      <c r="E3029" t="s">
        <v>14819</v>
      </c>
      <c r="F3029" s="4">
        <v>11215</v>
      </c>
      <c r="G3029" s="13" t="s">
        <v>4662</v>
      </c>
      <c r="H3029" s="13" t="s">
        <v>9262</v>
      </c>
      <c r="I3029" s="1">
        <v>4066599</v>
      </c>
      <c r="J3029" s="1">
        <v>-739869</v>
      </c>
      <c r="K3029" t="s">
        <v>5</v>
      </c>
      <c r="L3029" s="20">
        <v>120</v>
      </c>
      <c r="M3029" s="4">
        <v>2</v>
      </c>
      <c r="N3029" s="4">
        <v>149</v>
      </c>
      <c r="O3029" s="2">
        <v>43265</v>
      </c>
      <c r="P3029" s="3">
        <v>2.76</v>
      </c>
      <c r="Q3029" s="4">
        <v>1</v>
      </c>
      <c r="R3029" s="3">
        <v>6.9</v>
      </c>
      <c r="S30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29" t="str">
        <f>IF(AIRBNB[[#This Row],[RUIDO(dB)]]&lt;=4,"Silencioso",IF(AIRBNB[[#This Row],[RUIDO(dB)]]&lt;=5.5,"Poco Ruidoso","Ruidoso"))</f>
        <v>Ruidoso</v>
      </c>
      <c r="U3029" t="str">
        <f>IF(AND(AIRBNB[[#This Row],[PRECIO]]&lt;50,AIRBNB[[#This Row],[MIN_NOCHES]]&gt;3),"Dentro del presupuesto","No considerar")</f>
        <v>No considerar</v>
      </c>
      <c r="V3029" t="str">
        <f>VLOOKUP(AIRBNB[[#This Row],[HOST_ID]],Super_host[],5,FALSE)</f>
        <v>Host</v>
      </c>
    </row>
    <row r="3030" spans="1:22">
      <c r="A3030" s="4">
        <v>1377134</v>
      </c>
      <c r="B3030" t="s">
        <v>5150</v>
      </c>
      <c r="C3030" s="4">
        <v>7460434</v>
      </c>
      <c r="D3030" t="s">
        <v>3774</v>
      </c>
      <c r="E3030" t="s">
        <v>5151</v>
      </c>
      <c r="F3030" s="4">
        <v>10009</v>
      </c>
      <c r="G3030" s="13" t="s">
        <v>124</v>
      </c>
      <c r="H3030" s="13" t="s">
        <v>133</v>
      </c>
      <c r="I3030" s="1">
        <v>4072383</v>
      </c>
      <c r="J3030" s="1">
        <v>-739829</v>
      </c>
      <c r="K3030" t="s">
        <v>40</v>
      </c>
      <c r="L3030" s="20">
        <v>120</v>
      </c>
      <c r="M3030" s="4">
        <v>3</v>
      </c>
      <c r="N3030" s="4">
        <v>90</v>
      </c>
      <c r="O3030" s="2">
        <v>43630</v>
      </c>
      <c r="P3030" s="3">
        <v>1.25</v>
      </c>
      <c r="Q3030" s="4">
        <v>1</v>
      </c>
      <c r="R3030" s="3">
        <v>5.6</v>
      </c>
      <c r="S30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0" t="str">
        <f>IF(AIRBNB[[#This Row],[RUIDO(dB)]]&lt;=4,"Silencioso",IF(AIRBNB[[#This Row],[RUIDO(dB)]]&lt;=5.5,"Poco Ruidoso","Ruidoso"))</f>
        <v>Ruidoso</v>
      </c>
      <c r="U3030" t="str">
        <f>IF(AND(AIRBNB[[#This Row],[PRECIO]]&lt;50,AIRBNB[[#This Row],[MIN_NOCHES]]&gt;3),"Dentro del presupuesto","No considerar")</f>
        <v>No considerar</v>
      </c>
      <c r="V3030" t="str">
        <f>VLOOKUP(AIRBNB[[#This Row],[HOST_ID]],Super_host[],5,FALSE)</f>
        <v>Host</v>
      </c>
    </row>
    <row r="3031" spans="1:22">
      <c r="A3031" s="4">
        <v>4701425</v>
      </c>
      <c r="B3031" t="s">
        <v>3773</v>
      </c>
      <c r="C3031" s="4">
        <v>7460434</v>
      </c>
      <c r="D3031" t="s">
        <v>3774</v>
      </c>
      <c r="E3031" t="s">
        <v>2575</v>
      </c>
      <c r="F3031" s="4">
        <v>10009</v>
      </c>
      <c r="G3031" s="13" t="s">
        <v>124</v>
      </c>
      <c r="H3031" s="13" t="s">
        <v>133</v>
      </c>
      <c r="I3031" s="1">
        <v>4072119</v>
      </c>
      <c r="J3031" s="1">
        <v>-7398021</v>
      </c>
      <c r="K3031" t="s">
        <v>40</v>
      </c>
      <c r="L3031" s="20">
        <v>120</v>
      </c>
      <c r="M3031" s="4">
        <v>3</v>
      </c>
      <c r="N3031" s="4">
        <v>25</v>
      </c>
      <c r="O3031" s="2">
        <v>43622</v>
      </c>
      <c r="P3031" s="3">
        <v>0.46</v>
      </c>
      <c r="Q3031" s="4">
        <v>1</v>
      </c>
      <c r="R3031" s="3">
        <v>5.6</v>
      </c>
      <c r="S30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1" t="str">
        <f>IF(AIRBNB[[#This Row],[RUIDO(dB)]]&lt;=4,"Silencioso",IF(AIRBNB[[#This Row],[RUIDO(dB)]]&lt;=5.5,"Poco Ruidoso","Ruidoso"))</f>
        <v>Ruidoso</v>
      </c>
      <c r="U3031" t="str">
        <f>IF(AND(AIRBNB[[#This Row],[PRECIO]]&lt;50,AIRBNB[[#This Row],[MIN_NOCHES]]&gt;3),"Dentro del presupuesto","No considerar")</f>
        <v>No considerar</v>
      </c>
      <c r="V3031" t="str">
        <f>VLOOKUP(AIRBNB[[#This Row],[HOST_ID]],Super_host[],5,FALSE)</f>
        <v>Host</v>
      </c>
    </row>
    <row r="3032" spans="1:22">
      <c r="A3032" s="4">
        <v>1360932</v>
      </c>
      <c r="B3032" t="s">
        <v>7069</v>
      </c>
      <c r="C3032" s="4">
        <v>7387960</v>
      </c>
      <c r="D3032" t="s">
        <v>236</v>
      </c>
      <c r="E3032" t="s">
        <v>7070</v>
      </c>
      <c r="F3032" s="4">
        <v>10031</v>
      </c>
      <c r="G3032" s="13" t="s">
        <v>124</v>
      </c>
      <c r="H3032" s="13" t="s">
        <v>148</v>
      </c>
      <c r="I3032" s="1">
        <v>408266</v>
      </c>
      <c r="J3032" s="1">
        <v>-7394443</v>
      </c>
      <c r="K3032" t="s">
        <v>40</v>
      </c>
      <c r="L3032" s="20">
        <v>120</v>
      </c>
      <c r="M3032" s="4">
        <v>15</v>
      </c>
      <c r="N3032" s="4">
        <v>0</v>
      </c>
      <c r="O3032" s="2">
        <v>42351</v>
      </c>
      <c r="P3032" s="3">
        <v>0.15</v>
      </c>
      <c r="Q3032" s="4">
        <v>1</v>
      </c>
      <c r="R3032" s="3">
        <v>5.6</v>
      </c>
      <c r="S30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2" t="str">
        <f>IF(AIRBNB[[#This Row],[RUIDO(dB)]]&lt;=4,"Silencioso",IF(AIRBNB[[#This Row],[RUIDO(dB)]]&lt;=5.5,"Poco Ruidoso","Ruidoso"))</f>
        <v>Ruidoso</v>
      </c>
      <c r="U3032" t="str">
        <f>IF(AND(AIRBNB[[#This Row],[PRECIO]]&lt;50,AIRBNB[[#This Row],[MIN_NOCHES]]&gt;3),"Dentro del presupuesto","No considerar")</f>
        <v>No considerar</v>
      </c>
      <c r="V3032" t="str">
        <f>VLOOKUP(AIRBNB[[#This Row],[HOST_ID]],Super_host[],5,FALSE)</f>
        <v>Host</v>
      </c>
    </row>
    <row r="3033" spans="1:22">
      <c r="A3033" s="4">
        <v>6402424</v>
      </c>
      <c r="B3033" t="s">
        <v>10343</v>
      </c>
      <c r="C3033" s="4">
        <v>7256646</v>
      </c>
      <c r="D3033" t="s">
        <v>10344</v>
      </c>
      <c r="E3033" t="s">
        <v>10345</v>
      </c>
      <c r="F3033" s="4">
        <v>11211</v>
      </c>
      <c r="G3033" s="13" t="s">
        <v>4662</v>
      </c>
      <c r="H3033" s="13" t="s">
        <v>9218</v>
      </c>
      <c r="I3033" s="1">
        <v>4070609</v>
      </c>
      <c r="J3033" s="1">
        <v>-7395332</v>
      </c>
      <c r="K3033" t="s">
        <v>40</v>
      </c>
      <c r="L3033" s="20">
        <v>120</v>
      </c>
      <c r="M3033" s="4">
        <v>1</v>
      </c>
      <c r="N3033" s="4">
        <v>3</v>
      </c>
      <c r="O3033" s="2">
        <v>42547</v>
      </c>
      <c r="P3033" s="3">
        <v>0.08</v>
      </c>
      <c r="Q3033" s="4">
        <v>1</v>
      </c>
      <c r="R3033" s="3">
        <v>6.9</v>
      </c>
      <c r="S30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3" t="str">
        <f>IF(AIRBNB[[#This Row],[RUIDO(dB)]]&lt;=4,"Silencioso",IF(AIRBNB[[#This Row],[RUIDO(dB)]]&lt;=5.5,"Poco Ruidoso","Ruidoso"))</f>
        <v>Ruidoso</v>
      </c>
      <c r="U3033" t="str">
        <f>IF(AND(AIRBNB[[#This Row],[PRECIO]]&lt;50,AIRBNB[[#This Row],[MIN_NOCHES]]&gt;3),"Dentro del presupuesto","No considerar")</f>
        <v>No considerar</v>
      </c>
      <c r="V3033" t="str">
        <f>VLOOKUP(AIRBNB[[#This Row],[HOST_ID]],Super_host[],5,FALSE)</f>
        <v>Host</v>
      </c>
    </row>
    <row r="3034" spans="1:22">
      <c r="A3034" s="4">
        <v>1731245</v>
      </c>
      <c r="B3034" t="s">
        <v>13875</v>
      </c>
      <c r="C3034" s="4">
        <v>7228995</v>
      </c>
      <c r="D3034" t="s">
        <v>1407</v>
      </c>
      <c r="E3034" t="s">
        <v>13876</v>
      </c>
      <c r="F3034" s="4">
        <v>11233</v>
      </c>
      <c r="G3034" s="13" t="s">
        <v>4662</v>
      </c>
      <c r="H3034" s="13" t="s">
        <v>9252</v>
      </c>
      <c r="I3034" s="1">
        <v>4067394</v>
      </c>
      <c r="J3034" s="1">
        <v>-73924</v>
      </c>
      <c r="K3034" t="s">
        <v>5</v>
      </c>
      <c r="L3034" s="20">
        <v>120</v>
      </c>
      <c r="M3034" s="4">
        <v>2</v>
      </c>
      <c r="N3034" s="4">
        <v>92</v>
      </c>
      <c r="O3034" s="2">
        <v>43640</v>
      </c>
      <c r="P3034" s="3">
        <v>1.37</v>
      </c>
      <c r="Q3034" s="4">
        <v>1</v>
      </c>
      <c r="R3034" s="3">
        <v>6.9</v>
      </c>
      <c r="S30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4" t="str">
        <f>IF(AIRBNB[[#This Row],[RUIDO(dB)]]&lt;=4,"Silencioso",IF(AIRBNB[[#This Row],[RUIDO(dB)]]&lt;=5.5,"Poco Ruidoso","Ruidoso"))</f>
        <v>Ruidoso</v>
      </c>
      <c r="U3034" t="str">
        <f>IF(AND(AIRBNB[[#This Row],[PRECIO]]&lt;50,AIRBNB[[#This Row],[MIN_NOCHES]]&gt;3),"Dentro del presupuesto","No considerar")</f>
        <v>No considerar</v>
      </c>
      <c r="V3034" t="str">
        <f>VLOOKUP(AIRBNB[[#This Row],[HOST_ID]],Super_host[],5,FALSE)</f>
        <v>Host</v>
      </c>
    </row>
    <row r="3035" spans="1:22">
      <c r="A3035" s="4">
        <v>1327775</v>
      </c>
      <c r="B3035" t="s">
        <v>8066</v>
      </c>
      <c r="C3035" s="4">
        <v>7205838</v>
      </c>
      <c r="D3035" t="s">
        <v>2819</v>
      </c>
      <c r="E3035" t="s">
        <v>8067</v>
      </c>
      <c r="F3035" s="4">
        <v>11106</v>
      </c>
      <c r="G3035" s="13" t="s">
        <v>7897</v>
      </c>
      <c r="H3035" s="13" t="s">
        <v>7905</v>
      </c>
      <c r="I3035" s="1">
        <v>4076592</v>
      </c>
      <c r="J3035" s="1">
        <v>-7393428</v>
      </c>
      <c r="K3035" t="s">
        <v>5</v>
      </c>
      <c r="L3035" s="20">
        <v>120</v>
      </c>
      <c r="M3035" s="4">
        <v>3</v>
      </c>
      <c r="N3035" s="4">
        <v>2</v>
      </c>
      <c r="O3035" s="2">
        <v>42519</v>
      </c>
      <c r="P3035" s="3">
        <v>0.05</v>
      </c>
      <c r="Q3035" s="4">
        <v>5</v>
      </c>
      <c r="R3035" s="3">
        <v>6.24</v>
      </c>
      <c r="S30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5" t="str">
        <f>IF(AIRBNB[[#This Row],[RUIDO(dB)]]&lt;=4,"Silencioso",IF(AIRBNB[[#This Row],[RUIDO(dB)]]&lt;=5.5,"Poco Ruidoso","Ruidoso"))</f>
        <v>Ruidoso</v>
      </c>
      <c r="U3035" t="str">
        <f>IF(AND(AIRBNB[[#This Row],[PRECIO]]&lt;50,AIRBNB[[#This Row],[MIN_NOCHES]]&gt;3),"Dentro del presupuesto","No considerar")</f>
        <v>No considerar</v>
      </c>
      <c r="V3035" t="str">
        <f>VLOOKUP(AIRBNB[[#This Row],[HOST_ID]],Super_host[],5,FALSE)</f>
        <v>Host</v>
      </c>
    </row>
    <row r="3036" spans="1:22">
      <c r="A3036" s="4">
        <v>5409372</v>
      </c>
      <c r="B3036" t="s">
        <v>12009</v>
      </c>
      <c r="C3036" s="4">
        <v>7016520</v>
      </c>
      <c r="D3036" t="s">
        <v>1666</v>
      </c>
      <c r="E3036" t="s">
        <v>12010</v>
      </c>
      <c r="F3036" s="4">
        <v>11218</v>
      </c>
      <c r="G3036" s="13" t="s">
        <v>4662</v>
      </c>
      <c r="H3036" s="13" t="s">
        <v>10548</v>
      </c>
      <c r="I3036" s="1">
        <v>4065497</v>
      </c>
      <c r="J3036" s="1">
        <v>-7397459</v>
      </c>
      <c r="K3036" t="s">
        <v>5</v>
      </c>
      <c r="L3036" s="20">
        <v>120</v>
      </c>
      <c r="M3036" s="4">
        <v>2</v>
      </c>
      <c r="N3036" s="4">
        <v>17</v>
      </c>
      <c r="O3036" s="2">
        <v>43640</v>
      </c>
      <c r="P3036" s="3">
        <v>0.33</v>
      </c>
      <c r="Q3036" s="4">
        <v>1</v>
      </c>
      <c r="R3036" s="3">
        <v>6.9</v>
      </c>
      <c r="S30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6" t="str">
        <f>IF(AIRBNB[[#This Row],[RUIDO(dB)]]&lt;=4,"Silencioso",IF(AIRBNB[[#This Row],[RUIDO(dB)]]&lt;=5.5,"Poco Ruidoso","Ruidoso"))</f>
        <v>Ruidoso</v>
      </c>
      <c r="U3036" t="str">
        <f>IF(AND(AIRBNB[[#This Row],[PRECIO]]&lt;50,AIRBNB[[#This Row],[MIN_NOCHES]]&gt;3),"Dentro del presupuesto","No considerar")</f>
        <v>No considerar</v>
      </c>
      <c r="V3036" t="str">
        <f>VLOOKUP(AIRBNB[[#This Row],[HOST_ID]],Super_host[],5,FALSE)</f>
        <v>Host</v>
      </c>
    </row>
    <row r="3037" spans="1:22">
      <c r="A3037" s="4">
        <v>1258651</v>
      </c>
      <c r="B3037" t="s">
        <v>5458</v>
      </c>
      <c r="C3037" s="4">
        <v>6854750</v>
      </c>
      <c r="D3037" t="s">
        <v>5459</v>
      </c>
      <c r="E3037" t="s">
        <v>5460</v>
      </c>
      <c r="F3037" s="4">
        <v>10027</v>
      </c>
      <c r="G3037" s="13" t="s">
        <v>124</v>
      </c>
      <c r="H3037" s="13" t="s">
        <v>148</v>
      </c>
      <c r="I3037" s="1">
        <v>4080707</v>
      </c>
      <c r="J3037" s="1">
        <v>-7394884</v>
      </c>
      <c r="K3037" t="s">
        <v>5</v>
      </c>
      <c r="L3037" s="20">
        <v>120</v>
      </c>
      <c r="M3037" s="4">
        <v>3</v>
      </c>
      <c r="N3037" s="4">
        <v>66</v>
      </c>
      <c r="O3037" s="2">
        <v>43629</v>
      </c>
      <c r="P3037" s="3">
        <v>1.62</v>
      </c>
      <c r="Q3037" s="4">
        <v>1</v>
      </c>
      <c r="R3037" s="3">
        <v>5.6</v>
      </c>
      <c r="S30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7" t="str">
        <f>IF(AIRBNB[[#This Row],[RUIDO(dB)]]&lt;=4,"Silencioso",IF(AIRBNB[[#This Row],[RUIDO(dB)]]&lt;=5.5,"Poco Ruidoso","Ruidoso"))</f>
        <v>Ruidoso</v>
      </c>
      <c r="U3037" t="str">
        <f>IF(AND(AIRBNB[[#This Row],[PRECIO]]&lt;50,AIRBNB[[#This Row],[MIN_NOCHES]]&gt;3),"Dentro del presupuesto","No considerar")</f>
        <v>No considerar</v>
      </c>
      <c r="V3037" t="str">
        <f>VLOOKUP(AIRBNB[[#This Row],[HOST_ID]],Super_host[],5,FALSE)</f>
        <v>Host</v>
      </c>
    </row>
    <row r="3038" spans="1:22">
      <c r="A3038" s="4">
        <v>6716066</v>
      </c>
      <c r="B3038" t="s">
        <v>417</v>
      </c>
      <c r="C3038" s="4">
        <v>6226676</v>
      </c>
      <c r="D3038" t="s">
        <v>418</v>
      </c>
      <c r="E3038" t="s">
        <v>419</v>
      </c>
      <c r="F3038" s="4">
        <v>10039</v>
      </c>
      <c r="G3038" s="13" t="s">
        <v>124</v>
      </c>
      <c r="H3038" s="13" t="s">
        <v>148</v>
      </c>
      <c r="I3038" s="1">
        <v>4080748</v>
      </c>
      <c r="J3038" s="1">
        <v>-7394922</v>
      </c>
      <c r="K3038" t="s">
        <v>5</v>
      </c>
      <c r="L3038" s="20">
        <v>120</v>
      </c>
      <c r="M3038" s="4">
        <v>2</v>
      </c>
      <c r="N3038" s="4">
        <v>1</v>
      </c>
      <c r="O3038" s="2">
        <v>42179</v>
      </c>
      <c r="P3038" s="3">
        <v>0.02</v>
      </c>
      <c r="Q3038" s="4">
        <v>1</v>
      </c>
      <c r="R3038" s="3">
        <v>5.6</v>
      </c>
      <c r="S30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8" t="str">
        <f>IF(AIRBNB[[#This Row],[RUIDO(dB)]]&lt;=4,"Silencioso",IF(AIRBNB[[#This Row],[RUIDO(dB)]]&lt;=5.5,"Poco Ruidoso","Ruidoso"))</f>
        <v>Ruidoso</v>
      </c>
      <c r="U3038" t="str">
        <f>IF(AND(AIRBNB[[#This Row],[PRECIO]]&lt;50,AIRBNB[[#This Row],[MIN_NOCHES]]&gt;3),"Dentro del presupuesto","No considerar")</f>
        <v>No considerar</v>
      </c>
      <c r="V3038" t="str">
        <f>VLOOKUP(AIRBNB[[#This Row],[HOST_ID]],Super_host[],5,FALSE)</f>
        <v>Host</v>
      </c>
    </row>
    <row r="3039" spans="1:22">
      <c r="A3039" s="4">
        <v>6163657</v>
      </c>
      <c r="B3039" t="s">
        <v>2405</v>
      </c>
      <c r="C3039" s="4">
        <v>6090087</v>
      </c>
      <c r="D3039" t="s">
        <v>2406</v>
      </c>
      <c r="E3039" t="s">
        <v>2407</v>
      </c>
      <c r="F3039" s="4">
        <v>10021</v>
      </c>
      <c r="G3039" s="13" t="s">
        <v>124</v>
      </c>
      <c r="H3039" s="13" t="s">
        <v>129</v>
      </c>
      <c r="I3039" s="1">
        <v>4077253</v>
      </c>
      <c r="J3039" s="1">
        <v>-7395789</v>
      </c>
      <c r="K3039" t="s">
        <v>5</v>
      </c>
      <c r="L3039" s="20">
        <v>120</v>
      </c>
      <c r="M3039" s="4">
        <v>1</v>
      </c>
      <c r="N3039" s="4">
        <v>9</v>
      </c>
      <c r="O3039" s="2">
        <v>42737</v>
      </c>
      <c r="P3039" s="3">
        <v>0.18</v>
      </c>
      <c r="Q3039" s="4">
        <v>1</v>
      </c>
      <c r="R3039" s="3">
        <v>5.6</v>
      </c>
      <c r="S30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39" t="str">
        <f>IF(AIRBNB[[#This Row],[RUIDO(dB)]]&lt;=4,"Silencioso",IF(AIRBNB[[#This Row],[RUIDO(dB)]]&lt;=5.5,"Poco Ruidoso","Ruidoso"))</f>
        <v>Ruidoso</v>
      </c>
      <c r="U3039" t="str">
        <f>IF(AND(AIRBNB[[#This Row],[PRECIO]]&lt;50,AIRBNB[[#This Row],[MIN_NOCHES]]&gt;3),"Dentro del presupuesto","No considerar")</f>
        <v>No considerar</v>
      </c>
      <c r="V3039" t="str">
        <f>VLOOKUP(AIRBNB[[#This Row],[HOST_ID]],Super_host[],5,FALSE)</f>
        <v>Host</v>
      </c>
    </row>
    <row r="3040" spans="1:22">
      <c r="A3040" s="4">
        <v>1704560</v>
      </c>
      <c r="B3040" t="s">
        <v>5986</v>
      </c>
      <c r="C3040" s="4">
        <v>5693756</v>
      </c>
      <c r="D3040" t="s">
        <v>233</v>
      </c>
      <c r="E3040" t="s">
        <v>5987</v>
      </c>
      <c r="F3040" s="4">
        <v>10002</v>
      </c>
      <c r="G3040" s="13" t="s">
        <v>124</v>
      </c>
      <c r="H3040" s="13" t="s">
        <v>137</v>
      </c>
      <c r="I3040" s="1">
        <v>407189</v>
      </c>
      <c r="J3040" s="1">
        <v>-7399177</v>
      </c>
      <c r="K3040" t="s">
        <v>5</v>
      </c>
      <c r="L3040" s="20">
        <v>120</v>
      </c>
      <c r="M3040" s="4">
        <v>4</v>
      </c>
      <c r="N3040" s="4">
        <v>182</v>
      </c>
      <c r="O3040" s="2">
        <v>43651</v>
      </c>
      <c r="P3040" s="3">
        <v>2.6</v>
      </c>
      <c r="Q3040" s="4">
        <v>1</v>
      </c>
      <c r="R3040" s="3">
        <v>5.6</v>
      </c>
      <c r="S30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0" t="str">
        <f>IF(AIRBNB[[#This Row],[RUIDO(dB)]]&lt;=4,"Silencioso",IF(AIRBNB[[#This Row],[RUIDO(dB)]]&lt;=5.5,"Poco Ruidoso","Ruidoso"))</f>
        <v>Ruidoso</v>
      </c>
      <c r="U3040" t="str">
        <f>IF(AND(AIRBNB[[#This Row],[PRECIO]]&lt;50,AIRBNB[[#This Row],[MIN_NOCHES]]&gt;3),"Dentro del presupuesto","No considerar")</f>
        <v>No considerar</v>
      </c>
      <c r="V3040" t="str">
        <f>VLOOKUP(AIRBNB[[#This Row],[HOST_ID]],Super_host[],5,FALSE)</f>
        <v>Host</v>
      </c>
    </row>
    <row r="3041" spans="1:22">
      <c r="A3041" s="4">
        <v>999984</v>
      </c>
      <c r="B3041" t="s">
        <v>5334</v>
      </c>
      <c r="C3041" s="4">
        <v>5468033</v>
      </c>
      <c r="D3041" t="s">
        <v>5335</v>
      </c>
      <c r="E3041" t="s">
        <v>5336</v>
      </c>
      <c r="F3041" s="4">
        <v>10014</v>
      </c>
      <c r="G3041" s="13" t="s">
        <v>124</v>
      </c>
      <c r="H3041" s="13" t="s">
        <v>140</v>
      </c>
      <c r="I3041" s="1">
        <v>4073303</v>
      </c>
      <c r="J3041" s="1">
        <v>-7400237</v>
      </c>
      <c r="K3041" t="s">
        <v>5</v>
      </c>
      <c r="L3041" s="20">
        <v>120</v>
      </c>
      <c r="M3041" s="4">
        <v>3</v>
      </c>
      <c r="N3041" s="4">
        <v>108</v>
      </c>
      <c r="O3041" s="2">
        <v>43647</v>
      </c>
      <c r="P3041" s="3">
        <v>1.44</v>
      </c>
      <c r="Q3041" s="4">
        <v>1</v>
      </c>
      <c r="R3041" s="3">
        <v>5.6</v>
      </c>
      <c r="S30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1" t="str">
        <f>IF(AIRBNB[[#This Row],[RUIDO(dB)]]&lt;=4,"Silencioso",IF(AIRBNB[[#This Row],[RUIDO(dB)]]&lt;=5.5,"Poco Ruidoso","Ruidoso"))</f>
        <v>Ruidoso</v>
      </c>
      <c r="U3041" t="str">
        <f>IF(AND(AIRBNB[[#This Row],[PRECIO]]&lt;50,AIRBNB[[#This Row],[MIN_NOCHES]]&gt;3),"Dentro del presupuesto","No considerar")</f>
        <v>No considerar</v>
      </c>
      <c r="V3041" t="str">
        <f>VLOOKUP(AIRBNB[[#This Row],[HOST_ID]],Super_host[],5,FALSE)</f>
        <v>Host</v>
      </c>
    </row>
    <row r="3042" spans="1:22">
      <c r="A3042" s="4">
        <v>1126432</v>
      </c>
      <c r="B3042" t="s">
        <v>11236</v>
      </c>
      <c r="C3042" s="4">
        <v>5268463</v>
      </c>
      <c r="D3042" t="s">
        <v>4094</v>
      </c>
      <c r="E3042" t="s">
        <v>11237</v>
      </c>
      <c r="F3042" s="4">
        <v>11218</v>
      </c>
      <c r="G3042" s="13" t="s">
        <v>4662</v>
      </c>
      <c r="H3042" s="13" t="s">
        <v>9246</v>
      </c>
      <c r="I3042" s="1">
        <v>4066065</v>
      </c>
      <c r="J3042" s="1">
        <v>-7398817</v>
      </c>
      <c r="K3042" t="s">
        <v>5</v>
      </c>
      <c r="L3042" s="20">
        <v>120</v>
      </c>
      <c r="M3042" s="4">
        <v>3</v>
      </c>
      <c r="N3042" s="4">
        <v>13</v>
      </c>
      <c r="O3042" s="2">
        <v>43465</v>
      </c>
      <c r="P3042" s="3">
        <v>0.18</v>
      </c>
      <c r="Q3042" s="4">
        <v>1</v>
      </c>
      <c r="R3042" s="3">
        <v>6.9</v>
      </c>
      <c r="S30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2" t="str">
        <f>IF(AIRBNB[[#This Row],[RUIDO(dB)]]&lt;=4,"Silencioso",IF(AIRBNB[[#This Row],[RUIDO(dB)]]&lt;=5.5,"Poco Ruidoso","Ruidoso"))</f>
        <v>Ruidoso</v>
      </c>
      <c r="U3042" t="str">
        <f>IF(AND(AIRBNB[[#This Row],[PRECIO]]&lt;50,AIRBNB[[#This Row],[MIN_NOCHES]]&gt;3),"Dentro del presupuesto","No considerar")</f>
        <v>No considerar</v>
      </c>
      <c r="V3042" t="str">
        <f>VLOOKUP(AIRBNB[[#This Row],[HOST_ID]],Super_host[],5,FALSE)</f>
        <v>Host</v>
      </c>
    </row>
    <row r="3043" spans="1:22">
      <c r="A3043" s="4">
        <v>4444204</v>
      </c>
      <c r="B3043" t="s">
        <v>1280</v>
      </c>
      <c r="C3043" s="4">
        <v>5162192</v>
      </c>
      <c r="D3043" t="s">
        <v>854</v>
      </c>
      <c r="E3043" t="s">
        <v>1281</v>
      </c>
      <c r="F3043" s="4">
        <v>10025</v>
      </c>
      <c r="G3043" s="13" t="s">
        <v>124</v>
      </c>
      <c r="H3043" s="13" t="s">
        <v>168</v>
      </c>
      <c r="I3043" s="1">
        <v>4079795</v>
      </c>
      <c r="J3043" s="1">
        <v>-7396175</v>
      </c>
      <c r="K3043" t="s">
        <v>5</v>
      </c>
      <c r="L3043" s="20">
        <v>120</v>
      </c>
      <c r="M3043" s="4">
        <v>30</v>
      </c>
      <c r="N3043" s="4">
        <v>4</v>
      </c>
      <c r="O3043" s="2">
        <v>42283</v>
      </c>
      <c r="P3043" s="3">
        <v>7.0000000000000007E-2</v>
      </c>
      <c r="Q3043" s="4">
        <v>1</v>
      </c>
      <c r="R3043" s="3">
        <v>5.6</v>
      </c>
      <c r="S30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3" t="str">
        <f>IF(AIRBNB[[#This Row],[RUIDO(dB)]]&lt;=4,"Silencioso",IF(AIRBNB[[#This Row],[RUIDO(dB)]]&lt;=5.5,"Poco Ruidoso","Ruidoso"))</f>
        <v>Ruidoso</v>
      </c>
      <c r="U3043" t="str">
        <f>IF(AND(AIRBNB[[#This Row],[PRECIO]]&lt;50,AIRBNB[[#This Row],[MIN_NOCHES]]&gt;3),"Dentro del presupuesto","No considerar")</f>
        <v>No considerar</v>
      </c>
      <c r="V3043" t="str">
        <f>VLOOKUP(AIRBNB[[#This Row],[HOST_ID]],Super_host[],5,FALSE)</f>
        <v>Host</v>
      </c>
    </row>
    <row r="3044" spans="1:22">
      <c r="A3044" s="4">
        <v>2053940</v>
      </c>
      <c r="B3044" t="s">
        <v>10106</v>
      </c>
      <c r="C3044" s="4">
        <v>4965107</v>
      </c>
      <c r="D3044" t="s">
        <v>10107</v>
      </c>
      <c r="E3044" t="s">
        <v>10108</v>
      </c>
      <c r="F3044" s="4">
        <v>11205</v>
      </c>
      <c r="G3044" s="13" t="s">
        <v>4662</v>
      </c>
      <c r="H3044" s="13" t="s">
        <v>9222</v>
      </c>
      <c r="I3044" s="1">
        <v>4069767</v>
      </c>
      <c r="J3044" s="1">
        <v>-7397137</v>
      </c>
      <c r="K3044" t="s">
        <v>5</v>
      </c>
      <c r="L3044" s="20">
        <v>120</v>
      </c>
      <c r="M3044" s="4">
        <v>2</v>
      </c>
      <c r="N3044" s="4">
        <v>4</v>
      </c>
      <c r="O3044" s="2">
        <v>43467</v>
      </c>
      <c r="P3044" s="3">
        <v>0.06</v>
      </c>
      <c r="Q3044" s="4">
        <v>1</v>
      </c>
      <c r="R3044" s="3">
        <v>6.9</v>
      </c>
      <c r="S30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4" t="str">
        <f>IF(AIRBNB[[#This Row],[RUIDO(dB)]]&lt;=4,"Silencioso",IF(AIRBNB[[#This Row],[RUIDO(dB)]]&lt;=5.5,"Poco Ruidoso","Ruidoso"))</f>
        <v>Ruidoso</v>
      </c>
      <c r="U3044" t="str">
        <f>IF(AND(AIRBNB[[#This Row],[PRECIO]]&lt;50,AIRBNB[[#This Row],[MIN_NOCHES]]&gt;3),"Dentro del presupuesto","No considerar")</f>
        <v>No considerar</v>
      </c>
      <c r="V3044" t="str">
        <f>VLOOKUP(AIRBNB[[#This Row],[HOST_ID]],Super_host[],5,FALSE)</f>
        <v>Host</v>
      </c>
    </row>
    <row r="3045" spans="1:22">
      <c r="A3045" s="4">
        <v>3624387</v>
      </c>
      <c r="B3045" t="s">
        <v>8437</v>
      </c>
      <c r="C3045" s="4">
        <v>4666670</v>
      </c>
      <c r="D3045" t="s">
        <v>8438</v>
      </c>
      <c r="E3045" t="s">
        <v>8439</v>
      </c>
      <c r="F3045" s="4">
        <v>11106</v>
      </c>
      <c r="G3045" s="13" t="s">
        <v>7897</v>
      </c>
      <c r="H3045" s="13" t="s">
        <v>7905</v>
      </c>
      <c r="I3045" s="1">
        <v>4076481</v>
      </c>
      <c r="J3045" s="1">
        <v>-7393163</v>
      </c>
      <c r="K3045" t="s">
        <v>5</v>
      </c>
      <c r="L3045" s="20">
        <v>120</v>
      </c>
      <c r="M3045" s="4">
        <v>6</v>
      </c>
      <c r="N3045" s="4">
        <v>25</v>
      </c>
      <c r="O3045" s="2">
        <v>43606</v>
      </c>
      <c r="P3045" s="3">
        <v>0.42</v>
      </c>
      <c r="Q3045" s="4">
        <v>5</v>
      </c>
      <c r="R3045" s="3">
        <v>6.24</v>
      </c>
      <c r="S30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5" t="str">
        <f>IF(AIRBNB[[#This Row],[RUIDO(dB)]]&lt;=4,"Silencioso",IF(AIRBNB[[#This Row],[RUIDO(dB)]]&lt;=5.5,"Poco Ruidoso","Ruidoso"))</f>
        <v>Ruidoso</v>
      </c>
      <c r="U3045" t="str">
        <f>IF(AND(AIRBNB[[#This Row],[PRECIO]]&lt;50,AIRBNB[[#This Row],[MIN_NOCHES]]&gt;3),"Dentro del presupuesto","No considerar")</f>
        <v>No considerar</v>
      </c>
      <c r="V3045" t="str">
        <f>VLOOKUP(AIRBNB[[#This Row],[HOST_ID]],Super_host[],5,FALSE)</f>
        <v>Host</v>
      </c>
    </row>
    <row r="3046" spans="1:22">
      <c r="A3046" s="4">
        <v>5806829</v>
      </c>
      <c r="B3046" t="s">
        <v>15839</v>
      </c>
      <c r="C3046" s="4">
        <v>4473420</v>
      </c>
      <c r="D3046" t="s">
        <v>15840</v>
      </c>
      <c r="E3046" t="s">
        <v>15841</v>
      </c>
      <c r="F3046" s="4">
        <v>11201</v>
      </c>
      <c r="G3046" s="13" t="s">
        <v>4662</v>
      </c>
      <c r="H3046" s="13" t="s">
        <v>9576</v>
      </c>
      <c r="I3046" s="1">
        <v>4068821</v>
      </c>
      <c r="J3046" s="1">
        <v>-739903</v>
      </c>
      <c r="K3046" t="s">
        <v>40</v>
      </c>
      <c r="L3046" s="20">
        <v>120</v>
      </c>
      <c r="M3046" s="4">
        <v>1</v>
      </c>
      <c r="N3046" s="4">
        <v>0</v>
      </c>
      <c r="O3046" s="2">
        <v>42372</v>
      </c>
      <c r="P3046" s="3">
        <v>0.27</v>
      </c>
      <c r="Q3046" s="4">
        <v>1</v>
      </c>
      <c r="R3046" s="3">
        <v>6.9</v>
      </c>
      <c r="S30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6" t="str">
        <f>IF(AIRBNB[[#This Row],[RUIDO(dB)]]&lt;=4,"Silencioso",IF(AIRBNB[[#This Row],[RUIDO(dB)]]&lt;=5.5,"Poco Ruidoso","Ruidoso"))</f>
        <v>Ruidoso</v>
      </c>
      <c r="U3046" t="str">
        <f>IF(AND(AIRBNB[[#This Row],[PRECIO]]&lt;50,AIRBNB[[#This Row],[MIN_NOCHES]]&gt;3),"Dentro del presupuesto","No considerar")</f>
        <v>No considerar</v>
      </c>
      <c r="V3046" t="str">
        <f>VLOOKUP(AIRBNB[[#This Row],[HOST_ID]],Super_host[],5,FALSE)</f>
        <v>Host</v>
      </c>
    </row>
    <row r="3047" spans="1:22">
      <c r="A3047" s="4">
        <v>850712</v>
      </c>
      <c r="B3047" t="s">
        <v>3026</v>
      </c>
      <c r="C3047" s="4">
        <v>4442608</v>
      </c>
      <c r="D3047" t="s">
        <v>3027</v>
      </c>
      <c r="E3047" t="s">
        <v>143</v>
      </c>
      <c r="F3047" s="4">
        <v>10012</v>
      </c>
      <c r="G3047" s="13" t="s">
        <v>124</v>
      </c>
      <c r="H3047" s="13" t="s">
        <v>144</v>
      </c>
      <c r="I3047" s="1">
        <v>4073132</v>
      </c>
      <c r="J3047" s="1">
        <v>-7399979</v>
      </c>
      <c r="K3047" t="s">
        <v>5</v>
      </c>
      <c r="L3047" s="20">
        <v>120</v>
      </c>
      <c r="M3047" s="4">
        <v>30</v>
      </c>
      <c r="N3047" s="4">
        <v>17</v>
      </c>
      <c r="O3047" s="2">
        <v>43646</v>
      </c>
      <c r="P3047" s="3">
        <v>0.27</v>
      </c>
      <c r="Q3047" s="4">
        <v>1</v>
      </c>
      <c r="R3047" s="3">
        <v>5.6</v>
      </c>
      <c r="S30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7" t="str">
        <f>IF(AIRBNB[[#This Row],[RUIDO(dB)]]&lt;=4,"Silencioso",IF(AIRBNB[[#This Row],[RUIDO(dB)]]&lt;=5.5,"Poco Ruidoso","Ruidoso"))</f>
        <v>Ruidoso</v>
      </c>
      <c r="U3047" t="str">
        <f>IF(AND(AIRBNB[[#This Row],[PRECIO]]&lt;50,AIRBNB[[#This Row],[MIN_NOCHES]]&gt;3),"Dentro del presupuesto","No considerar")</f>
        <v>No considerar</v>
      </c>
      <c r="V3047" t="str">
        <f>VLOOKUP(AIRBNB[[#This Row],[HOST_ID]],Super_host[],5,FALSE)</f>
        <v>Host</v>
      </c>
    </row>
    <row r="3048" spans="1:22">
      <c r="A3048" s="4">
        <v>1928570</v>
      </c>
      <c r="B3048" t="s">
        <v>11705</v>
      </c>
      <c r="C3048" s="4">
        <v>4393792</v>
      </c>
      <c r="D3048" t="s">
        <v>11706</v>
      </c>
      <c r="E3048" t="s">
        <v>11707</v>
      </c>
      <c r="F3048" s="4">
        <v>11211</v>
      </c>
      <c r="G3048" s="13" t="s">
        <v>4662</v>
      </c>
      <c r="H3048" s="13" t="s">
        <v>9218</v>
      </c>
      <c r="I3048" s="1">
        <v>4071532</v>
      </c>
      <c r="J3048" s="1">
        <v>-7394581</v>
      </c>
      <c r="K3048" t="s">
        <v>5</v>
      </c>
      <c r="L3048" s="20">
        <v>120</v>
      </c>
      <c r="M3048" s="4">
        <v>3</v>
      </c>
      <c r="N3048" s="4">
        <v>5</v>
      </c>
      <c r="O3048" s="2">
        <v>43408</v>
      </c>
      <c r="P3048" s="3">
        <v>0.26</v>
      </c>
      <c r="Q3048" s="4">
        <v>1</v>
      </c>
      <c r="R3048" s="3">
        <v>6.9</v>
      </c>
      <c r="S30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8" t="str">
        <f>IF(AIRBNB[[#This Row],[RUIDO(dB)]]&lt;=4,"Silencioso",IF(AIRBNB[[#This Row],[RUIDO(dB)]]&lt;=5.5,"Poco Ruidoso","Ruidoso"))</f>
        <v>Ruidoso</v>
      </c>
      <c r="U3048" t="str">
        <f>IF(AND(AIRBNB[[#This Row],[PRECIO]]&lt;50,AIRBNB[[#This Row],[MIN_NOCHES]]&gt;3),"Dentro del presupuesto","No considerar")</f>
        <v>No considerar</v>
      </c>
      <c r="V3048" t="str">
        <f>VLOOKUP(AIRBNB[[#This Row],[HOST_ID]],Super_host[],5,FALSE)</f>
        <v>Host</v>
      </c>
    </row>
    <row r="3049" spans="1:22">
      <c r="A3049" s="4">
        <v>888583</v>
      </c>
      <c r="B3049" t="s">
        <v>12090</v>
      </c>
      <c r="C3049" s="4">
        <v>4282125</v>
      </c>
      <c r="D3049" t="s">
        <v>5664</v>
      </c>
      <c r="E3049" t="s">
        <v>12091</v>
      </c>
      <c r="F3049" s="4">
        <v>11222</v>
      </c>
      <c r="G3049" s="13" t="s">
        <v>4662</v>
      </c>
      <c r="H3049" s="13" t="s">
        <v>9249</v>
      </c>
      <c r="I3049" s="1">
        <v>40734</v>
      </c>
      <c r="J3049" s="1">
        <v>-7395474</v>
      </c>
      <c r="K3049" t="s">
        <v>5</v>
      </c>
      <c r="L3049" s="20">
        <v>120</v>
      </c>
      <c r="M3049" s="4">
        <v>2</v>
      </c>
      <c r="N3049" s="4">
        <v>27</v>
      </c>
      <c r="O3049" s="2">
        <v>43466</v>
      </c>
      <c r="P3049" s="3">
        <v>0.35</v>
      </c>
      <c r="Q3049" s="4">
        <v>1</v>
      </c>
      <c r="R3049" s="3">
        <v>6.9</v>
      </c>
      <c r="S30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49" t="str">
        <f>IF(AIRBNB[[#This Row],[RUIDO(dB)]]&lt;=4,"Silencioso",IF(AIRBNB[[#This Row],[RUIDO(dB)]]&lt;=5.5,"Poco Ruidoso","Ruidoso"))</f>
        <v>Ruidoso</v>
      </c>
      <c r="U3049" t="str">
        <f>IF(AND(AIRBNB[[#This Row],[PRECIO]]&lt;50,AIRBNB[[#This Row],[MIN_NOCHES]]&gt;3),"Dentro del presupuesto","No considerar")</f>
        <v>No considerar</v>
      </c>
      <c r="V3049" t="str">
        <f>VLOOKUP(AIRBNB[[#This Row],[HOST_ID]],Super_host[],5,FALSE)</f>
        <v>Host</v>
      </c>
    </row>
    <row r="3050" spans="1:22">
      <c r="A3050" s="4">
        <v>5728806</v>
      </c>
      <c r="B3050" t="s">
        <v>1143</v>
      </c>
      <c r="C3050" s="4">
        <v>4271676</v>
      </c>
      <c r="D3050" t="s">
        <v>1144</v>
      </c>
      <c r="E3050" t="s">
        <v>1145</v>
      </c>
      <c r="F3050" s="4">
        <v>10012</v>
      </c>
      <c r="G3050" s="13" t="s">
        <v>124</v>
      </c>
      <c r="H3050" s="13" t="s">
        <v>642</v>
      </c>
      <c r="I3050" s="1">
        <v>4072217</v>
      </c>
      <c r="J3050" s="1">
        <v>-7399481</v>
      </c>
      <c r="K3050" t="s">
        <v>40</v>
      </c>
      <c r="L3050" s="20">
        <v>120</v>
      </c>
      <c r="M3050" s="4">
        <v>7</v>
      </c>
      <c r="N3050" s="4">
        <v>3</v>
      </c>
      <c r="O3050" s="2">
        <v>42248</v>
      </c>
      <c r="P3050" s="3">
        <v>0.06</v>
      </c>
      <c r="Q3050" s="4">
        <v>1</v>
      </c>
      <c r="R3050" s="3">
        <v>5.6</v>
      </c>
      <c r="S30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0" t="str">
        <f>IF(AIRBNB[[#This Row],[RUIDO(dB)]]&lt;=4,"Silencioso",IF(AIRBNB[[#This Row],[RUIDO(dB)]]&lt;=5.5,"Poco Ruidoso","Ruidoso"))</f>
        <v>Ruidoso</v>
      </c>
      <c r="U3050" t="str">
        <f>IF(AND(AIRBNB[[#This Row],[PRECIO]]&lt;50,AIRBNB[[#This Row],[MIN_NOCHES]]&gt;3),"Dentro del presupuesto","No considerar")</f>
        <v>No considerar</v>
      </c>
      <c r="V3050" t="str">
        <f>VLOOKUP(AIRBNB[[#This Row],[HOST_ID]],Super_host[],5,FALSE)</f>
        <v>Host</v>
      </c>
    </row>
    <row r="3051" spans="1:22">
      <c r="A3051" s="4">
        <v>1054201</v>
      </c>
      <c r="B3051" t="s">
        <v>4988</v>
      </c>
      <c r="C3051" s="4">
        <v>4165498</v>
      </c>
      <c r="D3051" t="s">
        <v>4696</v>
      </c>
      <c r="E3051" t="s">
        <v>4989</v>
      </c>
      <c r="F3051" s="4">
        <v>10035</v>
      </c>
      <c r="G3051" s="13" t="s">
        <v>124</v>
      </c>
      <c r="H3051" s="13" t="s">
        <v>219</v>
      </c>
      <c r="I3051" s="1">
        <v>4079535</v>
      </c>
      <c r="J3051" s="1">
        <v>-7393274</v>
      </c>
      <c r="K3051" t="s">
        <v>5</v>
      </c>
      <c r="L3051" s="20">
        <v>120</v>
      </c>
      <c r="M3051" s="4">
        <v>5</v>
      </c>
      <c r="N3051" s="4">
        <v>83</v>
      </c>
      <c r="O3051" s="2">
        <v>43626</v>
      </c>
      <c r="P3051" s="3">
        <v>1.1100000000000001</v>
      </c>
      <c r="Q3051" s="4">
        <v>1</v>
      </c>
      <c r="R3051" s="3">
        <v>5.6</v>
      </c>
      <c r="S30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1" t="str">
        <f>IF(AIRBNB[[#This Row],[RUIDO(dB)]]&lt;=4,"Silencioso",IF(AIRBNB[[#This Row],[RUIDO(dB)]]&lt;=5.5,"Poco Ruidoso","Ruidoso"))</f>
        <v>Ruidoso</v>
      </c>
      <c r="U3051" t="str">
        <f>IF(AND(AIRBNB[[#This Row],[PRECIO]]&lt;50,AIRBNB[[#This Row],[MIN_NOCHES]]&gt;3),"Dentro del presupuesto","No considerar")</f>
        <v>No considerar</v>
      </c>
      <c r="V3051" t="str">
        <f>VLOOKUP(AIRBNB[[#This Row],[HOST_ID]],Super_host[],5,FALSE)</f>
        <v>Host</v>
      </c>
    </row>
    <row r="3052" spans="1:22">
      <c r="A3052" s="4">
        <v>1410197</v>
      </c>
      <c r="B3052" t="s">
        <v>4695</v>
      </c>
      <c r="C3052" s="4">
        <v>4165498</v>
      </c>
      <c r="D3052" t="s">
        <v>4696</v>
      </c>
      <c r="E3052" t="s">
        <v>4697</v>
      </c>
      <c r="F3052" s="4">
        <v>10035</v>
      </c>
      <c r="G3052" s="13" t="s">
        <v>124</v>
      </c>
      <c r="H3052" s="13" t="s">
        <v>219</v>
      </c>
      <c r="I3052" s="1">
        <v>4079813</v>
      </c>
      <c r="J3052" s="1">
        <v>-7393132</v>
      </c>
      <c r="K3052" t="s">
        <v>5</v>
      </c>
      <c r="L3052" s="20">
        <v>120</v>
      </c>
      <c r="M3052" s="4">
        <v>7</v>
      </c>
      <c r="N3052" s="4">
        <v>64</v>
      </c>
      <c r="O3052" s="2">
        <v>43558</v>
      </c>
      <c r="P3052" s="3">
        <v>0.91</v>
      </c>
      <c r="Q3052" s="4">
        <v>1</v>
      </c>
      <c r="R3052" s="3">
        <v>5.6</v>
      </c>
      <c r="S30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2" t="str">
        <f>IF(AIRBNB[[#This Row],[RUIDO(dB)]]&lt;=4,"Silencioso",IF(AIRBNB[[#This Row],[RUIDO(dB)]]&lt;=5.5,"Poco Ruidoso","Ruidoso"))</f>
        <v>Ruidoso</v>
      </c>
      <c r="U3052" t="str">
        <f>IF(AND(AIRBNB[[#This Row],[PRECIO]]&lt;50,AIRBNB[[#This Row],[MIN_NOCHES]]&gt;3),"Dentro del presupuesto","No considerar")</f>
        <v>No considerar</v>
      </c>
      <c r="V3052" t="str">
        <f>VLOOKUP(AIRBNB[[#This Row],[HOST_ID]],Super_host[],5,FALSE)</f>
        <v>Host</v>
      </c>
    </row>
    <row r="3053" spans="1:22">
      <c r="A3053" s="4">
        <v>1470069</v>
      </c>
      <c r="B3053" t="s">
        <v>12659</v>
      </c>
      <c r="C3053" s="4">
        <v>4130492</v>
      </c>
      <c r="D3053" t="s">
        <v>12660</v>
      </c>
      <c r="E3053" t="s">
        <v>12661</v>
      </c>
      <c r="F3053" s="4">
        <v>11205</v>
      </c>
      <c r="G3053" s="13" t="s">
        <v>4662</v>
      </c>
      <c r="H3053" s="13" t="s">
        <v>9230</v>
      </c>
      <c r="I3053" s="1">
        <v>4069077</v>
      </c>
      <c r="J3053" s="1">
        <v>-7395745</v>
      </c>
      <c r="K3053" t="s">
        <v>5</v>
      </c>
      <c r="L3053" s="20">
        <v>120</v>
      </c>
      <c r="M3053" s="4">
        <v>4</v>
      </c>
      <c r="N3053" s="4">
        <v>26</v>
      </c>
      <c r="O3053" s="2">
        <v>43651</v>
      </c>
      <c r="P3053" s="3">
        <v>0.53</v>
      </c>
      <c r="Q3053" s="4">
        <v>1</v>
      </c>
      <c r="R3053" s="3">
        <v>6.9</v>
      </c>
      <c r="S30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3" t="str">
        <f>IF(AIRBNB[[#This Row],[RUIDO(dB)]]&lt;=4,"Silencioso",IF(AIRBNB[[#This Row],[RUIDO(dB)]]&lt;=5.5,"Poco Ruidoso","Ruidoso"))</f>
        <v>Ruidoso</v>
      </c>
      <c r="U3053" t="str">
        <f>IF(AND(AIRBNB[[#This Row],[PRECIO]]&lt;50,AIRBNB[[#This Row],[MIN_NOCHES]]&gt;3),"Dentro del presupuesto","No considerar")</f>
        <v>No considerar</v>
      </c>
      <c r="V3053" t="str">
        <f>VLOOKUP(AIRBNB[[#This Row],[HOST_ID]],Super_host[],5,FALSE)</f>
        <v>Host</v>
      </c>
    </row>
    <row r="3054" spans="1:22">
      <c r="A3054" s="4">
        <v>772679</v>
      </c>
      <c r="B3054" t="s">
        <v>3269</v>
      </c>
      <c r="C3054" s="4">
        <v>4076876</v>
      </c>
      <c r="D3054" t="s">
        <v>3270</v>
      </c>
      <c r="E3054" t="s">
        <v>3271</v>
      </c>
      <c r="F3054" s="4">
        <v>10035</v>
      </c>
      <c r="G3054" s="13" t="s">
        <v>124</v>
      </c>
      <c r="H3054" s="13" t="s">
        <v>219</v>
      </c>
      <c r="I3054" s="1">
        <v>4080343</v>
      </c>
      <c r="J3054" s="1">
        <v>-7393514</v>
      </c>
      <c r="K3054" t="s">
        <v>5</v>
      </c>
      <c r="L3054" s="20">
        <v>120</v>
      </c>
      <c r="M3054" s="4">
        <v>3</v>
      </c>
      <c r="N3054" s="4">
        <v>22</v>
      </c>
      <c r="O3054" s="2">
        <v>43648</v>
      </c>
      <c r="P3054" s="3">
        <v>0.31</v>
      </c>
      <c r="Q3054" s="4">
        <v>1</v>
      </c>
      <c r="R3054" s="3">
        <v>5.6</v>
      </c>
      <c r="S30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4" t="str">
        <f>IF(AIRBNB[[#This Row],[RUIDO(dB)]]&lt;=4,"Silencioso",IF(AIRBNB[[#This Row],[RUIDO(dB)]]&lt;=5.5,"Poco Ruidoso","Ruidoso"))</f>
        <v>Ruidoso</v>
      </c>
      <c r="U3054" t="str">
        <f>IF(AND(AIRBNB[[#This Row],[PRECIO]]&lt;50,AIRBNB[[#This Row],[MIN_NOCHES]]&gt;3),"Dentro del presupuesto","No considerar")</f>
        <v>No considerar</v>
      </c>
      <c r="V3054" t="str">
        <f>VLOOKUP(AIRBNB[[#This Row],[HOST_ID]],Super_host[],5,FALSE)</f>
        <v>Host</v>
      </c>
    </row>
    <row r="3055" spans="1:22">
      <c r="A3055" s="4">
        <v>1961937</v>
      </c>
      <c r="B3055" t="s">
        <v>1860</v>
      </c>
      <c r="C3055" s="4">
        <v>3899946</v>
      </c>
      <c r="D3055" t="s">
        <v>49</v>
      </c>
      <c r="E3055" t="s">
        <v>1861</v>
      </c>
      <c r="F3055" s="4">
        <v>10031</v>
      </c>
      <c r="G3055" s="13" t="s">
        <v>124</v>
      </c>
      <c r="H3055" s="13" t="s">
        <v>148</v>
      </c>
      <c r="I3055" s="1">
        <v>408233</v>
      </c>
      <c r="J3055" s="1">
        <v>-7395591</v>
      </c>
      <c r="K3055" t="s">
        <v>5</v>
      </c>
      <c r="L3055" s="20">
        <v>120</v>
      </c>
      <c r="M3055" s="4">
        <v>5</v>
      </c>
      <c r="N3055" s="4">
        <v>8</v>
      </c>
      <c r="O3055" s="2">
        <v>42464</v>
      </c>
      <c r="P3055" s="3">
        <v>0.12</v>
      </c>
      <c r="Q3055" s="4">
        <v>1</v>
      </c>
      <c r="R3055" s="3">
        <v>5.6</v>
      </c>
      <c r="S30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5" t="str">
        <f>IF(AIRBNB[[#This Row],[RUIDO(dB)]]&lt;=4,"Silencioso",IF(AIRBNB[[#This Row],[RUIDO(dB)]]&lt;=5.5,"Poco Ruidoso","Ruidoso"))</f>
        <v>Ruidoso</v>
      </c>
      <c r="U3055" t="str">
        <f>IF(AND(AIRBNB[[#This Row],[PRECIO]]&lt;50,AIRBNB[[#This Row],[MIN_NOCHES]]&gt;3),"Dentro del presupuesto","No considerar")</f>
        <v>No considerar</v>
      </c>
      <c r="V3055" t="str">
        <f>VLOOKUP(AIRBNB[[#This Row],[HOST_ID]],Super_host[],5,FALSE)</f>
        <v>Host</v>
      </c>
    </row>
    <row r="3056" spans="1:22">
      <c r="A3056" s="4">
        <v>5319150</v>
      </c>
      <c r="B3056" t="s">
        <v>12272</v>
      </c>
      <c r="C3056" s="4">
        <v>3865502</v>
      </c>
      <c r="D3056" t="s">
        <v>7305</v>
      </c>
      <c r="E3056" t="s">
        <v>12273</v>
      </c>
      <c r="F3056" s="4">
        <v>11211</v>
      </c>
      <c r="G3056" s="13" t="s">
        <v>4662</v>
      </c>
      <c r="H3056" s="13" t="s">
        <v>9218</v>
      </c>
      <c r="I3056" s="1">
        <v>4071323</v>
      </c>
      <c r="J3056" s="1">
        <v>-7395852</v>
      </c>
      <c r="K3056" t="s">
        <v>5</v>
      </c>
      <c r="L3056" s="20">
        <v>120</v>
      </c>
      <c r="M3056" s="4">
        <v>30</v>
      </c>
      <c r="N3056" s="4">
        <v>21</v>
      </c>
      <c r="O3056" s="2">
        <v>43554</v>
      </c>
      <c r="P3056" s="3">
        <v>0.4</v>
      </c>
      <c r="Q3056" s="4">
        <v>1</v>
      </c>
      <c r="R3056" s="3">
        <v>6.9</v>
      </c>
      <c r="S30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6" t="str">
        <f>IF(AIRBNB[[#This Row],[RUIDO(dB)]]&lt;=4,"Silencioso",IF(AIRBNB[[#This Row],[RUIDO(dB)]]&lt;=5.5,"Poco Ruidoso","Ruidoso"))</f>
        <v>Ruidoso</v>
      </c>
      <c r="U3056" t="str">
        <f>IF(AND(AIRBNB[[#This Row],[PRECIO]]&lt;50,AIRBNB[[#This Row],[MIN_NOCHES]]&gt;3),"Dentro del presupuesto","No considerar")</f>
        <v>No considerar</v>
      </c>
      <c r="V3056" t="str">
        <f>VLOOKUP(AIRBNB[[#This Row],[HOST_ID]],Super_host[],5,FALSE)</f>
        <v>Host</v>
      </c>
    </row>
    <row r="3057" spans="1:22">
      <c r="A3057" s="4">
        <v>735890</v>
      </c>
      <c r="B3057" t="s">
        <v>1431</v>
      </c>
      <c r="C3057" s="4">
        <v>3839667</v>
      </c>
      <c r="D3057" t="s">
        <v>1432</v>
      </c>
      <c r="E3057" t="s">
        <v>1433</v>
      </c>
      <c r="F3057" s="4">
        <v>10003</v>
      </c>
      <c r="G3057" s="13" t="s">
        <v>124</v>
      </c>
      <c r="H3057" s="13" t="s">
        <v>133</v>
      </c>
      <c r="I3057" s="1">
        <v>4072369</v>
      </c>
      <c r="J3057" s="1">
        <v>-739894</v>
      </c>
      <c r="K3057" t="s">
        <v>5</v>
      </c>
      <c r="L3057" s="20">
        <v>120</v>
      </c>
      <c r="M3057" s="4">
        <v>7</v>
      </c>
      <c r="N3057" s="4">
        <v>6</v>
      </c>
      <c r="O3057" s="2">
        <v>43102</v>
      </c>
      <c r="P3057" s="3">
        <v>0.08</v>
      </c>
      <c r="Q3057" s="4">
        <v>1</v>
      </c>
      <c r="R3057" s="3">
        <v>5.6</v>
      </c>
      <c r="S30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7" t="str">
        <f>IF(AIRBNB[[#This Row],[RUIDO(dB)]]&lt;=4,"Silencioso",IF(AIRBNB[[#This Row],[RUIDO(dB)]]&lt;=5.5,"Poco Ruidoso","Ruidoso"))</f>
        <v>Ruidoso</v>
      </c>
      <c r="U3057" t="str">
        <f>IF(AND(AIRBNB[[#This Row],[PRECIO]]&lt;50,AIRBNB[[#This Row],[MIN_NOCHES]]&gt;3),"Dentro del presupuesto","No considerar")</f>
        <v>No considerar</v>
      </c>
      <c r="V3057" t="str">
        <f>VLOOKUP(AIRBNB[[#This Row],[HOST_ID]],Super_host[],5,FALSE)</f>
        <v>Host</v>
      </c>
    </row>
    <row r="3058" spans="1:22">
      <c r="A3058" s="4">
        <v>747159</v>
      </c>
      <c r="B3058" t="s">
        <v>5464</v>
      </c>
      <c r="C3058" s="4">
        <v>3801683</v>
      </c>
      <c r="D3058" t="s">
        <v>5465</v>
      </c>
      <c r="E3058" t="s">
        <v>5466</v>
      </c>
      <c r="F3058" s="4">
        <v>10003</v>
      </c>
      <c r="G3058" s="13" t="s">
        <v>124</v>
      </c>
      <c r="H3058" s="13" t="s">
        <v>281</v>
      </c>
      <c r="I3058" s="1">
        <v>4073158</v>
      </c>
      <c r="J3058" s="1">
        <v>-7398303</v>
      </c>
      <c r="K3058" t="s">
        <v>40</v>
      </c>
      <c r="L3058" s="20">
        <v>120</v>
      </c>
      <c r="M3058" s="4">
        <v>4</v>
      </c>
      <c r="N3058" s="4">
        <v>132</v>
      </c>
      <c r="O3058" s="2">
        <v>43648</v>
      </c>
      <c r="P3058" s="3">
        <v>1.62</v>
      </c>
      <c r="Q3058" s="4">
        <v>1</v>
      </c>
      <c r="R3058" s="3">
        <v>5.6</v>
      </c>
      <c r="S30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8" t="str">
        <f>IF(AIRBNB[[#This Row],[RUIDO(dB)]]&lt;=4,"Silencioso",IF(AIRBNB[[#This Row],[RUIDO(dB)]]&lt;=5.5,"Poco Ruidoso","Ruidoso"))</f>
        <v>Ruidoso</v>
      </c>
      <c r="U3058" t="str">
        <f>IF(AND(AIRBNB[[#This Row],[PRECIO]]&lt;50,AIRBNB[[#This Row],[MIN_NOCHES]]&gt;3),"Dentro del presupuesto","No considerar")</f>
        <v>No considerar</v>
      </c>
      <c r="V3058" t="str">
        <f>VLOOKUP(AIRBNB[[#This Row],[HOST_ID]],Super_host[],5,FALSE)</f>
        <v>Host</v>
      </c>
    </row>
    <row r="3059" spans="1:22">
      <c r="A3059" s="4">
        <v>3582816</v>
      </c>
      <c r="B3059" t="s">
        <v>13473</v>
      </c>
      <c r="C3059" s="4">
        <v>3771272</v>
      </c>
      <c r="D3059" t="s">
        <v>13474</v>
      </c>
      <c r="E3059" t="s">
        <v>13475</v>
      </c>
      <c r="F3059" s="4">
        <v>11216</v>
      </c>
      <c r="G3059" s="13" t="s">
        <v>4662</v>
      </c>
      <c r="H3059" s="13" t="s">
        <v>9230</v>
      </c>
      <c r="I3059" s="1">
        <v>4068652</v>
      </c>
      <c r="J3059" s="1">
        <v>-7395031</v>
      </c>
      <c r="K3059" t="s">
        <v>5</v>
      </c>
      <c r="L3059" s="20">
        <v>120</v>
      </c>
      <c r="M3059" s="4">
        <v>2</v>
      </c>
      <c r="N3059" s="4">
        <v>60</v>
      </c>
      <c r="O3059" s="2">
        <v>43646</v>
      </c>
      <c r="P3059" s="3">
        <v>1</v>
      </c>
      <c r="Q3059" s="4">
        <v>1</v>
      </c>
      <c r="R3059" s="3">
        <v>6.9</v>
      </c>
      <c r="S30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59" t="str">
        <f>IF(AIRBNB[[#This Row],[RUIDO(dB)]]&lt;=4,"Silencioso",IF(AIRBNB[[#This Row],[RUIDO(dB)]]&lt;=5.5,"Poco Ruidoso","Ruidoso"))</f>
        <v>Ruidoso</v>
      </c>
      <c r="U3059" t="str">
        <f>IF(AND(AIRBNB[[#This Row],[PRECIO]]&lt;50,AIRBNB[[#This Row],[MIN_NOCHES]]&gt;3),"Dentro del presupuesto","No considerar")</f>
        <v>No considerar</v>
      </c>
      <c r="V3059" t="str">
        <f>VLOOKUP(AIRBNB[[#This Row],[HOST_ID]],Super_host[],5,FALSE)</f>
        <v>Host</v>
      </c>
    </row>
    <row r="3060" spans="1:22">
      <c r="A3060" s="4">
        <v>5433967</v>
      </c>
      <c r="B3060" t="s">
        <v>15167</v>
      </c>
      <c r="C3060" s="4">
        <v>3674378</v>
      </c>
      <c r="D3060" t="s">
        <v>3108</v>
      </c>
      <c r="E3060" t="s">
        <v>15168</v>
      </c>
      <c r="F3060" s="4">
        <v>11233</v>
      </c>
      <c r="G3060" s="13" t="s">
        <v>4662</v>
      </c>
      <c r="H3060" s="13" t="s">
        <v>9230</v>
      </c>
      <c r="I3060" s="1">
        <v>4068369</v>
      </c>
      <c r="J3060" s="1">
        <v>-7391349</v>
      </c>
      <c r="K3060" t="s">
        <v>5</v>
      </c>
      <c r="L3060" s="20">
        <v>120</v>
      </c>
      <c r="M3060" s="4">
        <v>3</v>
      </c>
      <c r="N3060" s="4">
        <v>194</v>
      </c>
      <c r="O3060" s="2">
        <v>43636</v>
      </c>
      <c r="P3060" s="3">
        <v>3.72</v>
      </c>
      <c r="Q3060" s="4">
        <v>1</v>
      </c>
      <c r="R3060" s="3">
        <v>6.9</v>
      </c>
      <c r="S30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0" t="str">
        <f>IF(AIRBNB[[#This Row],[RUIDO(dB)]]&lt;=4,"Silencioso",IF(AIRBNB[[#This Row],[RUIDO(dB)]]&lt;=5.5,"Poco Ruidoso","Ruidoso"))</f>
        <v>Ruidoso</v>
      </c>
      <c r="U3060" t="str">
        <f>IF(AND(AIRBNB[[#This Row],[PRECIO]]&lt;50,AIRBNB[[#This Row],[MIN_NOCHES]]&gt;3),"Dentro del presupuesto","No considerar")</f>
        <v>No considerar</v>
      </c>
      <c r="V3060" t="str">
        <f>VLOOKUP(AIRBNB[[#This Row],[HOST_ID]],Super_host[],5,FALSE)</f>
        <v>Host</v>
      </c>
    </row>
    <row r="3061" spans="1:22">
      <c r="A3061" s="4">
        <v>714028</v>
      </c>
      <c r="B3061" t="s">
        <v>8784</v>
      </c>
      <c r="C3061" s="4">
        <v>3621183</v>
      </c>
      <c r="D3061" t="s">
        <v>311</v>
      </c>
      <c r="E3061" t="s">
        <v>8785</v>
      </c>
      <c r="F3061" s="4">
        <v>11377</v>
      </c>
      <c r="G3061" s="13" t="s">
        <v>7897</v>
      </c>
      <c r="H3061" s="13" t="s">
        <v>8023</v>
      </c>
      <c r="I3061" s="1">
        <v>4074746</v>
      </c>
      <c r="J3061" s="1">
        <v>-7389712</v>
      </c>
      <c r="K3061" t="s">
        <v>5</v>
      </c>
      <c r="L3061" s="20">
        <v>120</v>
      </c>
      <c r="M3061" s="4">
        <v>3</v>
      </c>
      <c r="N3061" s="4">
        <v>51</v>
      </c>
      <c r="O3061" s="2">
        <v>43649</v>
      </c>
      <c r="P3061" s="3">
        <v>1.52</v>
      </c>
      <c r="Q3061" s="4">
        <v>5</v>
      </c>
      <c r="R3061" s="3">
        <v>6.24</v>
      </c>
      <c r="S30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1" t="str">
        <f>IF(AIRBNB[[#This Row],[RUIDO(dB)]]&lt;=4,"Silencioso",IF(AIRBNB[[#This Row],[RUIDO(dB)]]&lt;=5.5,"Poco Ruidoso","Ruidoso"))</f>
        <v>Ruidoso</v>
      </c>
      <c r="U3061" t="str">
        <f>IF(AND(AIRBNB[[#This Row],[PRECIO]]&lt;50,AIRBNB[[#This Row],[MIN_NOCHES]]&gt;3),"Dentro del presupuesto","No considerar")</f>
        <v>No considerar</v>
      </c>
      <c r="V3061" t="str">
        <f>VLOOKUP(AIRBNB[[#This Row],[HOST_ID]],Super_host[],5,FALSE)</f>
        <v>Host</v>
      </c>
    </row>
    <row r="3062" spans="1:22">
      <c r="A3062" s="4">
        <v>714049</v>
      </c>
      <c r="B3062" t="s">
        <v>8557</v>
      </c>
      <c r="C3062" s="4">
        <v>3621183</v>
      </c>
      <c r="D3062" t="s">
        <v>311</v>
      </c>
      <c r="E3062" t="s">
        <v>8558</v>
      </c>
      <c r="F3062" s="4">
        <v>11377</v>
      </c>
      <c r="G3062" s="13" t="s">
        <v>7897</v>
      </c>
      <c r="H3062" s="13" t="s">
        <v>8023</v>
      </c>
      <c r="I3062" s="1">
        <v>4074687</v>
      </c>
      <c r="J3062" s="1">
        <v>-7389892</v>
      </c>
      <c r="K3062" t="s">
        <v>5</v>
      </c>
      <c r="L3062" s="20">
        <v>120</v>
      </c>
      <c r="M3062" s="4">
        <v>3</v>
      </c>
      <c r="N3062" s="4">
        <v>55</v>
      </c>
      <c r="O3062" s="2">
        <v>43620</v>
      </c>
      <c r="P3062" s="3">
        <v>0.67</v>
      </c>
      <c r="Q3062" s="4">
        <v>5</v>
      </c>
      <c r="R3062" s="3">
        <v>6.24</v>
      </c>
      <c r="S30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2" t="str">
        <f>IF(AIRBNB[[#This Row],[RUIDO(dB)]]&lt;=4,"Silencioso",IF(AIRBNB[[#This Row],[RUIDO(dB)]]&lt;=5.5,"Poco Ruidoso","Ruidoso"))</f>
        <v>Ruidoso</v>
      </c>
      <c r="U3062" t="str">
        <f>IF(AND(AIRBNB[[#This Row],[PRECIO]]&lt;50,AIRBNB[[#This Row],[MIN_NOCHES]]&gt;3),"Dentro del presupuesto","No considerar")</f>
        <v>No considerar</v>
      </c>
      <c r="V3062" t="str">
        <f>VLOOKUP(AIRBNB[[#This Row],[HOST_ID]],Super_host[],5,FALSE)</f>
        <v>Host</v>
      </c>
    </row>
    <row r="3063" spans="1:22">
      <c r="A3063" s="4">
        <v>698094</v>
      </c>
      <c r="B3063" t="s">
        <v>3520</v>
      </c>
      <c r="C3063" s="4">
        <v>3569392</v>
      </c>
      <c r="D3063" t="s">
        <v>263</v>
      </c>
      <c r="E3063" t="s">
        <v>3521</v>
      </c>
      <c r="F3063" s="4">
        <v>10019</v>
      </c>
      <c r="G3063" s="13" t="s">
        <v>124</v>
      </c>
      <c r="H3063" s="13" t="s">
        <v>373</v>
      </c>
      <c r="I3063" s="1">
        <v>4076221</v>
      </c>
      <c r="J3063" s="1">
        <v>-7397787</v>
      </c>
      <c r="K3063" t="s">
        <v>40</v>
      </c>
      <c r="L3063" s="20">
        <v>120</v>
      </c>
      <c r="M3063" s="4">
        <v>4</v>
      </c>
      <c r="N3063" s="4">
        <v>31</v>
      </c>
      <c r="O3063" s="2">
        <v>42608</v>
      </c>
      <c r="P3063" s="3">
        <v>0.38</v>
      </c>
      <c r="Q3063" s="4">
        <v>1</v>
      </c>
      <c r="R3063" s="3">
        <v>5.6</v>
      </c>
      <c r="S30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3" t="str">
        <f>IF(AIRBNB[[#This Row],[RUIDO(dB)]]&lt;=4,"Silencioso",IF(AIRBNB[[#This Row],[RUIDO(dB)]]&lt;=5.5,"Poco Ruidoso","Ruidoso"))</f>
        <v>Ruidoso</v>
      </c>
      <c r="U3063" t="str">
        <f>IF(AND(AIRBNB[[#This Row],[PRECIO]]&lt;50,AIRBNB[[#This Row],[MIN_NOCHES]]&gt;3),"Dentro del presupuesto","No considerar")</f>
        <v>No considerar</v>
      </c>
      <c r="V3063" t="str">
        <f>VLOOKUP(AIRBNB[[#This Row],[HOST_ID]],Super_host[],5,FALSE)</f>
        <v>Host</v>
      </c>
    </row>
    <row r="3064" spans="1:22">
      <c r="A3064" s="4">
        <v>1863930</v>
      </c>
      <c r="B3064" t="s">
        <v>13999</v>
      </c>
      <c r="C3064" s="4">
        <v>3351261</v>
      </c>
      <c r="D3064" t="s">
        <v>1204</v>
      </c>
      <c r="E3064" t="s">
        <v>14000</v>
      </c>
      <c r="F3064" s="4">
        <v>11221</v>
      </c>
      <c r="G3064" s="13" t="s">
        <v>4662</v>
      </c>
      <c r="H3064" s="13" t="s">
        <v>9230</v>
      </c>
      <c r="I3064" s="1">
        <v>4068864</v>
      </c>
      <c r="J3064" s="1">
        <v>-7394166</v>
      </c>
      <c r="K3064" t="s">
        <v>5</v>
      </c>
      <c r="L3064" s="20">
        <v>120</v>
      </c>
      <c r="M3064" s="4">
        <v>1</v>
      </c>
      <c r="N3064" s="4">
        <v>93</v>
      </c>
      <c r="O3064" s="2">
        <v>43219</v>
      </c>
      <c r="P3064" s="3">
        <v>1.51</v>
      </c>
      <c r="Q3064" s="4">
        <v>1</v>
      </c>
      <c r="R3064" s="3">
        <v>6.9</v>
      </c>
      <c r="S30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4" t="str">
        <f>IF(AIRBNB[[#This Row],[RUIDO(dB)]]&lt;=4,"Silencioso",IF(AIRBNB[[#This Row],[RUIDO(dB)]]&lt;=5.5,"Poco Ruidoso","Ruidoso"))</f>
        <v>Ruidoso</v>
      </c>
      <c r="U3064" t="str">
        <f>IF(AND(AIRBNB[[#This Row],[PRECIO]]&lt;50,AIRBNB[[#This Row],[MIN_NOCHES]]&gt;3),"Dentro del presupuesto","No considerar")</f>
        <v>No considerar</v>
      </c>
      <c r="V3064" t="str">
        <f>VLOOKUP(AIRBNB[[#This Row],[HOST_ID]],Super_host[],5,FALSE)</f>
        <v>Host</v>
      </c>
    </row>
    <row r="3065" spans="1:22">
      <c r="A3065" s="4">
        <v>1066769</v>
      </c>
      <c r="B3065" t="s">
        <v>6493</v>
      </c>
      <c r="C3065" s="4">
        <v>3327668</v>
      </c>
      <c r="D3065" t="s">
        <v>2618</v>
      </c>
      <c r="E3065" t="s">
        <v>6494</v>
      </c>
      <c r="F3065" s="4">
        <v>10002</v>
      </c>
      <c r="G3065" s="13" t="s">
        <v>124</v>
      </c>
      <c r="H3065" s="13" t="s">
        <v>137</v>
      </c>
      <c r="I3065" s="1">
        <v>4072046</v>
      </c>
      <c r="J3065" s="1">
        <v>-7398773</v>
      </c>
      <c r="K3065" t="s">
        <v>40</v>
      </c>
      <c r="L3065" s="20">
        <v>120</v>
      </c>
      <c r="M3065" s="4">
        <v>1</v>
      </c>
      <c r="N3065" s="4">
        <v>360</v>
      </c>
      <c r="O3065" s="2">
        <v>43640</v>
      </c>
      <c r="P3065" s="3">
        <v>4.79</v>
      </c>
      <c r="Q3065" s="4">
        <v>1</v>
      </c>
      <c r="R3065" s="3">
        <v>5.6</v>
      </c>
      <c r="S30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5" t="str">
        <f>IF(AIRBNB[[#This Row],[RUIDO(dB)]]&lt;=4,"Silencioso",IF(AIRBNB[[#This Row],[RUIDO(dB)]]&lt;=5.5,"Poco Ruidoso","Ruidoso"))</f>
        <v>Ruidoso</v>
      </c>
      <c r="U3065" t="str">
        <f>IF(AND(AIRBNB[[#This Row],[PRECIO]]&lt;50,AIRBNB[[#This Row],[MIN_NOCHES]]&gt;3),"Dentro del presupuesto","No considerar")</f>
        <v>No considerar</v>
      </c>
      <c r="V3065" t="str">
        <f>VLOOKUP(AIRBNB[[#This Row],[HOST_ID]],Super_host[],5,FALSE)</f>
        <v>Host</v>
      </c>
    </row>
    <row r="3066" spans="1:22">
      <c r="A3066" s="4">
        <v>640691</v>
      </c>
      <c r="B3066" t="s">
        <v>14943</v>
      </c>
      <c r="C3066" s="4">
        <v>3199395</v>
      </c>
      <c r="D3066" t="s">
        <v>14944</v>
      </c>
      <c r="E3066" t="s">
        <v>14945</v>
      </c>
      <c r="F3066" s="4">
        <v>11201</v>
      </c>
      <c r="G3066" s="13" t="s">
        <v>4662</v>
      </c>
      <c r="H3066" s="13" t="s">
        <v>9608</v>
      </c>
      <c r="I3066" s="1">
        <v>4068648</v>
      </c>
      <c r="J3066" s="1">
        <v>-7399257</v>
      </c>
      <c r="K3066" t="s">
        <v>40</v>
      </c>
      <c r="L3066" s="20">
        <v>120</v>
      </c>
      <c r="M3066" s="4">
        <v>3</v>
      </c>
      <c r="N3066" s="4">
        <v>254</v>
      </c>
      <c r="O3066" s="2">
        <v>43639</v>
      </c>
      <c r="P3066" s="3">
        <v>3.05</v>
      </c>
      <c r="Q3066" s="4">
        <v>1</v>
      </c>
      <c r="R3066" s="3">
        <v>6.9</v>
      </c>
      <c r="S30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6" t="str">
        <f>IF(AIRBNB[[#This Row],[RUIDO(dB)]]&lt;=4,"Silencioso",IF(AIRBNB[[#This Row],[RUIDO(dB)]]&lt;=5.5,"Poco Ruidoso","Ruidoso"))</f>
        <v>Ruidoso</v>
      </c>
      <c r="U3066" t="str">
        <f>IF(AND(AIRBNB[[#This Row],[PRECIO]]&lt;50,AIRBNB[[#This Row],[MIN_NOCHES]]&gt;3),"Dentro del presupuesto","No considerar")</f>
        <v>No considerar</v>
      </c>
      <c r="V3066" t="str">
        <f>VLOOKUP(AIRBNB[[#This Row],[HOST_ID]],Super_host[],5,FALSE)</f>
        <v>Host</v>
      </c>
    </row>
    <row r="3067" spans="1:22">
      <c r="A3067" s="4">
        <v>3905849</v>
      </c>
      <c r="B3067" t="s">
        <v>4625</v>
      </c>
      <c r="C3067" s="4">
        <v>3097631</v>
      </c>
      <c r="D3067" t="s">
        <v>236</v>
      </c>
      <c r="E3067" t="s">
        <v>4626</v>
      </c>
      <c r="F3067" s="4">
        <v>10003</v>
      </c>
      <c r="G3067" s="13" t="s">
        <v>124</v>
      </c>
      <c r="H3067" s="13" t="s">
        <v>281</v>
      </c>
      <c r="I3067" s="1">
        <v>407364</v>
      </c>
      <c r="J3067" s="1">
        <v>-7398436</v>
      </c>
      <c r="K3067" t="s">
        <v>5</v>
      </c>
      <c r="L3067" s="20">
        <v>120</v>
      </c>
      <c r="M3067" s="4">
        <v>10</v>
      </c>
      <c r="N3067" s="4">
        <v>51</v>
      </c>
      <c r="O3067" s="2">
        <v>43647</v>
      </c>
      <c r="P3067" s="3">
        <v>0.86</v>
      </c>
      <c r="Q3067" s="4">
        <v>1</v>
      </c>
      <c r="R3067" s="3">
        <v>5.6</v>
      </c>
      <c r="S30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7" t="str">
        <f>IF(AIRBNB[[#This Row],[RUIDO(dB)]]&lt;=4,"Silencioso",IF(AIRBNB[[#This Row],[RUIDO(dB)]]&lt;=5.5,"Poco Ruidoso","Ruidoso"))</f>
        <v>Ruidoso</v>
      </c>
      <c r="U3067" t="str">
        <f>IF(AND(AIRBNB[[#This Row],[PRECIO]]&lt;50,AIRBNB[[#This Row],[MIN_NOCHES]]&gt;3),"Dentro del presupuesto","No considerar")</f>
        <v>No considerar</v>
      </c>
      <c r="V3067" t="str">
        <f>VLOOKUP(AIRBNB[[#This Row],[HOST_ID]],Super_host[],5,FALSE)</f>
        <v>Host</v>
      </c>
    </row>
    <row r="3068" spans="1:22">
      <c r="A3068" s="4">
        <v>107895</v>
      </c>
      <c r="B3068" t="s">
        <v>4035</v>
      </c>
      <c r="C3068" s="4">
        <v>3088389</v>
      </c>
      <c r="D3068" t="s">
        <v>4036</v>
      </c>
      <c r="E3068" t="s">
        <v>4037</v>
      </c>
      <c r="F3068" s="4">
        <v>10023</v>
      </c>
      <c r="G3068" s="13" t="s">
        <v>124</v>
      </c>
      <c r="H3068" s="13" t="s">
        <v>168</v>
      </c>
      <c r="I3068" s="1">
        <v>4077944</v>
      </c>
      <c r="J3068" s="1">
        <v>-7398567</v>
      </c>
      <c r="K3068" t="s">
        <v>5</v>
      </c>
      <c r="L3068" s="20">
        <v>120</v>
      </c>
      <c r="M3068" s="4">
        <v>5</v>
      </c>
      <c r="N3068" s="4">
        <v>49</v>
      </c>
      <c r="O3068" s="2">
        <v>43635</v>
      </c>
      <c r="P3068" s="3">
        <v>0.56000000000000005</v>
      </c>
      <c r="Q3068" s="4">
        <v>1</v>
      </c>
      <c r="R3068" s="3">
        <v>5.6</v>
      </c>
      <c r="S30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8" t="str">
        <f>IF(AIRBNB[[#This Row],[RUIDO(dB)]]&lt;=4,"Silencioso",IF(AIRBNB[[#This Row],[RUIDO(dB)]]&lt;=5.5,"Poco Ruidoso","Ruidoso"))</f>
        <v>Ruidoso</v>
      </c>
      <c r="U3068" t="str">
        <f>IF(AND(AIRBNB[[#This Row],[PRECIO]]&lt;50,AIRBNB[[#This Row],[MIN_NOCHES]]&gt;3),"Dentro del presupuesto","No considerar")</f>
        <v>No considerar</v>
      </c>
      <c r="V3068" t="str">
        <f>VLOOKUP(AIRBNB[[#This Row],[HOST_ID]],Super_host[],5,FALSE)</f>
        <v>Host</v>
      </c>
    </row>
    <row r="3069" spans="1:22">
      <c r="A3069" s="4">
        <v>597624</v>
      </c>
      <c r="B3069" t="s">
        <v>11109</v>
      </c>
      <c r="C3069" s="4">
        <v>2954680</v>
      </c>
      <c r="D3069" t="s">
        <v>11110</v>
      </c>
      <c r="E3069" t="s">
        <v>11111</v>
      </c>
      <c r="F3069" s="4">
        <v>11215</v>
      </c>
      <c r="G3069" s="13" t="s">
        <v>4662</v>
      </c>
      <c r="H3069" s="13" t="s">
        <v>9234</v>
      </c>
      <c r="I3069" s="1">
        <v>4067465</v>
      </c>
      <c r="J3069" s="1">
        <v>-7397975</v>
      </c>
      <c r="K3069" t="s">
        <v>5</v>
      </c>
      <c r="L3069" s="20">
        <v>120</v>
      </c>
      <c r="M3069" s="4">
        <v>4</v>
      </c>
      <c r="N3069" s="4">
        <v>14</v>
      </c>
      <c r="O3069" s="2">
        <v>43605</v>
      </c>
      <c r="P3069" s="3">
        <v>0.16</v>
      </c>
      <c r="Q3069" s="4">
        <v>1</v>
      </c>
      <c r="R3069" s="3">
        <v>6.9</v>
      </c>
      <c r="S30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69" t="str">
        <f>IF(AIRBNB[[#This Row],[RUIDO(dB)]]&lt;=4,"Silencioso",IF(AIRBNB[[#This Row],[RUIDO(dB)]]&lt;=5.5,"Poco Ruidoso","Ruidoso"))</f>
        <v>Ruidoso</v>
      </c>
      <c r="U3069" t="str">
        <f>IF(AND(AIRBNB[[#This Row],[PRECIO]]&lt;50,AIRBNB[[#This Row],[MIN_NOCHES]]&gt;3),"Dentro del presupuesto","No considerar")</f>
        <v>No considerar</v>
      </c>
      <c r="V3069" t="str">
        <f>VLOOKUP(AIRBNB[[#This Row],[HOST_ID]],Super_host[],5,FALSE)</f>
        <v>Host</v>
      </c>
    </row>
    <row r="3070" spans="1:22">
      <c r="A3070" s="4">
        <v>594036</v>
      </c>
      <c r="B3070" t="s">
        <v>1167</v>
      </c>
      <c r="C3070" s="4">
        <v>2934010</v>
      </c>
      <c r="D3070" t="s">
        <v>1168</v>
      </c>
      <c r="E3070" t="s">
        <v>1169</v>
      </c>
      <c r="F3070" s="4">
        <v>10014</v>
      </c>
      <c r="G3070" s="13" t="s">
        <v>124</v>
      </c>
      <c r="H3070" s="13" t="s">
        <v>140</v>
      </c>
      <c r="I3070" s="1">
        <v>4073413</v>
      </c>
      <c r="J3070" s="1">
        <v>-7400465</v>
      </c>
      <c r="K3070" t="s">
        <v>5</v>
      </c>
      <c r="L3070" s="20">
        <v>120</v>
      </c>
      <c r="M3070" s="4">
        <v>1</v>
      </c>
      <c r="N3070" s="4">
        <v>5</v>
      </c>
      <c r="O3070" s="2">
        <v>42288</v>
      </c>
      <c r="P3070" s="3">
        <v>0.06</v>
      </c>
      <c r="Q3070" s="4">
        <v>1</v>
      </c>
      <c r="R3070" s="3">
        <v>5.6</v>
      </c>
      <c r="S30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0" t="str">
        <f>IF(AIRBNB[[#This Row],[RUIDO(dB)]]&lt;=4,"Silencioso",IF(AIRBNB[[#This Row],[RUIDO(dB)]]&lt;=5.5,"Poco Ruidoso","Ruidoso"))</f>
        <v>Ruidoso</v>
      </c>
      <c r="U3070" t="str">
        <f>IF(AND(AIRBNB[[#This Row],[PRECIO]]&lt;50,AIRBNB[[#This Row],[MIN_NOCHES]]&gt;3),"Dentro del presupuesto","No considerar")</f>
        <v>No considerar</v>
      </c>
      <c r="V3070" t="str">
        <f>VLOOKUP(AIRBNB[[#This Row],[HOST_ID]],Super_host[],5,FALSE)</f>
        <v>Host</v>
      </c>
    </row>
    <row r="3071" spans="1:22">
      <c r="A3071" s="4">
        <v>1209887</v>
      </c>
      <c r="B3071" t="s">
        <v>2339</v>
      </c>
      <c r="C3071" s="4">
        <v>2910509</v>
      </c>
      <c r="D3071" t="s">
        <v>2340</v>
      </c>
      <c r="E3071" t="s">
        <v>2341</v>
      </c>
      <c r="F3071" s="4">
        <v>10009</v>
      </c>
      <c r="G3071" s="13" t="s">
        <v>124</v>
      </c>
      <c r="H3071" s="13" t="s">
        <v>133</v>
      </c>
      <c r="I3071" s="1">
        <v>4072434</v>
      </c>
      <c r="J3071" s="1">
        <v>-7397715</v>
      </c>
      <c r="K3071" t="s">
        <v>5</v>
      </c>
      <c r="L3071" s="20">
        <v>120</v>
      </c>
      <c r="M3071" s="4">
        <v>29</v>
      </c>
      <c r="N3071" s="4">
        <v>10</v>
      </c>
      <c r="O3071" s="2">
        <v>43483</v>
      </c>
      <c r="P3071" s="3">
        <v>0.17</v>
      </c>
      <c r="Q3071" s="4">
        <v>1</v>
      </c>
      <c r="R3071" s="3">
        <v>5.6</v>
      </c>
      <c r="S30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1" t="str">
        <f>IF(AIRBNB[[#This Row],[RUIDO(dB)]]&lt;=4,"Silencioso",IF(AIRBNB[[#This Row],[RUIDO(dB)]]&lt;=5.5,"Poco Ruidoso","Ruidoso"))</f>
        <v>Ruidoso</v>
      </c>
      <c r="U3071" t="str">
        <f>IF(AND(AIRBNB[[#This Row],[PRECIO]]&lt;50,AIRBNB[[#This Row],[MIN_NOCHES]]&gt;3),"Dentro del presupuesto","No considerar")</f>
        <v>No considerar</v>
      </c>
      <c r="V3071" t="str">
        <f>VLOOKUP(AIRBNB[[#This Row],[HOST_ID]],Super_host[],5,FALSE)</f>
        <v>Host</v>
      </c>
    </row>
    <row r="3072" spans="1:22">
      <c r="A3072" s="4">
        <v>584122</v>
      </c>
      <c r="B3072" t="s">
        <v>4523</v>
      </c>
      <c r="C3072" s="4">
        <v>2878358</v>
      </c>
      <c r="D3072" t="s">
        <v>4524</v>
      </c>
      <c r="E3072" t="s">
        <v>4525</v>
      </c>
      <c r="F3072" s="4">
        <v>10019</v>
      </c>
      <c r="G3072" s="13" t="s">
        <v>124</v>
      </c>
      <c r="H3072" s="13" t="s">
        <v>249</v>
      </c>
      <c r="I3072" s="1">
        <v>4077032</v>
      </c>
      <c r="J3072" s="1">
        <v>-7399493</v>
      </c>
      <c r="K3072" t="s">
        <v>40</v>
      </c>
      <c r="L3072" s="20">
        <v>120</v>
      </c>
      <c r="M3072" s="4">
        <v>2</v>
      </c>
      <c r="N3072" s="4">
        <v>67</v>
      </c>
      <c r="O3072" s="2">
        <v>43641</v>
      </c>
      <c r="P3072" s="3">
        <v>0.8</v>
      </c>
      <c r="Q3072" s="4">
        <v>1</v>
      </c>
      <c r="R3072" s="3">
        <v>5.6</v>
      </c>
      <c r="S30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2" t="str">
        <f>IF(AIRBNB[[#This Row],[RUIDO(dB)]]&lt;=4,"Silencioso",IF(AIRBNB[[#This Row],[RUIDO(dB)]]&lt;=5.5,"Poco Ruidoso","Ruidoso"))</f>
        <v>Ruidoso</v>
      </c>
      <c r="U3072" t="str">
        <f>IF(AND(AIRBNB[[#This Row],[PRECIO]]&lt;50,AIRBNB[[#This Row],[MIN_NOCHES]]&gt;3),"Dentro del presupuesto","No considerar")</f>
        <v>No considerar</v>
      </c>
      <c r="V3072" t="str">
        <f>VLOOKUP(AIRBNB[[#This Row],[HOST_ID]],Super_host[],5,FALSE)</f>
        <v>Host</v>
      </c>
    </row>
    <row r="3073" spans="1:22">
      <c r="A3073" s="4">
        <v>607781</v>
      </c>
      <c r="B3073" t="s">
        <v>5554</v>
      </c>
      <c r="C3073" s="4">
        <v>2874433</v>
      </c>
      <c r="D3073" t="s">
        <v>677</v>
      </c>
      <c r="E3073" t="s">
        <v>5264</v>
      </c>
      <c r="F3073" s="4">
        <v>10029</v>
      </c>
      <c r="G3073" s="13" t="s">
        <v>124</v>
      </c>
      <c r="H3073" s="13" t="s">
        <v>219</v>
      </c>
      <c r="I3073" s="1">
        <v>4079183</v>
      </c>
      <c r="J3073" s="1">
        <v>-7394743</v>
      </c>
      <c r="K3073" t="s">
        <v>5</v>
      </c>
      <c r="L3073" s="20">
        <v>120</v>
      </c>
      <c r="M3073" s="4">
        <v>7</v>
      </c>
      <c r="N3073" s="4">
        <v>149</v>
      </c>
      <c r="O3073" s="2">
        <v>43645</v>
      </c>
      <c r="P3073" s="3">
        <v>1.78</v>
      </c>
      <c r="Q3073" s="4">
        <v>1</v>
      </c>
      <c r="R3073" s="3">
        <v>5.6</v>
      </c>
      <c r="S30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3" t="str">
        <f>IF(AIRBNB[[#This Row],[RUIDO(dB)]]&lt;=4,"Silencioso",IF(AIRBNB[[#This Row],[RUIDO(dB)]]&lt;=5.5,"Poco Ruidoso","Ruidoso"))</f>
        <v>Ruidoso</v>
      </c>
      <c r="U3073" t="str">
        <f>IF(AND(AIRBNB[[#This Row],[PRECIO]]&lt;50,AIRBNB[[#This Row],[MIN_NOCHES]]&gt;3),"Dentro del presupuesto","No considerar")</f>
        <v>No considerar</v>
      </c>
      <c r="V3073" t="str">
        <f>VLOOKUP(AIRBNB[[#This Row],[HOST_ID]],Super_host[],5,FALSE)</f>
        <v>Host</v>
      </c>
    </row>
    <row r="3074" spans="1:22">
      <c r="A3074" s="4">
        <v>575061</v>
      </c>
      <c r="B3074" t="s">
        <v>15221</v>
      </c>
      <c r="C3074" s="4">
        <v>2828813</v>
      </c>
      <c r="D3074" t="s">
        <v>5052</v>
      </c>
      <c r="E3074" t="s">
        <v>15222</v>
      </c>
      <c r="F3074" s="4">
        <v>11211</v>
      </c>
      <c r="G3074" s="13" t="s">
        <v>4662</v>
      </c>
      <c r="H3074" s="13" t="s">
        <v>9218</v>
      </c>
      <c r="I3074" s="1">
        <v>4071603</v>
      </c>
      <c r="J3074" s="1">
        <v>-7395665</v>
      </c>
      <c r="K3074" t="s">
        <v>40</v>
      </c>
      <c r="L3074" s="20">
        <v>120</v>
      </c>
      <c r="M3074" s="4">
        <v>2</v>
      </c>
      <c r="N3074" s="4">
        <v>143</v>
      </c>
      <c r="O3074" s="2">
        <v>43646</v>
      </c>
      <c r="P3074" s="3">
        <v>4.1399999999999997</v>
      </c>
      <c r="Q3074" s="4">
        <v>1</v>
      </c>
      <c r="R3074" s="3">
        <v>6.9</v>
      </c>
      <c r="S30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4" t="str">
        <f>IF(AIRBNB[[#This Row],[RUIDO(dB)]]&lt;=4,"Silencioso",IF(AIRBNB[[#This Row],[RUIDO(dB)]]&lt;=5.5,"Poco Ruidoso","Ruidoso"))</f>
        <v>Ruidoso</v>
      </c>
      <c r="U3074" t="str">
        <f>IF(AND(AIRBNB[[#This Row],[PRECIO]]&lt;50,AIRBNB[[#This Row],[MIN_NOCHES]]&gt;3),"Dentro del presupuesto","No considerar")</f>
        <v>No considerar</v>
      </c>
      <c r="V3074" t="str">
        <f>VLOOKUP(AIRBNB[[#This Row],[HOST_ID]],Super_host[],5,FALSE)</f>
        <v>Host</v>
      </c>
    </row>
    <row r="3075" spans="1:22">
      <c r="A3075" s="4">
        <v>4365328</v>
      </c>
      <c r="B3075" t="s">
        <v>2826</v>
      </c>
      <c r="C3075" s="4">
        <v>2814004</v>
      </c>
      <c r="D3075" t="s">
        <v>2271</v>
      </c>
      <c r="E3075" t="s">
        <v>2827</v>
      </c>
      <c r="F3075" s="4">
        <v>10009</v>
      </c>
      <c r="G3075" s="13" t="s">
        <v>124</v>
      </c>
      <c r="H3075" s="13" t="s">
        <v>133</v>
      </c>
      <c r="I3075" s="1">
        <v>4072325</v>
      </c>
      <c r="J3075" s="1">
        <v>-7398336</v>
      </c>
      <c r="K3075" t="s">
        <v>40</v>
      </c>
      <c r="L3075" s="20">
        <v>120</v>
      </c>
      <c r="M3075" s="4">
        <v>14</v>
      </c>
      <c r="N3075" s="4">
        <v>14</v>
      </c>
      <c r="O3075" s="2">
        <v>42302</v>
      </c>
      <c r="P3075" s="3">
        <v>0.24</v>
      </c>
      <c r="Q3075" s="4">
        <v>1</v>
      </c>
      <c r="R3075" s="3">
        <v>5.6</v>
      </c>
      <c r="S30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5" t="str">
        <f>IF(AIRBNB[[#This Row],[RUIDO(dB)]]&lt;=4,"Silencioso",IF(AIRBNB[[#This Row],[RUIDO(dB)]]&lt;=5.5,"Poco Ruidoso","Ruidoso"))</f>
        <v>Ruidoso</v>
      </c>
      <c r="U3075" t="str">
        <f>IF(AND(AIRBNB[[#This Row],[PRECIO]]&lt;50,AIRBNB[[#This Row],[MIN_NOCHES]]&gt;3),"Dentro del presupuesto","No considerar")</f>
        <v>No considerar</v>
      </c>
      <c r="V3075" t="str">
        <f>VLOOKUP(AIRBNB[[#This Row],[HOST_ID]],Super_host[],5,FALSE)</f>
        <v>Host</v>
      </c>
    </row>
    <row r="3076" spans="1:22">
      <c r="A3076" s="4">
        <v>559511</v>
      </c>
      <c r="B3076" t="s">
        <v>12683</v>
      </c>
      <c r="C3076" s="4">
        <v>2750389</v>
      </c>
      <c r="D3076" t="s">
        <v>131</v>
      </c>
      <c r="E3076" t="s">
        <v>12684</v>
      </c>
      <c r="F3076" s="4">
        <v>11222</v>
      </c>
      <c r="G3076" s="13" t="s">
        <v>4662</v>
      </c>
      <c r="H3076" s="13" t="s">
        <v>9249</v>
      </c>
      <c r="I3076" s="1">
        <v>4072697</v>
      </c>
      <c r="J3076" s="1">
        <v>-7393921</v>
      </c>
      <c r="K3076" t="s">
        <v>5</v>
      </c>
      <c r="L3076" s="20">
        <v>120</v>
      </c>
      <c r="M3076" s="4">
        <v>5</v>
      </c>
      <c r="N3076" s="4">
        <v>40</v>
      </c>
      <c r="O3076" s="2">
        <v>42482</v>
      </c>
      <c r="P3076" s="3">
        <v>0.54</v>
      </c>
      <c r="Q3076" s="4">
        <v>1</v>
      </c>
      <c r="R3076" s="3">
        <v>6.9</v>
      </c>
      <c r="S30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6" t="str">
        <f>IF(AIRBNB[[#This Row],[RUIDO(dB)]]&lt;=4,"Silencioso",IF(AIRBNB[[#This Row],[RUIDO(dB)]]&lt;=5.5,"Poco Ruidoso","Ruidoso"))</f>
        <v>Ruidoso</v>
      </c>
      <c r="U3076" t="str">
        <f>IF(AND(AIRBNB[[#This Row],[PRECIO]]&lt;50,AIRBNB[[#This Row],[MIN_NOCHES]]&gt;3),"Dentro del presupuesto","No considerar")</f>
        <v>No considerar</v>
      </c>
      <c r="V3076" t="str">
        <f>VLOOKUP(AIRBNB[[#This Row],[HOST_ID]],Super_host[],5,FALSE)</f>
        <v>Host</v>
      </c>
    </row>
    <row r="3077" spans="1:22">
      <c r="A3077" s="4">
        <v>544039</v>
      </c>
      <c r="B3077" t="s">
        <v>15909</v>
      </c>
      <c r="C3077" s="4">
        <v>2674637</v>
      </c>
      <c r="D3077" t="s">
        <v>2607</v>
      </c>
      <c r="E3077" t="s">
        <v>15910</v>
      </c>
      <c r="F3077" s="4">
        <v>11220</v>
      </c>
      <c r="G3077" s="13" t="s">
        <v>4662</v>
      </c>
      <c r="H3077" s="13" t="s">
        <v>9246</v>
      </c>
      <c r="I3077" s="1">
        <v>4064437</v>
      </c>
      <c r="J3077" s="1">
        <v>-7400304</v>
      </c>
      <c r="K3077" t="s">
        <v>5</v>
      </c>
      <c r="L3077" s="20">
        <v>120</v>
      </c>
      <c r="M3077" s="4">
        <v>14</v>
      </c>
      <c r="N3077" s="4">
        <v>0</v>
      </c>
      <c r="O3077" s="2">
        <v>43498</v>
      </c>
      <c r="P3077" s="3">
        <v>0.37</v>
      </c>
      <c r="Q3077" s="4">
        <v>1</v>
      </c>
      <c r="R3077" s="3">
        <v>6.9</v>
      </c>
      <c r="S30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7" t="str">
        <f>IF(AIRBNB[[#This Row],[RUIDO(dB)]]&lt;=4,"Silencioso",IF(AIRBNB[[#This Row],[RUIDO(dB)]]&lt;=5.5,"Poco Ruidoso","Ruidoso"))</f>
        <v>Ruidoso</v>
      </c>
      <c r="U3077" t="str">
        <f>IF(AND(AIRBNB[[#This Row],[PRECIO]]&lt;50,AIRBNB[[#This Row],[MIN_NOCHES]]&gt;3),"Dentro del presupuesto","No considerar")</f>
        <v>No considerar</v>
      </c>
      <c r="V3077" t="str">
        <f>VLOOKUP(AIRBNB[[#This Row],[HOST_ID]],Super_host[],5,FALSE)</f>
        <v>Host</v>
      </c>
    </row>
    <row r="3078" spans="1:22">
      <c r="A3078" s="4">
        <v>4986843</v>
      </c>
      <c r="B3078" t="s">
        <v>11252</v>
      </c>
      <c r="C3078" s="4">
        <v>2628658</v>
      </c>
      <c r="D3078" t="s">
        <v>11253</v>
      </c>
      <c r="E3078" t="s">
        <v>11254</v>
      </c>
      <c r="F3078" s="4">
        <v>11233</v>
      </c>
      <c r="G3078" s="13" t="s">
        <v>4662</v>
      </c>
      <c r="H3078" s="13" t="s">
        <v>9230</v>
      </c>
      <c r="I3078" s="1">
        <v>4068301</v>
      </c>
      <c r="J3078" s="1">
        <v>-7393738</v>
      </c>
      <c r="K3078" t="s">
        <v>5</v>
      </c>
      <c r="L3078" s="20">
        <v>120</v>
      </c>
      <c r="M3078" s="4">
        <v>30</v>
      </c>
      <c r="N3078" s="4">
        <v>2</v>
      </c>
      <c r="O3078" s="2">
        <v>43455</v>
      </c>
      <c r="P3078" s="3">
        <v>0.18</v>
      </c>
      <c r="Q3078" s="4">
        <v>1</v>
      </c>
      <c r="R3078" s="3">
        <v>6.9</v>
      </c>
      <c r="S30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8" t="str">
        <f>IF(AIRBNB[[#This Row],[RUIDO(dB)]]&lt;=4,"Silencioso",IF(AIRBNB[[#This Row],[RUIDO(dB)]]&lt;=5.5,"Poco Ruidoso","Ruidoso"))</f>
        <v>Ruidoso</v>
      </c>
      <c r="U3078" t="str">
        <f>IF(AND(AIRBNB[[#This Row],[PRECIO]]&lt;50,AIRBNB[[#This Row],[MIN_NOCHES]]&gt;3),"Dentro del presupuesto","No considerar")</f>
        <v>No considerar</v>
      </c>
      <c r="V3078" t="str">
        <f>VLOOKUP(AIRBNB[[#This Row],[HOST_ID]],Super_host[],5,FALSE)</f>
        <v>Host</v>
      </c>
    </row>
    <row r="3079" spans="1:22">
      <c r="A3079" s="4">
        <v>6292893</v>
      </c>
      <c r="B3079" t="s">
        <v>1867</v>
      </c>
      <c r="C3079" s="4">
        <v>2563284</v>
      </c>
      <c r="D3079" t="s">
        <v>1868</v>
      </c>
      <c r="E3079" t="s">
        <v>1049</v>
      </c>
      <c r="F3079" s="4">
        <v>10009</v>
      </c>
      <c r="G3079" s="13" t="s">
        <v>124</v>
      </c>
      <c r="H3079" s="13" t="s">
        <v>133</v>
      </c>
      <c r="I3079" s="1">
        <v>4072232</v>
      </c>
      <c r="J3079" s="1">
        <v>-7398289</v>
      </c>
      <c r="K3079" t="s">
        <v>5</v>
      </c>
      <c r="L3079" s="20">
        <v>120</v>
      </c>
      <c r="M3079" s="4">
        <v>3</v>
      </c>
      <c r="N3079" s="4">
        <v>6</v>
      </c>
      <c r="O3079" s="2">
        <v>42680</v>
      </c>
      <c r="P3079" s="3">
        <v>0.12</v>
      </c>
      <c r="Q3079" s="4">
        <v>1</v>
      </c>
      <c r="R3079" s="3">
        <v>5.6</v>
      </c>
      <c r="S30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79" t="str">
        <f>IF(AIRBNB[[#This Row],[RUIDO(dB)]]&lt;=4,"Silencioso",IF(AIRBNB[[#This Row],[RUIDO(dB)]]&lt;=5.5,"Poco Ruidoso","Ruidoso"))</f>
        <v>Ruidoso</v>
      </c>
      <c r="U3079" t="str">
        <f>IF(AND(AIRBNB[[#This Row],[PRECIO]]&lt;50,AIRBNB[[#This Row],[MIN_NOCHES]]&gt;3),"Dentro del presupuesto","No considerar")</f>
        <v>No considerar</v>
      </c>
      <c r="V3079" t="str">
        <f>VLOOKUP(AIRBNB[[#This Row],[HOST_ID]],Super_host[],5,FALSE)</f>
        <v>Host</v>
      </c>
    </row>
    <row r="3080" spans="1:22">
      <c r="A3080" s="4">
        <v>583352</v>
      </c>
      <c r="B3080" t="s">
        <v>1176</v>
      </c>
      <c r="C3080" s="4">
        <v>2423042</v>
      </c>
      <c r="D3080" t="s">
        <v>1177</v>
      </c>
      <c r="E3080" t="s">
        <v>1178</v>
      </c>
      <c r="F3080" s="4">
        <v>10009</v>
      </c>
      <c r="G3080" s="13" t="s">
        <v>124</v>
      </c>
      <c r="H3080" s="13" t="s">
        <v>133</v>
      </c>
      <c r="I3080" s="1">
        <v>4072304</v>
      </c>
      <c r="J3080" s="1">
        <v>-7397923</v>
      </c>
      <c r="K3080" t="s">
        <v>5</v>
      </c>
      <c r="L3080" s="20">
        <v>120</v>
      </c>
      <c r="M3080" s="4">
        <v>60</v>
      </c>
      <c r="N3080" s="4">
        <v>5</v>
      </c>
      <c r="O3080" s="2">
        <v>41445</v>
      </c>
      <c r="P3080" s="3">
        <v>0.06</v>
      </c>
      <c r="Q3080" s="4">
        <v>1</v>
      </c>
      <c r="R3080" s="3">
        <v>5.6</v>
      </c>
      <c r="S30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0" t="str">
        <f>IF(AIRBNB[[#This Row],[RUIDO(dB)]]&lt;=4,"Silencioso",IF(AIRBNB[[#This Row],[RUIDO(dB)]]&lt;=5.5,"Poco Ruidoso","Ruidoso"))</f>
        <v>Ruidoso</v>
      </c>
      <c r="U3080" t="str">
        <f>IF(AND(AIRBNB[[#This Row],[PRECIO]]&lt;50,AIRBNB[[#This Row],[MIN_NOCHES]]&gt;3),"Dentro del presupuesto","No considerar")</f>
        <v>No considerar</v>
      </c>
      <c r="V3080" t="str">
        <f>VLOOKUP(AIRBNB[[#This Row],[HOST_ID]],Super_host[],5,FALSE)</f>
        <v>Host</v>
      </c>
    </row>
    <row r="3081" spans="1:22">
      <c r="A3081" s="4">
        <v>629315</v>
      </c>
      <c r="B3081" t="s">
        <v>11781</v>
      </c>
      <c r="C3081" s="4">
        <v>2397437</v>
      </c>
      <c r="D3081" t="s">
        <v>122</v>
      </c>
      <c r="E3081" t="s">
        <v>11782</v>
      </c>
      <c r="F3081" s="4">
        <v>11205</v>
      </c>
      <c r="G3081" s="13" t="s">
        <v>4662</v>
      </c>
      <c r="H3081" s="13" t="s">
        <v>9222</v>
      </c>
      <c r="I3081" s="1">
        <v>4068935</v>
      </c>
      <c r="J3081" s="1">
        <v>-739695</v>
      </c>
      <c r="K3081" t="s">
        <v>5</v>
      </c>
      <c r="L3081" s="20">
        <v>120</v>
      </c>
      <c r="M3081" s="4">
        <v>3</v>
      </c>
      <c r="N3081" s="4">
        <v>22</v>
      </c>
      <c r="O3081" s="2">
        <v>42305</v>
      </c>
      <c r="P3081" s="3">
        <v>0.27</v>
      </c>
      <c r="Q3081" s="4">
        <v>1</v>
      </c>
      <c r="R3081" s="3">
        <v>6.9</v>
      </c>
      <c r="S30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1" t="str">
        <f>IF(AIRBNB[[#This Row],[RUIDO(dB)]]&lt;=4,"Silencioso",IF(AIRBNB[[#This Row],[RUIDO(dB)]]&lt;=5.5,"Poco Ruidoso","Ruidoso"))</f>
        <v>Ruidoso</v>
      </c>
      <c r="U3081" t="str">
        <f>IF(AND(AIRBNB[[#This Row],[PRECIO]]&lt;50,AIRBNB[[#This Row],[MIN_NOCHES]]&gt;3),"Dentro del presupuesto","No considerar")</f>
        <v>No considerar</v>
      </c>
      <c r="V3081" t="str">
        <f>VLOOKUP(AIRBNB[[#This Row],[HOST_ID]],Super_host[],5,FALSE)</f>
        <v>Host</v>
      </c>
    </row>
    <row r="3082" spans="1:22">
      <c r="A3082" s="4">
        <v>6660117</v>
      </c>
      <c r="B3082" t="s">
        <v>7221</v>
      </c>
      <c r="C3082" s="4">
        <v>2196224</v>
      </c>
      <c r="D3082" t="s">
        <v>1186</v>
      </c>
      <c r="E3082" t="s">
        <v>2977</v>
      </c>
      <c r="F3082" s="4">
        <v>10009</v>
      </c>
      <c r="G3082" s="13" t="s">
        <v>124</v>
      </c>
      <c r="H3082" s="13" t="s">
        <v>133</v>
      </c>
      <c r="I3082" s="1">
        <v>4073082</v>
      </c>
      <c r="J3082" s="1">
        <v>-7398182</v>
      </c>
      <c r="K3082" t="s">
        <v>5</v>
      </c>
      <c r="L3082" s="20">
        <v>120</v>
      </c>
      <c r="M3082" s="4">
        <v>30</v>
      </c>
      <c r="N3082" s="4">
        <v>0</v>
      </c>
      <c r="O3082" s="2">
        <v>42856</v>
      </c>
      <c r="P3082" s="3">
        <v>0.04</v>
      </c>
      <c r="Q3082" s="4">
        <v>1</v>
      </c>
      <c r="R3082" s="3">
        <v>5.6</v>
      </c>
      <c r="S30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2" t="str">
        <f>IF(AIRBNB[[#This Row],[RUIDO(dB)]]&lt;=4,"Silencioso",IF(AIRBNB[[#This Row],[RUIDO(dB)]]&lt;=5.5,"Poco Ruidoso","Ruidoso"))</f>
        <v>Ruidoso</v>
      </c>
      <c r="U3082" t="str">
        <f>IF(AND(AIRBNB[[#This Row],[PRECIO]]&lt;50,AIRBNB[[#This Row],[MIN_NOCHES]]&gt;3),"Dentro del presupuesto","No considerar")</f>
        <v>No considerar</v>
      </c>
      <c r="V3082" t="str">
        <f>VLOOKUP(AIRBNB[[#This Row],[HOST_ID]],Super_host[],5,FALSE)</f>
        <v>Host</v>
      </c>
    </row>
    <row r="3083" spans="1:22">
      <c r="A3083" s="4">
        <v>3339399</v>
      </c>
      <c r="B3083" t="s">
        <v>2718</v>
      </c>
      <c r="C3083" s="4">
        <v>2119276</v>
      </c>
      <c r="D3083" t="s">
        <v>1189</v>
      </c>
      <c r="E3083" t="s">
        <v>2832</v>
      </c>
      <c r="F3083" s="4">
        <v>10014</v>
      </c>
      <c r="G3083" s="13" t="s">
        <v>124</v>
      </c>
      <c r="H3083" s="13" t="s">
        <v>140</v>
      </c>
      <c r="I3083" s="1">
        <v>4073316</v>
      </c>
      <c r="J3083" s="1">
        <v>-7400632</v>
      </c>
      <c r="K3083" t="s">
        <v>5</v>
      </c>
      <c r="L3083" s="20">
        <v>120</v>
      </c>
      <c r="M3083" s="4">
        <v>30</v>
      </c>
      <c r="N3083" s="4">
        <v>13</v>
      </c>
      <c r="O3083" s="2">
        <v>43605</v>
      </c>
      <c r="P3083" s="3">
        <v>0.24</v>
      </c>
      <c r="Q3083" s="4">
        <v>1</v>
      </c>
      <c r="R3083" s="3">
        <v>5.6</v>
      </c>
      <c r="S30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3" t="str">
        <f>IF(AIRBNB[[#This Row],[RUIDO(dB)]]&lt;=4,"Silencioso",IF(AIRBNB[[#This Row],[RUIDO(dB)]]&lt;=5.5,"Poco Ruidoso","Ruidoso"))</f>
        <v>Ruidoso</v>
      </c>
      <c r="U3083" t="str">
        <f>IF(AND(AIRBNB[[#This Row],[PRECIO]]&lt;50,AIRBNB[[#This Row],[MIN_NOCHES]]&gt;3),"Dentro del presupuesto","No considerar")</f>
        <v>No considerar</v>
      </c>
      <c r="V3083" t="str">
        <f>VLOOKUP(AIRBNB[[#This Row],[HOST_ID]],Super_host[],5,FALSE)</f>
        <v>Host</v>
      </c>
    </row>
    <row r="3084" spans="1:22">
      <c r="A3084" s="4">
        <v>385824</v>
      </c>
      <c r="B3084" t="s">
        <v>16543</v>
      </c>
      <c r="C3084" s="4">
        <v>1931205</v>
      </c>
      <c r="D3084" t="s">
        <v>16544</v>
      </c>
      <c r="E3084" t="s">
        <v>16545</v>
      </c>
      <c r="F3084" s="4">
        <v>10463</v>
      </c>
      <c r="G3084" s="13" t="s">
        <v>16360</v>
      </c>
      <c r="H3084" s="13" t="s">
        <v>16546</v>
      </c>
      <c r="I3084" s="1">
        <v>4087991</v>
      </c>
      <c r="J3084" s="1">
        <v>-7391673</v>
      </c>
      <c r="K3084" t="s">
        <v>5</v>
      </c>
      <c r="L3084" s="20">
        <v>120</v>
      </c>
      <c r="M3084" s="4">
        <v>2</v>
      </c>
      <c r="N3084" s="4">
        <v>47</v>
      </c>
      <c r="O3084" s="2">
        <v>43649</v>
      </c>
      <c r="P3084" s="3">
        <v>1.22</v>
      </c>
      <c r="Q3084" s="4">
        <v>5</v>
      </c>
      <c r="R3084" s="3">
        <v>7.84</v>
      </c>
      <c r="S30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4" t="str">
        <f>IF(AIRBNB[[#This Row],[RUIDO(dB)]]&lt;=4,"Silencioso",IF(AIRBNB[[#This Row],[RUIDO(dB)]]&lt;=5.5,"Poco Ruidoso","Ruidoso"))</f>
        <v>Ruidoso</v>
      </c>
      <c r="U3084" t="str">
        <f>IF(AND(AIRBNB[[#This Row],[PRECIO]]&lt;50,AIRBNB[[#This Row],[MIN_NOCHES]]&gt;3),"Dentro del presupuesto","No considerar")</f>
        <v>No considerar</v>
      </c>
      <c r="V3084" t="str">
        <f>VLOOKUP(AIRBNB[[#This Row],[HOST_ID]],Super_host[],5,FALSE)</f>
        <v>Host</v>
      </c>
    </row>
    <row r="3085" spans="1:22">
      <c r="A3085" s="4">
        <v>3100156</v>
      </c>
      <c r="B3085" t="s">
        <v>5453</v>
      </c>
      <c r="C3085" s="4">
        <v>1906150</v>
      </c>
      <c r="D3085" t="s">
        <v>2303</v>
      </c>
      <c r="E3085" t="s">
        <v>5454</v>
      </c>
      <c r="F3085" s="4">
        <v>10162</v>
      </c>
      <c r="G3085" s="13" t="s">
        <v>124</v>
      </c>
      <c r="H3085" s="13" t="s">
        <v>129</v>
      </c>
      <c r="I3085" s="1">
        <v>407759</v>
      </c>
      <c r="J3085" s="1">
        <v>-7394227</v>
      </c>
      <c r="K3085" t="s">
        <v>5</v>
      </c>
      <c r="L3085" s="20">
        <v>120</v>
      </c>
      <c r="M3085" s="4">
        <v>7</v>
      </c>
      <c r="N3085" s="4">
        <v>100</v>
      </c>
      <c r="O3085" s="2">
        <v>43634</v>
      </c>
      <c r="P3085" s="3">
        <v>1.61</v>
      </c>
      <c r="Q3085" s="4">
        <v>1</v>
      </c>
      <c r="R3085" s="3">
        <v>5.6</v>
      </c>
      <c r="S30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5" t="str">
        <f>IF(AIRBNB[[#This Row],[RUIDO(dB)]]&lt;=4,"Silencioso",IF(AIRBNB[[#This Row],[RUIDO(dB)]]&lt;=5.5,"Poco Ruidoso","Ruidoso"))</f>
        <v>Ruidoso</v>
      </c>
      <c r="U3085" t="str">
        <f>IF(AND(AIRBNB[[#This Row],[PRECIO]]&lt;50,AIRBNB[[#This Row],[MIN_NOCHES]]&gt;3),"Dentro del presupuesto","No considerar")</f>
        <v>No considerar</v>
      </c>
      <c r="V3085" t="str">
        <f>VLOOKUP(AIRBNB[[#This Row],[HOST_ID]],Super_host[],5,FALSE)</f>
        <v>Host</v>
      </c>
    </row>
    <row r="3086" spans="1:22">
      <c r="A3086" s="4">
        <v>959871</v>
      </c>
      <c r="B3086" t="s">
        <v>11452</v>
      </c>
      <c r="C3086" s="4">
        <v>1822729</v>
      </c>
      <c r="D3086" t="s">
        <v>5253</v>
      </c>
      <c r="E3086" t="s">
        <v>11453</v>
      </c>
      <c r="F3086" s="4">
        <v>11211</v>
      </c>
      <c r="G3086" s="13" t="s">
        <v>4662</v>
      </c>
      <c r="H3086" s="13" t="s">
        <v>9218</v>
      </c>
      <c r="I3086" s="1">
        <v>4071081</v>
      </c>
      <c r="J3086" s="1">
        <v>-7396121</v>
      </c>
      <c r="K3086" t="s">
        <v>40</v>
      </c>
      <c r="L3086" s="20">
        <v>120</v>
      </c>
      <c r="M3086" s="4">
        <v>6</v>
      </c>
      <c r="N3086" s="4">
        <v>15</v>
      </c>
      <c r="O3086" s="2">
        <v>43466</v>
      </c>
      <c r="P3086" s="3">
        <v>0.21</v>
      </c>
      <c r="Q3086" s="4">
        <v>1</v>
      </c>
      <c r="R3086" s="3">
        <v>6.9</v>
      </c>
      <c r="S30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6" t="str">
        <f>IF(AIRBNB[[#This Row],[RUIDO(dB)]]&lt;=4,"Silencioso",IF(AIRBNB[[#This Row],[RUIDO(dB)]]&lt;=5.5,"Poco Ruidoso","Ruidoso"))</f>
        <v>Ruidoso</v>
      </c>
      <c r="U3086" t="str">
        <f>IF(AND(AIRBNB[[#This Row],[PRECIO]]&lt;50,AIRBNB[[#This Row],[MIN_NOCHES]]&gt;3),"Dentro del presupuesto","No considerar")</f>
        <v>No considerar</v>
      </c>
      <c r="V3086" t="str">
        <f>VLOOKUP(AIRBNB[[#This Row],[HOST_ID]],Super_host[],5,FALSE)</f>
        <v>Host</v>
      </c>
    </row>
    <row r="3087" spans="1:22">
      <c r="A3087" s="4">
        <v>4429337</v>
      </c>
      <c r="B3087" t="s">
        <v>14239</v>
      </c>
      <c r="C3087" s="4">
        <v>1728899</v>
      </c>
      <c r="D3087" t="s">
        <v>1095</v>
      </c>
      <c r="E3087" t="s">
        <v>9684</v>
      </c>
      <c r="F3087" s="4">
        <v>11206</v>
      </c>
      <c r="G3087" s="13" t="s">
        <v>4662</v>
      </c>
      <c r="H3087" s="13" t="s">
        <v>9218</v>
      </c>
      <c r="I3087" s="1">
        <v>4070789</v>
      </c>
      <c r="J3087" s="1">
        <v>-7394811</v>
      </c>
      <c r="K3087" t="s">
        <v>5</v>
      </c>
      <c r="L3087" s="20">
        <v>120</v>
      </c>
      <c r="M3087" s="4">
        <v>2</v>
      </c>
      <c r="N3087" s="4">
        <v>19</v>
      </c>
      <c r="O3087" s="2">
        <v>43652</v>
      </c>
      <c r="P3087" s="3">
        <v>1.82</v>
      </c>
      <c r="Q3087" s="4">
        <v>1</v>
      </c>
      <c r="R3087" s="3">
        <v>6.9</v>
      </c>
      <c r="S30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7" t="str">
        <f>IF(AIRBNB[[#This Row],[RUIDO(dB)]]&lt;=4,"Silencioso",IF(AIRBNB[[#This Row],[RUIDO(dB)]]&lt;=5.5,"Poco Ruidoso","Ruidoso"))</f>
        <v>Ruidoso</v>
      </c>
      <c r="U3087" t="str">
        <f>IF(AND(AIRBNB[[#This Row],[PRECIO]]&lt;50,AIRBNB[[#This Row],[MIN_NOCHES]]&gt;3),"Dentro del presupuesto","No considerar")</f>
        <v>No considerar</v>
      </c>
      <c r="V3087" t="str">
        <f>VLOOKUP(AIRBNB[[#This Row],[HOST_ID]],Super_host[],5,FALSE)</f>
        <v>Host</v>
      </c>
    </row>
    <row r="3088" spans="1:22">
      <c r="A3088" s="4">
        <v>367810</v>
      </c>
      <c r="B3088" t="s">
        <v>10500</v>
      </c>
      <c r="C3088" s="4">
        <v>1728785</v>
      </c>
      <c r="D3088" t="s">
        <v>10501</v>
      </c>
      <c r="E3088" t="s">
        <v>10502</v>
      </c>
      <c r="F3088" s="4">
        <v>11222</v>
      </c>
      <c r="G3088" s="13" t="s">
        <v>4662</v>
      </c>
      <c r="H3088" s="13" t="s">
        <v>9249</v>
      </c>
      <c r="I3088" s="1">
        <v>407376</v>
      </c>
      <c r="J3088" s="1">
        <v>-7395678</v>
      </c>
      <c r="K3088" t="s">
        <v>40</v>
      </c>
      <c r="L3088" s="20">
        <v>120</v>
      </c>
      <c r="M3088" s="4">
        <v>5</v>
      </c>
      <c r="N3088" s="4">
        <v>3</v>
      </c>
      <c r="O3088" s="2">
        <v>43579</v>
      </c>
      <c r="P3088" s="3">
        <v>0.09</v>
      </c>
      <c r="Q3088" s="4">
        <v>1</v>
      </c>
      <c r="R3088" s="3">
        <v>6.9</v>
      </c>
      <c r="S30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8" t="str">
        <f>IF(AIRBNB[[#This Row],[RUIDO(dB)]]&lt;=4,"Silencioso",IF(AIRBNB[[#This Row],[RUIDO(dB)]]&lt;=5.5,"Poco Ruidoso","Ruidoso"))</f>
        <v>Ruidoso</v>
      </c>
      <c r="U3088" t="str">
        <f>IF(AND(AIRBNB[[#This Row],[PRECIO]]&lt;50,AIRBNB[[#This Row],[MIN_NOCHES]]&gt;3),"Dentro del presupuesto","No considerar")</f>
        <v>No considerar</v>
      </c>
      <c r="V3088" t="str">
        <f>VLOOKUP(AIRBNB[[#This Row],[HOST_ID]],Super_host[],5,FALSE)</f>
        <v>Host</v>
      </c>
    </row>
    <row r="3089" spans="1:22">
      <c r="A3089" s="4">
        <v>335820</v>
      </c>
      <c r="B3089" t="s">
        <v>13301</v>
      </c>
      <c r="C3089" s="4">
        <v>1709216</v>
      </c>
      <c r="D3089" t="s">
        <v>13048</v>
      </c>
      <c r="E3089" t="s">
        <v>13302</v>
      </c>
      <c r="F3089" s="4">
        <v>11210</v>
      </c>
      <c r="G3089" s="13" t="s">
        <v>4662</v>
      </c>
      <c r="H3089" s="13" t="s">
        <v>9306</v>
      </c>
      <c r="I3089" s="1">
        <v>4063611</v>
      </c>
      <c r="J3089" s="1">
        <v>-7394637</v>
      </c>
      <c r="K3089" t="s">
        <v>5</v>
      </c>
      <c r="L3089" s="20">
        <v>120</v>
      </c>
      <c r="M3089" s="4">
        <v>3</v>
      </c>
      <c r="N3089" s="4">
        <v>79</v>
      </c>
      <c r="O3089" s="2">
        <v>43584</v>
      </c>
      <c r="P3089" s="3">
        <v>0.88</v>
      </c>
      <c r="Q3089" s="4">
        <v>1</v>
      </c>
      <c r="R3089" s="3">
        <v>6.9</v>
      </c>
      <c r="S30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89" t="str">
        <f>IF(AIRBNB[[#This Row],[RUIDO(dB)]]&lt;=4,"Silencioso",IF(AIRBNB[[#This Row],[RUIDO(dB)]]&lt;=5.5,"Poco Ruidoso","Ruidoso"))</f>
        <v>Ruidoso</v>
      </c>
      <c r="U3089" t="str">
        <f>IF(AND(AIRBNB[[#This Row],[PRECIO]]&lt;50,AIRBNB[[#This Row],[MIN_NOCHES]]&gt;3),"Dentro del presupuesto","No considerar")</f>
        <v>No considerar</v>
      </c>
      <c r="V3089" t="str">
        <f>VLOOKUP(AIRBNB[[#This Row],[HOST_ID]],Super_host[],5,FALSE)</f>
        <v>Host</v>
      </c>
    </row>
    <row r="3090" spans="1:22">
      <c r="A3090" s="4">
        <v>411525</v>
      </c>
      <c r="B3090" t="s">
        <v>12999</v>
      </c>
      <c r="C3090" s="4">
        <v>1697784</v>
      </c>
      <c r="D3090" t="s">
        <v>63</v>
      </c>
      <c r="E3090" t="s">
        <v>13000</v>
      </c>
      <c r="F3090" s="4">
        <v>11249</v>
      </c>
      <c r="G3090" s="13" t="s">
        <v>4662</v>
      </c>
      <c r="H3090" s="13" t="s">
        <v>9218</v>
      </c>
      <c r="I3090" s="1">
        <v>4071472</v>
      </c>
      <c r="J3090" s="1">
        <v>-7396225</v>
      </c>
      <c r="K3090" t="s">
        <v>40</v>
      </c>
      <c r="L3090" s="20">
        <v>120</v>
      </c>
      <c r="M3090" s="4">
        <v>6</v>
      </c>
      <c r="N3090" s="4">
        <v>62</v>
      </c>
      <c r="O3090" s="2">
        <v>43602</v>
      </c>
      <c r="P3090" s="3">
        <v>0.7</v>
      </c>
      <c r="Q3090" s="4">
        <v>1</v>
      </c>
      <c r="R3090" s="3">
        <v>6.9</v>
      </c>
      <c r="S30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0" t="str">
        <f>IF(AIRBNB[[#This Row],[RUIDO(dB)]]&lt;=4,"Silencioso",IF(AIRBNB[[#This Row],[RUIDO(dB)]]&lt;=5.5,"Poco Ruidoso","Ruidoso"))</f>
        <v>Ruidoso</v>
      </c>
      <c r="U3090" t="str">
        <f>IF(AND(AIRBNB[[#This Row],[PRECIO]]&lt;50,AIRBNB[[#This Row],[MIN_NOCHES]]&gt;3),"Dentro del presupuesto","No considerar")</f>
        <v>No considerar</v>
      </c>
      <c r="V3090" t="str">
        <f>VLOOKUP(AIRBNB[[#This Row],[HOST_ID]],Super_host[],5,FALSE)</f>
        <v>Host</v>
      </c>
    </row>
    <row r="3091" spans="1:22">
      <c r="A3091" s="4">
        <v>322974</v>
      </c>
      <c r="B3091" t="s">
        <v>5123</v>
      </c>
      <c r="C3091" s="4">
        <v>1610852</v>
      </c>
      <c r="D3091" t="s">
        <v>892</v>
      </c>
      <c r="E3091" t="s">
        <v>5124</v>
      </c>
      <c r="F3091" s="4">
        <v>10011</v>
      </c>
      <c r="G3091" s="13" t="s">
        <v>124</v>
      </c>
      <c r="H3091" s="13" t="s">
        <v>140</v>
      </c>
      <c r="I3091" s="1">
        <v>4073887</v>
      </c>
      <c r="J3091" s="1">
        <v>-7400342</v>
      </c>
      <c r="K3091" t="s">
        <v>40</v>
      </c>
      <c r="L3091" s="20">
        <v>120</v>
      </c>
      <c r="M3091" s="4">
        <v>2</v>
      </c>
      <c r="N3091" s="4">
        <v>78</v>
      </c>
      <c r="O3091" s="2">
        <v>43504</v>
      </c>
      <c r="P3091" s="3">
        <v>1.22</v>
      </c>
      <c r="Q3091" s="4">
        <v>1</v>
      </c>
      <c r="R3091" s="3">
        <v>5.6</v>
      </c>
      <c r="S30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1" t="str">
        <f>IF(AIRBNB[[#This Row],[RUIDO(dB)]]&lt;=4,"Silencioso",IF(AIRBNB[[#This Row],[RUIDO(dB)]]&lt;=5.5,"Poco Ruidoso","Ruidoso"))</f>
        <v>Ruidoso</v>
      </c>
      <c r="U3091" t="str">
        <f>IF(AND(AIRBNB[[#This Row],[PRECIO]]&lt;50,AIRBNB[[#This Row],[MIN_NOCHES]]&gt;3),"Dentro del presupuesto","No considerar")</f>
        <v>No considerar</v>
      </c>
      <c r="V3091" t="str">
        <f>VLOOKUP(AIRBNB[[#This Row],[HOST_ID]],Super_host[],5,FALSE)</f>
        <v>Host</v>
      </c>
    </row>
    <row r="3092" spans="1:22">
      <c r="A3092" s="4">
        <v>2106706</v>
      </c>
      <c r="B3092" t="s">
        <v>7244</v>
      </c>
      <c r="C3092" s="4">
        <v>1534243</v>
      </c>
      <c r="D3092" t="s">
        <v>3438</v>
      </c>
      <c r="E3092" t="s">
        <v>7245</v>
      </c>
      <c r="F3092" s="4">
        <v>10003</v>
      </c>
      <c r="G3092" s="13" t="s">
        <v>124</v>
      </c>
      <c r="H3092" s="13" t="s">
        <v>133</v>
      </c>
      <c r="I3092" s="1">
        <v>4072859</v>
      </c>
      <c r="J3092" s="1">
        <v>-7398957</v>
      </c>
      <c r="K3092" t="s">
        <v>40</v>
      </c>
      <c r="L3092" s="20">
        <v>120</v>
      </c>
      <c r="M3092" s="4">
        <v>1</v>
      </c>
      <c r="N3092" s="4">
        <v>0</v>
      </c>
      <c r="O3092" s="2">
        <v>43468</v>
      </c>
      <c r="P3092" s="3">
        <v>0.27</v>
      </c>
      <c r="Q3092" s="4">
        <v>1</v>
      </c>
      <c r="R3092" s="3">
        <v>5.6</v>
      </c>
      <c r="S30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2" t="str">
        <f>IF(AIRBNB[[#This Row],[RUIDO(dB)]]&lt;=4,"Silencioso",IF(AIRBNB[[#This Row],[RUIDO(dB)]]&lt;=5.5,"Poco Ruidoso","Ruidoso"))</f>
        <v>Ruidoso</v>
      </c>
      <c r="U3092" t="str">
        <f>IF(AND(AIRBNB[[#This Row],[PRECIO]]&lt;50,AIRBNB[[#This Row],[MIN_NOCHES]]&gt;3),"Dentro del presupuesto","No considerar")</f>
        <v>No considerar</v>
      </c>
      <c r="V3092" t="str">
        <f>VLOOKUP(AIRBNB[[#This Row],[HOST_ID]],Super_host[],5,FALSE)</f>
        <v>Host</v>
      </c>
    </row>
    <row r="3093" spans="1:22">
      <c r="A3093" s="4">
        <v>707736</v>
      </c>
      <c r="B3093" t="s">
        <v>1574</v>
      </c>
      <c r="C3093" s="4">
        <v>1507336</v>
      </c>
      <c r="D3093" t="s">
        <v>117</v>
      </c>
      <c r="E3093" t="s">
        <v>1575</v>
      </c>
      <c r="F3093" s="4">
        <v>10027</v>
      </c>
      <c r="G3093" s="13" t="s">
        <v>124</v>
      </c>
      <c r="H3093" s="13" t="s">
        <v>148</v>
      </c>
      <c r="I3093" s="1">
        <v>4080748</v>
      </c>
      <c r="J3093" s="1">
        <v>-7394869</v>
      </c>
      <c r="K3093" t="s">
        <v>5</v>
      </c>
      <c r="L3093" s="20">
        <v>120</v>
      </c>
      <c r="M3093" s="4">
        <v>3</v>
      </c>
      <c r="N3093" s="4">
        <v>6</v>
      </c>
      <c r="O3093" s="2">
        <v>43609</v>
      </c>
      <c r="P3093" s="3">
        <v>0.09</v>
      </c>
      <c r="Q3093" s="4">
        <v>1</v>
      </c>
      <c r="R3093" s="3">
        <v>5.6</v>
      </c>
      <c r="S30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3" t="str">
        <f>IF(AIRBNB[[#This Row],[RUIDO(dB)]]&lt;=4,"Silencioso",IF(AIRBNB[[#This Row],[RUIDO(dB)]]&lt;=5.5,"Poco Ruidoso","Ruidoso"))</f>
        <v>Ruidoso</v>
      </c>
      <c r="U3093" t="str">
        <f>IF(AND(AIRBNB[[#This Row],[PRECIO]]&lt;50,AIRBNB[[#This Row],[MIN_NOCHES]]&gt;3),"Dentro del presupuesto","No considerar")</f>
        <v>No considerar</v>
      </c>
      <c r="V3093" t="str">
        <f>VLOOKUP(AIRBNB[[#This Row],[HOST_ID]],Super_host[],5,FALSE)</f>
        <v>Host</v>
      </c>
    </row>
    <row r="3094" spans="1:22">
      <c r="A3094" s="4">
        <v>287481</v>
      </c>
      <c r="B3094" t="s">
        <v>13050</v>
      </c>
      <c r="C3094" s="4">
        <v>1495502</v>
      </c>
      <c r="D3094" t="s">
        <v>12926</v>
      </c>
      <c r="E3094" t="s">
        <v>13051</v>
      </c>
      <c r="F3094" s="4">
        <v>11206</v>
      </c>
      <c r="G3094" s="13" t="s">
        <v>4662</v>
      </c>
      <c r="H3094" s="13" t="s">
        <v>9218</v>
      </c>
      <c r="I3094" s="1">
        <v>4070839</v>
      </c>
      <c r="J3094" s="1">
        <v>-7394289</v>
      </c>
      <c r="K3094" t="s">
        <v>5</v>
      </c>
      <c r="L3094" s="20">
        <v>120</v>
      </c>
      <c r="M3094" s="4">
        <v>6</v>
      </c>
      <c r="N3094" s="4">
        <v>66</v>
      </c>
      <c r="O3094" s="2">
        <v>43586</v>
      </c>
      <c r="P3094" s="3">
        <v>0.72</v>
      </c>
      <c r="Q3094" s="4">
        <v>1</v>
      </c>
      <c r="R3094" s="3">
        <v>6.9</v>
      </c>
      <c r="S30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4" t="str">
        <f>IF(AIRBNB[[#This Row],[RUIDO(dB)]]&lt;=4,"Silencioso",IF(AIRBNB[[#This Row],[RUIDO(dB)]]&lt;=5.5,"Poco Ruidoso","Ruidoso"))</f>
        <v>Ruidoso</v>
      </c>
      <c r="U3094" t="str">
        <f>IF(AND(AIRBNB[[#This Row],[PRECIO]]&lt;50,AIRBNB[[#This Row],[MIN_NOCHES]]&gt;3),"Dentro del presupuesto","No considerar")</f>
        <v>No considerar</v>
      </c>
      <c r="V3094" t="str">
        <f>VLOOKUP(AIRBNB[[#This Row],[HOST_ID]],Super_host[],5,FALSE)</f>
        <v>Host</v>
      </c>
    </row>
    <row r="3095" spans="1:22">
      <c r="A3095" s="4">
        <v>740947</v>
      </c>
      <c r="B3095" t="s">
        <v>1037</v>
      </c>
      <c r="C3095" s="4">
        <v>1475015</v>
      </c>
      <c r="D3095" t="s">
        <v>498</v>
      </c>
      <c r="E3095" t="s">
        <v>1038</v>
      </c>
      <c r="F3095" s="4">
        <v>10016</v>
      </c>
      <c r="G3095" s="13" t="s">
        <v>124</v>
      </c>
      <c r="H3095" s="13" t="s">
        <v>175</v>
      </c>
      <c r="I3095" s="1">
        <v>4074231</v>
      </c>
      <c r="J3095" s="1">
        <v>-7397839</v>
      </c>
      <c r="K3095" t="s">
        <v>5</v>
      </c>
      <c r="L3095" s="20">
        <v>120</v>
      </c>
      <c r="M3095" s="4">
        <v>30</v>
      </c>
      <c r="N3095" s="4">
        <v>3</v>
      </c>
      <c r="O3095" s="2">
        <v>42218</v>
      </c>
      <c r="P3095" s="3">
        <v>0.05</v>
      </c>
      <c r="Q3095" s="4">
        <v>1</v>
      </c>
      <c r="R3095" s="3">
        <v>5.6</v>
      </c>
      <c r="S30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5" t="str">
        <f>IF(AIRBNB[[#This Row],[RUIDO(dB)]]&lt;=4,"Silencioso",IF(AIRBNB[[#This Row],[RUIDO(dB)]]&lt;=5.5,"Poco Ruidoso","Ruidoso"))</f>
        <v>Ruidoso</v>
      </c>
      <c r="U3095" t="str">
        <f>IF(AND(AIRBNB[[#This Row],[PRECIO]]&lt;50,AIRBNB[[#This Row],[MIN_NOCHES]]&gt;3),"Dentro del presupuesto","No considerar")</f>
        <v>No considerar</v>
      </c>
      <c r="V3095" t="str">
        <f>VLOOKUP(AIRBNB[[#This Row],[HOST_ID]],Super_host[],5,FALSE)</f>
        <v>Host</v>
      </c>
    </row>
    <row r="3096" spans="1:22">
      <c r="A3096" s="4">
        <v>4276618</v>
      </c>
      <c r="B3096" t="s">
        <v>3277</v>
      </c>
      <c r="C3096" s="4">
        <v>1405217</v>
      </c>
      <c r="D3096" t="s">
        <v>1110</v>
      </c>
      <c r="E3096" t="s">
        <v>3278</v>
      </c>
      <c r="F3096" s="4">
        <v>10122</v>
      </c>
      <c r="G3096" s="13" t="s">
        <v>124</v>
      </c>
      <c r="H3096" s="13" t="s">
        <v>186</v>
      </c>
      <c r="I3096" s="1">
        <v>4075238</v>
      </c>
      <c r="J3096" s="1">
        <v>-739945</v>
      </c>
      <c r="K3096" t="s">
        <v>5</v>
      </c>
      <c r="L3096" s="20">
        <v>120</v>
      </c>
      <c r="M3096" s="4">
        <v>3</v>
      </c>
      <c r="N3096" s="4">
        <v>18</v>
      </c>
      <c r="O3096" s="2">
        <v>43103</v>
      </c>
      <c r="P3096" s="3">
        <v>0.31</v>
      </c>
      <c r="Q3096" s="4">
        <v>1</v>
      </c>
      <c r="R3096" s="3">
        <v>5.6</v>
      </c>
      <c r="S30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6" t="str">
        <f>IF(AIRBNB[[#This Row],[RUIDO(dB)]]&lt;=4,"Silencioso",IF(AIRBNB[[#This Row],[RUIDO(dB)]]&lt;=5.5,"Poco Ruidoso","Ruidoso"))</f>
        <v>Ruidoso</v>
      </c>
      <c r="U3096" t="str">
        <f>IF(AND(AIRBNB[[#This Row],[PRECIO]]&lt;50,AIRBNB[[#This Row],[MIN_NOCHES]]&gt;3),"Dentro del presupuesto","No considerar")</f>
        <v>No considerar</v>
      </c>
      <c r="V3096" t="str">
        <f>VLOOKUP(AIRBNB[[#This Row],[HOST_ID]],Super_host[],5,FALSE)</f>
        <v>Host</v>
      </c>
    </row>
    <row r="3097" spans="1:22">
      <c r="A3097" s="4">
        <v>1588221</v>
      </c>
      <c r="B3097" t="s">
        <v>3756</v>
      </c>
      <c r="C3097" s="4">
        <v>1400369</v>
      </c>
      <c r="D3097" t="s">
        <v>3757</v>
      </c>
      <c r="E3097" t="s">
        <v>3758</v>
      </c>
      <c r="F3097" s="4">
        <v>10013</v>
      </c>
      <c r="G3097" s="13" t="s">
        <v>124</v>
      </c>
      <c r="H3097" s="13" t="s">
        <v>409</v>
      </c>
      <c r="I3097" s="1">
        <v>4071702</v>
      </c>
      <c r="J3097" s="1">
        <v>-7399566</v>
      </c>
      <c r="K3097" t="s">
        <v>5</v>
      </c>
      <c r="L3097" s="20">
        <v>120</v>
      </c>
      <c r="M3097" s="4">
        <v>5</v>
      </c>
      <c r="N3097" s="4">
        <v>31</v>
      </c>
      <c r="O3097" s="2">
        <v>43639</v>
      </c>
      <c r="P3097" s="3">
        <v>0.45</v>
      </c>
      <c r="Q3097" s="4">
        <v>1</v>
      </c>
      <c r="R3097" s="3">
        <v>5.6</v>
      </c>
      <c r="S30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7" t="str">
        <f>IF(AIRBNB[[#This Row],[RUIDO(dB)]]&lt;=4,"Silencioso",IF(AIRBNB[[#This Row],[RUIDO(dB)]]&lt;=5.5,"Poco Ruidoso","Ruidoso"))</f>
        <v>Ruidoso</v>
      </c>
      <c r="U3097" t="str">
        <f>IF(AND(AIRBNB[[#This Row],[PRECIO]]&lt;50,AIRBNB[[#This Row],[MIN_NOCHES]]&gt;3),"Dentro del presupuesto","No considerar")</f>
        <v>No considerar</v>
      </c>
      <c r="V3097" t="str">
        <f>VLOOKUP(AIRBNB[[#This Row],[HOST_ID]],Super_host[],5,FALSE)</f>
        <v>Host</v>
      </c>
    </row>
    <row r="3098" spans="1:22">
      <c r="A3098" s="4">
        <v>573870</v>
      </c>
      <c r="B3098" t="s">
        <v>2731</v>
      </c>
      <c r="C3098" s="4">
        <v>1385157</v>
      </c>
      <c r="D3098" t="s">
        <v>362</v>
      </c>
      <c r="E3098" t="s">
        <v>271</v>
      </c>
      <c r="F3098" s="4">
        <v>10024</v>
      </c>
      <c r="G3098" s="13" t="s">
        <v>124</v>
      </c>
      <c r="H3098" s="13" t="s">
        <v>168</v>
      </c>
      <c r="I3098" s="1">
        <v>4078292</v>
      </c>
      <c r="J3098" s="1">
        <v>-7397438</v>
      </c>
      <c r="K3098" t="s">
        <v>5</v>
      </c>
      <c r="L3098" s="20">
        <v>120</v>
      </c>
      <c r="M3098" s="4">
        <v>30</v>
      </c>
      <c r="N3098" s="4">
        <v>18</v>
      </c>
      <c r="O3098" s="2">
        <v>43612</v>
      </c>
      <c r="P3098" s="3">
        <v>0.22</v>
      </c>
      <c r="Q3098" s="4">
        <v>1</v>
      </c>
      <c r="R3098" s="3">
        <v>5.6</v>
      </c>
      <c r="S30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8" t="str">
        <f>IF(AIRBNB[[#This Row],[RUIDO(dB)]]&lt;=4,"Silencioso",IF(AIRBNB[[#This Row],[RUIDO(dB)]]&lt;=5.5,"Poco Ruidoso","Ruidoso"))</f>
        <v>Ruidoso</v>
      </c>
      <c r="U3098" t="str">
        <f>IF(AND(AIRBNB[[#This Row],[PRECIO]]&lt;50,AIRBNB[[#This Row],[MIN_NOCHES]]&gt;3),"Dentro del presupuesto","No considerar")</f>
        <v>No considerar</v>
      </c>
      <c r="V3098" t="str">
        <f>VLOOKUP(AIRBNB[[#This Row],[HOST_ID]],Super_host[],5,FALSE)</f>
        <v>Host</v>
      </c>
    </row>
    <row r="3099" spans="1:22">
      <c r="A3099" s="4">
        <v>3200522</v>
      </c>
      <c r="B3099" t="s">
        <v>14866</v>
      </c>
      <c r="C3099" s="4">
        <v>1369577</v>
      </c>
      <c r="D3099" t="s">
        <v>14867</v>
      </c>
      <c r="E3099" t="s">
        <v>14868</v>
      </c>
      <c r="F3099" s="4">
        <v>11233</v>
      </c>
      <c r="G3099" s="13" t="s">
        <v>4662</v>
      </c>
      <c r="H3099" s="13" t="s">
        <v>9252</v>
      </c>
      <c r="I3099" s="1">
        <v>4067499</v>
      </c>
      <c r="J3099" s="1">
        <v>-7392427</v>
      </c>
      <c r="K3099" t="s">
        <v>5</v>
      </c>
      <c r="L3099" s="20">
        <v>120</v>
      </c>
      <c r="M3099" s="4">
        <v>5</v>
      </c>
      <c r="N3099" s="4">
        <v>175</v>
      </c>
      <c r="O3099" s="2">
        <v>43635</v>
      </c>
      <c r="P3099" s="3">
        <v>2.86</v>
      </c>
      <c r="Q3099" s="4">
        <v>1</v>
      </c>
      <c r="R3099" s="3">
        <v>6.9</v>
      </c>
      <c r="S30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099" t="str">
        <f>IF(AIRBNB[[#This Row],[RUIDO(dB)]]&lt;=4,"Silencioso",IF(AIRBNB[[#This Row],[RUIDO(dB)]]&lt;=5.5,"Poco Ruidoso","Ruidoso"))</f>
        <v>Ruidoso</v>
      </c>
      <c r="U3099" t="str">
        <f>IF(AND(AIRBNB[[#This Row],[PRECIO]]&lt;50,AIRBNB[[#This Row],[MIN_NOCHES]]&gt;3),"Dentro del presupuesto","No considerar")</f>
        <v>No considerar</v>
      </c>
      <c r="V3099" t="str">
        <f>VLOOKUP(AIRBNB[[#This Row],[HOST_ID]],Super_host[],5,FALSE)</f>
        <v>Host</v>
      </c>
    </row>
    <row r="3100" spans="1:22">
      <c r="A3100" s="4">
        <v>291714</v>
      </c>
      <c r="B3100" t="s">
        <v>12453</v>
      </c>
      <c r="C3100" s="4">
        <v>1321504</v>
      </c>
      <c r="D3100" t="s">
        <v>12454</v>
      </c>
      <c r="E3100" t="s">
        <v>12455</v>
      </c>
      <c r="F3100" s="4">
        <v>11213</v>
      </c>
      <c r="G3100" s="13" t="s">
        <v>4662</v>
      </c>
      <c r="H3100" s="13" t="s">
        <v>9252</v>
      </c>
      <c r="I3100" s="1">
        <v>4067385</v>
      </c>
      <c r="J3100" s="1">
        <v>-7394405</v>
      </c>
      <c r="K3100" t="s">
        <v>5</v>
      </c>
      <c r="L3100" s="20">
        <v>120</v>
      </c>
      <c r="M3100" s="4">
        <v>5</v>
      </c>
      <c r="N3100" s="4">
        <v>37</v>
      </c>
      <c r="O3100" s="2">
        <v>43205</v>
      </c>
      <c r="P3100" s="3">
        <v>0.45</v>
      </c>
      <c r="Q3100" s="4">
        <v>1</v>
      </c>
      <c r="R3100" s="3">
        <v>6.9</v>
      </c>
      <c r="S31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0" t="str">
        <f>IF(AIRBNB[[#This Row],[RUIDO(dB)]]&lt;=4,"Silencioso",IF(AIRBNB[[#This Row],[RUIDO(dB)]]&lt;=5.5,"Poco Ruidoso","Ruidoso"))</f>
        <v>Ruidoso</v>
      </c>
      <c r="U3100" t="str">
        <f>IF(AND(AIRBNB[[#This Row],[PRECIO]]&lt;50,AIRBNB[[#This Row],[MIN_NOCHES]]&gt;3),"Dentro del presupuesto","No considerar")</f>
        <v>No considerar</v>
      </c>
      <c r="V3100" t="str">
        <f>VLOOKUP(AIRBNB[[#This Row],[HOST_ID]],Super_host[],5,FALSE)</f>
        <v>Host</v>
      </c>
    </row>
    <row r="3101" spans="1:22">
      <c r="A3101" s="4">
        <v>225926</v>
      </c>
      <c r="B3101" t="s">
        <v>14168</v>
      </c>
      <c r="C3101" s="4">
        <v>1177497</v>
      </c>
      <c r="D3101" t="s">
        <v>131</v>
      </c>
      <c r="E3101" t="s">
        <v>14169</v>
      </c>
      <c r="F3101" s="4">
        <v>11238</v>
      </c>
      <c r="G3101" s="13" t="s">
        <v>4662</v>
      </c>
      <c r="H3101" s="13" t="s">
        <v>9387</v>
      </c>
      <c r="I3101" s="1">
        <v>4068999</v>
      </c>
      <c r="J3101" s="1">
        <v>-7396711</v>
      </c>
      <c r="K3101" t="s">
        <v>40</v>
      </c>
      <c r="L3101" s="20">
        <v>120</v>
      </c>
      <c r="M3101" s="4">
        <v>1</v>
      </c>
      <c r="N3101" s="4">
        <v>164</v>
      </c>
      <c r="O3101" s="2">
        <v>43647</v>
      </c>
      <c r="P3101" s="3">
        <v>1.73</v>
      </c>
      <c r="Q3101" s="4">
        <v>1</v>
      </c>
      <c r="R3101" s="3">
        <v>6.9</v>
      </c>
      <c r="S31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1" t="str">
        <f>IF(AIRBNB[[#This Row],[RUIDO(dB)]]&lt;=4,"Silencioso",IF(AIRBNB[[#This Row],[RUIDO(dB)]]&lt;=5.5,"Poco Ruidoso","Ruidoso"))</f>
        <v>Ruidoso</v>
      </c>
      <c r="U3101" t="str">
        <f>IF(AND(AIRBNB[[#This Row],[PRECIO]]&lt;50,AIRBNB[[#This Row],[MIN_NOCHES]]&gt;3),"Dentro del presupuesto","No considerar")</f>
        <v>No considerar</v>
      </c>
      <c r="V3101" t="str">
        <f>VLOOKUP(AIRBNB[[#This Row],[HOST_ID]],Super_host[],5,FALSE)</f>
        <v>Host</v>
      </c>
    </row>
    <row r="3102" spans="1:22">
      <c r="A3102" s="4">
        <v>224006</v>
      </c>
      <c r="B3102" t="s">
        <v>1457</v>
      </c>
      <c r="C3102" s="4">
        <v>1165231</v>
      </c>
      <c r="D3102" t="s">
        <v>1458</v>
      </c>
      <c r="E3102" t="s">
        <v>1459</v>
      </c>
      <c r="F3102" s="4">
        <v>10026</v>
      </c>
      <c r="G3102" s="13" t="s">
        <v>124</v>
      </c>
      <c r="H3102" s="13" t="s">
        <v>148</v>
      </c>
      <c r="I3102" s="1">
        <v>4080307</v>
      </c>
      <c r="J3102" s="1">
        <v>-7395048</v>
      </c>
      <c r="K3102" t="s">
        <v>40</v>
      </c>
      <c r="L3102" s="20">
        <v>120</v>
      </c>
      <c r="M3102" s="4">
        <v>55</v>
      </c>
      <c r="N3102" s="4">
        <v>6</v>
      </c>
      <c r="O3102" s="2">
        <v>42006</v>
      </c>
      <c r="P3102" s="3">
        <v>0.08</v>
      </c>
      <c r="Q3102" s="4">
        <v>1</v>
      </c>
      <c r="R3102" s="3">
        <v>5.6</v>
      </c>
      <c r="S31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2" t="str">
        <f>IF(AIRBNB[[#This Row],[RUIDO(dB)]]&lt;=4,"Silencioso",IF(AIRBNB[[#This Row],[RUIDO(dB)]]&lt;=5.5,"Poco Ruidoso","Ruidoso"))</f>
        <v>Ruidoso</v>
      </c>
      <c r="U3102" t="str">
        <f>IF(AND(AIRBNB[[#This Row],[PRECIO]]&lt;50,AIRBNB[[#This Row],[MIN_NOCHES]]&gt;3),"Dentro del presupuesto","No considerar")</f>
        <v>No considerar</v>
      </c>
      <c r="V3102" t="str">
        <f>VLOOKUP(AIRBNB[[#This Row],[HOST_ID]],Super_host[],5,FALSE)</f>
        <v>Host</v>
      </c>
    </row>
    <row r="3103" spans="1:22">
      <c r="A3103" s="4">
        <v>6271152</v>
      </c>
      <c r="B3103" t="s">
        <v>7269</v>
      </c>
      <c r="C3103" s="4">
        <v>1118139</v>
      </c>
      <c r="D3103" t="s">
        <v>7270</v>
      </c>
      <c r="E3103" t="s">
        <v>7271</v>
      </c>
      <c r="F3103" s="4">
        <v>10013</v>
      </c>
      <c r="G3103" s="13" t="s">
        <v>124</v>
      </c>
      <c r="H3103" s="13" t="s">
        <v>662</v>
      </c>
      <c r="I3103" s="1">
        <v>4071296</v>
      </c>
      <c r="J3103" s="1">
        <v>-7400982</v>
      </c>
      <c r="K3103" t="s">
        <v>5</v>
      </c>
      <c r="L3103" s="20">
        <v>120</v>
      </c>
      <c r="M3103" s="4">
        <v>1</v>
      </c>
      <c r="N3103" s="4">
        <v>0</v>
      </c>
      <c r="O3103" s="2">
        <v>43612</v>
      </c>
      <c r="P3103" s="3">
        <v>0.4</v>
      </c>
      <c r="Q3103" s="4">
        <v>1</v>
      </c>
      <c r="R3103" s="3">
        <v>5.6</v>
      </c>
      <c r="S31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3" t="str">
        <f>IF(AIRBNB[[#This Row],[RUIDO(dB)]]&lt;=4,"Silencioso",IF(AIRBNB[[#This Row],[RUIDO(dB)]]&lt;=5.5,"Poco Ruidoso","Ruidoso"))</f>
        <v>Ruidoso</v>
      </c>
      <c r="U3103" t="str">
        <f>IF(AND(AIRBNB[[#This Row],[PRECIO]]&lt;50,AIRBNB[[#This Row],[MIN_NOCHES]]&gt;3),"Dentro del presupuesto","No considerar")</f>
        <v>No considerar</v>
      </c>
      <c r="V3103" t="str">
        <f>VLOOKUP(AIRBNB[[#This Row],[HOST_ID]],Super_host[],5,FALSE)</f>
        <v>Host</v>
      </c>
    </row>
    <row r="3104" spans="1:22">
      <c r="A3104" s="4">
        <v>2524658</v>
      </c>
      <c r="B3104" t="s">
        <v>11609</v>
      </c>
      <c r="C3104" s="4">
        <v>1091832</v>
      </c>
      <c r="D3104" t="s">
        <v>4457</v>
      </c>
      <c r="E3104" t="s">
        <v>11610</v>
      </c>
      <c r="F3104" s="4">
        <v>11221</v>
      </c>
      <c r="G3104" s="13" t="s">
        <v>4662</v>
      </c>
      <c r="H3104" s="13" t="s">
        <v>9274</v>
      </c>
      <c r="I3104" s="1">
        <v>4069728</v>
      </c>
      <c r="J3104" s="1">
        <v>-7393066</v>
      </c>
      <c r="K3104" t="s">
        <v>5</v>
      </c>
      <c r="L3104" s="20">
        <v>120</v>
      </c>
      <c r="M3104" s="4">
        <v>2</v>
      </c>
      <c r="N3104" s="4">
        <v>15</v>
      </c>
      <c r="O3104" s="2">
        <v>43534</v>
      </c>
      <c r="P3104" s="3">
        <v>0.24</v>
      </c>
      <c r="Q3104" s="4">
        <v>1</v>
      </c>
      <c r="R3104" s="3">
        <v>6.9</v>
      </c>
      <c r="S31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4" t="str">
        <f>IF(AIRBNB[[#This Row],[RUIDO(dB)]]&lt;=4,"Silencioso",IF(AIRBNB[[#This Row],[RUIDO(dB)]]&lt;=5.5,"Poco Ruidoso","Ruidoso"))</f>
        <v>Ruidoso</v>
      </c>
      <c r="U3104" t="str">
        <f>IF(AND(AIRBNB[[#This Row],[PRECIO]]&lt;50,AIRBNB[[#This Row],[MIN_NOCHES]]&gt;3),"Dentro del presupuesto","No considerar")</f>
        <v>No considerar</v>
      </c>
      <c r="V3104" t="str">
        <f>VLOOKUP(AIRBNB[[#This Row],[HOST_ID]],Super_host[],5,FALSE)</f>
        <v>Host</v>
      </c>
    </row>
    <row r="3105" spans="1:22">
      <c r="A3105" s="4">
        <v>205867</v>
      </c>
      <c r="B3105" t="s">
        <v>13444</v>
      </c>
      <c r="C3105" s="4">
        <v>1012691</v>
      </c>
      <c r="D3105" t="s">
        <v>13445</v>
      </c>
      <c r="E3105" t="s">
        <v>13446</v>
      </c>
      <c r="F3105" s="4">
        <v>11211</v>
      </c>
      <c r="G3105" s="13" t="s">
        <v>4662</v>
      </c>
      <c r="H3105" s="13" t="s">
        <v>9218</v>
      </c>
      <c r="I3105" s="1">
        <v>4071893</v>
      </c>
      <c r="J3105" s="1">
        <v>-739428</v>
      </c>
      <c r="K3105" t="s">
        <v>5</v>
      </c>
      <c r="L3105" s="20">
        <v>120</v>
      </c>
      <c r="M3105" s="4">
        <v>4</v>
      </c>
      <c r="N3105" s="4">
        <v>87</v>
      </c>
      <c r="O3105" s="2">
        <v>43649</v>
      </c>
      <c r="P3105" s="3">
        <v>0.99</v>
      </c>
      <c r="Q3105" s="4">
        <v>1</v>
      </c>
      <c r="R3105" s="3">
        <v>6.9</v>
      </c>
      <c r="S31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5" t="str">
        <f>IF(AIRBNB[[#This Row],[RUIDO(dB)]]&lt;=4,"Silencioso",IF(AIRBNB[[#This Row],[RUIDO(dB)]]&lt;=5.5,"Poco Ruidoso","Ruidoso"))</f>
        <v>Ruidoso</v>
      </c>
      <c r="U3105" t="str">
        <f>IF(AND(AIRBNB[[#This Row],[PRECIO]]&lt;50,AIRBNB[[#This Row],[MIN_NOCHES]]&gt;3),"Dentro del presupuesto","No considerar")</f>
        <v>No considerar</v>
      </c>
      <c r="V3105" t="str">
        <f>VLOOKUP(AIRBNB[[#This Row],[HOST_ID]],Super_host[],5,FALSE)</f>
        <v>Host</v>
      </c>
    </row>
    <row r="3106" spans="1:22">
      <c r="A3106" s="4">
        <v>846457</v>
      </c>
      <c r="B3106" t="s">
        <v>10898</v>
      </c>
      <c r="C3106" s="4">
        <v>945407</v>
      </c>
      <c r="D3106" t="s">
        <v>4042</v>
      </c>
      <c r="E3106" t="s">
        <v>10899</v>
      </c>
      <c r="F3106" s="4">
        <v>11249</v>
      </c>
      <c r="G3106" s="13" t="s">
        <v>4662</v>
      </c>
      <c r="H3106" s="13" t="s">
        <v>9218</v>
      </c>
      <c r="I3106" s="1">
        <v>407141</v>
      </c>
      <c r="J3106" s="1">
        <v>-7396477</v>
      </c>
      <c r="K3106" t="s">
        <v>5</v>
      </c>
      <c r="L3106" s="20">
        <v>120</v>
      </c>
      <c r="M3106" s="4">
        <v>3</v>
      </c>
      <c r="N3106" s="4">
        <v>8</v>
      </c>
      <c r="O3106" s="2">
        <v>43003</v>
      </c>
      <c r="P3106" s="3">
        <v>0.13</v>
      </c>
      <c r="Q3106" s="4">
        <v>1</v>
      </c>
      <c r="R3106" s="3">
        <v>6.9</v>
      </c>
      <c r="S31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6" t="str">
        <f>IF(AIRBNB[[#This Row],[RUIDO(dB)]]&lt;=4,"Silencioso",IF(AIRBNB[[#This Row],[RUIDO(dB)]]&lt;=5.5,"Poco Ruidoso","Ruidoso"))</f>
        <v>Ruidoso</v>
      </c>
      <c r="U3106" t="str">
        <f>IF(AND(AIRBNB[[#This Row],[PRECIO]]&lt;50,AIRBNB[[#This Row],[MIN_NOCHES]]&gt;3),"Dentro del presupuesto","No considerar")</f>
        <v>No considerar</v>
      </c>
      <c r="V3106" t="str">
        <f>VLOOKUP(AIRBNB[[#This Row],[HOST_ID]],Super_host[],5,FALSE)</f>
        <v>Host</v>
      </c>
    </row>
    <row r="3107" spans="1:22">
      <c r="A3107" s="4">
        <v>607891</v>
      </c>
      <c r="B3107" t="s">
        <v>5197</v>
      </c>
      <c r="C3107" s="4">
        <v>893148</v>
      </c>
      <c r="D3107" t="s">
        <v>1245</v>
      </c>
      <c r="E3107" t="s">
        <v>5198</v>
      </c>
      <c r="F3107" s="4">
        <v>10023</v>
      </c>
      <c r="G3107" s="13" t="s">
        <v>124</v>
      </c>
      <c r="H3107" s="13" t="s">
        <v>168</v>
      </c>
      <c r="I3107" s="1">
        <v>4077471</v>
      </c>
      <c r="J3107" s="1">
        <v>-7398261</v>
      </c>
      <c r="K3107" t="s">
        <v>40</v>
      </c>
      <c r="L3107" s="20">
        <v>120</v>
      </c>
      <c r="M3107" s="4">
        <v>20</v>
      </c>
      <c r="N3107" s="4">
        <v>107</v>
      </c>
      <c r="O3107" s="2">
        <v>43256</v>
      </c>
      <c r="P3107" s="3">
        <v>1.29</v>
      </c>
      <c r="Q3107" s="4">
        <v>1</v>
      </c>
      <c r="R3107" s="3">
        <v>5.6</v>
      </c>
      <c r="S31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7" t="str">
        <f>IF(AIRBNB[[#This Row],[RUIDO(dB)]]&lt;=4,"Silencioso",IF(AIRBNB[[#This Row],[RUIDO(dB)]]&lt;=5.5,"Poco Ruidoso","Ruidoso"))</f>
        <v>Ruidoso</v>
      </c>
      <c r="U3107" t="str">
        <f>IF(AND(AIRBNB[[#This Row],[PRECIO]]&lt;50,AIRBNB[[#This Row],[MIN_NOCHES]]&gt;3),"Dentro del presupuesto","No considerar")</f>
        <v>No considerar</v>
      </c>
      <c r="V3107" t="str">
        <f>VLOOKUP(AIRBNB[[#This Row],[HOST_ID]],Super_host[],5,FALSE)</f>
        <v>Host</v>
      </c>
    </row>
    <row r="3108" spans="1:22">
      <c r="A3108" s="4">
        <v>6519873</v>
      </c>
      <c r="B3108" t="s">
        <v>8486</v>
      </c>
      <c r="C3108" s="4">
        <v>829717</v>
      </c>
      <c r="D3108" t="s">
        <v>8487</v>
      </c>
      <c r="E3108" t="s">
        <v>8488</v>
      </c>
      <c r="F3108" s="4">
        <v>11692</v>
      </c>
      <c r="G3108" s="13" t="s">
        <v>7897</v>
      </c>
      <c r="H3108" s="13" t="s">
        <v>8489</v>
      </c>
      <c r="I3108" s="1">
        <v>4059428</v>
      </c>
      <c r="J3108" s="1">
        <v>-7378855</v>
      </c>
      <c r="K3108" t="s">
        <v>5</v>
      </c>
      <c r="L3108" s="20">
        <v>120</v>
      </c>
      <c r="M3108" s="4">
        <v>1</v>
      </c>
      <c r="N3108" s="4">
        <v>26</v>
      </c>
      <c r="O3108" s="2">
        <v>43644</v>
      </c>
      <c r="P3108" s="3">
        <v>0.53</v>
      </c>
      <c r="Q3108" s="4">
        <v>5</v>
      </c>
      <c r="R3108" s="3">
        <v>6.24</v>
      </c>
      <c r="S31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8" t="str">
        <f>IF(AIRBNB[[#This Row],[RUIDO(dB)]]&lt;=4,"Silencioso",IF(AIRBNB[[#This Row],[RUIDO(dB)]]&lt;=5.5,"Poco Ruidoso","Ruidoso"))</f>
        <v>Ruidoso</v>
      </c>
      <c r="U3108" t="str">
        <f>IF(AND(AIRBNB[[#This Row],[PRECIO]]&lt;50,AIRBNB[[#This Row],[MIN_NOCHES]]&gt;3),"Dentro del presupuesto","No considerar")</f>
        <v>No considerar</v>
      </c>
      <c r="V3108" t="str">
        <f>VLOOKUP(AIRBNB[[#This Row],[HOST_ID]],Super_host[],5,FALSE)</f>
        <v>Host</v>
      </c>
    </row>
    <row r="3109" spans="1:22">
      <c r="A3109" s="4">
        <v>4492821</v>
      </c>
      <c r="B3109" t="s">
        <v>10000</v>
      </c>
      <c r="C3109" s="4">
        <v>743716</v>
      </c>
      <c r="D3109" t="s">
        <v>10001</v>
      </c>
      <c r="E3109" t="s">
        <v>10002</v>
      </c>
      <c r="F3109" s="4">
        <v>11217</v>
      </c>
      <c r="G3109" s="13" t="s">
        <v>4662</v>
      </c>
      <c r="H3109" s="13" t="s">
        <v>9576</v>
      </c>
      <c r="I3109" s="1">
        <v>4068348</v>
      </c>
      <c r="J3109" s="1">
        <v>-7398087</v>
      </c>
      <c r="K3109" t="s">
        <v>5</v>
      </c>
      <c r="L3109" s="20">
        <v>120</v>
      </c>
      <c r="M3109" s="4">
        <v>3</v>
      </c>
      <c r="N3109" s="4">
        <v>3</v>
      </c>
      <c r="O3109" s="2">
        <v>42374</v>
      </c>
      <c r="P3109" s="3">
        <v>0.05</v>
      </c>
      <c r="Q3109" s="4">
        <v>1</v>
      </c>
      <c r="R3109" s="3">
        <v>6.9</v>
      </c>
      <c r="S31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09" t="str">
        <f>IF(AIRBNB[[#This Row],[RUIDO(dB)]]&lt;=4,"Silencioso",IF(AIRBNB[[#This Row],[RUIDO(dB)]]&lt;=5.5,"Poco Ruidoso","Ruidoso"))</f>
        <v>Ruidoso</v>
      </c>
      <c r="U3109" t="str">
        <f>IF(AND(AIRBNB[[#This Row],[PRECIO]]&lt;50,AIRBNB[[#This Row],[MIN_NOCHES]]&gt;3),"Dentro del presupuesto","No considerar")</f>
        <v>No considerar</v>
      </c>
      <c r="V3109" t="str">
        <f>VLOOKUP(AIRBNB[[#This Row],[HOST_ID]],Super_host[],5,FALSE)</f>
        <v>Host</v>
      </c>
    </row>
    <row r="3110" spans="1:22">
      <c r="A3110" s="4">
        <v>152263</v>
      </c>
      <c r="B3110" t="s">
        <v>5792</v>
      </c>
      <c r="C3110" s="4">
        <v>732535</v>
      </c>
      <c r="D3110" t="s">
        <v>1</v>
      </c>
      <c r="E3110" t="s">
        <v>5793</v>
      </c>
      <c r="F3110" s="4">
        <v>10026</v>
      </c>
      <c r="G3110" s="13" t="s">
        <v>124</v>
      </c>
      <c r="H3110" s="13" t="s">
        <v>148</v>
      </c>
      <c r="I3110" s="1">
        <v>4080497</v>
      </c>
      <c r="J3110" s="1">
        <v>-7395016</v>
      </c>
      <c r="K3110" t="s">
        <v>5</v>
      </c>
      <c r="L3110" s="20">
        <v>120</v>
      </c>
      <c r="M3110" s="4">
        <v>2</v>
      </c>
      <c r="N3110" s="4">
        <v>203</v>
      </c>
      <c r="O3110" s="2">
        <v>43652</v>
      </c>
      <c r="P3110" s="3">
        <v>2.14</v>
      </c>
      <c r="Q3110" s="4">
        <v>1</v>
      </c>
      <c r="R3110" s="3">
        <v>5.6</v>
      </c>
      <c r="S31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0" t="str">
        <f>IF(AIRBNB[[#This Row],[RUIDO(dB)]]&lt;=4,"Silencioso",IF(AIRBNB[[#This Row],[RUIDO(dB)]]&lt;=5.5,"Poco Ruidoso","Ruidoso"))</f>
        <v>Ruidoso</v>
      </c>
      <c r="U3110" t="str">
        <f>IF(AND(AIRBNB[[#This Row],[PRECIO]]&lt;50,AIRBNB[[#This Row],[MIN_NOCHES]]&gt;3),"Dentro del presupuesto","No considerar")</f>
        <v>No considerar</v>
      </c>
      <c r="V3110" t="str">
        <f>VLOOKUP(AIRBNB[[#This Row],[HOST_ID]],Super_host[],5,FALSE)</f>
        <v>Host</v>
      </c>
    </row>
    <row r="3111" spans="1:22">
      <c r="A3111" s="4">
        <v>1019360</v>
      </c>
      <c r="B3111" t="s">
        <v>10624</v>
      </c>
      <c r="C3111" s="4">
        <v>693889</v>
      </c>
      <c r="D3111" t="s">
        <v>544</v>
      </c>
      <c r="E3111" t="s">
        <v>10625</v>
      </c>
      <c r="F3111" s="4">
        <v>11206</v>
      </c>
      <c r="G3111" s="13" t="s">
        <v>4662</v>
      </c>
      <c r="H3111" s="13" t="s">
        <v>9218</v>
      </c>
      <c r="I3111" s="1">
        <v>4070798</v>
      </c>
      <c r="J3111" s="1">
        <v>-7394263</v>
      </c>
      <c r="K3111" t="s">
        <v>5</v>
      </c>
      <c r="L3111" s="20">
        <v>120</v>
      </c>
      <c r="M3111" s="4">
        <v>5</v>
      </c>
      <c r="N3111" s="4">
        <v>7</v>
      </c>
      <c r="O3111" s="2">
        <v>42669</v>
      </c>
      <c r="P3111" s="3">
        <v>0.1</v>
      </c>
      <c r="Q3111" s="4">
        <v>1</v>
      </c>
      <c r="R3111" s="3">
        <v>6.9</v>
      </c>
      <c r="S31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1" t="str">
        <f>IF(AIRBNB[[#This Row],[RUIDO(dB)]]&lt;=4,"Silencioso",IF(AIRBNB[[#This Row],[RUIDO(dB)]]&lt;=5.5,"Poco Ruidoso","Ruidoso"))</f>
        <v>Ruidoso</v>
      </c>
      <c r="U3111" t="str">
        <f>IF(AND(AIRBNB[[#This Row],[PRECIO]]&lt;50,AIRBNB[[#This Row],[MIN_NOCHES]]&gt;3),"Dentro del presupuesto","No considerar")</f>
        <v>No considerar</v>
      </c>
      <c r="V3111" t="str">
        <f>VLOOKUP(AIRBNB[[#This Row],[HOST_ID]],Super_host[],5,FALSE)</f>
        <v>Host</v>
      </c>
    </row>
    <row r="3112" spans="1:22">
      <c r="A3112" s="4">
        <v>141154</v>
      </c>
      <c r="B3112" t="s">
        <v>14642</v>
      </c>
      <c r="C3112" s="4">
        <v>686768</v>
      </c>
      <c r="D3112" t="s">
        <v>150</v>
      </c>
      <c r="E3112" t="s">
        <v>14643</v>
      </c>
      <c r="F3112" s="4">
        <v>11217</v>
      </c>
      <c r="G3112" s="13" t="s">
        <v>4662</v>
      </c>
      <c r="H3112" s="13" t="s">
        <v>9576</v>
      </c>
      <c r="I3112" s="1">
        <v>406858</v>
      </c>
      <c r="J3112" s="1">
        <v>-739828</v>
      </c>
      <c r="K3112" t="s">
        <v>5</v>
      </c>
      <c r="L3112" s="20">
        <v>120</v>
      </c>
      <c r="M3112" s="4">
        <v>3</v>
      </c>
      <c r="N3112" s="4">
        <v>232</v>
      </c>
      <c r="O3112" s="2">
        <v>43638</v>
      </c>
      <c r="P3112" s="3">
        <v>2.41</v>
      </c>
      <c r="Q3112" s="4">
        <v>1</v>
      </c>
      <c r="R3112" s="3">
        <v>6.9</v>
      </c>
      <c r="S31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2" t="str">
        <f>IF(AIRBNB[[#This Row],[RUIDO(dB)]]&lt;=4,"Silencioso",IF(AIRBNB[[#This Row],[RUIDO(dB)]]&lt;=5.5,"Poco Ruidoso","Ruidoso"))</f>
        <v>Ruidoso</v>
      </c>
      <c r="U3112" t="str">
        <f>IF(AND(AIRBNB[[#This Row],[PRECIO]]&lt;50,AIRBNB[[#This Row],[MIN_NOCHES]]&gt;3),"Dentro del presupuesto","No considerar")</f>
        <v>No considerar</v>
      </c>
      <c r="V3112" t="str">
        <f>VLOOKUP(AIRBNB[[#This Row],[HOST_ID]],Super_host[],5,FALSE)</f>
        <v>Host</v>
      </c>
    </row>
    <row r="3113" spans="1:22">
      <c r="A3113" s="4">
        <v>3929669</v>
      </c>
      <c r="B3113" t="s">
        <v>11528</v>
      </c>
      <c r="C3113" s="4">
        <v>622694</v>
      </c>
      <c r="D3113" t="s">
        <v>9778</v>
      </c>
      <c r="E3113" t="s">
        <v>11529</v>
      </c>
      <c r="F3113" s="4">
        <v>11222</v>
      </c>
      <c r="G3113" s="13" t="s">
        <v>4662</v>
      </c>
      <c r="H3113" s="13" t="s">
        <v>9249</v>
      </c>
      <c r="I3113" s="1">
        <v>4072942</v>
      </c>
      <c r="J3113" s="1">
        <v>-7395291</v>
      </c>
      <c r="K3113" t="s">
        <v>5</v>
      </c>
      <c r="L3113" s="20">
        <v>120</v>
      </c>
      <c r="M3113" s="4">
        <v>28</v>
      </c>
      <c r="N3113" s="4">
        <v>12</v>
      </c>
      <c r="O3113" s="2">
        <v>42726</v>
      </c>
      <c r="P3113" s="3">
        <v>0.22</v>
      </c>
      <c r="Q3113" s="4">
        <v>1</v>
      </c>
      <c r="R3113" s="3">
        <v>6.9</v>
      </c>
      <c r="S31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3" t="str">
        <f>IF(AIRBNB[[#This Row],[RUIDO(dB)]]&lt;=4,"Silencioso",IF(AIRBNB[[#This Row],[RUIDO(dB)]]&lt;=5.5,"Poco Ruidoso","Ruidoso"))</f>
        <v>Ruidoso</v>
      </c>
      <c r="U3113" t="str">
        <f>IF(AND(AIRBNB[[#This Row],[PRECIO]]&lt;50,AIRBNB[[#This Row],[MIN_NOCHES]]&gt;3),"Dentro del presupuesto","No considerar")</f>
        <v>No considerar</v>
      </c>
      <c r="V3113" t="str">
        <f>VLOOKUP(AIRBNB[[#This Row],[HOST_ID]],Super_host[],5,FALSE)</f>
        <v>Host</v>
      </c>
    </row>
    <row r="3114" spans="1:22">
      <c r="A3114" s="4">
        <v>6290988</v>
      </c>
      <c r="B3114" t="s">
        <v>11203</v>
      </c>
      <c r="C3114" s="4">
        <v>612221</v>
      </c>
      <c r="D3114" t="s">
        <v>3348</v>
      </c>
      <c r="E3114" t="s">
        <v>11204</v>
      </c>
      <c r="F3114" s="4">
        <v>11217</v>
      </c>
      <c r="G3114" s="13" t="s">
        <v>4662</v>
      </c>
      <c r="H3114" s="13" t="s">
        <v>9222</v>
      </c>
      <c r="I3114" s="1">
        <v>4068648</v>
      </c>
      <c r="J3114" s="1">
        <v>-7397525</v>
      </c>
      <c r="K3114" t="s">
        <v>5</v>
      </c>
      <c r="L3114" s="20">
        <v>120</v>
      </c>
      <c r="M3114" s="4">
        <v>1</v>
      </c>
      <c r="N3114" s="4">
        <v>7</v>
      </c>
      <c r="O3114" s="2">
        <v>42512</v>
      </c>
      <c r="P3114" s="3">
        <v>0.17</v>
      </c>
      <c r="Q3114" s="4">
        <v>1</v>
      </c>
      <c r="R3114" s="3">
        <v>6.9</v>
      </c>
      <c r="S31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4" t="str">
        <f>IF(AIRBNB[[#This Row],[RUIDO(dB)]]&lt;=4,"Silencioso",IF(AIRBNB[[#This Row],[RUIDO(dB)]]&lt;=5.5,"Poco Ruidoso","Ruidoso"))</f>
        <v>Ruidoso</v>
      </c>
      <c r="U3114" t="str">
        <f>IF(AND(AIRBNB[[#This Row],[PRECIO]]&lt;50,AIRBNB[[#This Row],[MIN_NOCHES]]&gt;3),"Dentro del presupuesto","No considerar")</f>
        <v>No considerar</v>
      </c>
      <c r="V3114" t="str">
        <f>VLOOKUP(AIRBNB[[#This Row],[HOST_ID]],Super_host[],5,FALSE)</f>
        <v>Host</v>
      </c>
    </row>
    <row r="3115" spans="1:22">
      <c r="A3115" s="4">
        <v>262583</v>
      </c>
      <c r="B3115" t="s">
        <v>5494</v>
      </c>
      <c r="C3115" s="4">
        <v>605463</v>
      </c>
      <c r="D3115" t="s">
        <v>140</v>
      </c>
      <c r="E3115" t="s">
        <v>5495</v>
      </c>
      <c r="F3115" s="4">
        <v>10014</v>
      </c>
      <c r="G3115" s="13" t="s">
        <v>124</v>
      </c>
      <c r="H3115" s="13" t="s">
        <v>140</v>
      </c>
      <c r="I3115" s="1">
        <v>4073312</v>
      </c>
      <c r="J3115" s="1">
        <v>-740042</v>
      </c>
      <c r="K3115" t="s">
        <v>5</v>
      </c>
      <c r="L3115" s="20">
        <v>120</v>
      </c>
      <c r="M3115" s="4">
        <v>4</v>
      </c>
      <c r="N3115" s="4">
        <v>153</v>
      </c>
      <c r="O3115" s="2">
        <v>43641</v>
      </c>
      <c r="P3115" s="3">
        <v>1.66</v>
      </c>
      <c r="Q3115" s="4">
        <v>1</v>
      </c>
      <c r="R3115" s="3">
        <v>5.6</v>
      </c>
      <c r="S31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5" t="str">
        <f>IF(AIRBNB[[#This Row],[RUIDO(dB)]]&lt;=4,"Silencioso",IF(AIRBNB[[#This Row],[RUIDO(dB)]]&lt;=5.5,"Poco Ruidoso","Ruidoso"))</f>
        <v>Ruidoso</v>
      </c>
      <c r="U3115" t="str">
        <f>IF(AND(AIRBNB[[#This Row],[PRECIO]]&lt;50,AIRBNB[[#This Row],[MIN_NOCHES]]&gt;3),"Dentro del presupuesto","No considerar")</f>
        <v>No considerar</v>
      </c>
      <c r="V3115" t="str">
        <f>VLOOKUP(AIRBNB[[#This Row],[HOST_ID]],Super_host[],5,FALSE)</f>
        <v>Host</v>
      </c>
    </row>
    <row r="3116" spans="1:22">
      <c r="A3116" s="4">
        <v>642682</v>
      </c>
      <c r="B3116" t="s">
        <v>12976</v>
      </c>
      <c r="C3116" s="4">
        <v>579412</v>
      </c>
      <c r="D3116" t="s">
        <v>12977</v>
      </c>
      <c r="E3116" t="s">
        <v>12978</v>
      </c>
      <c r="F3116" s="4">
        <v>11206</v>
      </c>
      <c r="G3116" s="13" t="s">
        <v>4662</v>
      </c>
      <c r="H3116" s="13" t="s">
        <v>9230</v>
      </c>
      <c r="I3116" s="1">
        <v>4069382</v>
      </c>
      <c r="J3116" s="1">
        <v>-7395002</v>
      </c>
      <c r="K3116" t="s">
        <v>5</v>
      </c>
      <c r="L3116" s="20">
        <v>120</v>
      </c>
      <c r="M3116" s="4">
        <v>20</v>
      </c>
      <c r="N3116" s="4">
        <v>32</v>
      </c>
      <c r="O3116" s="2">
        <v>43576</v>
      </c>
      <c r="P3116" s="3">
        <v>0.68</v>
      </c>
      <c r="Q3116" s="4">
        <v>1</v>
      </c>
      <c r="R3116" s="3">
        <v>6.9</v>
      </c>
      <c r="S31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6" t="str">
        <f>IF(AIRBNB[[#This Row],[RUIDO(dB)]]&lt;=4,"Silencioso",IF(AIRBNB[[#This Row],[RUIDO(dB)]]&lt;=5.5,"Poco Ruidoso","Ruidoso"))</f>
        <v>Ruidoso</v>
      </c>
      <c r="U3116" t="str">
        <f>IF(AND(AIRBNB[[#This Row],[PRECIO]]&lt;50,AIRBNB[[#This Row],[MIN_NOCHES]]&gt;3),"Dentro del presupuesto","No considerar")</f>
        <v>No considerar</v>
      </c>
      <c r="V3116" t="str">
        <f>VLOOKUP(AIRBNB[[#This Row],[HOST_ID]],Super_host[],5,FALSE)</f>
        <v>Host</v>
      </c>
    </row>
    <row r="3117" spans="1:22">
      <c r="A3117" s="4">
        <v>295998</v>
      </c>
      <c r="B3117" t="s">
        <v>3819</v>
      </c>
      <c r="C3117" s="4">
        <v>568585</v>
      </c>
      <c r="D3117" t="s">
        <v>3820</v>
      </c>
      <c r="E3117" t="s">
        <v>3821</v>
      </c>
      <c r="F3117" s="4">
        <v>10025</v>
      </c>
      <c r="G3117" s="13" t="s">
        <v>124</v>
      </c>
      <c r="H3117" s="13" t="s">
        <v>168</v>
      </c>
      <c r="I3117" s="1">
        <v>407909</v>
      </c>
      <c r="J3117" s="1">
        <v>-7396762</v>
      </c>
      <c r="K3117" t="s">
        <v>5</v>
      </c>
      <c r="L3117" s="20">
        <v>120</v>
      </c>
      <c r="M3117" s="4">
        <v>3</v>
      </c>
      <c r="N3117" s="4">
        <v>36</v>
      </c>
      <c r="O3117" s="2">
        <v>43586</v>
      </c>
      <c r="P3117" s="3">
        <v>0.47</v>
      </c>
      <c r="Q3117" s="4">
        <v>1</v>
      </c>
      <c r="R3117" s="3">
        <v>5.6</v>
      </c>
      <c r="S31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7" t="str">
        <f>IF(AIRBNB[[#This Row],[RUIDO(dB)]]&lt;=4,"Silencioso",IF(AIRBNB[[#This Row],[RUIDO(dB)]]&lt;=5.5,"Poco Ruidoso","Ruidoso"))</f>
        <v>Ruidoso</v>
      </c>
      <c r="U3117" t="str">
        <f>IF(AND(AIRBNB[[#This Row],[PRECIO]]&lt;50,AIRBNB[[#This Row],[MIN_NOCHES]]&gt;3),"Dentro del presupuesto","No considerar")</f>
        <v>No considerar</v>
      </c>
      <c r="V3117" t="str">
        <f>VLOOKUP(AIRBNB[[#This Row],[HOST_ID]],Super_host[],5,FALSE)</f>
        <v>Host</v>
      </c>
    </row>
    <row r="3118" spans="1:22">
      <c r="A3118" s="4">
        <v>4481694</v>
      </c>
      <c r="B3118" t="s">
        <v>10415</v>
      </c>
      <c r="C3118" s="4">
        <v>567972</v>
      </c>
      <c r="D3118" t="s">
        <v>4164</v>
      </c>
      <c r="E3118" t="s">
        <v>10416</v>
      </c>
      <c r="F3118" s="4">
        <v>11206</v>
      </c>
      <c r="G3118" s="13" t="s">
        <v>4662</v>
      </c>
      <c r="H3118" s="13" t="s">
        <v>9274</v>
      </c>
      <c r="I3118" s="1">
        <v>4069815</v>
      </c>
      <c r="J3118" s="1">
        <v>-7393616</v>
      </c>
      <c r="K3118" t="s">
        <v>5</v>
      </c>
      <c r="L3118" s="20">
        <v>120</v>
      </c>
      <c r="M3118" s="4">
        <v>3</v>
      </c>
      <c r="N3118" s="4">
        <v>4</v>
      </c>
      <c r="O3118" s="2">
        <v>42741</v>
      </c>
      <c r="P3118" s="3">
        <v>0.08</v>
      </c>
      <c r="Q3118" s="4">
        <v>1</v>
      </c>
      <c r="R3118" s="3">
        <v>6.9</v>
      </c>
      <c r="S31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8" t="str">
        <f>IF(AIRBNB[[#This Row],[RUIDO(dB)]]&lt;=4,"Silencioso",IF(AIRBNB[[#This Row],[RUIDO(dB)]]&lt;=5.5,"Poco Ruidoso","Ruidoso"))</f>
        <v>Ruidoso</v>
      </c>
      <c r="U3118" t="str">
        <f>IF(AND(AIRBNB[[#This Row],[PRECIO]]&lt;50,AIRBNB[[#This Row],[MIN_NOCHES]]&gt;3),"Dentro del presupuesto","No considerar")</f>
        <v>No considerar</v>
      </c>
      <c r="V3118" t="str">
        <f>VLOOKUP(AIRBNB[[#This Row],[HOST_ID]],Super_host[],5,FALSE)</f>
        <v>Host</v>
      </c>
    </row>
    <row r="3119" spans="1:22">
      <c r="A3119" s="4">
        <v>553565</v>
      </c>
      <c r="B3119" t="s">
        <v>3232</v>
      </c>
      <c r="C3119" s="4">
        <v>567226</v>
      </c>
      <c r="D3119" t="s">
        <v>3233</v>
      </c>
      <c r="E3119" t="s">
        <v>3234</v>
      </c>
      <c r="F3119" s="4">
        <v>10034</v>
      </c>
      <c r="G3119" s="13" t="s">
        <v>124</v>
      </c>
      <c r="H3119" s="13" t="s">
        <v>241</v>
      </c>
      <c r="I3119" s="1">
        <v>4086821</v>
      </c>
      <c r="J3119" s="1">
        <v>-7392252</v>
      </c>
      <c r="K3119" t="s">
        <v>5</v>
      </c>
      <c r="L3119" s="20">
        <v>120</v>
      </c>
      <c r="M3119" s="4">
        <v>10</v>
      </c>
      <c r="N3119" s="4">
        <v>25</v>
      </c>
      <c r="O3119" s="2">
        <v>43617</v>
      </c>
      <c r="P3119" s="3">
        <v>0.3</v>
      </c>
      <c r="Q3119" s="4">
        <v>1</v>
      </c>
      <c r="R3119" s="3">
        <v>5.6</v>
      </c>
      <c r="S31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19" t="str">
        <f>IF(AIRBNB[[#This Row],[RUIDO(dB)]]&lt;=4,"Silencioso",IF(AIRBNB[[#This Row],[RUIDO(dB)]]&lt;=5.5,"Poco Ruidoso","Ruidoso"))</f>
        <v>Ruidoso</v>
      </c>
      <c r="U3119" t="str">
        <f>IF(AND(AIRBNB[[#This Row],[PRECIO]]&lt;50,AIRBNB[[#This Row],[MIN_NOCHES]]&gt;3),"Dentro del presupuesto","No considerar")</f>
        <v>No considerar</v>
      </c>
      <c r="V3119" t="str">
        <f>VLOOKUP(AIRBNB[[#This Row],[HOST_ID]],Super_host[],5,FALSE)</f>
        <v>Host</v>
      </c>
    </row>
    <row r="3120" spans="1:22">
      <c r="A3120" s="4">
        <v>2115773</v>
      </c>
      <c r="B3120" t="s">
        <v>16050</v>
      </c>
      <c r="C3120" s="4">
        <v>514261</v>
      </c>
      <c r="D3120" t="s">
        <v>217</v>
      </c>
      <c r="E3120" t="s">
        <v>16051</v>
      </c>
      <c r="F3120" s="4">
        <v>11215</v>
      </c>
      <c r="G3120" s="13" t="s">
        <v>4662</v>
      </c>
      <c r="H3120" s="13" t="s">
        <v>9262</v>
      </c>
      <c r="I3120" s="1">
        <v>4066639</v>
      </c>
      <c r="J3120" s="1">
        <v>-7398706</v>
      </c>
      <c r="K3120" t="s">
        <v>40</v>
      </c>
      <c r="L3120" s="20">
        <v>120</v>
      </c>
      <c r="M3120" s="4">
        <v>7</v>
      </c>
      <c r="N3120" s="4">
        <v>0</v>
      </c>
      <c r="O3120" s="2">
        <v>42199</v>
      </c>
      <c r="P3120" s="3">
        <v>0.41</v>
      </c>
      <c r="Q3120" s="4">
        <v>1</v>
      </c>
      <c r="R3120" s="3">
        <v>6.9</v>
      </c>
      <c r="S31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0" t="str">
        <f>IF(AIRBNB[[#This Row],[RUIDO(dB)]]&lt;=4,"Silencioso",IF(AIRBNB[[#This Row],[RUIDO(dB)]]&lt;=5.5,"Poco Ruidoso","Ruidoso"))</f>
        <v>Ruidoso</v>
      </c>
      <c r="U3120" t="str">
        <f>IF(AND(AIRBNB[[#This Row],[PRECIO]]&lt;50,AIRBNB[[#This Row],[MIN_NOCHES]]&gt;3),"Dentro del presupuesto","No considerar")</f>
        <v>No considerar</v>
      </c>
      <c r="V3120" t="str">
        <f>VLOOKUP(AIRBNB[[#This Row],[HOST_ID]],Super_host[],5,FALSE)</f>
        <v>Host</v>
      </c>
    </row>
    <row r="3121" spans="1:22">
      <c r="A3121" s="4">
        <v>94783</v>
      </c>
      <c r="B3121" t="s">
        <v>13502</v>
      </c>
      <c r="C3121" s="4">
        <v>473113</v>
      </c>
      <c r="D3121" t="s">
        <v>13503</v>
      </c>
      <c r="E3121" t="s">
        <v>13504</v>
      </c>
      <c r="F3121" s="4">
        <v>11216</v>
      </c>
      <c r="G3121" s="13" t="s">
        <v>4662</v>
      </c>
      <c r="H3121" s="13" t="s">
        <v>9252</v>
      </c>
      <c r="I3121" s="1">
        <v>4067174</v>
      </c>
      <c r="J3121" s="1">
        <v>-7395663</v>
      </c>
      <c r="K3121" t="s">
        <v>5</v>
      </c>
      <c r="L3121" s="20">
        <v>120</v>
      </c>
      <c r="M3121" s="4">
        <v>5</v>
      </c>
      <c r="N3121" s="4">
        <v>104</v>
      </c>
      <c r="O3121" s="2">
        <v>43637</v>
      </c>
      <c r="P3121" s="3">
        <v>1.04</v>
      </c>
      <c r="Q3121" s="4">
        <v>1</v>
      </c>
      <c r="R3121" s="3">
        <v>6.9</v>
      </c>
      <c r="S31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1" t="str">
        <f>IF(AIRBNB[[#This Row],[RUIDO(dB)]]&lt;=4,"Silencioso",IF(AIRBNB[[#This Row],[RUIDO(dB)]]&lt;=5.5,"Poco Ruidoso","Ruidoso"))</f>
        <v>Ruidoso</v>
      </c>
      <c r="U3121" t="str">
        <f>IF(AND(AIRBNB[[#This Row],[PRECIO]]&lt;50,AIRBNB[[#This Row],[MIN_NOCHES]]&gt;3),"Dentro del presupuesto","No considerar")</f>
        <v>No considerar</v>
      </c>
      <c r="V3121" t="str">
        <f>VLOOKUP(AIRBNB[[#This Row],[HOST_ID]],Super_host[],5,FALSE)</f>
        <v>Host</v>
      </c>
    </row>
    <row r="3122" spans="1:22">
      <c r="A3122" s="4">
        <v>79782</v>
      </c>
      <c r="B3122" t="s">
        <v>13110</v>
      </c>
      <c r="C3122" s="4">
        <v>430188</v>
      </c>
      <c r="D3122" t="s">
        <v>4826</v>
      </c>
      <c r="E3122" t="s">
        <v>13111</v>
      </c>
      <c r="F3122" s="4">
        <v>11211</v>
      </c>
      <c r="G3122" s="13" t="s">
        <v>4662</v>
      </c>
      <c r="H3122" s="13" t="s">
        <v>9218</v>
      </c>
      <c r="I3122" s="1">
        <v>4070516</v>
      </c>
      <c r="J3122" s="1">
        <v>-7395455</v>
      </c>
      <c r="K3122" t="s">
        <v>40</v>
      </c>
      <c r="L3122" s="20">
        <v>120</v>
      </c>
      <c r="M3122" s="4">
        <v>14</v>
      </c>
      <c r="N3122" s="4">
        <v>76</v>
      </c>
      <c r="O3122" s="2">
        <v>43555</v>
      </c>
      <c r="P3122" s="3">
        <v>0.76</v>
      </c>
      <c r="Q3122" s="4">
        <v>1</v>
      </c>
      <c r="R3122" s="3">
        <v>6.9</v>
      </c>
      <c r="S31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2" t="str">
        <f>IF(AIRBNB[[#This Row],[RUIDO(dB)]]&lt;=4,"Silencioso",IF(AIRBNB[[#This Row],[RUIDO(dB)]]&lt;=5.5,"Poco Ruidoso","Ruidoso"))</f>
        <v>Ruidoso</v>
      </c>
      <c r="U3122" t="str">
        <f>IF(AND(AIRBNB[[#This Row],[PRECIO]]&lt;50,AIRBNB[[#This Row],[MIN_NOCHES]]&gt;3),"Dentro del presupuesto","No considerar")</f>
        <v>No considerar</v>
      </c>
      <c r="V3122" t="str">
        <f>VLOOKUP(AIRBNB[[#This Row],[HOST_ID]],Super_host[],5,FALSE)</f>
        <v>Host</v>
      </c>
    </row>
    <row r="3123" spans="1:22">
      <c r="A3123" s="4">
        <v>1778294</v>
      </c>
      <c r="B3123" t="s">
        <v>13347</v>
      </c>
      <c r="C3123" s="4">
        <v>367815</v>
      </c>
      <c r="D3123" t="s">
        <v>5348</v>
      </c>
      <c r="E3123" t="s">
        <v>13348</v>
      </c>
      <c r="F3123" s="4">
        <v>11205</v>
      </c>
      <c r="G3123" s="13" t="s">
        <v>4662</v>
      </c>
      <c r="H3123" s="13" t="s">
        <v>9230</v>
      </c>
      <c r="I3123" s="1">
        <v>4068931</v>
      </c>
      <c r="J3123" s="1">
        <v>-7395548</v>
      </c>
      <c r="K3123" t="s">
        <v>5</v>
      </c>
      <c r="L3123" s="20">
        <v>120</v>
      </c>
      <c r="M3123" s="4">
        <v>7</v>
      </c>
      <c r="N3123" s="4">
        <v>39</v>
      </c>
      <c r="O3123" s="2">
        <v>43638</v>
      </c>
      <c r="P3123" s="3">
        <v>0.91</v>
      </c>
      <c r="Q3123" s="4">
        <v>1</v>
      </c>
      <c r="R3123" s="3">
        <v>6.9</v>
      </c>
      <c r="S31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3" t="str">
        <f>IF(AIRBNB[[#This Row],[RUIDO(dB)]]&lt;=4,"Silencioso",IF(AIRBNB[[#This Row],[RUIDO(dB)]]&lt;=5.5,"Poco Ruidoso","Ruidoso"))</f>
        <v>Ruidoso</v>
      </c>
      <c r="U3123" t="str">
        <f>IF(AND(AIRBNB[[#This Row],[PRECIO]]&lt;50,AIRBNB[[#This Row],[MIN_NOCHES]]&gt;3),"Dentro del presupuesto","No considerar")</f>
        <v>No considerar</v>
      </c>
      <c r="V3123" t="str">
        <f>VLOOKUP(AIRBNB[[#This Row],[HOST_ID]],Super_host[],5,FALSE)</f>
        <v>Host</v>
      </c>
    </row>
    <row r="3124" spans="1:22">
      <c r="A3124" s="4">
        <v>3352030</v>
      </c>
      <c r="B3124" t="s">
        <v>10419</v>
      </c>
      <c r="C3124" s="4">
        <v>317692</v>
      </c>
      <c r="D3124" t="s">
        <v>2988</v>
      </c>
      <c r="E3124" t="s">
        <v>10420</v>
      </c>
      <c r="F3124" s="4">
        <v>11217</v>
      </c>
      <c r="G3124" s="13" t="s">
        <v>4662</v>
      </c>
      <c r="H3124" s="13" t="s">
        <v>9576</v>
      </c>
      <c r="I3124" s="1">
        <v>4068687</v>
      </c>
      <c r="J3124" s="1">
        <v>-7398472</v>
      </c>
      <c r="K3124" t="s">
        <v>5</v>
      </c>
      <c r="L3124" s="20">
        <v>120</v>
      </c>
      <c r="M3124" s="4">
        <v>2</v>
      </c>
      <c r="N3124" s="4">
        <v>4</v>
      </c>
      <c r="O3124" s="2">
        <v>42274</v>
      </c>
      <c r="P3124" s="3">
        <v>0.08</v>
      </c>
      <c r="Q3124" s="4">
        <v>1</v>
      </c>
      <c r="R3124" s="3">
        <v>6.9</v>
      </c>
      <c r="S31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4" t="str">
        <f>IF(AIRBNB[[#This Row],[RUIDO(dB)]]&lt;=4,"Silencioso",IF(AIRBNB[[#This Row],[RUIDO(dB)]]&lt;=5.5,"Poco Ruidoso","Ruidoso"))</f>
        <v>Ruidoso</v>
      </c>
      <c r="U3124" t="str">
        <f>IF(AND(AIRBNB[[#This Row],[PRECIO]]&lt;50,AIRBNB[[#This Row],[MIN_NOCHES]]&gt;3),"Dentro del presupuesto","No considerar")</f>
        <v>No considerar</v>
      </c>
      <c r="V3124" t="str">
        <f>VLOOKUP(AIRBNB[[#This Row],[HOST_ID]],Super_host[],5,FALSE)</f>
        <v>Host</v>
      </c>
    </row>
    <row r="3125" spans="1:22">
      <c r="A3125" s="4">
        <v>61492</v>
      </c>
      <c r="B3125" t="s">
        <v>5564</v>
      </c>
      <c r="C3125" s="4">
        <v>297769</v>
      </c>
      <c r="D3125" t="s">
        <v>5470</v>
      </c>
      <c r="E3125" t="s">
        <v>5565</v>
      </c>
      <c r="F3125" s="4">
        <v>10002</v>
      </c>
      <c r="G3125" s="13" t="s">
        <v>124</v>
      </c>
      <c r="H3125" s="13" t="s">
        <v>409</v>
      </c>
      <c r="I3125" s="1">
        <v>4071445</v>
      </c>
      <c r="J3125" s="1">
        <v>-739908</v>
      </c>
      <c r="K3125" t="s">
        <v>40</v>
      </c>
      <c r="L3125" s="20">
        <v>120</v>
      </c>
      <c r="M3125" s="4">
        <v>4</v>
      </c>
      <c r="N3125" s="4">
        <v>171</v>
      </c>
      <c r="O3125" s="2">
        <v>43639</v>
      </c>
      <c r="P3125" s="3">
        <v>1.8</v>
      </c>
      <c r="Q3125" s="4">
        <v>1</v>
      </c>
      <c r="R3125" s="3">
        <v>5.6</v>
      </c>
      <c r="S31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5" t="str">
        <f>IF(AIRBNB[[#This Row],[RUIDO(dB)]]&lt;=4,"Silencioso",IF(AIRBNB[[#This Row],[RUIDO(dB)]]&lt;=5.5,"Poco Ruidoso","Ruidoso"))</f>
        <v>Ruidoso</v>
      </c>
      <c r="U3125" t="str">
        <f>IF(AND(AIRBNB[[#This Row],[PRECIO]]&lt;50,AIRBNB[[#This Row],[MIN_NOCHES]]&gt;3),"Dentro del presupuesto","No considerar")</f>
        <v>No considerar</v>
      </c>
      <c r="V3125" t="str">
        <f>VLOOKUP(AIRBNB[[#This Row],[HOST_ID]],Super_host[],5,FALSE)</f>
        <v>Host</v>
      </c>
    </row>
    <row r="3126" spans="1:22">
      <c r="A3126" s="4">
        <v>58467</v>
      </c>
      <c r="B3126" t="s">
        <v>3235</v>
      </c>
      <c r="C3126" s="4">
        <v>279797</v>
      </c>
      <c r="D3126" t="s">
        <v>3070</v>
      </c>
      <c r="E3126" t="s">
        <v>2144</v>
      </c>
      <c r="F3126" s="4">
        <v>10044</v>
      </c>
      <c r="G3126" s="13" t="s">
        <v>124</v>
      </c>
      <c r="H3126" s="13" t="s">
        <v>1747</v>
      </c>
      <c r="I3126" s="1">
        <v>4076193</v>
      </c>
      <c r="J3126" s="1">
        <v>-739501</v>
      </c>
      <c r="K3126" t="s">
        <v>40</v>
      </c>
      <c r="L3126" s="20">
        <v>120</v>
      </c>
      <c r="M3126" s="4">
        <v>7</v>
      </c>
      <c r="N3126" s="4">
        <v>17</v>
      </c>
      <c r="O3126" s="2">
        <v>43593</v>
      </c>
      <c r="P3126" s="3">
        <v>0.3</v>
      </c>
      <c r="Q3126" s="4">
        <v>1</v>
      </c>
      <c r="R3126" s="3">
        <v>5.6</v>
      </c>
      <c r="S31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6" t="str">
        <f>IF(AIRBNB[[#This Row],[RUIDO(dB)]]&lt;=4,"Silencioso",IF(AIRBNB[[#This Row],[RUIDO(dB)]]&lt;=5.5,"Poco Ruidoso","Ruidoso"))</f>
        <v>Ruidoso</v>
      </c>
      <c r="U3126" t="str">
        <f>IF(AND(AIRBNB[[#This Row],[PRECIO]]&lt;50,AIRBNB[[#This Row],[MIN_NOCHES]]&gt;3),"Dentro del presupuesto","No considerar")</f>
        <v>No considerar</v>
      </c>
      <c r="V3126" t="str">
        <f>VLOOKUP(AIRBNB[[#This Row],[HOST_ID]],Super_host[],5,FALSE)</f>
        <v>Host</v>
      </c>
    </row>
    <row r="3127" spans="1:22">
      <c r="A3127" s="4">
        <v>46911</v>
      </c>
      <c r="B3127" t="s">
        <v>12526</v>
      </c>
      <c r="C3127" s="4">
        <v>210746</v>
      </c>
      <c r="D3127" t="s">
        <v>12527</v>
      </c>
      <c r="E3127" t="s">
        <v>12528</v>
      </c>
      <c r="F3127" s="4">
        <v>11217</v>
      </c>
      <c r="G3127" s="13" t="s">
        <v>4662</v>
      </c>
      <c r="H3127" s="13" t="s">
        <v>9323</v>
      </c>
      <c r="I3127" s="1">
        <v>4067868</v>
      </c>
      <c r="J3127" s="1">
        <v>-7397307</v>
      </c>
      <c r="K3127" t="s">
        <v>40</v>
      </c>
      <c r="L3127" s="20">
        <v>120</v>
      </c>
      <c r="M3127" s="4">
        <v>3</v>
      </c>
      <c r="N3127" s="4">
        <v>51</v>
      </c>
      <c r="O3127" s="2">
        <v>43640</v>
      </c>
      <c r="P3127" s="3">
        <v>0.48</v>
      </c>
      <c r="Q3127" s="4">
        <v>1</v>
      </c>
      <c r="R3127" s="3">
        <v>6.9</v>
      </c>
      <c r="S31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7" t="str">
        <f>IF(AIRBNB[[#This Row],[RUIDO(dB)]]&lt;=4,"Silencioso",IF(AIRBNB[[#This Row],[RUIDO(dB)]]&lt;=5.5,"Poco Ruidoso","Ruidoso"))</f>
        <v>Ruidoso</v>
      </c>
      <c r="U3127" t="str">
        <f>IF(AND(AIRBNB[[#This Row],[PRECIO]]&lt;50,AIRBNB[[#This Row],[MIN_NOCHES]]&gt;3),"Dentro del presupuesto","No considerar")</f>
        <v>No considerar</v>
      </c>
      <c r="V3127" t="str">
        <f>VLOOKUP(AIRBNB[[#This Row],[HOST_ID]],Super_host[],5,FALSE)</f>
        <v>Host</v>
      </c>
    </row>
    <row r="3128" spans="1:22">
      <c r="A3128" s="4">
        <v>1924645</v>
      </c>
      <c r="B3128" t="s">
        <v>12386</v>
      </c>
      <c r="C3128" s="4">
        <v>110958</v>
      </c>
      <c r="D3128" t="s">
        <v>3673</v>
      </c>
      <c r="E3128" t="s">
        <v>11011</v>
      </c>
      <c r="F3128" s="4">
        <v>11211</v>
      </c>
      <c r="G3128" s="13" t="s">
        <v>4662</v>
      </c>
      <c r="H3128" s="13" t="s">
        <v>9218</v>
      </c>
      <c r="I3128" s="1">
        <v>407161</v>
      </c>
      <c r="J3128" s="1">
        <v>-7395074</v>
      </c>
      <c r="K3128" t="s">
        <v>5</v>
      </c>
      <c r="L3128" s="20">
        <v>120</v>
      </c>
      <c r="M3128" s="4">
        <v>14</v>
      </c>
      <c r="N3128" s="4">
        <v>29</v>
      </c>
      <c r="O3128" s="2">
        <v>42647</v>
      </c>
      <c r="P3128" s="3">
        <v>0.43</v>
      </c>
      <c r="Q3128" s="4">
        <v>1</v>
      </c>
      <c r="R3128" s="3">
        <v>6.9</v>
      </c>
      <c r="S31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8" t="str">
        <f>IF(AIRBNB[[#This Row],[RUIDO(dB)]]&lt;=4,"Silencioso",IF(AIRBNB[[#This Row],[RUIDO(dB)]]&lt;=5.5,"Poco Ruidoso","Ruidoso"))</f>
        <v>Ruidoso</v>
      </c>
      <c r="U3128" t="str">
        <f>IF(AND(AIRBNB[[#This Row],[PRECIO]]&lt;50,AIRBNB[[#This Row],[MIN_NOCHES]]&gt;3),"Dentro del presupuesto","No considerar")</f>
        <v>No considerar</v>
      </c>
      <c r="V3128" t="str">
        <f>VLOOKUP(AIRBNB[[#This Row],[HOST_ID]],Super_host[],5,FALSE)</f>
        <v>Host</v>
      </c>
    </row>
    <row r="3129" spans="1:22">
      <c r="A3129" s="4">
        <v>239055</v>
      </c>
      <c r="B3129" t="s">
        <v>687</v>
      </c>
      <c r="C3129" s="4">
        <v>65064</v>
      </c>
      <c r="D3129" t="s">
        <v>688</v>
      </c>
      <c r="E3129" t="s">
        <v>689</v>
      </c>
      <c r="F3129" s="4">
        <v>10013</v>
      </c>
      <c r="G3129" s="13" t="s">
        <v>124</v>
      </c>
      <c r="H3129" s="13" t="s">
        <v>409</v>
      </c>
      <c r="I3129" s="1">
        <v>4071892</v>
      </c>
      <c r="J3129" s="1">
        <v>-7399628</v>
      </c>
      <c r="K3129" t="s">
        <v>5</v>
      </c>
      <c r="L3129" s="20">
        <v>120</v>
      </c>
      <c r="M3129" s="4">
        <v>7</v>
      </c>
      <c r="N3129" s="4">
        <v>2</v>
      </c>
      <c r="O3129" s="2">
        <v>41918</v>
      </c>
      <c r="P3129" s="3">
        <v>0.03</v>
      </c>
      <c r="Q3129" s="4">
        <v>1</v>
      </c>
      <c r="R3129" s="3">
        <v>5.6</v>
      </c>
      <c r="S31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29" t="str">
        <f>IF(AIRBNB[[#This Row],[RUIDO(dB)]]&lt;=4,"Silencioso",IF(AIRBNB[[#This Row],[RUIDO(dB)]]&lt;=5.5,"Poco Ruidoso","Ruidoso"))</f>
        <v>Ruidoso</v>
      </c>
      <c r="U3129" t="str">
        <f>IF(AND(AIRBNB[[#This Row],[PRECIO]]&lt;50,AIRBNB[[#This Row],[MIN_NOCHES]]&gt;3),"Dentro del presupuesto","No considerar")</f>
        <v>No considerar</v>
      </c>
      <c r="V3129" t="str">
        <f>VLOOKUP(AIRBNB[[#This Row],[HOST_ID]],Super_host[],5,FALSE)</f>
        <v>Host</v>
      </c>
    </row>
    <row r="3130" spans="1:22">
      <c r="A3130" s="4">
        <v>12303</v>
      </c>
      <c r="B3130" t="s">
        <v>11572</v>
      </c>
      <c r="C3130" s="4">
        <v>47618</v>
      </c>
      <c r="D3130" t="s">
        <v>11573</v>
      </c>
      <c r="E3130" t="s">
        <v>10118</v>
      </c>
      <c r="F3130" s="4">
        <v>11205</v>
      </c>
      <c r="G3130" s="13" t="s">
        <v>4662</v>
      </c>
      <c r="H3130" s="13" t="s">
        <v>9222</v>
      </c>
      <c r="I3130" s="1">
        <v>4069673</v>
      </c>
      <c r="J3130" s="1">
        <v>-7397584</v>
      </c>
      <c r="K3130" t="s">
        <v>40</v>
      </c>
      <c r="L3130" s="20">
        <v>120</v>
      </c>
      <c r="M3130" s="4">
        <v>7</v>
      </c>
      <c r="N3130" s="4">
        <v>25</v>
      </c>
      <c r="O3130" s="2">
        <v>43373</v>
      </c>
      <c r="P3130" s="3">
        <v>0.23</v>
      </c>
      <c r="Q3130" s="4">
        <v>1</v>
      </c>
      <c r="R3130" s="3">
        <v>6.9</v>
      </c>
      <c r="S31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0" t="str">
        <f>IF(AIRBNB[[#This Row],[RUIDO(dB)]]&lt;=4,"Silencioso",IF(AIRBNB[[#This Row],[RUIDO(dB)]]&lt;=5.5,"Poco Ruidoso","Ruidoso"))</f>
        <v>Ruidoso</v>
      </c>
      <c r="U3130" t="str">
        <f>IF(AND(AIRBNB[[#This Row],[PRECIO]]&lt;50,AIRBNB[[#This Row],[MIN_NOCHES]]&gt;3),"Dentro del presupuesto","No considerar")</f>
        <v>No considerar</v>
      </c>
      <c r="V3130" t="str">
        <f>VLOOKUP(AIRBNB[[#This Row],[HOST_ID]],Super_host[],5,FALSE)</f>
        <v>Host</v>
      </c>
    </row>
    <row r="3131" spans="1:22">
      <c r="A3131" s="4">
        <v>12299</v>
      </c>
      <c r="B3131" t="s">
        <v>12255</v>
      </c>
      <c r="C3131" s="4">
        <v>47610</v>
      </c>
      <c r="D3131" t="s">
        <v>12256</v>
      </c>
      <c r="E3131" t="s">
        <v>12257</v>
      </c>
      <c r="F3131" s="4">
        <v>11215</v>
      </c>
      <c r="G3131" s="13" t="s">
        <v>4662</v>
      </c>
      <c r="H3131" s="13" t="s">
        <v>9262</v>
      </c>
      <c r="I3131" s="1">
        <v>4066278</v>
      </c>
      <c r="J3131" s="1">
        <v>-7397966</v>
      </c>
      <c r="K3131" t="s">
        <v>5</v>
      </c>
      <c r="L3131" s="20">
        <v>120</v>
      </c>
      <c r="M3131" s="4">
        <v>3</v>
      </c>
      <c r="N3131" s="4">
        <v>15</v>
      </c>
      <c r="O3131" s="2">
        <v>43612</v>
      </c>
      <c r="P3131" s="3">
        <v>0.39</v>
      </c>
      <c r="Q3131" s="4">
        <v>1</v>
      </c>
      <c r="R3131" s="3">
        <v>6.9</v>
      </c>
      <c r="S31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1" t="str">
        <f>IF(AIRBNB[[#This Row],[RUIDO(dB)]]&lt;=4,"Silencioso",IF(AIRBNB[[#This Row],[RUIDO(dB)]]&lt;=5.5,"Poco Ruidoso","Ruidoso"))</f>
        <v>Ruidoso</v>
      </c>
      <c r="U3131" t="str">
        <f>IF(AND(AIRBNB[[#This Row],[PRECIO]]&lt;50,AIRBNB[[#This Row],[MIN_NOCHES]]&gt;3),"Dentro del presupuesto","No considerar")</f>
        <v>No considerar</v>
      </c>
      <c r="V3131" t="str">
        <f>VLOOKUP(AIRBNB[[#This Row],[HOST_ID]],Super_host[],5,FALSE)</f>
        <v>Host</v>
      </c>
    </row>
    <row r="3132" spans="1:22">
      <c r="A3132" s="4">
        <v>26785</v>
      </c>
      <c r="B3132" t="s">
        <v>15234</v>
      </c>
      <c r="C3132" s="4">
        <v>42273</v>
      </c>
      <c r="D3132" t="s">
        <v>15235</v>
      </c>
      <c r="E3132" t="s">
        <v>15236</v>
      </c>
      <c r="F3132" s="4">
        <v>11215</v>
      </c>
      <c r="G3132" s="13" t="s">
        <v>4662</v>
      </c>
      <c r="H3132" s="13" t="s">
        <v>9262</v>
      </c>
      <c r="I3132" s="1">
        <v>4066853</v>
      </c>
      <c r="J3132" s="1">
        <v>-7398912</v>
      </c>
      <c r="K3132" t="s">
        <v>5</v>
      </c>
      <c r="L3132" s="20">
        <v>120</v>
      </c>
      <c r="M3132" s="4">
        <v>30</v>
      </c>
      <c r="N3132" s="4">
        <v>467</v>
      </c>
      <c r="O3132" s="2">
        <v>43464</v>
      </c>
      <c r="P3132" s="3">
        <v>4.22</v>
      </c>
      <c r="Q3132" s="4">
        <v>1</v>
      </c>
      <c r="R3132" s="3">
        <v>6.9</v>
      </c>
      <c r="S31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2" t="str">
        <f>IF(AIRBNB[[#This Row],[RUIDO(dB)]]&lt;=4,"Silencioso",IF(AIRBNB[[#This Row],[RUIDO(dB)]]&lt;=5.5,"Poco Ruidoso","Ruidoso"))</f>
        <v>Ruidoso</v>
      </c>
      <c r="U3132" t="str">
        <f>IF(AND(AIRBNB[[#This Row],[PRECIO]]&lt;50,AIRBNB[[#This Row],[MIN_NOCHES]]&gt;3),"Dentro del presupuesto","No considerar")</f>
        <v>No considerar</v>
      </c>
      <c r="V3132" t="str">
        <f>VLOOKUP(AIRBNB[[#This Row],[HOST_ID]],Super_host[],5,FALSE)</f>
        <v>Host</v>
      </c>
    </row>
    <row r="3133" spans="1:22">
      <c r="A3133" s="4">
        <v>182069</v>
      </c>
      <c r="B3133" t="s">
        <v>4703</v>
      </c>
      <c r="C3133" s="4">
        <v>39260</v>
      </c>
      <c r="D3133" t="s">
        <v>1619</v>
      </c>
      <c r="E3133" t="s">
        <v>4704</v>
      </c>
      <c r="F3133" s="4">
        <v>10029</v>
      </c>
      <c r="G3133" s="13" t="s">
        <v>124</v>
      </c>
      <c r="H3133" s="13" t="s">
        <v>219</v>
      </c>
      <c r="I3133" s="1">
        <v>4079056</v>
      </c>
      <c r="J3133" s="1">
        <v>-739468</v>
      </c>
      <c r="K3133" t="s">
        <v>5</v>
      </c>
      <c r="L3133" s="20">
        <v>120</v>
      </c>
      <c r="M3133" s="4">
        <v>2</v>
      </c>
      <c r="N3133" s="4">
        <v>86</v>
      </c>
      <c r="O3133" s="2">
        <v>43636</v>
      </c>
      <c r="P3133" s="3">
        <v>0.91</v>
      </c>
      <c r="Q3133" s="4">
        <v>1</v>
      </c>
      <c r="R3133" s="3">
        <v>5.6</v>
      </c>
      <c r="S31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3" t="str">
        <f>IF(AIRBNB[[#This Row],[RUIDO(dB)]]&lt;=4,"Silencioso",IF(AIRBNB[[#This Row],[RUIDO(dB)]]&lt;=5.5,"Poco Ruidoso","Ruidoso"))</f>
        <v>Ruidoso</v>
      </c>
      <c r="U3133" t="str">
        <f>IF(AND(AIRBNB[[#This Row],[PRECIO]]&lt;50,AIRBNB[[#This Row],[MIN_NOCHES]]&gt;3),"Dentro del presupuesto","No considerar")</f>
        <v>No considerar</v>
      </c>
      <c r="V3133" t="str">
        <f>VLOOKUP(AIRBNB[[#This Row],[HOST_ID]],Super_host[],5,FALSE)</f>
        <v>Host</v>
      </c>
    </row>
    <row r="3134" spans="1:22">
      <c r="A3134" s="4">
        <v>93313</v>
      </c>
      <c r="B3134" t="s">
        <v>13112</v>
      </c>
      <c r="C3134" s="4">
        <v>25183</v>
      </c>
      <c r="D3134" t="s">
        <v>2278</v>
      </c>
      <c r="E3134" t="s">
        <v>13113</v>
      </c>
      <c r="F3134" s="4">
        <v>11216</v>
      </c>
      <c r="G3134" s="13" t="s">
        <v>4662</v>
      </c>
      <c r="H3134" s="13" t="s">
        <v>9230</v>
      </c>
      <c r="I3134" s="1">
        <v>4068314</v>
      </c>
      <c r="J3134" s="1">
        <v>-7393963</v>
      </c>
      <c r="K3134" t="s">
        <v>5</v>
      </c>
      <c r="L3134" s="20">
        <v>120</v>
      </c>
      <c r="M3134" s="4">
        <v>2</v>
      </c>
      <c r="N3134" s="4">
        <v>75</v>
      </c>
      <c r="O3134" s="2">
        <v>43639</v>
      </c>
      <c r="P3134" s="3">
        <v>0.76</v>
      </c>
      <c r="Q3134" s="4">
        <v>1</v>
      </c>
      <c r="R3134" s="3">
        <v>6.9</v>
      </c>
      <c r="S31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4" t="str">
        <f>IF(AIRBNB[[#This Row],[RUIDO(dB)]]&lt;=4,"Silencioso",IF(AIRBNB[[#This Row],[RUIDO(dB)]]&lt;=5.5,"Poco Ruidoso","Ruidoso"))</f>
        <v>Ruidoso</v>
      </c>
      <c r="U3134" t="str">
        <f>IF(AND(AIRBNB[[#This Row],[PRECIO]]&lt;50,AIRBNB[[#This Row],[MIN_NOCHES]]&gt;3),"Dentro del presupuesto","No considerar")</f>
        <v>No considerar</v>
      </c>
      <c r="V3134" t="str">
        <f>VLOOKUP(AIRBNB[[#This Row],[HOST_ID]],Super_host[],5,FALSE)</f>
        <v>Host</v>
      </c>
    </row>
    <row r="3135" spans="1:22">
      <c r="A3135" s="4">
        <v>222054</v>
      </c>
      <c r="B3135" t="s">
        <v>11615</v>
      </c>
      <c r="C3135" s="4">
        <v>22486</v>
      </c>
      <c r="D3135" t="s">
        <v>11474</v>
      </c>
      <c r="E3135" t="s">
        <v>11616</v>
      </c>
      <c r="F3135" s="4">
        <v>11217</v>
      </c>
      <c r="G3135" s="13" t="s">
        <v>4662</v>
      </c>
      <c r="H3135" s="13" t="s">
        <v>9234</v>
      </c>
      <c r="I3135" s="1">
        <v>4068012</v>
      </c>
      <c r="J3135" s="1">
        <v>-7397847</v>
      </c>
      <c r="K3135" t="s">
        <v>40</v>
      </c>
      <c r="L3135" s="20">
        <v>120</v>
      </c>
      <c r="M3135" s="4">
        <v>2</v>
      </c>
      <c r="N3135" s="4">
        <v>23</v>
      </c>
      <c r="O3135" s="2">
        <v>43358</v>
      </c>
      <c r="P3135" s="3">
        <v>0.24</v>
      </c>
      <c r="Q3135" s="4">
        <v>1</v>
      </c>
      <c r="R3135" s="3">
        <v>6.9</v>
      </c>
      <c r="S31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5" t="str">
        <f>IF(AIRBNB[[#This Row],[RUIDO(dB)]]&lt;=4,"Silencioso",IF(AIRBNB[[#This Row],[RUIDO(dB)]]&lt;=5.5,"Poco Ruidoso","Ruidoso"))</f>
        <v>Ruidoso</v>
      </c>
      <c r="U3135" t="str">
        <f>IF(AND(AIRBNB[[#This Row],[PRECIO]]&lt;50,AIRBNB[[#This Row],[MIN_NOCHES]]&gt;3),"Dentro del presupuesto","No considerar")</f>
        <v>No considerar</v>
      </c>
      <c r="V3135" t="str">
        <f>VLOOKUP(AIRBNB[[#This Row],[HOST_ID]],Super_host[],5,FALSE)</f>
        <v>Host</v>
      </c>
    </row>
    <row r="3136" spans="1:22">
      <c r="A3136" s="4">
        <v>179670</v>
      </c>
      <c r="B3136" t="s">
        <v>4888</v>
      </c>
      <c r="C3136" s="4">
        <v>21475</v>
      </c>
      <c r="D3136" t="s">
        <v>2033</v>
      </c>
      <c r="E3136" t="s">
        <v>4889</v>
      </c>
      <c r="F3136" s="4">
        <v>10002</v>
      </c>
      <c r="G3136" s="13" t="s">
        <v>124</v>
      </c>
      <c r="H3136" s="13" t="s">
        <v>137</v>
      </c>
      <c r="I3136" s="1">
        <v>4072019</v>
      </c>
      <c r="J3136" s="1">
        <v>-7398217</v>
      </c>
      <c r="K3136" t="s">
        <v>40</v>
      </c>
      <c r="L3136" s="20">
        <v>120</v>
      </c>
      <c r="M3136" s="4">
        <v>2</v>
      </c>
      <c r="N3136" s="4">
        <v>99</v>
      </c>
      <c r="O3136" s="2">
        <v>43643</v>
      </c>
      <c r="P3136" s="3">
        <v>1.04</v>
      </c>
      <c r="Q3136" s="4">
        <v>1</v>
      </c>
      <c r="R3136" s="3">
        <v>5.6</v>
      </c>
      <c r="S31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6" t="str">
        <f>IF(AIRBNB[[#This Row],[RUIDO(dB)]]&lt;=4,"Silencioso",IF(AIRBNB[[#This Row],[RUIDO(dB)]]&lt;=5.5,"Poco Ruidoso","Ruidoso"))</f>
        <v>Ruidoso</v>
      </c>
      <c r="U3136" t="str">
        <f>IF(AND(AIRBNB[[#This Row],[PRECIO]]&lt;50,AIRBNB[[#This Row],[MIN_NOCHES]]&gt;3),"Dentro del presupuesto","No considerar")</f>
        <v>No considerar</v>
      </c>
      <c r="V3136" t="str">
        <f>VLOOKUP(AIRBNB[[#This Row],[HOST_ID]],Super_host[],5,FALSE)</f>
        <v>Host</v>
      </c>
    </row>
    <row r="3137" spans="1:22">
      <c r="A3137" s="4">
        <v>6248335</v>
      </c>
      <c r="B3137" t="s">
        <v>16527</v>
      </c>
      <c r="C3137" s="4">
        <v>32445083</v>
      </c>
      <c r="D3137" t="s">
        <v>142</v>
      </c>
      <c r="E3137" t="s">
        <v>16528</v>
      </c>
      <c r="F3137" s="4">
        <v>10459</v>
      </c>
      <c r="G3137" s="13" t="s">
        <v>16360</v>
      </c>
      <c r="H3137" s="13" t="s">
        <v>16361</v>
      </c>
      <c r="I3137" s="1">
        <v>4082883</v>
      </c>
      <c r="J3137" s="1">
        <v>-7388854</v>
      </c>
      <c r="K3137" t="s">
        <v>5</v>
      </c>
      <c r="L3137" s="20">
        <v>119</v>
      </c>
      <c r="M3137" s="4">
        <v>4</v>
      </c>
      <c r="N3137" s="4">
        <v>48</v>
      </c>
      <c r="O3137" s="2">
        <v>43651</v>
      </c>
      <c r="P3137" s="3">
        <v>0.98</v>
      </c>
      <c r="Q3137" s="4">
        <v>5</v>
      </c>
      <c r="R3137" s="3">
        <v>7.84</v>
      </c>
      <c r="S31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7" t="str">
        <f>IF(AIRBNB[[#This Row],[RUIDO(dB)]]&lt;=4,"Silencioso",IF(AIRBNB[[#This Row],[RUIDO(dB)]]&lt;=5.5,"Poco Ruidoso","Ruidoso"))</f>
        <v>Ruidoso</v>
      </c>
      <c r="U3137" t="str">
        <f>IF(AND(AIRBNB[[#This Row],[PRECIO]]&lt;50,AIRBNB[[#This Row],[MIN_NOCHES]]&gt;3),"Dentro del presupuesto","No considerar")</f>
        <v>No considerar</v>
      </c>
      <c r="V3137" t="str">
        <f>VLOOKUP(AIRBNB[[#This Row],[HOST_ID]],Super_host[],5,FALSE)</f>
        <v>Host</v>
      </c>
    </row>
    <row r="3138" spans="1:22">
      <c r="A3138" s="4">
        <v>5466630</v>
      </c>
      <c r="B3138" t="s">
        <v>14051</v>
      </c>
      <c r="C3138" s="4">
        <v>28183109</v>
      </c>
      <c r="D3138" t="s">
        <v>14052</v>
      </c>
      <c r="E3138" t="s">
        <v>14053</v>
      </c>
      <c r="F3138" s="4">
        <v>11221</v>
      </c>
      <c r="G3138" s="13" t="s">
        <v>4662</v>
      </c>
      <c r="H3138" s="13" t="s">
        <v>9230</v>
      </c>
      <c r="I3138" s="1">
        <v>4068481</v>
      </c>
      <c r="J3138" s="1">
        <v>-7393187</v>
      </c>
      <c r="K3138" t="s">
        <v>5</v>
      </c>
      <c r="L3138" s="20">
        <v>119</v>
      </c>
      <c r="M3138" s="4">
        <v>2</v>
      </c>
      <c r="N3138" s="4">
        <v>83</v>
      </c>
      <c r="O3138" s="2">
        <v>43632</v>
      </c>
      <c r="P3138" s="3">
        <v>1.58</v>
      </c>
      <c r="Q3138" s="4">
        <v>1</v>
      </c>
      <c r="R3138" s="3">
        <v>6.9</v>
      </c>
      <c r="S31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8" t="str">
        <f>IF(AIRBNB[[#This Row],[RUIDO(dB)]]&lt;=4,"Silencioso",IF(AIRBNB[[#This Row],[RUIDO(dB)]]&lt;=5.5,"Poco Ruidoso","Ruidoso"))</f>
        <v>Ruidoso</v>
      </c>
      <c r="U3138" t="str">
        <f>IF(AND(AIRBNB[[#This Row],[PRECIO]]&lt;50,AIRBNB[[#This Row],[MIN_NOCHES]]&gt;3),"Dentro del presupuesto","No considerar")</f>
        <v>No considerar</v>
      </c>
      <c r="V3138" t="str">
        <f>VLOOKUP(AIRBNB[[#This Row],[HOST_ID]],Super_host[],5,FALSE)</f>
        <v>Host</v>
      </c>
    </row>
    <row r="3139" spans="1:22">
      <c r="A3139" s="4">
        <v>4046281</v>
      </c>
      <c r="B3139" t="s">
        <v>5289</v>
      </c>
      <c r="C3139" s="4">
        <v>20979850</v>
      </c>
      <c r="D3139" t="s">
        <v>399</v>
      </c>
      <c r="E3139" t="s">
        <v>5290</v>
      </c>
      <c r="F3139" s="4">
        <v>10009</v>
      </c>
      <c r="G3139" s="13" t="s">
        <v>124</v>
      </c>
      <c r="H3139" s="13" t="s">
        <v>133</v>
      </c>
      <c r="I3139" s="1">
        <v>4072087</v>
      </c>
      <c r="J3139" s="1">
        <v>-7397952</v>
      </c>
      <c r="K3139" t="s">
        <v>40</v>
      </c>
      <c r="L3139" s="20">
        <v>119</v>
      </c>
      <c r="M3139" s="4">
        <v>1</v>
      </c>
      <c r="N3139" s="4">
        <v>49</v>
      </c>
      <c r="O3139" s="2">
        <v>43635</v>
      </c>
      <c r="P3139" s="3">
        <v>1.4</v>
      </c>
      <c r="Q3139" s="4">
        <v>1</v>
      </c>
      <c r="R3139" s="3">
        <v>5.6</v>
      </c>
      <c r="S31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39" t="str">
        <f>IF(AIRBNB[[#This Row],[RUIDO(dB)]]&lt;=4,"Silencioso",IF(AIRBNB[[#This Row],[RUIDO(dB)]]&lt;=5.5,"Poco Ruidoso","Ruidoso"))</f>
        <v>Ruidoso</v>
      </c>
      <c r="U3139" t="str">
        <f>IF(AND(AIRBNB[[#This Row],[PRECIO]]&lt;50,AIRBNB[[#This Row],[MIN_NOCHES]]&gt;3),"Dentro del presupuesto","No considerar")</f>
        <v>No considerar</v>
      </c>
      <c r="V3139" t="str">
        <f>VLOOKUP(AIRBNB[[#This Row],[HOST_ID]],Super_host[],5,FALSE)</f>
        <v>Host</v>
      </c>
    </row>
    <row r="3140" spans="1:22">
      <c r="A3140" s="4">
        <v>4205816</v>
      </c>
      <c r="B3140" t="s">
        <v>10653</v>
      </c>
      <c r="C3140" s="4">
        <v>20312973</v>
      </c>
      <c r="D3140" t="s">
        <v>1399</v>
      </c>
      <c r="E3140" t="s">
        <v>10654</v>
      </c>
      <c r="F3140" s="4">
        <v>11232</v>
      </c>
      <c r="G3140" s="13" t="s">
        <v>4662</v>
      </c>
      <c r="H3140" s="13" t="s">
        <v>9246</v>
      </c>
      <c r="I3140" s="1">
        <v>4066423</v>
      </c>
      <c r="J3140" s="1">
        <v>-7399565</v>
      </c>
      <c r="K3140" t="s">
        <v>5</v>
      </c>
      <c r="L3140" s="20">
        <v>119</v>
      </c>
      <c r="M3140" s="4">
        <v>5</v>
      </c>
      <c r="N3140" s="4">
        <v>6</v>
      </c>
      <c r="O3140" s="2">
        <v>42365</v>
      </c>
      <c r="P3140" s="3">
        <v>0.11</v>
      </c>
      <c r="Q3140" s="4">
        <v>1</v>
      </c>
      <c r="R3140" s="3">
        <v>6.9</v>
      </c>
      <c r="S31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0" t="str">
        <f>IF(AIRBNB[[#This Row],[RUIDO(dB)]]&lt;=4,"Silencioso",IF(AIRBNB[[#This Row],[RUIDO(dB)]]&lt;=5.5,"Poco Ruidoso","Ruidoso"))</f>
        <v>Ruidoso</v>
      </c>
      <c r="U3140" t="str">
        <f>IF(AND(AIRBNB[[#This Row],[PRECIO]]&lt;50,AIRBNB[[#This Row],[MIN_NOCHES]]&gt;3),"Dentro del presupuesto","No considerar")</f>
        <v>No considerar</v>
      </c>
      <c r="V3140" t="str">
        <f>VLOOKUP(AIRBNB[[#This Row],[HOST_ID]],Super_host[],5,FALSE)</f>
        <v>Host</v>
      </c>
    </row>
    <row r="3141" spans="1:22">
      <c r="A3141" s="4">
        <v>3663798</v>
      </c>
      <c r="B3141" t="s">
        <v>13024</v>
      </c>
      <c r="C3141" s="4">
        <v>18272570</v>
      </c>
      <c r="D3141" t="s">
        <v>13025</v>
      </c>
      <c r="E3141" t="s">
        <v>9541</v>
      </c>
      <c r="F3141" s="4">
        <v>11206</v>
      </c>
      <c r="G3141" s="13" t="s">
        <v>4662</v>
      </c>
      <c r="H3141" s="13" t="s">
        <v>9218</v>
      </c>
      <c r="I3141" s="1">
        <v>4070917</v>
      </c>
      <c r="J3141" s="1">
        <v>-7394918</v>
      </c>
      <c r="K3141" t="s">
        <v>40</v>
      </c>
      <c r="L3141" s="20">
        <v>119</v>
      </c>
      <c r="M3141" s="4">
        <v>2</v>
      </c>
      <c r="N3141" s="4">
        <v>43</v>
      </c>
      <c r="O3141" s="2">
        <v>42551</v>
      </c>
      <c r="P3141" s="3">
        <v>0.72</v>
      </c>
      <c r="Q3141" s="4">
        <v>1</v>
      </c>
      <c r="R3141" s="3">
        <v>6.9</v>
      </c>
      <c r="S31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1" t="str">
        <f>IF(AIRBNB[[#This Row],[RUIDO(dB)]]&lt;=4,"Silencioso",IF(AIRBNB[[#This Row],[RUIDO(dB)]]&lt;=5.5,"Poco Ruidoso","Ruidoso"))</f>
        <v>Ruidoso</v>
      </c>
      <c r="U3141" t="str">
        <f>IF(AND(AIRBNB[[#This Row],[PRECIO]]&lt;50,AIRBNB[[#This Row],[MIN_NOCHES]]&gt;3),"Dentro del presupuesto","No considerar")</f>
        <v>No considerar</v>
      </c>
      <c r="V3141" t="str">
        <f>VLOOKUP(AIRBNB[[#This Row],[HOST_ID]],Super_host[],5,FALSE)</f>
        <v>Host</v>
      </c>
    </row>
    <row r="3142" spans="1:22">
      <c r="A3142" s="4">
        <v>3176874</v>
      </c>
      <c r="B3142" t="s">
        <v>9019</v>
      </c>
      <c r="C3142" s="4">
        <v>16108973</v>
      </c>
      <c r="D3142" t="s">
        <v>9020</v>
      </c>
      <c r="E3142" t="s">
        <v>9021</v>
      </c>
      <c r="F3142" s="4">
        <v>11103</v>
      </c>
      <c r="G3142" s="13" t="s">
        <v>7897</v>
      </c>
      <c r="H3142" s="13" t="s">
        <v>7940</v>
      </c>
      <c r="I3142" s="1">
        <v>4076068</v>
      </c>
      <c r="J3142" s="1">
        <v>-7391359</v>
      </c>
      <c r="K3142" t="s">
        <v>5</v>
      </c>
      <c r="L3142" s="20">
        <v>119</v>
      </c>
      <c r="M3142" s="4">
        <v>2</v>
      </c>
      <c r="N3142" s="4">
        <v>217</v>
      </c>
      <c r="O3142" s="2">
        <v>43637</v>
      </c>
      <c r="P3142" s="3">
        <v>3.67</v>
      </c>
      <c r="Q3142" s="4">
        <v>5</v>
      </c>
      <c r="R3142" s="3">
        <v>6.24</v>
      </c>
      <c r="S31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2" t="str">
        <f>IF(AIRBNB[[#This Row],[RUIDO(dB)]]&lt;=4,"Silencioso",IF(AIRBNB[[#This Row],[RUIDO(dB)]]&lt;=5.5,"Poco Ruidoso","Ruidoso"))</f>
        <v>Ruidoso</v>
      </c>
      <c r="U3142" t="str">
        <f>IF(AND(AIRBNB[[#This Row],[PRECIO]]&lt;50,AIRBNB[[#This Row],[MIN_NOCHES]]&gt;3),"Dentro del presupuesto","No considerar")</f>
        <v>No considerar</v>
      </c>
      <c r="V3142" t="str">
        <f>VLOOKUP(AIRBNB[[#This Row],[HOST_ID]],Super_host[],5,FALSE)</f>
        <v>Host</v>
      </c>
    </row>
    <row r="3143" spans="1:22">
      <c r="A3143" s="4">
        <v>2919062</v>
      </c>
      <c r="B3143" t="s">
        <v>8059</v>
      </c>
      <c r="C3143" s="4">
        <v>14906518</v>
      </c>
      <c r="D3143" t="s">
        <v>839</v>
      </c>
      <c r="E3143" t="s">
        <v>8060</v>
      </c>
      <c r="F3143" s="4">
        <v>11101</v>
      </c>
      <c r="G3143" s="13" t="s">
        <v>7897</v>
      </c>
      <c r="H3143" s="13" t="s">
        <v>7905</v>
      </c>
      <c r="I3143" s="1">
        <v>4074923</v>
      </c>
      <c r="J3143" s="1">
        <v>-7394962</v>
      </c>
      <c r="K3143" t="s">
        <v>5</v>
      </c>
      <c r="L3143" s="20">
        <v>119</v>
      </c>
      <c r="M3143" s="4">
        <v>3</v>
      </c>
      <c r="N3143" s="4">
        <v>2</v>
      </c>
      <c r="O3143" s="2">
        <v>42646</v>
      </c>
      <c r="P3143" s="3">
        <v>0.05</v>
      </c>
      <c r="Q3143" s="4">
        <v>5</v>
      </c>
      <c r="R3143" s="3">
        <v>6.24</v>
      </c>
      <c r="S31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3" t="str">
        <f>IF(AIRBNB[[#This Row],[RUIDO(dB)]]&lt;=4,"Silencioso",IF(AIRBNB[[#This Row],[RUIDO(dB)]]&lt;=5.5,"Poco Ruidoso","Ruidoso"))</f>
        <v>Ruidoso</v>
      </c>
      <c r="U3143" t="str">
        <f>IF(AND(AIRBNB[[#This Row],[PRECIO]]&lt;50,AIRBNB[[#This Row],[MIN_NOCHES]]&gt;3),"Dentro del presupuesto","No considerar")</f>
        <v>No considerar</v>
      </c>
      <c r="V3143" t="str">
        <f>VLOOKUP(AIRBNB[[#This Row],[HOST_ID]],Super_host[],5,FALSE)</f>
        <v>Host</v>
      </c>
    </row>
    <row r="3144" spans="1:22">
      <c r="A3144" s="4">
        <v>2872353</v>
      </c>
      <c r="B3144" t="s">
        <v>1932</v>
      </c>
      <c r="C3144" s="4">
        <v>13347167</v>
      </c>
      <c r="D3144" t="s">
        <v>329</v>
      </c>
      <c r="E3144" t="s">
        <v>330</v>
      </c>
      <c r="F3144" s="4">
        <v>10035</v>
      </c>
      <c r="G3144" s="13" t="s">
        <v>124</v>
      </c>
      <c r="H3144" s="13" t="s">
        <v>129</v>
      </c>
      <c r="I3144" s="1">
        <v>4077105</v>
      </c>
      <c r="J3144" s="1">
        <v>-7395727</v>
      </c>
      <c r="K3144" t="s">
        <v>5</v>
      </c>
      <c r="L3144" s="20">
        <v>119</v>
      </c>
      <c r="M3144" s="4">
        <v>30</v>
      </c>
      <c r="N3144" s="4">
        <v>4</v>
      </c>
      <c r="O3144" s="2">
        <v>43624</v>
      </c>
      <c r="P3144" s="3">
        <v>0.13</v>
      </c>
      <c r="Q3144" s="4">
        <v>1</v>
      </c>
      <c r="R3144" s="3">
        <v>5.6</v>
      </c>
      <c r="S31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4" t="str">
        <f>IF(AIRBNB[[#This Row],[RUIDO(dB)]]&lt;=4,"Silencioso",IF(AIRBNB[[#This Row],[RUIDO(dB)]]&lt;=5.5,"Poco Ruidoso","Ruidoso"))</f>
        <v>Ruidoso</v>
      </c>
      <c r="U3144" t="str">
        <f>IF(AND(AIRBNB[[#This Row],[PRECIO]]&lt;50,AIRBNB[[#This Row],[MIN_NOCHES]]&gt;3),"Dentro del presupuesto","No considerar")</f>
        <v>No considerar</v>
      </c>
      <c r="V3144" t="str">
        <f>VLOOKUP(AIRBNB[[#This Row],[HOST_ID]],Super_host[],5,FALSE)</f>
        <v>Host</v>
      </c>
    </row>
    <row r="3145" spans="1:22">
      <c r="A3145" s="4">
        <v>4802374</v>
      </c>
      <c r="B3145" t="s">
        <v>2688</v>
      </c>
      <c r="C3145" s="4">
        <v>12968821</v>
      </c>
      <c r="D3145" t="s">
        <v>2689</v>
      </c>
      <c r="E3145" t="s">
        <v>2690</v>
      </c>
      <c r="F3145" s="4">
        <v>10128</v>
      </c>
      <c r="G3145" s="13" t="s">
        <v>124</v>
      </c>
      <c r="H3145" s="13" t="s">
        <v>129</v>
      </c>
      <c r="I3145" s="1">
        <v>4077613</v>
      </c>
      <c r="J3145" s="1">
        <v>-739462</v>
      </c>
      <c r="K3145" t="s">
        <v>5</v>
      </c>
      <c r="L3145" s="20">
        <v>119</v>
      </c>
      <c r="M3145" s="4">
        <v>10</v>
      </c>
      <c r="N3145" s="4">
        <v>12</v>
      </c>
      <c r="O3145" s="2">
        <v>42571</v>
      </c>
      <c r="P3145" s="3">
        <v>0.22</v>
      </c>
      <c r="Q3145" s="4">
        <v>1</v>
      </c>
      <c r="R3145" s="3">
        <v>5.6</v>
      </c>
      <c r="S31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5" t="str">
        <f>IF(AIRBNB[[#This Row],[RUIDO(dB)]]&lt;=4,"Silencioso",IF(AIRBNB[[#This Row],[RUIDO(dB)]]&lt;=5.5,"Poco Ruidoso","Ruidoso"))</f>
        <v>Ruidoso</v>
      </c>
      <c r="U3145" t="str">
        <f>IF(AND(AIRBNB[[#This Row],[PRECIO]]&lt;50,AIRBNB[[#This Row],[MIN_NOCHES]]&gt;3),"Dentro del presupuesto","No considerar")</f>
        <v>No considerar</v>
      </c>
      <c r="V3145" t="str">
        <f>VLOOKUP(AIRBNB[[#This Row],[HOST_ID]],Super_host[],5,FALSE)</f>
        <v>Host</v>
      </c>
    </row>
    <row r="3146" spans="1:22">
      <c r="A3146" s="4">
        <v>4637014</v>
      </c>
      <c r="B3146" t="s">
        <v>8448</v>
      </c>
      <c r="C3146" s="4">
        <v>12459436</v>
      </c>
      <c r="D3146" t="s">
        <v>8449</v>
      </c>
      <c r="E3146" t="s">
        <v>8450</v>
      </c>
      <c r="F3146" s="4">
        <v>11355</v>
      </c>
      <c r="G3146" s="13" t="s">
        <v>7897</v>
      </c>
      <c r="H3146" s="13" t="s">
        <v>7918</v>
      </c>
      <c r="I3146" s="1">
        <v>4075398</v>
      </c>
      <c r="J3146" s="1">
        <v>-7382778</v>
      </c>
      <c r="K3146" t="s">
        <v>5</v>
      </c>
      <c r="L3146" s="20">
        <v>119</v>
      </c>
      <c r="M3146" s="4">
        <v>3</v>
      </c>
      <c r="N3146" s="4">
        <v>26</v>
      </c>
      <c r="O3146" s="2">
        <v>43646</v>
      </c>
      <c r="P3146" s="3">
        <v>0.46</v>
      </c>
      <c r="Q3146" s="4">
        <v>5</v>
      </c>
      <c r="R3146" s="3">
        <v>6.24</v>
      </c>
      <c r="S31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6" t="str">
        <f>IF(AIRBNB[[#This Row],[RUIDO(dB)]]&lt;=4,"Silencioso",IF(AIRBNB[[#This Row],[RUIDO(dB)]]&lt;=5.5,"Poco Ruidoso","Ruidoso"))</f>
        <v>Ruidoso</v>
      </c>
      <c r="U3146" t="str">
        <f>IF(AND(AIRBNB[[#This Row],[PRECIO]]&lt;50,AIRBNB[[#This Row],[MIN_NOCHES]]&gt;3),"Dentro del presupuesto","No considerar")</f>
        <v>No considerar</v>
      </c>
      <c r="V3146" t="str">
        <f>VLOOKUP(AIRBNB[[#This Row],[HOST_ID]],Super_host[],5,FALSE)</f>
        <v>Host</v>
      </c>
    </row>
    <row r="3147" spans="1:22">
      <c r="A3147" s="4">
        <v>2089712</v>
      </c>
      <c r="B3147" t="s">
        <v>803</v>
      </c>
      <c r="C3147" s="4">
        <v>10666587</v>
      </c>
      <c r="D3147" t="s">
        <v>320</v>
      </c>
      <c r="E3147" t="s">
        <v>804</v>
      </c>
      <c r="F3147" s="4">
        <v>10018</v>
      </c>
      <c r="G3147" s="13" t="s">
        <v>124</v>
      </c>
      <c r="H3147" s="13" t="s">
        <v>249</v>
      </c>
      <c r="I3147" s="1">
        <v>4075774</v>
      </c>
      <c r="J3147" s="1">
        <v>-7399371</v>
      </c>
      <c r="K3147" t="s">
        <v>5</v>
      </c>
      <c r="L3147" s="20">
        <v>119</v>
      </c>
      <c r="M3147" s="4">
        <v>2</v>
      </c>
      <c r="N3147" s="4">
        <v>3</v>
      </c>
      <c r="O3147" s="2">
        <v>42352</v>
      </c>
      <c r="P3147" s="3">
        <v>0.04</v>
      </c>
      <c r="Q3147" s="4">
        <v>1</v>
      </c>
      <c r="R3147" s="3">
        <v>5.6</v>
      </c>
      <c r="S31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7" t="str">
        <f>IF(AIRBNB[[#This Row],[RUIDO(dB)]]&lt;=4,"Silencioso",IF(AIRBNB[[#This Row],[RUIDO(dB)]]&lt;=5.5,"Poco Ruidoso","Ruidoso"))</f>
        <v>Ruidoso</v>
      </c>
      <c r="U3147" t="str">
        <f>IF(AND(AIRBNB[[#This Row],[PRECIO]]&lt;50,AIRBNB[[#This Row],[MIN_NOCHES]]&gt;3),"Dentro del presupuesto","No considerar")</f>
        <v>No considerar</v>
      </c>
      <c r="V3147" t="str">
        <f>VLOOKUP(AIRBNB[[#This Row],[HOST_ID]],Super_host[],5,FALSE)</f>
        <v>Host</v>
      </c>
    </row>
    <row r="3148" spans="1:22">
      <c r="A3148" s="4">
        <v>6410511</v>
      </c>
      <c r="B3148" t="s">
        <v>14226</v>
      </c>
      <c r="C3148" s="4">
        <v>10136764</v>
      </c>
      <c r="D3148" t="s">
        <v>839</v>
      </c>
      <c r="E3148" t="s">
        <v>14227</v>
      </c>
      <c r="F3148" s="4">
        <v>11213</v>
      </c>
      <c r="G3148" s="13" t="s">
        <v>4662</v>
      </c>
      <c r="H3148" s="13" t="s">
        <v>9252</v>
      </c>
      <c r="I3148" s="1">
        <v>4067766</v>
      </c>
      <c r="J3148" s="1">
        <v>-7393934</v>
      </c>
      <c r="K3148" t="s">
        <v>5</v>
      </c>
      <c r="L3148" s="20">
        <v>119</v>
      </c>
      <c r="M3148" s="4">
        <v>4</v>
      </c>
      <c r="N3148" s="4">
        <v>91</v>
      </c>
      <c r="O3148" s="2">
        <v>43637</v>
      </c>
      <c r="P3148" s="3">
        <v>1.81</v>
      </c>
      <c r="Q3148" s="4">
        <v>1</v>
      </c>
      <c r="R3148" s="3">
        <v>6.9</v>
      </c>
      <c r="S31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8" t="str">
        <f>IF(AIRBNB[[#This Row],[RUIDO(dB)]]&lt;=4,"Silencioso",IF(AIRBNB[[#This Row],[RUIDO(dB)]]&lt;=5.5,"Poco Ruidoso","Ruidoso"))</f>
        <v>Ruidoso</v>
      </c>
      <c r="U3148" t="str">
        <f>IF(AND(AIRBNB[[#This Row],[PRECIO]]&lt;50,AIRBNB[[#This Row],[MIN_NOCHES]]&gt;3),"Dentro del presupuesto","No considerar")</f>
        <v>No considerar</v>
      </c>
      <c r="V3148" t="str">
        <f>VLOOKUP(AIRBNB[[#This Row],[HOST_ID]],Super_host[],5,FALSE)</f>
        <v>Host</v>
      </c>
    </row>
    <row r="3149" spans="1:22">
      <c r="A3149" s="4">
        <v>1908767</v>
      </c>
      <c r="B3149" t="s">
        <v>130</v>
      </c>
      <c r="C3149" s="4">
        <v>9888877</v>
      </c>
      <c r="D3149" t="s">
        <v>131</v>
      </c>
      <c r="E3149" t="s">
        <v>132</v>
      </c>
      <c r="F3149" s="4">
        <v>10009</v>
      </c>
      <c r="G3149" s="13" t="s">
        <v>124</v>
      </c>
      <c r="H3149" s="13" t="s">
        <v>133</v>
      </c>
      <c r="I3149" s="1">
        <v>4072745</v>
      </c>
      <c r="J3149" s="1">
        <v>-7398344</v>
      </c>
      <c r="K3149" t="s">
        <v>40</v>
      </c>
      <c r="L3149" s="20">
        <v>119</v>
      </c>
      <c r="M3149" s="4">
        <v>3</v>
      </c>
      <c r="N3149" s="4">
        <v>1</v>
      </c>
      <c r="O3149" s="2">
        <v>41623</v>
      </c>
      <c r="P3149" s="3">
        <v>0.01</v>
      </c>
      <c r="Q3149" s="4">
        <v>1</v>
      </c>
      <c r="R3149" s="3">
        <v>5.6</v>
      </c>
      <c r="S31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49" t="str">
        <f>IF(AIRBNB[[#This Row],[RUIDO(dB)]]&lt;=4,"Silencioso",IF(AIRBNB[[#This Row],[RUIDO(dB)]]&lt;=5.5,"Poco Ruidoso","Ruidoso"))</f>
        <v>Ruidoso</v>
      </c>
      <c r="U3149" t="str">
        <f>IF(AND(AIRBNB[[#This Row],[PRECIO]]&lt;50,AIRBNB[[#This Row],[MIN_NOCHES]]&gt;3),"Dentro del presupuesto","No considerar")</f>
        <v>No considerar</v>
      </c>
      <c r="V3149" t="str">
        <f>VLOOKUP(AIRBNB[[#This Row],[HOST_ID]],Super_host[],5,FALSE)</f>
        <v>Host</v>
      </c>
    </row>
    <row r="3150" spans="1:22">
      <c r="A3150" s="4">
        <v>3841033</v>
      </c>
      <c r="B3150" t="s">
        <v>9415</v>
      </c>
      <c r="C3150" s="4">
        <v>9708374</v>
      </c>
      <c r="D3150" t="s">
        <v>9416</v>
      </c>
      <c r="E3150" t="s">
        <v>9417</v>
      </c>
      <c r="F3150" s="4">
        <v>11220</v>
      </c>
      <c r="G3150" s="13" t="s">
        <v>4662</v>
      </c>
      <c r="H3150" s="13" t="s">
        <v>9390</v>
      </c>
      <c r="I3150" s="1">
        <v>4063592</v>
      </c>
      <c r="J3150" s="1">
        <v>-7402704</v>
      </c>
      <c r="K3150" t="s">
        <v>5</v>
      </c>
      <c r="L3150" s="20">
        <v>119</v>
      </c>
      <c r="M3150" s="4">
        <v>1</v>
      </c>
      <c r="N3150" s="4">
        <v>1</v>
      </c>
      <c r="O3150" s="2">
        <v>42378</v>
      </c>
      <c r="P3150" s="3">
        <v>0.02</v>
      </c>
      <c r="Q3150" s="4">
        <v>1</v>
      </c>
      <c r="R3150" s="3">
        <v>6.9</v>
      </c>
      <c r="S31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0" t="str">
        <f>IF(AIRBNB[[#This Row],[RUIDO(dB)]]&lt;=4,"Silencioso",IF(AIRBNB[[#This Row],[RUIDO(dB)]]&lt;=5.5,"Poco Ruidoso","Ruidoso"))</f>
        <v>Ruidoso</v>
      </c>
      <c r="U3150" t="str">
        <f>IF(AND(AIRBNB[[#This Row],[PRECIO]]&lt;50,AIRBNB[[#This Row],[MIN_NOCHES]]&gt;3),"Dentro del presupuesto","No considerar")</f>
        <v>No considerar</v>
      </c>
      <c r="V3150" t="str">
        <f>VLOOKUP(AIRBNB[[#This Row],[HOST_ID]],Super_host[],5,FALSE)</f>
        <v>Host</v>
      </c>
    </row>
    <row r="3151" spans="1:22">
      <c r="A3151" s="4">
        <v>1730937</v>
      </c>
      <c r="B3151" t="s">
        <v>4085</v>
      </c>
      <c r="C3151" s="4">
        <v>9119678</v>
      </c>
      <c r="D3151" t="s">
        <v>454</v>
      </c>
      <c r="E3151" t="s">
        <v>4086</v>
      </c>
      <c r="F3151" s="4">
        <v>10037</v>
      </c>
      <c r="G3151" s="13" t="s">
        <v>124</v>
      </c>
      <c r="H3151" s="13" t="s">
        <v>373</v>
      </c>
      <c r="I3151" s="1">
        <v>4075622</v>
      </c>
      <c r="J3151" s="1">
        <v>-739728</v>
      </c>
      <c r="K3151" t="s">
        <v>40</v>
      </c>
      <c r="L3151" s="20">
        <v>119</v>
      </c>
      <c r="M3151" s="4">
        <v>2</v>
      </c>
      <c r="N3151" s="4">
        <v>27</v>
      </c>
      <c r="O3151" s="2">
        <v>43595</v>
      </c>
      <c r="P3151" s="3">
        <v>0.57999999999999996</v>
      </c>
      <c r="Q3151" s="4">
        <v>1</v>
      </c>
      <c r="R3151" s="3">
        <v>5.6</v>
      </c>
      <c r="S31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1" t="str">
        <f>IF(AIRBNB[[#This Row],[RUIDO(dB)]]&lt;=4,"Silencioso",IF(AIRBNB[[#This Row],[RUIDO(dB)]]&lt;=5.5,"Poco Ruidoso","Ruidoso"))</f>
        <v>Ruidoso</v>
      </c>
      <c r="U3151" t="str">
        <f>IF(AND(AIRBNB[[#This Row],[PRECIO]]&lt;50,AIRBNB[[#This Row],[MIN_NOCHES]]&gt;3),"Dentro del presupuesto","No considerar")</f>
        <v>No considerar</v>
      </c>
      <c r="V3151" t="str">
        <f>VLOOKUP(AIRBNB[[#This Row],[HOST_ID]],Super_host[],5,FALSE)</f>
        <v>Host</v>
      </c>
    </row>
    <row r="3152" spans="1:22">
      <c r="A3152" s="4">
        <v>1944155</v>
      </c>
      <c r="B3152" t="s">
        <v>11638</v>
      </c>
      <c r="C3152" s="4">
        <v>7720086</v>
      </c>
      <c r="D3152" t="s">
        <v>11639</v>
      </c>
      <c r="E3152" t="s">
        <v>11640</v>
      </c>
      <c r="F3152" s="4">
        <v>11217</v>
      </c>
      <c r="G3152" s="13" t="s">
        <v>4662</v>
      </c>
      <c r="H3152" s="13" t="s">
        <v>9222</v>
      </c>
      <c r="I3152" s="1">
        <v>4068605</v>
      </c>
      <c r="J3152" s="1">
        <v>-7397517</v>
      </c>
      <c r="K3152" t="s">
        <v>5</v>
      </c>
      <c r="L3152" s="20">
        <v>119</v>
      </c>
      <c r="M3152" s="4">
        <v>6</v>
      </c>
      <c r="N3152" s="4">
        <v>7</v>
      </c>
      <c r="O3152" s="2">
        <v>43627</v>
      </c>
      <c r="P3152" s="3">
        <v>0.25</v>
      </c>
      <c r="Q3152" s="4">
        <v>1</v>
      </c>
      <c r="R3152" s="3">
        <v>6.9</v>
      </c>
      <c r="S31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2" t="str">
        <f>IF(AIRBNB[[#This Row],[RUIDO(dB)]]&lt;=4,"Silencioso",IF(AIRBNB[[#This Row],[RUIDO(dB)]]&lt;=5.5,"Poco Ruidoso","Ruidoso"))</f>
        <v>Ruidoso</v>
      </c>
      <c r="U3152" t="str">
        <f>IF(AND(AIRBNB[[#This Row],[PRECIO]]&lt;50,AIRBNB[[#This Row],[MIN_NOCHES]]&gt;3),"Dentro del presupuesto","No considerar")</f>
        <v>No considerar</v>
      </c>
      <c r="V3152" t="str">
        <f>VLOOKUP(AIRBNB[[#This Row],[HOST_ID]],Super_host[],5,FALSE)</f>
        <v>Host</v>
      </c>
    </row>
    <row r="3153" spans="1:22">
      <c r="A3153" s="4">
        <v>4163020</v>
      </c>
      <c r="B3153" t="s">
        <v>1858</v>
      </c>
      <c r="C3153" s="4">
        <v>6897051</v>
      </c>
      <c r="D3153" t="s">
        <v>755</v>
      </c>
      <c r="E3153" t="s">
        <v>1859</v>
      </c>
      <c r="F3153" s="4">
        <v>10024</v>
      </c>
      <c r="G3153" s="13" t="s">
        <v>124</v>
      </c>
      <c r="H3153" s="13" t="s">
        <v>168</v>
      </c>
      <c r="I3153" s="1">
        <v>4078398</v>
      </c>
      <c r="J3153" s="1">
        <v>-7397795</v>
      </c>
      <c r="K3153" t="s">
        <v>40</v>
      </c>
      <c r="L3153" s="20">
        <v>119</v>
      </c>
      <c r="M3153" s="4">
        <v>4</v>
      </c>
      <c r="N3153" s="4">
        <v>7</v>
      </c>
      <c r="O3153" s="2">
        <v>42866</v>
      </c>
      <c r="P3153" s="3">
        <v>0.12</v>
      </c>
      <c r="Q3153" s="4">
        <v>1</v>
      </c>
      <c r="R3153" s="3">
        <v>5.6</v>
      </c>
      <c r="S31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3" t="str">
        <f>IF(AIRBNB[[#This Row],[RUIDO(dB)]]&lt;=4,"Silencioso",IF(AIRBNB[[#This Row],[RUIDO(dB)]]&lt;=5.5,"Poco Ruidoso","Ruidoso"))</f>
        <v>Ruidoso</v>
      </c>
      <c r="U3153" t="str">
        <f>IF(AND(AIRBNB[[#This Row],[PRECIO]]&lt;50,AIRBNB[[#This Row],[MIN_NOCHES]]&gt;3),"Dentro del presupuesto","No considerar")</f>
        <v>No considerar</v>
      </c>
      <c r="V3153" t="str">
        <f>VLOOKUP(AIRBNB[[#This Row],[HOST_ID]],Super_host[],5,FALSE)</f>
        <v>Host</v>
      </c>
    </row>
    <row r="3154" spans="1:22">
      <c r="A3154" s="4">
        <v>1292428</v>
      </c>
      <c r="B3154" t="s">
        <v>5354</v>
      </c>
      <c r="C3154" s="4">
        <v>4393626</v>
      </c>
      <c r="D3154" t="s">
        <v>75</v>
      </c>
      <c r="E3154" t="s">
        <v>5355</v>
      </c>
      <c r="F3154" s="4">
        <v>10011</v>
      </c>
      <c r="G3154" s="13" t="s">
        <v>124</v>
      </c>
      <c r="H3154" s="13" t="s">
        <v>186</v>
      </c>
      <c r="I3154" s="1">
        <v>407433</v>
      </c>
      <c r="J3154" s="1">
        <v>-7399832</v>
      </c>
      <c r="K3154" t="s">
        <v>40</v>
      </c>
      <c r="L3154" s="20">
        <v>119</v>
      </c>
      <c r="M3154" s="4">
        <v>4</v>
      </c>
      <c r="N3154" s="4">
        <v>106</v>
      </c>
      <c r="O3154" s="2">
        <v>43633</v>
      </c>
      <c r="P3154" s="3">
        <v>1.47</v>
      </c>
      <c r="Q3154" s="4">
        <v>1</v>
      </c>
      <c r="R3154" s="3">
        <v>5.6</v>
      </c>
      <c r="S31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4" t="str">
        <f>IF(AIRBNB[[#This Row],[RUIDO(dB)]]&lt;=4,"Silencioso",IF(AIRBNB[[#This Row],[RUIDO(dB)]]&lt;=5.5,"Poco Ruidoso","Ruidoso"))</f>
        <v>Ruidoso</v>
      </c>
      <c r="U3154" t="str">
        <f>IF(AND(AIRBNB[[#This Row],[PRECIO]]&lt;50,AIRBNB[[#This Row],[MIN_NOCHES]]&gt;3),"Dentro del presupuesto","No considerar")</f>
        <v>No considerar</v>
      </c>
      <c r="V3154" t="str">
        <f>VLOOKUP(AIRBNB[[#This Row],[HOST_ID]],Super_host[],5,FALSE)</f>
        <v>Host</v>
      </c>
    </row>
    <row r="3155" spans="1:22">
      <c r="A3155" s="4">
        <v>811299</v>
      </c>
      <c r="B3155" t="s">
        <v>12657</v>
      </c>
      <c r="C3155" s="4">
        <v>4231668</v>
      </c>
      <c r="D3155" t="s">
        <v>2547</v>
      </c>
      <c r="E3155" t="s">
        <v>12658</v>
      </c>
      <c r="F3155" s="4">
        <v>11201</v>
      </c>
      <c r="G3155" s="13" t="s">
        <v>4662</v>
      </c>
      <c r="H3155" s="13" t="s">
        <v>9576</v>
      </c>
      <c r="I3155" s="1">
        <v>4068515</v>
      </c>
      <c r="J3155" s="1">
        <v>-7399055</v>
      </c>
      <c r="K3155" t="s">
        <v>5</v>
      </c>
      <c r="L3155" s="20">
        <v>119</v>
      </c>
      <c r="M3155" s="4">
        <v>5</v>
      </c>
      <c r="N3155" s="4">
        <v>42</v>
      </c>
      <c r="O3155" s="2">
        <v>42737</v>
      </c>
      <c r="P3155" s="3">
        <v>0.53</v>
      </c>
      <c r="Q3155" s="4">
        <v>1</v>
      </c>
      <c r="R3155" s="3">
        <v>6.9</v>
      </c>
      <c r="S31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5" t="str">
        <f>IF(AIRBNB[[#This Row],[RUIDO(dB)]]&lt;=4,"Silencioso",IF(AIRBNB[[#This Row],[RUIDO(dB)]]&lt;=5.5,"Poco Ruidoso","Ruidoso"))</f>
        <v>Ruidoso</v>
      </c>
      <c r="U3155" t="str">
        <f>IF(AND(AIRBNB[[#This Row],[PRECIO]]&lt;50,AIRBNB[[#This Row],[MIN_NOCHES]]&gt;3),"Dentro del presupuesto","No considerar")</f>
        <v>No considerar</v>
      </c>
      <c r="V3155" t="str">
        <f>VLOOKUP(AIRBNB[[#This Row],[HOST_ID]],Super_host[],5,FALSE)</f>
        <v>Host</v>
      </c>
    </row>
    <row r="3156" spans="1:22">
      <c r="A3156" s="4">
        <v>782063</v>
      </c>
      <c r="B3156" t="s">
        <v>10484</v>
      </c>
      <c r="C3156" s="4">
        <v>4125000</v>
      </c>
      <c r="D3156" t="s">
        <v>1918</v>
      </c>
      <c r="E3156" t="s">
        <v>10485</v>
      </c>
      <c r="F3156" s="4">
        <v>11216</v>
      </c>
      <c r="G3156" s="13" t="s">
        <v>4662</v>
      </c>
      <c r="H3156" s="13" t="s">
        <v>9230</v>
      </c>
      <c r="I3156" s="1">
        <v>4068191</v>
      </c>
      <c r="J3156" s="1">
        <v>-7395475</v>
      </c>
      <c r="K3156" t="s">
        <v>5</v>
      </c>
      <c r="L3156" s="20">
        <v>119</v>
      </c>
      <c r="M3156" s="4">
        <v>5</v>
      </c>
      <c r="N3156" s="4">
        <v>7</v>
      </c>
      <c r="O3156" s="2">
        <v>42483</v>
      </c>
      <c r="P3156" s="3">
        <v>0.09</v>
      </c>
      <c r="Q3156" s="4">
        <v>1</v>
      </c>
      <c r="R3156" s="3">
        <v>6.9</v>
      </c>
      <c r="S31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6" t="str">
        <f>IF(AIRBNB[[#This Row],[RUIDO(dB)]]&lt;=4,"Silencioso",IF(AIRBNB[[#This Row],[RUIDO(dB)]]&lt;=5.5,"Poco Ruidoso","Ruidoso"))</f>
        <v>Ruidoso</v>
      </c>
      <c r="U3156" t="str">
        <f>IF(AND(AIRBNB[[#This Row],[PRECIO]]&lt;50,AIRBNB[[#This Row],[MIN_NOCHES]]&gt;3),"Dentro del presupuesto","No considerar")</f>
        <v>No considerar</v>
      </c>
      <c r="V3156" t="str">
        <f>VLOOKUP(AIRBNB[[#This Row],[HOST_ID]],Super_host[],5,FALSE)</f>
        <v>Host</v>
      </c>
    </row>
    <row r="3157" spans="1:22">
      <c r="A3157" s="4">
        <v>1190223</v>
      </c>
      <c r="B3157" t="s">
        <v>8534</v>
      </c>
      <c r="C3157" s="4">
        <v>3202825</v>
      </c>
      <c r="D3157" t="s">
        <v>1918</v>
      </c>
      <c r="E3157" t="s">
        <v>8535</v>
      </c>
      <c r="F3157" s="4">
        <v>11102</v>
      </c>
      <c r="G3157" s="13" t="s">
        <v>7897</v>
      </c>
      <c r="H3157" s="13" t="s">
        <v>7940</v>
      </c>
      <c r="I3157" s="1">
        <v>4076797</v>
      </c>
      <c r="J3157" s="1">
        <v>-7392858</v>
      </c>
      <c r="K3157" t="s">
        <v>5</v>
      </c>
      <c r="L3157" s="20">
        <v>119</v>
      </c>
      <c r="M3157" s="4">
        <v>7</v>
      </c>
      <c r="N3157" s="4">
        <v>11</v>
      </c>
      <c r="O3157" s="2">
        <v>43585</v>
      </c>
      <c r="P3157" s="3">
        <v>0.63</v>
      </c>
      <c r="Q3157" s="4">
        <v>5</v>
      </c>
      <c r="R3157" s="3">
        <v>6.24</v>
      </c>
      <c r="S31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7" t="str">
        <f>IF(AIRBNB[[#This Row],[RUIDO(dB)]]&lt;=4,"Silencioso",IF(AIRBNB[[#This Row],[RUIDO(dB)]]&lt;=5.5,"Poco Ruidoso","Ruidoso"))</f>
        <v>Ruidoso</v>
      </c>
      <c r="U3157" t="str">
        <f>IF(AND(AIRBNB[[#This Row],[PRECIO]]&lt;50,AIRBNB[[#This Row],[MIN_NOCHES]]&gt;3),"Dentro del presupuesto","No considerar")</f>
        <v>No considerar</v>
      </c>
      <c r="V3157" t="str">
        <f>VLOOKUP(AIRBNB[[#This Row],[HOST_ID]],Super_host[],5,FALSE)</f>
        <v>Host</v>
      </c>
    </row>
    <row r="3158" spans="1:22">
      <c r="A3158" s="4">
        <v>630034</v>
      </c>
      <c r="B3158" t="s">
        <v>13494</v>
      </c>
      <c r="C3158" s="4">
        <v>3129017</v>
      </c>
      <c r="D3158" t="s">
        <v>13495</v>
      </c>
      <c r="E3158" t="s">
        <v>13496</v>
      </c>
      <c r="F3158" s="4">
        <v>11216</v>
      </c>
      <c r="G3158" s="13" t="s">
        <v>4662</v>
      </c>
      <c r="H3158" s="13" t="s">
        <v>9230</v>
      </c>
      <c r="I3158" s="1">
        <v>4068517</v>
      </c>
      <c r="J3158" s="1">
        <v>-7395563</v>
      </c>
      <c r="K3158" t="s">
        <v>5</v>
      </c>
      <c r="L3158" s="20">
        <v>119</v>
      </c>
      <c r="M3158" s="4">
        <v>2</v>
      </c>
      <c r="N3158" s="4">
        <v>85</v>
      </c>
      <c r="O3158" s="2">
        <v>43639</v>
      </c>
      <c r="P3158" s="3">
        <v>1.02</v>
      </c>
      <c r="Q3158" s="4">
        <v>1</v>
      </c>
      <c r="R3158" s="3">
        <v>6.9</v>
      </c>
      <c r="S31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8" t="str">
        <f>IF(AIRBNB[[#This Row],[RUIDO(dB)]]&lt;=4,"Silencioso",IF(AIRBNB[[#This Row],[RUIDO(dB)]]&lt;=5.5,"Poco Ruidoso","Ruidoso"))</f>
        <v>Ruidoso</v>
      </c>
      <c r="U3158" t="str">
        <f>IF(AND(AIRBNB[[#This Row],[PRECIO]]&lt;50,AIRBNB[[#This Row],[MIN_NOCHES]]&gt;3),"Dentro del presupuesto","No considerar")</f>
        <v>No considerar</v>
      </c>
      <c r="V3158" t="str">
        <f>VLOOKUP(AIRBNB[[#This Row],[HOST_ID]],Super_host[],5,FALSE)</f>
        <v>Host</v>
      </c>
    </row>
    <row r="3159" spans="1:22">
      <c r="A3159" s="4">
        <v>3989564</v>
      </c>
      <c r="B3159" t="s">
        <v>15151</v>
      </c>
      <c r="C3159" s="4">
        <v>1272714</v>
      </c>
      <c r="D3159" t="s">
        <v>6217</v>
      </c>
      <c r="E3159" t="s">
        <v>15152</v>
      </c>
      <c r="F3159" s="4">
        <v>11216</v>
      </c>
      <c r="G3159" s="13" t="s">
        <v>4662</v>
      </c>
      <c r="H3159" s="13" t="s">
        <v>9230</v>
      </c>
      <c r="I3159" s="1">
        <v>4068313</v>
      </c>
      <c r="J3159" s="1">
        <v>-739413</v>
      </c>
      <c r="K3159" t="s">
        <v>5</v>
      </c>
      <c r="L3159" s="20">
        <v>119</v>
      </c>
      <c r="M3159" s="4">
        <v>2</v>
      </c>
      <c r="N3159" s="4">
        <v>209</v>
      </c>
      <c r="O3159" s="2">
        <v>43635</v>
      </c>
      <c r="P3159" s="3">
        <v>3.62</v>
      </c>
      <c r="Q3159" s="4">
        <v>1</v>
      </c>
      <c r="R3159" s="3">
        <v>6.9</v>
      </c>
      <c r="S31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59" t="str">
        <f>IF(AIRBNB[[#This Row],[RUIDO(dB)]]&lt;=4,"Silencioso",IF(AIRBNB[[#This Row],[RUIDO(dB)]]&lt;=5.5,"Poco Ruidoso","Ruidoso"))</f>
        <v>Ruidoso</v>
      </c>
      <c r="U3159" t="str">
        <f>IF(AND(AIRBNB[[#This Row],[PRECIO]]&lt;50,AIRBNB[[#This Row],[MIN_NOCHES]]&gt;3),"Dentro del presupuesto","No considerar")</f>
        <v>No considerar</v>
      </c>
      <c r="V3159" t="str">
        <f>VLOOKUP(AIRBNB[[#This Row],[HOST_ID]],Super_host[],5,FALSE)</f>
        <v>Host</v>
      </c>
    </row>
    <row r="3160" spans="1:22">
      <c r="A3160" s="4">
        <v>6261696</v>
      </c>
      <c r="B3160" t="s">
        <v>14685</v>
      </c>
      <c r="C3160" s="4">
        <v>1197823</v>
      </c>
      <c r="D3160" t="s">
        <v>14686</v>
      </c>
      <c r="E3160" t="s">
        <v>14687</v>
      </c>
      <c r="F3160" s="4">
        <v>11206</v>
      </c>
      <c r="G3160" s="13" t="s">
        <v>4662</v>
      </c>
      <c r="H3160" s="13" t="s">
        <v>9218</v>
      </c>
      <c r="I3160" s="1">
        <v>4070839</v>
      </c>
      <c r="J3160" s="1">
        <v>-7394538</v>
      </c>
      <c r="K3160" t="s">
        <v>40</v>
      </c>
      <c r="L3160" s="20">
        <v>119</v>
      </c>
      <c r="M3160" s="4">
        <v>3</v>
      </c>
      <c r="N3160" s="4">
        <v>126</v>
      </c>
      <c r="O3160" s="2">
        <v>43127</v>
      </c>
      <c r="P3160" s="3">
        <v>2.4900000000000002</v>
      </c>
      <c r="Q3160" s="4">
        <v>1</v>
      </c>
      <c r="R3160" s="3">
        <v>6.9</v>
      </c>
      <c r="S31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0" t="str">
        <f>IF(AIRBNB[[#This Row],[RUIDO(dB)]]&lt;=4,"Silencioso",IF(AIRBNB[[#This Row],[RUIDO(dB)]]&lt;=5.5,"Poco Ruidoso","Ruidoso"))</f>
        <v>Ruidoso</v>
      </c>
      <c r="U3160" t="str">
        <f>IF(AND(AIRBNB[[#This Row],[PRECIO]]&lt;50,AIRBNB[[#This Row],[MIN_NOCHES]]&gt;3),"Dentro del presupuesto","No considerar")</f>
        <v>No considerar</v>
      </c>
      <c r="V3160" t="str">
        <f>VLOOKUP(AIRBNB[[#This Row],[HOST_ID]],Super_host[],5,FALSE)</f>
        <v>Host</v>
      </c>
    </row>
    <row r="3161" spans="1:22">
      <c r="A3161" s="4">
        <v>2493039</v>
      </c>
      <c r="B3161" t="s">
        <v>4964</v>
      </c>
      <c r="C3161" s="4">
        <v>598167</v>
      </c>
      <c r="D3161" t="s">
        <v>839</v>
      </c>
      <c r="E3161" t="s">
        <v>4965</v>
      </c>
      <c r="F3161" s="4">
        <v>10001</v>
      </c>
      <c r="G3161" s="13" t="s">
        <v>124</v>
      </c>
      <c r="H3161" s="13" t="s">
        <v>186</v>
      </c>
      <c r="I3161" s="1">
        <v>4075066</v>
      </c>
      <c r="J3161" s="1">
        <v>-739972</v>
      </c>
      <c r="K3161" t="s">
        <v>40</v>
      </c>
      <c r="L3161" s="20">
        <v>119</v>
      </c>
      <c r="M3161" s="4">
        <v>2</v>
      </c>
      <c r="N3161" s="4">
        <v>32</v>
      </c>
      <c r="O3161" s="2">
        <v>43038</v>
      </c>
      <c r="P3161" s="3">
        <v>1.0900000000000001</v>
      </c>
      <c r="Q3161" s="4">
        <v>1</v>
      </c>
      <c r="R3161" s="3">
        <v>5.6</v>
      </c>
      <c r="S31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1" t="str">
        <f>IF(AIRBNB[[#This Row],[RUIDO(dB)]]&lt;=4,"Silencioso",IF(AIRBNB[[#This Row],[RUIDO(dB)]]&lt;=5.5,"Poco Ruidoso","Ruidoso"))</f>
        <v>Ruidoso</v>
      </c>
      <c r="U3161" t="str">
        <f>IF(AND(AIRBNB[[#This Row],[PRECIO]]&lt;50,AIRBNB[[#This Row],[MIN_NOCHES]]&gt;3),"Dentro del presupuesto","No considerar")</f>
        <v>No considerar</v>
      </c>
      <c r="V3161" t="str">
        <f>VLOOKUP(AIRBNB[[#This Row],[HOST_ID]],Super_host[],5,FALSE)</f>
        <v>Host</v>
      </c>
    </row>
    <row r="3162" spans="1:22">
      <c r="A3162" s="4">
        <v>4902143</v>
      </c>
      <c r="B3162" t="s">
        <v>8453</v>
      </c>
      <c r="C3162" s="4">
        <v>557918</v>
      </c>
      <c r="D3162" t="s">
        <v>8454</v>
      </c>
      <c r="E3162" t="s">
        <v>8455</v>
      </c>
      <c r="F3162" s="4">
        <v>11104</v>
      </c>
      <c r="G3162" s="13" t="s">
        <v>7897</v>
      </c>
      <c r="H3162" s="13" t="s">
        <v>7923</v>
      </c>
      <c r="I3162" s="1">
        <v>4074628</v>
      </c>
      <c r="J3162" s="1">
        <v>-739196</v>
      </c>
      <c r="K3162" t="s">
        <v>5</v>
      </c>
      <c r="L3162" s="20">
        <v>119</v>
      </c>
      <c r="M3162" s="4">
        <v>6</v>
      </c>
      <c r="N3162" s="4">
        <v>15</v>
      </c>
      <c r="O3162" s="2">
        <v>43533</v>
      </c>
      <c r="P3162" s="3">
        <v>0.46</v>
      </c>
      <c r="Q3162" s="4">
        <v>5</v>
      </c>
      <c r="R3162" s="3">
        <v>6.24</v>
      </c>
      <c r="S31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2" t="str">
        <f>IF(AIRBNB[[#This Row],[RUIDO(dB)]]&lt;=4,"Silencioso",IF(AIRBNB[[#This Row],[RUIDO(dB)]]&lt;=5.5,"Poco Ruidoso","Ruidoso"))</f>
        <v>Ruidoso</v>
      </c>
      <c r="U3162" t="str">
        <f>IF(AND(AIRBNB[[#This Row],[PRECIO]]&lt;50,AIRBNB[[#This Row],[MIN_NOCHES]]&gt;3),"Dentro del presupuesto","No considerar")</f>
        <v>No considerar</v>
      </c>
      <c r="V3162" t="str">
        <f>VLOOKUP(AIRBNB[[#This Row],[HOST_ID]],Super_host[],5,FALSE)</f>
        <v>Host</v>
      </c>
    </row>
    <row r="3163" spans="1:22">
      <c r="A3163" s="4">
        <v>5695055</v>
      </c>
      <c r="B3163" t="s">
        <v>1384</v>
      </c>
      <c r="C3163" s="4">
        <v>13347167</v>
      </c>
      <c r="D3163" t="s">
        <v>329</v>
      </c>
      <c r="E3163" t="s">
        <v>1385</v>
      </c>
      <c r="F3163" s="4">
        <v>10021</v>
      </c>
      <c r="G3163" s="13" t="s">
        <v>124</v>
      </c>
      <c r="H3163" s="13" t="s">
        <v>129</v>
      </c>
      <c r="I3163" s="1">
        <v>407711</v>
      </c>
      <c r="J3163" s="1">
        <v>-7395627</v>
      </c>
      <c r="K3163" t="s">
        <v>5</v>
      </c>
      <c r="L3163" s="20">
        <v>118</v>
      </c>
      <c r="M3163" s="4">
        <v>30</v>
      </c>
      <c r="N3163" s="4">
        <v>4</v>
      </c>
      <c r="O3163" s="2">
        <v>43309</v>
      </c>
      <c r="P3163" s="3">
        <v>0.08</v>
      </c>
      <c r="Q3163" s="4">
        <v>1</v>
      </c>
      <c r="R3163" s="3">
        <v>5.6</v>
      </c>
      <c r="S31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3" t="str">
        <f>IF(AIRBNB[[#This Row],[RUIDO(dB)]]&lt;=4,"Silencioso",IF(AIRBNB[[#This Row],[RUIDO(dB)]]&lt;=5.5,"Poco Ruidoso","Ruidoso"))</f>
        <v>Ruidoso</v>
      </c>
      <c r="U3163" t="str">
        <f>IF(AND(AIRBNB[[#This Row],[PRECIO]]&lt;50,AIRBNB[[#This Row],[MIN_NOCHES]]&gt;3),"Dentro del presupuesto","No considerar")</f>
        <v>No considerar</v>
      </c>
      <c r="V3163" t="str">
        <f>VLOOKUP(AIRBNB[[#This Row],[HOST_ID]],Super_host[],5,FALSE)</f>
        <v>Host</v>
      </c>
    </row>
    <row r="3164" spans="1:22">
      <c r="A3164" s="4">
        <v>3663984</v>
      </c>
      <c r="B3164" t="s">
        <v>1386</v>
      </c>
      <c r="C3164" s="4">
        <v>13347167</v>
      </c>
      <c r="D3164" t="s">
        <v>329</v>
      </c>
      <c r="E3164" t="s">
        <v>1098</v>
      </c>
      <c r="F3164" s="4">
        <v>10075</v>
      </c>
      <c r="G3164" s="13" t="s">
        <v>124</v>
      </c>
      <c r="H3164" s="13" t="s">
        <v>129</v>
      </c>
      <c r="I3164" s="1">
        <v>4077222</v>
      </c>
      <c r="J3164" s="1">
        <v>-7395604</v>
      </c>
      <c r="K3164" t="s">
        <v>5</v>
      </c>
      <c r="L3164" s="20">
        <v>118</v>
      </c>
      <c r="M3164" s="4">
        <v>30</v>
      </c>
      <c r="N3164" s="4">
        <v>4</v>
      </c>
      <c r="O3164" s="2">
        <v>43498</v>
      </c>
      <c r="P3164" s="3">
        <v>0.08</v>
      </c>
      <c r="Q3164" s="4">
        <v>1</v>
      </c>
      <c r="R3164" s="3">
        <v>5.6</v>
      </c>
      <c r="S31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4" t="str">
        <f>IF(AIRBNB[[#This Row],[RUIDO(dB)]]&lt;=4,"Silencioso",IF(AIRBNB[[#This Row],[RUIDO(dB)]]&lt;=5.5,"Poco Ruidoso","Ruidoso"))</f>
        <v>Ruidoso</v>
      </c>
      <c r="U3164" t="str">
        <f>IF(AND(AIRBNB[[#This Row],[PRECIO]]&lt;50,AIRBNB[[#This Row],[MIN_NOCHES]]&gt;3),"Dentro del presupuesto","No considerar")</f>
        <v>No considerar</v>
      </c>
      <c r="V3164" t="str">
        <f>VLOOKUP(AIRBNB[[#This Row],[HOST_ID]],Super_host[],5,FALSE)</f>
        <v>Host</v>
      </c>
    </row>
    <row r="3165" spans="1:22">
      <c r="A3165" s="4">
        <v>3923128</v>
      </c>
      <c r="B3165" t="s">
        <v>1635</v>
      </c>
      <c r="C3165" s="4">
        <v>13347167</v>
      </c>
      <c r="D3165" t="s">
        <v>329</v>
      </c>
      <c r="E3165" t="s">
        <v>1636</v>
      </c>
      <c r="F3165" s="4">
        <v>10075</v>
      </c>
      <c r="G3165" s="13" t="s">
        <v>124</v>
      </c>
      <c r="H3165" s="13" t="s">
        <v>129</v>
      </c>
      <c r="I3165" s="1">
        <v>4077237</v>
      </c>
      <c r="J3165" s="1">
        <v>-7395536</v>
      </c>
      <c r="K3165" t="s">
        <v>5</v>
      </c>
      <c r="L3165" s="20">
        <v>118</v>
      </c>
      <c r="M3165" s="4">
        <v>30</v>
      </c>
      <c r="N3165" s="4">
        <v>3</v>
      </c>
      <c r="O3165" s="2">
        <v>43343</v>
      </c>
      <c r="P3165" s="3">
        <v>0.1</v>
      </c>
      <c r="Q3165" s="4">
        <v>1</v>
      </c>
      <c r="R3165" s="3">
        <v>5.6</v>
      </c>
      <c r="S31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5" t="str">
        <f>IF(AIRBNB[[#This Row],[RUIDO(dB)]]&lt;=4,"Silencioso",IF(AIRBNB[[#This Row],[RUIDO(dB)]]&lt;=5.5,"Poco Ruidoso","Ruidoso"))</f>
        <v>Ruidoso</v>
      </c>
      <c r="U3165" t="str">
        <f>IF(AND(AIRBNB[[#This Row],[PRECIO]]&lt;50,AIRBNB[[#This Row],[MIN_NOCHES]]&gt;3),"Dentro del presupuesto","No considerar")</f>
        <v>No considerar</v>
      </c>
      <c r="V3165" t="str">
        <f>VLOOKUP(AIRBNB[[#This Row],[HOST_ID]],Super_host[],5,FALSE)</f>
        <v>Host</v>
      </c>
    </row>
    <row r="3166" spans="1:22">
      <c r="A3166" s="4">
        <v>1016819</v>
      </c>
      <c r="B3166" t="s">
        <v>10232</v>
      </c>
      <c r="C3166" s="4">
        <v>5596242</v>
      </c>
      <c r="D3166" t="s">
        <v>10233</v>
      </c>
      <c r="E3166" t="s">
        <v>10234</v>
      </c>
      <c r="F3166" s="4">
        <v>11238</v>
      </c>
      <c r="G3166" s="13" t="s">
        <v>4662</v>
      </c>
      <c r="H3166" s="13" t="s">
        <v>9387</v>
      </c>
      <c r="I3166" s="1">
        <v>4068771</v>
      </c>
      <c r="J3166" s="1">
        <v>-7396186</v>
      </c>
      <c r="K3166" t="s">
        <v>5</v>
      </c>
      <c r="L3166" s="20">
        <v>118</v>
      </c>
      <c r="M3166" s="4">
        <v>6</v>
      </c>
      <c r="N3166" s="4">
        <v>5</v>
      </c>
      <c r="O3166" s="2">
        <v>43284</v>
      </c>
      <c r="P3166" s="3">
        <v>7.0000000000000007E-2</v>
      </c>
      <c r="Q3166" s="4">
        <v>1</v>
      </c>
      <c r="R3166" s="3">
        <v>6.9</v>
      </c>
      <c r="S31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6" t="str">
        <f>IF(AIRBNB[[#This Row],[RUIDO(dB)]]&lt;=4,"Silencioso",IF(AIRBNB[[#This Row],[RUIDO(dB)]]&lt;=5.5,"Poco Ruidoso","Ruidoso"))</f>
        <v>Ruidoso</v>
      </c>
      <c r="U3166" t="str">
        <f>IF(AND(AIRBNB[[#This Row],[PRECIO]]&lt;50,AIRBNB[[#This Row],[MIN_NOCHES]]&gt;3),"Dentro del presupuesto","No considerar")</f>
        <v>No considerar</v>
      </c>
      <c r="V3166" t="str">
        <f>VLOOKUP(AIRBNB[[#This Row],[HOST_ID]],Super_host[],5,FALSE)</f>
        <v>Host</v>
      </c>
    </row>
    <row r="3167" spans="1:22">
      <c r="A3167" s="4">
        <v>4932075</v>
      </c>
      <c r="B3167" t="s">
        <v>9471</v>
      </c>
      <c r="C3167" s="4">
        <v>5037211</v>
      </c>
      <c r="D3167" t="s">
        <v>4327</v>
      </c>
      <c r="E3167" t="s">
        <v>9472</v>
      </c>
      <c r="F3167" s="4">
        <v>11222</v>
      </c>
      <c r="G3167" s="13" t="s">
        <v>4662</v>
      </c>
      <c r="H3167" s="13" t="s">
        <v>9249</v>
      </c>
      <c r="I3167" s="1">
        <v>4072023</v>
      </c>
      <c r="J3167" s="1">
        <v>-739479</v>
      </c>
      <c r="K3167" t="s">
        <v>40</v>
      </c>
      <c r="L3167" s="20">
        <v>118</v>
      </c>
      <c r="M3167" s="4">
        <v>3</v>
      </c>
      <c r="N3167" s="4">
        <v>1</v>
      </c>
      <c r="O3167" s="2">
        <v>42276</v>
      </c>
      <c r="P3167" s="3">
        <v>0.02</v>
      </c>
      <c r="Q3167" s="4">
        <v>1</v>
      </c>
      <c r="R3167" s="3">
        <v>6.9</v>
      </c>
      <c r="S31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7" t="str">
        <f>IF(AIRBNB[[#This Row],[RUIDO(dB)]]&lt;=4,"Silencioso",IF(AIRBNB[[#This Row],[RUIDO(dB)]]&lt;=5.5,"Poco Ruidoso","Ruidoso"))</f>
        <v>Ruidoso</v>
      </c>
      <c r="U3167" t="str">
        <f>IF(AND(AIRBNB[[#This Row],[PRECIO]]&lt;50,AIRBNB[[#This Row],[MIN_NOCHES]]&gt;3),"Dentro del presupuesto","No considerar")</f>
        <v>No considerar</v>
      </c>
      <c r="V3167" t="str">
        <f>VLOOKUP(AIRBNB[[#This Row],[HOST_ID]],Super_host[],5,FALSE)</f>
        <v>Host</v>
      </c>
    </row>
    <row r="3168" spans="1:22">
      <c r="A3168" s="4">
        <v>931642</v>
      </c>
      <c r="B3168" t="s">
        <v>5668</v>
      </c>
      <c r="C3168" s="4">
        <v>4976872</v>
      </c>
      <c r="D3168" t="s">
        <v>5669</v>
      </c>
      <c r="E3168" t="s">
        <v>5670</v>
      </c>
      <c r="F3168" s="4">
        <v>10016</v>
      </c>
      <c r="G3168" s="13" t="s">
        <v>124</v>
      </c>
      <c r="H3168" s="13" t="s">
        <v>182</v>
      </c>
      <c r="I3168" s="1">
        <v>4074848</v>
      </c>
      <c r="J3168" s="1">
        <v>-7397884</v>
      </c>
      <c r="K3168" t="s">
        <v>40</v>
      </c>
      <c r="L3168" s="20">
        <v>118</v>
      </c>
      <c r="M3168" s="4">
        <v>30</v>
      </c>
      <c r="N3168" s="4">
        <v>116</v>
      </c>
      <c r="O3168" s="2">
        <v>43639</v>
      </c>
      <c r="P3168" s="3">
        <v>1.93</v>
      </c>
      <c r="Q3168" s="4">
        <v>1</v>
      </c>
      <c r="R3168" s="3">
        <v>5.6</v>
      </c>
      <c r="S31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8" t="str">
        <f>IF(AIRBNB[[#This Row],[RUIDO(dB)]]&lt;=4,"Silencioso",IF(AIRBNB[[#This Row],[RUIDO(dB)]]&lt;=5.5,"Poco Ruidoso","Ruidoso"))</f>
        <v>Ruidoso</v>
      </c>
      <c r="U3168" t="str">
        <f>IF(AND(AIRBNB[[#This Row],[PRECIO]]&lt;50,AIRBNB[[#This Row],[MIN_NOCHES]]&gt;3),"Dentro del presupuesto","No considerar")</f>
        <v>No considerar</v>
      </c>
      <c r="V3168" t="str">
        <f>VLOOKUP(AIRBNB[[#This Row],[HOST_ID]],Super_host[],5,FALSE)</f>
        <v>Host</v>
      </c>
    </row>
    <row r="3169" spans="1:22">
      <c r="A3169" s="4">
        <v>147586</v>
      </c>
      <c r="B3169" t="s">
        <v>4456</v>
      </c>
      <c r="C3169" s="4">
        <v>709334</v>
      </c>
      <c r="D3169" t="s">
        <v>4457</v>
      </c>
      <c r="E3169" t="s">
        <v>4458</v>
      </c>
      <c r="F3169" s="4">
        <v>10027</v>
      </c>
      <c r="G3169" s="13" t="s">
        <v>124</v>
      </c>
      <c r="H3169" s="13" t="s">
        <v>148</v>
      </c>
      <c r="I3169" s="1">
        <v>4080474</v>
      </c>
      <c r="J3169" s="1">
        <v>-7394688</v>
      </c>
      <c r="K3169" t="s">
        <v>5</v>
      </c>
      <c r="L3169" s="20">
        <v>118</v>
      </c>
      <c r="M3169" s="4">
        <v>2</v>
      </c>
      <c r="N3169" s="4">
        <v>74</v>
      </c>
      <c r="O3169" s="2">
        <v>43632</v>
      </c>
      <c r="P3169" s="3">
        <v>0.76</v>
      </c>
      <c r="Q3169" s="4">
        <v>1</v>
      </c>
      <c r="R3169" s="3">
        <v>5.6</v>
      </c>
      <c r="S31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69" t="str">
        <f>IF(AIRBNB[[#This Row],[RUIDO(dB)]]&lt;=4,"Silencioso",IF(AIRBNB[[#This Row],[RUIDO(dB)]]&lt;=5.5,"Poco Ruidoso","Ruidoso"))</f>
        <v>Ruidoso</v>
      </c>
      <c r="U3169" t="str">
        <f>IF(AND(AIRBNB[[#This Row],[PRECIO]]&lt;50,AIRBNB[[#This Row],[MIN_NOCHES]]&gt;3),"Dentro del presupuesto","No considerar")</f>
        <v>No considerar</v>
      </c>
      <c r="V3169" t="str">
        <f>VLOOKUP(AIRBNB[[#This Row],[HOST_ID]],Super_host[],5,FALSE)</f>
        <v>Host</v>
      </c>
    </row>
    <row r="3170" spans="1:22">
      <c r="A3170" s="4">
        <v>524111</v>
      </c>
      <c r="B3170" t="s">
        <v>5496</v>
      </c>
      <c r="C3170" s="4">
        <v>62508</v>
      </c>
      <c r="D3170" t="s">
        <v>5497</v>
      </c>
      <c r="E3170" t="s">
        <v>3386</v>
      </c>
      <c r="F3170" s="4">
        <v>10009</v>
      </c>
      <c r="G3170" s="13" t="s">
        <v>124</v>
      </c>
      <c r="H3170" s="13" t="s">
        <v>133</v>
      </c>
      <c r="I3170" s="1">
        <v>4072915</v>
      </c>
      <c r="J3170" s="1">
        <v>-7398019</v>
      </c>
      <c r="K3170" t="s">
        <v>5</v>
      </c>
      <c r="L3170" s="20">
        <v>118</v>
      </c>
      <c r="M3170" s="4">
        <v>3</v>
      </c>
      <c r="N3170" s="4">
        <v>141</v>
      </c>
      <c r="O3170" s="2">
        <v>43640</v>
      </c>
      <c r="P3170" s="3">
        <v>1.66</v>
      </c>
      <c r="Q3170" s="4">
        <v>1</v>
      </c>
      <c r="R3170" s="3">
        <v>5.6</v>
      </c>
      <c r="S31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0" t="str">
        <f>IF(AIRBNB[[#This Row],[RUIDO(dB)]]&lt;=4,"Silencioso",IF(AIRBNB[[#This Row],[RUIDO(dB)]]&lt;=5.5,"Poco Ruidoso","Ruidoso"))</f>
        <v>Ruidoso</v>
      </c>
      <c r="U3170" t="str">
        <f>IF(AND(AIRBNB[[#This Row],[PRECIO]]&lt;50,AIRBNB[[#This Row],[MIN_NOCHES]]&gt;3),"Dentro del presupuesto","No considerar")</f>
        <v>No considerar</v>
      </c>
      <c r="V3170" t="str">
        <f>VLOOKUP(AIRBNB[[#This Row],[HOST_ID]],Super_host[],5,FALSE)</f>
        <v>Host</v>
      </c>
    </row>
    <row r="3171" spans="1:22">
      <c r="A3171" s="4">
        <v>3930878</v>
      </c>
      <c r="B3171" t="s">
        <v>1826</v>
      </c>
      <c r="C3171" s="4">
        <v>20364466</v>
      </c>
      <c r="D3171" t="s">
        <v>839</v>
      </c>
      <c r="E3171" t="s">
        <v>1827</v>
      </c>
      <c r="F3171" s="4">
        <v>10009</v>
      </c>
      <c r="G3171" s="13" t="s">
        <v>124</v>
      </c>
      <c r="H3171" s="13" t="s">
        <v>133</v>
      </c>
      <c r="I3171" s="1">
        <v>4072509</v>
      </c>
      <c r="J3171" s="1">
        <v>-7397898</v>
      </c>
      <c r="K3171" t="s">
        <v>5</v>
      </c>
      <c r="L3171" s="20">
        <v>117</v>
      </c>
      <c r="M3171" s="4">
        <v>3</v>
      </c>
      <c r="N3171" s="4">
        <v>7</v>
      </c>
      <c r="O3171" s="2">
        <v>43245</v>
      </c>
      <c r="P3171" s="3">
        <v>0.12</v>
      </c>
      <c r="Q3171" s="4">
        <v>1</v>
      </c>
      <c r="R3171" s="3">
        <v>5.6</v>
      </c>
      <c r="S31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1" t="str">
        <f>IF(AIRBNB[[#This Row],[RUIDO(dB)]]&lt;=4,"Silencioso",IF(AIRBNB[[#This Row],[RUIDO(dB)]]&lt;=5.5,"Poco Ruidoso","Ruidoso"))</f>
        <v>Ruidoso</v>
      </c>
      <c r="U3171" t="str">
        <f>IF(AND(AIRBNB[[#This Row],[PRECIO]]&lt;50,AIRBNB[[#This Row],[MIN_NOCHES]]&gt;3),"Dentro del presupuesto","No considerar")</f>
        <v>No considerar</v>
      </c>
      <c r="V3171" t="str">
        <f>VLOOKUP(AIRBNB[[#This Row],[HOST_ID]],Super_host[],5,FALSE)</f>
        <v>Host</v>
      </c>
    </row>
    <row r="3172" spans="1:22">
      <c r="A3172" s="4">
        <v>3741728</v>
      </c>
      <c r="B3172" t="s">
        <v>14192</v>
      </c>
      <c r="C3172" s="4">
        <v>19133023</v>
      </c>
      <c r="D3172" t="s">
        <v>1640</v>
      </c>
      <c r="E3172" t="s">
        <v>14193</v>
      </c>
      <c r="F3172" s="4">
        <v>11221</v>
      </c>
      <c r="G3172" s="13" t="s">
        <v>4662</v>
      </c>
      <c r="H3172" s="13" t="s">
        <v>9230</v>
      </c>
      <c r="I3172" s="1">
        <v>4068667</v>
      </c>
      <c r="J3172" s="1">
        <v>-7393897</v>
      </c>
      <c r="K3172" t="s">
        <v>5</v>
      </c>
      <c r="L3172" s="20">
        <v>117</v>
      </c>
      <c r="M3172" s="4">
        <v>5</v>
      </c>
      <c r="N3172" s="4">
        <v>105</v>
      </c>
      <c r="O3172" s="2">
        <v>43643</v>
      </c>
      <c r="P3172" s="3">
        <v>1.77</v>
      </c>
      <c r="Q3172" s="4">
        <v>1</v>
      </c>
      <c r="R3172" s="3">
        <v>6.9</v>
      </c>
      <c r="S31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2" t="str">
        <f>IF(AIRBNB[[#This Row],[RUIDO(dB)]]&lt;=4,"Silencioso",IF(AIRBNB[[#This Row],[RUIDO(dB)]]&lt;=5.5,"Poco Ruidoso","Ruidoso"))</f>
        <v>Ruidoso</v>
      </c>
      <c r="U3172" t="str">
        <f>IF(AND(AIRBNB[[#This Row],[PRECIO]]&lt;50,AIRBNB[[#This Row],[MIN_NOCHES]]&gt;3),"Dentro del presupuesto","No considerar")</f>
        <v>No considerar</v>
      </c>
      <c r="V3172" t="str">
        <f>VLOOKUP(AIRBNB[[#This Row],[HOST_ID]],Super_host[],5,FALSE)</f>
        <v>Host</v>
      </c>
    </row>
    <row r="3173" spans="1:22">
      <c r="A3173" s="4">
        <v>2754179</v>
      </c>
      <c r="B3173" t="s">
        <v>1510</v>
      </c>
      <c r="C3173" s="4">
        <v>13347167</v>
      </c>
      <c r="D3173" t="s">
        <v>329</v>
      </c>
      <c r="E3173" t="s">
        <v>1511</v>
      </c>
      <c r="F3173" s="4">
        <v>10021</v>
      </c>
      <c r="G3173" s="13" t="s">
        <v>124</v>
      </c>
      <c r="H3173" s="13" t="s">
        <v>129</v>
      </c>
      <c r="I3173" s="1">
        <v>4077249</v>
      </c>
      <c r="J3173" s="1">
        <v>-7395756</v>
      </c>
      <c r="K3173" t="s">
        <v>5</v>
      </c>
      <c r="L3173" s="20">
        <v>117</v>
      </c>
      <c r="M3173" s="4">
        <v>30</v>
      </c>
      <c r="N3173" s="4">
        <v>3</v>
      </c>
      <c r="O3173" s="2">
        <v>43104</v>
      </c>
      <c r="P3173" s="3">
        <v>0.09</v>
      </c>
      <c r="Q3173" s="4">
        <v>1</v>
      </c>
      <c r="R3173" s="3">
        <v>5.6</v>
      </c>
      <c r="S31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3" t="str">
        <f>IF(AIRBNB[[#This Row],[RUIDO(dB)]]&lt;=4,"Silencioso",IF(AIRBNB[[#This Row],[RUIDO(dB)]]&lt;=5.5,"Poco Ruidoso","Ruidoso"))</f>
        <v>Ruidoso</v>
      </c>
      <c r="U3173" t="str">
        <f>IF(AND(AIRBNB[[#This Row],[PRECIO]]&lt;50,AIRBNB[[#This Row],[MIN_NOCHES]]&gt;3),"Dentro del presupuesto","No considerar")</f>
        <v>No considerar</v>
      </c>
      <c r="V3173" t="str">
        <f>VLOOKUP(AIRBNB[[#This Row],[HOST_ID]],Super_host[],5,FALSE)</f>
        <v>Host</v>
      </c>
    </row>
    <row r="3174" spans="1:22">
      <c r="A3174" s="4">
        <v>2620068</v>
      </c>
      <c r="B3174" t="s">
        <v>1760</v>
      </c>
      <c r="C3174" s="4">
        <v>13347167</v>
      </c>
      <c r="D3174" t="s">
        <v>329</v>
      </c>
      <c r="E3174" t="s">
        <v>330</v>
      </c>
      <c r="F3174" s="4">
        <v>10035</v>
      </c>
      <c r="G3174" s="13" t="s">
        <v>124</v>
      </c>
      <c r="H3174" s="13" t="s">
        <v>129</v>
      </c>
      <c r="I3174" s="1">
        <v>4077107</v>
      </c>
      <c r="J3174" s="1">
        <v>-7395682</v>
      </c>
      <c r="K3174" t="s">
        <v>5</v>
      </c>
      <c r="L3174" s="20">
        <v>117</v>
      </c>
      <c r="M3174" s="4">
        <v>30</v>
      </c>
      <c r="N3174" s="4">
        <v>6</v>
      </c>
      <c r="O3174" s="2">
        <v>43555</v>
      </c>
      <c r="P3174" s="3">
        <v>0.11</v>
      </c>
      <c r="Q3174" s="4">
        <v>1</v>
      </c>
      <c r="R3174" s="3">
        <v>5.6</v>
      </c>
      <c r="S31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4" t="str">
        <f>IF(AIRBNB[[#This Row],[RUIDO(dB)]]&lt;=4,"Silencioso",IF(AIRBNB[[#This Row],[RUIDO(dB)]]&lt;=5.5,"Poco Ruidoso","Ruidoso"))</f>
        <v>Ruidoso</v>
      </c>
      <c r="U3174" t="str">
        <f>IF(AND(AIRBNB[[#This Row],[PRECIO]]&lt;50,AIRBNB[[#This Row],[MIN_NOCHES]]&gt;3),"Dentro del presupuesto","No considerar")</f>
        <v>No considerar</v>
      </c>
      <c r="V3174" t="str">
        <f>VLOOKUP(AIRBNB[[#This Row],[HOST_ID]],Super_host[],5,FALSE)</f>
        <v>Host</v>
      </c>
    </row>
    <row r="3175" spans="1:22">
      <c r="A3175" s="4">
        <v>2607741</v>
      </c>
      <c r="B3175" t="s">
        <v>6900</v>
      </c>
      <c r="C3175" s="4">
        <v>13347167</v>
      </c>
      <c r="D3175" t="s">
        <v>329</v>
      </c>
      <c r="E3175" t="s">
        <v>6901</v>
      </c>
      <c r="F3175" s="4">
        <v>10075</v>
      </c>
      <c r="G3175" s="13" t="s">
        <v>124</v>
      </c>
      <c r="H3175" s="13" t="s">
        <v>129</v>
      </c>
      <c r="I3175" s="1">
        <v>4077263</v>
      </c>
      <c r="J3175" s="1">
        <v>-7395567</v>
      </c>
      <c r="K3175" t="s">
        <v>5</v>
      </c>
      <c r="L3175" s="20">
        <v>117</v>
      </c>
      <c r="M3175" s="4">
        <v>30</v>
      </c>
      <c r="N3175" s="4">
        <v>0</v>
      </c>
      <c r="O3175" s="2">
        <v>43330</v>
      </c>
      <c r="P3175" s="3">
        <v>0.05</v>
      </c>
      <c r="Q3175" s="4">
        <v>1</v>
      </c>
      <c r="R3175" s="3">
        <v>5.6</v>
      </c>
      <c r="S31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5" t="str">
        <f>IF(AIRBNB[[#This Row],[RUIDO(dB)]]&lt;=4,"Silencioso",IF(AIRBNB[[#This Row],[RUIDO(dB)]]&lt;=5.5,"Poco Ruidoso","Ruidoso"))</f>
        <v>Ruidoso</v>
      </c>
      <c r="U3175" t="str">
        <f>IF(AND(AIRBNB[[#This Row],[PRECIO]]&lt;50,AIRBNB[[#This Row],[MIN_NOCHES]]&gt;3),"Dentro del presupuesto","No considerar")</f>
        <v>No considerar</v>
      </c>
      <c r="V3175" t="str">
        <f>VLOOKUP(AIRBNB[[#This Row],[HOST_ID]],Super_host[],5,FALSE)</f>
        <v>Host</v>
      </c>
    </row>
    <row r="3176" spans="1:22">
      <c r="A3176" s="4">
        <v>1175400</v>
      </c>
      <c r="B3176" t="s">
        <v>12782</v>
      </c>
      <c r="C3176" s="4">
        <v>5536387</v>
      </c>
      <c r="D3176" t="s">
        <v>12783</v>
      </c>
      <c r="E3176" t="s">
        <v>12784</v>
      </c>
      <c r="F3176" s="4">
        <v>11211</v>
      </c>
      <c r="G3176" s="13" t="s">
        <v>4662</v>
      </c>
      <c r="H3176" s="13" t="s">
        <v>9218</v>
      </c>
      <c r="I3176" s="1">
        <v>4071374</v>
      </c>
      <c r="J3176" s="1">
        <v>-7394642</v>
      </c>
      <c r="K3176" t="s">
        <v>40</v>
      </c>
      <c r="L3176" s="20">
        <v>117</v>
      </c>
      <c r="M3176" s="4">
        <v>2</v>
      </c>
      <c r="N3176" s="4">
        <v>43</v>
      </c>
      <c r="O3176" s="2">
        <v>43613</v>
      </c>
      <c r="P3176" s="3">
        <v>0.59</v>
      </c>
      <c r="Q3176" s="4">
        <v>1</v>
      </c>
      <c r="R3176" s="3">
        <v>6.9</v>
      </c>
      <c r="S31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6" t="str">
        <f>IF(AIRBNB[[#This Row],[RUIDO(dB)]]&lt;=4,"Silencioso",IF(AIRBNB[[#This Row],[RUIDO(dB)]]&lt;=5.5,"Poco Ruidoso","Ruidoso"))</f>
        <v>Ruidoso</v>
      </c>
      <c r="U3176" t="str">
        <f>IF(AND(AIRBNB[[#This Row],[PRECIO]]&lt;50,AIRBNB[[#This Row],[MIN_NOCHES]]&gt;3),"Dentro del presupuesto","No considerar")</f>
        <v>No considerar</v>
      </c>
      <c r="V3176" t="str">
        <f>VLOOKUP(AIRBNB[[#This Row],[HOST_ID]],Super_host[],5,FALSE)</f>
        <v>Host</v>
      </c>
    </row>
    <row r="3177" spans="1:22">
      <c r="A3177" s="4">
        <v>2012368</v>
      </c>
      <c r="B3177" t="s">
        <v>6255</v>
      </c>
      <c r="C3177" s="4">
        <v>1364042</v>
      </c>
      <c r="D3177" t="s">
        <v>5524</v>
      </c>
      <c r="E3177" t="s">
        <v>6256</v>
      </c>
      <c r="F3177" s="4">
        <v>10002</v>
      </c>
      <c r="G3177" s="13" t="s">
        <v>124</v>
      </c>
      <c r="H3177" s="13" t="s">
        <v>409</v>
      </c>
      <c r="I3177" s="1">
        <v>4071695</v>
      </c>
      <c r="J3177" s="1">
        <v>-7399178</v>
      </c>
      <c r="K3177" t="s">
        <v>5</v>
      </c>
      <c r="L3177" s="20">
        <v>117</v>
      </c>
      <c r="M3177" s="4">
        <v>5</v>
      </c>
      <c r="N3177" s="4">
        <v>221</v>
      </c>
      <c r="O3177" s="2">
        <v>43629</v>
      </c>
      <c r="P3177" s="3">
        <v>3.27</v>
      </c>
      <c r="Q3177" s="4">
        <v>1</v>
      </c>
      <c r="R3177" s="3">
        <v>5.6</v>
      </c>
      <c r="S31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7" t="str">
        <f>IF(AIRBNB[[#This Row],[RUIDO(dB)]]&lt;=4,"Silencioso",IF(AIRBNB[[#This Row],[RUIDO(dB)]]&lt;=5.5,"Poco Ruidoso","Ruidoso"))</f>
        <v>Ruidoso</v>
      </c>
      <c r="U3177" t="str">
        <f>IF(AND(AIRBNB[[#This Row],[PRECIO]]&lt;50,AIRBNB[[#This Row],[MIN_NOCHES]]&gt;3),"Dentro del presupuesto","No considerar")</f>
        <v>No considerar</v>
      </c>
      <c r="V3177" t="str">
        <f>VLOOKUP(AIRBNB[[#This Row],[HOST_ID]],Super_host[],5,FALSE)</f>
        <v>Host</v>
      </c>
    </row>
    <row r="3178" spans="1:22">
      <c r="A3178" s="4">
        <v>474283</v>
      </c>
      <c r="B3178" t="s">
        <v>7272</v>
      </c>
      <c r="C3178" s="4">
        <v>950232</v>
      </c>
      <c r="D3178" t="s">
        <v>247</v>
      </c>
      <c r="E3178" t="s">
        <v>2082</v>
      </c>
      <c r="F3178" s="4">
        <v>10019</v>
      </c>
      <c r="G3178" s="13" t="s">
        <v>124</v>
      </c>
      <c r="H3178" s="13" t="s">
        <v>249</v>
      </c>
      <c r="I3178" s="1">
        <v>4076487</v>
      </c>
      <c r="J3178" s="1">
        <v>-7398471</v>
      </c>
      <c r="K3178" t="s">
        <v>5</v>
      </c>
      <c r="L3178" s="20">
        <v>117</v>
      </c>
      <c r="M3178" s="4">
        <v>7</v>
      </c>
      <c r="N3178" s="4">
        <v>0</v>
      </c>
      <c r="O3178" s="2">
        <v>42204</v>
      </c>
      <c r="P3178" s="3">
        <v>0.81</v>
      </c>
      <c r="Q3178" s="4">
        <v>1</v>
      </c>
      <c r="R3178" s="3">
        <v>5.6</v>
      </c>
      <c r="S31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8" t="str">
        <f>IF(AIRBNB[[#This Row],[RUIDO(dB)]]&lt;=4,"Silencioso",IF(AIRBNB[[#This Row],[RUIDO(dB)]]&lt;=5.5,"Poco Ruidoso","Ruidoso"))</f>
        <v>Ruidoso</v>
      </c>
      <c r="U3178" t="str">
        <f>IF(AND(AIRBNB[[#This Row],[PRECIO]]&lt;50,AIRBNB[[#This Row],[MIN_NOCHES]]&gt;3),"Dentro del presupuesto","No considerar")</f>
        <v>No considerar</v>
      </c>
      <c r="V3178" t="str">
        <f>VLOOKUP(AIRBNB[[#This Row],[HOST_ID]],Super_host[],5,FALSE)</f>
        <v>Host</v>
      </c>
    </row>
    <row r="3179" spans="1:22">
      <c r="A3179" s="4">
        <v>5826475</v>
      </c>
      <c r="B3179" t="s">
        <v>5957</v>
      </c>
      <c r="C3179" s="4">
        <v>30242959</v>
      </c>
      <c r="D3179" t="s">
        <v>5958</v>
      </c>
      <c r="E3179" t="s">
        <v>5959</v>
      </c>
      <c r="F3179" s="4">
        <v>10031</v>
      </c>
      <c r="G3179" s="13" t="s">
        <v>124</v>
      </c>
      <c r="H3179" s="13" t="s">
        <v>148</v>
      </c>
      <c r="I3179" s="1">
        <v>4082682</v>
      </c>
      <c r="J3179" s="1">
        <v>-7394634</v>
      </c>
      <c r="K3179" t="s">
        <v>40</v>
      </c>
      <c r="L3179" s="20">
        <v>116</v>
      </c>
      <c r="M3179" s="4">
        <v>2</v>
      </c>
      <c r="N3179" s="4">
        <v>129</v>
      </c>
      <c r="O3179" s="2">
        <v>43648</v>
      </c>
      <c r="P3179" s="3">
        <v>2.5</v>
      </c>
      <c r="Q3179" s="4">
        <v>1</v>
      </c>
      <c r="R3179" s="3">
        <v>5.6</v>
      </c>
      <c r="S31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79" t="str">
        <f>IF(AIRBNB[[#This Row],[RUIDO(dB)]]&lt;=4,"Silencioso",IF(AIRBNB[[#This Row],[RUIDO(dB)]]&lt;=5.5,"Poco Ruidoso","Ruidoso"))</f>
        <v>Ruidoso</v>
      </c>
      <c r="U3179" t="str">
        <f>IF(AND(AIRBNB[[#This Row],[PRECIO]]&lt;50,AIRBNB[[#This Row],[MIN_NOCHES]]&gt;3),"Dentro del presupuesto","No considerar")</f>
        <v>No considerar</v>
      </c>
      <c r="V3179" t="str">
        <f>VLOOKUP(AIRBNB[[#This Row],[HOST_ID]],Super_host[],5,FALSE)</f>
        <v>Host</v>
      </c>
    </row>
    <row r="3180" spans="1:22">
      <c r="A3180" s="4">
        <v>3895930</v>
      </c>
      <c r="B3180" t="s">
        <v>13095</v>
      </c>
      <c r="C3180" s="4">
        <v>20166817</v>
      </c>
      <c r="D3180" t="s">
        <v>13096</v>
      </c>
      <c r="E3180" t="s">
        <v>9472</v>
      </c>
      <c r="F3180" s="4">
        <v>11222</v>
      </c>
      <c r="G3180" s="13" t="s">
        <v>4662</v>
      </c>
      <c r="H3180" s="13" t="s">
        <v>9249</v>
      </c>
      <c r="I3180" s="1">
        <v>4071959</v>
      </c>
      <c r="J3180" s="1">
        <v>-7394795</v>
      </c>
      <c r="K3180" t="s">
        <v>5</v>
      </c>
      <c r="L3180" s="20">
        <v>116</v>
      </c>
      <c r="M3180" s="4">
        <v>28</v>
      </c>
      <c r="N3180" s="4">
        <v>45</v>
      </c>
      <c r="O3180" s="2">
        <v>43616</v>
      </c>
      <c r="P3180" s="3">
        <v>0.76</v>
      </c>
      <c r="Q3180" s="4">
        <v>1</v>
      </c>
      <c r="R3180" s="3">
        <v>6.9</v>
      </c>
      <c r="S31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0" t="str">
        <f>IF(AIRBNB[[#This Row],[RUIDO(dB)]]&lt;=4,"Silencioso",IF(AIRBNB[[#This Row],[RUIDO(dB)]]&lt;=5.5,"Poco Ruidoso","Ruidoso"))</f>
        <v>Ruidoso</v>
      </c>
      <c r="U3180" t="str">
        <f>IF(AND(AIRBNB[[#This Row],[PRECIO]]&lt;50,AIRBNB[[#This Row],[MIN_NOCHES]]&gt;3),"Dentro del presupuesto","No considerar")</f>
        <v>No considerar</v>
      </c>
      <c r="V3180" t="str">
        <f>VLOOKUP(AIRBNB[[#This Row],[HOST_ID]],Super_host[],5,FALSE)</f>
        <v>Host</v>
      </c>
    </row>
    <row r="3181" spans="1:22">
      <c r="A3181" s="4">
        <v>3462975</v>
      </c>
      <c r="B3181" t="s">
        <v>1830</v>
      </c>
      <c r="C3181" s="4">
        <v>17159358</v>
      </c>
      <c r="D3181" t="s">
        <v>1831</v>
      </c>
      <c r="E3181" t="s">
        <v>1832</v>
      </c>
      <c r="F3181" s="4">
        <v>10014</v>
      </c>
      <c r="G3181" s="13" t="s">
        <v>124</v>
      </c>
      <c r="H3181" s="13" t="s">
        <v>140</v>
      </c>
      <c r="I3181" s="1">
        <v>4073476</v>
      </c>
      <c r="J3181" s="1">
        <v>-74001</v>
      </c>
      <c r="K3181" t="s">
        <v>5</v>
      </c>
      <c r="L3181" s="20">
        <v>116</v>
      </c>
      <c r="M3181" s="4">
        <v>1</v>
      </c>
      <c r="N3181" s="4">
        <v>7</v>
      </c>
      <c r="O3181" s="2">
        <v>42271</v>
      </c>
      <c r="P3181" s="3">
        <v>0.12</v>
      </c>
      <c r="Q3181" s="4">
        <v>1</v>
      </c>
      <c r="R3181" s="3">
        <v>5.6</v>
      </c>
      <c r="S31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1" t="str">
        <f>IF(AIRBNB[[#This Row],[RUIDO(dB)]]&lt;=4,"Silencioso",IF(AIRBNB[[#This Row],[RUIDO(dB)]]&lt;=5.5,"Poco Ruidoso","Ruidoso"))</f>
        <v>Ruidoso</v>
      </c>
      <c r="U3181" t="str">
        <f>IF(AND(AIRBNB[[#This Row],[PRECIO]]&lt;50,AIRBNB[[#This Row],[MIN_NOCHES]]&gt;3),"Dentro del presupuesto","No considerar")</f>
        <v>No considerar</v>
      </c>
      <c r="V3181" t="str">
        <f>VLOOKUP(AIRBNB[[#This Row],[HOST_ID]],Super_host[],5,FALSE)</f>
        <v>Host</v>
      </c>
    </row>
    <row r="3182" spans="1:22">
      <c r="A3182" s="4">
        <v>3395697</v>
      </c>
      <c r="B3182" t="s">
        <v>557</v>
      </c>
      <c r="C3182" s="4">
        <v>17132728</v>
      </c>
      <c r="D3182" t="s">
        <v>558</v>
      </c>
      <c r="E3182" t="s">
        <v>559</v>
      </c>
      <c r="F3182" s="4">
        <v>10025</v>
      </c>
      <c r="G3182" s="13" t="s">
        <v>124</v>
      </c>
      <c r="H3182" s="13" t="s">
        <v>168</v>
      </c>
      <c r="I3182" s="1">
        <v>407939</v>
      </c>
      <c r="J3182" s="1">
        <v>-7397485</v>
      </c>
      <c r="K3182" t="s">
        <v>5</v>
      </c>
      <c r="L3182" s="20">
        <v>116</v>
      </c>
      <c r="M3182" s="4">
        <v>7</v>
      </c>
      <c r="N3182" s="4">
        <v>1</v>
      </c>
      <c r="O3182" s="2">
        <v>42635</v>
      </c>
      <c r="P3182" s="3">
        <v>0.03</v>
      </c>
      <c r="Q3182" s="4">
        <v>1</v>
      </c>
      <c r="R3182" s="3">
        <v>5.6</v>
      </c>
      <c r="S31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2" t="str">
        <f>IF(AIRBNB[[#This Row],[RUIDO(dB)]]&lt;=4,"Silencioso",IF(AIRBNB[[#This Row],[RUIDO(dB)]]&lt;=5.5,"Poco Ruidoso","Ruidoso"))</f>
        <v>Ruidoso</v>
      </c>
      <c r="U3182" t="str">
        <f>IF(AND(AIRBNB[[#This Row],[PRECIO]]&lt;50,AIRBNB[[#This Row],[MIN_NOCHES]]&gt;3),"Dentro del presupuesto","No considerar")</f>
        <v>No considerar</v>
      </c>
      <c r="V3182" t="str">
        <f>VLOOKUP(AIRBNB[[#This Row],[HOST_ID]],Super_host[],5,FALSE)</f>
        <v>Host</v>
      </c>
    </row>
    <row r="3183" spans="1:22">
      <c r="A3183" s="4">
        <v>3272201</v>
      </c>
      <c r="B3183" t="s">
        <v>2756</v>
      </c>
      <c r="C3183" s="4">
        <v>16545323</v>
      </c>
      <c r="D3183" t="s">
        <v>577</v>
      </c>
      <c r="E3183" t="s">
        <v>2757</v>
      </c>
      <c r="F3183" s="4">
        <v>10014</v>
      </c>
      <c r="G3183" s="13" t="s">
        <v>124</v>
      </c>
      <c r="H3183" s="13" t="s">
        <v>140</v>
      </c>
      <c r="I3183" s="1">
        <v>4073504</v>
      </c>
      <c r="J3183" s="1">
        <v>-7400658</v>
      </c>
      <c r="K3183" t="s">
        <v>5</v>
      </c>
      <c r="L3183" s="20">
        <v>116</v>
      </c>
      <c r="M3183" s="4">
        <v>7</v>
      </c>
      <c r="N3183" s="4">
        <v>14</v>
      </c>
      <c r="O3183" s="2">
        <v>43045</v>
      </c>
      <c r="P3183" s="3">
        <v>0.23</v>
      </c>
      <c r="Q3183" s="4">
        <v>1</v>
      </c>
      <c r="R3183" s="3">
        <v>5.6</v>
      </c>
      <c r="S31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3" t="str">
        <f>IF(AIRBNB[[#This Row],[RUIDO(dB)]]&lt;=4,"Silencioso",IF(AIRBNB[[#This Row],[RUIDO(dB)]]&lt;=5.5,"Poco Ruidoso","Ruidoso"))</f>
        <v>Ruidoso</v>
      </c>
      <c r="U3183" t="str">
        <f>IF(AND(AIRBNB[[#This Row],[PRECIO]]&lt;50,AIRBNB[[#This Row],[MIN_NOCHES]]&gt;3),"Dentro del presupuesto","No considerar")</f>
        <v>No considerar</v>
      </c>
      <c r="V3183" t="str">
        <f>VLOOKUP(AIRBNB[[#This Row],[HOST_ID]],Super_host[],5,FALSE)</f>
        <v>Host</v>
      </c>
    </row>
    <row r="3184" spans="1:22">
      <c r="A3184" s="4">
        <v>5859030</v>
      </c>
      <c r="B3184" t="s">
        <v>968</v>
      </c>
      <c r="C3184" s="4">
        <v>13347167</v>
      </c>
      <c r="D3184" t="s">
        <v>329</v>
      </c>
      <c r="E3184" t="s">
        <v>969</v>
      </c>
      <c r="F3184" s="4">
        <v>10021</v>
      </c>
      <c r="G3184" s="13" t="s">
        <v>124</v>
      </c>
      <c r="H3184" s="13" t="s">
        <v>129</v>
      </c>
      <c r="I3184" s="1">
        <v>407717</v>
      </c>
      <c r="J3184" s="1">
        <v>-7395572</v>
      </c>
      <c r="K3184" t="s">
        <v>5</v>
      </c>
      <c r="L3184" s="20">
        <v>116</v>
      </c>
      <c r="M3184" s="4">
        <v>30</v>
      </c>
      <c r="N3184" s="4">
        <v>2</v>
      </c>
      <c r="O3184" s="2">
        <v>42703</v>
      </c>
      <c r="P3184" s="3">
        <v>0.05</v>
      </c>
      <c r="Q3184" s="4">
        <v>1</v>
      </c>
      <c r="R3184" s="3">
        <v>5.6</v>
      </c>
      <c r="S31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4" t="str">
        <f>IF(AIRBNB[[#This Row],[RUIDO(dB)]]&lt;=4,"Silencioso",IF(AIRBNB[[#This Row],[RUIDO(dB)]]&lt;=5.5,"Poco Ruidoso","Ruidoso"))</f>
        <v>Ruidoso</v>
      </c>
      <c r="U3184" t="str">
        <f>IF(AND(AIRBNB[[#This Row],[PRECIO]]&lt;50,AIRBNB[[#This Row],[MIN_NOCHES]]&gt;3),"Dentro del presupuesto","No considerar")</f>
        <v>No considerar</v>
      </c>
      <c r="V3184" t="str">
        <f>VLOOKUP(AIRBNB[[#This Row],[HOST_ID]],Super_host[],5,FALSE)</f>
        <v>Host</v>
      </c>
    </row>
    <row r="3185" spans="1:22">
      <c r="A3185" s="4">
        <v>2995209</v>
      </c>
      <c r="B3185" t="s">
        <v>328</v>
      </c>
      <c r="C3185" s="4">
        <v>13347167</v>
      </c>
      <c r="D3185" t="s">
        <v>329</v>
      </c>
      <c r="E3185" t="s">
        <v>330</v>
      </c>
      <c r="F3185" s="4">
        <v>10035</v>
      </c>
      <c r="G3185" s="13" t="s">
        <v>124</v>
      </c>
      <c r="H3185" s="13" t="s">
        <v>129</v>
      </c>
      <c r="I3185" s="1">
        <v>4077126</v>
      </c>
      <c r="J3185" s="1">
        <v>-7395671</v>
      </c>
      <c r="K3185" t="s">
        <v>5</v>
      </c>
      <c r="L3185" s="20">
        <v>116</v>
      </c>
      <c r="M3185" s="4">
        <v>30</v>
      </c>
      <c r="N3185" s="4">
        <v>1</v>
      </c>
      <c r="O3185" s="2">
        <v>41804</v>
      </c>
      <c r="P3185" s="3">
        <v>0.02</v>
      </c>
      <c r="Q3185" s="4">
        <v>1</v>
      </c>
      <c r="R3185" s="3">
        <v>5.6</v>
      </c>
      <c r="S31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5" t="str">
        <f>IF(AIRBNB[[#This Row],[RUIDO(dB)]]&lt;=4,"Silencioso",IF(AIRBNB[[#This Row],[RUIDO(dB)]]&lt;=5.5,"Poco Ruidoso","Ruidoso"))</f>
        <v>Ruidoso</v>
      </c>
      <c r="U3185" t="str">
        <f>IF(AND(AIRBNB[[#This Row],[PRECIO]]&lt;50,AIRBNB[[#This Row],[MIN_NOCHES]]&gt;3),"Dentro del presupuesto","No considerar")</f>
        <v>No considerar</v>
      </c>
      <c r="V3185" t="str">
        <f>VLOOKUP(AIRBNB[[#This Row],[HOST_ID]],Super_host[],5,FALSE)</f>
        <v>Host</v>
      </c>
    </row>
    <row r="3186" spans="1:22">
      <c r="A3186" s="4">
        <v>2634963</v>
      </c>
      <c r="B3186" t="s">
        <v>2562</v>
      </c>
      <c r="C3186" s="4">
        <v>9482259</v>
      </c>
      <c r="D3186" t="s">
        <v>2563</v>
      </c>
      <c r="E3186" t="s">
        <v>2564</v>
      </c>
      <c r="F3186" s="4">
        <v>10026</v>
      </c>
      <c r="G3186" s="13" t="s">
        <v>124</v>
      </c>
      <c r="H3186" s="13" t="s">
        <v>148</v>
      </c>
      <c r="I3186" s="1">
        <v>4080029</v>
      </c>
      <c r="J3186" s="1">
        <v>-7395362</v>
      </c>
      <c r="K3186" t="s">
        <v>5</v>
      </c>
      <c r="L3186" s="20">
        <v>116</v>
      </c>
      <c r="M3186" s="4">
        <v>4</v>
      </c>
      <c r="N3186" s="4">
        <v>12</v>
      </c>
      <c r="O3186" s="2">
        <v>43653</v>
      </c>
      <c r="P3186" s="3">
        <v>0.2</v>
      </c>
      <c r="Q3186" s="4">
        <v>1</v>
      </c>
      <c r="R3186" s="3">
        <v>5.6</v>
      </c>
      <c r="S31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6" t="str">
        <f>IF(AIRBNB[[#This Row],[RUIDO(dB)]]&lt;=4,"Silencioso",IF(AIRBNB[[#This Row],[RUIDO(dB)]]&lt;=5.5,"Poco Ruidoso","Ruidoso"))</f>
        <v>Ruidoso</v>
      </c>
      <c r="U3186" t="str">
        <f>IF(AND(AIRBNB[[#This Row],[PRECIO]]&lt;50,AIRBNB[[#This Row],[MIN_NOCHES]]&gt;3),"Dentro del presupuesto","No considerar")</f>
        <v>No considerar</v>
      </c>
      <c r="V3186" t="str">
        <f>VLOOKUP(AIRBNB[[#This Row],[HOST_ID]],Super_host[],5,FALSE)</f>
        <v>Host</v>
      </c>
    </row>
    <row r="3187" spans="1:22">
      <c r="A3187" s="4">
        <v>1223230</v>
      </c>
      <c r="B3187" t="s">
        <v>3149</v>
      </c>
      <c r="C3187" s="4">
        <v>6672450</v>
      </c>
      <c r="D3187" t="s">
        <v>481</v>
      </c>
      <c r="E3187" t="s">
        <v>3150</v>
      </c>
      <c r="F3187" s="4">
        <v>10013</v>
      </c>
      <c r="G3187" s="13" t="s">
        <v>124</v>
      </c>
      <c r="H3187" s="13" t="s">
        <v>662</v>
      </c>
      <c r="I3187" s="1">
        <v>4071908</v>
      </c>
      <c r="J3187" s="1">
        <v>-7400546</v>
      </c>
      <c r="K3187" t="s">
        <v>5</v>
      </c>
      <c r="L3187" s="20">
        <v>116</v>
      </c>
      <c r="M3187" s="4">
        <v>1</v>
      </c>
      <c r="N3187" s="4">
        <v>21</v>
      </c>
      <c r="O3187" s="2">
        <v>43639</v>
      </c>
      <c r="P3187" s="3">
        <v>0.28999999999999998</v>
      </c>
      <c r="Q3187" s="4">
        <v>1</v>
      </c>
      <c r="R3187" s="3">
        <v>5.6</v>
      </c>
      <c r="S31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7" t="str">
        <f>IF(AIRBNB[[#This Row],[RUIDO(dB)]]&lt;=4,"Silencioso",IF(AIRBNB[[#This Row],[RUIDO(dB)]]&lt;=5.5,"Poco Ruidoso","Ruidoso"))</f>
        <v>Ruidoso</v>
      </c>
      <c r="U3187" t="str">
        <f>IF(AND(AIRBNB[[#This Row],[PRECIO]]&lt;50,AIRBNB[[#This Row],[MIN_NOCHES]]&gt;3),"Dentro del presupuesto","No considerar")</f>
        <v>No considerar</v>
      </c>
      <c r="V3187" t="str">
        <f>VLOOKUP(AIRBNB[[#This Row],[HOST_ID]],Super_host[],5,FALSE)</f>
        <v>Host</v>
      </c>
    </row>
    <row r="3188" spans="1:22">
      <c r="A3188" s="4">
        <v>1056119</v>
      </c>
      <c r="B3188" t="s">
        <v>13978</v>
      </c>
      <c r="C3188" s="4">
        <v>5817011</v>
      </c>
      <c r="D3188" t="s">
        <v>13979</v>
      </c>
      <c r="E3188" t="s">
        <v>12284</v>
      </c>
      <c r="F3188" s="4">
        <v>11206</v>
      </c>
      <c r="G3188" s="13" t="s">
        <v>4662</v>
      </c>
      <c r="H3188" s="13" t="s">
        <v>9218</v>
      </c>
      <c r="I3188" s="1">
        <v>4070851</v>
      </c>
      <c r="J3188" s="1">
        <v>-73949</v>
      </c>
      <c r="K3188" t="s">
        <v>5</v>
      </c>
      <c r="L3188" s="20">
        <v>116</v>
      </c>
      <c r="M3188" s="4">
        <v>4</v>
      </c>
      <c r="N3188" s="4">
        <v>112</v>
      </c>
      <c r="O3188" s="2">
        <v>43648</v>
      </c>
      <c r="P3188" s="3">
        <v>1.49</v>
      </c>
      <c r="Q3188" s="4">
        <v>1</v>
      </c>
      <c r="R3188" s="3">
        <v>6.9</v>
      </c>
      <c r="S31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8" t="str">
        <f>IF(AIRBNB[[#This Row],[RUIDO(dB)]]&lt;=4,"Silencioso",IF(AIRBNB[[#This Row],[RUIDO(dB)]]&lt;=5.5,"Poco Ruidoso","Ruidoso"))</f>
        <v>Ruidoso</v>
      </c>
      <c r="U3188" t="str">
        <f>IF(AND(AIRBNB[[#This Row],[PRECIO]]&lt;50,AIRBNB[[#This Row],[MIN_NOCHES]]&gt;3),"Dentro del presupuesto","No considerar")</f>
        <v>No considerar</v>
      </c>
      <c r="V3188" t="str">
        <f>VLOOKUP(AIRBNB[[#This Row],[HOST_ID]],Super_host[],5,FALSE)</f>
        <v>Host</v>
      </c>
    </row>
    <row r="3189" spans="1:22">
      <c r="A3189" s="4">
        <v>5212133</v>
      </c>
      <c r="B3189" t="s">
        <v>15934</v>
      </c>
      <c r="C3189" s="4">
        <v>2265800</v>
      </c>
      <c r="D3189" t="s">
        <v>3606</v>
      </c>
      <c r="E3189" t="s">
        <v>15935</v>
      </c>
      <c r="F3189" s="4">
        <v>11222</v>
      </c>
      <c r="G3189" s="13" t="s">
        <v>4662</v>
      </c>
      <c r="H3189" s="13" t="s">
        <v>9249</v>
      </c>
      <c r="I3189" s="1">
        <v>4072862</v>
      </c>
      <c r="J3189" s="1">
        <v>-7395495</v>
      </c>
      <c r="K3189" t="s">
        <v>5</v>
      </c>
      <c r="L3189" s="20">
        <v>116</v>
      </c>
      <c r="M3189" s="4">
        <v>1</v>
      </c>
      <c r="N3189" s="4">
        <v>0</v>
      </c>
      <c r="O3189" s="2">
        <v>43626</v>
      </c>
      <c r="P3189" s="3">
        <v>0.02</v>
      </c>
      <c r="Q3189" s="4">
        <v>1</v>
      </c>
      <c r="R3189" s="3">
        <v>6.9</v>
      </c>
      <c r="S31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89" t="str">
        <f>IF(AIRBNB[[#This Row],[RUIDO(dB)]]&lt;=4,"Silencioso",IF(AIRBNB[[#This Row],[RUIDO(dB)]]&lt;=5.5,"Poco Ruidoso","Ruidoso"))</f>
        <v>Ruidoso</v>
      </c>
      <c r="U3189" t="str">
        <f>IF(AND(AIRBNB[[#This Row],[PRECIO]]&lt;50,AIRBNB[[#This Row],[MIN_NOCHES]]&gt;3),"Dentro del presupuesto","No considerar")</f>
        <v>No considerar</v>
      </c>
      <c r="V3189" t="str">
        <f>VLOOKUP(AIRBNB[[#This Row],[HOST_ID]],Super_host[],5,FALSE)</f>
        <v>Host</v>
      </c>
    </row>
    <row r="3190" spans="1:22">
      <c r="A3190" s="4">
        <v>799484</v>
      </c>
      <c r="B3190" t="s">
        <v>1576</v>
      </c>
      <c r="C3190" s="4">
        <v>1475015</v>
      </c>
      <c r="D3190" t="s">
        <v>498</v>
      </c>
      <c r="E3190" t="s">
        <v>1577</v>
      </c>
      <c r="F3190" s="4">
        <v>10016</v>
      </c>
      <c r="G3190" s="13" t="s">
        <v>124</v>
      </c>
      <c r="H3190" s="13" t="s">
        <v>175</v>
      </c>
      <c r="I3190" s="1">
        <v>407449</v>
      </c>
      <c r="J3190" s="1">
        <v>-7397656</v>
      </c>
      <c r="K3190" t="s">
        <v>5</v>
      </c>
      <c r="L3190" s="20">
        <v>116</v>
      </c>
      <c r="M3190" s="4">
        <v>30</v>
      </c>
      <c r="N3190" s="4">
        <v>5</v>
      </c>
      <c r="O3190" s="2">
        <v>43535</v>
      </c>
      <c r="P3190" s="3">
        <v>0.09</v>
      </c>
      <c r="Q3190" s="4">
        <v>1</v>
      </c>
      <c r="R3190" s="3">
        <v>5.6</v>
      </c>
      <c r="S31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0" t="str">
        <f>IF(AIRBNB[[#This Row],[RUIDO(dB)]]&lt;=4,"Silencioso",IF(AIRBNB[[#This Row],[RUIDO(dB)]]&lt;=5.5,"Poco Ruidoso","Ruidoso"))</f>
        <v>Ruidoso</v>
      </c>
      <c r="U3190" t="str">
        <f>IF(AND(AIRBNB[[#This Row],[PRECIO]]&lt;50,AIRBNB[[#This Row],[MIN_NOCHES]]&gt;3),"Dentro del presupuesto","No considerar")</f>
        <v>No considerar</v>
      </c>
      <c r="V3190" t="str">
        <f>VLOOKUP(AIRBNB[[#This Row],[HOST_ID]],Super_host[],5,FALSE)</f>
        <v>Host</v>
      </c>
    </row>
    <row r="3191" spans="1:22">
      <c r="A3191" s="4">
        <v>1763736</v>
      </c>
      <c r="B3191" t="s">
        <v>4215</v>
      </c>
      <c r="C3191" s="4">
        <v>1304097</v>
      </c>
      <c r="D3191" t="s">
        <v>4216</v>
      </c>
      <c r="E3191" t="s">
        <v>4217</v>
      </c>
      <c r="F3191" s="4">
        <v>10024</v>
      </c>
      <c r="G3191" s="13" t="s">
        <v>124</v>
      </c>
      <c r="H3191" s="13" t="s">
        <v>168</v>
      </c>
      <c r="I3191" s="1">
        <v>4078448</v>
      </c>
      <c r="J3191" s="1">
        <v>-7397386</v>
      </c>
      <c r="K3191" t="s">
        <v>40</v>
      </c>
      <c r="L3191" s="20">
        <v>116</v>
      </c>
      <c r="M3191" s="4">
        <v>1</v>
      </c>
      <c r="N3191" s="4">
        <v>43</v>
      </c>
      <c r="O3191" s="2">
        <v>43313</v>
      </c>
      <c r="P3191" s="3">
        <v>0.63</v>
      </c>
      <c r="Q3191" s="4">
        <v>1</v>
      </c>
      <c r="R3191" s="3">
        <v>5.6</v>
      </c>
      <c r="S31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1" t="str">
        <f>IF(AIRBNB[[#This Row],[RUIDO(dB)]]&lt;=4,"Silencioso",IF(AIRBNB[[#This Row],[RUIDO(dB)]]&lt;=5.5,"Poco Ruidoso","Ruidoso"))</f>
        <v>Ruidoso</v>
      </c>
      <c r="U3191" t="str">
        <f>IF(AND(AIRBNB[[#This Row],[PRECIO]]&lt;50,AIRBNB[[#This Row],[MIN_NOCHES]]&gt;3),"Dentro del presupuesto","No considerar")</f>
        <v>No considerar</v>
      </c>
      <c r="V3191" t="str">
        <f>VLOOKUP(AIRBNB[[#This Row],[HOST_ID]],Super_host[],5,FALSE)</f>
        <v>Host</v>
      </c>
    </row>
    <row r="3192" spans="1:22">
      <c r="A3192" s="4">
        <v>221097</v>
      </c>
      <c r="B3192" t="s">
        <v>11560</v>
      </c>
      <c r="C3192" s="4">
        <v>1146744</v>
      </c>
      <c r="D3192" t="s">
        <v>247</v>
      </c>
      <c r="E3192" t="s">
        <v>11561</v>
      </c>
      <c r="F3192" s="4">
        <v>11222</v>
      </c>
      <c r="G3192" s="13" t="s">
        <v>4662</v>
      </c>
      <c r="H3192" s="13" t="s">
        <v>9249</v>
      </c>
      <c r="I3192" s="1">
        <v>4072595</v>
      </c>
      <c r="J3192" s="1">
        <v>-7395298</v>
      </c>
      <c r="K3192" t="s">
        <v>5</v>
      </c>
      <c r="L3192" s="20">
        <v>116</v>
      </c>
      <c r="M3192" s="4">
        <v>29</v>
      </c>
      <c r="N3192" s="4">
        <v>22</v>
      </c>
      <c r="O3192" s="2">
        <v>43539</v>
      </c>
      <c r="P3192" s="3">
        <v>0.23</v>
      </c>
      <c r="Q3192" s="4">
        <v>1</v>
      </c>
      <c r="R3192" s="3">
        <v>6.9</v>
      </c>
      <c r="S31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2" t="str">
        <f>IF(AIRBNB[[#This Row],[RUIDO(dB)]]&lt;=4,"Silencioso",IF(AIRBNB[[#This Row],[RUIDO(dB)]]&lt;=5.5,"Poco Ruidoso","Ruidoso"))</f>
        <v>Ruidoso</v>
      </c>
      <c r="U3192" t="str">
        <f>IF(AND(AIRBNB[[#This Row],[PRECIO]]&lt;50,AIRBNB[[#This Row],[MIN_NOCHES]]&gt;3),"Dentro del presupuesto","No considerar")</f>
        <v>No considerar</v>
      </c>
      <c r="V3192" t="str">
        <f>VLOOKUP(AIRBNB[[#This Row],[HOST_ID]],Super_host[],5,FALSE)</f>
        <v>Host</v>
      </c>
    </row>
    <row r="3193" spans="1:22">
      <c r="A3193" s="4">
        <v>4188351</v>
      </c>
      <c r="B3193" t="s">
        <v>14717</v>
      </c>
      <c r="C3193" s="4">
        <v>610819</v>
      </c>
      <c r="D3193" t="s">
        <v>362</v>
      </c>
      <c r="E3193" t="s">
        <v>14718</v>
      </c>
      <c r="F3193" s="4">
        <v>11221</v>
      </c>
      <c r="G3193" s="13" t="s">
        <v>4662</v>
      </c>
      <c r="H3193" s="13" t="s">
        <v>9230</v>
      </c>
      <c r="I3193" s="1">
        <v>4069389</v>
      </c>
      <c r="J3193" s="1">
        <v>-7393058</v>
      </c>
      <c r="K3193" t="s">
        <v>5</v>
      </c>
      <c r="L3193" s="20">
        <v>116</v>
      </c>
      <c r="M3193" s="4">
        <v>2</v>
      </c>
      <c r="N3193" s="4">
        <v>148</v>
      </c>
      <c r="O3193" s="2">
        <v>43632</v>
      </c>
      <c r="P3193" s="3">
        <v>2.56</v>
      </c>
      <c r="Q3193" s="4">
        <v>1</v>
      </c>
      <c r="R3193" s="3">
        <v>6.9</v>
      </c>
      <c r="S31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3" t="str">
        <f>IF(AIRBNB[[#This Row],[RUIDO(dB)]]&lt;=4,"Silencioso",IF(AIRBNB[[#This Row],[RUIDO(dB)]]&lt;=5.5,"Poco Ruidoso","Ruidoso"))</f>
        <v>Ruidoso</v>
      </c>
      <c r="U3193" t="str">
        <f>IF(AND(AIRBNB[[#This Row],[PRECIO]]&lt;50,AIRBNB[[#This Row],[MIN_NOCHES]]&gt;3),"Dentro del presupuesto","No considerar")</f>
        <v>No considerar</v>
      </c>
      <c r="V3193" t="str">
        <f>VLOOKUP(AIRBNB[[#This Row],[HOST_ID]],Super_host[],5,FALSE)</f>
        <v>Host</v>
      </c>
    </row>
    <row r="3194" spans="1:22">
      <c r="A3194" s="4">
        <v>6253399</v>
      </c>
      <c r="B3194" t="s">
        <v>14840</v>
      </c>
      <c r="C3194" s="4">
        <v>32482524</v>
      </c>
      <c r="D3194" t="s">
        <v>14841</v>
      </c>
      <c r="E3194" t="s">
        <v>14842</v>
      </c>
      <c r="F3194" s="4">
        <v>11211</v>
      </c>
      <c r="G3194" s="13" t="s">
        <v>4662</v>
      </c>
      <c r="H3194" s="13" t="s">
        <v>9218</v>
      </c>
      <c r="I3194" s="1">
        <v>4071494</v>
      </c>
      <c r="J3194" s="1">
        <v>-7395472</v>
      </c>
      <c r="K3194" t="s">
        <v>40</v>
      </c>
      <c r="L3194" s="20">
        <v>115</v>
      </c>
      <c r="M3194" s="4">
        <v>3</v>
      </c>
      <c r="N3194" s="4">
        <v>40</v>
      </c>
      <c r="O3194" s="2">
        <v>43646</v>
      </c>
      <c r="P3194" s="3">
        <v>2.8</v>
      </c>
      <c r="Q3194" s="4">
        <v>1</v>
      </c>
      <c r="R3194" s="3">
        <v>6.9</v>
      </c>
      <c r="S31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4" t="str">
        <f>IF(AIRBNB[[#This Row],[RUIDO(dB)]]&lt;=4,"Silencioso",IF(AIRBNB[[#This Row],[RUIDO(dB)]]&lt;=5.5,"Poco Ruidoso","Ruidoso"))</f>
        <v>Ruidoso</v>
      </c>
      <c r="U3194" t="str">
        <f>IF(AND(AIRBNB[[#This Row],[PRECIO]]&lt;50,AIRBNB[[#This Row],[MIN_NOCHES]]&gt;3),"Dentro del presupuesto","No considerar")</f>
        <v>No considerar</v>
      </c>
      <c r="V3194" t="str">
        <f>VLOOKUP(AIRBNB[[#This Row],[HOST_ID]],Super_host[],5,FALSE)</f>
        <v>Host</v>
      </c>
    </row>
    <row r="3195" spans="1:22">
      <c r="A3195" s="4">
        <v>5557135</v>
      </c>
      <c r="B3195" t="s">
        <v>2099</v>
      </c>
      <c r="C3195" s="4">
        <v>28809821</v>
      </c>
      <c r="D3195" t="s">
        <v>2100</v>
      </c>
      <c r="E3195" t="s">
        <v>488</v>
      </c>
      <c r="F3195" s="4">
        <v>10016</v>
      </c>
      <c r="G3195" s="13" t="s">
        <v>124</v>
      </c>
      <c r="H3195" s="13" t="s">
        <v>182</v>
      </c>
      <c r="I3195" s="1">
        <v>4074444</v>
      </c>
      <c r="J3195" s="1">
        <v>-7397174</v>
      </c>
      <c r="K3195" t="s">
        <v>268</v>
      </c>
      <c r="L3195" s="20">
        <v>115</v>
      </c>
      <c r="M3195" s="4">
        <v>1</v>
      </c>
      <c r="N3195" s="4">
        <v>7</v>
      </c>
      <c r="O3195" s="2">
        <v>42680</v>
      </c>
      <c r="P3195" s="3">
        <v>0.15</v>
      </c>
      <c r="Q3195" s="4">
        <v>1</v>
      </c>
      <c r="R3195" s="3">
        <v>5.6</v>
      </c>
      <c r="S31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5" t="str">
        <f>IF(AIRBNB[[#This Row],[RUIDO(dB)]]&lt;=4,"Silencioso",IF(AIRBNB[[#This Row],[RUIDO(dB)]]&lt;=5.5,"Poco Ruidoso","Ruidoso"))</f>
        <v>Ruidoso</v>
      </c>
      <c r="U3195" t="str">
        <f>IF(AND(AIRBNB[[#This Row],[PRECIO]]&lt;50,AIRBNB[[#This Row],[MIN_NOCHES]]&gt;3),"Dentro del presupuesto","No considerar")</f>
        <v>No considerar</v>
      </c>
      <c r="V3195" t="str">
        <f>VLOOKUP(AIRBNB[[#This Row],[HOST_ID]],Super_host[],5,FALSE)</f>
        <v>Host</v>
      </c>
    </row>
    <row r="3196" spans="1:22">
      <c r="A3196" s="4">
        <v>5251673</v>
      </c>
      <c r="B3196" t="s">
        <v>15392</v>
      </c>
      <c r="C3196" s="4">
        <v>27181264</v>
      </c>
      <c r="D3196" t="s">
        <v>6875</v>
      </c>
      <c r="E3196" t="s">
        <v>10283</v>
      </c>
      <c r="F3196" s="4">
        <v>11249</v>
      </c>
      <c r="G3196" s="13" t="s">
        <v>4662</v>
      </c>
      <c r="H3196" s="13" t="s">
        <v>9218</v>
      </c>
      <c r="I3196" s="1">
        <v>4071843</v>
      </c>
      <c r="J3196" s="1">
        <v>-7395725</v>
      </c>
      <c r="K3196" t="s">
        <v>40</v>
      </c>
      <c r="L3196" s="20">
        <v>115</v>
      </c>
      <c r="M3196" s="4">
        <v>1</v>
      </c>
      <c r="N3196" s="4">
        <v>0</v>
      </c>
      <c r="O3196" s="2">
        <v>43651</v>
      </c>
      <c r="P3196" s="3">
        <v>0.39</v>
      </c>
      <c r="Q3196" s="4">
        <v>1</v>
      </c>
      <c r="R3196" s="3">
        <v>6.9</v>
      </c>
      <c r="S31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6" t="str">
        <f>IF(AIRBNB[[#This Row],[RUIDO(dB)]]&lt;=4,"Silencioso",IF(AIRBNB[[#This Row],[RUIDO(dB)]]&lt;=5.5,"Poco Ruidoso","Ruidoso"))</f>
        <v>Ruidoso</v>
      </c>
      <c r="U3196" t="str">
        <f>IF(AND(AIRBNB[[#This Row],[PRECIO]]&lt;50,AIRBNB[[#This Row],[MIN_NOCHES]]&gt;3),"Dentro del presupuesto","No considerar")</f>
        <v>No considerar</v>
      </c>
      <c r="V3196" t="str">
        <f>VLOOKUP(AIRBNB[[#This Row],[HOST_ID]],Super_host[],5,FALSE)</f>
        <v>Host</v>
      </c>
    </row>
    <row r="3197" spans="1:22">
      <c r="A3197" s="4">
        <v>6766894</v>
      </c>
      <c r="B3197" t="s">
        <v>15393</v>
      </c>
      <c r="C3197" s="4">
        <v>27103894</v>
      </c>
      <c r="D3197" t="s">
        <v>1663</v>
      </c>
      <c r="E3197" t="s">
        <v>10743</v>
      </c>
      <c r="F3197" s="4">
        <v>11206</v>
      </c>
      <c r="G3197" s="13" t="s">
        <v>4662</v>
      </c>
      <c r="H3197" s="13" t="s">
        <v>9218</v>
      </c>
      <c r="I3197" s="1">
        <v>4070965</v>
      </c>
      <c r="J3197" s="1">
        <v>-7394411</v>
      </c>
      <c r="K3197" t="s">
        <v>40</v>
      </c>
      <c r="L3197" s="20">
        <v>115</v>
      </c>
      <c r="M3197" s="4">
        <v>1</v>
      </c>
      <c r="N3197" s="4">
        <v>0</v>
      </c>
      <c r="O3197" s="2">
        <v>42182</v>
      </c>
      <c r="P3197" s="3">
        <v>0.04</v>
      </c>
      <c r="Q3197" s="4">
        <v>1</v>
      </c>
      <c r="R3197" s="3">
        <v>6.9</v>
      </c>
      <c r="S31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7" t="str">
        <f>IF(AIRBNB[[#This Row],[RUIDO(dB)]]&lt;=4,"Silencioso",IF(AIRBNB[[#This Row],[RUIDO(dB)]]&lt;=5.5,"Poco Ruidoso","Ruidoso"))</f>
        <v>Ruidoso</v>
      </c>
      <c r="U3197" t="str">
        <f>IF(AND(AIRBNB[[#This Row],[PRECIO]]&lt;50,AIRBNB[[#This Row],[MIN_NOCHES]]&gt;3),"Dentro del presupuesto","No considerar")</f>
        <v>No considerar</v>
      </c>
      <c r="V3197" t="str">
        <f>VLOOKUP(AIRBNB[[#This Row],[HOST_ID]],Super_host[],5,FALSE)</f>
        <v>Host</v>
      </c>
    </row>
    <row r="3198" spans="1:22">
      <c r="A3198" s="4">
        <v>5213963</v>
      </c>
      <c r="B3198" t="s">
        <v>216</v>
      </c>
      <c r="C3198" s="4">
        <v>26975156</v>
      </c>
      <c r="D3198" t="s">
        <v>217</v>
      </c>
      <c r="E3198" t="s">
        <v>218</v>
      </c>
      <c r="F3198" s="4">
        <v>10035</v>
      </c>
      <c r="G3198" s="13" t="s">
        <v>124</v>
      </c>
      <c r="H3198" s="13" t="s">
        <v>219</v>
      </c>
      <c r="I3198" s="1">
        <v>4080302</v>
      </c>
      <c r="J3198" s="1">
        <v>-7393476</v>
      </c>
      <c r="K3198" t="s">
        <v>5</v>
      </c>
      <c r="L3198" s="20">
        <v>115</v>
      </c>
      <c r="M3198" s="4">
        <v>4</v>
      </c>
      <c r="N3198" s="4">
        <v>1</v>
      </c>
      <c r="O3198" s="2">
        <v>42095</v>
      </c>
      <c r="P3198" s="3">
        <v>0.02</v>
      </c>
      <c r="Q3198" s="4">
        <v>1</v>
      </c>
      <c r="R3198" s="3">
        <v>5.6</v>
      </c>
      <c r="S31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8" t="str">
        <f>IF(AIRBNB[[#This Row],[RUIDO(dB)]]&lt;=4,"Silencioso",IF(AIRBNB[[#This Row],[RUIDO(dB)]]&lt;=5.5,"Poco Ruidoso","Ruidoso"))</f>
        <v>Ruidoso</v>
      </c>
      <c r="U3198" t="str">
        <f>IF(AND(AIRBNB[[#This Row],[PRECIO]]&lt;50,AIRBNB[[#This Row],[MIN_NOCHES]]&gt;3),"Dentro del presupuesto","No considerar")</f>
        <v>No considerar</v>
      </c>
      <c r="V3198" t="str">
        <f>VLOOKUP(AIRBNB[[#This Row],[HOST_ID]],Super_host[],5,FALSE)</f>
        <v>Host</v>
      </c>
    </row>
    <row r="3199" spans="1:22">
      <c r="A3199" s="4">
        <v>6179500</v>
      </c>
      <c r="B3199" t="s">
        <v>220</v>
      </c>
      <c r="C3199" s="4">
        <v>26819117</v>
      </c>
      <c r="D3199" t="s">
        <v>221</v>
      </c>
      <c r="E3199" t="s">
        <v>222</v>
      </c>
      <c r="F3199" s="4">
        <v>10016</v>
      </c>
      <c r="G3199" s="13" t="s">
        <v>124</v>
      </c>
      <c r="H3199" s="13" t="s">
        <v>175</v>
      </c>
      <c r="I3199" s="1">
        <v>4074174</v>
      </c>
      <c r="J3199" s="1">
        <v>-7397878</v>
      </c>
      <c r="K3199" t="s">
        <v>40</v>
      </c>
      <c r="L3199" s="20">
        <v>115</v>
      </c>
      <c r="M3199" s="4">
        <v>7</v>
      </c>
      <c r="N3199" s="4">
        <v>1</v>
      </c>
      <c r="O3199" s="2">
        <v>42155</v>
      </c>
      <c r="P3199" s="3">
        <v>0.02</v>
      </c>
      <c r="Q3199" s="4">
        <v>1</v>
      </c>
      <c r="R3199" s="3">
        <v>5.6</v>
      </c>
      <c r="S31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199" t="str">
        <f>IF(AIRBNB[[#This Row],[RUIDO(dB)]]&lt;=4,"Silencioso",IF(AIRBNB[[#This Row],[RUIDO(dB)]]&lt;=5.5,"Poco Ruidoso","Ruidoso"))</f>
        <v>Ruidoso</v>
      </c>
      <c r="U3199" t="str">
        <f>IF(AND(AIRBNB[[#This Row],[PRECIO]]&lt;50,AIRBNB[[#This Row],[MIN_NOCHES]]&gt;3),"Dentro del presupuesto","No considerar")</f>
        <v>No considerar</v>
      </c>
      <c r="V3199" t="str">
        <f>VLOOKUP(AIRBNB[[#This Row],[HOST_ID]],Super_host[],5,FALSE)</f>
        <v>Host</v>
      </c>
    </row>
    <row r="3200" spans="1:22">
      <c r="A3200" s="4">
        <v>5270589</v>
      </c>
      <c r="B3200" t="s">
        <v>6684</v>
      </c>
      <c r="C3200" s="4">
        <v>26732630</v>
      </c>
      <c r="D3200" t="s">
        <v>758</v>
      </c>
      <c r="E3200" t="s">
        <v>6685</v>
      </c>
      <c r="F3200" s="4">
        <v>10003</v>
      </c>
      <c r="G3200" s="13" t="s">
        <v>124</v>
      </c>
      <c r="H3200" s="13" t="s">
        <v>133</v>
      </c>
      <c r="I3200" s="1">
        <v>4072787</v>
      </c>
      <c r="J3200" s="1">
        <v>-7398969</v>
      </c>
      <c r="K3200" t="s">
        <v>40</v>
      </c>
      <c r="L3200" s="20">
        <v>115</v>
      </c>
      <c r="M3200" s="4">
        <v>1</v>
      </c>
      <c r="N3200" s="4">
        <v>0</v>
      </c>
      <c r="O3200" s="2">
        <v>42205</v>
      </c>
      <c r="P3200" s="3">
        <v>0.02</v>
      </c>
      <c r="Q3200" s="4">
        <v>1</v>
      </c>
      <c r="R3200" s="3">
        <v>5.6</v>
      </c>
      <c r="S32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0" t="str">
        <f>IF(AIRBNB[[#This Row],[RUIDO(dB)]]&lt;=4,"Silencioso",IF(AIRBNB[[#This Row],[RUIDO(dB)]]&lt;=5.5,"Poco Ruidoso","Ruidoso"))</f>
        <v>Ruidoso</v>
      </c>
      <c r="U3200" t="str">
        <f>IF(AND(AIRBNB[[#This Row],[PRECIO]]&lt;50,AIRBNB[[#This Row],[MIN_NOCHES]]&gt;3),"Dentro del presupuesto","No considerar")</f>
        <v>No considerar</v>
      </c>
      <c r="V3200" t="str">
        <f>VLOOKUP(AIRBNB[[#This Row],[HOST_ID]],Super_host[],5,FALSE)</f>
        <v>Host</v>
      </c>
    </row>
    <row r="3201" spans="1:22">
      <c r="A3201" s="4">
        <v>5846745</v>
      </c>
      <c r="B3201" t="s">
        <v>14916</v>
      </c>
      <c r="C3201" s="4">
        <v>24561040</v>
      </c>
      <c r="D3201" t="s">
        <v>11327</v>
      </c>
      <c r="E3201" t="s">
        <v>14917</v>
      </c>
      <c r="F3201" s="4">
        <v>11217</v>
      </c>
      <c r="G3201" s="13" t="s">
        <v>4662</v>
      </c>
      <c r="H3201" s="13" t="s">
        <v>9234</v>
      </c>
      <c r="I3201" s="1">
        <v>4068018</v>
      </c>
      <c r="J3201" s="1">
        <v>-7397596</v>
      </c>
      <c r="K3201" t="s">
        <v>40</v>
      </c>
      <c r="L3201" s="20">
        <v>115</v>
      </c>
      <c r="M3201" s="4">
        <v>2</v>
      </c>
      <c r="N3201" s="4">
        <v>153</v>
      </c>
      <c r="O3201" s="2">
        <v>43651</v>
      </c>
      <c r="P3201" s="3">
        <v>3</v>
      </c>
      <c r="Q3201" s="4">
        <v>1</v>
      </c>
      <c r="R3201" s="3">
        <v>6.9</v>
      </c>
      <c r="S32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1" t="str">
        <f>IF(AIRBNB[[#This Row],[RUIDO(dB)]]&lt;=4,"Silencioso",IF(AIRBNB[[#This Row],[RUIDO(dB)]]&lt;=5.5,"Poco Ruidoso","Ruidoso"))</f>
        <v>Ruidoso</v>
      </c>
      <c r="U3201" t="str">
        <f>IF(AND(AIRBNB[[#This Row],[PRECIO]]&lt;50,AIRBNB[[#This Row],[MIN_NOCHES]]&gt;3),"Dentro del presupuesto","No considerar")</f>
        <v>No considerar</v>
      </c>
      <c r="V3201" t="str">
        <f>VLOOKUP(AIRBNB[[#This Row],[HOST_ID]],Super_host[],5,FALSE)</f>
        <v>Host</v>
      </c>
    </row>
    <row r="3202" spans="1:22">
      <c r="A3202" s="4">
        <v>4654785</v>
      </c>
      <c r="B3202" t="s">
        <v>10296</v>
      </c>
      <c r="C3202" s="4">
        <v>24094211</v>
      </c>
      <c r="D3202" t="s">
        <v>2392</v>
      </c>
      <c r="E3202" t="s">
        <v>10297</v>
      </c>
      <c r="F3202" s="4">
        <v>11215</v>
      </c>
      <c r="G3202" s="13" t="s">
        <v>4662</v>
      </c>
      <c r="H3202" s="13" t="s">
        <v>9234</v>
      </c>
      <c r="I3202" s="1">
        <v>4067256</v>
      </c>
      <c r="J3202" s="1">
        <v>-7397229</v>
      </c>
      <c r="K3202" t="s">
        <v>5</v>
      </c>
      <c r="L3202" s="20">
        <v>115</v>
      </c>
      <c r="M3202" s="4">
        <v>5</v>
      </c>
      <c r="N3202" s="4">
        <v>4</v>
      </c>
      <c r="O3202" s="2">
        <v>42737</v>
      </c>
      <c r="P3202" s="3">
        <v>0.08</v>
      </c>
      <c r="Q3202" s="4">
        <v>1</v>
      </c>
      <c r="R3202" s="3">
        <v>6.9</v>
      </c>
      <c r="S32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2" t="str">
        <f>IF(AIRBNB[[#This Row],[RUIDO(dB)]]&lt;=4,"Silencioso",IF(AIRBNB[[#This Row],[RUIDO(dB)]]&lt;=5.5,"Poco Ruidoso","Ruidoso"))</f>
        <v>Ruidoso</v>
      </c>
      <c r="U3202" t="str">
        <f>IF(AND(AIRBNB[[#This Row],[PRECIO]]&lt;50,AIRBNB[[#This Row],[MIN_NOCHES]]&gt;3),"Dentro del presupuesto","No considerar")</f>
        <v>No considerar</v>
      </c>
      <c r="V3202" t="str">
        <f>VLOOKUP(AIRBNB[[#This Row],[HOST_ID]],Super_host[],5,FALSE)</f>
        <v>Host</v>
      </c>
    </row>
    <row r="3203" spans="1:22">
      <c r="A3203" s="4">
        <v>5162578</v>
      </c>
      <c r="B3203" t="s">
        <v>5007</v>
      </c>
      <c r="C3203" s="4">
        <v>23719409</v>
      </c>
      <c r="D3203" t="s">
        <v>5008</v>
      </c>
      <c r="E3203" t="s">
        <v>4885</v>
      </c>
      <c r="F3203" s="4">
        <v>10031</v>
      </c>
      <c r="G3203" s="13" t="s">
        <v>124</v>
      </c>
      <c r="H3203" s="13" t="s">
        <v>148</v>
      </c>
      <c r="I3203" s="1">
        <v>4082774</v>
      </c>
      <c r="J3203" s="1">
        <v>-7395181</v>
      </c>
      <c r="K3203" t="s">
        <v>40</v>
      </c>
      <c r="L3203" s="20">
        <v>115</v>
      </c>
      <c r="M3203" s="4">
        <v>1</v>
      </c>
      <c r="N3203" s="4">
        <v>28</v>
      </c>
      <c r="O3203" s="2">
        <v>43442</v>
      </c>
      <c r="P3203" s="3">
        <v>1.1299999999999999</v>
      </c>
      <c r="Q3203" s="4">
        <v>1</v>
      </c>
      <c r="R3203" s="3">
        <v>5.6</v>
      </c>
      <c r="S32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3" t="str">
        <f>IF(AIRBNB[[#This Row],[RUIDO(dB)]]&lt;=4,"Silencioso",IF(AIRBNB[[#This Row],[RUIDO(dB)]]&lt;=5.5,"Poco Ruidoso","Ruidoso"))</f>
        <v>Ruidoso</v>
      </c>
      <c r="U3203" t="str">
        <f>IF(AND(AIRBNB[[#This Row],[PRECIO]]&lt;50,AIRBNB[[#This Row],[MIN_NOCHES]]&gt;3),"Dentro del presupuesto","No considerar")</f>
        <v>No considerar</v>
      </c>
      <c r="V3203" t="str">
        <f>VLOOKUP(AIRBNB[[#This Row],[HOST_ID]],Super_host[],5,FALSE)</f>
        <v>Host</v>
      </c>
    </row>
    <row r="3204" spans="1:22">
      <c r="A3204" s="4">
        <v>4554577</v>
      </c>
      <c r="B3204" t="s">
        <v>10052</v>
      </c>
      <c r="C3204" s="4">
        <v>22568612</v>
      </c>
      <c r="D3204" t="s">
        <v>5049</v>
      </c>
      <c r="E3204" t="s">
        <v>10053</v>
      </c>
      <c r="F3204" s="4">
        <v>11217</v>
      </c>
      <c r="G3204" s="13" t="s">
        <v>4662</v>
      </c>
      <c r="H3204" s="13" t="s">
        <v>9323</v>
      </c>
      <c r="I3204" s="1">
        <v>406803</v>
      </c>
      <c r="J3204" s="1">
        <v>-7397185</v>
      </c>
      <c r="K3204" t="s">
        <v>5</v>
      </c>
      <c r="L3204" s="20">
        <v>115</v>
      </c>
      <c r="M3204" s="4">
        <v>6</v>
      </c>
      <c r="N3204" s="4">
        <v>3</v>
      </c>
      <c r="O3204" s="2">
        <v>42974</v>
      </c>
      <c r="P3204" s="3">
        <v>0.06</v>
      </c>
      <c r="Q3204" s="4">
        <v>1</v>
      </c>
      <c r="R3204" s="3">
        <v>6.9</v>
      </c>
      <c r="S32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4" t="str">
        <f>IF(AIRBNB[[#This Row],[RUIDO(dB)]]&lt;=4,"Silencioso",IF(AIRBNB[[#This Row],[RUIDO(dB)]]&lt;=5.5,"Poco Ruidoso","Ruidoso"))</f>
        <v>Ruidoso</v>
      </c>
      <c r="U3204" t="str">
        <f>IF(AND(AIRBNB[[#This Row],[PRECIO]]&lt;50,AIRBNB[[#This Row],[MIN_NOCHES]]&gt;3),"Dentro del presupuesto","No considerar")</f>
        <v>No considerar</v>
      </c>
      <c r="V3204" t="str">
        <f>VLOOKUP(AIRBNB[[#This Row],[HOST_ID]],Super_host[],5,FALSE)</f>
        <v>Host</v>
      </c>
    </row>
    <row r="3205" spans="1:22">
      <c r="A3205" s="4">
        <v>5396801</v>
      </c>
      <c r="B3205" t="s">
        <v>13620</v>
      </c>
      <c r="C3205" s="4">
        <v>22249707</v>
      </c>
      <c r="D3205" t="s">
        <v>454</v>
      </c>
      <c r="E3205" t="s">
        <v>13621</v>
      </c>
      <c r="F3205" s="4">
        <v>11235</v>
      </c>
      <c r="G3205" s="13" t="s">
        <v>4662</v>
      </c>
      <c r="H3205" s="13" t="s">
        <v>9921</v>
      </c>
      <c r="I3205" s="1">
        <v>4058343</v>
      </c>
      <c r="J3205" s="1">
        <v>-7395386</v>
      </c>
      <c r="K3205" t="s">
        <v>5</v>
      </c>
      <c r="L3205" s="20">
        <v>115</v>
      </c>
      <c r="M3205" s="4">
        <v>2</v>
      </c>
      <c r="N3205" s="4">
        <v>60</v>
      </c>
      <c r="O3205" s="2">
        <v>43639</v>
      </c>
      <c r="P3205" s="3">
        <v>1.1499999999999999</v>
      </c>
      <c r="Q3205" s="4">
        <v>1</v>
      </c>
      <c r="R3205" s="3">
        <v>6.9</v>
      </c>
      <c r="S32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5" t="str">
        <f>IF(AIRBNB[[#This Row],[RUIDO(dB)]]&lt;=4,"Silencioso",IF(AIRBNB[[#This Row],[RUIDO(dB)]]&lt;=5.5,"Poco Ruidoso","Ruidoso"))</f>
        <v>Ruidoso</v>
      </c>
      <c r="U3205" t="str">
        <f>IF(AND(AIRBNB[[#This Row],[PRECIO]]&lt;50,AIRBNB[[#This Row],[MIN_NOCHES]]&gt;3),"Dentro del presupuesto","No considerar")</f>
        <v>No considerar</v>
      </c>
      <c r="V3205" t="str">
        <f>VLOOKUP(AIRBNB[[#This Row],[HOST_ID]],Super_host[],5,FALSE)</f>
        <v>Host</v>
      </c>
    </row>
    <row r="3206" spans="1:22">
      <c r="A3206" s="4">
        <v>4144849</v>
      </c>
      <c r="B3206" t="s">
        <v>4052</v>
      </c>
      <c r="C3206" s="4">
        <v>21501965</v>
      </c>
      <c r="D3206" t="s">
        <v>4053</v>
      </c>
      <c r="E3206" t="s">
        <v>3469</v>
      </c>
      <c r="F3206" s="4">
        <v>10011</v>
      </c>
      <c r="G3206" s="13" t="s">
        <v>124</v>
      </c>
      <c r="H3206" s="13" t="s">
        <v>186</v>
      </c>
      <c r="I3206" s="1">
        <v>4074411</v>
      </c>
      <c r="J3206" s="1">
        <v>-7400204</v>
      </c>
      <c r="K3206" t="s">
        <v>5</v>
      </c>
      <c r="L3206" s="20">
        <v>115</v>
      </c>
      <c r="M3206" s="4">
        <v>3</v>
      </c>
      <c r="N3206" s="4">
        <v>33</v>
      </c>
      <c r="O3206" s="2">
        <v>43631</v>
      </c>
      <c r="P3206" s="3">
        <v>0.56999999999999995</v>
      </c>
      <c r="Q3206" s="4">
        <v>1</v>
      </c>
      <c r="R3206" s="3">
        <v>5.6</v>
      </c>
      <c r="S32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6" t="str">
        <f>IF(AIRBNB[[#This Row],[RUIDO(dB)]]&lt;=4,"Silencioso",IF(AIRBNB[[#This Row],[RUIDO(dB)]]&lt;=5.5,"Poco Ruidoso","Ruidoso"))</f>
        <v>Ruidoso</v>
      </c>
      <c r="U3206" t="str">
        <f>IF(AND(AIRBNB[[#This Row],[PRECIO]]&lt;50,AIRBNB[[#This Row],[MIN_NOCHES]]&gt;3),"Dentro del presupuesto","No considerar")</f>
        <v>No considerar</v>
      </c>
      <c r="V3206" t="str">
        <f>VLOOKUP(AIRBNB[[#This Row],[HOST_ID]],Super_host[],5,FALSE)</f>
        <v>Host</v>
      </c>
    </row>
    <row r="3207" spans="1:22">
      <c r="A3207" s="4">
        <v>3987571</v>
      </c>
      <c r="B3207" t="s">
        <v>15248</v>
      </c>
      <c r="C3207" s="4">
        <v>20670026</v>
      </c>
      <c r="D3207" t="s">
        <v>15249</v>
      </c>
      <c r="E3207" t="s">
        <v>15250</v>
      </c>
      <c r="F3207" s="4">
        <v>11216</v>
      </c>
      <c r="G3207" s="13" t="s">
        <v>4662</v>
      </c>
      <c r="H3207" s="13" t="s">
        <v>9230</v>
      </c>
      <c r="I3207" s="1">
        <v>4068084</v>
      </c>
      <c r="J3207" s="1">
        <v>-7394779</v>
      </c>
      <c r="K3207" t="s">
        <v>5</v>
      </c>
      <c r="L3207" s="20">
        <v>115</v>
      </c>
      <c r="M3207" s="4">
        <v>2</v>
      </c>
      <c r="N3207" s="4">
        <v>259</v>
      </c>
      <c r="O3207" s="2">
        <v>43646</v>
      </c>
      <c r="P3207" s="3">
        <v>4.43</v>
      </c>
      <c r="Q3207" s="4">
        <v>1</v>
      </c>
      <c r="R3207" s="3">
        <v>6.9</v>
      </c>
      <c r="S32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7" t="str">
        <f>IF(AIRBNB[[#This Row],[RUIDO(dB)]]&lt;=4,"Silencioso",IF(AIRBNB[[#This Row],[RUIDO(dB)]]&lt;=5.5,"Poco Ruidoso","Ruidoso"))</f>
        <v>Ruidoso</v>
      </c>
      <c r="U3207" t="str">
        <f>IF(AND(AIRBNB[[#This Row],[PRECIO]]&lt;50,AIRBNB[[#This Row],[MIN_NOCHES]]&gt;3),"Dentro del presupuesto","No considerar")</f>
        <v>No considerar</v>
      </c>
      <c r="V3207" t="str">
        <f>VLOOKUP(AIRBNB[[#This Row],[HOST_ID]],Super_host[],5,FALSE)</f>
        <v>Host</v>
      </c>
    </row>
    <row r="3208" spans="1:22">
      <c r="A3208" s="4">
        <v>6104542</v>
      </c>
      <c r="B3208" t="s">
        <v>8671</v>
      </c>
      <c r="C3208" s="4">
        <v>19661729</v>
      </c>
      <c r="D3208" t="s">
        <v>8672</v>
      </c>
      <c r="E3208" t="s">
        <v>8673</v>
      </c>
      <c r="F3208" s="4">
        <v>11372</v>
      </c>
      <c r="G3208" s="13" t="s">
        <v>7897</v>
      </c>
      <c r="H3208" s="13" t="s">
        <v>8009</v>
      </c>
      <c r="I3208" s="1">
        <v>4074898</v>
      </c>
      <c r="J3208" s="1">
        <v>-7388638</v>
      </c>
      <c r="K3208" t="s">
        <v>5</v>
      </c>
      <c r="L3208" s="20">
        <v>115</v>
      </c>
      <c r="M3208" s="4">
        <v>1</v>
      </c>
      <c r="N3208" s="4">
        <v>51</v>
      </c>
      <c r="O3208" s="2">
        <v>43647</v>
      </c>
      <c r="P3208" s="3">
        <v>1.03</v>
      </c>
      <c r="Q3208" s="4">
        <v>5</v>
      </c>
      <c r="R3208" s="3">
        <v>6.24</v>
      </c>
      <c r="S32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8" t="str">
        <f>IF(AIRBNB[[#This Row],[RUIDO(dB)]]&lt;=4,"Silencioso",IF(AIRBNB[[#This Row],[RUIDO(dB)]]&lt;=5.5,"Poco Ruidoso","Ruidoso"))</f>
        <v>Ruidoso</v>
      </c>
      <c r="U3208" t="str">
        <f>IF(AND(AIRBNB[[#This Row],[PRECIO]]&lt;50,AIRBNB[[#This Row],[MIN_NOCHES]]&gt;3),"Dentro del presupuesto","No considerar")</f>
        <v>No considerar</v>
      </c>
      <c r="V3208" t="str">
        <f>VLOOKUP(AIRBNB[[#This Row],[HOST_ID]],Super_host[],5,FALSE)</f>
        <v>Host</v>
      </c>
    </row>
    <row r="3209" spans="1:22">
      <c r="A3209" s="4">
        <v>3789758</v>
      </c>
      <c r="B3209" t="s">
        <v>9622</v>
      </c>
      <c r="C3209" s="4">
        <v>18609156</v>
      </c>
      <c r="D3209" t="s">
        <v>2618</v>
      </c>
      <c r="E3209" t="s">
        <v>9623</v>
      </c>
      <c r="F3209" s="4">
        <v>11222</v>
      </c>
      <c r="G3209" s="13" t="s">
        <v>4662</v>
      </c>
      <c r="H3209" s="13" t="s">
        <v>9249</v>
      </c>
      <c r="I3209" s="1">
        <v>4072793</v>
      </c>
      <c r="J3209" s="1">
        <v>-7395011</v>
      </c>
      <c r="K3209" t="s">
        <v>5</v>
      </c>
      <c r="L3209" s="20">
        <v>115</v>
      </c>
      <c r="M3209" s="4">
        <v>1</v>
      </c>
      <c r="N3209" s="4">
        <v>2</v>
      </c>
      <c r="O3209" s="2">
        <v>42173</v>
      </c>
      <c r="P3209" s="3">
        <v>0.03</v>
      </c>
      <c r="Q3209" s="4">
        <v>1</v>
      </c>
      <c r="R3209" s="3">
        <v>6.9</v>
      </c>
      <c r="S32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09" t="str">
        <f>IF(AIRBNB[[#This Row],[RUIDO(dB)]]&lt;=4,"Silencioso",IF(AIRBNB[[#This Row],[RUIDO(dB)]]&lt;=5.5,"Poco Ruidoso","Ruidoso"))</f>
        <v>Ruidoso</v>
      </c>
      <c r="U3209" t="str">
        <f>IF(AND(AIRBNB[[#This Row],[PRECIO]]&lt;50,AIRBNB[[#This Row],[MIN_NOCHES]]&gt;3),"Dentro del presupuesto","No considerar")</f>
        <v>No considerar</v>
      </c>
      <c r="V3209" t="str">
        <f>VLOOKUP(AIRBNB[[#This Row],[HOST_ID]],Super_host[],5,FALSE)</f>
        <v>Host</v>
      </c>
    </row>
    <row r="3210" spans="1:22">
      <c r="A3210" s="4">
        <v>3614680</v>
      </c>
      <c r="B3210" t="s">
        <v>8123</v>
      </c>
      <c r="C3210" s="4">
        <v>18212957</v>
      </c>
      <c r="D3210" t="s">
        <v>1786</v>
      </c>
      <c r="E3210" t="s">
        <v>8056</v>
      </c>
      <c r="F3210" s="4">
        <v>11101</v>
      </c>
      <c r="G3210" s="13" t="s">
        <v>7897</v>
      </c>
      <c r="H3210" s="13" t="s">
        <v>7940</v>
      </c>
      <c r="I3210" s="1">
        <v>407638</v>
      </c>
      <c r="J3210" s="1">
        <v>-7391622</v>
      </c>
      <c r="K3210" t="s">
        <v>5</v>
      </c>
      <c r="L3210" s="20">
        <v>115</v>
      </c>
      <c r="M3210" s="4">
        <v>2</v>
      </c>
      <c r="N3210" s="4">
        <v>5</v>
      </c>
      <c r="O3210" s="2">
        <v>42368</v>
      </c>
      <c r="P3210" s="3">
        <v>0.08</v>
      </c>
      <c r="Q3210" s="4">
        <v>5</v>
      </c>
      <c r="R3210" s="3">
        <v>6.24</v>
      </c>
      <c r="S32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0" t="str">
        <f>IF(AIRBNB[[#This Row],[RUIDO(dB)]]&lt;=4,"Silencioso",IF(AIRBNB[[#This Row],[RUIDO(dB)]]&lt;=5.5,"Poco Ruidoso","Ruidoso"))</f>
        <v>Ruidoso</v>
      </c>
      <c r="U3210" t="str">
        <f>IF(AND(AIRBNB[[#This Row],[PRECIO]]&lt;50,AIRBNB[[#This Row],[MIN_NOCHES]]&gt;3),"Dentro del presupuesto","No considerar")</f>
        <v>No considerar</v>
      </c>
      <c r="V3210" t="str">
        <f>VLOOKUP(AIRBNB[[#This Row],[HOST_ID]],Super_host[],5,FALSE)</f>
        <v>Host</v>
      </c>
    </row>
    <row r="3211" spans="1:22">
      <c r="A3211" s="4">
        <v>3458525</v>
      </c>
      <c r="B3211" t="s">
        <v>4890</v>
      </c>
      <c r="C3211" s="4">
        <v>17430718</v>
      </c>
      <c r="D3211" t="s">
        <v>411</v>
      </c>
      <c r="E3211" t="s">
        <v>4891</v>
      </c>
      <c r="F3211" s="4">
        <v>10030</v>
      </c>
      <c r="G3211" s="13" t="s">
        <v>124</v>
      </c>
      <c r="H3211" s="13" t="s">
        <v>148</v>
      </c>
      <c r="I3211" s="1">
        <v>4081511</v>
      </c>
      <c r="J3211" s="1">
        <v>-7394315</v>
      </c>
      <c r="K3211" t="s">
        <v>5</v>
      </c>
      <c r="L3211" s="20">
        <v>115</v>
      </c>
      <c r="M3211" s="4">
        <v>3</v>
      </c>
      <c r="N3211" s="4">
        <v>64</v>
      </c>
      <c r="O3211" s="2">
        <v>43635</v>
      </c>
      <c r="P3211" s="3">
        <v>1.05</v>
      </c>
      <c r="Q3211" s="4">
        <v>1</v>
      </c>
      <c r="R3211" s="3">
        <v>5.6</v>
      </c>
      <c r="S32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1" t="str">
        <f>IF(AIRBNB[[#This Row],[RUIDO(dB)]]&lt;=4,"Silencioso",IF(AIRBNB[[#This Row],[RUIDO(dB)]]&lt;=5.5,"Poco Ruidoso","Ruidoso"))</f>
        <v>Ruidoso</v>
      </c>
      <c r="U3211" t="str">
        <f>IF(AND(AIRBNB[[#This Row],[PRECIO]]&lt;50,AIRBNB[[#This Row],[MIN_NOCHES]]&gt;3),"Dentro del presupuesto","No considerar")</f>
        <v>No considerar</v>
      </c>
      <c r="V3211" t="str">
        <f>VLOOKUP(AIRBNB[[#This Row],[HOST_ID]],Super_host[],5,FALSE)</f>
        <v>Host</v>
      </c>
    </row>
    <row r="3212" spans="1:22">
      <c r="A3212" s="4">
        <v>5558242</v>
      </c>
      <c r="B3212" t="s">
        <v>10304</v>
      </c>
      <c r="C3212" s="4">
        <v>16548032</v>
      </c>
      <c r="D3212" t="s">
        <v>10305</v>
      </c>
      <c r="E3212" t="s">
        <v>10306</v>
      </c>
      <c r="F3212" s="4">
        <v>11215</v>
      </c>
      <c r="G3212" s="13" t="s">
        <v>4662</v>
      </c>
      <c r="H3212" s="13" t="s">
        <v>9234</v>
      </c>
      <c r="I3212" s="1">
        <v>4066907</v>
      </c>
      <c r="J3212" s="1">
        <v>-7397609</v>
      </c>
      <c r="K3212" t="s">
        <v>5</v>
      </c>
      <c r="L3212" s="20">
        <v>115</v>
      </c>
      <c r="M3212" s="4">
        <v>5</v>
      </c>
      <c r="N3212" s="4">
        <v>4</v>
      </c>
      <c r="O3212" s="2">
        <v>42909</v>
      </c>
      <c r="P3212" s="3">
        <v>0.08</v>
      </c>
      <c r="Q3212" s="4">
        <v>1</v>
      </c>
      <c r="R3212" s="3">
        <v>6.9</v>
      </c>
      <c r="S32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2" t="str">
        <f>IF(AIRBNB[[#This Row],[RUIDO(dB)]]&lt;=4,"Silencioso",IF(AIRBNB[[#This Row],[RUIDO(dB)]]&lt;=5.5,"Poco Ruidoso","Ruidoso"))</f>
        <v>Ruidoso</v>
      </c>
      <c r="U3212" t="str">
        <f>IF(AND(AIRBNB[[#This Row],[PRECIO]]&lt;50,AIRBNB[[#This Row],[MIN_NOCHES]]&gt;3),"Dentro del presupuesto","No considerar")</f>
        <v>No considerar</v>
      </c>
      <c r="V3212" t="str">
        <f>VLOOKUP(AIRBNB[[#This Row],[HOST_ID]],Super_host[],5,FALSE)</f>
        <v>Host</v>
      </c>
    </row>
    <row r="3213" spans="1:22">
      <c r="A3213" s="4">
        <v>6400482</v>
      </c>
      <c r="B3213" t="s">
        <v>1371</v>
      </c>
      <c r="C3213" s="4">
        <v>15195194</v>
      </c>
      <c r="D3213" t="s">
        <v>1372</v>
      </c>
      <c r="E3213" t="s">
        <v>1373</v>
      </c>
      <c r="F3213" s="4">
        <v>10032</v>
      </c>
      <c r="G3213" s="13" t="s">
        <v>124</v>
      </c>
      <c r="H3213" s="13" t="s">
        <v>125</v>
      </c>
      <c r="I3213" s="1">
        <v>40839</v>
      </c>
      <c r="J3213" s="1">
        <v>-7394543</v>
      </c>
      <c r="K3213" t="s">
        <v>5</v>
      </c>
      <c r="L3213" s="20">
        <v>115</v>
      </c>
      <c r="M3213" s="4">
        <v>1</v>
      </c>
      <c r="N3213" s="4">
        <v>4</v>
      </c>
      <c r="O3213" s="2">
        <v>42215</v>
      </c>
      <c r="P3213" s="3">
        <v>0.08</v>
      </c>
      <c r="Q3213" s="4">
        <v>1</v>
      </c>
      <c r="R3213" s="3">
        <v>5.6</v>
      </c>
      <c r="S32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3" t="str">
        <f>IF(AIRBNB[[#This Row],[RUIDO(dB)]]&lt;=4,"Silencioso",IF(AIRBNB[[#This Row],[RUIDO(dB)]]&lt;=5.5,"Poco Ruidoso","Ruidoso"))</f>
        <v>Ruidoso</v>
      </c>
      <c r="U3213" t="str">
        <f>IF(AND(AIRBNB[[#This Row],[PRECIO]]&lt;50,AIRBNB[[#This Row],[MIN_NOCHES]]&gt;3),"Dentro del presupuesto","No considerar")</f>
        <v>No considerar</v>
      </c>
      <c r="V3213" t="str">
        <f>VLOOKUP(AIRBNB[[#This Row],[HOST_ID]],Super_host[],5,FALSE)</f>
        <v>Host</v>
      </c>
    </row>
    <row r="3214" spans="1:22">
      <c r="A3214" s="4">
        <v>2959036</v>
      </c>
      <c r="B3214" t="s">
        <v>3192</v>
      </c>
      <c r="C3214" s="4">
        <v>15102869</v>
      </c>
      <c r="D3214" t="s">
        <v>1602</v>
      </c>
      <c r="E3214" t="s">
        <v>3193</v>
      </c>
      <c r="F3214" s="4">
        <v>10033</v>
      </c>
      <c r="G3214" s="13" t="s">
        <v>124</v>
      </c>
      <c r="H3214" s="13" t="s">
        <v>125</v>
      </c>
      <c r="I3214" s="1">
        <v>4085504</v>
      </c>
      <c r="J3214" s="1">
        <v>-7393648</v>
      </c>
      <c r="K3214" t="s">
        <v>5</v>
      </c>
      <c r="L3214" s="20">
        <v>115</v>
      </c>
      <c r="M3214" s="4">
        <v>7</v>
      </c>
      <c r="N3214" s="4">
        <v>11</v>
      </c>
      <c r="O3214" s="2">
        <v>43577</v>
      </c>
      <c r="P3214" s="3">
        <v>0.3</v>
      </c>
      <c r="Q3214" s="4">
        <v>1</v>
      </c>
      <c r="R3214" s="3">
        <v>5.6</v>
      </c>
      <c r="S32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4" t="str">
        <f>IF(AIRBNB[[#This Row],[RUIDO(dB)]]&lt;=4,"Silencioso",IF(AIRBNB[[#This Row],[RUIDO(dB)]]&lt;=5.5,"Poco Ruidoso","Ruidoso"))</f>
        <v>Ruidoso</v>
      </c>
      <c r="U3214" t="str">
        <f>IF(AND(AIRBNB[[#This Row],[PRECIO]]&lt;50,AIRBNB[[#This Row],[MIN_NOCHES]]&gt;3),"Dentro del presupuesto","No considerar")</f>
        <v>No considerar</v>
      </c>
      <c r="V3214" t="str">
        <f>VLOOKUP(AIRBNB[[#This Row],[HOST_ID]],Super_host[],5,FALSE)</f>
        <v>Host</v>
      </c>
    </row>
    <row r="3215" spans="1:22">
      <c r="A3215" s="4">
        <v>3851911</v>
      </c>
      <c r="B3215" t="s">
        <v>13489</v>
      </c>
      <c r="C3215" s="4">
        <v>14902860</v>
      </c>
      <c r="D3215" t="s">
        <v>12673</v>
      </c>
      <c r="E3215" t="s">
        <v>13490</v>
      </c>
      <c r="F3215" s="4">
        <v>11216</v>
      </c>
      <c r="G3215" s="13" t="s">
        <v>4662</v>
      </c>
      <c r="H3215" s="13" t="s">
        <v>9230</v>
      </c>
      <c r="I3215" s="1">
        <v>406847</v>
      </c>
      <c r="J3215" s="1">
        <v>-7394523</v>
      </c>
      <c r="K3215" t="s">
        <v>5</v>
      </c>
      <c r="L3215" s="20">
        <v>115</v>
      </c>
      <c r="M3215" s="4">
        <v>2</v>
      </c>
      <c r="N3215" s="4">
        <v>59</v>
      </c>
      <c r="O3215" s="2">
        <v>43624</v>
      </c>
      <c r="P3215" s="3">
        <v>1.02</v>
      </c>
      <c r="Q3215" s="4">
        <v>1</v>
      </c>
      <c r="R3215" s="3">
        <v>6.9</v>
      </c>
      <c r="S32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5" t="str">
        <f>IF(AIRBNB[[#This Row],[RUIDO(dB)]]&lt;=4,"Silencioso",IF(AIRBNB[[#This Row],[RUIDO(dB)]]&lt;=5.5,"Poco Ruidoso","Ruidoso"))</f>
        <v>Ruidoso</v>
      </c>
      <c r="U3215" t="str">
        <f>IF(AND(AIRBNB[[#This Row],[PRECIO]]&lt;50,AIRBNB[[#This Row],[MIN_NOCHES]]&gt;3),"Dentro del presupuesto","No considerar")</f>
        <v>No considerar</v>
      </c>
      <c r="V3215" t="str">
        <f>VLOOKUP(AIRBNB[[#This Row],[HOST_ID]],Super_host[],5,FALSE)</f>
        <v>Host</v>
      </c>
    </row>
    <row r="3216" spans="1:22">
      <c r="A3216" s="4">
        <v>4714600</v>
      </c>
      <c r="B3216" t="s">
        <v>336</v>
      </c>
      <c r="C3216" s="4">
        <v>12098551</v>
      </c>
      <c r="D3216" t="s">
        <v>337</v>
      </c>
      <c r="E3216" t="s">
        <v>338</v>
      </c>
      <c r="F3216" s="4">
        <v>10010</v>
      </c>
      <c r="G3216" s="13" t="s">
        <v>124</v>
      </c>
      <c r="H3216" s="13" t="s">
        <v>175</v>
      </c>
      <c r="I3216" s="1">
        <v>4073937</v>
      </c>
      <c r="J3216" s="1">
        <v>-7398187</v>
      </c>
      <c r="K3216" t="s">
        <v>40</v>
      </c>
      <c r="L3216" s="20">
        <v>115</v>
      </c>
      <c r="M3216" s="4">
        <v>3</v>
      </c>
      <c r="N3216" s="4">
        <v>1</v>
      </c>
      <c r="O3216" s="2">
        <v>42006</v>
      </c>
      <c r="P3216" s="3">
        <v>0.02</v>
      </c>
      <c r="Q3216" s="4">
        <v>1</v>
      </c>
      <c r="R3216" s="3">
        <v>5.6</v>
      </c>
      <c r="S32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6" t="str">
        <f>IF(AIRBNB[[#This Row],[RUIDO(dB)]]&lt;=4,"Silencioso",IF(AIRBNB[[#This Row],[RUIDO(dB)]]&lt;=5.5,"Poco Ruidoso","Ruidoso"))</f>
        <v>Ruidoso</v>
      </c>
      <c r="U3216" t="str">
        <f>IF(AND(AIRBNB[[#This Row],[PRECIO]]&lt;50,AIRBNB[[#This Row],[MIN_NOCHES]]&gt;3),"Dentro del presupuesto","No considerar")</f>
        <v>No considerar</v>
      </c>
      <c r="V3216" t="str">
        <f>VLOOKUP(AIRBNB[[#This Row],[HOST_ID]],Super_host[],5,FALSE)</f>
        <v>Host</v>
      </c>
    </row>
    <row r="3217" spans="1:22">
      <c r="A3217" s="4">
        <v>2320028</v>
      </c>
      <c r="B3217" t="s">
        <v>6358</v>
      </c>
      <c r="C3217" s="4">
        <v>11847492</v>
      </c>
      <c r="D3217" t="s">
        <v>4170</v>
      </c>
      <c r="E3217" t="s">
        <v>5264</v>
      </c>
      <c r="F3217" s="4">
        <v>10029</v>
      </c>
      <c r="G3217" s="13" t="s">
        <v>124</v>
      </c>
      <c r="H3217" s="13" t="s">
        <v>219</v>
      </c>
      <c r="I3217" s="1">
        <v>407916</v>
      </c>
      <c r="J3217" s="1">
        <v>-7394686</v>
      </c>
      <c r="K3217" t="s">
        <v>40</v>
      </c>
      <c r="L3217" s="20">
        <v>115</v>
      </c>
      <c r="M3217" s="4">
        <v>3</v>
      </c>
      <c r="N3217" s="4">
        <v>242</v>
      </c>
      <c r="O3217" s="2">
        <v>43633</v>
      </c>
      <c r="P3217" s="3">
        <v>3.69</v>
      </c>
      <c r="Q3217" s="4">
        <v>1</v>
      </c>
      <c r="R3217" s="3">
        <v>5.6</v>
      </c>
      <c r="S32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7" t="str">
        <f>IF(AIRBNB[[#This Row],[RUIDO(dB)]]&lt;=4,"Silencioso",IF(AIRBNB[[#This Row],[RUIDO(dB)]]&lt;=5.5,"Poco Ruidoso","Ruidoso"))</f>
        <v>Ruidoso</v>
      </c>
      <c r="U3217" t="str">
        <f>IF(AND(AIRBNB[[#This Row],[PRECIO]]&lt;50,AIRBNB[[#This Row],[MIN_NOCHES]]&gt;3),"Dentro del presupuesto","No considerar")</f>
        <v>No considerar</v>
      </c>
      <c r="V3217" t="str">
        <f>VLOOKUP(AIRBNB[[#This Row],[HOST_ID]],Super_host[],5,FALSE)</f>
        <v>Host</v>
      </c>
    </row>
    <row r="3218" spans="1:22">
      <c r="A3218" s="4">
        <v>5113910</v>
      </c>
      <c r="B3218" t="s">
        <v>13387</v>
      </c>
      <c r="C3218" s="4">
        <v>10125456</v>
      </c>
      <c r="D3218" t="s">
        <v>3227</v>
      </c>
      <c r="E3218" t="s">
        <v>13388</v>
      </c>
      <c r="F3218" s="4">
        <v>11231</v>
      </c>
      <c r="G3218" s="13" t="s">
        <v>4662</v>
      </c>
      <c r="H3218" s="13" t="s">
        <v>9747</v>
      </c>
      <c r="I3218" s="1">
        <v>4067404</v>
      </c>
      <c r="J3218" s="1">
        <v>-7401021</v>
      </c>
      <c r="K3218" t="s">
        <v>5</v>
      </c>
      <c r="L3218" s="20">
        <v>115</v>
      </c>
      <c r="M3218" s="4">
        <v>5</v>
      </c>
      <c r="N3218" s="4">
        <v>51</v>
      </c>
      <c r="O3218" s="2">
        <v>43600</v>
      </c>
      <c r="P3218" s="3">
        <v>0.95</v>
      </c>
      <c r="Q3218" s="4">
        <v>1</v>
      </c>
      <c r="R3218" s="3">
        <v>6.9</v>
      </c>
      <c r="S32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8" t="str">
        <f>IF(AIRBNB[[#This Row],[RUIDO(dB)]]&lt;=4,"Silencioso",IF(AIRBNB[[#This Row],[RUIDO(dB)]]&lt;=5.5,"Poco Ruidoso","Ruidoso"))</f>
        <v>Ruidoso</v>
      </c>
      <c r="U3218" t="str">
        <f>IF(AND(AIRBNB[[#This Row],[PRECIO]]&lt;50,AIRBNB[[#This Row],[MIN_NOCHES]]&gt;3),"Dentro del presupuesto","No considerar")</f>
        <v>No considerar</v>
      </c>
      <c r="V3218" t="str">
        <f>VLOOKUP(AIRBNB[[#This Row],[HOST_ID]],Super_host[],5,FALSE)</f>
        <v>Host</v>
      </c>
    </row>
    <row r="3219" spans="1:22">
      <c r="A3219" s="4">
        <v>3749971</v>
      </c>
      <c r="B3219" t="s">
        <v>13814</v>
      </c>
      <c r="C3219" s="4">
        <v>10094431</v>
      </c>
      <c r="D3219" t="s">
        <v>3942</v>
      </c>
      <c r="E3219" t="s">
        <v>13815</v>
      </c>
      <c r="F3219" s="4">
        <v>11249</v>
      </c>
      <c r="G3219" s="13" t="s">
        <v>4662</v>
      </c>
      <c r="H3219" s="13" t="s">
        <v>9218</v>
      </c>
      <c r="I3219" s="1">
        <v>4071623</v>
      </c>
      <c r="J3219" s="1">
        <v>-7396415</v>
      </c>
      <c r="K3219" t="s">
        <v>40</v>
      </c>
      <c r="L3219" s="20">
        <v>115</v>
      </c>
      <c r="M3219" s="4">
        <v>1</v>
      </c>
      <c r="N3219" s="4">
        <v>78</v>
      </c>
      <c r="O3219" s="2">
        <v>43647</v>
      </c>
      <c r="P3219" s="3">
        <v>1.31</v>
      </c>
      <c r="Q3219" s="4">
        <v>1</v>
      </c>
      <c r="R3219" s="3">
        <v>6.9</v>
      </c>
      <c r="S32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19" t="str">
        <f>IF(AIRBNB[[#This Row],[RUIDO(dB)]]&lt;=4,"Silencioso",IF(AIRBNB[[#This Row],[RUIDO(dB)]]&lt;=5.5,"Poco Ruidoso","Ruidoso"))</f>
        <v>Ruidoso</v>
      </c>
      <c r="U3219" t="str">
        <f>IF(AND(AIRBNB[[#This Row],[PRECIO]]&lt;50,AIRBNB[[#This Row],[MIN_NOCHES]]&gt;3),"Dentro del presupuesto","No considerar")</f>
        <v>No considerar</v>
      </c>
      <c r="V3219" t="str">
        <f>VLOOKUP(AIRBNB[[#This Row],[HOST_ID]],Super_host[],5,FALSE)</f>
        <v>Host</v>
      </c>
    </row>
    <row r="3220" spans="1:22">
      <c r="A3220" s="4">
        <v>2028677</v>
      </c>
      <c r="B3220" t="s">
        <v>4661</v>
      </c>
      <c r="C3220" s="4">
        <v>9852787</v>
      </c>
      <c r="D3220" t="s">
        <v>4662</v>
      </c>
      <c r="E3220" t="s">
        <v>4663</v>
      </c>
      <c r="F3220" s="4">
        <v>10030</v>
      </c>
      <c r="G3220" s="13" t="s">
        <v>124</v>
      </c>
      <c r="H3220" s="13" t="s">
        <v>148</v>
      </c>
      <c r="I3220" s="1">
        <v>4081639</v>
      </c>
      <c r="J3220" s="1">
        <v>-7394085</v>
      </c>
      <c r="K3220" t="s">
        <v>5</v>
      </c>
      <c r="L3220" s="20">
        <v>115</v>
      </c>
      <c r="M3220" s="4">
        <v>7</v>
      </c>
      <c r="N3220" s="4">
        <v>57</v>
      </c>
      <c r="O3220" s="2">
        <v>43610</v>
      </c>
      <c r="P3220" s="3">
        <v>0.89</v>
      </c>
      <c r="Q3220" s="4">
        <v>1</v>
      </c>
      <c r="R3220" s="3">
        <v>5.6</v>
      </c>
      <c r="S32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0" t="str">
        <f>IF(AIRBNB[[#This Row],[RUIDO(dB)]]&lt;=4,"Silencioso",IF(AIRBNB[[#This Row],[RUIDO(dB)]]&lt;=5.5,"Poco Ruidoso","Ruidoso"))</f>
        <v>Ruidoso</v>
      </c>
      <c r="U3220" t="str">
        <f>IF(AND(AIRBNB[[#This Row],[PRECIO]]&lt;50,AIRBNB[[#This Row],[MIN_NOCHES]]&gt;3),"Dentro del presupuesto","No considerar")</f>
        <v>No considerar</v>
      </c>
      <c r="V3220" t="str">
        <f>VLOOKUP(AIRBNB[[#This Row],[HOST_ID]],Super_host[],5,FALSE)</f>
        <v>Host</v>
      </c>
    </row>
    <row r="3221" spans="1:22">
      <c r="A3221" s="4">
        <v>1813681</v>
      </c>
      <c r="B3221" t="s">
        <v>9940</v>
      </c>
      <c r="C3221" s="4">
        <v>9486005</v>
      </c>
      <c r="D3221" t="s">
        <v>2237</v>
      </c>
      <c r="E3221" t="s">
        <v>9941</v>
      </c>
      <c r="F3221" s="4">
        <v>11211</v>
      </c>
      <c r="G3221" s="13" t="s">
        <v>4662</v>
      </c>
      <c r="H3221" s="13" t="s">
        <v>9218</v>
      </c>
      <c r="I3221" s="1">
        <v>4071261</v>
      </c>
      <c r="J3221" s="1">
        <v>-7394154</v>
      </c>
      <c r="K3221" t="s">
        <v>5</v>
      </c>
      <c r="L3221" s="20">
        <v>115</v>
      </c>
      <c r="M3221" s="4">
        <v>2</v>
      </c>
      <c r="N3221" s="4">
        <v>2</v>
      </c>
      <c r="O3221" s="2">
        <v>42412</v>
      </c>
      <c r="P3221" s="3">
        <v>0.05</v>
      </c>
      <c r="Q3221" s="4">
        <v>1</v>
      </c>
      <c r="R3221" s="3">
        <v>6.9</v>
      </c>
      <c r="S32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1" t="str">
        <f>IF(AIRBNB[[#This Row],[RUIDO(dB)]]&lt;=4,"Silencioso",IF(AIRBNB[[#This Row],[RUIDO(dB)]]&lt;=5.5,"Poco Ruidoso","Ruidoso"))</f>
        <v>Ruidoso</v>
      </c>
      <c r="U3221" t="str">
        <f>IF(AND(AIRBNB[[#This Row],[PRECIO]]&lt;50,AIRBNB[[#This Row],[MIN_NOCHES]]&gt;3),"Dentro del presupuesto","No considerar")</f>
        <v>No considerar</v>
      </c>
      <c r="V3221" t="str">
        <f>VLOOKUP(AIRBNB[[#This Row],[HOST_ID]],Super_host[],5,FALSE)</f>
        <v>Host</v>
      </c>
    </row>
    <row r="3222" spans="1:22">
      <c r="A3222" s="4">
        <v>1515659</v>
      </c>
      <c r="B3222" t="s">
        <v>9800</v>
      </c>
      <c r="C3222" s="4">
        <v>8092818</v>
      </c>
      <c r="D3222" t="s">
        <v>9801</v>
      </c>
      <c r="E3222" t="s">
        <v>9802</v>
      </c>
      <c r="F3222" s="4">
        <v>11216</v>
      </c>
      <c r="G3222" s="13" t="s">
        <v>4662</v>
      </c>
      <c r="H3222" s="13" t="s">
        <v>9230</v>
      </c>
      <c r="I3222" s="1">
        <v>406882</v>
      </c>
      <c r="J3222" s="1">
        <v>-7394645</v>
      </c>
      <c r="K3222" t="s">
        <v>5</v>
      </c>
      <c r="L3222" s="20">
        <v>115</v>
      </c>
      <c r="M3222" s="4">
        <v>5</v>
      </c>
      <c r="N3222" s="4">
        <v>3</v>
      </c>
      <c r="O3222" s="2">
        <v>41731</v>
      </c>
      <c r="P3222" s="3">
        <v>0.04</v>
      </c>
      <c r="Q3222" s="4">
        <v>1</v>
      </c>
      <c r="R3222" s="3">
        <v>6.9</v>
      </c>
      <c r="S32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2" t="str">
        <f>IF(AIRBNB[[#This Row],[RUIDO(dB)]]&lt;=4,"Silencioso",IF(AIRBNB[[#This Row],[RUIDO(dB)]]&lt;=5.5,"Poco Ruidoso","Ruidoso"))</f>
        <v>Ruidoso</v>
      </c>
      <c r="U3222" t="str">
        <f>IF(AND(AIRBNB[[#This Row],[PRECIO]]&lt;50,AIRBNB[[#This Row],[MIN_NOCHES]]&gt;3),"Dentro del presupuesto","No considerar")</f>
        <v>No considerar</v>
      </c>
      <c r="V3222" t="str">
        <f>VLOOKUP(AIRBNB[[#This Row],[HOST_ID]],Super_host[],5,FALSE)</f>
        <v>Host</v>
      </c>
    </row>
    <row r="3223" spans="1:22">
      <c r="A3223" s="4">
        <v>1515611</v>
      </c>
      <c r="B3223" t="s">
        <v>12675</v>
      </c>
      <c r="C3223" s="4">
        <v>8092548</v>
      </c>
      <c r="D3223" t="s">
        <v>12676</v>
      </c>
      <c r="E3223" t="s">
        <v>12677</v>
      </c>
      <c r="F3223" s="4">
        <v>11238</v>
      </c>
      <c r="G3223" s="13" t="s">
        <v>4662</v>
      </c>
      <c r="H3223" s="13" t="s">
        <v>9387</v>
      </c>
      <c r="I3223" s="1">
        <v>4068639</v>
      </c>
      <c r="J3223" s="1">
        <v>-739624</v>
      </c>
      <c r="K3223" t="s">
        <v>5</v>
      </c>
      <c r="L3223" s="20">
        <v>115</v>
      </c>
      <c r="M3223" s="4">
        <v>3</v>
      </c>
      <c r="N3223" s="4">
        <v>38</v>
      </c>
      <c r="O3223" s="2">
        <v>43641</v>
      </c>
      <c r="P3223" s="3">
        <v>0.54</v>
      </c>
      <c r="Q3223" s="4">
        <v>1</v>
      </c>
      <c r="R3223" s="3">
        <v>6.9</v>
      </c>
      <c r="S32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3" t="str">
        <f>IF(AIRBNB[[#This Row],[RUIDO(dB)]]&lt;=4,"Silencioso",IF(AIRBNB[[#This Row],[RUIDO(dB)]]&lt;=5.5,"Poco Ruidoso","Ruidoso"))</f>
        <v>Ruidoso</v>
      </c>
      <c r="U3223" t="str">
        <f>IF(AND(AIRBNB[[#This Row],[PRECIO]]&lt;50,AIRBNB[[#This Row],[MIN_NOCHES]]&gt;3),"Dentro del presupuesto","No considerar")</f>
        <v>No considerar</v>
      </c>
      <c r="V3223" t="str">
        <f>VLOOKUP(AIRBNB[[#This Row],[HOST_ID]],Super_host[],5,FALSE)</f>
        <v>Host</v>
      </c>
    </row>
    <row r="3224" spans="1:22">
      <c r="A3224" s="4">
        <v>6541214</v>
      </c>
      <c r="B3224" t="s">
        <v>9435</v>
      </c>
      <c r="C3224" s="4">
        <v>7155183</v>
      </c>
      <c r="D3224" t="s">
        <v>632</v>
      </c>
      <c r="E3224" t="s">
        <v>9436</v>
      </c>
      <c r="F3224" s="4">
        <v>11216</v>
      </c>
      <c r="G3224" s="13" t="s">
        <v>4662</v>
      </c>
      <c r="H3224" s="13" t="s">
        <v>9252</v>
      </c>
      <c r="I3224" s="1">
        <v>4067191</v>
      </c>
      <c r="J3224" s="1">
        <v>-7395265</v>
      </c>
      <c r="K3224" t="s">
        <v>5</v>
      </c>
      <c r="L3224" s="20">
        <v>115</v>
      </c>
      <c r="M3224" s="4">
        <v>5</v>
      </c>
      <c r="N3224" s="4">
        <v>1</v>
      </c>
      <c r="O3224" s="2">
        <v>42239</v>
      </c>
      <c r="P3224" s="3">
        <v>0.02</v>
      </c>
      <c r="Q3224" s="4">
        <v>1</v>
      </c>
      <c r="R3224" s="3">
        <v>6.9</v>
      </c>
      <c r="S32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4" t="str">
        <f>IF(AIRBNB[[#This Row],[RUIDO(dB)]]&lt;=4,"Silencioso",IF(AIRBNB[[#This Row],[RUIDO(dB)]]&lt;=5.5,"Poco Ruidoso","Ruidoso"))</f>
        <v>Ruidoso</v>
      </c>
      <c r="U3224" t="str">
        <f>IF(AND(AIRBNB[[#This Row],[PRECIO]]&lt;50,AIRBNB[[#This Row],[MIN_NOCHES]]&gt;3),"Dentro del presupuesto","No considerar")</f>
        <v>No considerar</v>
      </c>
      <c r="V3224" t="str">
        <f>VLOOKUP(AIRBNB[[#This Row],[HOST_ID]],Super_host[],5,FALSE)</f>
        <v>Host</v>
      </c>
    </row>
    <row r="3225" spans="1:22">
      <c r="A3225" s="4">
        <v>6729589</v>
      </c>
      <c r="B3225" t="s">
        <v>12881</v>
      </c>
      <c r="C3225" s="4">
        <v>6386894</v>
      </c>
      <c r="D3225" t="s">
        <v>495</v>
      </c>
      <c r="E3225" t="s">
        <v>12882</v>
      </c>
      <c r="F3225" s="4">
        <v>11201</v>
      </c>
      <c r="G3225" s="13" t="s">
        <v>4662</v>
      </c>
      <c r="H3225" s="13" t="s">
        <v>9576</v>
      </c>
      <c r="I3225" s="1">
        <v>4068542</v>
      </c>
      <c r="J3225" s="1">
        <v>-7398916</v>
      </c>
      <c r="K3225" t="s">
        <v>5</v>
      </c>
      <c r="L3225" s="20">
        <v>115</v>
      </c>
      <c r="M3225" s="4">
        <v>4</v>
      </c>
      <c r="N3225" s="4">
        <v>13</v>
      </c>
      <c r="O3225" s="2">
        <v>43599</v>
      </c>
      <c r="P3225" s="3">
        <v>0.64</v>
      </c>
      <c r="Q3225" s="4">
        <v>1</v>
      </c>
      <c r="R3225" s="3">
        <v>6.9</v>
      </c>
      <c r="S32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5" t="str">
        <f>IF(AIRBNB[[#This Row],[RUIDO(dB)]]&lt;=4,"Silencioso",IF(AIRBNB[[#This Row],[RUIDO(dB)]]&lt;=5.5,"Poco Ruidoso","Ruidoso"))</f>
        <v>Ruidoso</v>
      </c>
      <c r="U3225" t="str">
        <f>IF(AND(AIRBNB[[#This Row],[PRECIO]]&lt;50,AIRBNB[[#This Row],[MIN_NOCHES]]&gt;3),"Dentro del presupuesto","No considerar")</f>
        <v>No considerar</v>
      </c>
      <c r="V3225" t="str">
        <f>VLOOKUP(AIRBNB[[#This Row],[HOST_ID]],Super_host[],5,FALSE)</f>
        <v>Host</v>
      </c>
    </row>
    <row r="3226" spans="1:22">
      <c r="A3226" s="4">
        <v>4405156</v>
      </c>
      <c r="B3226" t="s">
        <v>5106</v>
      </c>
      <c r="C3226" s="4">
        <v>5787701</v>
      </c>
      <c r="D3226" t="s">
        <v>2397</v>
      </c>
      <c r="E3226" t="s">
        <v>5107</v>
      </c>
      <c r="F3226" s="4">
        <v>10029</v>
      </c>
      <c r="G3226" s="13" t="s">
        <v>124</v>
      </c>
      <c r="H3226" s="13" t="s">
        <v>219</v>
      </c>
      <c r="I3226" s="1">
        <v>4078802</v>
      </c>
      <c r="J3226" s="1">
        <v>-7395026</v>
      </c>
      <c r="K3226" t="s">
        <v>5</v>
      </c>
      <c r="L3226" s="20">
        <v>115</v>
      </c>
      <c r="M3226" s="4">
        <v>4</v>
      </c>
      <c r="N3226" s="4">
        <v>68</v>
      </c>
      <c r="O3226" s="2">
        <v>43641</v>
      </c>
      <c r="P3226" s="3">
        <v>1.2</v>
      </c>
      <c r="Q3226" s="4">
        <v>1</v>
      </c>
      <c r="R3226" s="3">
        <v>5.6</v>
      </c>
      <c r="S32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6" t="str">
        <f>IF(AIRBNB[[#This Row],[RUIDO(dB)]]&lt;=4,"Silencioso",IF(AIRBNB[[#This Row],[RUIDO(dB)]]&lt;=5.5,"Poco Ruidoso","Ruidoso"))</f>
        <v>Ruidoso</v>
      </c>
      <c r="U3226" t="str">
        <f>IF(AND(AIRBNB[[#This Row],[PRECIO]]&lt;50,AIRBNB[[#This Row],[MIN_NOCHES]]&gt;3),"Dentro del presupuesto","No considerar")</f>
        <v>No considerar</v>
      </c>
      <c r="V3226" t="str">
        <f>VLOOKUP(AIRBNB[[#This Row],[HOST_ID]],Super_host[],5,FALSE)</f>
        <v>Host</v>
      </c>
    </row>
    <row r="3227" spans="1:22">
      <c r="A3227" s="4">
        <v>4168812</v>
      </c>
      <c r="B3227" t="s">
        <v>14561</v>
      </c>
      <c r="C3227" s="4">
        <v>5243122</v>
      </c>
      <c r="D3227" t="s">
        <v>4967</v>
      </c>
      <c r="E3227" t="s">
        <v>13669</v>
      </c>
      <c r="F3227" s="4">
        <v>11216</v>
      </c>
      <c r="G3227" s="13" t="s">
        <v>4662</v>
      </c>
      <c r="H3227" s="13" t="s">
        <v>9230</v>
      </c>
      <c r="I3227" s="1">
        <v>406805</v>
      </c>
      <c r="J3227" s="1">
        <v>-7393775</v>
      </c>
      <c r="K3227" t="s">
        <v>5</v>
      </c>
      <c r="L3227" s="20">
        <v>115</v>
      </c>
      <c r="M3227" s="4">
        <v>3</v>
      </c>
      <c r="N3227" s="4">
        <v>131</v>
      </c>
      <c r="O3227" s="2">
        <v>43638</v>
      </c>
      <c r="P3227" s="3">
        <v>2.27</v>
      </c>
      <c r="Q3227" s="4">
        <v>1</v>
      </c>
      <c r="R3227" s="3">
        <v>6.9</v>
      </c>
      <c r="S32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7" t="str">
        <f>IF(AIRBNB[[#This Row],[RUIDO(dB)]]&lt;=4,"Silencioso",IF(AIRBNB[[#This Row],[RUIDO(dB)]]&lt;=5.5,"Poco Ruidoso","Ruidoso"))</f>
        <v>Ruidoso</v>
      </c>
      <c r="U3227" t="str">
        <f>IF(AND(AIRBNB[[#This Row],[PRECIO]]&lt;50,AIRBNB[[#This Row],[MIN_NOCHES]]&gt;3),"Dentro del presupuesto","No considerar")</f>
        <v>No considerar</v>
      </c>
      <c r="V3227" t="str">
        <f>VLOOKUP(AIRBNB[[#This Row],[HOST_ID]],Super_host[],5,FALSE)</f>
        <v>Host</v>
      </c>
    </row>
    <row r="3228" spans="1:22">
      <c r="A3228" s="4">
        <v>798429</v>
      </c>
      <c r="B3228" t="s">
        <v>5877</v>
      </c>
      <c r="C3228" s="4">
        <v>4204890</v>
      </c>
      <c r="D3228" t="s">
        <v>2039</v>
      </c>
      <c r="E3228" t="s">
        <v>5878</v>
      </c>
      <c r="F3228" s="4">
        <v>10031</v>
      </c>
      <c r="G3228" s="13" t="s">
        <v>124</v>
      </c>
      <c r="H3228" s="13" t="s">
        <v>148</v>
      </c>
      <c r="I3228" s="1">
        <v>4082536</v>
      </c>
      <c r="J3228" s="1">
        <v>-7394923</v>
      </c>
      <c r="K3228" t="s">
        <v>5</v>
      </c>
      <c r="L3228" s="20">
        <v>115</v>
      </c>
      <c r="M3228" s="4">
        <v>3</v>
      </c>
      <c r="N3228" s="4">
        <v>186</v>
      </c>
      <c r="O3228" s="2">
        <v>43633</v>
      </c>
      <c r="P3228" s="3">
        <v>2.3199999999999998</v>
      </c>
      <c r="Q3228" s="4">
        <v>1</v>
      </c>
      <c r="R3228" s="3">
        <v>5.6</v>
      </c>
      <c r="S32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8" t="str">
        <f>IF(AIRBNB[[#This Row],[RUIDO(dB)]]&lt;=4,"Silencioso",IF(AIRBNB[[#This Row],[RUIDO(dB)]]&lt;=5.5,"Poco Ruidoso","Ruidoso"))</f>
        <v>Ruidoso</v>
      </c>
      <c r="U3228" t="str">
        <f>IF(AND(AIRBNB[[#This Row],[PRECIO]]&lt;50,AIRBNB[[#This Row],[MIN_NOCHES]]&gt;3),"Dentro del presupuesto","No considerar")</f>
        <v>No considerar</v>
      </c>
      <c r="V3228" t="str">
        <f>VLOOKUP(AIRBNB[[#This Row],[HOST_ID]],Super_host[],5,FALSE)</f>
        <v>Host</v>
      </c>
    </row>
    <row r="3229" spans="1:22">
      <c r="A3229" s="4">
        <v>1335510</v>
      </c>
      <c r="B3229" t="s">
        <v>9837</v>
      </c>
      <c r="C3229" s="4">
        <v>4202236</v>
      </c>
      <c r="D3229" t="s">
        <v>291</v>
      </c>
      <c r="E3229" t="s">
        <v>9838</v>
      </c>
      <c r="F3229" s="4">
        <v>11249</v>
      </c>
      <c r="G3229" s="13" t="s">
        <v>4662</v>
      </c>
      <c r="H3229" s="13" t="s">
        <v>9218</v>
      </c>
      <c r="I3229" s="1">
        <v>4071657</v>
      </c>
      <c r="J3229" s="1">
        <v>-739597</v>
      </c>
      <c r="K3229" t="s">
        <v>5</v>
      </c>
      <c r="L3229" s="20">
        <v>115</v>
      </c>
      <c r="M3229" s="4">
        <v>7</v>
      </c>
      <c r="N3229" s="4">
        <v>3</v>
      </c>
      <c r="O3229" s="2">
        <v>41599</v>
      </c>
      <c r="P3229" s="3">
        <v>0.04</v>
      </c>
      <c r="Q3229" s="4">
        <v>1</v>
      </c>
      <c r="R3229" s="3">
        <v>6.9</v>
      </c>
      <c r="S32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29" t="str">
        <f>IF(AIRBNB[[#This Row],[RUIDO(dB)]]&lt;=4,"Silencioso",IF(AIRBNB[[#This Row],[RUIDO(dB)]]&lt;=5.5,"Poco Ruidoso","Ruidoso"))</f>
        <v>Ruidoso</v>
      </c>
      <c r="U3229" t="str">
        <f>IF(AND(AIRBNB[[#This Row],[PRECIO]]&lt;50,AIRBNB[[#This Row],[MIN_NOCHES]]&gt;3),"Dentro del presupuesto","No considerar")</f>
        <v>No considerar</v>
      </c>
      <c r="V3229" t="str">
        <f>VLOOKUP(AIRBNB[[#This Row],[HOST_ID]],Super_host[],5,FALSE)</f>
        <v>Host</v>
      </c>
    </row>
    <row r="3230" spans="1:22">
      <c r="A3230" s="4">
        <v>1697047</v>
      </c>
      <c r="B3230" t="s">
        <v>14430</v>
      </c>
      <c r="C3230" s="4">
        <v>4184612</v>
      </c>
      <c r="D3230" t="s">
        <v>14431</v>
      </c>
      <c r="E3230" t="s">
        <v>14432</v>
      </c>
      <c r="F3230" s="4">
        <v>11211</v>
      </c>
      <c r="G3230" s="13" t="s">
        <v>4662</v>
      </c>
      <c r="H3230" s="13" t="s">
        <v>9218</v>
      </c>
      <c r="I3230" s="1">
        <v>4071251</v>
      </c>
      <c r="J3230" s="1">
        <v>-73947</v>
      </c>
      <c r="K3230" t="s">
        <v>40</v>
      </c>
      <c r="L3230" s="20">
        <v>115</v>
      </c>
      <c r="M3230" s="4">
        <v>3</v>
      </c>
      <c r="N3230" s="4">
        <v>146</v>
      </c>
      <c r="O3230" s="2">
        <v>43625</v>
      </c>
      <c r="P3230" s="3">
        <v>2.08</v>
      </c>
      <c r="Q3230" s="4">
        <v>1</v>
      </c>
      <c r="R3230" s="3">
        <v>6.9</v>
      </c>
      <c r="S32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0" t="str">
        <f>IF(AIRBNB[[#This Row],[RUIDO(dB)]]&lt;=4,"Silencioso",IF(AIRBNB[[#This Row],[RUIDO(dB)]]&lt;=5.5,"Poco Ruidoso","Ruidoso"))</f>
        <v>Ruidoso</v>
      </c>
      <c r="U3230" t="str">
        <f>IF(AND(AIRBNB[[#This Row],[PRECIO]]&lt;50,AIRBNB[[#This Row],[MIN_NOCHES]]&gt;3),"Dentro del presupuesto","No considerar")</f>
        <v>No considerar</v>
      </c>
      <c r="V3230" t="str">
        <f>VLOOKUP(AIRBNB[[#This Row],[HOST_ID]],Super_host[],5,FALSE)</f>
        <v>Host</v>
      </c>
    </row>
    <row r="3231" spans="1:22">
      <c r="A3231" s="4">
        <v>765315</v>
      </c>
      <c r="B3231" t="s">
        <v>13655</v>
      </c>
      <c r="C3231" s="4">
        <v>4034995</v>
      </c>
      <c r="D3231" t="s">
        <v>2601</v>
      </c>
      <c r="E3231" t="s">
        <v>11709</v>
      </c>
      <c r="F3231" s="4">
        <v>11211</v>
      </c>
      <c r="G3231" s="13" t="s">
        <v>4662</v>
      </c>
      <c r="H3231" s="13" t="s">
        <v>9218</v>
      </c>
      <c r="I3231" s="1">
        <v>4071203</v>
      </c>
      <c r="J3231" s="1">
        <v>-7395993</v>
      </c>
      <c r="K3231" t="s">
        <v>40</v>
      </c>
      <c r="L3231" s="20">
        <v>115</v>
      </c>
      <c r="M3231" s="4">
        <v>2</v>
      </c>
      <c r="N3231" s="4">
        <v>91</v>
      </c>
      <c r="O3231" s="2">
        <v>42855</v>
      </c>
      <c r="P3231" s="3">
        <v>1.18</v>
      </c>
      <c r="Q3231" s="4">
        <v>1</v>
      </c>
      <c r="R3231" s="3">
        <v>6.9</v>
      </c>
      <c r="S32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1" t="str">
        <f>IF(AIRBNB[[#This Row],[RUIDO(dB)]]&lt;=4,"Silencioso",IF(AIRBNB[[#This Row],[RUIDO(dB)]]&lt;=5.5,"Poco Ruidoso","Ruidoso"))</f>
        <v>Ruidoso</v>
      </c>
      <c r="U3231" t="str">
        <f>IF(AND(AIRBNB[[#This Row],[PRECIO]]&lt;50,AIRBNB[[#This Row],[MIN_NOCHES]]&gt;3),"Dentro del presupuesto","No considerar")</f>
        <v>No considerar</v>
      </c>
      <c r="V3231" t="str">
        <f>VLOOKUP(AIRBNB[[#This Row],[HOST_ID]],Super_host[],5,FALSE)</f>
        <v>Host</v>
      </c>
    </row>
    <row r="3232" spans="1:22">
      <c r="A3232" s="4">
        <v>1646910</v>
      </c>
      <c r="B3232" t="s">
        <v>9505</v>
      </c>
      <c r="C3232" s="4">
        <v>2899693</v>
      </c>
      <c r="D3232" t="s">
        <v>1783</v>
      </c>
      <c r="E3232" t="s">
        <v>9506</v>
      </c>
      <c r="F3232" s="4">
        <v>11206</v>
      </c>
      <c r="G3232" s="13" t="s">
        <v>4662</v>
      </c>
      <c r="H3232" s="13" t="s">
        <v>9218</v>
      </c>
      <c r="I3232" s="1">
        <v>4070773</v>
      </c>
      <c r="J3232" s="1">
        <v>-7394144</v>
      </c>
      <c r="K3232" t="s">
        <v>5</v>
      </c>
      <c r="L3232" s="20">
        <v>115</v>
      </c>
      <c r="M3232" s="4">
        <v>20</v>
      </c>
      <c r="N3232" s="4">
        <v>1</v>
      </c>
      <c r="O3232" s="2">
        <v>41861</v>
      </c>
      <c r="P3232" s="3">
        <v>0.02</v>
      </c>
      <c r="Q3232" s="4">
        <v>1</v>
      </c>
      <c r="R3232" s="3">
        <v>6.9</v>
      </c>
      <c r="S32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2" t="str">
        <f>IF(AIRBNB[[#This Row],[RUIDO(dB)]]&lt;=4,"Silencioso",IF(AIRBNB[[#This Row],[RUIDO(dB)]]&lt;=5.5,"Poco Ruidoso","Ruidoso"))</f>
        <v>Ruidoso</v>
      </c>
      <c r="U3232" t="str">
        <f>IF(AND(AIRBNB[[#This Row],[PRECIO]]&lt;50,AIRBNB[[#This Row],[MIN_NOCHES]]&gt;3),"Dentro del presupuesto","No considerar")</f>
        <v>No considerar</v>
      </c>
      <c r="V3232" t="str">
        <f>VLOOKUP(AIRBNB[[#This Row],[HOST_ID]],Super_host[],5,FALSE)</f>
        <v>Host</v>
      </c>
    </row>
    <row r="3233" spans="1:22">
      <c r="A3233" s="4">
        <v>583337</v>
      </c>
      <c r="B3233" t="s">
        <v>13041</v>
      </c>
      <c r="C3233" s="4">
        <v>2874587</v>
      </c>
      <c r="D3233" t="s">
        <v>13042</v>
      </c>
      <c r="E3233" t="s">
        <v>13043</v>
      </c>
      <c r="F3233" s="4">
        <v>11231</v>
      </c>
      <c r="G3233" s="13" t="s">
        <v>4662</v>
      </c>
      <c r="H3233" s="13" t="s">
        <v>9237</v>
      </c>
      <c r="I3233" s="1">
        <v>4067859</v>
      </c>
      <c r="J3233" s="1">
        <v>-7399444</v>
      </c>
      <c r="K3233" t="s">
        <v>5</v>
      </c>
      <c r="L3233" s="20">
        <v>115</v>
      </c>
      <c r="M3233" s="4">
        <v>4</v>
      </c>
      <c r="N3233" s="4">
        <v>61</v>
      </c>
      <c r="O3233" s="2">
        <v>43533</v>
      </c>
      <c r="P3233" s="3">
        <v>0.72</v>
      </c>
      <c r="Q3233" s="4">
        <v>1</v>
      </c>
      <c r="R3233" s="3">
        <v>6.9</v>
      </c>
      <c r="S32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3" t="str">
        <f>IF(AIRBNB[[#This Row],[RUIDO(dB)]]&lt;=4,"Silencioso",IF(AIRBNB[[#This Row],[RUIDO(dB)]]&lt;=5.5,"Poco Ruidoso","Ruidoso"))</f>
        <v>Ruidoso</v>
      </c>
      <c r="U3233" t="str">
        <f>IF(AND(AIRBNB[[#This Row],[PRECIO]]&lt;50,AIRBNB[[#This Row],[MIN_NOCHES]]&gt;3),"Dentro del presupuesto","No considerar")</f>
        <v>No considerar</v>
      </c>
      <c r="V3233" t="str">
        <f>VLOOKUP(AIRBNB[[#This Row],[HOST_ID]],Super_host[],5,FALSE)</f>
        <v>Host</v>
      </c>
    </row>
    <row r="3234" spans="1:22">
      <c r="A3234" s="4">
        <v>4500897</v>
      </c>
      <c r="B3234" t="s">
        <v>10710</v>
      </c>
      <c r="C3234" s="4">
        <v>2781725</v>
      </c>
      <c r="D3234" t="s">
        <v>806</v>
      </c>
      <c r="E3234" t="s">
        <v>10711</v>
      </c>
      <c r="F3234" s="4">
        <v>11218</v>
      </c>
      <c r="G3234" s="13" t="s">
        <v>4662</v>
      </c>
      <c r="H3234" s="13" t="s">
        <v>9393</v>
      </c>
      <c r="I3234" s="1">
        <v>4064687</v>
      </c>
      <c r="J3234" s="1">
        <v>-7398182</v>
      </c>
      <c r="K3234" t="s">
        <v>5</v>
      </c>
      <c r="L3234" s="20">
        <v>115</v>
      </c>
      <c r="M3234" s="4">
        <v>7</v>
      </c>
      <c r="N3234" s="4">
        <v>6</v>
      </c>
      <c r="O3234" s="2">
        <v>43331</v>
      </c>
      <c r="P3234" s="3">
        <v>0.11</v>
      </c>
      <c r="Q3234" s="4">
        <v>1</v>
      </c>
      <c r="R3234" s="3">
        <v>6.9</v>
      </c>
      <c r="S32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4" t="str">
        <f>IF(AIRBNB[[#This Row],[RUIDO(dB)]]&lt;=4,"Silencioso",IF(AIRBNB[[#This Row],[RUIDO(dB)]]&lt;=5.5,"Poco Ruidoso","Ruidoso"))</f>
        <v>Ruidoso</v>
      </c>
      <c r="U3234" t="str">
        <f>IF(AND(AIRBNB[[#This Row],[PRECIO]]&lt;50,AIRBNB[[#This Row],[MIN_NOCHES]]&gt;3),"Dentro del presupuesto","No considerar")</f>
        <v>No considerar</v>
      </c>
      <c r="V3234" t="str">
        <f>VLOOKUP(AIRBNB[[#This Row],[HOST_ID]],Super_host[],5,FALSE)</f>
        <v>Host</v>
      </c>
    </row>
    <row r="3235" spans="1:22">
      <c r="A3235" s="4">
        <v>951365</v>
      </c>
      <c r="B3235" t="s">
        <v>8650</v>
      </c>
      <c r="C3235" s="4">
        <v>2675998</v>
      </c>
      <c r="D3235" t="s">
        <v>786</v>
      </c>
      <c r="E3235" t="s">
        <v>8651</v>
      </c>
      <c r="F3235" s="4">
        <v>11385</v>
      </c>
      <c r="G3235" s="13" t="s">
        <v>7897</v>
      </c>
      <c r="H3235" s="13" t="s">
        <v>7937</v>
      </c>
      <c r="I3235" s="1">
        <v>407099</v>
      </c>
      <c r="J3235" s="1">
        <v>-7391509</v>
      </c>
      <c r="K3235" t="s">
        <v>5</v>
      </c>
      <c r="L3235" s="20">
        <v>115</v>
      </c>
      <c r="M3235" s="4">
        <v>2</v>
      </c>
      <c r="N3235" s="4">
        <v>74</v>
      </c>
      <c r="O3235" s="2">
        <v>43604</v>
      </c>
      <c r="P3235" s="3">
        <v>0.96</v>
      </c>
      <c r="Q3235" s="4">
        <v>5</v>
      </c>
      <c r="R3235" s="3">
        <v>6.24</v>
      </c>
      <c r="S32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5" t="str">
        <f>IF(AIRBNB[[#This Row],[RUIDO(dB)]]&lt;=4,"Silencioso",IF(AIRBNB[[#This Row],[RUIDO(dB)]]&lt;=5.5,"Poco Ruidoso","Ruidoso"))</f>
        <v>Ruidoso</v>
      </c>
      <c r="U3235" t="str">
        <f>IF(AND(AIRBNB[[#This Row],[PRECIO]]&lt;50,AIRBNB[[#This Row],[MIN_NOCHES]]&gt;3),"Dentro del presupuesto","No considerar")</f>
        <v>No considerar</v>
      </c>
      <c r="V3235" t="str">
        <f>VLOOKUP(AIRBNB[[#This Row],[HOST_ID]],Super_host[],5,FALSE)</f>
        <v>Host</v>
      </c>
    </row>
    <row r="3236" spans="1:22">
      <c r="A3236" s="4">
        <v>521038</v>
      </c>
      <c r="B3236" t="s">
        <v>1554</v>
      </c>
      <c r="C3236" s="4">
        <v>2563132</v>
      </c>
      <c r="D3236" t="s">
        <v>1555</v>
      </c>
      <c r="E3236" t="s">
        <v>1556</v>
      </c>
      <c r="F3236" s="4">
        <v>10039</v>
      </c>
      <c r="G3236" s="13" t="s">
        <v>124</v>
      </c>
      <c r="H3236" s="13" t="s">
        <v>148</v>
      </c>
      <c r="I3236" s="1">
        <v>4082749</v>
      </c>
      <c r="J3236" s="1">
        <v>-739382</v>
      </c>
      <c r="K3236" t="s">
        <v>40</v>
      </c>
      <c r="L3236" s="20">
        <v>115</v>
      </c>
      <c r="M3236" s="4">
        <v>7</v>
      </c>
      <c r="N3236" s="4">
        <v>8</v>
      </c>
      <c r="O3236" s="2">
        <v>41268</v>
      </c>
      <c r="P3236" s="3">
        <v>0.09</v>
      </c>
      <c r="Q3236" s="4">
        <v>1</v>
      </c>
      <c r="R3236" s="3">
        <v>5.6</v>
      </c>
      <c r="S32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6" t="str">
        <f>IF(AIRBNB[[#This Row],[RUIDO(dB)]]&lt;=4,"Silencioso",IF(AIRBNB[[#This Row],[RUIDO(dB)]]&lt;=5.5,"Poco Ruidoso","Ruidoso"))</f>
        <v>Ruidoso</v>
      </c>
      <c r="U3236" t="str">
        <f>IF(AND(AIRBNB[[#This Row],[PRECIO]]&lt;50,AIRBNB[[#This Row],[MIN_NOCHES]]&gt;3),"Dentro del presupuesto","No considerar")</f>
        <v>No considerar</v>
      </c>
      <c r="V3236" t="str">
        <f>VLOOKUP(AIRBNB[[#This Row],[HOST_ID]],Super_host[],5,FALSE)</f>
        <v>Host</v>
      </c>
    </row>
    <row r="3237" spans="1:22">
      <c r="A3237" s="4">
        <v>6447332</v>
      </c>
      <c r="B3237" t="s">
        <v>6502</v>
      </c>
      <c r="C3237" s="4">
        <v>2223278</v>
      </c>
      <c r="D3237" t="s">
        <v>839</v>
      </c>
      <c r="E3237" t="s">
        <v>6503</v>
      </c>
      <c r="F3237" s="4">
        <v>10009</v>
      </c>
      <c r="G3237" s="13" t="s">
        <v>124</v>
      </c>
      <c r="H3237" s="13" t="s">
        <v>133</v>
      </c>
      <c r="I3237" s="1">
        <v>4072644</v>
      </c>
      <c r="J3237" s="1">
        <v>-7397866</v>
      </c>
      <c r="K3237" t="s">
        <v>40</v>
      </c>
      <c r="L3237" s="20">
        <v>115</v>
      </c>
      <c r="M3237" s="4">
        <v>2</v>
      </c>
      <c r="N3237" s="4">
        <v>246</v>
      </c>
      <c r="O3237" s="2">
        <v>43645</v>
      </c>
      <c r="P3237" s="3">
        <v>4.9400000000000004</v>
      </c>
      <c r="Q3237" s="4">
        <v>1</v>
      </c>
      <c r="R3237" s="3">
        <v>5.6</v>
      </c>
      <c r="S32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7" t="str">
        <f>IF(AIRBNB[[#This Row],[RUIDO(dB)]]&lt;=4,"Silencioso",IF(AIRBNB[[#This Row],[RUIDO(dB)]]&lt;=5.5,"Poco Ruidoso","Ruidoso"))</f>
        <v>Ruidoso</v>
      </c>
      <c r="U3237" t="str">
        <f>IF(AND(AIRBNB[[#This Row],[PRECIO]]&lt;50,AIRBNB[[#This Row],[MIN_NOCHES]]&gt;3),"Dentro del presupuesto","No considerar")</f>
        <v>No considerar</v>
      </c>
      <c r="V3237" t="str">
        <f>VLOOKUP(AIRBNB[[#This Row],[HOST_ID]],Super_host[],5,FALSE)</f>
        <v>Host</v>
      </c>
    </row>
    <row r="3238" spans="1:22">
      <c r="A3238" s="4">
        <v>1645915</v>
      </c>
      <c r="B3238" t="s">
        <v>14758</v>
      </c>
      <c r="C3238" s="4">
        <v>1967871</v>
      </c>
      <c r="D3238" t="s">
        <v>166</v>
      </c>
      <c r="E3238" t="s">
        <v>14759</v>
      </c>
      <c r="F3238" s="4">
        <v>11215</v>
      </c>
      <c r="G3238" s="13" t="s">
        <v>4662</v>
      </c>
      <c r="H3238" s="13" t="s">
        <v>9262</v>
      </c>
      <c r="I3238" s="1">
        <v>4066623</v>
      </c>
      <c r="J3238" s="1">
        <v>-7398217</v>
      </c>
      <c r="K3238" t="s">
        <v>5</v>
      </c>
      <c r="L3238" s="20">
        <v>115</v>
      </c>
      <c r="M3238" s="4">
        <v>3</v>
      </c>
      <c r="N3238" s="4">
        <v>185</v>
      </c>
      <c r="O3238" s="2">
        <v>43621</v>
      </c>
      <c r="P3238" s="3">
        <v>2.62</v>
      </c>
      <c r="Q3238" s="4">
        <v>1</v>
      </c>
      <c r="R3238" s="3">
        <v>6.9</v>
      </c>
      <c r="S32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8" t="str">
        <f>IF(AIRBNB[[#This Row],[RUIDO(dB)]]&lt;=4,"Silencioso",IF(AIRBNB[[#This Row],[RUIDO(dB)]]&lt;=5.5,"Poco Ruidoso","Ruidoso"))</f>
        <v>Ruidoso</v>
      </c>
      <c r="U3238" t="str">
        <f>IF(AND(AIRBNB[[#This Row],[PRECIO]]&lt;50,AIRBNB[[#This Row],[MIN_NOCHES]]&gt;3),"Dentro del presupuesto","No considerar")</f>
        <v>No considerar</v>
      </c>
      <c r="V3238" t="str">
        <f>VLOOKUP(AIRBNB[[#This Row],[HOST_ID]],Super_host[],5,FALSE)</f>
        <v>Host</v>
      </c>
    </row>
    <row r="3239" spans="1:22">
      <c r="A3239" s="4">
        <v>4671712</v>
      </c>
      <c r="B3239" t="s">
        <v>2274</v>
      </c>
      <c r="C3239" s="4">
        <v>1901846</v>
      </c>
      <c r="D3239" t="s">
        <v>2275</v>
      </c>
      <c r="E3239" t="s">
        <v>2276</v>
      </c>
      <c r="F3239" s="4">
        <v>10002</v>
      </c>
      <c r="G3239" s="13" t="s">
        <v>124</v>
      </c>
      <c r="H3239" s="13" t="s">
        <v>137</v>
      </c>
      <c r="I3239" s="1">
        <v>407136</v>
      </c>
      <c r="J3239" s="1">
        <v>-7398936</v>
      </c>
      <c r="K3239" t="s">
        <v>5</v>
      </c>
      <c r="L3239" s="20">
        <v>115</v>
      </c>
      <c r="M3239" s="4">
        <v>3</v>
      </c>
      <c r="N3239" s="4">
        <v>8</v>
      </c>
      <c r="O3239" s="2">
        <v>42570</v>
      </c>
      <c r="P3239" s="3">
        <v>0.16</v>
      </c>
      <c r="Q3239" s="4">
        <v>1</v>
      </c>
      <c r="R3239" s="3">
        <v>5.6</v>
      </c>
      <c r="S32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39" t="str">
        <f>IF(AIRBNB[[#This Row],[RUIDO(dB)]]&lt;=4,"Silencioso",IF(AIRBNB[[#This Row],[RUIDO(dB)]]&lt;=5.5,"Poco Ruidoso","Ruidoso"))</f>
        <v>Ruidoso</v>
      </c>
      <c r="U3239" t="str">
        <f>IF(AND(AIRBNB[[#This Row],[PRECIO]]&lt;50,AIRBNB[[#This Row],[MIN_NOCHES]]&gt;3),"Dentro del presupuesto","No considerar")</f>
        <v>No considerar</v>
      </c>
      <c r="V3239" t="str">
        <f>VLOOKUP(AIRBNB[[#This Row],[HOST_ID]],Super_host[],5,FALSE)</f>
        <v>Host</v>
      </c>
    </row>
    <row r="3240" spans="1:22">
      <c r="A3240" s="4">
        <v>1735804</v>
      </c>
      <c r="B3240" t="s">
        <v>15126</v>
      </c>
      <c r="C3240" s="4">
        <v>1755097</v>
      </c>
      <c r="D3240" t="s">
        <v>3635</v>
      </c>
      <c r="E3240" t="s">
        <v>15127</v>
      </c>
      <c r="F3240" s="4">
        <v>11221</v>
      </c>
      <c r="G3240" s="13" t="s">
        <v>4662</v>
      </c>
      <c r="H3240" s="13" t="s">
        <v>9230</v>
      </c>
      <c r="I3240" s="1">
        <v>4068972</v>
      </c>
      <c r="J3240" s="1">
        <v>-7393073</v>
      </c>
      <c r="K3240" t="s">
        <v>5</v>
      </c>
      <c r="L3240" s="20">
        <v>115</v>
      </c>
      <c r="M3240" s="4">
        <v>2</v>
      </c>
      <c r="N3240" s="4">
        <v>210</v>
      </c>
      <c r="O3240" s="2">
        <v>43630</v>
      </c>
      <c r="P3240" s="3">
        <v>3.58</v>
      </c>
      <c r="Q3240" s="4">
        <v>1</v>
      </c>
      <c r="R3240" s="3">
        <v>6.9</v>
      </c>
      <c r="S32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0" t="str">
        <f>IF(AIRBNB[[#This Row],[RUIDO(dB)]]&lt;=4,"Silencioso",IF(AIRBNB[[#This Row],[RUIDO(dB)]]&lt;=5.5,"Poco Ruidoso","Ruidoso"))</f>
        <v>Ruidoso</v>
      </c>
      <c r="U3240" t="str">
        <f>IF(AND(AIRBNB[[#This Row],[PRECIO]]&lt;50,AIRBNB[[#This Row],[MIN_NOCHES]]&gt;3),"Dentro del presupuesto","No considerar")</f>
        <v>No considerar</v>
      </c>
      <c r="V3240" t="str">
        <f>VLOOKUP(AIRBNB[[#This Row],[HOST_ID]],Super_host[],5,FALSE)</f>
        <v>Host</v>
      </c>
    </row>
    <row r="3241" spans="1:22">
      <c r="A3241" s="4">
        <v>335797</v>
      </c>
      <c r="B3241" t="s">
        <v>13047</v>
      </c>
      <c r="C3241" s="4">
        <v>1709216</v>
      </c>
      <c r="D3241" t="s">
        <v>13048</v>
      </c>
      <c r="E3241" t="s">
        <v>13049</v>
      </c>
      <c r="F3241" s="4">
        <v>11210</v>
      </c>
      <c r="G3241" s="13" t="s">
        <v>4662</v>
      </c>
      <c r="H3241" s="13" t="s">
        <v>9306</v>
      </c>
      <c r="I3241" s="1">
        <v>4063602</v>
      </c>
      <c r="J3241" s="1">
        <v>-7394607</v>
      </c>
      <c r="K3241" t="s">
        <v>5</v>
      </c>
      <c r="L3241" s="20">
        <v>115</v>
      </c>
      <c r="M3241" s="4">
        <v>3</v>
      </c>
      <c r="N3241" s="4">
        <v>64</v>
      </c>
      <c r="O3241" s="2">
        <v>43596</v>
      </c>
      <c r="P3241" s="3">
        <v>0.72</v>
      </c>
      <c r="Q3241" s="4">
        <v>1</v>
      </c>
      <c r="R3241" s="3">
        <v>6.9</v>
      </c>
      <c r="S32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1" t="str">
        <f>IF(AIRBNB[[#This Row],[RUIDO(dB)]]&lt;=4,"Silencioso",IF(AIRBNB[[#This Row],[RUIDO(dB)]]&lt;=5.5,"Poco Ruidoso","Ruidoso"))</f>
        <v>Ruidoso</v>
      </c>
      <c r="U3241" t="str">
        <f>IF(AND(AIRBNB[[#This Row],[PRECIO]]&lt;50,AIRBNB[[#This Row],[MIN_NOCHES]]&gt;3),"Dentro del presupuesto","No considerar")</f>
        <v>No considerar</v>
      </c>
      <c r="V3241" t="str">
        <f>VLOOKUP(AIRBNB[[#This Row],[HOST_ID]],Super_host[],5,FALSE)</f>
        <v>Host</v>
      </c>
    </row>
    <row r="3242" spans="1:22">
      <c r="A3242" s="4">
        <v>3249078</v>
      </c>
      <c r="B3242" t="s">
        <v>15972</v>
      </c>
      <c r="C3242" s="4">
        <v>1705205</v>
      </c>
      <c r="D3242" t="s">
        <v>15973</v>
      </c>
      <c r="E3242" t="s">
        <v>15974</v>
      </c>
      <c r="F3242" s="4">
        <v>11201</v>
      </c>
      <c r="G3242" s="13" t="s">
        <v>4662</v>
      </c>
      <c r="H3242" s="13" t="s">
        <v>9345</v>
      </c>
      <c r="I3242" s="1">
        <v>406906</v>
      </c>
      <c r="J3242" s="1">
        <v>-7399339</v>
      </c>
      <c r="K3242" t="s">
        <v>5</v>
      </c>
      <c r="L3242" s="20">
        <v>115</v>
      </c>
      <c r="M3242" s="4">
        <v>5</v>
      </c>
      <c r="N3242" s="4">
        <v>0</v>
      </c>
      <c r="O3242" s="2">
        <v>42892</v>
      </c>
      <c r="P3242" s="3">
        <v>1.93</v>
      </c>
      <c r="Q3242" s="4">
        <v>1</v>
      </c>
      <c r="R3242" s="3">
        <v>6.9</v>
      </c>
      <c r="S32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2" t="str">
        <f>IF(AIRBNB[[#This Row],[RUIDO(dB)]]&lt;=4,"Silencioso",IF(AIRBNB[[#This Row],[RUIDO(dB)]]&lt;=5.5,"Poco Ruidoso","Ruidoso"))</f>
        <v>Ruidoso</v>
      </c>
      <c r="U3242" t="str">
        <f>IF(AND(AIRBNB[[#This Row],[PRECIO]]&lt;50,AIRBNB[[#This Row],[MIN_NOCHES]]&gt;3),"Dentro del presupuesto","No considerar")</f>
        <v>No considerar</v>
      </c>
      <c r="V3242" t="str">
        <f>VLOOKUP(AIRBNB[[#This Row],[HOST_ID]],Super_host[],5,FALSE)</f>
        <v>Host</v>
      </c>
    </row>
    <row r="3243" spans="1:22">
      <c r="A3243" s="4">
        <v>321136</v>
      </c>
      <c r="B3243" t="s">
        <v>2659</v>
      </c>
      <c r="C3243" s="4">
        <v>1644999</v>
      </c>
      <c r="D3243" t="s">
        <v>2660</v>
      </c>
      <c r="E3243" t="s">
        <v>1477</v>
      </c>
      <c r="F3243" s="4">
        <v>10032</v>
      </c>
      <c r="G3243" s="13" t="s">
        <v>124</v>
      </c>
      <c r="H3243" s="13" t="s">
        <v>125</v>
      </c>
      <c r="I3243" s="1">
        <v>4083456</v>
      </c>
      <c r="J3243" s="1">
        <v>-739457</v>
      </c>
      <c r="K3243" t="s">
        <v>5</v>
      </c>
      <c r="L3243" s="20">
        <v>115</v>
      </c>
      <c r="M3243" s="4">
        <v>3</v>
      </c>
      <c r="N3243" s="4">
        <v>18</v>
      </c>
      <c r="O3243" s="2">
        <v>43465</v>
      </c>
      <c r="P3243" s="3">
        <v>0.21</v>
      </c>
      <c r="Q3243" s="4">
        <v>1</v>
      </c>
      <c r="R3243" s="3">
        <v>5.6</v>
      </c>
      <c r="S32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3" t="str">
        <f>IF(AIRBNB[[#This Row],[RUIDO(dB)]]&lt;=4,"Silencioso",IF(AIRBNB[[#This Row],[RUIDO(dB)]]&lt;=5.5,"Poco Ruidoso","Ruidoso"))</f>
        <v>Ruidoso</v>
      </c>
      <c r="U3243" t="str">
        <f>IF(AND(AIRBNB[[#This Row],[PRECIO]]&lt;50,AIRBNB[[#This Row],[MIN_NOCHES]]&gt;3),"Dentro del presupuesto","No considerar")</f>
        <v>No considerar</v>
      </c>
      <c r="V3243" t="str">
        <f>VLOOKUP(AIRBNB[[#This Row],[HOST_ID]],Super_host[],5,FALSE)</f>
        <v>Host</v>
      </c>
    </row>
    <row r="3244" spans="1:22">
      <c r="A3244" s="4">
        <v>3040585</v>
      </c>
      <c r="B3244" t="s">
        <v>7248</v>
      </c>
      <c r="C3244" s="4">
        <v>1475015</v>
      </c>
      <c r="D3244" t="s">
        <v>498</v>
      </c>
      <c r="E3244" t="s">
        <v>7249</v>
      </c>
      <c r="F3244" s="4">
        <v>10022</v>
      </c>
      <c r="G3244" s="13" t="s">
        <v>124</v>
      </c>
      <c r="H3244" s="13" t="s">
        <v>373</v>
      </c>
      <c r="I3244" s="1">
        <v>4076132</v>
      </c>
      <c r="J3244" s="1">
        <v>-7396612</v>
      </c>
      <c r="K3244" t="s">
        <v>5</v>
      </c>
      <c r="L3244" s="20">
        <v>115</v>
      </c>
      <c r="M3244" s="4">
        <v>30</v>
      </c>
      <c r="N3244" s="4">
        <v>0</v>
      </c>
      <c r="O3244" s="2">
        <v>43639</v>
      </c>
      <c r="P3244" s="3">
        <v>0.27</v>
      </c>
      <c r="Q3244" s="4">
        <v>1</v>
      </c>
      <c r="R3244" s="3">
        <v>5.6</v>
      </c>
      <c r="S32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4" t="str">
        <f>IF(AIRBNB[[#This Row],[RUIDO(dB)]]&lt;=4,"Silencioso",IF(AIRBNB[[#This Row],[RUIDO(dB)]]&lt;=5.5,"Poco Ruidoso","Ruidoso"))</f>
        <v>Ruidoso</v>
      </c>
      <c r="U3244" t="str">
        <f>IF(AND(AIRBNB[[#This Row],[PRECIO]]&lt;50,AIRBNB[[#This Row],[MIN_NOCHES]]&gt;3),"Dentro del presupuesto","No considerar")</f>
        <v>No considerar</v>
      </c>
      <c r="V3244" t="str">
        <f>VLOOKUP(AIRBNB[[#This Row],[HOST_ID]],Super_host[],5,FALSE)</f>
        <v>Host</v>
      </c>
    </row>
    <row r="3245" spans="1:22">
      <c r="A3245" s="4">
        <v>5123033</v>
      </c>
      <c r="B3245" t="s">
        <v>7250</v>
      </c>
      <c r="C3245" s="4">
        <v>1475015</v>
      </c>
      <c r="D3245" t="s">
        <v>498</v>
      </c>
      <c r="E3245" t="s">
        <v>7251</v>
      </c>
      <c r="F3245" s="4">
        <v>10022</v>
      </c>
      <c r="G3245" s="13" t="s">
        <v>124</v>
      </c>
      <c r="H3245" s="13" t="s">
        <v>373</v>
      </c>
      <c r="I3245" s="1">
        <v>4075587</v>
      </c>
      <c r="J3245" s="1">
        <v>-7396856</v>
      </c>
      <c r="K3245" t="s">
        <v>5</v>
      </c>
      <c r="L3245" s="20">
        <v>115</v>
      </c>
      <c r="M3245" s="4">
        <v>30</v>
      </c>
      <c r="N3245" s="4">
        <v>0</v>
      </c>
      <c r="O3245" s="2">
        <v>42575</v>
      </c>
      <c r="P3245" s="3">
        <v>0.02</v>
      </c>
      <c r="Q3245" s="4">
        <v>1</v>
      </c>
      <c r="R3245" s="3">
        <v>5.6</v>
      </c>
      <c r="S32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5" t="str">
        <f>IF(AIRBNB[[#This Row],[RUIDO(dB)]]&lt;=4,"Silencioso",IF(AIRBNB[[#This Row],[RUIDO(dB)]]&lt;=5.5,"Poco Ruidoso","Ruidoso"))</f>
        <v>Ruidoso</v>
      </c>
      <c r="U3245" t="str">
        <f>IF(AND(AIRBNB[[#This Row],[PRECIO]]&lt;50,AIRBNB[[#This Row],[MIN_NOCHES]]&gt;3),"Dentro del presupuesto","No considerar")</f>
        <v>No considerar</v>
      </c>
      <c r="V3245" t="str">
        <f>VLOOKUP(AIRBNB[[#This Row],[HOST_ID]],Super_host[],5,FALSE)</f>
        <v>Host</v>
      </c>
    </row>
    <row r="3246" spans="1:22">
      <c r="A3246" s="4">
        <v>1142034</v>
      </c>
      <c r="B3246" t="s">
        <v>4767</v>
      </c>
      <c r="C3246" s="4">
        <v>1474508</v>
      </c>
      <c r="D3246" t="s">
        <v>4768</v>
      </c>
      <c r="E3246" t="s">
        <v>4769</v>
      </c>
      <c r="F3246" s="4">
        <v>10001</v>
      </c>
      <c r="G3246" s="13" t="s">
        <v>124</v>
      </c>
      <c r="H3246" s="13" t="s">
        <v>373</v>
      </c>
      <c r="I3246" s="1">
        <v>4074658</v>
      </c>
      <c r="J3246" s="1">
        <v>-7398847</v>
      </c>
      <c r="K3246" t="s">
        <v>5</v>
      </c>
      <c r="L3246" s="20">
        <v>115</v>
      </c>
      <c r="M3246" s="4">
        <v>2</v>
      </c>
      <c r="N3246" s="4">
        <v>70</v>
      </c>
      <c r="O3246" s="2">
        <v>43619</v>
      </c>
      <c r="P3246" s="3">
        <v>0.95</v>
      </c>
      <c r="Q3246" s="4">
        <v>1</v>
      </c>
      <c r="R3246" s="3">
        <v>5.6</v>
      </c>
      <c r="S32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6" t="str">
        <f>IF(AIRBNB[[#This Row],[RUIDO(dB)]]&lt;=4,"Silencioso",IF(AIRBNB[[#This Row],[RUIDO(dB)]]&lt;=5.5,"Poco Ruidoso","Ruidoso"))</f>
        <v>Ruidoso</v>
      </c>
      <c r="U3246" t="str">
        <f>IF(AND(AIRBNB[[#This Row],[PRECIO]]&lt;50,AIRBNB[[#This Row],[MIN_NOCHES]]&gt;3),"Dentro del presupuesto","No considerar")</f>
        <v>No considerar</v>
      </c>
      <c r="V3246" t="str">
        <f>VLOOKUP(AIRBNB[[#This Row],[HOST_ID]],Super_host[],5,FALSE)</f>
        <v>Host</v>
      </c>
    </row>
    <row r="3247" spans="1:22">
      <c r="A3247" s="4">
        <v>6452027</v>
      </c>
      <c r="B3247" t="s">
        <v>15990</v>
      </c>
      <c r="C3247" s="4">
        <v>1471506</v>
      </c>
      <c r="D3247" t="s">
        <v>375</v>
      </c>
      <c r="E3247" t="s">
        <v>15991</v>
      </c>
      <c r="F3247" s="4">
        <v>11211</v>
      </c>
      <c r="G3247" s="13" t="s">
        <v>4662</v>
      </c>
      <c r="H3247" s="13" t="s">
        <v>9218</v>
      </c>
      <c r="I3247" s="1">
        <v>4070798</v>
      </c>
      <c r="J3247" s="1">
        <v>-7395095</v>
      </c>
      <c r="K3247" t="s">
        <v>40</v>
      </c>
      <c r="L3247" s="20">
        <v>115</v>
      </c>
      <c r="M3247" s="4">
        <v>3</v>
      </c>
      <c r="N3247" s="4">
        <v>0</v>
      </c>
      <c r="O3247" s="2">
        <v>43648</v>
      </c>
      <c r="P3247" s="3">
        <v>0.06</v>
      </c>
      <c r="Q3247" s="4">
        <v>1</v>
      </c>
      <c r="R3247" s="3">
        <v>6.9</v>
      </c>
      <c r="S32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7" t="str">
        <f>IF(AIRBNB[[#This Row],[RUIDO(dB)]]&lt;=4,"Silencioso",IF(AIRBNB[[#This Row],[RUIDO(dB)]]&lt;=5.5,"Poco Ruidoso","Ruidoso"))</f>
        <v>Ruidoso</v>
      </c>
      <c r="U3247" t="str">
        <f>IF(AND(AIRBNB[[#This Row],[PRECIO]]&lt;50,AIRBNB[[#This Row],[MIN_NOCHES]]&gt;3),"Dentro del presupuesto","No considerar")</f>
        <v>No considerar</v>
      </c>
      <c r="V3247" t="str">
        <f>VLOOKUP(AIRBNB[[#This Row],[HOST_ID]],Super_host[],5,FALSE)</f>
        <v>Host</v>
      </c>
    </row>
    <row r="3248" spans="1:22">
      <c r="A3248" s="4">
        <v>1515026</v>
      </c>
      <c r="B3248" t="s">
        <v>11201</v>
      </c>
      <c r="C3248" s="4">
        <v>1396183</v>
      </c>
      <c r="D3248" t="s">
        <v>1663</v>
      </c>
      <c r="E3248" t="s">
        <v>11202</v>
      </c>
      <c r="F3248" s="4">
        <v>11205</v>
      </c>
      <c r="G3248" s="13" t="s">
        <v>4662</v>
      </c>
      <c r="H3248" s="13" t="s">
        <v>9222</v>
      </c>
      <c r="I3248" s="1">
        <v>4069197</v>
      </c>
      <c r="J3248" s="1">
        <v>-7397218</v>
      </c>
      <c r="K3248" t="s">
        <v>5</v>
      </c>
      <c r="L3248" s="20">
        <v>115</v>
      </c>
      <c r="M3248" s="4">
        <v>4</v>
      </c>
      <c r="N3248" s="4">
        <v>12</v>
      </c>
      <c r="O3248" s="2">
        <v>43518</v>
      </c>
      <c r="P3248" s="3">
        <v>0.17</v>
      </c>
      <c r="Q3248" s="4">
        <v>1</v>
      </c>
      <c r="R3248" s="3">
        <v>6.9</v>
      </c>
      <c r="S32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8" t="str">
        <f>IF(AIRBNB[[#This Row],[RUIDO(dB)]]&lt;=4,"Silencioso",IF(AIRBNB[[#This Row],[RUIDO(dB)]]&lt;=5.5,"Poco Ruidoso","Ruidoso"))</f>
        <v>Ruidoso</v>
      </c>
      <c r="U3248" t="str">
        <f>IF(AND(AIRBNB[[#This Row],[PRECIO]]&lt;50,AIRBNB[[#This Row],[MIN_NOCHES]]&gt;3),"Dentro del presupuesto","No considerar")</f>
        <v>No considerar</v>
      </c>
      <c r="V3248" t="str">
        <f>VLOOKUP(AIRBNB[[#This Row],[HOST_ID]],Super_host[],5,FALSE)</f>
        <v>Host</v>
      </c>
    </row>
    <row r="3249" spans="1:22">
      <c r="A3249" s="4">
        <v>2416016</v>
      </c>
      <c r="B3249" t="s">
        <v>5868</v>
      </c>
      <c r="C3249" s="4">
        <v>1191562</v>
      </c>
      <c r="D3249" t="s">
        <v>2189</v>
      </c>
      <c r="E3249" t="s">
        <v>5869</v>
      </c>
      <c r="F3249" s="4">
        <v>10002</v>
      </c>
      <c r="G3249" s="13" t="s">
        <v>124</v>
      </c>
      <c r="H3249" s="13" t="s">
        <v>137</v>
      </c>
      <c r="I3249" s="1">
        <v>4071962</v>
      </c>
      <c r="J3249" s="1">
        <v>-7399178</v>
      </c>
      <c r="K3249" t="s">
        <v>40</v>
      </c>
      <c r="L3249" s="20">
        <v>115</v>
      </c>
      <c r="M3249" s="4">
        <v>2</v>
      </c>
      <c r="N3249" s="4">
        <v>130</v>
      </c>
      <c r="O3249" s="2">
        <v>43548</v>
      </c>
      <c r="P3249" s="3">
        <v>2.2999999999999998</v>
      </c>
      <c r="Q3249" s="4">
        <v>1</v>
      </c>
      <c r="R3249" s="3">
        <v>5.6</v>
      </c>
      <c r="S32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49" t="str">
        <f>IF(AIRBNB[[#This Row],[RUIDO(dB)]]&lt;=4,"Silencioso",IF(AIRBNB[[#This Row],[RUIDO(dB)]]&lt;=5.5,"Poco Ruidoso","Ruidoso"))</f>
        <v>Ruidoso</v>
      </c>
      <c r="U3249" t="str">
        <f>IF(AND(AIRBNB[[#This Row],[PRECIO]]&lt;50,AIRBNB[[#This Row],[MIN_NOCHES]]&gt;3),"Dentro del presupuesto","No considerar")</f>
        <v>No considerar</v>
      </c>
      <c r="V3249" t="str">
        <f>VLOOKUP(AIRBNB[[#This Row],[HOST_ID]],Super_host[],5,FALSE)</f>
        <v>Host</v>
      </c>
    </row>
    <row r="3250" spans="1:22">
      <c r="A3250" s="4">
        <v>4989295</v>
      </c>
      <c r="B3250" t="s">
        <v>11613</v>
      </c>
      <c r="C3250" s="4">
        <v>637688</v>
      </c>
      <c r="D3250" t="s">
        <v>950</v>
      </c>
      <c r="E3250" t="s">
        <v>11614</v>
      </c>
      <c r="F3250" s="4">
        <v>11238</v>
      </c>
      <c r="G3250" s="13" t="s">
        <v>4662</v>
      </c>
      <c r="H3250" s="13" t="s">
        <v>9323</v>
      </c>
      <c r="I3250" s="1">
        <v>4067347</v>
      </c>
      <c r="J3250" s="1">
        <v>-7396544</v>
      </c>
      <c r="K3250" t="s">
        <v>5</v>
      </c>
      <c r="L3250" s="20">
        <v>115</v>
      </c>
      <c r="M3250" s="4">
        <v>7</v>
      </c>
      <c r="N3250" s="4">
        <v>12</v>
      </c>
      <c r="O3250" s="2">
        <v>43460</v>
      </c>
      <c r="P3250" s="3">
        <v>0.24</v>
      </c>
      <c r="Q3250" s="4">
        <v>1</v>
      </c>
      <c r="R3250" s="3">
        <v>6.9</v>
      </c>
      <c r="S32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0" t="str">
        <f>IF(AIRBNB[[#This Row],[RUIDO(dB)]]&lt;=4,"Silencioso",IF(AIRBNB[[#This Row],[RUIDO(dB)]]&lt;=5.5,"Poco Ruidoso","Ruidoso"))</f>
        <v>Ruidoso</v>
      </c>
      <c r="U3250" t="str">
        <f>IF(AND(AIRBNB[[#This Row],[PRECIO]]&lt;50,AIRBNB[[#This Row],[MIN_NOCHES]]&gt;3),"Dentro del presupuesto","No considerar")</f>
        <v>No considerar</v>
      </c>
      <c r="V3250" t="str">
        <f>VLOOKUP(AIRBNB[[#This Row],[HOST_ID]],Super_host[],5,FALSE)</f>
        <v>Host</v>
      </c>
    </row>
    <row r="3251" spans="1:22">
      <c r="A3251" s="4">
        <v>408983</v>
      </c>
      <c r="B3251" t="s">
        <v>13518</v>
      </c>
      <c r="C3251" s="4">
        <v>520189</v>
      </c>
      <c r="D3251" t="s">
        <v>2275</v>
      </c>
      <c r="E3251" t="s">
        <v>13519</v>
      </c>
      <c r="F3251" s="4">
        <v>11225</v>
      </c>
      <c r="G3251" s="13" t="s">
        <v>4662</v>
      </c>
      <c r="H3251" s="13" t="s">
        <v>9481</v>
      </c>
      <c r="I3251" s="1">
        <v>4065937</v>
      </c>
      <c r="J3251" s="1">
        <v>-7395906</v>
      </c>
      <c r="K3251" t="s">
        <v>5</v>
      </c>
      <c r="L3251" s="20">
        <v>115</v>
      </c>
      <c r="M3251" s="4">
        <v>2</v>
      </c>
      <c r="N3251" s="4">
        <v>92</v>
      </c>
      <c r="O3251" s="2">
        <v>43625</v>
      </c>
      <c r="P3251" s="3">
        <v>1.05</v>
      </c>
      <c r="Q3251" s="4">
        <v>1</v>
      </c>
      <c r="R3251" s="3">
        <v>6.9</v>
      </c>
      <c r="S32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1" t="str">
        <f>IF(AIRBNB[[#This Row],[RUIDO(dB)]]&lt;=4,"Silencioso",IF(AIRBNB[[#This Row],[RUIDO(dB)]]&lt;=5.5,"Poco Ruidoso","Ruidoso"))</f>
        <v>Ruidoso</v>
      </c>
      <c r="U3251" t="str">
        <f>IF(AND(AIRBNB[[#This Row],[PRECIO]]&lt;50,AIRBNB[[#This Row],[MIN_NOCHES]]&gt;3),"Dentro del presupuesto","No considerar")</f>
        <v>No considerar</v>
      </c>
      <c r="V3251" t="str">
        <f>VLOOKUP(AIRBNB[[#This Row],[HOST_ID]],Super_host[],5,FALSE)</f>
        <v>Host</v>
      </c>
    </row>
    <row r="3252" spans="1:22">
      <c r="A3252" s="4">
        <v>1728938</v>
      </c>
      <c r="B3252" t="s">
        <v>14988</v>
      </c>
      <c r="C3252" s="4">
        <v>478717</v>
      </c>
      <c r="D3252" t="s">
        <v>247</v>
      </c>
      <c r="E3252" t="s">
        <v>14989</v>
      </c>
      <c r="F3252" s="4">
        <v>11217</v>
      </c>
      <c r="G3252" s="13" t="s">
        <v>4662</v>
      </c>
      <c r="H3252" s="13" t="s">
        <v>9234</v>
      </c>
      <c r="I3252" s="1">
        <v>4067629</v>
      </c>
      <c r="J3252" s="1">
        <v>-7397654</v>
      </c>
      <c r="K3252" t="s">
        <v>40</v>
      </c>
      <c r="L3252" s="20">
        <v>115</v>
      </c>
      <c r="M3252" s="4">
        <v>3</v>
      </c>
      <c r="N3252" s="4">
        <v>200</v>
      </c>
      <c r="O3252" s="2">
        <v>43613</v>
      </c>
      <c r="P3252" s="3">
        <v>3.16</v>
      </c>
      <c r="Q3252" s="4">
        <v>1</v>
      </c>
      <c r="R3252" s="3">
        <v>6.9</v>
      </c>
      <c r="S32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2" t="str">
        <f>IF(AIRBNB[[#This Row],[RUIDO(dB)]]&lt;=4,"Silencioso",IF(AIRBNB[[#This Row],[RUIDO(dB)]]&lt;=5.5,"Poco Ruidoso","Ruidoso"))</f>
        <v>Ruidoso</v>
      </c>
      <c r="U3252" t="str">
        <f>IF(AND(AIRBNB[[#This Row],[PRECIO]]&lt;50,AIRBNB[[#This Row],[MIN_NOCHES]]&gt;3),"Dentro del presupuesto","No considerar")</f>
        <v>No considerar</v>
      </c>
      <c r="V3252" t="str">
        <f>VLOOKUP(AIRBNB[[#This Row],[HOST_ID]],Super_host[],5,FALSE)</f>
        <v>Host</v>
      </c>
    </row>
    <row r="3253" spans="1:22">
      <c r="A3253" s="4">
        <v>1151582</v>
      </c>
      <c r="B3253" t="s">
        <v>679</v>
      </c>
      <c r="C3253" s="4">
        <v>364351</v>
      </c>
      <c r="D3253" t="s">
        <v>577</v>
      </c>
      <c r="E3253" t="s">
        <v>680</v>
      </c>
      <c r="F3253" s="4">
        <v>10021</v>
      </c>
      <c r="G3253" s="13" t="s">
        <v>124</v>
      </c>
      <c r="H3253" s="13" t="s">
        <v>129</v>
      </c>
      <c r="I3253" s="1">
        <v>4077068</v>
      </c>
      <c r="J3253" s="1">
        <v>-7395867</v>
      </c>
      <c r="K3253" t="s">
        <v>40</v>
      </c>
      <c r="L3253" s="20">
        <v>115</v>
      </c>
      <c r="M3253" s="4">
        <v>3</v>
      </c>
      <c r="N3253" s="4">
        <v>1</v>
      </c>
      <c r="O3253" s="2">
        <v>42681</v>
      </c>
      <c r="P3253" s="3">
        <v>0.03</v>
      </c>
      <c r="Q3253" s="4">
        <v>1</v>
      </c>
      <c r="R3253" s="3">
        <v>5.6</v>
      </c>
      <c r="S32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3" t="str">
        <f>IF(AIRBNB[[#This Row],[RUIDO(dB)]]&lt;=4,"Silencioso",IF(AIRBNB[[#This Row],[RUIDO(dB)]]&lt;=5.5,"Poco Ruidoso","Ruidoso"))</f>
        <v>Ruidoso</v>
      </c>
      <c r="U3253" t="str">
        <f>IF(AND(AIRBNB[[#This Row],[PRECIO]]&lt;50,AIRBNB[[#This Row],[MIN_NOCHES]]&gt;3),"Dentro del presupuesto","No considerar")</f>
        <v>No considerar</v>
      </c>
      <c r="V3253" t="str">
        <f>VLOOKUP(AIRBNB[[#This Row],[HOST_ID]],Super_host[],5,FALSE)</f>
        <v>Host</v>
      </c>
    </row>
    <row r="3254" spans="1:22">
      <c r="A3254" s="4">
        <v>65019</v>
      </c>
      <c r="B3254" t="s">
        <v>5774</v>
      </c>
      <c r="C3254" s="4">
        <v>317809</v>
      </c>
      <c r="D3254" t="s">
        <v>3016</v>
      </c>
      <c r="E3254" t="s">
        <v>5775</v>
      </c>
      <c r="F3254" s="4">
        <v>10023</v>
      </c>
      <c r="G3254" s="13" t="s">
        <v>124</v>
      </c>
      <c r="H3254" s="13" t="s">
        <v>168</v>
      </c>
      <c r="I3254" s="1">
        <v>4077956</v>
      </c>
      <c r="J3254" s="1">
        <v>-7398098</v>
      </c>
      <c r="K3254" t="s">
        <v>5</v>
      </c>
      <c r="L3254" s="20">
        <v>115</v>
      </c>
      <c r="M3254" s="4">
        <v>2</v>
      </c>
      <c r="N3254" s="4">
        <v>210</v>
      </c>
      <c r="O3254" s="2">
        <v>43652</v>
      </c>
      <c r="P3254" s="3">
        <v>2.1</v>
      </c>
      <c r="Q3254" s="4">
        <v>1</v>
      </c>
      <c r="R3254" s="3">
        <v>5.6</v>
      </c>
      <c r="S32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4" t="str">
        <f>IF(AIRBNB[[#This Row],[RUIDO(dB)]]&lt;=4,"Silencioso",IF(AIRBNB[[#This Row],[RUIDO(dB)]]&lt;=5.5,"Poco Ruidoso","Ruidoso"))</f>
        <v>Ruidoso</v>
      </c>
      <c r="U3254" t="str">
        <f>IF(AND(AIRBNB[[#This Row],[PRECIO]]&lt;50,AIRBNB[[#This Row],[MIN_NOCHES]]&gt;3),"Dentro del presupuesto","No considerar")</f>
        <v>No considerar</v>
      </c>
      <c r="V3254" t="str">
        <f>VLOOKUP(AIRBNB[[#This Row],[HOST_ID]],Super_host[],5,FALSE)</f>
        <v>Host</v>
      </c>
    </row>
    <row r="3255" spans="1:22">
      <c r="A3255" s="4">
        <v>6421429</v>
      </c>
      <c r="B3255" t="s">
        <v>16421</v>
      </c>
      <c r="C3255" s="4">
        <v>310670</v>
      </c>
      <c r="D3255" t="s">
        <v>16422</v>
      </c>
      <c r="E3255" t="s">
        <v>16423</v>
      </c>
      <c r="F3255" s="4">
        <v>10475</v>
      </c>
      <c r="G3255" s="13" t="s">
        <v>16360</v>
      </c>
      <c r="H3255" s="13" t="s">
        <v>16424</v>
      </c>
      <c r="I3255" s="1">
        <v>4088241</v>
      </c>
      <c r="J3255" s="1">
        <v>-7383422</v>
      </c>
      <c r="K3255" t="s">
        <v>5</v>
      </c>
      <c r="L3255" s="20">
        <v>115</v>
      </c>
      <c r="M3255" s="4">
        <v>1</v>
      </c>
      <c r="N3255" s="4">
        <v>6</v>
      </c>
      <c r="O3255" s="2">
        <v>43646</v>
      </c>
      <c r="P3255" s="3">
        <v>0.18</v>
      </c>
      <c r="Q3255" s="4">
        <v>5</v>
      </c>
      <c r="R3255" s="3">
        <v>7.84</v>
      </c>
      <c r="S32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5" t="str">
        <f>IF(AIRBNB[[#This Row],[RUIDO(dB)]]&lt;=4,"Silencioso",IF(AIRBNB[[#This Row],[RUIDO(dB)]]&lt;=5.5,"Poco Ruidoso","Ruidoso"))</f>
        <v>Ruidoso</v>
      </c>
      <c r="U3255" t="str">
        <f>IF(AND(AIRBNB[[#This Row],[PRECIO]]&lt;50,AIRBNB[[#This Row],[MIN_NOCHES]]&gt;3),"Dentro del presupuesto","No considerar")</f>
        <v>No considerar</v>
      </c>
      <c r="V3255" t="str">
        <f>VLOOKUP(AIRBNB[[#This Row],[HOST_ID]],Super_host[],5,FALSE)</f>
        <v>SUPERHOST</v>
      </c>
    </row>
    <row r="3256" spans="1:22">
      <c r="A3256" s="4">
        <v>172700</v>
      </c>
      <c r="B3256" t="s">
        <v>905</v>
      </c>
      <c r="C3256" s="4">
        <v>302772</v>
      </c>
      <c r="D3256" t="s">
        <v>906</v>
      </c>
      <c r="E3256" t="s">
        <v>907</v>
      </c>
      <c r="F3256" s="4">
        <v>10002</v>
      </c>
      <c r="G3256" s="13" t="s">
        <v>124</v>
      </c>
      <c r="H3256" s="13" t="s">
        <v>137</v>
      </c>
      <c r="I3256" s="1">
        <v>4071473</v>
      </c>
      <c r="J3256" s="1">
        <v>-7398842</v>
      </c>
      <c r="K3256" t="s">
        <v>40</v>
      </c>
      <c r="L3256" s="20">
        <v>115</v>
      </c>
      <c r="M3256" s="4">
        <v>3</v>
      </c>
      <c r="N3256" s="4">
        <v>3</v>
      </c>
      <c r="O3256" s="2">
        <v>42415</v>
      </c>
      <c r="P3256" s="3">
        <v>0.04</v>
      </c>
      <c r="Q3256" s="4">
        <v>1</v>
      </c>
      <c r="R3256" s="3">
        <v>5.6</v>
      </c>
      <c r="S32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6" t="str">
        <f>IF(AIRBNB[[#This Row],[RUIDO(dB)]]&lt;=4,"Silencioso",IF(AIRBNB[[#This Row],[RUIDO(dB)]]&lt;=5.5,"Poco Ruidoso","Ruidoso"))</f>
        <v>Ruidoso</v>
      </c>
      <c r="U3256" t="str">
        <f>IF(AND(AIRBNB[[#This Row],[PRECIO]]&lt;50,AIRBNB[[#This Row],[MIN_NOCHES]]&gt;3),"Dentro del presupuesto","No considerar")</f>
        <v>No considerar</v>
      </c>
      <c r="V3256" t="str">
        <f>VLOOKUP(AIRBNB[[#This Row],[HOST_ID]],Super_host[],5,FALSE)</f>
        <v>Host</v>
      </c>
    </row>
    <row r="3257" spans="1:22">
      <c r="A3257" s="4">
        <v>252076</v>
      </c>
      <c r="B3257" t="s">
        <v>5469</v>
      </c>
      <c r="C3257" s="4">
        <v>297769</v>
      </c>
      <c r="D3257" t="s">
        <v>5470</v>
      </c>
      <c r="E3257" t="s">
        <v>5471</v>
      </c>
      <c r="F3257" s="4">
        <v>10002</v>
      </c>
      <c r="G3257" s="13" t="s">
        <v>124</v>
      </c>
      <c r="H3257" s="13" t="s">
        <v>409</v>
      </c>
      <c r="I3257" s="1">
        <v>407146</v>
      </c>
      <c r="J3257" s="1">
        <v>-73991</v>
      </c>
      <c r="K3257" t="s">
        <v>40</v>
      </c>
      <c r="L3257" s="20">
        <v>115</v>
      </c>
      <c r="M3257" s="4">
        <v>4</v>
      </c>
      <c r="N3257" s="4">
        <v>151</v>
      </c>
      <c r="O3257" s="2">
        <v>43632</v>
      </c>
      <c r="P3257" s="3">
        <v>1.63</v>
      </c>
      <c r="Q3257" s="4">
        <v>1</v>
      </c>
      <c r="R3257" s="3">
        <v>5.6</v>
      </c>
      <c r="S32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7" t="str">
        <f>IF(AIRBNB[[#This Row],[RUIDO(dB)]]&lt;=4,"Silencioso",IF(AIRBNB[[#This Row],[RUIDO(dB)]]&lt;=5.5,"Poco Ruidoso","Ruidoso"))</f>
        <v>Ruidoso</v>
      </c>
      <c r="U3257" t="str">
        <f>IF(AND(AIRBNB[[#This Row],[PRECIO]]&lt;50,AIRBNB[[#This Row],[MIN_NOCHES]]&gt;3),"Dentro del presupuesto","No considerar")</f>
        <v>No considerar</v>
      </c>
      <c r="V3257" t="str">
        <f>VLOOKUP(AIRBNB[[#This Row],[HOST_ID]],Super_host[],5,FALSE)</f>
        <v>Host</v>
      </c>
    </row>
    <row r="3258" spans="1:22">
      <c r="A3258" s="4">
        <v>74680</v>
      </c>
      <c r="B3258" t="s">
        <v>8877</v>
      </c>
      <c r="C3258" s="4">
        <v>265109</v>
      </c>
      <c r="D3258" t="s">
        <v>8878</v>
      </c>
      <c r="E3258" t="s">
        <v>8879</v>
      </c>
      <c r="F3258" s="4">
        <v>11102</v>
      </c>
      <c r="G3258" s="13" t="s">
        <v>7897</v>
      </c>
      <c r="H3258" s="13" t="s">
        <v>7940</v>
      </c>
      <c r="I3258" s="1">
        <v>4077635</v>
      </c>
      <c r="J3258" s="1">
        <v>-7393426</v>
      </c>
      <c r="K3258" t="s">
        <v>5</v>
      </c>
      <c r="L3258" s="20">
        <v>115</v>
      </c>
      <c r="M3258" s="4">
        <v>2</v>
      </c>
      <c r="N3258" s="4">
        <v>198</v>
      </c>
      <c r="O3258" s="2">
        <v>43616</v>
      </c>
      <c r="P3258" s="3">
        <v>2.0099999999999998</v>
      </c>
      <c r="Q3258" s="4">
        <v>5</v>
      </c>
      <c r="R3258" s="3">
        <v>6.24</v>
      </c>
      <c r="S32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8" t="str">
        <f>IF(AIRBNB[[#This Row],[RUIDO(dB)]]&lt;=4,"Silencioso",IF(AIRBNB[[#This Row],[RUIDO(dB)]]&lt;=5.5,"Poco Ruidoso","Ruidoso"))</f>
        <v>Ruidoso</v>
      </c>
      <c r="U3258" t="str">
        <f>IF(AND(AIRBNB[[#This Row],[PRECIO]]&lt;50,AIRBNB[[#This Row],[MIN_NOCHES]]&gt;3),"Dentro del presupuesto","No considerar")</f>
        <v>No considerar</v>
      </c>
      <c r="V3258" t="str">
        <f>VLOOKUP(AIRBNB[[#This Row],[HOST_ID]],Super_host[],5,FALSE)</f>
        <v>Host</v>
      </c>
    </row>
    <row r="3259" spans="1:22">
      <c r="A3259" s="4">
        <v>3400645</v>
      </c>
      <c r="B3259" t="s">
        <v>10636</v>
      </c>
      <c r="C3259" s="4">
        <v>178784</v>
      </c>
      <c r="D3259" t="s">
        <v>839</v>
      </c>
      <c r="E3259" t="s">
        <v>10637</v>
      </c>
      <c r="F3259" s="4">
        <v>11217</v>
      </c>
      <c r="G3259" s="13" t="s">
        <v>4662</v>
      </c>
      <c r="H3259" s="13" t="s">
        <v>9576</v>
      </c>
      <c r="I3259" s="1">
        <v>4068572</v>
      </c>
      <c r="J3259" s="1">
        <v>-7398602</v>
      </c>
      <c r="K3259" t="s">
        <v>5</v>
      </c>
      <c r="L3259" s="20">
        <v>115</v>
      </c>
      <c r="M3259" s="4">
        <v>3</v>
      </c>
      <c r="N3259" s="4">
        <v>6</v>
      </c>
      <c r="O3259" s="2">
        <v>42993</v>
      </c>
      <c r="P3259" s="3">
        <v>0.1</v>
      </c>
      <c r="Q3259" s="4">
        <v>1</v>
      </c>
      <c r="R3259" s="3">
        <v>6.9</v>
      </c>
      <c r="S32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59" t="str">
        <f>IF(AIRBNB[[#This Row],[RUIDO(dB)]]&lt;=4,"Silencioso",IF(AIRBNB[[#This Row],[RUIDO(dB)]]&lt;=5.5,"Poco Ruidoso","Ruidoso"))</f>
        <v>Ruidoso</v>
      </c>
      <c r="U3259" t="str">
        <f>IF(AND(AIRBNB[[#This Row],[PRECIO]]&lt;50,AIRBNB[[#This Row],[MIN_NOCHES]]&gt;3),"Dentro del presupuesto","No considerar")</f>
        <v>No considerar</v>
      </c>
      <c r="V3259" t="str">
        <f>VLOOKUP(AIRBNB[[#This Row],[HOST_ID]],Super_host[],5,FALSE)</f>
        <v>Host</v>
      </c>
    </row>
    <row r="3260" spans="1:22">
      <c r="A3260" s="4">
        <v>32965</v>
      </c>
      <c r="B3260" t="s">
        <v>14155</v>
      </c>
      <c r="C3260" s="4">
        <v>137974</v>
      </c>
      <c r="D3260" t="s">
        <v>14156</v>
      </c>
      <c r="E3260" t="s">
        <v>14157</v>
      </c>
      <c r="F3260" s="4">
        <v>11233</v>
      </c>
      <c r="G3260" s="13" t="s">
        <v>4662</v>
      </c>
      <c r="H3260" s="13" t="s">
        <v>9230</v>
      </c>
      <c r="I3260" s="1">
        <v>4068281</v>
      </c>
      <c r="J3260" s="1">
        <v>-7393524</v>
      </c>
      <c r="K3260" t="s">
        <v>5</v>
      </c>
      <c r="L3260" s="20">
        <v>115</v>
      </c>
      <c r="M3260" s="4">
        <v>3</v>
      </c>
      <c r="N3260" s="4">
        <v>124</v>
      </c>
      <c r="O3260" s="2">
        <v>43636</v>
      </c>
      <c r="P3260" s="3">
        <v>1.72</v>
      </c>
      <c r="Q3260" s="4">
        <v>1</v>
      </c>
      <c r="R3260" s="3">
        <v>6.9</v>
      </c>
      <c r="S32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0" t="str">
        <f>IF(AIRBNB[[#This Row],[RUIDO(dB)]]&lt;=4,"Silencioso",IF(AIRBNB[[#This Row],[RUIDO(dB)]]&lt;=5.5,"Poco Ruidoso","Ruidoso"))</f>
        <v>Ruidoso</v>
      </c>
      <c r="U3260" t="str">
        <f>IF(AND(AIRBNB[[#This Row],[PRECIO]]&lt;50,AIRBNB[[#This Row],[MIN_NOCHES]]&gt;3),"Dentro del presupuesto","No considerar")</f>
        <v>No considerar</v>
      </c>
      <c r="V3260" t="str">
        <f>VLOOKUP(AIRBNB[[#This Row],[HOST_ID]],Super_host[],5,FALSE)</f>
        <v>Host</v>
      </c>
    </row>
    <row r="3261" spans="1:22">
      <c r="A3261" s="4">
        <v>5159990</v>
      </c>
      <c r="B3261" t="s">
        <v>2194</v>
      </c>
      <c r="C3261" s="4">
        <v>115669</v>
      </c>
      <c r="D3261" t="s">
        <v>122</v>
      </c>
      <c r="E3261" t="s">
        <v>2195</v>
      </c>
      <c r="F3261" s="4">
        <v>10035</v>
      </c>
      <c r="G3261" s="13" t="s">
        <v>124</v>
      </c>
      <c r="H3261" s="13" t="s">
        <v>219</v>
      </c>
      <c r="I3261" s="1">
        <v>4079643</v>
      </c>
      <c r="J3261" s="1">
        <v>-7393543</v>
      </c>
      <c r="K3261" t="s">
        <v>5</v>
      </c>
      <c r="L3261" s="20">
        <v>115</v>
      </c>
      <c r="M3261" s="4">
        <v>3</v>
      </c>
      <c r="N3261" s="4">
        <v>8</v>
      </c>
      <c r="O3261" s="2">
        <v>42872</v>
      </c>
      <c r="P3261" s="3">
        <v>0.15</v>
      </c>
      <c r="Q3261" s="4">
        <v>1</v>
      </c>
      <c r="R3261" s="3">
        <v>5.6</v>
      </c>
      <c r="S32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1" t="str">
        <f>IF(AIRBNB[[#This Row],[RUIDO(dB)]]&lt;=4,"Silencioso",IF(AIRBNB[[#This Row],[RUIDO(dB)]]&lt;=5.5,"Poco Ruidoso","Ruidoso"))</f>
        <v>Ruidoso</v>
      </c>
      <c r="U3261" t="str">
        <f>IF(AND(AIRBNB[[#This Row],[PRECIO]]&lt;50,AIRBNB[[#This Row],[MIN_NOCHES]]&gt;3),"Dentro del presupuesto","No considerar")</f>
        <v>No considerar</v>
      </c>
      <c r="V3261" t="str">
        <f>VLOOKUP(AIRBNB[[#This Row],[HOST_ID]],Super_host[],5,FALSE)</f>
        <v>Host</v>
      </c>
    </row>
    <row r="3262" spans="1:22">
      <c r="A3262" s="4">
        <v>13050</v>
      </c>
      <c r="B3262" t="s">
        <v>10642</v>
      </c>
      <c r="C3262" s="4">
        <v>50846</v>
      </c>
      <c r="D3262" t="s">
        <v>478</v>
      </c>
      <c r="E3262" t="s">
        <v>10643</v>
      </c>
      <c r="F3262" s="4">
        <v>11221</v>
      </c>
      <c r="G3262" s="13" t="s">
        <v>4662</v>
      </c>
      <c r="H3262" s="13" t="s">
        <v>9230</v>
      </c>
      <c r="I3262" s="1">
        <v>4068554</v>
      </c>
      <c r="J3262" s="1">
        <v>-739409</v>
      </c>
      <c r="K3262" t="s">
        <v>5</v>
      </c>
      <c r="L3262" s="20">
        <v>115</v>
      </c>
      <c r="M3262" s="4">
        <v>3</v>
      </c>
      <c r="N3262" s="4">
        <v>11</v>
      </c>
      <c r="O3262" s="2">
        <v>42736</v>
      </c>
      <c r="P3262" s="3">
        <v>0.1</v>
      </c>
      <c r="Q3262" s="4">
        <v>1</v>
      </c>
      <c r="R3262" s="3">
        <v>6.9</v>
      </c>
      <c r="S32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2" t="str">
        <f>IF(AIRBNB[[#This Row],[RUIDO(dB)]]&lt;=4,"Silencioso",IF(AIRBNB[[#This Row],[RUIDO(dB)]]&lt;=5.5,"Poco Ruidoso","Ruidoso"))</f>
        <v>Ruidoso</v>
      </c>
      <c r="U3262" t="str">
        <f>IF(AND(AIRBNB[[#This Row],[PRECIO]]&lt;50,AIRBNB[[#This Row],[MIN_NOCHES]]&gt;3),"Dentro del presupuesto","No considerar")</f>
        <v>No considerar</v>
      </c>
      <c r="V3262" t="str">
        <f>VLOOKUP(AIRBNB[[#This Row],[HOST_ID]],Super_host[],5,FALSE)</f>
        <v>Host</v>
      </c>
    </row>
    <row r="3263" spans="1:22">
      <c r="A3263" s="4">
        <v>801626</v>
      </c>
      <c r="B3263" t="s">
        <v>12152</v>
      </c>
      <c r="C3263" s="4">
        <v>22486</v>
      </c>
      <c r="D3263" t="s">
        <v>11474</v>
      </c>
      <c r="E3263" t="s">
        <v>12153</v>
      </c>
      <c r="F3263" s="4">
        <v>11217</v>
      </c>
      <c r="G3263" s="13" t="s">
        <v>4662</v>
      </c>
      <c r="H3263" s="13" t="s">
        <v>9234</v>
      </c>
      <c r="I3263" s="1">
        <v>4068015</v>
      </c>
      <c r="J3263" s="1">
        <v>-73978</v>
      </c>
      <c r="K3263" t="s">
        <v>40</v>
      </c>
      <c r="L3263" s="20">
        <v>115</v>
      </c>
      <c r="M3263" s="4">
        <v>2</v>
      </c>
      <c r="N3263" s="4">
        <v>25</v>
      </c>
      <c r="O3263" s="2">
        <v>43611</v>
      </c>
      <c r="P3263" s="3">
        <v>0.36</v>
      </c>
      <c r="Q3263" s="4">
        <v>1</v>
      </c>
      <c r="R3263" s="3">
        <v>6.9</v>
      </c>
      <c r="S32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3" t="str">
        <f>IF(AIRBNB[[#This Row],[RUIDO(dB)]]&lt;=4,"Silencioso",IF(AIRBNB[[#This Row],[RUIDO(dB)]]&lt;=5.5,"Poco Ruidoso","Ruidoso"))</f>
        <v>Ruidoso</v>
      </c>
      <c r="U3263" t="str">
        <f>IF(AND(AIRBNB[[#This Row],[PRECIO]]&lt;50,AIRBNB[[#This Row],[MIN_NOCHES]]&gt;3),"Dentro del presupuesto","No considerar")</f>
        <v>No considerar</v>
      </c>
      <c r="V3263" t="str">
        <f>VLOOKUP(AIRBNB[[#This Row],[HOST_ID]],Super_host[],5,FALSE)</f>
        <v>Host</v>
      </c>
    </row>
    <row r="3264" spans="1:22">
      <c r="A3264" s="4">
        <v>6103273</v>
      </c>
      <c r="B3264" t="s">
        <v>5761</v>
      </c>
      <c r="C3264" s="4">
        <v>4562182</v>
      </c>
      <c r="D3264" t="s">
        <v>85</v>
      </c>
      <c r="E3264" t="s">
        <v>5762</v>
      </c>
      <c r="F3264" s="4">
        <v>10027</v>
      </c>
      <c r="G3264" s="13" t="s">
        <v>124</v>
      </c>
      <c r="H3264" s="13" t="s">
        <v>148</v>
      </c>
      <c r="I3264" s="1">
        <v>4081128</v>
      </c>
      <c r="J3264" s="1">
        <v>-7394647</v>
      </c>
      <c r="K3264" t="s">
        <v>5</v>
      </c>
      <c r="L3264" s="20">
        <v>114</v>
      </c>
      <c r="M3264" s="4">
        <v>30</v>
      </c>
      <c r="N3264" s="4">
        <v>104</v>
      </c>
      <c r="O3264" s="2">
        <v>43646</v>
      </c>
      <c r="P3264" s="3">
        <v>2.0699999999999998</v>
      </c>
      <c r="Q3264" s="4">
        <v>1</v>
      </c>
      <c r="R3264" s="3">
        <v>5.6</v>
      </c>
      <c r="S32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4" t="str">
        <f>IF(AIRBNB[[#This Row],[RUIDO(dB)]]&lt;=4,"Silencioso",IF(AIRBNB[[#This Row],[RUIDO(dB)]]&lt;=5.5,"Poco Ruidoso","Ruidoso"))</f>
        <v>Ruidoso</v>
      </c>
      <c r="U3264" t="str">
        <f>IF(AND(AIRBNB[[#This Row],[PRECIO]]&lt;50,AIRBNB[[#This Row],[MIN_NOCHES]]&gt;3),"Dentro del presupuesto","No considerar")</f>
        <v>No considerar</v>
      </c>
      <c r="V3264" t="str">
        <f>VLOOKUP(AIRBNB[[#This Row],[HOST_ID]],Super_host[],5,FALSE)</f>
        <v>Host</v>
      </c>
    </row>
    <row r="3265" spans="1:22">
      <c r="A3265" s="4">
        <v>5993541</v>
      </c>
      <c r="B3265" t="s">
        <v>5352</v>
      </c>
      <c r="C3265" s="4">
        <v>4562182</v>
      </c>
      <c r="D3265" t="s">
        <v>85</v>
      </c>
      <c r="E3265" t="s">
        <v>5353</v>
      </c>
      <c r="F3265" s="4">
        <v>10027</v>
      </c>
      <c r="G3265" s="13" t="s">
        <v>124</v>
      </c>
      <c r="H3265" s="13" t="s">
        <v>148</v>
      </c>
      <c r="I3265" s="1">
        <v>4081506</v>
      </c>
      <c r="J3265" s="1">
        <v>-7394851</v>
      </c>
      <c r="K3265" t="s">
        <v>5</v>
      </c>
      <c r="L3265" s="20">
        <v>114</v>
      </c>
      <c r="M3265" s="4">
        <v>30</v>
      </c>
      <c r="N3265" s="4">
        <v>74</v>
      </c>
      <c r="O3265" s="2">
        <v>43608</v>
      </c>
      <c r="P3265" s="3">
        <v>1.47</v>
      </c>
      <c r="Q3265" s="4">
        <v>1</v>
      </c>
      <c r="R3265" s="3">
        <v>5.6</v>
      </c>
      <c r="S32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5" t="str">
        <f>IF(AIRBNB[[#This Row],[RUIDO(dB)]]&lt;=4,"Silencioso",IF(AIRBNB[[#This Row],[RUIDO(dB)]]&lt;=5.5,"Poco Ruidoso","Ruidoso"))</f>
        <v>Ruidoso</v>
      </c>
      <c r="U3265" t="str">
        <f>IF(AND(AIRBNB[[#This Row],[PRECIO]]&lt;50,AIRBNB[[#This Row],[MIN_NOCHES]]&gt;3),"Dentro del presupuesto","No considerar")</f>
        <v>No considerar</v>
      </c>
      <c r="V3265" t="str">
        <f>VLOOKUP(AIRBNB[[#This Row],[HOST_ID]],Super_host[],5,FALSE)</f>
        <v>Host</v>
      </c>
    </row>
    <row r="3266" spans="1:22">
      <c r="A3266" s="4">
        <v>1189378</v>
      </c>
      <c r="B3266" t="s">
        <v>5520</v>
      </c>
      <c r="C3266" s="4">
        <v>867249</v>
      </c>
      <c r="D3266" t="s">
        <v>5521</v>
      </c>
      <c r="E3266" t="s">
        <v>5522</v>
      </c>
      <c r="F3266" s="4">
        <v>10013</v>
      </c>
      <c r="G3266" s="13" t="s">
        <v>124</v>
      </c>
      <c r="H3266" s="13" t="s">
        <v>662</v>
      </c>
      <c r="I3266" s="1">
        <v>4071976</v>
      </c>
      <c r="J3266" s="1">
        <v>-7400571</v>
      </c>
      <c r="K3266" t="s">
        <v>5</v>
      </c>
      <c r="L3266" s="20">
        <v>114</v>
      </c>
      <c r="M3266" s="4">
        <v>2</v>
      </c>
      <c r="N3266" s="4">
        <v>124</v>
      </c>
      <c r="O3266" s="2">
        <v>43638</v>
      </c>
      <c r="P3266" s="3">
        <v>1.7</v>
      </c>
      <c r="Q3266" s="4">
        <v>1</v>
      </c>
      <c r="R3266" s="3">
        <v>5.6</v>
      </c>
      <c r="S32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6" t="str">
        <f>IF(AIRBNB[[#This Row],[RUIDO(dB)]]&lt;=4,"Silencioso",IF(AIRBNB[[#This Row],[RUIDO(dB)]]&lt;=5.5,"Poco Ruidoso","Ruidoso"))</f>
        <v>Ruidoso</v>
      </c>
      <c r="U3266" t="str">
        <f>IF(AND(AIRBNB[[#This Row],[PRECIO]]&lt;50,AIRBNB[[#This Row],[MIN_NOCHES]]&gt;3),"Dentro del presupuesto","No considerar")</f>
        <v>No considerar</v>
      </c>
      <c r="V3266" t="str">
        <f>VLOOKUP(AIRBNB[[#This Row],[HOST_ID]],Super_host[],5,FALSE)</f>
        <v>Host</v>
      </c>
    </row>
    <row r="3267" spans="1:22">
      <c r="A3267" s="4">
        <v>6347548</v>
      </c>
      <c r="B3267" t="s">
        <v>705</v>
      </c>
      <c r="C3267" s="4">
        <v>33063310</v>
      </c>
      <c r="D3267" t="s">
        <v>703</v>
      </c>
      <c r="E3267" t="s">
        <v>706</v>
      </c>
      <c r="F3267" s="4">
        <v>10016</v>
      </c>
      <c r="G3267" s="13" t="s">
        <v>124</v>
      </c>
      <c r="H3267" s="13" t="s">
        <v>175</v>
      </c>
      <c r="I3267" s="1">
        <v>4073789</v>
      </c>
      <c r="J3267" s="1">
        <v>-7397493</v>
      </c>
      <c r="K3267" t="s">
        <v>40</v>
      </c>
      <c r="L3267" s="20">
        <v>113</v>
      </c>
      <c r="M3267" s="4">
        <v>1</v>
      </c>
      <c r="N3267" s="4">
        <v>2</v>
      </c>
      <c r="O3267" s="2">
        <v>42184</v>
      </c>
      <c r="P3267" s="3">
        <v>0.04</v>
      </c>
      <c r="Q3267" s="4">
        <v>1</v>
      </c>
      <c r="R3267" s="3">
        <v>5.6</v>
      </c>
      <c r="S32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7" t="str">
        <f>IF(AIRBNB[[#This Row],[RUIDO(dB)]]&lt;=4,"Silencioso",IF(AIRBNB[[#This Row],[RUIDO(dB)]]&lt;=5.5,"Poco Ruidoso","Ruidoso"))</f>
        <v>Ruidoso</v>
      </c>
      <c r="U3267" t="str">
        <f>IF(AND(AIRBNB[[#This Row],[PRECIO]]&lt;50,AIRBNB[[#This Row],[MIN_NOCHES]]&gt;3),"Dentro del presupuesto","No considerar")</f>
        <v>No considerar</v>
      </c>
      <c r="V3267" t="str">
        <f>VLOOKUP(AIRBNB[[#This Row],[HOST_ID]],Super_host[],5,FALSE)</f>
        <v>Host</v>
      </c>
    </row>
    <row r="3268" spans="1:22">
      <c r="A3268" s="4">
        <v>6040757</v>
      </c>
      <c r="B3268" t="s">
        <v>12757</v>
      </c>
      <c r="C3268" s="4">
        <v>23713669</v>
      </c>
      <c r="D3268" t="s">
        <v>12758</v>
      </c>
      <c r="E3268" t="s">
        <v>12759</v>
      </c>
      <c r="F3268" s="4">
        <v>11238</v>
      </c>
      <c r="G3268" s="13" t="s">
        <v>4662</v>
      </c>
      <c r="H3268" s="13" t="s">
        <v>9323</v>
      </c>
      <c r="I3268" s="1">
        <v>4067554</v>
      </c>
      <c r="J3268" s="1">
        <v>-7396384</v>
      </c>
      <c r="K3268" t="s">
        <v>5</v>
      </c>
      <c r="L3268" s="20">
        <v>113</v>
      </c>
      <c r="M3268" s="4">
        <v>3</v>
      </c>
      <c r="N3268" s="4">
        <v>29</v>
      </c>
      <c r="O3268" s="2">
        <v>43620</v>
      </c>
      <c r="P3268" s="3">
        <v>0.57999999999999996</v>
      </c>
      <c r="Q3268" s="4">
        <v>1</v>
      </c>
      <c r="R3268" s="3">
        <v>6.9</v>
      </c>
      <c r="S32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8" t="str">
        <f>IF(AIRBNB[[#This Row],[RUIDO(dB)]]&lt;=4,"Silencioso",IF(AIRBNB[[#This Row],[RUIDO(dB)]]&lt;=5.5,"Poco Ruidoso","Ruidoso"))</f>
        <v>Ruidoso</v>
      </c>
      <c r="U3268" t="str">
        <f>IF(AND(AIRBNB[[#This Row],[PRECIO]]&lt;50,AIRBNB[[#This Row],[MIN_NOCHES]]&gt;3),"Dentro del presupuesto","No considerar")</f>
        <v>No considerar</v>
      </c>
      <c r="V3268" t="str">
        <f>VLOOKUP(AIRBNB[[#This Row],[HOST_ID]],Super_host[],5,FALSE)</f>
        <v>Host</v>
      </c>
    </row>
    <row r="3269" spans="1:22">
      <c r="A3269" s="4">
        <v>1011449</v>
      </c>
      <c r="B3269" t="s">
        <v>12883</v>
      </c>
      <c r="C3269" s="4">
        <v>5563508</v>
      </c>
      <c r="D3269" t="s">
        <v>8628</v>
      </c>
      <c r="E3269" t="s">
        <v>12884</v>
      </c>
      <c r="F3269" s="4">
        <v>11225</v>
      </c>
      <c r="G3269" s="13" t="s">
        <v>4662</v>
      </c>
      <c r="H3269" s="13" t="s">
        <v>9481</v>
      </c>
      <c r="I3269" s="1">
        <v>4065915</v>
      </c>
      <c r="J3269" s="1">
        <v>-739601</v>
      </c>
      <c r="K3269" t="s">
        <v>5</v>
      </c>
      <c r="L3269" s="20">
        <v>113</v>
      </c>
      <c r="M3269" s="4">
        <v>2</v>
      </c>
      <c r="N3269" s="4">
        <v>48</v>
      </c>
      <c r="O3269" s="2">
        <v>43590</v>
      </c>
      <c r="P3269" s="3">
        <v>0.64</v>
      </c>
      <c r="Q3269" s="4">
        <v>1</v>
      </c>
      <c r="R3269" s="3">
        <v>6.9</v>
      </c>
      <c r="S32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69" t="str">
        <f>IF(AIRBNB[[#This Row],[RUIDO(dB)]]&lt;=4,"Silencioso",IF(AIRBNB[[#This Row],[RUIDO(dB)]]&lt;=5.5,"Poco Ruidoso","Ruidoso"))</f>
        <v>Ruidoso</v>
      </c>
      <c r="U3269" t="str">
        <f>IF(AND(AIRBNB[[#This Row],[PRECIO]]&lt;50,AIRBNB[[#This Row],[MIN_NOCHES]]&gt;3),"Dentro del presupuesto","No considerar")</f>
        <v>No considerar</v>
      </c>
      <c r="V3269" t="str">
        <f>VLOOKUP(AIRBNB[[#This Row],[HOST_ID]],Super_host[],5,FALSE)</f>
        <v>Host</v>
      </c>
    </row>
    <row r="3270" spans="1:22">
      <c r="A3270" s="4">
        <v>2895820</v>
      </c>
      <c r="B3270" t="s">
        <v>6428</v>
      </c>
      <c r="C3270" s="4">
        <v>5454390</v>
      </c>
      <c r="D3270" t="s">
        <v>6429</v>
      </c>
      <c r="E3270" t="s">
        <v>6430</v>
      </c>
      <c r="F3270" s="4">
        <v>10003</v>
      </c>
      <c r="G3270" s="13" t="s">
        <v>124</v>
      </c>
      <c r="H3270" s="13" t="s">
        <v>133</v>
      </c>
      <c r="I3270" s="1">
        <v>4073362</v>
      </c>
      <c r="J3270" s="1">
        <v>-739892</v>
      </c>
      <c r="K3270" t="s">
        <v>40</v>
      </c>
      <c r="L3270" s="20">
        <v>113</v>
      </c>
      <c r="M3270" s="4">
        <v>2</v>
      </c>
      <c r="N3270" s="4">
        <v>255</v>
      </c>
      <c r="O3270" s="2">
        <v>43653</v>
      </c>
      <c r="P3270" s="3">
        <v>4.05</v>
      </c>
      <c r="Q3270" s="4">
        <v>1</v>
      </c>
      <c r="R3270" s="3">
        <v>5.6</v>
      </c>
      <c r="S32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0" t="str">
        <f>IF(AIRBNB[[#This Row],[RUIDO(dB)]]&lt;=4,"Silencioso",IF(AIRBNB[[#This Row],[RUIDO(dB)]]&lt;=5.5,"Poco Ruidoso","Ruidoso"))</f>
        <v>Ruidoso</v>
      </c>
      <c r="U3270" t="str">
        <f>IF(AND(AIRBNB[[#This Row],[PRECIO]]&lt;50,AIRBNB[[#This Row],[MIN_NOCHES]]&gt;3),"Dentro del presupuesto","No considerar")</f>
        <v>No considerar</v>
      </c>
      <c r="V3270" t="str">
        <f>VLOOKUP(AIRBNB[[#This Row],[HOST_ID]],Super_host[],5,FALSE)</f>
        <v>Host</v>
      </c>
    </row>
    <row r="3271" spans="1:22">
      <c r="A3271" s="4">
        <v>3915796</v>
      </c>
      <c r="B3271" t="s">
        <v>1998</v>
      </c>
      <c r="C3271" s="4">
        <v>1475015</v>
      </c>
      <c r="D3271" t="s">
        <v>498</v>
      </c>
      <c r="E3271" t="s">
        <v>1708</v>
      </c>
      <c r="F3271" s="4">
        <v>10019</v>
      </c>
      <c r="G3271" s="13" t="s">
        <v>124</v>
      </c>
      <c r="H3271" s="13" t="s">
        <v>168</v>
      </c>
      <c r="I3271" s="1">
        <v>4076904</v>
      </c>
      <c r="J3271" s="1">
        <v>-7398494</v>
      </c>
      <c r="K3271" t="s">
        <v>5</v>
      </c>
      <c r="L3271" s="20">
        <v>113</v>
      </c>
      <c r="M3271" s="4">
        <v>30</v>
      </c>
      <c r="N3271" s="4">
        <v>8</v>
      </c>
      <c r="O3271" s="2">
        <v>43282</v>
      </c>
      <c r="P3271" s="3">
        <v>0.13</v>
      </c>
      <c r="Q3271" s="4">
        <v>1</v>
      </c>
      <c r="R3271" s="3">
        <v>5.6</v>
      </c>
      <c r="S32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1" t="str">
        <f>IF(AIRBNB[[#This Row],[RUIDO(dB)]]&lt;=4,"Silencioso",IF(AIRBNB[[#This Row],[RUIDO(dB)]]&lt;=5.5,"Poco Ruidoso","Ruidoso"))</f>
        <v>Ruidoso</v>
      </c>
      <c r="U3271" t="str">
        <f>IF(AND(AIRBNB[[#This Row],[PRECIO]]&lt;50,AIRBNB[[#This Row],[MIN_NOCHES]]&gt;3),"Dentro del presupuesto","No considerar")</f>
        <v>No considerar</v>
      </c>
      <c r="V3271" t="str">
        <f>VLOOKUP(AIRBNB[[#This Row],[HOST_ID]],Super_host[],5,FALSE)</f>
        <v>Host</v>
      </c>
    </row>
    <row r="3272" spans="1:22">
      <c r="A3272" s="4">
        <v>3652230</v>
      </c>
      <c r="B3272" t="s">
        <v>8576</v>
      </c>
      <c r="C3272" s="4">
        <v>681225</v>
      </c>
      <c r="D3272" t="s">
        <v>8577</v>
      </c>
      <c r="E3272" t="s">
        <v>8578</v>
      </c>
      <c r="F3272" s="4">
        <v>11693</v>
      </c>
      <c r="G3272" s="13" t="s">
        <v>7897</v>
      </c>
      <c r="H3272" s="13" t="s">
        <v>8189</v>
      </c>
      <c r="I3272" s="1">
        <v>405903</v>
      </c>
      <c r="J3272" s="1">
        <v>-738143</v>
      </c>
      <c r="K3272" t="s">
        <v>40</v>
      </c>
      <c r="L3272" s="20">
        <v>113</v>
      </c>
      <c r="M3272" s="4">
        <v>2</v>
      </c>
      <c r="N3272" s="4">
        <v>36</v>
      </c>
      <c r="O3272" s="2">
        <v>43653</v>
      </c>
      <c r="P3272" s="3">
        <v>0.74</v>
      </c>
      <c r="Q3272" s="4">
        <v>5</v>
      </c>
      <c r="R3272" s="3">
        <v>6.24</v>
      </c>
      <c r="S32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2" t="str">
        <f>IF(AIRBNB[[#This Row],[RUIDO(dB)]]&lt;=4,"Silencioso",IF(AIRBNB[[#This Row],[RUIDO(dB)]]&lt;=5.5,"Poco Ruidoso","Ruidoso"))</f>
        <v>Ruidoso</v>
      </c>
      <c r="U3272" t="str">
        <f>IF(AND(AIRBNB[[#This Row],[PRECIO]]&lt;50,AIRBNB[[#This Row],[MIN_NOCHES]]&gt;3),"Dentro del presupuesto","No considerar")</f>
        <v>No considerar</v>
      </c>
      <c r="V3272" t="str">
        <f>VLOOKUP(AIRBNB[[#This Row],[HOST_ID]],Super_host[],5,FALSE)</f>
        <v>Host</v>
      </c>
    </row>
    <row r="3273" spans="1:22">
      <c r="A3273" s="4">
        <v>74333</v>
      </c>
      <c r="B3273" t="s">
        <v>3046</v>
      </c>
      <c r="C3273" s="4">
        <v>331328</v>
      </c>
      <c r="D3273" t="s">
        <v>3047</v>
      </c>
      <c r="E3273" t="s">
        <v>3048</v>
      </c>
      <c r="F3273" s="4">
        <v>10035</v>
      </c>
      <c r="G3273" s="13" t="s">
        <v>124</v>
      </c>
      <c r="H3273" s="13" t="s">
        <v>219</v>
      </c>
      <c r="I3273" s="1">
        <v>4080892</v>
      </c>
      <c r="J3273" s="1">
        <v>-7393985</v>
      </c>
      <c r="K3273" t="s">
        <v>5</v>
      </c>
      <c r="L3273" s="20">
        <v>113</v>
      </c>
      <c r="M3273" s="4">
        <v>14</v>
      </c>
      <c r="N3273" s="4">
        <v>26</v>
      </c>
      <c r="O3273" s="2">
        <v>42333</v>
      </c>
      <c r="P3273" s="3">
        <v>0.27</v>
      </c>
      <c r="Q3273" s="4">
        <v>1</v>
      </c>
      <c r="R3273" s="3">
        <v>5.6</v>
      </c>
      <c r="S32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3" t="str">
        <f>IF(AIRBNB[[#This Row],[RUIDO(dB)]]&lt;=4,"Silencioso",IF(AIRBNB[[#This Row],[RUIDO(dB)]]&lt;=5.5,"Poco Ruidoso","Ruidoso"))</f>
        <v>Ruidoso</v>
      </c>
      <c r="U3273" t="str">
        <f>IF(AND(AIRBNB[[#This Row],[PRECIO]]&lt;50,AIRBNB[[#This Row],[MIN_NOCHES]]&gt;3),"Dentro del presupuesto","No considerar")</f>
        <v>No considerar</v>
      </c>
      <c r="V3273" t="str">
        <f>VLOOKUP(AIRBNB[[#This Row],[HOST_ID]],Super_host[],5,FALSE)</f>
        <v>Host</v>
      </c>
    </row>
    <row r="3274" spans="1:22">
      <c r="A3274" s="4">
        <v>311003</v>
      </c>
      <c r="B3274" t="s">
        <v>9250</v>
      </c>
      <c r="C3274" s="4">
        <v>72747</v>
      </c>
      <c r="D3274" t="s">
        <v>466</v>
      </c>
      <c r="E3274" t="s">
        <v>9251</v>
      </c>
      <c r="F3274" s="4">
        <v>11238</v>
      </c>
      <c r="G3274" s="13" t="s">
        <v>4662</v>
      </c>
      <c r="H3274" s="13" t="s">
        <v>9252</v>
      </c>
      <c r="I3274" s="1">
        <v>4067679</v>
      </c>
      <c r="J3274" s="1">
        <v>-7395639</v>
      </c>
      <c r="K3274" t="s">
        <v>5</v>
      </c>
      <c r="L3274" s="20">
        <v>113</v>
      </c>
      <c r="M3274" s="4">
        <v>4</v>
      </c>
      <c r="N3274" s="4">
        <v>1</v>
      </c>
      <c r="O3274" s="2">
        <v>41385</v>
      </c>
      <c r="P3274" s="3">
        <v>0.01</v>
      </c>
      <c r="Q3274" s="4">
        <v>1</v>
      </c>
      <c r="R3274" s="3">
        <v>6.9</v>
      </c>
      <c r="S32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4" t="str">
        <f>IF(AIRBNB[[#This Row],[RUIDO(dB)]]&lt;=4,"Silencioso",IF(AIRBNB[[#This Row],[RUIDO(dB)]]&lt;=5.5,"Poco Ruidoso","Ruidoso"))</f>
        <v>Ruidoso</v>
      </c>
      <c r="U3274" t="str">
        <f>IF(AND(AIRBNB[[#This Row],[PRECIO]]&lt;50,AIRBNB[[#This Row],[MIN_NOCHES]]&gt;3),"Dentro del presupuesto","No considerar")</f>
        <v>No considerar</v>
      </c>
      <c r="V3274" t="str">
        <f>VLOOKUP(AIRBNB[[#This Row],[HOST_ID]],Super_host[],5,FALSE)</f>
        <v>Host</v>
      </c>
    </row>
    <row r="3275" spans="1:22">
      <c r="A3275" s="4">
        <v>6373790</v>
      </c>
      <c r="B3275" t="s">
        <v>223</v>
      </c>
      <c r="C3275" s="4">
        <v>26818265</v>
      </c>
      <c r="D3275" t="s">
        <v>224</v>
      </c>
      <c r="E3275" t="s">
        <v>225</v>
      </c>
      <c r="F3275" s="4">
        <v>10025</v>
      </c>
      <c r="G3275" s="13" t="s">
        <v>124</v>
      </c>
      <c r="H3275" s="13" t="s">
        <v>168</v>
      </c>
      <c r="I3275" s="1">
        <v>4079745</v>
      </c>
      <c r="J3275" s="1">
        <v>-7396916</v>
      </c>
      <c r="K3275" t="s">
        <v>5</v>
      </c>
      <c r="L3275" s="20">
        <v>112</v>
      </c>
      <c r="M3275" s="4">
        <v>1</v>
      </c>
      <c r="N3275" s="4">
        <v>1</v>
      </c>
      <c r="O3275" s="2">
        <v>42190</v>
      </c>
      <c r="P3275" s="3">
        <v>0.02</v>
      </c>
      <c r="Q3275" s="4">
        <v>1</v>
      </c>
      <c r="R3275" s="3">
        <v>5.6</v>
      </c>
      <c r="S32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5" t="str">
        <f>IF(AIRBNB[[#This Row],[RUIDO(dB)]]&lt;=4,"Silencioso",IF(AIRBNB[[#This Row],[RUIDO(dB)]]&lt;=5.5,"Poco Ruidoso","Ruidoso"))</f>
        <v>Ruidoso</v>
      </c>
      <c r="U3275" t="str">
        <f>IF(AND(AIRBNB[[#This Row],[PRECIO]]&lt;50,AIRBNB[[#This Row],[MIN_NOCHES]]&gt;3),"Dentro del presupuesto","No considerar")</f>
        <v>No considerar</v>
      </c>
      <c r="V3275" t="str">
        <f>VLOOKUP(AIRBNB[[#This Row],[HOST_ID]],Super_host[],5,FALSE)</f>
        <v>Host</v>
      </c>
    </row>
    <row r="3276" spans="1:22">
      <c r="A3276" s="4">
        <v>4686821</v>
      </c>
      <c r="B3276" t="s">
        <v>4477</v>
      </c>
      <c r="C3276" s="4">
        <v>24232061</v>
      </c>
      <c r="D3276" t="s">
        <v>4478</v>
      </c>
      <c r="E3276" t="s">
        <v>4479</v>
      </c>
      <c r="F3276" s="4">
        <v>10075</v>
      </c>
      <c r="G3276" s="13" t="s">
        <v>124</v>
      </c>
      <c r="H3276" s="13" t="s">
        <v>129</v>
      </c>
      <c r="I3276" s="1">
        <v>4077345</v>
      </c>
      <c r="J3276" s="1">
        <v>-7395848</v>
      </c>
      <c r="K3276" t="s">
        <v>40</v>
      </c>
      <c r="L3276" s="20">
        <v>112</v>
      </c>
      <c r="M3276" s="4">
        <v>10</v>
      </c>
      <c r="N3276" s="4">
        <v>38</v>
      </c>
      <c r="O3276" s="2">
        <v>43599</v>
      </c>
      <c r="P3276" s="3">
        <v>0.78</v>
      </c>
      <c r="Q3276" s="4">
        <v>1</v>
      </c>
      <c r="R3276" s="3">
        <v>5.6</v>
      </c>
      <c r="S32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6" t="str">
        <f>IF(AIRBNB[[#This Row],[RUIDO(dB)]]&lt;=4,"Silencioso",IF(AIRBNB[[#This Row],[RUIDO(dB)]]&lt;=5.5,"Poco Ruidoso","Ruidoso"))</f>
        <v>Ruidoso</v>
      </c>
      <c r="U3276" t="str">
        <f>IF(AND(AIRBNB[[#This Row],[PRECIO]]&lt;50,AIRBNB[[#This Row],[MIN_NOCHES]]&gt;3),"Dentro del presupuesto","No considerar")</f>
        <v>No considerar</v>
      </c>
      <c r="V3276" t="str">
        <f>VLOOKUP(AIRBNB[[#This Row],[HOST_ID]],Super_host[],5,FALSE)</f>
        <v>Host</v>
      </c>
    </row>
    <row r="3277" spans="1:22">
      <c r="A3277" s="4">
        <v>5738785</v>
      </c>
      <c r="B3277" t="s">
        <v>8392</v>
      </c>
      <c r="C3277" s="4">
        <v>22557949</v>
      </c>
      <c r="D3277" t="s">
        <v>7608</v>
      </c>
      <c r="E3277" t="s">
        <v>8393</v>
      </c>
      <c r="F3277" s="4">
        <v>11369</v>
      </c>
      <c r="G3277" s="13" t="s">
        <v>7897</v>
      </c>
      <c r="H3277" s="13" t="s">
        <v>8394</v>
      </c>
      <c r="I3277" s="1">
        <v>407583</v>
      </c>
      <c r="J3277" s="1">
        <v>-7387679</v>
      </c>
      <c r="K3277" t="s">
        <v>5</v>
      </c>
      <c r="L3277" s="20">
        <v>112</v>
      </c>
      <c r="M3277" s="4">
        <v>2</v>
      </c>
      <c r="N3277" s="4">
        <v>3</v>
      </c>
      <c r="O3277" s="2">
        <v>43604</v>
      </c>
      <c r="P3277" s="3">
        <v>0.35</v>
      </c>
      <c r="Q3277" s="4">
        <v>5</v>
      </c>
      <c r="R3277" s="3">
        <v>6.24</v>
      </c>
      <c r="S32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7" t="str">
        <f>IF(AIRBNB[[#This Row],[RUIDO(dB)]]&lt;=4,"Silencioso",IF(AIRBNB[[#This Row],[RUIDO(dB)]]&lt;=5.5,"Poco Ruidoso","Ruidoso"))</f>
        <v>Ruidoso</v>
      </c>
      <c r="U3277" t="str">
        <f>IF(AND(AIRBNB[[#This Row],[PRECIO]]&lt;50,AIRBNB[[#This Row],[MIN_NOCHES]]&gt;3),"Dentro del presupuesto","No considerar")</f>
        <v>No considerar</v>
      </c>
      <c r="V3277" t="str">
        <f>VLOOKUP(AIRBNB[[#This Row],[HOST_ID]],Super_host[],5,FALSE)</f>
        <v>Host</v>
      </c>
    </row>
    <row r="3278" spans="1:22">
      <c r="A3278" s="4">
        <v>4271119</v>
      </c>
      <c r="B3278" t="s">
        <v>6121</v>
      </c>
      <c r="C3278" s="4">
        <v>15638520</v>
      </c>
      <c r="D3278" t="s">
        <v>6122</v>
      </c>
      <c r="E3278" t="s">
        <v>6123</v>
      </c>
      <c r="F3278" s="4">
        <v>10023</v>
      </c>
      <c r="G3278" s="13" t="s">
        <v>124</v>
      </c>
      <c r="H3278" s="13" t="s">
        <v>168</v>
      </c>
      <c r="I3278" s="1">
        <v>4076845</v>
      </c>
      <c r="J3278" s="1">
        <v>-739832</v>
      </c>
      <c r="K3278" t="s">
        <v>40</v>
      </c>
      <c r="L3278" s="20">
        <v>112</v>
      </c>
      <c r="M3278" s="4">
        <v>3</v>
      </c>
      <c r="N3278" s="4">
        <v>126</v>
      </c>
      <c r="O3278" s="2">
        <v>43647</v>
      </c>
      <c r="P3278" s="3">
        <v>2.92</v>
      </c>
      <c r="Q3278" s="4">
        <v>1</v>
      </c>
      <c r="R3278" s="3">
        <v>5.6</v>
      </c>
      <c r="S32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8" t="str">
        <f>IF(AIRBNB[[#This Row],[RUIDO(dB)]]&lt;=4,"Silencioso",IF(AIRBNB[[#This Row],[RUIDO(dB)]]&lt;=5.5,"Poco Ruidoso","Ruidoso"))</f>
        <v>Ruidoso</v>
      </c>
      <c r="U3278" t="str">
        <f>IF(AND(AIRBNB[[#This Row],[PRECIO]]&lt;50,AIRBNB[[#This Row],[MIN_NOCHES]]&gt;3),"Dentro del presupuesto","No considerar")</f>
        <v>No considerar</v>
      </c>
      <c r="V3278" t="str">
        <f>VLOOKUP(AIRBNB[[#This Row],[HOST_ID]],Super_host[],5,FALSE)</f>
        <v>Host</v>
      </c>
    </row>
    <row r="3279" spans="1:22">
      <c r="A3279" s="4">
        <v>2154075</v>
      </c>
      <c r="B3279" t="s">
        <v>15287</v>
      </c>
      <c r="C3279" s="4">
        <v>10992588</v>
      </c>
      <c r="D3279" t="s">
        <v>8053</v>
      </c>
      <c r="E3279" t="s">
        <v>15288</v>
      </c>
      <c r="F3279" s="4">
        <v>11216</v>
      </c>
      <c r="G3279" s="13" t="s">
        <v>4662</v>
      </c>
      <c r="H3279" s="13" t="s">
        <v>9230</v>
      </c>
      <c r="I3279" s="1">
        <v>406864</v>
      </c>
      <c r="J3279" s="1">
        <v>-7394529</v>
      </c>
      <c r="K3279" t="s">
        <v>5</v>
      </c>
      <c r="L3279" s="20">
        <v>112</v>
      </c>
      <c r="M3279" s="4">
        <v>200</v>
      </c>
      <c r="N3279" s="4">
        <v>314</v>
      </c>
      <c r="O3279" s="2">
        <v>43636</v>
      </c>
      <c r="P3279" s="3">
        <v>4.82</v>
      </c>
      <c r="Q3279" s="4">
        <v>1</v>
      </c>
      <c r="R3279" s="3">
        <v>6.9</v>
      </c>
      <c r="S32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79" t="str">
        <f>IF(AIRBNB[[#This Row],[RUIDO(dB)]]&lt;=4,"Silencioso",IF(AIRBNB[[#This Row],[RUIDO(dB)]]&lt;=5.5,"Poco Ruidoso","Ruidoso"))</f>
        <v>Ruidoso</v>
      </c>
      <c r="U3279" t="str">
        <f>IF(AND(AIRBNB[[#This Row],[PRECIO]]&lt;50,AIRBNB[[#This Row],[MIN_NOCHES]]&gt;3),"Dentro del presupuesto","No considerar")</f>
        <v>No considerar</v>
      </c>
      <c r="V3279" t="str">
        <f>VLOOKUP(AIRBNB[[#This Row],[HOST_ID]],Super_host[],5,FALSE)</f>
        <v>Host</v>
      </c>
    </row>
    <row r="3280" spans="1:22">
      <c r="A3280" s="4">
        <v>2430828</v>
      </c>
      <c r="B3280" t="s">
        <v>5327</v>
      </c>
      <c r="C3280" s="4">
        <v>8351424</v>
      </c>
      <c r="D3280" t="s">
        <v>941</v>
      </c>
      <c r="E3280" t="s">
        <v>5328</v>
      </c>
      <c r="F3280" s="4">
        <v>10032</v>
      </c>
      <c r="G3280" s="13" t="s">
        <v>124</v>
      </c>
      <c r="H3280" s="13" t="s">
        <v>125</v>
      </c>
      <c r="I3280" s="1">
        <v>4083358</v>
      </c>
      <c r="J3280" s="1">
        <v>-7394462</v>
      </c>
      <c r="K3280" t="s">
        <v>40</v>
      </c>
      <c r="L3280" s="20">
        <v>112</v>
      </c>
      <c r="M3280" s="4">
        <v>2</v>
      </c>
      <c r="N3280" s="4">
        <v>20</v>
      </c>
      <c r="O3280" s="2">
        <v>43639</v>
      </c>
      <c r="P3280" s="3">
        <v>1.44</v>
      </c>
      <c r="Q3280" s="4">
        <v>1</v>
      </c>
      <c r="R3280" s="3">
        <v>5.6</v>
      </c>
      <c r="S32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0" t="str">
        <f>IF(AIRBNB[[#This Row],[RUIDO(dB)]]&lt;=4,"Silencioso",IF(AIRBNB[[#This Row],[RUIDO(dB)]]&lt;=5.5,"Poco Ruidoso","Ruidoso"))</f>
        <v>Ruidoso</v>
      </c>
      <c r="U3280" t="str">
        <f>IF(AND(AIRBNB[[#This Row],[PRECIO]]&lt;50,AIRBNB[[#This Row],[MIN_NOCHES]]&gt;3),"Dentro del presupuesto","No considerar")</f>
        <v>No considerar</v>
      </c>
      <c r="V3280" t="str">
        <f>VLOOKUP(AIRBNB[[#This Row],[HOST_ID]],Super_host[],5,FALSE)</f>
        <v>Host</v>
      </c>
    </row>
    <row r="3281" spans="1:22">
      <c r="A3281" s="4">
        <v>1444400</v>
      </c>
      <c r="B3281" t="s">
        <v>6520</v>
      </c>
      <c r="C3281" s="4">
        <v>7755092</v>
      </c>
      <c r="D3281" t="s">
        <v>3868</v>
      </c>
      <c r="E3281" t="s">
        <v>6521</v>
      </c>
      <c r="F3281" s="4">
        <v>10019</v>
      </c>
      <c r="G3281" s="13" t="s">
        <v>124</v>
      </c>
      <c r="H3281" s="13" t="s">
        <v>249</v>
      </c>
      <c r="I3281" s="1">
        <v>4076391</v>
      </c>
      <c r="J3281" s="1">
        <v>-7399225</v>
      </c>
      <c r="K3281" t="s">
        <v>40</v>
      </c>
      <c r="L3281" s="20">
        <v>112</v>
      </c>
      <c r="M3281" s="4">
        <v>1</v>
      </c>
      <c r="N3281" s="4">
        <v>196</v>
      </c>
      <c r="O3281" s="2">
        <v>43649</v>
      </c>
      <c r="P3281" s="3">
        <v>5.4</v>
      </c>
      <c r="Q3281" s="4">
        <v>1</v>
      </c>
      <c r="R3281" s="3">
        <v>5.6</v>
      </c>
      <c r="S32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1" t="str">
        <f>IF(AIRBNB[[#This Row],[RUIDO(dB)]]&lt;=4,"Silencioso",IF(AIRBNB[[#This Row],[RUIDO(dB)]]&lt;=5.5,"Poco Ruidoso","Ruidoso"))</f>
        <v>Ruidoso</v>
      </c>
      <c r="U3281" t="str">
        <f>IF(AND(AIRBNB[[#This Row],[PRECIO]]&lt;50,AIRBNB[[#This Row],[MIN_NOCHES]]&gt;3),"Dentro del presupuesto","No considerar")</f>
        <v>No considerar</v>
      </c>
      <c r="V3281" t="str">
        <f>VLOOKUP(AIRBNB[[#This Row],[HOST_ID]],Super_host[],5,FALSE)</f>
        <v>Host</v>
      </c>
    </row>
    <row r="3282" spans="1:22">
      <c r="A3282" s="4">
        <v>2214256</v>
      </c>
      <c r="B3282" t="s">
        <v>14513</v>
      </c>
      <c r="C3282" s="4">
        <v>7644839</v>
      </c>
      <c r="D3282" t="s">
        <v>14514</v>
      </c>
      <c r="E3282" t="s">
        <v>14515</v>
      </c>
      <c r="F3282" s="4">
        <v>11221</v>
      </c>
      <c r="G3282" s="13" t="s">
        <v>4662</v>
      </c>
      <c r="H3282" s="13" t="s">
        <v>9230</v>
      </c>
      <c r="I3282" s="1">
        <v>4068631</v>
      </c>
      <c r="J3282" s="1">
        <v>-7393993</v>
      </c>
      <c r="K3282" t="s">
        <v>5</v>
      </c>
      <c r="L3282" s="20">
        <v>112</v>
      </c>
      <c r="M3282" s="4">
        <v>4</v>
      </c>
      <c r="N3282" s="4">
        <v>138</v>
      </c>
      <c r="O3282" s="2">
        <v>43645</v>
      </c>
      <c r="P3282" s="3">
        <v>2.21</v>
      </c>
      <c r="Q3282" s="4">
        <v>1</v>
      </c>
      <c r="R3282" s="3">
        <v>6.9</v>
      </c>
      <c r="S32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2" t="str">
        <f>IF(AIRBNB[[#This Row],[RUIDO(dB)]]&lt;=4,"Silencioso",IF(AIRBNB[[#This Row],[RUIDO(dB)]]&lt;=5.5,"Poco Ruidoso","Ruidoso"))</f>
        <v>Ruidoso</v>
      </c>
      <c r="U3282" t="str">
        <f>IF(AND(AIRBNB[[#This Row],[PRECIO]]&lt;50,AIRBNB[[#This Row],[MIN_NOCHES]]&gt;3),"Dentro del presupuesto","No considerar")</f>
        <v>No considerar</v>
      </c>
      <c r="V3282" t="str">
        <f>VLOOKUP(AIRBNB[[#This Row],[HOST_ID]],Super_host[],5,FALSE)</f>
        <v>Host</v>
      </c>
    </row>
    <row r="3283" spans="1:22">
      <c r="A3283" s="4">
        <v>2181941</v>
      </c>
      <c r="B3283" t="s">
        <v>3387</v>
      </c>
      <c r="C3283" s="4">
        <v>824689</v>
      </c>
      <c r="D3283" t="s">
        <v>3388</v>
      </c>
      <c r="E3283" t="s">
        <v>3389</v>
      </c>
      <c r="F3283" s="4">
        <v>10030</v>
      </c>
      <c r="G3283" s="13" t="s">
        <v>124</v>
      </c>
      <c r="H3283" s="13" t="s">
        <v>148</v>
      </c>
      <c r="I3283" s="1">
        <v>4081562</v>
      </c>
      <c r="J3283" s="1">
        <v>-7394426</v>
      </c>
      <c r="K3283" t="s">
        <v>5</v>
      </c>
      <c r="L3283" s="20">
        <v>112</v>
      </c>
      <c r="M3283" s="4">
        <v>3</v>
      </c>
      <c r="N3283" s="4">
        <v>22</v>
      </c>
      <c r="O3283" s="2">
        <v>43620</v>
      </c>
      <c r="P3283" s="3">
        <v>0.34</v>
      </c>
      <c r="Q3283" s="4">
        <v>1</v>
      </c>
      <c r="R3283" s="3">
        <v>5.6</v>
      </c>
      <c r="S32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3" t="str">
        <f>IF(AIRBNB[[#This Row],[RUIDO(dB)]]&lt;=4,"Silencioso",IF(AIRBNB[[#This Row],[RUIDO(dB)]]&lt;=5.5,"Poco Ruidoso","Ruidoso"))</f>
        <v>Ruidoso</v>
      </c>
      <c r="U3283" t="str">
        <f>IF(AND(AIRBNB[[#This Row],[PRECIO]]&lt;50,AIRBNB[[#This Row],[MIN_NOCHES]]&gt;3),"Dentro del presupuesto","No considerar")</f>
        <v>No considerar</v>
      </c>
      <c r="V3283" t="str">
        <f>VLOOKUP(AIRBNB[[#This Row],[HOST_ID]],Super_host[],5,FALSE)</f>
        <v>Host</v>
      </c>
    </row>
    <row r="3284" spans="1:22">
      <c r="A3284" s="4">
        <v>4710315</v>
      </c>
      <c r="B3284" t="s">
        <v>11266</v>
      </c>
      <c r="C3284" s="4">
        <v>129558</v>
      </c>
      <c r="D3284" t="s">
        <v>11267</v>
      </c>
      <c r="E3284" t="s">
        <v>11268</v>
      </c>
      <c r="F3284" s="4">
        <v>11222</v>
      </c>
      <c r="G3284" s="13" t="s">
        <v>4662</v>
      </c>
      <c r="H3284" s="13" t="s">
        <v>9249</v>
      </c>
      <c r="I3284" s="1">
        <v>4072907</v>
      </c>
      <c r="J3284" s="1">
        <v>-7395468</v>
      </c>
      <c r="K3284" t="s">
        <v>5</v>
      </c>
      <c r="L3284" s="20">
        <v>112</v>
      </c>
      <c r="M3284" s="4">
        <v>2</v>
      </c>
      <c r="N3284" s="4">
        <v>8</v>
      </c>
      <c r="O3284" s="2">
        <v>42653</v>
      </c>
      <c r="P3284" s="3">
        <v>0.18</v>
      </c>
      <c r="Q3284" s="4">
        <v>1</v>
      </c>
      <c r="R3284" s="3">
        <v>6.9</v>
      </c>
      <c r="S32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4" t="str">
        <f>IF(AIRBNB[[#This Row],[RUIDO(dB)]]&lt;=4,"Silencioso",IF(AIRBNB[[#This Row],[RUIDO(dB)]]&lt;=5.5,"Poco Ruidoso","Ruidoso"))</f>
        <v>Ruidoso</v>
      </c>
      <c r="U3284" t="str">
        <f>IF(AND(AIRBNB[[#This Row],[PRECIO]]&lt;50,AIRBNB[[#This Row],[MIN_NOCHES]]&gt;3),"Dentro del presupuesto","No considerar")</f>
        <v>No considerar</v>
      </c>
      <c r="V3284" t="str">
        <f>VLOOKUP(AIRBNB[[#This Row],[HOST_ID]],Super_host[],5,FALSE)</f>
        <v>Host</v>
      </c>
    </row>
    <row r="3285" spans="1:22">
      <c r="A3285" s="4">
        <v>4040926</v>
      </c>
      <c r="B3285" t="s">
        <v>4649</v>
      </c>
      <c r="C3285" s="4">
        <v>15742426</v>
      </c>
      <c r="D3285" t="s">
        <v>122</v>
      </c>
      <c r="E3285" t="s">
        <v>3755</v>
      </c>
      <c r="F3285" s="4">
        <v>10003</v>
      </c>
      <c r="G3285" s="13" t="s">
        <v>124</v>
      </c>
      <c r="H3285" s="13" t="s">
        <v>133</v>
      </c>
      <c r="I3285" s="1">
        <v>4073118</v>
      </c>
      <c r="J3285" s="1">
        <v>-7398794</v>
      </c>
      <c r="K3285" t="s">
        <v>5</v>
      </c>
      <c r="L3285" s="20">
        <v>111</v>
      </c>
      <c r="M3285" s="4">
        <v>3</v>
      </c>
      <c r="N3285" s="4">
        <v>51</v>
      </c>
      <c r="O3285" s="2">
        <v>43584</v>
      </c>
      <c r="P3285" s="3">
        <v>0.88</v>
      </c>
      <c r="Q3285" s="4">
        <v>1</v>
      </c>
      <c r="R3285" s="3">
        <v>5.6</v>
      </c>
      <c r="S32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5" t="str">
        <f>IF(AIRBNB[[#This Row],[RUIDO(dB)]]&lt;=4,"Silencioso",IF(AIRBNB[[#This Row],[RUIDO(dB)]]&lt;=5.5,"Poco Ruidoso","Ruidoso"))</f>
        <v>Ruidoso</v>
      </c>
      <c r="U3285" t="str">
        <f>IF(AND(AIRBNB[[#This Row],[PRECIO]]&lt;50,AIRBNB[[#This Row],[MIN_NOCHES]]&gt;3),"Dentro del presupuesto","No considerar")</f>
        <v>No considerar</v>
      </c>
      <c r="V3285" t="str">
        <f>VLOOKUP(AIRBNB[[#This Row],[HOST_ID]],Super_host[],5,FALSE)</f>
        <v>Host</v>
      </c>
    </row>
    <row r="3286" spans="1:22">
      <c r="A3286" s="4">
        <v>1380326</v>
      </c>
      <c r="B3286" t="s">
        <v>4975</v>
      </c>
      <c r="C3286" s="4">
        <v>7475363</v>
      </c>
      <c r="D3286" t="s">
        <v>2829</v>
      </c>
      <c r="E3286" t="s">
        <v>4976</v>
      </c>
      <c r="F3286" s="4">
        <v>10021</v>
      </c>
      <c r="G3286" s="13" t="s">
        <v>124</v>
      </c>
      <c r="H3286" s="13" t="s">
        <v>129</v>
      </c>
      <c r="I3286" s="1">
        <v>4076723</v>
      </c>
      <c r="J3286" s="1">
        <v>-739551</v>
      </c>
      <c r="K3286" t="s">
        <v>40</v>
      </c>
      <c r="L3286" s="20">
        <v>111</v>
      </c>
      <c r="M3286" s="4">
        <v>2</v>
      </c>
      <c r="N3286" s="4">
        <v>77</v>
      </c>
      <c r="O3286" s="2">
        <v>43633</v>
      </c>
      <c r="P3286" s="3">
        <v>1.1000000000000001</v>
      </c>
      <c r="Q3286" s="4">
        <v>1</v>
      </c>
      <c r="R3286" s="3">
        <v>5.6</v>
      </c>
      <c r="S32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6" t="str">
        <f>IF(AIRBNB[[#This Row],[RUIDO(dB)]]&lt;=4,"Silencioso",IF(AIRBNB[[#This Row],[RUIDO(dB)]]&lt;=5.5,"Poco Ruidoso","Ruidoso"))</f>
        <v>Ruidoso</v>
      </c>
      <c r="U3286" t="str">
        <f>IF(AND(AIRBNB[[#This Row],[PRECIO]]&lt;50,AIRBNB[[#This Row],[MIN_NOCHES]]&gt;3),"Dentro del presupuesto","No considerar")</f>
        <v>No considerar</v>
      </c>
      <c r="V3286" t="str">
        <f>VLOOKUP(AIRBNB[[#This Row],[HOST_ID]],Super_host[],5,FALSE)</f>
        <v>Host</v>
      </c>
    </row>
    <row r="3287" spans="1:22">
      <c r="A3287" s="4">
        <v>3230053</v>
      </c>
      <c r="B3287" t="s">
        <v>14958</v>
      </c>
      <c r="C3287" s="4">
        <v>4427756</v>
      </c>
      <c r="D3287" t="s">
        <v>10576</v>
      </c>
      <c r="E3287" t="s">
        <v>14959</v>
      </c>
      <c r="F3287" s="4">
        <v>11222</v>
      </c>
      <c r="G3287" s="13" t="s">
        <v>4662</v>
      </c>
      <c r="H3287" s="13" t="s">
        <v>9249</v>
      </c>
      <c r="I3287" s="1">
        <v>407215</v>
      </c>
      <c r="J3287" s="1">
        <v>-7394136</v>
      </c>
      <c r="K3287" t="s">
        <v>5</v>
      </c>
      <c r="L3287" s="20">
        <v>111</v>
      </c>
      <c r="M3287" s="4">
        <v>2</v>
      </c>
      <c r="N3287" s="4">
        <v>45</v>
      </c>
      <c r="O3287" s="2">
        <v>43520</v>
      </c>
      <c r="P3287" s="3">
        <v>3.08</v>
      </c>
      <c r="Q3287" s="4">
        <v>1</v>
      </c>
      <c r="R3287" s="3">
        <v>6.9</v>
      </c>
      <c r="S32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7" t="str">
        <f>IF(AIRBNB[[#This Row],[RUIDO(dB)]]&lt;=4,"Silencioso",IF(AIRBNB[[#This Row],[RUIDO(dB)]]&lt;=5.5,"Poco Ruidoso","Ruidoso"))</f>
        <v>Ruidoso</v>
      </c>
      <c r="U3287" t="str">
        <f>IF(AND(AIRBNB[[#This Row],[PRECIO]]&lt;50,AIRBNB[[#This Row],[MIN_NOCHES]]&gt;3),"Dentro del presupuesto","No considerar")</f>
        <v>No considerar</v>
      </c>
      <c r="V3287" t="str">
        <f>VLOOKUP(AIRBNB[[#This Row],[HOST_ID]],Super_host[],5,FALSE)</f>
        <v>Host</v>
      </c>
    </row>
    <row r="3288" spans="1:22">
      <c r="A3288" s="4">
        <v>6767603</v>
      </c>
      <c r="B3288" t="s">
        <v>6565</v>
      </c>
      <c r="C3288" s="4">
        <v>35432501</v>
      </c>
      <c r="D3288" t="s">
        <v>6180</v>
      </c>
      <c r="E3288" t="s">
        <v>3938</v>
      </c>
      <c r="F3288" s="4">
        <v>10022</v>
      </c>
      <c r="G3288" s="13" t="s">
        <v>124</v>
      </c>
      <c r="H3288" s="13" t="s">
        <v>373</v>
      </c>
      <c r="I3288" s="1">
        <v>4075861</v>
      </c>
      <c r="J3288" s="1">
        <v>-7396939</v>
      </c>
      <c r="K3288" t="s">
        <v>40</v>
      </c>
      <c r="L3288" s="20">
        <v>110</v>
      </c>
      <c r="M3288" s="4">
        <v>1</v>
      </c>
      <c r="N3288" s="4">
        <v>0</v>
      </c>
      <c r="O3288" s="2">
        <v>43460</v>
      </c>
      <c r="P3288" s="3">
        <v>0.41</v>
      </c>
      <c r="Q3288" s="4">
        <v>1</v>
      </c>
      <c r="R3288" s="3">
        <v>5.6</v>
      </c>
      <c r="S32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8" t="str">
        <f>IF(AIRBNB[[#This Row],[RUIDO(dB)]]&lt;=4,"Silencioso",IF(AIRBNB[[#This Row],[RUIDO(dB)]]&lt;=5.5,"Poco Ruidoso","Ruidoso"))</f>
        <v>Ruidoso</v>
      </c>
      <c r="U3288" t="str">
        <f>IF(AND(AIRBNB[[#This Row],[PRECIO]]&lt;50,AIRBNB[[#This Row],[MIN_NOCHES]]&gt;3),"Dentro del presupuesto","No considerar")</f>
        <v>No considerar</v>
      </c>
      <c r="V3288" t="str">
        <f>VLOOKUP(AIRBNB[[#This Row],[HOST_ID]],Super_host[],5,FALSE)</f>
        <v>Host</v>
      </c>
    </row>
    <row r="3289" spans="1:22">
      <c r="A3289" s="4">
        <v>6703106</v>
      </c>
      <c r="B3289" t="s">
        <v>9267</v>
      </c>
      <c r="C3289" s="4">
        <v>34841020</v>
      </c>
      <c r="D3289" t="s">
        <v>2988</v>
      </c>
      <c r="E3289" t="s">
        <v>9268</v>
      </c>
      <c r="F3289" s="4">
        <v>11206</v>
      </c>
      <c r="G3289" s="13" t="s">
        <v>4662</v>
      </c>
      <c r="H3289" s="13" t="s">
        <v>9218</v>
      </c>
      <c r="I3289" s="1">
        <v>4071056</v>
      </c>
      <c r="J3289" s="1">
        <v>-7394906</v>
      </c>
      <c r="K3289" t="s">
        <v>40</v>
      </c>
      <c r="L3289" s="20">
        <v>110</v>
      </c>
      <c r="M3289" s="4">
        <v>1</v>
      </c>
      <c r="N3289" s="4">
        <v>1</v>
      </c>
      <c r="O3289" s="2">
        <v>42173</v>
      </c>
      <c r="P3289" s="3">
        <v>0.02</v>
      </c>
      <c r="Q3289" s="4">
        <v>1</v>
      </c>
      <c r="R3289" s="3">
        <v>6.9</v>
      </c>
      <c r="S32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89" t="str">
        <f>IF(AIRBNB[[#This Row],[RUIDO(dB)]]&lt;=4,"Silencioso",IF(AIRBNB[[#This Row],[RUIDO(dB)]]&lt;=5.5,"Poco Ruidoso","Ruidoso"))</f>
        <v>Ruidoso</v>
      </c>
      <c r="U3289" t="str">
        <f>IF(AND(AIRBNB[[#This Row],[PRECIO]]&lt;50,AIRBNB[[#This Row],[MIN_NOCHES]]&gt;3),"Dentro del presupuesto","No considerar")</f>
        <v>No considerar</v>
      </c>
      <c r="V3289" t="str">
        <f>VLOOKUP(AIRBNB[[#This Row],[HOST_ID]],Super_host[],5,FALSE)</f>
        <v>Host</v>
      </c>
    </row>
    <row r="3290" spans="1:22">
      <c r="A3290" s="4">
        <v>6457367</v>
      </c>
      <c r="B3290" t="s">
        <v>15122</v>
      </c>
      <c r="C3290" s="4">
        <v>33722691</v>
      </c>
      <c r="D3290" t="s">
        <v>10031</v>
      </c>
      <c r="E3290" t="s">
        <v>15123</v>
      </c>
      <c r="F3290" s="4">
        <v>11205</v>
      </c>
      <c r="G3290" s="13" t="s">
        <v>4662</v>
      </c>
      <c r="H3290" s="13" t="s">
        <v>9387</v>
      </c>
      <c r="I3290" s="1">
        <v>4069298</v>
      </c>
      <c r="J3290" s="1">
        <v>-7396851</v>
      </c>
      <c r="K3290" t="s">
        <v>5</v>
      </c>
      <c r="L3290" s="20">
        <v>110</v>
      </c>
      <c r="M3290" s="4">
        <v>1</v>
      </c>
      <c r="N3290" s="4">
        <v>179</v>
      </c>
      <c r="O3290" s="2">
        <v>43631</v>
      </c>
      <c r="P3290" s="3">
        <v>3.56</v>
      </c>
      <c r="Q3290" s="4">
        <v>1</v>
      </c>
      <c r="R3290" s="3">
        <v>6.9</v>
      </c>
      <c r="S32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0" t="str">
        <f>IF(AIRBNB[[#This Row],[RUIDO(dB)]]&lt;=4,"Silencioso",IF(AIRBNB[[#This Row],[RUIDO(dB)]]&lt;=5.5,"Poco Ruidoso","Ruidoso"))</f>
        <v>Ruidoso</v>
      </c>
      <c r="U3290" t="str">
        <f>IF(AND(AIRBNB[[#This Row],[PRECIO]]&lt;50,AIRBNB[[#This Row],[MIN_NOCHES]]&gt;3),"Dentro del presupuesto","No considerar")</f>
        <v>No considerar</v>
      </c>
      <c r="V3290" t="str">
        <f>VLOOKUP(AIRBNB[[#This Row],[HOST_ID]],Super_host[],5,FALSE)</f>
        <v>Host</v>
      </c>
    </row>
    <row r="3291" spans="1:22">
      <c r="A3291" s="4">
        <v>6421011</v>
      </c>
      <c r="B3291" t="s">
        <v>10528</v>
      </c>
      <c r="C3291" s="4">
        <v>33499491</v>
      </c>
      <c r="D3291" t="s">
        <v>3438</v>
      </c>
      <c r="E3291" t="s">
        <v>10529</v>
      </c>
      <c r="F3291" s="4">
        <v>11216</v>
      </c>
      <c r="G3291" s="13" t="s">
        <v>4662</v>
      </c>
      <c r="H3291" s="13" t="s">
        <v>9252</v>
      </c>
      <c r="I3291" s="1">
        <v>4067699</v>
      </c>
      <c r="J3291" s="1">
        <v>-7395179</v>
      </c>
      <c r="K3291" t="s">
        <v>5</v>
      </c>
      <c r="L3291" s="20">
        <v>110</v>
      </c>
      <c r="M3291" s="4">
        <v>1</v>
      </c>
      <c r="N3291" s="4">
        <v>5</v>
      </c>
      <c r="O3291" s="2">
        <v>42370</v>
      </c>
      <c r="P3291" s="3">
        <v>0.1</v>
      </c>
      <c r="Q3291" s="4">
        <v>1</v>
      </c>
      <c r="R3291" s="3">
        <v>6.9</v>
      </c>
      <c r="S32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1" t="str">
        <f>IF(AIRBNB[[#This Row],[RUIDO(dB)]]&lt;=4,"Silencioso",IF(AIRBNB[[#This Row],[RUIDO(dB)]]&lt;=5.5,"Poco Ruidoso","Ruidoso"))</f>
        <v>Ruidoso</v>
      </c>
      <c r="U3291" t="str">
        <f>IF(AND(AIRBNB[[#This Row],[PRECIO]]&lt;50,AIRBNB[[#This Row],[MIN_NOCHES]]&gt;3),"Dentro del presupuesto","No considerar")</f>
        <v>No considerar</v>
      </c>
      <c r="V3291" t="str">
        <f>VLOOKUP(AIRBNB[[#This Row],[HOST_ID]],Super_host[],5,FALSE)</f>
        <v>Host</v>
      </c>
    </row>
    <row r="3292" spans="1:22">
      <c r="A3292" s="4">
        <v>5846654</v>
      </c>
      <c r="B3292" t="s">
        <v>1221</v>
      </c>
      <c r="C3292" s="4">
        <v>30354449</v>
      </c>
      <c r="D3292" t="s">
        <v>1222</v>
      </c>
      <c r="E3292" t="s">
        <v>1223</v>
      </c>
      <c r="F3292" s="4">
        <v>10021</v>
      </c>
      <c r="G3292" s="13" t="s">
        <v>124</v>
      </c>
      <c r="H3292" s="13" t="s">
        <v>129</v>
      </c>
      <c r="I3292" s="1">
        <v>4077139</v>
      </c>
      <c r="J3292" s="1">
        <v>-7395766</v>
      </c>
      <c r="K3292" t="s">
        <v>5</v>
      </c>
      <c r="L3292" s="20">
        <v>110</v>
      </c>
      <c r="M3292" s="4">
        <v>1</v>
      </c>
      <c r="N3292" s="4">
        <v>3</v>
      </c>
      <c r="O3292" s="2">
        <v>42414</v>
      </c>
      <c r="P3292" s="3">
        <v>7.0000000000000007E-2</v>
      </c>
      <c r="Q3292" s="4">
        <v>1</v>
      </c>
      <c r="R3292" s="3">
        <v>5.6</v>
      </c>
      <c r="S32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2" t="str">
        <f>IF(AIRBNB[[#This Row],[RUIDO(dB)]]&lt;=4,"Silencioso",IF(AIRBNB[[#This Row],[RUIDO(dB)]]&lt;=5.5,"Poco Ruidoso","Ruidoso"))</f>
        <v>Ruidoso</v>
      </c>
      <c r="U3292" t="str">
        <f>IF(AND(AIRBNB[[#This Row],[PRECIO]]&lt;50,AIRBNB[[#This Row],[MIN_NOCHES]]&gt;3),"Dentro del presupuesto","No considerar")</f>
        <v>No considerar</v>
      </c>
      <c r="V3292" t="str">
        <f>VLOOKUP(AIRBNB[[#This Row],[HOST_ID]],Super_host[],5,FALSE)</f>
        <v>Host</v>
      </c>
    </row>
    <row r="3293" spans="1:22">
      <c r="A3293" s="4">
        <v>5892693</v>
      </c>
      <c r="B3293" t="s">
        <v>15284</v>
      </c>
      <c r="C3293" s="4">
        <v>29739883</v>
      </c>
      <c r="D3293" t="s">
        <v>15285</v>
      </c>
      <c r="E3293" t="s">
        <v>15286</v>
      </c>
      <c r="F3293" s="4">
        <v>11222</v>
      </c>
      <c r="G3293" s="13" t="s">
        <v>4662</v>
      </c>
      <c r="H3293" s="13" t="s">
        <v>9249</v>
      </c>
      <c r="I3293" s="1">
        <v>4072232</v>
      </c>
      <c r="J3293" s="1">
        <v>-739434</v>
      </c>
      <c r="K3293" t="s">
        <v>5</v>
      </c>
      <c r="L3293" s="20">
        <v>110</v>
      </c>
      <c r="M3293" s="4">
        <v>2</v>
      </c>
      <c r="N3293" s="4">
        <v>248</v>
      </c>
      <c r="O3293" s="2">
        <v>43629</v>
      </c>
      <c r="P3293" s="3">
        <v>4.82</v>
      </c>
      <c r="Q3293" s="4">
        <v>1</v>
      </c>
      <c r="R3293" s="3">
        <v>6.9</v>
      </c>
      <c r="S32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3" t="str">
        <f>IF(AIRBNB[[#This Row],[RUIDO(dB)]]&lt;=4,"Silencioso",IF(AIRBNB[[#This Row],[RUIDO(dB)]]&lt;=5.5,"Poco Ruidoso","Ruidoso"))</f>
        <v>Ruidoso</v>
      </c>
      <c r="U3293" t="str">
        <f>IF(AND(AIRBNB[[#This Row],[PRECIO]]&lt;50,AIRBNB[[#This Row],[MIN_NOCHES]]&gt;3),"Dentro del presupuesto","No considerar")</f>
        <v>No considerar</v>
      </c>
      <c r="V3293" t="str">
        <f>VLOOKUP(AIRBNB[[#This Row],[HOST_ID]],Super_host[],5,FALSE)</f>
        <v>Host</v>
      </c>
    </row>
    <row r="3294" spans="1:22">
      <c r="A3294" s="4">
        <v>6292828</v>
      </c>
      <c r="B3294" t="s">
        <v>15378</v>
      </c>
      <c r="C3294" s="4">
        <v>28980092</v>
      </c>
      <c r="D3294" t="s">
        <v>99</v>
      </c>
      <c r="E3294" t="s">
        <v>15379</v>
      </c>
      <c r="F3294" s="4">
        <v>11211</v>
      </c>
      <c r="G3294" s="13" t="s">
        <v>4662</v>
      </c>
      <c r="H3294" s="13" t="s">
        <v>9218</v>
      </c>
      <c r="I3294" s="1">
        <v>4071075</v>
      </c>
      <c r="J3294" s="1">
        <v>-7395168</v>
      </c>
      <c r="K3294" t="s">
        <v>40</v>
      </c>
      <c r="L3294" s="20">
        <v>110</v>
      </c>
      <c r="M3294" s="4">
        <v>1</v>
      </c>
      <c r="N3294" s="4">
        <v>0</v>
      </c>
      <c r="O3294" s="2">
        <v>43470</v>
      </c>
      <c r="P3294" s="3">
        <v>0.68</v>
      </c>
      <c r="Q3294" s="4">
        <v>1</v>
      </c>
      <c r="R3294" s="3">
        <v>6.9</v>
      </c>
      <c r="S32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4" t="str">
        <f>IF(AIRBNB[[#This Row],[RUIDO(dB)]]&lt;=4,"Silencioso",IF(AIRBNB[[#This Row],[RUIDO(dB)]]&lt;=5.5,"Poco Ruidoso","Ruidoso"))</f>
        <v>Ruidoso</v>
      </c>
      <c r="U3294" t="str">
        <f>IF(AND(AIRBNB[[#This Row],[PRECIO]]&lt;50,AIRBNB[[#This Row],[MIN_NOCHES]]&gt;3),"Dentro del presupuesto","No considerar")</f>
        <v>No considerar</v>
      </c>
      <c r="V3294" t="str">
        <f>VLOOKUP(AIRBNB[[#This Row],[HOST_ID]],Super_host[],5,FALSE)</f>
        <v>Host</v>
      </c>
    </row>
    <row r="3295" spans="1:22">
      <c r="A3295" s="4">
        <v>5556358</v>
      </c>
      <c r="B3295" t="s">
        <v>15382</v>
      </c>
      <c r="C3295" s="4">
        <v>28513635</v>
      </c>
      <c r="D3295" t="s">
        <v>15383</v>
      </c>
      <c r="E3295" t="s">
        <v>13631</v>
      </c>
      <c r="F3295" s="4">
        <v>11211</v>
      </c>
      <c r="G3295" s="13" t="s">
        <v>4662</v>
      </c>
      <c r="H3295" s="13" t="s">
        <v>9218</v>
      </c>
      <c r="I3295" s="1">
        <v>4071755</v>
      </c>
      <c r="J3295" s="1">
        <v>-7395437</v>
      </c>
      <c r="K3295" t="s">
        <v>40</v>
      </c>
      <c r="L3295" s="20">
        <v>110</v>
      </c>
      <c r="M3295" s="4">
        <v>6</v>
      </c>
      <c r="N3295" s="4">
        <v>0</v>
      </c>
      <c r="O3295" s="2">
        <v>43638</v>
      </c>
      <c r="P3295" s="3">
        <v>0.4</v>
      </c>
      <c r="Q3295" s="4">
        <v>1</v>
      </c>
      <c r="R3295" s="3">
        <v>6.9</v>
      </c>
      <c r="S32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5" t="str">
        <f>IF(AIRBNB[[#This Row],[RUIDO(dB)]]&lt;=4,"Silencioso",IF(AIRBNB[[#This Row],[RUIDO(dB)]]&lt;=5.5,"Poco Ruidoso","Ruidoso"))</f>
        <v>Ruidoso</v>
      </c>
      <c r="U3295" t="str">
        <f>IF(AND(AIRBNB[[#This Row],[PRECIO]]&lt;50,AIRBNB[[#This Row],[MIN_NOCHES]]&gt;3),"Dentro del presupuesto","No considerar")</f>
        <v>No considerar</v>
      </c>
      <c r="V3295" t="str">
        <f>VLOOKUP(AIRBNB[[#This Row],[HOST_ID]],Super_host[],5,FALSE)</f>
        <v>Host</v>
      </c>
    </row>
    <row r="3296" spans="1:22">
      <c r="A3296" s="4">
        <v>5319431</v>
      </c>
      <c r="B3296" t="s">
        <v>3849</v>
      </c>
      <c r="C3296" s="4">
        <v>27315132</v>
      </c>
      <c r="D3296" t="s">
        <v>3850</v>
      </c>
      <c r="E3296" t="s">
        <v>3851</v>
      </c>
      <c r="F3296" s="4">
        <v>10029</v>
      </c>
      <c r="G3296" s="13" t="s">
        <v>124</v>
      </c>
      <c r="H3296" s="13" t="s">
        <v>219</v>
      </c>
      <c r="I3296" s="1">
        <v>4078866</v>
      </c>
      <c r="J3296" s="1">
        <v>-7395461</v>
      </c>
      <c r="K3296" t="s">
        <v>5</v>
      </c>
      <c r="L3296" s="20">
        <v>110</v>
      </c>
      <c r="M3296" s="4">
        <v>6</v>
      </c>
      <c r="N3296" s="4">
        <v>25</v>
      </c>
      <c r="O3296" s="2">
        <v>43303</v>
      </c>
      <c r="P3296" s="3">
        <v>0.49</v>
      </c>
      <c r="Q3296" s="4">
        <v>1</v>
      </c>
      <c r="R3296" s="3">
        <v>5.6</v>
      </c>
      <c r="S32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6" t="str">
        <f>IF(AIRBNB[[#This Row],[RUIDO(dB)]]&lt;=4,"Silencioso",IF(AIRBNB[[#This Row],[RUIDO(dB)]]&lt;=5.5,"Poco Ruidoso","Ruidoso"))</f>
        <v>Ruidoso</v>
      </c>
      <c r="U3296" t="str">
        <f>IF(AND(AIRBNB[[#This Row],[PRECIO]]&lt;50,AIRBNB[[#This Row],[MIN_NOCHES]]&gt;3),"Dentro del presupuesto","No considerar")</f>
        <v>No considerar</v>
      </c>
      <c r="V3296" t="str">
        <f>VLOOKUP(AIRBNB[[#This Row],[HOST_ID]],Super_host[],5,FALSE)</f>
        <v>Host</v>
      </c>
    </row>
    <row r="3297" spans="1:22">
      <c r="A3297" s="4">
        <v>5276704</v>
      </c>
      <c r="B3297" t="s">
        <v>2101</v>
      </c>
      <c r="C3297" s="4">
        <v>27314977</v>
      </c>
      <c r="D3297" t="s">
        <v>2102</v>
      </c>
      <c r="E3297" t="s">
        <v>2103</v>
      </c>
      <c r="F3297" s="4">
        <v>10021</v>
      </c>
      <c r="G3297" s="13" t="s">
        <v>124</v>
      </c>
      <c r="H3297" s="13" t="s">
        <v>129</v>
      </c>
      <c r="I3297" s="1">
        <v>4076771</v>
      </c>
      <c r="J3297" s="1">
        <v>-7395844</v>
      </c>
      <c r="K3297" t="s">
        <v>5</v>
      </c>
      <c r="L3297" s="20">
        <v>110</v>
      </c>
      <c r="M3297" s="4">
        <v>4</v>
      </c>
      <c r="N3297" s="4">
        <v>8</v>
      </c>
      <c r="O3297" s="2">
        <v>43454</v>
      </c>
      <c r="P3297" s="3">
        <v>0.15</v>
      </c>
      <c r="Q3297" s="4">
        <v>1</v>
      </c>
      <c r="R3297" s="3">
        <v>5.6</v>
      </c>
      <c r="S32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7" t="str">
        <f>IF(AIRBNB[[#This Row],[RUIDO(dB)]]&lt;=4,"Silencioso",IF(AIRBNB[[#This Row],[RUIDO(dB)]]&lt;=5.5,"Poco Ruidoso","Ruidoso"))</f>
        <v>Ruidoso</v>
      </c>
      <c r="U3297" t="str">
        <f>IF(AND(AIRBNB[[#This Row],[PRECIO]]&lt;50,AIRBNB[[#This Row],[MIN_NOCHES]]&gt;3),"Dentro del presupuesto","No considerar")</f>
        <v>No considerar</v>
      </c>
      <c r="V3297" t="str">
        <f>VLOOKUP(AIRBNB[[#This Row],[HOST_ID]],Super_host[],5,FALSE)</f>
        <v>Host</v>
      </c>
    </row>
    <row r="3298" spans="1:22">
      <c r="A3298" s="4">
        <v>5267177</v>
      </c>
      <c r="B3298" t="s">
        <v>15390</v>
      </c>
      <c r="C3298" s="4">
        <v>27263990</v>
      </c>
      <c r="D3298" t="s">
        <v>317</v>
      </c>
      <c r="E3298" t="s">
        <v>15391</v>
      </c>
      <c r="F3298" s="4">
        <v>11221</v>
      </c>
      <c r="G3298" s="13" t="s">
        <v>4662</v>
      </c>
      <c r="H3298" s="13" t="s">
        <v>9274</v>
      </c>
      <c r="I3298" s="1">
        <v>4069544</v>
      </c>
      <c r="J3298" s="1">
        <v>-7393046</v>
      </c>
      <c r="K3298" t="s">
        <v>5</v>
      </c>
      <c r="L3298" s="20">
        <v>110</v>
      </c>
      <c r="M3298" s="4">
        <v>3</v>
      </c>
      <c r="N3298" s="4">
        <v>0</v>
      </c>
      <c r="O3298" s="2">
        <v>43639</v>
      </c>
      <c r="P3298" s="3">
        <v>0.05</v>
      </c>
      <c r="Q3298" s="4">
        <v>1</v>
      </c>
      <c r="R3298" s="3">
        <v>6.9</v>
      </c>
      <c r="S32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8" t="str">
        <f>IF(AIRBNB[[#This Row],[RUIDO(dB)]]&lt;=4,"Silencioso",IF(AIRBNB[[#This Row],[RUIDO(dB)]]&lt;=5.5,"Poco Ruidoso","Ruidoso"))</f>
        <v>Ruidoso</v>
      </c>
      <c r="U3298" t="str">
        <f>IF(AND(AIRBNB[[#This Row],[PRECIO]]&lt;50,AIRBNB[[#This Row],[MIN_NOCHES]]&gt;3),"Dentro del presupuesto","No considerar")</f>
        <v>No considerar</v>
      </c>
      <c r="V3298" t="str">
        <f>VLOOKUP(AIRBNB[[#This Row],[HOST_ID]],Super_host[],5,FALSE)</f>
        <v>Host</v>
      </c>
    </row>
    <row r="3299" spans="1:22">
      <c r="A3299" s="4">
        <v>5106749</v>
      </c>
      <c r="B3299" t="s">
        <v>8563</v>
      </c>
      <c r="C3299" s="4">
        <v>26388856</v>
      </c>
      <c r="D3299" t="s">
        <v>3393</v>
      </c>
      <c r="E3299" t="s">
        <v>8564</v>
      </c>
      <c r="F3299" s="4">
        <v>11106</v>
      </c>
      <c r="G3299" s="13" t="s">
        <v>7897</v>
      </c>
      <c r="H3299" s="13" t="s">
        <v>7905</v>
      </c>
      <c r="I3299" s="1">
        <v>407599</v>
      </c>
      <c r="J3299" s="1">
        <v>-739285</v>
      </c>
      <c r="K3299" t="s">
        <v>5</v>
      </c>
      <c r="L3299" s="20">
        <v>110</v>
      </c>
      <c r="M3299" s="4">
        <v>14</v>
      </c>
      <c r="N3299" s="4">
        <v>35</v>
      </c>
      <c r="O3299" s="2">
        <v>43609</v>
      </c>
      <c r="P3299" s="3">
        <v>0.69</v>
      </c>
      <c r="Q3299" s="4">
        <v>5</v>
      </c>
      <c r="R3299" s="3">
        <v>6.24</v>
      </c>
      <c r="S32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299" t="str">
        <f>IF(AIRBNB[[#This Row],[RUIDO(dB)]]&lt;=4,"Silencioso",IF(AIRBNB[[#This Row],[RUIDO(dB)]]&lt;=5.5,"Poco Ruidoso","Ruidoso"))</f>
        <v>Ruidoso</v>
      </c>
      <c r="U3299" t="str">
        <f>IF(AND(AIRBNB[[#This Row],[PRECIO]]&lt;50,AIRBNB[[#This Row],[MIN_NOCHES]]&gt;3),"Dentro del presupuesto","No considerar")</f>
        <v>No considerar</v>
      </c>
      <c r="V3299" t="str">
        <f>VLOOKUP(AIRBNB[[#This Row],[HOST_ID]],Super_host[],5,FALSE)</f>
        <v>Host</v>
      </c>
    </row>
    <row r="3300" spans="1:22">
      <c r="A3300" s="4">
        <v>6706074</v>
      </c>
      <c r="B3300" t="s">
        <v>8149</v>
      </c>
      <c r="C3300" s="4">
        <v>25071191</v>
      </c>
      <c r="D3300" t="s">
        <v>8150</v>
      </c>
      <c r="E3300" t="s">
        <v>8151</v>
      </c>
      <c r="F3300" s="4">
        <v>11105</v>
      </c>
      <c r="G3300" s="13" t="s">
        <v>7897</v>
      </c>
      <c r="H3300" s="13" t="s">
        <v>7898</v>
      </c>
      <c r="I3300" s="1">
        <v>4078112</v>
      </c>
      <c r="J3300" s="1">
        <v>-7391079</v>
      </c>
      <c r="K3300" t="s">
        <v>5</v>
      </c>
      <c r="L3300" s="20">
        <v>110</v>
      </c>
      <c r="M3300" s="4">
        <v>5</v>
      </c>
      <c r="N3300" s="4">
        <v>5</v>
      </c>
      <c r="O3300" s="2">
        <v>43353</v>
      </c>
      <c r="P3300" s="3">
        <v>0.1</v>
      </c>
      <c r="Q3300" s="4">
        <v>5</v>
      </c>
      <c r="R3300" s="3">
        <v>6.24</v>
      </c>
      <c r="S33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0" t="str">
        <f>IF(AIRBNB[[#This Row],[RUIDO(dB)]]&lt;=4,"Silencioso",IF(AIRBNB[[#This Row],[RUIDO(dB)]]&lt;=5.5,"Poco Ruidoso","Ruidoso"))</f>
        <v>Ruidoso</v>
      </c>
      <c r="U3300" t="str">
        <f>IF(AND(AIRBNB[[#This Row],[PRECIO]]&lt;50,AIRBNB[[#This Row],[MIN_NOCHES]]&gt;3),"Dentro del presupuesto","No considerar")</f>
        <v>No considerar</v>
      </c>
      <c r="V3300" t="str">
        <f>VLOOKUP(AIRBNB[[#This Row],[HOST_ID]],Super_host[],5,FALSE)</f>
        <v>Host</v>
      </c>
    </row>
    <row r="3301" spans="1:22">
      <c r="A3301" s="4">
        <v>4594389</v>
      </c>
      <c r="B3301" t="s">
        <v>2990</v>
      </c>
      <c r="C3301" s="4">
        <v>23772724</v>
      </c>
      <c r="D3301" t="s">
        <v>1739</v>
      </c>
      <c r="E3301" t="s">
        <v>2991</v>
      </c>
      <c r="F3301" s="4">
        <v>10128</v>
      </c>
      <c r="G3301" s="13" t="s">
        <v>124</v>
      </c>
      <c r="H3301" s="13" t="s">
        <v>129</v>
      </c>
      <c r="I3301" s="1">
        <v>4078302</v>
      </c>
      <c r="J3301" s="1">
        <v>-7394647</v>
      </c>
      <c r="K3301" t="s">
        <v>5</v>
      </c>
      <c r="L3301" s="20">
        <v>110</v>
      </c>
      <c r="M3301" s="4">
        <v>30</v>
      </c>
      <c r="N3301" s="4">
        <v>12</v>
      </c>
      <c r="O3301" s="2">
        <v>43514</v>
      </c>
      <c r="P3301" s="3">
        <v>0.27</v>
      </c>
      <c r="Q3301" s="4">
        <v>1</v>
      </c>
      <c r="R3301" s="3">
        <v>5.6</v>
      </c>
      <c r="S33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1" t="str">
        <f>IF(AIRBNB[[#This Row],[RUIDO(dB)]]&lt;=4,"Silencioso",IF(AIRBNB[[#This Row],[RUIDO(dB)]]&lt;=5.5,"Poco Ruidoso","Ruidoso"))</f>
        <v>Ruidoso</v>
      </c>
      <c r="U3301" t="str">
        <f>IF(AND(AIRBNB[[#This Row],[PRECIO]]&lt;50,AIRBNB[[#This Row],[MIN_NOCHES]]&gt;3),"Dentro del presupuesto","No considerar")</f>
        <v>No considerar</v>
      </c>
      <c r="V3301" t="str">
        <f>VLOOKUP(AIRBNB[[#This Row],[HOST_ID]],Super_host[],5,FALSE)</f>
        <v>Host</v>
      </c>
    </row>
    <row r="3302" spans="1:22">
      <c r="A3302" s="4">
        <v>5106214</v>
      </c>
      <c r="B3302" t="s">
        <v>2615</v>
      </c>
      <c r="C3302" s="4">
        <v>22984995</v>
      </c>
      <c r="D3302" t="s">
        <v>650</v>
      </c>
      <c r="E3302" t="s">
        <v>2616</v>
      </c>
      <c r="F3302" s="4">
        <v>10014</v>
      </c>
      <c r="G3302" s="13" t="s">
        <v>124</v>
      </c>
      <c r="H3302" s="13" t="s">
        <v>140</v>
      </c>
      <c r="I3302" s="1">
        <v>4073822</v>
      </c>
      <c r="J3302" s="1">
        <v>-7400606</v>
      </c>
      <c r="K3302" t="s">
        <v>5</v>
      </c>
      <c r="L3302" s="20">
        <v>110</v>
      </c>
      <c r="M3302" s="4">
        <v>2</v>
      </c>
      <c r="N3302" s="4">
        <v>11</v>
      </c>
      <c r="O3302" s="2">
        <v>43299</v>
      </c>
      <c r="P3302" s="3">
        <v>0.21</v>
      </c>
      <c r="Q3302" s="4">
        <v>1</v>
      </c>
      <c r="R3302" s="3">
        <v>5.6</v>
      </c>
      <c r="S33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2" t="str">
        <f>IF(AIRBNB[[#This Row],[RUIDO(dB)]]&lt;=4,"Silencioso",IF(AIRBNB[[#This Row],[RUIDO(dB)]]&lt;=5.5,"Poco Ruidoso","Ruidoso"))</f>
        <v>Ruidoso</v>
      </c>
      <c r="U3302" t="str">
        <f>IF(AND(AIRBNB[[#This Row],[PRECIO]]&lt;50,AIRBNB[[#This Row],[MIN_NOCHES]]&gt;3),"Dentro del presupuesto","No considerar")</f>
        <v>No considerar</v>
      </c>
      <c r="V3302" t="str">
        <f>VLOOKUP(AIRBNB[[#This Row],[HOST_ID]],Super_host[],5,FALSE)</f>
        <v>Host</v>
      </c>
    </row>
    <row r="3303" spans="1:22">
      <c r="A3303" s="4">
        <v>4365756</v>
      </c>
      <c r="B3303" t="s">
        <v>15056</v>
      </c>
      <c r="C3303" s="4">
        <v>22661286</v>
      </c>
      <c r="D3303" t="s">
        <v>15057</v>
      </c>
      <c r="E3303" t="s">
        <v>15058</v>
      </c>
      <c r="F3303" s="4">
        <v>11233</v>
      </c>
      <c r="G3303" s="13" t="s">
        <v>4662</v>
      </c>
      <c r="H3303" s="13" t="s">
        <v>9230</v>
      </c>
      <c r="I3303" s="1">
        <v>4068288</v>
      </c>
      <c r="J3303" s="1">
        <v>-7393678</v>
      </c>
      <c r="K3303" t="s">
        <v>5</v>
      </c>
      <c r="L3303" s="20">
        <v>110</v>
      </c>
      <c r="M3303" s="4">
        <v>2</v>
      </c>
      <c r="N3303" s="4">
        <v>192</v>
      </c>
      <c r="O3303" s="2">
        <v>43648</v>
      </c>
      <c r="P3303" s="3">
        <v>3.35</v>
      </c>
      <c r="Q3303" s="4">
        <v>1</v>
      </c>
      <c r="R3303" s="3">
        <v>6.9</v>
      </c>
      <c r="S33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3" t="str">
        <f>IF(AIRBNB[[#This Row],[RUIDO(dB)]]&lt;=4,"Silencioso",IF(AIRBNB[[#This Row],[RUIDO(dB)]]&lt;=5.5,"Poco Ruidoso","Ruidoso"))</f>
        <v>Ruidoso</v>
      </c>
      <c r="U3303" t="str">
        <f>IF(AND(AIRBNB[[#This Row],[PRECIO]]&lt;50,AIRBNB[[#This Row],[MIN_NOCHES]]&gt;3),"Dentro del presupuesto","No considerar")</f>
        <v>No considerar</v>
      </c>
      <c r="V3303" t="str">
        <f>VLOOKUP(AIRBNB[[#This Row],[HOST_ID]],Super_host[],5,FALSE)</f>
        <v>Host</v>
      </c>
    </row>
    <row r="3304" spans="1:22">
      <c r="A3304" s="4">
        <v>4081926</v>
      </c>
      <c r="B3304" t="s">
        <v>9057</v>
      </c>
      <c r="C3304" s="4">
        <v>21171867</v>
      </c>
      <c r="D3304" t="s">
        <v>9058</v>
      </c>
      <c r="E3304" t="s">
        <v>9059</v>
      </c>
      <c r="F3304" s="4">
        <v>11413</v>
      </c>
      <c r="G3304" s="13" t="s">
        <v>7897</v>
      </c>
      <c r="H3304" s="13" t="s">
        <v>8193</v>
      </c>
      <c r="I3304" s="1">
        <v>4067425</v>
      </c>
      <c r="J3304" s="1">
        <v>-7375796</v>
      </c>
      <c r="K3304" t="s">
        <v>5</v>
      </c>
      <c r="L3304" s="20">
        <v>110</v>
      </c>
      <c r="M3304" s="4">
        <v>1</v>
      </c>
      <c r="N3304" s="4">
        <v>279</v>
      </c>
      <c r="O3304" s="2">
        <v>43632</v>
      </c>
      <c r="P3304" s="3">
        <v>5.0199999999999996</v>
      </c>
      <c r="Q3304" s="4">
        <v>5</v>
      </c>
      <c r="R3304" s="3">
        <v>6.24</v>
      </c>
      <c r="S33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4" t="str">
        <f>IF(AIRBNB[[#This Row],[RUIDO(dB)]]&lt;=4,"Silencioso",IF(AIRBNB[[#This Row],[RUIDO(dB)]]&lt;=5.5,"Poco Ruidoso","Ruidoso"))</f>
        <v>Ruidoso</v>
      </c>
      <c r="U3304" t="str">
        <f>IF(AND(AIRBNB[[#This Row],[PRECIO]]&lt;50,AIRBNB[[#This Row],[MIN_NOCHES]]&gt;3),"Dentro del presupuesto","No considerar")</f>
        <v>No considerar</v>
      </c>
      <c r="V3304" t="str">
        <f>VLOOKUP(AIRBNB[[#This Row],[HOST_ID]],Super_host[],5,FALSE)</f>
        <v>Host</v>
      </c>
    </row>
    <row r="3305" spans="1:22">
      <c r="A3305" s="4">
        <v>4085647</v>
      </c>
      <c r="B3305" t="s">
        <v>11052</v>
      </c>
      <c r="C3305" s="4">
        <v>21145652</v>
      </c>
      <c r="D3305" t="s">
        <v>11053</v>
      </c>
      <c r="E3305" t="s">
        <v>11054</v>
      </c>
      <c r="F3305" s="4">
        <v>11208</v>
      </c>
      <c r="G3305" s="13" t="s">
        <v>4662</v>
      </c>
      <c r="H3305" s="13" t="s">
        <v>11055</v>
      </c>
      <c r="I3305" s="1">
        <v>4065741</v>
      </c>
      <c r="J3305" s="1">
        <v>-7387854</v>
      </c>
      <c r="K3305" t="s">
        <v>5</v>
      </c>
      <c r="L3305" s="20">
        <v>110</v>
      </c>
      <c r="M3305" s="4">
        <v>3</v>
      </c>
      <c r="N3305" s="4">
        <v>9</v>
      </c>
      <c r="O3305" s="2">
        <v>43455</v>
      </c>
      <c r="P3305" s="3">
        <v>0.16</v>
      </c>
      <c r="Q3305" s="4">
        <v>1</v>
      </c>
      <c r="R3305" s="3">
        <v>6.9</v>
      </c>
      <c r="S33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5" t="str">
        <f>IF(AIRBNB[[#This Row],[RUIDO(dB)]]&lt;=4,"Silencioso",IF(AIRBNB[[#This Row],[RUIDO(dB)]]&lt;=5.5,"Poco Ruidoso","Ruidoso"))</f>
        <v>Ruidoso</v>
      </c>
      <c r="U3305" t="str">
        <f>IF(AND(AIRBNB[[#This Row],[PRECIO]]&lt;50,AIRBNB[[#This Row],[MIN_NOCHES]]&gt;3),"Dentro del presupuesto","No considerar")</f>
        <v>No considerar</v>
      </c>
      <c r="V3305" t="str">
        <f>VLOOKUP(AIRBNB[[#This Row],[HOST_ID]],Super_host[],5,FALSE)</f>
        <v>Host</v>
      </c>
    </row>
    <row r="3306" spans="1:22">
      <c r="A3306" s="4">
        <v>4310501</v>
      </c>
      <c r="B3306" t="s">
        <v>5162</v>
      </c>
      <c r="C3306" s="4">
        <v>21127377</v>
      </c>
      <c r="D3306" t="s">
        <v>5163</v>
      </c>
      <c r="E3306" t="s">
        <v>5164</v>
      </c>
      <c r="F3306" s="4">
        <v>10003</v>
      </c>
      <c r="G3306" s="13" t="s">
        <v>124</v>
      </c>
      <c r="H3306" s="13" t="s">
        <v>133</v>
      </c>
      <c r="I3306" s="1">
        <v>4072627</v>
      </c>
      <c r="J3306" s="1">
        <v>-7398915</v>
      </c>
      <c r="K3306" t="s">
        <v>40</v>
      </c>
      <c r="L3306" s="20">
        <v>110</v>
      </c>
      <c r="M3306" s="4">
        <v>3</v>
      </c>
      <c r="N3306" s="4">
        <v>64</v>
      </c>
      <c r="O3306" s="2">
        <v>43646</v>
      </c>
      <c r="P3306" s="3">
        <v>1.26</v>
      </c>
      <c r="Q3306" s="4">
        <v>1</v>
      </c>
      <c r="R3306" s="3">
        <v>5.6</v>
      </c>
      <c r="S33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6" t="str">
        <f>IF(AIRBNB[[#This Row],[RUIDO(dB)]]&lt;=4,"Silencioso",IF(AIRBNB[[#This Row],[RUIDO(dB)]]&lt;=5.5,"Poco Ruidoso","Ruidoso"))</f>
        <v>Ruidoso</v>
      </c>
      <c r="U3306" t="str">
        <f>IF(AND(AIRBNB[[#This Row],[PRECIO]]&lt;50,AIRBNB[[#This Row],[MIN_NOCHES]]&gt;3),"Dentro del presupuesto","No considerar")</f>
        <v>No considerar</v>
      </c>
      <c r="V3306" t="str">
        <f>VLOOKUP(AIRBNB[[#This Row],[HOST_ID]],Super_host[],5,FALSE)</f>
        <v>Host</v>
      </c>
    </row>
    <row r="3307" spans="1:22">
      <c r="A3307" s="4">
        <v>6590569</v>
      </c>
      <c r="B3307" t="s">
        <v>745</v>
      </c>
      <c r="C3307" s="4">
        <v>20113500</v>
      </c>
      <c r="D3307" t="s">
        <v>746</v>
      </c>
      <c r="E3307" t="s">
        <v>747</v>
      </c>
      <c r="F3307" s="4">
        <v>10011</v>
      </c>
      <c r="G3307" s="13" t="s">
        <v>124</v>
      </c>
      <c r="H3307" s="13" t="s">
        <v>186</v>
      </c>
      <c r="I3307" s="1">
        <v>4074465</v>
      </c>
      <c r="J3307" s="1">
        <v>-739955</v>
      </c>
      <c r="K3307" t="s">
        <v>40</v>
      </c>
      <c r="L3307" s="20">
        <v>110</v>
      </c>
      <c r="M3307" s="4">
        <v>3</v>
      </c>
      <c r="N3307" s="4">
        <v>2</v>
      </c>
      <c r="O3307" s="2">
        <v>42253</v>
      </c>
      <c r="P3307" s="3">
        <v>0.04</v>
      </c>
      <c r="Q3307" s="4">
        <v>1</v>
      </c>
      <c r="R3307" s="3">
        <v>5.6</v>
      </c>
      <c r="S33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7" t="str">
        <f>IF(AIRBNB[[#This Row],[RUIDO(dB)]]&lt;=4,"Silencioso",IF(AIRBNB[[#This Row],[RUIDO(dB)]]&lt;=5.5,"Poco Ruidoso","Ruidoso"))</f>
        <v>Ruidoso</v>
      </c>
      <c r="U3307" t="str">
        <f>IF(AND(AIRBNB[[#This Row],[PRECIO]]&lt;50,AIRBNB[[#This Row],[MIN_NOCHES]]&gt;3),"Dentro del presupuesto","No considerar")</f>
        <v>No considerar</v>
      </c>
      <c r="V3307" t="str">
        <f>VLOOKUP(AIRBNB[[#This Row],[HOST_ID]],Super_host[],5,FALSE)</f>
        <v>Host</v>
      </c>
    </row>
    <row r="3308" spans="1:22">
      <c r="A3308" s="4">
        <v>4109420</v>
      </c>
      <c r="B3308" t="s">
        <v>8602</v>
      </c>
      <c r="C3308" s="4">
        <v>19914713</v>
      </c>
      <c r="D3308" t="s">
        <v>611</v>
      </c>
      <c r="E3308" t="s">
        <v>8603</v>
      </c>
      <c r="F3308" s="4">
        <v>11103</v>
      </c>
      <c r="G3308" s="13" t="s">
        <v>7897</v>
      </c>
      <c r="H3308" s="13" t="s">
        <v>7940</v>
      </c>
      <c r="I3308" s="1">
        <v>4076177</v>
      </c>
      <c r="J3308" s="1">
        <v>-7391359</v>
      </c>
      <c r="K3308" t="s">
        <v>5</v>
      </c>
      <c r="L3308" s="20">
        <v>110</v>
      </c>
      <c r="M3308" s="4">
        <v>2</v>
      </c>
      <c r="N3308" s="4">
        <v>47</v>
      </c>
      <c r="O3308" s="2">
        <v>43653</v>
      </c>
      <c r="P3308" s="3">
        <v>0.81</v>
      </c>
      <c r="Q3308" s="4">
        <v>5</v>
      </c>
      <c r="R3308" s="3">
        <v>6.24</v>
      </c>
      <c r="S33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8" t="str">
        <f>IF(AIRBNB[[#This Row],[RUIDO(dB)]]&lt;=4,"Silencioso",IF(AIRBNB[[#This Row],[RUIDO(dB)]]&lt;=5.5,"Poco Ruidoso","Ruidoso"))</f>
        <v>Ruidoso</v>
      </c>
      <c r="U3308" t="str">
        <f>IF(AND(AIRBNB[[#This Row],[PRECIO]]&lt;50,AIRBNB[[#This Row],[MIN_NOCHES]]&gt;3),"Dentro del presupuesto","No considerar")</f>
        <v>No considerar</v>
      </c>
      <c r="V3308" t="str">
        <f>VLOOKUP(AIRBNB[[#This Row],[HOST_ID]],Super_host[],5,FALSE)</f>
        <v>Host</v>
      </c>
    </row>
    <row r="3309" spans="1:22">
      <c r="A3309" s="4">
        <v>6066563</v>
      </c>
      <c r="B3309" t="s">
        <v>16567</v>
      </c>
      <c r="C3309" s="4">
        <v>19810363</v>
      </c>
      <c r="D3309" t="s">
        <v>677</v>
      </c>
      <c r="E3309" t="s">
        <v>16568</v>
      </c>
      <c r="F3309" s="4">
        <v>10473</v>
      </c>
      <c r="G3309" s="13" t="s">
        <v>16360</v>
      </c>
      <c r="H3309" s="13" t="s">
        <v>16401</v>
      </c>
      <c r="I3309" s="1">
        <v>408115</v>
      </c>
      <c r="J3309" s="1">
        <v>-7385607</v>
      </c>
      <c r="K3309" t="s">
        <v>5</v>
      </c>
      <c r="L3309" s="20">
        <v>110</v>
      </c>
      <c r="M3309" s="4">
        <v>2</v>
      </c>
      <c r="N3309" s="4">
        <v>95</v>
      </c>
      <c r="O3309" s="2">
        <v>43639</v>
      </c>
      <c r="P3309" s="3">
        <v>1.91</v>
      </c>
      <c r="Q3309" s="4">
        <v>5</v>
      </c>
      <c r="R3309" s="3">
        <v>7.84</v>
      </c>
      <c r="S33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09" t="str">
        <f>IF(AIRBNB[[#This Row],[RUIDO(dB)]]&lt;=4,"Silencioso",IF(AIRBNB[[#This Row],[RUIDO(dB)]]&lt;=5.5,"Poco Ruidoso","Ruidoso"))</f>
        <v>Ruidoso</v>
      </c>
      <c r="U3309" t="str">
        <f>IF(AND(AIRBNB[[#This Row],[PRECIO]]&lt;50,AIRBNB[[#This Row],[MIN_NOCHES]]&gt;3),"Dentro del presupuesto","No considerar")</f>
        <v>No considerar</v>
      </c>
      <c r="V3309" t="str">
        <f>VLOOKUP(AIRBNB[[#This Row],[HOST_ID]],Super_host[],5,FALSE)</f>
        <v>Host</v>
      </c>
    </row>
    <row r="3310" spans="1:22">
      <c r="A3310" s="4">
        <v>5412567</v>
      </c>
      <c r="B3310" t="s">
        <v>10056</v>
      </c>
      <c r="C3310" s="4">
        <v>19655924</v>
      </c>
      <c r="D3310" t="s">
        <v>4201</v>
      </c>
      <c r="E3310" t="s">
        <v>10057</v>
      </c>
      <c r="F3310" s="4">
        <v>11216</v>
      </c>
      <c r="G3310" s="13" t="s">
        <v>4662</v>
      </c>
      <c r="H3310" s="13" t="s">
        <v>9230</v>
      </c>
      <c r="I3310" s="1">
        <v>4068856</v>
      </c>
      <c r="J3310" s="1">
        <v>-7395315</v>
      </c>
      <c r="K3310" t="s">
        <v>5</v>
      </c>
      <c r="L3310" s="20">
        <v>110</v>
      </c>
      <c r="M3310" s="4">
        <v>1</v>
      </c>
      <c r="N3310" s="4">
        <v>3</v>
      </c>
      <c r="O3310" s="2">
        <v>42324</v>
      </c>
      <c r="P3310" s="3">
        <v>0.06</v>
      </c>
      <c r="Q3310" s="4">
        <v>1</v>
      </c>
      <c r="R3310" s="3">
        <v>6.9</v>
      </c>
      <c r="S33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0" t="str">
        <f>IF(AIRBNB[[#This Row],[RUIDO(dB)]]&lt;=4,"Silencioso",IF(AIRBNB[[#This Row],[RUIDO(dB)]]&lt;=5.5,"Poco Ruidoso","Ruidoso"))</f>
        <v>Ruidoso</v>
      </c>
      <c r="U3310" t="str">
        <f>IF(AND(AIRBNB[[#This Row],[PRECIO]]&lt;50,AIRBNB[[#This Row],[MIN_NOCHES]]&gt;3),"Dentro del presupuesto","No considerar")</f>
        <v>No considerar</v>
      </c>
      <c r="V3310" t="str">
        <f>VLOOKUP(AIRBNB[[#This Row],[HOST_ID]],Super_host[],5,FALSE)</f>
        <v>Host</v>
      </c>
    </row>
    <row r="3311" spans="1:22">
      <c r="A3311" s="4">
        <v>4690677</v>
      </c>
      <c r="B3311" t="s">
        <v>2546</v>
      </c>
      <c r="C3311" s="4">
        <v>19007585</v>
      </c>
      <c r="D3311" t="s">
        <v>2547</v>
      </c>
      <c r="E3311" t="s">
        <v>2548</v>
      </c>
      <c r="F3311" s="4">
        <v>10010</v>
      </c>
      <c r="G3311" s="13" t="s">
        <v>124</v>
      </c>
      <c r="H3311" s="13" t="s">
        <v>452</v>
      </c>
      <c r="I3311" s="1">
        <v>40744</v>
      </c>
      <c r="J3311" s="1">
        <v>-739907</v>
      </c>
      <c r="K3311" t="s">
        <v>5</v>
      </c>
      <c r="L3311" s="20">
        <v>110</v>
      </c>
      <c r="M3311" s="4">
        <v>7</v>
      </c>
      <c r="N3311" s="4">
        <v>11</v>
      </c>
      <c r="O3311" s="2">
        <v>42454</v>
      </c>
      <c r="P3311" s="3">
        <v>0.2</v>
      </c>
      <c r="Q3311" s="4">
        <v>1</v>
      </c>
      <c r="R3311" s="3">
        <v>5.6</v>
      </c>
      <c r="S33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1" t="str">
        <f>IF(AIRBNB[[#This Row],[RUIDO(dB)]]&lt;=4,"Silencioso",IF(AIRBNB[[#This Row],[RUIDO(dB)]]&lt;=5.5,"Poco Ruidoso","Ruidoso"))</f>
        <v>Ruidoso</v>
      </c>
      <c r="U3311" t="str">
        <f>IF(AND(AIRBNB[[#This Row],[PRECIO]]&lt;50,AIRBNB[[#This Row],[MIN_NOCHES]]&gt;3),"Dentro del presupuesto","No considerar")</f>
        <v>No considerar</v>
      </c>
      <c r="V3311" t="str">
        <f>VLOOKUP(AIRBNB[[#This Row],[HOST_ID]],Super_host[],5,FALSE)</f>
        <v>Host</v>
      </c>
    </row>
    <row r="3312" spans="1:22">
      <c r="A3312" s="4">
        <v>6598624</v>
      </c>
      <c r="B3312" t="s">
        <v>14483</v>
      </c>
      <c r="C3312" s="4">
        <v>17382149</v>
      </c>
      <c r="D3312" t="s">
        <v>14484</v>
      </c>
      <c r="E3312" t="s">
        <v>14485</v>
      </c>
      <c r="F3312" s="4">
        <v>11249</v>
      </c>
      <c r="G3312" s="13" t="s">
        <v>4662</v>
      </c>
      <c r="H3312" s="13" t="s">
        <v>9218</v>
      </c>
      <c r="I3312" s="1">
        <v>4071684</v>
      </c>
      <c r="J3312" s="1">
        <v>-7395907</v>
      </c>
      <c r="K3312" t="s">
        <v>40</v>
      </c>
      <c r="L3312" s="20">
        <v>110</v>
      </c>
      <c r="M3312" s="4">
        <v>1</v>
      </c>
      <c r="N3312" s="4">
        <v>48</v>
      </c>
      <c r="O3312" s="2">
        <v>43461</v>
      </c>
      <c r="P3312" s="3">
        <v>2.17</v>
      </c>
      <c r="Q3312" s="4">
        <v>1</v>
      </c>
      <c r="R3312" s="3">
        <v>6.9</v>
      </c>
      <c r="S33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2" t="str">
        <f>IF(AIRBNB[[#This Row],[RUIDO(dB)]]&lt;=4,"Silencioso",IF(AIRBNB[[#This Row],[RUIDO(dB)]]&lt;=5.5,"Poco Ruidoso","Ruidoso"))</f>
        <v>Ruidoso</v>
      </c>
      <c r="U3312" t="str">
        <f>IF(AND(AIRBNB[[#This Row],[PRECIO]]&lt;50,AIRBNB[[#This Row],[MIN_NOCHES]]&gt;3),"Dentro del presupuesto","No considerar")</f>
        <v>No considerar</v>
      </c>
      <c r="V3312" t="str">
        <f>VLOOKUP(AIRBNB[[#This Row],[HOST_ID]],Super_host[],5,FALSE)</f>
        <v>Host</v>
      </c>
    </row>
    <row r="3313" spans="1:22">
      <c r="A3313" s="4">
        <v>3401911</v>
      </c>
      <c r="B3313" t="s">
        <v>6840</v>
      </c>
      <c r="C3313" s="4">
        <v>17156530</v>
      </c>
      <c r="D3313" t="s">
        <v>6841</v>
      </c>
      <c r="E3313" t="s">
        <v>878</v>
      </c>
      <c r="F3313" s="4">
        <v>10281</v>
      </c>
      <c r="G3313" s="13" t="s">
        <v>124</v>
      </c>
      <c r="H3313" s="13" t="s">
        <v>698</v>
      </c>
      <c r="I3313" s="1">
        <v>4071062</v>
      </c>
      <c r="J3313" s="1">
        <v>-7401537</v>
      </c>
      <c r="K3313" t="s">
        <v>40</v>
      </c>
      <c r="L3313" s="20">
        <v>110</v>
      </c>
      <c r="M3313" s="4">
        <v>1</v>
      </c>
      <c r="N3313" s="4">
        <v>0</v>
      </c>
      <c r="O3313" s="2">
        <v>43639</v>
      </c>
      <c r="P3313" s="3">
        <v>0.12</v>
      </c>
      <c r="Q3313" s="4">
        <v>1</v>
      </c>
      <c r="R3313" s="3">
        <v>5.6</v>
      </c>
      <c r="S33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3" t="str">
        <f>IF(AIRBNB[[#This Row],[RUIDO(dB)]]&lt;=4,"Silencioso",IF(AIRBNB[[#This Row],[RUIDO(dB)]]&lt;=5.5,"Poco Ruidoso","Ruidoso"))</f>
        <v>Ruidoso</v>
      </c>
      <c r="U3313" t="str">
        <f>IF(AND(AIRBNB[[#This Row],[PRECIO]]&lt;50,AIRBNB[[#This Row],[MIN_NOCHES]]&gt;3),"Dentro del presupuesto","No considerar")</f>
        <v>No considerar</v>
      </c>
      <c r="V3313" t="str">
        <f>VLOOKUP(AIRBNB[[#This Row],[HOST_ID]],Super_host[],5,FALSE)</f>
        <v>Host</v>
      </c>
    </row>
    <row r="3314" spans="1:22">
      <c r="A3314" s="4">
        <v>4007770</v>
      </c>
      <c r="B3314" t="s">
        <v>6842</v>
      </c>
      <c r="C3314" s="4">
        <v>16949652</v>
      </c>
      <c r="D3314" t="s">
        <v>6843</v>
      </c>
      <c r="E3314" t="s">
        <v>6844</v>
      </c>
      <c r="F3314" s="4">
        <v>10027</v>
      </c>
      <c r="G3314" s="13" t="s">
        <v>124</v>
      </c>
      <c r="H3314" s="13" t="s">
        <v>148</v>
      </c>
      <c r="I3314" s="1">
        <v>4080655</v>
      </c>
      <c r="J3314" s="1">
        <v>-7394854</v>
      </c>
      <c r="K3314" t="s">
        <v>5</v>
      </c>
      <c r="L3314" s="20">
        <v>110</v>
      </c>
      <c r="M3314" s="4">
        <v>1</v>
      </c>
      <c r="N3314" s="4">
        <v>0</v>
      </c>
      <c r="O3314" s="2">
        <v>42478</v>
      </c>
      <c r="P3314" s="3">
        <v>0.31</v>
      </c>
      <c r="Q3314" s="4">
        <v>1</v>
      </c>
      <c r="R3314" s="3">
        <v>5.6</v>
      </c>
      <c r="S33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4" t="str">
        <f>IF(AIRBNB[[#This Row],[RUIDO(dB)]]&lt;=4,"Silencioso",IF(AIRBNB[[#This Row],[RUIDO(dB)]]&lt;=5.5,"Poco Ruidoso","Ruidoso"))</f>
        <v>Ruidoso</v>
      </c>
      <c r="U3314" t="str">
        <f>IF(AND(AIRBNB[[#This Row],[PRECIO]]&lt;50,AIRBNB[[#This Row],[MIN_NOCHES]]&gt;3),"Dentro del presupuesto","No considerar")</f>
        <v>No considerar</v>
      </c>
      <c r="V3314" t="str">
        <f>VLOOKUP(AIRBNB[[#This Row],[HOST_ID]],Super_host[],5,FALSE)</f>
        <v>Host</v>
      </c>
    </row>
    <row r="3315" spans="1:22">
      <c r="A3315" s="4">
        <v>3309982</v>
      </c>
      <c r="B3315" t="s">
        <v>13336</v>
      </c>
      <c r="C3315" s="4">
        <v>16713474</v>
      </c>
      <c r="D3315" t="s">
        <v>2976</v>
      </c>
      <c r="E3315" t="s">
        <v>13337</v>
      </c>
      <c r="F3315" s="4">
        <v>11225</v>
      </c>
      <c r="G3315" s="13" t="s">
        <v>4662</v>
      </c>
      <c r="H3315" s="13" t="s">
        <v>9252</v>
      </c>
      <c r="I3315" s="1">
        <v>4066939</v>
      </c>
      <c r="J3315" s="1">
        <v>-7394839</v>
      </c>
      <c r="K3315" t="s">
        <v>5</v>
      </c>
      <c r="L3315" s="20">
        <v>110</v>
      </c>
      <c r="M3315" s="4">
        <v>2</v>
      </c>
      <c r="N3315" s="4">
        <v>55</v>
      </c>
      <c r="O3315" s="2">
        <v>43466</v>
      </c>
      <c r="P3315" s="3">
        <v>0.91</v>
      </c>
      <c r="Q3315" s="4">
        <v>1</v>
      </c>
      <c r="R3315" s="3">
        <v>6.9</v>
      </c>
      <c r="S33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5" t="str">
        <f>IF(AIRBNB[[#This Row],[RUIDO(dB)]]&lt;=4,"Silencioso",IF(AIRBNB[[#This Row],[RUIDO(dB)]]&lt;=5.5,"Poco Ruidoso","Ruidoso"))</f>
        <v>Ruidoso</v>
      </c>
      <c r="U3315" t="str">
        <f>IF(AND(AIRBNB[[#This Row],[PRECIO]]&lt;50,AIRBNB[[#This Row],[MIN_NOCHES]]&gt;3),"Dentro del presupuesto","No considerar")</f>
        <v>No considerar</v>
      </c>
      <c r="V3315" t="str">
        <f>VLOOKUP(AIRBNB[[#This Row],[HOST_ID]],Super_host[],5,FALSE)</f>
        <v>Host</v>
      </c>
    </row>
    <row r="3316" spans="1:22">
      <c r="A3316" s="4">
        <v>3143311</v>
      </c>
      <c r="B3316" t="s">
        <v>563</v>
      </c>
      <c r="C3316" s="4">
        <v>15518085</v>
      </c>
      <c r="D3316" t="s">
        <v>564</v>
      </c>
      <c r="E3316" t="s">
        <v>565</v>
      </c>
      <c r="F3316" s="4">
        <v>10002</v>
      </c>
      <c r="G3316" s="13" t="s">
        <v>124</v>
      </c>
      <c r="H3316" s="13" t="s">
        <v>137</v>
      </c>
      <c r="I3316" s="1">
        <v>4071973</v>
      </c>
      <c r="J3316" s="1">
        <v>-7398993</v>
      </c>
      <c r="K3316" t="s">
        <v>40</v>
      </c>
      <c r="L3316" s="20">
        <v>110</v>
      </c>
      <c r="M3316" s="4">
        <v>14</v>
      </c>
      <c r="N3316" s="4">
        <v>2</v>
      </c>
      <c r="O3316" s="2">
        <v>42015</v>
      </c>
      <c r="P3316" s="3">
        <v>0.03</v>
      </c>
      <c r="Q3316" s="4">
        <v>1</v>
      </c>
      <c r="R3316" s="3">
        <v>5.6</v>
      </c>
      <c r="S33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6" t="str">
        <f>IF(AIRBNB[[#This Row],[RUIDO(dB)]]&lt;=4,"Silencioso",IF(AIRBNB[[#This Row],[RUIDO(dB)]]&lt;=5.5,"Poco Ruidoso","Ruidoso"))</f>
        <v>Ruidoso</v>
      </c>
      <c r="U3316" t="str">
        <f>IF(AND(AIRBNB[[#This Row],[PRECIO]]&lt;50,AIRBNB[[#This Row],[MIN_NOCHES]]&gt;3),"Dentro del presupuesto","No considerar")</f>
        <v>No considerar</v>
      </c>
      <c r="V3316" t="str">
        <f>VLOOKUP(AIRBNB[[#This Row],[HOST_ID]],Super_host[],5,FALSE)</f>
        <v>Host</v>
      </c>
    </row>
    <row r="3317" spans="1:22">
      <c r="A3317" s="4">
        <v>6515562</v>
      </c>
      <c r="B3317" t="s">
        <v>1092</v>
      </c>
      <c r="C3317" s="4">
        <v>14979188</v>
      </c>
      <c r="D3317" t="s">
        <v>533</v>
      </c>
      <c r="E3317" t="s">
        <v>1093</v>
      </c>
      <c r="F3317" s="4">
        <v>10003</v>
      </c>
      <c r="G3317" s="13" t="s">
        <v>124</v>
      </c>
      <c r="H3317" s="13" t="s">
        <v>133</v>
      </c>
      <c r="I3317" s="1">
        <v>4072781</v>
      </c>
      <c r="J3317" s="1">
        <v>-739862</v>
      </c>
      <c r="K3317" t="s">
        <v>5</v>
      </c>
      <c r="L3317" s="20">
        <v>110</v>
      </c>
      <c r="M3317" s="4">
        <v>4</v>
      </c>
      <c r="N3317" s="4">
        <v>3</v>
      </c>
      <c r="O3317" s="2">
        <v>42243</v>
      </c>
      <c r="P3317" s="3">
        <v>0.06</v>
      </c>
      <c r="Q3317" s="4">
        <v>1</v>
      </c>
      <c r="R3317" s="3">
        <v>5.6</v>
      </c>
      <c r="S33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7" t="str">
        <f>IF(AIRBNB[[#This Row],[RUIDO(dB)]]&lt;=4,"Silencioso",IF(AIRBNB[[#This Row],[RUIDO(dB)]]&lt;=5.5,"Poco Ruidoso","Ruidoso"))</f>
        <v>Ruidoso</v>
      </c>
      <c r="U3317" t="str">
        <f>IF(AND(AIRBNB[[#This Row],[PRECIO]]&lt;50,AIRBNB[[#This Row],[MIN_NOCHES]]&gt;3),"Dentro del presupuesto","No considerar")</f>
        <v>No considerar</v>
      </c>
      <c r="V3317" t="str">
        <f>VLOOKUP(AIRBNB[[#This Row],[HOST_ID]],Super_host[],5,FALSE)</f>
        <v>Host</v>
      </c>
    </row>
    <row r="3318" spans="1:22">
      <c r="A3318" s="4">
        <v>2924588</v>
      </c>
      <c r="B3318" t="s">
        <v>2027</v>
      </c>
      <c r="C3318" s="4">
        <v>14933223</v>
      </c>
      <c r="D3318" t="s">
        <v>66</v>
      </c>
      <c r="E3318" t="s">
        <v>2028</v>
      </c>
      <c r="F3318" s="4">
        <v>10017</v>
      </c>
      <c r="G3318" s="13" t="s">
        <v>124</v>
      </c>
      <c r="H3318" s="13" t="s">
        <v>373</v>
      </c>
      <c r="I3318" s="1">
        <v>4075293</v>
      </c>
      <c r="J3318" s="1">
        <v>-7397173</v>
      </c>
      <c r="K3318" t="s">
        <v>40</v>
      </c>
      <c r="L3318" s="20">
        <v>110</v>
      </c>
      <c r="M3318" s="4">
        <v>14</v>
      </c>
      <c r="N3318" s="4">
        <v>9</v>
      </c>
      <c r="O3318" s="2">
        <v>43617</v>
      </c>
      <c r="P3318" s="3">
        <v>0.14000000000000001</v>
      </c>
      <c r="Q3318" s="4">
        <v>1</v>
      </c>
      <c r="R3318" s="3">
        <v>5.6</v>
      </c>
      <c r="S33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8" t="str">
        <f>IF(AIRBNB[[#This Row],[RUIDO(dB)]]&lt;=4,"Silencioso",IF(AIRBNB[[#This Row],[RUIDO(dB)]]&lt;=5.5,"Poco Ruidoso","Ruidoso"))</f>
        <v>Ruidoso</v>
      </c>
      <c r="U3318" t="str">
        <f>IF(AND(AIRBNB[[#This Row],[PRECIO]]&lt;50,AIRBNB[[#This Row],[MIN_NOCHES]]&gt;3),"Dentro del presupuesto","No considerar")</f>
        <v>No considerar</v>
      </c>
      <c r="V3318" t="str">
        <f>VLOOKUP(AIRBNB[[#This Row],[HOST_ID]],Super_host[],5,FALSE)</f>
        <v>Host</v>
      </c>
    </row>
    <row r="3319" spans="1:22">
      <c r="A3319" s="4">
        <v>4366115</v>
      </c>
      <c r="B3319" t="s">
        <v>10777</v>
      </c>
      <c r="C3319" s="4">
        <v>14400653</v>
      </c>
      <c r="D3319" t="s">
        <v>10778</v>
      </c>
      <c r="E3319" t="s">
        <v>10779</v>
      </c>
      <c r="F3319" s="4">
        <v>11222</v>
      </c>
      <c r="G3319" s="13" t="s">
        <v>4662</v>
      </c>
      <c r="H3319" s="13" t="s">
        <v>9249</v>
      </c>
      <c r="I3319" s="1">
        <v>4072668</v>
      </c>
      <c r="J3319" s="1">
        <v>-7394728</v>
      </c>
      <c r="K3319" t="s">
        <v>5</v>
      </c>
      <c r="L3319" s="20">
        <v>110</v>
      </c>
      <c r="M3319" s="4">
        <v>2</v>
      </c>
      <c r="N3319" s="4">
        <v>4</v>
      </c>
      <c r="O3319" s="2">
        <v>42739</v>
      </c>
      <c r="P3319" s="3">
        <v>0.12</v>
      </c>
      <c r="Q3319" s="4">
        <v>1</v>
      </c>
      <c r="R3319" s="3">
        <v>6.9</v>
      </c>
      <c r="S33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19" t="str">
        <f>IF(AIRBNB[[#This Row],[RUIDO(dB)]]&lt;=4,"Silencioso",IF(AIRBNB[[#This Row],[RUIDO(dB)]]&lt;=5.5,"Poco Ruidoso","Ruidoso"))</f>
        <v>Ruidoso</v>
      </c>
      <c r="U3319" t="str">
        <f>IF(AND(AIRBNB[[#This Row],[PRECIO]]&lt;50,AIRBNB[[#This Row],[MIN_NOCHES]]&gt;3),"Dentro del presupuesto","No considerar")</f>
        <v>No considerar</v>
      </c>
      <c r="V3319" t="str">
        <f>VLOOKUP(AIRBNB[[#This Row],[HOST_ID]],Super_host[],5,FALSE)</f>
        <v>Host</v>
      </c>
    </row>
    <row r="3320" spans="1:22">
      <c r="A3320" s="4">
        <v>2723554</v>
      </c>
      <c r="B3320" t="s">
        <v>6894</v>
      </c>
      <c r="C3320" s="4">
        <v>13937830</v>
      </c>
      <c r="D3320" t="s">
        <v>6895</v>
      </c>
      <c r="E3320" t="s">
        <v>6896</v>
      </c>
      <c r="F3320" s="4">
        <v>10011</v>
      </c>
      <c r="G3320" s="13" t="s">
        <v>124</v>
      </c>
      <c r="H3320" s="13" t="s">
        <v>186</v>
      </c>
      <c r="I3320" s="1">
        <v>4073942</v>
      </c>
      <c r="J3320" s="1">
        <v>-7399629</v>
      </c>
      <c r="K3320" t="s">
        <v>5</v>
      </c>
      <c r="L3320" s="20">
        <v>110</v>
      </c>
      <c r="M3320" s="4">
        <v>25</v>
      </c>
      <c r="N3320" s="4">
        <v>0</v>
      </c>
      <c r="O3320" s="2">
        <v>42187</v>
      </c>
      <c r="P3320" s="3">
        <v>0.23</v>
      </c>
      <c r="Q3320" s="4">
        <v>1</v>
      </c>
      <c r="R3320" s="3">
        <v>5.6</v>
      </c>
      <c r="S33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0" t="str">
        <f>IF(AIRBNB[[#This Row],[RUIDO(dB)]]&lt;=4,"Silencioso",IF(AIRBNB[[#This Row],[RUIDO(dB)]]&lt;=5.5,"Poco Ruidoso","Ruidoso"))</f>
        <v>Ruidoso</v>
      </c>
      <c r="U3320" t="str">
        <f>IF(AND(AIRBNB[[#This Row],[PRECIO]]&lt;50,AIRBNB[[#This Row],[MIN_NOCHES]]&gt;3),"Dentro del presupuesto","No considerar")</f>
        <v>No considerar</v>
      </c>
      <c r="V3320" t="str">
        <f>VLOOKUP(AIRBNB[[#This Row],[HOST_ID]],Super_host[],5,FALSE)</f>
        <v>Host</v>
      </c>
    </row>
    <row r="3321" spans="1:22">
      <c r="A3321" s="4">
        <v>4845237</v>
      </c>
      <c r="B3321" t="s">
        <v>2383</v>
      </c>
      <c r="C3321" s="4">
        <v>12485770</v>
      </c>
      <c r="D3321" t="s">
        <v>976</v>
      </c>
      <c r="E3321" t="s">
        <v>2384</v>
      </c>
      <c r="F3321" s="4">
        <v>10009</v>
      </c>
      <c r="G3321" s="13" t="s">
        <v>124</v>
      </c>
      <c r="H3321" s="13" t="s">
        <v>133</v>
      </c>
      <c r="I3321" s="1">
        <v>4072829</v>
      </c>
      <c r="J3321" s="1">
        <v>-7398072</v>
      </c>
      <c r="K3321" t="s">
        <v>5</v>
      </c>
      <c r="L3321" s="20">
        <v>110</v>
      </c>
      <c r="M3321" s="4">
        <v>30</v>
      </c>
      <c r="N3321" s="4">
        <v>8</v>
      </c>
      <c r="O3321" s="2">
        <v>43326</v>
      </c>
      <c r="P3321" s="3">
        <v>0.18</v>
      </c>
      <c r="Q3321" s="4">
        <v>1</v>
      </c>
      <c r="R3321" s="3">
        <v>5.6</v>
      </c>
      <c r="S33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1" t="str">
        <f>IF(AIRBNB[[#This Row],[RUIDO(dB)]]&lt;=4,"Silencioso",IF(AIRBNB[[#This Row],[RUIDO(dB)]]&lt;=5.5,"Poco Ruidoso","Ruidoso"))</f>
        <v>Ruidoso</v>
      </c>
      <c r="U3321" t="str">
        <f>IF(AND(AIRBNB[[#This Row],[PRECIO]]&lt;50,AIRBNB[[#This Row],[MIN_NOCHES]]&gt;3),"Dentro del presupuesto","No considerar")</f>
        <v>No considerar</v>
      </c>
      <c r="V3321" t="str">
        <f>VLOOKUP(AIRBNB[[#This Row],[HOST_ID]],Super_host[],5,FALSE)</f>
        <v>Host</v>
      </c>
    </row>
    <row r="3322" spans="1:22">
      <c r="A3322" s="4">
        <v>3957619</v>
      </c>
      <c r="B3322" t="s">
        <v>975</v>
      </c>
      <c r="C3322" s="4">
        <v>12485770</v>
      </c>
      <c r="D3322" t="s">
        <v>976</v>
      </c>
      <c r="E3322" t="s">
        <v>977</v>
      </c>
      <c r="F3322" s="4">
        <v>10012</v>
      </c>
      <c r="G3322" s="13" t="s">
        <v>124</v>
      </c>
      <c r="H3322" s="13" t="s">
        <v>164</v>
      </c>
      <c r="I3322" s="1">
        <v>4072699</v>
      </c>
      <c r="J3322" s="1">
        <v>-740012</v>
      </c>
      <c r="K3322" t="s">
        <v>5</v>
      </c>
      <c r="L3322" s="20">
        <v>110</v>
      </c>
      <c r="M3322" s="4">
        <v>30</v>
      </c>
      <c r="N3322" s="4">
        <v>3</v>
      </c>
      <c r="O3322" s="2">
        <v>42820</v>
      </c>
      <c r="P3322" s="3">
        <v>0.05</v>
      </c>
      <c r="Q3322" s="4">
        <v>1</v>
      </c>
      <c r="R3322" s="3">
        <v>5.6</v>
      </c>
      <c r="S33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2" t="str">
        <f>IF(AIRBNB[[#This Row],[RUIDO(dB)]]&lt;=4,"Silencioso",IF(AIRBNB[[#This Row],[RUIDO(dB)]]&lt;=5.5,"Poco Ruidoso","Ruidoso"))</f>
        <v>Ruidoso</v>
      </c>
      <c r="U3322" t="str">
        <f>IF(AND(AIRBNB[[#This Row],[PRECIO]]&lt;50,AIRBNB[[#This Row],[MIN_NOCHES]]&gt;3),"Dentro del presupuesto","No considerar")</f>
        <v>No considerar</v>
      </c>
      <c r="V3322" t="str">
        <f>VLOOKUP(AIRBNB[[#This Row],[HOST_ID]],Super_host[],5,FALSE)</f>
        <v>Host</v>
      </c>
    </row>
    <row r="3323" spans="1:22">
      <c r="A3323" s="4">
        <v>2289612</v>
      </c>
      <c r="B3323" t="s">
        <v>6317</v>
      </c>
      <c r="C3323" s="4">
        <v>11673798</v>
      </c>
      <c r="D3323" t="s">
        <v>6318</v>
      </c>
      <c r="E3323" t="s">
        <v>6319</v>
      </c>
      <c r="F3323" s="4">
        <v>10016</v>
      </c>
      <c r="G3323" s="13" t="s">
        <v>124</v>
      </c>
      <c r="H3323" s="13" t="s">
        <v>182</v>
      </c>
      <c r="I3323" s="1">
        <v>4074576</v>
      </c>
      <c r="J3323" s="1">
        <v>-7397821</v>
      </c>
      <c r="K3323" t="s">
        <v>40</v>
      </c>
      <c r="L3323" s="20">
        <v>110</v>
      </c>
      <c r="M3323" s="4">
        <v>1</v>
      </c>
      <c r="N3323" s="4">
        <v>227</v>
      </c>
      <c r="O3323" s="2">
        <v>43646</v>
      </c>
      <c r="P3323" s="3">
        <v>3.5</v>
      </c>
      <c r="Q3323" s="4">
        <v>1</v>
      </c>
      <c r="R3323" s="3">
        <v>5.6</v>
      </c>
      <c r="S33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3" t="str">
        <f>IF(AIRBNB[[#This Row],[RUIDO(dB)]]&lt;=4,"Silencioso",IF(AIRBNB[[#This Row],[RUIDO(dB)]]&lt;=5.5,"Poco Ruidoso","Ruidoso"))</f>
        <v>Ruidoso</v>
      </c>
      <c r="U3323" t="str">
        <f>IF(AND(AIRBNB[[#This Row],[PRECIO]]&lt;50,AIRBNB[[#This Row],[MIN_NOCHES]]&gt;3),"Dentro del presupuesto","No considerar")</f>
        <v>No considerar</v>
      </c>
      <c r="V3323" t="str">
        <f>VLOOKUP(AIRBNB[[#This Row],[HOST_ID]],Super_host[],5,FALSE)</f>
        <v>Host</v>
      </c>
    </row>
    <row r="3324" spans="1:22">
      <c r="A3324" s="4">
        <v>5423135</v>
      </c>
      <c r="B3324" t="s">
        <v>339</v>
      </c>
      <c r="C3324" s="4">
        <v>11650470</v>
      </c>
      <c r="D3324" t="s">
        <v>340</v>
      </c>
      <c r="E3324" t="s">
        <v>341</v>
      </c>
      <c r="F3324" s="4">
        <v>10128</v>
      </c>
      <c r="G3324" s="13" t="s">
        <v>124</v>
      </c>
      <c r="H3324" s="13" t="s">
        <v>129</v>
      </c>
      <c r="I3324" s="1">
        <v>4078026</v>
      </c>
      <c r="J3324" s="1">
        <v>-739529</v>
      </c>
      <c r="K3324" t="s">
        <v>5</v>
      </c>
      <c r="L3324" s="20">
        <v>110</v>
      </c>
      <c r="M3324" s="4">
        <v>30</v>
      </c>
      <c r="N3324" s="4">
        <v>1</v>
      </c>
      <c r="O3324" s="2">
        <v>42096</v>
      </c>
      <c r="P3324" s="3">
        <v>0.02</v>
      </c>
      <c r="Q3324" s="4">
        <v>1</v>
      </c>
      <c r="R3324" s="3">
        <v>5.6</v>
      </c>
      <c r="S33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4" t="str">
        <f>IF(AIRBNB[[#This Row],[RUIDO(dB)]]&lt;=4,"Silencioso",IF(AIRBNB[[#This Row],[RUIDO(dB)]]&lt;=5.5,"Poco Ruidoso","Ruidoso"))</f>
        <v>Ruidoso</v>
      </c>
      <c r="U3324" t="str">
        <f>IF(AND(AIRBNB[[#This Row],[PRECIO]]&lt;50,AIRBNB[[#This Row],[MIN_NOCHES]]&gt;3),"Dentro del presupuesto","No considerar")</f>
        <v>No considerar</v>
      </c>
      <c r="V3324" t="str">
        <f>VLOOKUP(AIRBNB[[#This Row],[HOST_ID]],Super_host[],5,FALSE)</f>
        <v>Host</v>
      </c>
    </row>
    <row r="3325" spans="1:22">
      <c r="A3325" s="4">
        <v>2246112</v>
      </c>
      <c r="B3325" t="s">
        <v>1109</v>
      </c>
      <c r="C3325" s="4">
        <v>11443640</v>
      </c>
      <c r="D3325" t="s">
        <v>1110</v>
      </c>
      <c r="E3325" t="s">
        <v>1111</v>
      </c>
      <c r="F3325" s="4">
        <v>10128</v>
      </c>
      <c r="G3325" s="13" t="s">
        <v>124</v>
      </c>
      <c r="H3325" s="13" t="s">
        <v>129</v>
      </c>
      <c r="I3325" s="1">
        <v>4078158</v>
      </c>
      <c r="J3325" s="1">
        <v>-7394808</v>
      </c>
      <c r="K3325" t="s">
        <v>5</v>
      </c>
      <c r="L3325" s="20">
        <v>110</v>
      </c>
      <c r="M3325" s="4">
        <v>1</v>
      </c>
      <c r="N3325" s="4">
        <v>3</v>
      </c>
      <c r="O3325" s="2">
        <v>42976</v>
      </c>
      <c r="P3325" s="3">
        <v>0.06</v>
      </c>
      <c r="Q3325" s="4">
        <v>1</v>
      </c>
      <c r="R3325" s="3">
        <v>5.6</v>
      </c>
      <c r="S33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5" t="str">
        <f>IF(AIRBNB[[#This Row],[RUIDO(dB)]]&lt;=4,"Silencioso",IF(AIRBNB[[#This Row],[RUIDO(dB)]]&lt;=5.5,"Poco Ruidoso","Ruidoso"))</f>
        <v>Ruidoso</v>
      </c>
      <c r="U3325" t="str">
        <f>IF(AND(AIRBNB[[#This Row],[PRECIO]]&lt;50,AIRBNB[[#This Row],[MIN_NOCHES]]&gt;3),"Dentro del presupuesto","No considerar")</f>
        <v>No considerar</v>
      </c>
      <c r="V3325" t="str">
        <f>VLOOKUP(AIRBNB[[#This Row],[HOST_ID]],Super_host[],5,FALSE)</f>
        <v>Host</v>
      </c>
    </row>
    <row r="3326" spans="1:22">
      <c r="A3326" s="4">
        <v>6108021</v>
      </c>
      <c r="B3326" t="s">
        <v>15672</v>
      </c>
      <c r="C3326" s="4">
        <v>10873558</v>
      </c>
      <c r="D3326" t="s">
        <v>2100</v>
      </c>
      <c r="E3326" t="s">
        <v>15673</v>
      </c>
      <c r="F3326" s="4">
        <v>11215</v>
      </c>
      <c r="G3326" s="13" t="s">
        <v>4662</v>
      </c>
      <c r="H3326" s="13" t="s">
        <v>9363</v>
      </c>
      <c r="I3326" s="1">
        <v>4067743</v>
      </c>
      <c r="J3326" s="1">
        <v>-7398464</v>
      </c>
      <c r="K3326" t="s">
        <v>5</v>
      </c>
      <c r="L3326" s="20">
        <v>110</v>
      </c>
      <c r="M3326" s="4">
        <v>2</v>
      </c>
      <c r="N3326" s="4">
        <v>0</v>
      </c>
      <c r="O3326" s="2">
        <v>43470</v>
      </c>
      <c r="P3326" s="3">
        <v>0.06</v>
      </c>
      <c r="Q3326" s="4">
        <v>1</v>
      </c>
      <c r="R3326" s="3">
        <v>6.9</v>
      </c>
      <c r="S33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6" t="str">
        <f>IF(AIRBNB[[#This Row],[RUIDO(dB)]]&lt;=4,"Silencioso",IF(AIRBNB[[#This Row],[RUIDO(dB)]]&lt;=5.5,"Poco Ruidoso","Ruidoso"))</f>
        <v>Ruidoso</v>
      </c>
      <c r="U3326" t="str">
        <f>IF(AND(AIRBNB[[#This Row],[PRECIO]]&lt;50,AIRBNB[[#This Row],[MIN_NOCHES]]&gt;3),"Dentro del presupuesto","No considerar")</f>
        <v>No considerar</v>
      </c>
      <c r="V3326" t="str">
        <f>VLOOKUP(AIRBNB[[#This Row],[HOST_ID]],Super_host[],5,FALSE)</f>
        <v>Host</v>
      </c>
    </row>
    <row r="3327" spans="1:22">
      <c r="A3327" s="4">
        <v>4757212</v>
      </c>
      <c r="B3327" t="s">
        <v>3810</v>
      </c>
      <c r="C3327" s="4">
        <v>10563051</v>
      </c>
      <c r="D3327" t="s">
        <v>3811</v>
      </c>
      <c r="E3327" t="s">
        <v>1041</v>
      </c>
      <c r="F3327" s="4">
        <v>10016</v>
      </c>
      <c r="G3327" s="13" t="s">
        <v>124</v>
      </c>
      <c r="H3327" s="13" t="s">
        <v>182</v>
      </c>
      <c r="I3327" s="1">
        <v>4074811</v>
      </c>
      <c r="J3327" s="1">
        <v>-7397298</v>
      </c>
      <c r="K3327" t="s">
        <v>5</v>
      </c>
      <c r="L3327" s="20">
        <v>110</v>
      </c>
      <c r="M3327" s="4">
        <v>15</v>
      </c>
      <c r="N3327" s="4">
        <v>26</v>
      </c>
      <c r="O3327" s="2">
        <v>42580</v>
      </c>
      <c r="P3327" s="3">
        <v>0.47</v>
      </c>
      <c r="Q3327" s="4">
        <v>1</v>
      </c>
      <c r="R3327" s="3">
        <v>5.6</v>
      </c>
      <c r="S33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7" t="str">
        <f>IF(AIRBNB[[#This Row],[RUIDO(dB)]]&lt;=4,"Silencioso",IF(AIRBNB[[#This Row],[RUIDO(dB)]]&lt;=5.5,"Poco Ruidoso","Ruidoso"))</f>
        <v>Ruidoso</v>
      </c>
      <c r="U3327" t="str">
        <f>IF(AND(AIRBNB[[#This Row],[PRECIO]]&lt;50,AIRBNB[[#This Row],[MIN_NOCHES]]&gt;3),"Dentro del presupuesto","No considerar")</f>
        <v>No considerar</v>
      </c>
      <c r="V3327" t="str">
        <f>VLOOKUP(AIRBNB[[#This Row],[HOST_ID]],Super_host[],5,FALSE)</f>
        <v>Host</v>
      </c>
    </row>
    <row r="3328" spans="1:22">
      <c r="A3328" s="4">
        <v>6142960</v>
      </c>
      <c r="B3328" t="s">
        <v>12404</v>
      </c>
      <c r="C3328" s="4">
        <v>10520210</v>
      </c>
      <c r="D3328" t="s">
        <v>12405</v>
      </c>
      <c r="E3328" t="s">
        <v>9438</v>
      </c>
      <c r="F3328" s="4">
        <v>11205</v>
      </c>
      <c r="G3328" s="13" t="s">
        <v>4662</v>
      </c>
      <c r="H3328" s="13" t="s">
        <v>9230</v>
      </c>
      <c r="I3328" s="1">
        <v>4069315</v>
      </c>
      <c r="J3328" s="1">
        <v>-7395998</v>
      </c>
      <c r="K3328" t="s">
        <v>5</v>
      </c>
      <c r="L3328" s="20">
        <v>110</v>
      </c>
      <c r="M3328" s="4">
        <v>2</v>
      </c>
      <c r="N3328" s="4">
        <v>19</v>
      </c>
      <c r="O3328" s="2">
        <v>42531</v>
      </c>
      <c r="P3328" s="3">
        <v>0.44</v>
      </c>
      <c r="Q3328" s="4">
        <v>1</v>
      </c>
      <c r="R3328" s="3">
        <v>6.9</v>
      </c>
      <c r="S33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8" t="str">
        <f>IF(AIRBNB[[#This Row],[RUIDO(dB)]]&lt;=4,"Silencioso",IF(AIRBNB[[#This Row],[RUIDO(dB)]]&lt;=5.5,"Poco Ruidoso","Ruidoso"))</f>
        <v>Ruidoso</v>
      </c>
      <c r="U3328" t="str">
        <f>IF(AND(AIRBNB[[#This Row],[PRECIO]]&lt;50,AIRBNB[[#This Row],[MIN_NOCHES]]&gt;3),"Dentro del presupuesto","No considerar")</f>
        <v>No considerar</v>
      </c>
      <c r="V3328" t="str">
        <f>VLOOKUP(AIRBNB[[#This Row],[HOST_ID]],Super_host[],5,FALSE)</f>
        <v>Host</v>
      </c>
    </row>
    <row r="3329" spans="1:22">
      <c r="A3329" s="4">
        <v>2472636</v>
      </c>
      <c r="B3329" t="s">
        <v>13497</v>
      </c>
      <c r="C3329" s="4">
        <v>10431172</v>
      </c>
      <c r="D3329" t="s">
        <v>13498</v>
      </c>
      <c r="E3329" t="s">
        <v>13499</v>
      </c>
      <c r="F3329" s="4">
        <v>11211</v>
      </c>
      <c r="G3329" s="13" t="s">
        <v>4662</v>
      </c>
      <c r="H3329" s="13" t="s">
        <v>9218</v>
      </c>
      <c r="I3329" s="1">
        <v>4071492</v>
      </c>
      <c r="J3329" s="1">
        <v>-7394124</v>
      </c>
      <c r="K3329" t="s">
        <v>40</v>
      </c>
      <c r="L3329" s="20">
        <v>110</v>
      </c>
      <c r="M3329" s="4">
        <v>4</v>
      </c>
      <c r="N3329" s="4">
        <v>66</v>
      </c>
      <c r="O3329" s="2">
        <v>43638</v>
      </c>
      <c r="P3329" s="3">
        <v>1.04</v>
      </c>
      <c r="Q3329" s="4">
        <v>1</v>
      </c>
      <c r="R3329" s="3">
        <v>6.9</v>
      </c>
      <c r="S33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29" t="str">
        <f>IF(AIRBNB[[#This Row],[RUIDO(dB)]]&lt;=4,"Silencioso",IF(AIRBNB[[#This Row],[RUIDO(dB)]]&lt;=5.5,"Poco Ruidoso","Ruidoso"))</f>
        <v>Ruidoso</v>
      </c>
      <c r="U3329" t="str">
        <f>IF(AND(AIRBNB[[#This Row],[PRECIO]]&lt;50,AIRBNB[[#This Row],[MIN_NOCHES]]&gt;3),"Dentro del presupuesto","No considerar")</f>
        <v>No considerar</v>
      </c>
      <c r="V3329" t="str">
        <f>VLOOKUP(AIRBNB[[#This Row],[HOST_ID]],Super_host[],5,FALSE)</f>
        <v>Host</v>
      </c>
    </row>
    <row r="3330" spans="1:22">
      <c r="A3330" s="4">
        <v>2519879</v>
      </c>
      <c r="B3330" t="s">
        <v>6997</v>
      </c>
      <c r="C3330" s="4">
        <v>10149453</v>
      </c>
      <c r="D3330" t="s">
        <v>6998</v>
      </c>
      <c r="E3330" t="s">
        <v>6999</v>
      </c>
      <c r="F3330" s="4">
        <v>10002</v>
      </c>
      <c r="G3330" s="13" t="s">
        <v>124</v>
      </c>
      <c r="H3330" s="13" t="s">
        <v>137</v>
      </c>
      <c r="I3330" s="1">
        <v>4071934</v>
      </c>
      <c r="J3330" s="1">
        <v>-7398196</v>
      </c>
      <c r="K3330" t="s">
        <v>40</v>
      </c>
      <c r="L3330" s="20">
        <v>110</v>
      </c>
      <c r="M3330" s="4">
        <v>3</v>
      </c>
      <c r="N3330" s="4">
        <v>0</v>
      </c>
      <c r="O3330" s="2">
        <v>42230</v>
      </c>
      <c r="P3330" s="3">
        <v>0.39</v>
      </c>
      <c r="Q3330" s="4">
        <v>1</v>
      </c>
      <c r="R3330" s="3">
        <v>5.6</v>
      </c>
      <c r="S33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0" t="str">
        <f>IF(AIRBNB[[#This Row],[RUIDO(dB)]]&lt;=4,"Silencioso",IF(AIRBNB[[#This Row],[RUIDO(dB)]]&lt;=5.5,"Poco Ruidoso","Ruidoso"))</f>
        <v>Ruidoso</v>
      </c>
      <c r="U3330" t="str">
        <f>IF(AND(AIRBNB[[#This Row],[PRECIO]]&lt;50,AIRBNB[[#This Row],[MIN_NOCHES]]&gt;3),"Dentro del presupuesto","No considerar")</f>
        <v>No considerar</v>
      </c>
      <c r="V3330" t="str">
        <f>VLOOKUP(AIRBNB[[#This Row],[HOST_ID]],Super_host[],5,FALSE)</f>
        <v>Host</v>
      </c>
    </row>
    <row r="3331" spans="1:22">
      <c r="A3331" s="4">
        <v>3457770</v>
      </c>
      <c r="B3331" t="s">
        <v>367</v>
      </c>
      <c r="C3331" s="4">
        <v>9604972</v>
      </c>
      <c r="D3331" t="s">
        <v>368</v>
      </c>
      <c r="E3331" t="s">
        <v>369</v>
      </c>
      <c r="F3331" s="4">
        <v>10002</v>
      </c>
      <c r="G3331" s="13" t="s">
        <v>124</v>
      </c>
      <c r="H3331" s="13" t="s">
        <v>137</v>
      </c>
      <c r="I3331" s="1">
        <v>407212</v>
      </c>
      <c r="J3331" s="1">
        <v>-7398893</v>
      </c>
      <c r="K3331" t="s">
        <v>5</v>
      </c>
      <c r="L3331" s="20">
        <v>110</v>
      </c>
      <c r="M3331" s="4">
        <v>1</v>
      </c>
      <c r="N3331" s="4">
        <v>1</v>
      </c>
      <c r="O3331" s="2">
        <v>41860</v>
      </c>
      <c r="P3331" s="3">
        <v>0.02</v>
      </c>
      <c r="Q3331" s="4">
        <v>1</v>
      </c>
      <c r="R3331" s="3">
        <v>5.6</v>
      </c>
      <c r="S33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1" t="str">
        <f>IF(AIRBNB[[#This Row],[RUIDO(dB)]]&lt;=4,"Silencioso",IF(AIRBNB[[#This Row],[RUIDO(dB)]]&lt;=5.5,"Poco Ruidoso","Ruidoso"))</f>
        <v>Ruidoso</v>
      </c>
      <c r="U3331" t="str">
        <f>IF(AND(AIRBNB[[#This Row],[PRECIO]]&lt;50,AIRBNB[[#This Row],[MIN_NOCHES]]&gt;3),"Dentro del presupuesto","No considerar")</f>
        <v>No considerar</v>
      </c>
      <c r="V3331" t="str">
        <f>VLOOKUP(AIRBNB[[#This Row],[HOST_ID]],Super_host[],5,FALSE)</f>
        <v>Host</v>
      </c>
    </row>
    <row r="3332" spans="1:22">
      <c r="A3332" s="4">
        <v>2209460</v>
      </c>
      <c r="B3332" t="s">
        <v>6182</v>
      </c>
      <c r="C3332" s="4">
        <v>9538322</v>
      </c>
      <c r="D3332" t="s">
        <v>4137</v>
      </c>
      <c r="E3332" t="s">
        <v>6183</v>
      </c>
      <c r="F3332" s="4">
        <v>10011</v>
      </c>
      <c r="G3332" s="13" t="s">
        <v>124</v>
      </c>
      <c r="H3332" s="13" t="s">
        <v>140</v>
      </c>
      <c r="I3332" s="1">
        <v>4073747</v>
      </c>
      <c r="J3332" s="1">
        <v>-7400014</v>
      </c>
      <c r="K3332" t="s">
        <v>40</v>
      </c>
      <c r="L3332" s="20">
        <v>110</v>
      </c>
      <c r="M3332" s="4">
        <v>1</v>
      </c>
      <c r="N3332" s="4">
        <v>136</v>
      </c>
      <c r="O3332" s="2">
        <v>43647</v>
      </c>
      <c r="P3332" s="3">
        <v>3.1</v>
      </c>
      <c r="Q3332" s="4">
        <v>1</v>
      </c>
      <c r="R3332" s="3">
        <v>5.6</v>
      </c>
      <c r="S33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2" t="str">
        <f>IF(AIRBNB[[#This Row],[RUIDO(dB)]]&lt;=4,"Silencioso",IF(AIRBNB[[#This Row],[RUIDO(dB)]]&lt;=5.5,"Poco Ruidoso","Ruidoso"))</f>
        <v>Ruidoso</v>
      </c>
      <c r="U3332" t="str">
        <f>IF(AND(AIRBNB[[#This Row],[PRECIO]]&lt;50,AIRBNB[[#This Row],[MIN_NOCHES]]&gt;3),"Dentro del presupuesto","No considerar")</f>
        <v>No considerar</v>
      </c>
      <c r="V3332" t="str">
        <f>VLOOKUP(AIRBNB[[#This Row],[HOST_ID]],Super_host[],5,FALSE)</f>
        <v>Host</v>
      </c>
    </row>
    <row r="3333" spans="1:22">
      <c r="A3333" s="4">
        <v>1712462</v>
      </c>
      <c r="B3333" t="s">
        <v>10084</v>
      </c>
      <c r="C3333" s="4">
        <v>9031941</v>
      </c>
      <c r="D3333" t="s">
        <v>442</v>
      </c>
      <c r="E3333" t="s">
        <v>10085</v>
      </c>
      <c r="F3333" s="4">
        <v>11222</v>
      </c>
      <c r="G3333" s="13" t="s">
        <v>4662</v>
      </c>
      <c r="H3333" s="13" t="s">
        <v>9249</v>
      </c>
      <c r="I3333" s="1">
        <v>4072124</v>
      </c>
      <c r="J3333" s="1">
        <v>-7393673</v>
      </c>
      <c r="K3333" t="s">
        <v>40</v>
      </c>
      <c r="L3333" s="20">
        <v>110</v>
      </c>
      <c r="M3333" s="4">
        <v>4</v>
      </c>
      <c r="N3333" s="4">
        <v>2</v>
      </c>
      <c r="O3333" s="2">
        <v>42982</v>
      </c>
      <c r="P3333" s="3">
        <v>0.06</v>
      </c>
      <c r="Q3333" s="4">
        <v>1</v>
      </c>
      <c r="R3333" s="3">
        <v>6.9</v>
      </c>
      <c r="S33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3" t="str">
        <f>IF(AIRBNB[[#This Row],[RUIDO(dB)]]&lt;=4,"Silencioso",IF(AIRBNB[[#This Row],[RUIDO(dB)]]&lt;=5.5,"Poco Ruidoso","Ruidoso"))</f>
        <v>Ruidoso</v>
      </c>
      <c r="U3333" t="str">
        <f>IF(AND(AIRBNB[[#This Row],[PRECIO]]&lt;50,AIRBNB[[#This Row],[MIN_NOCHES]]&gt;3),"Dentro del presupuesto","No considerar")</f>
        <v>No considerar</v>
      </c>
      <c r="V3333" t="str">
        <f>VLOOKUP(AIRBNB[[#This Row],[HOST_ID]],Super_host[],5,FALSE)</f>
        <v>Host</v>
      </c>
    </row>
    <row r="3334" spans="1:22">
      <c r="A3334" s="4">
        <v>1707422</v>
      </c>
      <c r="B3334" t="s">
        <v>10567</v>
      </c>
      <c r="C3334" s="4">
        <v>9008935</v>
      </c>
      <c r="D3334" t="s">
        <v>2256</v>
      </c>
      <c r="E3334" t="s">
        <v>10568</v>
      </c>
      <c r="F3334" s="4">
        <v>11222</v>
      </c>
      <c r="G3334" s="13" t="s">
        <v>4662</v>
      </c>
      <c r="H3334" s="13" t="s">
        <v>9249</v>
      </c>
      <c r="I3334" s="1">
        <v>4072646</v>
      </c>
      <c r="J3334" s="1">
        <v>-7395799</v>
      </c>
      <c r="K3334" t="s">
        <v>40</v>
      </c>
      <c r="L3334" s="20">
        <v>110</v>
      </c>
      <c r="M3334" s="4">
        <v>5</v>
      </c>
      <c r="N3334" s="4">
        <v>7</v>
      </c>
      <c r="O3334" s="2">
        <v>43467</v>
      </c>
      <c r="P3334" s="3">
        <v>0.1</v>
      </c>
      <c r="Q3334" s="4">
        <v>1</v>
      </c>
      <c r="R3334" s="3">
        <v>6.9</v>
      </c>
      <c r="S33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4" t="str">
        <f>IF(AIRBNB[[#This Row],[RUIDO(dB)]]&lt;=4,"Silencioso",IF(AIRBNB[[#This Row],[RUIDO(dB)]]&lt;=5.5,"Poco Ruidoso","Ruidoso"))</f>
        <v>Ruidoso</v>
      </c>
      <c r="U3334" t="str">
        <f>IF(AND(AIRBNB[[#This Row],[PRECIO]]&lt;50,AIRBNB[[#This Row],[MIN_NOCHES]]&gt;3),"Dentro del presupuesto","No considerar")</f>
        <v>No considerar</v>
      </c>
      <c r="V3334" t="str">
        <f>VLOOKUP(AIRBNB[[#This Row],[HOST_ID]],Super_host[],5,FALSE)</f>
        <v>Host</v>
      </c>
    </row>
    <row r="3335" spans="1:22">
      <c r="A3335" s="4">
        <v>1688914</v>
      </c>
      <c r="B3335" t="s">
        <v>5571</v>
      </c>
      <c r="C3335" s="4">
        <v>8925763</v>
      </c>
      <c r="D3335" t="s">
        <v>3039</v>
      </c>
      <c r="E3335" t="s">
        <v>5572</v>
      </c>
      <c r="F3335" s="4">
        <v>10030</v>
      </c>
      <c r="G3335" s="13" t="s">
        <v>124</v>
      </c>
      <c r="H3335" s="13" t="s">
        <v>148</v>
      </c>
      <c r="I3335" s="1">
        <v>408174</v>
      </c>
      <c r="J3335" s="1">
        <v>-7394629</v>
      </c>
      <c r="K3335" t="s">
        <v>5</v>
      </c>
      <c r="L3335" s="20">
        <v>110</v>
      </c>
      <c r="M3335" s="4">
        <v>30</v>
      </c>
      <c r="N3335" s="4">
        <v>128</v>
      </c>
      <c r="O3335" s="2">
        <v>43644</v>
      </c>
      <c r="P3335" s="3">
        <v>1.82</v>
      </c>
      <c r="Q3335" s="4">
        <v>1</v>
      </c>
      <c r="R3335" s="3">
        <v>5.6</v>
      </c>
      <c r="S33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5" t="str">
        <f>IF(AIRBNB[[#This Row],[RUIDO(dB)]]&lt;=4,"Silencioso",IF(AIRBNB[[#This Row],[RUIDO(dB)]]&lt;=5.5,"Poco Ruidoso","Ruidoso"))</f>
        <v>Ruidoso</v>
      </c>
      <c r="U3335" t="str">
        <f>IF(AND(AIRBNB[[#This Row],[PRECIO]]&lt;50,AIRBNB[[#This Row],[MIN_NOCHES]]&gt;3),"Dentro del presupuesto","No considerar")</f>
        <v>No considerar</v>
      </c>
      <c r="V3335" t="str">
        <f>VLOOKUP(AIRBNB[[#This Row],[HOST_ID]],Super_host[],5,FALSE)</f>
        <v>Host</v>
      </c>
    </row>
    <row r="3336" spans="1:22">
      <c r="A3336" s="4">
        <v>2786015</v>
      </c>
      <c r="B3336" t="s">
        <v>5449</v>
      </c>
      <c r="C3336" s="4">
        <v>8925763</v>
      </c>
      <c r="D3336" t="s">
        <v>3039</v>
      </c>
      <c r="E3336" t="s">
        <v>5450</v>
      </c>
      <c r="F3336" s="4">
        <v>10030</v>
      </c>
      <c r="G3336" s="13" t="s">
        <v>124</v>
      </c>
      <c r="H3336" s="13" t="s">
        <v>148</v>
      </c>
      <c r="I3336" s="1">
        <v>4081781</v>
      </c>
      <c r="J3336" s="1">
        <v>-7394577</v>
      </c>
      <c r="K3336" t="s">
        <v>5</v>
      </c>
      <c r="L3336" s="20">
        <v>110</v>
      </c>
      <c r="M3336" s="4">
        <v>30</v>
      </c>
      <c r="N3336" s="4">
        <v>101</v>
      </c>
      <c r="O3336" s="2">
        <v>43533</v>
      </c>
      <c r="P3336" s="3">
        <v>1.61</v>
      </c>
      <c r="Q3336" s="4">
        <v>1</v>
      </c>
      <c r="R3336" s="3">
        <v>5.6</v>
      </c>
      <c r="S33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6" t="str">
        <f>IF(AIRBNB[[#This Row],[RUIDO(dB)]]&lt;=4,"Silencioso",IF(AIRBNB[[#This Row],[RUIDO(dB)]]&lt;=5.5,"Poco Ruidoso","Ruidoso"))</f>
        <v>Ruidoso</v>
      </c>
      <c r="U3336" t="str">
        <f>IF(AND(AIRBNB[[#This Row],[PRECIO]]&lt;50,AIRBNB[[#This Row],[MIN_NOCHES]]&gt;3),"Dentro del presupuesto","No considerar")</f>
        <v>No considerar</v>
      </c>
      <c r="V3336" t="str">
        <f>VLOOKUP(AIRBNB[[#This Row],[HOST_ID]],Super_host[],5,FALSE)</f>
        <v>Host</v>
      </c>
    </row>
    <row r="3337" spans="1:22">
      <c r="A3337" s="4">
        <v>3354367</v>
      </c>
      <c r="B3337" t="s">
        <v>9423</v>
      </c>
      <c r="C3337" s="4">
        <v>8882019</v>
      </c>
      <c r="D3337" t="s">
        <v>5052</v>
      </c>
      <c r="E3337" t="s">
        <v>9424</v>
      </c>
      <c r="F3337" s="4">
        <v>11201</v>
      </c>
      <c r="G3337" s="13" t="s">
        <v>4662</v>
      </c>
      <c r="H3337" s="13" t="s">
        <v>9345</v>
      </c>
      <c r="I3337" s="1">
        <v>4069846</v>
      </c>
      <c r="J3337" s="1">
        <v>-7399312</v>
      </c>
      <c r="K3337" t="s">
        <v>40</v>
      </c>
      <c r="L3337" s="20">
        <v>110</v>
      </c>
      <c r="M3337" s="4">
        <v>2</v>
      </c>
      <c r="N3337" s="4">
        <v>1</v>
      </c>
      <c r="O3337" s="2">
        <v>42278</v>
      </c>
      <c r="P3337" s="3">
        <v>0.02</v>
      </c>
      <c r="Q3337" s="4">
        <v>1</v>
      </c>
      <c r="R3337" s="3">
        <v>6.9</v>
      </c>
      <c r="S33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7" t="str">
        <f>IF(AIRBNB[[#This Row],[RUIDO(dB)]]&lt;=4,"Silencioso",IF(AIRBNB[[#This Row],[RUIDO(dB)]]&lt;=5.5,"Poco Ruidoso","Ruidoso"))</f>
        <v>Ruidoso</v>
      </c>
      <c r="U3337" t="str">
        <f>IF(AND(AIRBNB[[#This Row],[PRECIO]]&lt;50,AIRBNB[[#This Row],[MIN_NOCHES]]&gt;3),"Dentro del presupuesto","No considerar")</f>
        <v>No considerar</v>
      </c>
      <c r="V3337" t="str">
        <f>VLOOKUP(AIRBNB[[#This Row],[HOST_ID]],Super_host[],5,FALSE)</f>
        <v>Host</v>
      </c>
    </row>
    <row r="3338" spans="1:22">
      <c r="A3338" s="4">
        <v>6349524</v>
      </c>
      <c r="B3338" t="s">
        <v>7036</v>
      </c>
      <c r="C3338" s="4">
        <v>8852945</v>
      </c>
      <c r="D3338" t="s">
        <v>761</v>
      </c>
      <c r="E3338" t="s">
        <v>7037</v>
      </c>
      <c r="F3338" s="4">
        <v>10003</v>
      </c>
      <c r="G3338" s="13" t="s">
        <v>124</v>
      </c>
      <c r="H3338" s="13" t="s">
        <v>133</v>
      </c>
      <c r="I3338" s="1">
        <v>4072852</v>
      </c>
      <c r="J3338" s="1">
        <v>-739856</v>
      </c>
      <c r="K3338" t="s">
        <v>40</v>
      </c>
      <c r="L3338" s="20">
        <v>110</v>
      </c>
      <c r="M3338" s="4">
        <v>4</v>
      </c>
      <c r="N3338" s="4">
        <v>0</v>
      </c>
      <c r="O3338" s="2">
        <v>42372</v>
      </c>
      <c r="P3338" s="3">
        <v>0.06</v>
      </c>
      <c r="Q3338" s="4">
        <v>1</v>
      </c>
      <c r="R3338" s="3">
        <v>5.6</v>
      </c>
      <c r="S33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8" t="str">
        <f>IF(AIRBNB[[#This Row],[RUIDO(dB)]]&lt;=4,"Silencioso",IF(AIRBNB[[#This Row],[RUIDO(dB)]]&lt;=5.5,"Poco Ruidoso","Ruidoso"))</f>
        <v>Ruidoso</v>
      </c>
      <c r="U3338" t="str">
        <f>IF(AND(AIRBNB[[#This Row],[PRECIO]]&lt;50,AIRBNB[[#This Row],[MIN_NOCHES]]&gt;3),"Dentro del presupuesto","No considerar")</f>
        <v>No considerar</v>
      </c>
      <c r="V3338" t="str">
        <f>VLOOKUP(AIRBNB[[#This Row],[HOST_ID]],Super_host[],5,FALSE)</f>
        <v>Host</v>
      </c>
    </row>
    <row r="3339" spans="1:22">
      <c r="A3339" s="4">
        <v>1651595</v>
      </c>
      <c r="B3339" t="s">
        <v>8216</v>
      </c>
      <c r="C3339" s="4">
        <v>8759781</v>
      </c>
      <c r="D3339" t="s">
        <v>8217</v>
      </c>
      <c r="E3339" t="s">
        <v>8218</v>
      </c>
      <c r="F3339" s="4">
        <v>11368</v>
      </c>
      <c r="G3339" s="13" t="s">
        <v>7897</v>
      </c>
      <c r="H3339" s="13" t="s">
        <v>8009</v>
      </c>
      <c r="I3339" s="1">
        <v>4075238</v>
      </c>
      <c r="J3339" s="1">
        <v>-7387746</v>
      </c>
      <c r="K3339" t="s">
        <v>5</v>
      </c>
      <c r="L3339" s="20">
        <v>110</v>
      </c>
      <c r="M3339" s="4">
        <v>9</v>
      </c>
      <c r="N3339" s="4">
        <v>11</v>
      </c>
      <c r="O3339" s="2">
        <v>43617</v>
      </c>
      <c r="P3339" s="3">
        <v>0.16</v>
      </c>
      <c r="Q3339" s="4">
        <v>5</v>
      </c>
      <c r="R3339" s="3">
        <v>6.24</v>
      </c>
      <c r="S33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39" t="str">
        <f>IF(AIRBNB[[#This Row],[RUIDO(dB)]]&lt;=4,"Silencioso",IF(AIRBNB[[#This Row],[RUIDO(dB)]]&lt;=5.5,"Poco Ruidoso","Ruidoso"))</f>
        <v>Ruidoso</v>
      </c>
      <c r="U3339" t="str">
        <f>IF(AND(AIRBNB[[#This Row],[PRECIO]]&lt;50,AIRBNB[[#This Row],[MIN_NOCHES]]&gt;3),"Dentro del presupuesto","No considerar")</f>
        <v>No considerar</v>
      </c>
      <c r="V3339" t="str">
        <f>VLOOKUP(AIRBNB[[#This Row],[HOST_ID]],Super_host[],5,FALSE)</f>
        <v>Host</v>
      </c>
    </row>
    <row r="3340" spans="1:22">
      <c r="A3340" s="4">
        <v>3869762</v>
      </c>
      <c r="B3340" t="s">
        <v>7047</v>
      </c>
      <c r="C3340" s="4">
        <v>8180517</v>
      </c>
      <c r="D3340" t="s">
        <v>637</v>
      </c>
      <c r="E3340" t="s">
        <v>7048</v>
      </c>
      <c r="F3340" s="4">
        <v>10128</v>
      </c>
      <c r="G3340" s="13" t="s">
        <v>124</v>
      </c>
      <c r="H3340" s="13" t="s">
        <v>129</v>
      </c>
      <c r="I3340" s="1">
        <v>4078124</v>
      </c>
      <c r="J3340" s="1">
        <v>-7395227</v>
      </c>
      <c r="K3340" t="s">
        <v>5</v>
      </c>
      <c r="L3340" s="20">
        <v>110</v>
      </c>
      <c r="M3340" s="4">
        <v>1</v>
      </c>
      <c r="N3340" s="4">
        <v>0</v>
      </c>
      <c r="O3340" s="2">
        <v>42344</v>
      </c>
      <c r="P3340" s="3">
        <v>0.03</v>
      </c>
      <c r="Q3340" s="4">
        <v>1</v>
      </c>
      <c r="R3340" s="3">
        <v>5.6</v>
      </c>
      <c r="S33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0" t="str">
        <f>IF(AIRBNB[[#This Row],[RUIDO(dB)]]&lt;=4,"Silencioso",IF(AIRBNB[[#This Row],[RUIDO(dB)]]&lt;=5.5,"Poco Ruidoso","Ruidoso"))</f>
        <v>Ruidoso</v>
      </c>
      <c r="U3340" t="str">
        <f>IF(AND(AIRBNB[[#This Row],[PRECIO]]&lt;50,AIRBNB[[#This Row],[MIN_NOCHES]]&gt;3),"Dentro del presupuesto","No considerar")</f>
        <v>No considerar</v>
      </c>
      <c r="V3340" t="str">
        <f>VLOOKUP(AIRBNB[[#This Row],[HOST_ID]],Super_host[],5,FALSE)</f>
        <v>Host</v>
      </c>
    </row>
    <row r="3341" spans="1:22">
      <c r="A3341" s="4">
        <v>4589819</v>
      </c>
      <c r="B3341" t="s">
        <v>14412</v>
      </c>
      <c r="C3341" s="4">
        <v>7852646</v>
      </c>
      <c r="D3341" t="s">
        <v>14413</v>
      </c>
      <c r="E3341" t="s">
        <v>14414</v>
      </c>
      <c r="F3341" s="4">
        <v>11201</v>
      </c>
      <c r="G3341" s="13" t="s">
        <v>4662</v>
      </c>
      <c r="H3341" s="13" t="s">
        <v>9222</v>
      </c>
      <c r="I3341" s="1">
        <v>4069563</v>
      </c>
      <c r="J3341" s="1">
        <v>-7398193</v>
      </c>
      <c r="K3341" t="s">
        <v>40</v>
      </c>
      <c r="L3341" s="20">
        <v>110</v>
      </c>
      <c r="M3341" s="4">
        <v>1</v>
      </c>
      <c r="N3341" s="4">
        <v>38</v>
      </c>
      <c r="O3341" s="2">
        <v>43653</v>
      </c>
      <c r="P3341" s="3">
        <v>2.06</v>
      </c>
      <c r="Q3341" s="4">
        <v>1</v>
      </c>
      <c r="R3341" s="3">
        <v>6.9</v>
      </c>
      <c r="S33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1" t="str">
        <f>IF(AIRBNB[[#This Row],[RUIDO(dB)]]&lt;=4,"Silencioso",IF(AIRBNB[[#This Row],[RUIDO(dB)]]&lt;=5.5,"Poco Ruidoso","Ruidoso"))</f>
        <v>Ruidoso</v>
      </c>
      <c r="U3341" t="str">
        <f>IF(AND(AIRBNB[[#This Row],[PRECIO]]&lt;50,AIRBNB[[#This Row],[MIN_NOCHES]]&gt;3),"Dentro del presupuesto","No considerar")</f>
        <v>No considerar</v>
      </c>
      <c r="V3341" t="str">
        <f>VLOOKUP(AIRBNB[[#This Row],[HOST_ID]],Super_host[],5,FALSE)</f>
        <v>Host</v>
      </c>
    </row>
    <row r="3342" spans="1:22">
      <c r="A3342" s="4">
        <v>1428648</v>
      </c>
      <c r="B3342" t="s">
        <v>1856</v>
      </c>
      <c r="C3342" s="4">
        <v>7683052</v>
      </c>
      <c r="D3342" t="s">
        <v>1857</v>
      </c>
      <c r="E3342" t="s">
        <v>143</v>
      </c>
      <c r="F3342" s="4">
        <v>10012</v>
      </c>
      <c r="G3342" s="13" t="s">
        <v>124</v>
      </c>
      <c r="H3342" s="13" t="s">
        <v>144</v>
      </c>
      <c r="I3342" s="1">
        <v>4072998</v>
      </c>
      <c r="J3342" s="1">
        <v>-7399999</v>
      </c>
      <c r="K3342" t="s">
        <v>40</v>
      </c>
      <c r="L3342" s="20">
        <v>110</v>
      </c>
      <c r="M3342" s="4">
        <v>3</v>
      </c>
      <c r="N3342" s="4">
        <v>7</v>
      </c>
      <c r="O3342" s="2">
        <v>43444</v>
      </c>
      <c r="P3342" s="3">
        <v>0.12</v>
      </c>
      <c r="Q3342" s="4">
        <v>1</v>
      </c>
      <c r="R3342" s="3">
        <v>5.6</v>
      </c>
      <c r="S33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2" t="str">
        <f>IF(AIRBNB[[#This Row],[RUIDO(dB)]]&lt;=4,"Silencioso",IF(AIRBNB[[#This Row],[RUIDO(dB)]]&lt;=5.5,"Poco Ruidoso","Ruidoso"))</f>
        <v>Ruidoso</v>
      </c>
      <c r="U3342" t="str">
        <f>IF(AND(AIRBNB[[#This Row],[PRECIO]]&lt;50,AIRBNB[[#This Row],[MIN_NOCHES]]&gt;3),"Dentro del presupuesto","No considerar")</f>
        <v>No considerar</v>
      </c>
      <c r="V3342" t="str">
        <f>VLOOKUP(AIRBNB[[#This Row],[HOST_ID]],Super_host[],5,FALSE)</f>
        <v>Host</v>
      </c>
    </row>
    <row r="3343" spans="1:22">
      <c r="A3343" s="4">
        <v>2636139</v>
      </c>
      <c r="B3343" t="s">
        <v>13295</v>
      </c>
      <c r="C3343" s="4">
        <v>7250500</v>
      </c>
      <c r="D3343" t="s">
        <v>544</v>
      </c>
      <c r="E3343" t="s">
        <v>13296</v>
      </c>
      <c r="F3343" s="4">
        <v>11215</v>
      </c>
      <c r="G3343" s="13" t="s">
        <v>4662</v>
      </c>
      <c r="H3343" s="13" t="s">
        <v>9262</v>
      </c>
      <c r="I3343" s="1">
        <v>4066141</v>
      </c>
      <c r="J3343" s="1">
        <v>-7398097</v>
      </c>
      <c r="K3343" t="s">
        <v>5</v>
      </c>
      <c r="L3343" s="20">
        <v>110</v>
      </c>
      <c r="M3343" s="4">
        <v>1</v>
      </c>
      <c r="N3343" s="4">
        <v>5</v>
      </c>
      <c r="O3343" s="2">
        <v>43583</v>
      </c>
      <c r="P3343" s="3">
        <v>0.88</v>
      </c>
      <c r="Q3343" s="4">
        <v>1</v>
      </c>
      <c r="R3343" s="3">
        <v>6.9</v>
      </c>
      <c r="S33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3" t="str">
        <f>IF(AIRBNB[[#This Row],[RUIDO(dB)]]&lt;=4,"Silencioso",IF(AIRBNB[[#This Row],[RUIDO(dB)]]&lt;=5.5,"Poco Ruidoso","Ruidoso"))</f>
        <v>Ruidoso</v>
      </c>
      <c r="U3343" t="str">
        <f>IF(AND(AIRBNB[[#This Row],[PRECIO]]&lt;50,AIRBNB[[#This Row],[MIN_NOCHES]]&gt;3),"Dentro del presupuesto","No considerar")</f>
        <v>No considerar</v>
      </c>
      <c r="V3343" t="str">
        <f>VLOOKUP(AIRBNB[[#This Row],[HOST_ID]],Super_host[],5,FALSE)</f>
        <v>Host</v>
      </c>
    </row>
    <row r="3344" spans="1:22">
      <c r="A3344" s="4">
        <v>1225060</v>
      </c>
      <c r="B3344" t="s">
        <v>8552</v>
      </c>
      <c r="C3344" s="4">
        <v>6682511</v>
      </c>
      <c r="D3344" t="s">
        <v>966</v>
      </c>
      <c r="E3344" t="s">
        <v>8553</v>
      </c>
      <c r="F3344" s="4">
        <v>11105</v>
      </c>
      <c r="G3344" s="13" t="s">
        <v>7897</v>
      </c>
      <c r="H3344" s="13" t="s">
        <v>7898</v>
      </c>
      <c r="I3344" s="1">
        <v>4077546</v>
      </c>
      <c r="J3344" s="1">
        <v>-7391571</v>
      </c>
      <c r="K3344" t="s">
        <v>5</v>
      </c>
      <c r="L3344" s="20">
        <v>110</v>
      </c>
      <c r="M3344" s="4">
        <v>3</v>
      </c>
      <c r="N3344" s="4">
        <v>23</v>
      </c>
      <c r="O3344" s="2">
        <v>43469</v>
      </c>
      <c r="P3344" s="3">
        <v>0.67</v>
      </c>
      <c r="Q3344" s="4">
        <v>5</v>
      </c>
      <c r="R3344" s="3">
        <v>6.24</v>
      </c>
      <c r="S33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4" t="str">
        <f>IF(AIRBNB[[#This Row],[RUIDO(dB)]]&lt;=4,"Silencioso",IF(AIRBNB[[#This Row],[RUIDO(dB)]]&lt;=5.5,"Poco Ruidoso","Ruidoso"))</f>
        <v>Ruidoso</v>
      </c>
      <c r="U3344" t="str">
        <f>IF(AND(AIRBNB[[#This Row],[PRECIO]]&lt;50,AIRBNB[[#This Row],[MIN_NOCHES]]&gt;3),"Dentro del presupuesto","No considerar")</f>
        <v>No considerar</v>
      </c>
      <c r="V3344" t="str">
        <f>VLOOKUP(AIRBNB[[#This Row],[HOST_ID]],Super_host[],5,FALSE)</f>
        <v>Host</v>
      </c>
    </row>
    <row r="3345" spans="1:22">
      <c r="A3345" s="4">
        <v>4909427</v>
      </c>
      <c r="B3345" t="s">
        <v>2877</v>
      </c>
      <c r="C3345" s="4">
        <v>6230230</v>
      </c>
      <c r="D3345" t="s">
        <v>291</v>
      </c>
      <c r="E3345" t="s">
        <v>2878</v>
      </c>
      <c r="F3345" s="4">
        <v>10002</v>
      </c>
      <c r="G3345" s="13" t="s">
        <v>124</v>
      </c>
      <c r="H3345" s="13" t="s">
        <v>137</v>
      </c>
      <c r="I3345" s="1">
        <v>4071806</v>
      </c>
      <c r="J3345" s="1">
        <v>-7398493</v>
      </c>
      <c r="K3345" t="s">
        <v>40</v>
      </c>
      <c r="L3345" s="20">
        <v>110</v>
      </c>
      <c r="M3345" s="4">
        <v>20</v>
      </c>
      <c r="N3345" s="4">
        <v>13</v>
      </c>
      <c r="O3345" s="2">
        <v>42371</v>
      </c>
      <c r="P3345" s="3">
        <v>0.25</v>
      </c>
      <c r="Q3345" s="4">
        <v>1</v>
      </c>
      <c r="R3345" s="3">
        <v>5.6</v>
      </c>
      <c r="S33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5" t="str">
        <f>IF(AIRBNB[[#This Row],[RUIDO(dB)]]&lt;=4,"Silencioso",IF(AIRBNB[[#This Row],[RUIDO(dB)]]&lt;=5.5,"Poco Ruidoso","Ruidoso"))</f>
        <v>Ruidoso</v>
      </c>
      <c r="U3345" t="str">
        <f>IF(AND(AIRBNB[[#This Row],[PRECIO]]&lt;50,AIRBNB[[#This Row],[MIN_NOCHES]]&gt;3),"Dentro del presupuesto","No considerar")</f>
        <v>No considerar</v>
      </c>
      <c r="V3345" t="str">
        <f>VLOOKUP(AIRBNB[[#This Row],[HOST_ID]],Super_host[],5,FALSE)</f>
        <v>Host</v>
      </c>
    </row>
    <row r="3346" spans="1:22">
      <c r="A3346" s="4">
        <v>1092760</v>
      </c>
      <c r="B3346" t="s">
        <v>14796</v>
      </c>
      <c r="C3346" s="4">
        <v>5887081</v>
      </c>
      <c r="D3346" t="s">
        <v>2100</v>
      </c>
      <c r="E3346" t="s">
        <v>11884</v>
      </c>
      <c r="F3346" s="4">
        <v>11205</v>
      </c>
      <c r="G3346" s="13" t="s">
        <v>4662</v>
      </c>
      <c r="H3346" s="13" t="s">
        <v>9230</v>
      </c>
      <c r="I3346" s="1">
        <v>4069034</v>
      </c>
      <c r="J3346" s="1">
        <v>-7395321</v>
      </c>
      <c r="K3346" t="s">
        <v>5</v>
      </c>
      <c r="L3346" s="20">
        <v>110</v>
      </c>
      <c r="M3346" s="4">
        <v>7</v>
      </c>
      <c r="N3346" s="4">
        <v>195</v>
      </c>
      <c r="O3346" s="2">
        <v>43649</v>
      </c>
      <c r="P3346" s="3">
        <v>2.72</v>
      </c>
      <c r="Q3346" s="4">
        <v>1</v>
      </c>
      <c r="R3346" s="3">
        <v>6.9</v>
      </c>
      <c r="S33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6" t="str">
        <f>IF(AIRBNB[[#This Row],[RUIDO(dB)]]&lt;=4,"Silencioso",IF(AIRBNB[[#This Row],[RUIDO(dB)]]&lt;=5.5,"Poco Ruidoso","Ruidoso"))</f>
        <v>Ruidoso</v>
      </c>
      <c r="U3346" t="str">
        <f>IF(AND(AIRBNB[[#This Row],[PRECIO]]&lt;50,AIRBNB[[#This Row],[MIN_NOCHES]]&gt;3),"Dentro del presupuesto","No considerar")</f>
        <v>No considerar</v>
      </c>
      <c r="V3346" t="str">
        <f>VLOOKUP(AIRBNB[[#This Row],[HOST_ID]],Super_host[],5,FALSE)</f>
        <v>Host</v>
      </c>
    </row>
    <row r="3347" spans="1:22">
      <c r="A3347" s="4">
        <v>3664714</v>
      </c>
      <c r="B3347" t="s">
        <v>12735</v>
      </c>
      <c r="C3347" s="4">
        <v>5872286</v>
      </c>
      <c r="D3347" t="s">
        <v>2618</v>
      </c>
      <c r="E3347" t="s">
        <v>12736</v>
      </c>
      <c r="F3347" s="4">
        <v>11222</v>
      </c>
      <c r="G3347" s="13" t="s">
        <v>4662</v>
      </c>
      <c r="H3347" s="13" t="s">
        <v>9249</v>
      </c>
      <c r="I3347" s="1">
        <v>4073526</v>
      </c>
      <c r="J3347" s="1">
        <v>-7395375</v>
      </c>
      <c r="K3347" t="s">
        <v>5</v>
      </c>
      <c r="L3347" s="20">
        <v>110</v>
      </c>
      <c r="M3347" s="4">
        <v>3</v>
      </c>
      <c r="N3347" s="4">
        <v>34</v>
      </c>
      <c r="O3347" s="2">
        <v>43239</v>
      </c>
      <c r="P3347" s="3">
        <v>0.56999999999999995</v>
      </c>
      <c r="Q3347" s="4">
        <v>1</v>
      </c>
      <c r="R3347" s="3">
        <v>6.9</v>
      </c>
      <c r="S33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7" t="str">
        <f>IF(AIRBNB[[#This Row],[RUIDO(dB)]]&lt;=4,"Silencioso",IF(AIRBNB[[#This Row],[RUIDO(dB)]]&lt;=5.5,"Poco Ruidoso","Ruidoso"))</f>
        <v>Ruidoso</v>
      </c>
      <c r="U3347" t="str">
        <f>IF(AND(AIRBNB[[#This Row],[PRECIO]]&lt;50,AIRBNB[[#This Row],[MIN_NOCHES]]&gt;3),"Dentro del presupuesto","No considerar")</f>
        <v>No considerar</v>
      </c>
      <c r="V3347" t="str">
        <f>VLOOKUP(AIRBNB[[#This Row],[HOST_ID]],Super_host[],5,FALSE)</f>
        <v>Host</v>
      </c>
    </row>
    <row r="3348" spans="1:22">
      <c r="A3348" s="4">
        <v>1063020</v>
      </c>
      <c r="B3348" t="s">
        <v>6192</v>
      </c>
      <c r="C3348" s="4">
        <v>5851210</v>
      </c>
      <c r="D3348" t="s">
        <v>854</v>
      </c>
      <c r="E3348" t="s">
        <v>6193</v>
      </c>
      <c r="F3348" s="4">
        <v>10029</v>
      </c>
      <c r="G3348" s="13" t="s">
        <v>124</v>
      </c>
      <c r="H3348" s="13" t="s">
        <v>219</v>
      </c>
      <c r="I3348" s="1">
        <v>4079417</v>
      </c>
      <c r="J3348" s="1">
        <v>-7394376</v>
      </c>
      <c r="K3348" t="s">
        <v>5</v>
      </c>
      <c r="L3348" s="20">
        <v>110</v>
      </c>
      <c r="M3348" s="4">
        <v>31</v>
      </c>
      <c r="N3348" s="4">
        <v>235</v>
      </c>
      <c r="O3348" s="2">
        <v>43616</v>
      </c>
      <c r="P3348" s="3">
        <v>3.14</v>
      </c>
      <c r="Q3348" s="4">
        <v>1</v>
      </c>
      <c r="R3348" s="3">
        <v>5.6</v>
      </c>
      <c r="S33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8" t="str">
        <f>IF(AIRBNB[[#This Row],[RUIDO(dB)]]&lt;=4,"Silencioso",IF(AIRBNB[[#This Row],[RUIDO(dB)]]&lt;=5.5,"Poco Ruidoso","Ruidoso"))</f>
        <v>Ruidoso</v>
      </c>
      <c r="U3348" t="str">
        <f>IF(AND(AIRBNB[[#This Row],[PRECIO]]&lt;50,AIRBNB[[#This Row],[MIN_NOCHES]]&gt;3),"Dentro del presupuesto","No considerar")</f>
        <v>No considerar</v>
      </c>
      <c r="V3348" t="str">
        <f>VLOOKUP(AIRBNB[[#This Row],[HOST_ID]],Super_host[],5,FALSE)</f>
        <v>Host</v>
      </c>
    </row>
    <row r="3349" spans="1:22">
      <c r="A3349" s="4">
        <v>4270683</v>
      </c>
      <c r="B3349" t="s">
        <v>8068</v>
      </c>
      <c r="C3349" s="4">
        <v>5835210</v>
      </c>
      <c r="D3349" t="s">
        <v>8069</v>
      </c>
      <c r="E3349" t="s">
        <v>8070</v>
      </c>
      <c r="F3349" s="4">
        <v>11103</v>
      </c>
      <c r="G3349" s="13" t="s">
        <v>7897</v>
      </c>
      <c r="H3349" s="13" t="s">
        <v>7940</v>
      </c>
      <c r="I3349" s="1">
        <v>4076386</v>
      </c>
      <c r="J3349" s="1">
        <v>-7391002</v>
      </c>
      <c r="K3349" t="s">
        <v>5</v>
      </c>
      <c r="L3349" s="20">
        <v>110</v>
      </c>
      <c r="M3349" s="4">
        <v>3</v>
      </c>
      <c r="N3349" s="4">
        <v>3</v>
      </c>
      <c r="O3349" s="2">
        <v>43472</v>
      </c>
      <c r="P3349" s="3">
        <v>0.05</v>
      </c>
      <c r="Q3349" s="4">
        <v>5</v>
      </c>
      <c r="R3349" s="3">
        <v>6.24</v>
      </c>
      <c r="S33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49" t="str">
        <f>IF(AIRBNB[[#This Row],[RUIDO(dB)]]&lt;=4,"Silencioso",IF(AIRBNB[[#This Row],[RUIDO(dB)]]&lt;=5.5,"Poco Ruidoso","Ruidoso"))</f>
        <v>Ruidoso</v>
      </c>
      <c r="U3349" t="str">
        <f>IF(AND(AIRBNB[[#This Row],[PRECIO]]&lt;50,AIRBNB[[#This Row],[MIN_NOCHES]]&gt;3),"Dentro del presupuesto","No considerar")</f>
        <v>No considerar</v>
      </c>
      <c r="V3349" t="str">
        <f>VLOOKUP(AIRBNB[[#This Row],[HOST_ID]],Super_host[],5,FALSE)</f>
        <v>Host</v>
      </c>
    </row>
    <row r="3350" spans="1:22">
      <c r="A3350" s="4">
        <v>1766846</v>
      </c>
      <c r="B3350" t="s">
        <v>6289</v>
      </c>
      <c r="C3350" s="4">
        <v>5586949</v>
      </c>
      <c r="D3350" t="s">
        <v>6290</v>
      </c>
      <c r="E3350" t="s">
        <v>6291</v>
      </c>
      <c r="F3350" s="4">
        <v>10003</v>
      </c>
      <c r="G3350" s="13" t="s">
        <v>124</v>
      </c>
      <c r="H3350" s="13" t="s">
        <v>133</v>
      </c>
      <c r="I3350" s="1">
        <v>40731</v>
      </c>
      <c r="J3350" s="1">
        <v>-7398427</v>
      </c>
      <c r="K3350" t="s">
        <v>5</v>
      </c>
      <c r="L3350" s="20">
        <v>110</v>
      </c>
      <c r="M3350" s="4">
        <v>1</v>
      </c>
      <c r="N3350" s="4">
        <v>233</v>
      </c>
      <c r="O3350" s="2">
        <v>43652</v>
      </c>
      <c r="P3350" s="3">
        <v>3.39</v>
      </c>
      <c r="Q3350" s="4">
        <v>1</v>
      </c>
      <c r="R3350" s="3">
        <v>5.6</v>
      </c>
      <c r="S33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0" t="str">
        <f>IF(AIRBNB[[#This Row],[RUIDO(dB)]]&lt;=4,"Silencioso",IF(AIRBNB[[#This Row],[RUIDO(dB)]]&lt;=5.5,"Poco Ruidoso","Ruidoso"))</f>
        <v>Ruidoso</v>
      </c>
      <c r="U3350" t="str">
        <f>IF(AND(AIRBNB[[#This Row],[PRECIO]]&lt;50,AIRBNB[[#This Row],[MIN_NOCHES]]&gt;3),"Dentro del presupuesto","No considerar")</f>
        <v>No considerar</v>
      </c>
      <c r="V3350" t="str">
        <f>VLOOKUP(AIRBNB[[#This Row],[HOST_ID]],Super_host[],5,FALSE)</f>
        <v>Host</v>
      </c>
    </row>
    <row r="3351" spans="1:22">
      <c r="A3351" s="4">
        <v>5998890</v>
      </c>
      <c r="B3351" t="s">
        <v>10590</v>
      </c>
      <c r="C3351" s="4">
        <v>5574620</v>
      </c>
      <c r="D3351" t="s">
        <v>23</v>
      </c>
      <c r="E3351" t="s">
        <v>10591</v>
      </c>
      <c r="F3351" s="4">
        <v>11225</v>
      </c>
      <c r="G3351" s="13" t="s">
        <v>4662</v>
      </c>
      <c r="H3351" s="13" t="s">
        <v>9252</v>
      </c>
      <c r="I3351" s="1">
        <v>4067215</v>
      </c>
      <c r="J3351" s="1">
        <v>-7395753</v>
      </c>
      <c r="K3351" t="s">
        <v>5</v>
      </c>
      <c r="L3351" s="20">
        <v>110</v>
      </c>
      <c r="M3351" s="4">
        <v>2</v>
      </c>
      <c r="N3351" s="4">
        <v>5</v>
      </c>
      <c r="O3351" s="2">
        <v>42227</v>
      </c>
      <c r="P3351" s="3">
        <v>0.1</v>
      </c>
      <c r="Q3351" s="4">
        <v>1</v>
      </c>
      <c r="R3351" s="3">
        <v>6.9</v>
      </c>
      <c r="S33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1" t="str">
        <f>IF(AIRBNB[[#This Row],[RUIDO(dB)]]&lt;=4,"Silencioso",IF(AIRBNB[[#This Row],[RUIDO(dB)]]&lt;=5.5,"Poco Ruidoso","Ruidoso"))</f>
        <v>Ruidoso</v>
      </c>
      <c r="U3351" t="str">
        <f>IF(AND(AIRBNB[[#This Row],[PRECIO]]&lt;50,AIRBNB[[#This Row],[MIN_NOCHES]]&gt;3),"Dentro del presupuesto","No considerar")</f>
        <v>No considerar</v>
      </c>
      <c r="V3351" t="str">
        <f>VLOOKUP(AIRBNB[[#This Row],[HOST_ID]],Super_host[],5,FALSE)</f>
        <v>Host</v>
      </c>
    </row>
    <row r="3352" spans="1:22">
      <c r="A3352" s="4">
        <v>4846199</v>
      </c>
      <c r="B3352" t="s">
        <v>9828</v>
      </c>
      <c r="C3352" s="4">
        <v>5545129</v>
      </c>
      <c r="D3352" t="s">
        <v>9719</v>
      </c>
      <c r="E3352" t="s">
        <v>9829</v>
      </c>
      <c r="F3352" s="4">
        <v>11201</v>
      </c>
      <c r="G3352" s="13" t="s">
        <v>4662</v>
      </c>
      <c r="H3352" s="13" t="s">
        <v>9576</v>
      </c>
      <c r="I3352" s="1">
        <v>4068896</v>
      </c>
      <c r="J3352" s="1">
        <v>-7398961</v>
      </c>
      <c r="K3352" t="s">
        <v>5</v>
      </c>
      <c r="L3352" s="20">
        <v>110</v>
      </c>
      <c r="M3352" s="4">
        <v>5</v>
      </c>
      <c r="N3352" s="4">
        <v>2</v>
      </c>
      <c r="O3352" s="2">
        <v>42289</v>
      </c>
      <c r="P3352" s="3">
        <v>0.04</v>
      </c>
      <c r="Q3352" s="4">
        <v>1</v>
      </c>
      <c r="R3352" s="3">
        <v>6.9</v>
      </c>
      <c r="S33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2" t="str">
        <f>IF(AIRBNB[[#This Row],[RUIDO(dB)]]&lt;=4,"Silencioso",IF(AIRBNB[[#This Row],[RUIDO(dB)]]&lt;=5.5,"Poco Ruidoso","Ruidoso"))</f>
        <v>Ruidoso</v>
      </c>
      <c r="U3352" t="str">
        <f>IF(AND(AIRBNB[[#This Row],[PRECIO]]&lt;50,AIRBNB[[#This Row],[MIN_NOCHES]]&gt;3),"Dentro del presupuesto","No considerar")</f>
        <v>No considerar</v>
      </c>
      <c r="V3352" t="str">
        <f>VLOOKUP(AIRBNB[[#This Row],[HOST_ID]],Super_host[],5,FALSE)</f>
        <v>Host</v>
      </c>
    </row>
    <row r="3353" spans="1:22">
      <c r="A3353" s="4">
        <v>3766496</v>
      </c>
      <c r="B3353" t="s">
        <v>5233</v>
      </c>
      <c r="C3353" s="4">
        <v>5086937</v>
      </c>
      <c r="D3353" t="s">
        <v>2610</v>
      </c>
      <c r="E3353" t="s">
        <v>5234</v>
      </c>
      <c r="F3353" s="4">
        <v>10019</v>
      </c>
      <c r="G3353" s="13" t="s">
        <v>124</v>
      </c>
      <c r="H3353" s="13" t="s">
        <v>249</v>
      </c>
      <c r="I3353" s="1">
        <v>4076559</v>
      </c>
      <c r="J3353" s="1">
        <v>-7399221</v>
      </c>
      <c r="K3353" t="s">
        <v>40</v>
      </c>
      <c r="L3353" s="20">
        <v>110</v>
      </c>
      <c r="M3353" s="4">
        <v>2</v>
      </c>
      <c r="N3353" s="4">
        <v>79</v>
      </c>
      <c r="O3353" s="2">
        <v>43640</v>
      </c>
      <c r="P3353" s="3">
        <v>1.33</v>
      </c>
      <c r="Q3353" s="4">
        <v>1</v>
      </c>
      <c r="R3353" s="3">
        <v>5.6</v>
      </c>
      <c r="S33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3" t="str">
        <f>IF(AIRBNB[[#This Row],[RUIDO(dB)]]&lt;=4,"Silencioso",IF(AIRBNB[[#This Row],[RUIDO(dB)]]&lt;=5.5,"Poco Ruidoso","Ruidoso"))</f>
        <v>Ruidoso</v>
      </c>
      <c r="U3353" t="str">
        <f>IF(AND(AIRBNB[[#This Row],[PRECIO]]&lt;50,AIRBNB[[#This Row],[MIN_NOCHES]]&gt;3),"Dentro del presupuesto","No considerar")</f>
        <v>No considerar</v>
      </c>
      <c r="V3353" t="str">
        <f>VLOOKUP(AIRBNB[[#This Row],[HOST_ID]],Super_host[],5,FALSE)</f>
        <v>Host</v>
      </c>
    </row>
    <row r="3354" spans="1:22">
      <c r="A3354" s="4">
        <v>882559</v>
      </c>
      <c r="B3354" t="s">
        <v>6062</v>
      </c>
      <c r="C3354" s="4">
        <v>4670155</v>
      </c>
      <c r="D3354" t="s">
        <v>6063</v>
      </c>
      <c r="E3354" t="s">
        <v>6064</v>
      </c>
      <c r="F3354" s="4">
        <v>10036</v>
      </c>
      <c r="G3354" s="13" t="s">
        <v>124</v>
      </c>
      <c r="H3354" s="13" t="s">
        <v>249</v>
      </c>
      <c r="I3354" s="1">
        <v>4076113</v>
      </c>
      <c r="J3354" s="1">
        <v>-7398918</v>
      </c>
      <c r="K3354" t="s">
        <v>40</v>
      </c>
      <c r="L3354" s="20">
        <v>110</v>
      </c>
      <c r="M3354" s="4">
        <v>3</v>
      </c>
      <c r="N3354" s="4">
        <v>213</v>
      </c>
      <c r="O3354" s="2">
        <v>43640</v>
      </c>
      <c r="P3354" s="3">
        <v>2.79</v>
      </c>
      <c r="Q3354" s="4">
        <v>1</v>
      </c>
      <c r="R3354" s="3">
        <v>5.6</v>
      </c>
      <c r="S33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4" t="str">
        <f>IF(AIRBNB[[#This Row],[RUIDO(dB)]]&lt;=4,"Silencioso",IF(AIRBNB[[#This Row],[RUIDO(dB)]]&lt;=5.5,"Poco Ruidoso","Ruidoso"))</f>
        <v>Ruidoso</v>
      </c>
      <c r="U3354" t="str">
        <f>IF(AND(AIRBNB[[#This Row],[PRECIO]]&lt;50,AIRBNB[[#This Row],[MIN_NOCHES]]&gt;3),"Dentro del presupuesto","No considerar")</f>
        <v>No considerar</v>
      </c>
      <c r="V3354" t="str">
        <f>VLOOKUP(AIRBNB[[#This Row],[HOST_ID]],Super_host[],5,FALSE)</f>
        <v>Host</v>
      </c>
    </row>
    <row r="3355" spans="1:22">
      <c r="A3355" s="4">
        <v>820946</v>
      </c>
      <c r="B3355" t="s">
        <v>11244</v>
      </c>
      <c r="C3355" s="4">
        <v>4311270</v>
      </c>
      <c r="D3355" t="s">
        <v>3945</v>
      </c>
      <c r="E3355" t="s">
        <v>11245</v>
      </c>
      <c r="F3355" s="4">
        <v>11222</v>
      </c>
      <c r="G3355" s="13" t="s">
        <v>4662</v>
      </c>
      <c r="H3355" s="13" t="s">
        <v>9249</v>
      </c>
      <c r="I3355" s="1">
        <v>4073319</v>
      </c>
      <c r="J3355" s="1">
        <v>-7395623</v>
      </c>
      <c r="K3355" t="s">
        <v>40</v>
      </c>
      <c r="L3355" s="20">
        <v>110</v>
      </c>
      <c r="M3355" s="4">
        <v>1</v>
      </c>
      <c r="N3355" s="4">
        <v>4</v>
      </c>
      <c r="O3355" s="2">
        <v>43097</v>
      </c>
      <c r="P3355" s="3">
        <v>0.18</v>
      </c>
      <c r="Q3355" s="4">
        <v>1</v>
      </c>
      <c r="R3355" s="3">
        <v>6.9</v>
      </c>
      <c r="S33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5" t="str">
        <f>IF(AIRBNB[[#This Row],[RUIDO(dB)]]&lt;=4,"Silencioso",IF(AIRBNB[[#This Row],[RUIDO(dB)]]&lt;=5.5,"Poco Ruidoso","Ruidoso"))</f>
        <v>Ruidoso</v>
      </c>
      <c r="U3355" t="str">
        <f>IF(AND(AIRBNB[[#This Row],[PRECIO]]&lt;50,AIRBNB[[#This Row],[MIN_NOCHES]]&gt;3),"Dentro del presupuesto","No considerar")</f>
        <v>No considerar</v>
      </c>
      <c r="V3355" t="str">
        <f>VLOOKUP(AIRBNB[[#This Row],[HOST_ID]],Super_host[],5,FALSE)</f>
        <v>Host</v>
      </c>
    </row>
    <row r="3356" spans="1:22">
      <c r="A3356" s="4">
        <v>3431816</v>
      </c>
      <c r="B3356" t="s">
        <v>9963</v>
      </c>
      <c r="C3356" s="4">
        <v>4274268</v>
      </c>
      <c r="D3356" t="s">
        <v>9964</v>
      </c>
      <c r="E3356" t="s">
        <v>9965</v>
      </c>
      <c r="F3356" s="4">
        <v>11216</v>
      </c>
      <c r="G3356" s="13" t="s">
        <v>4662</v>
      </c>
      <c r="H3356" s="13" t="s">
        <v>9252</v>
      </c>
      <c r="I3356" s="1">
        <v>4067183</v>
      </c>
      <c r="J3356" s="1">
        <v>-7395491</v>
      </c>
      <c r="K3356" t="s">
        <v>5</v>
      </c>
      <c r="L3356" s="20">
        <v>110</v>
      </c>
      <c r="M3356" s="4">
        <v>4</v>
      </c>
      <c r="N3356" s="4">
        <v>3</v>
      </c>
      <c r="O3356" s="2">
        <v>42372</v>
      </c>
      <c r="P3356" s="3">
        <v>0.05</v>
      </c>
      <c r="Q3356" s="4">
        <v>1</v>
      </c>
      <c r="R3356" s="3">
        <v>6.9</v>
      </c>
      <c r="S33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6" t="str">
        <f>IF(AIRBNB[[#This Row],[RUIDO(dB)]]&lt;=4,"Silencioso",IF(AIRBNB[[#This Row],[RUIDO(dB)]]&lt;=5.5,"Poco Ruidoso","Ruidoso"))</f>
        <v>Ruidoso</v>
      </c>
      <c r="U3356" t="str">
        <f>IF(AND(AIRBNB[[#This Row],[PRECIO]]&lt;50,AIRBNB[[#This Row],[MIN_NOCHES]]&gt;3),"Dentro del presupuesto","No considerar")</f>
        <v>No considerar</v>
      </c>
      <c r="V3356" t="str">
        <f>VLOOKUP(AIRBNB[[#This Row],[HOST_ID]],Super_host[],5,FALSE)</f>
        <v>Host</v>
      </c>
    </row>
    <row r="3357" spans="1:22">
      <c r="A3357" s="4">
        <v>2254582</v>
      </c>
      <c r="B3357" t="s">
        <v>12019</v>
      </c>
      <c r="C3357" s="4">
        <v>3672774</v>
      </c>
      <c r="D3357" t="s">
        <v>2415</v>
      </c>
      <c r="E3357" t="s">
        <v>12020</v>
      </c>
      <c r="F3357" s="4">
        <v>11238</v>
      </c>
      <c r="G3357" s="13" t="s">
        <v>4662</v>
      </c>
      <c r="H3357" s="13" t="s">
        <v>9387</v>
      </c>
      <c r="I3357" s="1">
        <v>4068255</v>
      </c>
      <c r="J3357" s="1">
        <v>-7396124</v>
      </c>
      <c r="K3357" t="s">
        <v>5</v>
      </c>
      <c r="L3357" s="20">
        <v>110</v>
      </c>
      <c r="M3357" s="4">
        <v>4</v>
      </c>
      <c r="N3357" s="4">
        <v>21</v>
      </c>
      <c r="O3357" s="2">
        <v>43511</v>
      </c>
      <c r="P3357" s="3">
        <v>0.33</v>
      </c>
      <c r="Q3357" s="4">
        <v>1</v>
      </c>
      <c r="R3357" s="3">
        <v>6.9</v>
      </c>
      <c r="S33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7" t="str">
        <f>IF(AIRBNB[[#This Row],[RUIDO(dB)]]&lt;=4,"Silencioso",IF(AIRBNB[[#This Row],[RUIDO(dB)]]&lt;=5.5,"Poco Ruidoso","Ruidoso"))</f>
        <v>Ruidoso</v>
      </c>
      <c r="U3357" t="str">
        <f>IF(AND(AIRBNB[[#This Row],[PRECIO]]&lt;50,AIRBNB[[#This Row],[MIN_NOCHES]]&gt;3),"Dentro del presupuesto","No considerar")</f>
        <v>No considerar</v>
      </c>
      <c r="V3357" t="str">
        <f>VLOOKUP(AIRBNB[[#This Row],[HOST_ID]],Super_host[],5,FALSE)</f>
        <v>Host</v>
      </c>
    </row>
    <row r="3358" spans="1:22">
      <c r="A3358" s="4">
        <v>1022204</v>
      </c>
      <c r="B3358" t="s">
        <v>4304</v>
      </c>
      <c r="C3358" s="4">
        <v>3483960</v>
      </c>
      <c r="D3358" t="s">
        <v>4305</v>
      </c>
      <c r="E3358" t="s">
        <v>4306</v>
      </c>
      <c r="F3358" s="4">
        <v>10002</v>
      </c>
      <c r="G3358" s="13" t="s">
        <v>124</v>
      </c>
      <c r="H3358" s="13" t="s">
        <v>137</v>
      </c>
      <c r="I3358" s="1">
        <v>4072198</v>
      </c>
      <c r="J3358" s="1">
        <v>-7398932</v>
      </c>
      <c r="K3358" t="s">
        <v>40</v>
      </c>
      <c r="L3358" s="20">
        <v>110</v>
      </c>
      <c r="M3358" s="4">
        <v>3</v>
      </c>
      <c r="N3358" s="4">
        <v>49</v>
      </c>
      <c r="O3358" s="2">
        <v>43348</v>
      </c>
      <c r="P3358" s="3">
        <v>0.69</v>
      </c>
      <c r="Q3358" s="4">
        <v>1</v>
      </c>
      <c r="R3358" s="3">
        <v>5.6</v>
      </c>
      <c r="S33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8" t="str">
        <f>IF(AIRBNB[[#This Row],[RUIDO(dB)]]&lt;=4,"Silencioso",IF(AIRBNB[[#This Row],[RUIDO(dB)]]&lt;=5.5,"Poco Ruidoso","Ruidoso"))</f>
        <v>Ruidoso</v>
      </c>
      <c r="U3358" t="str">
        <f>IF(AND(AIRBNB[[#This Row],[PRECIO]]&lt;50,AIRBNB[[#This Row],[MIN_NOCHES]]&gt;3),"Dentro del presupuesto","No considerar")</f>
        <v>No considerar</v>
      </c>
      <c r="V3358" t="str">
        <f>VLOOKUP(AIRBNB[[#This Row],[HOST_ID]],Super_host[],5,FALSE)</f>
        <v>Host</v>
      </c>
    </row>
    <row r="3359" spans="1:22">
      <c r="A3359" s="4">
        <v>2079765</v>
      </c>
      <c r="B3359" t="s">
        <v>13356</v>
      </c>
      <c r="C3359" s="4">
        <v>3389163</v>
      </c>
      <c r="D3359" t="s">
        <v>1648</v>
      </c>
      <c r="E3359" t="s">
        <v>13357</v>
      </c>
      <c r="F3359" s="4">
        <v>11233</v>
      </c>
      <c r="G3359" s="13" t="s">
        <v>4662</v>
      </c>
      <c r="H3359" s="13" t="s">
        <v>9230</v>
      </c>
      <c r="I3359" s="1">
        <v>4068171</v>
      </c>
      <c r="J3359" s="1">
        <v>-7392085</v>
      </c>
      <c r="K3359" t="s">
        <v>5</v>
      </c>
      <c r="L3359" s="20">
        <v>110</v>
      </c>
      <c r="M3359" s="4">
        <v>10</v>
      </c>
      <c r="N3359" s="4">
        <v>58</v>
      </c>
      <c r="O3359" s="2">
        <v>43619</v>
      </c>
      <c r="P3359" s="3">
        <v>0.92</v>
      </c>
      <c r="Q3359" s="4">
        <v>1</v>
      </c>
      <c r="R3359" s="3">
        <v>6.9</v>
      </c>
      <c r="S33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59" t="str">
        <f>IF(AIRBNB[[#This Row],[RUIDO(dB)]]&lt;=4,"Silencioso",IF(AIRBNB[[#This Row],[RUIDO(dB)]]&lt;=5.5,"Poco Ruidoso","Ruidoso"))</f>
        <v>Ruidoso</v>
      </c>
      <c r="U3359" t="str">
        <f>IF(AND(AIRBNB[[#This Row],[PRECIO]]&lt;50,AIRBNB[[#This Row],[MIN_NOCHES]]&gt;3),"Dentro del presupuesto","No considerar")</f>
        <v>No considerar</v>
      </c>
      <c r="V3359" t="str">
        <f>VLOOKUP(AIRBNB[[#This Row],[HOST_ID]],Super_host[],5,FALSE)</f>
        <v>Host</v>
      </c>
    </row>
    <row r="3360" spans="1:22">
      <c r="A3360" s="4">
        <v>6690696</v>
      </c>
      <c r="B3360" t="s">
        <v>9502</v>
      </c>
      <c r="C3360" s="4">
        <v>3131306</v>
      </c>
      <c r="D3360" t="s">
        <v>9503</v>
      </c>
      <c r="E3360" t="s">
        <v>9504</v>
      </c>
      <c r="F3360" s="4">
        <v>11238</v>
      </c>
      <c r="G3360" s="13" t="s">
        <v>4662</v>
      </c>
      <c r="H3360" s="13" t="s">
        <v>9387</v>
      </c>
      <c r="I3360" s="1">
        <v>4068623</v>
      </c>
      <c r="J3360" s="1">
        <v>-7396755</v>
      </c>
      <c r="K3360" t="s">
        <v>5</v>
      </c>
      <c r="L3360" s="20">
        <v>110</v>
      </c>
      <c r="M3360" s="4">
        <v>30</v>
      </c>
      <c r="N3360" s="4">
        <v>1</v>
      </c>
      <c r="O3360" s="2">
        <v>42225</v>
      </c>
      <c r="P3360" s="3">
        <v>0.02</v>
      </c>
      <c r="Q3360" s="4">
        <v>1</v>
      </c>
      <c r="R3360" s="3">
        <v>6.9</v>
      </c>
      <c r="S33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0" t="str">
        <f>IF(AIRBNB[[#This Row],[RUIDO(dB)]]&lt;=4,"Silencioso",IF(AIRBNB[[#This Row],[RUIDO(dB)]]&lt;=5.5,"Poco Ruidoso","Ruidoso"))</f>
        <v>Ruidoso</v>
      </c>
      <c r="U3360" t="str">
        <f>IF(AND(AIRBNB[[#This Row],[PRECIO]]&lt;50,AIRBNB[[#This Row],[MIN_NOCHES]]&gt;3),"Dentro del presupuesto","No considerar")</f>
        <v>No considerar</v>
      </c>
      <c r="V3360" t="str">
        <f>VLOOKUP(AIRBNB[[#This Row],[HOST_ID]],Super_host[],5,FALSE)</f>
        <v>Host</v>
      </c>
    </row>
    <row r="3361" spans="1:22">
      <c r="A3361" s="4">
        <v>2509093</v>
      </c>
      <c r="B3361" t="s">
        <v>12864</v>
      </c>
      <c r="C3361" s="4">
        <v>3034421</v>
      </c>
      <c r="D3361" t="s">
        <v>544</v>
      </c>
      <c r="E3361" t="s">
        <v>12865</v>
      </c>
      <c r="F3361" s="4">
        <v>11211</v>
      </c>
      <c r="G3361" s="13" t="s">
        <v>4662</v>
      </c>
      <c r="H3361" s="13" t="s">
        <v>9218</v>
      </c>
      <c r="I3361" s="1">
        <v>4071683</v>
      </c>
      <c r="J3361" s="1">
        <v>-7395623</v>
      </c>
      <c r="K3361" t="s">
        <v>40</v>
      </c>
      <c r="L3361" s="20">
        <v>110</v>
      </c>
      <c r="M3361" s="4">
        <v>1</v>
      </c>
      <c r="N3361" s="4">
        <v>38</v>
      </c>
      <c r="O3361" s="2">
        <v>43212</v>
      </c>
      <c r="P3361" s="3">
        <v>0.63</v>
      </c>
      <c r="Q3361" s="4">
        <v>1</v>
      </c>
      <c r="R3361" s="3">
        <v>6.9</v>
      </c>
      <c r="S33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1" t="str">
        <f>IF(AIRBNB[[#This Row],[RUIDO(dB)]]&lt;=4,"Silencioso",IF(AIRBNB[[#This Row],[RUIDO(dB)]]&lt;=5.5,"Poco Ruidoso","Ruidoso"))</f>
        <v>Ruidoso</v>
      </c>
      <c r="U3361" t="str">
        <f>IF(AND(AIRBNB[[#This Row],[PRECIO]]&lt;50,AIRBNB[[#This Row],[MIN_NOCHES]]&gt;3),"Dentro del presupuesto","No considerar")</f>
        <v>No considerar</v>
      </c>
      <c r="V3361" t="str">
        <f>VLOOKUP(AIRBNB[[#This Row],[HOST_ID]],Super_host[],5,FALSE)</f>
        <v>Host</v>
      </c>
    </row>
    <row r="3362" spans="1:22">
      <c r="A3362" s="4">
        <v>1302684</v>
      </c>
      <c r="B3362" t="s">
        <v>2083</v>
      </c>
      <c r="C3362" s="4">
        <v>3003533</v>
      </c>
      <c r="D3362" t="s">
        <v>117</v>
      </c>
      <c r="E3362" t="s">
        <v>2084</v>
      </c>
      <c r="F3362" s="4">
        <v>10031</v>
      </c>
      <c r="G3362" s="13" t="s">
        <v>124</v>
      </c>
      <c r="H3362" s="13" t="s">
        <v>125</v>
      </c>
      <c r="I3362" s="1">
        <v>4084346</v>
      </c>
      <c r="J3362" s="1">
        <v>-7394471</v>
      </c>
      <c r="K3362" t="s">
        <v>5</v>
      </c>
      <c r="L3362" s="20">
        <v>110</v>
      </c>
      <c r="M3362" s="4">
        <v>29</v>
      </c>
      <c r="N3362" s="4">
        <v>10</v>
      </c>
      <c r="O3362" s="2">
        <v>43332</v>
      </c>
      <c r="P3362" s="3">
        <v>0.14000000000000001</v>
      </c>
      <c r="Q3362" s="4">
        <v>1</v>
      </c>
      <c r="R3362" s="3">
        <v>5.6</v>
      </c>
      <c r="S33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2" t="str">
        <f>IF(AIRBNB[[#This Row],[RUIDO(dB)]]&lt;=4,"Silencioso",IF(AIRBNB[[#This Row],[RUIDO(dB)]]&lt;=5.5,"Poco Ruidoso","Ruidoso"))</f>
        <v>Ruidoso</v>
      </c>
      <c r="U3362" t="str">
        <f>IF(AND(AIRBNB[[#This Row],[PRECIO]]&lt;50,AIRBNB[[#This Row],[MIN_NOCHES]]&gt;3),"Dentro del presupuesto","No considerar")</f>
        <v>No considerar</v>
      </c>
      <c r="V3362" t="str">
        <f>VLOOKUP(AIRBNB[[#This Row],[HOST_ID]],Super_host[],5,FALSE)</f>
        <v>Host</v>
      </c>
    </row>
    <row r="3363" spans="1:22">
      <c r="A3363" s="4">
        <v>1802584</v>
      </c>
      <c r="B3363" t="s">
        <v>9066</v>
      </c>
      <c r="C3363" s="4">
        <v>2961266</v>
      </c>
      <c r="D3363" t="s">
        <v>291</v>
      </c>
      <c r="E3363" t="s">
        <v>9067</v>
      </c>
      <c r="F3363" s="4">
        <v>11104</v>
      </c>
      <c r="G3363" s="13" t="s">
        <v>7897</v>
      </c>
      <c r="H3363" s="13" t="s">
        <v>7923</v>
      </c>
      <c r="I3363" s="1">
        <v>4073747</v>
      </c>
      <c r="J3363" s="1">
        <v>-739248</v>
      </c>
      <c r="K3363" t="s">
        <v>5</v>
      </c>
      <c r="L3363" s="20">
        <v>110</v>
      </c>
      <c r="M3363" s="4">
        <v>1</v>
      </c>
      <c r="N3363" s="4">
        <v>92</v>
      </c>
      <c r="O3363" s="2">
        <v>43649</v>
      </c>
      <c r="P3363" s="3">
        <v>6.3</v>
      </c>
      <c r="Q3363" s="4">
        <v>5</v>
      </c>
      <c r="R3363" s="3">
        <v>6.24</v>
      </c>
      <c r="S33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3" t="str">
        <f>IF(AIRBNB[[#This Row],[RUIDO(dB)]]&lt;=4,"Silencioso",IF(AIRBNB[[#This Row],[RUIDO(dB)]]&lt;=5.5,"Poco Ruidoso","Ruidoso"))</f>
        <v>Ruidoso</v>
      </c>
      <c r="U3363" t="str">
        <f>IF(AND(AIRBNB[[#This Row],[PRECIO]]&lt;50,AIRBNB[[#This Row],[MIN_NOCHES]]&gt;3),"Dentro del presupuesto","No considerar")</f>
        <v>No considerar</v>
      </c>
      <c r="V3363" t="str">
        <f>VLOOKUP(AIRBNB[[#This Row],[HOST_ID]],Super_host[],5,FALSE)</f>
        <v>Host</v>
      </c>
    </row>
    <row r="3364" spans="1:22">
      <c r="A3364" s="4">
        <v>593000</v>
      </c>
      <c r="B3364" t="s">
        <v>2085</v>
      </c>
      <c r="C3364" s="4">
        <v>2927446</v>
      </c>
      <c r="D3364" t="s">
        <v>2086</v>
      </c>
      <c r="E3364" t="s">
        <v>2087</v>
      </c>
      <c r="F3364" s="4">
        <v>10028</v>
      </c>
      <c r="G3364" s="13" t="s">
        <v>124</v>
      </c>
      <c r="H3364" s="13" t="s">
        <v>129</v>
      </c>
      <c r="I3364" s="1">
        <v>4077247</v>
      </c>
      <c r="J3364" s="1">
        <v>-7394665</v>
      </c>
      <c r="K3364" t="s">
        <v>5</v>
      </c>
      <c r="L3364" s="20">
        <v>110</v>
      </c>
      <c r="M3364" s="4">
        <v>7</v>
      </c>
      <c r="N3364" s="4">
        <v>12</v>
      </c>
      <c r="O3364" s="2">
        <v>42692</v>
      </c>
      <c r="P3364" s="3">
        <v>0.14000000000000001</v>
      </c>
      <c r="Q3364" s="4">
        <v>1</v>
      </c>
      <c r="R3364" s="3">
        <v>5.6</v>
      </c>
      <c r="S33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4" t="str">
        <f>IF(AIRBNB[[#This Row],[RUIDO(dB)]]&lt;=4,"Silencioso",IF(AIRBNB[[#This Row],[RUIDO(dB)]]&lt;=5.5,"Poco Ruidoso","Ruidoso"))</f>
        <v>Ruidoso</v>
      </c>
      <c r="U3364" t="str">
        <f>IF(AND(AIRBNB[[#This Row],[PRECIO]]&lt;50,AIRBNB[[#This Row],[MIN_NOCHES]]&gt;3),"Dentro del presupuesto","No considerar")</f>
        <v>No considerar</v>
      </c>
      <c r="V3364" t="str">
        <f>VLOOKUP(AIRBNB[[#This Row],[HOST_ID]],Super_host[],5,FALSE)</f>
        <v>Host</v>
      </c>
    </row>
    <row r="3365" spans="1:22">
      <c r="A3365" s="4">
        <v>4404818</v>
      </c>
      <c r="B3365" t="s">
        <v>7201</v>
      </c>
      <c r="C3365" s="4">
        <v>2909990</v>
      </c>
      <c r="D3365" t="s">
        <v>233</v>
      </c>
      <c r="E3365" t="s">
        <v>7202</v>
      </c>
      <c r="F3365" s="4">
        <v>10033</v>
      </c>
      <c r="G3365" s="13" t="s">
        <v>124</v>
      </c>
      <c r="H3365" s="13" t="s">
        <v>125</v>
      </c>
      <c r="I3365" s="1">
        <v>4085104</v>
      </c>
      <c r="J3365" s="1">
        <v>-7393617</v>
      </c>
      <c r="K3365" t="s">
        <v>5</v>
      </c>
      <c r="L3365" s="20">
        <v>110</v>
      </c>
      <c r="M3365" s="4">
        <v>7</v>
      </c>
      <c r="N3365" s="4">
        <v>0</v>
      </c>
      <c r="O3365" s="2">
        <v>42624</v>
      </c>
      <c r="P3365" s="3">
        <v>0.12</v>
      </c>
      <c r="Q3365" s="4">
        <v>1</v>
      </c>
      <c r="R3365" s="3">
        <v>5.6</v>
      </c>
      <c r="S33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5" t="str">
        <f>IF(AIRBNB[[#This Row],[RUIDO(dB)]]&lt;=4,"Silencioso",IF(AIRBNB[[#This Row],[RUIDO(dB)]]&lt;=5.5,"Poco Ruidoso","Ruidoso"))</f>
        <v>Ruidoso</v>
      </c>
      <c r="U3365" t="str">
        <f>IF(AND(AIRBNB[[#This Row],[PRECIO]]&lt;50,AIRBNB[[#This Row],[MIN_NOCHES]]&gt;3),"Dentro del presupuesto","No considerar")</f>
        <v>No considerar</v>
      </c>
      <c r="V3365" t="str">
        <f>VLOOKUP(AIRBNB[[#This Row],[HOST_ID]],Super_host[],5,FALSE)</f>
        <v>Host</v>
      </c>
    </row>
    <row r="3366" spans="1:22">
      <c r="A3366" s="4">
        <v>544331</v>
      </c>
      <c r="B3366" t="s">
        <v>2579</v>
      </c>
      <c r="C3366" s="4">
        <v>2676438</v>
      </c>
      <c r="D3366" t="s">
        <v>2580</v>
      </c>
      <c r="E3366" t="s">
        <v>2581</v>
      </c>
      <c r="F3366" s="4">
        <v>10028</v>
      </c>
      <c r="G3366" s="13" t="s">
        <v>124</v>
      </c>
      <c r="H3366" s="13" t="s">
        <v>129</v>
      </c>
      <c r="I3366" s="1">
        <v>4077424</v>
      </c>
      <c r="J3366" s="1">
        <v>-7394839</v>
      </c>
      <c r="K3366" t="s">
        <v>5</v>
      </c>
      <c r="L3366" s="20">
        <v>110</v>
      </c>
      <c r="M3366" s="4">
        <v>10</v>
      </c>
      <c r="N3366" s="4">
        <v>16</v>
      </c>
      <c r="O3366" s="2">
        <v>43319</v>
      </c>
      <c r="P3366" s="3">
        <v>0.2</v>
      </c>
      <c r="Q3366" s="4">
        <v>1</v>
      </c>
      <c r="R3366" s="3">
        <v>5.6</v>
      </c>
      <c r="S33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6" t="str">
        <f>IF(AIRBNB[[#This Row],[RUIDO(dB)]]&lt;=4,"Silencioso",IF(AIRBNB[[#This Row],[RUIDO(dB)]]&lt;=5.5,"Poco Ruidoso","Ruidoso"))</f>
        <v>Ruidoso</v>
      </c>
      <c r="U3366" t="str">
        <f>IF(AND(AIRBNB[[#This Row],[PRECIO]]&lt;50,AIRBNB[[#This Row],[MIN_NOCHES]]&gt;3),"Dentro del presupuesto","No considerar")</f>
        <v>No considerar</v>
      </c>
      <c r="V3366" t="str">
        <f>VLOOKUP(AIRBNB[[#This Row],[HOST_ID]],Super_host[],5,FALSE)</f>
        <v>Host</v>
      </c>
    </row>
    <row r="3367" spans="1:22">
      <c r="A3367" s="4">
        <v>4329728</v>
      </c>
      <c r="B3367" t="s">
        <v>3462</v>
      </c>
      <c r="C3367" s="4">
        <v>2657430</v>
      </c>
      <c r="D3367" t="s">
        <v>472</v>
      </c>
      <c r="E3367" t="s">
        <v>3463</v>
      </c>
      <c r="F3367" s="4">
        <v>10001</v>
      </c>
      <c r="G3367" s="13" t="s">
        <v>124</v>
      </c>
      <c r="H3367" s="13" t="s">
        <v>186</v>
      </c>
      <c r="I3367" s="1">
        <v>4074751</v>
      </c>
      <c r="J3367" s="1">
        <v>-7400086</v>
      </c>
      <c r="K3367" t="s">
        <v>40</v>
      </c>
      <c r="L3367" s="20">
        <v>110</v>
      </c>
      <c r="M3367" s="4">
        <v>6</v>
      </c>
      <c r="N3367" s="4">
        <v>20</v>
      </c>
      <c r="O3367" s="2">
        <v>43101</v>
      </c>
      <c r="P3367" s="3">
        <v>0.36</v>
      </c>
      <c r="Q3367" s="4">
        <v>1</v>
      </c>
      <c r="R3367" s="3">
        <v>5.6</v>
      </c>
      <c r="S33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7" t="str">
        <f>IF(AIRBNB[[#This Row],[RUIDO(dB)]]&lt;=4,"Silencioso",IF(AIRBNB[[#This Row],[RUIDO(dB)]]&lt;=5.5,"Poco Ruidoso","Ruidoso"))</f>
        <v>Ruidoso</v>
      </c>
      <c r="U3367" t="str">
        <f>IF(AND(AIRBNB[[#This Row],[PRECIO]]&lt;50,AIRBNB[[#This Row],[MIN_NOCHES]]&gt;3),"Dentro del presupuesto","No considerar")</f>
        <v>No considerar</v>
      </c>
      <c r="V3367" t="str">
        <f>VLOOKUP(AIRBNB[[#This Row],[HOST_ID]],Super_host[],5,FALSE)</f>
        <v>Host</v>
      </c>
    </row>
    <row r="3368" spans="1:22">
      <c r="A3368" s="4">
        <v>2994478</v>
      </c>
      <c r="B3368" t="s">
        <v>5363</v>
      </c>
      <c r="C3368" s="4">
        <v>2604437</v>
      </c>
      <c r="D3368" t="s">
        <v>644</v>
      </c>
      <c r="E3368" t="s">
        <v>5364</v>
      </c>
      <c r="F3368" s="4">
        <v>10024</v>
      </c>
      <c r="G3368" s="13" t="s">
        <v>124</v>
      </c>
      <c r="H3368" s="13" t="s">
        <v>168</v>
      </c>
      <c r="I3368" s="1">
        <v>4078504</v>
      </c>
      <c r="J3368" s="1">
        <v>-7397959</v>
      </c>
      <c r="K3368" t="s">
        <v>40</v>
      </c>
      <c r="L3368" s="20">
        <v>110</v>
      </c>
      <c r="M3368" s="4">
        <v>3</v>
      </c>
      <c r="N3368" s="4">
        <v>40</v>
      </c>
      <c r="O3368" s="2">
        <v>43601</v>
      </c>
      <c r="P3368" s="3">
        <v>1.48</v>
      </c>
      <c r="Q3368" s="4">
        <v>1</v>
      </c>
      <c r="R3368" s="3">
        <v>5.6</v>
      </c>
      <c r="S33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8" t="str">
        <f>IF(AIRBNB[[#This Row],[RUIDO(dB)]]&lt;=4,"Silencioso",IF(AIRBNB[[#This Row],[RUIDO(dB)]]&lt;=5.5,"Poco Ruidoso","Ruidoso"))</f>
        <v>Ruidoso</v>
      </c>
      <c r="U3368" t="str">
        <f>IF(AND(AIRBNB[[#This Row],[PRECIO]]&lt;50,AIRBNB[[#This Row],[MIN_NOCHES]]&gt;3),"Dentro del presupuesto","No considerar")</f>
        <v>No considerar</v>
      </c>
      <c r="V3368" t="str">
        <f>VLOOKUP(AIRBNB[[#This Row],[HOST_ID]],Super_host[],5,FALSE)</f>
        <v>Host</v>
      </c>
    </row>
    <row r="3369" spans="1:22">
      <c r="A3369" s="4">
        <v>2135116</v>
      </c>
      <c r="B3369" t="s">
        <v>877</v>
      </c>
      <c r="C3369" s="4">
        <v>2382974</v>
      </c>
      <c r="D3369" t="s">
        <v>764</v>
      </c>
      <c r="E3369" t="s">
        <v>878</v>
      </c>
      <c r="F3369" s="4">
        <v>10281</v>
      </c>
      <c r="G3369" s="13" t="s">
        <v>124</v>
      </c>
      <c r="H3369" s="13" t="s">
        <v>698</v>
      </c>
      <c r="I3369" t="s">
        <v>879</v>
      </c>
      <c r="J3369" s="1">
        <v>-740154</v>
      </c>
      <c r="K3369" t="s">
        <v>40</v>
      </c>
      <c r="L3369" s="20">
        <v>110</v>
      </c>
      <c r="M3369" s="4">
        <v>3</v>
      </c>
      <c r="N3369" s="4">
        <v>1</v>
      </c>
      <c r="O3369" s="2">
        <v>42880</v>
      </c>
      <c r="P3369" s="3">
        <v>0.04</v>
      </c>
      <c r="Q3369" s="4">
        <v>1</v>
      </c>
      <c r="R3369" s="3">
        <v>5.6</v>
      </c>
      <c r="S33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69" t="str">
        <f>IF(AIRBNB[[#This Row],[RUIDO(dB)]]&lt;=4,"Silencioso",IF(AIRBNB[[#This Row],[RUIDO(dB)]]&lt;=5.5,"Poco Ruidoso","Ruidoso"))</f>
        <v>Ruidoso</v>
      </c>
      <c r="U3369" t="str">
        <f>IF(AND(AIRBNB[[#This Row],[PRECIO]]&lt;50,AIRBNB[[#This Row],[MIN_NOCHES]]&gt;3),"Dentro del presupuesto","No considerar")</f>
        <v>No considerar</v>
      </c>
      <c r="V3369" t="str">
        <f>VLOOKUP(AIRBNB[[#This Row],[HOST_ID]],Super_host[],5,FALSE)</f>
        <v>Host</v>
      </c>
    </row>
    <row r="3370" spans="1:22">
      <c r="A3370" s="4">
        <v>1474752</v>
      </c>
      <c r="B3370" t="s">
        <v>11972</v>
      </c>
      <c r="C3370" s="4">
        <v>2259113</v>
      </c>
      <c r="D3370" t="s">
        <v>5591</v>
      </c>
      <c r="E3370" t="s">
        <v>11973</v>
      </c>
      <c r="F3370" s="4">
        <v>11211</v>
      </c>
      <c r="G3370" s="13" t="s">
        <v>4662</v>
      </c>
      <c r="H3370" s="13" t="s">
        <v>9218</v>
      </c>
      <c r="I3370" s="1">
        <v>4071215</v>
      </c>
      <c r="J3370" s="1">
        <v>-7395637</v>
      </c>
      <c r="K3370" t="s">
        <v>40</v>
      </c>
      <c r="L3370" s="20">
        <v>110</v>
      </c>
      <c r="M3370" s="4">
        <v>3</v>
      </c>
      <c r="N3370" s="4">
        <v>23</v>
      </c>
      <c r="O3370" s="2">
        <v>43591</v>
      </c>
      <c r="P3370" s="3">
        <v>0.32</v>
      </c>
      <c r="Q3370" s="4">
        <v>1</v>
      </c>
      <c r="R3370" s="3">
        <v>6.9</v>
      </c>
      <c r="S33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0" t="str">
        <f>IF(AIRBNB[[#This Row],[RUIDO(dB)]]&lt;=4,"Silencioso",IF(AIRBNB[[#This Row],[RUIDO(dB)]]&lt;=5.5,"Poco Ruidoso","Ruidoso"))</f>
        <v>Ruidoso</v>
      </c>
      <c r="U3370" t="str">
        <f>IF(AND(AIRBNB[[#This Row],[PRECIO]]&lt;50,AIRBNB[[#This Row],[MIN_NOCHES]]&gt;3),"Dentro del presupuesto","No considerar")</f>
        <v>No considerar</v>
      </c>
      <c r="V3370" t="str">
        <f>VLOOKUP(AIRBNB[[#This Row],[HOST_ID]],Super_host[],5,FALSE)</f>
        <v>Host</v>
      </c>
    </row>
    <row r="3371" spans="1:22">
      <c r="A3371" s="4">
        <v>118061</v>
      </c>
      <c r="B3371" t="s">
        <v>13093</v>
      </c>
      <c r="C3371" s="4">
        <v>2248897</v>
      </c>
      <c r="D3371" t="s">
        <v>547</v>
      </c>
      <c r="E3371" t="s">
        <v>13094</v>
      </c>
      <c r="F3371" s="4">
        <v>11233</v>
      </c>
      <c r="G3371" s="13" t="s">
        <v>4662</v>
      </c>
      <c r="H3371" s="13" t="s">
        <v>9230</v>
      </c>
      <c r="I3371" s="1">
        <v>4068448</v>
      </c>
      <c r="J3371" s="1">
        <v>-7392747</v>
      </c>
      <c r="K3371" t="s">
        <v>5</v>
      </c>
      <c r="L3371" s="20">
        <v>110</v>
      </c>
      <c r="M3371" s="4">
        <v>4</v>
      </c>
      <c r="N3371" s="4">
        <v>70</v>
      </c>
      <c r="O3371" s="2">
        <v>43644</v>
      </c>
      <c r="P3371" s="3">
        <v>0.75</v>
      </c>
      <c r="Q3371" s="4">
        <v>1</v>
      </c>
      <c r="R3371" s="3">
        <v>6.9</v>
      </c>
      <c r="S33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1" t="str">
        <f>IF(AIRBNB[[#This Row],[RUIDO(dB)]]&lt;=4,"Silencioso",IF(AIRBNB[[#This Row],[RUIDO(dB)]]&lt;=5.5,"Poco Ruidoso","Ruidoso"))</f>
        <v>Ruidoso</v>
      </c>
      <c r="U3371" t="str">
        <f>IF(AND(AIRBNB[[#This Row],[PRECIO]]&lt;50,AIRBNB[[#This Row],[MIN_NOCHES]]&gt;3),"Dentro del presupuesto","No considerar")</f>
        <v>No considerar</v>
      </c>
      <c r="V3371" t="str">
        <f>VLOOKUP(AIRBNB[[#This Row],[HOST_ID]],Super_host[],5,FALSE)</f>
        <v>Host</v>
      </c>
    </row>
    <row r="3372" spans="1:22">
      <c r="A3372" s="4">
        <v>450905</v>
      </c>
      <c r="B3372" t="s">
        <v>15938</v>
      </c>
      <c r="C3372" s="4">
        <v>2228665</v>
      </c>
      <c r="D3372" t="s">
        <v>10040</v>
      </c>
      <c r="E3372" t="s">
        <v>15939</v>
      </c>
      <c r="F3372" s="4">
        <v>11209</v>
      </c>
      <c r="G3372" s="13" t="s">
        <v>4662</v>
      </c>
      <c r="H3372" s="13" t="s">
        <v>9234</v>
      </c>
      <c r="I3372" s="1">
        <v>4067267</v>
      </c>
      <c r="J3372" s="1">
        <v>-7398348</v>
      </c>
      <c r="K3372" t="s">
        <v>40</v>
      </c>
      <c r="L3372" s="20">
        <v>110</v>
      </c>
      <c r="M3372" s="4">
        <v>2</v>
      </c>
      <c r="N3372" s="4">
        <v>0</v>
      </c>
      <c r="O3372" s="2">
        <v>42367</v>
      </c>
      <c r="P3372" s="3">
        <v>0.1</v>
      </c>
      <c r="Q3372" s="4">
        <v>1</v>
      </c>
      <c r="R3372" s="3">
        <v>6.9</v>
      </c>
      <c r="S33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2" t="str">
        <f>IF(AIRBNB[[#This Row],[RUIDO(dB)]]&lt;=4,"Silencioso",IF(AIRBNB[[#This Row],[RUIDO(dB)]]&lt;=5.5,"Poco Ruidoso","Ruidoso"))</f>
        <v>Ruidoso</v>
      </c>
      <c r="U3372" t="str">
        <f>IF(AND(AIRBNB[[#This Row],[PRECIO]]&lt;50,AIRBNB[[#This Row],[MIN_NOCHES]]&gt;3),"Dentro del presupuesto","No considerar")</f>
        <v>No considerar</v>
      </c>
      <c r="V3372" t="str">
        <f>VLOOKUP(AIRBNB[[#This Row],[HOST_ID]],Super_host[],5,FALSE)</f>
        <v>Host</v>
      </c>
    </row>
    <row r="3373" spans="1:22">
      <c r="A3373" s="4">
        <v>436619</v>
      </c>
      <c r="B3373" t="s">
        <v>4448</v>
      </c>
      <c r="C3373" s="4">
        <v>2168468</v>
      </c>
      <c r="D3373" t="s">
        <v>4449</v>
      </c>
      <c r="E3373" t="s">
        <v>4450</v>
      </c>
      <c r="F3373" s="4">
        <v>10003</v>
      </c>
      <c r="G3373" s="13" t="s">
        <v>124</v>
      </c>
      <c r="H3373" s="13" t="s">
        <v>133</v>
      </c>
      <c r="I3373" s="1">
        <v>4072507</v>
      </c>
      <c r="J3373" s="1">
        <v>-7398861</v>
      </c>
      <c r="K3373" t="s">
        <v>40</v>
      </c>
      <c r="L3373" s="20">
        <v>110</v>
      </c>
      <c r="M3373" s="4">
        <v>2</v>
      </c>
      <c r="N3373" s="4">
        <v>64</v>
      </c>
      <c r="O3373" s="2">
        <v>43625</v>
      </c>
      <c r="P3373" s="3">
        <v>0.76</v>
      </c>
      <c r="Q3373" s="4">
        <v>1</v>
      </c>
      <c r="R3373" s="3">
        <v>5.6</v>
      </c>
      <c r="S33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3" t="str">
        <f>IF(AIRBNB[[#This Row],[RUIDO(dB)]]&lt;=4,"Silencioso",IF(AIRBNB[[#This Row],[RUIDO(dB)]]&lt;=5.5,"Poco Ruidoso","Ruidoso"))</f>
        <v>Ruidoso</v>
      </c>
      <c r="U3373" t="str">
        <f>IF(AND(AIRBNB[[#This Row],[PRECIO]]&lt;50,AIRBNB[[#This Row],[MIN_NOCHES]]&gt;3),"Dentro del presupuesto","No considerar")</f>
        <v>No considerar</v>
      </c>
      <c r="V3373" t="str">
        <f>VLOOKUP(AIRBNB[[#This Row],[HOST_ID]],Super_host[],5,FALSE)</f>
        <v>Host</v>
      </c>
    </row>
    <row r="3374" spans="1:22">
      <c r="A3374" s="4">
        <v>5760510</v>
      </c>
      <c r="B3374" t="s">
        <v>3382</v>
      </c>
      <c r="C3374" s="4">
        <v>1613244</v>
      </c>
      <c r="D3374" t="s">
        <v>2064</v>
      </c>
      <c r="E3374" t="s">
        <v>3383</v>
      </c>
      <c r="F3374" s="4">
        <v>10002</v>
      </c>
      <c r="G3374" s="13" t="s">
        <v>124</v>
      </c>
      <c r="H3374" s="13" t="s">
        <v>137</v>
      </c>
      <c r="I3374" s="1">
        <v>4072292</v>
      </c>
      <c r="J3374" s="1">
        <v>-7399242</v>
      </c>
      <c r="K3374" t="s">
        <v>5</v>
      </c>
      <c r="L3374" s="20">
        <v>110</v>
      </c>
      <c r="M3374" s="4">
        <v>30</v>
      </c>
      <c r="N3374" s="4">
        <v>17</v>
      </c>
      <c r="O3374" s="2">
        <v>43610</v>
      </c>
      <c r="P3374" s="3">
        <v>0.34</v>
      </c>
      <c r="Q3374" s="4">
        <v>1</v>
      </c>
      <c r="R3374" s="3">
        <v>5.6</v>
      </c>
      <c r="S33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4" t="str">
        <f>IF(AIRBNB[[#This Row],[RUIDO(dB)]]&lt;=4,"Silencioso",IF(AIRBNB[[#This Row],[RUIDO(dB)]]&lt;=5.5,"Poco Ruidoso","Ruidoso"))</f>
        <v>Ruidoso</v>
      </c>
      <c r="U3374" t="str">
        <f>IF(AND(AIRBNB[[#This Row],[PRECIO]]&lt;50,AIRBNB[[#This Row],[MIN_NOCHES]]&gt;3),"Dentro del presupuesto","No considerar")</f>
        <v>No considerar</v>
      </c>
      <c r="V3374" t="str">
        <f>VLOOKUP(AIRBNB[[#This Row],[HOST_ID]],Super_host[],5,FALSE)</f>
        <v>Host</v>
      </c>
    </row>
    <row r="3375" spans="1:22">
      <c r="A3375" s="4">
        <v>286662</v>
      </c>
      <c r="B3375" t="s">
        <v>14736</v>
      </c>
      <c r="C3375" s="4">
        <v>1491538</v>
      </c>
      <c r="D3375" t="s">
        <v>6270</v>
      </c>
      <c r="E3375" t="s">
        <v>14737</v>
      </c>
      <c r="F3375" s="4">
        <v>11216</v>
      </c>
      <c r="G3375" s="13" t="s">
        <v>4662</v>
      </c>
      <c r="H3375" s="13" t="s">
        <v>9252</v>
      </c>
      <c r="I3375" s="1">
        <v>4067106</v>
      </c>
      <c r="J3375" s="1">
        <v>-7395463</v>
      </c>
      <c r="K3375" t="s">
        <v>5</v>
      </c>
      <c r="L3375" s="20">
        <v>110</v>
      </c>
      <c r="M3375" s="4">
        <v>3</v>
      </c>
      <c r="N3375" s="4">
        <v>238</v>
      </c>
      <c r="O3375" s="2">
        <v>43648</v>
      </c>
      <c r="P3375" s="3">
        <v>2.6</v>
      </c>
      <c r="Q3375" s="4">
        <v>1</v>
      </c>
      <c r="R3375" s="3">
        <v>6.9</v>
      </c>
      <c r="S33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5" t="str">
        <f>IF(AIRBNB[[#This Row],[RUIDO(dB)]]&lt;=4,"Silencioso",IF(AIRBNB[[#This Row],[RUIDO(dB)]]&lt;=5.5,"Poco Ruidoso","Ruidoso"))</f>
        <v>Ruidoso</v>
      </c>
      <c r="U3375" t="str">
        <f>IF(AND(AIRBNB[[#This Row],[PRECIO]]&lt;50,AIRBNB[[#This Row],[MIN_NOCHES]]&gt;3),"Dentro del presupuesto","No considerar")</f>
        <v>No considerar</v>
      </c>
      <c r="V3375" t="str">
        <f>VLOOKUP(AIRBNB[[#This Row],[HOST_ID]],Super_host[],5,FALSE)</f>
        <v>Host</v>
      </c>
    </row>
    <row r="3376" spans="1:22">
      <c r="A3376" s="4">
        <v>3653996</v>
      </c>
      <c r="B3376" t="s">
        <v>2447</v>
      </c>
      <c r="C3376" s="4">
        <v>1475015</v>
      </c>
      <c r="D3376" t="s">
        <v>498</v>
      </c>
      <c r="E3376" t="s">
        <v>2448</v>
      </c>
      <c r="F3376" s="4">
        <v>10019</v>
      </c>
      <c r="G3376" s="13" t="s">
        <v>124</v>
      </c>
      <c r="H3376" s="13" t="s">
        <v>249</v>
      </c>
      <c r="I3376" s="1">
        <v>4076882</v>
      </c>
      <c r="J3376" s="1">
        <v>-7398699</v>
      </c>
      <c r="K3376" t="s">
        <v>5</v>
      </c>
      <c r="L3376" s="20">
        <v>110</v>
      </c>
      <c r="M3376" s="4">
        <v>30</v>
      </c>
      <c r="N3376" s="4">
        <v>10</v>
      </c>
      <c r="O3376" s="2">
        <v>43539</v>
      </c>
      <c r="P3376" s="3">
        <v>0.18</v>
      </c>
      <c r="Q3376" s="4">
        <v>1</v>
      </c>
      <c r="R3376" s="3">
        <v>5.6</v>
      </c>
      <c r="S33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6" t="str">
        <f>IF(AIRBNB[[#This Row],[RUIDO(dB)]]&lt;=4,"Silencioso",IF(AIRBNB[[#This Row],[RUIDO(dB)]]&lt;=5.5,"Poco Ruidoso","Ruidoso"))</f>
        <v>Ruidoso</v>
      </c>
      <c r="U3376" t="str">
        <f>IF(AND(AIRBNB[[#This Row],[PRECIO]]&lt;50,AIRBNB[[#This Row],[MIN_NOCHES]]&gt;3),"Dentro del presupuesto","No considerar")</f>
        <v>No considerar</v>
      </c>
      <c r="V3376" t="str">
        <f>VLOOKUP(AIRBNB[[#This Row],[HOST_ID]],Super_host[],5,FALSE)</f>
        <v>Host</v>
      </c>
    </row>
    <row r="3377" spans="1:22">
      <c r="A3377" s="4">
        <v>3551778</v>
      </c>
      <c r="B3377" t="s">
        <v>10266</v>
      </c>
      <c r="C3377" s="4">
        <v>1439449</v>
      </c>
      <c r="D3377" t="s">
        <v>10267</v>
      </c>
      <c r="E3377" t="s">
        <v>10268</v>
      </c>
      <c r="F3377" s="4">
        <v>11215</v>
      </c>
      <c r="G3377" s="13" t="s">
        <v>4662</v>
      </c>
      <c r="H3377" s="13" t="s">
        <v>9262</v>
      </c>
      <c r="I3377" s="1">
        <v>4066308</v>
      </c>
      <c r="J3377" s="1">
        <v>-7398309</v>
      </c>
      <c r="K3377" t="s">
        <v>5</v>
      </c>
      <c r="L3377" s="20">
        <v>110</v>
      </c>
      <c r="M3377" s="4">
        <v>30</v>
      </c>
      <c r="N3377" s="4">
        <v>4</v>
      </c>
      <c r="O3377" s="2">
        <v>42509</v>
      </c>
      <c r="P3377" s="3">
        <v>7.0000000000000007E-2</v>
      </c>
      <c r="Q3377" s="4">
        <v>1</v>
      </c>
      <c r="R3377" s="3">
        <v>6.9</v>
      </c>
      <c r="S33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7" t="str">
        <f>IF(AIRBNB[[#This Row],[RUIDO(dB)]]&lt;=4,"Silencioso",IF(AIRBNB[[#This Row],[RUIDO(dB)]]&lt;=5.5,"Poco Ruidoso","Ruidoso"))</f>
        <v>Ruidoso</v>
      </c>
      <c r="U3377" t="str">
        <f>IF(AND(AIRBNB[[#This Row],[PRECIO]]&lt;50,AIRBNB[[#This Row],[MIN_NOCHES]]&gt;3),"Dentro del presupuesto","No considerar")</f>
        <v>No considerar</v>
      </c>
      <c r="V3377" t="str">
        <f>VLOOKUP(AIRBNB[[#This Row],[HOST_ID]],Super_host[],5,FALSE)</f>
        <v>Host</v>
      </c>
    </row>
    <row r="3378" spans="1:22">
      <c r="A3378" s="4">
        <v>274743</v>
      </c>
      <c r="B3378" t="s">
        <v>500</v>
      </c>
      <c r="C3378" s="4">
        <v>1436404</v>
      </c>
      <c r="D3378" t="s">
        <v>153</v>
      </c>
      <c r="E3378" t="s">
        <v>501</v>
      </c>
      <c r="F3378" s="4">
        <v>10028</v>
      </c>
      <c r="G3378" s="13" t="s">
        <v>124</v>
      </c>
      <c r="H3378" s="13" t="s">
        <v>129</v>
      </c>
      <c r="I3378" s="1">
        <v>4077368</v>
      </c>
      <c r="J3378" s="1">
        <v>-7395198</v>
      </c>
      <c r="K3378" t="s">
        <v>5</v>
      </c>
      <c r="L3378" s="20">
        <v>110</v>
      </c>
      <c r="M3378" s="4">
        <v>15</v>
      </c>
      <c r="N3378" s="4">
        <v>1</v>
      </c>
      <c r="O3378" s="2">
        <v>41882</v>
      </c>
      <c r="P3378" s="3">
        <v>0.02</v>
      </c>
      <c r="Q3378" s="4">
        <v>1</v>
      </c>
      <c r="R3378" s="3">
        <v>5.6</v>
      </c>
      <c r="S33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8" t="str">
        <f>IF(AIRBNB[[#This Row],[RUIDO(dB)]]&lt;=4,"Silencioso",IF(AIRBNB[[#This Row],[RUIDO(dB)]]&lt;=5.5,"Poco Ruidoso","Ruidoso"))</f>
        <v>Ruidoso</v>
      </c>
      <c r="U3378" t="str">
        <f>IF(AND(AIRBNB[[#This Row],[PRECIO]]&lt;50,AIRBNB[[#This Row],[MIN_NOCHES]]&gt;3),"Dentro del presupuesto","No considerar")</f>
        <v>No considerar</v>
      </c>
      <c r="V3378" t="str">
        <f>VLOOKUP(AIRBNB[[#This Row],[HOST_ID]],Super_host[],5,FALSE)</f>
        <v>Host</v>
      </c>
    </row>
    <row r="3379" spans="1:22">
      <c r="A3379" s="4">
        <v>274329</v>
      </c>
      <c r="B3379" t="s">
        <v>14179</v>
      </c>
      <c r="C3379" s="4">
        <v>1434654</v>
      </c>
      <c r="D3379" t="s">
        <v>492</v>
      </c>
      <c r="E3379" t="s">
        <v>14180</v>
      </c>
      <c r="F3379" s="4">
        <v>11385</v>
      </c>
      <c r="G3379" s="13" t="s">
        <v>4662</v>
      </c>
      <c r="H3379" s="13" t="s">
        <v>9274</v>
      </c>
      <c r="I3379" s="1">
        <v>4070642</v>
      </c>
      <c r="J3379" s="1">
        <v>-7391665</v>
      </c>
      <c r="K3379" t="s">
        <v>5</v>
      </c>
      <c r="L3379" s="20">
        <v>110</v>
      </c>
      <c r="M3379" s="4">
        <v>3</v>
      </c>
      <c r="N3379" s="4">
        <v>115</v>
      </c>
      <c r="O3379" s="2">
        <v>43641</v>
      </c>
      <c r="P3379" s="3">
        <v>1.75</v>
      </c>
      <c r="Q3379" s="4">
        <v>1</v>
      </c>
      <c r="R3379" s="3">
        <v>6.9</v>
      </c>
      <c r="S33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79" t="str">
        <f>IF(AIRBNB[[#This Row],[RUIDO(dB)]]&lt;=4,"Silencioso",IF(AIRBNB[[#This Row],[RUIDO(dB)]]&lt;=5.5,"Poco Ruidoso","Ruidoso"))</f>
        <v>Ruidoso</v>
      </c>
      <c r="U3379" t="str">
        <f>IF(AND(AIRBNB[[#This Row],[PRECIO]]&lt;50,AIRBNB[[#This Row],[MIN_NOCHES]]&gt;3),"Dentro del presupuesto","No considerar")</f>
        <v>No considerar</v>
      </c>
      <c r="V3379" t="str">
        <f>VLOOKUP(AIRBNB[[#This Row],[HOST_ID]],Super_host[],5,FALSE)</f>
        <v>Host</v>
      </c>
    </row>
    <row r="3380" spans="1:22">
      <c r="A3380" s="4">
        <v>265912</v>
      </c>
      <c r="B3380" t="s">
        <v>16006</v>
      </c>
      <c r="C3380" s="4">
        <v>1394719</v>
      </c>
      <c r="D3380" t="s">
        <v>12096</v>
      </c>
      <c r="E3380" t="s">
        <v>16007</v>
      </c>
      <c r="F3380" s="4">
        <v>11211</v>
      </c>
      <c r="G3380" s="13" t="s">
        <v>4662</v>
      </c>
      <c r="H3380" s="13" t="s">
        <v>9218</v>
      </c>
      <c r="I3380" s="1">
        <v>407177</v>
      </c>
      <c r="J3380" s="1">
        <v>-7395576</v>
      </c>
      <c r="K3380" t="s">
        <v>5</v>
      </c>
      <c r="L3380" s="20">
        <v>110</v>
      </c>
      <c r="M3380" s="4">
        <v>4</v>
      </c>
      <c r="N3380" s="4">
        <v>0</v>
      </c>
      <c r="O3380" s="2">
        <v>42259</v>
      </c>
      <c r="P3380" s="3">
        <v>0.13</v>
      </c>
      <c r="Q3380" s="4">
        <v>1</v>
      </c>
      <c r="R3380" s="3">
        <v>6.9</v>
      </c>
      <c r="S33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0" t="str">
        <f>IF(AIRBNB[[#This Row],[RUIDO(dB)]]&lt;=4,"Silencioso",IF(AIRBNB[[#This Row],[RUIDO(dB)]]&lt;=5.5,"Poco Ruidoso","Ruidoso"))</f>
        <v>Ruidoso</v>
      </c>
      <c r="U3380" t="str">
        <f>IF(AND(AIRBNB[[#This Row],[PRECIO]]&lt;50,AIRBNB[[#This Row],[MIN_NOCHES]]&gt;3),"Dentro del presupuesto","No considerar")</f>
        <v>No considerar</v>
      </c>
      <c r="V3380" t="str">
        <f>VLOOKUP(AIRBNB[[#This Row],[HOST_ID]],Super_host[],5,FALSE)</f>
        <v>Host</v>
      </c>
    </row>
    <row r="3381" spans="1:22">
      <c r="A3381" s="4">
        <v>4216435</v>
      </c>
      <c r="B3381" t="s">
        <v>16609</v>
      </c>
      <c r="C3381" s="4">
        <v>1361993</v>
      </c>
      <c r="D3381" t="s">
        <v>233</v>
      </c>
      <c r="E3381" t="s">
        <v>16610</v>
      </c>
      <c r="F3381" s="4">
        <v>10463</v>
      </c>
      <c r="G3381" s="13" t="s">
        <v>16360</v>
      </c>
      <c r="H3381" s="13" t="s">
        <v>16409</v>
      </c>
      <c r="I3381" s="1">
        <v>4088399</v>
      </c>
      <c r="J3381" s="1">
        <v>-7389502</v>
      </c>
      <c r="K3381" t="s">
        <v>5</v>
      </c>
      <c r="L3381" s="20">
        <v>110</v>
      </c>
      <c r="M3381" s="4">
        <v>2</v>
      </c>
      <c r="N3381" s="4">
        <v>0</v>
      </c>
      <c r="O3381" s="2">
        <v>43269</v>
      </c>
      <c r="P3381" s="3">
        <v>0.02</v>
      </c>
      <c r="Q3381" s="4">
        <v>5</v>
      </c>
      <c r="R3381" s="3">
        <v>7.84</v>
      </c>
      <c r="S33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1" t="str">
        <f>IF(AIRBNB[[#This Row],[RUIDO(dB)]]&lt;=4,"Silencioso",IF(AIRBNB[[#This Row],[RUIDO(dB)]]&lt;=5.5,"Poco Ruidoso","Ruidoso"))</f>
        <v>Ruidoso</v>
      </c>
      <c r="U3381" t="str">
        <f>IF(AND(AIRBNB[[#This Row],[PRECIO]]&lt;50,AIRBNB[[#This Row],[MIN_NOCHES]]&gt;3),"Dentro del presupuesto","No considerar")</f>
        <v>No considerar</v>
      </c>
      <c r="V3381" t="str">
        <f>VLOOKUP(AIRBNB[[#This Row],[HOST_ID]],Super_host[],5,FALSE)</f>
        <v>Host</v>
      </c>
    </row>
    <row r="3382" spans="1:22">
      <c r="A3382" s="4">
        <v>255024</v>
      </c>
      <c r="B3382" t="s">
        <v>14786</v>
      </c>
      <c r="C3382" s="4">
        <v>1340007</v>
      </c>
      <c r="D3382" t="s">
        <v>484</v>
      </c>
      <c r="E3382" t="s">
        <v>14787</v>
      </c>
      <c r="F3382" s="4">
        <v>11237</v>
      </c>
      <c r="G3382" s="13" t="s">
        <v>4662</v>
      </c>
      <c r="H3382" s="13" t="s">
        <v>9274</v>
      </c>
      <c r="I3382" s="1">
        <v>4070271</v>
      </c>
      <c r="J3382" s="1">
        <v>-7391566</v>
      </c>
      <c r="K3382" t="s">
        <v>5</v>
      </c>
      <c r="L3382" s="20">
        <v>110</v>
      </c>
      <c r="M3382" s="4">
        <v>2</v>
      </c>
      <c r="N3382" s="4">
        <v>178</v>
      </c>
      <c r="O3382" s="2">
        <v>43640</v>
      </c>
      <c r="P3382" s="3">
        <v>2.69</v>
      </c>
      <c r="Q3382" s="4">
        <v>1</v>
      </c>
      <c r="R3382" s="3">
        <v>6.9</v>
      </c>
      <c r="S33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2" t="str">
        <f>IF(AIRBNB[[#This Row],[RUIDO(dB)]]&lt;=4,"Silencioso",IF(AIRBNB[[#This Row],[RUIDO(dB)]]&lt;=5.5,"Poco Ruidoso","Ruidoso"))</f>
        <v>Ruidoso</v>
      </c>
      <c r="U3382" t="str">
        <f>IF(AND(AIRBNB[[#This Row],[PRECIO]]&lt;50,AIRBNB[[#This Row],[MIN_NOCHES]]&gt;3),"Dentro del presupuesto","No considerar")</f>
        <v>No considerar</v>
      </c>
      <c r="V3382" t="str">
        <f>VLOOKUP(AIRBNB[[#This Row],[HOST_ID]],Super_host[],5,FALSE)</f>
        <v>Host</v>
      </c>
    </row>
    <row r="3383" spans="1:22">
      <c r="A3383" s="4">
        <v>241159</v>
      </c>
      <c r="B3383" t="s">
        <v>12035</v>
      </c>
      <c r="C3383" s="4">
        <v>1264655</v>
      </c>
      <c r="D3383" t="s">
        <v>12036</v>
      </c>
      <c r="E3383" t="s">
        <v>12037</v>
      </c>
      <c r="F3383" s="4">
        <v>11205</v>
      </c>
      <c r="G3383" s="13" t="s">
        <v>4662</v>
      </c>
      <c r="H3383" s="13" t="s">
        <v>9230</v>
      </c>
      <c r="I3383" s="1">
        <v>4069221</v>
      </c>
      <c r="J3383" s="1">
        <v>-7395866</v>
      </c>
      <c r="K3383" t="s">
        <v>5</v>
      </c>
      <c r="L3383" s="20">
        <v>110</v>
      </c>
      <c r="M3383" s="4">
        <v>6</v>
      </c>
      <c r="N3383" s="4">
        <v>8</v>
      </c>
      <c r="O3383" s="2">
        <v>43468</v>
      </c>
      <c r="P3383" s="3">
        <v>0.33</v>
      </c>
      <c r="Q3383" s="4">
        <v>1</v>
      </c>
      <c r="R3383" s="3">
        <v>6.9</v>
      </c>
      <c r="S33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3" t="str">
        <f>IF(AIRBNB[[#This Row],[RUIDO(dB)]]&lt;=4,"Silencioso",IF(AIRBNB[[#This Row],[RUIDO(dB)]]&lt;=5.5,"Poco Ruidoso","Ruidoso"))</f>
        <v>Ruidoso</v>
      </c>
      <c r="U3383" t="str">
        <f>IF(AND(AIRBNB[[#This Row],[PRECIO]]&lt;50,AIRBNB[[#This Row],[MIN_NOCHES]]&gt;3),"Dentro del presupuesto","No considerar")</f>
        <v>No considerar</v>
      </c>
      <c r="V3383" t="str">
        <f>VLOOKUP(AIRBNB[[#This Row],[HOST_ID]],Super_host[],5,FALSE)</f>
        <v>Host</v>
      </c>
    </row>
    <row r="3384" spans="1:22">
      <c r="A3384" s="4">
        <v>6029332</v>
      </c>
      <c r="B3384" t="s">
        <v>10401</v>
      </c>
      <c r="C3384" s="4">
        <v>1257611</v>
      </c>
      <c r="D3384" t="s">
        <v>3624</v>
      </c>
      <c r="E3384" t="s">
        <v>10402</v>
      </c>
      <c r="F3384" s="4">
        <v>11211</v>
      </c>
      <c r="G3384" s="13" t="s">
        <v>4662</v>
      </c>
      <c r="H3384" s="13" t="s">
        <v>9218</v>
      </c>
      <c r="I3384" s="1">
        <v>4071192</v>
      </c>
      <c r="J3384" s="1">
        <v>-7394161</v>
      </c>
      <c r="K3384" t="s">
        <v>40</v>
      </c>
      <c r="L3384" s="20">
        <v>110</v>
      </c>
      <c r="M3384" s="4">
        <v>2</v>
      </c>
      <c r="N3384" s="4">
        <v>4</v>
      </c>
      <c r="O3384" s="2">
        <v>42245</v>
      </c>
      <c r="P3384" s="3">
        <v>0.08</v>
      </c>
      <c r="Q3384" s="4">
        <v>1</v>
      </c>
      <c r="R3384" s="3">
        <v>6.9</v>
      </c>
      <c r="S33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4" t="str">
        <f>IF(AIRBNB[[#This Row],[RUIDO(dB)]]&lt;=4,"Silencioso",IF(AIRBNB[[#This Row],[RUIDO(dB)]]&lt;=5.5,"Poco Ruidoso","Ruidoso"))</f>
        <v>Ruidoso</v>
      </c>
      <c r="U3384" t="str">
        <f>IF(AND(AIRBNB[[#This Row],[PRECIO]]&lt;50,AIRBNB[[#This Row],[MIN_NOCHES]]&gt;3),"Dentro del presupuesto","No considerar")</f>
        <v>No considerar</v>
      </c>
      <c r="V3384" t="str">
        <f>VLOOKUP(AIRBNB[[#This Row],[HOST_ID]],Super_host[],5,FALSE)</f>
        <v>Host</v>
      </c>
    </row>
    <row r="3385" spans="1:22">
      <c r="A3385" s="4">
        <v>1664209</v>
      </c>
      <c r="B3385" t="s">
        <v>3931</v>
      </c>
      <c r="C3385" s="4">
        <v>1253125</v>
      </c>
      <c r="D3385" t="s">
        <v>1095</v>
      </c>
      <c r="E3385" t="s">
        <v>3932</v>
      </c>
      <c r="F3385" s="4">
        <v>10013</v>
      </c>
      <c r="G3385" s="13" t="s">
        <v>124</v>
      </c>
      <c r="H3385" s="13" t="s">
        <v>164</v>
      </c>
      <c r="I3385" s="1">
        <v>4072047</v>
      </c>
      <c r="J3385" s="1">
        <v>-7400049</v>
      </c>
      <c r="K3385" t="s">
        <v>5</v>
      </c>
      <c r="L3385" s="20">
        <v>110</v>
      </c>
      <c r="M3385" s="4">
        <v>2</v>
      </c>
      <c r="N3385" s="4">
        <v>6</v>
      </c>
      <c r="O3385" s="2">
        <v>43583</v>
      </c>
      <c r="P3385" s="3">
        <v>0.51</v>
      </c>
      <c r="Q3385" s="4">
        <v>1</v>
      </c>
      <c r="R3385" s="3">
        <v>5.6</v>
      </c>
      <c r="S33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5" t="str">
        <f>IF(AIRBNB[[#This Row],[RUIDO(dB)]]&lt;=4,"Silencioso",IF(AIRBNB[[#This Row],[RUIDO(dB)]]&lt;=5.5,"Poco Ruidoso","Ruidoso"))</f>
        <v>Ruidoso</v>
      </c>
      <c r="U3385" t="str">
        <f>IF(AND(AIRBNB[[#This Row],[PRECIO]]&lt;50,AIRBNB[[#This Row],[MIN_NOCHES]]&gt;3),"Dentro del presupuesto","No considerar")</f>
        <v>No considerar</v>
      </c>
      <c r="V3385" t="str">
        <f>VLOOKUP(AIRBNB[[#This Row],[HOST_ID]],Super_host[],5,FALSE)</f>
        <v>Host</v>
      </c>
    </row>
    <row r="3386" spans="1:22">
      <c r="A3386" s="4">
        <v>233662</v>
      </c>
      <c r="B3386" t="s">
        <v>4249</v>
      </c>
      <c r="C3386" s="4">
        <v>1223568</v>
      </c>
      <c r="D3386" t="s">
        <v>3888</v>
      </c>
      <c r="E3386" t="s">
        <v>4250</v>
      </c>
      <c r="F3386" s="4">
        <v>10022</v>
      </c>
      <c r="G3386" s="13" t="s">
        <v>124</v>
      </c>
      <c r="H3386" s="13" t="s">
        <v>373</v>
      </c>
      <c r="I3386" s="1">
        <v>4075575</v>
      </c>
      <c r="J3386" s="1">
        <v>-7396842</v>
      </c>
      <c r="K3386" t="s">
        <v>40</v>
      </c>
      <c r="L3386" s="20">
        <v>110</v>
      </c>
      <c r="M3386" s="4">
        <v>2</v>
      </c>
      <c r="N3386" s="4">
        <v>61</v>
      </c>
      <c r="O3386" s="2">
        <v>43603</v>
      </c>
      <c r="P3386" s="3">
        <v>0.65</v>
      </c>
      <c r="Q3386" s="4">
        <v>1</v>
      </c>
      <c r="R3386" s="3">
        <v>5.6</v>
      </c>
      <c r="S33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6" t="str">
        <f>IF(AIRBNB[[#This Row],[RUIDO(dB)]]&lt;=4,"Silencioso",IF(AIRBNB[[#This Row],[RUIDO(dB)]]&lt;=5.5,"Poco Ruidoso","Ruidoso"))</f>
        <v>Ruidoso</v>
      </c>
      <c r="U3386" t="str">
        <f>IF(AND(AIRBNB[[#This Row],[PRECIO]]&lt;50,AIRBNB[[#This Row],[MIN_NOCHES]]&gt;3),"Dentro del presupuesto","No considerar")</f>
        <v>No considerar</v>
      </c>
      <c r="V3386" t="str">
        <f>VLOOKUP(AIRBNB[[#This Row],[HOST_ID]],Super_host[],5,FALSE)</f>
        <v>Host</v>
      </c>
    </row>
    <row r="3387" spans="1:22">
      <c r="A3387" s="4">
        <v>232612</v>
      </c>
      <c r="B3387" t="s">
        <v>15015</v>
      </c>
      <c r="C3387" s="4">
        <v>1217241</v>
      </c>
      <c r="D3387" t="s">
        <v>4335</v>
      </c>
      <c r="E3387" t="s">
        <v>15016</v>
      </c>
      <c r="F3387" s="4">
        <v>11216</v>
      </c>
      <c r="G3387" s="13" t="s">
        <v>4662</v>
      </c>
      <c r="H3387" s="13" t="s">
        <v>9230</v>
      </c>
      <c r="I3387" s="1">
        <v>4068309</v>
      </c>
      <c r="J3387" s="1">
        <v>-7394219</v>
      </c>
      <c r="K3387" t="s">
        <v>5</v>
      </c>
      <c r="L3387" s="20">
        <v>110</v>
      </c>
      <c r="M3387" s="4">
        <v>3</v>
      </c>
      <c r="N3387" s="4">
        <v>305</v>
      </c>
      <c r="O3387" s="2">
        <v>43643</v>
      </c>
      <c r="P3387" s="3">
        <v>3.24</v>
      </c>
      <c r="Q3387" s="4">
        <v>1</v>
      </c>
      <c r="R3387" s="3">
        <v>6.9</v>
      </c>
      <c r="S33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7" t="str">
        <f>IF(AIRBNB[[#This Row],[RUIDO(dB)]]&lt;=4,"Silencioso",IF(AIRBNB[[#This Row],[RUIDO(dB)]]&lt;=5.5,"Poco Ruidoso","Ruidoso"))</f>
        <v>Ruidoso</v>
      </c>
      <c r="U3387" t="str">
        <f>IF(AND(AIRBNB[[#This Row],[PRECIO]]&lt;50,AIRBNB[[#This Row],[MIN_NOCHES]]&gt;3),"Dentro del presupuesto","No considerar")</f>
        <v>No considerar</v>
      </c>
      <c r="V3387" t="str">
        <f>VLOOKUP(AIRBNB[[#This Row],[HOST_ID]],Super_host[],5,FALSE)</f>
        <v>Host</v>
      </c>
    </row>
    <row r="3388" spans="1:22">
      <c r="A3388" s="4">
        <v>1130138</v>
      </c>
      <c r="B3388" t="s">
        <v>4961</v>
      </c>
      <c r="C3388" s="4">
        <v>1124797</v>
      </c>
      <c r="D3388" t="s">
        <v>4962</v>
      </c>
      <c r="E3388" t="s">
        <v>4963</v>
      </c>
      <c r="F3388" s="4">
        <v>10030</v>
      </c>
      <c r="G3388" s="13" t="s">
        <v>124</v>
      </c>
      <c r="H3388" s="13" t="s">
        <v>148</v>
      </c>
      <c r="I3388" s="1">
        <v>4082101</v>
      </c>
      <c r="J3388" s="1">
        <v>-7394582</v>
      </c>
      <c r="K3388" t="s">
        <v>5</v>
      </c>
      <c r="L3388" s="20">
        <v>110</v>
      </c>
      <c r="M3388" s="4">
        <v>3</v>
      </c>
      <c r="N3388" s="4">
        <v>82</v>
      </c>
      <c r="O3388" s="2">
        <v>43646</v>
      </c>
      <c r="P3388" s="3">
        <v>1.0900000000000001</v>
      </c>
      <c r="Q3388" s="4">
        <v>1</v>
      </c>
      <c r="R3388" s="3">
        <v>5.6</v>
      </c>
      <c r="S33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8" t="str">
        <f>IF(AIRBNB[[#This Row],[RUIDO(dB)]]&lt;=4,"Silencioso",IF(AIRBNB[[#This Row],[RUIDO(dB)]]&lt;=5.5,"Poco Ruidoso","Ruidoso"))</f>
        <v>Ruidoso</v>
      </c>
      <c r="U3388" t="str">
        <f>IF(AND(AIRBNB[[#This Row],[PRECIO]]&lt;50,AIRBNB[[#This Row],[MIN_NOCHES]]&gt;3),"Dentro del presupuesto","No considerar")</f>
        <v>No considerar</v>
      </c>
      <c r="V3388" t="str">
        <f>VLOOKUP(AIRBNB[[#This Row],[HOST_ID]],Super_host[],5,FALSE)</f>
        <v>Host</v>
      </c>
    </row>
    <row r="3389" spans="1:22">
      <c r="A3389" s="4">
        <v>191075</v>
      </c>
      <c r="B3389" t="s">
        <v>4606</v>
      </c>
      <c r="C3389" s="4">
        <v>923915</v>
      </c>
      <c r="D3389" t="s">
        <v>387</v>
      </c>
      <c r="E3389" t="s">
        <v>4607</v>
      </c>
      <c r="F3389" s="4">
        <v>10009</v>
      </c>
      <c r="G3389" s="13" t="s">
        <v>124</v>
      </c>
      <c r="H3389" s="13" t="s">
        <v>133</v>
      </c>
      <c r="I3389" s="1">
        <v>4072566</v>
      </c>
      <c r="J3389" s="1">
        <v>-7397748</v>
      </c>
      <c r="K3389" t="s">
        <v>40</v>
      </c>
      <c r="L3389" s="20">
        <v>110</v>
      </c>
      <c r="M3389" s="4">
        <v>3</v>
      </c>
      <c r="N3389" s="4">
        <v>81</v>
      </c>
      <c r="O3389" s="2">
        <v>43552</v>
      </c>
      <c r="P3389" s="3">
        <v>0.85</v>
      </c>
      <c r="Q3389" s="4">
        <v>1</v>
      </c>
      <c r="R3389" s="3">
        <v>5.6</v>
      </c>
      <c r="S33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89" t="str">
        <f>IF(AIRBNB[[#This Row],[RUIDO(dB)]]&lt;=4,"Silencioso",IF(AIRBNB[[#This Row],[RUIDO(dB)]]&lt;=5.5,"Poco Ruidoso","Ruidoso"))</f>
        <v>Ruidoso</v>
      </c>
      <c r="U3389" t="str">
        <f>IF(AND(AIRBNB[[#This Row],[PRECIO]]&lt;50,AIRBNB[[#This Row],[MIN_NOCHES]]&gt;3),"Dentro del presupuesto","No considerar")</f>
        <v>No considerar</v>
      </c>
      <c r="V3389" t="str">
        <f>VLOOKUP(AIRBNB[[#This Row],[HOST_ID]],Super_host[],5,FALSE)</f>
        <v>Host</v>
      </c>
    </row>
    <row r="3390" spans="1:22">
      <c r="A3390" s="4">
        <v>543792</v>
      </c>
      <c r="B3390" t="s">
        <v>8713</v>
      </c>
      <c r="C3390" s="4">
        <v>865264</v>
      </c>
      <c r="D3390" t="s">
        <v>8714</v>
      </c>
      <c r="E3390" t="s">
        <v>8715</v>
      </c>
      <c r="F3390" s="4">
        <v>11237</v>
      </c>
      <c r="G3390" s="13" t="s">
        <v>7897</v>
      </c>
      <c r="H3390" s="13" t="s">
        <v>7937</v>
      </c>
      <c r="I3390" s="1">
        <v>4070878</v>
      </c>
      <c r="J3390" s="1">
        <v>-7391727</v>
      </c>
      <c r="K3390" t="s">
        <v>5</v>
      </c>
      <c r="L3390" s="20">
        <v>110</v>
      </c>
      <c r="M3390" s="4">
        <v>5</v>
      </c>
      <c r="N3390" s="4">
        <v>107</v>
      </c>
      <c r="O3390" s="2">
        <v>43637</v>
      </c>
      <c r="P3390" s="3">
        <v>1.25</v>
      </c>
      <c r="Q3390" s="4">
        <v>5</v>
      </c>
      <c r="R3390" s="3">
        <v>6.24</v>
      </c>
      <c r="S33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0" t="str">
        <f>IF(AIRBNB[[#This Row],[RUIDO(dB)]]&lt;=4,"Silencioso",IF(AIRBNB[[#This Row],[RUIDO(dB)]]&lt;=5.5,"Poco Ruidoso","Ruidoso"))</f>
        <v>Ruidoso</v>
      </c>
      <c r="U3390" t="str">
        <f>IF(AND(AIRBNB[[#This Row],[PRECIO]]&lt;50,AIRBNB[[#This Row],[MIN_NOCHES]]&gt;3),"Dentro del presupuesto","No considerar")</f>
        <v>No considerar</v>
      </c>
      <c r="V3390" t="str">
        <f>VLOOKUP(AIRBNB[[#This Row],[HOST_ID]],Super_host[],5,FALSE)</f>
        <v>Host</v>
      </c>
    </row>
    <row r="3391" spans="1:22">
      <c r="A3391" s="4">
        <v>386555</v>
      </c>
      <c r="B3391" t="s">
        <v>41</v>
      </c>
      <c r="C3391" s="4">
        <v>773928</v>
      </c>
      <c r="D3391" t="s">
        <v>42</v>
      </c>
      <c r="E3391" t="s">
        <v>43</v>
      </c>
      <c r="F3391" s="4">
        <v>10304</v>
      </c>
      <c r="G3391" s="13" t="s">
        <v>3</v>
      </c>
      <c r="H3391" s="13" t="s">
        <v>28</v>
      </c>
      <c r="I3391" s="1">
        <v>4062766</v>
      </c>
      <c r="J3391" s="1">
        <v>-7407988</v>
      </c>
      <c r="K3391" t="s">
        <v>40</v>
      </c>
      <c r="L3391" s="20">
        <v>110</v>
      </c>
      <c r="M3391" s="4">
        <v>2</v>
      </c>
      <c r="N3391" s="4">
        <v>6</v>
      </c>
      <c r="O3391" s="2">
        <v>43466</v>
      </c>
      <c r="P3391" s="3">
        <v>0.19</v>
      </c>
      <c r="Q3391" s="4">
        <v>1</v>
      </c>
      <c r="R3391" s="3">
        <v>5.19</v>
      </c>
      <c r="S3391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3391" t="str">
        <f>IF(AIRBNB[[#This Row],[RUIDO(dB)]]&lt;=4,"Silencioso",IF(AIRBNB[[#This Row],[RUIDO(dB)]]&lt;=5.5,"Poco Ruidoso","Ruidoso"))</f>
        <v>Poco Ruidoso</v>
      </c>
      <c r="U3391" t="str">
        <f>IF(AND(AIRBNB[[#This Row],[PRECIO]]&lt;50,AIRBNB[[#This Row],[MIN_NOCHES]]&gt;3),"Dentro del presupuesto","No considerar")</f>
        <v>No considerar</v>
      </c>
      <c r="V3391" t="str">
        <f>VLOOKUP(AIRBNB[[#This Row],[HOST_ID]],Super_host[],5,FALSE)</f>
        <v>Host</v>
      </c>
    </row>
    <row r="3392" spans="1:22">
      <c r="A3392" s="4">
        <v>357509</v>
      </c>
      <c r="B3392" t="s">
        <v>3282</v>
      </c>
      <c r="C3392" s="4">
        <v>684129</v>
      </c>
      <c r="D3392" t="s">
        <v>1602</v>
      </c>
      <c r="E3392" t="s">
        <v>3283</v>
      </c>
      <c r="F3392" s="4">
        <v>10022</v>
      </c>
      <c r="G3392" s="13" t="s">
        <v>124</v>
      </c>
      <c r="H3392" s="13" t="s">
        <v>373</v>
      </c>
      <c r="I3392" s="1">
        <v>4075407</v>
      </c>
      <c r="J3392" s="1">
        <v>-7396713</v>
      </c>
      <c r="K3392" t="s">
        <v>5</v>
      </c>
      <c r="L3392" s="20">
        <v>110</v>
      </c>
      <c r="M3392" s="4">
        <v>7</v>
      </c>
      <c r="N3392" s="4">
        <v>27</v>
      </c>
      <c r="O3392" s="2">
        <v>43525</v>
      </c>
      <c r="P3392" s="3">
        <v>0.31</v>
      </c>
      <c r="Q3392" s="4">
        <v>1</v>
      </c>
      <c r="R3392" s="3">
        <v>5.6</v>
      </c>
      <c r="S33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2" t="str">
        <f>IF(AIRBNB[[#This Row],[RUIDO(dB)]]&lt;=4,"Silencioso",IF(AIRBNB[[#This Row],[RUIDO(dB)]]&lt;=5.5,"Poco Ruidoso","Ruidoso"))</f>
        <v>Ruidoso</v>
      </c>
      <c r="U3392" t="str">
        <f>IF(AND(AIRBNB[[#This Row],[PRECIO]]&lt;50,AIRBNB[[#This Row],[MIN_NOCHES]]&gt;3),"Dentro del presupuesto","No considerar")</f>
        <v>No considerar</v>
      </c>
      <c r="V3392" t="str">
        <f>VLOOKUP(AIRBNB[[#This Row],[HOST_ID]],Super_host[],5,FALSE)</f>
        <v>Host</v>
      </c>
    </row>
    <row r="3393" spans="1:22">
      <c r="A3393" s="4">
        <v>6467744</v>
      </c>
      <c r="B3393" t="s">
        <v>15111</v>
      </c>
      <c r="C3393" s="4">
        <v>645887</v>
      </c>
      <c r="D3393" t="s">
        <v>15112</v>
      </c>
      <c r="E3393" t="s">
        <v>15113</v>
      </c>
      <c r="F3393" s="4">
        <v>11211</v>
      </c>
      <c r="G3393" s="13" t="s">
        <v>4662</v>
      </c>
      <c r="H3393" s="13" t="s">
        <v>9218</v>
      </c>
      <c r="I3393" s="1">
        <v>4071323</v>
      </c>
      <c r="J3393" s="1">
        <v>-7394699</v>
      </c>
      <c r="K3393" t="s">
        <v>5</v>
      </c>
      <c r="L3393" s="20">
        <v>110</v>
      </c>
      <c r="M3393" s="4">
        <v>3</v>
      </c>
      <c r="N3393" s="4">
        <v>137</v>
      </c>
      <c r="O3393" s="2">
        <v>43649</v>
      </c>
      <c r="P3393" s="3">
        <v>3.51</v>
      </c>
      <c r="Q3393" s="4">
        <v>1</v>
      </c>
      <c r="R3393" s="3">
        <v>6.9</v>
      </c>
      <c r="S33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3" t="str">
        <f>IF(AIRBNB[[#This Row],[RUIDO(dB)]]&lt;=4,"Silencioso",IF(AIRBNB[[#This Row],[RUIDO(dB)]]&lt;=5.5,"Poco Ruidoso","Ruidoso"))</f>
        <v>Ruidoso</v>
      </c>
      <c r="U3393" t="str">
        <f>IF(AND(AIRBNB[[#This Row],[PRECIO]]&lt;50,AIRBNB[[#This Row],[MIN_NOCHES]]&gt;3),"Dentro del presupuesto","No considerar")</f>
        <v>No considerar</v>
      </c>
      <c r="V3393" t="str">
        <f>VLOOKUP(AIRBNB[[#This Row],[HOST_ID]],Super_host[],5,FALSE)</f>
        <v>Host</v>
      </c>
    </row>
    <row r="3394" spans="1:22">
      <c r="A3394" s="4">
        <v>115748</v>
      </c>
      <c r="B3394" t="s">
        <v>8382</v>
      </c>
      <c r="C3394" s="4">
        <v>585166</v>
      </c>
      <c r="D3394" t="s">
        <v>1586</v>
      </c>
      <c r="E3394" t="s">
        <v>8383</v>
      </c>
      <c r="F3394" s="4">
        <v>11102</v>
      </c>
      <c r="G3394" s="13" t="s">
        <v>7897</v>
      </c>
      <c r="H3394" s="13" t="s">
        <v>7940</v>
      </c>
      <c r="I3394" s="1">
        <v>4076434</v>
      </c>
      <c r="J3394" s="1">
        <v>-7392132</v>
      </c>
      <c r="K3394" t="s">
        <v>5</v>
      </c>
      <c r="L3394" s="20">
        <v>110</v>
      </c>
      <c r="M3394" s="4">
        <v>4</v>
      </c>
      <c r="N3394" s="4">
        <v>30</v>
      </c>
      <c r="O3394" s="2">
        <v>43632</v>
      </c>
      <c r="P3394" s="3">
        <v>0.32</v>
      </c>
      <c r="Q3394" s="4">
        <v>5</v>
      </c>
      <c r="R3394" s="3">
        <v>6.24</v>
      </c>
      <c r="S33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4" t="str">
        <f>IF(AIRBNB[[#This Row],[RUIDO(dB)]]&lt;=4,"Silencioso",IF(AIRBNB[[#This Row],[RUIDO(dB)]]&lt;=5.5,"Poco Ruidoso","Ruidoso"))</f>
        <v>Ruidoso</v>
      </c>
      <c r="U3394" t="str">
        <f>IF(AND(AIRBNB[[#This Row],[PRECIO]]&lt;50,AIRBNB[[#This Row],[MIN_NOCHES]]&gt;3),"Dentro del presupuesto","No considerar")</f>
        <v>No considerar</v>
      </c>
      <c r="V3394" t="str">
        <f>VLOOKUP(AIRBNB[[#This Row],[HOST_ID]],Super_host[],5,FALSE)</f>
        <v>Host</v>
      </c>
    </row>
    <row r="3395" spans="1:22">
      <c r="A3395" s="4">
        <v>219066</v>
      </c>
      <c r="B3395" t="s">
        <v>11727</v>
      </c>
      <c r="C3395" s="4">
        <v>447754</v>
      </c>
      <c r="D3395" t="s">
        <v>5428</v>
      </c>
      <c r="E3395" t="s">
        <v>11728</v>
      </c>
      <c r="F3395" s="4">
        <v>11204</v>
      </c>
      <c r="G3395" s="13" t="s">
        <v>4662</v>
      </c>
      <c r="H3395" s="13" t="s">
        <v>10210</v>
      </c>
      <c r="I3395" s="1">
        <v>4061922</v>
      </c>
      <c r="J3395" s="1">
        <v>-7399399</v>
      </c>
      <c r="K3395" t="s">
        <v>5</v>
      </c>
      <c r="L3395" s="20">
        <v>110</v>
      </c>
      <c r="M3395" s="4">
        <v>1</v>
      </c>
      <c r="N3395" s="4">
        <v>24</v>
      </c>
      <c r="O3395" s="2">
        <v>43484</v>
      </c>
      <c r="P3395" s="3">
        <v>0.26</v>
      </c>
      <c r="Q3395" s="4">
        <v>1</v>
      </c>
      <c r="R3395" s="3">
        <v>6.9</v>
      </c>
      <c r="S33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5" t="str">
        <f>IF(AIRBNB[[#This Row],[RUIDO(dB)]]&lt;=4,"Silencioso",IF(AIRBNB[[#This Row],[RUIDO(dB)]]&lt;=5.5,"Poco Ruidoso","Ruidoso"))</f>
        <v>Ruidoso</v>
      </c>
      <c r="U3395" t="str">
        <f>IF(AND(AIRBNB[[#This Row],[PRECIO]]&lt;50,AIRBNB[[#This Row],[MIN_NOCHES]]&gt;3),"Dentro del presupuesto","No considerar")</f>
        <v>No considerar</v>
      </c>
      <c r="V3395" t="str">
        <f>VLOOKUP(AIRBNB[[#This Row],[HOST_ID]],Super_host[],5,FALSE)</f>
        <v>Host</v>
      </c>
    </row>
    <row r="3396" spans="1:22">
      <c r="A3396" s="4">
        <v>4738429</v>
      </c>
      <c r="B3396" t="s">
        <v>16478</v>
      </c>
      <c r="C3396" s="4">
        <v>295128</v>
      </c>
      <c r="D3396" t="s">
        <v>16399</v>
      </c>
      <c r="E3396" t="s">
        <v>16479</v>
      </c>
      <c r="F3396" s="4">
        <v>10473</v>
      </c>
      <c r="G3396" s="13" t="s">
        <v>16360</v>
      </c>
      <c r="H3396" s="13" t="s">
        <v>16401</v>
      </c>
      <c r="I3396" s="1">
        <v>4081214</v>
      </c>
      <c r="J3396" s="1">
        <v>-7385371</v>
      </c>
      <c r="K3396" t="s">
        <v>5</v>
      </c>
      <c r="L3396" s="20">
        <v>110</v>
      </c>
      <c r="M3396" s="4">
        <v>1</v>
      </c>
      <c r="N3396" s="4">
        <v>15</v>
      </c>
      <c r="O3396" s="2">
        <v>43639</v>
      </c>
      <c r="P3396" s="3">
        <v>0.49</v>
      </c>
      <c r="Q3396" s="4">
        <v>5</v>
      </c>
      <c r="R3396" s="3">
        <v>7.84</v>
      </c>
      <c r="S33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6" t="str">
        <f>IF(AIRBNB[[#This Row],[RUIDO(dB)]]&lt;=4,"Silencioso",IF(AIRBNB[[#This Row],[RUIDO(dB)]]&lt;=5.5,"Poco Ruidoso","Ruidoso"))</f>
        <v>Ruidoso</v>
      </c>
      <c r="U3396" t="str">
        <f>IF(AND(AIRBNB[[#This Row],[PRECIO]]&lt;50,AIRBNB[[#This Row],[MIN_NOCHES]]&gt;3),"Dentro del presupuesto","No considerar")</f>
        <v>No considerar</v>
      </c>
      <c r="V3396" t="str">
        <f>VLOOKUP(AIRBNB[[#This Row],[HOST_ID]],Super_host[],5,FALSE)</f>
        <v>SUPERHOST</v>
      </c>
    </row>
    <row r="3397" spans="1:22">
      <c r="A3397" s="4">
        <v>44229</v>
      </c>
      <c r="B3397" t="s">
        <v>14375</v>
      </c>
      <c r="C3397" s="4">
        <v>181376</v>
      </c>
      <c r="D3397" t="s">
        <v>5635</v>
      </c>
      <c r="E3397" t="s">
        <v>14376</v>
      </c>
      <c r="F3397" s="4">
        <v>11205</v>
      </c>
      <c r="G3397" s="13" t="s">
        <v>4662</v>
      </c>
      <c r="H3397" s="13" t="s">
        <v>9222</v>
      </c>
      <c r="I3397" s="1">
        <v>4069098</v>
      </c>
      <c r="J3397" s="1">
        <v>-7397113</v>
      </c>
      <c r="K3397" t="s">
        <v>40</v>
      </c>
      <c r="L3397" s="20">
        <v>110</v>
      </c>
      <c r="M3397" s="4">
        <v>2</v>
      </c>
      <c r="N3397" s="4">
        <v>213</v>
      </c>
      <c r="O3397" s="2">
        <v>43640</v>
      </c>
      <c r="P3397" s="3">
        <v>2</v>
      </c>
      <c r="Q3397" s="4">
        <v>1</v>
      </c>
      <c r="R3397" s="3">
        <v>6.9</v>
      </c>
      <c r="S33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7" t="str">
        <f>IF(AIRBNB[[#This Row],[RUIDO(dB)]]&lt;=4,"Silencioso",IF(AIRBNB[[#This Row],[RUIDO(dB)]]&lt;=5.5,"Poco Ruidoso","Ruidoso"))</f>
        <v>Ruidoso</v>
      </c>
      <c r="U3397" t="str">
        <f>IF(AND(AIRBNB[[#This Row],[PRECIO]]&lt;50,AIRBNB[[#This Row],[MIN_NOCHES]]&gt;3),"Dentro del presupuesto","No considerar")</f>
        <v>No considerar</v>
      </c>
      <c r="V3397" t="str">
        <f>VLOOKUP(AIRBNB[[#This Row],[HOST_ID]],Super_host[],5,FALSE)</f>
        <v>Host</v>
      </c>
    </row>
    <row r="3398" spans="1:22">
      <c r="A3398" s="4">
        <v>19159</v>
      </c>
      <c r="B3398" t="s">
        <v>3876</v>
      </c>
      <c r="C3398" s="4">
        <v>73051</v>
      </c>
      <c r="D3398" t="s">
        <v>3877</v>
      </c>
      <c r="E3398" t="s">
        <v>3878</v>
      </c>
      <c r="F3398" s="4">
        <v>10031</v>
      </c>
      <c r="G3398" s="13" t="s">
        <v>124</v>
      </c>
      <c r="H3398" s="13" t="s">
        <v>148</v>
      </c>
      <c r="I3398" s="1">
        <v>4082915</v>
      </c>
      <c r="J3398" s="1">
        <v>-7395136</v>
      </c>
      <c r="K3398" t="s">
        <v>5</v>
      </c>
      <c r="L3398" s="20">
        <v>110</v>
      </c>
      <c r="M3398" s="4">
        <v>31</v>
      </c>
      <c r="N3398" s="4">
        <v>54</v>
      </c>
      <c r="O3398" s="2">
        <v>43547</v>
      </c>
      <c r="P3398" s="3">
        <v>0.49</v>
      </c>
      <c r="Q3398" s="4">
        <v>1</v>
      </c>
      <c r="R3398" s="3">
        <v>5.6</v>
      </c>
      <c r="S33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8" t="str">
        <f>IF(AIRBNB[[#This Row],[RUIDO(dB)]]&lt;=4,"Silencioso",IF(AIRBNB[[#This Row],[RUIDO(dB)]]&lt;=5.5,"Poco Ruidoso","Ruidoso"))</f>
        <v>Ruidoso</v>
      </c>
      <c r="U3398" t="str">
        <f>IF(AND(AIRBNB[[#This Row],[PRECIO]]&lt;50,AIRBNB[[#This Row],[MIN_NOCHES]]&gt;3),"Dentro del presupuesto","No considerar")</f>
        <v>No considerar</v>
      </c>
      <c r="V3398" t="str">
        <f>VLOOKUP(AIRBNB[[#This Row],[HOST_ID]],Super_host[],5,FALSE)</f>
        <v>Host</v>
      </c>
    </row>
    <row r="3399" spans="1:22">
      <c r="A3399" s="4">
        <v>14991</v>
      </c>
      <c r="B3399" t="s">
        <v>2361</v>
      </c>
      <c r="C3399" s="4">
        <v>59023</v>
      </c>
      <c r="D3399" t="s">
        <v>2362</v>
      </c>
      <c r="E3399" t="s">
        <v>2363</v>
      </c>
      <c r="F3399" s="4">
        <v>10002</v>
      </c>
      <c r="G3399" s="13" t="s">
        <v>124</v>
      </c>
      <c r="H3399" s="13" t="s">
        <v>137</v>
      </c>
      <c r="I3399" s="1">
        <v>4072004</v>
      </c>
      <c r="J3399" s="1">
        <v>-7399104</v>
      </c>
      <c r="K3399" t="s">
        <v>40</v>
      </c>
      <c r="L3399" s="20">
        <v>110</v>
      </c>
      <c r="M3399" s="4">
        <v>5</v>
      </c>
      <c r="N3399" s="4">
        <v>19</v>
      </c>
      <c r="O3399" s="2">
        <v>43603</v>
      </c>
      <c r="P3399" s="3">
        <v>0.17</v>
      </c>
      <c r="Q3399" s="4">
        <v>1</v>
      </c>
      <c r="R3399" s="3">
        <v>5.6</v>
      </c>
      <c r="S33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399" t="str">
        <f>IF(AIRBNB[[#This Row],[RUIDO(dB)]]&lt;=4,"Silencioso",IF(AIRBNB[[#This Row],[RUIDO(dB)]]&lt;=5.5,"Poco Ruidoso","Ruidoso"))</f>
        <v>Ruidoso</v>
      </c>
      <c r="U3399" t="str">
        <f>IF(AND(AIRBNB[[#This Row],[PRECIO]]&lt;50,AIRBNB[[#This Row],[MIN_NOCHES]]&gt;3),"Dentro del presupuesto","No considerar")</f>
        <v>No considerar</v>
      </c>
      <c r="V3399" t="str">
        <f>VLOOKUP(AIRBNB[[#This Row],[HOST_ID]],Super_host[],5,FALSE)</f>
        <v>Host</v>
      </c>
    </row>
    <row r="3400" spans="1:22">
      <c r="A3400" s="4">
        <v>12940</v>
      </c>
      <c r="B3400" t="s">
        <v>12640</v>
      </c>
      <c r="C3400" s="4">
        <v>50148</v>
      </c>
      <c r="D3400" t="s">
        <v>12641</v>
      </c>
      <c r="E3400" t="s">
        <v>12642</v>
      </c>
      <c r="F3400" s="4">
        <v>11207</v>
      </c>
      <c r="G3400" s="13" t="s">
        <v>4662</v>
      </c>
      <c r="H3400" s="13" t="s">
        <v>9230</v>
      </c>
      <c r="I3400" s="1">
        <v>4068111</v>
      </c>
      <c r="J3400" s="1">
        <v>-7395591</v>
      </c>
      <c r="K3400" t="s">
        <v>5</v>
      </c>
      <c r="L3400" s="20">
        <v>110</v>
      </c>
      <c r="M3400" s="4">
        <v>7</v>
      </c>
      <c r="N3400" s="4">
        <v>61</v>
      </c>
      <c r="O3400" s="2">
        <v>43610</v>
      </c>
      <c r="P3400" s="3">
        <v>0.52</v>
      </c>
      <c r="Q3400" s="4">
        <v>1</v>
      </c>
      <c r="R3400" s="3">
        <v>6.9</v>
      </c>
      <c r="S34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0" t="str">
        <f>IF(AIRBNB[[#This Row],[RUIDO(dB)]]&lt;=4,"Silencioso",IF(AIRBNB[[#This Row],[RUIDO(dB)]]&lt;=5.5,"Poco Ruidoso","Ruidoso"))</f>
        <v>Ruidoso</v>
      </c>
      <c r="U3400" t="str">
        <f>IF(AND(AIRBNB[[#This Row],[PRECIO]]&lt;50,AIRBNB[[#This Row],[MIN_NOCHES]]&gt;3),"Dentro del presupuesto","No considerar")</f>
        <v>No considerar</v>
      </c>
      <c r="V3400" t="str">
        <f>VLOOKUP(AIRBNB[[#This Row],[HOST_ID]],Super_host[],5,FALSE)</f>
        <v>Host</v>
      </c>
    </row>
    <row r="3401" spans="1:22">
      <c r="A3401" s="4">
        <v>61509</v>
      </c>
      <c r="B3401" t="s">
        <v>4673</v>
      </c>
      <c r="C3401" s="4">
        <v>23619</v>
      </c>
      <c r="D3401" t="s">
        <v>4674</v>
      </c>
      <c r="E3401" t="s">
        <v>4675</v>
      </c>
      <c r="F3401" s="4">
        <v>10022</v>
      </c>
      <c r="G3401" s="13" t="s">
        <v>124</v>
      </c>
      <c r="H3401" s="13" t="s">
        <v>373</v>
      </c>
      <c r="I3401" s="1">
        <v>4075749</v>
      </c>
      <c r="J3401" s="1">
        <v>-7396897</v>
      </c>
      <c r="K3401" t="s">
        <v>5</v>
      </c>
      <c r="L3401" s="20">
        <v>110</v>
      </c>
      <c r="M3401" s="4">
        <v>200</v>
      </c>
      <c r="N3401" s="4">
        <v>92</v>
      </c>
      <c r="O3401" s="2">
        <v>43585</v>
      </c>
      <c r="P3401" s="3">
        <v>0.9</v>
      </c>
      <c r="Q3401" s="4">
        <v>1</v>
      </c>
      <c r="R3401" s="3">
        <v>5.6</v>
      </c>
      <c r="S34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1" t="str">
        <f>IF(AIRBNB[[#This Row],[RUIDO(dB)]]&lt;=4,"Silencioso",IF(AIRBNB[[#This Row],[RUIDO(dB)]]&lt;=5.5,"Poco Ruidoso","Ruidoso"))</f>
        <v>Ruidoso</v>
      </c>
      <c r="U3401" t="str">
        <f>IF(AND(AIRBNB[[#This Row],[PRECIO]]&lt;50,AIRBNB[[#This Row],[MIN_NOCHES]]&gt;3),"Dentro del presupuesto","No considerar")</f>
        <v>No considerar</v>
      </c>
      <c r="V3401" t="str">
        <f>VLOOKUP(AIRBNB[[#This Row],[HOST_ID]],Super_host[],5,FALSE)</f>
        <v>Host</v>
      </c>
    </row>
    <row r="3402" spans="1:22">
      <c r="A3402" s="4">
        <v>8110</v>
      </c>
      <c r="B3402" t="s">
        <v>12837</v>
      </c>
      <c r="C3402" s="4">
        <v>22486</v>
      </c>
      <c r="D3402" t="s">
        <v>11474</v>
      </c>
      <c r="E3402" t="s">
        <v>11616</v>
      </c>
      <c r="F3402" s="4">
        <v>11217</v>
      </c>
      <c r="G3402" s="13" t="s">
        <v>4662</v>
      </c>
      <c r="H3402" s="13" t="s">
        <v>9234</v>
      </c>
      <c r="I3402" s="1">
        <v>4068001</v>
      </c>
      <c r="J3402" s="1">
        <v>-7397865</v>
      </c>
      <c r="K3402" t="s">
        <v>40</v>
      </c>
      <c r="L3402" s="20">
        <v>110</v>
      </c>
      <c r="M3402" s="4">
        <v>2</v>
      </c>
      <c r="N3402" s="4">
        <v>71</v>
      </c>
      <c r="O3402" s="2">
        <v>43648</v>
      </c>
      <c r="P3402" s="3">
        <v>0.61</v>
      </c>
      <c r="Q3402" s="4">
        <v>1</v>
      </c>
      <c r="R3402" s="3">
        <v>6.9</v>
      </c>
      <c r="S34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2" t="str">
        <f>IF(AIRBNB[[#This Row],[RUIDO(dB)]]&lt;=4,"Silencioso",IF(AIRBNB[[#This Row],[RUIDO(dB)]]&lt;=5.5,"Poco Ruidoso","Ruidoso"))</f>
        <v>Ruidoso</v>
      </c>
      <c r="U3402" t="str">
        <f>IF(AND(AIRBNB[[#This Row],[PRECIO]]&lt;50,AIRBNB[[#This Row],[MIN_NOCHES]]&gt;3),"Dentro del presupuesto","No considerar")</f>
        <v>No considerar</v>
      </c>
      <c r="V3402" t="str">
        <f>VLOOKUP(AIRBNB[[#This Row],[HOST_ID]],Super_host[],5,FALSE)</f>
        <v>Host</v>
      </c>
    </row>
    <row r="3403" spans="1:22">
      <c r="A3403" s="4">
        <v>6013186</v>
      </c>
      <c r="B3403" t="s">
        <v>14415</v>
      </c>
      <c r="C3403" s="4">
        <v>31175000</v>
      </c>
      <c r="D3403" t="s">
        <v>14416</v>
      </c>
      <c r="E3403" t="s">
        <v>14417</v>
      </c>
      <c r="F3403" s="4">
        <v>11221</v>
      </c>
      <c r="G3403" s="13" t="s">
        <v>4662</v>
      </c>
      <c r="H3403" s="13" t="s">
        <v>9230</v>
      </c>
      <c r="I3403" s="1">
        <v>4068446</v>
      </c>
      <c r="J3403" s="1">
        <v>-7393956</v>
      </c>
      <c r="K3403" t="s">
        <v>5</v>
      </c>
      <c r="L3403" s="20">
        <v>109</v>
      </c>
      <c r="M3403" s="4">
        <v>3</v>
      </c>
      <c r="N3403" s="4">
        <v>79</v>
      </c>
      <c r="O3403" s="2">
        <v>43646</v>
      </c>
      <c r="P3403" s="3">
        <v>2.0699999999999998</v>
      </c>
      <c r="Q3403" s="4">
        <v>1</v>
      </c>
      <c r="R3403" s="3">
        <v>6.9</v>
      </c>
      <c r="S34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3" t="str">
        <f>IF(AIRBNB[[#This Row],[RUIDO(dB)]]&lt;=4,"Silencioso",IF(AIRBNB[[#This Row],[RUIDO(dB)]]&lt;=5.5,"Poco Ruidoso","Ruidoso"))</f>
        <v>Ruidoso</v>
      </c>
      <c r="U3403" t="str">
        <f>IF(AND(AIRBNB[[#This Row],[PRECIO]]&lt;50,AIRBNB[[#This Row],[MIN_NOCHES]]&gt;3),"Dentro del presupuesto","No considerar")</f>
        <v>No considerar</v>
      </c>
      <c r="V3403" t="str">
        <f>VLOOKUP(AIRBNB[[#This Row],[HOST_ID]],Super_host[],5,FALSE)</f>
        <v>Host</v>
      </c>
    </row>
    <row r="3404" spans="1:22">
      <c r="A3404" s="4">
        <v>4891701</v>
      </c>
      <c r="B3404" t="s">
        <v>924</v>
      </c>
      <c r="C3404" s="4">
        <v>25168888</v>
      </c>
      <c r="D3404" t="s">
        <v>925</v>
      </c>
      <c r="E3404" t="s">
        <v>926</v>
      </c>
      <c r="F3404" s="4">
        <v>10031</v>
      </c>
      <c r="G3404" s="13" t="s">
        <v>124</v>
      </c>
      <c r="H3404" s="13" t="s">
        <v>148</v>
      </c>
      <c r="I3404" s="1">
        <v>4082191</v>
      </c>
      <c r="J3404" s="1">
        <v>-7395736</v>
      </c>
      <c r="K3404" t="s">
        <v>5</v>
      </c>
      <c r="L3404" s="20">
        <v>109</v>
      </c>
      <c r="M3404" s="4">
        <v>14</v>
      </c>
      <c r="N3404" s="4">
        <v>3</v>
      </c>
      <c r="O3404" s="2">
        <v>42007</v>
      </c>
      <c r="P3404" s="3">
        <v>0.05</v>
      </c>
      <c r="Q3404" s="4">
        <v>1</v>
      </c>
      <c r="R3404" s="3">
        <v>5.6</v>
      </c>
      <c r="S34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4" t="str">
        <f>IF(AIRBNB[[#This Row],[RUIDO(dB)]]&lt;=4,"Silencioso",IF(AIRBNB[[#This Row],[RUIDO(dB)]]&lt;=5.5,"Poco Ruidoso","Ruidoso"))</f>
        <v>Ruidoso</v>
      </c>
      <c r="U3404" t="str">
        <f>IF(AND(AIRBNB[[#This Row],[PRECIO]]&lt;50,AIRBNB[[#This Row],[MIN_NOCHES]]&gt;3),"Dentro del presupuesto","No considerar")</f>
        <v>No considerar</v>
      </c>
      <c r="V3404" t="str">
        <f>VLOOKUP(AIRBNB[[#This Row],[HOST_ID]],Super_host[],5,FALSE)</f>
        <v>Host</v>
      </c>
    </row>
    <row r="3405" spans="1:22">
      <c r="A3405" s="4">
        <v>4541102</v>
      </c>
      <c r="B3405" t="s">
        <v>12391</v>
      </c>
      <c r="C3405" s="4">
        <v>23548583</v>
      </c>
      <c r="D3405" t="s">
        <v>9648</v>
      </c>
      <c r="E3405" t="s">
        <v>12392</v>
      </c>
      <c r="F3405" s="4">
        <v>11203</v>
      </c>
      <c r="G3405" s="13" t="s">
        <v>4662</v>
      </c>
      <c r="H3405" s="13" t="s">
        <v>9306</v>
      </c>
      <c r="I3405" s="1">
        <v>4065262</v>
      </c>
      <c r="J3405" s="1">
        <v>-7394211</v>
      </c>
      <c r="K3405" t="s">
        <v>5</v>
      </c>
      <c r="L3405" s="20">
        <v>109</v>
      </c>
      <c r="M3405" s="4">
        <v>30</v>
      </c>
      <c r="N3405" s="4">
        <v>23</v>
      </c>
      <c r="O3405" s="2">
        <v>43586</v>
      </c>
      <c r="P3405" s="3">
        <v>0.44</v>
      </c>
      <c r="Q3405" s="4">
        <v>1</v>
      </c>
      <c r="R3405" s="3">
        <v>6.9</v>
      </c>
      <c r="S34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5" t="str">
        <f>IF(AIRBNB[[#This Row],[RUIDO(dB)]]&lt;=4,"Silencioso",IF(AIRBNB[[#This Row],[RUIDO(dB)]]&lt;=5.5,"Poco Ruidoso","Ruidoso"))</f>
        <v>Ruidoso</v>
      </c>
      <c r="U3405" t="str">
        <f>IF(AND(AIRBNB[[#This Row],[PRECIO]]&lt;50,AIRBNB[[#This Row],[MIN_NOCHES]]&gt;3),"Dentro del presupuesto","No considerar")</f>
        <v>No considerar</v>
      </c>
      <c r="V3405" t="str">
        <f>VLOOKUP(AIRBNB[[#This Row],[HOST_ID]],Super_host[],5,FALSE)</f>
        <v>Host</v>
      </c>
    </row>
    <row r="3406" spans="1:22">
      <c r="A3406" s="4">
        <v>6227680</v>
      </c>
      <c r="B3406" t="s">
        <v>12460</v>
      </c>
      <c r="C3406" s="4">
        <v>23548583</v>
      </c>
      <c r="D3406" t="s">
        <v>9648</v>
      </c>
      <c r="E3406" t="s">
        <v>12461</v>
      </c>
      <c r="F3406" s="4">
        <v>11203</v>
      </c>
      <c r="G3406" s="13" t="s">
        <v>4662</v>
      </c>
      <c r="H3406" s="13" t="s">
        <v>9306</v>
      </c>
      <c r="I3406" s="1">
        <v>4065336</v>
      </c>
      <c r="J3406" s="1">
        <v>-7394345</v>
      </c>
      <c r="K3406" t="s">
        <v>5</v>
      </c>
      <c r="L3406" s="20">
        <v>109</v>
      </c>
      <c r="M3406" s="4">
        <v>30</v>
      </c>
      <c r="N3406" s="4">
        <v>23</v>
      </c>
      <c r="O3406" s="2">
        <v>43400</v>
      </c>
      <c r="P3406" s="3">
        <v>0.46</v>
      </c>
      <c r="Q3406" s="4">
        <v>1</v>
      </c>
      <c r="R3406" s="3">
        <v>6.9</v>
      </c>
      <c r="S34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6" t="str">
        <f>IF(AIRBNB[[#This Row],[RUIDO(dB)]]&lt;=4,"Silencioso",IF(AIRBNB[[#This Row],[RUIDO(dB)]]&lt;=5.5,"Poco Ruidoso","Ruidoso"))</f>
        <v>Ruidoso</v>
      </c>
      <c r="U3406" t="str">
        <f>IF(AND(AIRBNB[[#This Row],[PRECIO]]&lt;50,AIRBNB[[#This Row],[MIN_NOCHES]]&gt;3),"Dentro del presupuesto","No considerar")</f>
        <v>No considerar</v>
      </c>
      <c r="V3406" t="str">
        <f>VLOOKUP(AIRBNB[[#This Row],[HOST_ID]],Super_host[],5,FALSE)</f>
        <v>Host</v>
      </c>
    </row>
    <row r="3407" spans="1:22">
      <c r="A3407" s="4">
        <v>4407787</v>
      </c>
      <c r="B3407" t="s">
        <v>5432</v>
      </c>
      <c r="C3407" s="4">
        <v>22880393</v>
      </c>
      <c r="D3407" t="s">
        <v>863</v>
      </c>
      <c r="E3407" t="s">
        <v>5433</v>
      </c>
      <c r="F3407" s="4">
        <v>10002</v>
      </c>
      <c r="G3407" s="13" t="s">
        <v>124</v>
      </c>
      <c r="H3407" s="13" t="s">
        <v>137</v>
      </c>
      <c r="I3407" s="1">
        <v>4071287</v>
      </c>
      <c r="J3407" s="1">
        <v>-7398685</v>
      </c>
      <c r="K3407" t="s">
        <v>40</v>
      </c>
      <c r="L3407" s="20">
        <v>109</v>
      </c>
      <c r="M3407" s="4">
        <v>3</v>
      </c>
      <c r="N3407" s="4">
        <v>83</v>
      </c>
      <c r="O3407" s="2">
        <v>43618</v>
      </c>
      <c r="P3407" s="3">
        <v>1.57</v>
      </c>
      <c r="Q3407" s="4">
        <v>1</v>
      </c>
      <c r="R3407" s="3">
        <v>5.6</v>
      </c>
      <c r="S34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7" t="str">
        <f>IF(AIRBNB[[#This Row],[RUIDO(dB)]]&lt;=4,"Silencioso",IF(AIRBNB[[#This Row],[RUIDO(dB)]]&lt;=5.5,"Poco Ruidoso","Ruidoso"))</f>
        <v>Ruidoso</v>
      </c>
      <c r="U3407" t="str">
        <f>IF(AND(AIRBNB[[#This Row],[PRECIO]]&lt;50,AIRBNB[[#This Row],[MIN_NOCHES]]&gt;3),"Dentro del presupuesto","No considerar")</f>
        <v>No considerar</v>
      </c>
      <c r="V3407" t="str">
        <f>VLOOKUP(AIRBNB[[#This Row],[HOST_ID]],Super_host[],5,FALSE)</f>
        <v>Host</v>
      </c>
    </row>
    <row r="3408" spans="1:22">
      <c r="A3408" s="4">
        <v>4891172</v>
      </c>
      <c r="B3408" t="s">
        <v>6879</v>
      </c>
      <c r="C3408" s="4">
        <v>14813211</v>
      </c>
      <c r="D3408" t="s">
        <v>6880</v>
      </c>
      <c r="E3408" t="s">
        <v>6881</v>
      </c>
      <c r="F3408" s="4">
        <v>10030</v>
      </c>
      <c r="G3408" s="13" t="s">
        <v>124</v>
      </c>
      <c r="H3408" s="13" t="s">
        <v>148</v>
      </c>
      <c r="I3408" s="1">
        <v>4081964</v>
      </c>
      <c r="J3408" s="1">
        <v>-739468</v>
      </c>
      <c r="K3408" t="s">
        <v>5</v>
      </c>
      <c r="L3408" s="20">
        <v>109</v>
      </c>
      <c r="M3408" s="4">
        <v>4</v>
      </c>
      <c r="N3408" s="4">
        <v>0</v>
      </c>
      <c r="O3408" s="2">
        <v>43620</v>
      </c>
      <c r="P3408" s="3">
        <v>0.65</v>
      </c>
      <c r="Q3408" s="4">
        <v>1</v>
      </c>
      <c r="R3408" s="3">
        <v>5.6</v>
      </c>
      <c r="S34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8" t="str">
        <f>IF(AIRBNB[[#This Row],[RUIDO(dB)]]&lt;=4,"Silencioso",IF(AIRBNB[[#This Row],[RUIDO(dB)]]&lt;=5.5,"Poco Ruidoso","Ruidoso"))</f>
        <v>Ruidoso</v>
      </c>
      <c r="U3408" t="str">
        <f>IF(AND(AIRBNB[[#This Row],[PRECIO]]&lt;50,AIRBNB[[#This Row],[MIN_NOCHES]]&gt;3),"Dentro del presupuesto","No considerar")</f>
        <v>No considerar</v>
      </c>
      <c r="V3408" t="str">
        <f>VLOOKUP(AIRBNB[[#This Row],[HOST_ID]],Super_host[],5,FALSE)</f>
        <v>Host</v>
      </c>
    </row>
    <row r="3409" spans="1:22">
      <c r="A3409" s="4">
        <v>5298299</v>
      </c>
      <c r="B3409" t="s">
        <v>799</v>
      </c>
      <c r="C3409" s="4">
        <v>11462251</v>
      </c>
      <c r="D3409" t="s">
        <v>737</v>
      </c>
      <c r="E3409" t="s">
        <v>800</v>
      </c>
      <c r="F3409" s="4">
        <v>10011</v>
      </c>
      <c r="G3409" s="13" t="s">
        <v>124</v>
      </c>
      <c r="H3409" s="13" t="s">
        <v>186</v>
      </c>
      <c r="I3409" s="1">
        <v>4073885</v>
      </c>
      <c r="J3409" s="1">
        <v>-7399701</v>
      </c>
      <c r="K3409" t="s">
        <v>40</v>
      </c>
      <c r="L3409" s="20">
        <v>109</v>
      </c>
      <c r="M3409" s="4">
        <v>2</v>
      </c>
      <c r="N3409" s="4">
        <v>2</v>
      </c>
      <c r="O3409" s="2">
        <v>42268</v>
      </c>
      <c r="P3409" s="3">
        <v>0.04</v>
      </c>
      <c r="Q3409" s="4">
        <v>1</v>
      </c>
      <c r="R3409" s="3">
        <v>5.6</v>
      </c>
      <c r="S34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09" t="str">
        <f>IF(AIRBNB[[#This Row],[RUIDO(dB)]]&lt;=4,"Silencioso",IF(AIRBNB[[#This Row],[RUIDO(dB)]]&lt;=5.5,"Poco Ruidoso","Ruidoso"))</f>
        <v>Ruidoso</v>
      </c>
      <c r="U3409" t="str">
        <f>IF(AND(AIRBNB[[#This Row],[PRECIO]]&lt;50,AIRBNB[[#This Row],[MIN_NOCHES]]&gt;3),"Dentro del presupuesto","No considerar")</f>
        <v>No considerar</v>
      </c>
      <c r="V3409" t="str">
        <f>VLOOKUP(AIRBNB[[#This Row],[HOST_ID]],Super_host[],5,FALSE)</f>
        <v>Host</v>
      </c>
    </row>
    <row r="3410" spans="1:22">
      <c r="A3410" s="4">
        <v>2554749</v>
      </c>
      <c r="B3410" t="s">
        <v>6235</v>
      </c>
      <c r="C3410" s="4">
        <v>9586465</v>
      </c>
      <c r="D3410" t="s">
        <v>6236</v>
      </c>
      <c r="E3410" t="s">
        <v>6237</v>
      </c>
      <c r="F3410" s="4">
        <v>10019</v>
      </c>
      <c r="G3410" s="13" t="s">
        <v>124</v>
      </c>
      <c r="H3410" s="13" t="s">
        <v>249</v>
      </c>
      <c r="I3410" s="1">
        <v>4076518</v>
      </c>
      <c r="J3410" s="1">
        <v>-7398746</v>
      </c>
      <c r="K3410" t="s">
        <v>5</v>
      </c>
      <c r="L3410" s="20">
        <v>109</v>
      </c>
      <c r="M3410" s="4">
        <v>1</v>
      </c>
      <c r="N3410" s="4">
        <v>208</v>
      </c>
      <c r="O3410" s="2">
        <v>43638</v>
      </c>
      <c r="P3410" s="3">
        <v>3.22</v>
      </c>
      <c r="Q3410" s="4">
        <v>1</v>
      </c>
      <c r="R3410" s="3">
        <v>5.6</v>
      </c>
      <c r="S34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0" t="str">
        <f>IF(AIRBNB[[#This Row],[RUIDO(dB)]]&lt;=4,"Silencioso",IF(AIRBNB[[#This Row],[RUIDO(dB)]]&lt;=5.5,"Poco Ruidoso","Ruidoso"))</f>
        <v>Ruidoso</v>
      </c>
      <c r="U3410" t="str">
        <f>IF(AND(AIRBNB[[#This Row],[PRECIO]]&lt;50,AIRBNB[[#This Row],[MIN_NOCHES]]&gt;3),"Dentro del presupuesto","No considerar")</f>
        <v>No considerar</v>
      </c>
      <c r="V3410" t="str">
        <f>VLOOKUP(AIRBNB[[#This Row],[HOST_ID]],Super_host[],5,FALSE)</f>
        <v>Host</v>
      </c>
    </row>
    <row r="3411" spans="1:22">
      <c r="A3411" s="4">
        <v>1307095</v>
      </c>
      <c r="B3411" t="s">
        <v>1274</v>
      </c>
      <c r="C3411" s="4">
        <v>6714376</v>
      </c>
      <c r="D3411" t="s">
        <v>691</v>
      </c>
      <c r="E3411" t="s">
        <v>1275</v>
      </c>
      <c r="F3411" s="4">
        <v>10003</v>
      </c>
      <c r="G3411" s="13" t="s">
        <v>124</v>
      </c>
      <c r="H3411" s="13" t="s">
        <v>281</v>
      </c>
      <c r="I3411" s="1">
        <v>4073227</v>
      </c>
      <c r="J3411" s="1">
        <v>-7398451</v>
      </c>
      <c r="K3411" t="s">
        <v>40</v>
      </c>
      <c r="L3411" s="20">
        <v>109</v>
      </c>
      <c r="M3411" s="4">
        <v>5</v>
      </c>
      <c r="N3411" s="4">
        <v>5</v>
      </c>
      <c r="O3411" s="2">
        <v>43308</v>
      </c>
      <c r="P3411" s="3">
        <v>7.0000000000000007E-2</v>
      </c>
      <c r="Q3411" s="4">
        <v>1</v>
      </c>
      <c r="R3411" s="3">
        <v>5.6</v>
      </c>
      <c r="S34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1" t="str">
        <f>IF(AIRBNB[[#This Row],[RUIDO(dB)]]&lt;=4,"Silencioso",IF(AIRBNB[[#This Row],[RUIDO(dB)]]&lt;=5.5,"Poco Ruidoso","Ruidoso"))</f>
        <v>Ruidoso</v>
      </c>
      <c r="U3411" t="str">
        <f>IF(AND(AIRBNB[[#This Row],[PRECIO]]&lt;50,AIRBNB[[#This Row],[MIN_NOCHES]]&gt;3),"Dentro del presupuesto","No considerar")</f>
        <v>No considerar</v>
      </c>
      <c r="V3411" t="str">
        <f>VLOOKUP(AIRBNB[[#This Row],[HOST_ID]],Super_host[],5,FALSE)</f>
        <v>Host</v>
      </c>
    </row>
    <row r="3412" spans="1:22">
      <c r="A3412" s="4">
        <v>1145337</v>
      </c>
      <c r="B3412" t="s">
        <v>6396</v>
      </c>
      <c r="C3412" s="4">
        <v>6280254</v>
      </c>
      <c r="D3412" t="s">
        <v>2503</v>
      </c>
      <c r="E3412" t="s">
        <v>6397</v>
      </c>
      <c r="F3412" s="4">
        <v>10003</v>
      </c>
      <c r="G3412" s="13" t="s">
        <v>124</v>
      </c>
      <c r="H3412" s="13" t="s">
        <v>133</v>
      </c>
      <c r="I3412" s="1">
        <v>4073125</v>
      </c>
      <c r="J3412" s="1">
        <v>-7398344</v>
      </c>
      <c r="K3412" t="s">
        <v>40</v>
      </c>
      <c r="L3412" s="20">
        <v>109</v>
      </c>
      <c r="M3412" s="4">
        <v>2</v>
      </c>
      <c r="N3412" s="4">
        <v>292</v>
      </c>
      <c r="O3412" s="2">
        <v>43624</v>
      </c>
      <c r="P3412" s="3">
        <v>3.9</v>
      </c>
      <c r="Q3412" s="4">
        <v>1</v>
      </c>
      <c r="R3412" s="3">
        <v>5.6</v>
      </c>
      <c r="S34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2" t="str">
        <f>IF(AIRBNB[[#This Row],[RUIDO(dB)]]&lt;=4,"Silencioso",IF(AIRBNB[[#This Row],[RUIDO(dB)]]&lt;=5.5,"Poco Ruidoso","Ruidoso"))</f>
        <v>Ruidoso</v>
      </c>
      <c r="U3412" t="str">
        <f>IF(AND(AIRBNB[[#This Row],[PRECIO]]&lt;50,AIRBNB[[#This Row],[MIN_NOCHES]]&gt;3),"Dentro del presupuesto","No considerar")</f>
        <v>No considerar</v>
      </c>
      <c r="V3412" t="str">
        <f>VLOOKUP(AIRBNB[[#This Row],[HOST_ID]],Super_host[],5,FALSE)</f>
        <v>Host</v>
      </c>
    </row>
    <row r="3413" spans="1:22">
      <c r="A3413" s="4">
        <v>4650123</v>
      </c>
      <c r="B3413" t="s">
        <v>5010</v>
      </c>
      <c r="C3413" s="4">
        <v>6230230</v>
      </c>
      <c r="D3413" t="s">
        <v>291</v>
      </c>
      <c r="E3413" t="s">
        <v>5011</v>
      </c>
      <c r="F3413" s="4">
        <v>10002</v>
      </c>
      <c r="G3413" s="13" t="s">
        <v>124</v>
      </c>
      <c r="H3413" s="13" t="s">
        <v>137</v>
      </c>
      <c r="I3413" s="1">
        <v>4071927</v>
      </c>
      <c r="J3413" s="1">
        <v>-7398511</v>
      </c>
      <c r="K3413" t="s">
        <v>5</v>
      </c>
      <c r="L3413" s="20">
        <v>109</v>
      </c>
      <c r="M3413" s="4">
        <v>3</v>
      </c>
      <c r="N3413" s="4">
        <v>42</v>
      </c>
      <c r="O3413" s="2">
        <v>43629</v>
      </c>
      <c r="P3413" s="3">
        <v>1.1299999999999999</v>
      </c>
      <c r="Q3413" s="4">
        <v>1</v>
      </c>
      <c r="R3413" s="3">
        <v>5.6</v>
      </c>
      <c r="S34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3" t="str">
        <f>IF(AIRBNB[[#This Row],[RUIDO(dB)]]&lt;=4,"Silencioso",IF(AIRBNB[[#This Row],[RUIDO(dB)]]&lt;=5.5,"Poco Ruidoso","Ruidoso"))</f>
        <v>Ruidoso</v>
      </c>
      <c r="U3413" t="str">
        <f>IF(AND(AIRBNB[[#This Row],[PRECIO]]&lt;50,AIRBNB[[#This Row],[MIN_NOCHES]]&gt;3),"Dentro del presupuesto","No considerar")</f>
        <v>No considerar</v>
      </c>
      <c r="V3413" t="str">
        <f>VLOOKUP(AIRBNB[[#This Row],[HOST_ID]],Super_host[],5,FALSE)</f>
        <v>Host</v>
      </c>
    </row>
    <row r="3414" spans="1:22">
      <c r="A3414" s="4">
        <v>1080543</v>
      </c>
      <c r="B3414" t="s">
        <v>13405</v>
      </c>
      <c r="C3414" s="4">
        <v>5943212</v>
      </c>
      <c r="D3414" t="s">
        <v>5651</v>
      </c>
      <c r="E3414" t="s">
        <v>13406</v>
      </c>
      <c r="F3414" s="4">
        <v>11232</v>
      </c>
      <c r="G3414" s="13" t="s">
        <v>4662</v>
      </c>
      <c r="H3414" s="13" t="s">
        <v>9246</v>
      </c>
      <c r="I3414" s="1">
        <v>4065475</v>
      </c>
      <c r="J3414" s="1">
        <v>-7401211</v>
      </c>
      <c r="K3414" t="s">
        <v>5</v>
      </c>
      <c r="L3414" s="20">
        <v>109</v>
      </c>
      <c r="M3414" s="4">
        <v>2</v>
      </c>
      <c r="N3414" s="4">
        <v>70</v>
      </c>
      <c r="O3414" s="2">
        <v>43640</v>
      </c>
      <c r="P3414" s="3">
        <v>0.96</v>
      </c>
      <c r="Q3414" s="4">
        <v>1</v>
      </c>
      <c r="R3414" s="3">
        <v>6.9</v>
      </c>
      <c r="S34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4" t="str">
        <f>IF(AIRBNB[[#This Row],[RUIDO(dB)]]&lt;=4,"Silencioso",IF(AIRBNB[[#This Row],[RUIDO(dB)]]&lt;=5.5,"Poco Ruidoso","Ruidoso"))</f>
        <v>Ruidoso</v>
      </c>
      <c r="U3414" t="str">
        <f>IF(AND(AIRBNB[[#This Row],[PRECIO]]&lt;50,AIRBNB[[#This Row],[MIN_NOCHES]]&gt;3),"Dentro del presupuesto","No considerar")</f>
        <v>No considerar</v>
      </c>
      <c r="V3414" t="str">
        <f>VLOOKUP(AIRBNB[[#This Row],[HOST_ID]],Super_host[],5,FALSE)</f>
        <v>Host</v>
      </c>
    </row>
    <row r="3415" spans="1:22">
      <c r="A3415" s="4">
        <v>2674267</v>
      </c>
      <c r="B3415" t="s">
        <v>6473</v>
      </c>
      <c r="C3415" s="4">
        <v>3929012</v>
      </c>
      <c r="D3415" t="s">
        <v>320</v>
      </c>
      <c r="E3415" t="s">
        <v>6474</v>
      </c>
      <c r="F3415" s="4">
        <v>10023</v>
      </c>
      <c r="G3415" s="13" t="s">
        <v>124</v>
      </c>
      <c r="H3415" s="13" t="s">
        <v>168</v>
      </c>
      <c r="I3415" s="1">
        <v>4077848</v>
      </c>
      <c r="J3415" s="1">
        <v>-7398334</v>
      </c>
      <c r="K3415" t="s">
        <v>40</v>
      </c>
      <c r="L3415" s="20">
        <v>109</v>
      </c>
      <c r="M3415" s="4">
        <v>1</v>
      </c>
      <c r="N3415" s="4">
        <v>288</v>
      </c>
      <c r="O3415" s="2">
        <v>43648</v>
      </c>
      <c r="P3415" s="3">
        <v>4.58</v>
      </c>
      <c r="Q3415" s="4">
        <v>1</v>
      </c>
      <c r="R3415" s="3">
        <v>5.6</v>
      </c>
      <c r="S34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5" t="str">
        <f>IF(AIRBNB[[#This Row],[RUIDO(dB)]]&lt;=4,"Silencioso",IF(AIRBNB[[#This Row],[RUIDO(dB)]]&lt;=5.5,"Poco Ruidoso","Ruidoso"))</f>
        <v>Ruidoso</v>
      </c>
      <c r="U3415" t="str">
        <f>IF(AND(AIRBNB[[#This Row],[PRECIO]]&lt;50,AIRBNB[[#This Row],[MIN_NOCHES]]&gt;3),"Dentro del presupuesto","No considerar")</f>
        <v>No considerar</v>
      </c>
      <c r="V3415" t="str">
        <f>VLOOKUP(AIRBNB[[#This Row],[HOST_ID]],Super_host[],5,FALSE)</f>
        <v>Host</v>
      </c>
    </row>
    <row r="3416" spans="1:22">
      <c r="A3416" s="4">
        <v>3486103</v>
      </c>
      <c r="B3416" t="s">
        <v>15265</v>
      </c>
      <c r="C3416" s="4">
        <v>3841446</v>
      </c>
      <c r="D3416" t="s">
        <v>1006</v>
      </c>
      <c r="E3416" t="s">
        <v>15266</v>
      </c>
      <c r="F3416" s="4">
        <v>11211</v>
      </c>
      <c r="G3416" s="13" t="s">
        <v>4662</v>
      </c>
      <c r="H3416" s="13" t="s">
        <v>9218</v>
      </c>
      <c r="I3416" s="1">
        <v>4071023</v>
      </c>
      <c r="J3416" s="1">
        <v>-7395688</v>
      </c>
      <c r="K3416" t="s">
        <v>5</v>
      </c>
      <c r="L3416" s="20">
        <v>109</v>
      </c>
      <c r="M3416" s="4">
        <v>2</v>
      </c>
      <c r="N3416" s="4">
        <v>214</v>
      </c>
      <c r="O3416" s="2">
        <v>43643</v>
      </c>
      <c r="P3416" s="3">
        <v>4.58</v>
      </c>
      <c r="Q3416" s="4">
        <v>1</v>
      </c>
      <c r="R3416" s="3">
        <v>6.9</v>
      </c>
      <c r="S34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6" t="str">
        <f>IF(AIRBNB[[#This Row],[RUIDO(dB)]]&lt;=4,"Silencioso",IF(AIRBNB[[#This Row],[RUIDO(dB)]]&lt;=5.5,"Poco Ruidoso","Ruidoso"))</f>
        <v>Ruidoso</v>
      </c>
      <c r="U3416" t="str">
        <f>IF(AND(AIRBNB[[#This Row],[PRECIO]]&lt;50,AIRBNB[[#This Row],[MIN_NOCHES]]&gt;3),"Dentro del presupuesto","No considerar")</f>
        <v>No considerar</v>
      </c>
      <c r="V3416" t="str">
        <f>VLOOKUP(AIRBNB[[#This Row],[HOST_ID]],Super_host[],5,FALSE)</f>
        <v>Host</v>
      </c>
    </row>
    <row r="3417" spans="1:22">
      <c r="A3417" s="4">
        <v>6054864</v>
      </c>
      <c r="B3417" t="s">
        <v>10804</v>
      </c>
      <c r="C3417" s="4">
        <v>3088202</v>
      </c>
      <c r="D3417" t="s">
        <v>230</v>
      </c>
      <c r="E3417" t="s">
        <v>10805</v>
      </c>
      <c r="F3417" s="4">
        <v>11231</v>
      </c>
      <c r="G3417" s="13" t="s">
        <v>4662</v>
      </c>
      <c r="H3417" s="13" t="s">
        <v>9237</v>
      </c>
      <c r="I3417" s="1">
        <v>4068051</v>
      </c>
      <c r="J3417" s="1">
        <v>-7399743</v>
      </c>
      <c r="K3417" t="s">
        <v>5</v>
      </c>
      <c r="L3417" s="20">
        <v>109</v>
      </c>
      <c r="M3417" s="4">
        <v>4</v>
      </c>
      <c r="N3417" s="4">
        <v>6</v>
      </c>
      <c r="O3417" s="2">
        <v>42799</v>
      </c>
      <c r="P3417" s="3">
        <v>0.12</v>
      </c>
      <c r="Q3417" s="4">
        <v>1</v>
      </c>
      <c r="R3417" s="3">
        <v>6.9</v>
      </c>
      <c r="S34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7" t="str">
        <f>IF(AIRBNB[[#This Row],[RUIDO(dB)]]&lt;=4,"Silencioso",IF(AIRBNB[[#This Row],[RUIDO(dB)]]&lt;=5.5,"Poco Ruidoso","Ruidoso"))</f>
        <v>Ruidoso</v>
      </c>
      <c r="U3417" t="str">
        <f>IF(AND(AIRBNB[[#This Row],[PRECIO]]&lt;50,AIRBNB[[#This Row],[MIN_NOCHES]]&gt;3),"Dentro del presupuesto","No considerar")</f>
        <v>No considerar</v>
      </c>
      <c r="V3417" t="str">
        <f>VLOOKUP(AIRBNB[[#This Row],[HOST_ID]],Super_host[],5,FALSE)</f>
        <v>Host</v>
      </c>
    </row>
    <row r="3418" spans="1:22">
      <c r="A3418" s="4">
        <v>2424342</v>
      </c>
      <c r="B3418" t="s">
        <v>14110</v>
      </c>
      <c r="C3418" s="4">
        <v>2841152</v>
      </c>
      <c r="D3418" t="s">
        <v>387</v>
      </c>
      <c r="E3418" t="s">
        <v>14111</v>
      </c>
      <c r="F3418" s="4">
        <v>11222</v>
      </c>
      <c r="G3418" s="13" t="s">
        <v>4662</v>
      </c>
      <c r="H3418" s="13" t="s">
        <v>9249</v>
      </c>
      <c r="I3418" s="1">
        <v>4073169</v>
      </c>
      <c r="J3418" s="1">
        <v>-739554</v>
      </c>
      <c r="K3418" t="s">
        <v>40</v>
      </c>
      <c r="L3418" s="20">
        <v>109</v>
      </c>
      <c r="M3418" s="4">
        <v>2</v>
      </c>
      <c r="N3418" s="4">
        <v>107</v>
      </c>
      <c r="O3418" s="2">
        <v>43640</v>
      </c>
      <c r="P3418" s="3">
        <v>1.64</v>
      </c>
      <c r="Q3418" s="4">
        <v>1</v>
      </c>
      <c r="R3418" s="3">
        <v>6.9</v>
      </c>
      <c r="S34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8" t="str">
        <f>IF(AIRBNB[[#This Row],[RUIDO(dB)]]&lt;=4,"Silencioso",IF(AIRBNB[[#This Row],[RUIDO(dB)]]&lt;=5.5,"Poco Ruidoso","Ruidoso"))</f>
        <v>Ruidoso</v>
      </c>
      <c r="U3418" t="str">
        <f>IF(AND(AIRBNB[[#This Row],[PRECIO]]&lt;50,AIRBNB[[#This Row],[MIN_NOCHES]]&gt;3),"Dentro del presupuesto","No considerar")</f>
        <v>No considerar</v>
      </c>
      <c r="V3418" t="str">
        <f>VLOOKUP(AIRBNB[[#This Row],[HOST_ID]],Super_host[],5,FALSE)</f>
        <v>Host</v>
      </c>
    </row>
    <row r="3419" spans="1:22">
      <c r="A3419" s="4">
        <v>669633</v>
      </c>
      <c r="B3419" t="s">
        <v>13889</v>
      </c>
      <c r="C3419" s="4">
        <v>2400932</v>
      </c>
      <c r="D3419" t="s">
        <v>11367</v>
      </c>
      <c r="E3419" t="s">
        <v>13890</v>
      </c>
      <c r="F3419" s="4">
        <v>11217</v>
      </c>
      <c r="G3419" s="13" t="s">
        <v>4662</v>
      </c>
      <c r="H3419" s="13" t="s">
        <v>9363</v>
      </c>
      <c r="I3419" s="1">
        <v>4067947</v>
      </c>
      <c r="J3419" s="1">
        <v>-7398458</v>
      </c>
      <c r="K3419" t="s">
        <v>5</v>
      </c>
      <c r="L3419" s="20">
        <v>109</v>
      </c>
      <c r="M3419" s="4">
        <v>31</v>
      </c>
      <c r="N3419" s="4">
        <v>114</v>
      </c>
      <c r="O3419" s="2">
        <v>43626</v>
      </c>
      <c r="P3419" s="3">
        <v>1.38</v>
      </c>
      <c r="Q3419" s="4">
        <v>1</v>
      </c>
      <c r="R3419" s="3">
        <v>6.9</v>
      </c>
      <c r="S34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19" t="str">
        <f>IF(AIRBNB[[#This Row],[RUIDO(dB)]]&lt;=4,"Silencioso",IF(AIRBNB[[#This Row],[RUIDO(dB)]]&lt;=5.5,"Poco Ruidoso","Ruidoso"))</f>
        <v>Ruidoso</v>
      </c>
      <c r="U3419" t="str">
        <f>IF(AND(AIRBNB[[#This Row],[PRECIO]]&lt;50,AIRBNB[[#This Row],[MIN_NOCHES]]&gt;3),"Dentro del presupuesto","No considerar")</f>
        <v>No considerar</v>
      </c>
      <c r="V3419" t="str">
        <f>VLOOKUP(AIRBNB[[#This Row],[HOST_ID]],Super_host[],5,FALSE)</f>
        <v>Host</v>
      </c>
    </row>
    <row r="3420" spans="1:22">
      <c r="A3420" s="4">
        <v>2087226</v>
      </c>
      <c r="B3420" t="s">
        <v>6282</v>
      </c>
      <c r="C3420" s="4">
        <v>1763458</v>
      </c>
      <c r="D3420" t="s">
        <v>1420</v>
      </c>
      <c r="E3420" t="s">
        <v>6283</v>
      </c>
      <c r="F3420" s="4">
        <v>10009</v>
      </c>
      <c r="G3420" s="13" t="s">
        <v>124</v>
      </c>
      <c r="H3420" s="13" t="s">
        <v>133</v>
      </c>
      <c r="I3420" s="1">
        <v>4072864</v>
      </c>
      <c r="J3420" s="1">
        <v>-7398216</v>
      </c>
      <c r="K3420" t="s">
        <v>40</v>
      </c>
      <c r="L3420" s="20">
        <v>109</v>
      </c>
      <c r="M3420" s="4">
        <v>7</v>
      </c>
      <c r="N3420" s="4">
        <v>130</v>
      </c>
      <c r="O3420" s="2">
        <v>43649</v>
      </c>
      <c r="P3420" s="3">
        <v>3.38</v>
      </c>
      <c r="Q3420" s="4">
        <v>1</v>
      </c>
      <c r="R3420" s="3">
        <v>5.6</v>
      </c>
      <c r="S34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0" t="str">
        <f>IF(AIRBNB[[#This Row],[RUIDO(dB)]]&lt;=4,"Silencioso",IF(AIRBNB[[#This Row],[RUIDO(dB)]]&lt;=5.5,"Poco Ruidoso","Ruidoso"))</f>
        <v>Ruidoso</v>
      </c>
      <c r="U3420" t="str">
        <f>IF(AND(AIRBNB[[#This Row],[PRECIO]]&lt;50,AIRBNB[[#This Row],[MIN_NOCHES]]&gt;3),"Dentro del presupuesto","No considerar")</f>
        <v>No considerar</v>
      </c>
      <c r="V3420" t="str">
        <f>VLOOKUP(AIRBNB[[#This Row],[HOST_ID]],Super_host[],5,FALSE)</f>
        <v>Host</v>
      </c>
    </row>
    <row r="3421" spans="1:22">
      <c r="A3421" s="4">
        <v>324517</v>
      </c>
      <c r="B3421" t="s">
        <v>4755</v>
      </c>
      <c r="C3421" s="4">
        <v>1660724</v>
      </c>
      <c r="D3421" t="s">
        <v>4756</v>
      </c>
      <c r="E3421" t="s">
        <v>4757</v>
      </c>
      <c r="F3421" s="4">
        <v>10037</v>
      </c>
      <c r="G3421" s="13" t="s">
        <v>124</v>
      </c>
      <c r="H3421" s="13" t="s">
        <v>129</v>
      </c>
      <c r="I3421" s="1">
        <v>4077688</v>
      </c>
      <c r="J3421" s="1">
        <v>-7396177</v>
      </c>
      <c r="K3421" t="s">
        <v>40</v>
      </c>
      <c r="L3421" s="20">
        <v>109</v>
      </c>
      <c r="M3421" s="4">
        <v>1</v>
      </c>
      <c r="N3421" s="4">
        <v>66</v>
      </c>
      <c r="O3421" s="2">
        <v>43079</v>
      </c>
      <c r="P3421" s="3">
        <v>0.94</v>
      </c>
      <c r="Q3421" s="4">
        <v>1</v>
      </c>
      <c r="R3421" s="3">
        <v>5.6</v>
      </c>
      <c r="S34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1" t="str">
        <f>IF(AIRBNB[[#This Row],[RUIDO(dB)]]&lt;=4,"Silencioso",IF(AIRBNB[[#This Row],[RUIDO(dB)]]&lt;=5.5,"Poco Ruidoso","Ruidoso"))</f>
        <v>Ruidoso</v>
      </c>
      <c r="U3421" t="str">
        <f>IF(AND(AIRBNB[[#This Row],[PRECIO]]&lt;50,AIRBNB[[#This Row],[MIN_NOCHES]]&gt;3),"Dentro del presupuesto","No considerar")</f>
        <v>No considerar</v>
      </c>
      <c r="V3421" t="str">
        <f>VLOOKUP(AIRBNB[[#This Row],[HOST_ID]],Super_host[],5,FALSE)</f>
        <v>Host</v>
      </c>
    </row>
    <row r="3422" spans="1:22">
      <c r="A3422" s="4">
        <v>310796</v>
      </c>
      <c r="B3422" t="s">
        <v>2592</v>
      </c>
      <c r="C3422" s="4">
        <v>1385157</v>
      </c>
      <c r="D3422" t="s">
        <v>362</v>
      </c>
      <c r="E3422" t="s">
        <v>2593</v>
      </c>
      <c r="F3422" s="4">
        <v>10024</v>
      </c>
      <c r="G3422" s="13" t="s">
        <v>124</v>
      </c>
      <c r="H3422" s="13" t="s">
        <v>168</v>
      </c>
      <c r="I3422" s="1">
        <v>4078443</v>
      </c>
      <c r="J3422" s="1">
        <v>-7397399</v>
      </c>
      <c r="K3422" t="s">
        <v>5</v>
      </c>
      <c r="L3422" s="20">
        <v>109</v>
      </c>
      <c r="M3422" s="4">
        <v>30</v>
      </c>
      <c r="N3422" s="4">
        <v>18</v>
      </c>
      <c r="O3422" s="2">
        <v>43623</v>
      </c>
      <c r="P3422" s="3">
        <v>0.2</v>
      </c>
      <c r="Q3422" s="4">
        <v>1</v>
      </c>
      <c r="R3422" s="3">
        <v>5.6</v>
      </c>
      <c r="S34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2" t="str">
        <f>IF(AIRBNB[[#This Row],[RUIDO(dB)]]&lt;=4,"Silencioso",IF(AIRBNB[[#This Row],[RUIDO(dB)]]&lt;=5.5,"Poco Ruidoso","Ruidoso"))</f>
        <v>Ruidoso</v>
      </c>
      <c r="U3422" t="str">
        <f>IF(AND(AIRBNB[[#This Row],[PRECIO]]&lt;50,AIRBNB[[#This Row],[MIN_NOCHES]]&gt;3),"Dentro del presupuesto","No considerar")</f>
        <v>No considerar</v>
      </c>
      <c r="V3422" t="str">
        <f>VLOOKUP(AIRBNB[[#This Row],[HOST_ID]],Super_host[],5,FALSE)</f>
        <v>Host</v>
      </c>
    </row>
    <row r="3423" spans="1:22">
      <c r="A3423" s="4">
        <v>266146</v>
      </c>
      <c r="B3423" t="s">
        <v>3556</v>
      </c>
      <c r="C3423" s="4">
        <v>1385157</v>
      </c>
      <c r="D3423" t="s">
        <v>362</v>
      </c>
      <c r="E3423" t="s">
        <v>3557</v>
      </c>
      <c r="F3423" s="4">
        <v>10024</v>
      </c>
      <c r="G3423" s="13" t="s">
        <v>124</v>
      </c>
      <c r="H3423" s="13" t="s">
        <v>168</v>
      </c>
      <c r="I3423" s="1">
        <v>4078448</v>
      </c>
      <c r="J3423" s="1">
        <v>-7397289</v>
      </c>
      <c r="K3423" t="s">
        <v>5</v>
      </c>
      <c r="L3423" s="20">
        <v>109</v>
      </c>
      <c r="M3423" s="4">
        <v>30</v>
      </c>
      <c r="N3423" s="4">
        <v>36</v>
      </c>
      <c r="O3423" s="2">
        <v>43543</v>
      </c>
      <c r="P3423" s="3">
        <v>0.39</v>
      </c>
      <c r="Q3423" s="4">
        <v>1</v>
      </c>
      <c r="R3423" s="3">
        <v>5.6</v>
      </c>
      <c r="S34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3" t="str">
        <f>IF(AIRBNB[[#This Row],[RUIDO(dB)]]&lt;=4,"Silencioso",IF(AIRBNB[[#This Row],[RUIDO(dB)]]&lt;=5.5,"Poco Ruidoso","Ruidoso"))</f>
        <v>Ruidoso</v>
      </c>
      <c r="U3423" t="str">
        <f>IF(AND(AIRBNB[[#This Row],[PRECIO]]&lt;50,AIRBNB[[#This Row],[MIN_NOCHES]]&gt;3),"Dentro del presupuesto","No considerar")</f>
        <v>No considerar</v>
      </c>
      <c r="V3423" t="str">
        <f>VLOOKUP(AIRBNB[[#This Row],[HOST_ID]],Super_host[],5,FALSE)</f>
        <v>Host</v>
      </c>
    </row>
    <row r="3424" spans="1:22">
      <c r="A3424" s="4">
        <v>817113</v>
      </c>
      <c r="B3424" t="s">
        <v>13358</v>
      </c>
      <c r="C3424" s="4">
        <v>1141935</v>
      </c>
      <c r="D3424" t="s">
        <v>1522</v>
      </c>
      <c r="E3424" t="s">
        <v>13359</v>
      </c>
      <c r="F3424" s="4">
        <v>11216</v>
      </c>
      <c r="G3424" s="13" t="s">
        <v>4662</v>
      </c>
      <c r="H3424" s="13" t="s">
        <v>9252</v>
      </c>
      <c r="I3424" s="1">
        <v>4067309</v>
      </c>
      <c r="J3424" s="1">
        <v>-7394799</v>
      </c>
      <c r="K3424" t="s">
        <v>40</v>
      </c>
      <c r="L3424" s="20">
        <v>109</v>
      </c>
      <c r="M3424" s="4">
        <v>1</v>
      </c>
      <c r="N3424" s="4">
        <v>73</v>
      </c>
      <c r="O3424" s="2">
        <v>43639</v>
      </c>
      <c r="P3424" s="3">
        <v>0.92</v>
      </c>
      <c r="Q3424" s="4">
        <v>1</v>
      </c>
      <c r="R3424" s="3">
        <v>6.9</v>
      </c>
      <c r="S34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4" t="str">
        <f>IF(AIRBNB[[#This Row],[RUIDO(dB)]]&lt;=4,"Silencioso",IF(AIRBNB[[#This Row],[RUIDO(dB)]]&lt;=5.5,"Poco Ruidoso","Ruidoso"))</f>
        <v>Ruidoso</v>
      </c>
      <c r="U3424" t="str">
        <f>IF(AND(AIRBNB[[#This Row],[PRECIO]]&lt;50,AIRBNB[[#This Row],[MIN_NOCHES]]&gt;3),"Dentro del presupuesto","No considerar")</f>
        <v>No considerar</v>
      </c>
      <c r="V3424" t="str">
        <f>VLOOKUP(AIRBNB[[#This Row],[HOST_ID]],Super_host[],5,FALSE)</f>
        <v>Host</v>
      </c>
    </row>
    <row r="3425" spans="1:22">
      <c r="A3425" s="4">
        <v>2419438</v>
      </c>
      <c r="B3425" t="s">
        <v>11313</v>
      </c>
      <c r="C3425" s="4">
        <v>571080</v>
      </c>
      <c r="D3425" t="s">
        <v>839</v>
      </c>
      <c r="E3425" t="s">
        <v>11314</v>
      </c>
      <c r="F3425" s="4">
        <v>11221</v>
      </c>
      <c r="G3425" s="13" t="s">
        <v>4662</v>
      </c>
      <c r="H3425" s="13" t="s">
        <v>9274</v>
      </c>
      <c r="I3425" s="1">
        <v>406998</v>
      </c>
      <c r="J3425" s="1">
        <v>-7392913</v>
      </c>
      <c r="K3425" t="s">
        <v>5</v>
      </c>
      <c r="L3425" s="20">
        <v>109</v>
      </c>
      <c r="M3425" s="4">
        <v>1</v>
      </c>
      <c r="N3425" s="4">
        <v>12</v>
      </c>
      <c r="O3425" s="2">
        <v>43346</v>
      </c>
      <c r="P3425" s="3">
        <v>0.19</v>
      </c>
      <c r="Q3425" s="4">
        <v>1</v>
      </c>
      <c r="R3425" s="3">
        <v>6.9</v>
      </c>
      <c r="S34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5" t="str">
        <f>IF(AIRBNB[[#This Row],[RUIDO(dB)]]&lt;=4,"Silencioso",IF(AIRBNB[[#This Row],[RUIDO(dB)]]&lt;=5.5,"Poco Ruidoso","Ruidoso"))</f>
        <v>Ruidoso</v>
      </c>
      <c r="U3425" t="str">
        <f>IF(AND(AIRBNB[[#This Row],[PRECIO]]&lt;50,AIRBNB[[#This Row],[MIN_NOCHES]]&gt;3),"Dentro del presupuesto","No considerar")</f>
        <v>No considerar</v>
      </c>
      <c r="V3425" t="str">
        <f>VLOOKUP(AIRBNB[[#This Row],[HOST_ID]],Super_host[],5,FALSE)</f>
        <v>Host</v>
      </c>
    </row>
    <row r="3426" spans="1:22">
      <c r="A3426" s="4">
        <v>651475</v>
      </c>
      <c r="B3426" t="s">
        <v>6390</v>
      </c>
      <c r="C3426" s="4">
        <v>468752</v>
      </c>
      <c r="D3426" t="s">
        <v>6391</v>
      </c>
      <c r="E3426" t="s">
        <v>6392</v>
      </c>
      <c r="F3426" s="4">
        <v>10035</v>
      </c>
      <c r="G3426" s="13" t="s">
        <v>124</v>
      </c>
      <c r="H3426" s="13" t="s">
        <v>281</v>
      </c>
      <c r="I3426" s="1">
        <v>4073337</v>
      </c>
      <c r="J3426" s="1">
        <v>-73984</v>
      </c>
      <c r="K3426" t="s">
        <v>40</v>
      </c>
      <c r="L3426" s="20">
        <v>109</v>
      </c>
      <c r="M3426" s="4">
        <v>1</v>
      </c>
      <c r="N3426" s="4">
        <v>323</v>
      </c>
      <c r="O3426" s="2">
        <v>43636</v>
      </c>
      <c r="P3426" s="3">
        <v>3.89</v>
      </c>
      <c r="Q3426" s="4">
        <v>1</v>
      </c>
      <c r="R3426" s="3">
        <v>5.6</v>
      </c>
      <c r="S34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6" t="str">
        <f>IF(AIRBNB[[#This Row],[RUIDO(dB)]]&lt;=4,"Silencioso",IF(AIRBNB[[#This Row],[RUIDO(dB)]]&lt;=5.5,"Poco Ruidoso","Ruidoso"))</f>
        <v>Ruidoso</v>
      </c>
      <c r="U3426" t="str">
        <f>IF(AND(AIRBNB[[#This Row],[PRECIO]]&lt;50,AIRBNB[[#This Row],[MIN_NOCHES]]&gt;3),"Dentro del presupuesto","No considerar")</f>
        <v>No considerar</v>
      </c>
      <c r="V3426" t="str">
        <f>VLOOKUP(AIRBNB[[#This Row],[HOST_ID]],Super_host[],5,FALSE)</f>
        <v>Host</v>
      </c>
    </row>
    <row r="3427" spans="1:22">
      <c r="A3427" s="4">
        <v>6692573</v>
      </c>
      <c r="B3427" t="s">
        <v>3395</v>
      </c>
      <c r="C3427" s="4">
        <v>35030648</v>
      </c>
      <c r="D3427" t="s">
        <v>755</v>
      </c>
      <c r="E3427" t="s">
        <v>3396</v>
      </c>
      <c r="F3427" s="4">
        <v>10009</v>
      </c>
      <c r="G3427" s="13" t="s">
        <v>124</v>
      </c>
      <c r="H3427" s="13" t="s">
        <v>133</v>
      </c>
      <c r="I3427" s="1">
        <v>4072354</v>
      </c>
      <c r="J3427" s="1">
        <v>-739819</v>
      </c>
      <c r="K3427" t="s">
        <v>40</v>
      </c>
      <c r="L3427" s="20">
        <v>108</v>
      </c>
      <c r="M3427" s="4">
        <v>2</v>
      </c>
      <c r="N3427" s="4">
        <v>17</v>
      </c>
      <c r="O3427" s="2">
        <v>42583</v>
      </c>
      <c r="P3427" s="3">
        <v>0.35</v>
      </c>
      <c r="Q3427" s="4">
        <v>1</v>
      </c>
      <c r="R3427" s="3">
        <v>5.6</v>
      </c>
      <c r="S34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7" t="str">
        <f>IF(AIRBNB[[#This Row],[RUIDO(dB)]]&lt;=4,"Silencioso",IF(AIRBNB[[#This Row],[RUIDO(dB)]]&lt;=5.5,"Poco Ruidoso","Ruidoso"))</f>
        <v>Ruidoso</v>
      </c>
      <c r="U3427" t="str">
        <f>IF(AND(AIRBNB[[#This Row],[PRECIO]]&lt;50,AIRBNB[[#This Row],[MIN_NOCHES]]&gt;3),"Dentro del presupuesto","No considerar")</f>
        <v>No considerar</v>
      </c>
      <c r="V3427" t="str">
        <f>VLOOKUP(AIRBNB[[#This Row],[HOST_ID]],Super_host[],5,FALSE)</f>
        <v>Host</v>
      </c>
    </row>
    <row r="3428" spans="1:22">
      <c r="A3428" s="4">
        <v>6065370</v>
      </c>
      <c r="B3428" t="s">
        <v>10035</v>
      </c>
      <c r="C3428" s="4">
        <v>31483029</v>
      </c>
      <c r="D3428" t="s">
        <v>6875</v>
      </c>
      <c r="E3428" t="s">
        <v>10036</v>
      </c>
      <c r="F3428" s="4">
        <v>11222</v>
      </c>
      <c r="G3428" s="13" t="s">
        <v>4662</v>
      </c>
      <c r="H3428" s="13" t="s">
        <v>9249</v>
      </c>
      <c r="I3428" s="1">
        <v>4072661</v>
      </c>
      <c r="J3428" s="1">
        <v>-7395153</v>
      </c>
      <c r="K3428" t="s">
        <v>5</v>
      </c>
      <c r="L3428" s="20">
        <v>108</v>
      </c>
      <c r="M3428" s="4">
        <v>2</v>
      </c>
      <c r="N3428" s="4">
        <v>3</v>
      </c>
      <c r="O3428" s="2">
        <v>43632</v>
      </c>
      <c r="P3428" s="3">
        <v>0.06</v>
      </c>
      <c r="Q3428" s="4">
        <v>1</v>
      </c>
      <c r="R3428" s="3">
        <v>6.9</v>
      </c>
      <c r="S34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8" t="str">
        <f>IF(AIRBNB[[#This Row],[RUIDO(dB)]]&lt;=4,"Silencioso",IF(AIRBNB[[#This Row],[RUIDO(dB)]]&lt;=5.5,"Poco Ruidoso","Ruidoso"))</f>
        <v>Ruidoso</v>
      </c>
      <c r="U3428" t="str">
        <f>IF(AND(AIRBNB[[#This Row],[PRECIO]]&lt;50,AIRBNB[[#This Row],[MIN_NOCHES]]&gt;3),"Dentro del presupuesto","No considerar")</f>
        <v>No considerar</v>
      </c>
      <c r="V3428" t="str">
        <f>VLOOKUP(AIRBNB[[#This Row],[HOST_ID]],Super_host[],5,FALSE)</f>
        <v>Host</v>
      </c>
    </row>
    <row r="3429" spans="1:22">
      <c r="A3429" s="4">
        <v>3595554</v>
      </c>
      <c r="B3429" t="s">
        <v>8743</v>
      </c>
      <c r="C3429" s="4">
        <v>18108212</v>
      </c>
      <c r="D3429" t="s">
        <v>180</v>
      </c>
      <c r="E3429" t="s">
        <v>8744</v>
      </c>
      <c r="F3429" s="4">
        <v>11412</v>
      </c>
      <c r="G3429" s="13" t="s">
        <v>7897</v>
      </c>
      <c r="H3429" s="13" t="s">
        <v>8174</v>
      </c>
      <c r="I3429" s="1">
        <v>4069283</v>
      </c>
      <c r="J3429" s="1">
        <v>-7375828</v>
      </c>
      <c r="K3429" t="s">
        <v>5</v>
      </c>
      <c r="L3429" s="20">
        <v>108</v>
      </c>
      <c r="M3429" s="4">
        <v>2</v>
      </c>
      <c r="N3429" s="4">
        <v>81</v>
      </c>
      <c r="O3429" s="2">
        <v>43643</v>
      </c>
      <c r="P3429" s="3">
        <v>1.35</v>
      </c>
      <c r="Q3429" s="4">
        <v>5</v>
      </c>
      <c r="R3429" s="3">
        <v>6.24</v>
      </c>
      <c r="S34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29" t="str">
        <f>IF(AIRBNB[[#This Row],[RUIDO(dB)]]&lt;=4,"Silencioso",IF(AIRBNB[[#This Row],[RUIDO(dB)]]&lt;=5.5,"Poco Ruidoso","Ruidoso"))</f>
        <v>Ruidoso</v>
      </c>
      <c r="U3429" t="str">
        <f>IF(AND(AIRBNB[[#This Row],[PRECIO]]&lt;50,AIRBNB[[#This Row],[MIN_NOCHES]]&gt;3),"Dentro del presupuesto","No considerar")</f>
        <v>No considerar</v>
      </c>
      <c r="V3429" t="str">
        <f>VLOOKUP(AIRBNB[[#This Row],[HOST_ID]],Super_host[],5,FALSE)</f>
        <v>Host</v>
      </c>
    </row>
    <row r="3430" spans="1:22">
      <c r="A3430" s="4">
        <v>3068852</v>
      </c>
      <c r="B3430" t="s">
        <v>2034</v>
      </c>
      <c r="C3430" s="4">
        <v>13347167</v>
      </c>
      <c r="D3430" t="s">
        <v>329</v>
      </c>
      <c r="E3430" t="s">
        <v>2035</v>
      </c>
      <c r="F3430" s="4">
        <v>10075</v>
      </c>
      <c r="G3430" s="13" t="s">
        <v>124</v>
      </c>
      <c r="H3430" s="13" t="s">
        <v>129</v>
      </c>
      <c r="I3430" s="1">
        <v>4077224</v>
      </c>
      <c r="J3430" s="1">
        <v>-7395629</v>
      </c>
      <c r="K3430" t="s">
        <v>5</v>
      </c>
      <c r="L3430" s="20">
        <v>108</v>
      </c>
      <c r="M3430" s="4">
        <v>30</v>
      </c>
      <c r="N3430" s="4">
        <v>7</v>
      </c>
      <c r="O3430" s="2">
        <v>43253</v>
      </c>
      <c r="P3430" s="3">
        <v>0.14000000000000001</v>
      </c>
      <c r="Q3430" s="4">
        <v>1</v>
      </c>
      <c r="R3430" s="3">
        <v>5.6</v>
      </c>
      <c r="S34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0" t="str">
        <f>IF(AIRBNB[[#This Row],[RUIDO(dB)]]&lt;=4,"Silencioso",IF(AIRBNB[[#This Row],[RUIDO(dB)]]&lt;=5.5,"Poco Ruidoso","Ruidoso"))</f>
        <v>Ruidoso</v>
      </c>
      <c r="U3430" t="str">
        <f>IF(AND(AIRBNB[[#This Row],[PRECIO]]&lt;50,AIRBNB[[#This Row],[MIN_NOCHES]]&gt;3),"Dentro del presupuesto","No considerar")</f>
        <v>No considerar</v>
      </c>
      <c r="V3430" t="str">
        <f>VLOOKUP(AIRBNB[[#This Row],[HOST_ID]],Super_host[],5,FALSE)</f>
        <v>Host</v>
      </c>
    </row>
    <row r="3431" spans="1:22">
      <c r="A3431" s="4">
        <v>1530386</v>
      </c>
      <c r="B3431" t="s">
        <v>5015</v>
      </c>
      <c r="C3431" s="4">
        <v>8163133</v>
      </c>
      <c r="D3431" t="s">
        <v>4338</v>
      </c>
      <c r="E3431" t="s">
        <v>5016</v>
      </c>
      <c r="F3431" s="4">
        <v>10014</v>
      </c>
      <c r="G3431" s="13" t="s">
        <v>124</v>
      </c>
      <c r="H3431" s="13" t="s">
        <v>140</v>
      </c>
      <c r="I3431" s="1">
        <v>4073988</v>
      </c>
      <c r="J3431" s="1">
        <v>-740036</v>
      </c>
      <c r="K3431" t="s">
        <v>5</v>
      </c>
      <c r="L3431" s="20">
        <v>108</v>
      </c>
      <c r="M3431" s="4">
        <v>2</v>
      </c>
      <c r="N3431" s="4">
        <v>68</v>
      </c>
      <c r="O3431" s="2">
        <v>43636</v>
      </c>
      <c r="P3431" s="3">
        <v>1.1399999999999999</v>
      </c>
      <c r="Q3431" s="4">
        <v>1</v>
      </c>
      <c r="R3431" s="3">
        <v>5.6</v>
      </c>
      <c r="S34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1" t="str">
        <f>IF(AIRBNB[[#This Row],[RUIDO(dB)]]&lt;=4,"Silencioso",IF(AIRBNB[[#This Row],[RUIDO(dB)]]&lt;=5.5,"Poco Ruidoso","Ruidoso"))</f>
        <v>Ruidoso</v>
      </c>
      <c r="U3431" t="str">
        <f>IF(AND(AIRBNB[[#This Row],[PRECIO]]&lt;50,AIRBNB[[#This Row],[MIN_NOCHES]]&gt;3),"Dentro del presupuesto","No considerar")</f>
        <v>No considerar</v>
      </c>
      <c r="V3431" t="str">
        <f>VLOOKUP(AIRBNB[[#This Row],[HOST_ID]],Super_host[],5,FALSE)</f>
        <v>Host</v>
      </c>
    </row>
    <row r="3432" spans="1:22">
      <c r="A3432" s="4">
        <v>1325507</v>
      </c>
      <c r="B3432" t="s">
        <v>10481</v>
      </c>
      <c r="C3432" s="4">
        <v>4932354</v>
      </c>
      <c r="D3432" t="s">
        <v>10482</v>
      </c>
      <c r="E3432" t="s">
        <v>10483</v>
      </c>
      <c r="F3432" s="4">
        <v>11238</v>
      </c>
      <c r="G3432" s="13" t="s">
        <v>4662</v>
      </c>
      <c r="H3432" s="13" t="s">
        <v>9323</v>
      </c>
      <c r="I3432" s="1">
        <v>4067915</v>
      </c>
      <c r="J3432" s="1">
        <v>-7397125</v>
      </c>
      <c r="K3432" t="s">
        <v>5</v>
      </c>
      <c r="L3432" s="20">
        <v>108</v>
      </c>
      <c r="M3432" s="4">
        <v>3</v>
      </c>
      <c r="N3432" s="4">
        <v>2</v>
      </c>
      <c r="O3432" s="2">
        <v>43328</v>
      </c>
      <c r="P3432" s="3">
        <v>0.09</v>
      </c>
      <c r="Q3432" s="4">
        <v>1</v>
      </c>
      <c r="R3432" s="3">
        <v>6.9</v>
      </c>
      <c r="S34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2" t="str">
        <f>IF(AIRBNB[[#This Row],[RUIDO(dB)]]&lt;=4,"Silencioso",IF(AIRBNB[[#This Row],[RUIDO(dB)]]&lt;=5.5,"Poco Ruidoso","Ruidoso"))</f>
        <v>Ruidoso</v>
      </c>
      <c r="U3432" t="str">
        <f>IF(AND(AIRBNB[[#This Row],[PRECIO]]&lt;50,AIRBNB[[#This Row],[MIN_NOCHES]]&gt;3),"Dentro del presupuesto","No considerar")</f>
        <v>No considerar</v>
      </c>
      <c r="V3432" t="str">
        <f>VLOOKUP(AIRBNB[[#This Row],[HOST_ID]],Super_host[],5,FALSE)</f>
        <v>Host</v>
      </c>
    </row>
    <row r="3433" spans="1:22">
      <c r="A3433" s="4">
        <v>3331279</v>
      </c>
      <c r="B3433" t="s">
        <v>11554</v>
      </c>
      <c r="C3433" s="4">
        <v>3840659</v>
      </c>
      <c r="D3433" t="s">
        <v>11555</v>
      </c>
      <c r="E3433" t="s">
        <v>11556</v>
      </c>
      <c r="F3433" s="4">
        <v>11238</v>
      </c>
      <c r="G3433" s="13" t="s">
        <v>4662</v>
      </c>
      <c r="H3433" s="13" t="s">
        <v>9230</v>
      </c>
      <c r="I3433" s="1">
        <v>406851</v>
      </c>
      <c r="J3433" s="1">
        <v>-7395655</v>
      </c>
      <c r="K3433" t="s">
        <v>5</v>
      </c>
      <c r="L3433" s="20">
        <v>108</v>
      </c>
      <c r="M3433" s="4">
        <v>4</v>
      </c>
      <c r="N3433" s="4">
        <v>14</v>
      </c>
      <c r="O3433" s="2">
        <v>43195</v>
      </c>
      <c r="P3433" s="3">
        <v>0.23</v>
      </c>
      <c r="Q3433" s="4">
        <v>1</v>
      </c>
      <c r="R3433" s="3">
        <v>6.9</v>
      </c>
      <c r="S34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3" t="str">
        <f>IF(AIRBNB[[#This Row],[RUIDO(dB)]]&lt;=4,"Silencioso",IF(AIRBNB[[#This Row],[RUIDO(dB)]]&lt;=5.5,"Poco Ruidoso","Ruidoso"))</f>
        <v>Ruidoso</v>
      </c>
      <c r="U3433" t="str">
        <f>IF(AND(AIRBNB[[#This Row],[PRECIO]]&lt;50,AIRBNB[[#This Row],[MIN_NOCHES]]&gt;3),"Dentro del presupuesto","No considerar")</f>
        <v>No considerar</v>
      </c>
      <c r="V3433" t="str">
        <f>VLOOKUP(AIRBNB[[#This Row],[HOST_ID]],Super_host[],5,FALSE)</f>
        <v>Host</v>
      </c>
    </row>
    <row r="3434" spans="1:22">
      <c r="A3434" s="4">
        <v>669831</v>
      </c>
      <c r="B3434" t="s">
        <v>5700</v>
      </c>
      <c r="C3434" s="4">
        <v>3392287</v>
      </c>
      <c r="D3434" t="s">
        <v>1165</v>
      </c>
      <c r="E3434" t="s">
        <v>5701</v>
      </c>
      <c r="F3434" s="4">
        <v>10029</v>
      </c>
      <c r="G3434" s="13" t="s">
        <v>124</v>
      </c>
      <c r="H3434" s="13" t="s">
        <v>219</v>
      </c>
      <c r="I3434" s="1">
        <v>4079591</v>
      </c>
      <c r="J3434" s="1">
        <v>-7394801</v>
      </c>
      <c r="K3434" t="s">
        <v>40</v>
      </c>
      <c r="L3434" s="20">
        <v>108</v>
      </c>
      <c r="M3434" s="4">
        <v>3</v>
      </c>
      <c r="N3434" s="4">
        <v>161</v>
      </c>
      <c r="O3434" s="2">
        <v>43631</v>
      </c>
      <c r="P3434" s="3">
        <v>1.98</v>
      </c>
      <c r="Q3434" s="4">
        <v>1</v>
      </c>
      <c r="R3434" s="3">
        <v>5.6</v>
      </c>
      <c r="S34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4" t="str">
        <f>IF(AIRBNB[[#This Row],[RUIDO(dB)]]&lt;=4,"Silencioso",IF(AIRBNB[[#This Row],[RUIDO(dB)]]&lt;=5.5,"Poco Ruidoso","Ruidoso"))</f>
        <v>Ruidoso</v>
      </c>
      <c r="U3434" t="str">
        <f>IF(AND(AIRBNB[[#This Row],[PRECIO]]&lt;50,AIRBNB[[#This Row],[MIN_NOCHES]]&gt;3),"Dentro del presupuesto","No considerar")</f>
        <v>No considerar</v>
      </c>
      <c r="V3434" t="str">
        <f>VLOOKUP(AIRBNB[[#This Row],[HOST_ID]],Super_host[],5,FALSE)</f>
        <v>Host</v>
      </c>
    </row>
    <row r="3435" spans="1:22">
      <c r="A3435" s="4">
        <v>1437044</v>
      </c>
      <c r="B3435" t="s">
        <v>1164</v>
      </c>
      <c r="C3435" s="4">
        <v>3355679</v>
      </c>
      <c r="D3435" t="s">
        <v>1165</v>
      </c>
      <c r="E3435" t="s">
        <v>1166</v>
      </c>
      <c r="F3435" s="4">
        <v>10014</v>
      </c>
      <c r="G3435" s="13" t="s">
        <v>124</v>
      </c>
      <c r="H3435" s="13" t="s">
        <v>140</v>
      </c>
      <c r="I3435" s="1">
        <v>4073556</v>
      </c>
      <c r="J3435" s="1">
        <v>-7400903</v>
      </c>
      <c r="K3435" t="s">
        <v>5</v>
      </c>
      <c r="L3435" s="20">
        <v>108</v>
      </c>
      <c r="M3435" s="4">
        <v>1</v>
      </c>
      <c r="N3435" s="4">
        <v>4</v>
      </c>
      <c r="O3435" s="2">
        <v>42281</v>
      </c>
      <c r="P3435" s="3">
        <v>0.06</v>
      </c>
      <c r="Q3435" s="4">
        <v>1</v>
      </c>
      <c r="R3435" s="3">
        <v>5.6</v>
      </c>
      <c r="S34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5" t="str">
        <f>IF(AIRBNB[[#This Row],[RUIDO(dB)]]&lt;=4,"Silencioso",IF(AIRBNB[[#This Row],[RUIDO(dB)]]&lt;=5.5,"Poco Ruidoso","Ruidoso"))</f>
        <v>Ruidoso</v>
      </c>
      <c r="U3435" t="str">
        <f>IF(AND(AIRBNB[[#This Row],[PRECIO]]&lt;50,AIRBNB[[#This Row],[MIN_NOCHES]]&gt;3),"Dentro del presupuesto","No considerar")</f>
        <v>No considerar</v>
      </c>
      <c r="V3435" t="str">
        <f>VLOOKUP(AIRBNB[[#This Row],[HOST_ID]],Super_host[],5,FALSE)</f>
        <v>Host</v>
      </c>
    </row>
    <row r="3436" spans="1:22">
      <c r="A3436" s="4">
        <v>1159142</v>
      </c>
      <c r="B3436" t="s">
        <v>1194</v>
      </c>
      <c r="C3436" s="4">
        <v>2010724</v>
      </c>
      <c r="D3436" t="s">
        <v>1195</v>
      </c>
      <c r="E3436" t="s">
        <v>1196</v>
      </c>
      <c r="F3436" s="4">
        <v>10029</v>
      </c>
      <c r="G3436" s="13" t="s">
        <v>124</v>
      </c>
      <c r="H3436" s="13" t="s">
        <v>219</v>
      </c>
      <c r="I3436" s="1">
        <v>407948</v>
      </c>
      <c r="J3436" s="1">
        <v>-7394835</v>
      </c>
      <c r="K3436" t="s">
        <v>40</v>
      </c>
      <c r="L3436" s="20">
        <v>108</v>
      </c>
      <c r="M3436" s="4">
        <v>14</v>
      </c>
      <c r="N3436" s="4">
        <v>4</v>
      </c>
      <c r="O3436" s="2">
        <v>42269</v>
      </c>
      <c r="P3436" s="3">
        <v>0.06</v>
      </c>
      <c r="Q3436" s="4">
        <v>1</v>
      </c>
      <c r="R3436" s="3">
        <v>5.6</v>
      </c>
      <c r="S34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6" t="str">
        <f>IF(AIRBNB[[#This Row],[RUIDO(dB)]]&lt;=4,"Silencioso",IF(AIRBNB[[#This Row],[RUIDO(dB)]]&lt;=5.5,"Poco Ruidoso","Ruidoso"))</f>
        <v>Ruidoso</v>
      </c>
      <c r="U3436" t="str">
        <f>IF(AND(AIRBNB[[#This Row],[PRECIO]]&lt;50,AIRBNB[[#This Row],[MIN_NOCHES]]&gt;3),"Dentro del presupuesto","No considerar")</f>
        <v>No considerar</v>
      </c>
      <c r="V3436" t="str">
        <f>VLOOKUP(AIRBNB[[#This Row],[HOST_ID]],Super_host[],5,FALSE)</f>
        <v>Host</v>
      </c>
    </row>
    <row r="3437" spans="1:22">
      <c r="A3437" s="4">
        <v>748656</v>
      </c>
      <c r="B3437" t="s">
        <v>8130</v>
      </c>
      <c r="C3437" s="4">
        <v>1687335</v>
      </c>
      <c r="D3437" t="s">
        <v>8131</v>
      </c>
      <c r="E3437" t="s">
        <v>8132</v>
      </c>
      <c r="F3437" s="4">
        <v>11358</v>
      </c>
      <c r="G3437" s="13" t="s">
        <v>7897</v>
      </c>
      <c r="H3437" s="13" t="s">
        <v>7918</v>
      </c>
      <c r="I3437" s="1">
        <v>4076372</v>
      </c>
      <c r="J3437" s="1">
        <v>-7379201</v>
      </c>
      <c r="K3437" t="s">
        <v>268</v>
      </c>
      <c r="L3437" s="20">
        <v>108</v>
      </c>
      <c r="M3437" s="4">
        <v>5</v>
      </c>
      <c r="N3437" s="4">
        <v>2</v>
      </c>
      <c r="O3437" s="2">
        <v>42948</v>
      </c>
      <c r="P3437" s="3">
        <v>0.08</v>
      </c>
      <c r="Q3437" s="4">
        <v>5</v>
      </c>
      <c r="R3437" s="3">
        <v>6.24</v>
      </c>
      <c r="S34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7" t="str">
        <f>IF(AIRBNB[[#This Row],[RUIDO(dB)]]&lt;=4,"Silencioso",IF(AIRBNB[[#This Row],[RUIDO(dB)]]&lt;=5.5,"Poco Ruidoso","Ruidoso"))</f>
        <v>Ruidoso</v>
      </c>
      <c r="U3437" t="str">
        <f>IF(AND(AIRBNB[[#This Row],[PRECIO]]&lt;50,AIRBNB[[#This Row],[MIN_NOCHES]]&gt;3),"Dentro del presupuesto","No considerar")</f>
        <v>No considerar</v>
      </c>
      <c r="V3437" t="str">
        <f>VLOOKUP(AIRBNB[[#This Row],[HOST_ID]],Super_host[],5,FALSE)</f>
        <v>Host</v>
      </c>
    </row>
    <row r="3438" spans="1:22">
      <c r="A3438" s="4">
        <v>190968</v>
      </c>
      <c r="B3438" t="s">
        <v>12098</v>
      </c>
      <c r="C3438" s="4">
        <v>922922</v>
      </c>
      <c r="D3438" t="s">
        <v>466</v>
      </c>
      <c r="E3438" t="s">
        <v>12099</v>
      </c>
      <c r="F3438" s="4">
        <v>11238</v>
      </c>
      <c r="G3438" s="13" t="s">
        <v>4662</v>
      </c>
      <c r="H3438" s="13" t="s">
        <v>9323</v>
      </c>
      <c r="I3438" s="1">
        <v>4067946</v>
      </c>
      <c r="J3438" s="1">
        <v>-7396501</v>
      </c>
      <c r="K3438" t="s">
        <v>5</v>
      </c>
      <c r="L3438" s="20">
        <v>108</v>
      </c>
      <c r="M3438" s="4">
        <v>3</v>
      </c>
      <c r="N3438" s="4">
        <v>33</v>
      </c>
      <c r="O3438" s="2">
        <v>43593</v>
      </c>
      <c r="P3438" s="3">
        <v>0.35</v>
      </c>
      <c r="Q3438" s="4">
        <v>1</v>
      </c>
      <c r="R3438" s="3">
        <v>6.9</v>
      </c>
      <c r="S34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8" t="str">
        <f>IF(AIRBNB[[#This Row],[RUIDO(dB)]]&lt;=4,"Silencioso",IF(AIRBNB[[#This Row],[RUIDO(dB)]]&lt;=5.5,"Poco Ruidoso","Ruidoso"))</f>
        <v>Ruidoso</v>
      </c>
      <c r="U3438" t="str">
        <f>IF(AND(AIRBNB[[#This Row],[PRECIO]]&lt;50,AIRBNB[[#This Row],[MIN_NOCHES]]&gt;3),"Dentro del presupuesto","No considerar")</f>
        <v>No considerar</v>
      </c>
      <c r="V3438" t="str">
        <f>VLOOKUP(AIRBNB[[#This Row],[HOST_ID]],Super_host[],5,FALSE)</f>
        <v>Host</v>
      </c>
    </row>
    <row r="3439" spans="1:22">
      <c r="A3439" s="4">
        <v>4767748</v>
      </c>
      <c r="B3439" t="s">
        <v>8880</v>
      </c>
      <c r="C3439" s="4">
        <v>24597265</v>
      </c>
      <c r="D3439" t="s">
        <v>8142</v>
      </c>
      <c r="E3439" t="s">
        <v>8881</v>
      </c>
      <c r="F3439" s="4">
        <v>11105</v>
      </c>
      <c r="G3439" s="13" t="s">
        <v>7897</v>
      </c>
      <c r="H3439" s="13" t="s">
        <v>7898</v>
      </c>
      <c r="I3439" s="1">
        <v>4077206</v>
      </c>
      <c r="J3439" s="1">
        <v>-7391124</v>
      </c>
      <c r="K3439" t="s">
        <v>5</v>
      </c>
      <c r="L3439" s="20">
        <v>107</v>
      </c>
      <c r="M3439" s="4">
        <v>7</v>
      </c>
      <c r="N3439" s="4">
        <v>105</v>
      </c>
      <c r="O3439" s="2">
        <v>43648</v>
      </c>
      <c r="P3439" s="3">
        <v>2.0699999999999998</v>
      </c>
      <c r="Q3439" s="4">
        <v>5</v>
      </c>
      <c r="R3439" s="3">
        <v>6.24</v>
      </c>
      <c r="S34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39" t="str">
        <f>IF(AIRBNB[[#This Row],[RUIDO(dB)]]&lt;=4,"Silencioso",IF(AIRBNB[[#This Row],[RUIDO(dB)]]&lt;=5.5,"Poco Ruidoso","Ruidoso"))</f>
        <v>Ruidoso</v>
      </c>
      <c r="U3439" t="str">
        <f>IF(AND(AIRBNB[[#This Row],[PRECIO]]&lt;50,AIRBNB[[#This Row],[MIN_NOCHES]]&gt;3),"Dentro del presupuesto","No considerar")</f>
        <v>No considerar</v>
      </c>
      <c r="V3439" t="str">
        <f>VLOOKUP(AIRBNB[[#This Row],[HOST_ID]],Super_host[],5,FALSE)</f>
        <v>Host</v>
      </c>
    </row>
    <row r="3440" spans="1:22">
      <c r="A3440" s="4">
        <v>1797025</v>
      </c>
      <c r="B3440" t="s">
        <v>14420</v>
      </c>
      <c r="C3440" s="4">
        <v>9340104</v>
      </c>
      <c r="D3440" t="s">
        <v>498</v>
      </c>
      <c r="E3440" t="s">
        <v>14421</v>
      </c>
      <c r="F3440" s="4">
        <v>11216</v>
      </c>
      <c r="G3440" s="13" t="s">
        <v>4662</v>
      </c>
      <c r="H3440" s="13" t="s">
        <v>9252</v>
      </c>
      <c r="I3440" s="1">
        <v>4067204</v>
      </c>
      <c r="J3440" s="1">
        <v>-7395147</v>
      </c>
      <c r="K3440" t="s">
        <v>5</v>
      </c>
      <c r="L3440" s="20">
        <v>107</v>
      </c>
      <c r="M3440" s="4">
        <v>3</v>
      </c>
      <c r="N3440" s="4">
        <v>143</v>
      </c>
      <c r="O3440" s="2">
        <v>43633</v>
      </c>
      <c r="P3440" s="3">
        <v>2.0699999999999998</v>
      </c>
      <c r="Q3440" s="4">
        <v>1</v>
      </c>
      <c r="R3440" s="3">
        <v>6.9</v>
      </c>
      <c r="S34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0" t="str">
        <f>IF(AIRBNB[[#This Row],[RUIDO(dB)]]&lt;=4,"Silencioso",IF(AIRBNB[[#This Row],[RUIDO(dB)]]&lt;=5.5,"Poco Ruidoso","Ruidoso"))</f>
        <v>Ruidoso</v>
      </c>
      <c r="U3440" t="str">
        <f>IF(AND(AIRBNB[[#This Row],[PRECIO]]&lt;50,AIRBNB[[#This Row],[MIN_NOCHES]]&gt;3),"Dentro del presupuesto","No considerar")</f>
        <v>No considerar</v>
      </c>
      <c r="V3440" t="str">
        <f>VLOOKUP(AIRBNB[[#This Row],[HOST_ID]],Super_host[],5,FALSE)</f>
        <v>Host</v>
      </c>
    </row>
    <row r="3441" spans="1:22">
      <c r="A3441" s="4">
        <v>894015</v>
      </c>
      <c r="B3441" t="s">
        <v>14281</v>
      </c>
      <c r="C3441" s="4">
        <v>4622027</v>
      </c>
      <c r="D3441" t="s">
        <v>14282</v>
      </c>
      <c r="E3441" t="s">
        <v>14283</v>
      </c>
      <c r="F3441" s="4">
        <v>11216</v>
      </c>
      <c r="G3441" s="13" t="s">
        <v>4662</v>
      </c>
      <c r="H3441" s="13" t="s">
        <v>9230</v>
      </c>
      <c r="I3441" s="1">
        <v>4068194</v>
      </c>
      <c r="J3441" s="1">
        <v>-7392896</v>
      </c>
      <c r="K3441" t="s">
        <v>5</v>
      </c>
      <c r="L3441" s="20">
        <v>107</v>
      </c>
      <c r="M3441" s="4">
        <v>2</v>
      </c>
      <c r="N3441" s="4">
        <v>147</v>
      </c>
      <c r="O3441" s="2">
        <v>43638</v>
      </c>
      <c r="P3441" s="3">
        <v>1.89</v>
      </c>
      <c r="Q3441" s="4">
        <v>1</v>
      </c>
      <c r="R3441" s="3">
        <v>6.9</v>
      </c>
      <c r="S34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1" t="str">
        <f>IF(AIRBNB[[#This Row],[RUIDO(dB)]]&lt;=4,"Silencioso",IF(AIRBNB[[#This Row],[RUIDO(dB)]]&lt;=5.5,"Poco Ruidoso","Ruidoso"))</f>
        <v>Ruidoso</v>
      </c>
      <c r="U3441" t="str">
        <f>IF(AND(AIRBNB[[#This Row],[PRECIO]]&lt;50,AIRBNB[[#This Row],[MIN_NOCHES]]&gt;3),"Dentro del presupuesto","No considerar")</f>
        <v>No considerar</v>
      </c>
      <c r="V3441" t="str">
        <f>VLOOKUP(AIRBNB[[#This Row],[HOST_ID]],Super_host[],5,FALSE)</f>
        <v>Host</v>
      </c>
    </row>
    <row r="3442" spans="1:22">
      <c r="A3442" s="4">
        <v>566712</v>
      </c>
      <c r="B3442" t="s">
        <v>5292</v>
      </c>
      <c r="C3442" s="4">
        <v>2786764</v>
      </c>
      <c r="D3442" t="s">
        <v>4962</v>
      </c>
      <c r="E3442" t="s">
        <v>4026</v>
      </c>
      <c r="F3442" s="4">
        <v>10009</v>
      </c>
      <c r="G3442" s="13" t="s">
        <v>124</v>
      </c>
      <c r="H3442" s="13" t="s">
        <v>133</v>
      </c>
      <c r="I3442" s="1">
        <v>4072819</v>
      </c>
      <c r="J3442" s="1">
        <v>-7397933</v>
      </c>
      <c r="K3442" t="s">
        <v>40</v>
      </c>
      <c r="L3442" s="20">
        <v>107</v>
      </c>
      <c r="M3442" s="4">
        <v>1</v>
      </c>
      <c r="N3442" s="4">
        <v>115</v>
      </c>
      <c r="O3442" s="2">
        <v>43623</v>
      </c>
      <c r="P3442" s="3">
        <v>1.4</v>
      </c>
      <c r="Q3442" s="4">
        <v>1</v>
      </c>
      <c r="R3442" s="3">
        <v>5.6</v>
      </c>
      <c r="S34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2" t="str">
        <f>IF(AIRBNB[[#This Row],[RUIDO(dB)]]&lt;=4,"Silencioso",IF(AIRBNB[[#This Row],[RUIDO(dB)]]&lt;=5.5,"Poco Ruidoso","Ruidoso"))</f>
        <v>Ruidoso</v>
      </c>
      <c r="U3442" t="str">
        <f>IF(AND(AIRBNB[[#This Row],[PRECIO]]&lt;50,AIRBNB[[#This Row],[MIN_NOCHES]]&gt;3),"Dentro del presupuesto","No considerar")</f>
        <v>No considerar</v>
      </c>
      <c r="V3442" t="str">
        <f>VLOOKUP(AIRBNB[[#This Row],[HOST_ID]],Super_host[],5,FALSE)</f>
        <v>Host</v>
      </c>
    </row>
    <row r="3443" spans="1:22">
      <c r="A3443" s="4">
        <v>843003</v>
      </c>
      <c r="B3443" t="s">
        <v>8263</v>
      </c>
      <c r="C3443" s="4">
        <v>864735</v>
      </c>
      <c r="D3443" t="s">
        <v>105</v>
      </c>
      <c r="E3443" t="s">
        <v>8264</v>
      </c>
      <c r="F3443" s="4">
        <v>11101</v>
      </c>
      <c r="G3443" s="13" t="s">
        <v>7897</v>
      </c>
      <c r="H3443" s="13" t="s">
        <v>7940</v>
      </c>
      <c r="I3443" s="1">
        <v>4075665</v>
      </c>
      <c r="J3443" s="1">
        <v>-7392015</v>
      </c>
      <c r="K3443" t="s">
        <v>5</v>
      </c>
      <c r="L3443" s="20">
        <v>107</v>
      </c>
      <c r="M3443" s="4">
        <v>30</v>
      </c>
      <c r="N3443" s="4">
        <v>15</v>
      </c>
      <c r="O3443" s="2">
        <v>43585</v>
      </c>
      <c r="P3443" s="3">
        <v>0.19</v>
      </c>
      <c r="Q3443" s="4">
        <v>5</v>
      </c>
      <c r="R3443" s="3">
        <v>6.24</v>
      </c>
      <c r="S34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3" t="str">
        <f>IF(AIRBNB[[#This Row],[RUIDO(dB)]]&lt;=4,"Silencioso",IF(AIRBNB[[#This Row],[RUIDO(dB)]]&lt;=5.5,"Poco Ruidoso","Ruidoso"))</f>
        <v>Ruidoso</v>
      </c>
      <c r="U3443" t="str">
        <f>IF(AND(AIRBNB[[#This Row],[PRECIO]]&lt;50,AIRBNB[[#This Row],[MIN_NOCHES]]&gt;3),"Dentro del presupuesto","No considerar")</f>
        <v>No considerar</v>
      </c>
      <c r="V3443" t="str">
        <f>VLOOKUP(AIRBNB[[#This Row],[HOST_ID]],Super_host[],5,FALSE)</f>
        <v>Host</v>
      </c>
    </row>
    <row r="3444" spans="1:22">
      <c r="A3444" s="4">
        <v>506527</v>
      </c>
      <c r="B3444" t="s">
        <v>8360</v>
      </c>
      <c r="C3444" s="4">
        <v>864735</v>
      </c>
      <c r="D3444" t="s">
        <v>105</v>
      </c>
      <c r="E3444" t="s">
        <v>8361</v>
      </c>
      <c r="F3444" s="4">
        <v>11103</v>
      </c>
      <c r="G3444" s="13" t="s">
        <v>7897</v>
      </c>
      <c r="H3444" s="13" t="s">
        <v>7940</v>
      </c>
      <c r="I3444" s="1">
        <v>4075782</v>
      </c>
      <c r="J3444" s="1">
        <v>-7392129</v>
      </c>
      <c r="K3444" t="s">
        <v>5</v>
      </c>
      <c r="L3444" s="20">
        <v>107</v>
      </c>
      <c r="M3444" s="4">
        <v>30</v>
      </c>
      <c r="N3444" s="4">
        <v>24</v>
      </c>
      <c r="O3444" s="2">
        <v>43585</v>
      </c>
      <c r="P3444" s="3">
        <v>0.28999999999999998</v>
      </c>
      <c r="Q3444" s="4">
        <v>5</v>
      </c>
      <c r="R3444" s="3">
        <v>6.24</v>
      </c>
      <c r="S34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4" t="str">
        <f>IF(AIRBNB[[#This Row],[RUIDO(dB)]]&lt;=4,"Silencioso",IF(AIRBNB[[#This Row],[RUIDO(dB)]]&lt;=5.5,"Poco Ruidoso","Ruidoso"))</f>
        <v>Ruidoso</v>
      </c>
      <c r="U3444" t="str">
        <f>IF(AND(AIRBNB[[#This Row],[PRECIO]]&lt;50,AIRBNB[[#This Row],[MIN_NOCHES]]&gt;3),"Dentro del presupuesto","No considerar")</f>
        <v>No considerar</v>
      </c>
      <c r="V3444" t="str">
        <f>VLOOKUP(AIRBNB[[#This Row],[HOST_ID]],Super_host[],5,FALSE)</f>
        <v>Host</v>
      </c>
    </row>
    <row r="3445" spans="1:22">
      <c r="A3445" s="4">
        <v>180507</v>
      </c>
      <c r="B3445" t="s">
        <v>8297</v>
      </c>
      <c r="C3445" s="4">
        <v>864735</v>
      </c>
      <c r="D3445" t="s">
        <v>105</v>
      </c>
      <c r="E3445" t="s">
        <v>8298</v>
      </c>
      <c r="F3445" s="4">
        <v>11103</v>
      </c>
      <c r="G3445" s="13" t="s">
        <v>7897</v>
      </c>
      <c r="H3445" s="13" t="s">
        <v>7940</v>
      </c>
      <c r="I3445" s="1">
        <v>4075744</v>
      </c>
      <c r="J3445" s="1">
        <v>-7392163</v>
      </c>
      <c r="K3445" t="s">
        <v>5</v>
      </c>
      <c r="L3445" s="20">
        <v>107</v>
      </c>
      <c r="M3445" s="4">
        <v>30</v>
      </c>
      <c r="N3445" s="4">
        <v>21</v>
      </c>
      <c r="O3445" s="2">
        <v>43435</v>
      </c>
      <c r="P3445" s="3">
        <v>0.22</v>
      </c>
      <c r="Q3445" s="4">
        <v>5</v>
      </c>
      <c r="R3445" s="3">
        <v>6.24</v>
      </c>
      <c r="S34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5" t="str">
        <f>IF(AIRBNB[[#This Row],[RUIDO(dB)]]&lt;=4,"Silencioso",IF(AIRBNB[[#This Row],[RUIDO(dB)]]&lt;=5.5,"Poco Ruidoso","Ruidoso"))</f>
        <v>Ruidoso</v>
      </c>
      <c r="U3445" t="str">
        <f>IF(AND(AIRBNB[[#This Row],[PRECIO]]&lt;50,AIRBNB[[#This Row],[MIN_NOCHES]]&gt;3),"Dentro del presupuesto","No considerar")</f>
        <v>No considerar</v>
      </c>
      <c r="V3445" t="str">
        <f>VLOOKUP(AIRBNB[[#This Row],[HOST_ID]],Super_host[],5,FALSE)</f>
        <v>Host</v>
      </c>
    </row>
    <row r="3446" spans="1:22">
      <c r="A3446" s="4">
        <v>2466816</v>
      </c>
      <c r="B3446" t="s">
        <v>12712</v>
      </c>
      <c r="C3446" s="4">
        <v>101924</v>
      </c>
      <c r="D3446" t="s">
        <v>3438</v>
      </c>
      <c r="E3446" t="s">
        <v>12713</v>
      </c>
      <c r="F3446" s="4">
        <v>11231</v>
      </c>
      <c r="G3446" s="13" t="s">
        <v>4662</v>
      </c>
      <c r="H3446" s="13" t="s">
        <v>9470</v>
      </c>
      <c r="I3446" s="1">
        <v>4068727</v>
      </c>
      <c r="J3446" s="1">
        <v>-7400352</v>
      </c>
      <c r="K3446" t="s">
        <v>5</v>
      </c>
      <c r="L3446" s="20">
        <v>107</v>
      </c>
      <c r="M3446" s="4">
        <v>30</v>
      </c>
      <c r="N3446" s="4">
        <v>35</v>
      </c>
      <c r="O3446" s="2">
        <v>43650</v>
      </c>
      <c r="P3446" s="3">
        <v>0.55000000000000004</v>
      </c>
      <c r="Q3446" s="4">
        <v>1</v>
      </c>
      <c r="R3446" s="3">
        <v>6.9</v>
      </c>
      <c r="S34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6" t="str">
        <f>IF(AIRBNB[[#This Row],[RUIDO(dB)]]&lt;=4,"Silencioso",IF(AIRBNB[[#This Row],[RUIDO(dB)]]&lt;=5.5,"Poco Ruidoso","Ruidoso"))</f>
        <v>Ruidoso</v>
      </c>
      <c r="U3446" t="str">
        <f>IF(AND(AIRBNB[[#This Row],[PRECIO]]&lt;50,AIRBNB[[#This Row],[MIN_NOCHES]]&gt;3),"Dentro del presupuesto","No considerar")</f>
        <v>No considerar</v>
      </c>
      <c r="V3446" t="str">
        <f>VLOOKUP(AIRBNB[[#This Row],[HOST_ID]],Super_host[],5,FALSE)</f>
        <v>Host</v>
      </c>
    </row>
    <row r="3447" spans="1:22">
      <c r="A3447" s="4">
        <v>4263624</v>
      </c>
      <c r="B3447" t="s">
        <v>11683</v>
      </c>
      <c r="C3447" s="4">
        <v>22131209</v>
      </c>
      <c r="D3447" t="s">
        <v>979</v>
      </c>
      <c r="E3447" t="s">
        <v>11684</v>
      </c>
      <c r="F3447" s="4">
        <v>11213</v>
      </c>
      <c r="G3447" s="13" t="s">
        <v>4662</v>
      </c>
      <c r="H3447" s="13" t="s">
        <v>9252</v>
      </c>
      <c r="I3447" s="1">
        <v>4067566</v>
      </c>
      <c r="J3447" s="1">
        <v>-7393944</v>
      </c>
      <c r="K3447" t="s">
        <v>5</v>
      </c>
      <c r="L3447" s="20">
        <v>106</v>
      </c>
      <c r="M3447" s="4">
        <v>3</v>
      </c>
      <c r="N3447" s="4">
        <v>15</v>
      </c>
      <c r="O3447" s="2">
        <v>43577</v>
      </c>
      <c r="P3447" s="3">
        <v>0.26</v>
      </c>
      <c r="Q3447" s="4">
        <v>1</v>
      </c>
      <c r="R3447" s="3">
        <v>6.9</v>
      </c>
      <c r="S34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7" t="str">
        <f>IF(AIRBNB[[#This Row],[RUIDO(dB)]]&lt;=4,"Silencioso",IF(AIRBNB[[#This Row],[RUIDO(dB)]]&lt;=5.5,"Poco Ruidoso","Ruidoso"))</f>
        <v>Ruidoso</v>
      </c>
      <c r="U3447" t="str">
        <f>IF(AND(AIRBNB[[#This Row],[PRECIO]]&lt;50,AIRBNB[[#This Row],[MIN_NOCHES]]&gt;3),"Dentro del presupuesto","No considerar")</f>
        <v>No considerar</v>
      </c>
      <c r="V3447" t="str">
        <f>VLOOKUP(AIRBNB[[#This Row],[HOST_ID]],Super_host[],5,FALSE)</f>
        <v>Host</v>
      </c>
    </row>
    <row r="3448" spans="1:22">
      <c r="A3448" s="4">
        <v>3832863</v>
      </c>
      <c r="B3448" t="s">
        <v>3430</v>
      </c>
      <c r="C3448" s="4">
        <v>18094896</v>
      </c>
      <c r="D3448" t="s">
        <v>3431</v>
      </c>
      <c r="E3448" t="s">
        <v>3432</v>
      </c>
      <c r="F3448" s="4">
        <v>10014</v>
      </c>
      <c r="G3448" s="13" t="s">
        <v>124</v>
      </c>
      <c r="H3448" s="13" t="s">
        <v>140</v>
      </c>
      <c r="I3448" s="1">
        <v>4072912</v>
      </c>
      <c r="J3448" s="1">
        <v>-7400298</v>
      </c>
      <c r="K3448" t="s">
        <v>5</v>
      </c>
      <c r="L3448" s="20">
        <v>106</v>
      </c>
      <c r="M3448" s="4">
        <v>4</v>
      </c>
      <c r="N3448" s="4">
        <v>21</v>
      </c>
      <c r="O3448" s="2">
        <v>43554</v>
      </c>
      <c r="P3448" s="3">
        <v>0.36</v>
      </c>
      <c r="Q3448" s="4">
        <v>1</v>
      </c>
      <c r="R3448" s="3">
        <v>5.6</v>
      </c>
      <c r="S34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8" t="str">
        <f>IF(AIRBNB[[#This Row],[RUIDO(dB)]]&lt;=4,"Silencioso",IF(AIRBNB[[#This Row],[RUIDO(dB)]]&lt;=5.5,"Poco Ruidoso","Ruidoso"))</f>
        <v>Ruidoso</v>
      </c>
      <c r="U3448" t="str">
        <f>IF(AND(AIRBNB[[#This Row],[PRECIO]]&lt;50,AIRBNB[[#This Row],[MIN_NOCHES]]&gt;3),"Dentro del presupuesto","No considerar")</f>
        <v>No considerar</v>
      </c>
      <c r="V3448" t="str">
        <f>VLOOKUP(AIRBNB[[#This Row],[HOST_ID]],Super_host[],5,FALSE)</f>
        <v>Host</v>
      </c>
    </row>
    <row r="3449" spans="1:22">
      <c r="A3449" s="4">
        <v>3468914</v>
      </c>
      <c r="B3449" t="s">
        <v>1618</v>
      </c>
      <c r="C3449" s="4">
        <v>17477908</v>
      </c>
      <c r="D3449" t="s">
        <v>1619</v>
      </c>
      <c r="E3449" t="s">
        <v>1620</v>
      </c>
      <c r="F3449" s="4">
        <v>10025</v>
      </c>
      <c r="G3449" s="13" t="s">
        <v>124</v>
      </c>
      <c r="H3449" s="13" t="s">
        <v>168</v>
      </c>
      <c r="I3449" s="1">
        <v>4079098</v>
      </c>
      <c r="J3449" s="1">
        <v>-7396745</v>
      </c>
      <c r="K3449" t="s">
        <v>5</v>
      </c>
      <c r="L3449" s="20">
        <v>106</v>
      </c>
      <c r="M3449" s="4">
        <v>30</v>
      </c>
      <c r="N3449" s="4">
        <v>6</v>
      </c>
      <c r="O3449" s="2">
        <v>43244</v>
      </c>
      <c r="P3449" s="3">
        <v>0.1</v>
      </c>
      <c r="Q3449" s="4">
        <v>1</v>
      </c>
      <c r="R3449" s="3">
        <v>5.6</v>
      </c>
      <c r="S34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49" t="str">
        <f>IF(AIRBNB[[#This Row],[RUIDO(dB)]]&lt;=4,"Silencioso",IF(AIRBNB[[#This Row],[RUIDO(dB)]]&lt;=5.5,"Poco Ruidoso","Ruidoso"))</f>
        <v>Ruidoso</v>
      </c>
      <c r="U3449" t="str">
        <f>IF(AND(AIRBNB[[#This Row],[PRECIO]]&lt;50,AIRBNB[[#This Row],[MIN_NOCHES]]&gt;3),"Dentro del presupuesto","No considerar")</f>
        <v>No considerar</v>
      </c>
      <c r="V3449" t="str">
        <f>VLOOKUP(AIRBNB[[#This Row],[HOST_ID]],Super_host[],5,FALSE)</f>
        <v>Host</v>
      </c>
    </row>
    <row r="3450" spans="1:22">
      <c r="A3450" s="4">
        <v>2141635</v>
      </c>
      <c r="B3450" t="s">
        <v>352</v>
      </c>
      <c r="C3450" s="4">
        <v>10929586</v>
      </c>
      <c r="D3450" t="s">
        <v>353</v>
      </c>
      <c r="E3450" t="s">
        <v>354</v>
      </c>
      <c r="F3450" s="4">
        <v>10012</v>
      </c>
      <c r="G3450" s="13" t="s">
        <v>124</v>
      </c>
      <c r="H3450" s="13" t="s">
        <v>164</v>
      </c>
      <c r="I3450" s="1">
        <v>4072356</v>
      </c>
      <c r="J3450" s="1">
        <v>-7400305</v>
      </c>
      <c r="K3450" t="s">
        <v>40</v>
      </c>
      <c r="L3450" s="20">
        <v>106</v>
      </c>
      <c r="M3450" s="4">
        <v>1</v>
      </c>
      <c r="N3450" s="4">
        <v>1</v>
      </c>
      <c r="O3450" s="2">
        <v>41752</v>
      </c>
      <c r="P3450" s="3">
        <v>0.02</v>
      </c>
      <c r="Q3450" s="4">
        <v>1</v>
      </c>
      <c r="R3450" s="3">
        <v>5.6</v>
      </c>
      <c r="S34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0" t="str">
        <f>IF(AIRBNB[[#This Row],[RUIDO(dB)]]&lt;=4,"Silencioso",IF(AIRBNB[[#This Row],[RUIDO(dB)]]&lt;=5.5,"Poco Ruidoso","Ruidoso"))</f>
        <v>Ruidoso</v>
      </c>
      <c r="U3450" t="str">
        <f>IF(AND(AIRBNB[[#This Row],[PRECIO]]&lt;50,AIRBNB[[#This Row],[MIN_NOCHES]]&gt;3),"Dentro del presupuesto","No considerar")</f>
        <v>No considerar</v>
      </c>
      <c r="V3450" t="str">
        <f>VLOOKUP(AIRBNB[[#This Row],[HOST_ID]],Super_host[],5,FALSE)</f>
        <v>Host</v>
      </c>
    </row>
    <row r="3451" spans="1:22">
      <c r="A3451" s="4">
        <v>2060720</v>
      </c>
      <c r="B3451" t="s">
        <v>1519</v>
      </c>
      <c r="C3451" s="4">
        <v>9563358</v>
      </c>
      <c r="D3451" t="s">
        <v>1520</v>
      </c>
      <c r="E3451" t="s">
        <v>548</v>
      </c>
      <c r="F3451" s="4">
        <v>10017</v>
      </c>
      <c r="G3451" s="13" t="s">
        <v>124</v>
      </c>
      <c r="H3451" s="13" t="s">
        <v>373</v>
      </c>
      <c r="I3451" s="1">
        <v>4075184</v>
      </c>
      <c r="J3451" s="1">
        <v>-7397199</v>
      </c>
      <c r="K3451" t="s">
        <v>5</v>
      </c>
      <c r="L3451" s="20">
        <v>106</v>
      </c>
      <c r="M3451" s="4">
        <v>7</v>
      </c>
      <c r="N3451" s="4">
        <v>3</v>
      </c>
      <c r="O3451" s="2">
        <v>43609</v>
      </c>
      <c r="P3451" s="3">
        <v>0.09</v>
      </c>
      <c r="Q3451" s="4">
        <v>1</v>
      </c>
      <c r="R3451" s="3">
        <v>5.6</v>
      </c>
      <c r="S34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1" t="str">
        <f>IF(AIRBNB[[#This Row],[RUIDO(dB)]]&lt;=4,"Silencioso",IF(AIRBNB[[#This Row],[RUIDO(dB)]]&lt;=5.5,"Poco Ruidoso","Ruidoso"))</f>
        <v>Ruidoso</v>
      </c>
      <c r="U3451" t="str">
        <f>IF(AND(AIRBNB[[#This Row],[PRECIO]]&lt;50,AIRBNB[[#This Row],[MIN_NOCHES]]&gt;3),"Dentro del presupuesto","No considerar")</f>
        <v>No considerar</v>
      </c>
      <c r="V3451" t="str">
        <f>VLOOKUP(AIRBNB[[#This Row],[HOST_ID]],Super_host[],5,FALSE)</f>
        <v>Host</v>
      </c>
    </row>
    <row r="3452" spans="1:22">
      <c r="A3452" s="4">
        <v>732700</v>
      </c>
      <c r="B3452" t="s">
        <v>5707</v>
      </c>
      <c r="C3452" s="4">
        <v>3815537</v>
      </c>
      <c r="D3452" t="s">
        <v>5708</v>
      </c>
      <c r="E3452" t="s">
        <v>5709</v>
      </c>
      <c r="F3452" s="4">
        <v>10017</v>
      </c>
      <c r="G3452" s="13" t="s">
        <v>124</v>
      </c>
      <c r="H3452" s="13" t="s">
        <v>373</v>
      </c>
      <c r="I3452" s="1">
        <v>4075154</v>
      </c>
      <c r="J3452" s="1">
        <v>-7397104</v>
      </c>
      <c r="K3452" t="s">
        <v>5</v>
      </c>
      <c r="L3452" s="20">
        <v>106</v>
      </c>
      <c r="M3452" s="4">
        <v>7</v>
      </c>
      <c r="N3452" s="4">
        <v>10</v>
      </c>
      <c r="O3452" s="2">
        <v>43652</v>
      </c>
      <c r="P3452" s="3">
        <v>10</v>
      </c>
      <c r="Q3452" s="4">
        <v>1</v>
      </c>
      <c r="R3452" s="3">
        <v>5.6</v>
      </c>
      <c r="S34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2" t="str">
        <f>IF(AIRBNB[[#This Row],[RUIDO(dB)]]&lt;=4,"Silencioso",IF(AIRBNB[[#This Row],[RUIDO(dB)]]&lt;=5.5,"Poco Ruidoso","Ruidoso"))</f>
        <v>Ruidoso</v>
      </c>
      <c r="U3452" t="str">
        <f>IF(AND(AIRBNB[[#This Row],[PRECIO]]&lt;50,AIRBNB[[#This Row],[MIN_NOCHES]]&gt;3),"Dentro del presupuesto","No considerar")</f>
        <v>No considerar</v>
      </c>
      <c r="V3452" t="str">
        <f>VLOOKUP(AIRBNB[[#This Row],[HOST_ID]],Super_host[],5,FALSE)</f>
        <v>Host</v>
      </c>
    </row>
    <row r="3453" spans="1:22">
      <c r="A3453" s="4">
        <v>1973889</v>
      </c>
      <c r="B3453" t="s">
        <v>6074</v>
      </c>
      <c r="C3453" s="4">
        <v>3020145</v>
      </c>
      <c r="D3453" t="s">
        <v>365</v>
      </c>
      <c r="E3453" t="s">
        <v>6075</v>
      </c>
      <c r="F3453" s="4">
        <v>10012</v>
      </c>
      <c r="G3453" s="13" t="s">
        <v>124</v>
      </c>
      <c r="H3453" s="13" t="s">
        <v>164</v>
      </c>
      <c r="I3453" s="1">
        <v>4072493</v>
      </c>
      <c r="J3453" s="1">
        <v>-7400193</v>
      </c>
      <c r="K3453" t="s">
        <v>40</v>
      </c>
      <c r="L3453" s="20">
        <v>106</v>
      </c>
      <c r="M3453" s="4">
        <v>2</v>
      </c>
      <c r="N3453" s="4">
        <v>191</v>
      </c>
      <c r="O3453" s="2">
        <v>43639</v>
      </c>
      <c r="P3453" s="3">
        <v>2.81</v>
      </c>
      <c r="Q3453" s="4">
        <v>1</v>
      </c>
      <c r="R3453" s="3">
        <v>5.6</v>
      </c>
      <c r="S34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3" t="str">
        <f>IF(AIRBNB[[#This Row],[RUIDO(dB)]]&lt;=4,"Silencioso",IF(AIRBNB[[#This Row],[RUIDO(dB)]]&lt;=5.5,"Poco Ruidoso","Ruidoso"))</f>
        <v>Ruidoso</v>
      </c>
      <c r="U3453" t="str">
        <f>IF(AND(AIRBNB[[#This Row],[PRECIO]]&lt;50,AIRBNB[[#This Row],[MIN_NOCHES]]&gt;3),"Dentro del presupuesto","No considerar")</f>
        <v>No considerar</v>
      </c>
      <c r="V3453" t="str">
        <f>VLOOKUP(AIRBNB[[#This Row],[HOST_ID]],Super_host[],5,FALSE)</f>
        <v>Host</v>
      </c>
    </row>
    <row r="3454" spans="1:22">
      <c r="A3454" s="4">
        <v>169483</v>
      </c>
      <c r="B3454" t="s">
        <v>16033</v>
      </c>
      <c r="C3454" s="4">
        <v>807642</v>
      </c>
      <c r="D3454" t="s">
        <v>194</v>
      </c>
      <c r="E3454" t="s">
        <v>16034</v>
      </c>
      <c r="F3454" s="4">
        <v>11223</v>
      </c>
      <c r="G3454" s="13" t="s">
        <v>4662</v>
      </c>
      <c r="H3454" s="13" t="s">
        <v>10191</v>
      </c>
      <c r="I3454" s="1">
        <v>4060452</v>
      </c>
      <c r="J3454" s="1">
        <v>-7397103</v>
      </c>
      <c r="K3454" t="s">
        <v>5</v>
      </c>
      <c r="L3454" s="20">
        <v>106</v>
      </c>
      <c r="M3454" s="4">
        <v>7</v>
      </c>
      <c r="N3454" s="4">
        <v>0</v>
      </c>
      <c r="O3454" s="2">
        <v>43534</v>
      </c>
      <c r="P3454" s="3">
        <v>0.57999999999999996</v>
      </c>
      <c r="Q3454" s="4">
        <v>1</v>
      </c>
      <c r="R3454" s="3">
        <v>6.9</v>
      </c>
      <c r="S34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4" t="str">
        <f>IF(AIRBNB[[#This Row],[RUIDO(dB)]]&lt;=4,"Silencioso",IF(AIRBNB[[#This Row],[RUIDO(dB)]]&lt;=5.5,"Poco Ruidoso","Ruidoso"))</f>
        <v>Ruidoso</v>
      </c>
      <c r="U3454" t="str">
        <f>IF(AND(AIRBNB[[#This Row],[PRECIO]]&lt;50,AIRBNB[[#This Row],[MIN_NOCHES]]&gt;3),"Dentro del presupuesto","No considerar")</f>
        <v>No considerar</v>
      </c>
      <c r="V3454" t="str">
        <f>VLOOKUP(AIRBNB[[#This Row],[HOST_ID]],Super_host[],5,FALSE)</f>
        <v>Host</v>
      </c>
    </row>
    <row r="3455" spans="1:22">
      <c r="A3455" s="4">
        <v>6553257</v>
      </c>
      <c r="B3455" t="s">
        <v>91</v>
      </c>
      <c r="C3455" s="4">
        <v>34272645</v>
      </c>
      <c r="D3455" t="s">
        <v>92</v>
      </c>
      <c r="E3455" t="s">
        <v>93</v>
      </c>
      <c r="F3455" s="4">
        <v>10301</v>
      </c>
      <c r="G3455" s="13" t="s">
        <v>3</v>
      </c>
      <c r="H3455" s="13" t="s">
        <v>51</v>
      </c>
      <c r="I3455" s="1">
        <v>4063489</v>
      </c>
      <c r="J3455" s="1">
        <v>-7408592</v>
      </c>
      <c r="K3455" t="s">
        <v>5</v>
      </c>
      <c r="L3455" s="20">
        <v>105</v>
      </c>
      <c r="M3455" s="4">
        <v>3</v>
      </c>
      <c r="N3455" s="4">
        <v>69</v>
      </c>
      <c r="O3455" s="2">
        <v>43632</v>
      </c>
      <c r="P3455" s="3">
        <v>1.49</v>
      </c>
      <c r="Q3455" s="4">
        <v>1</v>
      </c>
      <c r="R3455" s="3">
        <v>5.19</v>
      </c>
      <c r="S3455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3455" t="str">
        <f>IF(AIRBNB[[#This Row],[RUIDO(dB)]]&lt;=4,"Silencioso",IF(AIRBNB[[#This Row],[RUIDO(dB)]]&lt;=5.5,"Poco Ruidoso","Ruidoso"))</f>
        <v>Poco Ruidoso</v>
      </c>
      <c r="U3455" t="str">
        <f>IF(AND(AIRBNB[[#This Row],[PRECIO]]&lt;50,AIRBNB[[#This Row],[MIN_NOCHES]]&gt;3),"Dentro del presupuesto","No considerar")</f>
        <v>No considerar</v>
      </c>
      <c r="V3455" t="str">
        <f>VLOOKUP(AIRBNB[[#This Row],[HOST_ID]],Super_host[],5,FALSE)</f>
        <v>Host</v>
      </c>
    </row>
    <row r="3456" spans="1:22">
      <c r="A3456" s="4">
        <v>6226794</v>
      </c>
      <c r="B3456" t="s">
        <v>5427</v>
      </c>
      <c r="C3456" s="4">
        <v>32295605</v>
      </c>
      <c r="D3456" t="s">
        <v>5428</v>
      </c>
      <c r="E3456" t="s">
        <v>5429</v>
      </c>
      <c r="F3456" s="4">
        <v>10065</v>
      </c>
      <c r="G3456" s="13" t="s">
        <v>124</v>
      </c>
      <c r="H3456" s="13" t="s">
        <v>129</v>
      </c>
      <c r="I3456" s="1">
        <v>4076449</v>
      </c>
      <c r="J3456" s="1">
        <v>-7396169</v>
      </c>
      <c r="K3456" t="s">
        <v>40</v>
      </c>
      <c r="L3456" s="20">
        <v>105</v>
      </c>
      <c r="M3456" s="4">
        <v>3</v>
      </c>
      <c r="N3456" s="4">
        <v>75</v>
      </c>
      <c r="O3456" s="2">
        <v>43628</v>
      </c>
      <c r="P3456" s="3">
        <v>1.57</v>
      </c>
      <c r="Q3456" s="4">
        <v>1</v>
      </c>
      <c r="R3456" s="3">
        <v>5.6</v>
      </c>
      <c r="S34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6" t="str">
        <f>IF(AIRBNB[[#This Row],[RUIDO(dB)]]&lt;=4,"Silencioso",IF(AIRBNB[[#This Row],[RUIDO(dB)]]&lt;=5.5,"Poco Ruidoso","Ruidoso"))</f>
        <v>Ruidoso</v>
      </c>
      <c r="U3456" t="str">
        <f>IF(AND(AIRBNB[[#This Row],[PRECIO]]&lt;50,AIRBNB[[#This Row],[MIN_NOCHES]]&gt;3),"Dentro del presupuesto","No considerar")</f>
        <v>No considerar</v>
      </c>
      <c r="V3456" t="str">
        <f>VLOOKUP(AIRBNB[[#This Row],[HOST_ID]],Super_host[],5,FALSE)</f>
        <v>Host</v>
      </c>
    </row>
    <row r="3457" spans="1:22">
      <c r="A3457" s="4">
        <v>6769535</v>
      </c>
      <c r="B3457" t="s">
        <v>8190</v>
      </c>
      <c r="C3457" s="4">
        <v>32220047</v>
      </c>
      <c r="D3457" t="s">
        <v>8191</v>
      </c>
      <c r="E3457" t="s">
        <v>8192</v>
      </c>
      <c r="F3457" s="4">
        <v>11413</v>
      </c>
      <c r="G3457" s="13" t="s">
        <v>7897</v>
      </c>
      <c r="H3457" s="13" t="s">
        <v>8193</v>
      </c>
      <c r="I3457" s="1">
        <v>4068511</v>
      </c>
      <c r="J3457" s="1">
        <v>-7376012</v>
      </c>
      <c r="K3457" t="s">
        <v>5</v>
      </c>
      <c r="L3457" s="20">
        <v>105</v>
      </c>
      <c r="M3457" s="4">
        <v>3</v>
      </c>
      <c r="N3457" s="4">
        <v>7</v>
      </c>
      <c r="O3457" s="2">
        <v>42995</v>
      </c>
      <c r="P3457" s="3">
        <v>0.14000000000000001</v>
      </c>
      <c r="Q3457" s="4">
        <v>5</v>
      </c>
      <c r="R3457" s="3">
        <v>6.24</v>
      </c>
      <c r="S34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7" t="str">
        <f>IF(AIRBNB[[#This Row],[RUIDO(dB)]]&lt;=4,"Silencioso",IF(AIRBNB[[#This Row],[RUIDO(dB)]]&lt;=5.5,"Poco Ruidoso","Ruidoso"))</f>
        <v>Ruidoso</v>
      </c>
      <c r="U3457" t="str">
        <f>IF(AND(AIRBNB[[#This Row],[PRECIO]]&lt;50,AIRBNB[[#This Row],[MIN_NOCHES]]&gt;3),"Dentro del presupuesto","No considerar")</f>
        <v>No considerar</v>
      </c>
      <c r="V3457" t="str">
        <f>VLOOKUP(AIRBNB[[#This Row],[HOST_ID]],Super_host[],5,FALSE)</f>
        <v>Host</v>
      </c>
    </row>
    <row r="3458" spans="1:22">
      <c r="A3458" s="4">
        <v>6094046</v>
      </c>
      <c r="B3458" t="s">
        <v>6223</v>
      </c>
      <c r="C3458" s="4">
        <v>31626212</v>
      </c>
      <c r="D3458" t="s">
        <v>6070</v>
      </c>
      <c r="E3458" t="s">
        <v>6224</v>
      </c>
      <c r="F3458" s="4">
        <v>10036</v>
      </c>
      <c r="G3458" s="13" t="s">
        <v>124</v>
      </c>
      <c r="H3458" s="13" t="s">
        <v>416</v>
      </c>
      <c r="I3458" s="1">
        <v>4075863</v>
      </c>
      <c r="J3458" s="1">
        <v>-7398472</v>
      </c>
      <c r="K3458" t="s">
        <v>40</v>
      </c>
      <c r="L3458" s="20">
        <v>105</v>
      </c>
      <c r="M3458" s="4">
        <v>90</v>
      </c>
      <c r="N3458" s="4">
        <v>163</v>
      </c>
      <c r="O3458" s="2">
        <v>43624</v>
      </c>
      <c r="P3458" s="3">
        <v>3.21</v>
      </c>
      <c r="Q3458" s="4">
        <v>1</v>
      </c>
      <c r="R3458" s="3">
        <v>5.6</v>
      </c>
      <c r="S34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8" t="str">
        <f>IF(AIRBNB[[#This Row],[RUIDO(dB)]]&lt;=4,"Silencioso",IF(AIRBNB[[#This Row],[RUIDO(dB)]]&lt;=5.5,"Poco Ruidoso","Ruidoso"))</f>
        <v>Ruidoso</v>
      </c>
      <c r="U3458" t="str">
        <f>IF(AND(AIRBNB[[#This Row],[PRECIO]]&lt;50,AIRBNB[[#This Row],[MIN_NOCHES]]&gt;3),"Dentro del presupuesto","No considerar")</f>
        <v>No considerar</v>
      </c>
      <c r="V3458" t="str">
        <f>VLOOKUP(AIRBNB[[#This Row],[HOST_ID]],Super_host[],5,FALSE)</f>
        <v>Host</v>
      </c>
    </row>
    <row r="3459" spans="1:22">
      <c r="A3459" s="4">
        <v>6005231</v>
      </c>
      <c r="B3459" t="s">
        <v>15186</v>
      </c>
      <c r="C3459" s="4">
        <v>31175000</v>
      </c>
      <c r="D3459" t="s">
        <v>14416</v>
      </c>
      <c r="E3459" t="s">
        <v>15187</v>
      </c>
      <c r="F3459" s="4">
        <v>11221</v>
      </c>
      <c r="G3459" s="13" t="s">
        <v>4662</v>
      </c>
      <c r="H3459" s="13" t="s">
        <v>9230</v>
      </c>
      <c r="I3459" s="1">
        <v>4068459</v>
      </c>
      <c r="J3459" s="1">
        <v>-7393985</v>
      </c>
      <c r="K3459" t="s">
        <v>5</v>
      </c>
      <c r="L3459" s="20">
        <v>105</v>
      </c>
      <c r="M3459" s="4">
        <v>2</v>
      </c>
      <c r="N3459" s="4">
        <v>127</v>
      </c>
      <c r="O3459" s="2">
        <v>43643</v>
      </c>
      <c r="P3459" s="3">
        <v>3.88</v>
      </c>
      <c r="Q3459" s="4">
        <v>1</v>
      </c>
      <c r="R3459" s="3">
        <v>6.9</v>
      </c>
      <c r="S34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59" t="str">
        <f>IF(AIRBNB[[#This Row],[RUIDO(dB)]]&lt;=4,"Silencioso",IF(AIRBNB[[#This Row],[RUIDO(dB)]]&lt;=5.5,"Poco Ruidoso","Ruidoso"))</f>
        <v>Ruidoso</v>
      </c>
      <c r="U3459" t="str">
        <f>IF(AND(AIRBNB[[#This Row],[PRECIO]]&lt;50,AIRBNB[[#This Row],[MIN_NOCHES]]&gt;3),"Dentro del presupuesto","No considerar")</f>
        <v>No considerar</v>
      </c>
      <c r="V3459" t="str">
        <f>VLOOKUP(AIRBNB[[#This Row],[HOST_ID]],Super_host[],5,FALSE)</f>
        <v>Host</v>
      </c>
    </row>
    <row r="3460" spans="1:22">
      <c r="A3460" s="4">
        <v>5958299</v>
      </c>
      <c r="B3460" t="s">
        <v>6179</v>
      </c>
      <c r="C3460" s="4">
        <v>30454464</v>
      </c>
      <c r="D3460" t="s">
        <v>6180</v>
      </c>
      <c r="E3460" t="s">
        <v>6181</v>
      </c>
      <c r="F3460" s="4">
        <v>10001</v>
      </c>
      <c r="G3460" s="13" t="s">
        <v>124</v>
      </c>
      <c r="H3460" s="13" t="s">
        <v>186</v>
      </c>
      <c r="I3460" s="1">
        <v>4074717</v>
      </c>
      <c r="J3460" s="1">
        <v>-7399179</v>
      </c>
      <c r="K3460" t="s">
        <v>40</v>
      </c>
      <c r="L3460" s="20">
        <v>105</v>
      </c>
      <c r="M3460" s="4">
        <v>1</v>
      </c>
      <c r="N3460" s="4">
        <v>158</v>
      </c>
      <c r="O3460" s="2">
        <v>43650</v>
      </c>
      <c r="P3460" s="3">
        <v>3.08</v>
      </c>
      <c r="Q3460" s="4">
        <v>1</v>
      </c>
      <c r="R3460" s="3">
        <v>5.6</v>
      </c>
      <c r="S34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0" t="str">
        <f>IF(AIRBNB[[#This Row],[RUIDO(dB)]]&lt;=4,"Silencioso",IF(AIRBNB[[#This Row],[RUIDO(dB)]]&lt;=5.5,"Poco Ruidoso","Ruidoso"))</f>
        <v>Ruidoso</v>
      </c>
      <c r="U3460" t="str">
        <f>IF(AND(AIRBNB[[#This Row],[PRECIO]]&lt;50,AIRBNB[[#This Row],[MIN_NOCHES]]&gt;3),"Dentro del presupuesto","No considerar")</f>
        <v>No considerar</v>
      </c>
      <c r="V3460" t="str">
        <f>VLOOKUP(AIRBNB[[#This Row],[HOST_ID]],Super_host[],5,FALSE)</f>
        <v>Host</v>
      </c>
    </row>
    <row r="3461" spans="1:22">
      <c r="A3461" s="4">
        <v>5034136</v>
      </c>
      <c r="B3461" t="s">
        <v>3238</v>
      </c>
      <c r="C3461" s="4">
        <v>25237492</v>
      </c>
      <c r="D3461" t="s">
        <v>2309</v>
      </c>
      <c r="E3461" t="s">
        <v>3239</v>
      </c>
      <c r="F3461" s="4">
        <v>10023</v>
      </c>
      <c r="G3461" s="13" t="s">
        <v>124</v>
      </c>
      <c r="H3461" s="13" t="s">
        <v>168</v>
      </c>
      <c r="I3461" s="1">
        <v>4078215</v>
      </c>
      <c r="J3461" s="1">
        <v>-7398349</v>
      </c>
      <c r="K3461" t="s">
        <v>5</v>
      </c>
      <c r="L3461" s="20">
        <v>105</v>
      </c>
      <c r="M3461" s="4">
        <v>30</v>
      </c>
      <c r="N3461" s="4">
        <v>15</v>
      </c>
      <c r="O3461" s="2">
        <v>43574</v>
      </c>
      <c r="P3461" s="3">
        <v>0.31</v>
      </c>
      <c r="Q3461" s="4">
        <v>1</v>
      </c>
      <c r="R3461" s="3">
        <v>5.6</v>
      </c>
      <c r="S34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1" t="str">
        <f>IF(AIRBNB[[#This Row],[RUIDO(dB)]]&lt;=4,"Silencioso",IF(AIRBNB[[#This Row],[RUIDO(dB)]]&lt;=5.5,"Poco Ruidoso","Ruidoso"))</f>
        <v>Ruidoso</v>
      </c>
      <c r="U3461" t="str">
        <f>IF(AND(AIRBNB[[#This Row],[PRECIO]]&lt;50,AIRBNB[[#This Row],[MIN_NOCHES]]&gt;3),"Dentro del presupuesto","No considerar")</f>
        <v>No considerar</v>
      </c>
      <c r="V3461" t="str">
        <f>VLOOKUP(AIRBNB[[#This Row],[HOST_ID]],Super_host[],5,FALSE)</f>
        <v>Host</v>
      </c>
    </row>
    <row r="3462" spans="1:22">
      <c r="A3462" s="4">
        <v>4711070</v>
      </c>
      <c r="B3462" t="s">
        <v>8490</v>
      </c>
      <c r="C3462" s="4">
        <v>24347671</v>
      </c>
      <c r="D3462" t="s">
        <v>8491</v>
      </c>
      <c r="E3462" t="s">
        <v>8492</v>
      </c>
      <c r="F3462" s="4">
        <v>11377</v>
      </c>
      <c r="G3462" s="13" t="s">
        <v>7897</v>
      </c>
      <c r="H3462" s="13" t="s">
        <v>7923</v>
      </c>
      <c r="I3462" s="1">
        <v>4074607</v>
      </c>
      <c r="J3462" s="1">
        <v>-7391415</v>
      </c>
      <c r="K3462" t="s">
        <v>268</v>
      </c>
      <c r="L3462" s="20">
        <v>105</v>
      </c>
      <c r="M3462" s="4">
        <v>1</v>
      </c>
      <c r="N3462" s="4">
        <v>19</v>
      </c>
      <c r="O3462" s="2">
        <v>43611</v>
      </c>
      <c r="P3462" s="3">
        <v>0.54</v>
      </c>
      <c r="Q3462" s="4">
        <v>5</v>
      </c>
      <c r="R3462" s="3">
        <v>6.24</v>
      </c>
      <c r="S34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2" t="str">
        <f>IF(AIRBNB[[#This Row],[RUIDO(dB)]]&lt;=4,"Silencioso",IF(AIRBNB[[#This Row],[RUIDO(dB)]]&lt;=5.5,"Poco Ruidoso","Ruidoso"))</f>
        <v>Ruidoso</v>
      </c>
      <c r="U3462" t="str">
        <f>IF(AND(AIRBNB[[#This Row],[PRECIO]]&lt;50,AIRBNB[[#This Row],[MIN_NOCHES]]&gt;3),"Dentro del presupuesto","No considerar")</f>
        <v>No considerar</v>
      </c>
      <c r="V3462" t="str">
        <f>VLOOKUP(AIRBNB[[#This Row],[HOST_ID]],Super_host[],5,FALSE)</f>
        <v>Host</v>
      </c>
    </row>
    <row r="3463" spans="1:22">
      <c r="A3463" s="4">
        <v>4681193</v>
      </c>
      <c r="B3463" t="s">
        <v>8226</v>
      </c>
      <c r="C3463" s="4">
        <v>24201950</v>
      </c>
      <c r="D3463" t="s">
        <v>8227</v>
      </c>
      <c r="E3463" t="s">
        <v>8228</v>
      </c>
      <c r="F3463" s="4">
        <v>11372</v>
      </c>
      <c r="G3463" s="13" t="s">
        <v>7897</v>
      </c>
      <c r="H3463" s="13" t="s">
        <v>8009</v>
      </c>
      <c r="I3463" s="1">
        <v>40752</v>
      </c>
      <c r="J3463" s="1">
        <v>-7388898</v>
      </c>
      <c r="K3463" t="s">
        <v>5</v>
      </c>
      <c r="L3463" s="20">
        <v>105</v>
      </c>
      <c r="M3463" s="4">
        <v>7</v>
      </c>
      <c r="N3463" s="4">
        <v>3</v>
      </c>
      <c r="O3463" s="2">
        <v>43643</v>
      </c>
      <c r="P3463" s="3">
        <v>0.17</v>
      </c>
      <c r="Q3463" s="4">
        <v>5</v>
      </c>
      <c r="R3463" s="3">
        <v>6.24</v>
      </c>
      <c r="S34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3" t="str">
        <f>IF(AIRBNB[[#This Row],[RUIDO(dB)]]&lt;=4,"Silencioso",IF(AIRBNB[[#This Row],[RUIDO(dB)]]&lt;=5.5,"Poco Ruidoso","Ruidoso"))</f>
        <v>Ruidoso</v>
      </c>
      <c r="U3463" t="str">
        <f>IF(AND(AIRBNB[[#This Row],[PRECIO]]&lt;50,AIRBNB[[#This Row],[MIN_NOCHES]]&gt;3),"Dentro del presupuesto","No considerar")</f>
        <v>No considerar</v>
      </c>
      <c r="V3463" t="str">
        <f>VLOOKUP(AIRBNB[[#This Row],[HOST_ID]],Super_host[],5,FALSE)</f>
        <v>Host</v>
      </c>
    </row>
    <row r="3464" spans="1:22">
      <c r="A3464" s="4">
        <v>4798723</v>
      </c>
      <c r="B3464" t="s">
        <v>730</v>
      </c>
      <c r="C3464" s="4">
        <v>23982388</v>
      </c>
      <c r="D3464" t="s">
        <v>731</v>
      </c>
      <c r="E3464" t="s">
        <v>732</v>
      </c>
      <c r="F3464" s="4">
        <v>10017</v>
      </c>
      <c r="G3464" s="13" t="s">
        <v>124</v>
      </c>
      <c r="H3464" s="13" t="s">
        <v>373</v>
      </c>
      <c r="I3464" s="1">
        <v>4075235</v>
      </c>
      <c r="J3464" s="1">
        <v>-7396781</v>
      </c>
      <c r="K3464" t="s">
        <v>5</v>
      </c>
      <c r="L3464" s="20">
        <v>105</v>
      </c>
      <c r="M3464" s="4">
        <v>30</v>
      </c>
      <c r="N3464" s="4">
        <v>2</v>
      </c>
      <c r="O3464" s="2">
        <v>42227</v>
      </c>
      <c r="P3464" s="3">
        <v>0.04</v>
      </c>
      <c r="Q3464" s="4">
        <v>1</v>
      </c>
      <c r="R3464" s="3">
        <v>5.6</v>
      </c>
      <c r="S34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4" t="str">
        <f>IF(AIRBNB[[#This Row],[RUIDO(dB)]]&lt;=4,"Silencioso",IF(AIRBNB[[#This Row],[RUIDO(dB)]]&lt;=5.5,"Poco Ruidoso","Ruidoso"))</f>
        <v>Ruidoso</v>
      </c>
      <c r="U3464" t="str">
        <f>IF(AND(AIRBNB[[#This Row],[PRECIO]]&lt;50,AIRBNB[[#This Row],[MIN_NOCHES]]&gt;3),"Dentro del presupuesto","No considerar")</f>
        <v>No considerar</v>
      </c>
      <c r="V3464" t="str">
        <f>VLOOKUP(AIRBNB[[#This Row],[HOST_ID]],Super_host[],5,FALSE)</f>
        <v>Host</v>
      </c>
    </row>
    <row r="3465" spans="1:22">
      <c r="A3465" s="4">
        <v>4449559</v>
      </c>
      <c r="B3465" t="s">
        <v>16476</v>
      </c>
      <c r="C3465" s="4">
        <v>23092836</v>
      </c>
      <c r="D3465" t="s">
        <v>6200</v>
      </c>
      <c r="E3465" t="s">
        <v>16477</v>
      </c>
      <c r="F3465" s="4">
        <v>10451</v>
      </c>
      <c r="G3465" s="13" t="s">
        <v>16360</v>
      </c>
      <c r="H3465" s="13" t="s">
        <v>16397</v>
      </c>
      <c r="I3465" s="1">
        <v>4082636</v>
      </c>
      <c r="J3465" s="1">
        <v>-7392655</v>
      </c>
      <c r="K3465" t="s">
        <v>5</v>
      </c>
      <c r="L3465" s="20">
        <v>105</v>
      </c>
      <c r="M3465" s="4">
        <v>30</v>
      </c>
      <c r="N3465" s="4">
        <v>18</v>
      </c>
      <c r="O3465" s="2">
        <v>43618</v>
      </c>
      <c r="P3465" s="3">
        <v>0.48</v>
      </c>
      <c r="Q3465" s="4">
        <v>5</v>
      </c>
      <c r="R3465" s="3">
        <v>7.84</v>
      </c>
      <c r="S34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5" t="str">
        <f>IF(AIRBNB[[#This Row],[RUIDO(dB)]]&lt;=4,"Silencioso",IF(AIRBNB[[#This Row],[RUIDO(dB)]]&lt;=5.5,"Poco Ruidoso","Ruidoso"))</f>
        <v>Ruidoso</v>
      </c>
      <c r="U3465" t="str">
        <f>IF(AND(AIRBNB[[#This Row],[PRECIO]]&lt;50,AIRBNB[[#This Row],[MIN_NOCHES]]&gt;3),"Dentro del presupuesto","No considerar")</f>
        <v>No considerar</v>
      </c>
      <c r="V3465" t="str">
        <f>VLOOKUP(AIRBNB[[#This Row],[HOST_ID]],Super_host[],5,FALSE)</f>
        <v>Host</v>
      </c>
    </row>
    <row r="3466" spans="1:22">
      <c r="A3466" s="4">
        <v>4437053</v>
      </c>
      <c r="B3466" t="s">
        <v>5557</v>
      </c>
      <c r="C3466" s="4">
        <v>23030943</v>
      </c>
      <c r="D3466" t="s">
        <v>1162</v>
      </c>
      <c r="E3466" t="s">
        <v>5558</v>
      </c>
      <c r="F3466" s="4">
        <v>10012</v>
      </c>
      <c r="G3466" s="13" t="s">
        <v>124</v>
      </c>
      <c r="H3466" s="13" t="s">
        <v>642</v>
      </c>
      <c r="I3466" s="1">
        <v>4072144</v>
      </c>
      <c r="J3466" s="1">
        <v>-7399435</v>
      </c>
      <c r="K3466" t="s">
        <v>40</v>
      </c>
      <c r="L3466" s="20">
        <v>105</v>
      </c>
      <c r="M3466" s="4">
        <v>1</v>
      </c>
      <c r="N3466" s="4">
        <v>102</v>
      </c>
      <c r="O3466" s="2">
        <v>43632</v>
      </c>
      <c r="P3466" s="3">
        <v>1.79</v>
      </c>
      <c r="Q3466" s="4">
        <v>1</v>
      </c>
      <c r="R3466" s="3">
        <v>5.6</v>
      </c>
      <c r="S34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6" t="str">
        <f>IF(AIRBNB[[#This Row],[RUIDO(dB)]]&lt;=4,"Silencioso",IF(AIRBNB[[#This Row],[RUIDO(dB)]]&lt;=5.5,"Poco Ruidoso","Ruidoso"))</f>
        <v>Ruidoso</v>
      </c>
      <c r="U3466" t="str">
        <f>IF(AND(AIRBNB[[#This Row],[PRECIO]]&lt;50,AIRBNB[[#This Row],[MIN_NOCHES]]&gt;3),"Dentro del presupuesto","No considerar")</f>
        <v>No considerar</v>
      </c>
      <c r="V3466" t="str">
        <f>VLOOKUP(AIRBNB[[#This Row],[HOST_ID]],Super_host[],5,FALSE)</f>
        <v>Host</v>
      </c>
    </row>
    <row r="3467" spans="1:22">
      <c r="A3467" s="4">
        <v>4555470</v>
      </c>
      <c r="B3467" t="s">
        <v>8339</v>
      </c>
      <c r="C3467" s="4">
        <v>22348314</v>
      </c>
      <c r="D3467" t="s">
        <v>498</v>
      </c>
      <c r="E3467" t="s">
        <v>8340</v>
      </c>
      <c r="F3467" s="4">
        <v>11102</v>
      </c>
      <c r="G3467" s="13" t="s">
        <v>7897</v>
      </c>
      <c r="H3467" s="13" t="s">
        <v>7940</v>
      </c>
      <c r="I3467" s="1">
        <v>4076542</v>
      </c>
      <c r="J3467" s="1">
        <v>-7392115</v>
      </c>
      <c r="K3467" t="s">
        <v>5</v>
      </c>
      <c r="L3467" s="20">
        <v>105</v>
      </c>
      <c r="M3467" s="4">
        <v>25</v>
      </c>
      <c r="N3467" s="4">
        <v>14</v>
      </c>
      <c r="O3467" s="2">
        <v>43312</v>
      </c>
      <c r="P3467" s="3">
        <v>0.27</v>
      </c>
      <c r="Q3467" s="4">
        <v>5</v>
      </c>
      <c r="R3467" s="3">
        <v>6.24</v>
      </c>
      <c r="S34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7" t="str">
        <f>IF(AIRBNB[[#This Row],[RUIDO(dB)]]&lt;=4,"Silencioso",IF(AIRBNB[[#This Row],[RUIDO(dB)]]&lt;=5.5,"Poco Ruidoso","Ruidoso"))</f>
        <v>Ruidoso</v>
      </c>
      <c r="U3467" t="str">
        <f>IF(AND(AIRBNB[[#This Row],[PRECIO]]&lt;50,AIRBNB[[#This Row],[MIN_NOCHES]]&gt;3),"Dentro del presupuesto","No considerar")</f>
        <v>No considerar</v>
      </c>
      <c r="V3467" t="str">
        <f>VLOOKUP(AIRBNB[[#This Row],[HOST_ID]],Super_host[],5,FALSE)</f>
        <v>Host</v>
      </c>
    </row>
    <row r="3468" spans="1:22">
      <c r="A3468" s="4">
        <v>3857863</v>
      </c>
      <c r="B3468" t="s">
        <v>5559</v>
      </c>
      <c r="C3468" s="4">
        <v>19902271</v>
      </c>
      <c r="D3468" t="s">
        <v>5560</v>
      </c>
      <c r="E3468" t="s">
        <v>5561</v>
      </c>
      <c r="F3468" s="4">
        <v>10032</v>
      </c>
      <c r="G3468" s="13" t="s">
        <v>124</v>
      </c>
      <c r="H3468" s="13" t="s">
        <v>125</v>
      </c>
      <c r="I3468" s="1">
        <v>4083602</v>
      </c>
      <c r="J3468" s="1">
        <v>-7394294</v>
      </c>
      <c r="K3468" t="s">
        <v>40</v>
      </c>
      <c r="L3468" s="20">
        <v>105</v>
      </c>
      <c r="M3468" s="4">
        <v>3</v>
      </c>
      <c r="N3468" s="4">
        <v>104</v>
      </c>
      <c r="O3468" s="2">
        <v>43640</v>
      </c>
      <c r="P3468" s="3">
        <v>1.79</v>
      </c>
      <c r="Q3468" s="4">
        <v>1</v>
      </c>
      <c r="R3468" s="3">
        <v>5.6</v>
      </c>
      <c r="S34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8" t="str">
        <f>IF(AIRBNB[[#This Row],[RUIDO(dB)]]&lt;=4,"Silencioso",IF(AIRBNB[[#This Row],[RUIDO(dB)]]&lt;=5.5,"Poco Ruidoso","Ruidoso"))</f>
        <v>Ruidoso</v>
      </c>
      <c r="U3468" t="str">
        <f>IF(AND(AIRBNB[[#This Row],[PRECIO]]&lt;50,AIRBNB[[#This Row],[MIN_NOCHES]]&gt;3),"Dentro del presupuesto","No considerar")</f>
        <v>No considerar</v>
      </c>
      <c r="V3468" t="str">
        <f>VLOOKUP(AIRBNB[[#This Row],[HOST_ID]],Super_host[],5,FALSE)</f>
        <v>Host</v>
      </c>
    </row>
    <row r="3469" spans="1:22">
      <c r="A3469" s="4">
        <v>6476333</v>
      </c>
      <c r="B3469" t="s">
        <v>1612</v>
      </c>
      <c r="C3469" s="4">
        <v>18693139</v>
      </c>
      <c r="D3469" t="s">
        <v>1613</v>
      </c>
      <c r="E3469" t="s">
        <v>1614</v>
      </c>
      <c r="F3469" s="4">
        <v>10035</v>
      </c>
      <c r="G3469" s="13" t="s">
        <v>124</v>
      </c>
      <c r="H3469" s="13" t="s">
        <v>219</v>
      </c>
      <c r="I3469" s="1">
        <v>4080182</v>
      </c>
      <c r="J3469" s="1">
        <v>-7394014</v>
      </c>
      <c r="K3469" t="s">
        <v>40</v>
      </c>
      <c r="L3469" s="20">
        <v>105</v>
      </c>
      <c r="M3469" s="4">
        <v>2</v>
      </c>
      <c r="N3469" s="4">
        <v>5</v>
      </c>
      <c r="O3469" s="2">
        <v>43466</v>
      </c>
      <c r="P3469" s="3">
        <v>0.1</v>
      </c>
      <c r="Q3469" s="4">
        <v>1</v>
      </c>
      <c r="R3469" s="3">
        <v>5.6</v>
      </c>
      <c r="S34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69" t="str">
        <f>IF(AIRBNB[[#This Row],[RUIDO(dB)]]&lt;=4,"Silencioso",IF(AIRBNB[[#This Row],[RUIDO(dB)]]&lt;=5.5,"Poco Ruidoso","Ruidoso"))</f>
        <v>Ruidoso</v>
      </c>
      <c r="U3469" t="str">
        <f>IF(AND(AIRBNB[[#This Row],[PRECIO]]&lt;50,AIRBNB[[#This Row],[MIN_NOCHES]]&gt;3),"Dentro del presupuesto","No considerar")</f>
        <v>No considerar</v>
      </c>
      <c r="V3469" t="str">
        <f>VLOOKUP(AIRBNB[[#This Row],[HOST_ID]],Super_host[],5,FALSE)</f>
        <v>Host</v>
      </c>
    </row>
    <row r="3470" spans="1:22">
      <c r="A3470" s="4">
        <v>6216318</v>
      </c>
      <c r="B3470" t="s">
        <v>15567</v>
      </c>
      <c r="C3470" s="4">
        <v>16970067</v>
      </c>
      <c r="D3470" t="s">
        <v>276</v>
      </c>
      <c r="E3470" t="s">
        <v>15568</v>
      </c>
      <c r="F3470" s="4">
        <v>11211</v>
      </c>
      <c r="G3470" s="13" t="s">
        <v>4662</v>
      </c>
      <c r="H3470" s="13" t="s">
        <v>9218</v>
      </c>
      <c r="I3470" s="1">
        <v>407137</v>
      </c>
      <c r="J3470" s="1">
        <v>-7394214</v>
      </c>
      <c r="K3470" t="s">
        <v>40</v>
      </c>
      <c r="L3470" s="20">
        <v>105</v>
      </c>
      <c r="M3470" s="4">
        <v>14</v>
      </c>
      <c r="N3470" s="4">
        <v>0</v>
      </c>
      <c r="O3470" s="2">
        <v>42610</v>
      </c>
      <c r="P3470" s="3">
        <v>0.46</v>
      </c>
      <c r="Q3470" s="4">
        <v>1</v>
      </c>
      <c r="R3470" s="3">
        <v>6.9</v>
      </c>
      <c r="S34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0" t="str">
        <f>IF(AIRBNB[[#This Row],[RUIDO(dB)]]&lt;=4,"Silencioso",IF(AIRBNB[[#This Row],[RUIDO(dB)]]&lt;=5.5,"Poco Ruidoso","Ruidoso"))</f>
        <v>Ruidoso</v>
      </c>
      <c r="U3470" t="str">
        <f>IF(AND(AIRBNB[[#This Row],[PRECIO]]&lt;50,AIRBNB[[#This Row],[MIN_NOCHES]]&gt;3),"Dentro del presupuesto","No considerar")</f>
        <v>No considerar</v>
      </c>
      <c r="V3470" t="str">
        <f>VLOOKUP(AIRBNB[[#This Row],[HOST_ID]],Super_host[],5,FALSE)</f>
        <v>Host</v>
      </c>
    </row>
    <row r="3471" spans="1:22">
      <c r="A3471" s="4">
        <v>3325617</v>
      </c>
      <c r="B3471" t="s">
        <v>9011</v>
      </c>
      <c r="C3471" s="4">
        <v>16790098</v>
      </c>
      <c r="D3471" t="s">
        <v>9012</v>
      </c>
      <c r="E3471" t="s">
        <v>9013</v>
      </c>
      <c r="F3471" s="4">
        <v>11377</v>
      </c>
      <c r="G3471" s="13" t="s">
        <v>7897</v>
      </c>
      <c r="H3471" s="13" t="s">
        <v>8023</v>
      </c>
      <c r="I3471" s="1">
        <v>4074549</v>
      </c>
      <c r="J3471" s="1">
        <v>-7390872</v>
      </c>
      <c r="K3471" t="s">
        <v>5</v>
      </c>
      <c r="L3471" s="20">
        <v>105</v>
      </c>
      <c r="M3471" s="4">
        <v>2</v>
      </c>
      <c r="N3471" s="4">
        <v>216</v>
      </c>
      <c r="O3471" s="2">
        <v>43634</v>
      </c>
      <c r="P3471" s="3">
        <v>3.54</v>
      </c>
      <c r="Q3471" s="4">
        <v>5</v>
      </c>
      <c r="R3471" s="3">
        <v>6.24</v>
      </c>
      <c r="S34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1" t="str">
        <f>IF(AIRBNB[[#This Row],[RUIDO(dB)]]&lt;=4,"Silencioso",IF(AIRBNB[[#This Row],[RUIDO(dB)]]&lt;=5.5,"Poco Ruidoso","Ruidoso"))</f>
        <v>Ruidoso</v>
      </c>
      <c r="U3471" t="str">
        <f>IF(AND(AIRBNB[[#This Row],[PRECIO]]&lt;50,AIRBNB[[#This Row],[MIN_NOCHES]]&gt;3),"Dentro del presupuesto","No considerar")</f>
        <v>No considerar</v>
      </c>
      <c r="V3471" t="str">
        <f>VLOOKUP(AIRBNB[[#This Row],[HOST_ID]],Super_host[],5,FALSE)</f>
        <v>Host</v>
      </c>
    </row>
    <row r="3472" spans="1:22">
      <c r="A3472" s="4">
        <v>2908211</v>
      </c>
      <c r="B3472" t="s">
        <v>13912</v>
      </c>
      <c r="C3472" s="4">
        <v>14019963</v>
      </c>
      <c r="D3472" t="s">
        <v>13913</v>
      </c>
      <c r="E3472" t="s">
        <v>13914</v>
      </c>
      <c r="F3472" s="4">
        <v>11217</v>
      </c>
      <c r="G3472" s="13" t="s">
        <v>4662</v>
      </c>
      <c r="H3472" s="13" t="s">
        <v>9234</v>
      </c>
      <c r="I3472" s="1">
        <v>4068006</v>
      </c>
      <c r="J3472" s="1">
        <v>-7397759</v>
      </c>
      <c r="K3472" t="s">
        <v>40</v>
      </c>
      <c r="L3472" s="20">
        <v>105</v>
      </c>
      <c r="M3472" s="4">
        <v>2</v>
      </c>
      <c r="N3472" s="4">
        <v>88</v>
      </c>
      <c r="O3472" s="2">
        <v>43651</v>
      </c>
      <c r="P3472" s="3">
        <v>1.4</v>
      </c>
      <c r="Q3472" s="4">
        <v>1</v>
      </c>
      <c r="R3472" s="3">
        <v>6.9</v>
      </c>
      <c r="S34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2" t="str">
        <f>IF(AIRBNB[[#This Row],[RUIDO(dB)]]&lt;=4,"Silencioso",IF(AIRBNB[[#This Row],[RUIDO(dB)]]&lt;=5.5,"Poco Ruidoso","Ruidoso"))</f>
        <v>Ruidoso</v>
      </c>
      <c r="U3472" t="str">
        <f>IF(AND(AIRBNB[[#This Row],[PRECIO]]&lt;50,AIRBNB[[#This Row],[MIN_NOCHES]]&gt;3),"Dentro del presupuesto","No considerar")</f>
        <v>No considerar</v>
      </c>
      <c r="V3472" t="str">
        <f>VLOOKUP(AIRBNB[[#This Row],[HOST_ID]],Super_host[],5,FALSE)</f>
        <v>Host</v>
      </c>
    </row>
    <row r="3473" spans="1:22">
      <c r="A3473" s="4">
        <v>2817967</v>
      </c>
      <c r="B3473" t="s">
        <v>1509</v>
      </c>
      <c r="C3473" s="4">
        <v>13347167</v>
      </c>
      <c r="D3473" t="s">
        <v>329</v>
      </c>
      <c r="E3473" t="s">
        <v>1223</v>
      </c>
      <c r="F3473" s="4">
        <v>10021</v>
      </c>
      <c r="G3473" s="13" t="s">
        <v>124</v>
      </c>
      <c r="H3473" s="13" t="s">
        <v>129</v>
      </c>
      <c r="I3473" s="1">
        <v>4077125</v>
      </c>
      <c r="J3473" s="1">
        <v>-7395735</v>
      </c>
      <c r="K3473" t="s">
        <v>5</v>
      </c>
      <c r="L3473" s="20">
        <v>105</v>
      </c>
      <c r="M3473" s="4">
        <v>30</v>
      </c>
      <c r="N3473" s="4">
        <v>5</v>
      </c>
      <c r="O3473" s="2">
        <v>43547</v>
      </c>
      <c r="P3473" s="3">
        <v>0.09</v>
      </c>
      <c r="Q3473" s="4">
        <v>1</v>
      </c>
      <c r="R3473" s="3">
        <v>5.6</v>
      </c>
      <c r="S34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3" t="str">
        <f>IF(AIRBNB[[#This Row],[RUIDO(dB)]]&lt;=4,"Silencioso",IF(AIRBNB[[#This Row],[RUIDO(dB)]]&lt;=5.5,"Poco Ruidoso","Ruidoso"))</f>
        <v>Ruidoso</v>
      </c>
      <c r="U3473" t="str">
        <f>IF(AND(AIRBNB[[#This Row],[PRECIO]]&lt;50,AIRBNB[[#This Row],[MIN_NOCHES]]&gt;3),"Dentro del presupuesto","No considerar")</f>
        <v>No considerar</v>
      </c>
      <c r="V3473" t="str">
        <f>VLOOKUP(AIRBNB[[#This Row],[HOST_ID]],Super_host[],5,FALSE)</f>
        <v>Host</v>
      </c>
    </row>
    <row r="3474" spans="1:22">
      <c r="A3474" s="4">
        <v>2247803</v>
      </c>
      <c r="B3474" t="s">
        <v>15237</v>
      </c>
      <c r="C3474" s="4">
        <v>11333699</v>
      </c>
      <c r="D3474" t="s">
        <v>33</v>
      </c>
      <c r="E3474" t="s">
        <v>15238</v>
      </c>
      <c r="F3474" s="4">
        <v>11213</v>
      </c>
      <c r="G3474" s="13" t="s">
        <v>4662</v>
      </c>
      <c r="H3474" s="13" t="s">
        <v>9252</v>
      </c>
      <c r="I3474" s="1">
        <v>4067112</v>
      </c>
      <c r="J3474" s="1">
        <v>-7394536</v>
      </c>
      <c r="K3474" t="s">
        <v>5</v>
      </c>
      <c r="L3474" s="20">
        <v>105</v>
      </c>
      <c r="M3474" s="4">
        <v>2</v>
      </c>
      <c r="N3474" s="4">
        <v>281</v>
      </c>
      <c r="O3474" s="2">
        <v>43646</v>
      </c>
      <c r="P3474" s="3">
        <v>4.29</v>
      </c>
      <c r="Q3474" s="4">
        <v>1</v>
      </c>
      <c r="R3474" s="3">
        <v>6.9</v>
      </c>
      <c r="S34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4" t="str">
        <f>IF(AIRBNB[[#This Row],[RUIDO(dB)]]&lt;=4,"Silencioso",IF(AIRBNB[[#This Row],[RUIDO(dB)]]&lt;=5.5,"Poco Ruidoso","Ruidoso"))</f>
        <v>Ruidoso</v>
      </c>
      <c r="U3474" t="str">
        <f>IF(AND(AIRBNB[[#This Row],[PRECIO]]&lt;50,AIRBNB[[#This Row],[MIN_NOCHES]]&gt;3),"Dentro del presupuesto","No considerar")</f>
        <v>No considerar</v>
      </c>
      <c r="V3474" t="str">
        <f>VLOOKUP(AIRBNB[[#This Row],[HOST_ID]],Super_host[],5,FALSE)</f>
        <v>Host</v>
      </c>
    </row>
    <row r="3475" spans="1:22">
      <c r="A3475" s="4">
        <v>2237063</v>
      </c>
      <c r="B3475" t="s">
        <v>3767</v>
      </c>
      <c r="C3475" s="4">
        <v>11313778</v>
      </c>
      <c r="D3475" t="s">
        <v>3768</v>
      </c>
      <c r="E3475" t="s">
        <v>3769</v>
      </c>
      <c r="F3475" s="4">
        <v>10016</v>
      </c>
      <c r="G3475" s="13" t="s">
        <v>124</v>
      </c>
      <c r="H3475" s="13" t="s">
        <v>175</v>
      </c>
      <c r="I3475" s="1">
        <v>4074163</v>
      </c>
      <c r="J3475" s="1">
        <v>-7397533</v>
      </c>
      <c r="K3475" t="s">
        <v>5</v>
      </c>
      <c r="L3475" s="20">
        <v>105</v>
      </c>
      <c r="M3475" s="4">
        <v>7</v>
      </c>
      <c r="N3475" s="4">
        <v>22</v>
      </c>
      <c r="O3475" s="2">
        <v>43645</v>
      </c>
      <c r="P3475" s="3">
        <v>0.46</v>
      </c>
      <c r="Q3475" s="4">
        <v>1</v>
      </c>
      <c r="R3475" s="3">
        <v>5.6</v>
      </c>
      <c r="S34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5" t="str">
        <f>IF(AIRBNB[[#This Row],[RUIDO(dB)]]&lt;=4,"Silencioso",IF(AIRBNB[[#This Row],[RUIDO(dB)]]&lt;=5.5,"Poco Ruidoso","Ruidoso"))</f>
        <v>Ruidoso</v>
      </c>
      <c r="U3475" t="str">
        <f>IF(AND(AIRBNB[[#This Row],[PRECIO]]&lt;50,AIRBNB[[#This Row],[MIN_NOCHES]]&gt;3),"Dentro del presupuesto","No considerar")</f>
        <v>No considerar</v>
      </c>
      <c r="V3475" t="str">
        <f>VLOOKUP(AIRBNB[[#This Row],[HOST_ID]],Super_host[],5,FALSE)</f>
        <v>Host</v>
      </c>
    </row>
    <row r="3476" spans="1:22">
      <c r="A3476" s="4">
        <v>1932491</v>
      </c>
      <c r="B3476" t="s">
        <v>2559</v>
      </c>
      <c r="C3476" s="4">
        <v>10003254</v>
      </c>
      <c r="D3476" t="s">
        <v>2560</v>
      </c>
      <c r="E3476" t="s">
        <v>2561</v>
      </c>
      <c r="F3476" s="4">
        <v>10036</v>
      </c>
      <c r="G3476" s="13" t="s">
        <v>124</v>
      </c>
      <c r="H3476" s="13" t="s">
        <v>249</v>
      </c>
      <c r="I3476" s="1">
        <v>4075887</v>
      </c>
      <c r="J3476" s="1">
        <v>-7399475</v>
      </c>
      <c r="K3476" t="s">
        <v>40</v>
      </c>
      <c r="L3476" s="20">
        <v>105</v>
      </c>
      <c r="M3476" s="4">
        <v>4</v>
      </c>
      <c r="N3476" s="4">
        <v>10</v>
      </c>
      <c r="O3476" s="2">
        <v>42547</v>
      </c>
      <c r="P3476" s="3">
        <v>0.2</v>
      </c>
      <c r="Q3476" s="4">
        <v>1</v>
      </c>
      <c r="R3476" s="3">
        <v>5.6</v>
      </c>
      <c r="S34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6" t="str">
        <f>IF(AIRBNB[[#This Row],[RUIDO(dB)]]&lt;=4,"Silencioso",IF(AIRBNB[[#This Row],[RUIDO(dB)]]&lt;=5.5,"Poco Ruidoso","Ruidoso"))</f>
        <v>Ruidoso</v>
      </c>
      <c r="U3476" t="str">
        <f>IF(AND(AIRBNB[[#This Row],[PRECIO]]&lt;50,AIRBNB[[#This Row],[MIN_NOCHES]]&gt;3),"Dentro del presupuesto","No considerar")</f>
        <v>No considerar</v>
      </c>
      <c r="V3476" t="str">
        <f>VLOOKUP(AIRBNB[[#This Row],[HOST_ID]],Super_host[],5,FALSE)</f>
        <v>Host</v>
      </c>
    </row>
    <row r="3477" spans="1:22">
      <c r="A3477" s="4">
        <v>5905501</v>
      </c>
      <c r="B3477" t="s">
        <v>13622</v>
      </c>
      <c r="C3477" s="4">
        <v>9053876</v>
      </c>
      <c r="D3477" t="s">
        <v>854</v>
      </c>
      <c r="E3477" t="s">
        <v>13623</v>
      </c>
      <c r="F3477" s="4">
        <v>11213</v>
      </c>
      <c r="G3477" s="13" t="s">
        <v>4662</v>
      </c>
      <c r="H3477" s="13" t="s">
        <v>9252</v>
      </c>
      <c r="I3477" s="1">
        <v>4067768</v>
      </c>
      <c r="J3477" s="1">
        <v>-7393682</v>
      </c>
      <c r="K3477" t="s">
        <v>5</v>
      </c>
      <c r="L3477" s="20">
        <v>105</v>
      </c>
      <c r="M3477" s="4">
        <v>1</v>
      </c>
      <c r="N3477" s="4">
        <v>59</v>
      </c>
      <c r="O3477" s="2">
        <v>43103</v>
      </c>
      <c r="P3477" s="3">
        <v>1.1499999999999999</v>
      </c>
      <c r="Q3477" s="4">
        <v>1</v>
      </c>
      <c r="R3477" s="3">
        <v>6.9</v>
      </c>
      <c r="S34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7" t="str">
        <f>IF(AIRBNB[[#This Row],[RUIDO(dB)]]&lt;=4,"Silencioso",IF(AIRBNB[[#This Row],[RUIDO(dB)]]&lt;=5.5,"Poco Ruidoso","Ruidoso"))</f>
        <v>Ruidoso</v>
      </c>
      <c r="U3477" t="str">
        <f>IF(AND(AIRBNB[[#This Row],[PRECIO]]&lt;50,AIRBNB[[#This Row],[MIN_NOCHES]]&gt;3),"Dentro del presupuesto","No considerar")</f>
        <v>No considerar</v>
      </c>
      <c r="V3477" t="str">
        <f>VLOOKUP(AIRBNB[[#This Row],[HOST_ID]],Super_host[],5,FALSE)</f>
        <v>Host</v>
      </c>
    </row>
    <row r="3478" spans="1:22">
      <c r="A3478" s="4">
        <v>1217318</v>
      </c>
      <c r="B3478" t="s">
        <v>15306</v>
      </c>
      <c r="C3478" s="4">
        <v>6642777</v>
      </c>
      <c r="D3478" t="s">
        <v>2039</v>
      </c>
      <c r="E3478" t="s">
        <v>15307</v>
      </c>
      <c r="F3478" s="4">
        <v>11211</v>
      </c>
      <c r="G3478" s="13" t="s">
        <v>4662</v>
      </c>
      <c r="H3478" s="13" t="s">
        <v>9218</v>
      </c>
      <c r="I3478" s="1">
        <v>4071024</v>
      </c>
      <c r="J3478" s="1">
        <v>-739517</v>
      </c>
      <c r="K3478" t="s">
        <v>40</v>
      </c>
      <c r="L3478" s="20">
        <v>105</v>
      </c>
      <c r="M3478" s="4">
        <v>1</v>
      </c>
      <c r="N3478" s="4">
        <v>374</v>
      </c>
      <c r="O3478" s="2">
        <v>43639</v>
      </c>
      <c r="P3478" s="3">
        <v>5.0599999999999996</v>
      </c>
      <c r="Q3478" s="4">
        <v>1</v>
      </c>
      <c r="R3478" s="3">
        <v>6.9</v>
      </c>
      <c r="S34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8" t="str">
        <f>IF(AIRBNB[[#This Row],[RUIDO(dB)]]&lt;=4,"Silencioso",IF(AIRBNB[[#This Row],[RUIDO(dB)]]&lt;=5.5,"Poco Ruidoso","Ruidoso"))</f>
        <v>Ruidoso</v>
      </c>
      <c r="U3478" t="str">
        <f>IF(AND(AIRBNB[[#This Row],[PRECIO]]&lt;50,AIRBNB[[#This Row],[MIN_NOCHES]]&gt;3),"Dentro del presupuesto","No considerar")</f>
        <v>No considerar</v>
      </c>
      <c r="V3478" t="str">
        <f>VLOOKUP(AIRBNB[[#This Row],[HOST_ID]],Super_host[],5,FALSE)</f>
        <v>Host</v>
      </c>
    </row>
    <row r="3479" spans="1:22">
      <c r="A3479" s="4">
        <v>3798941</v>
      </c>
      <c r="B3479" t="s">
        <v>15325</v>
      </c>
      <c r="C3479" s="4">
        <v>6642777</v>
      </c>
      <c r="D3479" t="s">
        <v>2039</v>
      </c>
      <c r="E3479" t="s">
        <v>15326</v>
      </c>
      <c r="F3479" s="4">
        <v>11211</v>
      </c>
      <c r="G3479" s="13" t="s">
        <v>4662</v>
      </c>
      <c r="H3479" s="13" t="s">
        <v>9218</v>
      </c>
      <c r="I3479" s="1">
        <v>4071231</v>
      </c>
      <c r="J3479" s="1">
        <v>-7395313</v>
      </c>
      <c r="K3479" t="s">
        <v>40</v>
      </c>
      <c r="L3479" s="20">
        <v>105</v>
      </c>
      <c r="M3479" s="4">
        <v>1</v>
      </c>
      <c r="N3479" s="4">
        <v>372</v>
      </c>
      <c r="O3479" s="2">
        <v>43637</v>
      </c>
      <c r="P3479" s="3">
        <v>6.23</v>
      </c>
      <c r="Q3479" s="4">
        <v>1</v>
      </c>
      <c r="R3479" s="3">
        <v>6.9</v>
      </c>
      <c r="S34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79" t="str">
        <f>IF(AIRBNB[[#This Row],[RUIDO(dB)]]&lt;=4,"Silencioso",IF(AIRBNB[[#This Row],[RUIDO(dB)]]&lt;=5.5,"Poco Ruidoso","Ruidoso"))</f>
        <v>Ruidoso</v>
      </c>
      <c r="U3479" t="str">
        <f>IF(AND(AIRBNB[[#This Row],[PRECIO]]&lt;50,AIRBNB[[#This Row],[MIN_NOCHES]]&gt;3),"Dentro del presupuesto","No considerar")</f>
        <v>No considerar</v>
      </c>
      <c r="V3479" t="str">
        <f>VLOOKUP(AIRBNB[[#This Row],[HOST_ID]],Super_host[],5,FALSE)</f>
        <v>Host</v>
      </c>
    </row>
    <row r="3480" spans="1:22">
      <c r="A3480" s="4">
        <v>1102858</v>
      </c>
      <c r="B3480" t="s">
        <v>15282</v>
      </c>
      <c r="C3480" s="4">
        <v>5908577</v>
      </c>
      <c r="D3480" t="s">
        <v>677</v>
      </c>
      <c r="E3480" t="s">
        <v>15283</v>
      </c>
      <c r="F3480" s="4">
        <v>11213</v>
      </c>
      <c r="G3480" s="13" t="s">
        <v>4662</v>
      </c>
      <c r="H3480" s="13" t="s">
        <v>9252</v>
      </c>
      <c r="I3480" s="1">
        <v>4067271</v>
      </c>
      <c r="J3480" s="1">
        <v>-7394551</v>
      </c>
      <c r="K3480" t="s">
        <v>5</v>
      </c>
      <c r="L3480" s="20">
        <v>105</v>
      </c>
      <c r="M3480" s="4">
        <v>1</v>
      </c>
      <c r="N3480" s="4">
        <v>349</v>
      </c>
      <c r="O3480" s="2">
        <v>43646</v>
      </c>
      <c r="P3480" s="3">
        <v>4.7300000000000004</v>
      </c>
      <c r="Q3480" s="4">
        <v>1</v>
      </c>
      <c r="R3480" s="3">
        <v>6.9</v>
      </c>
      <c r="S34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0" t="str">
        <f>IF(AIRBNB[[#This Row],[RUIDO(dB)]]&lt;=4,"Silencioso",IF(AIRBNB[[#This Row],[RUIDO(dB)]]&lt;=5.5,"Poco Ruidoso","Ruidoso"))</f>
        <v>Ruidoso</v>
      </c>
      <c r="U3480" t="str">
        <f>IF(AND(AIRBNB[[#This Row],[PRECIO]]&lt;50,AIRBNB[[#This Row],[MIN_NOCHES]]&gt;3),"Dentro del presupuesto","No considerar")</f>
        <v>No considerar</v>
      </c>
      <c r="V3480" t="str">
        <f>VLOOKUP(AIRBNB[[#This Row],[HOST_ID]],Super_host[],5,FALSE)</f>
        <v>Host</v>
      </c>
    </row>
    <row r="3481" spans="1:22">
      <c r="A3481" s="4">
        <v>5185359</v>
      </c>
      <c r="B3481" t="s">
        <v>8427</v>
      </c>
      <c r="C3481" s="4">
        <v>5788393</v>
      </c>
      <c r="D3481" t="s">
        <v>854</v>
      </c>
      <c r="E3481" t="s">
        <v>8428</v>
      </c>
      <c r="F3481" s="4">
        <v>11106</v>
      </c>
      <c r="G3481" s="13" t="s">
        <v>7897</v>
      </c>
      <c r="H3481" s="13" t="s">
        <v>7905</v>
      </c>
      <c r="I3481" s="1">
        <v>4076117</v>
      </c>
      <c r="J3481" s="1">
        <v>-739265</v>
      </c>
      <c r="K3481" t="s">
        <v>5</v>
      </c>
      <c r="L3481" s="20">
        <v>105</v>
      </c>
      <c r="M3481" s="4">
        <v>2</v>
      </c>
      <c r="N3481" s="4">
        <v>19</v>
      </c>
      <c r="O3481" s="2">
        <v>43148</v>
      </c>
      <c r="P3481" s="3">
        <v>0.41</v>
      </c>
      <c r="Q3481" s="4">
        <v>5</v>
      </c>
      <c r="R3481" s="3">
        <v>6.24</v>
      </c>
      <c r="S34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1" t="str">
        <f>IF(AIRBNB[[#This Row],[RUIDO(dB)]]&lt;=4,"Silencioso",IF(AIRBNB[[#This Row],[RUIDO(dB)]]&lt;=5.5,"Poco Ruidoso","Ruidoso"))</f>
        <v>Ruidoso</v>
      </c>
      <c r="U3481" t="str">
        <f>IF(AND(AIRBNB[[#This Row],[PRECIO]]&lt;50,AIRBNB[[#This Row],[MIN_NOCHES]]&gt;3),"Dentro del presupuesto","No considerar")</f>
        <v>No considerar</v>
      </c>
      <c r="V3481" t="str">
        <f>VLOOKUP(AIRBNB[[#This Row],[HOST_ID]],Super_host[],5,FALSE)</f>
        <v>Host</v>
      </c>
    </row>
    <row r="3482" spans="1:22">
      <c r="A3482" s="4">
        <v>3627326</v>
      </c>
      <c r="B3482" t="s">
        <v>16395</v>
      </c>
      <c r="C3482" s="4">
        <v>5652395</v>
      </c>
      <c r="D3482" t="s">
        <v>4901</v>
      </c>
      <c r="E3482" t="s">
        <v>16396</v>
      </c>
      <c r="F3482" s="4">
        <v>10451</v>
      </c>
      <c r="G3482" s="13" t="s">
        <v>16360</v>
      </c>
      <c r="H3482" s="13" t="s">
        <v>16397</v>
      </c>
      <c r="I3482" s="1">
        <v>4081954</v>
      </c>
      <c r="J3482" s="1">
        <v>-7392715</v>
      </c>
      <c r="K3482" t="s">
        <v>40</v>
      </c>
      <c r="L3482" s="20">
        <v>105</v>
      </c>
      <c r="M3482" s="4">
        <v>1</v>
      </c>
      <c r="N3482" s="4">
        <v>3</v>
      </c>
      <c r="O3482" s="2">
        <v>43359</v>
      </c>
      <c r="P3482" s="3">
        <v>0.14000000000000001</v>
      </c>
      <c r="Q3482" s="4">
        <v>5</v>
      </c>
      <c r="R3482" s="3">
        <v>7.84</v>
      </c>
      <c r="S34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2" t="str">
        <f>IF(AIRBNB[[#This Row],[RUIDO(dB)]]&lt;=4,"Silencioso",IF(AIRBNB[[#This Row],[RUIDO(dB)]]&lt;=5.5,"Poco Ruidoso","Ruidoso"))</f>
        <v>Ruidoso</v>
      </c>
      <c r="U3482" t="str">
        <f>IF(AND(AIRBNB[[#This Row],[PRECIO]]&lt;50,AIRBNB[[#This Row],[MIN_NOCHES]]&gt;3),"Dentro del presupuesto","No considerar")</f>
        <v>No considerar</v>
      </c>
      <c r="V3482" t="str">
        <f>VLOOKUP(AIRBNB[[#This Row],[HOST_ID]],Super_host[],5,FALSE)</f>
        <v>Host</v>
      </c>
    </row>
    <row r="3483" spans="1:22">
      <c r="A3483" s="4">
        <v>2636534</v>
      </c>
      <c r="B3483" t="s">
        <v>3330</v>
      </c>
      <c r="C3483" s="4">
        <v>4274857</v>
      </c>
      <c r="D3483" t="s">
        <v>3331</v>
      </c>
      <c r="E3483" t="s">
        <v>3332</v>
      </c>
      <c r="F3483" s="4">
        <v>10002</v>
      </c>
      <c r="G3483" s="13" t="s">
        <v>124</v>
      </c>
      <c r="H3483" s="13" t="s">
        <v>137</v>
      </c>
      <c r="I3483" s="1">
        <v>4072073</v>
      </c>
      <c r="J3483" s="1">
        <v>-7398954</v>
      </c>
      <c r="K3483" t="s">
        <v>40</v>
      </c>
      <c r="L3483" s="20">
        <v>105</v>
      </c>
      <c r="M3483" s="4">
        <v>3</v>
      </c>
      <c r="N3483" s="4">
        <v>21</v>
      </c>
      <c r="O3483" s="2">
        <v>43648</v>
      </c>
      <c r="P3483" s="3">
        <v>0.33</v>
      </c>
      <c r="Q3483" s="4">
        <v>1</v>
      </c>
      <c r="R3483" s="3">
        <v>5.6</v>
      </c>
      <c r="S34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3" t="str">
        <f>IF(AIRBNB[[#This Row],[RUIDO(dB)]]&lt;=4,"Silencioso",IF(AIRBNB[[#This Row],[RUIDO(dB)]]&lt;=5.5,"Poco Ruidoso","Ruidoso"))</f>
        <v>Ruidoso</v>
      </c>
      <c r="U3483" t="str">
        <f>IF(AND(AIRBNB[[#This Row],[PRECIO]]&lt;50,AIRBNB[[#This Row],[MIN_NOCHES]]&gt;3),"Dentro del presupuesto","No considerar")</f>
        <v>No considerar</v>
      </c>
      <c r="V3483" t="str">
        <f>VLOOKUP(AIRBNB[[#This Row],[HOST_ID]],Super_host[],5,FALSE)</f>
        <v>Host</v>
      </c>
    </row>
    <row r="3484" spans="1:22">
      <c r="A3484" s="4">
        <v>1361428</v>
      </c>
      <c r="B3484" t="s">
        <v>2773</v>
      </c>
      <c r="C3484" s="4">
        <v>4194894</v>
      </c>
      <c r="D3484" t="s">
        <v>2774</v>
      </c>
      <c r="E3484" t="s">
        <v>2775</v>
      </c>
      <c r="F3484" s="4">
        <v>10012</v>
      </c>
      <c r="G3484" s="13" t="s">
        <v>124</v>
      </c>
      <c r="H3484" s="13" t="s">
        <v>642</v>
      </c>
      <c r="I3484" s="1">
        <v>4072122</v>
      </c>
      <c r="J3484" s="1">
        <v>-7399395</v>
      </c>
      <c r="K3484" t="s">
        <v>40</v>
      </c>
      <c r="L3484" s="20">
        <v>105</v>
      </c>
      <c r="M3484" s="4">
        <v>1</v>
      </c>
      <c r="N3484" s="4">
        <v>16</v>
      </c>
      <c r="O3484" s="2">
        <v>43635</v>
      </c>
      <c r="P3484" s="3">
        <v>0.23</v>
      </c>
      <c r="Q3484" s="4">
        <v>1</v>
      </c>
      <c r="R3484" s="3">
        <v>5.6</v>
      </c>
      <c r="S34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4" t="str">
        <f>IF(AIRBNB[[#This Row],[RUIDO(dB)]]&lt;=4,"Silencioso",IF(AIRBNB[[#This Row],[RUIDO(dB)]]&lt;=5.5,"Poco Ruidoso","Ruidoso"))</f>
        <v>Ruidoso</v>
      </c>
      <c r="U3484" t="str">
        <f>IF(AND(AIRBNB[[#This Row],[PRECIO]]&lt;50,AIRBNB[[#This Row],[MIN_NOCHES]]&gt;3),"Dentro del presupuesto","No considerar")</f>
        <v>No considerar</v>
      </c>
      <c r="V3484" t="str">
        <f>VLOOKUP(AIRBNB[[#This Row],[HOST_ID]],Super_host[],5,FALSE)</f>
        <v>Host</v>
      </c>
    </row>
    <row r="3485" spans="1:22">
      <c r="A3485" s="4">
        <v>795680</v>
      </c>
      <c r="B3485" t="s">
        <v>2248</v>
      </c>
      <c r="C3485" s="4">
        <v>4191209</v>
      </c>
      <c r="D3485" t="s">
        <v>2249</v>
      </c>
      <c r="E3485" t="s">
        <v>2250</v>
      </c>
      <c r="F3485" s="4">
        <v>10021</v>
      </c>
      <c r="G3485" s="13" t="s">
        <v>124</v>
      </c>
      <c r="H3485" s="13" t="s">
        <v>129</v>
      </c>
      <c r="I3485" s="1">
        <v>407666</v>
      </c>
      <c r="J3485" s="1">
        <v>-7395903</v>
      </c>
      <c r="K3485" t="s">
        <v>5</v>
      </c>
      <c r="L3485" s="20">
        <v>105</v>
      </c>
      <c r="M3485" s="4">
        <v>14</v>
      </c>
      <c r="N3485" s="4">
        <v>7</v>
      </c>
      <c r="O3485" s="2">
        <v>43471</v>
      </c>
      <c r="P3485" s="3">
        <v>0.16</v>
      </c>
      <c r="Q3485" s="4">
        <v>1</v>
      </c>
      <c r="R3485" s="3">
        <v>5.6</v>
      </c>
      <c r="S34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5" t="str">
        <f>IF(AIRBNB[[#This Row],[RUIDO(dB)]]&lt;=4,"Silencioso",IF(AIRBNB[[#This Row],[RUIDO(dB)]]&lt;=5.5,"Poco Ruidoso","Ruidoso"))</f>
        <v>Ruidoso</v>
      </c>
      <c r="U3485" t="str">
        <f>IF(AND(AIRBNB[[#This Row],[PRECIO]]&lt;50,AIRBNB[[#This Row],[MIN_NOCHES]]&gt;3),"Dentro del presupuesto","No considerar")</f>
        <v>No considerar</v>
      </c>
      <c r="V3485" t="str">
        <f>VLOOKUP(AIRBNB[[#This Row],[HOST_ID]],Super_host[],5,FALSE)</f>
        <v>Host</v>
      </c>
    </row>
    <row r="3486" spans="1:22">
      <c r="A3486" s="4">
        <v>767967</v>
      </c>
      <c r="B3486" t="s">
        <v>3901</v>
      </c>
      <c r="C3486" s="4">
        <v>3949235</v>
      </c>
      <c r="D3486" t="s">
        <v>2180</v>
      </c>
      <c r="E3486" t="s">
        <v>601</v>
      </c>
      <c r="F3486" s="4">
        <v>10011</v>
      </c>
      <c r="G3486" s="13" t="s">
        <v>124</v>
      </c>
      <c r="H3486" s="13" t="s">
        <v>186</v>
      </c>
      <c r="I3486" s="1">
        <v>4075039</v>
      </c>
      <c r="J3486" s="1">
        <v>-7400287</v>
      </c>
      <c r="K3486" t="s">
        <v>5</v>
      </c>
      <c r="L3486" s="20">
        <v>105</v>
      </c>
      <c r="M3486" s="4">
        <v>7</v>
      </c>
      <c r="N3486" s="4">
        <v>2</v>
      </c>
      <c r="O3486" s="2">
        <v>43543</v>
      </c>
      <c r="P3486" s="3">
        <v>0.5</v>
      </c>
      <c r="Q3486" s="4">
        <v>1</v>
      </c>
      <c r="R3486" s="3">
        <v>5.6</v>
      </c>
      <c r="S34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6" t="str">
        <f>IF(AIRBNB[[#This Row],[RUIDO(dB)]]&lt;=4,"Silencioso",IF(AIRBNB[[#This Row],[RUIDO(dB)]]&lt;=5.5,"Poco Ruidoso","Ruidoso"))</f>
        <v>Ruidoso</v>
      </c>
      <c r="U3486" t="str">
        <f>IF(AND(AIRBNB[[#This Row],[PRECIO]]&lt;50,AIRBNB[[#This Row],[MIN_NOCHES]]&gt;3),"Dentro del presupuesto","No considerar")</f>
        <v>No considerar</v>
      </c>
      <c r="V3486" t="str">
        <f>VLOOKUP(AIRBNB[[#This Row],[HOST_ID]],Super_host[],5,FALSE)</f>
        <v>Host</v>
      </c>
    </row>
    <row r="3487" spans="1:22">
      <c r="A3487" s="4">
        <v>4365491</v>
      </c>
      <c r="B3487" t="s">
        <v>2270</v>
      </c>
      <c r="C3487" s="4">
        <v>2814004</v>
      </c>
      <c r="D3487" t="s">
        <v>2271</v>
      </c>
      <c r="E3487" t="s">
        <v>1049</v>
      </c>
      <c r="F3487" s="4">
        <v>10009</v>
      </c>
      <c r="G3487" s="13" t="s">
        <v>124</v>
      </c>
      <c r="H3487" s="13" t="s">
        <v>133</v>
      </c>
      <c r="I3487" s="1">
        <v>4072242</v>
      </c>
      <c r="J3487" s="1">
        <v>-7398262</v>
      </c>
      <c r="K3487" t="s">
        <v>40</v>
      </c>
      <c r="L3487" s="20">
        <v>105</v>
      </c>
      <c r="M3487" s="4">
        <v>2</v>
      </c>
      <c r="N3487" s="4">
        <v>9</v>
      </c>
      <c r="O3487" s="2">
        <v>42295</v>
      </c>
      <c r="P3487" s="3">
        <v>0.16</v>
      </c>
      <c r="Q3487" s="4">
        <v>1</v>
      </c>
      <c r="R3487" s="3">
        <v>5.6</v>
      </c>
      <c r="S34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7" t="str">
        <f>IF(AIRBNB[[#This Row],[RUIDO(dB)]]&lt;=4,"Silencioso",IF(AIRBNB[[#This Row],[RUIDO(dB)]]&lt;=5.5,"Poco Ruidoso","Ruidoso"))</f>
        <v>Ruidoso</v>
      </c>
      <c r="U3487" t="str">
        <f>IF(AND(AIRBNB[[#This Row],[PRECIO]]&lt;50,AIRBNB[[#This Row],[MIN_NOCHES]]&gt;3),"Dentro del presupuesto","No considerar")</f>
        <v>No considerar</v>
      </c>
      <c r="V3487" t="str">
        <f>VLOOKUP(AIRBNB[[#This Row],[HOST_ID]],Super_host[],5,FALSE)</f>
        <v>Host</v>
      </c>
    </row>
    <row r="3488" spans="1:22">
      <c r="A3488" s="4">
        <v>4097279</v>
      </c>
      <c r="B3488" t="s">
        <v>7208</v>
      </c>
      <c r="C3488" s="4">
        <v>2705041</v>
      </c>
      <c r="D3488" t="s">
        <v>6117</v>
      </c>
      <c r="E3488" t="s">
        <v>7209</v>
      </c>
      <c r="F3488" s="4">
        <v>10003</v>
      </c>
      <c r="G3488" s="13" t="s">
        <v>124</v>
      </c>
      <c r="H3488" s="13" t="s">
        <v>133</v>
      </c>
      <c r="I3488" s="1">
        <v>4073131</v>
      </c>
      <c r="J3488" s="1">
        <v>-7398321</v>
      </c>
      <c r="K3488" t="s">
        <v>40</v>
      </c>
      <c r="L3488" s="20">
        <v>105</v>
      </c>
      <c r="M3488" s="4">
        <v>2</v>
      </c>
      <c r="N3488" s="4">
        <v>0</v>
      </c>
      <c r="O3488" s="2">
        <v>43638</v>
      </c>
      <c r="P3488" s="3">
        <v>4.0999999999999996</v>
      </c>
      <c r="Q3488" s="4">
        <v>1</v>
      </c>
      <c r="R3488" s="3">
        <v>5.6</v>
      </c>
      <c r="S34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8" t="str">
        <f>IF(AIRBNB[[#This Row],[RUIDO(dB)]]&lt;=4,"Silencioso",IF(AIRBNB[[#This Row],[RUIDO(dB)]]&lt;=5.5,"Poco Ruidoso","Ruidoso"))</f>
        <v>Ruidoso</v>
      </c>
      <c r="U3488" t="str">
        <f>IF(AND(AIRBNB[[#This Row],[PRECIO]]&lt;50,AIRBNB[[#This Row],[MIN_NOCHES]]&gt;3),"Dentro del presupuesto","No considerar")</f>
        <v>No considerar</v>
      </c>
      <c r="V3488" t="str">
        <f>VLOOKUP(AIRBNB[[#This Row],[HOST_ID]],Super_host[],5,FALSE)</f>
        <v>Host</v>
      </c>
    </row>
    <row r="3489" spans="1:22">
      <c r="A3489" s="4">
        <v>6422511</v>
      </c>
      <c r="B3489" t="s">
        <v>9038</v>
      </c>
      <c r="C3489" s="4">
        <v>2680820</v>
      </c>
      <c r="D3489" t="s">
        <v>5335</v>
      </c>
      <c r="E3489" t="s">
        <v>9039</v>
      </c>
      <c r="F3489" s="4">
        <v>11355</v>
      </c>
      <c r="G3489" s="13" t="s">
        <v>7897</v>
      </c>
      <c r="H3489" s="13" t="s">
        <v>7918</v>
      </c>
      <c r="I3489" s="1">
        <v>4075348</v>
      </c>
      <c r="J3489" s="1">
        <v>-7381785</v>
      </c>
      <c r="K3489" t="s">
        <v>5</v>
      </c>
      <c r="L3489" s="20">
        <v>105</v>
      </c>
      <c r="M3489" s="4">
        <v>2</v>
      </c>
      <c r="N3489" s="4">
        <v>204</v>
      </c>
      <c r="O3489" s="2">
        <v>43640</v>
      </c>
      <c r="P3489" s="3">
        <v>4.05</v>
      </c>
      <c r="Q3489" s="4">
        <v>5</v>
      </c>
      <c r="R3489" s="3">
        <v>6.24</v>
      </c>
      <c r="S34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89" t="str">
        <f>IF(AIRBNB[[#This Row],[RUIDO(dB)]]&lt;=4,"Silencioso",IF(AIRBNB[[#This Row],[RUIDO(dB)]]&lt;=5.5,"Poco Ruidoso","Ruidoso"))</f>
        <v>Ruidoso</v>
      </c>
      <c r="U3489" t="str">
        <f>IF(AND(AIRBNB[[#This Row],[PRECIO]]&lt;50,AIRBNB[[#This Row],[MIN_NOCHES]]&gt;3),"Dentro del presupuesto","No considerar")</f>
        <v>No considerar</v>
      </c>
      <c r="V3489" t="str">
        <f>VLOOKUP(AIRBNB[[#This Row],[HOST_ID]],Super_host[],5,FALSE)</f>
        <v>Host</v>
      </c>
    </row>
    <row r="3490" spans="1:22">
      <c r="A3490" s="4">
        <v>484728</v>
      </c>
      <c r="B3490" t="s">
        <v>9990</v>
      </c>
      <c r="C3490" s="4">
        <v>2396741</v>
      </c>
      <c r="D3490" t="s">
        <v>454</v>
      </c>
      <c r="E3490" t="s">
        <v>9991</v>
      </c>
      <c r="F3490" s="4">
        <v>11209</v>
      </c>
      <c r="G3490" s="13" t="s">
        <v>4662</v>
      </c>
      <c r="H3490" s="13" t="s">
        <v>9992</v>
      </c>
      <c r="I3490" s="1">
        <v>4061269</v>
      </c>
      <c r="J3490" s="1">
        <v>-7403381</v>
      </c>
      <c r="K3490" t="s">
        <v>5</v>
      </c>
      <c r="L3490" s="20">
        <v>105</v>
      </c>
      <c r="M3490" s="4">
        <v>30</v>
      </c>
      <c r="N3490" s="4">
        <v>3</v>
      </c>
      <c r="O3490" s="2">
        <v>42959</v>
      </c>
      <c r="P3490" s="3">
        <v>0.05</v>
      </c>
      <c r="Q3490" s="4">
        <v>1</v>
      </c>
      <c r="R3490" s="3">
        <v>6.9</v>
      </c>
      <c r="S34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0" t="str">
        <f>IF(AIRBNB[[#This Row],[RUIDO(dB)]]&lt;=4,"Silencioso",IF(AIRBNB[[#This Row],[RUIDO(dB)]]&lt;=5.5,"Poco Ruidoso","Ruidoso"))</f>
        <v>Ruidoso</v>
      </c>
      <c r="U3490" t="str">
        <f>IF(AND(AIRBNB[[#This Row],[PRECIO]]&lt;50,AIRBNB[[#This Row],[MIN_NOCHES]]&gt;3),"Dentro del presupuesto","No considerar")</f>
        <v>No considerar</v>
      </c>
      <c r="V3490" t="str">
        <f>VLOOKUP(AIRBNB[[#This Row],[HOST_ID]],Super_host[],5,FALSE)</f>
        <v>Host</v>
      </c>
    </row>
    <row r="3491" spans="1:22">
      <c r="A3491" s="4">
        <v>386744</v>
      </c>
      <c r="B3491" t="s">
        <v>4918</v>
      </c>
      <c r="C3491" s="4">
        <v>1935291</v>
      </c>
      <c r="D3491" t="s">
        <v>4919</v>
      </c>
      <c r="E3491" t="s">
        <v>4920</v>
      </c>
      <c r="F3491" s="4">
        <v>10021</v>
      </c>
      <c r="G3491" s="13" t="s">
        <v>124</v>
      </c>
      <c r="H3491" s="13" t="s">
        <v>129</v>
      </c>
      <c r="I3491" s="1">
        <v>407685</v>
      </c>
      <c r="J3491" s="1">
        <v>-7396034</v>
      </c>
      <c r="K3491" t="s">
        <v>40</v>
      </c>
      <c r="L3491" s="20">
        <v>105</v>
      </c>
      <c r="M3491" s="4">
        <v>7</v>
      </c>
      <c r="N3491" s="4">
        <v>93</v>
      </c>
      <c r="O3491" s="2">
        <v>43623</v>
      </c>
      <c r="P3491" s="3">
        <v>1.06</v>
      </c>
      <c r="Q3491" s="4">
        <v>1</v>
      </c>
      <c r="R3491" s="3">
        <v>5.6</v>
      </c>
      <c r="S34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1" t="str">
        <f>IF(AIRBNB[[#This Row],[RUIDO(dB)]]&lt;=4,"Silencioso",IF(AIRBNB[[#This Row],[RUIDO(dB)]]&lt;=5.5,"Poco Ruidoso","Ruidoso"))</f>
        <v>Ruidoso</v>
      </c>
      <c r="U3491" t="str">
        <f>IF(AND(AIRBNB[[#This Row],[PRECIO]]&lt;50,AIRBNB[[#This Row],[MIN_NOCHES]]&gt;3),"Dentro del presupuesto","No considerar")</f>
        <v>No considerar</v>
      </c>
      <c r="V3491" t="str">
        <f>VLOOKUP(AIRBNB[[#This Row],[HOST_ID]],Super_host[],5,FALSE)</f>
        <v>Host</v>
      </c>
    </row>
    <row r="3492" spans="1:22">
      <c r="A3492" s="4">
        <v>753991</v>
      </c>
      <c r="B3492" t="s">
        <v>14838</v>
      </c>
      <c r="C3492" s="4">
        <v>1884204</v>
      </c>
      <c r="D3492" t="s">
        <v>150</v>
      </c>
      <c r="E3492" t="s">
        <v>14839</v>
      </c>
      <c r="F3492" s="4">
        <v>11221</v>
      </c>
      <c r="G3492" s="13" t="s">
        <v>4662</v>
      </c>
      <c r="H3492" s="13" t="s">
        <v>9230</v>
      </c>
      <c r="I3492" s="1">
        <v>4068522</v>
      </c>
      <c r="J3492" s="1">
        <v>-7393557</v>
      </c>
      <c r="K3492" t="s">
        <v>5</v>
      </c>
      <c r="L3492" s="20">
        <v>105</v>
      </c>
      <c r="M3492" s="4">
        <v>5</v>
      </c>
      <c r="N3492" s="4">
        <v>227</v>
      </c>
      <c r="O3492" s="2">
        <v>43649</v>
      </c>
      <c r="P3492" s="3">
        <v>2.79</v>
      </c>
      <c r="Q3492" s="4">
        <v>1</v>
      </c>
      <c r="R3492" s="3">
        <v>6.9</v>
      </c>
      <c r="S34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2" t="str">
        <f>IF(AIRBNB[[#This Row],[RUIDO(dB)]]&lt;=4,"Silencioso",IF(AIRBNB[[#This Row],[RUIDO(dB)]]&lt;=5.5,"Poco Ruidoso","Ruidoso"))</f>
        <v>Ruidoso</v>
      </c>
      <c r="U3492" t="str">
        <f>IF(AND(AIRBNB[[#This Row],[PRECIO]]&lt;50,AIRBNB[[#This Row],[MIN_NOCHES]]&gt;3),"Dentro del presupuesto","No considerar")</f>
        <v>No considerar</v>
      </c>
      <c r="V3492" t="str">
        <f>VLOOKUP(AIRBNB[[#This Row],[HOST_ID]],Super_host[],5,FALSE)</f>
        <v>Host</v>
      </c>
    </row>
    <row r="3493" spans="1:22">
      <c r="A3493" s="4">
        <v>4869988</v>
      </c>
      <c r="B3493" t="s">
        <v>5734</v>
      </c>
      <c r="C3493" s="4">
        <v>1509237</v>
      </c>
      <c r="D3493" t="s">
        <v>3248</v>
      </c>
      <c r="E3493" t="s">
        <v>5735</v>
      </c>
      <c r="F3493" s="4">
        <v>10029</v>
      </c>
      <c r="G3493" s="13" t="s">
        <v>124</v>
      </c>
      <c r="H3493" s="13" t="s">
        <v>219</v>
      </c>
      <c r="I3493" s="1">
        <v>407951</v>
      </c>
      <c r="J3493" s="1">
        <v>-7394716</v>
      </c>
      <c r="K3493" t="s">
        <v>40</v>
      </c>
      <c r="L3493" s="20">
        <v>105</v>
      </c>
      <c r="M3493" s="4">
        <v>2</v>
      </c>
      <c r="N3493" s="4">
        <v>88</v>
      </c>
      <c r="O3493" s="2">
        <v>43612</v>
      </c>
      <c r="P3493" s="3">
        <v>2.0299999999999998</v>
      </c>
      <c r="Q3493" s="4">
        <v>1</v>
      </c>
      <c r="R3493" s="3">
        <v>5.6</v>
      </c>
      <c r="S34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3" t="str">
        <f>IF(AIRBNB[[#This Row],[RUIDO(dB)]]&lt;=4,"Silencioso",IF(AIRBNB[[#This Row],[RUIDO(dB)]]&lt;=5.5,"Poco Ruidoso","Ruidoso"))</f>
        <v>Ruidoso</v>
      </c>
      <c r="U3493" t="str">
        <f>IF(AND(AIRBNB[[#This Row],[PRECIO]]&lt;50,AIRBNB[[#This Row],[MIN_NOCHES]]&gt;3),"Dentro del presupuesto","No considerar")</f>
        <v>No considerar</v>
      </c>
      <c r="V3493" t="str">
        <f>VLOOKUP(AIRBNB[[#This Row],[HOST_ID]],Super_host[],5,FALSE)</f>
        <v>Host</v>
      </c>
    </row>
    <row r="3494" spans="1:22">
      <c r="A3494" s="4">
        <v>168123</v>
      </c>
      <c r="B3494" t="s">
        <v>13536</v>
      </c>
      <c r="C3494" s="4">
        <v>720558</v>
      </c>
      <c r="D3494" t="s">
        <v>863</v>
      </c>
      <c r="E3494" t="s">
        <v>13537</v>
      </c>
      <c r="F3494" s="4">
        <v>11215</v>
      </c>
      <c r="G3494" s="13" t="s">
        <v>4662</v>
      </c>
      <c r="H3494" s="13" t="s">
        <v>9262</v>
      </c>
      <c r="I3494" s="1">
        <v>4066085</v>
      </c>
      <c r="J3494" s="1">
        <v>-7398537</v>
      </c>
      <c r="K3494" t="s">
        <v>5</v>
      </c>
      <c r="L3494" s="20">
        <v>105</v>
      </c>
      <c r="M3494" s="4">
        <v>28</v>
      </c>
      <c r="N3494" s="4">
        <v>101</v>
      </c>
      <c r="O3494" s="2">
        <v>43647</v>
      </c>
      <c r="P3494" s="3">
        <v>1.06</v>
      </c>
      <c r="Q3494" s="4">
        <v>1</v>
      </c>
      <c r="R3494" s="3">
        <v>6.9</v>
      </c>
      <c r="S34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4" t="str">
        <f>IF(AIRBNB[[#This Row],[RUIDO(dB)]]&lt;=4,"Silencioso",IF(AIRBNB[[#This Row],[RUIDO(dB)]]&lt;=5.5,"Poco Ruidoso","Ruidoso"))</f>
        <v>Ruidoso</v>
      </c>
      <c r="U3494" t="str">
        <f>IF(AND(AIRBNB[[#This Row],[PRECIO]]&lt;50,AIRBNB[[#This Row],[MIN_NOCHES]]&gt;3),"Dentro del presupuesto","No considerar")</f>
        <v>No considerar</v>
      </c>
      <c r="V3494" t="str">
        <f>VLOOKUP(AIRBNB[[#This Row],[HOST_ID]],Super_host[],5,FALSE)</f>
        <v>Host</v>
      </c>
    </row>
    <row r="3495" spans="1:22">
      <c r="A3495" s="4">
        <v>195989</v>
      </c>
      <c r="B3495" t="s">
        <v>14525</v>
      </c>
      <c r="C3495" s="4">
        <v>611716</v>
      </c>
      <c r="D3495" t="s">
        <v>1364</v>
      </c>
      <c r="E3495" t="s">
        <v>14526</v>
      </c>
      <c r="F3495" s="4">
        <v>11215</v>
      </c>
      <c r="G3495" s="13" t="s">
        <v>4662</v>
      </c>
      <c r="H3495" s="13" t="s">
        <v>9234</v>
      </c>
      <c r="I3495" s="1">
        <v>4067617</v>
      </c>
      <c r="J3495" s="1">
        <v>-7398136</v>
      </c>
      <c r="K3495" t="s">
        <v>40</v>
      </c>
      <c r="L3495" s="20">
        <v>105</v>
      </c>
      <c r="M3495" s="4">
        <v>1</v>
      </c>
      <c r="N3495" s="4">
        <v>211</v>
      </c>
      <c r="O3495" s="2">
        <v>43631</v>
      </c>
      <c r="P3495" s="3">
        <v>2.21</v>
      </c>
      <c r="Q3495" s="4">
        <v>1</v>
      </c>
      <c r="R3495" s="3">
        <v>6.9</v>
      </c>
      <c r="S34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5" t="str">
        <f>IF(AIRBNB[[#This Row],[RUIDO(dB)]]&lt;=4,"Silencioso",IF(AIRBNB[[#This Row],[RUIDO(dB)]]&lt;=5.5,"Poco Ruidoso","Ruidoso"))</f>
        <v>Ruidoso</v>
      </c>
      <c r="U3495" t="str">
        <f>IF(AND(AIRBNB[[#This Row],[PRECIO]]&lt;50,AIRBNB[[#This Row],[MIN_NOCHES]]&gt;3),"Dentro del presupuesto","No considerar")</f>
        <v>No considerar</v>
      </c>
      <c r="V3495" t="str">
        <f>VLOOKUP(AIRBNB[[#This Row],[HOST_ID]],Super_host[],5,FALSE)</f>
        <v>Host</v>
      </c>
    </row>
    <row r="3496" spans="1:22">
      <c r="A3496" s="4">
        <v>2081408</v>
      </c>
      <c r="B3496" t="s">
        <v>9572</v>
      </c>
      <c r="C3496" s="4">
        <v>318435</v>
      </c>
      <c r="D3496" t="s">
        <v>2709</v>
      </c>
      <c r="E3496" t="s">
        <v>9573</v>
      </c>
      <c r="F3496" s="4">
        <v>11213</v>
      </c>
      <c r="G3496" s="13" t="s">
        <v>4662</v>
      </c>
      <c r="H3496" s="13" t="s">
        <v>9252</v>
      </c>
      <c r="I3496" s="1">
        <v>4066646</v>
      </c>
      <c r="J3496" s="1">
        <v>-7393605</v>
      </c>
      <c r="K3496" t="s">
        <v>5</v>
      </c>
      <c r="L3496" s="20">
        <v>105</v>
      </c>
      <c r="M3496" s="4">
        <v>5</v>
      </c>
      <c r="N3496" s="4">
        <v>1</v>
      </c>
      <c r="O3496" s="2">
        <v>42012</v>
      </c>
      <c r="P3496" s="3">
        <v>0.02</v>
      </c>
      <c r="Q3496" s="4">
        <v>1</v>
      </c>
      <c r="R3496" s="3">
        <v>6.9</v>
      </c>
      <c r="S34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6" t="str">
        <f>IF(AIRBNB[[#This Row],[RUIDO(dB)]]&lt;=4,"Silencioso",IF(AIRBNB[[#This Row],[RUIDO(dB)]]&lt;=5.5,"Poco Ruidoso","Ruidoso"))</f>
        <v>Ruidoso</v>
      </c>
      <c r="U3496" t="str">
        <f>IF(AND(AIRBNB[[#This Row],[PRECIO]]&lt;50,AIRBNB[[#This Row],[MIN_NOCHES]]&gt;3),"Dentro del presupuesto","No considerar")</f>
        <v>No considerar</v>
      </c>
      <c r="V3496" t="str">
        <f>VLOOKUP(AIRBNB[[#This Row],[HOST_ID]],Super_host[],5,FALSE)</f>
        <v>Host</v>
      </c>
    </row>
    <row r="3497" spans="1:22">
      <c r="A3497" s="4">
        <v>63610</v>
      </c>
      <c r="B3497" t="s">
        <v>16480</v>
      </c>
      <c r="C3497" s="4">
        <v>310670</v>
      </c>
      <c r="D3497" t="s">
        <v>16422</v>
      </c>
      <c r="E3497" t="s">
        <v>16481</v>
      </c>
      <c r="F3497" s="4">
        <v>10475</v>
      </c>
      <c r="G3497" s="13" t="s">
        <v>16360</v>
      </c>
      <c r="H3497" s="13" t="s">
        <v>16424</v>
      </c>
      <c r="I3497" s="1">
        <v>4088057</v>
      </c>
      <c r="J3497" s="1">
        <v>-7383572</v>
      </c>
      <c r="K3497" t="s">
        <v>5</v>
      </c>
      <c r="L3497" s="20">
        <v>105</v>
      </c>
      <c r="M3497" s="4">
        <v>2</v>
      </c>
      <c r="N3497" s="4">
        <v>38</v>
      </c>
      <c r="O3497" s="2">
        <v>43643</v>
      </c>
      <c r="P3497" s="3">
        <v>0.5</v>
      </c>
      <c r="Q3497" s="4">
        <v>5</v>
      </c>
      <c r="R3497" s="3">
        <v>7.84</v>
      </c>
      <c r="S34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7" t="str">
        <f>IF(AIRBNB[[#This Row],[RUIDO(dB)]]&lt;=4,"Silencioso",IF(AIRBNB[[#This Row],[RUIDO(dB)]]&lt;=5.5,"Poco Ruidoso","Ruidoso"))</f>
        <v>Ruidoso</v>
      </c>
      <c r="U3497" t="str">
        <f>IF(AND(AIRBNB[[#This Row],[PRECIO]]&lt;50,AIRBNB[[#This Row],[MIN_NOCHES]]&gt;3),"Dentro del presupuesto","No considerar")</f>
        <v>No considerar</v>
      </c>
      <c r="V3497" t="str">
        <f>VLOOKUP(AIRBNB[[#This Row],[HOST_ID]],Super_host[],5,FALSE)</f>
        <v>SUPERHOST</v>
      </c>
    </row>
    <row r="3498" spans="1:22">
      <c r="A3498" s="4">
        <v>437352</v>
      </c>
      <c r="B3498" t="s">
        <v>11205</v>
      </c>
      <c r="C3498" s="4">
        <v>290662</v>
      </c>
      <c r="D3498" t="s">
        <v>3438</v>
      </c>
      <c r="E3498" t="s">
        <v>11206</v>
      </c>
      <c r="F3498" s="4">
        <v>11215</v>
      </c>
      <c r="G3498" s="13" t="s">
        <v>4662</v>
      </c>
      <c r="H3498" s="13" t="s">
        <v>9234</v>
      </c>
      <c r="I3498" s="1">
        <v>4067078</v>
      </c>
      <c r="J3498" s="1">
        <v>-7398815</v>
      </c>
      <c r="K3498" t="s">
        <v>5</v>
      </c>
      <c r="L3498" s="20">
        <v>105</v>
      </c>
      <c r="M3498" s="4">
        <v>115</v>
      </c>
      <c r="N3498" s="4">
        <v>15</v>
      </c>
      <c r="O3498" s="2">
        <v>43465</v>
      </c>
      <c r="P3498" s="3">
        <v>0.17</v>
      </c>
      <c r="Q3498" s="4">
        <v>1</v>
      </c>
      <c r="R3498" s="3">
        <v>6.9</v>
      </c>
      <c r="S34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8" t="str">
        <f>IF(AIRBNB[[#This Row],[RUIDO(dB)]]&lt;=4,"Silencioso",IF(AIRBNB[[#This Row],[RUIDO(dB)]]&lt;=5.5,"Poco Ruidoso","Ruidoso"))</f>
        <v>Ruidoso</v>
      </c>
      <c r="U3498" t="str">
        <f>IF(AND(AIRBNB[[#This Row],[PRECIO]]&lt;50,AIRBNB[[#This Row],[MIN_NOCHES]]&gt;3),"Dentro del presupuesto","No considerar")</f>
        <v>No considerar</v>
      </c>
      <c r="V3498" t="str">
        <f>VLOOKUP(AIRBNB[[#This Row],[HOST_ID]],Super_host[],5,FALSE)</f>
        <v>Host</v>
      </c>
    </row>
    <row r="3499" spans="1:22">
      <c r="A3499" s="4">
        <v>1024135</v>
      </c>
      <c r="B3499" t="s">
        <v>2982</v>
      </c>
      <c r="C3499" s="4">
        <v>261530</v>
      </c>
      <c r="D3499" t="s">
        <v>1640</v>
      </c>
      <c r="E3499" t="s">
        <v>2983</v>
      </c>
      <c r="F3499" s="4">
        <v>10028</v>
      </c>
      <c r="G3499" s="13" t="s">
        <v>124</v>
      </c>
      <c r="H3499" s="13" t="s">
        <v>129</v>
      </c>
      <c r="I3499" s="1">
        <v>4077421</v>
      </c>
      <c r="J3499" s="1">
        <v>-739528</v>
      </c>
      <c r="K3499" t="s">
        <v>5</v>
      </c>
      <c r="L3499" s="20">
        <v>105</v>
      </c>
      <c r="M3499" s="4">
        <v>45</v>
      </c>
      <c r="N3499" s="4">
        <v>20</v>
      </c>
      <c r="O3499" s="2">
        <v>42738</v>
      </c>
      <c r="P3499" s="3">
        <v>0.26</v>
      </c>
      <c r="Q3499" s="4">
        <v>1</v>
      </c>
      <c r="R3499" s="3">
        <v>5.6</v>
      </c>
      <c r="S34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499" t="str">
        <f>IF(AIRBNB[[#This Row],[RUIDO(dB)]]&lt;=4,"Silencioso",IF(AIRBNB[[#This Row],[RUIDO(dB)]]&lt;=5.5,"Poco Ruidoso","Ruidoso"))</f>
        <v>Ruidoso</v>
      </c>
      <c r="U3499" t="str">
        <f>IF(AND(AIRBNB[[#This Row],[PRECIO]]&lt;50,AIRBNB[[#This Row],[MIN_NOCHES]]&gt;3),"Dentro del presupuesto","No considerar")</f>
        <v>No considerar</v>
      </c>
      <c r="V3499" t="str">
        <f>VLOOKUP(AIRBNB[[#This Row],[HOST_ID]],Super_host[],5,FALSE)</f>
        <v>Host</v>
      </c>
    </row>
    <row r="3500" spans="1:22">
      <c r="A3500" s="4">
        <v>54453</v>
      </c>
      <c r="B3500" t="s">
        <v>1591</v>
      </c>
      <c r="C3500" s="4">
        <v>255583</v>
      </c>
      <c r="D3500" t="s">
        <v>1592</v>
      </c>
      <c r="E3500" t="s">
        <v>1593</v>
      </c>
      <c r="F3500" s="4">
        <v>10019</v>
      </c>
      <c r="G3500" s="13" t="s">
        <v>124</v>
      </c>
      <c r="H3500" s="13" t="s">
        <v>249</v>
      </c>
      <c r="I3500" s="1">
        <v>4076548</v>
      </c>
      <c r="J3500" s="1">
        <v>-7398474</v>
      </c>
      <c r="K3500" t="s">
        <v>268</v>
      </c>
      <c r="L3500" s="20">
        <v>105</v>
      </c>
      <c r="M3500" s="4">
        <v>6</v>
      </c>
      <c r="N3500" s="4">
        <v>10</v>
      </c>
      <c r="O3500" s="2">
        <v>41646</v>
      </c>
      <c r="P3500" s="3">
        <v>0.09</v>
      </c>
      <c r="Q3500" s="4">
        <v>1</v>
      </c>
      <c r="R3500" s="3">
        <v>5.6</v>
      </c>
      <c r="S35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0" t="str">
        <f>IF(AIRBNB[[#This Row],[RUIDO(dB)]]&lt;=4,"Silencioso",IF(AIRBNB[[#This Row],[RUIDO(dB)]]&lt;=5.5,"Poco Ruidoso","Ruidoso"))</f>
        <v>Ruidoso</v>
      </c>
      <c r="U3500" t="str">
        <f>IF(AND(AIRBNB[[#This Row],[PRECIO]]&lt;50,AIRBNB[[#This Row],[MIN_NOCHES]]&gt;3),"Dentro del presupuesto","No considerar")</f>
        <v>No considerar</v>
      </c>
      <c r="V3500" t="str">
        <f>VLOOKUP(AIRBNB[[#This Row],[HOST_ID]],Super_host[],5,FALSE)</f>
        <v>Host</v>
      </c>
    </row>
    <row r="3501" spans="1:22">
      <c r="A3501" s="4">
        <v>30927</v>
      </c>
      <c r="B3501" t="s">
        <v>3174</v>
      </c>
      <c r="C3501" s="4">
        <v>120335</v>
      </c>
      <c r="D3501" t="s">
        <v>3175</v>
      </c>
      <c r="E3501" t="s">
        <v>3176</v>
      </c>
      <c r="F3501" s="4">
        <v>10002</v>
      </c>
      <c r="G3501" s="13" t="s">
        <v>124</v>
      </c>
      <c r="H3501" s="13" t="s">
        <v>137</v>
      </c>
      <c r="I3501" s="1">
        <v>4071341</v>
      </c>
      <c r="J3501" s="1">
        <v>-7398856</v>
      </c>
      <c r="K3501" t="s">
        <v>5</v>
      </c>
      <c r="L3501" s="20">
        <v>105</v>
      </c>
      <c r="M3501" s="4">
        <v>3</v>
      </c>
      <c r="N3501" s="4">
        <v>32</v>
      </c>
      <c r="O3501" s="2">
        <v>43630</v>
      </c>
      <c r="P3501" s="3">
        <v>0.28999999999999998</v>
      </c>
      <c r="Q3501" s="4">
        <v>1</v>
      </c>
      <c r="R3501" s="3">
        <v>5.6</v>
      </c>
      <c r="S35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1" t="str">
        <f>IF(AIRBNB[[#This Row],[RUIDO(dB)]]&lt;=4,"Silencioso",IF(AIRBNB[[#This Row],[RUIDO(dB)]]&lt;=5.5,"Poco Ruidoso","Ruidoso"))</f>
        <v>Ruidoso</v>
      </c>
      <c r="U3501" t="str">
        <f>IF(AND(AIRBNB[[#This Row],[PRECIO]]&lt;50,AIRBNB[[#This Row],[MIN_NOCHES]]&gt;3),"Dentro del presupuesto","No considerar")</f>
        <v>No considerar</v>
      </c>
      <c r="V3501" t="str">
        <f>VLOOKUP(AIRBNB[[#This Row],[HOST_ID]],Super_host[],5,FALSE)</f>
        <v>Host</v>
      </c>
    </row>
    <row r="3502" spans="1:22">
      <c r="A3502" s="4">
        <v>19812</v>
      </c>
      <c r="B3502" t="s">
        <v>12664</v>
      </c>
      <c r="C3502" s="4">
        <v>74857</v>
      </c>
      <c r="D3502" t="s">
        <v>12665</v>
      </c>
      <c r="E3502" t="s">
        <v>12666</v>
      </c>
      <c r="F3502" s="4">
        <v>11249</v>
      </c>
      <c r="G3502" s="13" t="s">
        <v>4662</v>
      </c>
      <c r="H3502" s="13" t="s">
        <v>9218</v>
      </c>
      <c r="I3502" s="1">
        <v>4071833</v>
      </c>
      <c r="J3502" s="1">
        <v>-7395748</v>
      </c>
      <c r="K3502" t="s">
        <v>5</v>
      </c>
      <c r="L3502" s="20">
        <v>105</v>
      </c>
      <c r="M3502" s="4">
        <v>3</v>
      </c>
      <c r="N3502" s="4">
        <v>61</v>
      </c>
      <c r="O3502" s="2">
        <v>43321</v>
      </c>
      <c r="P3502" s="3">
        <v>0.53</v>
      </c>
      <c r="Q3502" s="4">
        <v>1</v>
      </c>
      <c r="R3502" s="3">
        <v>6.9</v>
      </c>
      <c r="S35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2" t="str">
        <f>IF(AIRBNB[[#This Row],[RUIDO(dB)]]&lt;=4,"Silencioso",IF(AIRBNB[[#This Row],[RUIDO(dB)]]&lt;=5.5,"Poco Ruidoso","Ruidoso"))</f>
        <v>Ruidoso</v>
      </c>
      <c r="U3502" t="str">
        <f>IF(AND(AIRBNB[[#This Row],[PRECIO]]&lt;50,AIRBNB[[#This Row],[MIN_NOCHES]]&gt;3),"Dentro del presupuesto","No considerar")</f>
        <v>No considerar</v>
      </c>
      <c r="V3502" t="str">
        <f>VLOOKUP(AIRBNB[[#This Row],[HOST_ID]],Super_host[],5,FALSE)</f>
        <v>Host</v>
      </c>
    </row>
    <row r="3503" spans="1:22">
      <c r="A3503" s="4">
        <v>21293</v>
      </c>
      <c r="B3503" t="s">
        <v>13522</v>
      </c>
      <c r="C3503" s="4">
        <v>44145</v>
      </c>
      <c r="D3503" t="s">
        <v>13523</v>
      </c>
      <c r="E3503" t="s">
        <v>13524</v>
      </c>
      <c r="F3503" s="4">
        <v>11221</v>
      </c>
      <c r="G3503" s="13" t="s">
        <v>4662</v>
      </c>
      <c r="H3503" s="13" t="s">
        <v>9274</v>
      </c>
      <c r="I3503" s="1">
        <v>4070093</v>
      </c>
      <c r="J3503" s="1">
        <v>-7392609</v>
      </c>
      <c r="K3503" t="s">
        <v>5</v>
      </c>
      <c r="L3503" s="20">
        <v>105</v>
      </c>
      <c r="M3503" s="4">
        <v>3</v>
      </c>
      <c r="N3503" s="4">
        <v>118</v>
      </c>
      <c r="O3503" s="2">
        <v>43634</v>
      </c>
      <c r="P3503" s="3">
        <v>1.05</v>
      </c>
      <c r="Q3503" s="4">
        <v>1</v>
      </c>
      <c r="R3503" s="3">
        <v>6.9</v>
      </c>
      <c r="S35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3" t="str">
        <f>IF(AIRBNB[[#This Row],[RUIDO(dB)]]&lt;=4,"Silencioso",IF(AIRBNB[[#This Row],[RUIDO(dB)]]&lt;=5.5,"Poco Ruidoso","Ruidoso"))</f>
        <v>Ruidoso</v>
      </c>
      <c r="U3503" t="str">
        <f>IF(AND(AIRBNB[[#This Row],[PRECIO]]&lt;50,AIRBNB[[#This Row],[MIN_NOCHES]]&gt;3),"Dentro del presupuesto","No considerar")</f>
        <v>No considerar</v>
      </c>
      <c r="V3503" t="str">
        <f>VLOOKUP(AIRBNB[[#This Row],[HOST_ID]],Super_host[],5,FALSE)</f>
        <v>Host</v>
      </c>
    </row>
    <row r="3504" spans="1:22">
      <c r="A3504" s="4">
        <v>6334236</v>
      </c>
      <c r="B3504" t="s">
        <v>13672</v>
      </c>
      <c r="C3504" s="4">
        <v>32901759</v>
      </c>
      <c r="D3504" t="s">
        <v>737</v>
      </c>
      <c r="E3504" t="s">
        <v>13673</v>
      </c>
      <c r="F3504" s="4">
        <v>11233</v>
      </c>
      <c r="G3504" s="13" t="s">
        <v>4662</v>
      </c>
      <c r="H3504" s="13" t="s">
        <v>9252</v>
      </c>
      <c r="I3504" s="1">
        <v>406756</v>
      </c>
      <c r="J3504" s="1">
        <v>-7392305</v>
      </c>
      <c r="K3504" t="s">
        <v>5</v>
      </c>
      <c r="L3504" s="20">
        <v>104</v>
      </c>
      <c r="M3504" s="4">
        <v>3</v>
      </c>
      <c r="N3504" s="4">
        <v>60</v>
      </c>
      <c r="O3504" s="2">
        <v>43609</v>
      </c>
      <c r="P3504" s="3">
        <v>1.2</v>
      </c>
      <c r="Q3504" s="4">
        <v>1</v>
      </c>
      <c r="R3504" s="3">
        <v>6.9</v>
      </c>
      <c r="S35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4" t="str">
        <f>IF(AIRBNB[[#This Row],[RUIDO(dB)]]&lt;=4,"Silencioso",IF(AIRBNB[[#This Row],[RUIDO(dB)]]&lt;=5.5,"Poco Ruidoso","Ruidoso"))</f>
        <v>Ruidoso</v>
      </c>
      <c r="U3504" t="str">
        <f>IF(AND(AIRBNB[[#This Row],[PRECIO]]&lt;50,AIRBNB[[#This Row],[MIN_NOCHES]]&gt;3),"Dentro del presupuesto","No considerar")</f>
        <v>No considerar</v>
      </c>
      <c r="V3504" t="str">
        <f>VLOOKUP(AIRBNB[[#This Row],[HOST_ID]],Super_host[],5,FALSE)</f>
        <v>Host</v>
      </c>
    </row>
    <row r="3505" spans="1:22">
      <c r="A3505" s="4">
        <v>741797</v>
      </c>
      <c r="B3505" t="s">
        <v>2898</v>
      </c>
      <c r="C3505" s="4">
        <v>3131199</v>
      </c>
      <c r="D3505" t="s">
        <v>2899</v>
      </c>
      <c r="E3505" t="s">
        <v>2900</v>
      </c>
      <c r="F3505" s="4">
        <v>10013</v>
      </c>
      <c r="G3505" s="13" t="s">
        <v>124</v>
      </c>
      <c r="H3505" s="13" t="s">
        <v>662</v>
      </c>
      <c r="I3505" s="1">
        <v>4071729</v>
      </c>
      <c r="J3505" s="1">
        <v>-7400424</v>
      </c>
      <c r="K3505" t="s">
        <v>5</v>
      </c>
      <c r="L3505" s="20">
        <v>104</v>
      </c>
      <c r="M3505" s="4">
        <v>2</v>
      </c>
      <c r="N3505" s="4">
        <v>20</v>
      </c>
      <c r="O3505" s="2">
        <v>42368</v>
      </c>
      <c r="P3505" s="3">
        <v>0.25</v>
      </c>
      <c r="Q3505" s="4">
        <v>1</v>
      </c>
      <c r="R3505" s="3">
        <v>5.6</v>
      </c>
      <c r="S35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5" t="str">
        <f>IF(AIRBNB[[#This Row],[RUIDO(dB)]]&lt;=4,"Silencioso",IF(AIRBNB[[#This Row],[RUIDO(dB)]]&lt;=5.5,"Poco Ruidoso","Ruidoso"))</f>
        <v>Ruidoso</v>
      </c>
      <c r="U3505" t="str">
        <f>IF(AND(AIRBNB[[#This Row],[PRECIO]]&lt;50,AIRBNB[[#This Row],[MIN_NOCHES]]&gt;3),"Dentro del presupuesto","No considerar")</f>
        <v>No considerar</v>
      </c>
      <c r="V3505" t="str">
        <f>VLOOKUP(AIRBNB[[#This Row],[HOST_ID]],Super_host[],5,FALSE)</f>
        <v>Host</v>
      </c>
    </row>
    <row r="3506" spans="1:22">
      <c r="A3506" s="4">
        <v>3626609</v>
      </c>
      <c r="B3506" t="s">
        <v>2517</v>
      </c>
      <c r="C3506" s="4">
        <v>3038687</v>
      </c>
      <c r="D3506" t="s">
        <v>466</v>
      </c>
      <c r="E3506" t="s">
        <v>2518</v>
      </c>
      <c r="F3506" s="4">
        <v>10002</v>
      </c>
      <c r="G3506" s="13" t="s">
        <v>124</v>
      </c>
      <c r="H3506" s="13" t="s">
        <v>137</v>
      </c>
      <c r="I3506" s="1">
        <v>4071749</v>
      </c>
      <c r="J3506" s="1">
        <v>-7399016</v>
      </c>
      <c r="K3506" t="s">
        <v>5</v>
      </c>
      <c r="L3506" s="20">
        <v>104</v>
      </c>
      <c r="M3506" s="4">
        <v>30</v>
      </c>
      <c r="N3506" s="4">
        <v>11</v>
      </c>
      <c r="O3506" s="2">
        <v>43540</v>
      </c>
      <c r="P3506" s="3">
        <v>0.19</v>
      </c>
      <c r="Q3506" s="4">
        <v>1</v>
      </c>
      <c r="R3506" s="3">
        <v>5.6</v>
      </c>
      <c r="S35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6" t="str">
        <f>IF(AIRBNB[[#This Row],[RUIDO(dB)]]&lt;=4,"Silencioso",IF(AIRBNB[[#This Row],[RUIDO(dB)]]&lt;=5.5,"Poco Ruidoso","Ruidoso"))</f>
        <v>Ruidoso</v>
      </c>
      <c r="U3506" t="str">
        <f>IF(AND(AIRBNB[[#This Row],[PRECIO]]&lt;50,AIRBNB[[#This Row],[MIN_NOCHES]]&gt;3),"Dentro del presupuesto","No considerar")</f>
        <v>No considerar</v>
      </c>
      <c r="V3506" t="str">
        <f>VLOOKUP(AIRBNB[[#This Row],[HOST_ID]],Super_host[],5,FALSE)</f>
        <v>Host</v>
      </c>
    </row>
    <row r="3507" spans="1:22">
      <c r="A3507" s="4">
        <v>1560339</v>
      </c>
      <c r="B3507" t="s">
        <v>3522</v>
      </c>
      <c r="C3507" s="4">
        <v>3038687</v>
      </c>
      <c r="D3507" t="s">
        <v>466</v>
      </c>
      <c r="E3507" t="s">
        <v>3523</v>
      </c>
      <c r="F3507" s="4">
        <v>10024</v>
      </c>
      <c r="G3507" s="13" t="s">
        <v>124</v>
      </c>
      <c r="H3507" s="13" t="s">
        <v>168</v>
      </c>
      <c r="I3507" s="1">
        <v>4078981</v>
      </c>
      <c r="J3507" s="1">
        <v>-7397518</v>
      </c>
      <c r="K3507" t="s">
        <v>5</v>
      </c>
      <c r="L3507" s="20">
        <v>104</v>
      </c>
      <c r="M3507" s="4">
        <v>30</v>
      </c>
      <c r="N3507" s="4">
        <v>27</v>
      </c>
      <c r="O3507" s="2">
        <v>43616</v>
      </c>
      <c r="P3507" s="3">
        <v>0.38</v>
      </c>
      <c r="Q3507" s="4">
        <v>1</v>
      </c>
      <c r="R3507" s="3">
        <v>5.6</v>
      </c>
      <c r="S35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7" t="str">
        <f>IF(AIRBNB[[#This Row],[RUIDO(dB)]]&lt;=4,"Silencioso",IF(AIRBNB[[#This Row],[RUIDO(dB)]]&lt;=5.5,"Poco Ruidoso","Ruidoso"))</f>
        <v>Ruidoso</v>
      </c>
      <c r="U3507" t="str">
        <f>IF(AND(AIRBNB[[#This Row],[PRECIO]]&lt;50,AIRBNB[[#This Row],[MIN_NOCHES]]&gt;3),"Dentro del presupuesto","No considerar")</f>
        <v>No considerar</v>
      </c>
      <c r="V3507" t="str">
        <f>VLOOKUP(AIRBNB[[#This Row],[HOST_ID]],Super_host[],5,FALSE)</f>
        <v>Host</v>
      </c>
    </row>
    <row r="3508" spans="1:22">
      <c r="A3508" s="4">
        <v>504437</v>
      </c>
      <c r="B3508" t="s">
        <v>4326</v>
      </c>
      <c r="C3508" s="4">
        <v>2356449</v>
      </c>
      <c r="D3508" t="s">
        <v>4327</v>
      </c>
      <c r="E3508" t="s">
        <v>4328</v>
      </c>
      <c r="F3508" s="4">
        <v>10002</v>
      </c>
      <c r="G3508" s="13" t="s">
        <v>124</v>
      </c>
      <c r="H3508" s="13" t="s">
        <v>137</v>
      </c>
      <c r="I3508" s="1">
        <v>4072232</v>
      </c>
      <c r="J3508" s="1">
        <v>-7398686</v>
      </c>
      <c r="K3508" t="s">
        <v>5</v>
      </c>
      <c r="L3508" s="20">
        <v>104</v>
      </c>
      <c r="M3508" s="4">
        <v>3</v>
      </c>
      <c r="N3508" s="4">
        <v>57</v>
      </c>
      <c r="O3508" s="2">
        <v>43646</v>
      </c>
      <c r="P3508" s="3">
        <v>0.7</v>
      </c>
      <c r="Q3508" s="4">
        <v>1</v>
      </c>
      <c r="R3508" s="3">
        <v>5.6</v>
      </c>
      <c r="S35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8" t="str">
        <f>IF(AIRBNB[[#This Row],[RUIDO(dB)]]&lt;=4,"Silencioso",IF(AIRBNB[[#This Row],[RUIDO(dB)]]&lt;=5.5,"Poco Ruidoso","Ruidoso"))</f>
        <v>Ruidoso</v>
      </c>
      <c r="U3508" t="str">
        <f>IF(AND(AIRBNB[[#This Row],[PRECIO]]&lt;50,AIRBNB[[#This Row],[MIN_NOCHES]]&gt;3),"Dentro del presupuesto","No considerar")</f>
        <v>No considerar</v>
      </c>
      <c r="V3508" t="str">
        <f>VLOOKUP(AIRBNB[[#This Row],[HOST_ID]],Super_host[],5,FALSE)</f>
        <v>Host</v>
      </c>
    </row>
    <row r="3509" spans="1:22">
      <c r="A3509" s="4">
        <v>1478315</v>
      </c>
      <c r="B3509" t="s">
        <v>11020</v>
      </c>
      <c r="C3509" s="4">
        <v>1834942</v>
      </c>
      <c r="D3509" t="s">
        <v>7195</v>
      </c>
      <c r="E3509" t="s">
        <v>11021</v>
      </c>
      <c r="F3509" s="4">
        <v>11205</v>
      </c>
      <c r="G3509" s="13" t="s">
        <v>4662</v>
      </c>
      <c r="H3509" s="13" t="s">
        <v>9387</v>
      </c>
      <c r="I3509" s="1">
        <v>4069332</v>
      </c>
      <c r="J3509" s="1">
        <v>-7396543</v>
      </c>
      <c r="K3509" t="s">
        <v>5</v>
      </c>
      <c r="L3509" s="20">
        <v>104</v>
      </c>
      <c r="M3509" s="4">
        <v>12</v>
      </c>
      <c r="N3509" s="4">
        <v>11</v>
      </c>
      <c r="O3509" s="2">
        <v>42946</v>
      </c>
      <c r="P3509" s="3">
        <v>0.15</v>
      </c>
      <c r="Q3509" s="4">
        <v>1</v>
      </c>
      <c r="R3509" s="3">
        <v>6.9</v>
      </c>
      <c r="S35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09" t="str">
        <f>IF(AIRBNB[[#This Row],[RUIDO(dB)]]&lt;=4,"Silencioso",IF(AIRBNB[[#This Row],[RUIDO(dB)]]&lt;=5.5,"Poco Ruidoso","Ruidoso"))</f>
        <v>Ruidoso</v>
      </c>
      <c r="U3509" t="str">
        <f>IF(AND(AIRBNB[[#This Row],[PRECIO]]&lt;50,AIRBNB[[#This Row],[MIN_NOCHES]]&gt;3),"Dentro del presupuesto","No considerar")</f>
        <v>No considerar</v>
      </c>
      <c r="V3509" t="str">
        <f>VLOOKUP(AIRBNB[[#This Row],[HOST_ID]],Super_host[],5,FALSE)</f>
        <v>Host</v>
      </c>
    </row>
    <row r="3510" spans="1:22">
      <c r="A3510" s="4">
        <v>393016</v>
      </c>
      <c r="B3510" t="s">
        <v>5387</v>
      </c>
      <c r="C3510" s="4">
        <v>1303029</v>
      </c>
      <c r="D3510" t="s">
        <v>5388</v>
      </c>
      <c r="E3510" t="s">
        <v>5389</v>
      </c>
      <c r="F3510" s="4">
        <v>10036</v>
      </c>
      <c r="G3510" s="13" t="s">
        <v>124</v>
      </c>
      <c r="H3510" s="13" t="s">
        <v>249</v>
      </c>
      <c r="I3510" s="1">
        <v>4076013</v>
      </c>
      <c r="J3510" s="1">
        <v>-7399007</v>
      </c>
      <c r="K3510" t="s">
        <v>40</v>
      </c>
      <c r="L3510" s="20">
        <v>104</v>
      </c>
      <c r="M3510" s="4">
        <v>2</v>
      </c>
      <c r="N3510" s="4">
        <v>133</v>
      </c>
      <c r="O3510" s="2">
        <v>43590</v>
      </c>
      <c r="P3510" s="3">
        <v>1.51</v>
      </c>
      <c r="Q3510" s="4">
        <v>1</v>
      </c>
      <c r="R3510" s="3">
        <v>5.6</v>
      </c>
      <c r="S35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0" t="str">
        <f>IF(AIRBNB[[#This Row],[RUIDO(dB)]]&lt;=4,"Silencioso",IF(AIRBNB[[#This Row],[RUIDO(dB)]]&lt;=5.5,"Poco Ruidoso","Ruidoso"))</f>
        <v>Ruidoso</v>
      </c>
      <c r="U3510" t="str">
        <f>IF(AND(AIRBNB[[#This Row],[PRECIO]]&lt;50,AIRBNB[[#This Row],[MIN_NOCHES]]&gt;3),"Dentro del presupuesto","No considerar")</f>
        <v>No considerar</v>
      </c>
      <c r="V3510" t="str">
        <f>VLOOKUP(AIRBNB[[#This Row],[HOST_ID]],Super_host[],5,FALSE)</f>
        <v>Host</v>
      </c>
    </row>
    <row r="3511" spans="1:22">
      <c r="A3511" s="4">
        <v>4743840</v>
      </c>
      <c r="B3511" t="s">
        <v>4981</v>
      </c>
      <c r="C3511" s="4">
        <v>895109</v>
      </c>
      <c r="D3511" t="s">
        <v>194</v>
      </c>
      <c r="E3511" t="s">
        <v>4982</v>
      </c>
      <c r="F3511" s="4">
        <v>10014</v>
      </c>
      <c r="G3511" s="13" t="s">
        <v>124</v>
      </c>
      <c r="H3511" s="13" t="s">
        <v>140</v>
      </c>
      <c r="I3511" s="1">
        <v>4073571</v>
      </c>
      <c r="J3511" s="1">
        <v>-7400341</v>
      </c>
      <c r="K3511" t="s">
        <v>5</v>
      </c>
      <c r="L3511" s="20">
        <v>104</v>
      </c>
      <c r="M3511" s="4">
        <v>3</v>
      </c>
      <c r="N3511" s="4">
        <v>57</v>
      </c>
      <c r="O3511" s="2">
        <v>43639</v>
      </c>
      <c r="P3511" s="3">
        <v>1.1000000000000001</v>
      </c>
      <c r="Q3511" s="4">
        <v>1</v>
      </c>
      <c r="R3511" s="3">
        <v>5.6</v>
      </c>
      <c r="S35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1" t="str">
        <f>IF(AIRBNB[[#This Row],[RUIDO(dB)]]&lt;=4,"Silencioso",IF(AIRBNB[[#This Row],[RUIDO(dB)]]&lt;=5.5,"Poco Ruidoso","Ruidoso"))</f>
        <v>Ruidoso</v>
      </c>
      <c r="U3511" t="str">
        <f>IF(AND(AIRBNB[[#This Row],[PRECIO]]&lt;50,AIRBNB[[#This Row],[MIN_NOCHES]]&gt;3),"Dentro del presupuesto","No considerar")</f>
        <v>No considerar</v>
      </c>
      <c r="V3511" t="str">
        <f>VLOOKUP(AIRBNB[[#This Row],[HOST_ID]],Super_host[],5,FALSE)</f>
        <v>Host</v>
      </c>
    </row>
    <row r="3512" spans="1:22">
      <c r="A3512" s="4">
        <v>144087</v>
      </c>
      <c r="B3512" t="s">
        <v>2353</v>
      </c>
      <c r="C3512" s="4">
        <v>616825</v>
      </c>
      <c r="D3512" t="s">
        <v>2354</v>
      </c>
      <c r="E3512" t="s">
        <v>2355</v>
      </c>
      <c r="F3512" s="4">
        <v>10026</v>
      </c>
      <c r="G3512" s="13" t="s">
        <v>124</v>
      </c>
      <c r="H3512" s="13" t="s">
        <v>148</v>
      </c>
      <c r="I3512" s="1">
        <v>4080473</v>
      </c>
      <c r="J3512" s="1">
        <v>-739532</v>
      </c>
      <c r="K3512" t="s">
        <v>5</v>
      </c>
      <c r="L3512" s="20">
        <v>104</v>
      </c>
      <c r="M3512" s="4">
        <v>8</v>
      </c>
      <c r="N3512" s="4">
        <v>17</v>
      </c>
      <c r="O3512" s="2">
        <v>43603</v>
      </c>
      <c r="P3512" s="3">
        <v>0.17</v>
      </c>
      <c r="Q3512" s="4">
        <v>1</v>
      </c>
      <c r="R3512" s="3">
        <v>5.6</v>
      </c>
      <c r="S35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2" t="str">
        <f>IF(AIRBNB[[#This Row],[RUIDO(dB)]]&lt;=4,"Silencioso",IF(AIRBNB[[#This Row],[RUIDO(dB)]]&lt;=5.5,"Poco Ruidoso","Ruidoso"))</f>
        <v>Ruidoso</v>
      </c>
      <c r="U3512" t="str">
        <f>IF(AND(AIRBNB[[#This Row],[PRECIO]]&lt;50,AIRBNB[[#This Row],[MIN_NOCHES]]&gt;3),"Dentro del presupuesto","No considerar")</f>
        <v>No considerar</v>
      </c>
      <c r="V3512" t="str">
        <f>VLOOKUP(AIRBNB[[#This Row],[HOST_ID]],Super_host[],5,FALSE)</f>
        <v>Host</v>
      </c>
    </row>
    <row r="3513" spans="1:22">
      <c r="A3513" s="4">
        <v>4152752</v>
      </c>
      <c r="B3513" t="s">
        <v>6543</v>
      </c>
      <c r="C3513" s="4">
        <v>21546973</v>
      </c>
      <c r="D3513" t="s">
        <v>6544</v>
      </c>
      <c r="E3513" t="s">
        <v>6545</v>
      </c>
      <c r="F3513" s="4">
        <v>10019</v>
      </c>
      <c r="G3513" s="13" t="s">
        <v>124</v>
      </c>
      <c r="H3513" s="13" t="s">
        <v>249</v>
      </c>
      <c r="I3513" s="1">
        <v>4076444</v>
      </c>
      <c r="J3513" s="1">
        <v>-7398965</v>
      </c>
      <c r="K3513" t="s">
        <v>40</v>
      </c>
      <c r="L3513" s="20">
        <v>103</v>
      </c>
      <c r="M3513" s="4">
        <v>1</v>
      </c>
      <c r="N3513" s="4">
        <v>394</v>
      </c>
      <c r="O3513" s="2">
        <v>43646</v>
      </c>
      <c r="P3513" s="3">
        <v>6.79</v>
      </c>
      <c r="Q3513" s="4">
        <v>1</v>
      </c>
      <c r="R3513" s="3">
        <v>5.6</v>
      </c>
      <c r="S35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3" t="str">
        <f>IF(AIRBNB[[#This Row],[RUIDO(dB)]]&lt;=4,"Silencioso",IF(AIRBNB[[#This Row],[RUIDO(dB)]]&lt;=5.5,"Poco Ruidoso","Ruidoso"))</f>
        <v>Ruidoso</v>
      </c>
      <c r="U3513" t="str">
        <f>IF(AND(AIRBNB[[#This Row],[PRECIO]]&lt;50,AIRBNB[[#This Row],[MIN_NOCHES]]&gt;3),"Dentro del presupuesto","No considerar")</f>
        <v>No considerar</v>
      </c>
      <c r="V3513" t="str">
        <f>VLOOKUP(AIRBNB[[#This Row],[HOST_ID]],Super_host[],5,FALSE)</f>
        <v>Host</v>
      </c>
    </row>
    <row r="3514" spans="1:22">
      <c r="A3514" s="4">
        <v>4054332</v>
      </c>
      <c r="B3514" t="s">
        <v>13197</v>
      </c>
      <c r="C3514" s="4">
        <v>21026294</v>
      </c>
      <c r="D3514" t="s">
        <v>13198</v>
      </c>
      <c r="E3514" t="s">
        <v>13199</v>
      </c>
      <c r="F3514" s="4">
        <v>11215</v>
      </c>
      <c r="G3514" s="13" t="s">
        <v>4662</v>
      </c>
      <c r="H3514" s="13" t="s">
        <v>9234</v>
      </c>
      <c r="I3514" s="1">
        <v>4067017</v>
      </c>
      <c r="J3514" s="1">
        <v>-7397752</v>
      </c>
      <c r="K3514" t="s">
        <v>40</v>
      </c>
      <c r="L3514" s="20">
        <v>103</v>
      </c>
      <c r="M3514" s="4">
        <v>30</v>
      </c>
      <c r="N3514" s="4">
        <v>45</v>
      </c>
      <c r="O3514" s="2">
        <v>42648</v>
      </c>
      <c r="P3514" s="3">
        <v>0.82</v>
      </c>
      <c r="Q3514" s="4">
        <v>1</v>
      </c>
      <c r="R3514" s="3">
        <v>6.9</v>
      </c>
      <c r="S35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4" t="str">
        <f>IF(AIRBNB[[#This Row],[RUIDO(dB)]]&lt;=4,"Silencioso",IF(AIRBNB[[#This Row],[RUIDO(dB)]]&lt;=5.5,"Poco Ruidoso","Ruidoso"))</f>
        <v>Ruidoso</v>
      </c>
      <c r="U3514" t="str">
        <f>IF(AND(AIRBNB[[#This Row],[PRECIO]]&lt;50,AIRBNB[[#This Row],[MIN_NOCHES]]&gt;3),"Dentro del presupuesto","No considerar")</f>
        <v>No considerar</v>
      </c>
      <c r="V3514" t="str">
        <f>VLOOKUP(AIRBNB[[#This Row],[HOST_ID]],Super_host[],5,FALSE)</f>
        <v>Host</v>
      </c>
    </row>
    <row r="3515" spans="1:22">
      <c r="A3515" s="4">
        <v>4822057</v>
      </c>
      <c r="B3515" t="s">
        <v>10843</v>
      </c>
      <c r="C3515" s="4">
        <v>19660044</v>
      </c>
      <c r="D3515" t="s">
        <v>478</v>
      </c>
      <c r="E3515" t="s">
        <v>10844</v>
      </c>
      <c r="F3515" s="4">
        <v>11206</v>
      </c>
      <c r="G3515" s="13" t="s">
        <v>4662</v>
      </c>
      <c r="H3515" s="13" t="s">
        <v>9218</v>
      </c>
      <c r="I3515" s="1">
        <v>4070816</v>
      </c>
      <c r="J3515" s="1">
        <v>-7394244</v>
      </c>
      <c r="K3515" t="s">
        <v>40</v>
      </c>
      <c r="L3515" s="20">
        <v>103</v>
      </c>
      <c r="M3515" s="4">
        <v>1</v>
      </c>
      <c r="N3515" s="4">
        <v>7</v>
      </c>
      <c r="O3515" s="2">
        <v>42521</v>
      </c>
      <c r="P3515" s="3">
        <v>0.13</v>
      </c>
      <c r="Q3515" s="4">
        <v>1</v>
      </c>
      <c r="R3515" s="3">
        <v>6.9</v>
      </c>
      <c r="S35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5" t="str">
        <f>IF(AIRBNB[[#This Row],[RUIDO(dB)]]&lt;=4,"Silencioso",IF(AIRBNB[[#This Row],[RUIDO(dB)]]&lt;=5.5,"Poco Ruidoso","Ruidoso"))</f>
        <v>Ruidoso</v>
      </c>
      <c r="U3515" t="str">
        <f>IF(AND(AIRBNB[[#This Row],[PRECIO]]&lt;50,AIRBNB[[#This Row],[MIN_NOCHES]]&gt;3),"Dentro del presupuesto","No considerar")</f>
        <v>No considerar</v>
      </c>
      <c r="V3515" t="str">
        <f>VLOOKUP(AIRBNB[[#This Row],[HOST_ID]],Super_host[],5,FALSE)</f>
        <v>Host</v>
      </c>
    </row>
    <row r="3516" spans="1:22">
      <c r="A3516" s="4">
        <v>5439372</v>
      </c>
      <c r="B3516" t="s">
        <v>5675</v>
      </c>
      <c r="C3516" s="4">
        <v>19066350</v>
      </c>
      <c r="D3516" t="s">
        <v>677</v>
      </c>
      <c r="E3516" t="s">
        <v>5676</v>
      </c>
      <c r="F3516" s="4">
        <v>10029</v>
      </c>
      <c r="G3516" s="13" t="s">
        <v>124</v>
      </c>
      <c r="H3516" s="13" t="s">
        <v>219</v>
      </c>
      <c r="I3516" s="1">
        <v>4079963</v>
      </c>
      <c r="J3516" s="1">
        <v>-7394628</v>
      </c>
      <c r="K3516" t="s">
        <v>5</v>
      </c>
      <c r="L3516" s="20">
        <v>103</v>
      </c>
      <c r="M3516" s="4">
        <v>2</v>
      </c>
      <c r="N3516" s="4">
        <v>98</v>
      </c>
      <c r="O3516" s="2">
        <v>43640</v>
      </c>
      <c r="P3516" s="3">
        <v>1.94</v>
      </c>
      <c r="Q3516" s="4">
        <v>1</v>
      </c>
      <c r="R3516" s="3">
        <v>5.6</v>
      </c>
      <c r="S35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6" t="str">
        <f>IF(AIRBNB[[#This Row],[RUIDO(dB)]]&lt;=4,"Silencioso",IF(AIRBNB[[#This Row],[RUIDO(dB)]]&lt;=5.5,"Poco Ruidoso","Ruidoso"))</f>
        <v>Ruidoso</v>
      </c>
      <c r="U3516" t="str">
        <f>IF(AND(AIRBNB[[#This Row],[PRECIO]]&lt;50,AIRBNB[[#This Row],[MIN_NOCHES]]&gt;3),"Dentro del presupuesto","No considerar")</f>
        <v>No considerar</v>
      </c>
      <c r="V3516" t="str">
        <f>VLOOKUP(AIRBNB[[#This Row],[HOST_ID]],Super_host[],5,FALSE)</f>
        <v>Host</v>
      </c>
    </row>
    <row r="3517" spans="1:22">
      <c r="A3517" s="4">
        <v>6705558</v>
      </c>
      <c r="B3517" t="s">
        <v>9630</v>
      </c>
      <c r="C3517" s="4">
        <v>16462666</v>
      </c>
      <c r="D3517" t="s">
        <v>869</v>
      </c>
      <c r="E3517" t="s">
        <v>9631</v>
      </c>
      <c r="F3517" s="4">
        <v>11249</v>
      </c>
      <c r="G3517" s="13" t="s">
        <v>4662</v>
      </c>
      <c r="H3517" s="13" t="s">
        <v>9218</v>
      </c>
      <c r="I3517" s="1">
        <v>4071506</v>
      </c>
      <c r="J3517" s="1">
        <v>-7396182</v>
      </c>
      <c r="K3517" t="s">
        <v>40</v>
      </c>
      <c r="L3517" s="20">
        <v>103</v>
      </c>
      <c r="M3517" s="4">
        <v>2</v>
      </c>
      <c r="N3517" s="4">
        <v>1</v>
      </c>
      <c r="O3517" s="2">
        <v>42781</v>
      </c>
      <c r="P3517" s="3">
        <v>0.03</v>
      </c>
      <c r="Q3517" s="4">
        <v>1</v>
      </c>
      <c r="R3517" s="3">
        <v>6.9</v>
      </c>
      <c r="S35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7" t="str">
        <f>IF(AIRBNB[[#This Row],[RUIDO(dB)]]&lt;=4,"Silencioso",IF(AIRBNB[[#This Row],[RUIDO(dB)]]&lt;=5.5,"Poco Ruidoso","Ruidoso"))</f>
        <v>Ruidoso</v>
      </c>
      <c r="U3517" t="str">
        <f>IF(AND(AIRBNB[[#This Row],[PRECIO]]&lt;50,AIRBNB[[#This Row],[MIN_NOCHES]]&gt;3),"Dentro del presupuesto","No considerar")</f>
        <v>No considerar</v>
      </c>
      <c r="V3517" t="str">
        <f>VLOOKUP(AIRBNB[[#This Row],[HOST_ID]],Super_host[],5,FALSE)</f>
        <v>Host</v>
      </c>
    </row>
    <row r="3518" spans="1:22">
      <c r="A3518" s="4">
        <v>3068145</v>
      </c>
      <c r="B3518" t="s">
        <v>2554</v>
      </c>
      <c r="C3518" s="4">
        <v>13347167</v>
      </c>
      <c r="D3518" t="s">
        <v>329</v>
      </c>
      <c r="E3518" t="s">
        <v>2555</v>
      </c>
      <c r="F3518" s="4">
        <v>10021</v>
      </c>
      <c r="G3518" s="13" t="s">
        <v>124</v>
      </c>
      <c r="H3518" s="13" t="s">
        <v>129</v>
      </c>
      <c r="I3518" s="1">
        <v>4077209</v>
      </c>
      <c r="J3518" s="1">
        <v>-739563</v>
      </c>
      <c r="K3518" t="s">
        <v>5</v>
      </c>
      <c r="L3518" s="20">
        <v>103</v>
      </c>
      <c r="M3518" s="4">
        <v>30</v>
      </c>
      <c r="N3518" s="4">
        <v>12</v>
      </c>
      <c r="O3518" s="2">
        <v>43522</v>
      </c>
      <c r="P3518" s="3">
        <v>0.2</v>
      </c>
      <c r="Q3518" s="4">
        <v>1</v>
      </c>
      <c r="R3518" s="3">
        <v>5.6</v>
      </c>
      <c r="S35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8" t="str">
        <f>IF(AIRBNB[[#This Row],[RUIDO(dB)]]&lt;=4,"Silencioso",IF(AIRBNB[[#This Row],[RUIDO(dB)]]&lt;=5.5,"Poco Ruidoso","Ruidoso"))</f>
        <v>Ruidoso</v>
      </c>
      <c r="U3518" t="str">
        <f>IF(AND(AIRBNB[[#This Row],[PRECIO]]&lt;50,AIRBNB[[#This Row],[MIN_NOCHES]]&gt;3),"Dentro del presupuesto","No considerar")</f>
        <v>No considerar</v>
      </c>
      <c r="V3518" t="str">
        <f>VLOOKUP(AIRBNB[[#This Row],[HOST_ID]],Super_host[],5,FALSE)</f>
        <v>Host</v>
      </c>
    </row>
    <row r="3519" spans="1:22">
      <c r="A3519" s="4">
        <v>2863408</v>
      </c>
      <c r="B3519" t="s">
        <v>1097</v>
      </c>
      <c r="C3519" s="4">
        <v>13347167</v>
      </c>
      <c r="D3519" t="s">
        <v>329</v>
      </c>
      <c r="E3519" t="s">
        <v>1098</v>
      </c>
      <c r="F3519" s="4">
        <v>10075</v>
      </c>
      <c r="G3519" s="13" t="s">
        <v>124</v>
      </c>
      <c r="H3519" s="13" t="s">
        <v>129</v>
      </c>
      <c r="I3519" s="1">
        <v>4077233</v>
      </c>
      <c r="J3519" s="1">
        <v>-7395627</v>
      </c>
      <c r="K3519" t="s">
        <v>5</v>
      </c>
      <c r="L3519" s="20">
        <v>103</v>
      </c>
      <c r="M3519" s="4">
        <v>30</v>
      </c>
      <c r="N3519" s="4">
        <v>3</v>
      </c>
      <c r="O3519" s="2">
        <v>43197</v>
      </c>
      <c r="P3519" s="3">
        <v>0.06</v>
      </c>
      <c r="Q3519" s="4">
        <v>1</v>
      </c>
      <c r="R3519" s="3">
        <v>5.6</v>
      </c>
      <c r="S35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19" t="str">
        <f>IF(AIRBNB[[#This Row],[RUIDO(dB)]]&lt;=4,"Silencioso",IF(AIRBNB[[#This Row],[RUIDO(dB)]]&lt;=5.5,"Poco Ruidoso","Ruidoso"))</f>
        <v>Ruidoso</v>
      </c>
      <c r="U3519" t="str">
        <f>IF(AND(AIRBNB[[#This Row],[PRECIO]]&lt;50,AIRBNB[[#This Row],[MIN_NOCHES]]&gt;3),"Dentro del presupuesto","No considerar")</f>
        <v>No considerar</v>
      </c>
      <c r="V3519" t="str">
        <f>VLOOKUP(AIRBNB[[#This Row],[HOST_ID]],Super_host[],5,FALSE)</f>
        <v>Host</v>
      </c>
    </row>
    <row r="3520" spans="1:22">
      <c r="A3520" s="4">
        <v>1846528</v>
      </c>
      <c r="B3520" t="s">
        <v>4616</v>
      </c>
      <c r="C3520" s="4">
        <v>8951505</v>
      </c>
      <c r="D3520" t="s">
        <v>4617</v>
      </c>
      <c r="E3520" t="s">
        <v>4618</v>
      </c>
      <c r="F3520" s="4">
        <v>10009</v>
      </c>
      <c r="G3520" s="13" t="s">
        <v>124</v>
      </c>
      <c r="H3520" s="13" t="s">
        <v>133</v>
      </c>
      <c r="I3520" s="1">
        <v>4072369</v>
      </c>
      <c r="J3520" s="1">
        <v>-739753</v>
      </c>
      <c r="K3520" t="s">
        <v>5</v>
      </c>
      <c r="L3520" s="20">
        <v>103</v>
      </c>
      <c r="M3520" s="4">
        <v>2</v>
      </c>
      <c r="N3520" s="4">
        <v>29</v>
      </c>
      <c r="O3520" s="2">
        <v>43644</v>
      </c>
      <c r="P3520" s="3">
        <v>0.86</v>
      </c>
      <c r="Q3520" s="4">
        <v>1</v>
      </c>
      <c r="R3520" s="3">
        <v>5.6</v>
      </c>
      <c r="S35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0" t="str">
        <f>IF(AIRBNB[[#This Row],[RUIDO(dB)]]&lt;=4,"Silencioso",IF(AIRBNB[[#This Row],[RUIDO(dB)]]&lt;=5.5,"Poco Ruidoso","Ruidoso"))</f>
        <v>Ruidoso</v>
      </c>
      <c r="U3520" t="str">
        <f>IF(AND(AIRBNB[[#This Row],[PRECIO]]&lt;50,AIRBNB[[#This Row],[MIN_NOCHES]]&gt;3),"Dentro del presupuesto","No considerar")</f>
        <v>No considerar</v>
      </c>
      <c r="V3520" t="str">
        <f>VLOOKUP(AIRBNB[[#This Row],[HOST_ID]],Super_host[],5,FALSE)</f>
        <v>Host</v>
      </c>
    </row>
    <row r="3521" spans="1:22">
      <c r="A3521" s="4">
        <v>1199863</v>
      </c>
      <c r="B3521" t="s">
        <v>11436</v>
      </c>
      <c r="C3521" s="4">
        <v>6554341</v>
      </c>
      <c r="D3521" t="s">
        <v>11437</v>
      </c>
      <c r="E3521" t="s">
        <v>11438</v>
      </c>
      <c r="F3521" s="4">
        <v>11233</v>
      </c>
      <c r="G3521" s="13" t="s">
        <v>4662</v>
      </c>
      <c r="H3521" s="13" t="s">
        <v>9252</v>
      </c>
      <c r="I3521" s="1">
        <v>4067463</v>
      </c>
      <c r="J3521" s="1">
        <v>-7391811</v>
      </c>
      <c r="K3521" t="s">
        <v>40</v>
      </c>
      <c r="L3521" s="20">
        <v>103</v>
      </c>
      <c r="M3521" s="4">
        <v>8</v>
      </c>
      <c r="N3521" s="4">
        <v>5</v>
      </c>
      <c r="O3521" s="2">
        <v>43337</v>
      </c>
      <c r="P3521" s="3">
        <v>0.21</v>
      </c>
      <c r="Q3521" s="4">
        <v>1</v>
      </c>
      <c r="R3521" s="3">
        <v>6.9</v>
      </c>
      <c r="S35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1" t="str">
        <f>IF(AIRBNB[[#This Row],[RUIDO(dB)]]&lt;=4,"Silencioso",IF(AIRBNB[[#This Row],[RUIDO(dB)]]&lt;=5.5,"Poco Ruidoso","Ruidoso"))</f>
        <v>Ruidoso</v>
      </c>
      <c r="U3521" t="str">
        <f>IF(AND(AIRBNB[[#This Row],[PRECIO]]&lt;50,AIRBNB[[#This Row],[MIN_NOCHES]]&gt;3),"Dentro del presupuesto","No considerar")</f>
        <v>No considerar</v>
      </c>
      <c r="V3521" t="str">
        <f>VLOOKUP(AIRBNB[[#This Row],[HOST_ID]],Super_host[],5,FALSE)</f>
        <v>Host</v>
      </c>
    </row>
    <row r="3522" spans="1:22">
      <c r="A3522" s="4">
        <v>710015</v>
      </c>
      <c r="B3522" t="s">
        <v>15877</v>
      </c>
      <c r="C3522" s="4">
        <v>3136147</v>
      </c>
      <c r="D3522" t="s">
        <v>15878</v>
      </c>
      <c r="E3522" t="s">
        <v>15879</v>
      </c>
      <c r="F3522" s="4">
        <v>11219</v>
      </c>
      <c r="G3522" s="13" t="s">
        <v>4662</v>
      </c>
      <c r="H3522" s="13" t="s">
        <v>10662</v>
      </c>
      <c r="I3522" s="1">
        <v>4063324</v>
      </c>
      <c r="J3522" s="1">
        <v>-7399461</v>
      </c>
      <c r="K3522" t="s">
        <v>40</v>
      </c>
      <c r="L3522" s="20">
        <v>103</v>
      </c>
      <c r="M3522" s="4">
        <v>3</v>
      </c>
      <c r="N3522" s="4">
        <v>0</v>
      </c>
      <c r="O3522" s="2">
        <v>43541</v>
      </c>
      <c r="P3522" s="3">
        <v>0.12</v>
      </c>
      <c r="Q3522" s="4">
        <v>1</v>
      </c>
      <c r="R3522" s="3">
        <v>6.9</v>
      </c>
      <c r="S35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2" t="str">
        <f>IF(AIRBNB[[#This Row],[RUIDO(dB)]]&lt;=4,"Silencioso",IF(AIRBNB[[#This Row],[RUIDO(dB)]]&lt;=5.5,"Poco Ruidoso","Ruidoso"))</f>
        <v>Ruidoso</v>
      </c>
      <c r="U3522" t="str">
        <f>IF(AND(AIRBNB[[#This Row],[PRECIO]]&lt;50,AIRBNB[[#This Row],[MIN_NOCHES]]&gt;3),"Dentro del presupuesto","No considerar")</f>
        <v>No considerar</v>
      </c>
      <c r="V3522" t="str">
        <f>VLOOKUP(AIRBNB[[#This Row],[HOST_ID]],Super_host[],5,FALSE)</f>
        <v>Host</v>
      </c>
    </row>
    <row r="3523" spans="1:22">
      <c r="A3523" s="4">
        <v>3936970</v>
      </c>
      <c r="B3523" t="s">
        <v>14882</v>
      </c>
      <c r="C3523" s="4">
        <v>1406214</v>
      </c>
      <c r="D3523" t="s">
        <v>14883</v>
      </c>
      <c r="E3523" t="s">
        <v>14884</v>
      </c>
      <c r="F3523" s="4">
        <v>11205</v>
      </c>
      <c r="G3523" s="13" t="s">
        <v>4662</v>
      </c>
      <c r="H3523" s="13" t="s">
        <v>9222</v>
      </c>
      <c r="I3523" s="1">
        <v>406926</v>
      </c>
      <c r="J3523" s="1">
        <v>-7397337</v>
      </c>
      <c r="K3523" t="s">
        <v>40</v>
      </c>
      <c r="L3523" s="20">
        <v>103</v>
      </c>
      <c r="M3523" s="4">
        <v>3</v>
      </c>
      <c r="N3523" s="4">
        <v>169</v>
      </c>
      <c r="O3523" s="2">
        <v>43464</v>
      </c>
      <c r="P3523" s="3">
        <v>2.88</v>
      </c>
      <c r="Q3523" s="4">
        <v>1</v>
      </c>
      <c r="R3523" s="3">
        <v>6.9</v>
      </c>
      <c r="S35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3" t="str">
        <f>IF(AIRBNB[[#This Row],[RUIDO(dB)]]&lt;=4,"Silencioso",IF(AIRBNB[[#This Row],[RUIDO(dB)]]&lt;=5.5,"Poco Ruidoso","Ruidoso"))</f>
        <v>Ruidoso</v>
      </c>
      <c r="U3523" t="str">
        <f>IF(AND(AIRBNB[[#This Row],[PRECIO]]&lt;50,AIRBNB[[#This Row],[MIN_NOCHES]]&gt;3),"Dentro del presupuesto","No considerar")</f>
        <v>No considerar</v>
      </c>
      <c r="V3523" t="str">
        <f>VLOOKUP(AIRBNB[[#This Row],[HOST_ID]],Super_host[],5,FALSE)</f>
        <v>Host</v>
      </c>
    </row>
    <row r="3524" spans="1:22">
      <c r="A3524" s="4">
        <v>4430747</v>
      </c>
      <c r="B3524" t="s">
        <v>10511</v>
      </c>
      <c r="C3524" s="4">
        <v>747934</v>
      </c>
      <c r="D3524" t="s">
        <v>3485</v>
      </c>
      <c r="E3524" t="s">
        <v>10512</v>
      </c>
      <c r="F3524" s="4">
        <v>11221</v>
      </c>
      <c r="G3524" s="13" t="s">
        <v>4662</v>
      </c>
      <c r="H3524" s="13" t="s">
        <v>9230</v>
      </c>
      <c r="I3524" s="1">
        <v>4069175</v>
      </c>
      <c r="J3524" s="1">
        <v>-7392834</v>
      </c>
      <c r="K3524" t="s">
        <v>5</v>
      </c>
      <c r="L3524" s="20">
        <v>103</v>
      </c>
      <c r="M3524" s="4">
        <v>2</v>
      </c>
      <c r="N3524" s="4">
        <v>5</v>
      </c>
      <c r="O3524" s="2">
        <v>43468</v>
      </c>
      <c r="P3524" s="3">
        <v>0.09</v>
      </c>
      <c r="Q3524" s="4">
        <v>1</v>
      </c>
      <c r="R3524" s="3">
        <v>6.9</v>
      </c>
      <c r="S35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4" t="str">
        <f>IF(AIRBNB[[#This Row],[RUIDO(dB)]]&lt;=4,"Silencioso",IF(AIRBNB[[#This Row],[RUIDO(dB)]]&lt;=5.5,"Poco Ruidoso","Ruidoso"))</f>
        <v>Ruidoso</v>
      </c>
      <c r="U3524" t="str">
        <f>IF(AND(AIRBNB[[#This Row],[PRECIO]]&lt;50,AIRBNB[[#This Row],[MIN_NOCHES]]&gt;3),"Dentro del presupuesto","No considerar")</f>
        <v>No considerar</v>
      </c>
      <c r="V3524" t="str">
        <f>VLOOKUP(AIRBNB[[#This Row],[HOST_ID]],Super_host[],5,FALSE)</f>
        <v>Host</v>
      </c>
    </row>
    <row r="3525" spans="1:22">
      <c r="A3525" s="4">
        <v>2636731</v>
      </c>
      <c r="B3525" t="s">
        <v>2938</v>
      </c>
      <c r="C3525" s="4">
        <v>13295673</v>
      </c>
      <c r="D3525" t="s">
        <v>2939</v>
      </c>
      <c r="E3525" t="s">
        <v>2940</v>
      </c>
      <c r="F3525" s="4">
        <v>10019</v>
      </c>
      <c r="G3525" s="13" t="s">
        <v>124</v>
      </c>
      <c r="H3525" s="13" t="s">
        <v>249</v>
      </c>
      <c r="I3525" s="1">
        <v>4076503</v>
      </c>
      <c r="J3525" s="1">
        <v>-7398827</v>
      </c>
      <c r="K3525" t="s">
        <v>40</v>
      </c>
      <c r="L3525" s="20">
        <v>102</v>
      </c>
      <c r="M3525" s="4">
        <v>2</v>
      </c>
      <c r="N3525" s="4">
        <v>6</v>
      </c>
      <c r="O3525" s="2">
        <v>43051</v>
      </c>
      <c r="P3525" s="3">
        <v>0.26</v>
      </c>
      <c r="Q3525" s="4">
        <v>1</v>
      </c>
      <c r="R3525" s="3">
        <v>5.6</v>
      </c>
      <c r="S35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5" t="str">
        <f>IF(AIRBNB[[#This Row],[RUIDO(dB)]]&lt;=4,"Silencioso",IF(AIRBNB[[#This Row],[RUIDO(dB)]]&lt;=5.5,"Poco Ruidoso","Ruidoso"))</f>
        <v>Ruidoso</v>
      </c>
      <c r="U3525" t="str">
        <f>IF(AND(AIRBNB[[#This Row],[PRECIO]]&lt;50,AIRBNB[[#This Row],[MIN_NOCHES]]&gt;3),"Dentro del presupuesto","No considerar")</f>
        <v>No considerar</v>
      </c>
      <c r="V3525" t="str">
        <f>VLOOKUP(AIRBNB[[#This Row],[HOST_ID]],Super_host[],5,FALSE)</f>
        <v>Host</v>
      </c>
    </row>
    <row r="3526" spans="1:22">
      <c r="A3526" s="4">
        <v>1961361</v>
      </c>
      <c r="B3526" t="s">
        <v>1944</v>
      </c>
      <c r="C3526" s="4">
        <v>10134825</v>
      </c>
      <c r="D3526" t="s">
        <v>1945</v>
      </c>
      <c r="E3526" t="s">
        <v>1946</v>
      </c>
      <c r="F3526" s="4">
        <v>10002</v>
      </c>
      <c r="G3526" s="13" t="s">
        <v>124</v>
      </c>
      <c r="H3526" s="13" t="s">
        <v>137</v>
      </c>
      <c r="I3526" s="1">
        <v>4071286</v>
      </c>
      <c r="J3526" s="1">
        <v>-7398437</v>
      </c>
      <c r="K3526" t="s">
        <v>40</v>
      </c>
      <c r="L3526" s="20">
        <v>102</v>
      </c>
      <c r="M3526" s="4">
        <v>2</v>
      </c>
      <c r="N3526" s="4">
        <v>6</v>
      </c>
      <c r="O3526" s="2">
        <v>42371</v>
      </c>
      <c r="P3526" s="3">
        <v>0.13</v>
      </c>
      <c r="Q3526" s="4">
        <v>1</v>
      </c>
      <c r="R3526" s="3">
        <v>5.6</v>
      </c>
      <c r="S35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6" t="str">
        <f>IF(AIRBNB[[#This Row],[RUIDO(dB)]]&lt;=4,"Silencioso",IF(AIRBNB[[#This Row],[RUIDO(dB)]]&lt;=5.5,"Poco Ruidoso","Ruidoso"))</f>
        <v>Ruidoso</v>
      </c>
      <c r="U3526" t="str">
        <f>IF(AND(AIRBNB[[#This Row],[PRECIO]]&lt;50,AIRBNB[[#This Row],[MIN_NOCHES]]&gt;3),"Dentro del presupuesto","No considerar")</f>
        <v>No considerar</v>
      </c>
      <c r="V3526" t="str">
        <f>VLOOKUP(AIRBNB[[#This Row],[HOST_ID]],Super_host[],5,FALSE)</f>
        <v>Host</v>
      </c>
    </row>
    <row r="3527" spans="1:22">
      <c r="A3527" s="4">
        <v>1262053</v>
      </c>
      <c r="B3527" t="s">
        <v>12060</v>
      </c>
      <c r="C3527" s="4">
        <v>6873370</v>
      </c>
      <c r="D3527" t="s">
        <v>1589</v>
      </c>
      <c r="E3527" t="s">
        <v>12061</v>
      </c>
      <c r="F3527" s="4">
        <v>11215</v>
      </c>
      <c r="G3527" s="13" t="s">
        <v>4662</v>
      </c>
      <c r="H3527" s="13" t="s">
        <v>9246</v>
      </c>
      <c r="I3527" s="1">
        <v>4066134</v>
      </c>
      <c r="J3527" s="1">
        <v>-7398844</v>
      </c>
      <c r="K3527" t="s">
        <v>5</v>
      </c>
      <c r="L3527" s="20">
        <v>102</v>
      </c>
      <c r="M3527" s="4">
        <v>2</v>
      </c>
      <c r="N3527" s="4">
        <v>24</v>
      </c>
      <c r="O3527" s="2">
        <v>43473</v>
      </c>
      <c r="P3527" s="3">
        <v>0.34</v>
      </c>
      <c r="Q3527" s="4">
        <v>1</v>
      </c>
      <c r="R3527" s="3">
        <v>6.9</v>
      </c>
      <c r="S35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7" t="str">
        <f>IF(AIRBNB[[#This Row],[RUIDO(dB)]]&lt;=4,"Silencioso",IF(AIRBNB[[#This Row],[RUIDO(dB)]]&lt;=5.5,"Poco Ruidoso","Ruidoso"))</f>
        <v>Ruidoso</v>
      </c>
      <c r="U3527" t="str">
        <f>IF(AND(AIRBNB[[#This Row],[PRECIO]]&lt;50,AIRBNB[[#This Row],[MIN_NOCHES]]&gt;3),"Dentro del presupuesto","No considerar")</f>
        <v>No considerar</v>
      </c>
      <c r="V3527" t="str">
        <f>VLOOKUP(AIRBNB[[#This Row],[HOST_ID]],Super_host[],5,FALSE)</f>
        <v>Host</v>
      </c>
    </row>
    <row r="3528" spans="1:22">
      <c r="A3528" s="4">
        <v>4338548</v>
      </c>
      <c r="B3528" t="s">
        <v>11261</v>
      </c>
      <c r="C3528" s="4">
        <v>910592</v>
      </c>
      <c r="D3528" t="s">
        <v>11262</v>
      </c>
      <c r="E3528" t="s">
        <v>11263</v>
      </c>
      <c r="F3528" s="4">
        <v>11221</v>
      </c>
      <c r="G3528" s="13" t="s">
        <v>4662</v>
      </c>
      <c r="H3528" s="13" t="s">
        <v>9230</v>
      </c>
      <c r="I3528" s="1">
        <v>406845</v>
      </c>
      <c r="J3528" s="1">
        <v>-7393968</v>
      </c>
      <c r="K3528" t="s">
        <v>5</v>
      </c>
      <c r="L3528" s="20">
        <v>102</v>
      </c>
      <c r="M3528" s="4">
        <v>1</v>
      </c>
      <c r="N3528" s="4">
        <v>10</v>
      </c>
      <c r="O3528" s="2">
        <v>43491</v>
      </c>
      <c r="P3528" s="3">
        <v>0.18</v>
      </c>
      <c r="Q3528" s="4">
        <v>1</v>
      </c>
      <c r="R3528" s="3">
        <v>6.9</v>
      </c>
      <c r="S35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8" t="str">
        <f>IF(AIRBNB[[#This Row],[RUIDO(dB)]]&lt;=4,"Silencioso",IF(AIRBNB[[#This Row],[RUIDO(dB)]]&lt;=5.5,"Poco Ruidoso","Ruidoso"))</f>
        <v>Ruidoso</v>
      </c>
      <c r="U3528" t="str">
        <f>IF(AND(AIRBNB[[#This Row],[PRECIO]]&lt;50,AIRBNB[[#This Row],[MIN_NOCHES]]&gt;3),"Dentro del presupuesto","No considerar")</f>
        <v>No considerar</v>
      </c>
      <c r="V3528" t="str">
        <f>VLOOKUP(AIRBNB[[#This Row],[HOST_ID]],Super_host[],5,FALSE)</f>
        <v>Host</v>
      </c>
    </row>
    <row r="3529" spans="1:22">
      <c r="A3529" s="4">
        <v>6107592</v>
      </c>
      <c r="B3529" t="s">
        <v>5184</v>
      </c>
      <c r="C3529" s="4">
        <v>30080463</v>
      </c>
      <c r="D3529" t="s">
        <v>5185</v>
      </c>
      <c r="E3529" t="s">
        <v>5186</v>
      </c>
      <c r="F3529" s="4">
        <v>10037</v>
      </c>
      <c r="G3529" s="13" t="s">
        <v>124</v>
      </c>
      <c r="H3529" s="13" t="s">
        <v>148</v>
      </c>
      <c r="I3529" s="1">
        <v>4080226</v>
      </c>
      <c r="J3529" s="1">
        <v>-7394976</v>
      </c>
      <c r="K3529" t="s">
        <v>40</v>
      </c>
      <c r="L3529" s="20">
        <v>101</v>
      </c>
      <c r="M3529" s="4">
        <v>3</v>
      </c>
      <c r="N3529" s="4">
        <v>65</v>
      </c>
      <c r="O3529" s="2">
        <v>43638</v>
      </c>
      <c r="P3529" s="3">
        <v>1.28</v>
      </c>
      <c r="Q3529" s="4">
        <v>1</v>
      </c>
      <c r="R3529" s="3">
        <v>5.6</v>
      </c>
      <c r="S35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29" t="str">
        <f>IF(AIRBNB[[#This Row],[RUIDO(dB)]]&lt;=4,"Silencioso",IF(AIRBNB[[#This Row],[RUIDO(dB)]]&lt;=5.5,"Poco Ruidoso","Ruidoso"))</f>
        <v>Ruidoso</v>
      </c>
      <c r="U3529" t="str">
        <f>IF(AND(AIRBNB[[#This Row],[PRECIO]]&lt;50,AIRBNB[[#This Row],[MIN_NOCHES]]&gt;3),"Dentro del presupuesto","No considerar")</f>
        <v>No considerar</v>
      </c>
      <c r="V3529" t="str">
        <f>VLOOKUP(AIRBNB[[#This Row],[HOST_ID]],Super_host[],5,FALSE)</f>
        <v>Host</v>
      </c>
    </row>
    <row r="3530" spans="1:22">
      <c r="A3530" s="4">
        <v>797696</v>
      </c>
      <c r="B3530" t="s">
        <v>12270</v>
      </c>
      <c r="C3530" s="4">
        <v>4025188</v>
      </c>
      <c r="D3530" t="s">
        <v>1130</v>
      </c>
      <c r="E3530" t="s">
        <v>12271</v>
      </c>
      <c r="F3530" s="4">
        <v>11211</v>
      </c>
      <c r="G3530" s="13" t="s">
        <v>4662</v>
      </c>
      <c r="H3530" s="13" t="s">
        <v>9218</v>
      </c>
      <c r="I3530" s="1">
        <v>4070773</v>
      </c>
      <c r="J3530" s="1">
        <v>-739566</v>
      </c>
      <c r="K3530" t="s">
        <v>40</v>
      </c>
      <c r="L3530" s="20">
        <v>101</v>
      </c>
      <c r="M3530" s="4">
        <v>2</v>
      </c>
      <c r="N3530" s="4">
        <v>32</v>
      </c>
      <c r="O3530" s="2">
        <v>42966</v>
      </c>
      <c r="P3530" s="3">
        <v>0.4</v>
      </c>
      <c r="Q3530" s="4">
        <v>1</v>
      </c>
      <c r="R3530" s="3">
        <v>6.9</v>
      </c>
      <c r="S35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0" t="str">
        <f>IF(AIRBNB[[#This Row],[RUIDO(dB)]]&lt;=4,"Silencioso",IF(AIRBNB[[#This Row],[RUIDO(dB)]]&lt;=5.5,"Poco Ruidoso","Ruidoso"))</f>
        <v>Ruidoso</v>
      </c>
      <c r="U3530" t="str">
        <f>IF(AND(AIRBNB[[#This Row],[PRECIO]]&lt;50,AIRBNB[[#This Row],[MIN_NOCHES]]&gt;3),"Dentro del presupuesto","No considerar")</f>
        <v>No considerar</v>
      </c>
      <c r="V3530" t="str">
        <f>VLOOKUP(AIRBNB[[#This Row],[HOST_ID]],Super_host[],5,FALSE)</f>
        <v>Host</v>
      </c>
    </row>
    <row r="3531" spans="1:22">
      <c r="A3531" s="4">
        <v>3840127</v>
      </c>
      <c r="B3531" t="s">
        <v>11871</v>
      </c>
      <c r="C3531" s="4">
        <v>1459837</v>
      </c>
      <c r="D3531" t="s">
        <v>11872</v>
      </c>
      <c r="E3531" t="s">
        <v>11873</v>
      </c>
      <c r="F3531" s="4">
        <v>11233</v>
      </c>
      <c r="G3531" s="13" t="s">
        <v>4662</v>
      </c>
      <c r="H3531" s="13" t="s">
        <v>9230</v>
      </c>
      <c r="I3531" s="1">
        <v>4068056</v>
      </c>
      <c r="J3531" s="1">
        <v>-739151</v>
      </c>
      <c r="K3531" t="s">
        <v>5</v>
      </c>
      <c r="L3531" s="20">
        <v>101</v>
      </c>
      <c r="M3531" s="4">
        <v>10</v>
      </c>
      <c r="N3531" s="4">
        <v>16</v>
      </c>
      <c r="O3531" s="2">
        <v>43247</v>
      </c>
      <c r="P3531" s="3">
        <v>0.28999999999999998</v>
      </c>
      <c r="Q3531" s="4">
        <v>1</v>
      </c>
      <c r="R3531" s="3">
        <v>6.9</v>
      </c>
      <c r="S35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1" t="str">
        <f>IF(AIRBNB[[#This Row],[RUIDO(dB)]]&lt;=4,"Silencioso",IF(AIRBNB[[#This Row],[RUIDO(dB)]]&lt;=5.5,"Poco Ruidoso","Ruidoso"))</f>
        <v>Ruidoso</v>
      </c>
      <c r="U3531" t="str">
        <f>IF(AND(AIRBNB[[#This Row],[PRECIO]]&lt;50,AIRBNB[[#This Row],[MIN_NOCHES]]&gt;3),"Dentro del presupuesto","No considerar")</f>
        <v>No considerar</v>
      </c>
      <c r="V3531" t="str">
        <f>VLOOKUP(AIRBNB[[#This Row],[HOST_ID]],Super_host[],5,FALSE)</f>
        <v>Host</v>
      </c>
    </row>
    <row r="3532" spans="1:22">
      <c r="A3532" s="4">
        <v>1844847</v>
      </c>
      <c r="B3532" t="s">
        <v>10814</v>
      </c>
      <c r="C3532" s="4">
        <v>1340205</v>
      </c>
      <c r="D3532" t="s">
        <v>1783</v>
      </c>
      <c r="E3532" t="s">
        <v>10815</v>
      </c>
      <c r="F3532" s="4">
        <v>11237</v>
      </c>
      <c r="G3532" s="13" t="s">
        <v>4662</v>
      </c>
      <c r="H3532" s="13" t="s">
        <v>9274</v>
      </c>
      <c r="I3532" s="1">
        <v>4070714</v>
      </c>
      <c r="J3532" s="1">
        <v>-739216</v>
      </c>
      <c r="K3532" t="s">
        <v>5</v>
      </c>
      <c r="L3532" s="20">
        <v>101</v>
      </c>
      <c r="M3532" s="4">
        <v>2</v>
      </c>
      <c r="N3532" s="4">
        <v>8</v>
      </c>
      <c r="O3532" s="2">
        <v>43640</v>
      </c>
      <c r="P3532" s="3">
        <v>0.12</v>
      </c>
      <c r="Q3532" s="4">
        <v>1</v>
      </c>
      <c r="R3532" s="3">
        <v>6.9</v>
      </c>
      <c r="S35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2" t="str">
        <f>IF(AIRBNB[[#This Row],[RUIDO(dB)]]&lt;=4,"Silencioso",IF(AIRBNB[[#This Row],[RUIDO(dB)]]&lt;=5.5,"Poco Ruidoso","Ruidoso"))</f>
        <v>Ruidoso</v>
      </c>
      <c r="U3532" t="str">
        <f>IF(AND(AIRBNB[[#This Row],[PRECIO]]&lt;50,AIRBNB[[#This Row],[MIN_NOCHES]]&gt;3),"Dentro del presupuesto","No considerar")</f>
        <v>No considerar</v>
      </c>
      <c r="V3532" t="str">
        <f>VLOOKUP(AIRBNB[[#This Row],[HOST_ID]],Super_host[],5,FALSE)</f>
        <v>Host</v>
      </c>
    </row>
    <row r="3533" spans="1:22">
      <c r="A3533" s="4">
        <v>5649163</v>
      </c>
      <c r="B3533" t="s">
        <v>10728</v>
      </c>
      <c r="C3533" s="4">
        <v>643512</v>
      </c>
      <c r="D3533" t="s">
        <v>10729</v>
      </c>
      <c r="E3533" t="s">
        <v>10730</v>
      </c>
      <c r="F3533" s="4">
        <v>11216</v>
      </c>
      <c r="G3533" s="13" t="s">
        <v>4662</v>
      </c>
      <c r="H3533" s="13" t="s">
        <v>9230</v>
      </c>
      <c r="I3533" s="1">
        <v>4068373</v>
      </c>
      <c r="J3533" s="1">
        <v>-7395016</v>
      </c>
      <c r="K3533" t="s">
        <v>5</v>
      </c>
      <c r="L3533" s="20">
        <v>101</v>
      </c>
      <c r="M3533" s="4">
        <v>7</v>
      </c>
      <c r="N3533" s="4">
        <v>4</v>
      </c>
      <c r="O3533" s="2">
        <v>43611</v>
      </c>
      <c r="P3533" s="3">
        <v>0.11</v>
      </c>
      <c r="Q3533" s="4">
        <v>1</v>
      </c>
      <c r="R3533" s="3">
        <v>6.9</v>
      </c>
      <c r="S35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3" t="str">
        <f>IF(AIRBNB[[#This Row],[RUIDO(dB)]]&lt;=4,"Silencioso",IF(AIRBNB[[#This Row],[RUIDO(dB)]]&lt;=5.5,"Poco Ruidoso","Ruidoso"))</f>
        <v>Ruidoso</v>
      </c>
      <c r="U3533" t="str">
        <f>IF(AND(AIRBNB[[#This Row],[PRECIO]]&lt;50,AIRBNB[[#This Row],[MIN_NOCHES]]&gt;3),"Dentro del presupuesto","No considerar")</f>
        <v>No considerar</v>
      </c>
      <c r="V3533" t="str">
        <f>VLOOKUP(AIRBNB[[#This Row],[HOST_ID]],Super_host[],5,FALSE)</f>
        <v>Host</v>
      </c>
    </row>
    <row r="3534" spans="1:22">
      <c r="A3534" s="4">
        <v>24143</v>
      </c>
      <c r="B3534" t="s">
        <v>14929</v>
      </c>
      <c r="C3534" s="4">
        <v>97219</v>
      </c>
      <c r="D3534" t="s">
        <v>3438</v>
      </c>
      <c r="E3534" t="s">
        <v>14930</v>
      </c>
      <c r="F3534" s="4">
        <v>11211</v>
      </c>
      <c r="G3534" s="13" t="s">
        <v>4662</v>
      </c>
      <c r="H3534" s="13" t="s">
        <v>9218</v>
      </c>
      <c r="I3534" s="1">
        <v>4071332</v>
      </c>
      <c r="J3534" s="1">
        <v>-7394177</v>
      </c>
      <c r="K3534" t="s">
        <v>40</v>
      </c>
      <c r="L3534" s="20">
        <v>101</v>
      </c>
      <c r="M3534" s="4">
        <v>3</v>
      </c>
      <c r="N3534" s="4">
        <v>335</v>
      </c>
      <c r="O3534" s="2">
        <v>43614</v>
      </c>
      <c r="P3534" s="3">
        <v>3.02</v>
      </c>
      <c r="Q3534" s="4">
        <v>1</v>
      </c>
      <c r="R3534" s="3">
        <v>6.9</v>
      </c>
      <c r="S35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4" t="str">
        <f>IF(AIRBNB[[#This Row],[RUIDO(dB)]]&lt;=4,"Silencioso",IF(AIRBNB[[#This Row],[RUIDO(dB)]]&lt;=5.5,"Poco Ruidoso","Ruidoso"))</f>
        <v>Ruidoso</v>
      </c>
      <c r="U3534" t="str">
        <f>IF(AND(AIRBNB[[#This Row],[PRECIO]]&lt;50,AIRBNB[[#This Row],[MIN_NOCHES]]&gt;3),"Dentro del presupuesto","No considerar")</f>
        <v>No considerar</v>
      </c>
      <c r="V3534" t="str">
        <f>VLOOKUP(AIRBNB[[#This Row],[HOST_ID]],Super_host[],5,FALSE)</f>
        <v>Host</v>
      </c>
    </row>
    <row r="3535" spans="1:22">
      <c r="A3535" s="4">
        <v>6776230</v>
      </c>
      <c r="B3535" t="s">
        <v>7935</v>
      </c>
      <c r="C3535" s="4">
        <v>35474215</v>
      </c>
      <c r="D3535" t="s">
        <v>979</v>
      </c>
      <c r="E3535" t="s">
        <v>7936</v>
      </c>
      <c r="F3535" s="4">
        <v>11385</v>
      </c>
      <c r="G3535" s="13" t="s">
        <v>7897</v>
      </c>
      <c r="H3535" s="13" t="s">
        <v>7937</v>
      </c>
      <c r="I3535" s="1">
        <v>4070966</v>
      </c>
      <c r="J3535" s="1">
        <v>-7390064</v>
      </c>
      <c r="K3535" t="s">
        <v>5</v>
      </c>
      <c r="L3535" s="20">
        <v>100</v>
      </c>
      <c r="M3535" s="4">
        <v>4</v>
      </c>
      <c r="N3535" s="4">
        <v>1</v>
      </c>
      <c r="O3535" s="2">
        <v>42200</v>
      </c>
      <c r="P3535" s="3">
        <v>0.02</v>
      </c>
      <c r="Q3535" s="4">
        <v>5</v>
      </c>
      <c r="R3535" s="3">
        <v>6.24</v>
      </c>
      <c r="S35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5" t="str">
        <f>IF(AIRBNB[[#This Row],[RUIDO(dB)]]&lt;=4,"Silencioso",IF(AIRBNB[[#This Row],[RUIDO(dB)]]&lt;=5.5,"Poco Ruidoso","Ruidoso"))</f>
        <v>Ruidoso</v>
      </c>
      <c r="U3535" t="str">
        <f>IF(AND(AIRBNB[[#This Row],[PRECIO]]&lt;50,AIRBNB[[#This Row],[MIN_NOCHES]]&gt;3),"Dentro del presupuesto","No considerar")</f>
        <v>No considerar</v>
      </c>
      <c r="V3535" t="str">
        <f>VLOOKUP(AIRBNB[[#This Row],[HOST_ID]],Super_host[],5,FALSE)</f>
        <v>Host</v>
      </c>
    </row>
    <row r="3536" spans="1:22">
      <c r="A3536" s="4">
        <v>6737048</v>
      </c>
      <c r="B3536" t="s">
        <v>8758</v>
      </c>
      <c r="C3536" s="4">
        <v>35280507</v>
      </c>
      <c r="D3536" t="s">
        <v>8759</v>
      </c>
      <c r="E3536" t="s">
        <v>8760</v>
      </c>
      <c r="F3536" s="4">
        <v>11385</v>
      </c>
      <c r="G3536" s="13" t="s">
        <v>7897</v>
      </c>
      <c r="H3536" s="13" t="s">
        <v>7937</v>
      </c>
      <c r="I3536" s="1">
        <v>4070737</v>
      </c>
      <c r="J3536" s="1">
        <v>-7391439</v>
      </c>
      <c r="K3536" t="s">
        <v>5</v>
      </c>
      <c r="L3536" s="20">
        <v>100</v>
      </c>
      <c r="M3536" s="4">
        <v>3</v>
      </c>
      <c r="N3536" s="4">
        <v>17</v>
      </c>
      <c r="O3536" s="2">
        <v>43445</v>
      </c>
      <c r="P3536" s="3">
        <v>1.41</v>
      </c>
      <c r="Q3536" s="4">
        <v>5</v>
      </c>
      <c r="R3536" s="3">
        <v>6.24</v>
      </c>
      <c r="S35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6" t="str">
        <f>IF(AIRBNB[[#This Row],[RUIDO(dB)]]&lt;=4,"Silencioso",IF(AIRBNB[[#This Row],[RUIDO(dB)]]&lt;=5.5,"Poco Ruidoso","Ruidoso"))</f>
        <v>Ruidoso</v>
      </c>
      <c r="U3536" t="str">
        <f>IF(AND(AIRBNB[[#This Row],[PRECIO]]&lt;50,AIRBNB[[#This Row],[MIN_NOCHES]]&gt;3),"Dentro del presupuesto","No considerar")</f>
        <v>No considerar</v>
      </c>
      <c r="V3536" t="str">
        <f>VLOOKUP(AIRBNB[[#This Row],[HOST_ID]],Super_host[],5,FALSE)</f>
        <v>Host</v>
      </c>
    </row>
    <row r="3537" spans="1:22">
      <c r="A3537" s="4">
        <v>6713005</v>
      </c>
      <c r="B3537" t="s">
        <v>6566</v>
      </c>
      <c r="C3537" s="4">
        <v>35144920</v>
      </c>
      <c r="D3537" t="s">
        <v>320</v>
      </c>
      <c r="E3537" t="s">
        <v>6567</v>
      </c>
      <c r="F3537" s="4">
        <v>10021</v>
      </c>
      <c r="G3537" s="13" t="s">
        <v>124</v>
      </c>
      <c r="H3537" s="13" t="s">
        <v>129</v>
      </c>
      <c r="I3537" s="1">
        <v>40767</v>
      </c>
      <c r="J3537" s="1">
        <v>-7395456</v>
      </c>
      <c r="K3537" t="s">
        <v>40</v>
      </c>
      <c r="L3537" s="20">
        <v>100</v>
      </c>
      <c r="M3537" s="4">
        <v>1</v>
      </c>
      <c r="N3537" s="4">
        <v>0</v>
      </c>
      <c r="O3537" s="2">
        <v>43087</v>
      </c>
      <c r="P3537" s="3">
        <v>3.29</v>
      </c>
      <c r="Q3537" s="4">
        <v>1</v>
      </c>
      <c r="R3537" s="3">
        <v>5.6</v>
      </c>
      <c r="S35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7" t="str">
        <f>IF(AIRBNB[[#This Row],[RUIDO(dB)]]&lt;=4,"Silencioso",IF(AIRBNB[[#This Row],[RUIDO(dB)]]&lt;=5.5,"Poco Ruidoso","Ruidoso"))</f>
        <v>Ruidoso</v>
      </c>
      <c r="U3537" t="str">
        <f>IF(AND(AIRBNB[[#This Row],[PRECIO]]&lt;50,AIRBNB[[#This Row],[MIN_NOCHES]]&gt;3),"Dentro del presupuesto","No considerar")</f>
        <v>No considerar</v>
      </c>
      <c r="V3537" t="str">
        <f>VLOOKUP(AIRBNB[[#This Row],[HOST_ID]],Super_host[],5,FALSE)</f>
        <v>Host</v>
      </c>
    </row>
    <row r="3538" spans="1:22">
      <c r="A3538" s="4">
        <v>6703091</v>
      </c>
      <c r="B3538" t="s">
        <v>5029</v>
      </c>
      <c r="C3538" s="4">
        <v>35087743</v>
      </c>
      <c r="D3538" t="s">
        <v>1599</v>
      </c>
      <c r="E3538" t="s">
        <v>6571</v>
      </c>
      <c r="F3538" s="4">
        <v>10009</v>
      </c>
      <c r="G3538" s="13" t="s">
        <v>124</v>
      </c>
      <c r="H3538" s="13" t="s">
        <v>133</v>
      </c>
      <c r="I3538" s="1">
        <v>4072132</v>
      </c>
      <c r="J3538" s="1">
        <v>-7398263</v>
      </c>
      <c r="K3538" t="s">
        <v>5</v>
      </c>
      <c r="L3538" s="20">
        <v>100</v>
      </c>
      <c r="M3538" s="4">
        <v>5</v>
      </c>
      <c r="N3538" s="4">
        <v>0</v>
      </c>
      <c r="O3538" s="2">
        <v>42235</v>
      </c>
      <c r="P3538" s="3">
        <v>4.07</v>
      </c>
      <c r="Q3538" s="4">
        <v>1</v>
      </c>
      <c r="R3538" s="3">
        <v>5.6</v>
      </c>
      <c r="S35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8" t="str">
        <f>IF(AIRBNB[[#This Row],[RUIDO(dB)]]&lt;=4,"Silencioso",IF(AIRBNB[[#This Row],[RUIDO(dB)]]&lt;=5.5,"Poco Ruidoso","Ruidoso"))</f>
        <v>Ruidoso</v>
      </c>
      <c r="U3538" t="str">
        <f>IF(AND(AIRBNB[[#This Row],[PRECIO]]&lt;50,AIRBNB[[#This Row],[MIN_NOCHES]]&gt;3),"Dentro del presupuesto","No considerar")</f>
        <v>No considerar</v>
      </c>
      <c r="V3538" t="str">
        <f>VLOOKUP(AIRBNB[[#This Row],[HOST_ID]],Super_host[],5,FALSE)</f>
        <v>Host</v>
      </c>
    </row>
    <row r="3539" spans="1:22">
      <c r="A3539" s="4">
        <v>6677647</v>
      </c>
      <c r="B3539" t="s">
        <v>9263</v>
      </c>
      <c r="C3539" s="4">
        <v>34950721</v>
      </c>
      <c r="D3539" t="s">
        <v>4768</v>
      </c>
      <c r="E3539" t="s">
        <v>9264</v>
      </c>
      <c r="F3539" s="4">
        <v>11206</v>
      </c>
      <c r="G3539" s="13" t="s">
        <v>4662</v>
      </c>
      <c r="H3539" s="13" t="s">
        <v>9218</v>
      </c>
      <c r="I3539" s="1">
        <v>4070621</v>
      </c>
      <c r="J3539" s="1">
        <v>-7394903</v>
      </c>
      <c r="K3539" t="s">
        <v>40</v>
      </c>
      <c r="L3539" s="20">
        <v>100</v>
      </c>
      <c r="M3539" s="4">
        <v>1</v>
      </c>
      <c r="N3539" s="4">
        <v>1</v>
      </c>
      <c r="O3539" s="2">
        <v>42170</v>
      </c>
      <c r="P3539" s="3">
        <v>0.02</v>
      </c>
      <c r="Q3539" s="4">
        <v>1</v>
      </c>
      <c r="R3539" s="3">
        <v>6.9</v>
      </c>
      <c r="S35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39" t="str">
        <f>IF(AIRBNB[[#This Row],[RUIDO(dB)]]&lt;=4,"Silencioso",IF(AIRBNB[[#This Row],[RUIDO(dB)]]&lt;=5.5,"Poco Ruidoso","Ruidoso"))</f>
        <v>Ruidoso</v>
      </c>
      <c r="U3539" t="str">
        <f>IF(AND(AIRBNB[[#This Row],[PRECIO]]&lt;50,AIRBNB[[#This Row],[MIN_NOCHES]]&gt;3),"Dentro del presupuesto","No considerar")</f>
        <v>No considerar</v>
      </c>
      <c r="V3539" t="str">
        <f>VLOOKUP(AIRBNB[[#This Row],[HOST_ID]],Super_host[],5,FALSE)</f>
        <v>Host</v>
      </c>
    </row>
    <row r="3540" spans="1:22">
      <c r="A3540" s="4">
        <v>6748952</v>
      </c>
      <c r="B3540" t="s">
        <v>9265</v>
      </c>
      <c r="C3540" s="4">
        <v>34950721</v>
      </c>
      <c r="D3540" t="s">
        <v>4768</v>
      </c>
      <c r="E3540" t="s">
        <v>9266</v>
      </c>
      <c r="F3540" s="4">
        <v>11206</v>
      </c>
      <c r="G3540" s="13" t="s">
        <v>4662</v>
      </c>
      <c r="H3540" s="13" t="s">
        <v>9218</v>
      </c>
      <c r="I3540" s="1">
        <v>4070799</v>
      </c>
      <c r="J3540" s="1">
        <v>-7394888</v>
      </c>
      <c r="K3540" t="s">
        <v>40</v>
      </c>
      <c r="L3540" s="20">
        <v>100</v>
      </c>
      <c r="M3540" s="4">
        <v>1</v>
      </c>
      <c r="N3540" s="4">
        <v>1</v>
      </c>
      <c r="O3540" s="2">
        <v>42170</v>
      </c>
      <c r="P3540" s="3">
        <v>0.02</v>
      </c>
      <c r="Q3540" s="4">
        <v>1</v>
      </c>
      <c r="R3540" s="3">
        <v>6.9</v>
      </c>
      <c r="S35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0" t="str">
        <f>IF(AIRBNB[[#This Row],[RUIDO(dB)]]&lt;=4,"Silencioso",IF(AIRBNB[[#This Row],[RUIDO(dB)]]&lt;=5.5,"Poco Ruidoso","Ruidoso"))</f>
        <v>Ruidoso</v>
      </c>
      <c r="U3540" t="str">
        <f>IF(AND(AIRBNB[[#This Row],[PRECIO]]&lt;50,AIRBNB[[#This Row],[MIN_NOCHES]]&gt;3),"Dentro del presupuesto","No considerar")</f>
        <v>No considerar</v>
      </c>
      <c r="V3540" t="str">
        <f>VLOOKUP(AIRBNB[[#This Row],[HOST_ID]],Super_host[],5,FALSE)</f>
        <v>Host</v>
      </c>
    </row>
    <row r="3541" spans="1:22">
      <c r="A3541" s="4">
        <v>6581248</v>
      </c>
      <c r="B3541" t="s">
        <v>6583</v>
      </c>
      <c r="C3541" s="4">
        <v>34426902</v>
      </c>
      <c r="D3541" t="s">
        <v>2601</v>
      </c>
      <c r="E3541" t="s">
        <v>6584</v>
      </c>
      <c r="F3541" s="4">
        <v>10025</v>
      </c>
      <c r="G3541" s="13" t="s">
        <v>124</v>
      </c>
      <c r="H3541" s="13" t="s">
        <v>168</v>
      </c>
      <c r="I3541" s="1">
        <v>408017</v>
      </c>
      <c r="J3541" s="1">
        <v>-7396991</v>
      </c>
      <c r="K3541" t="s">
        <v>5</v>
      </c>
      <c r="L3541" s="20">
        <v>100</v>
      </c>
      <c r="M3541" s="4">
        <v>15</v>
      </c>
      <c r="N3541" s="4">
        <v>0</v>
      </c>
      <c r="O3541" s="2">
        <v>42351</v>
      </c>
      <c r="P3541" s="3">
        <v>0.16</v>
      </c>
      <c r="Q3541" s="4">
        <v>1</v>
      </c>
      <c r="R3541" s="3">
        <v>5.6</v>
      </c>
      <c r="S35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1" t="str">
        <f>IF(AIRBNB[[#This Row],[RUIDO(dB)]]&lt;=4,"Silencioso",IF(AIRBNB[[#This Row],[RUIDO(dB)]]&lt;=5.5,"Poco Ruidoso","Ruidoso"))</f>
        <v>Ruidoso</v>
      </c>
      <c r="U3541" t="str">
        <f>IF(AND(AIRBNB[[#This Row],[PRECIO]]&lt;50,AIRBNB[[#This Row],[MIN_NOCHES]]&gt;3),"Dentro del presupuesto","No considerar")</f>
        <v>No considerar</v>
      </c>
      <c r="V3541" t="str">
        <f>VLOOKUP(AIRBNB[[#This Row],[HOST_ID]],Super_host[],5,FALSE)</f>
        <v>Host</v>
      </c>
    </row>
    <row r="3542" spans="1:22">
      <c r="A3542" s="4">
        <v>6348548</v>
      </c>
      <c r="B3542" t="s">
        <v>15350</v>
      </c>
      <c r="C3542" s="4">
        <v>33070890</v>
      </c>
      <c r="D3542" t="s">
        <v>2601</v>
      </c>
      <c r="E3542" t="s">
        <v>15351</v>
      </c>
      <c r="F3542" s="4">
        <v>11230</v>
      </c>
      <c r="G3542" s="13" t="s">
        <v>4662</v>
      </c>
      <c r="H3542" s="13" t="s">
        <v>9427</v>
      </c>
      <c r="I3542" s="1">
        <v>4063025</v>
      </c>
      <c r="J3542" s="1">
        <v>-7396555</v>
      </c>
      <c r="K3542" t="s">
        <v>5</v>
      </c>
      <c r="L3542" s="20">
        <v>100</v>
      </c>
      <c r="M3542" s="4">
        <v>28</v>
      </c>
      <c r="N3542" s="4">
        <v>0</v>
      </c>
      <c r="O3542" s="2">
        <v>43498</v>
      </c>
      <c r="P3542" s="3">
        <v>0.63</v>
      </c>
      <c r="Q3542" s="4">
        <v>1</v>
      </c>
      <c r="R3542" s="3">
        <v>6.9</v>
      </c>
      <c r="S35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2" t="str">
        <f>IF(AIRBNB[[#This Row],[RUIDO(dB)]]&lt;=4,"Silencioso",IF(AIRBNB[[#This Row],[RUIDO(dB)]]&lt;=5.5,"Poco Ruidoso","Ruidoso"))</f>
        <v>Ruidoso</v>
      </c>
      <c r="U3542" t="str">
        <f>IF(AND(AIRBNB[[#This Row],[PRECIO]]&lt;50,AIRBNB[[#This Row],[MIN_NOCHES]]&gt;3),"Dentro del presupuesto","No considerar")</f>
        <v>No considerar</v>
      </c>
      <c r="V3542" t="str">
        <f>VLOOKUP(AIRBNB[[#This Row],[HOST_ID]],Super_host[],5,FALSE)</f>
        <v>Host</v>
      </c>
    </row>
    <row r="3543" spans="1:22">
      <c r="A3543" s="4">
        <v>6303109</v>
      </c>
      <c r="B3543" t="s">
        <v>9755</v>
      </c>
      <c r="C3543" s="4">
        <v>32778868</v>
      </c>
      <c r="D3543" t="s">
        <v>9756</v>
      </c>
      <c r="E3543" t="s">
        <v>9757</v>
      </c>
      <c r="F3543" s="4">
        <v>11201</v>
      </c>
      <c r="G3543" s="13" t="s">
        <v>4662</v>
      </c>
      <c r="H3543" s="13" t="s">
        <v>9608</v>
      </c>
      <c r="I3543" s="1">
        <v>4068749</v>
      </c>
      <c r="J3543" s="1">
        <v>-7399899</v>
      </c>
      <c r="K3543" t="s">
        <v>5</v>
      </c>
      <c r="L3543" s="20">
        <v>100</v>
      </c>
      <c r="M3543" s="4">
        <v>60</v>
      </c>
      <c r="N3543" s="4">
        <v>2</v>
      </c>
      <c r="O3543" s="2">
        <v>42880</v>
      </c>
      <c r="P3543" s="3">
        <v>0.04</v>
      </c>
      <c r="Q3543" s="4">
        <v>1</v>
      </c>
      <c r="R3543" s="3">
        <v>6.9</v>
      </c>
      <c r="S35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3" t="str">
        <f>IF(AIRBNB[[#This Row],[RUIDO(dB)]]&lt;=4,"Silencioso",IF(AIRBNB[[#This Row],[RUIDO(dB)]]&lt;=5.5,"Poco Ruidoso","Ruidoso"))</f>
        <v>Ruidoso</v>
      </c>
      <c r="U3543" t="str">
        <f>IF(AND(AIRBNB[[#This Row],[PRECIO]]&lt;50,AIRBNB[[#This Row],[MIN_NOCHES]]&gt;3),"Dentro del presupuesto","No considerar")</f>
        <v>No considerar</v>
      </c>
      <c r="V3543" t="str">
        <f>VLOOKUP(AIRBNB[[#This Row],[HOST_ID]],Super_host[],5,FALSE)</f>
        <v>Host</v>
      </c>
    </row>
    <row r="3544" spans="1:22">
      <c r="A3544" s="4">
        <v>6786181</v>
      </c>
      <c r="B3544" t="s">
        <v>14993</v>
      </c>
      <c r="C3544" s="4">
        <v>32722063</v>
      </c>
      <c r="D3544" t="s">
        <v>14994</v>
      </c>
      <c r="E3544" t="s">
        <v>14995</v>
      </c>
      <c r="F3544" s="4">
        <v>11203</v>
      </c>
      <c r="G3544" s="13" t="s">
        <v>4662</v>
      </c>
      <c r="H3544" s="13" t="s">
        <v>9306</v>
      </c>
      <c r="I3544" s="1">
        <v>4064345</v>
      </c>
      <c r="J3544" s="1">
        <v>-7393643</v>
      </c>
      <c r="K3544" t="s">
        <v>5</v>
      </c>
      <c r="L3544" s="20">
        <v>100</v>
      </c>
      <c r="M3544" s="4">
        <v>2</v>
      </c>
      <c r="N3544" s="4">
        <v>157</v>
      </c>
      <c r="O3544" s="2">
        <v>43635</v>
      </c>
      <c r="P3544" s="3">
        <v>3.18</v>
      </c>
      <c r="Q3544" s="4">
        <v>1</v>
      </c>
      <c r="R3544" s="3">
        <v>6.9</v>
      </c>
      <c r="S35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4" t="str">
        <f>IF(AIRBNB[[#This Row],[RUIDO(dB)]]&lt;=4,"Silencioso",IF(AIRBNB[[#This Row],[RUIDO(dB)]]&lt;=5.5,"Poco Ruidoso","Ruidoso"))</f>
        <v>Ruidoso</v>
      </c>
      <c r="U3544" t="str">
        <f>IF(AND(AIRBNB[[#This Row],[PRECIO]]&lt;50,AIRBNB[[#This Row],[MIN_NOCHES]]&gt;3),"Dentro del presupuesto","No considerar")</f>
        <v>No considerar</v>
      </c>
      <c r="V3544" t="str">
        <f>VLOOKUP(AIRBNB[[#This Row],[HOST_ID]],Super_host[],5,FALSE)</f>
        <v>Host</v>
      </c>
    </row>
    <row r="3545" spans="1:22">
      <c r="A3545" s="4">
        <v>6286253</v>
      </c>
      <c r="B3545" t="s">
        <v>15354</v>
      </c>
      <c r="C3545" s="4">
        <v>32678605</v>
      </c>
      <c r="D3545" t="s">
        <v>14949</v>
      </c>
      <c r="E3545" t="s">
        <v>15355</v>
      </c>
      <c r="F3545" s="4">
        <v>11221</v>
      </c>
      <c r="G3545" s="13" t="s">
        <v>4662</v>
      </c>
      <c r="H3545" s="13" t="s">
        <v>9274</v>
      </c>
      <c r="I3545" s="1">
        <v>4069756</v>
      </c>
      <c r="J3545" s="1">
        <v>-7392209</v>
      </c>
      <c r="K3545" t="s">
        <v>40</v>
      </c>
      <c r="L3545" s="20">
        <v>100</v>
      </c>
      <c r="M3545" s="4">
        <v>1</v>
      </c>
      <c r="N3545" s="4">
        <v>0</v>
      </c>
      <c r="O3545" s="2">
        <v>42485</v>
      </c>
      <c r="P3545" s="3">
        <v>0.39</v>
      </c>
      <c r="Q3545" s="4">
        <v>1</v>
      </c>
      <c r="R3545" s="3">
        <v>6.9</v>
      </c>
      <c r="S35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5" t="str">
        <f>IF(AIRBNB[[#This Row],[RUIDO(dB)]]&lt;=4,"Silencioso",IF(AIRBNB[[#This Row],[RUIDO(dB)]]&lt;=5.5,"Poco Ruidoso","Ruidoso"))</f>
        <v>Ruidoso</v>
      </c>
      <c r="U3545" t="str">
        <f>IF(AND(AIRBNB[[#This Row],[PRECIO]]&lt;50,AIRBNB[[#This Row],[MIN_NOCHES]]&gt;3),"Dentro del presupuesto","No considerar")</f>
        <v>No considerar</v>
      </c>
      <c r="V3545" t="str">
        <f>VLOOKUP(AIRBNB[[#This Row],[HOST_ID]],Super_host[],5,FALSE)</f>
        <v>Host</v>
      </c>
    </row>
    <row r="3546" spans="1:22">
      <c r="A3546" s="4">
        <v>6261890</v>
      </c>
      <c r="B3546" t="s">
        <v>13729</v>
      </c>
      <c r="C3546" s="4">
        <v>32537024</v>
      </c>
      <c r="D3546" t="s">
        <v>4170</v>
      </c>
      <c r="E3546" t="s">
        <v>13730</v>
      </c>
      <c r="F3546" s="4">
        <v>11211</v>
      </c>
      <c r="G3546" s="13" t="s">
        <v>4662</v>
      </c>
      <c r="H3546" s="13" t="s">
        <v>9218</v>
      </c>
      <c r="I3546" s="1">
        <v>4071234</v>
      </c>
      <c r="J3546" s="1">
        <v>-7394085</v>
      </c>
      <c r="K3546" t="s">
        <v>5</v>
      </c>
      <c r="L3546" s="20">
        <v>100</v>
      </c>
      <c r="M3546" s="4">
        <v>30</v>
      </c>
      <c r="N3546" s="4">
        <v>63</v>
      </c>
      <c r="O3546" s="2">
        <v>43355</v>
      </c>
      <c r="P3546" s="3">
        <v>1.25</v>
      </c>
      <c r="Q3546" s="4">
        <v>1</v>
      </c>
      <c r="R3546" s="3">
        <v>6.9</v>
      </c>
      <c r="S35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6" t="str">
        <f>IF(AIRBNB[[#This Row],[RUIDO(dB)]]&lt;=4,"Silencioso",IF(AIRBNB[[#This Row],[RUIDO(dB)]]&lt;=5.5,"Poco Ruidoso","Ruidoso"))</f>
        <v>Ruidoso</v>
      </c>
      <c r="U3546" t="str">
        <f>IF(AND(AIRBNB[[#This Row],[PRECIO]]&lt;50,AIRBNB[[#This Row],[MIN_NOCHES]]&gt;3),"Dentro del presupuesto","No considerar")</f>
        <v>No considerar</v>
      </c>
      <c r="V3546" t="str">
        <f>VLOOKUP(AIRBNB[[#This Row],[HOST_ID]],Super_host[],5,FALSE)</f>
        <v>Host</v>
      </c>
    </row>
    <row r="3547" spans="1:22">
      <c r="A3547" s="4">
        <v>6021955</v>
      </c>
      <c r="B3547" t="s">
        <v>15366</v>
      </c>
      <c r="C3547" s="4">
        <v>31260008</v>
      </c>
      <c r="D3547" t="s">
        <v>682</v>
      </c>
      <c r="E3547" t="s">
        <v>15367</v>
      </c>
      <c r="F3547" s="4">
        <v>11206</v>
      </c>
      <c r="G3547" s="13" t="s">
        <v>4662</v>
      </c>
      <c r="H3547" s="13" t="s">
        <v>9218</v>
      </c>
      <c r="I3547" s="1">
        <v>4070532</v>
      </c>
      <c r="J3547" s="1">
        <v>-7393868</v>
      </c>
      <c r="K3547" t="s">
        <v>40</v>
      </c>
      <c r="L3547" s="20">
        <v>100</v>
      </c>
      <c r="M3547" s="4">
        <v>5</v>
      </c>
      <c r="N3547" s="4">
        <v>0</v>
      </c>
      <c r="O3547" s="2">
        <v>42928</v>
      </c>
      <c r="P3547" s="3">
        <v>0.02</v>
      </c>
      <c r="Q3547" s="4">
        <v>1</v>
      </c>
      <c r="R3547" s="3">
        <v>6.9</v>
      </c>
      <c r="S35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7" t="str">
        <f>IF(AIRBNB[[#This Row],[RUIDO(dB)]]&lt;=4,"Silencioso",IF(AIRBNB[[#This Row],[RUIDO(dB)]]&lt;=5.5,"Poco Ruidoso","Ruidoso"))</f>
        <v>Ruidoso</v>
      </c>
      <c r="U3547" t="str">
        <f>IF(AND(AIRBNB[[#This Row],[PRECIO]]&lt;50,AIRBNB[[#This Row],[MIN_NOCHES]]&gt;3),"Dentro del presupuesto","No considerar")</f>
        <v>No considerar</v>
      </c>
      <c r="V3547" t="str">
        <f>VLOOKUP(AIRBNB[[#This Row],[HOST_ID]],Super_host[],5,FALSE)</f>
        <v>Host</v>
      </c>
    </row>
    <row r="3548" spans="1:22">
      <c r="A3548" s="4">
        <v>6573055</v>
      </c>
      <c r="B3548" t="s">
        <v>6628</v>
      </c>
      <c r="C3548" s="4">
        <v>31234460</v>
      </c>
      <c r="D3548" t="s">
        <v>6217</v>
      </c>
      <c r="E3548" t="s">
        <v>6629</v>
      </c>
      <c r="F3548" s="4">
        <v>10009</v>
      </c>
      <c r="G3548" s="13" t="s">
        <v>124</v>
      </c>
      <c r="H3548" s="13" t="s">
        <v>133</v>
      </c>
      <c r="I3548" s="1">
        <v>4072854</v>
      </c>
      <c r="J3548" s="1">
        <v>-7398118</v>
      </c>
      <c r="K3548" t="s">
        <v>40</v>
      </c>
      <c r="L3548" s="20">
        <v>100</v>
      </c>
      <c r="M3548" s="4">
        <v>1</v>
      </c>
      <c r="N3548" s="4">
        <v>0</v>
      </c>
      <c r="O3548" s="2">
        <v>42485</v>
      </c>
      <c r="P3548" s="3">
        <v>1.39</v>
      </c>
      <c r="Q3548" s="4">
        <v>1</v>
      </c>
      <c r="R3548" s="3">
        <v>5.6</v>
      </c>
      <c r="S35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8" t="str">
        <f>IF(AIRBNB[[#This Row],[RUIDO(dB)]]&lt;=4,"Silencioso",IF(AIRBNB[[#This Row],[RUIDO(dB)]]&lt;=5.5,"Poco Ruidoso","Ruidoso"))</f>
        <v>Ruidoso</v>
      </c>
      <c r="U3548" t="str">
        <f>IF(AND(AIRBNB[[#This Row],[PRECIO]]&lt;50,AIRBNB[[#This Row],[MIN_NOCHES]]&gt;3),"Dentro del presupuesto","No considerar")</f>
        <v>No considerar</v>
      </c>
      <c r="V3548" t="str">
        <f>VLOOKUP(AIRBNB[[#This Row],[HOST_ID]],Super_host[],5,FALSE)</f>
        <v>Host</v>
      </c>
    </row>
    <row r="3549" spans="1:22">
      <c r="A3549" s="4">
        <v>6000785</v>
      </c>
      <c r="B3549" t="s">
        <v>15073</v>
      </c>
      <c r="C3549" s="4">
        <v>31150792</v>
      </c>
      <c r="D3549" t="s">
        <v>15074</v>
      </c>
      <c r="E3549" t="s">
        <v>12314</v>
      </c>
      <c r="F3549" s="4">
        <v>11207</v>
      </c>
      <c r="G3549" s="13" t="s">
        <v>4662</v>
      </c>
      <c r="H3549" s="13" t="s">
        <v>9274</v>
      </c>
      <c r="I3549" s="1">
        <v>4069709</v>
      </c>
      <c r="J3549" s="1">
        <v>-7393538</v>
      </c>
      <c r="K3549" t="s">
        <v>5</v>
      </c>
      <c r="L3549" s="20">
        <v>100</v>
      </c>
      <c r="M3549" s="4">
        <v>2</v>
      </c>
      <c r="N3549" s="4">
        <v>143</v>
      </c>
      <c r="O3549" s="2">
        <v>43603</v>
      </c>
      <c r="P3549" s="3">
        <v>3.41</v>
      </c>
      <c r="Q3549" s="4">
        <v>1</v>
      </c>
      <c r="R3549" s="3">
        <v>6.9</v>
      </c>
      <c r="S35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49" t="str">
        <f>IF(AIRBNB[[#This Row],[RUIDO(dB)]]&lt;=4,"Silencioso",IF(AIRBNB[[#This Row],[RUIDO(dB)]]&lt;=5.5,"Poco Ruidoso","Ruidoso"))</f>
        <v>Ruidoso</v>
      </c>
      <c r="U3549" t="str">
        <f>IF(AND(AIRBNB[[#This Row],[PRECIO]]&lt;50,AIRBNB[[#This Row],[MIN_NOCHES]]&gt;3),"Dentro del presupuesto","No considerar")</f>
        <v>No considerar</v>
      </c>
      <c r="V3549" t="str">
        <f>VLOOKUP(AIRBNB[[#This Row],[HOST_ID]],Super_host[],5,FALSE)</f>
        <v>Host</v>
      </c>
    </row>
    <row r="3550" spans="1:22">
      <c r="A3550" s="4">
        <v>5990467</v>
      </c>
      <c r="B3550" t="s">
        <v>14612</v>
      </c>
      <c r="C3550" s="4">
        <v>31102831</v>
      </c>
      <c r="D3550" t="s">
        <v>14613</v>
      </c>
      <c r="E3550" t="s">
        <v>14614</v>
      </c>
      <c r="F3550" s="4">
        <v>11217</v>
      </c>
      <c r="G3550" s="13" t="s">
        <v>4662</v>
      </c>
      <c r="H3550" s="13" t="s">
        <v>9576</v>
      </c>
      <c r="I3550" s="1">
        <v>4068401</v>
      </c>
      <c r="J3550" s="1">
        <v>-7398521</v>
      </c>
      <c r="K3550" t="s">
        <v>40</v>
      </c>
      <c r="L3550" s="20">
        <v>100</v>
      </c>
      <c r="M3550" s="4">
        <v>4</v>
      </c>
      <c r="N3550" s="4">
        <v>120</v>
      </c>
      <c r="O3550" s="2">
        <v>43632</v>
      </c>
      <c r="P3550" s="3">
        <v>2.36</v>
      </c>
      <c r="Q3550" s="4">
        <v>1</v>
      </c>
      <c r="R3550" s="3">
        <v>6.9</v>
      </c>
      <c r="S35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0" t="str">
        <f>IF(AIRBNB[[#This Row],[RUIDO(dB)]]&lt;=4,"Silencioso",IF(AIRBNB[[#This Row],[RUIDO(dB)]]&lt;=5.5,"Poco Ruidoso","Ruidoso"))</f>
        <v>Ruidoso</v>
      </c>
      <c r="U3550" t="str">
        <f>IF(AND(AIRBNB[[#This Row],[PRECIO]]&lt;50,AIRBNB[[#This Row],[MIN_NOCHES]]&gt;3),"Dentro del presupuesto","No considerar")</f>
        <v>No considerar</v>
      </c>
      <c r="V3550" t="str">
        <f>VLOOKUP(AIRBNB[[#This Row],[HOST_ID]],Super_host[],5,FALSE)</f>
        <v>Host</v>
      </c>
    </row>
    <row r="3551" spans="1:22">
      <c r="A3551" s="4">
        <v>5904178</v>
      </c>
      <c r="B3551" t="s">
        <v>9081</v>
      </c>
      <c r="C3551" s="4">
        <v>30665412</v>
      </c>
      <c r="D3551" t="s">
        <v>2784</v>
      </c>
      <c r="E3551" t="s">
        <v>9082</v>
      </c>
      <c r="F3551" s="4">
        <v>11103</v>
      </c>
      <c r="G3551" s="13" t="s">
        <v>7897</v>
      </c>
      <c r="H3551" s="13" t="s">
        <v>7940</v>
      </c>
      <c r="I3551" s="1">
        <v>4076384</v>
      </c>
      <c r="J3551" s="1">
        <v>-7392023</v>
      </c>
      <c r="K3551" t="s">
        <v>40</v>
      </c>
      <c r="L3551" s="20">
        <v>100</v>
      </c>
      <c r="M3551" s="4">
        <v>1</v>
      </c>
      <c r="N3551" s="4">
        <v>0</v>
      </c>
      <c r="O3551" s="2">
        <v>42497</v>
      </c>
      <c r="P3551" s="3">
        <v>0.45</v>
      </c>
      <c r="Q3551" s="4">
        <v>5</v>
      </c>
      <c r="R3551" s="3">
        <v>6.24</v>
      </c>
      <c r="S35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1" t="str">
        <f>IF(AIRBNB[[#This Row],[RUIDO(dB)]]&lt;=4,"Silencioso",IF(AIRBNB[[#This Row],[RUIDO(dB)]]&lt;=5.5,"Poco Ruidoso","Ruidoso"))</f>
        <v>Ruidoso</v>
      </c>
      <c r="U3551" t="str">
        <f>IF(AND(AIRBNB[[#This Row],[PRECIO]]&lt;50,AIRBNB[[#This Row],[MIN_NOCHES]]&gt;3),"Dentro del presupuesto","No considerar")</f>
        <v>No considerar</v>
      </c>
      <c r="V3551" t="str">
        <f>VLOOKUP(AIRBNB[[#This Row],[HOST_ID]],Super_host[],5,FALSE)</f>
        <v>Host</v>
      </c>
    </row>
    <row r="3552" spans="1:22">
      <c r="A3552" s="4">
        <v>5720569</v>
      </c>
      <c r="B3552" t="s">
        <v>3118</v>
      </c>
      <c r="C3552" s="4">
        <v>29661897</v>
      </c>
      <c r="D3552" t="s">
        <v>677</v>
      </c>
      <c r="E3552" t="s">
        <v>3119</v>
      </c>
      <c r="F3552" s="4">
        <v>10040</v>
      </c>
      <c r="G3552" s="13" t="s">
        <v>124</v>
      </c>
      <c r="H3552" s="13" t="s">
        <v>125</v>
      </c>
      <c r="I3552" s="1">
        <v>408558</v>
      </c>
      <c r="J3552" s="1">
        <v>-7393025</v>
      </c>
      <c r="K3552" t="s">
        <v>5</v>
      </c>
      <c r="L3552" s="20">
        <v>100</v>
      </c>
      <c r="M3552" s="4">
        <v>5</v>
      </c>
      <c r="N3552" s="4">
        <v>15</v>
      </c>
      <c r="O3552" s="2">
        <v>43031</v>
      </c>
      <c r="P3552" s="3">
        <v>0.28999999999999998</v>
      </c>
      <c r="Q3552" s="4">
        <v>1</v>
      </c>
      <c r="R3552" s="3">
        <v>5.6</v>
      </c>
      <c r="S35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2" t="str">
        <f>IF(AIRBNB[[#This Row],[RUIDO(dB)]]&lt;=4,"Silencioso",IF(AIRBNB[[#This Row],[RUIDO(dB)]]&lt;=5.5,"Poco Ruidoso","Ruidoso"))</f>
        <v>Ruidoso</v>
      </c>
      <c r="U3552" t="str">
        <f>IF(AND(AIRBNB[[#This Row],[PRECIO]]&lt;50,AIRBNB[[#This Row],[MIN_NOCHES]]&gt;3),"Dentro del presupuesto","No considerar")</f>
        <v>No considerar</v>
      </c>
      <c r="V3552" t="str">
        <f>VLOOKUP(AIRBNB[[#This Row],[HOST_ID]],Super_host[],5,FALSE)</f>
        <v>Host</v>
      </c>
    </row>
    <row r="3553" spans="1:22">
      <c r="A3553" s="4">
        <v>5545560</v>
      </c>
      <c r="B3553" t="s">
        <v>5870</v>
      </c>
      <c r="C3553" s="4">
        <v>28752891</v>
      </c>
      <c r="D3553" t="s">
        <v>442</v>
      </c>
      <c r="E3553" t="s">
        <v>3821</v>
      </c>
      <c r="F3553" s="4">
        <v>10025</v>
      </c>
      <c r="G3553" s="13" t="s">
        <v>124</v>
      </c>
      <c r="H3553" s="13" t="s">
        <v>168</v>
      </c>
      <c r="I3553" s="1">
        <v>4079093</v>
      </c>
      <c r="J3553" s="1">
        <v>-739678</v>
      </c>
      <c r="K3553" t="s">
        <v>40</v>
      </c>
      <c r="L3553" s="20">
        <v>100</v>
      </c>
      <c r="M3553" s="4">
        <v>3</v>
      </c>
      <c r="N3553" s="4">
        <v>33</v>
      </c>
      <c r="O3553" s="2">
        <v>43647</v>
      </c>
      <c r="P3553" s="3">
        <v>2.31</v>
      </c>
      <c r="Q3553" s="4">
        <v>1</v>
      </c>
      <c r="R3553" s="3">
        <v>5.6</v>
      </c>
      <c r="S35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3" t="str">
        <f>IF(AIRBNB[[#This Row],[RUIDO(dB)]]&lt;=4,"Silencioso",IF(AIRBNB[[#This Row],[RUIDO(dB)]]&lt;=5.5,"Poco Ruidoso","Ruidoso"))</f>
        <v>Ruidoso</v>
      </c>
      <c r="U3553" t="str">
        <f>IF(AND(AIRBNB[[#This Row],[PRECIO]]&lt;50,AIRBNB[[#This Row],[MIN_NOCHES]]&gt;3),"Dentro del presupuesto","No considerar")</f>
        <v>No considerar</v>
      </c>
      <c r="V3553" t="str">
        <f>VLOOKUP(AIRBNB[[#This Row],[HOST_ID]],Super_host[],5,FALSE)</f>
        <v>Host</v>
      </c>
    </row>
    <row r="3554" spans="1:22">
      <c r="A3554" s="4">
        <v>5536023</v>
      </c>
      <c r="B3554" t="s">
        <v>6661</v>
      </c>
      <c r="C3554" s="4">
        <v>28706617</v>
      </c>
      <c r="D3554" t="s">
        <v>6662</v>
      </c>
      <c r="E3554" t="s">
        <v>6663</v>
      </c>
      <c r="F3554" s="4">
        <v>10035</v>
      </c>
      <c r="G3554" s="13" t="s">
        <v>124</v>
      </c>
      <c r="H3554" s="13" t="s">
        <v>219</v>
      </c>
      <c r="I3554" s="1">
        <v>4080177</v>
      </c>
      <c r="J3554" s="1">
        <v>-7393532</v>
      </c>
      <c r="K3554" t="s">
        <v>5</v>
      </c>
      <c r="L3554" s="20">
        <v>100</v>
      </c>
      <c r="M3554" s="4">
        <v>7</v>
      </c>
      <c r="N3554" s="4">
        <v>0</v>
      </c>
      <c r="O3554" s="2">
        <v>42367</v>
      </c>
      <c r="P3554" s="3">
        <v>0.02</v>
      </c>
      <c r="Q3554" s="4">
        <v>1</v>
      </c>
      <c r="R3554" s="3">
        <v>5.6</v>
      </c>
      <c r="S35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4" t="str">
        <f>IF(AIRBNB[[#This Row],[RUIDO(dB)]]&lt;=4,"Silencioso",IF(AIRBNB[[#This Row],[RUIDO(dB)]]&lt;=5.5,"Poco Ruidoso","Ruidoso"))</f>
        <v>Ruidoso</v>
      </c>
      <c r="U3554" t="str">
        <f>IF(AND(AIRBNB[[#This Row],[PRECIO]]&lt;50,AIRBNB[[#This Row],[MIN_NOCHES]]&gt;3),"Dentro del presupuesto","No considerar")</f>
        <v>No considerar</v>
      </c>
      <c r="V3554" t="str">
        <f>VLOOKUP(AIRBNB[[#This Row],[HOST_ID]],Super_host[],5,FALSE)</f>
        <v>Host</v>
      </c>
    </row>
    <row r="3555" spans="1:22">
      <c r="A3555" s="4">
        <v>5406041</v>
      </c>
      <c r="B3555" t="s">
        <v>6393</v>
      </c>
      <c r="C3555" s="4">
        <v>27974744</v>
      </c>
      <c r="D3555" t="s">
        <v>6394</v>
      </c>
      <c r="E3555" t="s">
        <v>6395</v>
      </c>
      <c r="F3555" s="4">
        <v>10009</v>
      </c>
      <c r="G3555" s="13" t="s">
        <v>124</v>
      </c>
      <c r="H3555" s="13" t="s">
        <v>133</v>
      </c>
      <c r="I3555" s="1">
        <v>4072755</v>
      </c>
      <c r="J3555" s="1">
        <v>-7397876</v>
      </c>
      <c r="K3555" t="s">
        <v>40</v>
      </c>
      <c r="L3555" s="20">
        <v>100</v>
      </c>
      <c r="M3555" s="4">
        <v>2</v>
      </c>
      <c r="N3555" s="4">
        <v>156</v>
      </c>
      <c r="O3555" s="2">
        <v>43635</v>
      </c>
      <c r="P3555" s="3">
        <v>3.9</v>
      </c>
      <c r="Q3555" s="4">
        <v>1</v>
      </c>
      <c r="R3555" s="3">
        <v>5.6</v>
      </c>
      <c r="S35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5" t="str">
        <f>IF(AIRBNB[[#This Row],[RUIDO(dB)]]&lt;=4,"Silencioso",IF(AIRBNB[[#This Row],[RUIDO(dB)]]&lt;=5.5,"Poco Ruidoso","Ruidoso"))</f>
        <v>Ruidoso</v>
      </c>
      <c r="U3555" t="str">
        <f>IF(AND(AIRBNB[[#This Row],[PRECIO]]&lt;50,AIRBNB[[#This Row],[MIN_NOCHES]]&gt;3),"Dentro del presupuesto","No considerar")</f>
        <v>No considerar</v>
      </c>
      <c r="V3555" t="str">
        <f>VLOOKUP(AIRBNB[[#This Row],[HOST_ID]],Super_host[],5,FALSE)</f>
        <v>Host</v>
      </c>
    </row>
    <row r="3556" spans="1:22">
      <c r="A3556" s="4">
        <v>5362041</v>
      </c>
      <c r="B3556" t="s">
        <v>5753</v>
      </c>
      <c r="C3556" s="4">
        <v>27796188</v>
      </c>
      <c r="D3556" t="s">
        <v>291</v>
      </c>
      <c r="E3556" t="s">
        <v>5754</v>
      </c>
      <c r="F3556" s="4">
        <v>10027</v>
      </c>
      <c r="G3556" s="13" t="s">
        <v>124</v>
      </c>
      <c r="H3556" s="13" t="s">
        <v>148</v>
      </c>
      <c r="I3556" s="1">
        <v>4080917</v>
      </c>
      <c r="J3556" s="1">
        <v>-7395405</v>
      </c>
      <c r="K3556" t="s">
        <v>5</v>
      </c>
      <c r="L3556" s="20">
        <v>100</v>
      </c>
      <c r="M3556" s="4">
        <v>3</v>
      </c>
      <c r="N3556" s="4">
        <v>104</v>
      </c>
      <c r="O3556" s="2">
        <v>43627</v>
      </c>
      <c r="P3556" s="3">
        <v>2.0699999999999998</v>
      </c>
      <c r="Q3556" s="4">
        <v>1</v>
      </c>
      <c r="R3556" s="3">
        <v>5.6</v>
      </c>
      <c r="S35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6" t="str">
        <f>IF(AIRBNB[[#This Row],[RUIDO(dB)]]&lt;=4,"Silencioso",IF(AIRBNB[[#This Row],[RUIDO(dB)]]&lt;=5.5,"Poco Ruidoso","Ruidoso"))</f>
        <v>Ruidoso</v>
      </c>
      <c r="U3556" t="str">
        <f>IF(AND(AIRBNB[[#This Row],[PRECIO]]&lt;50,AIRBNB[[#This Row],[MIN_NOCHES]]&gt;3),"Dentro del presupuesto","No considerar")</f>
        <v>No considerar</v>
      </c>
      <c r="V3556" t="str">
        <f>VLOOKUP(AIRBNB[[#This Row],[HOST_ID]],Super_host[],5,FALSE)</f>
        <v>Host</v>
      </c>
    </row>
    <row r="3557" spans="1:22">
      <c r="A3557" s="4">
        <v>5567220</v>
      </c>
      <c r="B3557" t="s">
        <v>4166</v>
      </c>
      <c r="C3557" s="4">
        <v>27201435</v>
      </c>
      <c r="D3557" t="s">
        <v>4167</v>
      </c>
      <c r="E3557" t="s">
        <v>4168</v>
      </c>
      <c r="F3557" s="4">
        <v>10035</v>
      </c>
      <c r="G3557" s="13" t="s">
        <v>124</v>
      </c>
      <c r="H3557" s="13" t="s">
        <v>219</v>
      </c>
      <c r="I3557" s="1">
        <v>4080015</v>
      </c>
      <c r="J3557" s="1">
        <v>-7394043</v>
      </c>
      <c r="K3557" t="s">
        <v>5</v>
      </c>
      <c r="L3557" s="20">
        <v>100</v>
      </c>
      <c r="M3557" s="4">
        <v>2</v>
      </c>
      <c r="N3557" s="4">
        <v>32</v>
      </c>
      <c r="O3557" s="2">
        <v>42515</v>
      </c>
      <c r="P3557" s="3">
        <v>0.62</v>
      </c>
      <c r="Q3557" s="4">
        <v>1</v>
      </c>
      <c r="R3557" s="3">
        <v>5.6</v>
      </c>
      <c r="S35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7" t="str">
        <f>IF(AIRBNB[[#This Row],[RUIDO(dB)]]&lt;=4,"Silencioso",IF(AIRBNB[[#This Row],[RUIDO(dB)]]&lt;=5.5,"Poco Ruidoso","Ruidoso"))</f>
        <v>Ruidoso</v>
      </c>
      <c r="U3557" t="str">
        <f>IF(AND(AIRBNB[[#This Row],[PRECIO]]&lt;50,AIRBNB[[#This Row],[MIN_NOCHES]]&gt;3),"Dentro del presupuesto","No considerar")</f>
        <v>No considerar</v>
      </c>
      <c r="V3557" t="str">
        <f>VLOOKUP(AIRBNB[[#This Row],[HOST_ID]],Super_host[],5,FALSE)</f>
        <v>Host</v>
      </c>
    </row>
    <row r="3558" spans="1:22">
      <c r="A3558" s="4">
        <v>5373297</v>
      </c>
      <c r="B3558" t="s">
        <v>10286</v>
      </c>
      <c r="C3558" s="4">
        <v>26951283</v>
      </c>
      <c r="D3558" t="s">
        <v>10287</v>
      </c>
      <c r="E3558" t="s">
        <v>10288</v>
      </c>
      <c r="F3558" s="4">
        <v>11215</v>
      </c>
      <c r="G3558" s="13" t="s">
        <v>4662</v>
      </c>
      <c r="H3558" s="13" t="s">
        <v>9234</v>
      </c>
      <c r="I3558" s="1">
        <v>4067092</v>
      </c>
      <c r="J3558" s="1">
        <v>-7398759</v>
      </c>
      <c r="K3558" t="s">
        <v>5</v>
      </c>
      <c r="L3558" s="20">
        <v>100</v>
      </c>
      <c r="M3558" s="4">
        <v>2</v>
      </c>
      <c r="N3558" s="4">
        <v>4</v>
      </c>
      <c r="O3558" s="2">
        <v>42666</v>
      </c>
      <c r="P3558" s="3">
        <v>0.08</v>
      </c>
      <c r="Q3558" s="4">
        <v>1</v>
      </c>
      <c r="R3558" s="3">
        <v>6.9</v>
      </c>
      <c r="S35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8" t="str">
        <f>IF(AIRBNB[[#This Row],[RUIDO(dB)]]&lt;=4,"Silencioso",IF(AIRBNB[[#This Row],[RUIDO(dB)]]&lt;=5.5,"Poco Ruidoso","Ruidoso"))</f>
        <v>Ruidoso</v>
      </c>
      <c r="U3558" t="str">
        <f>IF(AND(AIRBNB[[#This Row],[PRECIO]]&lt;50,AIRBNB[[#This Row],[MIN_NOCHES]]&gt;3),"Dentro del presupuesto","No considerar")</f>
        <v>No considerar</v>
      </c>
      <c r="V3558" t="str">
        <f>VLOOKUP(AIRBNB[[#This Row],[HOST_ID]],Super_host[],5,FALSE)</f>
        <v>Host</v>
      </c>
    </row>
    <row r="3559" spans="1:22">
      <c r="A3559" s="4">
        <v>5084887</v>
      </c>
      <c r="B3559" t="s">
        <v>226</v>
      </c>
      <c r="C3559" s="4">
        <v>26265097</v>
      </c>
      <c r="D3559" t="s">
        <v>227</v>
      </c>
      <c r="E3559" t="s">
        <v>228</v>
      </c>
      <c r="F3559" s="4">
        <v>10003</v>
      </c>
      <c r="G3559" s="13" t="s">
        <v>124</v>
      </c>
      <c r="H3559" s="13" t="s">
        <v>133</v>
      </c>
      <c r="I3559" s="1">
        <v>407295</v>
      </c>
      <c r="J3559" s="1">
        <v>-7398398</v>
      </c>
      <c r="K3559" t="s">
        <v>5</v>
      </c>
      <c r="L3559" s="20">
        <v>100</v>
      </c>
      <c r="M3559" s="4">
        <v>5</v>
      </c>
      <c r="N3559" s="4">
        <v>1</v>
      </c>
      <c r="O3559" s="2">
        <v>42041</v>
      </c>
      <c r="P3559" s="3">
        <v>0.02</v>
      </c>
      <c r="Q3559" s="4">
        <v>1</v>
      </c>
      <c r="R3559" s="3">
        <v>5.6</v>
      </c>
      <c r="S35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59" t="str">
        <f>IF(AIRBNB[[#This Row],[RUIDO(dB)]]&lt;=4,"Silencioso",IF(AIRBNB[[#This Row],[RUIDO(dB)]]&lt;=5.5,"Poco Ruidoso","Ruidoso"))</f>
        <v>Ruidoso</v>
      </c>
      <c r="U3559" t="str">
        <f>IF(AND(AIRBNB[[#This Row],[PRECIO]]&lt;50,AIRBNB[[#This Row],[MIN_NOCHES]]&gt;3),"Dentro del presupuesto","No considerar")</f>
        <v>No considerar</v>
      </c>
      <c r="V3559" t="str">
        <f>VLOOKUP(AIRBNB[[#This Row],[HOST_ID]],Super_host[],5,FALSE)</f>
        <v>Host</v>
      </c>
    </row>
    <row r="3560" spans="1:22">
      <c r="A3560" s="4">
        <v>4998294</v>
      </c>
      <c r="B3560" t="s">
        <v>3991</v>
      </c>
      <c r="C3560" s="4">
        <v>25773982</v>
      </c>
      <c r="D3560" t="s">
        <v>2794</v>
      </c>
      <c r="E3560" t="s">
        <v>3992</v>
      </c>
      <c r="F3560" s="4">
        <v>10028</v>
      </c>
      <c r="G3560" s="13" t="s">
        <v>124</v>
      </c>
      <c r="H3560" s="13" t="s">
        <v>129</v>
      </c>
      <c r="I3560" s="1">
        <v>4077595</v>
      </c>
      <c r="J3560" s="1">
        <v>-7395573</v>
      </c>
      <c r="K3560" t="s">
        <v>40</v>
      </c>
      <c r="L3560" s="20">
        <v>100</v>
      </c>
      <c r="M3560" s="4">
        <v>3</v>
      </c>
      <c r="N3560" s="4">
        <v>28</v>
      </c>
      <c r="O3560" s="2">
        <v>43607</v>
      </c>
      <c r="P3560" s="3">
        <v>0.55000000000000004</v>
      </c>
      <c r="Q3560" s="4">
        <v>1</v>
      </c>
      <c r="R3560" s="3">
        <v>5.6</v>
      </c>
      <c r="S35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0" t="str">
        <f>IF(AIRBNB[[#This Row],[RUIDO(dB)]]&lt;=4,"Silencioso",IF(AIRBNB[[#This Row],[RUIDO(dB)]]&lt;=5.5,"Poco Ruidoso","Ruidoso"))</f>
        <v>Ruidoso</v>
      </c>
      <c r="U3560" t="str">
        <f>IF(AND(AIRBNB[[#This Row],[PRECIO]]&lt;50,AIRBNB[[#This Row],[MIN_NOCHES]]&gt;3),"Dentro del presupuesto","No considerar")</f>
        <v>No considerar</v>
      </c>
      <c r="V3560" t="str">
        <f>VLOOKUP(AIRBNB[[#This Row],[HOST_ID]],Super_host[],5,FALSE)</f>
        <v>Host</v>
      </c>
    </row>
    <row r="3561" spans="1:22">
      <c r="A3561" s="4">
        <v>4987929</v>
      </c>
      <c r="B3561" t="s">
        <v>8630</v>
      </c>
      <c r="C3561" s="4">
        <v>25715117</v>
      </c>
      <c r="D3561" t="s">
        <v>2769</v>
      </c>
      <c r="E3561" t="s">
        <v>8631</v>
      </c>
      <c r="F3561" s="4">
        <v>11106</v>
      </c>
      <c r="G3561" s="13" t="s">
        <v>7897</v>
      </c>
      <c r="H3561" s="13" t="s">
        <v>7940</v>
      </c>
      <c r="I3561" s="1">
        <v>4076357</v>
      </c>
      <c r="J3561" s="1">
        <v>-7392829</v>
      </c>
      <c r="K3561" t="s">
        <v>40</v>
      </c>
      <c r="L3561" s="20">
        <v>100</v>
      </c>
      <c r="M3561" s="4">
        <v>5</v>
      </c>
      <c r="N3561" s="4">
        <v>46</v>
      </c>
      <c r="O3561" s="2">
        <v>43630</v>
      </c>
      <c r="P3561" s="3">
        <v>0.91</v>
      </c>
      <c r="Q3561" s="4">
        <v>5</v>
      </c>
      <c r="R3561" s="3">
        <v>6.24</v>
      </c>
      <c r="S35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1" t="str">
        <f>IF(AIRBNB[[#This Row],[RUIDO(dB)]]&lt;=4,"Silencioso",IF(AIRBNB[[#This Row],[RUIDO(dB)]]&lt;=5.5,"Poco Ruidoso","Ruidoso"))</f>
        <v>Ruidoso</v>
      </c>
      <c r="U3561" t="str">
        <f>IF(AND(AIRBNB[[#This Row],[PRECIO]]&lt;50,AIRBNB[[#This Row],[MIN_NOCHES]]&gt;3),"Dentro del presupuesto","No considerar")</f>
        <v>No considerar</v>
      </c>
      <c r="V3561" t="str">
        <f>VLOOKUP(AIRBNB[[#This Row],[HOST_ID]],Super_host[],5,FALSE)</f>
        <v>Host</v>
      </c>
    </row>
    <row r="3562" spans="1:22">
      <c r="A3562" s="4">
        <v>4870239</v>
      </c>
      <c r="B3562" t="s">
        <v>11146</v>
      </c>
      <c r="C3562" s="4">
        <v>25052740</v>
      </c>
      <c r="D3562" t="s">
        <v>1815</v>
      </c>
      <c r="E3562" t="s">
        <v>11147</v>
      </c>
      <c r="F3562" s="4">
        <v>11206</v>
      </c>
      <c r="G3562" s="13" t="s">
        <v>4662</v>
      </c>
      <c r="H3562" s="13" t="s">
        <v>9230</v>
      </c>
      <c r="I3562" s="1">
        <v>4069627</v>
      </c>
      <c r="J3562" s="1">
        <v>-7394371</v>
      </c>
      <c r="K3562" t="s">
        <v>5</v>
      </c>
      <c r="L3562" s="20">
        <v>100</v>
      </c>
      <c r="M3562" s="4">
        <v>5</v>
      </c>
      <c r="N3562" s="4">
        <v>9</v>
      </c>
      <c r="O3562" s="2">
        <v>43428</v>
      </c>
      <c r="P3562" s="3">
        <v>0.17</v>
      </c>
      <c r="Q3562" s="4">
        <v>1</v>
      </c>
      <c r="R3562" s="3">
        <v>6.9</v>
      </c>
      <c r="S35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2" t="str">
        <f>IF(AIRBNB[[#This Row],[RUIDO(dB)]]&lt;=4,"Silencioso",IF(AIRBNB[[#This Row],[RUIDO(dB)]]&lt;=5.5,"Poco Ruidoso","Ruidoso"))</f>
        <v>Ruidoso</v>
      </c>
      <c r="U3562" t="str">
        <f>IF(AND(AIRBNB[[#This Row],[PRECIO]]&lt;50,AIRBNB[[#This Row],[MIN_NOCHES]]&gt;3),"Dentro del presupuesto","No considerar")</f>
        <v>No considerar</v>
      </c>
      <c r="V3562" t="str">
        <f>VLOOKUP(AIRBNB[[#This Row],[HOST_ID]],Super_host[],5,FALSE)</f>
        <v>Host</v>
      </c>
    </row>
    <row r="3563" spans="1:22">
      <c r="A3563" s="4">
        <v>4814075</v>
      </c>
      <c r="B3563" t="s">
        <v>6711</v>
      </c>
      <c r="C3563" s="4">
        <v>24793480</v>
      </c>
      <c r="D3563" t="s">
        <v>580</v>
      </c>
      <c r="E3563" t="s">
        <v>6712</v>
      </c>
      <c r="F3563" s="4">
        <v>10003</v>
      </c>
      <c r="G3563" s="13" t="s">
        <v>124</v>
      </c>
      <c r="H3563" s="13" t="s">
        <v>133</v>
      </c>
      <c r="I3563" s="1">
        <v>4072771</v>
      </c>
      <c r="J3563" s="1">
        <v>-7398549</v>
      </c>
      <c r="K3563" t="s">
        <v>40</v>
      </c>
      <c r="L3563" s="20">
        <v>100</v>
      </c>
      <c r="M3563" s="4">
        <v>7</v>
      </c>
      <c r="N3563" s="4">
        <v>0</v>
      </c>
      <c r="O3563" s="2">
        <v>42465</v>
      </c>
      <c r="P3563" s="3">
        <v>0.02</v>
      </c>
      <c r="Q3563" s="4">
        <v>1</v>
      </c>
      <c r="R3563" s="3">
        <v>5.6</v>
      </c>
      <c r="S35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3" t="str">
        <f>IF(AIRBNB[[#This Row],[RUIDO(dB)]]&lt;=4,"Silencioso",IF(AIRBNB[[#This Row],[RUIDO(dB)]]&lt;=5.5,"Poco Ruidoso","Ruidoso"))</f>
        <v>Ruidoso</v>
      </c>
      <c r="U3563" t="str">
        <f>IF(AND(AIRBNB[[#This Row],[PRECIO]]&lt;50,AIRBNB[[#This Row],[MIN_NOCHES]]&gt;3),"Dentro del presupuesto","No considerar")</f>
        <v>No considerar</v>
      </c>
      <c r="V3563" t="str">
        <f>VLOOKUP(AIRBNB[[#This Row],[HOST_ID]],Super_host[],5,FALSE)</f>
        <v>Host</v>
      </c>
    </row>
    <row r="3564" spans="1:22">
      <c r="A3564" s="4">
        <v>4795088</v>
      </c>
      <c r="B3564" t="s">
        <v>6715</v>
      </c>
      <c r="C3564" s="4">
        <v>24711105</v>
      </c>
      <c r="D3564" t="s">
        <v>632</v>
      </c>
      <c r="E3564" t="s">
        <v>6716</v>
      </c>
      <c r="F3564" s="4">
        <v>10031</v>
      </c>
      <c r="G3564" s="13" t="s">
        <v>124</v>
      </c>
      <c r="H3564" s="13" t="s">
        <v>148</v>
      </c>
      <c r="I3564" s="1">
        <v>4082796</v>
      </c>
      <c r="J3564" s="1">
        <v>-739505</v>
      </c>
      <c r="K3564" t="s">
        <v>40</v>
      </c>
      <c r="L3564" s="20">
        <v>100</v>
      </c>
      <c r="M3564" s="4">
        <v>1</v>
      </c>
      <c r="N3564" s="4">
        <v>0</v>
      </c>
      <c r="O3564" s="2">
        <v>43612</v>
      </c>
      <c r="P3564" s="3">
        <v>0.41</v>
      </c>
      <c r="Q3564" s="4">
        <v>1</v>
      </c>
      <c r="R3564" s="3">
        <v>5.6</v>
      </c>
      <c r="S35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4" t="str">
        <f>IF(AIRBNB[[#This Row],[RUIDO(dB)]]&lt;=4,"Silencioso",IF(AIRBNB[[#This Row],[RUIDO(dB)]]&lt;=5.5,"Poco Ruidoso","Ruidoso"))</f>
        <v>Ruidoso</v>
      </c>
      <c r="U3564" t="str">
        <f>IF(AND(AIRBNB[[#This Row],[PRECIO]]&lt;50,AIRBNB[[#This Row],[MIN_NOCHES]]&gt;3),"Dentro del presupuesto","No considerar")</f>
        <v>No considerar</v>
      </c>
      <c r="V3564" t="str">
        <f>VLOOKUP(AIRBNB[[#This Row],[HOST_ID]],Super_host[],5,FALSE)</f>
        <v>Host</v>
      </c>
    </row>
    <row r="3565" spans="1:22">
      <c r="A3565" s="4">
        <v>4783057</v>
      </c>
      <c r="B3565" t="s">
        <v>14674</v>
      </c>
      <c r="C3565" s="4">
        <v>24660443</v>
      </c>
      <c r="D3565" t="s">
        <v>14675</v>
      </c>
      <c r="E3565" t="s">
        <v>14676</v>
      </c>
      <c r="F3565" s="4">
        <v>11221</v>
      </c>
      <c r="G3565" s="13" t="s">
        <v>4662</v>
      </c>
      <c r="H3565" s="13" t="s">
        <v>9274</v>
      </c>
      <c r="I3565" s="1">
        <v>4069504</v>
      </c>
      <c r="J3565" s="1">
        <v>-7392709</v>
      </c>
      <c r="K3565" t="s">
        <v>5</v>
      </c>
      <c r="L3565" s="20">
        <v>100</v>
      </c>
      <c r="M3565" s="4">
        <v>4</v>
      </c>
      <c r="N3565" s="4">
        <v>123</v>
      </c>
      <c r="O3565" s="2">
        <v>43624</v>
      </c>
      <c r="P3565" s="3">
        <v>2.48</v>
      </c>
      <c r="Q3565" s="4">
        <v>1</v>
      </c>
      <c r="R3565" s="3">
        <v>6.9</v>
      </c>
      <c r="S35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5" t="str">
        <f>IF(AIRBNB[[#This Row],[RUIDO(dB)]]&lt;=4,"Silencioso",IF(AIRBNB[[#This Row],[RUIDO(dB)]]&lt;=5.5,"Poco Ruidoso","Ruidoso"))</f>
        <v>Ruidoso</v>
      </c>
      <c r="U3565" t="str">
        <f>IF(AND(AIRBNB[[#This Row],[PRECIO]]&lt;50,AIRBNB[[#This Row],[MIN_NOCHES]]&gt;3),"Dentro del presupuesto","No considerar")</f>
        <v>No considerar</v>
      </c>
      <c r="V3565" t="str">
        <f>VLOOKUP(AIRBNB[[#This Row],[HOST_ID]],Super_host[],5,FALSE)</f>
        <v>Host</v>
      </c>
    </row>
    <row r="3566" spans="1:22">
      <c r="A3566" s="4">
        <v>4747068</v>
      </c>
      <c r="B3566" t="s">
        <v>12389</v>
      </c>
      <c r="C3566" s="4">
        <v>24500940</v>
      </c>
      <c r="D3566" t="s">
        <v>276</v>
      </c>
      <c r="E3566" t="s">
        <v>12390</v>
      </c>
      <c r="F3566" s="4">
        <v>11218</v>
      </c>
      <c r="G3566" s="13" t="s">
        <v>4662</v>
      </c>
      <c r="H3566" s="13" t="s">
        <v>10548</v>
      </c>
      <c r="I3566" s="1">
        <v>4065131</v>
      </c>
      <c r="J3566" s="1">
        <v>-7397405</v>
      </c>
      <c r="K3566" t="s">
        <v>5</v>
      </c>
      <c r="L3566" s="20">
        <v>100</v>
      </c>
      <c r="M3566" s="4">
        <v>5</v>
      </c>
      <c r="N3566" s="4">
        <v>24</v>
      </c>
      <c r="O3566" s="2">
        <v>42863</v>
      </c>
      <c r="P3566" s="3">
        <v>0.44</v>
      </c>
      <c r="Q3566" s="4">
        <v>1</v>
      </c>
      <c r="R3566" s="3">
        <v>6.9</v>
      </c>
      <c r="S35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6" t="str">
        <f>IF(AIRBNB[[#This Row],[RUIDO(dB)]]&lt;=4,"Silencioso",IF(AIRBNB[[#This Row],[RUIDO(dB)]]&lt;=5.5,"Poco Ruidoso","Ruidoso"))</f>
        <v>Ruidoso</v>
      </c>
      <c r="U3566" t="str">
        <f>IF(AND(AIRBNB[[#This Row],[PRECIO]]&lt;50,AIRBNB[[#This Row],[MIN_NOCHES]]&gt;3),"Dentro del presupuesto","No considerar")</f>
        <v>No considerar</v>
      </c>
      <c r="V3566" t="str">
        <f>VLOOKUP(AIRBNB[[#This Row],[HOST_ID]],Super_host[],5,FALSE)</f>
        <v>Host</v>
      </c>
    </row>
    <row r="3567" spans="1:22">
      <c r="A3567" s="4">
        <v>5783899</v>
      </c>
      <c r="B3567" t="s">
        <v>6539</v>
      </c>
      <c r="C3567" s="4">
        <v>23977712</v>
      </c>
      <c r="D3567" t="s">
        <v>442</v>
      </c>
      <c r="E3567" t="s">
        <v>6540</v>
      </c>
      <c r="F3567" s="4">
        <v>10029</v>
      </c>
      <c r="G3567" s="13" t="s">
        <v>124</v>
      </c>
      <c r="H3567" s="13" t="s">
        <v>219</v>
      </c>
      <c r="I3567" s="1">
        <v>4079088</v>
      </c>
      <c r="J3567" s="1">
        <v>-7394597</v>
      </c>
      <c r="K3567" t="s">
        <v>40</v>
      </c>
      <c r="L3567" s="20">
        <v>100</v>
      </c>
      <c r="M3567" s="4">
        <v>1</v>
      </c>
      <c r="N3567" s="4">
        <v>315</v>
      </c>
      <c r="O3567" s="2">
        <v>43643</v>
      </c>
      <c r="P3567" s="3">
        <v>6.1</v>
      </c>
      <c r="Q3567" s="4">
        <v>1</v>
      </c>
      <c r="R3567" s="3">
        <v>5.6</v>
      </c>
      <c r="S35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7" t="str">
        <f>IF(AIRBNB[[#This Row],[RUIDO(dB)]]&lt;=4,"Silencioso",IF(AIRBNB[[#This Row],[RUIDO(dB)]]&lt;=5.5,"Poco Ruidoso","Ruidoso"))</f>
        <v>Ruidoso</v>
      </c>
      <c r="U3567" t="str">
        <f>IF(AND(AIRBNB[[#This Row],[PRECIO]]&lt;50,AIRBNB[[#This Row],[MIN_NOCHES]]&gt;3),"Dentro del presupuesto","No considerar")</f>
        <v>No considerar</v>
      </c>
      <c r="V3567" t="str">
        <f>VLOOKUP(AIRBNB[[#This Row],[HOST_ID]],Super_host[],5,FALSE)</f>
        <v>Host</v>
      </c>
    </row>
    <row r="3568" spans="1:22">
      <c r="A3568" s="4">
        <v>4623217</v>
      </c>
      <c r="B3568" t="s">
        <v>1735</v>
      </c>
      <c r="C3568" s="4">
        <v>23945185</v>
      </c>
      <c r="D3568" t="s">
        <v>1736</v>
      </c>
      <c r="E3568" t="s">
        <v>1737</v>
      </c>
      <c r="F3568" s="4">
        <v>10009</v>
      </c>
      <c r="G3568" s="13" t="s">
        <v>124</v>
      </c>
      <c r="H3568" s="13" t="s">
        <v>133</v>
      </c>
      <c r="I3568" s="1">
        <v>40726</v>
      </c>
      <c r="J3568" s="1">
        <v>-7397773</v>
      </c>
      <c r="K3568" t="s">
        <v>5</v>
      </c>
      <c r="L3568" s="20">
        <v>100</v>
      </c>
      <c r="M3568" s="4">
        <v>7</v>
      </c>
      <c r="N3568" s="4">
        <v>6</v>
      </c>
      <c r="O3568" s="2">
        <v>42431</v>
      </c>
      <c r="P3568" s="3">
        <v>0.11</v>
      </c>
      <c r="Q3568" s="4">
        <v>1</v>
      </c>
      <c r="R3568" s="3">
        <v>5.6</v>
      </c>
      <c r="S35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8" t="str">
        <f>IF(AIRBNB[[#This Row],[RUIDO(dB)]]&lt;=4,"Silencioso",IF(AIRBNB[[#This Row],[RUIDO(dB)]]&lt;=5.5,"Poco Ruidoso","Ruidoso"))</f>
        <v>Ruidoso</v>
      </c>
      <c r="U3568" t="str">
        <f>IF(AND(AIRBNB[[#This Row],[PRECIO]]&lt;50,AIRBNB[[#This Row],[MIN_NOCHES]]&gt;3),"Dentro del presupuesto","No considerar")</f>
        <v>No considerar</v>
      </c>
      <c r="V3568" t="str">
        <f>VLOOKUP(AIRBNB[[#This Row],[HOST_ID]],Super_host[],5,FALSE)</f>
        <v>Host</v>
      </c>
    </row>
    <row r="3569" spans="1:22">
      <c r="A3569" s="4">
        <v>4593770</v>
      </c>
      <c r="B3569" t="s">
        <v>8402</v>
      </c>
      <c r="C3569" s="4">
        <v>23812318</v>
      </c>
      <c r="D3569" t="s">
        <v>186</v>
      </c>
      <c r="E3569" t="s">
        <v>8403</v>
      </c>
      <c r="F3569" s="4">
        <v>11372</v>
      </c>
      <c r="G3569" s="13" t="s">
        <v>7897</v>
      </c>
      <c r="H3569" s="13" t="s">
        <v>8009</v>
      </c>
      <c r="I3569" s="1">
        <v>4075401</v>
      </c>
      <c r="J3569" s="1">
        <v>-7388236</v>
      </c>
      <c r="K3569" t="s">
        <v>5</v>
      </c>
      <c r="L3569" s="20">
        <v>100</v>
      </c>
      <c r="M3569" s="4">
        <v>2</v>
      </c>
      <c r="N3569" s="4">
        <v>21</v>
      </c>
      <c r="O3569" s="2">
        <v>43563</v>
      </c>
      <c r="P3569" s="3">
        <v>0.38</v>
      </c>
      <c r="Q3569" s="4">
        <v>5</v>
      </c>
      <c r="R3569" s="3">
        <v>6.24</v>
      </c>
      <c r="S35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69" t="str">
        <f>IF(AIRBNB[[#This Row],[RUIDO(dB)]]&lt;=4,"Silencioso",IF(AIRBNB[[#This Row],[RUIDO(dB)]]&lt;=5.5,"Poco Ruidoso","Ruidoso"))</f>
        <v>Ruidoso</v>
      </c>
      <c r="U3569" t="str">
        <f>IF(AND(AIRBNB[[#This Row],[PRECIO]]&lt;50,AIRBNB[[#This Row],[MIN_NOCHES]]&gt;3),"Dentro del presupuesto","No considerar")</f>
        <v>No considerar</v>
      </c>
      <c r="V3569" t="str">
        <f>VLOOKUP(AIRBNB[[#This Row],[HOST_ID]],Super_host[],5,FALSE)</f>
        <v>Host</v>
      </c>
    </row>
    <row r="3570" spans="1:22">
      <c r="A3570" s="4">
        <v>4605840</v>
      </c>
      <c r="B3570" t="s">
        <v>13551</v>
      </c>
      <c r="C3570" s="4">
        <v>23788242</v>
      </c>
      <c r="D3570" t="s">
        <v>1130</v>
      </c>
      <c r="E3570" t="s">
        <v>13552</v>
      </c>
      <c r="F3570" s="4">
        <v>11216</v>
      </c>
      <c r="G3570" s="13" t="s">
        <v>4662</v>
      </c>
      <c r="H3570" s="13" t="s">
        <v>9230</v>
      </c>
      <c r="I3570" s="1">
        <v>4068853</v>
      </c>
      <c r="J3570" s="1">
        <v>-739498</v>
      </c>
      <c r="K3570" t="s">
        <v>40</v>
      </c>
      <c r="L3570" s="20">
        <v>100</v>
      </c>
      <c r="M3570" s="4">
        <v>3</v>
      </c>
      <c r="N3570" s="4">
        <v>50</v>
      </c>
      <c r="O3570" s="2">
        <v>43631</v>
      </c>
      <c r="P3570" s="3">
        <v>1.08</v>
      </c>
      <c r="Q3570" s="4">
        <v>1</v>
      </c>
      <c r="R3570" s="3">
        <v>6.9</v>
      </c>
      <c r="S35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0" t="str">
        <f>IF(AIRBNB[[#This Row],[RUIDO(dB)]]&lt;=4,"Silencioso",IF(AIRBNB[[#This Row],[RUIDO(dB)]]&lt;=5.5,"Poco Ruidoso","Ruidoso"))</f>
        <v>Ruidoso</v>
      </c>
      <c r="U3570" t="str">
        <f>IF(AND(AIRBNB[[#This Row],[PRECIO]]&lt;50,AIRBNB[[#This Row],[MIN_NOCHES]]&gt;3),"Dentro del presupuesto","No considerar")</f>
        <v>No considerar</v>
      </c>
      <c r="V3570" t="str">
        <f>VLOOKUP(AIRBNB[[#This Row],[HOST_ID]],Super_host[],5,FALSE)</f>
        <v>Host</v>
      </c>
    </row>
    <row r="3571" spans="1:22">
      <c r="A3571" s="4">
        <v>6507084</v>
      </c>
      <c r="B3571" t="s">
        <v>2854</v>
      </c>
      <c r="C3571" s="4">
        <v>23772724</v>
      </c>
      <c r="D3571" t="s">
        <v>1739</v>
      </c>
      <c r="E3571" t="s">
        <v>2106</v>
      </c>
      <c r="F3571" s="4">
        <v>10035</v>
      </c>
      <c r="G3571" s="13" t="s">
        <v>124</v>
      </c>
      <c r="H3571" s="13" t="s">
        <v>219</v>
      </c>
      <c r="I3571" s="1">
        <v>4079726</v>
      </c>
      <c r="J3571" s="1">
        <v>-739329</v>
      </c>
      <c r="K3571" t="s">
        <v>5</v>
      </c>
      <c r="L3571" s="20">
        <v>100</v>
      </c>
      <c r="M3571" s="4">
        <v>30</v>
      </c>
      <c r="N3571" s="4">
        <v>12</v>
      </c>
      <c r="O3571" s="2">
        <v>43546</v>
      </c>
      <c r="P3571" s="3">
        <v>0.25</v>
      </c>
      <c r="Q3571" s="4">
        <v>1</v>
      </c>
      <c r="R3571" s="3">
        <v>5.6</v>
      </c>
      <c r="S35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1" t="str">
        <f>IF(AIRBNB[[#This Row],[RUIDO(dB)]]&lt;=4,"Silencioso",IF(AIRBNB[[#This Row],[RUIDO(dB)]]&lt;=5.5,"Poco Ruidoso","Ruidoso"))</f>
        <v>Ruidoso</v>
      </c>
      <c r="U3571" t="str">
        <f>IF(AND(AIRBNB[[#This Row],[PRECIO]]&lt;50,AIRBNB[[#This Row],[MIN_NOCHES]]&gt;3),"Dentro del presupuesto","No considerar")</f>
        <v>No considerar</v>
      </c>
      <c r="V3571" t="str">
        <f>VLOOKUP(AIRBNB[[#This Row],[HOST_ID]],Super_host[],5,FALSE)</f>
        <v>Host</v>
      </c>
    </row>
    <row r="3572" spans="1:22">
      <c r="A3572" s="4">
        <v>4538274</v>
      </c>
      <c r="B3572" t="s">
        <v>8406</v>
      </c>
      <c r="C3572" s="4">
        <v>23532244</v>
      </c>
      <c r="D3572" t="s">
        <v>3431</v>
      </c>
      <c r="E3572" t="s">
        <v>8407</v>
      </c>
      <c r="F3572" s="4">
        <v>11103</v>
      </c>
      <c r="G3572" s="13" t="s">
        <v>7897</v>
      </c>
      <c r="H3572" s="13" t="s">
        <v>7940</v>
      </c>
      <c r="I3572" s="1">
        <v>4077002</v>
      </c>
      <c r="J3572" s="1">
        <v>-7391498</v>
      </c>
      <c r="K3572" t="s">
        <v>5</v>
      </c>
      <c r="L3572" s="20">
        <v>100</v>
      </c>
      <c r="M3572" s="4">
        <v>2</v>
      </c>
      <c r="N3572" s="4">
        <v>18</v>
      </c>
      <c r="O3572" s="2">
        <v>43612</v>
      </c>
      <c r="P3572" s="3">
        <v>0.38</v>
      </c>
      <c r="Q3572" s="4">
        <v>5</v>
      </c>
      <c r="R3572" s="3">
        <v>6.24</v>
      </c>
      <c r="S35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2" t="str">
        <f>IF(AIRBNB[[#This Row],[RUIDO(dB)]]&lt;=4,"Silencioso",IF(AIRBNB[[#This Row],[RUIDO(dB)]]&lt;=5.5,"Poco Ruidoso","Ruidoso"))</f>
        <v>Ruidoso</v>
      </c>
      <c r="U3572" t="str">
        <f>IF(AND(AIRBNB[[#This Row],[PRECIO]]&lt;50,AIRBNB[[#This Row],[MIN_NOCHES]]&gt;3),"Dentro del presupuesto","No considerar")</f>
        <v>No considerar</v>
      </c>
      <c r="V3572" t="str">
        <f>VLOOKUP(AIRBNB[[#This Row],[HOST_ID]],Super_host[],5,FALSE)</f>
        <v>Host</v>
      </c>
    </row>
    <row r="3573" spans="1:22">
      <c r="A3573" s="4">
        <v>4450020</v>
      </c>
      <c r="B3573" t="s">
        <v>10646</v>
      </c>
      <c r="C3573" s="4">
        <v>23095202</v>
      </c>
      <c r="D3573" t="s">
        <v>1201</v>
      </c>
      <c r="E3573" t="s">
        <v>10647</v>
      </c>
      <c r="F3573" s="4">
        <v>11210</v>
      </c>
      <c r="G3573" s="13" t="s">
        <v>4662</v>
      </c>
      <c r="H3573" s="13" t="s">
        <v>9306</v>
      </c>
      <c r="I3573" s="1">
        <v>4063395</v>
      </c>
      <c r="J3573" s="1">
        <v>-7394772</v>
      </c>
      <c r="K3573" t="s">
        <v>5</v>
      </c>
      <c r="L3573" s="20">
        <v>100</v>
      </c>
      <c r="M3573" s="4">
        <v>2</v>
      </c>
      <c r="N3573" s="4">
        <v>1</v>
      </c>
      <c r="O3573" s="2">
        <v>43380</v>
      </c>
      <c r="P3573" s="3">
        <v>0.11</v>
      </c>
      <c r="Q3573" s="4">
        <v>1</v>
      </c>
      <c r="R3573" s="3">
        <v>6.9</v>
      </c>
      <c r="S35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3" t="str">
        <f>IF(AIRBNB[[#This Row],[RUIDO(dB)]]&lt;=4,"Silencioso",IF(AIRBNB[[#This Row],[RUIDO(dB)]]&lt;=5.5,"Poco Ruidoso","Ruidoso"))</f>
        <v>Ruidoso</v>
      </c>
      <c r="U3573" t="str">
        <f>IF(AND(AIRBNB[[#This Row],[PRECIO]]&lt;50,AIRBNB[[#This Row],[MIN_NOCHES]]&gt;3),"Dentro del presupuesto","No considerar")</f>
        <v>No considerar</v>
      </c>
      <c r="V3573" t="str">
        <f>VLOOKUP(AIRBNB[[#This Row],[HOST_ID]],Super_host[],5,FALSE)</f>
        <v>Host</v>
      </c>
    </row>
    <row r="3574" spans="1:22">
      <c r="A3574" s="4">
        <v>4925050</v>
      </c>
      <c r="B3574" t="s">
        <v>15229</v>
      </c>
      <c r="C3574" s="4">
        <v>23069182</v>
      </c>
      <c r="D3574" t="s">
        <v>1831</v>
      </c>
      <c r="E3574" t="s">
        <v>15230</v>
      </c>
      <c r="F3574" s="4">
        <v>11217</v>
      </c>
      <c r="G3574" s="13" t="s">
        <v>4662</v>
      </c>
      <c r="H3574" s="13" t="s">
        <v>9222</v>
      </c>
      <c r="I3574" s="1">
        <v>4068346</v>
      </c>
      <c r="J3574" s="1">
        <v>-7397214</v>
      </c>
      <c r="K3574" t="s">
        <v>40</v>
      </c>
      <c r="L3574" s="20">
        <v>100</v>
      </c>
      <c r="M3574" s="4">
        <v>1</v>
      </c>
      <c r="N3574" s="4">
        <v>55</v>
      </c>
      <c r="O3574" s="2">
        <v>43639</v>
      </c>
      <c r="P3574" s="3">
        <v>4.16</v>
      </c>
      <c r="Q3574" s="4">
        <v>1</v>
      </c>
      <c r="R3574" s="3">
        <v>6.9</v>
      </c>
      <c r="S35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4" t="str">
        <f>IF(AIRBNB[[#This Row],[RUIDO(dB)]]&lt;=4,"Silencioso",IF(AIRBNB[[#This Row],[RUIDO(dB)]]&lt;=5.5,"Poco Ruidoso","Ruidoso"))</f>
        <v>Ruidoso</v>
      </c>
      <c r="U3574" t="str">
        <f>IF(AND(AIRBNB[[#This Row],[PRECIO]]&lt;50,AIRBNB[[#This Row],[MIN_NOCHES]]&gt;3),"Dentro del presupuesto","No considerar")</f>
        <v>No considerar</v>
      </c>
      <c r="V3574" t="str">
        <f>VLOOKUP(AIRBNB[[#This Row],[HOST_ID]],Super_host[],5,FALSE)</f>
        <v>Host</v>
      </c>
    </row>
    <row r="3575" spans="1:22">
      <c r="A3575" s="4">
        <v>6758846</v>
      </c>
      <c r="B3575" t="s">
        <v>15496</v>
      </c>
      <c r="C3575" s="4">
        <v>22894987</v>
      </c>
      <c r="D3575" t="s">
        <v>233</v>
      </c>
      <c r="E3575" t="s">
        <v>15497</v>
      </c>
      <c r="F3575" s="4">
        <v>11222</v>
      </c>
      <c r="G3575" s="13" t="s">
        <v>4662</v>
      </c>
      <c r="H3575" s="13" t="s">
        <v>9218</v>
      </c>
      <c r="I3575" s="1">
        <v>4071085</v>
      </c>
      <c r="J3575" s="1">
        <v>-7394894</v>
      </c>
      <c r="K3575" t="s">
        <v>5</v>
      </c>
      <c r="L3575" s="20">
        <v>100</v>
      </c>
      <c r="M3575" s="4">
        <v>1</v>
      </c>
      <c r="N3575" s="4">
        <v>0</v>
      </c>
      <c r="O3575" s="2">
        <v>43648</v>
      </c>
      <c r="P3575" s="3">
        <v>1.39</v>
      </c>
      <c r="Q3575" s="4">
        <v>1</v>
      </c>
      <c r="R3575" s="3">
        <v>6.9</v>
      </c>
      <c r="S35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5" t="str">
        <f>IF(AIRBNB[[#This Row],[RUIDO(dB)]]&lt;=4,"Silencioso",IF(AIRBNB[[#This Row],[RUIDO(dB)]]&lt;=5.5,"Poco Ruidoso","Ruidoso"))</f>
        <v>Ruidoso</v>
      </c>
      <c r="U3575" t="str">
        <f>IF(AND(AIRBNB[[#This Row],[PRECIO]]&lt;50,AIRBNB[[#This Row],[MIN_NOCHES]]&gt;3),"Dentro del presupuesto","No considerar")</f>
        <v>No considerar</v>
      </c>
      <c r="V3575" t="str">
        <f>VLOOKUP(AIRBNB[[#This Row],[HOST_ID]],Super_host[],5,FALSE)</f>
        <v>Host</v>
      </c>
    </row>
    <row r="3576" spans="1:22">
      <c r="A3576" s="4">
        <v>5475870</v>
      </c>
      <c r="B3576" t="s">
        <v>6777</v>
      </c>
      <c r="C3576" s="4">
        <v>22709931</v>
      </c>
      <c r="D3576" t="s">
        <v>1831</v>
      </c>
      <c r="E3576" t="s">
        <v>6328</v>
      </c>
      <c r="F3576" s="4">
        <v>10019</v>
      </c>
      <c r="G3576" s="13" t="s">
        <v>124</v>
      </c>
      <c r="H3576" s="13" t="s">
        <v>249</v>
      </c>
      <c r="I3576" s="1">
        <v>4076909</v>
      </c>
      <c r="J3576" s="1">
        <v>-7398639</v>
      </c>
      <c r="K3576" t="s">
        <v>40</v>
      </c>
      <c r="L3576" s="20">
        <v>100</v>
      </c>
      <c r="M3576" s="4">
        <v>5</v>
      </c>
      <c r="N3576" s="4">
        <v>0</v>
      </c>
      <c r="O3576" s="2">
        <v>43631</v>
      </c>
      <c r="P3576" s="3">
        <v>0.36</v>
      </c>
      <c r="Q3576" s="4">
        <v>1</v>
      </c>
      <c r="R3576" s="3">
        <v>5.6</v>
      </c>
      <c r="S35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6" t="str">
        <f>IF(AIRBNB[[#This Row],[RUIDO(dB)]]&lt;=4,"Silencioso",IF(AIRBNB[[#This Row],[RUIDO(dB)]]&lt;=5.5,"Poco Ruidoso","Ruidoso"))</f>
        <v>Ruidoso</v>
      </c>
      <c r="U3576" t="str">
        <f>IF(AND(AIRBNB[[#This Row],[PRECIO]]&lt;50,AIRBNB[[#This Row],[MIN_NOCHES]]&gt;3),"Dentro del presupuesto","No considerar")</f>
        <v>No considerar</v>
      </c>
      <c r="V3576" t="str">
        <f>VLOOKUP(AIRBNB[[#This Row],[HOST_ID]],Super_host[],5,FALSE)</f>
        <v>Host</v>
      </c>
    </row>
    <row r="3577" spans="1:22">
      <c r="A3577" s="4">
        <v>4341158</v>
      </c>
      <c r="B3577" t="s">
        <v>13658</v>
      </c>
      <c r="C3577" s="4">
        <v>22448247</v>
      </c>
      <c r="D3577" t="s">
        <v>13659</v>
      </c>
      <c r="E3577" t="s">
        <v>13660</v>
      </c>
      <c r="F3577" s="4">
        <v>11236</v>
      </c>
      <c r="G3577" s="13" t="s">
        <v>4662</v>
      </c>
      <c r="H3577" s="13" t="s">
        <v>9306</v>
      </c>
      <c r="I3577" s="1">
        <v>4065337</v>
      </c>
      <c r="J3577" s="1">
        <v>-7391229</v>
      </c>
      <c r="K3577" t="s">
        <v>5</v>
      </c>
      <c r="L3577" s="20">
        <v>100</v>
      </c>
      <c r="M3577" s="4">
        <v>3</v>
      </c>
      <c r="N3577" s="4">
        <v>62</v>
      </c>
      <c r="O3577" s="2">
        <v>43640</v>
      </c>
      <c r="P3577" s="3">
        <v>1.19</v>
      </c>
      <c r="Q3577" s="4">
        <v>1</v>
      </c>
      <c r="R3577" s="3">
        <v>6.9</v>
      </c>
      <c r="S35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7" t="str">
        <f>IF(AIRBNB[[#This Row],[RUIDO(dB)]]&lt;=4,"Silencioso",IF(AIRBNB[[#This Row],[RUIDO(dB)]]&lt;=5.5,"Poco Ruidoso","Ruidoso"))</f>
        <v>Ruidoso</v>
      </c>
      <c r="U3577" t="str">
        <f>IF(AND(AIRBNB[[#This Row],[PRECIO]]&lt;50,AIRBNB[[#This Row],[MIN_NOCHES]]&gt;3),"Dentro del presupuesto","No considerar")</f>
        <v>No considerar</v>
      </c>
      <c r="V3577" t="str">
        <f>VLOOKUP(AIRBNB[[#This Row],[HOST_ID]],Super_host[],5,FALSE)</f>
        <v>Host</v>
      </c>
    </row>
    <row r="3578" spans="1:22">
      <c r="A3578" s="4">
        <v>4291654</v>
      </c>
      <c r="B3578" t="s">
        <v>15498</v>
      </c>
      <c r="C3578" s="4">
        <v>22280299</v>
      </c>
      <c r="D3578" t="s">
        <v>1905</v>
      </c>
      <c r="E3578" t="s">
        <v>15499</v>
      </c>
      <c r="F3578" s="4">
        <v>11206</v>
      </c>
      <c r="G3578" s="13" t="s">
        <v>4662</v>
      </c>
      <c r="H3578" s="13" t="s">
        <v>9218</v>
      </c>
      <c r="I3578" s="1">
        <v>4070407</v>
      </c>
      <c r="J3578" s="1">
        <v>-7393562</v>
      </c>
      <c r="K3578" t="s">
        <v>40</v>
      </c>
      <c r="L3578" s="20">
        <v>100</v>
      </c>
      <c r="M3578" s="4">
        <v>1</v>
      </c>
      <c r="N3578" s="4">
        <v>0</v>
      </c>
      <c r="O3578" s="2">
        <v>42203</v>
      </c>
      <c r="P3578" s="3">
        <v>0.17</v>
      </c>
      <c r="Q3578" s="4">
        <v>1</v>
      </c>
      <c r="R3578" s="3">
        <v>6.9</v>
      </c>
      <c r="S35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8" t="str">
        <f>IF(AIRBNB[[#This Row],[RUIDO(dB)]]&lt;=4,"Silencioso",IF(AIRBNB[[#This Row],[RUIDO(dB)]]&lt;=5.5,"Poco Ruidoso","Ruidoso"))</f>
        <v>Ruidoso</v>
      </c>
      <c r="U3578" t="str">
        <f>IF(AND(AIRBNB[[#This Row],[PRECIO]]&lt;50,AIRBNB[[#This Row],[MIN_NOCHES]]&gt;3),"Dentro del presupuesto","No considerar")</f>
        <v>No considerar</v>
      </c>
      <c r="V3578" t="str">
        <f>VLOOKUP(AIRBNB[[#This Row],[HOST_ID]],Super_host[],5,FALSE)</f>
        <v>Host</v>
      </c>
    </row>
    <row r="3579" spans="1:22">
      <c r="A3579" s="4">
        <v>4275729</v>
      </c>
      <c r="B3579" t="s">
        <v>15502</v>
      </c>
      <c r="C3579" s="4">
        <v>22198017</v>
      </c>
      <c r="D3579" t="s">
        <v>10330</v>
      </c>
      <c r="E3579" t="s">
        <v>15503</v>
      </c>
      <c r="F3579" s="4">
        <v>11221</v>
      </c>
      <c r="G3579" s="13" t="s">
        <v>4662</v>
      </c>
      <c r="H3579" s="13" t="s">
        <v>9274</v>
      </c>
      <c r="I3579" s="1">
        <v>4069341</v>
      </c>
      <c r="J3579" s="1">
        <v>-7392266</v>
      </c>
      <c r="K3579" t="s">
        <v>5</v>
      </c>
      <c r="L3579" s="20">
        <v>100</v>
      </c>
      <c r="M3579" s="4">
        <v>15</v>
      </c>
      <c r="N3579" s="4">
        <v>0</v>
      </c>
      <c r="O3579" s="2">
        <v>42856</v>
      </c>
      <c r="P3579" s="3">
        <v>0.02</v>
      </c>
      <c r="Q3579" s="4">
        <v>1</v>
      </c>
      <c r="R3579" s="3">
        <v>6.9</v>
      </c>
      <c r="S35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79" t="str">
        <f>IF(AIRBNB[[#This Row],[RUIDO(dB)]]&lt;=4,"Silencioso",IF(AIRBNB[[#This Row],[RUIDO(dB)]]&lt;=5.5,"Poco Ruidoso","Ruidoso"))</f>
        <v>Ruidoso</v>
      </c>
      <c r="U3579" t="str">
        <f>IF(AND(AIRBNB[[#This Row],[PRECIO]]&lt;50,AIRBNB[[#This Row],[MIN_NOCHES]]&gt;3),"Dentro del presupuesto","No considerar")</f>
        <v>No considerar</v>
      </c>
      <c r="V3579" t="str">
        <f>VLOOKUP(AIRBNB[[#This Row],[HOST_ID]],Super_host[],5,FALSE)</f>
        <v>Host</v>
      </c>
    </row>
    <row r="3580" spans="1:22">
      <c r="A3580" s="4">
        <v>4216745</v>
      </c>
      <c r="B3580" t="s">
        <v>15508</v>
      </c>
      <c r="C3580" s="4">
        <v>21881605</v>
      </c>
      <c r="D3580" t="s">
        <v>4457</v>
      </c>
      <c r="E3580" t="s">
        <v>15509</v>
      </c>
      <c r="F3580" s="4">
        <v>11216</v>
      </c>
      <c r="G3580" s="13" t="s">
        <v>4662</v>
      </c>
      <c r="H3580" s="13" t="s">
        <v>9252</v>
      </c>
      <c r="I3580" s="1">
        <v>4067658</v>
      </c>
      <c r="J3580" s="1">
        <v>-739444</v>
      </c>
      <c r="K3580" t="s">
        <v>40</v>
      </c>
      <c r="L3580" s="20">
        <v>100</v>
      </c>
      <c r="M3580" s="4">
        <v>1</v>
      </c>
      <c r="N3580" s="4">
        <v>0</v>
      </c>
      <c r="O3580" s="2">
        <v>43590</v>
      </c>
      <c r="P3580" s="3">
        <v>0.02</v>
      </c>
      <c r="Q3580" s="4">
        <v>1</v>
      </c>
      <c r="R3580" s="3">
        <v>6.9</v>
      </c>
      <c r="S35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0" t="str">
        <f>IF(AIRBNB[[#This Row],[RUIDO(dB)]]&lt;=4,"Silencioso",IF(AIRBNB[[#This Row],[RUIDO(dB)]]&lt;=5.5,"Poco Ruidoso","Ruidoso"))</f>
        <v>Ruidoso</v>
      </c>
      <c r="U3580" t="str">
        <f>IF(AND(AIRBNB[[#This Row],[PRECIO]]&lt;50,AIRBNB[[#This Row],[MIN_NOCHES]]&gt;3),"Dentro del presupuesto","No considerar")</f>
        <v>No considerar</v>
      </c>
      <c r="V3580" t="str">
        <f>VLOOKUP(AIRBNB[[#This Row],[HOST_ID]],Super_host[],5,FALSE)</f>
        <v>Host</v>
      </c>
    </row>
    <row r="3581" spans="1:22">
      <c r="A3581" s="4">
        <v>4194010</v>
      </c>
      <c r="B3581" t="s">
        <v>2992</v>
      </c>
      <c r="C3581" s="4">
        <v>21759005</v>
      </c>
      <c r="D3581" t="s">
        <v>2993</v>
      </c>
      <c r="E3581" t="s">
        <v>2994</v>
      </c>
      <c r="F3581" s="4">
        <v>10034</v>
      </c>
      <c r="G3581" s="13" t="s">
        <v>124</v>
      </c>
      <c r="H3581" s="13" t="s">
        <v>241</v>
      </c>
      <c r="I3581" s="1">
        <v>4086496</v>
      </c>
      <c r="J3581" s="1">
        <v>-739262</v>
      </c>
      <c r="K3581" t="s">
        <v>5</v>
      </c>
      <c r="L3581" s="20">
        <v>100</v>
      </c>
      <c r="M3581" s="4">
        <v>3</v>
      </c>
      <c r="N3581" s="4">
        <v>15</v>
      </c>
      <c r="O3581" s="2">
        <v>43102</v>
      </c>
      <c r="P3581" s="3">
        <v>0.27</v>
      </c>
      <c r="Q3581" s="4">
        <v>1</v>
      </c>
      <c r="R3581" s="3">
        <v>5.6</v>
      </c>
      <c r="S35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1" t="str">
        <f>IF(AIRBNB[[#This Row],[RUIDO(dB)]]&lt;=4,"Silencioso",IF(AIRBNB[[#This Row],[RUIDO(dB)]]&lt;=5.5,"Poco Ruidoso","Ruidoso"))</f>
        <v>Ruidoso</v>
      </c>
      <c r="U3581" t="str">
        <f>IF(AND(AIRBNB[[#This Row],[PRECIO]]&lt;50,AIRBNB[[#This Row],[MIN_NOCHES]]&gt;3),"Dentro del presupuesto","No considerar")</f>
        <v>No considerar</v>
      </c>
      <c r="V3581" t="str">
        <f>VLOOKUP(AIRBNB[[#This Row],[HOST_ID]],Super_host[],5,FALSE)</f>
        <v>Host</v>
      </c>
    </row>
    <row r="3582" spans="1:22">
      <c r="A3582" s="4">
        <v>4190301</v>
      </c>
      <c r="B3582" t="s">
        <v>15512</v>
      </c>
      <c r="C3582" s="4">
        <v>21739563</v>
      </c>
      <c r="D3582" t="s">
        <v>15513</v>
      </c>
      <c r="E3582" t="s">
        <v>15514</v>
      </c>
      <c r="F3582" s="4">
        <v>11206</v>
      </c>
      <c r="G3582" s="13" t="s">
        <v>4662</v>
      </c>
      <c r="H3582" s="13" t="s">
        <v>9230</v>
      </c>
      <c r="I3582" s="1">
        <v>4069525</v>
      </c>
      <c r="J3582" s="1">
        <v>-7393768</v>
      </c>
      <c r="K3582" t="s">
        <v>40</v>
      </c>
      <c r="L3582" s="20">
        <v>100</v>
      </c>
      <c r="M3582" s="4">
        <v>1</v>
      </c>
      <c r="N3582" s="4">
        <v>0</v>
      </c>
      <c r="O3582" s="2">
        <v>43632</v>
      </c>
      <c r="P3582" s="3">
        <v>0.02</v>
      </c>
      <c r="Q3582" s="4">
        <v>1</v>
      </c>
      <c r="R3582" s="3">
        <v>6.9</v>
      </c>
      <c r="S35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2" t="str">
        <f>IF(AIRBNB[[#This Row],[RUIDO(dB)]]&lt;=4,"Silencioso",IF(AIRBNB[[#This Row],[RUIDO(dB)]]&lt;=5.5,"Poco Ruidoso","Ruidoso"))</f>
        <v>Ruidoso</v>
      </c>
      <c r="U3582" t="str">
        <f>IF(AND(AIRBNB[[#This Row],[PRECIO]]&lt;50,AIRBNB[[#This Row],[MIN_NOCHES]]&gt;3),"Dentro del presupuesto","No considerar")</f>
        <v>No considerar</v>
      </c>
      <c r="V3582" t="str">
        <f>VLOOKUP(AIRBNB[[#This Row],[HOST_ID]],Super_host[],5,FALSE)</f>
        <v>Host</v>
      </c>
    </row>
    <row r="3583" spans="1:22">
      <c r="A3583" s="4">
        <v>4140622</v>
      </c>
      <c r="B3583" t="s">
        <v>15519</v>
      </c>
      <c r="C3583" s="4">
        <v>21480710</v>
      </c>
      <c r="D3583" t="s">
        <v>11185</v>
      </c>
      <c r="E3583" t="s">
        <v>15520</v>
      </c>
      <c r="F3583" s="4">
        <v>11221</v>
      </c>
      <c r="G3583" s="13" t="s">
        <v>4662</v>
      </c>
      <c r="H3583" s="13" t="s">
        <v>9230</v>
      </c>
      <c r="I3583" s="1">
        <v>4068514</v>
      </c>
      <c r="J3583" s="1">
        <v>-7393207</v>
      </c>
      <c r="K3583" t="s">
        <v>5</v>
      </c>
      <c r="L3583" s="20">
        <v>100</v>
      </c>
      <c r="M3583" s="4">
        <v>1</v>
      </c>
      <c r="N3583" s="4">
        <v>0</v>
      </c>
      <c r="O3583" s="2">
        <v>43631</v>
      </c>
      <c r="P3583" s="3">
        <v>0.27</v>
      </c>
      <c r="Q3583" s="4">
        <v>1</v>
      </c>
      <c r="R3583" s="3">
        <v>6.9</v>
      </c>
      <c r="S35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3" t="str">
        <f>IF(AIRBNB[[#This Row],[RUIDO(dB)]]&lt;=4,"Silencioso",IF(AIRBNB[[#This Row],[RUIDO(dB)]]&lt;=5.5,"Poco Ruidoso","Ruidoso"))</f>
        <v>Ruidoso</v>
      </c>
      <c r="U3583" t="str">
        <f>IF(AND(AIRBNB[[#This Row],[PRECIO]]&lt;50,AIRBNB[[#This Row],[MIN_NOCHES]]&gt;3),"Dentro del presupuesto","No considerar")</f>
        <v>No considerar</v>
      </c>
      <c r="V3583" t="str">
        <f>VLOOKUP(AIRBNB[[#This Row],[HOST_ID]],Super_host[],5,FALSE)</f>
        <v>Host</v>
      </c>
    </row>
    <row r="3584" spans="1:22">
      <c r="A3584" s="4">
        <v>4053249</v>
      </c>
      <c r="B3584" t="s">
        <v>11580</v>
      </c>
      <c r="C3584" s="4">
        <v>21019043</v>
      </c>
      <c r="D3584" t="s">
        <v>105</v>
      </c>
      <c r="E3584" t="s">
        <v>11581</v>
      </c>
      <c r="F3584" s="4">
        <v>11238</v>
      </c>
      <c r="G3584" s="13" t="s">
        <v>4662</v>
      </c>
      <c r="H3584" s="13" t="s">
        <v>9387</v>
      </c>
      <c r="I3584" s="1">
        <v>4068436</v>
      </c>
      <c r="J3584" s="1">
        <v>-7396223</v>
      </c>
      <c r="K3584" t="s">
        <v>5</v>
      </c>
      <c r="L3584" s="20">
        <v>100</v>
      </c>
      <c r="M3584" s="4">
        <v>2</v>
      </c>
      <c r="N3584" s="4">
        <v>14</v>
      </c>
      <c r="O3584" s="2">
        <v>42703</v>
      </c>
      <c r="P3584" s="3">
        <v>0.24</v>
      </c>
      <c r="Q3584" s="4">
        <v>1</v>
      </c>
      <c r="R3584" s="3">
        <v>6.9</v>
      </c>
      <c r="S35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4" t="str">
        <f>IF(AIRBNB[[#This Row],[RUIDO(dB)]]&lt;=4,"Silencioso",IF(AIRBNB[[#This Row],[RUIDO(dB)]]&lt;=5.5,"Poco Ruidoso","Ruidoso"))</f>
        <v>Ruidoso</v>
      </c>
      <c r="U3584" t="str">
        <f>IF(AND(AIRBNB[[#This Row],[PRECIO]]&lt;50,AIRBNB[[#This Row],[MIN_NOCHES]]&gt;3),"Dentro del presupuesto","No considerar")</f>
        <v>No considerar</v>
      </c>
      <c r="V3584" t="str">
        <f>VLOOKUP(AIRBNB[[#This Row],[HOST_ID]],Super_host[],5,FALSE)</f>
        <v>Host</v>
      </c>
    </row>
    <row r="3585" spans="1:22">
      <c r="A3585" s="4">
        <v>5372082</v>
      </c>
      <c r="B3585" t="s">
        <v>11150</v>
      </c>
      <c r="C3585" s="4">
        <v>20806507</v>
      </c>
      <c r="D3585" t="s">
        <v>1144</v>
      </c>
      <c r="E3585" t="s">
        <v>11151</v>
      </c>
      <c r="F3585" s="4">
        <v>11217</v>
      </c>
      <c r="G3585" s="13" t="s">
        <v>4662</v>
      </c>
      <c r="H3585" s="13" t="s">
        <v>9576</v>
      </c>
      <c r="I3585" s="1">
        <v>4068558</v>
      </c>
      <c r="J3585" s="1">
        <v>-7398175</v>
      </c>
      <c r="K3585" t="s">
        <v>5</v>
      </c>
      <c r="L3585" s="20">
        <v>100</v>
      </c>
      <c r="M3585" s="4">
        <v>2</v>
      </c>
      <c r="N3585" s="4">
        <v>8</v>
      </c>
      <c r="O3585" s="2">
        <v>43283</v>
      </c>
      <c r="P3585" s="3">
        <v>0.17</v>
      </c>
      <c r="Q3585" s="4">
        <v>1</v>
      </c>
      <c r="R3585" s="3">
        <v>6.9</v>
      </c>
      <c r="S35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5" t="str">
        <f>IF(AIRBNB[[#This Row],[RUIDO(dB)]]&lt;=4,"Silencioso",IF(AIRBNB[[#This Row],[RUIDO(dB)]]&lt;=5.5,"Poco Ruidoso","Ruidoso"))</f>
        <v>Ruidoso</v>
      </c>
      <c r="U3585" t="str">
        <f>IF(AND(AIRBNB[[#This Row],[PRECIO]]&lt;50,AIRBNB[[#This Row],[MIN_NOCHES]]&gt;3),"Dentro del presupuesto","No considerar")</f>
        <v>No considerar</v>
      </c>
      <c r="V3585" t="str">
        <f>VLOOKUP(AIRBNB[[#This Row],[HOST_ID]],Super_host[],5,FALSE)</f>
        <v>Host</v>
      </c>
    </row>
    <row r="3586" spans="1:22">
      <c r="A3586" s="4">
        <v>4059037</v>
      </c>
      <c r="B3586" t="s">
        <v>15537</v>
      </c>
      <c r="C3586" s="4">
        <v>20441343</v>
      </c>
      <c r="D3586" t="s">
        <v>15538</v>
      </c>
      <c r="E3586" t="s">
        <v>15539</v>
      </c>
      <c r="F3586" s="4">
        <v>11206</v>
      </c>
      <c r="G3586" s="13" t="s">
        <v>4662</v>
      </c>
      <c r="H3586" s="13" t="s">
        <v>9230</v>
      </c>
      <c r="I3586" s="1">
        <v>4069587</v>
      </c>
      <c r="J3586" s="1">
        <v>-7395114</v>
      </c>
      <c r="K3586" t="s">
        <v>40</v>
      </c>
      <c r="L3586" s="20">
        <v>100</v>
      </c>
      <c r="M3586" s="4">
        <v>3</v>
      </c>
      <c r="N3586" s="4">
        <v>0</v>
      </c>
      <c r="O3586" s="2">
        <v>43630</v>
      </c>
      <c r="P3586" s="3">
        <v>0.05</v>
      </c>
      <c r="Q3586" s="4">
        <v>1</v>
      </c>
      <c r="R3586" s="3">
        <v>6.9</v>
      </c>
      <c r="S35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6" t="str">
        <f>IF(AIRBNB[[#This Row],[RUIDO(dB)]]&lt;=4,"Silencioso",IF(AIRBNB[[#This Row],[RUIDO(dB)]]&lt;=5.5,"Poco Ruidoso","Ruidoso"))</f>
        <v>Ruidoso</v>
      </c>
      <c r="U3586" t="str">
        <f>IF(AND(AIRBNB[[#This Row],[PRECIO]]&lt;50,AIRBNB[[#This Row],[MIN_NOCHES]]&gt;3),"Dentro del presupuesto","No considerar")</f>
        <v>No considerar</v>
      </c>
      <c r="V3586" t="str">
        <f>VLOOKUP(AIRBNB[[#This Row],[HOST_ID]],Super_host[],5,FALSE)</f>
        <v>Host</v>
      </c>
    </row>
    <row r="3587" spans="1:22">
      <c r="A3587" s="4">
        <v>4838260</v>
      </c>
      <c r="B3587" t="s">
        <v>9358</v>
      </c>
      <c r="C3587" s="4">
        <v>20357771</v>
      </c>
      <c r="D3587" t="s">
        <v>9359</v>
      </c>
      <c r="E3587" t="s">
        <v>9360</v>
      </c>
      <c r="F3587" s="4">
        <v>11206</v>
      </c>
      <c r="G3587" s="13" t="s">
        <v>4662</v>
      </c>
      <c r="H3587" s="13" t="s">
        <v>9218</v>
      </c>
      <c r="I3587" s="1">
        <v>4071114</v>
      </c>
      <c r="J3587" s="1">
        <v>-7394438</v>
      </c>
      <c r="K3587" t="s">
        <v>40</v>
      </c>
      <c r="L3587" s="20">
        <v>100</v>
      </c>
      <c r="M3587" s="4">
        <v>1</v>
      </c>
      <c r="N3587" s="4">
        <v>1</v>
      </c>
      <c r="O3587" s="2">
        <v>42143</v>
      </c>
      <c r="P3587" s="3">
        <v>0.02</v>
      </c>
      <c r="Q3587" s="4">
        <v>1</v>
      </c>
      <c r="R3587" s="3">
        <v>6.9</v>
      </c>
      <c r="S35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7" t="str">
        <f>IF(AIRBNB[[#This Row],[RUIDO(dB)]]&lt;=4,"Silencioso",IF(AIRBNB[[#This Row],[RUIDO(dB)]]&lt;=5.5,"Poco Ruidoso","Ruidoso"))</f>
        <v>Ruidoso</v>
      </c>
      <c r="U3587" t="str">
        <f>IF(AND(AIRBNB[[#This Row],[PRECIO]]&lt;50,AIRBNB[[#This Row],[MIN_NOCHES]]&gt;3),"Dentro del presupuesto","No considerar")</f>
        <v>No considerar</v>
      </c>
      <c r="V3587" t="str">
        <f>VLOOKUP(AIRBNB[[#This Row],[HOST_ID]],Super_host[],5,FALSE)</f>
        <v>Host</v>
      </c>
    </row>
    <row r="3588" spans="1:22">
      <c r="A3588" s="4">
        <v>3876850</v>
      </c>
      <c r="B3588" t="s">
        <v>1610</v>
      </c>
      <c r="C3588" s="4">
        <v>20033436</v>
      </c>
      <c r="D3588" t="s">
        <v>839</v>
      </c>
      <c r="E3588" t="s">
        <v>1611</v>
      </c>
      <c r="F3588" s="4">
        <v>10025</v>
      </c>
      <c r="G3588" s="13" t="s">
        <v>124</v>
      </c>
      <c r="H3588" s="13" t="s">
        <v>168</v>
      </c>
      <c r="I3588" s="1">
        <v>4079254</v>
      </c>
      <c r="J3588" s="1">
        <v>-7397531</v>
      </c>
      <c r="K3588" t="s">
        <v>40</v>
      </c>
      <c r="L3588" s="20">
        <v>100</v>
      </c>
      <c r="M3588" s="4">
        <v>1</v>
      </c>
      <c r="N3588" s="4">
        <v>6</v>
      </c>
      <c r="O3588" s="2">
        <v>42143</v>
      </c>
      <c r="P3588" s="3">
        <v>0.1</v>
      </c>
      <c r="Q3588" s="4">
        <v>1</v>
      </c>
      <c r="R3588" s="3">
        <v>5.6</v>
      </c>
      <c r="S35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8" t="str">
        <f>IF(AIRBNB[[#This Row],[RUIDO(dB)]]&lt;=4,"Silencioso",IF(AIRBNB[[#This Row],[RUIDO(dB)]]&lt;=5.5,"Poco Ruidoso","Ruidoso"))</f>
        <v>Ruidoso</v>
      </c>
      <c r="U3588" t="str">
        <f>IF(AND(AIRBNB[[#This Row],[PRECIO]]&lt;50,AIRBNB[[#This Row],[MIN_NOCHES]]&gt;3),"Dentro del presupuesto","No considerar")</f>
        <v>No considerar</v>
      </c>
      <c r="V3588" t="str">
        <f>VLOOKUP(AIRBNB[[#This Row],[HOST_ID]],Super_host[],5,FALSE)</f>
        <v>Host</v>
      </c>
    </row>
    <row r="3589" spans="1:22">
      <c r="A3589" s="4">
        <v>3838388</v>
      </c>
      <c r="B3589" t="s">
        <v>6802</v>
      </c>
      <c r="C3589" s="4">
        <v>19772879</v>
      </c>
      <c r="D3589" t="s">
        <v>2954</v>
      </c>
      <c r="E3589" t="s">
        <v>6803</v>
      </c>
      <c r="F3589" s="4">
        <v>10032</v>
      </c>
      <c r="G3589" s="13" t="s">
        <v>124</v>
      </c>
      <c r="H3589" s="13" t="s">
        <v>125</v>
      </c>
      <c r="I3589" s="1">
        <v>4083818</v>
      </c>
      <c r="J3589" s="1">
        <v>-7394303</v>
      </c>
      <c r="K3589" t="s">
        <v>5</v>
      </c>
      <c r="L3589" s="20">
        <v>100</v>
      </c>
      <c r="M3589" s="4">
        <v>1</v>
      </c>
      <c r="N3589" s="4">
        <v>0</v>
      </c>
      <c r="O3589" s="2">
        <v>43269</v>
      </c>
      <c r="P3589" s="3">
        <v>0.03</v>
      </c>
      <c r="Q3589" s="4">
        <v>1</v>
      </c>
      <c r="R3589" s="3">
        <v>5.6</v>
      </c>
      <c r="S35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89" t="str">
        <f>IF(AIRBNB[[#This Row],[RUIDO(dB)]]&lt;=4,"Silencioso",IF(AIRBNB[[#This Row],[RUIDO(dB)]]&lt;=5.5,"Poco Ruidoso","Ruidoso"))</f>
        <v>Ruidoso</v>
      </c>
      <c r="U3589" t="str">
        <f>IF(AND(AIRBNB[[#This Row],[PRECIO]]&lt;50,AIRBNB[[#This Row],[MIN_NOCHES]]&gt;3),"Dentro del presupuesto","No considerar")</f>
        <v>No considerar</v>
      </c>
      <c r="V3589" t="str">
        <f>VLOOKUP(AIRBNB[[#This Row],[HOST_ID]],Super_host[],5,FALSE)</f>
        <v>Host</v>
      </c>
    </row>
    <row r="3590" spans="1:22">
      <c r="A3590" s="4">
        <v>5101342</v>
      </c>
      <c r="B3590" t="s">
        <v>12815</v>
      </c>
      <c r="C3590" s="4">
        <v>19293586</v>
      </c>
      <c r="D3590" t="s">
        <v>205</v>
      </c>
      <c r="E3590" t="s">
        <v>12816</v>
      </c>
      <c r="F3590" s="4">
        <v>11211</v>
      </c>
      <c r="G3590" s="13" t="s">
        <v>4662</v>
      </c>
      <c r="H3590" s="13" t="s">
        <v>9218</v>
      </c>
      <c r="I3590" s="1">
        <v>4071759</v>
      </c>
      <c r="J3590" s="1">
        <v>-7394388</v>
      </c>
      <c r="K3590" t="s">
        <v>40</v>
      </c>
      <c r="L3590" s="20">
        <v>100</v>
      </c>
      <c r="M3590" s="4">
        <v>2</v>
      </c>
      <c r="N3590" s="4">
        <v>19</v>
      </c>
      <c r="O3590" s="2">
        <v>43645</v>
      </c>
      <c r="P3590" s="3">
        <v>0.61</v>
      </c>
      <c r="Q3590" s="4">
        <v>1</v>
      </c>
      <c r="R3590" s="3">
        <v>6.9</v>
      </c>
      <c r="S35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0" t="str">
        <f>IF(AIRBNB[[#This Row],[RUIDO(dB)]]&lt;=4,"Silencioso",IF(AIRBNB[[#This Row],[RUIDO(dB)]]&lt;=5.5,"Poco Ruidoso","Ruidoso"))</f>
        <v>Ruidoso</v>
      </c>
      <c r="U3590" t="str">
        <f>IF(AND(AIRBNB[[#This Row],[PRECIO]]&lt;50,AIRBNB[[#This Row],[MIN_NOCHES]]&gt;3),"Dentro del presupuesto","No considerar")</f>
        <v>No considerar</v>
      </c>
      <c r="V3590" t="str">
        <f>VLOOKUP(AIRBNB[[#This Row],[HOST_ID]],Super_host[],5,FALSE)</f>
        <v>Host</v>
      </c>
    </row>
    <row r="3591" spans="1:22">
      <c r="A3591" s="4">
        <v>3760029</v>
      </c>
      <c r="B3591" t="s">
        <v>8927</v>
      </c>
      <c r="C3591" s="4">
        <v>19250606</v>
      </c>
      <c r="D3591" t="s">
        <v>1473</v>
      </c>
      <c r="E3591" t="s">
        <v>8928</v>
      </c>
      <c r="F3591" s="4">
        <v>11103</v>
      </c>
      <c r="G3591" s="13" t="s">
        <v>7897</v>
      </c>
      <c r="H3591" s="13" t="s">
        <v>7940</v>
      </c>
      <c r="I3591" s="1">
        <v>4075508</v>
      </c>
      <c r="J3591" s="1">
        <v>-7391673</v>
      </c>
      <c r="K3591" t="s">
        <v>5</v>
      </c>
      <c r="L3591" s="20">
        <v>100</v>
      </c>
      <c r="M3591" s="4">
        <v>2</v>
      </c>
      <c r="N3591" s="4">
        <v>141</v>
      </c>
      <c r="O3591" s="2">
        <v>43648</v>
      </c>
      <c r="P3591" s="3">
        <v>2.4300000000000002</v>
      </c>
      <c r="Q3591" s="4">
        <v>5</v>
      </c>
      <c r="R3591" s="3">
        <v>6.24</v>
      </c>
      <c r="S35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1" t="str">
        <f>IF(AIRBNB[[#This Row],[RUIDO(dB)]]&lt;=4,"Silencioso",IF(AIRBNB[[#This Row],[RUIDO(dB)]]&lt;=5.5,"Poco Ruidoso","Ruidoso"))</f>
        <v>Ruidoso</v>
      </c>
      <c r="U3591" t="str">
        <f>IF(AND(AIRBNB[[#This Row],[PRECIO]]&lt;50,AIRBNB[[#This Row],[MIN_NOCHES]]&gt;3),"Dentro del presupuesto","No considerar")</f>
        <v>No considerar</v>
      </c>
      <c r="V3591" t="str">
        <f>VLOOKUP(AIRBNB[[#This Row],[HOST_ID]],Super_host[],5,FALSE)</f>
        <v>Host</v>
      </c>
    </row>
    <row r="3592" spans="1:22">
      <c r="A3592" s="4">
        <v>3718713</v>
      </c>
      <c r="B3592" t="s">
        <v>10444</v>
      </c>
      <c r="C3592" s="4">
        <v>18988423</v>
      </c>
      <c r="D3592" t="s">
        <v>10445</v>
      </c>
      <c r="E3592" t="s">
        <v>10446</v>
      </c>
      <c r="F3592" s="4">
        <v>11206</v>
      </c>
      <c r="G3592" s="13" t="s">
        <v>4662</v>
      </c>
      <c r="H3592" s="13" t="s">
        <v>9218</v>
      </c>
      <c r="I3592" s="1">
        <v>4070536</v>
      </c>
      <c r="J3592" s="1">
        <v>-7394229</v>
      </c>
      <c r="K3592" t="s">
        <v>5</v>
      </c>
      <c r="L3592" s="20">
        <v>100</v>
      </c>
      <c r="M3592" s="4">
        <v>2</v>
      </c>
      <c r="N3592" s="4">
        <v>5</v>
      </c>
      <c r="O3592" s="2">
        <v>42365</v>
      </c>
      <c r="P3592" s="3">
        <v>0.09</v>
      </c>
      <c r="Q3592" s="4">
        <v>1</v>
      </c>
      <c r="R3592" s="3">
        <v>6.9</v>
      </c>
      <c r="S35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2" t="str">
        <f>IF(AIRBNB[[#This Row],[RUIDO(dB)]]&lt;=4,"Silencioso",IF(AIRBNB[[#This Row],[RUIDO(dB)]]&lt;=5.5,"Poco Ruidoso","Ruidoso"))</f>
        <v>Ruidoso</v>
      </c>
      <c r="U3592" t="str">
        <f>IF(AND(AIRBNB[[#This Row],[PRECIO]]&lt;50,AIRBNB[[#This Row],[MIN_NOCHES]]&gt;3),"Dentro del presupuesto","No considerar")</f>
        <v>No considerar</v>
      </c>
      <c r="V3592" t="str">
        <f>VLOOKUP(AIRBNB[[#This Row],[HOST_ID]],Super_host[],5,FALSE)</f>
        <v>Host</v>
      </c>
    </row>
    <row r="3593" spans="1:22">
      <c r="A3593" s="4">
        <v>3716193</v>
      </c>
      <c r="B3593" t="s">
        <v>14845</v>
      </c>
      <c r="C3593" s="4">
        <v>18970667</v>
      </c>
      <c r="D3593" t="s">
        <v>14846</v>
      </c>
      <c r="E3593" t="s">
        <v>14847</v>
      </c>
      <c r="F3593" s="4">
        <v>11216</v>
      </c>
      <c r="G3593" s="13" t="s">
        <v>4662</v>
      </c>
      <c r="H3593" s="13" t="s">
        <v>9230</v>
      </c>
      <c r="I3593" s="1">
        <v>4068205</v>
      </c>
      <c r="J3593" s="1">
        <v>-7394239</v>
      </c>
      <c r="K3593" t="s">
        <v>5</v>
      </c>
      <c r="L3593" s="20">
        <v>100</v>
      </c>
      <c r="M3593" s="4">
        <v>3</v>
      </c>
      <c r="N3593" s="4">
        <v>168</v>
      </c>
      <c r="O3593" s="2">
        <v>43643</v>
      </c>
      <c r="P3593" s="3">
        <v>2.81</v>
      </c>
      <c r="Q3593" s="4">
        <v>1</v>
      </c>
      <c r="R3593" s="3">
        <v>6.9</v>
      </c>
      <c r="S35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3" t="str">
        <f>IF(AIRBNB[[#This Row],[RUIDO(dB)]]&lt;=4,"Silencioso",IF(AIRBNB[[#This Row],[RUIDO(dB)]]&lt;=5.5,"Poco Ruidoso","Ruidoso"))</f>
        <v>Ruidoso</v>
      </c>
      <c r="U3593" t="str">
        <f>IF(AND(AIRBNB[[#This Row],[PRECIO]]&lt;50,AIRBNB[[#This Row],[MIN_NOCHES]]&gt;3),"Dentro del presupuesto","No considerar")</f>
        <v>No considerar</v>
      </c>
      <c r="V3593" t="str">
        <f>VLOOKUP(AIRBNB[[#This Row],[HOST_ID]],Super_host[],5,FALSE)</f>
        <v>Host</v>
      </c>
    </row>
    <row r="3594" spans="1:22">
      <c r="A3594" s="4">
        <v>5178944</v>
      </c>
      <c r="B3594" t="s">
        <v>6819</v>
      </c>
      <c r="C3594" s="4">
        <v>18388649</v>
      </c>
      <c r="D3594" t="s">
        <v>362</v>
      </c>
      <c r="E3594" t="s">
        <v>6820</v>
      </c>
      <c r="F3594" s="4">
        <v>10039</v>
      </c>
      <c r="G3594" s="13" t="s">
        <v>124</v>
      </c>
      <c r="H3594" s="13" t="s">
        <v>148</v>
      </c>
      <c r="I3594" s="1">
        <v>4082415</v>
      </c>
      <c r="J3594" s="1">
        <v>-7394113</v>
      </c>
      <c r="K3594" t="s">
        <v>40</v>
      </c>
      <c r="L3594" s="20">
        <v>100</v>
      </c>
      <c r="M3594" s="4">
        <v>2</v>
      </c>
      <c r="N3594" s="4">
        <v>0</v>
      </c>
      <c r="O3594" s="2">
        <v>43612</v>
      </c>
      <c r="P3594" s="3">
        <v>0.06</v>
      </c>
      <c r="Q3594" s="4">
        <v>1</v>
      </c>
      <c r="R3594" s="3">
        <v>5.6</v>
      </c>
      <c r="S35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4" t="str">
        <f>IF(AIRBNB[[#This Row],[RUIDO(dB)]]&lt;=4,"Silencioso",IF(AIRBNB[[#This Row],[RUIDO(dB)]]&lt;=5.5,"Poco Ruidoso","Ruidoso"))</f>
        <v>Ruidoso</v>
      </c>
      <c r="U3594" t="str">
        <f>IF(AND(AIRBNB[[#This Row],[PRECIO]]&lt;50,AIRBNB[[#This Row],[MIN_NOCHES]]&gt;3),"Dentro del presupuesto","No considerar")</f>
        <v>No considerar</v>
      </c>
      <c r="V3594" t="str">
        <f>VLOOKUP(AIRBNB[[#This Row],[HOST_ID]],Super_host[],5,FALSE)</f>
        <v>Host</v>
      </c>
    </row>
    <row r="3595" spans="1:22">
      <c r="A3595" s="4">
        <v>4880277</v>
      </c>
      <c r="B3595" t="s">
        <v>5914</v>
      </c>
      <c r="C3595" s="4">
        <v>18254644</v>
      </c>
      <c r="D3595" t="s">
        <v>442</v>
      </c>
      <c r="E3595" t="s">
        <v>5915</v>
      </c>
      <c r="F3595" s="4">
        <v>10002</v>
      </c>
      <c r="G3595" s="13" t="s">
        <v>124</v>
      </c>
      <c r="H3595" s="13" t="s">
        <v>137</v>
      </c>
      <c r="I3595" s="1">
        <v>4071951</v>
      </c>
      <c r="J3595" s="1">
        <v>-7398449</v>
      </c>
      <c r="K3595" t="s">
        <v>5</v>
      </c>
      <c r="L3595" s="20">
        <v>100</v>
      </c>
      <c r="M3595" s="4">
        <v>5</v>
      </c>
      <c r="N3595" s="4">
        <v>131</v>
      </c>
      <c r="O3595" s="2">
        <v>43466</v>
      </c>
      <c r="P3595" s="3">
        <v>2.4</v>
      </c>
      <c r="Q3595" s="4">
        <v>1</v>
      </c>
      <c r="R3595" s="3">
        <v>5.6</v>
      </c>
      <c r="S35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5" t="str">
        <f>IF(AIRBNB[[#This Row],[RUIDO(dB)]]&lt;=4,"Silencioso",IF(AIRBNB[[#This Row],[RUIDO(dB)]]&lt;=5.5,"Poco Ruidoso","Ruidoso"))</f>
        <v>Ruidoso</v>
      </c>
      <c r="U3595" t="str">
        <f>IF(AND(AIRBNB[[#This Row],[PRECIO]]&lt;50,AIRBNB[[#This Row],[MIN_NOCHES]]&gt;3),"Dentro del presupuesto","No considerar")</f>
        <v>No considerar</v>
      </c>
      <c r="V3595" t="str">
        <f>VLOOKUP(AIRBNB[[#This Row],[HOST_ID]],Super_host[],5,FALSE)</f>
        <v>Host</v>
      </c>
    </row>
    <row r="3596" spans="1:22">
      <c r="A3596" s="4">
        <v>3580577</v>
      </c>
      <c r="B3596" t="s">
        <v>13575</v>
      </c>
      <c r="C3596" s="4">
        <v>18032197</v>
      </c>
      <c r="D3596" t="s">
        <v>13576</v>
      </c>
      <c r="E3596" t="s">
        <v>13577</v>
      </c>
      <c r="F3596" s="4">
        <v>11215</v>
      </c>
      <c r="G3596" s="13" t="s">
        <v>4662</v>
      </c>
      <c r="H3596" s="13" t="s">
        <v>9246</v>
      </c>
      <c r="I3596" s="1">
        <v>4066273</v>
      </c>
      <c r="J3596" s="1">
        <v>-7399111</v>
      </c>
      <c r="K3596" t="s">
        <v>5</v>
      </c>
      <c r="L3596" s="20">
        <v>100</v>
      </c>
      <c r="M3596" s="4">
        <v>4</v>
      </c>
      <c r="N3596" s="4">
        <v>25</v>
      </c>
      <c r="O3596" s="2">
        <v>43468</v>
      </c>
      <c r="P3596" s="3">
        <v>1.1100000000000001</v>
      </c>
      <c r="Q3596" s="4">
        <v>1</v>
      </c>
      <c r="R3596" s="3">
        <v>6.9</v>
      </c>
      <c r="S35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6" t="str">
        <f>IF(AIRBNB[[#This Row],[RUIDO(dB)]]&lt;=4,"Silencioso",IF(AIRBNB[[#This Row],[RUIDO(dB)]]&lt;=5.5,"Poco Ruidoso","Ruidoso"))</f>
        <v>Ruidoso</v>
      </c>
      <c r="U3596" t="str">
        <f>IF(AND(AIRBNB[[#This Row],[PRECIO]]&lt;50,AIRBNB[[#This Row],[MIN_NOCHES]]&gt;3),"Dentro del presupuesto","No considerar")</f>
        <v>No considerar</v>
      </c>
      <c r="V3596" t="str">
        <f>VLOOKUP(AIRBNB[[#This Row],[HOST_ID]],Super_host[],5,FALSE)</f>
        <v>Host</v>
      </c>
    </row>
    <row r="3597" spans="1:22">
      <c r="A3597" s="4">
        <v>3684302</v>
      </c>
      <c r="B3597" t="s">
        <v>13270</v>
      </c>
      <c r="C3597" s="4">
        <v>18030682</v>
      </c>
      <c r="D3597" t="s">
        <v>892</v>
      </c>
      <c r="E3597" t="s">
        <v>13271</v>
      </c>
      <c r="F3597" s="4">
        <v>11216</v>
      </c>
      <c r="G3597" s="13" t="s">
        <v>4662</v>
      </c>
      <c r="H3597" s="13" t="s">
        <v>9252</v>
      </c>
      <c r="I3597" s="1">
        <v>4067472</v>
      </c>
      <c r="J3597" s="1">
        <v>-7394737</v>
      </c>
      <c r="K3597" t="s">
        <v>5</v>
      </c>
      <c r="L3597" s="20">
        <v>100</v>
      </c>
      <c r="M3597" s="4">
        <v>7</v>
      </c>
      <c r="N3597" s="4">
        <v>46</v>
      </c>
      <c r="O3597" s="2">
        <v>43645</v>
      </c>
      <c r="P3597" s="3">
        <v>0.87</v>
      </c>
      <c r="Q3597" s="4">
        <v>1</v>
      </c>
      <c r="R3597" s="3">
        <v>6.9</v>
      </c>
      <c r="S35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7" t="str">
        <f>IF(AIRBNB[[#This Row],[RUIDO(dB)]]&lt;=4,"Silencioso",IF(AIRBNB[[#This Row],[RUIDO(dB)]]&lt;=5.5,"Poco Ruidoso","Ruidoso"))</f>
        <v>Ruidoso</v>
      </c>
      <c r="U3597" t="str">
        <f>IF(AND(AIRBNB[[#This Row],[PRECIO]]&lt;50,AIRBNB[[#This Row],[MIN_NOCHES]]&gt;3),"Dentro del presupuesto","No considerar")</f>
        <v>No considerar</v>
      </c>
      <c r="V3597" t="str">
        <f>VLOOKUP(AIRBNB[[#This Row],[HOST_ID]],Super_host[],5,FALSE)</f>
        <v>Host</v>
      </c>
    </row>
    <row r="3598" spans="1:22">
      <c r="A3598" s="4">
        <v>3576160</v>
      </c>
      <c r="B3598" t="s">
        <v>4576</v>
      </c>
      <c r="C3598" s="4">
        <v>18008945</v>
      </c>
      <c r="D3598" t="s">
        <v>915</v>
      </c>
      <c r="E3598" t="s">
        <v>4577</v>
      </c>
      <c r="F3598" s="4">
        <v>10029</v>
      </c>
      <c r="G3598" s="13" t="s">
        <v>124</v>
      </c>
      <c r="H3598" s="13" t="s">
        <v>219</v>
      </c>
      <c r="I3598" s="1">
        <v>4079805</v>
      </c>
      <c r="J3598" s="1">
        <v>-7394533</v>
      </c>
      <c r="K3598" t="s">
        <v>5</v>
      </c>
      <c r="L3598" s="20">
        <v>100</v>
      </c>
      <c r="M3598" s="4">
        <v>4</v>
      </c>
      <c r="N3598" s="4">
        <v>50</v>
      </c>
      <c r="O3598" s="2">
        <v>43597</v>
      </c>
      <c r="P3598" s="3">
        <v>0.83</v>
      </c>
      <c r="Q3598" s="4">
        <v>1</v>
      </c>
      <c r="R3598" s="3">
        <v>5.6</v>
      </c>
      <c r="S35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8" t="str">
        <f>IF(AIRBNB[[#This Row],[RUIDO(dB)]]&lt;=4,"Silencioso",IF(AIRBNB[[#This Row],[RUIDO(dB)]]&lt;=5.5,"Poco Ruidoso","Ruidoso"))</f>
        <v>Ruidoso</v>
      </c>
      <c r="U3598" t="str">
        <f>IF(AND(AIRBNB[[#This Row],[PRECIO]]&lt;50,AIRBNB[[#This Row],[MIN_NOCHES]]&gt;3),"Dentro del presupuesto","No considerar")</f>
        <v>No considerar</v>
      </c>
      <c r="V3598" t="str">
        <f>VLOOKUP(AIRBNB[[#This Row],[HOST_ID]],Super_host[],5,FALSE)</f>
        <v>Host</v>
      </c>
    </row>
    <row r="3599" spans="1:22">
      <c r="A3599" s="4">
        <v>3638841</v>
      </c>
      <c r="B3599" t="s">
        <v>14698</v>
      </c>
      <c r="C3599" s="4">
        <v>17917168</v>
      </c>
      <c r="D3599" t="s">
        <v>1209</v>
      </c>
      <c r="E3599" t="s">
        <v>14699</v>
      </c>
      <c r="F3599" s="4">
        <v>11232</v>
      </c>
      <c r="G3599" s="13" t="s">
        <v>4662</v>
      </c>
      <c r="H3599" s="13" t="s">
        <v>9246</v>
      </c>
      <c r="I3599" s="1">
        <v>4065046</v>
      </c>
      <c r="J3599" s="1">
        <v>-7400402</v>
      </c>
      <c r="K3599" t="s">
        <v>5</v>
      </c>
      <c r="L3599" s="20">
        <v>100</v>
      </c>
      <c r="M3599" s="4">
        <v>1</v>
      </c>
      <c r="N3599" s="4">
        <v>26</v>
      </c>
      <c r="O3599" s="2">
        <v>43548</v>
      </c>
      <c r="P3599" s="3">
        <v>2.52</v>
      </c>
      <c r="Q3599" s="4">
        <v>1</v>
      </c>
      <c r="R3599" s="3">
        <v>6.9</v>
      </c>
      <c r="S35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599" t="str">
        <f>IF(AIRBNB[[#This Row],[RUIDO(dB)]]&lt;=4,"Silencioso",IF(AIRBNB[[#This Row],[RUIDO(dB)]]&lt;=5.5,"Poco Ruidoso","Ruidoso"))</f>
        <v>Ruidoso</v>
      </c>
      <c r="U3599" t="str">
        <f>IF(AND(AIRBNB[[#This Row],[PRECIO]]&lt;50,AIRBNB[[#This Row],[MIN_NOCHES]]&gt;3),"Dentro del presupuesto","No considerar")</f>
        <v>No considerar</v>
      </c>
      <c r="V3599" t="str">
        <f>VLOOKUP(AIRBNB[[#This Row],[HOST_ID]],Super_host[],5,FALSE)</f>
        <v>Host</v>
      </c>
    </row>
    <row r="3600" spans="1:22">
      <c r="A3600" s="4">
        <v>3693901</v>
      </c>
      <c r="B3600" t="s">
        <v>9785</v>
      </c>
      <c r="C3600" s="4">
        <v>17696653</v>
      </c>
      <c r="D3600" t="s">
        <v>9786</v>
      </c>
      <c r="E3600" t="s">
        <v>9787</v>
      </c>
      <c r="F3600" s="4">
        <v>11221</v>
      </c>
      <c r="G3600" s="13" t="s">
        <v>4662</v>
      </c>
      <c r="H3600" s="13" t="s">
        <v>9230</v>
      </c>
      <c r="I3600" s="1">
        <v>4069134</v>
      </c>
      <c r="J3600" s="1">
        <v>-7394468</v>
      </c>
      <c r="K3600" t="s">
        <v>40</v>
      </c>
      <c r="L3600" s="20">
        <v>100</v>
      </c>
      <c r="M3600" s="4">
        <v>1</v>
      </c>
      <c r="N3600" s="4">
        <v>2</v>
      </c>
      <c r="O3600" s="2">
        <v>42610</v>
      </c>
      <c r="P3600" s="3">
        <v>0.04</v>
      </c>
      <c r="Q3600" s="4">
        <v>1</v>
      </c>
      <c r="R3600" s="3">
        <v>6.9</v>
      </c>
      <c r="S36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0" t="str">
        <f>IF(AIRBNB[[#This Row],[RUIDO(dB)]]&lt;=4,"Silencioso",IF(AIRBNB[[#This Row],[RUIDO(dB)]]&lt;=5.5,"Poco Ruidoso","Ruidoso"))</f>
        <v>Ruidoso</v>
      </c>
      <c r="U3600" t="str">
        <f>IF(AND(AIRBNB[[#This Row],[PRECIO]]&lt;50,AIRBNB[[#This Row],[MIN_NOCHES]]&gt;3),"Dentro del presupuesto","No considerar")</f>
        <v>No considerar</v>
      </c>
      <c r="V3600" t="str">
        <f>VLOOKUP(AIRBNB[[#This Row],[HOST_ID]],Super_host[],5,FALSE)</f>
        <v>Host</v>
      </c>
    </row>
    <row r="3601" spans="1:22">
      <c r="A3601" s="4">
        <v>3499016</v>
      </c>
      <c r="B3601" t="s">
        <v>7989</v>
      </c>
      <c r="C3601" s="4">
        <v>17618198</v>
      </c>
      <c r="D3601" t="s">
        <v>7990</v>
      </c>
      <c r="E3601" t="s">
        <v>7991</v>
      </c>
      <c r="F3601" s="4">
        <v>11105</v>
      </c>
      <c r="G3601" s="13" t="s">
        <v>7897</v>
      </c>
      <c r="H3601" s="13" t="s">
        <v>7898</v>
      </c>
      <c r="I3601" s="1">
        <v>4077902</v>
      </c>
      <c r="J3601" s="1">
        <v>-7390768</v>
      </c>
      <c r="K3601" t="s">
        <v>40</v>
      </c>
      <c r="L3601" s="20">
        <v>100</v>
      </c>
      <c r="M3601" s="4">
        <v>2</v>
      </c>
      <c r="N3601" s="4">
        <v>2</v>
      </c>
      <c r="O3601" s="2">
        <v>41904</v>
      </c>
      <c r="P3601" s="3">
        <v>0.03</v>
      </c>
      <c r="Q3601" s="4">
        <v>5</v>
      </c>
      <c r="R3601" s="3">
        <v>6.24</v>
      </c>
      <c r="S36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1" t="str">
        <f>IF(AIRBNB[[#This Row],[RUIDO(dB)]]&lt;=4,"Silencioso",IF(AIRBNB[[#This Row],[RUIDO(dB)]]&lt;=5.5,"Poco Ruidoso","Ruidoso"))</f>
        <v>Ruidoso</v>
      </c>
      <c r="U3601" t="str">
        <f>IF(AND(AIRBNB[[#This Row],[PRECIO]]&lt;50,AIRBNB[[#This Row],[MIN_NOCHES]]&gt;3),"Dentro del presupuesto","No considerar")</f>
        <v>No considerar</v>
      </c>
      <c r="V3601" t="str">
        <f>VLOOKUP(AIRBNB[[#This Row],[HOST_ID]],Super_host[],5,FALSE)</f>
        <v>Host</v>
      </c>
    </row>
    <row r="3602" spans="1:22">
      <c r="A3602" s="4">
        <v>4154009</v>
      </c>
      <c r="B3602" t="s">
        <v>1621</v>
      </c>
      <c r="C3602" s="4">
        <v>17477908</v>
      </c>
      <c r="D3602" t="s">
        <v>1619</v>
      </c>
      <c r="E3602" t="s">
        <v>1622</v>
      </c>
      <c r="F3602" s="4">
        <v>10025</v>
      </c>
      <c r="G3602" s="13" t="s">
        <v>124</v>
      </c>
      <c r="H3602" s="13" t="s">
        <v>168</v>
      </c>
      <c r="I3602" s="1">
        <v>4079545</v>
      </c>
      <c r="J3602" s="1">
        <v>-7396595</v>
      </c>
      <c r="K3602" t="s">
        <v>5</v>
      </c>
      <c r="L3602" s="20">
        <v>100</v>
      </c>
      <c r="M3602" s="4">
        <v>30</v>
      </c>
      <c r="N3602" s="4">
        <v>5</v>
      </c>
      <c r="O3602" s="2">
        <v>42949</v>
      </c>
      <c r="P3602" s="3">
        <v>0.1</v>
      </c>
      <c r="Q3602" s="4">
        <v>1</v>
      </c>
      <c r="R3602" s="3">
        <v>5.6</v>
      </c>
      <c r="S36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2" t="str">
        <f>IF(AIRBNB[[#This Row],[RUIDO(dB)]]&lt;=4,"Silencioso",IF(AIRBNB[[#This Row],[RUIDO(dB)]]&lt;=5.5,"Poco Ruidoso","Ruidoso"))</f>
        <v>Ruidoso</v>
      </c>
      <c r="U3602" t="str">
        <f>IF(AND(AIRBNB[[#This Row],[PRECIO]]&lt;50,AIRBNB[[#This Row],[MIN_NOCHES]]&gt;3),"Dentro del presupuesto","No considerar")</f>
        <v>No considerar</v>
      </c>
      <c r="V3602" t="str">
        <f>VLOOKUP(AIRBNB[[#This Row],[HOST_ID]],Super_host[],5,FALSE)</f>
        <v>Host</v>
      </c>
    </row>
    <row r="3603" spans="1:22">
      <c r="A3603" s="4">
        <v>3376999</v>
      </c>
      <c r="B3603" t="s">
        <v>14774</v>
      </c>
      <c r="C3603" s="4">
        <v>17036912</v>
      </c>
      <c r="D3603" t="s">
        <v>806</v>
      </c>
      <c r="E3603" t="s">
        <v>14775</v>
      </c>
      <c r="F3603" s="4">
        <v>11225</v>
      </c>
      <c r="G3603" s="13" t="s">
        <v>4662</v>
      </c>
      <c r="H3603" s="13" t="s">
        <v>9252</v>
      </c>
      <c r="I3603" s="1">
        <v>4066911</v>
      </c>
      <c r="J3603" s="1">
        <v>-7394824</v>
      </c>
      <c r="K3603" t="s">
        <v>5</v>
      </c>
      <c r="L3603" s="20">
        <v>100</v>
      </c>
      <c r="M3603" s="4">
        <v>3</v>
      </c>
      <c r="N3603" s="4">
        <v>153</v>
      </c>
      <c r="O3603" s="2">
        <v>43640</v>
      </c>
      <c r="P3603" s="3">
        <v>2.64</v>
      </c>
      <c r="Q3603" s="4">
        <v>1</v>
      </c>
      <c r="R3603" s="3">
        <v>6.9</v>
      </c>
      <c r="S36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3" t="str">
        <f>IF(AIRBNB[[#This Row],[RUIDO(dB)]]&lt;=4,"Silencioso",IF(AIRBNB[[#This Row],[RUIDO(dB)]]&lt;=5.5,"Poco Ruidoso","Ruidoso"))</f>
        <v>Ruidoso</v>
      </c>
      <c r="U3603" t="str">
        <f>IF(AND(AIRBNB[[#This Row],[PRECIO]]&lt;50,AIRBNB[[#This Row],[MIN_NOCHES]]&gt;3),"Dentro del presupuesto","No considerar")</f>
        <v>No considerar</v>
      </c>
      <c r="V3603" t="str">
        <f>VLOOKUP(AIRBNB[[#This Row],[HOST_ID]],Super_host[],5,FALSE)</f>
        <v>Host</v>
      </c>
    </row>
    <row r="3604" spans="1:22">
      <c r="A3604" s="4">
        <v>4308798</v>
      </c>
      <c r="B3604" t="s">
        <v>4845</v>
      </c>
      <c r="C3604" s="4">
        <v>16906759</v>
      </c>
      <c r="D3604" t="s">
        <v>466</v>
      </c>
      <c r="E3604" t="s">
        <v>4846</v>
      </c>
      <c r="F3604" s="4">
        <v>10021</v>
      </c>
      <c r="G3604" s="13" t="s">
        <v>124</v>
      </c>
      <c r="H3604" s="13" t="s">
        <v>129</v>
      </c>
      <c r="I3604" s="1">
        <v>4077254</v>
      </c>
      <c r="J3604" s="1">
        <v>-7396193</v>
      </c>
      <c r="K3604" t="s">
        <v>5</v>
      </c>
      <c r="L3604" s="20">
        <v>100</v>
      </c>
      <c r="M3604" s="4">
        <v>2</v>
      </c>
      <c r="N3604" s="4">
        <v>58</v>
      </c>
      <c r="O3604" s="2">
        <v>43627</v>
      </c>
      <c r="P3604" s="3">
        <v>1.02</v>
      </c>
      <c r="Q3604" s="4">
        <v>1</v>
      </c>
      <c r="R3604" s="3">
        <v>5.6</v>
      </c>
      <c r="S36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4" t="str">
        <f>IF(AIRBNB[[#This Row],[RUIDO(dB)]]&lt;=4,"Silencioso",IF(AIRBNB[[#This Row],[RUIDO(dB)]]&lt;=5.5,"Poco Ruidoso","Ruidoso"))</f>
        <v>Ruidoso</v>
      </c>
      <c r="U3604" t="str">
        <f>IF(AND(AIRBNB[[#This Row],[PRECIO]]&lt;50,AIRBNB[[#This Row],[MIN_NOCHES]]&gt;3),"Dentro del presupuesto","No considerar")</f>
        <v>No considerar</v>
      </c>
      <c r="V3604" t="str">
        <f>VLOOKUP(AIRBNB[[#This Row],[HOST_ID]],Super_host[],5,FALSE)</f>
        <v>Host</v>
      </c>
    </row>
    <row r="3605" spans="1:22">
      <c r="A3605" s="4">
        <v>3332881</v>
      </c>
      <c r="B3605" t="s">
        <v>560</v>
      </c>
      <c r="C3605" s="4">
        <v>16826094</v>
      </c>
      <c r="D3605" t="s">
        <v>561</v>
      </c>
      <c r="E3605" t="s">
        <v>562</v>
      </c>
      <c r="F3605" s="4">
        <v>10029</v>
      </c>
      <c r="G3605" s="13" t="s">
        <v>124</v>
      </c>
      <c r="H3605" s="13" t="s">
        <v>219</v>
      </c>
      <c r="I3605" s="1">
        <v>4078728</v>
      </c>
      <c r="J3605" s="1">
        <v>-7394976</v>
      </c>
      <c r="K3605" t="s">
        <v>5</v>
      </c>
      <c r="L3605" s="20">
        <v>100</v>
      </c>
      <c r="M3605" s="4">
        <v>3</v>
      </c>
      <c r="N3605" s="4">
        <v>1</v>
      </c>
      <c r="O3605" s="2">
        <v>42505</v>
      </c>
      <c r="P3605" s="3">
        <v>0.03</v>
      </c>
      <c r="Q3605" s="4">
        <v>1</v>
      </c>
      <c r="R3605" s="3">
        <v>5.6</v>
      </c>
      <c r="S36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5" t="str">
        <f>IF(AIRBNB[[#This Row],[RUIDO(dB)]]&lt;=4,"Silencioso",IF(AIRBNB[[#This Row],[RUIDO(dB)]]&lt;=5.5,"Poco Ruidoso","Ruidoso"))</f>
        <v>Ruidoso</v>
      </c>
      <c r="U3605" t="str">
        <f>IF(AND(AIRBNB[[#This Row],[PRECIO]]&lt;50,AIRBNB[[#This Row],[MIN_NOCHES]]&gt;3),"Dentro del presupuesto","No considerar")</f>
        <v>No considerar</v>
      </c>
      <c r="V3605" t="str">
        <f>VLOOKUP(AIRBNB[[#This Row],[HOST_ID]],Super_host[],5,FALSE)</f>
        <v>Host</v>
      </c>
    </row>
    <row r="3606" spans="1:22">
      <c r="A3606" s="4">
        <v>3616527</v>
      </c>
      <c r="B3606" t="s">
        <v>15575</v>
      </c>
      <c r="C3606" s="4">
        <v>16669342</v>
      </c>
      <c r="D3606" t="s">
        <v>387</v>
      </c>
      <c r="E3606" t="s">
        <v>15576</v>
      </c>
      <c r="F3606" s="4">
        <v>11205</v>
      </c>
      <c r="G3606" s="13" t="s">
        <v>4662</v>
      </c>
      <c r="H3606" s="13" t="s">
        <v>9387</v>
      </c>
      <c r="I3606" s="1">
        <v>4069741</v>
      </c>
      <c r="J3606" s="1">
        <v>-7396942</v>
      </c>
      <c r="K3606" t="s">
        <v>5</v>
      </c>
      <c r="L3606" s="20">
        <v>100</v>
      </c>
      <c r="M3606" s="4">
        <v>1</v>
      </c>
      <c r="N3606" s="4">
        <v>0</v>
      </c>
      <c r="O3606" s="2">
        <v>43381</v>
      </c>
      <c r="P3606" s="3">
        <v>0.21</v>
      </c>
      <c r="Q3606" s="4">
        <v>1</v>
      </c>
      <c r="R3606" s="3">
        <v>6.9</v>
      </c>
      <c r="S36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6" t="str">
        <f>IF(AIRBNB[[#This Row],[RUIDO(dB)]]&lt;=4,"Silencioso",IF(AIRBNB[[#This Row],[RUIDO(dB)]]&lt;=5.5,"Poco Ruidoso","Ruidoso"))</f>
        <v>Ruidoso</v>
      </c>
      <c r="U3606" t="str">
        <f>IF(AND(AIRBNB[[#This Row],[PRECIO]]&lt;50,AIRBNB[[#This Row],[MIN_NOCHES]]&gt;3),"Dentro del presupuesto","No considerar")</f>
        <v>No considerar</v>
      </c>
      <c r="V3606" t="str">
        <f>VLOOKUP(AIRBNB[[#This Row],[HOST_ID]],Super_host[],5,FALSE)</f>
        <v>Host</v>
      </c>
    </row>
    <row r="3607" spans="1:22">
      <c r="A3607" s="4">
        <v>3291286</v>
      </c>
      <c r="B3607" t="s">
        <v>9107</v>
      </c>
      <c r="C3607" s="4">
        <v>16628226</v>
      </c>
      <c r="D3607" t="s">
        <v>909</v>
      </c>
      <c r="E3607" t="s">
        <v>9108</v>
      </c>
      <c r="F3607" s="4">
        <v>11106</v>
      </c>
      <c r="G3607" s="13" t="s">
        <v>7897</v>
      </c>
      <c r="H3607" s="13" t="s">
        <v>7905</v>
      </c>
      <c r="I3607" s="1">
        <v>407593</v>
      </c>
      <c r="J3607" s="1">
        <v>-7392884</v>
      </c>
      <c r="K3607" t="s">
        <v>40</v>
      </c>
      <c r="L3607" s="20">
        <v>100</v>
      </c>
      <c r="M3607" s="4">
        <v>1</v>
      </c>
      <c r="N3607" s="4">
        <v>0</v>
      </c>
      <c r="O3607" s="2">
        <v>42856</v>
      </c>
      <c r="P3607" s="3">
        <v>0.23</v>
      </c>
      <c r="Q3607" s="4">
        <v>5</v>
      </c>
      <c r="R3607" s="3">
        <v>6.24</v>
      </c>
      <c r="S36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7" t="str">
        <f>IF(AIRBNB[[#This Row],[RUIDO(dB)]]&lt;=4,"Silencioso",IF(AIRBNB[[#This Row],[RUIDO(dB)]]&lt;=5.5,"Poco Ruidoso","Ruidoso"))</f>
        <v>Ruidoso</v>
      </c>
      <c r="U3607" t="str">
        <f>IF(AND(AIRBNB[[#This Row],[PRECIO]]&lt;50,AIRBNB[[#This Row],[MIN_NOCHES]]&gt;3),"Dentro del presupuesto","No considerar")</f>
        <v>No considerar</v>
      </c>
      <c r="V3607" t="str">
        <f>VLOOKUP(AIRBNB[[#This Row],[HOST_ID]],Super_host[],5,FALSE)</f>
        <v>Host</v>
      </c>
    </row>
    <row r="3608" spans="1:22">
      <c r="A3608" s="4">
        <v>3710685</v>
      </c>
      <c r="B3608" t="s">
        <v>8703</v>
      </c>
      <c r="C3608" s="4">
        <v>15789646</v>
      </c>
      <c r="D3608" t="s">
        <v>1643</v>
      </c>
      <c r="E3608" t="s">
        <v>8704</v>
      </c>
      <c r="F3608" s="4">
        <v>11104</v>
      </c>
      <c r="G3608" s="13" t="s">
        <v>7897</v>
      </c>
      <c r="H3608" s="13" t="s">
        <v>7923</v>
      </c>
      <c r="I3608" s="1">
        <v>4074502</v>
      </c>
      <c r="J3608" s="1">
        <v>-739169</v>
      </c>
      <c r="K3608" t="s">
        <v>5</v>
      </c>
      <c r="L3608" s="20">
        <v>100</v>
      </c>
      <c r="M3608" s="4">
        <v>3</v>
      </c>
      <c r="N3608" s="4">
        <v>70</v>
      </c>
      <c r="O3608" s="2">
        <v>43647</v>
      </c>
      <c r="P3608" s="3">
        <v>1.21</v>
      </c>
      <c r="Q3608" s="4">
        <v>5</v>
      </c>
      <c r="R3608" s="3">
        <v>6.24</v>
      </c>
      <c r="S36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8" t="str">
        <f>IF(AIRBNB[[#This Row],[RUIDO(dB)]]&lt;=4,"Silencioso",IF(AIRBNB[[#This Row],[RUIDO(dB)]]&lt;=5.5,"Poco Ruidoso","Ruidoso"))</f>
        <v>Ruidoso</v>
      </c>
      <c r="U3608" t="str">
        <f>IF(AND(AIRBNB[[#This Row],[PRECIO]]&lt;50,AIRBNB[[#This Row],[MIN_NOCHES]]&gt;3),"Dentro del presupuesto","No considerar")</f>
        <v>No considerar</v>
      </c>
      <c r="V3608" t="str">
        <f>VLOOKUP(AIRBNB[[#This Row],[HOST_ID]],Super_host[],5,FALSE)</f>
        <v>Host</v>
      </c>
    </row>
    <row r="3609" spans="1:22">
      <c r="A3609" s="4">
        <v>3291524</v>
      </c>
      <c r="B3609" t="s">
        <v>10314</v>
      </c>
      <c r="C3609" s="4">
        <v>15740819</v>
      </c>
      <c r="D3609" t="s">
        <v>544</v>
      </c>
      <c r="E3609" t="s">
        <v>10315</v>
      </c>
      <c r="F3609" s="4">
        <v>11205</v>
      </c>
      <c r="G3609" s="13" t="s">
        <v>4662</v>
      </c>
      <c r="H3609" s="13" t="s">
        <v>9222</v>
      </c>
      <c r="I3609" s="1">
        <v>4069236</v>
      </c>
      <c r="J3609" s="1">
        <v>-7397254</v>
      </c>
      <c r="K3609" t="s">
        <v>40</v>
      </c>
      <c r="L3609" s="20">
        <v>100</v>
      </c>
      <c r="M3609" s="4">
        <v>30</v>
      </c>
      <c r="N3609" s="4">
        <v>5</v>
      </c>
      <c r="O3609" s="2">
        <v>43311</v>
      </c>
      <c r="P3609" s="3">
        <v>0.08</v>
      </c>
      <c r="Q3609" s="4">
        <v>1</v>
      </c>
      <c r="R3609" s="3">
        <v>6.9</v>
      </c>
      <c r="S36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09" t="str">
        <f>IF(AIRBNB[[#This Row],[RUIDO(dB)]]&lt;=4,"Silencioso",IF(AIRBNB[[#This Row],[RUIDO(dB)]]&lt;=5.5,"Poco Ruidoso","Ruidoso"))</f>
        <v>Ruidoso</v>
      </c>
      <c r="U3609" t="str">
        <f>IF(AND(AIRBNB[[#This Row],[PRECIO]]&lt;50,AIRBNB[[#This Row],[MIN_NOCHES]]&gt;3),"Dentro del presupuesto","No considerar")</f>
        <v>No considerar</v>
      </c>
      <c r="V3609" t="str">
        <f>VLOOKUP(AIRBNB[[#This Row],[HOST_ID]],Super_host[],5,FALSE)</f>
        <v>Host</v>
      </c>
    </row>
    <row r="3610" spans="1:22">
      <c r="A3610" s="4">
        <v>3090474</v>
      </c>
      <c r="B3610" t="s">
        <v>6439</v>
      </c>
      <c r="C3610" s="4">
        <v>15718962</v>
      </c>
      <c r="D3610" t="s">
        <v>6440</v>
      </c>
      <c r="E3610" t="s">
        <v>6441</v>
      </c>
      <c r="F3610" s="4">
        <v>10018</v>
      </c>
      <c r="G3610" s="13" t="s">
        <v>124</v>
      </c>
      <c r="H3610" s="13" t="s">
        <v>249</v>
      </c>
      <c r="I3610" s="1">
        <v>4075771</v>
      </c>
      <c r="J3610" s="1">
        <v>-7399407</v>
      </c>
      <c r="K3610" t="s">
        <v>40</v>
      </c>
      <c r="L3610" s="20">
        <v>100</v>
      </c>
      <c r="M3610" s="4">
        <v>1</v>
      </c>
      <c r="N3610" s="4">
        <v>257</v>
      </c>
      <c r="O3610" s="2">
        <v>43629</v>
      </c>
      <c r="P3610" s="3">
        <v>4.2</v>
      </c>
      <c r="Q3610" s="4">
        <v>1</v>
      </c>
      <c r="R3610" s="3">
        <v>5.6</v>
      </c>
      <c r="S36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0" t="str">
        <f>IF(AIRBNB[[#This Row],[RUIDO(dB)]]&lt;=4,"Silencioso",IF(AIRBNB[[#This Row],[RUIDO(dB)]]&lt;=5.5,"Poco Ruidoso","Ruidoso"))</f>
        <v>Ruidoso</v>
      </c>
      <c r="U3610" t="str">
        <f>IF(AND(AIRBNB[[#This Row],[PRECIO]]&lt;50,AIRBNB[[#This Row],[MIN_NOCHES]]&gt;3),"Dentro del presupuesto","No considerar")</f>
        <v>No considerar</v>
      </c>
      <c r="V3610" t="str">
        <f>VLOOKUP(AIRBNB[[#This Row],[HOST_ID]],Super_host[],5,FALSE)</f>
        <v>Host</v>
      </c>
    </row>
    <row r="3611" spans="1:22">
      <c r="A3611" s="4">
        <v>5672288</v>
      </c>
      <c r="B3611" t="s">
        <v>9376</v>
      </c>
      <c r="C3611" s="4">
        <v>15586243</v>
      </c>
      <c r="D3611" t="s">
        <v>9377</v>
      </c>
      <c r="E3611" t="s">
        <v>9378</v>
      </c>
      <c r="F3611" s="4">
        <v>11206</v>
      </c>
      <c r="G3611" s="13" t="s">
        <v>4662</v>
      </c>
      <c r="H3611" s="13" t="s">
        <v>9218</v>
      </c>
      <c r="I3611" s="1">
        <v>407095</v>
      </c>
      <c r="J3611" s="1">
        <v>-7394933</v>
      </c>
      <c r="K3611" t="s">
        <v>5</v>
      </c>
      <c r="L3611" s="20">
        <v>100</v>
      </c>
      <c r="M3611" s="4">
        <v>3</v>
      </c>
      <c r="N3611" s="4">
        <v>1</v>
      </c>
      <c r="O3611" s="2">
        <v>42121</v>
      </c>
      <c r="P3611" s="3">
        <v>0.02</v>
      </c>
      <c r="Q3611" s="4">
        <v>1</v>
      </c>
      <c r="R3611" s="3">
        <v>6.9</v>
      </c>
      <c r="S36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1" t="str">
        <f>IF(AIRBNB[[#This Row],[RUIDO(dB)]]&lt;=4,"Silencioso",IF(AIRBNB[[#This Row],[RUIDO(dB)]]&lt;=5.5,"Poco Ruidoso","Ruidoso"))</f>
        <v>Ruidoso</v>
      </c>
      <c r="U3611" t="str">
        <f>IF(AND(AIRBNB[[#This Row],[PRECIO]]&lt;50,AIRBNB[[#This Row],[MIN_NOCHES]]&gt;3),"Dentro del presupuesto","No considerar")</f>
        <v>No considerar</v>
      </c>
      <c r="V3611" t="str">
        <f>VLOOKUP(AIRBNB[[#This Row],[HOST_ID]],Super_host[],5,FALSE)</f>
        <v>Host</v>
      </c>
    </row>
    <row r="3612" spans="1:22">
      <c r="A3612" s="4">
        <v>3004348</v>
      </c>
      <c r="B3612" t="s">
        <v>15263</v>
      </c>
      <c r="C3612" s="4">
        <v>15310896</v>
      </c>
      <c r="D3612" t="s">
        <v>4094</v>
      </c>
      <c r="E3612" t="s">
        <v>15264</v>
      </c>
      <c r="F3612" s="4">
        <v>11216</v>
      </c>
      <c r="G3612" s="13" t="s">
        <v>4662</v>
      </c>
      <c r="H3612" s="13" t="s">
        <v>9230</v>
      </c>
      <c r="I3612" s="1">
        <v>4068426</v>
      </c>
      <c r="J3612" s="1">
        <v>-7395054</v>
      </c>
      <c r="K3612" t="s">
        <v>5</v>
      </c>
      <c r="L3612" s="20">
        <v>100</v>
      </c>
      <c r="M3612" s="4">
        <v>3</v>
      </c>
      <c r="N3612" s="4">
        <v>284</v>
      </c>
      <c r="O3612" s="2">
        <v>43640</v>
      </c>
      <c r="P3612" s="3">
        <v>4.57</v>
      </c>
      <c r="Q3612" s="4">
        <v>1</v>
      </c>
      <c r="R3612" s="3">
        <v>6.9</v>
      </c>
      <c r="S36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2" t="str">
        <f>IF(AIRBNB[[#This Row],[RUIDO(dB)]]&lt;=4,"Silencioso",IF(AIRBNB[[#This Row],[RUIDO(dB)]]&lt;=5.5,"Poco Ruidoso","Ruidoso"))</f>
        <v>Ruidoso</v>
      </c>
      <c r="U3612" t="str">
        <f>IF(AND(AIRBNB[[#This Row],[PRECIO]]&lt;50,AIRBNB[[#This Row],[MIN_NOCHES]]&gt;3),"Dentro del presupuesto","No considerar")</f>
        <v>No considerar</v>
      </c>
      <c r="V3612" t="str">
        <f>VLOOKUP(AIRBNB[[#This Row],[HOST_ID]],Super_host[],5,FALSE)</f>
        <v>Host</v>
      </c>
    </row>
    <row r="3613" spans="1:22">
      <c r="A3613" s="4">
        <v>6711306</v>
      </c>
      <c r="B3613" t="s">
        <v>15601</v>
      </c>
      <c r="C3613" s="4">
        <v>14946552</v>
      </c>
      <c r="D3613" t="s">
        <v>580</v>
      </c>
      <c r="E3613" t="s">
        <v>15602</v>
      </c>
      <c r="F3613" s="4">
        <v>11215</v>
      </c>
      <c r="G3613" s="13" t="s">
        <v>4662</v>
      </c>
      <c r="H3613" s="13" t="s">
        <v>9234</v>
      </c>
      <c r="I3613" s="1">
        <v>4066866</v>
      </c>
      <c r="J3613" s="1">
        <v>-7398214</v>
      </c>
      <c r="K3613" t="s">
        <v>40</v>
      </c>
      <c r="L3613" s="20">
        <v>100</v>
      </c>
      <c r="M3613" s="4">
        <v>14</v>
      </c>
      <c r="N3613" s="4">
        <v>0</v>
      </c>
      <c r="O3613" s="2">
        <v>43467</v>
      </c>
      <c r="P3613" s="3">
        <v>0.17</v>
      </c>
      <c r="Q3613" s="4">
        <v>1</v>
      </c>
      <c r="R3613" s="3">
        <v>6.9</v>
      </c>
      <c r="S36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3" t="str">
        <f>IF(AIRBNB[[#This Row],[RUIDO(dB)]]&lt;=4,"Silencioso",IF(AIRBNB[[#This Row],[RUIDO(dB)]]&lt;=5.5,"Poco Ruidoso","Ruidoso"))</f>
        <v>Ruidoso</v>
      </c>
      <c r="U3613" t="str">
        <f>IF(AND(AIRBNB[[#This Row],[PRECIO]]&lt;50,AIRBNB[[#This Row],[MIN_NOCHES]]&gt;3),"Dentro del presupuesto","No considerar")</f>
        <v>No considerar</v>
      </c>
      <c r="V3613" t="str">
        <f>VLOOKUP(AIRBNB[[#This Row],[HOST_ID]],Super_host[],5,FALSE)</f>
        <v>Host</v>
      </c>
    </row>
    <row r="3614" spans="1:22">
      <c r="A3614" s="4">
        <v>6502493</v>
      </c>
      <c r="B3614" t="s">
        <v>2032</v>
      </c>
      <c r="C3614" s="4">
        <v>14231957</v>
      </c>
      <c r="D3614" t="s">
        <v>2033</v>
      </c>
      <c r="E3614" t="s">
        <v>539</v>
      </c>
      <c r="F3614" s="4">
        <v>10014</v>
      </c>
      <c r="G3614" s="13" t="s">
        <v>124</v>
      </c>
      <c r="H3614" s="13" t="s">
        <v>140</v>
      </c>
      <c r="I3614" s="1">
        <v>4073408</v>
      </c>
      <c r="J3614" s="1">
        <v>-7400263</v>
      </c>
      <c r="K3614" t="s">
        <v>5</v>
      </c>
      <c r="L3614" s="20">
        <v>100</v>
      </c>
      <c r="M3614" s="4">
        <v>2</v>
      </c>
      <c r="N3614" s="4">
        <v>5</v>
      </c>
      <c r="O3614" s="2">
        <v>42633</v>
      </c>
      <c r="P3614" s="3">
        <v>0.14000000000000001</v>
      </c>
      <c r="Q3614" s="4">
        <v>1</v>
      </c>
      <c r="R3614" s="3">
        <v>5.6</v>
      </c>
      <c r="S36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4" t="str">
        <f>IF(AIRBNB[[#This Row],[RUIDO(dB)]]&lt;=4,"Silencioso",IF(AIRBNB[[#This Row],[RUIDO(dB)]]&lt;=5.5,"Poco Ruidoso","Ruidoso"))</f>
        <v>Ruidoso</v>
      </c>
      <c r="U3614" t="str">
        <f>IF(AND(AIRBNB[[#This Row],[PRECIO]]&lt;50,AIRBNB[[#This Row],[MIN_NOCHES]]&gt;3),"Dentro del presupuesto","No considerar")</f>
        <v>No considerar</v>
      </c>
      <c r="V3614" t="str">
        <f>VLOOKUP(AIRBNB[[#This Row],[HOST_ID]],Super_host[],5,FALSE)</f>
        <v>Host</v>
      </c>
    </row>
    <row r="3615" spans="1:22">
      <c r="A3615" s="4">
        <v>2856890</v>
      </c>
      <c r="B3615" t="s">
        <v>11217</v>
      </c>
      <c r="C3615" s="4">
        <v>13759034</v>
      </c>
      <c r="D3615" t="s">
        <v>1420</v>
      </c>
      <c r="E3615" t="s">
        <v>11218</v>
      </c>
      <c r="F3615" s="4">
        <v>11211</v>
      </c>
      <c r="G3615" s="13" t="s">
        <v>4662</v>
      </c>
      <c r="H3615" s="13" t="s">
        <v>9218</v>
      </c>
      <c r="I3615" s="1">
        <v>4071055</v>
      </c>
      <c r="J3615" s="1">
        <v>-7395553</v>
      </c>
      <c r="K3615" t="s">
        <v>40</v>
      </c>
      <c r="L3615" s="20">
        <v>100</v>
      </c>
      <c r="M3615" s="4">
        <v>2</v>
      </c>
      <c r="N3615" s="4">
        <v>11</v>
      </c>
      <c r="O3615" s="2">
        <v>42282</v>
      </c>
      <c r="P3615" s="3">
        <v>0.18</v>
      </c>
      <c r="Q3615" s="4">
        <v>1</v>
      </c>
      <c r="R3615" s="3">
        <v>6.9</v>
      </c>
      <c r="S36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5" t="str">
        <f>IF(AIRBNB[[#This Row],[RUIDO(dB)]]&lt;=4,"Silencioso",IF(AIRBNB[[#This Row],[RUIDO(dB)]]&lt;=5.5,"Poco Ruidoso","Ruidoso"))</f>
        <v>Ruidoso</v>
      </c>
      <c r="U3615" t="str">
        <f>IF(AND(AIRBNB[[#This Row],[PRECIO]]&lt;50,AIRBNB[[#This Row],[MIN_NOCHES]]&gt;3),"Dentro del presupuesto","No considerar")</f>
        <v>No considerar</v>
      </c>
      <c r="V3615" t="str">
        <f>VLOOKUP(AIRBNB[[#This Row],[HOST_ID]],Super_host[],5,FALSE)</f>
        <v>Host</v>
      </c>
    </row>
    <row r="3616" spans="1:22">
      <c r="A3616" s="4">
        <v>2636643</v>
      </c>
      <c r="B3616" t="s">
        <v>1094</v>
      </c>
      <c r="C3616" s="4">
        <v>13501034</v>
      </c>
      <c r="D3616" t="s">
        <v>1095</v>
      </c>
      <c r="E3616" t="s">
        <v>1096</v>
      </c>
      <c r="F3616" s="4">
        <v>10128</v>
      </c>
      <c r="G3616" s="13" t="s">
        <v>124</v>
      </c>
      <c r="H3616" s="13" t="s">
        <v>129</v>
      </c>
      <c r="I3616" s="1">
        <v>4078061</v>
      </c>
      <c r="J3616" s="1">
        <v>-739498</v>
      </c>
      <c r="K3616" t="s">
        <v>5</v>
      </c>
      <c r="L3616" s="20">
        <v>100</v>
      </c>
      <c r="M3616" s="4">
        <v>10</v>
      </c>
      <c r="N3616" s="4">
        <v>4</v>
      </c>
      <c r="O3616" s="2">
        <v>42314</v>
      </c>
      <c r="P3616" s="3">
        <v>0.06</v>
      </c>
      <c r="Q3616" s="4">
        <v>1</v>
      </c>
      <c r="R3616" s="3">
        <v>5.6</v>
      </c>
      <c r="S36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6" t="str">
        <f>IF(AIRBNB[[#This Row],[RUIDO(dB)]]&lt;=4,"Silencioso",IF(AIRBNB[[#This Row],[RUIDO(dB)]]&lt;=5.5,"Poco Ruidoso","Ruidoso"))</f>
        <v>Ruidoso</v>
      </c>
      <c r="U3616" t="str">
        <f>IF(AND(AIRBNB[[#This Row],[PRECIO]]&lt;50,AIRBNB[[#This Row],[MIN_NOCHES]]&gt;3),"Dentro del presupuesto","No considerar")</f>
        <v>No considerar</v>
      </c>
      <c r="V3616" t="str">
        <f>VLOOKUP(AIRBNB[[#This Row],[HOST_ID]],Super_host[],5,FALSE)</f>
        <v>Host</v>
      </c>
    </row>
    <row r="3617" spans="1:22">
      <c r="A3617" s="4">
        <v>2600199</v>
      </c>
      <c r="B3617" t="s">
        <v>11419</v>
      </c>
      <c r="C3617" s="4">
        <v>13314736</v>
      </c>
      <c r="D3617" t="s">
        <v>526</v>
      </c>
      <c r="E3617" t="s">
        <v>11420</v>
      </c>
      <c r="F3617" s="4">
        <v>11206</v>
      </c>
      <c r="G3617" s="13" t="s">
        <v>4662</v>
      </c>
      <c r="H3617" s="13" t="s">
        <v>9218</v>
      </c>
      <c r="I3617" s="1">
        <v>4070942</v>
      </c>
      <c r="J3617" s="1">
        <v>-7394693</v>
      </c>
      <c r="K3617" t="s">
        <v>5</v>
      </c>
      <c r="L3617" s="20">
        <v>100</v>
      </c>
      <c r="M3617" s="4">
        <v>20</v>
      </c>
      <c r="N3617" s="4">
        <v>7</v>
      </c>
      <c r="O3617" s="2">
        <v>43372</v>
      </c>
      <c r="P3617" s="3">
        <v>0.21</v>
      </c>
      <c r="Q3617" s="4">
        <v>1</v>
      </c>
      <c r="R3617" s="3">
        <v>6.9</v>
      </c>
      <c r="S36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7" t="str">
        <f>IF(AIRBNB[[#This Row],[RUIDO(dB)]]&lt;=4,"Silencioso",IF(AIRBNB[[#This Row],[RUIDO(dB)]]&lt;=5.5,"Poco Ruidoso","Ruidoso"))</f>
        <v>Ruidoso</v>
      </c>
      <c r="U3617" t="str">
        <f>IF(AND(AIRBNB[[#This Row],[PRECIO]]&lt;50,AIRBNB[[#This Row],[MIN_NOCHES]]&gt;3),"Dentro del presupuesto","No considerar")</f>
        <v>No considerar</v>
      </c>
      <c r="V3617" t="str">
        <f>VLOOKUP(AIRBNB[[#This Row],[HOST_ID]],Super_host[],5,FALSE)</f>
        <v>Host</v>
      </c>
    </row>
    <row r="3618" spans="1:22">
      <c r="A3618" s="4">
        <v>2532873</v>
      </c>
      <c r="B3618" t="s">
        <v>8469</v>
      </c>
      <c r="C3618" s="4">
        <v>12972780</v>
      </c>
      <c r="D3618" t="s">
        <v>8470</v>
      </c>
      <c r="E3618" t="s">
        <v>8471</v>
      </c>
      <c r="F3618" s="4">
        <v>11103</v>
      </c>
      <c r="G3618" s="13" t="s">
        <v>7897</v>
      </c>
      <c r="H3618" s="13" t="s">
        <v>7940</v>
      </c>
      <c r="I3618" s="1">
        <v>4076163</v>
      </c>
      <c r="J3618" s="1">
        <v>-7391783</v>
      </c>
      <c r="K3618" t="s">
        <v>40</v>
      </c>
      <c r="L3618" s="20">
        <v>100</v>
      </c>
      <c r="M3618" s="4">
        <v>1</v>
      </c>
      <c r="N3618" s="4">
        <v>13</v>
      </c>
      <c r="O3618" s="2">
        <v>43605</v>
      </c>
      <c r="P3618" s="3">
        <v>0.51</v>
      </c>
      <c r="Q3618" s="4">
        <v>5</v>
      </c>
      <c r="R3618" s="3">
        <v>6.24</v>
      </c>
      <c r="S36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8" t="str">
        <f>IF(AIRBNB[[#This Row],[RUIDO(dB)]]&lt;=4,"Silencioso",IF(AIRBNB[[#This Row],[RUIDO(dB)]]&lt;=5.5,"Poco Ruidoso","Ruidoso"))</f>
        <v>Ruidoso</v>
      </c>
      <c r="U3618" t="str">
        <f>IF(AND(AIRBNB[[#This Row],[PRECIO]]&lt;50,AIRBNB[[#This Row],[MIN_NOCHES]]&gt;3),"Dentro del presupuesto","No considerar")</f>
        <v>No considerar</v>
      </c>
      <c r="V3618" t="str">
        <f>VLOOKUP(AIRBNB[[#This Row],[HOST_ID]],Super_host[],5,FALSE)</f>
        <v>Host</v>
      </c>
    </row>
    <row r="3619" spans="1:22">
      <c r="A3619" s="4">
        <v>2831424</v>
      </c>
      <c r="B3619" t="s">
        <v>3132</v>
      </c>
      <c r="C3619" s="4">
        <v>12795393</v>
      </c>
      <c r="D3619" t="s">
        <v>3133</v>
      </c>
      <c r="E3619" t="s">
        <v>3134</v>
      </c>
      <c r="F3619" s="4">
        <v>10021</v>
      </c>
      <c r="G3619" s="13" t="s">
        <v>124</v>
      </c>
      <c r="H3619" s="13" t="s">
        <v>129</v>
      </c>
      <c r="I3619" s="1">
        <v>4077065</v>
      </c>
      <c r="J3619" s="1">
        <v>-7395495</v>
      </c>
      <c r="K3619" t="s">
        <v>5</v>
      </c>
      <c r="L3619" s="20">
        <v>100</v>
      </c>
      <c r="M3619" s="4">
        <v>3</v>
      </c>
      <c r="N3619" s="4">
        <v>18</v>
      </c>
      <c r="O3619" s="2">
        <v>42647</v>
      </c>
      <c r="P3619" s="3">
        <v>0.28999999999999998</v>
      </c>
      <c r="Q3619" s="4">
        <v>1</v>
      </c>
      <c r="R3619" s="3">
        <v>5.6</v>
      </c>
      <c r="S36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19" t="str">
        <f>IF(AIRBNB[[#This Row],[RUIDO(dB)]]&lt;=4,"Silencioso",IF(AIRBNB[[#This Row],[RUIDO(dB)]]&lt;=5.5,"Poco Ruidoso","Ruidoso"))</f>
        <v>Ruidoso</v>
      </c>
      <c r="U3619" t="str">
        <f>IF(AND(AIRBNB[[#This Row],[PRECIO]]&lt;50,AIRBNB[[#This Row],[MIN_NOCHES]]&gt;3),"Dentro del presupuesto","No considerar")</f>
        <v>No considerar</v>
      </c>
      <c r="V3619" t="str">
        <f>VLOOKUP(AIRBNB[[#This Row],[HOST_ID]],Super_host[],5,FALSE)</f>
        <v>Host</v>
      </c>
    </row>
    <row r="3620" spans="1:22">
      <c r="A3620" s="4">
        <v>2664975</v>
      </c>
      <c r="B3620" t="s">
        <v>14114</v>
      </c>
      <c r="C3620" s="4">
        <v>12461367</v>
      </c>
      <c r="D3620" t="s">
        <v>734</v>
      </c>
      <c r="E3620" t="s">
        <v>14115</v>
      </c>
      <c r="F3620" s="4">
        <v>11221</v>
      </c>
      <c r="G3620" s="13" t="s">
        <v>4662</v>
      </c>
      <c r="H3620" s="13" t="s">
        <v>9274</v>
      </c>
      <c r="I3620" s="1">
        <v>4069987</v>
      </c>
      <c r="J3620" s="1">
        <v>-7392552</v>
      </c>
      <c r="K3620" t="s">
        <v>5</v>
      </c>
      <c r="L3620" s="20">
        <v>100</v>
      </c>
      <c r="M3620" s="4">
        <v>1</v>
      </c>
      <c r="N3620" s="4">
        <v>104</v>
      </c>
      <c r="O3620" s="2">
        <v>43639</v>
      </c>
      <c r="P3620" s="3">
        <v>1.65</v>
      </c>
      <c r="Q3620" s="4">
        <v>1</v>
      </c>
      <c r="R3620" s="3">
        <v>6.9</v>
      </c>
      <c r="S36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0" t="str">
        <f>IF(AIRBNB[[#This Row],[RUIDO(dB)]]&lt;=4,"Silencioso",IF(AIRBNB[[#This Row],[RUIDO(dB)]]&lt;=5.5,"Poco Ruidoso","Ruidoso"))</f>
        <v>Ruidoso</v>
      </c>
      <c r="U3620" t="str">
        <f>IF(AND(AIRBNB[[#This Row],[PRECIO]]&lt;50,AIRBNB[[#This Row],[MIN_NOCHES]]&gt;3),"Dentro del presupuesto","No considerar")</f>
        <v>No considerar</v>
      </c>
      <c r="V3620" t="str">
        <f>VLOOKUP(AIRBNB[[#This Row],[HOST_ID]],Super_host[],5,FALSE)</f>
        <v>Host</v>
      </c>
    </row>
    <row r="3621" spans="1:22">
      <c r="A3621" s="4">
        <v>2376206</v>
      </c>
      <c r="B3621" t="s">
        <v>6918</v>
      </c>
      <c r="C3621" s="4">
        <v>12140561</v>
      </c>
      <c r="D3621" t="s">
        <v>737</v>
      </c>
      <c r="E3621" t="s">
        <v>6919</v>
      </c>
      <c r="F3621" s="4">
        <v>10036</v>
      </c>
      <c r="G3621" s="13" t="s">
        <v>124</v>
      </c>
      <c r="H3621" s="13" t="s">
        <v>249</v>
      </c>
      <c r="I3621" s="1">
        <v>4076394</v>
      </c>
      <c r="J3621" s="1">
        <v>-7399448</v>
      </c>
      <c r="K3621" t="s">
        <v>5</v>
      </c>
      <c r="L3621" s="20">
        <v>100</v>
      </c>
      <c r="M3621" s="4">
        <v>1</v>
      </c>
      <c r="N3621" s="4">
        <v>0</v>
      </c>
      <c r="O3621" s="2">
        <v>42576</v>
      </c>
      <c r="P3621" s="3">
        <v>0.02</v>
      </c>
      <c r="Q3621" s="4">
        <v>1</v>
      </c>
      <c r="R3621" s="3">
        <v>5.6</v>
      </c>
      <c r="S36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1" t="str">
        <f>IF(AIRBNB[[#This Row],[RUIDO(dB)]]&lt;=4,"Silencioso",IF(AIRBNB[[#This Row],[RUIDO(dB)]]&lt;=5.5,"Poco Ruidoso","Ruidoso"))</f>
        <v>Ruidoso</v>
      </c>
      <c r="U3621" t="str">
        <f>IF(AND(AIRBNB[[#This Row],[PRECIO]]&lt;50,AIRBNB[[#This Row],[MIN_NOCHES]]&gt;3),"Dentro del presupuesto","No considerar")</f>
        <v>No considerar</v>
      </c>
      <c r="V3621" t="str">
        <f>VLOOKUP(AIRBNB[[#This Row],[HOST_ID]],Super_host[],5,FALSE)</f>
        <v>Host</v>
      </c>
    </row>
    <row r="3622" spans="1:22">
      <c r="A3622" s="4">
        <v>5946137</v>
      </c>
      <c r="B3622" t="s">
        <v>1392</v>
      </c>
      <c r="C3622" s="4">
        <v>11237515</v>
      </c>
      <c r="D3622" t="s">
        <v>1393</v>
      </c>
      <c r="E3622" t="s">
        <v>1394</v>
      </c>
      <c r="F3622" s="4">
        <v>10031</v>
      </c>
      <c r="G3622" s="13" t="s">
        <v>124</v>
      </c>
      <c r="H3622" s="13" t="s">
        <v>148</v>
      </c>
      <c r="I3622" s="1">
        <v>4082335</v>
      </c>
      <c r="J3622" s="1">
        <v>-7394887</v>
      </c>
      <c r="K3622" t="s">
        <v>40</v>
      </c>
      <c r="L3622" s="20">
        <v>100</v>
      </c>
      <c r="M3622" s="4">
        <v>3</v>
      </c>
      <c r="N3622" s="4">
        <v>4</v>
      </c>
      <c r="O3622" s="2">
        <v>42186</v>
      </c>
      <c r="P3622" s="3">
        <v>0.08</v>
      </c>
      <c r="Q3622" s="4">
        <v>1</v>
      </c>
      <c r="R3622" s="3">
        <v>5.6</v>
      </c>
      <c r="S36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2" t="str">
        <f>IF(AIRBNB[[#This Row],[RUIDO(dB)]]&lt;=4,"Silencioso",IF(AIRBNB[[#This Row],[RUIDO(dB)]]&lt;=5.5,"Poco Ruidoso","Ruidoso"))</f>
        <v>Ruidoso</v>
      </c>
      <c r="U3622" t="str">
        <f>IF(AND(AIRBNB[[#This Row],[PRECIO]]&lt;50,AIRBNB[[#This Row],[MIN_NOCHES]]&gt;3),"Dentro del presupuesto","No considerar")</f>
        <v>No considerar</v>
      </c>
      <c r="V3622" t="str">
        <f>VLOOKUP(AIRBNB[[#This Row],[HOST_ID]],Super_host[],5,FALSE)</f>
        <v>Host</v>
      </c>
    </row>
    <row r="3623" spans="1:22">
      <c r="A3623" s="4">
        <v>2171821</v>
      </c>
      <c r="B3623" t="s">
        <v>8308</v>
      </c>
      <c r="C3623" s="4">
        <v>11079245</v>
      </c>
      <c r="D3623" t="s">
        <v>8309</v>
      </c>
      <c r="E3623" t="s">
        <v>8310</v>
      </c>
      <c r="F3623" s="4">
        <v>11385</v>
      </c>
      <c r="G3623" s="13" t="s">
        <v>7897</v>
      </c>
      <c r="H3623" s="13" t="s">
        <v>7937</v>
      </c>
      <c r="I3623" s="1">
        <v>4070218</v>
      </c>
      <c r="J3623" s="1">
        <v>-7391005</v>
      </c>
      <c r="K3623" t="s">
        <v>40</v>
      </c>
      <c r="L3623" s="20">
        <v>100</v>
      </c>
      <c r="M3623" s="4">
        <v>7</v>
      </c>
      <c r="N3623" s="4">
        <v>14</v>
      </c>
      <c r="O3623" s="2">
        <v>43593</v>
      </c>
      <c r="P3623" s="3">
        <v>0.24</v>
      </c>
      <c r="Q3623" s="4">
        <v>5</v>
      </c>
      <c r="R3623" s="3">
        <v>6.24</v>
      </c>
      <c r="S36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3" t="str">
        <f>IF(AIRBNB[[#This Row],[RUIDO(dB)]]&lt;=4,"Silencioso",IF(AIRBNB[[#This Row],[RUIDO(dB)]]&lt;=5.5,"Poco Ruidoso","Ruidoso"))</f>
        <v>Ruidoso</v>
      </c>
      <c r="U3623" t="str">
        <f>IF(AND(AIRBNB[[#This Row],[PRECIO]]&lt;50,AIRBNB[[#This Row],[MIN_NOCHES]]&gt;3),"Dentro del presupuesto","No considerar")</f>
        <v>No considerar</v>
      </c>
      <c r="V3623" t="str">
        <f>VLOOKUP(AIRBNB[[#This Row],[HOST_ID]],Super_host[],5,FALSE)</f>
        <v>Host</v>
      </c>
    </row>
    <row r="3624" spans="1:22">
      <c r="A3624" s="4">
        <v>2155219</v>
      </c>
      <c r="B3624" t="s">
        <v>8505</v>
      </c>
      <c r="C3624" s="4">
        <v>10998158</v>
      </c>
      <c r="D3624" t="s">
        <v>332</v>
      </c>
      <c r="E3624" t="s">
        <v>8506</v>
      </c>
      <c r="F3624" s="4">
        <v>11106</v>
      </c>
      <c r="G3624" s="13" t="s">
        <v>7897</v>
      </c>
      <c r="H3624" s="13" t="s">
        <v>7905</v>
      </c>
      <c r="I3624" s="1">
        <v>4075874</v>
      </c>
      <c r="J3624" s="1">
        <v>-7392999</v>
      </c>
      <c r="K3624" t="s">
        <v>40</v>
      </c>
      <c r="L3624" s="20">
        <v>100</v>
      </c>
      <c r="M3624" s="4">
        <v>29</v>
      </c>
      <c r="N3624" s="4">
        <v>37</v>
      </c>
      <c r="O3624" s="2">
        <v>43442</v>
      </c>
      <c r="P3624" s="3">
        <v>0.56999999999999995</v>
      </c>
      <c r="Q3624" s="4">
        <v>5</v>
      </c>
      <c r="R3624" s="3">
        <v>6.24</v>
      </c>
      <c r="S36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4" t="str">
        <f>IF(AIRBNB[[#This Row],[RUIDO(dB)]]&lt;=4,"Silencioso",IF(AIRBNB[[#This Row],[RUIDO(dB)]]&lt;=5.5,"Poco Ruidoso","Ruidoso"))</f>
        <v>Ruidoso</v>
      </c>
      <c r="U3624" t="str">
        <f>IF(AND(AIRBNB[[#This Row],[PRECIO]]&lt;50,AIRBNB[[#This Row],[MIN_NOCHES]]&gt;3),"Dentro del presupuesto","No considerar")</f>
        <v>No considerar</v>
      </c>
      <c r="V3624" t="str">
        <f>VLOOKUP(AIRBNB[[#This Row],[HOST_ID]],Super_host[],5,FALSE)</f>
        <v>Host</v>
      </c>
    </row>
    <row r="3625" spans="1:22">
      <c r="A3625" s="4">
        <v>3095502</v>
      </c>
      <c r="B3625" t="s">
        <v>7967</v>
      </c>
      <c r="C3625" s="4">
        <v>10930874</v>
      </c>
      <c r="D3625" t="s">
        <v>7968</v>
      </c>
      <c r="E3625" t="s">
        <v>7969</v>
      </c>
      <c r="F3625" s="4">
        <v>11375</v>
      </c>
      <c r="G3625" s="13" t="s">
        <v>7897</v>
      </c>
      <c r="H3625" s="13" t="s">
        <v>7951</v>
      </c>
      <c r="I3625" s="1">
        <v>4072713</v>
      </c>
      <c r="J3625" s="1">
        <v>-7384946</v>
      </c>
      <c r="K3625" t="s">
        <v>5</v>
      </c>
      <c r="L3625" s="20">
        <v>100</v>
      </c>
      <c r="M3625" s="4">
        <v>1</v>
      </c>
      <c r="N3625" s="4">
        <v>1</v>
      </c>
      <c r="O3625" s="2">
        <v>41886</v>
      </c>
      <c r="P3625" s="3">
        <v>0.02</v>
      </c>
      <c r="Q3625" s="4">
        <v>5</v>
      </c>
      <c r="R3625" s="3">
        <v>6.24</v>
      </c>
      <c r="S36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5" t="str">
        <f>IF(AIRBNB[[#This Row],[RUIDO(dB)]]&lt;=4,"Silencioso",IF(AIRBNB[[#This Row],[RUIDO(dB)]]&lt;=5.5,"Poco Ruidoso","Ruidoso"))</f>
        <v>Ruidoso</v>
      </c>
      <c r="U3625" t="str">
        <f>IF(AND(AIRBNB[[#This Row],[PRECIO]]&lt;50,AIRBNB[[#This Row],[MIN_NOCHES]]&gt;3),"Dentro del presupuesto","No considerar")</f>
        <v>No considerar</v>
      </c>
      <c r="V3625" t="str">
        <f>VLOOKUP(AIRBNB[[#This Row],[HOST_ID]],Super_host[],5,FALSE)</f>
        <v>Host</v>
      </c>
    </row>
    <row r="3626" spans="1:22">
      <c r="A3626" s="4">
        <v>6627254</v>
      </c>
      <c r="B3626" t="s">
        <v>9404</v>
      </c>
      <c r="C3626" s="4">
        <v>10899109</v>
      </c>
      <c r="D3626" t="s">
        <v>9405</v>
      </c>
      <c r="E3626" t="s">
        <v>9406</v>
      </c>
      <c r="F3626" s="4">
        <v>11215</v>
      </c>
      <c r="G3626" s="13" t="s">
        <v>4662</v>
      </c>
      <c r="H3626" s="13" t="s">
        <v>9262</v>
      </c>
      <c r="I3626" s="1">
        <v>4066526</v>
      </c>
      <c r="J3626" s="1">
        <v>-7398449</v>
      </c>
      <c r="K3626" t="s">
        <v>40</v>
      </c>
      <c r="L3626" s="20">
        <v>100</v>
      </c>
      <c r="M3626" s="4">
        <v>2</v>
      </c>
      <c r="N3626" s="4">
        <v>1</v>
      </c>
      <c r="O3626" s="2">
        <v>42181</v>
      </c>
      <c r="P3626" s="3">
        <v>0.02</v>
      </c>
      <c r="Q3626" s="4">
        <v>1</v>
      </c>
      <c r="R3626" s="3">
        <v>6.9</v>
      </c>
      <c r="S36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6" t="str">
        <f>IF(AIRBNB[[#This Row],[RUIDO(dB)]]&lt;=4,"Silencioso",IF(AIRBNB[[#This Row],[RUIDO(dB)]]&lt;=5.5,"Poco Ruidoso","Ruidoso"))</f>
        <v>Ruidoso</v>
      </c>
      <c r="U3626" t="str">
        <f>IF(AND(AIRBNB[[#This Row],[PRECIO]]&lt;50,AIRBNB[[#This Row],[MIN_NOCHES]]&gt;3),"Dentro del presupuesto","No considerar")</f>
        <v>No considerar</v>
      </c>
      <c r="V3626" t="str">
        <f>VLOOKUP(AIRBNB[[#This Row],[HOST_ID]],Super_host[],5,FALSE)</f>
        <v>Host</v>
      </c>
    </row>
    <row r="3627" spans="1:22">
      <c r="A3627" s="4">
        <v>2116059</v>
      </c>
      <c r="B3627" t="s">
        <v>6173</v>
      </c>
      <c r="C3627" s="4">
        <v>10788865</v>
      </c>
      <c r="D3627" t="s">
        <v>6174</v>
      </c>
      <c r="E3627" t="s">
        <v>6175</v>
      </c>
      <c r="F3627" s="4">
        <v>10032</v>
      </c>
      <c r="G3627" s="13" t="s">
        <v>124</v>
      </c>
      <c r="H3627" s="13" t="s">
        <v>125</v>
      </c>
      <c r="I3627" s="1">
        <v>4083454</v>
      </c>
      <c r="J3627" s="1">
        <v>-7394224</v>
      </c>
      <c r="K3627" t="s">
        <v>5</v>
      </c>
      <c r="L3627" s="20">
        <v>100</v>
      </c>
      <c r="M3627" s="4">
        <v>1</v>
      </c>
      <c r="N3627" s="4">
        <v>205</v>
      </c>
      <c r="O3627" s="2">
        <v>43646</v>
      </c>
      <c r="P3627" s="3">
        <v>3.05</v>
      </c>
      <c r="Q3627" s="4">
        <v>1</v>
      </c>
      <c r="R3627" s="3">
        <v>5.6</v>
      </c>
      <c r="S36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7" t="str">
        <f>IF(AIRBNB[[#This Row],[RUIDO(dB)]]&lt;=4,"Silencioso",IF(AIRBNB[[#This Row],[RUIDO(dB)]]&lt;=5.5,"Poco Ruidoso","Ruidoso"))</f>
        <v>Ruidoso</v>
      </c>
      <c r="U3627" t="str">
        <f>IF(AND(AIRBNB[[#This Row],[PRECIO]]&lt;50,AIRBNB[[#This Row],[MIN_NOCHES]]&gt;3),"Dentro del presupuesto","No considerar")</f>
        <v>No considerar</v>
      </c>
      <c r="V3627" t="str">
        <f>VLOOKUP(AIRBNB[[#This Row],[HOST_ID]],Super_host[],5,FALSE)</f>
        <v>Host</v>
      </c>
    </row>
    <row r="3628" spans="1:22">
      <c r="A3628" s="4">
        <v>2061367</v>
      </c>
      <c r="B3628" t="s">
        <v>6957</v>
      </c>
      <c r="C3628" s="4">
        <v>10550207</v>
      </c>
      <c r="D3628" t="s">
        <v>2203</v>
      </c>
      <c r="E3628" t="s">
        <v>6958</v>
      </c>
      <c r="F3628" s="4">
        <v>10023</v>
      </c>
      <c r="G3628" s="13" t="s">
        <v>124</v>
      </c>
      <c r="H3628" s="13" t="s">
        <v>168</v>
      </c>
      <c r="I3628" s="1">
        <v>4077895</v>
      </c>
      <c r="J3628" s="1">
        <v>-7397837</v>
      </c>
      <c r="K3628" t="s">
        <v>40</v>
      </c>
      <c r="L3628" s="20">
        <v>100</v>
      </c>
      <c r="M3628" s="4">
        <v>2</v>
      </c>
      <c r="N3628" s="4">
        <v>0</v>
      </c>
      <c r="O3628" s="2">
        <v>42933</v>
      </c>
      <c r="P3628" s="3">
        <v>3.16</v>
      </c>
      <c r="Q3628" s="4">
        <v>1</v>
      </c>
      <c r="R3628" s="3">
        <v>5.6</v>
      </c>
      <c r="S36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8" t="str">
        <f>IF(AIRBNB[[#This Row],[RUIDO(dB)]]&lt;=4,"Silencioso",IF(AIRBNB[[#This Row],[RUIDO(dB)]]&lt;=5.5,"Poco Ruidoso","Ruidoso"))</f>
        <v>Ruidoso</v>
      </c>
      <c r="U3628" t="str">
        <f>IF(AND(AIRBNB[[#This Row],[PRECIO]]&lt;50,AIRBNB[[#This Row],[MIN_NOCHES]]&gt;3),"Dentro del presupuesto","No considerar")</f>
        <v>No considerar</v>
      </c>
      <c r="V3628" t="str">
        <f>VLOOKUP(AIRBNB[[#This Row],[HOST_ID]],Super_host[],5,FALSE)</f>
        <v>Host</v>
      </c>
    </row>
    <row r="3629" spans="1:22">
      <c r="A3629" s="4">
        <v>2165107</v>
      </c>
      <c r="B3629" t="s">
        <v>3812</v>
      </c>
      <c r="C3629" s="4">
        <v>10533538</v>
      </c>
      <c r="D3629" t="s">
        <v>1669</v>
      </c>
      <c r="E3629" t="s">
        <v>3813</v>
      </c>
      <c r="F3629" s="4">
        <v>10022</v>
      </c>
      <c r="G3629" s="13" t="s">
        <v>124</v>
      </c>
      <c r="H3629" s="13" t="s">
        <v>129</v>
      </c>
      <c r="I3629" s="1">
        <v>407604</v>
      </c>
      <c r="J3629" s="1">
        <v>-7396029</v>
      </c>
      <c r="K3629" t="s">
        <v>5</v>
      </c>
      <c r="L3629" s="20">
        <v>100</v>
      </c>
      <c r="M3629" s="4">
        <v>6</v>
      </c>
      <c r="N3629" s="4">
        <v>29</v>
      </c>
      <c r="O3629" s="2">
        <v>43615</v>
      </c>
      <c r="P3629" s="3">
        <v>0.47</v>
      </c>
      <c r="Q3629" s="4">
        <v>1</v>
      </c>
      <c r="R3629" s="3">
        <v>5.6</v>
      </c>
      <c r="S36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29" t="str">
        <f>IF(AIRBNB[[#This Row],[RUIDO(dB)]]&lt;=4,"Silencioso",IF(AIRBNB[[#This Row],[RUIDO(dB)]]&lt;=5.5,"Poco Ruidoso","Ruidoso"))</f>
        <v>Ruidoso</v>
      </c>
      <c r="U3629" t="str">
        <f>IF(AND(AIRBNB[[#This Row],[PRECIO]]&lt;50,AIRBNB[[#This Row],[MIN_NOCHES]]&gt;3),"Dentro del presupuesto","No considerar")</f>
        <v>No considerar</v>
      </c>
      <c r="V3629" t="str">
        <f>VLOOKUP(AIRBNB[[#This Row],[HOST_ID]],Super_host[],5,FALSE)</f>
        <v>Host</v>
      </c>
    </row>
    <row r="3630" spans="1:22">
      <c r="A3630" s="4">
        <v>5761564</v>
      </c>
      <c r="B3630" t="s">
        <v>6959</v>
      </c>
      <c r="C3630" s="4">
        <v>10532169</v>
      </c>
      <c r="D3630" t="s">
        <v>1324</v>
      </c>
      <c r="E3630" t="s">
        <v>6960</v>
      </c>
      <c r="F3630" s="4">
        <v>10003</v>
      </c>
      <c r="G3630" s="13" t="s">
        <v>124</v>
      </c>
      <c r="H3630" s="13" t="s">
        <v>133</v>
      </c>
      <c r="I3630" s="1">
        <v>4073065</v>
      </c>
      <c r="J3630" s="1">
        <v>-7398444</v>
      </c>
      <c r="K3630" t="s">
        <v>40</v>
      </c>
      <c r="L3630" s="20">
        <v>100</v>
      </c>
      <c r="M3630" s="4">
        <v>1</v>
      </c>
      <c r="N3630" s="4">
        <v>0</v>
      </c>
      <c r="O3630" s="2">
        <v>43638</v>
      </c>
      <c r="P3630" s="3">
        <v>0.37</v>
      </c>
      <c r="Q3630" s="4">
        <v>1</v>
      </c>
      <c r="R3630" s="3">
        <v>5.6</v>
      </c>
      <c r="S36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0" t="str">
        <f>IF(AIRBNB[[#This Row],[RUIDO(dB)]]&lt;=4,"Silencioso",IF(AIRBNB[[#This Row],[RUIDO(dB)]]&lt;=5.5,"Poco Ruidoso","Ruidoso"))</f>
        <v>Ruidoso</v>
      </c>
      <c r="U3630" t="str">
        <f>IF(AND(AIRBNB[[#This Row],[PRECIO]]&lt;50,AIRBNB[[#This Row],[MIN_NOCHES]]&gt;3),"Dentro del presupuesto","No considerar")</f>
        <v>No considerar</v>
      </c>
      <c r="V3630" t="str">
        <f>VLOOKUP(AIRBNB[[#This Row],[HOST_ID]],Super_host[],5,FALSE)</f>
        <v>Host</v>
      </c>
    </row>
    <row r="3631" spans="1:22">
      <c r="A3631" s="4">
        <v>2043329</v>
      </c>
      <c r="B3631" t="s">
        <v>2232</v>
      </c>
      <c r="C3631" s="4">
        <v>10478532</v>
      </c>
      <c r="D3631" t="s">
        <v>650</v>
      </c>
      <c r="E3631" t="s">
        <v>2233</v>
      </c>
      <c r="F3631" s="4">
        <v>10019</v>
      </c>
      <c r="G3631" s="13" t="s">
        <v>124</v>
      </c>
      <c r="H3631" s="13" t="s">
        <v>249</v>
      </c>
      <c r="I3631" s="1">
        <v>4076473</v>
      </c>
      <c r="J3631" s="1">
        <v>-7398937</v>
      </c>
      <c r="K3631" t="s">
        <v>5</v>
      </c>
      <c r="L3631" s="20">
        <v>100</v>
      </c>
      <c r="M3631" s="4">
        <v>2</v>
      </c>
      <c r="N3631" s="4">
        <v>11</v>
      </c>
      <c r="O3631" s="2">
        <v>42151</v>
      </c>
      <c r="P3631" s="3">
        <v>0.16</v>
      </c>
      <c r="Q3631" s="4">
        <v>1</v>
      </c>
      <c r="R3631" s="3">
        <v>5.6</v>
      </c>
      <c r="S36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1" t="str">
        <f>IF(AIRBNB[[#This Row],[RUIDO(dB)]]&lt;=4,"Silencioso",IF(AIRBNB[[#This Row],[RUIDO(dB)]]&lt;=5.5,"Poco Ruidoso","Ruidoso"))</f>
        <v>Ruidoso</v>
      </c>
      <c r="U3631" t="str">
        <f>IF(AND(AIRBNB[[#This Row],[PRECIO]]&lt;50,AIRBNB[[#This Row],[MIN_NOCHES]]&gt;3),"Dentro del presupuesto","No considerar")</f>
        <v>No considerar</v>
      </c>
      <c r="V3631" t="str">
        <f>VLOOKUP(AIRBNB[[#This Row],[HOST_ID]],Super_host[],5,FALSE)</f>
        <v>Host</v>
      </c>
    </row>
    <row r="3632" spans="1:22">
      <c r="A3632" s="4">
        <v>2038278</v>
      </c>
      <c r="B3632" t="s">
        <v>7994</v>
      </c>
      <c r="C3632" s="4">
        <v>10456845</v>
      </c>
      <c r="D3632" t="s">
        <v>6688</v>
      </c>
      <c r="E3632" t="s">
        <v>7995</v>
      </c>
      <c r="F3632" s="4">
        <v>11106</v>
      </c>
      <c r="G3632" s="13" t="s">
        <v>7897</v>
      </c>
      <c r="H3632" s="13" t="s">
        <v>7940</v>
      </c>
      <c r="I3632" s="1">
        <v>4076589</v>
      </c>
      <c r="J3632" s="1">
        <v>-7392864</v>
      </c>
      <c r="K3632" t="s">
        <v>5</v>
      </c>
      <c r="L3632" s="20">
        <v>100</v>
      </c>
      <c r="M3632" s="4">
        <v>1</v>
      </c>
      <c r="N3632" s="4">
        <v>2</v>
      </c>
      <c r="O3632" s="2">
        <v>42368</v>
      </c>
      <c r="P3632" s="3">
        <v>0.03</v>
      </c>
      <c r="Q3632" s="4">
        <v>5</v>
      </c>
      <c r="R3632" s="3">
        <v>6.24</v>
      </c>
      <c r="S36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2" t="str">
        <f>IF(AIRBNB[[#This Row],[RUIDO(dB)]]&lt;=4,"Silencioso",IF(AIRBNB[[#This Row],[RUIDO(dB)]]&lt;=5.5,"Poco Ruidoso","Ruidoso"))</f>
        <v>Ruidoso</v>
      </c>
      <c r="U3632" t="str">
        <f>IF(AND(AIRBNB[[#This Row],[PRECIO]]&lt;50,AIRBNB[[#This Row],[MIN_NOCHES]]&gt;3),"Dentro del presupuesto","No considerar")</f>
        <v>No considerar</v>
      </c>
      <c r="V3632" t="str">
        <f>VLOOKUP(AIRBNB[[#This Row],[HOST_ID]],Super_host[],5,FALSE)</f>
        <v>Host</v>
      </c>
    </row>
    <row r="3633" spans="1:22">
      <c r="A3633" s="4">
        <v>2019755</v>
      </c>
      <c r="B3633" t="s">
        <v>13975</v>
      </c>
      <c r="C3633" s="4">
        <v>10383481</v>
      </c>
      <c r="D3633" t="s">
        <v>12697</v>
      </c>
      <c r="E3633" t="s">
        <v>13976</v>
      </c>
      <c r="F3633" s="4">
        <v>11205</v>
      </c>
      <c r="G3633" s="13" t="s">
        <v>4662</v>
      </c>
      <c r="H3633" s="13" t="s">
        <v>9387</v>
      </c>
      <c r="I3633" s="1">
        <v>4069594</v>
      </c>
      <c r="J3633" s="1">
        <v>-7396715</v>
      </c>
      <c r="K3633" t="s">
        <v>5</v>
      </c>
      <c r="L3633" s="20">
        <v>100</v>
      </c>
      <c r="M3633" s="4">
        <v>2</v>
      </c>
      <c r="N3633" s="4">
        <v>100</v>
      </c>
      <c r="O3633" s="2">
        <v>43649</v>
      </c>
      <c r="P3633" s="3">
        <v>1.49</v>
      </c>
      <c r="Q3633" s="4">
        <v>1</v>
      </c>
      <c r="R3633" s="3">
        <v>6.9</v>
      </c>
      <c r="S36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3" t="str">
        <f>IF(AIRBNB[[#This Row],[RUIDO(dB)]]&lt;=4,"Silencioso",IF(AIRBNB[[#This Row],[RUIDO(dB)]]&lt;=5.5,"Poco Ruidoso","Ruidoso"))</f>
        <v>Ruidoso</v>
      </c>
      <c r="U3633" t="str">
        <f>IF(AND(AIRBNB[[#This Row],[PRECIO]]&lt;50,AIRBNB[[#This Row],[MIN_NOCHES]]&gt;3),"Dentro del presupuesto","No considerar")</f>
        <v>No considerar</v>
      </c>
      <c r="V3633" t="str">
        <f>VLOOKUP(AIRBNB[[#This Row],[HOST_ID]],Super_host[],5,FALSE)</f>
        <v>Host</v>
      </c>
    </row>
    <row r="3634" spans="1:22">
      <c r="A3634" s="4">
        <v>2024991</v>
      </c>
      <c r="B3634" t="s">
        <v>8061</v>
      </c>
      <c r="C3634" s="4">
        <v>10362054</v>
      </c>
      <c r="D3634" t="s">
        <v>10</v>
      </c>
      <c r="E3634" t="s">
        <v>8062</v>
      </c>
      <c r="F3634" s="4">
        <v>11103</v>
      </c>
      <c r="G3634" s="13" t="s">
        <v>7897</v>
      </c>
      <c r="H3634" s="13" t="s">
        <v>7940</v>
      </c>
      <c r="I3634" s="1">
        <v>407577</v>
      </c>
      <c r="J3634" s="1">
        <v>-7391981</v>
      </c>
      <c r="K3634" t="s">
        <v>5</v>
      </c>
      <c r="L3634" s="20">
        <v>100</v>
      </c>
      <c r="M3634" s="4">
        <v>3</v>
      </c>
      <c r="N3634" s="4">
        <v>1</v>
      </c>
      <c r="O3634" s="2">
        <v>43101</v>
      </c>
      <c r="P3634" s="3">
        <v>0.05</v>
      </c>
      <c r="Q3634" s="4">
        <v>5</v>
      </c>
      <c r="R3634" s="3">
        <v>6.24</v>
      </c>
      <c r="S36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4" t="str">
        <f>IF(AIRBNB[[#This Row],[RUIDO(dB)]]&lt;=4,"Silencioso",IF(AIRBNB[[#This Row],[RUIDO(dB)]]&lt;=5.5,"Poco Ruidoso","Ruidoso"))</f>
        <v>Ruidoso</v>
      </c>
      <c r="U3634" t="str">
        <f>IF(AND(AIRBNB[[#This Row],[PRECIO]]&lt;50,AIRBNB[[#This Row],[MIN_NOCHES]]&gt;3),"Dentro del presupuesto","No considerar")</f>
        <v>No considerar</v>
      </c>
      <c r="V3634" t="str">
        <f>VLOOKUP(AIRBNB[[#This Row],[HOST_ID]],Super_host[],5,FALSE)</f>
        <v>Host</v>
      </c>
    </row>
    <row r="3635" spans="1:22">
      <c r="A3635" s="4">
        <v>4497963</v>
      </c>
      <c r="B3635" t="s">
        <v>6987</v>
      </c>
      <c r="C3635" s="4">
        <v>10225905</v>
      </c>
      <c r="D3635" t="s">
        <v>6988</v>
      </c>
      <c r="E3635" t="s">
        <v>6989</v>
      </c>
      <c r="F3635" s="4">
        <v>10014</v>
      </c>
      <c r="G3635" s="13" t="s">
        <v>124</v>
      </c>
      <c r="H3635" s="13" t="s">
        <v>140</v>
      </c>
      <c r="I3635" s="1">
        <v>4073474</v>
      </c>
      <c r="J3635" s="1">
        <v>-7400867</v>
      </c>
      <c r="K3635" t="s">
        <v>5</v>
      </c>
      <c r="L3635" s="20">
        <v>100</v>
      </c>
      <c r="M3635" s="4">
        <v>2</v>
      </c>
      <c r="N3635" s="4">
        <v>0</v>
      </c>
      <c r="O3635" s="2">
        <v>42333</v>
      </c>
      <c r="P3635" s="3">
        <v>0.63</v>
      </c>
      <c r="Q3635" s="4">
        <v>1</v>
      </c>
      <c r="R3635" s="3">
        <v>5.6</v>
      </c>
      <c r="S36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5" t="str">
        <f>IF(AIRBNB[[#This Row],[RUIDO(dB)]]&lt;=4,"Silencioso",IF(AIRBNB[[#This Row],[RUIDO(dB)]]&lt;=5.5,"Poco Ruidoso","Ruidoso"))</f>
        <v>Ruidoso</v>
      </c>
      <c r="U3635" t="str">
        <f>IF(AND(AIRBNB[[#This Row],[PRECIO]]&lt;50,AIRBNB[[#This Row],[MIN_NOCHES]]&gt;3),"Dentro del presupuesto","No considerar")</f>
        <v>No considerar</v>
      </c>
      <c r="V3635" t="str">
        <f>VLOOKUP(AIRBNB[[#This Row],[HOST_ID]],Super_host[],5,FALSE)</f>
        <v>Host</v>
      </c>
    </row>
    <row r="3636" spans="1:22">
      <c r="A3636" s="4">
        <v>3958460</v>
      </c>
      <c r="B3636" t="s">
        <v>6128</v>
      </c>
      <c r="C3636" s="4">
        <v>10194688</v>
      </c>
      <c r="D3636" t="s">
        <v>6129</v>
      </c>
      <c r="E3636" t="s">
        <v>6130</v>
      </c>
      <c r="F3636" s="4">
        <v>10023</v>
      </c>
      <c r="G3636" s="13" t="s">
        <v>124</v>
      </c>
      <c r="H3636" s="13" t="s">
        <v>168</v>
      </c>
      <c r="I3636" s="1">
        <v>4077323</v>
      </c>
      <c r="J3636" s="1">
        <v>-7398014</v>
      </c>
      <c r="K3636" t="s">
        <v>40</v>
      </c>
      <c r="L3636" s="20">
        <v>100</v>
      </c>
      <c r="M3636" s="4">
        <v>3</v>
      </c>
      <c r="N3636" s="4">
        <v>172</v>
      </c>
      <c r="O3636" s="2">
        <v>43647</v>
      </c>
      <c r="P3636" s="3">
        <v>2.93</v>
      </c>
      <c r="Q3636" s="4">
        <v>1</v>
      </c>
      <c r="R3636" s="3">
        <v>5.6</v>
      </c>
      <c r="S36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6" t="str">
        <f>IF(AIRBNB[[#This Row],[RUIDO(dB)]]&lt;=4,"Silencioso",IF(AIRBNB[[#This Row],[RUIDO(dB)]]&lt;=5.5,"Poco Ruidoso","Ruidoso"))</f>
        <v>Ruidoso</v>
      </c>
      <c r="U3636" t="str">
        <f>IF(AND(AIRBNB[[#This Row],[PRECIO]]&lt;50,AIRBNB[[#This Row],[MIN_NOCHES]]&gt;3),"Dentro del presupuesto","No considerar")</f>
        <v>No considerar</v>
      </c>
      <c r="V3636" t="str">
        <f>VLOOKUP(AIRBNB[[#This Row],[HOST_ID]],Super_host[],5,FALSE)</f>
        <v>Host</v>
      </c>
    </row>
    <row r="3637" spans="1:22">
      <c r="A3637" s="4">
        <v>1971635</v>
      </c>
      <c r="B3637" t="s">
        <v>15694</v>
      </c>
      <c r="C3637" s="4">
        <v>10180449</v>
      </c>
      <c r="D3637" t="s">
        <v>5950</v>
      </c>
      <c r="E3637" t="s">
        <v>15695</v>
      </c>
      <c r="F3637" s="4">
        <v>11215</v>
      </c>
      <c r="G3637" s="13" t="s">
        <v>4662</v>
      </c>
      <c r="H3637" s="13" t="s">
        <v>10548</v>
      </c>
      <c r="I3637" s="1">
        <v>4065899</v>
      </c>
      <c r="J3637" s="1">
        <v>-7397771</v>
      </c>
      <c r="K3637" t="s">
        <v>5</v>
      </c>
      <c r="L3637" s="20">
        <v>100</v>
      </c>
      <c r="M3637" s="4">
        <v>15</v>
      </c>
      <c r="N3637" s="4">
        <v>0</v>
      </c>
      <c r="O3637" s="2">
        <v>42982</v>
      </c>
      <c r="P3637" s="3">
        <v>3.02</v>
      </c>
      <c r="Q3637" s="4">
        <v>1</v>
      </c>
      <c r="R3637" s="3">
        <v>6.9</v>
      </c>
      <c r="S36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7" t="str">
        <f>IF(AIRBNB[[#This Row],[RUIDO(dB)]]&lt;=4,"Silencioso",IF(AIRBNB[[#This Row],[RUIDO(dB)]]&lt;=5.5,"Poco Ruidoso","Ruidoso"))</f>
        <v>Ruidoso</v>
      </c>
      <c r="U3637" t="str">
        <f>IF(AND(AIRBNB[[#This Row],[PRECIO]]&lt;50,AIRBNB[[#This Row],[MIN_NOCHES]]&gt;3),"Dentro del presupuesto","No considerar")</f>
        <v>No considerar</v>
      </c>
      <c r="V3637" t="str">
        <f>VLOOKUP(AIRBNB[[#This Row],[HOST_ID]],Super_host[],5,FALSE)</f>
        <v>Host</v>
      </c>
    </row>
    <row r="3638" spans="1:22">
      <c r="A3638" s="4">
        <v>1954495</v>
      </c>
      <c r="B3638" t="s">
        <v>591</v>
      </c>
      <c r="C3638" s="4">
        <v>10102809</v>
      </c>
      <c r="D3638" t="s">
        <v>478</v>
      </c>
      <c r="E3638" t="s">
        <v>592</v>
      </c>
      <c r="F3638" s="4">
        <v>10003</v>
      </c>
      <c r="G3638" s="13" t="s">
        <v>124</v>
      </c>
      <c r="H3638" s="13" t="s">
        <v>133</v>
      </c>
      <c r="I3638" s="1">
        <v>407281</v>
      </c>
      <c r="J3638" s="1">
        <v>-7398671</v>
      </c>
      <c r="K3638" t="s">
        <v>5</v>
      </c>
      <c r="L3638" s="20">
        <v>100</v>
      </c>
      <c r="M3638" s="4">
        <v>3</v>
      </c>
      <c r="N3638" s="4">
        <v>2</v>
      </c>
      <c r="O3638" s="2">
        <v>41992</v>
      </c>
      <c r="P3638" s="3">
        <v>0.03</v>
      </c>
      <c r="Q3638" s="4">
        <v>1</v>
      </c>
      <c r="R3638" s="3">
        <v>5.6</v>
      </c>
      <c r="S36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8" t="str">
        <f>IF(AIRBNB[[#This Row],[RUIDO(dB)]]&lt;=4,"Silencioso",IF(AIRBNB[[#This Row],[RUIDO(dB)]]&lt;=5.5,"Poco Ruidoso","Ruidoso"))</f>
        <v>Ruidoso</v>
      </c>
      <c r="U3638" t="str">
        <f>IF(AND(AIRBNB[[#This Row],[PRECIO]]&lt;50,AIRBNB[[#This Row],[MIN_NOCHES]]&gt;3),"Dentro del presupuesto","No considerar")</f>
        <v>No considerar</v>
      </c>
      <c r="V3638" t="str">
        <f>VLOOKUP(AIRBNB[[#This Row],[HOST_ID]],Super_host[],5,FALSE)</f>
        <v>Host</v>
      </c>
    </row>
    <row r="3639" spans="1:22">
      <c r="A3639" s="4">
        <v>1979506</v>
      </c>
      <c r="B3639" t="s">
        <v>126</v>
      </c>
      <c r="C3639" s="4">
        <v>10071119</v>
      </c>
      <c r="D3639" t="s">
        <v>127</v>
      </c>
      <c r="E3639" t="s">
        <v>128</v>
      </c>
      <c r="F3639" s="4">
        <v>10021</v>
      </c>
      <c r="G3639" s="13" t="s">
        <v>124</v>
      </c>
      <c r="H3639" s="13" t="s">
        <v>129</v>
      </c>
      <c r="I3639" s="1">
        <v>4076838</v>
      </c>
      <c r="J3639" s="1">
        <v>-7395481</v>
      </c>
      <c r="K3639" t="s">
        <v>40</v>
      </c>
      <c r="L3639" s="20">
        <v>100</v>
      </c>
      <c r="M3639" s="4">
        <v>1</v>
      </c>
      <c r="N3639" s="4">
        <v>1</v>
      </c>
      <c r="O3639" s="2">
        <v>41641</v>
      </c>
      <c r="P3639" s="3">
        <v>0.01</v>
      </c>
      <c r="Q3639" s="4">
        <v>1</v>
      </c>
      <c r="R3639" s="3">
        <v>5.6</v>
      </c>
      <c r="S36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39" t="str">
        <f>IF(AIRBNB[[#This Row],[RUIDO(dB)]]&lt;=4,"Silencioso",IF(AIRBNB[[#This Row],[RUIDO(dB)]]&lt;=5.5,"Poco Ruidoso","Ruidoso"))</f>
        <v>Ruidoso</v>
      </c>
      <c r="U3639" t="str">
        <f>IF(AND(AIRBNB[[#This Row],[PRECIO]]&lt;50,AIRBNB[[#This Row],[MIN_NOCHES]]&gt;3),"Dentro del presupuesto","No considerar")</f>
        <v>No considerar</v>
      </c>
      <c r="V3639" t="str">
        <f>VLOOKUP(AIRBNB[[#This Row],[HOST_ID]],Super_host[],5,FALSE)</f>
        <v>Host</v>
      </c>
    </row>
    <row r="3640" spans="1:22">
      <c r="A3640" s="4">
        <v>2253949</v>
      </c>
      <c r="B3640" t="s">
        <v>593</v>
      </c>
      <c r="C3640" s="4">
        <v>10036249</v>
      </c>
      <c r="D3640" t="s">
        <v>594</v>
      </c>
      <c r="E3640" t="s">
        <v>595</v>
      </c>
      <c r="F3640" s="4">
        <v>10014</v>
      </c>
      <c r="G3640" s="13" t="s">
        <v>124</v>
      </c>
      <c r="H3640" s="13" t="s">
        <v>140</v>
      </c>
      <c r="I3640" s="1">
        <v>4073341</v>
      </c>
      <c r="J3640" s="1">
        <v>-7400791</v>
      </c>
      <c r="K3640" t="s">
        <v>5</v>
      </c>
      <c r="L3640" s="20">
        <v>100</v>
      </c>
      <c r="M3640" s="4">
        <v>1</v>
      </c>
      <c r="N3640" s="4">
        <v>2</v>
      </c>
      <c r="O3640" s="2">
        <v>41816</v>
      </c>
      <c r="P3640" s="3">
        <v>0.03</v>
      </c>
      <c r="Q3640" s="4">
        <v>1</v>
      </c>
      <c r="R3640" s="3">
        <v>5.6</v>
      </c>
      <c r="S36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0" t="str">
        <f>IF(AIRBNB[[#This Row],[RUIDO(dB)]]&lt;=4,"Silencioso",IF(AIRBNB[[#This Row],[RUIDO(dB)]]&lt;=5.5,"Poco Ruidoso","Ruidoso"))</f>
        <v>Ruidoso</v>
      </c>
      <c r="U3640" t="str">
        <f>IF(AND(AIRBNB[[#This Row],[PRECIO]]&lt;50,AIRBNB[[#This Row],[MIN_NOCHES]]&gt;3),"Dentro del presupuesto","No considerar")</f>
        <v>No considerar</v>
      </c>
      <c r="V3640" t="str">
        <f>VLOOKUP(AIRBNB[[#This Row],[HOST_ID]],Super_host[],5,FALSE)</f>
        <v>Host</v>
      </c>
    </row>
    <row r="3641" spans="1:22">
      <c r="A3641" s="4">
        <v>6197134</v>
      </c>
      <c r="B3641" t="s">
        <v>14289</v>
      </c>
      <c r="C3641" s="4">
        <v>10014644</v>
      </c>
      <c r="D3641" t="s">
        <v>12129</v>
      </c>
      <c r="E3641" t="s">
        <v>14290</v>
      </c>
      <c r="F3641" s="4">
        <v>11215</v>
      </c>
      <c r="G3641" s="13" t="s">
        <v>4662</v>
      </c>
      <c r="H3641" s="13" t="s">
        <v>9234</v>
      </c>
      <c r="I3641" s="1">
        <v>406681</v>
      </c>
      <c r="J3641" s="1">
        <v>-7398319</v>
      </c>
      <c r="K3641" t="s">
        <v>40</v>
      </c>
      <c r="L3641" s="20">
        <v>100</v>
      </c>
      <c r="M3641" s="4">
        <v>3</v>
      </c>
      <c r="N3641" s="4">
        <v>97</v>
      </c>
      <c r="O3641" s="2">
        <v>43640</v>
      </c>
      <c r="P3641" s="3">
        <v>1.91</v>
      </c>
      <c r="Q3641" s="4">
        <v>1</v>
      </c>
      <c r="R3641" s="3">
        <v>6.9</v>
      </c>
      <c r="S36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1" t="str">
        <f>IF(AIRBNB[[#This Row],[RUIDO(dB)]]&lt;=4,"Silencioso",IF(AIRBNB[[#This Row],[RUIDO(dB)]]&lt;=5.5,"Poco Ruidoso","Ruidoso"))</f>
        <v>Ruidoso</v>
      </c>
      <c r="U3641" t="str">
        <f>IF(AND(AIRBNB[[#This Row],[PRECIO]]&lt;50,AIRBNB[[#This Row],[MIN_NOCHES]]&gt;3),"Dentro del presupuesto","No considerar")</f>
        <v>No considerar</v>
      </c>
      <c r="V3641" t="str">
        <f>VLOOKUP(AIRBNB[[#This Row],[HOST_ID]],Super_host[],5,FALSE)</f>
        <v>Host</v>
      </c>
    </row>
    <row r="3642" spans="1:22">
      <c r="A3642" s="4">
        <v>1891118</v>
      </c>
      <c r="B3642" t="s">
        <v>11584</v>
      </c>
      <c r="C3642" s="4">
        <v>9831559</v>
      </c>
      <c r="D3642" t="s">
        <v>11585</v>
      </c>
      <c r="E3642" t="s">
        <v>11586</v>
      </c>
      <c r="F3642" s="4">
        <v>11216</v>
      </c>
      <c r="G3642" s="13" t="s">
        <v>4662</v>
      </c>
      <c r="H3642" s="13" t="s">
        <v>9230</v>
      </c>
      <c r="I3642" s="1">
        <v>4068285</v>
      </c>
      <c r="J3642" s="1">
        <v>-7395112</v>
      </c>
      <c r="K3642" t="s">
        <v>5</v>
      </c>
      <c r="L3642" s="20">
        <v>100</v>
      </c>
      <c r="M3642" s="4">
        <v>4</v>
      </c>
      <c r="N3642" s="4">
        <v>10</v>
      </c>
      <c r="O3642" s="2">
        <v>42892</v>
      </c>
      <c r="P3642" s="3">
        <v>0.24</v>
      </c>
      <c r="Q3642" s="4">
        <v>1</v>
      </c>
      <c r="R3642" s="3">
        <v>6.9</v>
      </c>
      <c r="S36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2" t="str">
        <f>IF(AIRBNB[[#This Row],[RUIDO(dB)]]&lt;=4,"Silencioso",IF(AIRBNB[[#This Row],[RUIDO(dB)]]&lt;=5.5,"Poco Ruidoso","Ruidoso"))</f>
        <v>Ruidoso</v>
      </c>
      <c r="U3642" t="str">
        <f>IF(AND(AIRBNB[[#This Row],[PRECIO]]&lt;50,AIRBNB[[#This Row],[MIN_NOCHES]]&gt;3),"Dentro del presupuesto","No considerar")</f>
        <v>No considerar</v>
      </c>
      <c r="V3642" t="str">
        <f>VLOOKUP(AIRBNB[[#This Row],[HOST_ID]],Super_host[],5,FALSE)</f>
        <v>Host</v>
      </c>
    </row>
    <row r="3643" spans="1:22">
      <c r="A3643" s="4">
        <v>2093304</v>
      </c>
      <c r="B3643" t="s">
        <v>13480</v>
      </c>
      <c r="C3643" s="4">
        <v>9791461</v>
      </c>
      <c r="D3643" t="s">
        <v>362</v>
      </c>
      <c r="E3643" t="s">
        <v>13481</v>
      </c>
      <c r="F3643" s="4">
        <v>11205</v>
      </c>
      <c r="G3643" s="13" t="s">
        <v>4662</v>
      </c>
      <c r="H3643" s="13" t="s">
        <v>9222</v>
      </c>
      <c r="I3643" s="1">
        <v>4069286</v>
      </c>
      <c r="J3643" s="1">
        <v>-7396993</v>
      </c>
      <c r="K3643" t="s">
        <v>5</v>
      </c>
      <c r="L3643" s="20">
        <v>100</v>
      </c>
      <c r="M3643" s="4">
        <v>4</v>
      </c>
      <c r="N3643" s="4">
        <v>45</v>
      </c>
      <c r="O3643" s="2">
        <v>43468</v>
      </c>
      <c r="P3643" s="3">
        <v>1.01</v>
      </c>
      <c r="Q3643" s="4">
        <v>1</v>
      </c>
      <c r="R3643" s="3">
        <v>6.9</v>
      </c>
      <c r="S36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3" t="str">
        <f>IF(AIRBNB[[#This Row],[RUIDO(dB)]]&lt;=4,"Silencioso",IF(AIRBNB[[#This Row],[RUIDO(dB)]]&lt;=5.5,"Poco Ruidoso","Ruidoso"))</f>
        <v>Ruidoso</v>
      </c>
      <c r="U3643" t="str">
        <f>IF(AND(AIRBNB[[#This Row],[PRECIO]]&lt;50,AIRBNB[[#This Row],[MIN_NOCHES]]&gt;3),"Dentro del presupuesto","No considerar")</f>
        <v>No considerar</v>
      </c>
      <c r="V3643" t="str">
        <f>VLOOKUP(AIRBNB[[#This Row],[HOST_ID]],Super_host[],5,FALSE)</f>
        <v>Host</v>
      </c>
    </row>
    <row r="3644" spans="1:22">
      <c r="A3644" s="4">
        <v>4016173</v>
      </c>
      <c r="B3644" t="s">
        <v>11925</v>
      </c>
      <c r="C3644" s="4">
        <v>9639040</v>
      </c>
      <c r="D3644" t="s">
        <v>8670</v>
      </c>
      <c r="E3644" t="s">
        <v>11926</v>
      </c>
      <c r="F3644" s="4">
        <v>11215</v>
      </c>
      <c r="G3644" s="13" t="s">
        <v>4662</v>
      </c>
      <c r="H3644" s="13" t="s">
        <v>9234</v>
      </c>
      <c r="I3644" s="1">
        <v>4066723</v>
      </c>
      <c r="J3644" s="1">
        <v>-7398043</v>
      </c>
      <c r="K3644" t="s">
        <v>5</v>
      </c>
      <c r="L3644" s="20">
        <v>100</v>
      </c>
      <c r="M3644" s="4">
        <v>2</v>
      </c>
      <c r="N3644" s="4">
        <v>18</v>
      </c>
      <c r="O3644" s="2">
        <v>43640</v>
      </c>
      <c r="P3644" s="3">
        <v>0.31</v>
      </c>
      <c r="Q3644" s="4">
        <v>1</v>
      </c>
      <c r="R3644" s="3">
        <v>6.9</v>
      </c>
      <c r="S36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4" t="str">
        <f>IF(AIRBNB[[#This Row],[RUIDO(dB)]]&lt;=4,"Silencioso",IF(AIRBNB[[#This Row],[RUIDO(dB)]]&lt;=5.5,"Poco Ruidoso","Ruidoso"))</f>
        <v>Ruidoso</v>
      </c>
      <c r="U3644" t="str">
        <f>IF(AND(AIRBNB[[#This Row],[PRECIO]]&lt;50,AIRBNB[[#This Row],[MIN_NOCHES]]&gt;3),"Dentro del presupuesto","No considerar")</f>
        <v>No considerar</v>
      </c>
      <c r="V3644" t="str">
        <f>VLOOKUP(AIRBNB[[#This Row],[HOST_ID]],Super_host[],5,FALSE)</f>
        <v>Host</v>
      </c>
    </row>
    <row r="3645" spans="1:22">
      <c r="A3645" s="4">
        <v>5353612</v>
      </c>
      <c r="B3645" t="s">
        <v>6450</v>
      </c>
      <c r="C3645" s="4">
        <v>9350960</v>
      </c>
      <c r="D3645" t="s">
        <v>1201</v>
      </c>
      <c r="E3645" t="s">
        <v>6451</v>
      </c>
      <c r="F3645" s="4">
        <v>10014</v>
      </c>
      <c r="G3645" s="13" t="s">
        <v>124</v>
      </c>
      <c r="H3645" s="13" t="s">
        <v>140</v>
      </c>
      <c r="I3645" s="1">
        <v>4073433</v>
      </c>
      <c r="J3645" s="1">
        <v>-7400588</v>
      </c>
      <c r="K3645" t="s">
        <v>5</v>
      </c>
      <c r="L3645" s="20">
        <v>100</v>
      </c>
      <c r="M3645" s="4">
        <v>2</v>
      </c>
      <c r="N3645" s="4">
        <v>168</v>
      </c>
      <c r="O3645" s="2">
        <v>43639</v>
      </c>
      <c r="P3645" s="3">
        <v>4.3899999999999997</v>
      </c>
      <c r="Q3645" s="4">
        <v>1</v>
      </c>
      <c r="R3645" s="3">
        <v>5.6</v>
      </c>
      <c r="S36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5" t="str">
        <f>IF(AIRBNB[[#This Row],[RUIDO(dB)]]&lt;=4,"Silencioso",IF(AIRBNB[[#This Row],[RUIDO(dB)]]&lt;=5.5,"Poco Ruidoso","Ruidoso"))</f>
        <v>Ruidoso</v>
      </c>
      <c r="U3645" t="str">
        <f>IF(AND(AIRBNB[[#This Row],[PRECIO]]&lt;50,AIRBNB[[#This Row],[MIN_NOCHES]]&gt;3),"Dentro del presupuesto","No considerar")</f>
        <v>No considerar</v>
      </c>
      <c r="V3645" t="str">
        <f>VLOOKUP(AIRBNB[[#This Row],[HOST_ID]],Super_host[],5,FALSE)</f>
        <v>Host</v>
      </c>
    </row>
    <row r="3646" spans="1:22">
      <c r="A3646" s="4">
        <v>4970846</v>
      </c>
      <c r="B3646" t="s">
        <v>5932</v>
      </c>
      <c r="C3646" s="4">
        <v>9271872</v>
      </c>
      <c r="D3646" t="s">
        <v>941</v>
      </c>
      <c r="E3646" t="s">
        <v>5933</v>
      </c>
      <c r="F3646" s="4">
        <v>10019</v>
      </c>
      <c r="G3646" s="13" t="s">
        <v>124</v>
      </c>
      <c r="H3646" s="13" t="s">
        <v>249</v>
      </c>
      <c r="I3646" s="1">
        <v>4076543</v>
      </c>
      <c r="J3646" s="1">
        <v>-7399154</v>
      </c>
      <c r="K3646" t="s">
        <v>40</v>
      </c>
      <c r="L3646" s="20">
        <v>100</v>
      </c>
      <c r="M3646" s="4">
        <v>4</v>
      </c>
      <c r="N3646" s="4">
        <v>117</v>
      </c>
      <c r="O3646" s="2">
        <v>43644</v>
      </c>
      <c r="P3646" s="3">
        <v>2.44</v>
      </c>
      <c r="Q3646" s="4">
        <v>1</v>
      </c>
      <c r="R3646" s="3">
        <v>5.6</v>
      </c>
      <c r="S36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6" t="str">
        <f>IF(AIRBNB[[#This Row],[RUIDO(dB)]]&lt;=4,"Silencioso",IF(AIRBNB[[#This Row],[RUIDO(dB)]]&lt;=5.5,"Poco Ruidoso","Ruidoso"))</f>
        <v>Ruidoso</v>
      </c>
      <c r="U3646" t="str">
        <f>IF(AND(AIRBNB[[#This Row],[PRECIO]]&lt;50,AIRBNB[[#This Row],[MIN_NOCHES]]&gt;3),"Dentro del presupuesto","No considerar")</f>
        <v>No considerar</v>
      </c>
      <c r="V3646" t="str">
        <f>VLOOKUP(AIRBNB[[#This Row],[HOST_ID]],Super_host[],5,FALSE)</f>
        <v>Host</v>
      </c>
    </row>
    <row r="3647" spans="1:22">
      <c r="A3647" s="4">
        <v>1929041</v>
      </c>
      <c r="B3647" t="s">
        <v>9418</v>
      </c>
      <c r="C3647" s="4">
        <v>9265204</v>
      </c>
      <c r="D3647" t="s">
        <v>9419</v>
      </c>
      <c r="E3647" t="s">
        <v>9420</v>
      </c>
      <c r="F3647" s="4">
        <v>11206</v>
      </c>
      <c r="G3647" s="13" t="s">
        <v>4662</v>
      </c>
      <c r="H3647" s="13" t="s">
        <v>9218</v>
      </c>
      <c r="I3647" s="1">
        <v>4070576</v>
      </c>
      <c r="J3647" s="1">
        <v>-7394827</v>
      </c>
      <c r="K3647" t="s">
        <v>40</v>
      </c>
      <c r="L3647" s="20">
        <v>100</v>
      </c>
      <c r="M3647" s="4">
        <v>1</v>
      </c>
      <c r="N3647" s="4">
        <v>1</v>
      </c>
      <c r="O3647" s="2">
        <v>42253</v>
      </c>
      <c r="P3647" s="3">
        <v>0.02</v>
      </c>
      <c r="Q3647" s="4">
        <v>1</v>
      </c>
      <c r="R3647" s="3">
        <v>6.9</v>
      </c>
      <c r="S36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7" t="str">
        <f>IF(AIRBNB[[#This Row],[RUIDO(dB)]]&lt;=4,"Silencioso",IF(AIRBNB[[#This Row],[RUIDO(dB)]]&lt;=5.5,"Poco Ruidoso","Ruidoso"))</f>
        <v>Ruidoso</v>
      </c>
      <c r="U3647" t="str">
        <f>IF(AND(AIRBNB[[#This Row],[PRECIO]]&lt;50,AIRBNB[[#This Row],[MIN_NOCHES]]&gt;3),"Dentro del presupuesto","No considerar")</f>
        <v>No considerar</v>
      </c>
      <c r="V3647" t="str">
        <f>VLOOKUP(AIRBNB[[#This Row],[HOST_ID]],Super_host[],5,FALSE)</f>
        <v>Host</v>
      </c>
    </row>
    <row r="3648" spans="1:22">
      <c r="A3648" s="4">
        <v>3888469</v>
      </c>
      <c r="B3648" t="s">
        <v>40</v>
      </c>
      <c r="C3648" s="4">
        <v>8834412</v>
      </c>
      <c r="D3648" t="s">
        <v>247</v>
      </c>
      <c r="E3648" t="s">
        <v>16431</v>
      </c>
      <c r="F3648" s="4">
        <v>10455</v>
      </c>
      <c r="G3648" s="13" t="s">
        <v>16360</v>
      </c>
      <c r="H3648" s="13" t="s">
        <v>16361</v>
      </c>
      <c r="I3648" s="1">
        <v>4081321</v>
      </c>
      <c r="J3648" s="1">
        <v>-7390259</v>
      </c>
      <c r="K3648" t="s">
        <v>40</v>
      </c>
      <c r="L3648" s="20">
        <v>100</v>
      </c>
      <c r="M3648" s="4">
        <v>3</v>
      </c>
      <c r="N3648" s="4">
        <v>2</v>
      </c>
      <c r="O3648" s="2">
        <v>43467</v>
      </c>
      <c r="P3648" s="3">
        <v>0.22</v>
      </c>
      <c r="Q3648" s="4">
        <v>5</v>
      </c>
      <c r="R3648" s="3">
        <v>7.84</v>
      </c>
      <c r="S36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8" t="str">
        <f>IF(AIRBNB[[#This Row],[RUIDO(dB)]]&lt;=4,"Silencioso",IF(AIRBNB[[#This Row],[RUIDO(dB)]]&lt;=5.5,"Poco Ruidoso","Ruidoso"))</f>
        <v>Ruidoso</v>
      </c>
      <c r="U3648" t="str">
        <f>IF(AND(AIRBNB[[#This Row],[PRECIO]]&lt;50,AIRBNB[[#This Row],[MIN_NOCHES]]&gt;3),"Dentro del presupuesto","No considerar")</f>
        <v>No considerar</v>
      </c>
      <c r="V3648" t="str">
        <f>VLOOKUP(AIRBNB[[#This Row],[HOST_ID]],Super_host[],5,FALSE)</f>
        <v>Host</v>
      </c>
    </row>
    <row r="3649" spans="1:22">
      <c r="A3649" s="4">
        <v>1743116</v>
      </c>
      <c r="B3649" t="s">
        <v>8107</v>
      </c>
      <c r="C3649" s="4">
        <v>8783166</v>
      </c>
      <c r="D3649" t="s">
        <v>8108</v>
      </c>
      <c r="E3649" t="s">
        <v>8109</v>
      </c>
      <c r="F3649" s="4">
        <v>11106</v>
      </c>
      <c r="G3649" s="13" t="s">
        <v>7897</v>
      </c>
      <c r="H3649" s="13" t="s">
        <v>7940</v>
      </c>
      <c r="I3649" s="1">
        <v>4076549</v>
      </c>
      <c r="J3649" s="1">
        <v>-7392934</v>
      </c>
      <c r="K3649" t="s">
        <v>40</v>
      </c>
      <c r="L3649" s="20">
        <v>100</v>
      </c>
      <c r="M3649" s="4">
        <v>3</v>
      </c>
      <c r="N3649" s="4">
        <v>4</v>
      </c>
      <c r="O3649" s="2">
        <v>43618</v>
      </c>
      <c r="P3649" s="3">
        <v>7.0000000000000007E-2</v>
      </c>
      <c r="Q3649" s="4">
        <v>5</v>
      </c>
      <c r="R3649" s="3">
        <v>6.24</v>
      </c>
      <c r="S36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49" t="str">
        <f>IF(AIRBNB[[#This Row],[RUIDO(dB)]]&lt;=4,"Silencioso",IF(AIRBNB[[#This Row],[RUIDO(dB)]]&lt;=5.5,"Poco Ruidoso","Ruidoso"))</f>
        <v>Ruidoso</v>
      </c>
      <c r="U3649" t="str">
        <f>IF(AND(AIRBNB[[#This Row],[PRECIO]]&lt;50,AIRBNB[[#This Row],[MIN_NOCHES]]&gt;3),"Dentro del presupuesto","No considerar")</f>
        <v>No considerar</v>
      </c>
      <c r="V3649" t="str">
        <f>VLOOKUP(AIRBNB[[#This Row],[HOST_ID]],Super_host[],5,FALSE)</f>
        <v>Host</v>
      </c>
    </row>
    <row r="3650" spans="1:22">
      <c r="A3650" s="4">
        <v>4243533</v>
      </c>
      <c r="B3650" t="s">
        <v>9145</v>
      </c>
      <c r="C3650" s="4">
        <v>8732038</v>
      </c>
      <c r="D3650" t="s">
        <v>1402</v>
      </c>
      <c r="E3650" t="s">
        <v>9146</v>
      </c>
      <c r="F3650" s="4">
        <v>11377</v>
      </c>
      <c r="G3650" s="13" t="s">
        <v>7897</v>
      </c>
      <c r="H3650" s="13" t="s">
        <v>8023</v>
      </c>
      <c r="I3650" s="1">
        <v>4074808</v>
      </c>
      <c r="J3650" s="1">
        <v>-7390404</v>
      </c>
      <c r="K3650" t="s">
        <v>40</v>
      </c>
      <c r="L3650" s="20">
        <v>100</v>
      </c>
      <c r="M3650" s="4">
        <v>1</v>
      </c>
      <c r="N3650" s="4">
        <v>0</v>
      </c>
      <c r="O3650" s="2">
        <v>42319</v>
      </c>
      <c r="P3650" s="3">
        <v>0.82</v>
      </c>
      <c r="Q3650" s="4">
        <v>5</v>
      </c>
      <c r="R3650" s="3">
        <v>6.24</v>
      </c>
      <c r="S36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0" t="str">
        <f>IF(AIRBNB[[#This Row],[RUIDO(dB)]]&lt;=4,"Silencioso",IF(AIRBNB[[#This Row],[RUIDO(dB)]]&lt;=5.5,"Poco Ruidoso","Ruidoso"))</f>
        <v>Ruidoso</v>
      </c>
      <c r="U3650" t="str">
        <f>IF(AND(AIRBNB[[#This Row],[PRECIO]]&lt;50,AIRBNB[[#This Row],[MIN_NOCHES]]&gt;3),"Dentro del presupuesto","No considerar")</f>
        <v>No considerar</v>
      </c>
      <c r="V3650" t="str">
        <f>VLOOKUP(AIRBNB[[#This Row],[HOST_ID]],Super_host[],5,FALSE)</f>
        <v>Host</v>
      </c>
    </row>
    <row r="3651" spans="1:22">
      <c r="A3651" s="4">
        <v>3393798</v>
      </c>
      <c r="B3651" t="s">
        <v>1647</v>
      </c>
      <c r="C3651" s="4">
        <v>8597778</v>
      </c>
      <c r="D3651" t="s">
        <v>1648</v>
      </c>
      <c r="E3651" t="s">
        <v>1649</v>
      </c>
      <c r="F3651" s="4">
        <v>10014</v>
      </c>
      <c r="G3651" s="13" t="s">
        <v>124</v>
      </c>
      <c r="H3651" s="13" t="s">
        <v>140</v>
      </c>
      <c r="I3651" s="1">
        <v>4073817</v>
      </c>
      <c r="J3651" s="1">
        <v>-7400274</v>
      </c>
      <c r="K3651" t="s">
        <v>5</v>
      </c>
      <c r="L3651" s="20">
        <v>100</v>
      </c>
      <c r="M3651" s="4">
        <v>3</v>
      </c>
      <c r="N3651" s="4">
        <v>6</v>
      </c>
      <c r="O3651" s="2">
        <v>42593</v>
      </c>
      <c r="P3651" s="3">
        <v>0.1</v>
      </c>
      <c r="Q3651" s="4">
        <v>1</v>
      </c>
      <c r="R3651" s="3">
        <v>5.6</v>
      </c>
      <c r="S36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1" t="str">
        <f>IF(AIRBNB[[#This Row],[RUIDO(dB)]]&lt;=4,"Silencioso",IF(AIRBNB[[#This Row],[RUIDO(dB)]]&lt;=5.5,"Poco Ruidoso","Ruidoso"))</f>
        <v>Ruidoso</v>
      </c>
      <c r="U3651" t="str">
        <f>IF(AND(AIRBNB[[#This Row],[PRECIO]]&lt;50,AIRBNB[[#This Row],[MIN_NOCHES]]&gt;3),"Dentro del presupuesto","No considerar")</f>
        <v>No considerar</v>
      </c>
      <c r="V3651" t="str">
        <f>VLOOKUP(AIRBNB[[#This Row],[HOST_ID]],Super_host[],5,FALSE)</f>
        <v>Host</v>
      </c>
    </row>
    <row r="3652" spans="1:22">
      <c r="A3652" s="4">
        <v>1978445</v>
      </c>
      <c r="B3652" t="s">
        <v>9944</v>
      </c>
      <c r="C3652" s="4">
        <v>8551260</v>
      </c>
      <c r="D3652" t="s">
        <v>9840</v>
      </c>
      <c r="E3652" t="s">
        <v>9945</v>
      </c>
      <c r="F3652" s="4">
        <v>11206</v>
      </c>
      <c r="G3652" s="13" t="s">
        <v>4662</v>
      </c>
      <c r="H3652" s="13" t="s">
        <v>9218</v>
      </c>
      <c r="I3652" s="1">
        <v>4070608</v>
      </c>
      <c r="J3652" s="1">
        <v>-7394269</v>
      </c>
      <c r="K3652" t="s">
        <v>40</v>
      </c>
      <c r="L3652" s="20">
        <v>100</v>
      </c>
      <c r="M3652" s="4">
        <v>4</v>
      </c>
      <c r="N3652" s="4">
        <v>3</v>
      </c>
      <c r="O3652" s="2">
        <v>41912</v>
      </c>
      <c r="P3652" s="3">
        <v>0.05</v>
      </c>
      <c r="Q3652" s="4">
        <v>1</v>
      </c>
      <c r="R3652" s="3">
        <v>6.9</v>
      </c>
      <c r="S36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2" t="str">
        <f>IF(AIRBNB[[#This Row],[RUIDO(dB)]]&lt;=4,"Silencioso",IF(AIRBNB[[#This Row],[RUIDO(dB)]]&lt;=5.5,"Poco Ruidoso","Ruidoso"))</f>
        <v>Ruidoso</v>
      </c>
      <c r="U3652" t="str">
        <f>IF(AND(AIRBNB[[#This Row],[PRECIO]]&lt;50,AIRBNB[[#This Row],[MIN_NOCHES]]&gt;3),"Dentro del presupuesto","No considerar")</f>
        <v>No considerar</v>
      </c>
      <c r="V3652" t="str">
        <f>VLOOKUP(AIRBNB[[#This Row],[HOST_ID]],Super_host[],5,FALSE)</f>
        <v>Host</v>
      </c>
    </row>
    <row r="3653" spans="1:22">
      <c r="A3653" s="4">
        <v>4614435</v>
      </c>
      <c r="B3653" t="s">
        <v>1527</v>
      </c>
      <c r="C3653" s="4">
        <v>8530836</v>
      </c>
      <c r="D3653" t="s">
        <v>1528</v>
      </c>
      <c r="E3653" t="s">
        <v>1529</v>
      </c>
      <c r="F3653" s="4">
        <v>10031</v>
      </c>
      <c r="G3653" s="13" t="s">
        <v>124</v>
      </c>
      <c r="H3653" s="13" t="s">
        <v>148</v>
      </c>
      <c r="I3653" s="1">
        <v>4082458</v>
      </c>
      <c r="J3653" s="1">
        <v>-7395223</v>
      </c>
      <c r="K3653" t="s">
        <v>5</v>
      </c>
      <c r="L3653" s="20">
        <v>100</v>
      </c>
      <c r="M3653" s="4">
        <v>4</v>
      </c>
      <c r="N3653" s="4">
        <v>5</v>
      </c>
      <c r="O3653" s="2">
        <v>43003</v>
      </c>
      <c r="P3653" s="3">
        <v>0.09</v>
      </c>
      <c r="Q3653" s="4">
        <v>1</v>
      </c>
      <c r="R3653" s="3">
        <v>5.6</v>
      </c>
      <c r="S36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3" t="str">
        <f>IF(AIRBNB[[#This Row],[RUIDO(dB)]]&lt;=4,"Silencioso",IF(AIRBNB[[#This Row],[RUIDO(dB)]]&lt;=5.5,"Poco Ruidoso","Ruidoso"))</f>
        <v>Ruidoso</v>
      </c>
      <c r="U3653" t="str">
        <f>IF(AND(AIRBNB[[#This Row],[PRECIO]]&lt;50,AIRBNB[[#This Row],[MIN_NOCHES]]&gt;3),"Dentro del presupuesto","No considerar")</f>
        <v>No considerar</v>
      </c>
      <c r="V3653" t="str">
        <f>VLOOKUP(AIRBNB[[#This Row],[HOST_ID]],Super_host[],5,FALSE)</f>
        <v>Host</v>
      </c>
    </row>
    <row r="3654" spans="1:22">
      <c r="A3654" s="4">
        <v>2391204</v>
      </c>
      <c r="B3654" t="s">
        <v>12567</v>
      </c>
      <c r="C3654" s="4">
        <v>8452639</v>
      </c>
      <c r="D3654" t="s">
        <v>12568</v>
      </c>
      <c r="E3654" t="s">
        <v>12569</v>
      </c>
      <c r="F3654" s="4">
        <v>11226</v>
      </c>
      <c r="G3654" s="13" t="s">
        <v>4662</v>
      </c>
      <c r="H3654" s="13" t="s">
        <v>9427</v>
      </c>
      <c r="I3654" s="1">
        <v>4064846</v>
      </c>
      <c r="J3654" s="1">
        <v>-7396186</v>
      </c>
      <c r="K3654" t="s">
        <v>40</v>
      </c>
      <c r="L3654" s="20">
        <v>100</v>
      </c>
      <c r="M3654" s="4">
        <v>1</v>
      </c>
      <c r="N3654" s="4">
        <v>30</v>
      </c>
      <c r="O3654" s="2">
        <v>43604</v>
      </c>
      <c r="P3654" s="3">
        <v>0.5</v>
      </c>
      <c r="Q3654" s="4">
        <v>1</v>
      </c>
      <c r="R3654" s="3">
        <v>6.9</v>
      </c>
      <c r="S36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4" t="str">
        <f>IF(AIRBNB[[#This Row],[RUIDO(dB)]]&lt;=4,"Silencioso",IF(AIRBNB[[#This Row],[RUIDO(dB)]]&lt;=5.5,"Poco Ruidoso","Ruidoso"))</f>
        <v>Ruidoso</v>
      </c>
      <c r="U3654" t="str">
        <f>IF(AND(AIRBNB[[#This Row],[PRECIO]]&lt;50,AIRBNB[[#This Row],[MIN_NOCHES]]&gt;3),"Dentro del presupuesto","No considerar")</f>
        <v>No considerar</v>
      </c>
      <c r="V3654" t="str">
        <f>VLOOKUP(AIRBNB[[#This Row],[HOST_ID]],Super_host[],5,FALSE)</f>
        <v>Host</v>
      </c>
    </row>
    <row r="3655" spans="1:22">
      <c r="A3655" s="4">
        <v>1785187</v>
      </c>
      <c r="B3655" t="s">
        <v>6156</v>
      </c>
      <c r="C3655" s="4">
        <v>8222814</v>
      </c>
      <c r="D3655" t="s">
        <v>6157</v>
      </c>
      <c r="E3655" t="s">
        <v>6158</v>
      </c>
      <c r="F3655" s="4">
        <v>10002</v>
      </c>
      <c r="G3655" s="13" t="s">
        <v>124</v>
      </c>
      <c r="H3655" s="13" t="s">
        <v>137</v>
      </c>
      <c r="I3655" s="1">
        <v>4072131</v>
      </c>
      <c r="J3655" s="1">
        <v>-7398527</v>
      </c>
      <c r="K3655" t="s">
        <v>40</v>
      </c>
      <c r="L3655" s="20">
        <v>100</v>
      </c>
      <c r="M3655" s="4">
        <v>3</v>
      </c>
      <c r="N3655" s="4">
        <v>210</v>
      </c>
      <c r="O3655" s="2">
        <v>43651</v>
      </c>
      <c r="P3655" s="3">
        <v>3.01</v>
      </c>
      <c r="Q3655" s="4">
        <v>1</v>
      </c>
      <c r="R3655" s="3">
        <v>5.6</v>
      </c>
      <c r="S36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5" t="str">
        <f>IF(AIRBNB[[#This Row],[RUIDO(dB)]]&lt;=4,"Silencioso",IF(AIRBNB[[#This Row],[RUIDO(dB)]]&lt;=5.5,"Poco Ruidoso","Ruidoso"))</f>
        <v>Ruidoso</v>
      </c>
      <c r="U3655" t="str">
        <f>IF(AND(AIRBNB[[#This Row],[PRECIO]]&lt;50,AIRBNB[[#This Row],[MIN_NOCHES]]&gt;3),"Dentro del presupuesto","No considerar")</f>
        <v>No considerar</v>
      </c>
      <c r="V3655" t="str">
        <f>VLOOKUP(AIRBNB[[#This Row],[HOST_ID]],Super_host[],5,FALSE)</f>
        <v>Host</v>
      </c>
    </row>
    <row r="3656" spans="1:22">
      <c r="A3656" s="4">
        <v>3181376</v>
      </c>
      <c r="B3656" t="s">
        <v>386</v>
      </c>
      <c r="C3656" s="4">
        <v>8158276</v>
      </c>
      <c r="D3656" t="s">
        <v>387</v>
      </c>
      <c r="E3656" t="s">
        <v>388</v>
      </c>
      <c r="F3656" s="4">
        <v>10040</v>
      </c>
      <c r="G3656" s="13" t="s">
        <v>124</v>
      </c>
      <c r="H3656" s="13" t="s">
        <v>241</v>
      </c>
      <c r="I3656" s="1">
        <v>4085893</v>
      </c>
      <c r="J3656" s="1">
        <v>-7392985</v>
      </c>
      <c r="K3656" t="s">
        <v>5</v>
      </c>
      <c r="L3656" s="20">
        <v>100</v>
      </c>
      <c r="M3656" s="4">
        <v>3</v>
      </c>
      <c r="N3656" s="4">
        <v>1</v>
      </c>
      <c r="O3656" s="2">
        <v>42372</v>
      </c>
      <c r="P3656" s="3">
        <v>0.02</v>
      </c>
      <c r="Q3656" s="4">
        <v>1</v>
      </c>
      <c r="R3656" s="3">
        <v>5.6</v>
      </c>
      <c r="S36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6" t="str">
        <f>IF(AIRBNB[[#This Row],[RUIDO(dB)]]&lt;=4,"Silencioso",IF(AIRBNB[[#This Row],[RUIDO(dB)]]&lt;=5.5,"Poco Ruidoso","Ruidoso"))</f>
        <v>Ruidoso</v>
      </c>
      <c r="U3656" t="str">
        <f>IF(AND(AIRBNB[[#This Row],[PRECIO]]&lt;50,AIRBNB[[#This Row],[MIN_NOCHES]]&gt;3),"Dentro del presupuesto","No considerar")</f>
        <v>No considerar</v>
      </c>
      <c r="V3656" t="str">
        <f>VLOOKUP(AIRBNB[[#This Row],[HOST_ID]],Super_host[],5,FALSE)</f>
        <v>Host</v>
      </c>
    </row>
    <row r="3657" spans="1:22">
      <c r="A3657" s="4">
        <v>1497024</v>
      </c>
      <c r="B3657" t="s">
        <v>6384</v>
      </c>
      <c r="C3657" s="4">
        <v>8000315</v>
      </c>
      <c r="D3657" t="s">
        <v>6385</v>
      </c>
      <c r="E3657" t="s">
        <v>5247</v>
      </c>
      <c r="F3657" s="4">
        <v>10031</v>
      </c>
      <c r="G3657" s="13" t="s">
        <v>124</v>
      </c>
      <c r="H3657" s="13" t="s">
        <v>148</v>
      </c>
      <c r="I3657" s="1">
        <v>4082124</v>
      </c>
      <c r="J3657" s="1">
        <v>-7394973</v>
      </c>
      <c r="K3657" t="s">
        <v>5</v>
      </c>
      <c r="L3657" s="20">
        <v>100</v>
      </c>
      <c r="M3657" s="4">
        <v>2</v>
      </c>
      <c r="N3657" s="4">
        <v>271</v>
      </c>
      <c r="O3657" s="2">
        <v>43646</v>
      </c>
      <c r="P3657" s="3">
        <v>3.85</v>
      </c>
      <c r="Q3657" s="4">
        <v>1</v>
      </c>
      <c r="R3657" s="3">
        <v>5.6</v>
      </c>
      <c r="S36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7" t="str">
        <f>IF(AIRBNB[[#This Row],[RUIDO(dB)]]&lt;=4,"Silencioso",IF(AIRBNB[[#This Row],[RUIDO(dB)]]&lt;=5.5,"Poco Ruidoso","Ruidoso"))</f>
        <v>Ruidoso</v>
      </c>
      <c r="U3657" t="str">
        <f>IF(AND(AIRBNB[[#This Row],[PRECIO]]&lt;50,AIRBNB[[#This Row],[MIN_NOCHES]]&gt;3),"Dentro del presupuesto","No considerar")</f>
        <v>No considerar</v>
      </c>
      <c r="V3657" t="str">
        <f>VLOOKUP(AIRBNB[[#This Row],[HOST_ID]],Super_host[],5,FALSE)</f>
        <v>Host</v>
      </c>
    </row>
    <row r="3658" spans="1:22">
      <c r="A3658" s="4">
        <v>5641857</v>
      </c>
      <c r="B3658" t="s">
        <v>6484</v>
      </c>
      <c r="C3658" s="4">
        <v>8000315</v>
      </c>
      <c r="D3658" t="s">
        <v>6385</v>
      </c>
      <c r="E3658" t="s">
        <v>5247</v>
      </c>
      <c r="F3658" s="4">
        <v>10031</v>
      </c>
      <c r="G3658" s="13" t="s">
        <v>124</v>
      </c>
      <c r="H3658" s="13" t="s">
        <v>148</v>
      </c>
      <c r="I3658" s="1">
        <v>408215</v>
      </c>
      <c r="J3658" s="1">
        <v>-7395006</v>
      </c>
      <c r="K3658" t="s">
        <v>5</v>
      </c>
      <c r="L3658" s="20">
        <v>100</v>
      </c>
      <c r="M3658" s="4">
        <v>2</v>
      </c>
      <c r="N3658" s="4">
        <v>243</v>
      </c>
      <c r="O3658" s="2">
        <v>43644</v>
      </c>
      <c r="P3658" s="3">
        <v>4.6500000000000004</v>
      </c>
      <c r="Q3658" s="4">
        <v>1</v>
      </c>
      <c r="R3658" s="3">
        <v>5.6</v>
      </c>
      <c r="S36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8" t="str">
        <f>IF(AIRBNB[[#This Row],[RUIDO(dB)]]&lt;=4,"Silencioso",IF(AIRBNB[[#This Row],[RUIDO(dB)]]&lt;=5.5,"Poco Ruidoso","Ruidoso"))</f>
        <v>Ruidoso</v>
      </c>
      <c r="U3658" t="str">
        <f>IF(AND(AIRBNB[[#This Row],[PRECIO]]&lt;50,AIRBNB[[#This Row],[MIN_NOCHES]]&gt;3),"Dentro del presupuesto","No considerar")</f>
        <v>No considerar</v>
      </c>
      <c r="V3658" t="str">
        <f>VLOOKUP(AIRBNB[[#This Row],[HOST_ID]],Super_host[],5,FALSE)</f>
        <v>Host</v>
      </c>
    </row>
    <row r="3659" spans="1:22">
      <c r="A3659" s="4">
        <v>5335792</v>
      </c>
      <c r="B3659" t="s">
        <v>7055</v>
      </c>
      <c r="C3659" s="4">
        <v>7877557</v>
      </c>
      <c r="D3659" t="s">
        <v>1958</v>
      </c>
      <c r="E3659" t="s">
        <v>7056</v>
      </c>
      <c r="F3659" s="4">
        <v>10003</v>
      </c>
      <c r="G3659" s="13" t="s">
        <v>124</v>
      </c>
      <c r="H3659" s="13" t="s">
        <v>133</v>
      </c>
      <c r="I3659" s="1">
        <v>4072825</v>
      </c>
      <c r="J3659" s="1">
        <v>-7398879</v>
      </c>
      <c r="K3659" t="s">
        <v>40</v>
      </c>
      <c r="L3659" s="20">
        <v>100</v>
      </c>
      <c r="M3659" s="4">
        <v>2</v>
      </c>
      <c r="N3659" s="4">
        <v>0</v>
      </c>
      <c r="O3659" s="2">
        <v>42261</v>
      </c>
      <c r="P3659" s="3">
        <v>0.06</v>
      </c>
      <c r="Q3659" s="4">
        <v>1</v>
      </c>
      <c r="R3659" s="3">
        <v>5.6</v>
      </c>
      <c r="S36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59" t="str">
        <f>IF(AIRBNB[[#This Row],[RUIDO(dB)]]&lt;=4,"Silencioso",IF(AIRBNB[[#This Row],[RUIDO(dB)]]&lt;=5.5,"Poco Ruidoso","Ruidoso"))</f>
        <v>Ruidoso</v>
      </c>
      <c r="U3659" t="str">
        <f>IF(AND(AIRBNB[[#This Row],[PRECIO]]&lt;50,AIRBNB[[#This Row],[MIN_NOCHES]]&gt;3),"Dentro del presupuesto","No considerar")</f>
        <v>No considerar</v>
      </c>
      <c r="V3659" t="str">
        <f>VLOOKUP(AIRBNB[[#This Row],[HOST_ID]],Super_host[],5,FALSE)</f>
        <v>Host</v>
      </c>
    </row>
    <row r="3660" spans="1:22">
      <c r="A3660" s="4">
        <v>5602027</v>
      </c>
      <c r="B3660" t="s">
        <v>15751</v>
      </c>
      <c r="C3660" s="4">
        <v>7798111</v>
      </c>
      <c r="D3660" t="s">
        <v>15752</v>
      </c>
      <c r="E3660" t="s">
        <v>15753</v>
      </c>
      <c r="F3660" s="4">
        <v>11211</v>
      </c>
      <c r="G3660" s="13" t="s">
        <v>4662</v>
      </c>
      <c r="H3660" s="13" t="s">
        <v>9218</v>
      </c>
      <c r="I3660" s="1">
        <v>4070827</v>
      </c>
      <c r="J3660" s="1">
        <v>-7395229</v>
      </c>
      <c r="K3660" t="s">
        <v>40</v>
      </c>
      <c r="L3660" s="20">
        <v>100</v>
      </c>
      <c r="M3660" s="4">
        <v>2</v>
      </c>
      <c r="N3660" s="4">
        <v>0</v>
      </c>
      <c r="O3660" s="2">
        <v>43228</v>
      </c>
      <c r="P3660" s="3">
        <v>0.17</v>
      </c>
      <c r="Q3660" s="4">
        <v>1</v>
      </c>
      <c r="R3660" s="3">
        <v>6.9</v>
      </c>
      <c r="S36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0" t="str">
        <f>IF(AIRBNB[[#This Row],[RUIDO(dB)]]&lt;=4,"Silencioso",IF(AIRBNB[[#This Row],[RUIDO(dB)]]&lt;=5.5,"Poco Ruidoso","Ruidoso"))</f>
        <v>Ruidoso</v>
      </c>
      <c r="U3660" t="str">
        <f>IF(AND(AIRBNB[[#This Row],[PRECIO]]&lt;50,AIRBNB[[#This Row],[MIN_NOCHES]]&gt;3),"Dentro del presupuesto","No considerar")</f>
        <v>No considerar</v>
      </c>
      <c r="V3660" t="str">
        <f>VLOOKUP(AIRBNB[[#This Row],[HOST_ID]],Super_host[],5,FALSE)</f>
        <v>Host</v>
      </c>
    </row>
    <row r="3661" spans="1:22">
      <c r="A3661" s="4">
        <v>2255005</v>
      </c>
      <c r="B3661" t="s">
        <v>1854</v>
      </c>
      <c r="C3661" s="4">
        <v>7748022</v>
      </c>
      <c r="D3661" t="s">
        <v>117</v>
      </c>
      <c r="E3661" t="s">
        <v>1855</v>
      </c>
      <c r="F3661" s="4">
        <v>10010</v>
      </c>
      <c r="G3661" s="13" t="s">
        <v>124</v>
      </c>
      <c r="H3661" s="13" t="s">
        <v>175</v>
      </c>
      <c r="I3661" s="1">
        <v>4073876</v>
      </c>
      <c r="J3661" s="1">
        <v>-7398108</v>
      </c>
      <c r="K3661" t="s">
        <v>5</v>
      </c>
      <c r="L3661" s="20">
        <v>100</v>
      </c>
      <c r="M3661" s="4">
        <v>1</v>
      </c>
      <c r="N3661" s="4">
        <v>5</v>
      </c>
      <c r="O3661" s="2">
        <v>42458</v>
      </c>
      <c r="P3661" s="3">
        <v>0.12</v>
      </c>
      <c r="Q3661" s="4">
        <v>1</v>
      </c>
      <c r="R3661" s="3">
        <v>5.6</v>
      </c>
      <c r="S36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1" t="str">
        <f>IF(AIRBNB[[#This Row],[RUIDO(dB)]]&lt;=4,"Silencioso",IF(AIRBNB[[#This Row],[RUIDO(dB)]]&lt;=5.5,"Poco Ruidoso","Ruidoso"))</f>
        <v>Ruidoso</v>
      </c>
      <c r="U3661" t="str">
        <f>IF(AND(AIRBNB[[#This Row],[PRECIO]]&lt;50,AIRBNB[[#This Row],[MIN_NOCHES]]&gt;3),"Dentro del presupuesto","No considerar")</f>
        <v>No considerar</v>
      </c>
      <c r="V3661" t="str">
        <f>VLOOKUP(AIRBNB[[#This Row],[HOST_ID]],Super_host[],5,FALSE)</f>
        <v>Host</v>
      </c>
    </row>
    <row r="3662" spans="1:22">
      <c r="A3662" s="4">
        <v>1431246</v>
      </c>
      <c r="B3662" t="s">
        <v>2137</v>
      </c>
      <c r="C3662" s="4">
        <v>7693917</v>
      </c>
      <c r="D3662" t="s">
        <v>362</v>
      </c>
      <c r="E3662" t="s">
        <v>2138</v>
      </c>
      <c r="F3662" s="4">
        <v>10040</v>
      </c>
      <c r="G3662" s="13" t="s">
        <v>124</v>
      </c>
      <c r="H3662" s="13" t="s">
        <v>241</v>
      </c>
      <c r="I3662" s="1">
        <v>4086457</v>
      </c>
      <c r="J3662" s="1">
        <v>-7392749</v>
      </c>
      <c r="K3662" t="s">
        <v>40</v>
      </c>
      <c r="L3662" s="20">
        <v>100</v>
      </c>
      <c r="M3662" s="4">
        <v>2</v>
      </c>
      <c r="N3662" s="4">
        <v>7</v>
      </c>
      <c r="O3662" s="2">
        <v>42345</v>
      </c>
      <c r="P3662" s="3">
        <v>0.15</v>
      </c>
      <c r="Q3662" s="4">
        <v>1</v>
      </c>
      <c r="R3662" s="3">
        <v>5.6</v>
      </c>
      <c r="S36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2" t="str">
        <f>IF(AIRBNB[[#This Row],[RUIDO(dB)]]&lt;=4,"Silencioso",IF(AIRBNB[[#This Row],[RUIDO(dB)]]&lt;=5.5,"Poco Ruidoso","Ruidoso"))</f>
        <v>Ruidoso</v>
      </c>
      <c r="U3662" t="str">
        <f>IF(AND(AIRBNB[[#This Row],[PRECIO]]&lt;50,AIRBNB[[#This Row],[MIN_NOCHES]]&gt;3),"Dentro del presupuesto","No considerar")</f>
        <v>No considerar</v>
      </c>
      <c r="V3662" t="str">
        <f>VLOOKUP(AIRBNB[[#This Row],[HOST_ID]],Super_host[],5,FALSE)</f>
        <v>Host</v>
      </c>
    </row>
    <row r="3663" spans="1:22">
      <c r="A3663" s="4">
        <v>6678351</v>
      </c>
      <c r="B3663" t="s">
        <v>7067</v>
      </c>
      <c r="C3663" s="4">
        <v>7577024</v>
      </c>
      <c r="D3663" t="s">
        <v>279</v>
      </c>
      <c r="E3663" t="s">
        <v>7068</v>
      </c>
      <c r="F3663" s="4">
        <v>10031</v>
      </c>
      <c r="G3663" s="13" t="s">
        <v>124</v>
      </c>
      <c r="H3663" s="13" t="s">
        <v>148</v>
      </c>
      <c r="I3663" s="1">
        <v>4082875</v>
      </c>
      <c r="J3663" s="1">
        <v>-7394574</v>
      </c>
      <c r="K3663" t="s">
        <v>40</v>
      </c>
      <c r="L3663" s="20">
        <v>100</v>
      </c>
      <c r="M3663" s="4">
        <v>1</v>
      </c>
      <c r="N3663" s="4">
        <v>0</v>
      </c>
      <c r="O3663" s="2">
        <v>43467</v>
      </c>
      <c r="P3663" s="3">
        <v>1.17</v>
      </c>
      <c r="Q3663" s="4">
        <v>1</v>
      </c>
      <c r="R3663" s="3">
        <v>5.6</v>
      </c>
      <c r="S36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3" t="str">
        <f>IF(AIRBNB[[#This Row],[RUIDO(dB)]]&lt;=4,"Silencioso",IF(AIRBNB[[#This Row],[RUIDO(dB)]]&lt;=5.5,"Poco Ruidoso","Ruidoso"))</f>
        <v>Ruidoso</v>
      </c>
      <c r="U3663" t="str">
        <f>IF(AND(AIRBNB[[#This Row],[PRECIO]]&lt;50,AIRBNB[[#This Row],[MIN_NOCHES]]&gt;3),"Dentro del presupuesto","No considerar")</f>
        <v>No considerar</v>
      </c>
      <c r="V3663" t="str">
        <f>VLOOKUP(AIRBNB[[#This Row],[HOST_ID]],Super_host[],5,FALSE)</f>
        <v>Host</v>
      </c>
    </row>
    <row r="3664" spans="1:22">
      <c r="A3664" s="4">
        <v>6155857</v>
      </c>
      <c r="B3664" t="s">
        <v>608</v>
      </c>
      <c r="C3664" s="4">
        <v>7573842</v>
      </c>
      <c r="D3664" t="s">
        <v>583</v>
      </c>
      <c r="E3664" t="s">
        <v>609</v>
      </c>
      <c r="F3664" s="4">
        <v>10014</v>
      </c>
      <c r="G3664" s="13" t="s">
        <v>124</v>
      </c>
      <c r="H3664" s="13" t="s">
        <v>140</v>
      </c>
      <c r="I3664" s="1">
        <v>4073405</v>
      </c>
      <c r="J3664" s="1">
        <v>-7400283</v>
      </c>
      <c r="K3664" t="s">
        <v>5</v>
      </c>
      <c r="L3664" s="20">
        <v>100</v>
      </c>
      <c r="M3664" s="4">
        <v>3</v>
      </c>
      <c r="N3664" s="4">
        <v>1</v>
      </c>
      <c r="O3664" s="2">
        <v>42572</v>
      </c>
      <c r="P3664" s="3">
        <v>0.03</v>
      </c>
      <c r="Q3664" s="4">
        <v>1</v>
      </c>
      <c r="R3664" s="3">
        <v>5.6</v>
      </c>
      <c r="S36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4" t="str">
        <f>IF(AIRBNB[[#This Row],[RUIDO(dB)]]&lt;=4,"Silencioso",IF(AIRBNB[[#This Row],[RUIDO(dB)]]&lt;=5.5,"Poco Ruidoso","Ruidoso"))</f>
        <v>Ruidoso</v>
      </c>
      <c r="U3664" t="str">
        <f>IF(AND(AIRBNB[[#This Row],[PRECIO]]&lt;50,AIRBNB[[#This Row],[MIN_NOCHES]]&gt;3),"Dentro del presupuesto","No considerar")</f>
        <v>No considerar</v>
      </c>
      <c r="V3664" t="str">
        <f>VLOOKUP(AIRBNB[[#This Row],[HOST_ID]],Super_host[],5,FALSE)</f>
        <v>Host</v>
      </c>
    </row>
    <row r="3665" spans="1:22">
      <c r="A3665" s="4">
        <v>4824310</v>
      </c>
      <c r="B3665" t="s">
        <v>12006</v>
      </c>
      <c r="C3665" s="4">
        <v>7402258</v>
      </c>
      <c r="D3665" t="s">
        <v>12007</v>
      </c>
      <c r="E3665" t="s">
        <v>12008</v>
      </c>
      <c r="F3665" s="4">
        <v>11206</v>
      </c>
      <c r="G3665" s="13" t="s">
        <v>4662</v>
      </c>
      <c r="H3665" s="13" t="s">
        <v>9218</v>
      </c>
      <c r="I3665" s="1">
        <v>407091</v>
      </c>
      <c r="J3665" s="1">
        <v>-7394279</v>
      </c>
      <c r="K3665" t="s">
        <v>5</v>
      </c>
      <c r="L3665" s="20">
        <v>100</v>
      </c>
      <c r="M3665" s="4">
        <v>3</v>
      </c>
      <c r="N3665" s="4">
        <v>18</v>
      </c>
      <c r="O3665" s="2">
        <v>43614</v>
      </c>
      <c r="P3665" s="3">
        <v>0.33</v>
      </c>
      <c r="Q3665" s="4">
        <v>1</v>
      </c>
      <c r="R3665" s="3">
        <v>6.9</v>
      </c>
      <c r="S36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5" t="str">
        <f>IF(AIRBNB[[#This Row],[RUIDO(dB)]]&lt;=4,"Silencioso",IF(AIRBNB[[#This Row],[RUIDO(dB)]]&lt;=5.5,"Poco Ruidoso","Ruidoso"))</f>
        <v>Ruidoso</v>
      </c>
      <c r="U3665" t="str">
        <f>IF(AND(AIRBNB[[#This Row],[PRECIO]]&lt;50,AIRBNB[[#This Row],[MIN_NOCHES]]&gt;3),"Dentro del presupuesto","No considerar")</f>
        <v>No considerar</v>
      </c>
      <c r="V3665" t="str">
        <f>VLOOKUP(AIRBNB[[#This Row],[HOST_ID]],Super_host[],5,FALSE)</f>
        <v>Host</v>
      </c>
    </row>
    <row r="3666" spans="1:22">
      <c r="A3666" s="4">
        <v>1354415</v>
      </c>
      <c r="B3666" t="s">
        <v>14549</v>
      </c>
      <c r="C3666" s="4">
        <v>7136700</v>
      </c>
      <c r="D3666" t="s">
        <v>2100</v>
      </c>
      <c r="E3666" t="s">
        <v>14550</v>
      </c>
      <c r="F3666" s="4">
        <v>11216</v>
      </c>
      <c r="G3666" s="13" t="s">
        <v>4662</v>
      </c>
      <c r="H3666" s="13" t="s">
        <v>9230</v>
      </c>
      <c r="I3666" s="1">
        <v>4067927</v>
      </c>
      <c r="J3666" s="1">
        <v>-7394252</v>
      </c>
      <c r="K3666" t="s">
        <v>5</v>
      </c>
      <c r="L3666" s="20">
        <v>100</v>
      </c>
      <c r="M3666" s="4">
        <v>3</v>
      </c>
      <c r="N3666" s="4">
        <v>162</v>
      </c>
      <c r="O3666" s="2">
        <v>43648</v>
      </c>
      <c r="P3666" s="3">
        <v>2.2400000000000002</v>
      </c>
      <c r="Q3666" s="4">
        <v>1</v>
      </c>
      <c r="R3666" s="3">
        <v>6.9</v>
      </c>
      <c r="S36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6" t="str">
        <f>IF(AIRBNB[[#This Row],[RUIDO(dB)]]&lt;=4,"Silencioso",IF(AIRBNB[[#This Row],[RUIDO(dB)]]&lt;=5.5,"Poco Ruidoso","Ruidoso"))</f>
        <v>Ruidoso</v>
      </c>
      <c r="U3666" t="str">
        <f>IF(AND(AIRBNB[[#This Row],[PRECIO]]&lt;50,AIRBNB[[#This Row],[MIN_NOCHES]]&gt;3),"Dentro del presupuesto","No considerar")</f>
        <v>No considerar</v>
      </c>
      <c r="V3666" t="str">
        <f>VLOOKUP(AIRBNB[[#This Row],[HOST_ID]],Super_host[],5,FALSE)</f>
        <v>Host</v>
      </c>
    </row>
    <row r="3667" spans="1:22">
      <c r="A3667" s="4">
        <v>4742842</v>
      </c>
      <c r="B3667" t="s">
        <v>6194</v>
      </c>
      <c r="C3667" s="4">
        <v>7111318</v>
      </c>
      <c r="D3667" t="s">
        <v>6195</v>
      </c>
      <c r="E3667" t="s">
        <v>6196</v>
      </c>
      <c r="F3667" s="4">
        <v>10039</v>
      </c>
      <c r="G3667" s="13" t="s">
        <v>124</v>
      </c>
      <c r="H3667" s="13" t="s">
        <v>148</v>
      </c>
      <c r="I3667" s="1">
        <v>4082784</v>
      </c>
      <c r="J3667" s="1">
        <v>-7393704</v>
      </c>
      <c r="K3667" t="s">
        <v>5</v>
      </c>
      <c r="L3667" s="20">
        <v>100</v>
      </c>
      <c r="M3667" s="4">
        <v>3</v>
      </c>
      <c r="N3667" s="4">
        <v>111</v>
      </c>
      <c r="O3667" s="2">
        <v>43639</v>
      </c>
      <c r="P3667" s="3">
        <v>3.15</v>
      </c>
      <c r="Q3667" s="4">
        <v>1</v>
      </c>
      <c r="R3667" s="3">
        <v>5.6</v>
      </c>
      <c r="S36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7" t="str">
        <f>IF(AIRBNB[[#This Row],[RUIDO(dB)]]&lt;=4,"Silencioso",IF(AIRBNB[[#This Row],[RUIDO(dB)]]&lt;=5.5,"Poco Ruidoso","Ruidoso"))</f>
        <v>Ruidoso</v>
      </c>
      <c r="U3667" t="str">
        <f>IF(AND(AIRBNB[[#This Row],[PRECIO]]&lt;50,AIRBNB[[#This Row],[MIN_NOCHES]]&gt;3),"Dentro del presupuesto","No considerar")</f>
        <v>No considerar</v>
      </c>
      <c r="V3667" t="str">
        <f>VLOOKUP(AIRBNB[[#This Row],[HOST_ID]],Super_host[],5,FALSE)</f>
        <v>Host</v>
      </c>
    </row>
    <row r="3668" spans="1:22">
      <c r="A3668" s="4">
        <v>1735478</v>
      </c>
      <c r="B3668" t="s">
        <v>8582</v>
      </c>
      <c r="C3668" s="4">
        <v>6790494</v>
      </c>
      <c r="D3668" t="s">
        <v>311</v>
      </c>
      <c r="E3668" t="s">
        <v>8583</v>
      </c>
      <c r="F3668" s="4">
        <v>11106</v>
      </c>
      <c r="G3668" s="13" t="s">
        <v>7897</v>
      </c>
      <c r="H3668" s="13" t="s">
        <v>7905</v>
      </c>
      <c r="I3668" s="1">
        <v>4076081</v>
      </c>
      <c r="J3668" s="1">
        <v>-7393163</v>
      </c>
      <c r="K3668" t="s">
        <v>40</v>
      </c>
      <c r="L3668" s="20">
        <v>100</v>
      </c>
      <c r="M3668" s="4">
        <v>20</v>
      </c>
      <c r="N3668" s="4">
        <v>52</v>
      </c>
      <c r="O3668" s="2">
        <v>42241</v>
      </c>
      <c r="P3668" s="3">
        <v>0.75</v>
      </c>
      <c r="Q3668" s="4">
        <v>5</v>
      </c>
      <c r="R3668" s="3">
        <v>6.24</v>
      </c>
      <c r="S36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8" t="str">
        <f>IF(AIRBNB[[#This Row],[RUIDO(dB)]]&lt;=4,"Silencioso",IF(AIRBNB[[#This Row],[RUIDO(dB)]]&lt;=5.5,"Poco Ruidoso","Ruidoso"))</f>
        <v>Ruidoso</v>
      </c>
      <c r="U3668" t="str">
        <f>IF(AND(AIRBNB[[#This Row],[PRECIO]]&lt;50,AIRBNB[[#This Row],[MIN_NOCHES]]&gt;3),"Dentro del presupuesto","No considerar")</f>
        <v>No considerar</v>
      </c>
      <c r="V3668" t="str">
        <f>VLOOKUP(AIRBNB[[#This Row],[HOST_ID]],Super_host[],5,FALSE)</f>
        <v>Host</v>
      </c>
    </row>
    <row r="3669" spans="1:22">
      <c r="A3669" s="4">
        <v>2563135</v>
      </c>
      <c r="B3669" t="s">
        <v>12822</v>
      </c>
      <c r="C3669" s="4">
        <v>6754169</v>
      </c>
      <c r="D3669" t="s">
        <v>1602</v>
      </c>
      <c r="E3669" t="s">
        <v>12823</v>
      </c>
      <c r="F3669" s="4">
        <v>11211</v>
      </c>
      <c r="G3669" s="13" t="s">
        <v>4662</v>
      </c>
      <c r="H3669" s="13" t="s">
        <v>9218</v>
      </c>
      <c r="I3669" s="1">
        <v>4071685</v>
      </c>
      <c r="J3669" s="1">
        <v>-7394246</v>
      </c>
      <c r="K3669" t="s">
        <v>40</v>
      </c>
      <c r="L3669" s="20">
        <v>100</v>
      </c>
      <c r="M3669" s="4">
        <v>2</v>
      </c>
      <c r="N3669" s="4">
        <v>38</v>
      </c>
      <c r="O3669" s="2">
        <v>42374</v>
      </c>
      <c r="P3669" s="3">
        <v>0.61</v>
      </c>
      <c r="Q3669" s="4">
        <v>1</v>
      </c>
      <c r="R3669" s="3">
        <v>6.9</v>
      </c>
      <c r="S36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69" t="str">
        <f>IF(AIRBNB[[#This Row],[RUIDO(dB)]]&lt;=4,"Silencioso",IF(AIRBNB[[#This Row],[RUIDO(dB)]]&lt;=5.5,"Poco Ruidoso","Ruidoso"))</f>
        <v>Ruidoso</v>
      </c>
      <c r="U3669" t="str">
        <f>IF(AND(AIRBNB[[#This Row],[PRECIO]]&lt;50,AIRBNB[[#This Row],[MIN_NOCHES]]&gt;3),"Dentro del presupuesto","No considerar")</f>
        <v>No considerar</v>
      </c>
      <c r="V3669" t="str">
        <f>VLOOKUP(AIRBNB[[#This Row],[HOST_ID]],Super_host[],5,FALSE)</f>
        <v>Host</v>
      </c>
    </row>
    <row r="3670" spans="1:22">
      <c r="A3670" s="4">
        <v>6074676</v>
      </c>
      <c r="B3670" t="s">
        <v>3833</v>
      </c>
      <c r="C3670" s="4">
        <v>6600505</v>
      </c>
      <c r="D3670" t="s">
        <v>3834</v>
      </c>
      <c r="E3670" t="s">
        <v>2220</v>
      </c>
      <c r="F3670" s="4">
        <v>10038</v>
      </c>
      <c r="G3670" s="13" t="s">
        <v>124</v>
      </c>
      <c r="H3670" s="13" t="s">
        <v>528</v>
      </c>
      <c r="I3670" s="1">
        <v>4070763</v>
      </c>
      <c r="J3670" s="1">
        <v>-7400778</v>
      </c>
      <c r="K3670" t="s">
        <v>40</v>
      </c>
      <c r="L3670" s="20">
        <v>100</v>
      </c>
      <c r="M3670" s="4">
        <v>3</v>
      </c>
      <c r="N3670" s="4">
        <v>24</v>
      </c>
      <c r="O3670" s="2">
        <v>43321</v>
      </c>
      <c r="P3670" s="3">
        <v>0.48</v>
      </c>
      <c r="Q3670" s="4">
        <v>1</v>
      </c>
      <c r="R3670" s="3">
        <v>5.6</v>
      </c>
      <c r="S36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0" t="str">
        <f>IF(AIRBNB[[#This Row],[RUIDO(dB)]]&lt;=4,"Silencioso",IF(AIRBNB[[#This Row],[RUIDO(dB)]]&lt;=5.5,"Poco Ruidoso","Ruidoso"))</f>
        <v>Ruidoso</v>
      </c>
      <c r="U3670" t="str">
        <f>IF(AND(AIRBNB[[#This Row],[PRECIO]]&lt;50,AIRBNB[[#This Row],[MIN_NOCHES]]&gt;3),"Dentro del presupuesto","No considerar")</f>
        <v>No considerar</v>
      </c>
      <c r="V3670" t="str">
        <f>VLOOKUP(AIRBNB[[#This Row],[HOST_ID]],Super_host[],5,FALSE)</f>
        <v>Host</v>
      </c>
    </row>
    <row r="3671" spans="1:22">
      <c r="A3671" s="4">
        <v>4639746</v>
      </c>
      <c r="B3671" t="s">
        <v>11763</v>
      </c>
      <c r="C3671" s="4">
        <v>6470787</v>
      </c>
      <c r="D3671" t="s">
        <v>11764</v>
      </c>
      <c r="E3671" t="s">
        <v>11765</v>
      </c>
      <c r="F3671" s="4">
        <v>11231</v>
      </c>
      <c r="G3671" s="13" t="s">
        <v>4662</v>
      </c>
      <c r="H3671" s="13" t="s">
        <v>9237</v>
      </c>
      <c r="I3671" s="1">
        <v>4068244</v>
      </c>
      <c r="J3671" s="1">
        <v>-7399539</v>
      </c>
      <c r="K3671" t="s">
        <v>5</v>
      </c>
      <c r="L3671" s="20">
        <v>100</v>
      </c>
      <c r="M3671" s="4">
        <v>3</v>
      </c>
      <c r="N3671" s="4">
        <v>15</v>
      </c>
      <c r="O3671" s="2">
        <v>42534</v>
      </c>
      <c r="P3671" s="3">
        <v>0.27</v>
      </c>
      <c r="Q3671" s="4">
        <v>1</v>
      </c>
      <c r="R3671" s="3">
        <v>6.9</v>
      </c>
      <c r="S36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1" t="str">
        <f>IF(AIRBNB[[#This Row],[RUIDO(dB)]]&lt;=4,"Silencioso",IF(AIRBNB[[#This Row],[RUIDO(dB)]]&lt;=5.5,"Poco Ruidoso","Ruidoso"))</f>
        <v>Ruidoso</v>
      </c>
      <c r="U3671" t="str">
        <f>IF(AND(AIRBNB[[#This Row],[PRECIO]]&lt;50,AIRBNB[[#This Row],[MIN_NOCHES]]&gt;3),"Dentro del presupuesto","No considerar")</f>
        <v>No considerar</v>
      </c>
      <c r="V3671" t="str">
        <f>VLOOKUP(AIRBNB[[#This Row],[HOST_ID]],Super_host[],5,FALSE)</f>
        <v>Host</v>
      </c>
    </row>
    <row r="3672" spans="1:22">
      <c r="A3672" s="4">
        <v>4774924</v>
      </c>
      <c r="B3672" t="s">
        <v>12706</v>
      </c>
      <c r="C3672" s="4">
        <v>6465286</v>
      </c>
      <c r="D3672" t="s">
        <v>12707</v>
      </c>
      <c r="E3672" t="s">
        <v>12708</v>
      </c>
      <c r="F3672" s="4">
        <v>11249</v>
      </c>
      <c r="G3672" s="13" t="s">
        <v>4662</v>
      </c>
      <c r="H3672" s="13" t="s">
        <v>9218</v>
      </c>
      <c r="I3672" s="1">
        <v>4071217</v>
      </c>
      <c r="J3672" s="1">
        <v>-7396367</v>
      </c>
      <c r="K3672" t="s">
        <v>40</v>
      </c>
      <c r="L3672" s="20">
        <v>100</v>
      </c>
      <c r="M3672" s="4">
        <v>2</v>
      </c>
      <c r="N3672" s="4">
        <v>32</v>
      </c>
      <c r="O3672" s="2">
        <v>43380</v>
      </c>
      <c r="P3672" s="3">
        <v>0.55000000000000004</v>
      </c>
      <c r="Q3672" s="4">
        <v>1</v>
      </c>
      <c r="R3672" s="3">
        <v>6.9</v>
      </c>
      <c r="S36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2" t="str">
        <f>IF(AIRBNB[[#This Row],[RUIDO(dB)]]&lt;=4,"Silencioso",IF(AIRBNB[[#This Row],[RUIDO(dB)]]&lt;=5.5,"Poco Ruidoso","Ruidoso"))</f>
        <v>Ruidoso</v>
      </c>
      <c r="U3672" t="str">
        <f>IF(AND(AIRBNB[[#This Row],[PRECIO]]&lt;50,AIRBNB[[#This Row],[MIN_NOCHES]]&gt;3),"Dentro del presupuesto","No considerar")</f>
        <v>No considerar</v>
      </c>
      <c r="V3672" t="str">
        <f>VLOOKUP(AIRBNB[[#This Row],[HOST_ID]],Super_host[],5,FALSE)</f>
        <v>Host</v>
      </c>
    </row>
    <row r="3673" spans="1:22">
      <c r="A3673" s="4">
        <v>4074248</v>
      </c>
      <c r="B3673" t="s">
        <v>12720</v>
      </c>
      <c r="C3673" s="4">
        <v>6459254</v>
      </c>
      <c r="D3673" t="s">
        <v>1698</v>
      </c>
      <c r="E3673" t="s">
        <v>12721</v>
      </c>
      <c r="F3673" s="4">
        <v>11211</v>
      </c>
      <c r="G3673" s="13" t="s">
        <v>4662</v>
      </c>
      <c r="H3673" s="13" t="s">
        <v>9218</v>
      </c>
      <c r="I3673" s="1">
        <v>4071413</v>
      </c>
      <c r="J3673" s="1">
        <v>-7394868</v>
      </c>
      <c r="K3673" t="s">
        <v>40</v>
      </c>
      <c r="L3673" s="20">
        <v>100</v>
      </c>
      <c r="M3673" s="4">
        <v>4</v>
      </c>
      <c r="N3673" s="4">
        <v>32</v>
      </c>
      <c r="O3673" s="2">
        <v>43625</v>
      </c>
      <c r="P3673" s="3">
        <v>0.56000000000000005</v>
      </c>
      <c r="Q3673" s="4">
        <v>1</v>
      </c>
      <c r="R3673" s="3">
        <v>6.9</v>
      </c>
      <c r="S36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3" t="str">
        <f>IF(AIRBNB[[#This Row],[RUIDO(dB)]]&lt;=4,"Silencioso",IF(AIRBNB[[#This Row],[RUIDO(dB)]]&lt;=5.5,"Poco Ruidoso","Ruidoso"))</f>
        <v>Ruidoso</v>
      </c>
      <c r="U3673" t="str">
        <f>IF(AND(AIRBNB[[#This Row],[PRECIO]]&lt;50,AIRBNB[[#This Row],[MIN_NOCHES]]&gt;3),"Dentro del presupuesto","No considerar")</f>
        <v>No considerar</v>
      </c>
      <c r="V3673" t="str">
        <f>VLOOKUP(AIRBNB[[#This Row],[HOST_ID]],Super_host[],5,FALSE)</f>
        <v>Host</v>
      </c>
    </row>
    <row r="3674" spans="1:22">
      <c r="A3674" s="4">
        <v>1171566</v>
      </c>
      <c r="B3674" t="s">
        <v>1414</v>
      </c>
      <c r="C3674" s="4">
        <v>6395317</v>
      </c>
      <c r="D3674" t="s">
        <v>761</v>
      </c>
      <c r="E3674" t="s">
        <v>1415</v>
      </c>
      <c r="F3674" s="4">
        <v>10012</v>
      </c>
      <c r="G3674" s="13" t="s">
        <v>124</v>
      </c>
      <c r="H3674" s="13" t="s">
        <v>642</v>
      </c>
      <c r="I3674" s="1">
        <v>4072011</v>
      </c>
      <c r="J3674" s="1">
        <v>-7399468</v>
      </c>
      <c r="K3674" t="s">
        <v>40</v>
      </c>
      <c r="L3674" s="20">
        <v>100</v>
      </c>
      <c r="M3674" s="4">
        <v>15</v>
      </c>
      <c r="N3674" s="4">
        <v>5</v>
      </c>
      <c r="O3674" s="2">
        <v>43585</v>
      </c>
      <c r="P3674" s="3">
        <v>0.08</v>
      </c>
      <c r="Q3674" s="4">
        <v>1</v>
      </c>
      <c r="R3674" s="3">
        <v>5.6</v>
      </c>
      <c r="S36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4" t="str">
        <f>IF(AIRBNB[[#This Row],[RUIDO(dB)]]&lt;=4,"Silencioso",IF(AIRBNB[[#This Row],[RUIDO(dB)]]&lt;=5.5,"Poco Ruidoso","Ruidoso"))</f>
        <v>Ruidoso</v>
      </c>
      <c r="U3674" t="str">
        <f>IF(AND(AIRBNB[[#This Row],[PRECIO]]&lt;50,AIRBNB[[#This Row],[MIN_NOCHES]]&gt;3),"Dentro del presupuesto","No considerar")</f>
        <v>No considerar</v>
      </c>
      <c r="V3674" t="str">
        <f>VLOOKUP(AIRBNB[[#This Row],[HOST_ID]],Super_host[],5,FALSE)</f>
        <v>Host</v>
      </c>
    </row>
    <row r="3675" spans="1:22">
      <c r="A3675" s="4">
        <v>6402807</v>
      </c>
      <c r="B3675" t="s">
        <v>1536</v>
      </c>
      <c r="C3675" s="4">
        <v>6354467</v>
      </c>
      <c r="D3675" t="s">
        <v>334</v>
      </c>
      <c r="E3675" t="s">
        <v>1537</v>
      </c>
      <c r="F3675" s="4">
        <v>10011</v>
      </c>
      <c r="G3675" s="13" t="s">
        <v>124</v>
      </c>
      <c r="H3675" s="13" t="s">
        <v>186</v>
      </c>
      <c r="I3675" s="1">
        <v>4074476</v>
      </c>
      <c r="J3675" s="1">
        <v>-7399862</v>
      </c>
      <c r="K3675" t="s">
        <v>5</v>
      </c>
      <c r="L3675" s="20">
        <v>100</v>
      </c>
      <c r="M3675" s="4">
        <v>4</v>
      </c>
      <c r="N3675" s="4">
        <v>4</v>
      </c>
      <c r="O3675" s="2">
        <v>42738</v>
      </c>
      <c r="P3675" s="3">
        <v>0.09</v>
      </c>
      <c r="Q3675" s="4">
        <v>1</v>
      </c>
      <c r="R3675" s="3">
        <v>5.6</v>
      </c>
      <c r="S36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5" t="str">
        <f>IF(AIRBNB[[#This Row],[RUIDO(dB)]]&lt;=4,"Silencioso",IF(AIRBNB[[#This Row],[RUIDO(dB)]]&lt;=5.5,"Poco Ruidoso","Ruidoso"))</f>
        <v>Ruidoso</v>
      </c>
      <c r="U3675" t="str">
        <f>IF(AND(AIRBNB[[#This Row],[PRECIO]]&lt;50,AIRBNB[[#This Row],[MIN_NOCHES]]&gt;3),"Dentro del presupuesto","No considerar")</f>
        <v>No considerar</v>
      </c>
      <c r="V3675" t="str">
        <f>VLOOKUP(AIRBNB[[#This Row],[HOST_ID]],Super_host[],5,FALSE)</f>
        <v>Host</v>
      </c>
    </row>
    <row r="3676" spans="1:22">
      <c r="A3676" s="4">
        <v>2854050</v>
      </c>
      <c r="B3676" t="s">
        <v>15798</v>
      </c>
      <c r="C3676" s="4">
        <v>6194657</v>
      </c>
      <c r="D3676" t="s">
        <v>1473</v>
      </c>
      <c r="E3676" t="s">
        <v>15799</v>
      </c>
      <c r="F3676" s="4">
        <v>11221</v>
      </c>
      <c r="G3676" s="13" t="s">
        <v>4662</v>
      </c>
      <c r="H3676" s="13" t="s">
        <v>9274</v>
      </c>
      <c r="I3676" s="1">
        <v>4069727</v>
      </c>
      <c r="J3676" s="1">
        <v>-7392373</v>
      </c>
      <c r="K3676" t="s">
        <v>40</v>
      </c>
      <c r="L3676" s="20">
        <v>100</v>
      </c>
      <c r="M3676" s="4">
        <v>20</v>
      </c>
      <c r="N3676" s="4">
        <v>0</v>
      </c>
      <c r="O3676" s="2">
        <v>42333</v>
      </c>
      <c r="P3676" s="3">
        <v>1.87</v>
      </c>
      <c r="Q3676" s="4">
        <v>1</v>
      </c>
      <c r="R3676" s="3">
        <v>6.9</v>
      </c>
      <c r="S36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6" t="str">
        <f>IF(AIRBNB[[#This Row],[RUIDO(dB)]]&lt;=4,"Silencioso",IF(AIRBNB[[#This Row],[RUIDO(dB)]]&lt;=5.5,"Poco Ruidoso","Ruidoso"))</f>
        <v>Ruidoso</v>
      </c>
      <c r="U3676" t="str">
        <f>IF(AND(AIRBNB[[#This Row],[PRECIO]]&lt;50,AIRBNB[[#This Row],[MIN_NOCHES]]&gt;3),"Dentro del presupuesto","No considerar")</f>
        <v>No considerar</v>
      </c>
      <c r="V3676" t="str">
        <f>VLOOKUP(AIRBNB[[#This Row],[HOST_ID]],Super_host[],5,FALSE)</f>
        <v>Host</v>
      </c>
    </row>
    <row r="3677" spans="1:22">
      <c r="A3677" s="4">
        <v>5651679</v>
      </c>
      <c r="B3677" t="s">
        <v>7102</v>
      </c>
      <c r="C3677" s="4">
        <v>6165258</v>
      </c>
      <c r="D3677" t="s">
        <v>2403</v>
      </c>
      <c r="E3677" t="s">
        <v>7103</v>
      </c>
      <c r="F3677" s="4">
        <v>10035</v>
      </c>
      <c r="G3677" s="13" t="s">
        <v>124</v>
      </c>
      <c r="H3677" s="13" t="s">
        <v>148</v>
      </c>
      <c r="I3677" s="1">
        <v>4080302</v>
      </c>
      <c r="J3677" s="1">
        <v>-7394477</v>
      </c>
      <c r="K3677" t="s">
        <v>40</v>
      </c>
      <c r="L3677" s="20">
        <v>100</v>
      </c>
      <c r="M3677" s="4">
        <v>7</v>
      </c>
      <c r="N3677" s="4">
        <v>0</v>
      </c>
      <c r="O3677" s="2">
        <v>42485</v>
      </c>
      <c r="P3677" s="3">
        <v>0.08</v>
      </c>
      <c r="Q3677" s="4">
        <v>1</v>
      </c>
      <c r="R3677" s="3">
        <v>5.6</v>
      </c>
      <c r="S36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7" t="str">
        <f>IF(AIRBNB[[#This Row],[RUIDO(dB)]]&lt;=4,"Silencioso",IF(AIRBNB[[#This Row],[RUIDO(dB)]]&lt;=5.5,"Poco Ruidoso","Ruidoso"))</f>
        <v>Ruidoso</v>
      </c>
      <c r="U3677" t="str">
        <f>IF(AND(AIRBNB[[#This Row],[PRECIO]]&lt;50,AIRBNB[[#This Row],[MIN_NOCHES]]&gt;3),"Dentro del presupuesto","No considerar")</f>
        <v>No considerar</v>
      </c>
      <c r="V3677" t="str">
        <f>VLOOKUP(AIRBNB[[#This Row],[HOST_ID]],Super_host[],5,FALSE)</f>
        <v>Host</v>
      </c>
    </row>
    <row r="3678" spans="1:22">
      <c r="A3678" s="4">
        <v>6227027</v>
      </c>
      <c r="B3678" t="s">
        <v>1955</v>
      </c>
      <c r="C3678" s="4">
        <v>6089159</v>
      </c>
      <c r="D3678" t="s">
        <v>611</v>
      </c>
      <c r="E3678" t="s">
        <v>1956</v>
      </c>
      <c r="F3678" s="4">
        <v>10024</v>
      </c>
      <c r="G3678" s="13" t="s">
        <v>124</v>
      </c>
      <c r="H3678" s="13" t="s">
        <v>168</v>
      </c>
      <c r="I3678" s="1">
        <v>4078302</v>
      </c>
      <c r="J3678" s="1">
        <v>-7398057</v>
      </c>
      <c r="K3678" t="s">
        <v>5</v>
      </c>
      <c r="L3678" s="20">
        <v>100</v>
      </c>
      <c r="M3678" s="4">
        <v>14</v>
      </c>
      <c r="N3678" s="4">
        <v>3</v>
      </c>
      <c r="O3678" s="2">
        <v>43605</v>
      </c>
      <c r="P3678" s="3">
        <v>0.13</v>
      </c>
      <c r="Q3678" s="4">
        <v>1</v>
      </c>
      <c r="R3678" s="3">
        <v>5.6</v>
      </c>
      <c r="S36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8" t="str">
        <f>IF(AIRBNB[[#This Row],[RUIDO(dB)]]&lt;=4,"Silencioso",IF(AIRBNB[[#This Row],[RUIDO(dB)]]&lt;=5.5,"Poco Ruidoso","Ruidoso"))</f>
        <v>Ruidoso</v>
      </c>
      <c r="U3678" t="str">
        <f>IF(AND(AIRBNB[[#This Row],[PRECIO]]&lt;50,AIRBNB[[#This Row],[MIN_NOCHES]]&gt;3),"Dentro del presupuesto","No considerar")</f>
        <v>No considerar</v>
      </c>
      <c r="V3678" t="str">
        <f>VLOOKUP(AIRBNB[[#This Row],[HOST_ID]],Super_host[],5,FALSE)</f>
        <v>Host</v>
      </c>
    </row>
    <row r="3679" spans="1:22">
      <c r="A3679" s="4">
        <v>1036734</v>
      </c>
      <c r="B3679" t="s">
        <v>6140</v>
      </c>
      <c r="C3679" s="4">
        <v>5707409</v>
      </c>
      <c r="D3679" t="s">
        <v>10</v>
      </c>
      <c r="E3679" t="s">
        <v>3134</v>
      </c>
      <c r="F3679" s="4">
        <v>10021</v>
      </c>
      <c r="G3679" s="13" t="s">
        <v>124</v>
      </c>
      <c r="H3679" s="13" t="s">
        <v>129</v>
      </c>
      <c r="I3679" s="1">
        <v>4077054</v>
      </c>
      <c r="J3679" s="1">
        <v>-7395497</v>
      </c>
      <c r="K3679" t="s">
        <v>5</v>
      </c>
      <c r="L3679" s="20">
        <v>100</v>
      </c>
      <c r="M3679" s="4">
        <v>3</v>
      </c>
      <c r="N3679" s="4">
        <v>226</v>
      </c>
      <c r="O3679" s="2">
        <v>43647</v>
      </c>
      <c r="P3679" s="3">
        <v>2.97</v>
      </c>
      <c r="Q3679" s="4">
        <v>1</v>
      </c>
      <c r="R3679" s="3">
        <v>5.6</v>
      </c>
      <c r="S36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79" t="str">
        <f>IF(AIRBNB[[#This Row],[RUIDO(dB)]]&lt;=4,"Silencioso",IF(AIRBNB[[#This Row],[RUIDO(dB)]]&lt;=5.5,"Poco Ruidoso","Ruidoso"))</f>
        <v>Ruidoso</v>
      </c>
      <c r="U3679" t="str">
        <f>IF(AND(AIRBNB[[#This Row],[PRECIO]]&lt;50,AIRBNB[[#This Row],[MIN_NOCHES]]&gt;3),"Dentro del presupuesto","No considerar")</f>
        <v>No considerar</v>
      </c>
      <c r="V3679" t="str">
        <f>VLOOKUP(AIRBNB[[#This Row],[HOST_ID]],Super_host[],5,FALSE)</f>
        <v>Host</v>
      </c>
    </row>
    <row r="3680" spans="1:22">
      <c r="A3680" s="4">
        <v>4037379</v>
      </c>
      <c r="B3680" t="s">
        <v>11080</v>
      </c>
      <c r="C3680" s="4">
        <v>5642757</v>
      </c>
      <c r="D3680" t="s">
        <v>10267</v>
      </c>
      <c r="E3680" t="s">
        <v>11081</v>
      </c>
      <c r="F3680" s="4">
        <v>11230</v>
      </c>
      <c r="G3680" s="13" t="s">
        <v>4662</v>
      </c>
      <c r="H3680" s="13" t="s">
        <v>9427</v>
      </c>
      <c r="I3680" s="1">
        <v>4062918</v>
      </c>
      <c r="J3680" s="1">
        <v>-7396348</v>
      </c>
      <c r="K3680" t="s">
        <v>5</v>
      </c>
      <c r="L3680" s="20">
        <v>100</v>
      </c>
      <c r="M3680" s="4">
        <v>3</v>
      </c>
      <c r="N3680" s="4">
        <v>9</v>
      </c>
      <c r="O3680" s="2">
        <v>42465</v>
      </c>
      <c r="P3680" s="3">
        <v>0.16</v>
      </c>
      <c r="Q3680" s="4">
        <v>1</v>
      </c>
      <c r="R3680" s="3">
        <v>6.9</v>
      </c>
      <c r="S36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0" t="str">
        <f>IF(AIRBNB[[#This Row],[RUIDO(dB)]]&lt;=4,"Silencioso",IF(AIRBNB[[#This Row],[RUIDO(dB)]]&lt;=5.5,"Poco Ruidoso","Ruidoso"))</f>
        <v>Ruidoso</v>
      </c>
      <c r="U3680" t="str">
        <f>IF(AND(AIRBNB[[#This Row],[PRECIO]]&lt;50,AIRBNB[[#This Row],[MIN_NOCHES]]&gt;3),"Dentro del presupuesto","No considerar")</f>
        <v>No considerar</v>
      </c>
      <c r="V3680" t="str">
        <f>VLOOKUP(AIRBNB[[#This Row],[HOST_ID]],Super_host[],5,FALSE)</f>
        <v>Host</v>
      </c>
    </row>
    <row r="3681" spans="1:22">
      <c r="A3681" s="4">
        <v>4392066</v>
      </c>
      <c r="B3681" t="s">
        <v>15804</v>
      </c>
      <c r="C3681" s="4">
        <v>5605897</v>
      </c>
      <c r="D3681" t="s">
        <v>442</v>
      </c>
      <c r="E3681" t="s">
        <v>15805</v>
      </c>
      <c r="F3681" s="4">
        <v>11206</v>
      </c>
      <c r="G3681" s="13" t="s">
        <v>4662</v>
      </c>
      <c r="H3681" s="13" t="s">
        <v>9218</v>
      </c>
      <c r="I3681" s="1">
        <v>4070903</v>
      </c>
      <c r="J3681" s="1">
        <v>-739394</v>
      </c>
      <c r="K3681" t="s">
        <v>40</v>
      </c>
      <c r="L3681" s="20">
        <v>100</v>
      </c>
      <c r="M3681" s="4">
        <v>1</v>
      </c>
      <c r="N3681" s="4">
        <v>0</v>
      </c>
      <c r="O3681" s="2">
        <v>43456</v>
      </c>
      <c r="P3681" s="3">
        <v>0.39</v>
      </c>
      <c r="Q3681" s="4">
        <v>1</v>
      </c>
      <c r="R3681" s="3">
        <v>6.9</v>
      </c>
      <c r="S36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1" t="str">
        <f>IF(AIRBNB[[#This Row],[RUIDO(dB)]]&lt;=4,"Silencioso",IF(AIRBNB[[#This Row],[RUIDO(dB)]]&lt;=5.5,"Poco Ruidoso","Ruidoso"))</f>
        <v>Ruidoso</v>
      </c>
      <c r="U3681" t="str">
        <f>IF(AND(AIRBNB[[#This Row],[PRECIO]]&lt;50,AIRBNB[[#This Row],[MIN_NOCHES]]&gt;3),"Dentro del presupuesto","No considerar")</f>
        <v>No considerar</v>
      </c>
      <c r="V3681" t="str">
        <f>VLOOKUP(AIRBNB[[#This Row],[HOST_ID]],Super_host[],5,FALSE)</f>
        <v>Host</v>
      </c>
    </row>
    <row r="3682" spans="1:22">
      <c r="A3682" s="4">
        <v>5014831</v>
      </c>
      <c r="B3682" t="s">
        <v>11698</v>
      </c>
      <c r="C3682" s="4">
        <v>5349999</v>
      </c>
      <c r="D3682" t="s">
        <v>399</v>
      </c>
      <c r="E3682" t="s">
        <v>11699</v>
      </c>
      <c r="F3682" s="4">
        <v>11216</v>
      </c>
      <c r="G3682" s="13" t="s">
        <v>4662</v>
      </c>
      <c r="H3682" s="13" t="s">
        <v>9252</v>
      </c>
      <c r="I3682" s="1">
        <v>4067777</v>
      </c>
      <c r="J3682" s="1">
        <v>-7395131</v>
      </c>
      <c r="K3682" t="s">
        <v>5</v>
      </c>
      <c r="L3682" s="20">
        <v>100</v>
      </c>
      <c r="M3682" s="4">
        <v>6</v>
      </c>
      <c r="N3682" s="4">
        <v>13</v>
      </c>
      <c r="O3682" s="2">
        <v>43469</v>
      </c>
      <c r="P3682" s="3">
        <v>0.26</v>
      </c>
      <c r="Q3682" s="4">
        <v>1</v>
      </c>
      <c r="R3682" s="3">
        <v>6.9</v>
      </c>
      <c r="S36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2" t="str">
        <f>IF(AIRBNB[[#This Row],[RUIDO(dB)]]&lt;=4,"Silencioso",IF(AIRBNB[[#This Row],[RUIDO(dB)]]&lt;=5.5,"Poco Ruidoso","Ruidoso"))</f>
        <v>Ruidoso</v>
      </c>
      <c r="U3682" t="str">
        <f>IF(AND(AIRBNB[[#This Row],[PRECIO]]&lt;50,AIRBNB[[#This Row],[MIN_NOCHES]]&gt;3),"Dentro del presupuesto","No considerar")</f>
        <v>No considerar</v>
      </c>
      <c r="V3682" t="str">
        <f>VLOOKUP(AIRBNB[[#This Row],[HOST_ID]],Super_host[],5,FALSE)</f>
        <v>Host</v>
      </c>
    </row>
    <row r="3683" spans="1:22">
      <c r="A3683" s="4">
        <v>2117705</v>
      </c>
      <c r="B3683" t="s">
        <v>14136</v>
      </c>
      <c r="C3683" s="4">
        <v>5243832</v>
      </c>
      <c r="D3683" t="s">
        <v>492</v>
      </c>
      <c r="E3683" t="s">
        <v>11736</v>
      </c>
      <c r="F3683" s="4">
        <v>11249</v>
      </c>
      <c r="G3683" s="13" t="s">
        <v>4662</v>
      </c>
      <c r="H3683" s="13" t="s">
        <v>9218</v>
      </c>
      <c r="I3683" s="1">
        <v>4071258</v>
      </c>
      <c r="J3683" s="1">
        <v>-7396392</v>
      </c>
      <c r="K3683" t="s">
        <v>40</v>
      </c>
      <c r="L3683" s="20">
        <v>100</v>
      </c>
      <c r="M3683" s="4">
        <v>5</v>
      </c>
      <c r="N3683" s="4">
        <v>44</v>
      </c>
      <c r="O3683" s="2">
        <v>43611</v>
      </c>
      <c r="P3683" s="3">
        <v>1.68</v>
      </c>
      <c r="Q3683" s="4">
        <v>1</v>
      </c>
      <c r="R3683" s="3">
        <v>6.9</v>
      </c>
      <c r="S36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3" t="str">
        <f>IF(AIRBNB[[#This Row],[RUIDO(dB)]]&lt;=4,"Silencioso",IF(AIRBNB[[#This Row],[RUIDO(dB)]]&lt;=5.5,"Poco Ruidoso","Ruidoso"))</f>
        <v>Ruidoso</v>
      </c>
      <c r="U3683" t="str">
        <f>IF(AND(AIRBNB[[#This Row],[PRECIO]]&lt;50,AIRBNB[[#This Row],[MIN_NOCHES]]&gt;3),"Dentro del presupuesto","No considerar")</f>
        <v>No considerar</v>
      </c>
      <c r="V3683" t="str">
        <f>VLOOKUP(AIRBNB[[#This Row],[HOST_ID]],Super_host[],5,FALSE)</f>
        <v>Host</v>
      </c>
    </row>
    <row r="3684" spans="1:22">
      <c r="A3684" s="4">
        <v>978062</v>
      </c>
      <c r="B3684" t="s">
        <v>3203</v>
      </c>
      <c r="C3684" s="4">
        <v>5186189</v>
      </c>
      <c r="D3684" t="s">
        <v>3204</v>
      </c>
      <c r="E3684" t="s">
        <v>3205</v>
      </c>
      <c r="F3684" s="4">
        <v>10014</v>
      </c>
      <c r="G3684" s="13" t="s">
        <v>124</v>
      </c>
      <c r="H3684" s="13" t="s">
        <v>140</v>
      </c>
      <c r="I3684" s="1">
        <v>4073359</v>
      </c>
      <c r="J3684" s="1">
        <v>-7400524</v>
      </c>
      <c r="K3684" t="s">
        <v>5</v>
      </c>
      <c r="L3684" s="20">
        <v>100</v>
      </c>
      <c r="M3684" s="4">
        <v>3</v>
      </c>
      <c r="N3684" s="4">
        <v>10</v>
      </c>
      <c r="O3684" s="2">
        <v>43466</v>
      </c>
      <c r="P3684" s="3">
        <v>0.3</v>
      </c>
      <c r="Q3684" s="4">
        <v>1</v>
      </c>
      <c r="R3684" s="3">
        <v>5.6</v>
      </c>
      <c r="S36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4" t="str">
        <f>IF(AIRBNB[[#This Row],[RUIDO(dB)]]&lt;=4,"Silencioso",IF(AIRBNB[[#This Row],[RUIDO(dB)]]&lt;=5.5,"Poco Ruidoso","Ruidoso"))</f>
        <v>Ruidoso</v>
      </c>
      <c r="U3684" t="str">
        <f>IF(AND(AIRBNB[[#This Row],[PRECIO]]&lt;50,AIRBNB[[#This Row],[MIN_NOCHES]]&gt;3),"Dentro del presupuesto","No considerar")</f>
        <v>No considerar</v>
      </c>
      <c r="V3684" t="str">
        <f>VLOOKUP(AIRBNB[[#This Row],[HOST_ID]],Super_host[],5,FALSE)</f>
        <v>Host</v>
      </c>
    </row>
    <row r="3685" spans="1:22">
      <c r="A3685" s="4">
        <v>2883054</v>
      </c>
      <c r="B3685" t="s">
        <v>14875</v>
      </c>
      <c r="C3685" s="4">
        <v>5117939</v>
      </c>
      <c r="D3685" t="s">
        <v>14876</v>
      </c>
      <c r="E3685" t="s">
        <v>14877</v>
      </c>
      <c r="F3685" s="4">
        <v>11233</v>
      </c>
      <c r="G3685" s="13" t="s">
        <v>4662</v>
      </c>
      <c r="H3685" s="13" t="s">
        <v>9252</v>
      </c>
      <c r="I3685" s="1">
        <v>4067335</v>
      </c>
      <c r="J3685" s="1">
        <v>-7391881</v>
      </c>
      <c r="K3685" t="s">
        <v>5</v>
      </c>
      <c r="L3685" s="20">
        <v>100</v>
      </c>
      <c r="M3685" s="4">
        <v>5</v>
      </c>
      <c r="N3685" s="4">
        <v>177</v>
      </c>
      <c r="O3685" s="2">
        <v>43647</v>
      </c>
      <c r="P3685" s="3">
        <v>2.87</v>
      </c>
      <c r="Q3685" s="4">
        <v>1</v>
      </c>
      <c r="R3685" s="3">
        <v>6.9</v>
      </c>
      <c r="S36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5" t="str">
        <f>IF(AIRBNB[[#This Row],[RUIDO(dB)]]&lt;=4,"Silencioso",IF(AIRBNB[[#This Row],[RUIDO(dB)]]&lt;=5.5,"Poco Ruidoso","Ruidoso"))</f>
        <v>Ruidoso</v>
      </c>
      <c r="U3685" t="str">
        <f>IF(AND(AIRBNB[[#This Row],[PRECIO]]&lt;50,AIRBNB[[#This Row],[MIN_NOCHES]]&gt;3),"Dentro del presupuesto","No considerar")</f>
        <v>No considerar</v>
      </c>
      <c r="V3685" t="str">
        <f>VLOOKUP(AIRBNB[[#This Row],[HOST_ID]],Super_host[],5,FALSE)</f>
        <v>Host</v>
      </c>
    </row>
    <row r="3686" spans="1:22">
      <c r="A3686" s="4">
        <v>945297</v>
      </c>
      <c r="B3686" t="s">
        <v>6519</v>
      </c>
      <c r="C3686" s="4">
        <v>5074654</v>
      </c>
      <c r="D3686" t="s">
        <v>3438</v>
      </c>
      <c r="E3686" t="s">
        <v>4469</v>
      </c>
      <c r="F3686" s="4">
        <v>10009</v>
      </c>
      <c r="G3686" s="13" t="s">
        <v>124</v>
      </c>
      <c r="H3686" s="13" t="s">
        <v>133</v>
      </c>
      <c r="I3686" s="1">
        <v>4072836</v>
      </c>
      <c r="J3686" s="1">
        <v>-7398163</v>
      </c>
      <c r="K3686" t="s">
        <v>40</v>
      </c>
      <c r="L3686" s="20">
        <v>100</v>
      </c>
      <c r="M3686" s="4">
        <v>1</v>
      </c>
      <c r="N3686" s="4">
        <v>414</v>
      </c>
      <c r="O3686" s="2">
        <v>43638</v>
      </c>
      <c r="P3686" s="3">
        <v>5.39</v>
      </c>
      <c r="Q3686" s="4">
        <v>1</v>
      </c>
      <c r="R3686" s="3">
        <v>5.6</v>
      </c>
      <c r="S36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6" t="str">
        <f>IF(AIRBNB[[#This Row],[RUIDO(dB)]]&lt;=4,"Silencioso",IF(AIRBNB[[#This Row],[RUIDO(dB)]]&lt;=5.5,"Poco Ruidoso","Ruidoso"))</f>
        <v>Ruidoso</v>
      </c>
      <c r="U3686" t="str">
        <f>IF(AND(AIRBNB[[#This Row],[PRECIO]]&lt;50,AIRBNB[[#This Row],[MIN_NOCHES]]&gt;3),"Dentro del presupuesto","No considerar")</f>
        <v>No considerar</v>
      </c>
      <c r="V3686" t="str">
        <f>VLOOKUP(AIRBNB[[#This Row],[HOST_ID]],Super_host[],5,FALSE)</f>
        <v>Host</v>
      </c>
    </row>
    <row r="3687" spans="1:22">
      <c r="A3687" s="4">
        <v>3767674</v>
      </c>
      <c r="B3687" t="s">
        <v>10478</v>
      </c>
      <c r="C3687" s="4">
        <v>4951037</v>
      </c>
      <c r="D3687" t="s">
        <v>10479</v>
      </c>
      <c r="E3687" t="s">
        <v>10480</v>
      </c>
      <c r="F3687" s="4">
        <v>11238</v>
      </c>
      <c r="G3687" s="13" t="s">
        <v>4662</v>
      </c>
      <c r="H3687" s="13" t="s">
        <v>9230</v>
      </c>
      <c r="I3687" s="1">
        <v>4068818</v>
      </c>
      <c r="J3687" s="1">
        <v>-73959</v>
      </c>
      <c r="K3687" t="s">
        <v>5</v>
      </c>
      <c r="L3687" s="20">
        <v>100</v>
      </c>
      <c r="M3687" s="4">
        <v>7</v>
      </c>
      <c r="N3687" s="4">
        <v>5</v>
      </c>
      <c r="O3687" s="2">
        <v>42623</v>
      </c>
      <c r="P3687" s="3">
        <v>0.09</v>
      </c>
      <c r="Q3687" s="4">
        <v>1</v>
      </c>
      <c r="R3687" s="3">
        <v>6.9</v>
      </c>
      <c r="S36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7" t="str">
        <f>IF(AIRBNB[[#This Row],[RUIDO(dB)]]&lt;=4,"Silencioso",IF(AIRBNB[[#This Row],[RUIDO(dB)]]&lt;=5.5,"Poco Ruidoso","Ruidoso"))</f>
        <v>Ruidoso</v>
      </c>
      <c r="U3687" t="str">
        <f>IF(AND(AIRBNB[[#This Row],[PRECIO]]&lt;50,AIRBNB[[#This Row],[MIN_NOCHES]]&gt;3),"Dentro del presupuesto","No considerar")</f>
        <v>No considerar</v>
      </c>
      <c r="V3687" t="str">
        <f>VLOOKUP(AIRBNB[[#This Row],[HOST_ID]],Super_host[],5,FALSE)</f>
        <v>Host</v>
      </c>
    </row>
    <row r="3688" spans="1:22">
      <c r="A3688" s="4">
        <v>4117134</v>
      </c>
      <c r="B3688" t="s">
        <v>4800</v>
      </c>
      <c r="C3688" s="4">
        <v>4934489</v>
      </c>
      <c r="D3688" t="s">
        <v>131</v>
      </c>
      <c r="E3688" t="s">
        <v>4801</v>
      </c>
      <c r="F3688" s="4">
        <v>10036</v>
      </c>
      <c r="G3688" s="13" t="s">
        <v>124</v>
      </c>
      <c r="H3688" s="13" t="s">
        <v>249</v>
      </c>
      <c r="I3688" s="1">
        <v>4076032</v>
      </c>
      <c r="J3688" s="1">
        <v>-7399076</v>
      </c>
      <c r="K3688" t="s">
        <v>40</v>
      </c>
      <c r="L3688" s="20">
        <v>100</v>
      </c>
      <c r="M3688" s="4">
        <v>2</v>
      </c>
      <c r="N3688" s="4">
        <v>8</v>
      </c>
      <c r="O3688" s="2">
        <v>43443</v>
      </c>
      <c r="P3688" s="3">
        <v>0.97</v>
      </c>
      <c r="Q3688" s="4">
        <v>1</v>
      </c>
      <c r="R3688" s="3">
        <v>5.6</v>
      </c>
      <c r="S36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8" t="str">
        <f>IF(AIRBNB[[#This Row],[RUIDO(dB)]]&lt;=4,"Silencioso",IF(AIRBNB[[#This Row],[RUIDO(dB)]]&lt;=5.5,"Poco Ruidoso","Ruidoso"))</f>
        <v>Ruidoso</v>
      </c>
      <c r="U3688" t="str">
        <f>IF(AND(AIRBNB[[#This Row],[PRECIO]]&lt;50,AIRBNB[[#This Row],[MIN_NOCHES]]&gt;3),"Dentro del presupuesto","No considerar")</f>
        <v>No considerar</v>
      </c>
      <c r="V3688" t="str">
        <f>VLOOKUP(AIRBNB[[#This Row],[HOST_ID]],Super_host[],5,FALSE)</f>
        <v>Host</v>
      </c>
    </row>
    <row r="3689" spans="1:22">
      <c r="A3689" s="4">
        <v>908923</v>
      </c>
      <c r="B3689" t="s">
        <v>1137</v>
      </c>
      <c r="C3689" s="4">
        <v>4872812</v>
      </c>
      <c r="D3689" t="s">
        <v>725</v>
      </c>
      <c r="E3689" t="s">
        <v>1138</v>
      </c>
      <c r="F3689" s="4">
        <v>10009</v>
      </c>
      <c r="G3689" s="13" t="s">
        <v>124</v>
      </c>
      <c r="H3689" s="13" t="s">
        <v>133</v>
      </c>
      <c r="I3689" s="1">
        <v>4072784</v>
      </c>
      <c r="J3689" s="1">
        <v>-7398486</v>
      </c>
      <c r="K3689" t="s">
        <v>5</v>
      </c>
      <c r="L3689" s="20">
        <v>100</v>
      </c>
      <c r="M3689" s="4">
        <v>3</v>
      </c>
      <c r="N3689" s="4">
        <v>2</v>
      </c>
      <c r="O3689" s="2">
        <v>42949</v>
      </c>
      <c r="P3689" s="3">
        <v>0.06</v>
      </c>
      <c r="Q3689" s="4">
        <v>1</v>
      </c>
      <c r="R3689" s="3">
        <v>5.6</v>
      </c>
      <c r="S36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89" t="str">
        <f>IF(AIRBNB[[#This Row],[RUIDO(dB)]]&lt;=4,"Silencioso",IF(AIRBNB[[#This Row],[RUIDO(dB)]]&lt;=5.5,"Poco Ruidoso","Ruidoso"))</f>
        <v>Ruidoso</v>
      </c>
      <c r="U3689" t="str">
        <f>IF(AND(AIRBNB[[#This Row],[PRECIO]]&lt;50,AIRBNB[[#This Row],[MIN_NOCHES]]&gt;3),"Dentro del presupuesto","No considerar")</f>
        <v>No considerar</v>
      </c>
      <c r="V3689" t="str">
        <f>VLOOKUP(AIRBNB[[#This Row],[HOST_ID]],Super_host[],5,FALSE)</f>
        <v>Host</v>
      </c>
    </row>
    <row r="3690" spans="1:22">
      <c r="A3690" s="4">
        <v>953951</v>
      </c>
      <c r="B3690" t="s">
        <v>4374</v>
      </c>
      <c r="C3690" s="4">
        <v>4797813</v>
      </c>
      <c r="D3690" t="s">
        <v>933</v>
      </c>
      <c r="E3690" t="s">
        <v>539</v>
      </c>
      <c r="F3690" s="4">
        <v>10014</v>
      </c>
      <c r="G3690" s="13" t="s">
        <v>124</v>
      </c>
      <c r="H3690" s="13" t="s">
        <v>140</v>
      </c>
      <c r="I3690" s="1">
        <v>4073377</v>
      </c>
      <c r="J3690" s="1">
        <v>-7400259</v>
      </c>
      <c r="K3690" t="s">
        <v>5</v>
      </c>
      <c r="L3690" s="20">
        <v>100</v>
      </c>
      <c r="M3690" s="4">
        <v>2</v>
      </c>
      <c r="N3690" s="4">
        <v>56</v>
      </c>
      <c r="O3690" s="2">
        <v>43647</v>
      </c>
      <c r="P3690" s="3">
        <v>0.73</v>
      </c>
      <c r="Q3690" s="4">
        <v>1</v>
      </c>
      <c r="R3690" s="3">
        <v>5.6</v>
      </c>
      <c r="S36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0" t="str">
        <f>IF(AIRBNB[[#This Row],[RUIDO(dB)]]&lt;=4,"Silencioso",IF(AIRBNB[[#This Row],[RUIDO(dB)]]&lt;=5.5,"Poco Ruidoso","Ruidoso"))</f>
        <v>Ruidoso</v>
      </c>
      <c r="U3690" t="str">
        <f>IF(AND(AIRBNB[[#This Row],[PRECIO]]&lt;50,AIRBNB[[#This Row],[MIN_NOCHES]]&gt;3),"Dentro del presupuesto","No considerar")</f>
        <v>No considerar</v>
      </c>
      <c r="V3690" t="str">
        <f>VLOOKUP(AIRBNB[[#This Row],[HOST_ID]],Super_host[],5,FALSE)</f>
        <v>Host</v>
      </c>
    </row>
    <row r="3691" spans="1:22">
      <c r="A3691" s="4">
        <v>895368</v>
      </c>
      <c r="B3691" t="s">
        <v>7133</v>
      </c>
      <c r="C3691" s="4">
        <v>4770121</v>
      </c>
      <c r="D3691" t="s">
        <v>7134</v>
      </c>
      <c r="E3691" t="s">
        <v>7135</v>
      </c>
      <c r="F3691" s="4">
        <v>10039</v>
      </c>
      <c r="G3691" s="13" t="s">
        <v>124</v>
      </c>
      <c r="H3691" s="13" t="s">
        <v>148</v>
      </c>
      <c r="I3691" s="1">
        <v>4082434</v>
      </c>
      <c r="J3691" s="1">
        <v>-7393957</v>
      </c>
      <c r="K3691" t="s">
        <v>5</v>
      </c>
      <c r="L3691" s="20">
        <v>100</v>
      </c>
      <c r="M3691" s="4">
        <v>180</v>
      </c>
      <c r="N3691" s="4">
        <v>0</v>
      </c>
      <c r="O3691" s="2">
        <v>43651</v>
      </c>
      <c r="P3691" s="3">
        <v>1.39</v>
      </c>
      <c r="Q3691" s="4">
        <v>1</v>
      </c>
      <c r="R3691" s="3">
        <v>5.6</v>
      </c>
      <c r="S36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1" t="str">
        <f>IF(AIRBNB[[#This Row],[RUIDO(dB)]]&lt;=4,"Silencioso",IF(AIRBNB[[#This Row],[RUIDO(dB)]]&lt;=5.5,"Poco Ruidoso","Ruidoso"))</f>
        <v>Ruidoso</v>
      </c>
      <c r="U3691" t="str">
        <f>IF(AND(AIRBNB[[#This Row],[PRECIO]]&lt;50,AIRBNB[[#This Row],[MIN_NOCHES]]&gt;3),"Dentro del presupuesto","No considerar")</f>
        <v>No considerar</v>
      </c>
      <c r="V3691" t="str">
        <f>VLOOKUP(AIRBNB[[#This Row],[HOST_ID]],Super_host[],5,FALSE)</f>
        <v>Host</v>
      </c>
    </row>
    <row r="3692" spans="1:22">
      <c r="A3692" s="4">
        <v>872035</v>
      </c>
      <c r="B3692" t="s">
        <v>7144</v>
      </c>
      <c r="C3692" s="4">
        <v>4599027</v>
      </c>
      <c r="D3692" t="s">
        <v>7142</v>
      </c>
      <c r="E3692" t="s">
        <v>3898</v>
      </c>
      <c r="F3692" s="4">
        <v>10035</v>
      </c>
      <c r="G3692" s="13" t="s">
        <v>124</v>
      </c>
      <c r="H3692" s="13" t="s">
        <v>219</v>
      </c>
      <c r="I3692" s="1">
        <v>408032</v>
      </c>
      <c r="J3692" s="1">
        <v>-7394004</v>
      </c>
      <c r="K3692" t="s">
        <v>40</v>
      </c>
      <c r="L3692" s="20">
        <v>100</v>
      </c>
      <c r="M3692" s="4">
        <v>30</v>
      </c>
      <c r="N3692" s="4">
        <v>0</v>
      </c>
      <c r="O3692" s="2">
        <v>43647</v>
      </c>
      <c r="P3692" s="3">
        <v>0.38</v>
      </c>
      <c r="Q3692" s="4">
        <v>1</v>
      </c>
      <c r="R3692" s="3">
        <v>5.6</v>
      </c>
      <c r="S36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2" t="str">
        <f>IF(AIRBNB[[#This Row],[RUIDO(dB)]]&lt;=4,"Silencioso",IF(AIRBNB[[#This Row],[RUIDO(dB)]]&lt;=5.5,"Poco Ruidoso","Ruidoso"))</f>
        <v>Ruidoso</v>
      </c>
      <c r="U3692" t="str">
        <f>IF(AND(AIRBNB[[#This Row],[PRECIO]]&lt;50,AIRBNB[[#This Row],[MIN_NOCHES]]&gt;3),"Dentro del presupuesto","No considerar")</f>
        <v>No considerar</v>
      </c>
      <c r="V3692" t="str">
        <f>VLOOKUP(AIRBNB[[#This Row],[HOST_ID]],Super_host[],5,FALSE)</f>
        <v>Host</v>
      </c>
    </row>
    <row r="3693" spans="1:22">
      <c r="A3693" s="4">
        <v>908046</v>
      </c>
      <c r="B3693" t="s">
        <v>7141</v>
      </c>
      <c r="C3693" s="4">
        <v>4599027</v>
      </c>
      <c r="D3693" t="s">
        <v>7142</v>
      </c>
      <c r="E3693" t="s">
        <v>7143</v>
      </c>
      <c r="F3693" s="4">
        <v>10035</v>
      </c>
      <c r="G3693" s="13" t="s">
        <v>124</v>
      </c>
      <c r="H3693" s="13" t="s">
        <v>219</v>
      </c>
      <c r="I3693" s="1">
        <v>40801</v>
      </c>
      <c r="J3693" s="1">
        <v>-7394009</v>
      </c>
      <c r="K3693" t="s">
        <v>40</v>
      </c>
      <c r="L3693" s="20">
        <v>100</v>
      </c>
      <c r="M3693" s="4">
        <v>30</v>
      </c>
      <c r="N3693" s="4">
        <v>0</v>
      </c>
      <c r="O3693" s="2">
        <v>42288</v>
      </c>
      <c r="P3693" s="3">
        <v>0.41</v>
      </c>
      <c r="Q3693" s="4">
        <v>1</v>
      </c>
      <c r="R3693" s="3">
        <v>5.6</v>
      </c>
      <c r="S36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3" t="str">
        <f>IF(AIRBNB[[#This Row],[RUIDO(dB)]]&lt;=4,"Silencioso",IF(AIRBNB[[#This Row],[RUIDO(dB)]]&lt;=5.5,"Poco Ruidoso","Ruidoso"))</f>
        <v>Ruidoso</v>
      </c>
      <c r="U3693" t="str">
        <f>IF(AND(AIRBNB[[#This Row],[PRECIO]]&lt;50,AIRBNB[[#This Row],[MIN_NOCHES]]&gt;3),"Dentro del presupuesto","No considerar")</f>
        <v>No considerar</v>
      </c>
      <c r="V3693" t="str">
        <f>VLOOKUP(AIRBNB[[#This Row],[HOST_ID]],Super_host[],5,FALSE)</f>
        <v>Host</v>
      </c>
    </row>
    <row r="3694" spans="1:22">
      <c r="A3694" s="4">
        <v>1335036</v>
      </c>
      <c r="B3694" t="s">
        <v>5809</v>
      </c>
      <c r="C3694" s="4">
        <v>4581902</v>
      </c>
      <c r="D3694" t="s">
        <v>5810</v>
      </c>
      <c r="E3694" t="s">
        <v>5811</v>
      </c>
      <c r="F3694" s="4">
        <v>10013</v>
      </c>
      <c r="G3694" s="13" t="s">
        <v>124</v>
      </c>
      <c r="H3694" s="13" t="s">
        <v>1573</v>
      </c>
      <c r="I3694" s="1">
        <v>4071833</v>
      </c>
      <c r="J3694" s="1">
        <v>-7399826</v>
      </c>
      <c r="K3694" t="s">
        <v>5</v>
      </c>
      <c r="L3694" s="20">
        <v>100</v>
      </c>
      <c r="M3694" s="4">
        <v>3</v>
      </c>
      <c r="N3694" s="4">
        <v>155</v>
      </c>
      <c r="O3694" s="2">
        <v>43638</v>
      </c>
      <c r="P3694" s="3">
        <v>2.1800000000000002</v>
      </c>
      <c r="Q3694" s="4">
        <v>1</v>
      </c>
      <c r="R3694" s="3">
        <v>5.6</v>
      </c>
      <c r="S36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4" t="str">
        <f>IF(AIRBNB[[#This Row],[RUIDO(dB)]]&lt;=4,"Silencioso",IF(AIRBNB[[#This Row],[RUIDO(dB)]]&lt;=5.5,"Poco Ruidoso","Ruidoso"))</f>
        <v>Ruidoso</v>
      </c>
      <c r="U3694" t="str">
        <f>IF(AND(AIRBNB[[#This Row],[PRECIO]]&lt;50,AIRBNB[[#This Row],[MIN_NOCHES]]&gt;3),"Dentro del presupuesto","No considerar")</f>
        <v>No considerar</v>
      </c>
      <c r="V3694" t="str">
        <f>VLOOKUP(AIRBNB[[#This Row],[HOST_ID]],Super_host[],5,FALSE)</f>
        <v>Host</v>
      </c>
    </row>
    <row r="3695" spans="1:22">
      <c r="A3695" s="4">
        <v>859596</v>
      </c>
      <c r="B3695" t="s">
        <v>4578</v>
      </c>
      <c r="C3695" s="4">
        <v>4500999</v>
      </c>
      <c r="D3695" t="s">
        <v>75</v>
      </c>
      <c r="E3695" t="s">
        <v>4579</v>
      </c>
      <c r="F3695" s="4">
        <v>10029</v>
      </c>
      <c r="G3695" s="13" t="s">
        <v>124</v>
      </c>
      <c r="H3695" s="13" t="s">
        <v>219</v>
      </c>
      <c r="I3695" s="1">
        <v>4079541</v>
      </c>
      <c r="J3695" s="1">
        <v>-7394465</v>
      </c>
      <c r="K3695" t="s">
        <v>40</v>
      </c>
      <c r="L3695" s="20">
        <v>100</v>
      </c>
      <c r="M3695" s="4">
        <v>1</v>
      </c>
      <c r="N3695" s="4">
        <v>58</v>
      </c>
      <c r="O3695" s="2">
        <v>43648</v>
      </c>
      <c r="P3695" s="3">
        <v>0.83</v>
      </c>
      <c r="Q3695" s="4">
        <v>1</v>
      </c>
      <c r="R3695" s="3">
        <v>5.6</v>
      </c>
      <c r="S36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5" t="str">
        <f>IF(AIRBNB[[#This Row],[RUIDO(dB)]]&lt;=4,"Silencioso",IF(AIRBNB[[#This Row],[RUIDO(dB)]]&lt;=5.5,"Poco Ruidoso","Ruidoso"))</f>
        <v>Ruidoso</v>
      </c>
      <c r="U3695" t="str">
        <f>IF(AND(AIRBNB[[#This Row],[PRECIO]]&lt;50,AIRBNB[[#This Row],[MIN_NOCHES]]&gt;3),"Dentro del presupuesto","No considerar")</f>
        <v>No considerar</v>
      </c>
      <c r="V3695" t="str">
        <f>VLOOKUP(AIRBNB[[#This Row],[HOST_ID]],Super_host[],5,FALSE)</f>
        <v>Host</v>
      </c>
    </row>
    <row r="3696" spans="1:22">
      <c r="A3696" s="4">
        <v>851130</v>
      </c>
      <c r="B3696" t="s">
        <v>3580</v>
      </c>
      <c r="C3696" s="4">
        <v>4444170</v>
      </c>
      <c r="D3696" t="s">
        <v>3581</v>
      </c>
      <c r="E3696" t="s">
        <v>3582</v>
      </c>
      <c r="F3696" s="4">
        <v>10033</v>
      </c>
      <c r="G3696" s="13" t="s">
        <v>124</v>
      </c>
      <c r="H3696" s="13" t="s">
        <v>125</v>
      </c>
      <c r="I3696" s="1">
        <v>4084764</v>
      </c>
      <c r="J3696" s="1">
        <v>-7393875</v>
      </c>
      <c r="K3696" t="s">
        <v>268</v>
      </c>
      <c r="L3696" s="20">
        <v>100</v>
      </c>
      <c r="M3696" s="4">
        <v>1</v>
      </c>
      <c r="N3696" s="4">
        <v>31</v>
      </c>
      <c r="O3696" s="2">
        <v>43381</v>
      </c>
      <c r="P3696" s="3">
        <v>0.4</v>
      </c>
      <c r="Q3696" s="4">
        <v>1</v>
      </c>
      <c r="R3696" s="3">
        <v>5.6</v>
      </c>
      <c r="S36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6" t="str">
        <f>IF(AIRBNB[[#This Row],[RUIDO(dB)]]&lt;=4,"Silencioso",IF(AIRBNB[[#This Row],[RUIDO(dB)]]&lt;=5.5,"Poco Ruidoso","Ruidoso"))</f>
        <v>Ruidoso</v>
      </c>
      <c r="U3696" t="str">
        <f>IF(AND(AIRBNB[[#This Row],[PRECIO]]&lt;50,AIRBNB[[#This Row],[MIN_NOCHES]]&gt;3),"Dentro del presupuesto","No considerar")</f>
        <v>No considerar</v>
      </c>
      <c r="V3696" t="str">
        <f>VLOOKUP(AIRBNB[[#This Row],[HOST_ID]],Super_host[],5,FALSE)</f>
        <v>Host</v>
      </c>
    </row>
    <row r="3697" spans="1:22">
      <c r="A3697" s="4">
        <v>848170</v>
      </c>
      <c r="B3697" t="s">
        <v>11702</v>
      </c>
      <c r="C3697" s="4">
        <v>4428278</v>
      </c>
      <c r="D3697" t="s">
        <v>11703</v>
      </c>
      <c r="E3697" t="s">
        <v>11704</v>
      </c>
      <c r="F3697" s="4">
        <v>11218</v>
      </c>
      <c r="G3697" s="13" t="s">
        <v>4662</v>
      </c>
      <c r="H3697" s="13" t="s">
        <v>9393</v>
      </c>
      <c r="I3697" s="1">
        <v>4064651</v>
      </c>
      <c r="J3697" s="1">
        <v>-7397662</v>
      </c>
      <c r="K3697" t="s">
        <v>5</v>
      </c>
      <c r="L3697" s="20">
        <v>100</v>
      </c>
      <c r="M3697" s="4">
        <v>4</v>
      </c>
      <c r="N3697" s="4">
        <v>20</v>
      </c>
      <c r="O3697" s="2">
        <v>42988</v>
      </c>
      <c r="P3697" s="3">
        <v>0.26</v>
      </c>
      <c r="Q3697" s="4">
        <v>1</v>
      </c>
      <c r="R3697" s="3">
        <v>6.9</v>
      </c>
      <c r="S36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7" t="str">
        <f>IF(AIRBNB[[#This Row],[RUIDO(dB)]]&lt;=4,"Silencioso",IF(AIRBNB[[#This Row],[RUIDO(dB)]]&lt;=5.5,"Poco Ruidoso","Ruidoso"))</f>
        <v>Ruidoso</v>
      </c>
      <c r="U3697" t="str">
        <f>IF(AND(AIRBNB[[#This Row],[PRECIO]]&lt;50,AIRBNB[[#This Row],[MIN_NOCHES]]&gt;3),"Dentro del presupuesto","No considerar")</f>
        <v>No considerar</v>
      </c>
      <c r="V3697" t="str">
        <f>VLOOKUP(AIRBNB[[#This Row],[HOST_ID]],Super_host[],5,FALSE)</f>
        <v>Host</v>
      </c>
    </row>
    <row r="3698" spans="1:22">
      <c r="A3698" s="4">
        <v>828796</v>
      </c>
      <c r="B3698" t="s">
        <v>15064</v>
      </c>
      <c r="C3698" s="4">
        <v>4344588</v>
      </c>
      <c r="D3698" t="s">
        <v>15065</v>
      </c>
      <c r="E3698" t="s">
        <v>15066</v>
      </c>
      <c r="F3698" s="4">
        <v>11238</v>
      </c>
      <c r="G3698" s="13" t="s">
        <v>4662</v>
      </c>
      <c r="H3698" s="13" t="s">
        <v>9387</v>
      </c>
      <c r="I3698" s="1">
        <v>4068673</v>
      </c>
      <c r="J3698" s="1">
        <v>-7396252</v>
      </c>
      <c r="K3698" t="s">
        <v>5</v>
      </c>
      <c r="L3698" s="20">
        <v>100</v>
      </c>
      <c r="M3698" s="4">
        <v>2</v>
      </c>
      <c r="N3698" s="4">
        <v>267</v>
      </c>
      <c r="O3698" s="2">
        <v>43635</v>
      </c>
      <c r="P3698" s="3">
        <v>3.37</v>
      </c>
      <c r="Q3698" s="4">
        <v>1</v>
      </c>
      <c r="R3698" s="3">
        <v>6.9</v>
      </c>
      <c r="S36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8" t="str">
        <f>IF(AIRBNB[[#This Row],[RUIDO(dB)]]&lt;=4,"Silencioso",IF(AIRBNB[[#This Row],[RUIDO(dB)]]&lt;=5.5,"Poco Ruidoso","Ruidoso"))</f>
        <v>Ruidoso</v>
      </c>
      <c r="U3698" t="str">
        <f>IF(AND(AIRBNB[[#This Row],[PRECIO]]&lt;50,AIRBNB[[#This Row],[MIN_NOCHES]]&gt;3),"Dentro del presupuesto","No considerar")</f>
        <v>No considerar</v>
      </c>
      <c r="V3698" t="str">
        <f>VLOOKUP(AIRBNB[[#This Row],[HOST_ID]],Super_host[],5,FALSE)</f>
        <v>Host</v>
      </c>
    </row>
    <row r="3699" spans="1:22">
      <c r="A3699" s="4">
        <v>3526122</v>
      </c>
      <c r="B3699" t="s">
        <v>4410</v>
      </c>
      <c r="C3699" s="4">
        <v>4254072</v>
      </c>
      <c r="D3699" t="s">
        <v>1669</v>
      </c>
      <c r="E3699" t="s">
        <v>4411</v>
      </c>
      <c r="F3699" s="4">
        <v>10014</v>
      </c>
      <c r="G3699" s="13" t="s">
        <v>124</v>
      </c>
      <c r="H3699" s="13" t="s">
        <v>140</v>
      </c>
      <c r="I3699" s="1">
        <v>4073022</v>
      </c>
      <c r="J3699" s="1">
        <v>-7400421</v>
      </c>
      <c r="K3699" t="s">
        <v>5</v>
      </c>
      <c r="L3699" s="20">
        <v>100</v>
      </c>
      <c r="M3699" s="4">
        <v>3</v>
      </c>
      <c r="N3699" s="4">
        <v>44</v>
      </c>
      <c r="O3699" s="2">
        <v>43637</v>
      </c>
      <c r="P3699" s="3">
        <v>0.74</v>
      </c>
      <c r="Q3699" s="4">
        <v>1</v>
      </c>
      <c r="R3699" s="3">
        <v>5.6</v>
      </c>
      <c r="S36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699" t="str">
        <f>IF(AIRBNB[[#This Row],[RUIDO(dB)]]&lt;=4,"Silencioso",IF(AIRBNB[[#This Row],[RUIDO(dB)]]&lt;=5.5,"Poco Ruidoso","Ruidoso"))</f>
        <v>Ruidoso</v>
      </c>
      <c r="U3699" t="str">
        <f>IF(AND(AIRBNB[[#This Row],[PRECIO]]&lt;50,AIRBNB[[#This Row],[MIN_NOCHES]]&gt;3),"Dentro del presupuesto","No considerar")</f>
        <v>No considerar</v>
      </c>
      <c r="V3699" t="str">
        <f>VLOOKUP(AIRBNB[[#This Row],[HOST_ID]],Super_host[],5,FALSE)</f>
        <v>Host</v>
      </c>
    </row>
    <row r="3700" spans="1:22">
      <c r="A3700" s="4">
        <v>786727</v>
      </c>
      <c r="B3700" t="s">
        <v>2414</v>
      </c>
      <c r="C3700" s="4">
        <v>4147608</v>
      </c>
      <c r="D3700" t="s">
        <v>2415</v>
      </c>
      <c r="E3700" t="s">
        <v>2416</v>
      </c>
      <c r="F3700" s="4">
        <v>10030</v>
      </c>
      <c r="G3700" s="13" t="s">
        <v>124</v>
      </c>
      <c r="H3700" s="13" t="s">
        <v>148</v>
      </c>
      <c r="I3700" s="1">
        <v>4081915</v>
      </c>
      <c r="J3700" s="1">
        <v>-7393964</v>
      </c>
      <c r="K3700" t="s">
        <v>5</v>
      </c>
      <c r="L3700" s="20">
        <v>100</v>
      </c>
      <c r="M3700" s="4">
        <v>7</v>
      </c>
      <c r="N3700" s="4">
        <v>11</v>
      </c>
      <c r="O3700" s="2">
        <v>42254</v>
      </c>
      <c r="P3700" s="3">
        <v>0.18</v>
      </c>
      <c r="Q3700" s="4">
        <v>1</v>
      </c>
      <c r="R3700" s="3">
        <v>5.6</v>
      </c>
      <c r="S37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0" t="str">
        <f>IF(AIRBNB[[#This Row],[RUIDO(dB)]]&lt;=4,"Silencioso",IF(AIRBNB[[#This Row],[RUIDO(dB)]]&lt;=5.5,"Poco Ruidoso","Ruidoso"))</f>
        <v>Ruidoso</v>
      </c>
      <c r="U3700" t="str">
        <f>IF(AND(AIRBNB[[#This Row],[PRECIO]]&lt;50,AIRBNB[[#This Row],[MIN_NOCHES]]&gt;3),"Dentro del presupuesto","No considerar")</f>
        <v>No considerar</v>
      </c>
      <c r="V3700" t="str">
        <f>VLOOKUP(AIRBNB[[#This Row],[HOST_ID]],Super_host[],5,FALSE)</f>
        <v>Host</v>
      </c>
    </row>
    <row r="3701" spans="1:22">
      <c r="A3701" s="4">
        <v>3157420</v>
      </c>
      <c r="B3701" t="s">
        <v>1429</v>
      </c>
      <c r="C3701" s="4">
        <v>4119683</v>
      </c>
      <c r="D3701" t="s">
        <v>1430</v>
      </c>
      <c r="E3701" t="s">
        <v>697</v>
      </c>
      <c r="F3701" s="4">
        <v>10280</v>
      </c>
      <c r="G3701" s="13" t="s">
        <v>124</v>
      </c>
      <c r="H3701" s="13" t="s">
        <v>698</v>
      </c>
      <c r="I3701" s="1">
        <v>4071029</v>
      </c>
      <c r="J3701" s="1">
        <v>-7401725</v>
      </c>
      <c r="K3701" t="s">
        <v>40</v>
      </c>
      <c r="L3701" s="20">
        <v>100</v>
      </c>
      <c r="M3701" s="4">
        <v>1</v>
      </c>
      <c r="N3701" s="4">
        <v>4</v>
      </c>
      <c r="O3701" s="2">
        <v>42577</v>
      </c>
      <c r="P3701" s="3">
        <v>0.08</v>
      </c>
      <c r="Q3701" s="4">
        <v>1</v>
      </c>
      <c r="R3701" s="3">
        <v>5.6</v>
      </c>
      <c r="S37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1" t="str">
        <f>IF(AIRBNB[[#This Row],[RUIDO(dB)]]&lt;=4,"Silencioso",IF(AIRBNB[[#This Row],[RUIDO(dB)]]&lt;=5.5,"Poco Ruidoso","Ruidoso"))</f>
        <v>Ruidoso</v>
      </c>
      <c r="U3701" t="str">
        <f>IF(AND(AIRBNB[[#This Row],[PRECIO]]&lt;50,AIRBNB[[#This Row],[MIN_NOCHES]]&gt;3),"Dentro del presupuesto","No considerar")</f>
        <v>No considerar</v>
      </c>
      <c r="V3701" t="str">
        <f>VLOOKUP(AIRBNB[[#This Row],[HOST_ID]],Super_host[],5,FALSE)</f>
        <v>Host</v>
      </c>
    </row>
    <row r="3702" spans="1:22">
      <c r="A3702" s="4">
        <v>2045097</v>
      </c>
      <c r="B3702" t="s">
        <v>7160</v>
      </c>
      <c r="C3702" s="4">
        <v>4119331</v>
      </c>
      <c r="D3702" t="s">
        <v>375</v>
      </c>
      <c r="E3702" t="s">
        <v>2178</v>
      </c>
      <c r="F3702" s="4">
        <v>10002</v>
      </c>
      <c r="G3702" s="13" t="s">
        <v>124</v>
      </c>
      <c r="H3702" s="13" t="s">
        <v>137</v>
      </c>
      <c r="I3702" s="1">
        <v>4071892</v>
      </c>
      <c r="J3702" s="1">
        <v>-7398383</v>
      </c>
      <c r="K3702" t="s">
        <v>5</v>
      </c>
      <c r="L3702" s="20">
        <v>100</v>
      </c>
      <c r="M3702" s="4">
        <v>7</v>
      </c>
      <c r="N3702" s="4">
        <v>0</v>
      </c>
      <c r="O3702" s="2">
        <v>42229</v>
      </c>
      <c r="P3702" s="3">
        <v>0.05</v>
      </c>
      <c r="Q3702" s="4">
        <v>1</v>
      </c>
      <c r="R3702" s="3">
        <v>5.6</v>
      </c>
      <c r="S37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2" t="str">
        <f>IF(AIRBNB[[#This Row],[RUIDO(dB)]]&lt;=4,"Silencioso",IF(AIRBNB[[#This Row],[RUIDO(dB)]]&lt;=5.5,"Poco Ruidoso","Ruidoso"))</f>
        <v>Ruidoso</v>
      </c>
      <c r="U3702" t="str">
        <f>IF(AND(AIRBNB[[#This Row],[PRECIO]]&lt;50,AIRBNB[[#This Row],[MIN_NOCHES]]&gt;3),"Dentro del presupuesto","No considerar")</f>
        <v>No considerar</v>
      </c>
      <c r="V3702" t="str">
        <f>VLOOKUP(AIRBNB[[#This Row],[HOST_ID]],Super_host[],5,FALSE)</f>
        <v>Host</v>
      </c>
    </row>
    <row r="3703" spans="1:22">
      <c r="A3703" s="4">
        <v>854033</v>
      </c>
      <c r="B3703" t="s">
        <v>1785</v>
      </c>
      <c r="C3703" s="4">
        <v>4092307</v>
      </c>
      <c r="D3703" t="s">
        <v>1786</v>
      </c>
      <c r="E3703" t="s">
        <v>1787</v>
      </c>
      <c r="F3703" s="4">
        <v>10278</v>
      </c>
      <c r="G3703" s="13" t="s">
        <v>124</v>
      </c>
      <c r="H3703" s="13" t="s">
        <v>667</v>
      </c>
      <c r="I3703" s="1">
        <v>407123</v>
      </c>
      <c r="J3703" s="1">
        <v>-7399946</v>
      </c>
      <c r="K3703" t="s">
        <v>40</v>
      </c>
      <c r="L3703" s="20">
        <v>100</v>
      </c>
      <c r="M3703" s="4">
        <v>4</v>
      </c>
      <c r="N3703" s="4">
        <v>8</v>
      </c>
      <c r="O3703" s="2">
        <v>43576</v>
      </c>
      <c r="P3703" s="3">
        <v>0.11</v>
      </c>
      <c r="Q3703" s="4">
        <v>1</v>
      </c>
      <c r="R3703" s="3">
        <v>5.6</v>
      </c>
      <c r="S37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3" t="str">
        <f>IF(AIRBNB[[#This Row],[RUIDO(dB)]]&lt;=4,"Silencioso",IF(AIRBNB[[#This Row],[RUIDO(dB)]]&lt;=5.5,"Poco Ruidoso","Ruidoso"))</f>
        <v>Ruidoso</v>
      </c>
      <c r="U3703" t="str">
        <f>IF(AND(AIRBNB[[#This Row],[PRECIO]]&lt;50,AIRBNB[[#This Row],[MIN_NOCHES]]&gt;3),"Dentro del presupuesto","No considerar")</f>
        <v>No considerar</v>
      </c>
      <c r="V3703" t="str">
        <f>VLOOKUP(AIRBNB[[#This Row],[HOST_ID]],Super_host[],5,FALSE)</f>
        <v>Host</v>
      </c>
    </row>
    <row r="3704" spans="1:22">
      <c r="A3704" s="4">
        <v>6029809</v>
      </c>
      <c r="B3704" t="s">
        <v>14569</v>
      </c>
      <c r="C3704" s="4">
        <v>4049004</v>
      </c>
      <c r="D3704" t="s">
        <v>14570</v>
      </c>
      <c r="E3704" t="s">
        <v>13059</v>
      </c>
      <c r="F3704" s="4">
        <v>11233</v>
      </c>
      <c r="G3704" s="13" t="s">
        <v>4662</v>
      </c>
      <c r="H3704" s="13" t="s">
        <v>9230</v>
      </c>
      <c r="I3704" s="1">
        <v>4068245</v>
      </c>
      <c r="J3704" s="1">
        <v>-7391951</v>
      </c>
      <c r="K3704" t="s">
        <v>5</v>
      </c>
      <c r="L3704" s="20">
        <v>100</v>
      </c>
      <c r="M3704" s="4">
        <v>3</v>
      </c>
      <c r="N3704" s="4">
        <v>106</v>
      </c>
      <c r="O3704" s="2">
        <v>43651</v>
      </c>
      <c r="P3704" s="3">
        <v>2.2799999999999998</v>
      </c>
      <c r="Q3704" s="4">
        <v>1</v>
      </c>
      <c r="R3704" s="3">
        <v>6.9</v>
      </c>
      <c r="S37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4" t="str">
        <f>IF(AIRBNB[[#This Row],[RUIDO(dB)]]&lt;=4,"Silencioso",IF(AIRBNB[[#This Row],[RUIDO(dB)]]&lt;=5.5,"Poco Ruidoso","Ruidoso"))</f>
        <v>Ruidoso</v>
      </c>
      <c r="U3704" t="str">
        <f>IF(AND(AIRBNB[[#This Row],[PRECIO]]&lt;50,AIRBNB[[#This Row],[MIN_NOCHES]]&gt;3),"Dentro del presupuesto","No considerar")</f>
        <v>No considerar</v>
      </c>
      <c r="V3704" t="str">
        <f>VLOOKUP(AIRBNB[[#This Row],[HOST_ID]],Super_host[],5,FALSE)</f>
        <v>Host</v>
      </c>
    </row>
    <row r="3705" spans="1:22">
      <c r="A3705" s="4">
        <v>766542</v>
      </c>
      <c r="B3705" t="s">
        <v>9969</v>
      </c>
      <c r="C3705" s="4">
        <v>4041877</v>
      </c>
      <c r="D3705" t="s">
        <v>1522</v>
      </c>
      <c r="E3705" t="s">
        <v>9970</v>
      </c>
      <c r="F3705" s="4">
        <v>11249</v>
      </c>
      <c r="G3705" s="13" t="s">
        <v>4662</v>
      </c>
      <c r="H3705" s="13" t="s">
        <v>9218</v>
      </c>
      <c r="I3705" s="1">
        <v>4071988</v>
      </c>
      <c r="J3705" s="1">
        <v>-7395616</v>
      </c>
      <c r="K3705" t="s">
        <v>5</v>
      </c>
      <c r="L3705" s="20">
        <v>100</v>
      </c>
      <c r="M3705" s="4">
        <v>90</v>
      </c>
      <c r="N3705" s="4">
        <v>4</v>
      </c>
      <c r="O3705" s="2">
        <v>41521</v>
      </c>
      <c r="P3705" s="3">
        <v>0.05</v>
      </c>
      <c r="Q3705" s="4">
        <v>1</v>
      </c>
      <c r="R3705" s="3">
        <v>6.9</v>
      </c>
      <c r="S37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5" t="str">
        <f>IF(AIRBNB[[#This Row],[RUIDO(dB)]]&lt;=4,"Silencioso",IF(AIRBNB[[#This Row],[RUIDO(dB)]]&lt;=5.5,"Poco Ruidoso","Ruidoso"))</f>
        <v>Ruidoso</v>
      </c>
      <c r="U3705" t="str">
        <f>IF(AND(AIRBNB[[#This Row],[PRECIO]]&lt;50,AIRBNB[[#This Row],[MIN_NOCHES]]&gt;3),"Dentro del presupuesto","No considerar")</f>
        <v>No considerar</v>
      </c>
      <c r="V3705" t="str">
        <f>VLOOKUP(AIRBNB[[#This Row],[HOST_ID]],Super_host[],5,FALSE)</f>
        <v>Host</v>
      </c>
    </row>
    <row r="3706" spans="1:22">
      <c r="A3706" s="4">
        <v>992977</v>
      </c>
      <c r="B3706" t="s">
        <v>9231</v>
      </c>
      <c r="C3706" s="4">
        <v>4000059</v>
      </c>
      <c r="D3706" t="s">
        <v>9232</v>
      </c>
      <c r="E3706" t="s">
        <v>9233</v>
      </c>
      <c r="F3706" s="4">
        <v>11215</v>
      </c>
      <c r="G3706" s="13" t="s">
        <v>4662</v>
      </c>
      <c r="H3706" s="13" t="s">
        <v>9234</v>
      </c>
      <c r="I3706" s="1">
        <v>4067359</v>
      </c>
      <c r="J3706" s="1">
        <v>-7397434</v>
      </c>
      <c r="K3706" t="s">
        <v>5</v>
      </c>
      <c r="L3706" s="20">
        <v>100</v>
      </c>
      <c r="M3706" s="4">
        <v>365</v>
      </c>
      <c r="N3706" s="4">
        <v>1</v>
      </c>
      <c r="O3706" s="2">
        <v>41487</v>
      </c>
      <c r="P3706" s="3">
        <v>0.01</v>
      </c>
      <c r="Q3706" s="4">
        <v>1</v>
      </c>
      <c r="R3706" s="3">
        <v>6.9</v>
      </c>
      <c r="S37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6" t="str">
        <f>IF(AIRBNB[[#This Row],[RUIDO(dB)]]&lt;=4,"Silencioso",IF(AIRBNB[[#This Row],[RUIDO(dB)]]&lt;=5.5,"Poco Ruidoso","Ruidoso"))</f>
        <v>Ruidoso</v>
      </c>
      <c r="U3706" t="str">
        <f>IF(AND(AIRBNB[[#This Row],[PRECIO]]&lt;50,AIRBNB[[#This Row],[MIN_NOCHES]]&gt;3),"Dentro del presupuesto","No considerar")</f>
        <v>No considerar</v>
      </c>
      <c r="V3706" t="str">
        <f>VLOOKUP(AIRBNB[[#This Row],[HOST_ID]],Super_host[],5,FALSE)</f>
        <v>Host</v>
      </c>
    </row>
    <row r="3707" spans="1:22">
      <c r="A3707" s="4">
        <v>752202</v>
      </c>
      <c r="B3707" t="s">
        <v>13936</v>
      </c>
      <c r="C3707" s="4">
        <v>3955766</v>
      </c>
      <c r="D3707" t="s">
        <v>851</v>
      </c>
      <c r="E3707" t="s">
        <v>13937</v>
      </c>
      <c r="F3707" s="4">
        <v>11216</v>
      </c>
      <c r="G3707" s="13" t="s">
        <v>4662</v>
      </c>
      <c r="H3707" s="13" t="s">
        <v>9230</v>
      </c>
      <c r="I3707" s="1">
        <v>4067968</v>
      </c>
      <c r="J3707" s="1">
        <v>-7394715</v>
      </c>
      <c r="K3707" t="s">
        <v>40</v>
      </c>
      <c r="L3707" s="20">
        <v>100</v>
      </c>
      <c r="M3707" s="4">
        <v>1</v>
      </c>
      <c r="N3707" s="4">
        <v>113</v>
      </c>
      <c r="O3707" s="2">
        <v>43339</v>
      </c>
      <c r="P3707" s="3">
        <v>1.43</v>
      </c>
      <c r="Q3707" s="4">
        <v>1</v>
      </c>
      <c r="R3707" s="3">
        <v>6.9</v>
      </c>
      <c r="S37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7" t="str">
        <f>IF(AIRBNB[[#This Row],[RUIDO(dB)]]&lt;=4,"Silencioso",IF(AIRBNB[[#This Row],[RUIDO(dB)]]&lt;=5.5,"Poco Ruidoso","Ruidoso"))</f>
        <v>Ruidoso</v>
      </c>
      <c r="U3707" t="str">
        <f>IF(AND(AIRBNB[[#This Row],[PRECIO]]&lt;50,AIRBNB[[#This Row],[MIN_NOCHES]]&gt;3),"Dentro del presupuesto","No considerar")</f>
        <v>No considerar</v>
      </c>
      <c r="V3707" t="str">
        <f>VLOOKUP(AIRBNB[[#This Row],[HOST_ID]],Super_host[],5,FALSE)</f>
        <v>Host</v>
      </c>
    </row>
    <row r="3708" spans="1:22">
      <c r="A3708" s="4">
        <v>6385364</v>
      </c>
      <c r="B3708" t="s">
        <v>453</v>
      </c>
      <c r="C3708" s="4">
        <v>3922258</v>
      </c>
      <c r="D3708" t="s">
        <v>454</v>
      </c>
      <c r="E3708" t="s">
        <v>455</v>
      </c>
      <c r="F3708" s="4">
        <v>10002</v>
      </c>
      <c r="G3708" s="13" t="s">
        <v>124</v>
      </c>
      <c r="H3708" s="13" t="s">
        <v>137</v>
      </c>
      <c r="I3708" s="1">
        <v>407188</v>
      </c>
      <c r="J3708" s="1">
        <v>-7399452</v>
      </c>
      <c r="K3708" t="s">
        <v>40</v>
      </c>
      <c r="L3708" s="20">
        <v>100</v>
      </c>
      <c r="M3708" s="4">
        <v>1</v>
      </c>
      <c r="N3708" s="4">
        <v>1</v>
      </c>
      <c r="O3708" s="2">
        <v>42226</v>
      </c>
      <c r="P3708" s="3">
        <v>0.02</v>
      </c>
      <c r="Q3708" s="4">
        <v>1</v>
      </c>
      <c r="R3708" s="3">
        <v>5.6</v>
      </c>
      <c r="S37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8" t="str">
        <f>IF(AIRBNB[[#This Row],[RUIDO(dB)]]&lt;=4,"Silencioso",IF(AIRBNB[[#This Row],[RUIDO(dB)]]&lt;=5.5,"Poco Ruidoso","Ruidoso"))</f>
        <v>Ruidoso</v>
      </c>
      <c r="U3708" t="str">
        <f>IF(AND(AIRBNB[[#This Row],[PRECIO]]&lt;50,AIRBNB[[#This Row],[MIN_NOCHES]]&gt;3),"Dentro del presupuesto","No considerar")</f>
        <v>No considerar</v>
      </c>
      <c r="V3708" t="str">
        <f>VLOOKUP(AIRBNB[[#This Row],[HOST_ID]],Super_host[],5,FALSE)</f>
        <v>Host</v>
      </c>
    </row>
    <row r="3709" spans="1:22">
      <c r="A3709" s="4">
        <v>2508745</v>
      </c>
      <c r="B3709" t="s">
        <v>2708</v>
      </c>
      <c r="C3709" s="4">
        <v>3905432</v>
      </c>
      <c r="D3709" t="s">
        <v>2709</v>
      </c>
      <c r="E3709" t="s">
        <v>2710</v>
      </c>
      <c r="F3709" s="4">
        <v>10030</v>
      </c>
      <c r="G3709" s="13" t="s">
        <v>124</v>
      </c>
      <c r="H3709" s="13" t="s">
        <v>148</v>
      </c>
      <c r="I3709" s="1">
        <v>4081456</v>
      </c>
      <c r="J3709" s="1">
        <v>-7394583</v>
      </c>
      <c r="K3709" t="s">
        <v>40</v>
      </c>
      <c r="L3709" s="20">
        <v>100</v>
      </c>
      <c r="M3709" s="4">
        <v>6</v>
      </c>
      <c r="N3709" s="4">
        <v>13</v>
      </c>
      <c r="O3709" s="2">
        <v>43616</v>
      </c>
      <c r="P3709" s="3">
        <v>0.22</v>
      </c>
      <c r="Q3709" s="4">
        <v>1</v>
      </c>
      <c r="R3709" s="3">
        <v>5.6</v>
      </c>
      <c r="S37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09" t="str">
        <f>IF(AIRBNB[[#This Row],[RUIDO(dB)]]&lt;=4,"Silencioso",IF(AIRBNB[[#This Row],[RUIDO(dB)]]&lt;=5.5,"Poco Ruidoso","Ruidoso"))</f>
        <v>Ruidoso</v>
      </c>
      <c r="U3709" t="str">
        <f>IF(AND(AIRBNB[[#This Row],[PRECIO]]&lt;50,AIRBNB[[#This Row],[MIN_NOCHES]]&gt;3),"Dentro del presupuesto","No considerar")</f>
        <v>No considerar</v>
      </c>
      <c r="V3709" t="str">
        <f>VLOOKUP(AIRBNB[[#This Row],[HOST_ID]],Super_host[],5,FALSE)</f>
        <v>Host</v>
      </c>
    </row>
    <row r="3710" spans="1:22">
      <c r="A3710" s="4">
        <v>742795</v>
      </c>
      <c r="B3710" t="s">
        <v>15059</v>
      </c>
      <c r="C3710" s="4">
        <v>3889383</v>
      </c>
      <c r="D3710" t="s">
        <v>1364</v>
      </c>
      <c r="E3710" t="s">
        <v>15060</v>
      </c>
      <c r="F3710" s="4">
        <v>11217</v>
      </c>
      <c r="G3710" s="13" t="s">
        <v>4662</v>
      </c>
      <c r="H3710" s="13" t="s">
        <v>9222</v>
      </c>
      <c r="I3710" s="1">
        <v>4068736</v>
      </c>
      <c r="J3710" s="1">
        <v>-7397496</v>
      </c>
      <c r="K3710" t="s">
        <v>5</v>
      </c>
      <c r="L3710" s="20">
        <v>100</v>
      </c>
      <c r="M3710" s="4">
        <v>1</v>
      </c>
      <c r="N3710" s="4">
        <v>273</v>
      </c>
      <c r="O3710" s="2">
        <v>43636</v>
      </c>
      <c r="P3710" s="3">
        <v>3.35</v>
      </c>
      <c r="Q3710" s="4">
        <v>1</v>
      </c>
      <c r="R3710" s="3">
        <v>6.9</v>
      </c>
      <c r="S37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0" t="str">
        <f>IF(AIRBNB[[#This Row],[RUIDO(dB)]]&lt;=4,"Silencioso",IF(AIRBNB[[#This Row],[RUIDO(dB)]]&lt;=5.5,"Poco Ruidoso","Ruidoso"))</f>
        <v>Ruidoso</v>
      </c>
      <c r="U3710" t="str">
        <f>IF(AND(AIRBNB[[#This Row],[PRECIO]]&lt;50,AIRBNB[[#This Row],[MIN_NOCHES]]&gt;3),"Dentro del presupuesto","No considerar")</f>
        <v>No considerar</v>
      </c>
      <c r="V3710" t="str">
        <f>VLOOKUP(AIRBNB[[#This Row],[HOST_ID]],Super_host[],5,FALSE)</f>
        <v>Host</v>
      </c>
    </row>
    <row r="3711" spans="1:22">
      <c r="A3711" s="4">
        <v>4343011</v>
      </c>
      <c r="B3711" t="s">
        <v>2893</v>
      </c>
      <c r="C3711" s="4">
        <v>3822369</v>
      </c>
      <c r="D3711" t="s">
        <v>66</v>
      </c>
      <c r="E3711" t="s">
        <v>2894</v>
      </c>
      <c r="F3711" s="4">
        <v>10021</v>
      </c>
      <c r="G3711" s="13" t="s">
        <v>124</v>
      </c>
      <c r="H3711" s="13" t="s">
        <v>129</v>
      </c>
      <c r="I3711" s="1">
        <v>407681</v>
      </c>
      <c r="J3711" s="1">
        <v>-7396018</v>
      </c>
      <c r="K3711" t="s">
        <v>40</v>
      </c>
      <c r="L3711" s="20">
        <v>100</v>
      </c>
      <c r="M3711" s="4">
        <v>4</v>
      </c>
      <c r="N3711" s="4">
        <v>14</v>
      </c>
      <c r="O3711" s="2">
        <v>42557</v>
      </c>
      <c r="P3711" s="3">
        <v>0.25</v>
      </c>
      <c r="Q3711" s="4">
        <v>1</v>
      </c>
      <c r="R3711" s="3">
        <v>5.6</v>
      </c>
      <c r="S37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1" t="str">
        <f>IF(AIRBNB[[#This Row],[RUIDO(dB)]]&lt;=4,"Silencioso",IF(AIRBNB[[#This Row],[RUIDO(dB)]]&lt;=5.5,"Poco Ruidoso","Ruidoso"))</f>
        <v>Ruidoso</v>
      </c>
      <c r="U3711" t="str">
        <f>IF(AND(AIRBNB[[#This Row],[PRECIO]]&lt;50,AIRBNB[[#This Row],[MIN_NOCHES]]&gt;3),"Dentro del presupuesto","No considerar")</f>
        <v>No considerar</v>
      </c>
      <c r="V3711" t="str">
        <f>VLOOKUP(AIRBNB[[#This Row],[HOST_ID]],Super_host[],5,FALSE)</f>
        <v>Host</v>
      </c>
    </row>
    <row r="3712" spans="1:22">
      <c r="A3712" s="4">
        <v>720274</v>
      </c>
      <c r="B3712" t="s">
        <v>10706</v>
      </c>
      <c r="C3712" s="4">
        <v>3717536</v>
      </c>
      <c r="D3712" t="s">
        <v>205</v>
      </c>
      <c r="E3712" t="s">
        <v>10707</v>
      </c>
      <c r="F3712" s="4">
        <v>11216</v>
      </c>
      <c r="G3712" s="13" t="s">
        <v>4662</v>
      </c>
      <c r="H3712" s="13" t="s">
        <v>9252</v>
      </c>
      <c r="I3712" s="1">
        <v>4067471</v>
      </c>
      <c r="J3712" s="1">
        <v>-7395324</v>
      </c>
      <c r="K3712" t="s">
        <v>5</v>
      </c>
      <c r="L3712" s="20">
        <v>100</v>
      </c>
      <c r="M3712" s="4">
        <v>5</v>
      </c>
      <c r="N3712" s="4">
        <v>9</v>
      </c>
      <c r="O3712" s="2">
        <v>42841</v>
      </c>
      <c r="P3712" s="3">
        <v>0.11</v>
      </c>
      <c r="Q3712" s="4">
        <v>1</v>
      </c>
      <c r="R3712" s="3">
        <v>6.9</v>
      </c>
      <c r="S37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2" t="str">
        <f>IF(AIRBNB[[#This Row],[RUIDO(dB)]]&lt;=4,"Silencioso",IF(AIRBNB[[#This Row],[RUIDO(dB)]]&lt;=5.5,"Poco Ruidoso","Ruidoso"))</f>
        <v>Ruidoso</v>
      </c>
      <c r="U3712" t="str">
        <f>IF(AND(AIRBNB[[#This Row],[PRECIO]]&lt;50,AIRBNB[[#This Row],[MIN_NOCHES]]&gt;3),"Dentro del presupuesto","No considerar")</f>
        <v>No considerar</v>
      </c>
      <c r="V3712" t="str">
        <f>VLOOKUP(AIRBNB[[#This Row],[HOST_ID]],Super_host[],5,FALSE)</f>
        <v>Host</v>
      </c>
    </row>
    <row r="3713" spans="1:22">
      <c r="A3713" s="4">
        <v>2310791</v>
      </c>
      <c r="B3713" t="s">
        <v>14167</v>
      </c>
      <c r="C3713" s="4">
        <v>3689829</v>
      </c>
      <c r="D3713" t="s">
        <v>1663</v>
      </c>
      <c r="E3713" t="s">
        <v>11397</v>
      </c>
      <c r="F3713" s="4">
        <v>11238</v>
      </c>
      <c r="G3713" s="13" t="s">
        <v>4662</v>
      </c>
      <c r="H3713" s="13" t="s">
        <v>9387</v>
      </c>
      <c r="I3713" s="1">
        <v>4068583</v>
      </c>
      <c r="J3713" s="1">
        <v>-7396558</v>
      </c>
      <c r="K3713" t="s">
        <v>5</v>
      </c>
      <c r="L3713" s="20">
        <v>100</v>
      </c>
      <c r="M3713" s="4">
        <v>2</v>
      </c>
      <c r="N3713" s="4">
        <v>110</v>
      </c>
      <c r="O3713" s="2">
        <v>43640</v>
      </c>
      <c r="P3713" s="3">
        <v>1.73</v>
      </c>
      <c r="Q3713" s="4">
        <v>1</v>
      </c>
      <c r="R3713" s="3">
        <v>6.9</v>
      </c>
      <c r="S37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3" t="str">
        <f>IF(AIRBNB[[#This Row],[RUIDO(dB)]]&lt;=4,"Silencioso",IF(AIRBNB[[#This Row],[RUIDO(dB)]]&lt;=5.5,"Poco Ruidoso","Ruidoso"))</f>
        <v>Ruidoso</v>
      </c>
      <c r="U3713" t="str">
        <f>IF(AND(AIRBNB[[#This Row],[PRECIO]]&lt;50,AIRBNB[[#This Row],[MIN_NOCHES]]&gt;3),"Dentro del presupuesto","No considerar")</f>
        <v>No considerar</v>
      </c>
      <c r="V3713" t="str">
        <f>VLOOKUP(AIRBNB[[#This Row],[HOST_ID]],Super_host[],5,FALSE)</f>
        <v>Host</v>
      </c>
    </row>
    <row r="3714" spans="1:22">
      <c r="A3714" s="4">
        <v>5029204</v>
      </c>
      <c r="B3714" t="s">
        <v>13325</v>
      </c>
      <c r="C3714" s="4">
        <v>3646549</v>
      </c>
      <c r="D3714" t="s">
        <v>5052</v>
      </c>
      <c r="E3714" t="s">
        <v>13326</v>
      </c>
      <c r="F3714" s="4">
        <v>11211</v>
      </c>
      <c r="G3714" s="13" t="s">
        <v>4662</v>
      </c>
      <c r="H3714" s="13" t="s">
        <v>9218</v>
      </c>
      <c r="I3714" s="1">
        <v>4071735</v>
      </c>
      <c r="J3714" s="1">
        <v>-7394465</v>
      </c>
      <c r="K3714" t="s">
        <v>40</v>
      </c>
      <c r="L3714" s="20">
        <v>100</v>
      </c>
      <c r="M3714" s="4">
        <v>2</v>
      </c>
      <c r="N3714" s="4">
        <v>49</v>
      </c>
      <c r="O3714" s="2">
        <v>43631</v>
      </c>
      <c r="P3714" s="3">
        <v>0.9</v>
      </c>
      <c r="Q3714" s="4">
        <v>1</v>
      </c>
      <c r="R3714" s="3">
        <v>6.9</v>
      </c>
      <c r="S37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4" t="str">
        <f>IF(AIRBNB[[#This Row],[RUIDO(dB)]]&lt;=4,"Silencioso",IF(AIRBNB[[#This Row],[RUIDO(dB)]]&lt;=5.5,"Poco Ruidoso","Ruidoso"))</f>
        <v>Ruidoso</v>
      </c>
      <c r="U3714" t="str">
        <f>IF(AND(AIRBNB[[#This Row],[PRECIO]]&lt;50,AIRBNB[[#This Row],[MIN_NOCHES]]&gt;3),"Dentro del presupuesto","No considerar")</f>
        <v>No considerar</v>
      </c>
      <c r="V3714" t="str">
        <f>VLOOKUP(AIRBNB[[#This Row],[HOST_ID]],Super_host[],5,FALSE)</f>
        <v>Host</v>
      </c>
    </row>
    <row r="3715" spans="1:22">
      <c r="A3715" s="4">
        <v>1884398</v>
      </c>
      <c r="B3715" t="s">
        <v>7171</v>
      </c>
      <c r="C3715" s="4">
        <v>3627583</v>
      </c>
      <c r="D3715" t="s">
        <v>5613</v>
      </c>
      <c r="E3715" t="s">
        <v>7172</v>
      </c>
      <c r="F3715" s="4">
        <v>10014</v>
      </c>
      <c r="G3715" s="13" t="s">
        <v>124</v>
      </c>
      <c r="H3715" s="13" t="s">
        <v>140</v>
      </c>
      <c r="I3715" s="1">
        <v>4073311</v>
      </c>
      <c r="J3715" s="1">
        <v>-7400761</v>
      </c>
      <c r="K3715" t="s">
        <v>5</v>
      </c>
      <c r="L3715" s="20">
        <v>100</v>
      </c>
      <c r="M3715" s="4">
        <v>60</v>
      </c>
      <c r="N3715" s="4">
        <v>0</v>
      </c>
      <c r="O3715" s="2">
        <v>43631</v>
      </c>
      <c r="P3715" s="3">
        <v>7.0000000000000007E-2</v>
      </c>
      <c r="Q3715" s="4">
        <v>1</v>
      </c>
      <c r="R3715" s="3">
        <v>5.6</v>
      </c>
      <c r="S37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5" t="str">
        <f>IF(AIRBNB[[#This Row],[RUIDO(dB)]]&lt;=4,"Silencioso",IF(AIRBNB[[#This Row],[RUIDO(dB)]]&lt;=5.5,"Poco Ruidoso","Ruidoso"))</f>
        <v>Ruidoso</v>
      </c>
      <c r="U3715" t="str">
        <f>IF(AND(AIRBNB[[#This Row],[PRECIO]]&lt;50,AIRBNB[[#This Row],[MIN_NOCHES]]&gt;3),"Dentro del presupuesto","No considerar")</f>
        <v>No considerar</v>
      </c>
      <c r="V3715" t="str">
        <f>VLOOKUP(AIRBNB[[#This Row],[HOST_ID]],Super_host[],5,FALSE)</f>
        <v>Host</v>
      </c>
    </row>
    <row r="3716" spans="1:22">
      <c r="A3716" s="4">
        <v>5258014</v>
      </c>
      <c r="B3716" t="s">
        <v>12352</v>
      </c>
      <c r="C3716" s="4">
        <v>3605729</v>
      </c>
      <c r="D3716" t="s">
        <v>567</v>
      </c>
      <c r="E3716" t="s">
        <v>12353</v>
      </c>
      <c r="F3716" s="4">
        <v>11211</v>
      </c>
      <c r="G3716" s="13" t="s">
        <v>4662</v>
      </c>
      <c r="H3716" s="13" t="s">
        <v>9218</v>
      </c>
      <c r="I3716" s="1">
        <v>4070709</v>
      </c>
      <c r="J3716" s="1">
        <v>-7395191</v>
      </c>
      <c r="K3716" t="s">
        <v>40</v>
      </c>
      <c r="L3716" s="20">
        <v>100</v>
      </c>
      <c r="M3716" s="4">
        <v>3</v>
      </c>
      <c r="N3716" s="4">
        <v>19</v>
      </c>
      <c r="O3716" s="2">
        <v>43590</v>
      </c>
      <c r="P3716" s="3">
        <v>0.42</v>
      </c>
      <c r="Q3716" s="4">
        <v>1</v>
      </c>
      <c r="R3716" s="3">
        <v>6.9</v>
      </c>
      <c r="S37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6" t="str">
        <f>IF(AIRBNB[[#This Row],[RUIDO(dB)]]&lt;=4,"Silencioso",IF(AIRBNB[[#This Row],[RUIDO(dB)]]&lt;=5.5,"Poco Ruidoso","Ruidoso"))</f>
        <v>Ruidoso</v>
      </c>
      <c r="U3716" t="str">
        <f>IF(AND(AIRBNB[[#This Row],[PRECIO]]&lt;50,AIRBNB[[#This Row],[MIN_NOCHES]]&gt;3),"Dentro del presupuesto","No considerar")</f>
        <v>No considerar</v>
      </c>
      <c r="V3716" t="str">
        <f>VLOOKUP(AIRBNB[[#This Row],[HOST_ID]],Super_host[],5,FALSE)</f>
        <v>Host</v>
      </c>
    </row>
    <row r="3717" spans="1:22">
      <c r="A3717" s="4">
        <v>698514</v>
      </c>
      <c r="B3717" t="s">
        <v>1161</v>
      </c>
      <c r="C3717" s="4">
        <v>3579116</v>
      </c>
      <c r="D3717" t="s">
        <v>1162</v>
      </c>
      <c r="E3717" t="s">
        <v>1163</v>
      </c>
      <c r="F3717" s="4">
        <v>10014</v>
      </c>
      <c r="G3717" s="13" t="s">
        <v>124</v>
      </c>
      <c r="H3717" s="13" t="s">
        <v>140</v>
      </c>
      <c r="I3717" s="1">
        <v>4073105</v>
      </c>
      <c r="J3717" s="1">
        <v>-7400285</v>
      </c>
      <c r="K3717" t="s">
        <v>5</v>
      </c>
      <c r="L3717" s="20">
        <v>100</v>
      </c>
      <c r="M3717" s="4">
        <v>80</v>
      </c>
      <c r="N3717" s="4">
        <v>5</v>
      </c>
      <c r="O3717" s="2">
        <v>42858</v>
      </c>
      <c r="P3717" s="3">
        <v>0.06</v>
      </c>
      <c r="Q3717" s="4">
        <v>1</v>
      </c>
      <c r="R3717" s="3">
        <v>5.6</v>
      </c>
      <c r="S37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7" t="str">
        <f>IF(AIRBNB[[#This Row],[RUIDO(dB)]]&lt;=4,"Silencioso",IF(AIRBNB[[#This Row],[RUIDO(dB)]]&lt;=5.5,"Poco Ruidoso","Ruidoso"))</f>
        <v>Ruidoso</v>
      </c>
      <c r="U3717" t="str">
        <f>IF(AND(AIRBNB[[#This Row],[PRECIO]]&lt;50,AIRBNB[[#This Row],[MIN_NOCHES]]&gt;3),"Dentro del presupuesto","No considerar")</f>
        <v>No considerar</v>
      </c>
      <c r="V3717" t="str">
        <f>VLOOKUP(AIRBNB[[#This Row],[HOST_ID]],Super_host[],5,FALSE)</f>
        <v>Host</v>
      </c>
    </row>
    <row r="3718" spans="1:22">
      <c r="A3718" s="4">
        <v>2445856</v>
      </c>
      <c r="B3718" t="s">
        <v>8510</v>
      </c>
      <c r="C3718" s="4">
        <v>3578009</v>
      </c>
      <c r="D3718" t="s">
        <v>8511</v>
      </c>
      <c r="E3718" t="s">
        <v>8512</v>
      </c>
      <c r="F3718" s="4">
        <v>11101</v>
      </c>
      <c r="G3718" s="13" t="s">
        <v>7897</v>
      </c>
      <c r="H3718" s="13" t="s">
        <v>7905</v>
      </c>
      <c r="I3718" s="1">
        <v>4074955</v>
      </c>
      <c r="J3718" s="1">
        <v>-7395081</v>
      </c>
      <c r="K3718" t="s">
        <v>40</v>
      </c>
      <c r="L3718" s="20">
        <v>100</v>
      </c>
      <c r="M3718" s="4">
        <v>2</v>
      </c>
      <c r="N3718" s="4">
        <v>37</v>
      </c>
      <c r="O3718" s="2">
        <v>43379</v>
      </c>
      <c r="P3718" s="3">
        <v>0.57999999999999996</v>
      </c>
      <c r="Q3718" s="4">
        <v>5</v>
      </c>
      <c r="R3718" s="3">
        <v>6.24</v>
      </c>
      <c r="S37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8" t="str">
        <f>IF(AIRBNB[[#This Row],[RUIDO(dB)]]&lt;=4,"Silencioso",IF(AIRBNB[[#This Row],[RUIDO(dB)]]&lt;=5.5,"Poco Ruidoso","Ruidoso"))</f>
        <v>Ruidoso</v>
      </c>
      <c r="U3718" t="str">
        <f>IF(AND(AIRBNB[[#This Row],[PRECIO]]&lt;50,AIRBNB[[#This Row],[MIN_NOCHES]]&gt;3),"Dentro del presupuesto","No considerar")</f>
        <v>No considerar</v>
      </c>
      <c r="V3718" t="str">
        <f>VLOOKUP(AIRBNB[[#This Row],[HOST_ID]],Super_host[],5,FALSE)</f>
        <v>Host</v>
      </c>
    </row>
    <row r="3719" spans="1:22">
      <c r="A3719" s="4">
        <v>848087</v>
      </c>
      <c r="B3719" t="s">
        <v>11652</v>
      </c>
      <c r="C3719" s="4">
        <v>3526444</v>
      </c>
      <c r="D3719" t="s">
        <v>3705</v>
      </c>
      <c r="E3719" t="s">
        <v>11653</v>
      </c>
      <c r="F3719" s="4">
        <v>11216</v>
      </c>
      <c r="G3719" s="13" t="s">
        <v>4662</v>
      </c>
      <c r="H3719" s="13" t="s">
        <v>9230</v>
      </c>
      <c r="I3719" s="1">
        <v>4068196</v>
      </c>
      <c r="J3719" s="1">
        <v>-7395168</v>
      </c>
      <c r="K3719" t="s">
        <v>5</v>
      </c>
      <c r="L3719" s="20">
        <v>100</v>
      </c>
      <c r="M3719" s="4">
        <v>5</v>
      </c>
      <c r="N3719" s="4">
        <v>15</v>
      </c>
      <c r="O3719" s="2">
        <v>43620</v>
      </c>
      <c r="P3719" s="3">
        <v>0.25</v>
      </c>
      <c r="Q3719" s="4">
        <v>1</v>
      </c>
      <c r="R3719" s="3">
        <v>6.9</v>
      </c>
      <c r="S37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19" t="str">
        <f>IF(AIRBNB[[#This Row],[RUIDO(dB)]]&lt;=4,"Silencioso",IF(AIRBNB[[#This Row],[RUIDO(dB)]]&lt;=5.5,"Poco Ruidoso","Ruidoso"))</f>
        <v>Ruidoso</v>
      </c>
      <c r="U3719" t="str">
        <f>IF(AND(AIRBNB[[#This Row],[PRECIO]]&lt;50,AIRBNB[[#This Row],[MIN_NOCHES]]&gt;3),"Dentro del presupuesto","No considerar")</f>
        <v>No considerar</v>
      </c>
      <c r="V3719" t="str">
        <f>VLOOKUP(AIRBNB[[#This Row],[HOST_ID]],Super_host[],5,FALSE)</f>
        <v>Host</v>
      </c>
    </row>
    <row r="3720" spans="1:22">
      <c r="A3720" s="4">
        <v>3850967</v>
      </c>
      <c r="B3720" t="s">
        <v>11596</v>
      </c>
      <c r="C3720" s="4">
        <v>3424306</v>
      </c>
      <c r="D3720" t="s">
        <v>5388</v>
      </c>
      <c r="E3720" t="s">
        <v>11597</v>
      </c>
      <c r="F3720" s="4">
        <v>11213</v>
      </c>
      <c r="G3720" s="13" t="s">
        <v>4662</v>
      </c>
      <c r="H3720" s="13" t="s">
        <v>9252</v>
      </c>
      <c r="I3720" s="1">
        <v>406692</v>
      </c>
      <c r="J3720" s="1">
        <v>-7394739</v>
      </c>
      <c r="K3720" t="s">
        <v>5</v>
      </c>
      <c r="L3720" s="20">
        <v>100</v>
      </c>
      <c r="M3720" s="4">
        <v>2</v>
      </c>
      <c r="N3720" s="4">
        <v>11</v>
      </c>
      <c r="O3720" s="2">
        <v>42590</v>
      </c>
      <c r="P3720" s="3">
        <v>0.24</v>
      </c>
      <c r="Q3720" s="4">
        <v>1</v>
      </c>
      <c r="R3720" s="3">
        <v>6.9</v>
      </c>
      <c r="S37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0" t="str">
        <f>IF(AIRBNB[[#This Row],[RUIDO(dB)]]&lt;=4,"Silencioso",IF(AIRBNB[[#This Row],[RUIDO(dB)]]&lt;=5.5,"Poco Ruidoso","Ruidoso"))</f>
        <v>Ruidoso</v>
      </c>
      <c r="U3720" t="str">
        <f>IF(AND(AIRBNB[[#This Row],[PRECIO]]&lt;50,AIRBNB[[#This Row],[MIN_NOCHES]]&gt;3),"Dentro del presupuesto","No considerar")</f>
        <v>No considerar</v>
      </c>
      <c r="V3720" t="str">
        <f>VLOOKUP(AIRBNB[[#This Row],[HOST_ID]],Super_host[],5,FALSE)</f>
        <v>Host</v>
      </c>
    </row>
    <row r="3721" spans="1:22">
      <c r="A3721" s="4">
        <v>4632795</v>
      </c>
      <c r="B3721" t="s">
        <v>2823</v>
      </c>
      <c r="C3721" s="4">
        <v>3250450</v>
      </c>
      <c r="D3721" t="s">
        <v>2824</v>
      </c>
      <c r="E3721" t="s">
        <v>2825</v>
      </c>
      <c r="F3721" s="4">
        <v>10024</v>
      </c>
      <c r="G3721" s="13" t="s">
        <v>124</v>
      </c>
      <c r="H3721" s="13" t="s">
        <v>168</v>
      </c>
      <c r="I3721" s="1">
        <v>4078628</v>
      </c>
      <c r="J3721" s="1">
        <v>-7397264</v>
      </c>
      <c r="K3721" t="s">
        <v>40</v>
      </c>
      <c r="L3721" s="20">
        <v>100</v>
      </c>
      <c r="M3721" s="4">
        <v>30</v>
      </c>
      <c r="N3721" s="4">
        <v>12</v>
      </c>
      <c r="O3721" s="2">
        <v>42878</v>
      </c>
      <c r="P3721" s="3">
        <v>0.24</v>
      </c>
      <c r="Q3721" s="4">
        <v>1</v>
      </c>
      <c r="R3721" s="3">
        <v>5.6</v>
      </c>
      <c r="S37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1" t="str">
        <f>IF(AIRBNB[[#This Row],[RUIDO(dB)]]&lt;=4,"Silencioso",IF(AIRBNB[[#This Row],[RUIDO(dB)]]&lt;=5.5,"Poco Ruidoso","Ruidoso"))</f>
        <v>Ruidoso</v>
      </c>
      <c r="U3721" t="str">
        <f>IF(AND(AIRBNB[[#This Row],[PRECIO]]&lt;50,AIRBNB[[#This Row],[MIN_NOCHES]]&gt;3),"Dentro del presupuesto","No considerar")</f>
        <v>No considerar</v>
      </c>
      <c r="V3721" t="str">
        <f>VLOOKUP(AIRBNB[[#This Row],[HOST_ID]],Super_host[],5,FALSE)</f>
        <v>Host</v>
      </c>
    </row>
    <row r="3722" spans="1:22">
      <c r="A3722" s="4">
        <v>2804989</v>
      </c>
      <c r="B3722" t="s">
        <v>7978</v>
      </c>
      <c r="C3722" s="4">
        <v>2918667</v>
      </c>
      <c r="D3722" t="s">
        <v>7979</v>
      </c>
      <c r="E3722" t="s">
        <v>7980</v>
      </c>
      <c r="F3722" s="4">
        <v>11377</v>
      </c>
      <c r="G3722" s="13" t="s">
        <v>7897</v>
      </c>
      <c r="H3722" s="13" t="s">
        <v>7923</v>
      </c>
      <c r="I3722" s="1">
        <v>4074405</v>
      </c>
      <c r="J3722" s="1">
        <v>-7391502</v>
      </c>
      <c r="K3722" t="s">
        <v>5</v>
      </c>
      <c r="L3722" s="20">
        <v>100</v>
      </c>
      <c r="M3722" s="4">
        <v>1</v>
      </c>
      <c r="N3722" s="4">
        <v>1</v>
      </c>
      <c r="O3722" s="2">
        <v>41786</v>
      </c>
      <c r="P3722" s="3">
        <v>0.02</v>
      </c>
      <c r="Q3722" s="4">
        <v>5</v>
      </c>
      <c r="R3722" s="3">
        <v>6.24</v>
      </c>
      <c r="S37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2" t="str">
        <f>IF(AIRBNB[[#This Row],[RUIDO(dB)]]&lt;=4,"Silencioso",IF(AIRBNB[[#This Row],[RUIDO(dB)]]&lt;=5.5,"Poco Ruidoso","Ruidoso"))</f>
        <v>Ruidoso</v>
      </c>
      <c r="U3722" t="str">
        <f>IF(AND(AIRBNB[[#This Row],[PRECIO]]&lt;50,AIRBNB[[#This Row],[MIN_NOCHES]]&gt;3),"Dentro del presupuesto","No considerar")</f>
        <v>No considerar</v>
      </c>
      <c r="V3722" t="str">
        <f>VLOOKUP(AIRBNB[[#This Row],[HOST_ID]],Super_host[],5,FALSE)</f>
        <v>Host</v>
      </c>
    </row>
    <row r="3723" spans="1:22">
      <c r="A3723" s="4">
        <v>577703</v>
      </c>
      <c r="B3723" t="s">
        <v>1310</v>
      </c>
      <c r="C3723" s="4">
        <v>2841175</v>
      </c>
      <c r="D3723" t="s">
        <v>1311</v>
      </c>
      <c r="E3723" t="s">
        <v>1312</v>
      </c>
      <c r="F3723" s="4">
        <v>10009</v>
      </c>
      <c r="G3723" s="13" t="s">
        <v>124</v>
      </c>
      <c r="H3723" s="13" t="s">
        <v>133</v>
      </c>
      <c r="I3723" s="1">
        <v>4073047</v>
      </c>
      <c r="J3723" s="1">
        <v>-7398229</v>
      </c>
      <c r="K3723" t="s">
        <v>5</v>
      </c>
      <c r="L3723" s="20">
        <v>100</v>
      </c>
      <c r="M3723" s="4">
        <v>5</v>
      </c>
      <c r="N3723" s="4">
        <v>6</v>
      </c>
      <c r="O3723" s="2">
        <v>41166</v>
      </c>
      <c r="P3723" s="3">
        <v>7.0000000000000007E-2</v>
      </c>
      <c r="Q3723" s="4">
        <v>1</v>
      </c>
      <c r="R3723" s="3">
        <v>5.6</v>
      </c>
      <c r="S37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3" t="str">
        <f>IF(AIRBNB[[#This Row],[RUIDO(dB)]]&lt;=4,"Silencioso",IF(AIRBNB[[#This Row],[RUIDO(dB)]]&lt;=5.5,"Poco Ruidoso","Ruidoso"))</f>
        <v>Ruidoso</v>
      </c>
      <c r="U3723" t="str">
        <f>IF(AND(AIRBNB[[#This Row],[PRECIO]]&lt;50,AIRBNB[[#This Row],[MIN_NOCHES]]&gt;3),"Dentro del presupuesto","No considerar")</f>
        <v>No considerar</v>
      </c>
      <c r="V3723" t="str">
        <f>VLOOKUP(AIRBNB[[#This Row],[HOST_ID]],Super_host[],5,FALSE)</f>
        <v>Host</v>
      </c>
    </row>
    <row r="3724" spans="1:22">
      <c r="A3724" s="4">
        <v>816888</v>
      </c>
      <c r="B3724" t="s">
        <v>2425</v>
      </c>
      <c r="C3724" s="4">
        <v>2805766</v>
      </c>
      <c r="D3724" t="s">
        <v>2426</v>
      </c>
      <c r="E3724" t="s">
        <v>2427</v>
      </c>
      <c r="F3724" s="4">
        <v>10040</v>
      </c>
      <c r="G3724" s="13" t="s">
        <v>124</v>
      </c>
      <c r="H3724" s="13" t="s">
        <v>125</v>
      </c>
      <c r="I3724" s="1">
        <v>4085604</v>
      </c>
      <c r="J3724" s="1">
        <v>-7393469</v>
      </c>
      <c r="K3724" t="s">
        <v>5</v>
      </c>
      <c r="L3724" s="20">
        <v>100</v>
      </c>
      <c r="M3724" s="4">
        <v>30</v>
      </c>
      <c r="N3724" s="4">
        <v>13</v>
      </c>
      <c r="O3724" s="2">
        <v>43432</v>
      </c>
      <c r="P3724" s="3">
        <v>0.18</v>
      </c>
      <c r="Q3724" s="4">
        <v>1</v>
      </c>
      <c r="R3724" s="3">
        <v>5.6</v>
      </c>
      <c r="S37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4" t="str">
        <f>IF(AIRBNB[[#This Row],[RUIDO(dB)]]&lt;=4,"Silencioso",IF(AIRBNB[[#This Row],[RUIDO(dB)]]&lt;=5.5,"Poco Ruidoso","Ruidoso"))</f>
        <v>Ruidoso</v>
      </c>
      <c r="U3724" t="str">
        <f>IF(AND(AIRBNB[[#This Row],[PRECIO]]&lt;50,AIRBNB[[#This Row],[MIN_NOCHES]]&gt;3),"Dentro del presupuesto","No considerar")</f>
        <v>No considerar</v>
      </c>
      <c r="V3724" t="str">
        <f>VLOOKUP(AIRBNB[[#This Row],[HOST_ID]],Super_host[],5,FALSE)</f>
        <v>Host</v>
      </c>
    </row>
    <row r="3725" spans="1:22">
      <c r="A3725" s="4">
        <v>6370773</v>
      </c>
      <c r="B3725" t="s">
        <v>5156</v>
      </c>
      <c r="C3725" s="4">
        <v>2683773</v>
      </c>
      <c r="D3725" t="s">
        <v>5157</v>
      </c>
      <c r="E3725" t="s">
        <v>5158</v>
      </c>
      <c r="F3725" s="4">
        <v>10019</v>
      </c>
      <c r="G3725" s="13" t="s">
        <v>124</v>
      </c>
      <c r="H3725" s="13" t="s">
        <v>249</v>
      </c>
      <c r="I3725" s="1">
        <v>4076521</v>
      </c>
      <c r="J3725" s="1">
        <v>-7398776</v>
      </c>
      <c r="K3725" t="s">
        <v>5</v>
      </c>
      <c r="L3725" s="20">
        <v>100</v>
      </c>
      <c r="M3725" s="4">
        <v>3</v>
      </c>
      <c r="N3725" s="4">
        <v>63</v>
      </c>
      <c r="O3725" s="2">
        <v>43636</v>
      </c>
      <c r="P3725" s="3">
        <v>1.25</v>
      </c>
      <c r="Q3725" s="4">
        <v>1</v>
      </c>
      <c r="R3725" s="3">
        <v>5.6</v>
      </c>
      <c r="S37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5" t="str">
        <f>IF(AIRBNB[[#This Row],[RUIDO(dB)]]&lt;=4,"Silencioso",IF(AIRBNB[[#This Row],[RUIDO(dB)]]&lt;=5.5,"Poco Ruidoso","Ruidoso"))</f>
        <v>Ruidoso</v>
      </c>
      <c r="U3725" t="str">
        <f>IF(AND(AIRBNB[[#This Row],[PRECIO]]&lt;50,AIRBNB[[#This Row],[MIN_NOCHES]]&gt;3),"Dentro del presupuesto","No considerar")</f>
        <v>No considerar</v>
      </c>
      <c r="V3725" t="str">
        <f>VLOOKUP(AIRBNB[[#This Row],[HOST_ID]],Super_host[],5,FALSE)</f>
        <v>Host</v>
      </c>
    </row>
    <row r="3726" spans="1:22">
      <c r="A3726" s="4">
        <v>2974433</v>
      </c>
      <c r="B3726" t="s">
        <v>10260</v>
      </c>
      <c r="C3726" s="4">
        <v>2363988</v>
      </c>
      <c r="D3726" t="s">
        <v>10261</v>
      </c>
      <c r="E3726" t="s">
        <v>10262</v>
      </c>
      <c r="F3726" s="4">
        <v>11206</v>
      </c>
      <c r="G3726" s="13" t="s">
        <v>4662</v>
      </c>
      <c r="H3726" s="13" t="s">
        <v>9218</v>
      </c>
      <c r="I3726" s="1">
        <v>4070775</v>
      </c>
      <c r="J3726" s="1">
        <v>-7394214</v>
      </c>
      <c r="K3726" t="s">
        <v>40</v>
      </c>
      <c r="L3726" s="20">
        <v>100</v>
      </c>
      <c r="M3726" s="4">
        <v>5</v>
      </c>
      <c r="N3726" s="4">
        <v>2</v>
      </c>
      <c r="O3726" s="2">
        <v>43103</v>
      </c>
      <c r="P3726" s="3">
        <v>7.0000000000000007E-2</v>
      </c>
      <c r="Q3726" s="4">
        <v>1</v>
      </c>
      <c r="R3726" s="3">
        <v>6.9</v>
      </c>
      <c r="S37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6" t="str">
        <f>IF(AIRBNB[[#This Row],[RUIDO(dB)]]&lt;=4,"Silencioso",IF(AIRBNB[[#This Row],[RUIDO(dB)]]&lt;=5.5,"Poco Ruidoso","Ruidoso"))</f>
        <v>Ruidoso</v>
      </c>
      <c r="U3726" t="str">
        <f>IF(AND(AIRBNB[[#This Row],[PRECIO]]&lt;50,AIRBNB[[#This Row],[MIN_NOCHES]]&gt;3),"Dentro del presupuesto","No considerar")</f>
        <v>No considerar</v>
      </c>
      <c r="V3726" t="str">
        <f>VLOOKUP(AIRBNB[[#This Row],[HOST_ID]],Super_host[],5,FALSE)</f>
        <v>Host</v>
      </c>
    </row>
    <row r="3727" spans="1:22">
      <c r="A3727" s="4">
        <v>6643716</v>
      </c>
      <c r="B3727" t="s">
        <v>2714</v>
      </c>
      <c r="C3727" s="4">
        <v>2329581</v>
      </c>
      <c r="D3727" t="s">
        <v>839</v>
      </c>
      <c r="E3727" t="s">
        <v>2715</v>
      </c>
      <c r="F3727" s="4">
        <v>10012</v>
      </c>
      <c r="G3727" s="13" t="s">
        <v>124</v>
      </c>
      <c r="H3727" s="13" t="s">
        <v>642</v>
      </c>
      <c r="I3727" s="1">
        <v>4072299</v>
      </c>
      <c r="J3727" s="1">
        <v>-7399344</v>
      </c>
      <c r="K3727" t="s">
        <v>40</v>
      </c>
      <c r="L3727" s="20">
        <v>100</v>
      </c>
      <c r="M3727" s="4">
        <v>7</v>
      </c>
      <c r="N3727" s="4">
        <v>11</v>
      </c>
      <c r="O3727" s="2">
        <v>43032</v>
      </c>
      <c r="P3727" s="3">
        <v>0.22</v>
      </c>
      <c r="Q3727" s="4">
        <v>1</v>
      </c>
      <c r="R3727" s="3">
        <v>5.6</v>
      </c>
      <c r="S37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7" t="str">
        <f>IF(AIRBNB[[#This Row],[RUIDO(dB)]]&lt;=4,"Silencioso",IF(AIRBNB[[#This Row],[RUIDO(dB)]]&lt;=5.5,"Poco Ruidoso","Ruidoso"))</f>
        <v>Ruidoso</v>
      </c>
      <c r="U3727" t="str">
        <f>IF(AND(AIRBNB[[#This Row],[PRECIO]]&lt;50,AIRBNB[[#This Row],[MIN_NOCHES]]&gt;3),"Dentro del presupuesto","No considerar")</f>
        <v>No considerar</v>
      </c>
      <c r="V3727" t="str">
        <f>VLOOKUP(AIRBNB[[#This Row],[HOST_ID]],Super_host[],5,FALSE)</f>
        <v>Host</v>
      </c>
    </row>
    <row r="3728" spans="1:22">
      <c r="A3728" s="4">
        <v>5506438</v>
      </c>
      <c r="B3728" t="s">
        <v>486</v>
      </c>
      <c r="C3728" s="4">
        <v>2263462</v>
      </c>
      <c r="D3728" t="s">
        <v>487</v>
      </c>
      <c r="E3728" t="s">
        <v>488</v>
      </c>
      <c r="F3728" s="4">
        <v>10016</v>
      </c>
      <c r="G3728" s="13" t="s">
        <v>124</v>
      </c>
      <c r="H3728" s="13" t="s">
        <v>182</v>
      </c>
      <c r="I3728" s="1">
        <v>4074467</v>
      </c>
      <c r="J3728" s="1">
        <v>-7397202</v>
      </c>
      <c r="K3728" t="s">
        <v>40</v>
      </c>
      <c r="L3728" s="20">
        <v>100</v>
      </c>
      <c r="M3728" s="4">
        <v>1</v>
      </c>
      <c r="N3728" s="4">
        <v>1</v>
      </c>
      <c r="O3728" s="2">
        <v>42280</v>
      </c>
      <c r="P3728" s="3">
        <v>0.02</v>
      </c>
      <c r="Q3728" s="4">
        <v>1</v>
      </c>
      <c r="R3728" s="3">
        <v>5.6</v>
      </c>
      <c r="S37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8" t="str">
        <f>IF(AIRBNB[[#This Row],[RUIDO(dB)]]&lt;=4,"Silencioso",IF(AIRBNB[[#This Row],[RUIDO(dB)]]&lt;=5.5,"Poco Ruidoso","Ruidoso"))</f>
        <v>Ruidoso</v>
      </c>
      <c r="U3728" t="str">
        <f>IF(AND(AIRBNB[[#This Row],[PRECIO]]&lt;50,AIRBNB[[#This Row],[MIN_NOCHES]]&gt;3),"Dentro del presupuesto","No considerar")</f>
        <v>No considerar</v>
      </c>
      <c r="V3728" t="str">
        <f>VLOOKUP(AIRBNB[[#This Row],[HOST_ID]],Super_host[],5,FALSE)</f>
        <v>Host</v>
      </c>
    </row>
    <row r="3729" spans="1:22">
      <c r="A3729" s="4">
        <v>6420850</v>
      </c>
      <c r="B3729" t="s">
        <v>9517</v>
      </c>
      <c r="C3729" s="4">
        <v>2216353</v>
      </c>
      <c r="D3729" t="s">
        <v>3393</v>
      </c>
      <c r="E3729" t="s">
        <v>9518</v>
      </c>
      <c r="F3729" s="4">
        <v>11221</v>
      </c>
      <c r="G3729" s="13" t="s">
        <v>4662</v>
      </c>
      <c r="H3729" s="13" t="s">
        <v>9230</v>
      </c>
      <c r="I3729" s="1">
        <v>4069435</v>
      </c>
      <c r="J3729" s="1">
        <v>-7393294</v>
      </c>
      <c r="K3729" t="s">
        <v>40</v>
      </c>
      <c r="L3729" s="20">
        <v>100</v>
      </c>
      <c r="M3729" s="4">
        <v>1</v>
      </c>
      <c r="N3729" s="4">
        <v>1</v>
      </c>
      <c r="O3729" s="2">
        <v>42164</v>
      </c>
      <c r="P3729" s="3">
        <v>0.02</v>
      </c>
      <c r="Q3729" s="4">
        <v>1</v>
      </c>
      <c r="R3729" s="3">
        <v>6.9</v>
      </c>
      <c r="S37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29" t="str">
        <f>IF(AIRBNB[[#This Row],[RUIDO(dB)]]&lt;=4,"Silencioso",IF(AIRBNB[[#This Row],[RUIDO(dB)]]&lt;=5.5,"Poco Ruidoso","Ruidoso"))</f>
        <v>Ruidoso</v>
      </c>
      <c r="U3729" t="str">
        <f>IF(AND(AIRBNB[[#This Row],[PRECIO]]&lt;50,AIRBNB[[#This Row],[MIN_NOCHES]]&gt;3),"Dentro del presupuesto","No considerar")</f>
        <v>No considerar</v>
      </c>
      <c r="V3729" t="str">
        <f>VLOOKUP(AIRBNB[[#This Row],[HOST_ID]],Super_host[],5,FALSE)</f>
        <v>Host</v>
      </c>
    </row>
    <row r="3730" spans="1:22">
      <c r="A3730" s="4">
        <v>430665</v>
      </c>
      <c r="B3730" t="s">
        <v>1564</v>
      </c>
      <c r="C3730" s="4">
        <v>2141109</v>
      </c>
      <c r="D3730" t="s">
        <v>1565</v>
      </c>
      <c r="E3730" t="s">
        <v>1566</v>
      </c>
      <c r="F3730" s="4">
        <v>10025</v>
      </c>
      <c r="G3730" s="13" t="s">
        <v>124</v>
      </c>
      <c r="H3730" s="13" t="s">
        <v>168</v>
      </c>
      <c r="I3730" s="1">
        <v>4079234</v>
      </c>
      <c r="J3730" s="1">
        <v>-7396482</v>
      </c>
      <c r="K3730" t="s">
        <v>5</v>
      </c>
      <c r="L3730" s="20">
        <v>100</v>
      </c>
      <c r="M3730" s="4">
        <v>1</v>
      </c>
      <c r="N3730" s="4">
        <v>8</v>
      </c>
      <c r="O3730" s="2">
        <v>41873</v>
      </c>
      <c r="P3730" s="3">
        <v>0.09</v>
      </c>
      <c r="Q3730" s="4">
        <v>1</v>
      </c>
      <c r="R3730" s="3">
        <v>5.6</v>
      </c>
      <c r="S37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0" t="str">
        <f>IF(AIRBNB[[#This Row],[RUIDO(dB)]]&lt;=4,"Silencioso",IF(AIRBNB[[#This Row],[RUIDO(dB)]]&lt;=5.5,"Poco Ruidoso","Ruidoso"))</f>
        <v>Ruidoso</v>
      </c>
      <c r="U3730" t="str">
        <f>IF(AND(AIRBNB[[#This Row],[PRECIO]]&lt;50,AIRBNB[[#This Row],[MIN_NOCHES]]&gt;3),"Dentro del presupuesto","No considerar")</f>
        <v>No considerar</v>
      </c>
      <c r="V3730" t="str">
        <f>VLOOKUP(AIRBNB[[#This Row],[HOST_ID]],Super_host[],5,FALSE)</f>
        <v>Host</v>
      </c>
    </row>
    <row r="3731" spans="1:22">
      <c r="A3731" s="4">
        <v>1300216</v>
      </c>
      <c r="B3731" t="s">
        <v>8830</v>
      </c>
      <c r="C3731" s="4">
        <v>2135948</v>
      </c>
      <c r="D3731" t="s">
        <v>8831</v>
      </c>
      <c r="E3731" t="s">
        <v>8649</v>
      </c>
      <c r="F3731" s="4">
        <v>11102</v>
      </c>
      <c r="G3731" s="13" t="s">
        <v>7897</v>
      </c>
      <c r="H3731" s="13" t="s">
        <v>7940</v>
      </c>
      <c r="I3731" s="1">
        <v>4076788</v>
      </c>
      <c r="J3731" s="1">
        <v>-7392334</v>
      </c>
      <c r="K3731" t="s">
        <v>5</v>
      </c>
      <c r="L3731" s="20">
        <v>100</v>
      </c>
      <c r="M3731" s="4">
        <v>1</v>
      </c>
      <c r="N3731" s="4">
        <v>102</v>
      </c>
      <c r="O3731" s="2">
        <v>43649</v>
      </c>
      <c r="P3731" s="3">
        <v>1.73</v>
      </c>
      <c r="Q3731" s="4">
        <v>5</v>
      </c>
      <c r="R3731" s="3">
        <v>6.24</v>
      </c>
      <c r="S37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1" t="str">
        <f>IF(AIRBNB[[#This Row],[RUIDO(dB)]]&lt;=4,"Silencioso",IF(AIRBNB[[#This Row],[RUIDO(dB)]]&lt;=5.5,"Poco Ruidoso","Ruidoso"))</f>
        <v>Ruidoso</v>
      </c>
      <c r="U3731" t="str">
        <f>IF(AND(AIRBNB[[#This Row],[PRECIO]]&lt;50,AIRBNB[[#This Row],[MIN_NOCHES]]&gt;3),"Dentro del presupuesto","No considerar")</f>
        <v>No considerar</v>
      </c>
      <c r="V3731" t="str">
        <f>VLOOKUP(AIRBNB[[#This Row],[HOST_ID]],Super_host[],5,FALSE)</f>
        <v>Host</v>
      </c>
    </row>
    <row r="3732" spans="1:22">
      <c r="A3732" s="4">
        <v>5259407</v>
      </c>
      <c r="B3732" t="s">
        <v>1188</v>
      </c>
      <c r="C3732" s="4">
        <v>2119276</v>
      </c>
      <c r="D3732" t="s">
        <v>1189</v>
      </c>
      <c r="E3732" t="s">
        <v>1190</v>
      </c>
      <c r="F3732" s="4">
        <v>10014</v>
      </c>
      <c r="G3732" s="13" t="s">
        <v>124</v>
      </c>
      <c r="H3732" s="13" t="s">
        <v>140</v>
      </c>
      <c r="I3732" s="1">
        <v>4073226</v>
      </c>
      <c r="J3732" s="1">
        <v>-7400644</v>
      </c>
      <c r="K3732" t="s">
        <v>5</v>
      </c>
      <c r="L3732" s="20">
        <v>100</v>
      </c>
      <c r="M3732" s="4">
        <v>30</v>
      </c>
      <c r="N3732" s="4">
        <v>3</v>
      </c>
      <c r="O3732" s="2">
        <v>42361</v>
      </c>
      <c r="P3732" s="3">
        <v>0.06</v>
      </c>
      <c r="Q3732" s="4">
        <v>1</v>
      </c>
      <c r="R3732" s="3">
        <v>5.6</v>
      </c>
      <c r="S37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2" t="str">
        <f>IF(AIRBNB[[#This Row],[RUIDO(dB)]]&lt;=4,"Silencioso",IF(AIRBNB[[#This Row],[RUIDO(dB)]]&lt;=5.5,"Poco Ruidoso","Ruidoso"))</f>
        <v>Ruidoso</v>
      </c>
      <c r="U3732" t="str">
        <f>IF(AND(AIRBNB[[#This Row],[PRECIO]]&lt;50,AIRBNB[[#This Row],[MIN_NOCHES]]&gt;3),"Dentro del presupuesto","No considerar")</f>
        <v>No considerar</v>
      </c>
      <c r="V3732" t="str">
        <f>VLOOKUP(AIRBNB[[#This Row],[HOST_ID]],Super_host[],5,FALSE)</f>
        <v>Host</v>
      </c>
    </row>
    <row r="3733" spans="1:22">
      <c r="A3733" s="4">
        <v>409293</v>
      </c>
      <c r="B3733" t="s">
        <v>4451</v>
      </c>
      <c r="C3733" s="4">
        <v>2010724</v>
      </c>
      <c r="D3733" t="s">
        <v>1195</v>
      </c>
      <c r="E3733" t="s">
        <v>4452</v>
      </c>
      <c r="F3733" s="4">
        <v>10029</v>
      </c>
      <c r="G3733" s="13" t="s">
        <v>124</v>
      </c>
      <c r="H3733" s="13" t="s">
        <v>219</v>
      </c>
      <c r="I3733" s="1">
        <v>4079477</v>
      </c>
      <c r="J3733" s="1">
        <v>-7395046</v>
      </c>
      <c r="K3733" t="s">
        <v>40</v>
      </c>
      <c r="L3733" s="20">
        <v>100</v>
      </c>
      <c r="M3733" s="4">
        <v>3</v>
      </c>
      <c r="N3733" s="4">
        <v>67</v>
      </c>
      <c r="O3733" s="2">
        <v>43613</v>
      </c>
      <c r="P3733" s="3">
        <v>0.76</v>
      </c>
      <c r="Q3733" s="4">
        <v>1</v>
      </c>
      <c r="R3733" s="3">
        <v>5.6</v>
      </c>
      <c r="S37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3" t="str">
        <f>IF(AIRBNB[[#This Row],[RUIDO(dB)]]&lt;=4,"Silencioso",IF(AIRBNB[[#This Row],[RUIDO(dB)]]&lt;=5.5,"Poco Ruidoso","Ruidoso"))</f>
        <v>Ruidoso</v>
      </c>
      <c r="U3733" t="str">
        <f>IF(AND(AIRBNB[[#This Row],[PRECIO]]&lt;50,AIRBNB[[#This Row],[MIN_NOCHES]]&gt;3),"Dentro del presupuesto","No considerar")</f>
        <v>No considerar</v>
      </c>
      <c r="V3733" t="str">
        <f>VLOOKUP(AIRBNB[[#This Row],[HOST_ID]],Super_host[],5,FALSE)</f>
        <v>Host</v>
      </c>
    </row>
    <row r="3734" spans="1:22">
      <c r="A3734" s="4">
        <v>4785563</v>
      </c>
      <c r="B3734" t="s">
        <v>15951</v>
      </c>
      <c r="C3734" s="4">
        <v>1977947</v>
      </c>
      <c r="D3734" t="s">
        <v>632</v>
      </c>
      <c r="E3734" t="s">
        <v>15952</v>
      </c>
      <c r="F3734" s="4">
        <v>11231</v>
      </c>
      <c r="G3734" s="13" t="s">
        <v>4662</v>
      </c>
      <c r="H3734" s="13" t="s">
        <v>9237</v>
      </c>
      <c r="I3734" s="1">
        <v>4067725</v>
      </c>
      <c r="J3734" s="1">
        <v>-7399968</v>
      </c>
      <c r="K3734" t="s">
        <v>40</v>
      </c>
      <c r="L3734" s="20">
        <v>100</v>
      </c>
      <c r="M3734" s="4">
        <v>1</v>
      </c>
      <c r="N3734" s="4">
        <v>0</v>
      </c>
      <c r="O3734" s="2">
        <v>43651</v>
      </c>
      <c r="P3734" s="3">
        <v>0.38</v>
      </c>
      <c r="Q3734" s="4">
        <v>1</v>
      </c>
      <c r="R3734" s="3">
        <v>6.9</v>
      </c>
      <c r="S37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4" t="str">
        <f>IF(AIRBNB[[#This Row],[RUIDO(dB)]]&lt;=4,"Silencioso",IF(AIRBNB[[#This Row],[RUIDO(dB)]]&lt;=5.5,"Poco Ruidoso","Ruidoso"))</f>
        <v>Ruidoso</v>
      </c>
      <c r="U3734" t="str">
        <f>IF(AND(AIRBNB[[#This Row],[PRECIO]]&lt;50,AIRBNB[[#This Row],[MIN_NOCHES]]&gt;3),"Dentro del presupuesto","No considerar")</f>
        <v>No considerar</v>
      </c>
      <c r="V3734" t="str">
        <f>VLOOKUP(AIRBNB[[#This Row],[HOST_ID]],Super_host[],5,FALSE)</f>
        <v>Host</v>
      </c>
    </row>
    <row r="3735" spans="1:22">
      <c r="A3735" s="4">
        <v>393682</v>
      </c>
      <c r="B3735" t="s">
        <v>4331</v>
      </c>
      <c r="C3735" s="4">
        <v>1968502</v>
      </c>
      <c r="D3735" t="s">
        <v>4332</v>
      </c>
      <c r="E3735" t="s">
        <v>4333</v>
      </c>
      <c r="F3735" s="4">
        <v>10012</v>
      </c>
      <c r="G3735" s="13" t="s">
        <v>124</v>
      </c>
      <c r="H3735" s="13" t="s">
        <v>642</v>
      </c>
      <c r="I3735" s="1">
        <v>4072172</v>
      </c>
      <c r="J3735" s="1">
        <v>-7399689</v>
      </c>
      <c r="K3735" t="s">
        <v>40</v>
      </c>
      <c r="L3735" s="20">
        <v>100</v>
      </c>
      <c r="M3735" s="4">
        <v>5</v>
      </c>
      <c r="N3735" s="4">
        <v>61</v>
      </c>
      <c r="O3735" s="2">
        <v>43102</v>
      </c>
      <c r="P3735" s="3">
        <v>0.7</v>
      </c>
      <c r="Q3735" s="4">
        <v>1</v>
      </c>
      <c r="R3735" s="3">
        <v>5.6</v>
      </c>
      <c r="S37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5" t="str">
        <f>IF(AIRBNB[[#This Row],[RUIDO(dB)]]&lt;=4,"Silencioso",IF(AIRBNB[[#This Row],[RUIDO(dB)]]&lt;=5.5,"Poco Ruidoso","Ruidoso"))</f>
        <v>Ruidoso</v>
      </c>
      <c r="U3735" t="str">
        <f>IF(AND(AIRBNB[[#This Row],[PRECIO]]&lt;50,AIRBNB[[#This Row],[MIN_NOCHES]]&gt;3),"Dentro del presupuesto","No considerar")</f>
        <v>No considerar</v>
      </c>
      <c r="V3735" t="str">
        <f>VLOOKUP(AIRBNB[[#This Row],[HOST_ID]],Super_host[],5,FALSE)</f>
        <v>Host</v>
      </c>
    </row>
    <row r="3736" spans="1:22">
      <c r="A3736" s="4">
        <v>385190</v>
      </c>
      <c r="B3736" t="s">
        <v>3099</v>
      </c>
      <c r="C3736" s="4">
        <v>1928213</v>
      </c>
      <c r="D3736" t="s">
        <v>3100</v>
      </c>
      <c r="E3736" t="s">
        <v>3101</v>
      </c>
      <c r="F3736" s="4">
        <v>10034</v>
      </c>
      <c r="G3736" s="13" t="s">
        <v>124</v>
      </c>
      <c r="H3736" s="13" t="s">
        <v>241</v>
      </c>
      <c r="I3736" s="1">
        <v>4087039</v>
      </c>
      <c r="J3736" s="1">
        <v>-7391611</v>
      </c>
      <c r="K3736" t="s">
        <v>40</v>
      </c>
      <c r="L3736" s="20">
        <v>100</v>
      </c>
      <c r="M3736" s="4">
        <v>1</v>
      </c>
      <c r="N3736" s="4">
        <v>20</v>
      </c>
      <c r="O3736" s="2">
        <v>43622</v>
      </c>
      <c r="P3736" s="3">
        <v>0.28000000000000003</v>
      </c>
      <c r="Q3736" s="4">
        <v>1</v>
      </c>
      <c r="R3736" s="3">
        <v>5.6</v>
      </c>
      <c r="S37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6" t="str">
        <f>IF(AIRBNB[[#This Row],[RUIDO(dB)]]&lt;=4,"Silencioso",IF(AIRBNB[[#This Row],[RUIDO(dB)]]&lt;=5.5,"Poco Ruidoso","Ruidoso"))</f>
        <v>Ruidoso</v>
      </c>
      <c r="U3736" t="str">
        <f>IF(AND(AIRBNB[[#This Row],[PRECIO]]&lt;50,AIRBNB[[#This Row],[MIN_NOCHES]]&gt;3),"Dentro del presupuesto","No considerar")</f>
        <v>No considerar</v>
      </c>
      <c r="V3736" t="str">
        <f>VLOOKUP(AIRBNB[[#This Row],[HOST_ID]],Super_host[],5,FALSE)</f>
        <v>Host</v>
      </c>
    </row>
    <row r="3737" spans="1:22">
      <c r="A3737" s="4">
        <v>6184827</v>
      </c>
      <c r="B3737" t="s">
        <v>10131</v>
      </c>
      <c r="C3737" s="4">
        <v>1912541</v>
      </c>
      <c r="D3737" t="s">
        <v>10132</v>
      </c>
      <c r="E3737" t="s">
        <v>10133</v>
      </c>
      <c r="F3737" s="4">
        <v>11221</v>
      </c>
      <c r="G3737" s="13" t="s">
        <v>4662</v>
      </c>
      <c r="H3737" s="13" t="s">
        <v>9274</v>
      </c>
      <c r="I3737" s="1">
        <v>4068994</v>
      </c>
      <c r="J3737" s="1">
        <v>-7392125</v>
      </c>
      <c r="K3737" t="s">
        <v>5</v>
      </c>
      <c r="L3737" s="20">
        <v>100</v>
      </c>
      <c r="M3737" s="4">
        <v>2</v>
      </c>
      <c r="N3737" s="4">
        <v>3</v>
      </c>
      <c r="O3737" s="2">
        <v>42235</v>
      </c>
      <c r="P3737" s="3">
        <v>0.06</v>
      </c>
      <c r="Q3737" s="4">
        <v>1</v>
      </c>
      <c r="R3737" s="3">
        <v>6.9</v>
      </c>
      <c r="S37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7" t="str">
        <f>IF(AIRBNB[[#This Row],[RUIDO(dB)]]&lt;=4,"Silencioso",IF(AIRBNB[[#This Row],[RUIDO(dB)]]&lt;=5.5,"Poco Ruidoso","Ruidoso"))</f>
        <v>Ruidoso</v>
      </c>
      <c r="U3737" t="str">
        <f>IF(AND(AIRBNB[[#This Row],[PRECIO]]&lt;50,AIRBNB[[#This Row],[MIN_NOCHES]]&gt;3),"Dentro del presupuesto","No considerar")</f>
        <v>No considerar</v>
      </c>
      <c r="V3737" t="str">
        <f>VLOOKUP(AIRBNB[[#This Row],[HOST_ID]],Super_host[],5,FALSE)</f>
        <v>Host</v>
      </c>
    </row>
    <row r="3738" spans="1:22">
      <c r="A3738" s="4">
        <v>4493658</v>
      </c>
      <c r="B3738" t="s">
        <v>11654</v>
      </c>
      <c r="C3738" s="4">
        <v>1869421</v>
      </c>
      <c r="D3738" t="s">
        <v>399</v>
      </c>
      <c r="E3738" t="s">
        <v>11655</v>
      </c>
      <c r="F3738" s="4">
        <v>11211</v>
      </c>
      <c r="G3738" s="13" t="s">
        <v>4662</v>
      </c>
      <c r="H3738" s="13" t="s">
        <v>9218</v>
      </c>
      <c r="I3738" s="1">
        <v>4071256</v>
      </c>
      <c r="J3738" s="1">
        <v>-7394188</v>
      </c>
      <c r="K3738" t="s">
        <v>5</v>
      </c>
      <c r="L3738" s="20">
        <v>100</v>
      </c>
      <c r="M3738" s="4">
        <v>8</v>
      </c>
      <c r="N3738" s="4">
        <v>14</v>
      </c>
      <c r="O3738" s="2">
        <v>42453</v>
      </c>
      <c r="P3738" s="3">
        <v>0.25</v>
      </c>
      <c r="Q3738" s="4">
        <v>1</v>
      </c>
      <c r="R3738" s="3">
        <v>6.9</v>
      </c>
      <c r="S37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8" t="str">
        <f>IF(AIRBNB[[#This Row],[RUIDO(dB)]]&lt;=4,"Silencioso",IF(AIRBNB[[#This Row],[RUIDO(dB)]]&lt;=5.5,"Poco Ruidoso","Ruidoso"))</f>
        <v>Ruidoso</v>
      </c>
      <c r="U3738" t="str">
        <f>IF(AND(AIRBNB[[#This Row],[PRECIO]]&lt;50,AIRBNB[[#This Row],[MIN_NOCHES]]&gt;3),"Dentro del presupuesto","No considerar")</f>
        <v>No considerar</v>
      </c>
      <c r="V3738" t="str">
        <f>VLOOKUP(AIRBNB[[#This Row],[HOST_ID]],Super_host[],5,FALSE)</f>
        <v>Host</v>
      </c>
    </row>
    <row r="3739" spans="1:22">
      <c r="A3739" s="4">
        <v>449680</v>
      </c>
      <c r="B3739" t="s">
        <v>16525</v>
      </c>
      <c r="C3739" s="4">
        <v>1812871</v>
      </c>
      <c r="D3739" t="s">
        <v>466</v>
      </c>
      <c r="E3739" t="s">
        <v>16526</v>
      </c>
      <c r="F3739" s="4">
        <v>10455</v>
      </c>
      <c r="G3739" s="13" t="s">
        <v>16360</v>
      </c>
      <c r="H3739" s="13" t="s">
        <v>16361</v>
      </c>
      <c r="I3739" s="1">
        <v>4081611</v>
      </c>
      <c r="J3739" s="1">
        <v>-7389909</v>
      </c>
      <c r="K3739" t="s">
        <v>5</v>
      </c>
      <c r="L3739" s="20">
        <v>100</v>
      </c>
      <c r="M3739" s="4">
        <v>5</v>
      </c>
      <c r="N3739" s="4">
        <v>82</v>
      </c>
      <c r="O3739" s="2">
        <v>43449</v>
      </c>
      <c r="P3739" s="3">
        <v>0.96</v>
      </c>
      <c r="Q3739" s="4">
        <v>5</v>
      </c>
      <c r="R3739" s="3">
        <v>7.84</v>
      </c>
      <c r="S37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39" t="str">
        <f>IF(AIRBNB[[#This Row],[RUIDO(dB)]]&lt;=4,"Silencioso",IF(AIRBNB[[#This Row],[RUIDO(dB)]]&lt;=5.5,"Poco Ruidoso","Ruidoso"))</f>
        <v>Ruidoso</v>
      </c>
      <c r="U3739" t="str">
        <f>IF(AND(AIRBNB[[#This Row],[PRECIO]]&lt;50,AIRBNB[[#This Row],[MIN_NOCHES]]&gt;3),"Dentro del presupuesto","No considerar")</f>
        <v>No considerar</v>
      </c>
      <c r="V3739" t="str">
        <f>VLOOKUP(AIRBNB[[#This Row],[HOST_ID]],Super_host[],5,FALSE)</f>
        <v>Host</v>
      </c>
    </row>
    <row r="3740" spans="1:22">
      <c r="A3740" s="4">
        <v>3710162</v>
      </c>
      <c r="B3740" t="s">
        <v>2277</v>
      </c>
      <c r="C3740" s="4">
        <v>1788746</v>
      </c>
      <c r="D3740" t="s">
        <v>2278</v>
      </c>
      <c r="E3740" t="s">
        <v>2279</v>
      </c>
      <c r="F3740" s="4">
        <v>10012</v>
      </c>
      <c r="G3740" s="13" t="s">
        <v>124</v>
      </c>
      <c r="H3740" s="13" t="s">
        <v>642</v>
      </c>
      <c r="I3740" s="1">
        <v>407216</v>
      </c>
      <c r="J3740" s="1">
        <v>-7399558</v>
      </c>
      <c r="K3740" t="s">
        <v>40</v>
      </c>
      <c r="L3740" s="20">
        <v>100</v>
      </c>
      <c r="M3740" s="4">
        <v>2</v>
      </c>
      <c r="N3740" s="4">
        <v>6</v>
      </c>
      <c r="O3740" s="2">
        <v>43101</v>
      </c>
      <c r="P3740" s="3">
        <v>0.16</v>
      </c>
      <c r="Q3740" s="4">
        <v>1</v>
      </c>
      <c r="R3740" s="3">
        <v>5.6</v>
      </c>
      <c r="S37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0" t="str">
        <f>IF(AIRBNB[[#This Row],[RUIDO(dB)]]&lt;=4,"Silencioso",IF(AIRBNB[[#This Row],[RUIDO(dB)]]&lt;=5.5,"Poco Ruidoso","Ruidoso"))</f>
        <v>Ruidoso</v>
      </c>
      <c r="U3740" t="str">
        <f>IF(AND(AIRBNB[[#This Row],[PRECIO]]&lt;50,AIRBNB[[#This Row],[MIN_NOCHES]]&gt;3),"Dentro del presupuesto","No considerar")</f>
        <v>No considerar</v>
      </c>
      <c r="V3740" t="str">
        <f>VLOOKUP(AIRBNB[[#This Row],[HOST_ID]],Super_host[],5,FALSE)</f>
        <v>Host</v>
      </c>
    </row>
    <row r="3741" spans="1:22">
      <c r="A3741" s="4">
        <v>5183502</v>
      </c>
      <c r="B3741" t="s">
        <v>13533</v>
      </c>
      <c r="C3741" s="4">
        <v>1762555</v>
      </c>
      <c r="D3741" t="s">
        <v>13534</v>
      </c>
      <c r="E3741" t="s">
        <v>13535</v>
      </c>
      <c r="F3741" s="4">
        <v>11211</v>
      </c>
      <c r="G3741" s="13" t="s">
        <v>4662</v>
      </c>
      <c r="H3741" s="13" t="s">
        <v>9218</v>
      </c>
      <c r="I3741" s="1">
        <v>4071508</v>
      </c>
      <c r="J3741" s="1">
        <v>-7394586</v>
      </c>
      <c r="K3741" t="s">
        <v>40</v>
      </c>
      <c r="L3741" s="20">
        <v>100</v>
      </c>
      <c r="M3741" s="4">
        <v>4</v>
      </c>
      <c r="N3741" s="4">
        <v>38</v>
      </c>
      <c r="O3741" s="2">
        <v>43628</v>
      </c>
      <c r="P3741" s="3">
        <v>1.06</v>
      </c>
      <c r="Q3741" s="4">
        <v>1</v>
      </c>
      <c r="R3741" s="3">
        <v>6.9</v>
      </c>
      <c r="S37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1" t="str">
        <f>IF(AIRBNB[[#This Row],[RUIDO(dB)]]&lt;=4,"Silencioso",IF(AIRBNB[[#This Row],[RUIDO(dB)]]&lt;=5.5,"Poco Ruidoso","Ruidoso"))</f>
        <v>Ruidoso</v>
      </c>
      <c r="U3741" t="str">
        <f>IF(AND(AIRBNB[[#This Row],[PRECIO]]&lt;50,AIRBNB[[#This Row],[MIN_NOCHES]]&gt;3),"Dentro del presupuesto","No considerar")</f>
        <v>No considerar</v>
      </c>
      <c r="V3741" t="str">
        <f>VLOOKUP(AIRBNB[[#This Row],[HOST_ID]],Super_host[],5,FALSE)</f>
        <v>Host</v>
      </c>
    </row>
    <row r="3742" spans="1:22">
      <c r="A3742" s="4">
        <v>3269281</v>
      </c>
      <c r="B3742" t="s">
        <v>13556</v>
      </c>
      <c r="C3742" s="4">
        <v>1746811</v>
      </c>
      <c r="D3742" t="s">
        <v>326</v>
      </c>
      <c r="E3742" t="s">
        <v>13557</v>
      </c>
      <c r="F3742" s="4">
        <v>11217</v>
      </c>
      <c r="G3742" s="13" t="s">
        <v>4662</v>
      </c>
      <c r="H3742" s="13" t="s">
        <v>9234</v>
      </c>
      <c r="I3742" s="1">
        <v>4067751</v>
      </c>
      <c r="J3742" s="1">
        <v>-7398143</v>
      </c>
      <c r="K3742" t="s">
        <v>5</v>
      </c>
      <c r="L3742" s="20">
        <v>100</v>
      </c>
      <c r="M3742" s="4">
        <v>2</v>
      </c>
      <c r="N3742" s="4">
        <v>52</v>
      </c>
      <c r="O3742" s="2">
        <v>43646</v>
      </c>
      <c r="P3742" s="3">
        <v>1.08</v>
      </c>
      <c r="Q3742" s="4">
        <v>1</v>
      </c>
      <c r="R3742" s="3">
        <v>6.9</v>
      </c>
      <c r="S37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2" t="str">
        <f>IF(AIRBNB[[#This Row],[RUIDO(dB)]]&lt;=4,"Silencioso",IF(AIRBNB[[#This Row],[RUIDO(dB)]]&lt;=5.5,"Poco Ruidoso","Ruidoso"))</f>
        <v>Ruidoso</v>
      </c>
      <c r="U3742" t="str">
        <f>IF(AND(AIRBNB[[#This Row],[PRECIO]]&lt;50,AIRBNB[[#This Row],[MIN_NOCHES]]&gt;3),"Dentro del presupuesto","No considerar")</f>
        <v>No considerar</v>
      </c>
      <c r="V3742" t="str">
        <f>VLOOKUP(AIRBNB[[#This Row],[HOST_ID]],Super_host[],5,FALSE)</f>
        <v>Host</v>
      </c>
    </row>
    <row r="3743" spans="1:22">
      <c r="A3743" s="4">
        <v>645922</v>
      </c>
      <c r="B3743" t="s">
        <v>3961</v>
      </c>
      <c r="C3743" s="4">
        <v>1740784</v>
      </c>
      <c r="D3743" t="s">
        <v>3962</v>
      </c>
      <c r="E3743" t="s">
        <v>3963</v>
      </c>
      <c r="F3743" s="4">
        <v>10016</v>
      </c>
      <c r="G3743" s="13" t="s">
        <v>124</v>
      </c>
      <c r="H3743" s="13" t="s">
        <v>373</v>
      </c>
      <c r="I3743" s="1">
        <v>4074648</v>
      </c>
      <c r="J3743" s="1">
        <v>-7398459</v>
      </c>
      <c r="K3743" t="s">
        <v>40</v>
      </c>
      <c r="L3743" s="20">
        <v>100</v>
      </c>
      <c r="M3743" s="4">
        <v>3</v>
      </c>
      <c r="N3743" s="4">
        <v>41</v>
      </c>
      <c r="O3743" s="2">
        <v>42272</v>
      </c>
      <c r="P3743" s="3">
        <v>0.52</v>
      </c>
      <c r="Q3743" s="4">
        <v>1</v>
      </c>
      <c r="R3743" s="3">
        <v>5.6</v>
      </c>
      <c r="S37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3" t="str">
        <f>IF(AIRBNB[[#This Row],[RUIDO(dB)]]&lt;=4,"Silencioso",IF(AIRBNB[[#This Row],[RUIDO(dB)]]&lt;=5.5,"Poco Ruidoso","Ruidoso"))</f>
        <v>Ruidoso</v>
      </c>
      <c r="U3743" t="str">
        <f>IF(AND(AIRBNB[[#This Row],[PRECIO]]&lt;50,AIRBNB[[#This Row],[MIN_NOCHES]]&gt;3),"Dentro del presupuesto","No considerar")</f>
        <v>No considerar</v>
      </c>
      <c r="V3743" t="str">
        <f>VLOOKUP(AIRBNB[[#This Row],[HOST_ID]],Super_host[],5,FALSE)</f>
        <v>Host</v>
      </c>
    </row>
    <row r="3744" spans="1:22">
      <c r="A3744" s="4">
        <v>4791964</v>
      </c>
      <c r="B3744" t="s">
        <v>15968</v>
      </c>
      <c r="C3744" s="4">
        <v>1725974</v>
      </c>
      <c r="D3744" t="s">
        <v>15969</v>
      </c>
      <c r="E3744" t="s">
        <v>10559</v>
      </c>
      <c r="F3744" s="4">
        <v>11249</v>
      </c>
      <c r="G3744" s="13" t="s">
        <v>4662</v>
      </c>
      <c r="H3744" s="13" t="s">
        <v>9218</v>
      </c>
      <c r="I3744" s="1">
        <v>4070973</v>
      </c>
      <c r="J3744" s="1">
        <v>-7396056</v>
      </c>
      <c r="K3744" t="s">
        <v>40</v>
      </c>
      <c r="L3744" s="20">
        <v>100</v>
      </c>
      <c r="M3744" s="4">
        <v>1</v>
      </c>
      <c r="N3744" s="4">
        <v>0</v>
      </c>
      <c r="O3744" s="2">
        <v>42465</v>
      </c>
      <c r="P3744" s="3">
        <v>0.66</v>
      </c>
      <c r="Q3744" s="4">
        <v>1</v>
      </c>
      <c r="R3744" s="3">
        <v>6.9</v>
      </c>
      <c r="S37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4" t="str">
        <f>IF(AIRBNB[[#This Row],[RUIDO(dB)]]&lt;=4,"Silencioso",IF(AIRBNB[[#This Row],[RUIDO(dB)]]&lt;=5.5,"Poco Ruidoso","Ruidoso"))</f>
        <v>Ruidoso</v>
      </c>
      <c r="U3744" t="str">
        <f>IF(AND(AIRBNB[[#This Row],[PRECIO]]&lt;50,AIRBNB[[#This Row],[MIN_NOCHES]]&gt;3),"Dentro del presupuesto","No considerar")</f>
        <v>No considerar</v>
      </c>
      <c r="V3744" t="str">
        <f>VLOOKUP(AIRBNB[[#This Row],[HOST_ID]],Super_host[],5,FALSE)</f>
        <v>Host</v>
      </c>
    </row>
    <row r="3745" spans="1:22">
      <c r="A3745" s="4">
        <v>4798794</v>
      </c>
      <c r="B3745" t="s">
        <v>1200</v>
      </c>
      <c r="C3745" s="4">
        <v>1660906</v>
      </c>
      <c r="D3745" t="s">
        <v>1201</v>
      </c>
      <c r="E3745" t="s">
        <v>1202</v>
      </c>
      <c r="F3745" s="4">
        <v>10014</v>
      </c>
      <c r="G3745" s="13" t="s">
        <v>124</v>
      </c>
      <c r="H3745" s="13" t="s">
        <v>140</v>
      </c>
      <c r="I3745" s="1">
        <v>4073245</v>
      </c>
      <c r="J3745" s="1">
        <v>-7400275</v>
      </c>
      <c r="K3745" t="s">
        <v>5</v>
      </c>
      <c r="L3745" s="20">
        <v>100</v>
      </c>
      <c r="M3745" s="4">
        <v>2</v>
      </c>
      <c r="N3745" s="4">
        <v>3</v>
      </c>
      <c r="O3745" s="2">
        <v>42296</v>
      </c>
      <c r="P3745" s="3">
        <v>0.06</v>
      </c>
      <c r="Q3745" s="4">
        <v>1</v>
      </c>
      <c r="R3745" s="3">
        <v>5.6</v>
      </c>
      <c r="S37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5" t="str">
        <f>IF(AIRBNB[[#This Row],[RUIDO(dB)]]&lt;=4,"Silencioso",IF(AIRBNB[[#This Row],[RUIDO(dB)]]&lt;=5.5,"Poco Ruidoso","Ruidoso"))</f>
        <v>Ruidoso</v>
      </c>
      <c r="U3745" t="str">
        <f>IF(AND(AIRBNB[[#This Row],[PRECIO]]&lt;50,AIRBNB[[#This Row],[MIN_NOCHES]]&gt;3),"Dentro del presupuesto","No considerar")</f>
        <v>No considerar</v>
      </c>
      <c r="V3745" t="str">
        <f>VLOOKUP(AIRBNB[[#This Row],[HOST_ID]],Super_host[],5,FALSE)</f>
        <v>Host</v>
      </c>
    </row>
    <row r="3746" spans="1:22">
      <c r="A3746" s="4">
        <v>659880</v>
      </c>
      <c r="B3746" t="s">
        <v>9857</v>
      </c>
      <c r="C3746" s="4">
        <v>1648054</v>
      </c>
      <c r="D3746" t="s">
        <v>8572</v>
      </c>
      <c r="E3746" t="s">
        <v>9858</v>
      </c>
      <c r="F3746" s="4">
        <v>11206</v>
      </c>
      <c r="G3746" s="13" t="s">
        <v>4662</v>
      </c>
      <c r="H3746" s="13" t="s">
        <v>9218</v>
      </c>
      <c r="I3746" s="1">
        <v>4070653</v>
      </c>
      <c r="J3746" s="1">
        <v>-7394421</v>
      </c>
      <c r="K3746" t="s">
        <v>40</v>
      </c>
      <c r="L3746" s="20">
        <v>100</v>
      </c>
      <c r="M3746" s="4">
        <v>60</v>
      </c>
      <c r="N3746" s="4">
        <v>3</v>
      </c>
      <c r="O3746" s="2">
        <v>42139</v>
      </c>
      <c r="P3746" s="3">
        <v>0.04</v>
      </c>
      <c r="Q3746" s="4">
        <v>1</v>
      </c>
      <c r="R3746" s="3">
        <v>6.9</v>
      </c>
      <c r="S37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6" t="str">
        <f>IF(AIRBNB[[#This Row],[RUIDO(dB)]]&lt;=4,"Silencioso",IF(AIRBNB[[#This Row],[RUIDO(dB)]]&lt;=5.5,"Poco Ruidoso","Ruidoso"))</f>
        <v>Ruidoso</v>
      </c>
      <c r="U3746" t="str">
        <f>IF(AND(AIRBNB[[#This Row],[PRECIO]]&lt;50,AIRBNB[[#This Row],[MIN_NOCHES]]&gt;3),"Dentro del presupuesto","No considerar")</f>
        <v>No considerar</v>
      </c>
      <c r="V3746" t="str">
        <f>VLOOKUP(AIRBNB[[#This Row],[HOST_ID]],Super_host[],5,FALSE)</f>
        <v>Host</v>
      </c>
    </row>
    <row r="3747" spans="1:22">
      <c r="A3747" s="4">
        <v>4103970</v>
      </c>
      <c r="B3747" t="s">
        <v>14783</v>
      </c>
      <c r="C3747" s="4">
        <v>1637916</v>
      </c>
      <c r="D3747" t="s">
        <v>14784</v>
      </c>
      <c r="E3747" t="s">
        <v>14785</v>
      </c>
      <c r="F3747" s="4">
        <v>11222</v>
      </c>
      <c r="G3747" s="13" t="s">
        <v>4662</v>
      </c>
      <c r="H3747" s="13" t="s">
        <v>9249</v>
      </c>
      <c r="I3747" s="1">
        <v>4072122</v>
      </c>
      <c r="J3747" s="1">
        <v>-7394121</v>
      </c>
      <c r="K3747" t="s">
        <v>40</v>
      </c>
      <c r="L3747" s="20">
        <v>100</v>
      </c>
      <c r="M3747" s="4">
        <v>1</v>
      </c>
      <c r="N3747" s="4">
        <v>36</v>
      </c>
      <c r="O3747" s="2">
        <v>43637</v>
      </c>
      <c r="P3747" s="3">
        <v>2.69</v>
      </c>
      <c r="Q3747" s="4">
        <v>1</v>
      </c>
      <c r="R3747" s="3">
        <v>6.9</v>
      </c>
      <c r="S37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7" t="str">
        <f>IF(AIRBNB[[#This Row],[RUIDO(dB)]]&lt;=4,"Silencioso",IF(AIRBNB[[#This Row],[RUIDO(dB)]]&lt;=5.5,"Poco Ruidoso","Ruidoso"))</f>
        <v>Ruidoso</v>
      </c>
      <c r="U3747" t="str">
        <f>IF(AND(AIRBNB[[#This Row],[PRECIO]]&lt;50,AIRBNB[[#This Row],[MIN_NOCHES]]&gt;3),"Dentro del presupuesto","No considerar")</f>
        <v>No considerar</v>
      </c>
      <c r="V3747" t="str">
        <f>VLOOKUP(AIRBNB[[#This Row],[HOST_ID]],Super_host[],5,FALSE)</f>
        <v>Host</v>
      </c>
    </row>
    <row r="3748" spans="1:22">
      <c r="A3748" s="4">
        <v>4483517</v>
      </c>
      <c r="B3748" t="s">
        <v>9859</v>
      </c>
      <c r="C3748" s="4">
        <v>1633246</v>
      </c>
      <c r="D3748" t="s">
        <v>411</v>
      </c>
      <c r="E3748" t="s">
        <v>9860</v>
      </c>
      <c r="F3748" s="4">
        <v>11221</v>
      </c>
      <c r="G3748" s="13" t="s">
        <v>4662</v>
      </c>
      <c r="H3748" s="13" t="s">
        <v>9230</v>
      </c>
      <c r="I3748" s="1">
        <v>4068622</v>
      </c>
      <c r="J3748" s="1">
        <v>-7392508</v>
      </c>
      <c r="K3748" t="s">
        <v>40</v>
      </c>
      <c r="L3748" s="20">
        <v>100</v>
      </c>
      <c r="M3748" s="4">
        <v>30</v>
      </c>
      <c r="N3748" s="4">
        <v>2</v>
      </c>
      <c r="O3748" s="2">
        <v>42122</v>
      </c>
      <c r="P3748" s="3">
        <v>0.04</v>
      </c>
      <c r="Q3748" s="4">
        <v>1</v>
      </c>
      <c r="R3748" s="3">
        <v>6.9</v>
      </c>
      <c r="S37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8" t="str">
        <f>IF(AIRBNB[[#This Row],[RUIDO(dB)]]&lt;=4,"Silencioso",IF(AIRBNB[[#This Row],[RUIDO(dB)]]&lt;=5.5,"Poco Ruidoso","Ruidoso"))</f>
        <v>Ruidoso</v>
      </c>
      <c r="U3748" t="str">
        <f>IF(AND(AIRBNB[[#This Row],[PRECIO]]&lt;50,AIRBNB[[#This Row],[MIN_NOCHES]]&gt;3),"Dentro del presupuesto","No considerar")</f>
        <v>No considerar</v>
      </c>
      <c r="V3748" t="str">
        <f>VLOOKUP(AIRBNB[[#This Row],[HOST_ID]],Super_host[],5,FALSE)</f>
        <v>Host</v>
      </c>
    </row>
    <row r="3749" spans="1:22">
      <c r="A3749" s="4">
        <v>6660816</v>
      </c>
      <c r="B3749" t="s">
        <v>9709</v>
      </c>
      <c r="C3749" s="4">
        <v>1546620</v>
      </c>
      <c r="D3749" t="s">
        <v>2415</v>
      </c>
      <c r="E3749" t="s">
        <v>9710</v>
      </c>
      <c r="F3749" s="4">
        <v>11221</v>
      </c>
      <c r="G3749" s="13" t="s">
        <v>4662</v>
      </c>
      <c r="H3749" s="13" t="s">
        <v>9230</v>
      </c>
      <c r="I3749" s="1">
        <v>4068657</v>
      </c>
      <c r="J3749" s="1">
        <v>-7394072</v>
      </c>
      <c r="K3749" t="s">
        <v>5</v>
      </c>
      <c r="L3749" s="20">
        <v>100</v>
      </c>
      <c r="M3749" s="4">
        <v>3</v>
      </c>
      <c r="N3749" s="4">
        <v>1</v>
      </c>
      <c r="O3749" s="2">
        <v>42649</v>
      </c>
      <c r="P3749" s="3">
        <v>0.03</v>
      </c>
      <c r="Q3749" s="4">
        <v>1</v>
      </c>
      <c r="R3749" s="3">
        <v>6.9</v>
      </c>
      <c r="S37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49" t="str">
        <f>IF(AIRBNB[[#This Row],[RUIDO(dB)]]&lt;=4,"Silencioso",IF(AIRBNB[[#This Row],[RUIDO(dB)]]&lt;=5.5,"Poco Ruidoso","Ruidoso"))</f>
        <v>Ruidoso</v>
      </c>
      <c r="U3749" t="str">
        <f>IF(AND(AIRBNB[[#This Row],[PRECIO]]&lt;50,AIRBNB[[#This Row],[MIN_NOCHES]]&gt;3),"Dentro del presupuesto","No considerar")</f>
        <v>No considerar</v>
      </c>
      <c r="V3749" t="str">
        <f>VLOOKUP(AIRBNB[[#This Row],[HOST_ID]],Super_host[],5,FALSE)</f>
        <v>Host</v>
      </c>
    </row>
    <row r="3750" spans="1:22">
      <c r="A3750" s="4">
        <v>4821786</v>
      </c>
      <c r="B3750" t="s">
        <v>10141</v>
      </c>
      <c r="C3750" s="4">
        <v>1543006</v>
      </c>
      <c r="D3750" t="s">
        <v>7165</v>
      </c>
      <c r="E3750" t="s">
        <v>10142</v>
      </c>
      <c r="F3750" s="4">
        <v>11221</v>
      </c>
      <c r="G3750" s="13" t="s">
        <v>4662</v>
      </c>
      <c r="H3750" s="13" t="s">
        <v>9230</v>
      </c>
      <c r="I3750" s="1">
        <v>4068675</v>
      </c>
      <c r="J3750" s="1">
        <v>-7393749</v>
      </c>
      <c r="K3750" t="s">
        <v>5</v>
      </c>
      <c r="L3750" s="20">
        <v>100</v>
      </c>
      <c r="M3750" s="4">
        <v>2</v>
      </c>
      <c r="N3750" s="4">
        <v>3</v>
      </c>
      <c r="O3750" s="2">
        <v>42265</v>
      </c>
      <c r="P3750" s="3">
        <v>0.06</v>
      </c>
      <c r="Q3750" s="4">
        <v>1</v>
      </c>
      <c r="R3750" s="3">
        <v>6.9</v>
      </c>
      <c r="S37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0" t="str">
        <f>IF(AIRBNB[[#This Row],[RUIDO(dB)]]&lt;=4,"Silencioso",IF(AIRBNB[[#This Row],[RUIDO(dB)]]&lt;=5.5,"Poco Ruidoso","Ruidoso"))</f>
        <v>Ruidoso</v>
      </c>
      <c r="U3750" t="str">
        <f>IF(AND(AIRBNB[[#This Row],[PRECIO]]&lt;50,AIRBNB[[#This Row],[MIN_NOCHES]]&gt;3),"Dentro del presupuesto","No considerar")</f>
        <v>No considerar</v>
      </c>
      <c r="V3750" t="str">
        <f>VLOOKUP(AIRBNB[[#This Row],[HOST_ID]],Super_host[],5,FALSE)</f>
        <v>Host</v>
      </c>
    </row>
    <row r="3751" spans="1:22">
      <c r="A3751" s="4">
        <v>666315</v>
      </c>
      <c r="B3751" t="s">
        <v>11257</v>
      </c>
      <c r="C3751" s="4">
        <v>1486465</v>
      </c>
      <c r="D3751" t="s">
        <v>2227</v>
      </c>
      <c r="E3751" t="s">
        <v>11258</v>
      </c>
      <c r="F3751" s="4">
        <v>11249</v>
      </c>
      <c r="G3751" s="13" t="s">
        <v>4662</v>
      </c>
      <c r="H3751" s="13" t="s">
        <v>9218</v>
      </c>
      <c r="I3751" s="1">
        <v>4071157</v>
      </c>
      <c r="J3751" s="1">
        <v>-739636</v>
      </c>
      <c r="K3751" t="s">
        <v>5</v>
      </c>
      <c r="L3751" s="20">
        <v>100</v>
      </c>
      <c r="M3751" s="4">
        <v>31</v>
      </c>
      <c r="N3751" s="4">
        <v>15</v>
      </c>
      <c r="O3751" s="2">
        <v>42289</v>
      </c>
      <c r="P3751" s="3">
        <v>0.18</v>
      </c>
      <c r="Q3751" s="4">
        <v>1</v>
      </c>
      <c r="R3751" s="3">
        <v>6.9</v>
      </c>
      <c r="S37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1" t="str">
        <f>IF(AIRBNB[[#This Row],[RUIDO(dB)]]&lt;=4,"Silencioso",IF(AIRBNB[[#This Row],[RUIDO(dB)]]&lt;=5.5,"Poco Ruidoso","Ruidoso"))</f>
        <v>Ruidoso</v>
      </c>
      <c r="U3751" t="str">
        <f>IF(AND(AIRBNB[[#This Row],[PRECIO]]&lt;50,AIRBNB[[#This Row],[MIN_NOCHES]]&gt;3),"Dentro del presupuesto","No considerar")</f>
        <v>No considerar</v>
      </c>
      <c r="V3751" t="str">
        <f>VLOOKUP(AIRBNB[[#This Row],[HOST_ID]],Super_host[],5,FALSE)</f>
        <v>Host</v>
      </c>
    </row>
    <row r="3752" spans="1:22">
      <c r="A3752" s="4">
        <v>3046941</v>
      </c>
      <c r="B3752" t="s">
        <v>1793</v>
      </c>
      <c r="C3752" s="4">
        <v>1475015</v>
      </c>
      <c r="D3752" t="s">
        <v>498</v>
      </c>
      <c r="E3752" t="s">
        <v>1794</v>
      </c>
      <c r="F3752" s="4">
        <v>10016</v>
      </c>
      <c r="G3752" s="13" t="s">
        <v>124</v>
      </c>
      <c r="H3752" s="13" t="s">
        <v>182</v>
      </c>
      <c r="I3752" s="1">
        <v>4074462</v>
      </c>
      <c r="J3752" s="1">
        <v>-7397488</v>
      </c>
      <c r="K3752" t="s">
        <v>5</v>
      </c>
      <c r="L3752" s="20">
        <v>100</v>
      </c>
      <c r="M3752" s="4">
        <v>30</v>
      </c>
      <c r="N3752" s="4">
        <v>6</v>
      </c>
      <c r="O3752" s="2">
        <v>42916</v>
      </c>
      <c r="P3752" s="3">
        <v>0.11</v>
      </c>
      <c r="Q3752" s="4">
        <v>1</v>
      </c>
      <c r="R3752" s="3">
        <v>5.6</v>
      </c>
      <c r="S37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2" t="str">
        <f>IF(AIRBNB[[#This Row],[RUIDO(dB)]]&lt;=4,"Silencioso",IF(AIRBNB[[#This Row],[RUIDO(dB)]]&lt;=5.5,"Poco Ruidoso","Ruidoso"))</f>
        <v>Ruidoso</v>
      </c>
      <c r="U3752" t="str">
        <f>IF(AND(AIRBNB[[#This Row],[PRECIO]]&lt;50,AIRBNB[[#This Row],[MIN_NOCHES]]&gt;3),"Dentro del presupuesto","No considerar")</f>
        <v>No considerar</v>
      </c>
      <c r="V3752" t="str">
        <f>VLOOKUP(AIRBNB[[#This Row],[HOST_ID]],Super_host[],5,FALSE)</f>
        <v>Host</v>
      </c>
    </row>
    <row r="3753" spans="1:22">
      <c r="A3753" s="4">
        <v>728764</v>
      </c>
      <c r="B3753" t="s">
        <v>1878</v>
      </c>
      <c r="C3753" s="4">
        <v>1475015</v>
      </c>
      <c r="D3753" t="s">
        <v>498</v>
      </c>
      <c r="E3753" t="s">
        <v>1879</v>
      </c>
      <c r="F3753" s="4">
        <v>10019</v>
      </c>
      <c r="G3753" s="13" t="s">
        <v>124</v>
      </c>
      <c r="H3753" s="13" t="s">
        <v>249</v>
      </c>
      <c r="I3753" s="1">
        <v>4076761</v>
      </c>
      <c r="J3753" s="1">
        <v>-7398619</v>
      </c>
      <c r="K3753" t="s">
        <v>5</v>
      </c>
      <c r="L3753" s="20">
        <v>100</v>
      </c>
      <c r="M3753" s="4">
        <v>30</v>
      </c>
      <c r="N3753" s="4">
        <v>3</v>
      </c>
      <c r="O3753" s="2">
        <v>43405</v>
      </c>
      <c r="P3753" s="3">
        <v>0.12</v>
      </c>
      <c r="Q3753" s="4">
        <v>1</v>
      </c>
      <c r="R3753" s="3">
        <v>5.6</v>
      </c>
      <c r="S37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3" t="str">
        <f>IF(AIRBNB[[#This Row],[RUIDO(dB)]]&lt;=4,"Silencioso",IF(AIRBNB[[#This Row],[RUIDO(dB)]]&lt;=5.5,"Poco Ruidoso","Ruidoso"))</f>
        <v>Ruidoso</v>
      </c>
      <c r="U3753" t="str">
        <f>IF(AND(AIRBNB[[#This Row],[PRECIO]]&lt;50,AIRBNB[[#This Row],[MIN_NOCHES]]&gt;3),"Dentro del presupuesto","No considerar")</f>
        <v>No considerar</v>
      </c>
      <c r="V3753" t="str">
        <f>VLOOKUP(AIRBNB[[#This Row],[HOST_ID]],Super_host[],5,FALSE)</f>
        <v>Host</v>
      </c>
    </row>
    <row r="3754" spans="1:22">
      <c r="A3754" s="4">
        <v>2074653</v>
      </c>
      <c r="B3754" t="s">
        <v>1203</v>
      </c>
      <c r="C3754" s="4">
        <v>1468247</v>
      </c>
      <c r="D3754" t="s">
        <v>1204</v>
      </c>
      <c r="E3754" t="s">
        <v>1205</v>
      </c>
      <c r="F3754" s="4">
        <v>10003</v>
      </c>
      <c r="G3754" s="13" t="s">
        <v>124</v>
      </c>
      <c r="H3754" s="13" t="s">
        <v>133</v>
      </c>
      <c r="I3754" s="1">
        <v>4073033</v>
      </c>
      <c r="J3754" s="1">
        <v>-7398742</v>
      </c>
      <c r="K3754" t="s">
        <v>40</v>
      </c>
      <c r="L3754" s="20">
        <v>100</v>
      </c>
      <c r="M3754" s="4">
        <v>5</v>
      </c>
      <c r="N3754" s="4">
        <v>2</v>
      </c>
      <c r="O3754" s="2">
        <v>42665</v>
      </c>
      <c r="P3754" s="3">
        <v>0.06</v>
      </c>
      <c r="Q3754" s="4">
        <v>1</v>
      </c>
      <c r="R3754" s="3">
        <v>5.6</v>
      </c>
      <c r="S37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4" t="str">
        <f>IF(AIRBNB[[#This Row],[RUIDO(dB)]]&lt;=4,"Silencioso",IF(AIRBNB[[#This Row],[RUIDO(dB)]]&lt;=5.5,"Poco Ruidoso","Ruidoso"))</f>
        <v>Ruidoso</v>
      </c>
      <c r="U3754" t="str">
        <f>IF(AND(AIRBNB[[#This Row],[PRECIO]]&lt;50,AIRBNB[[#This Row],[MIN_NOCHES]]&gt;3),"Dentro del presupuesto","No considerar")</f>
        <v>No considerar</v>
      </c>
      <c r="V3754" t="str">
        <f>VLOOKUP(AIRBNB[[#This Row],[HOST_ID]],Super_host[],5,FALSE)</f>
        <v>Host</v>
      </c>
    </row>
    <row r="3755" spans="1:22">
      <c r="A3755" s="4">
        <v>985338</v>
      </c>
      <c r="B3755" t="s">
        <v>16002</v>
      </c>
      <c r="C3755" s="4">
        <v>1417489</v>
      </c>
      <c r="D3755" t="s">
        <v>1402</v>
      </c>
      <c r="E3755" t="s">
        <v>16003</v>
      </c>
      <c r="F3755" s="4">
        <v>11201</v>
      </c>
      <c r="G3755" s="13" t="s">
        <v>4662</v>
      </c>
      <c r="H3755" s="13" t="s">
        <v>9345</v>
      </c>
      <c r="I3755" s="1">
        <v>4070162</v>
      </c>
      <c r="J3755" s="1">
        <v>-7399465</v>
      </c>
      <c r="K3755" t="s">
        <v>5</v>
      </c>
      <c r="L3755" s="20">
        <v>100</v>
      </c>
      <c r="M3755" s="4">
        <v>180</v>
      </c>
      <c r="N3755" s="4">
        <v>0</v>
      </c>
      <c r="O3755" s="2">
        <v>43612</v>
      </c>
      <c r="P3755" s="3">
        <v>0.05</v>
      </c>
      <c r="Q3755" s="4">
        <v>1</v>
      </c>
      <c r="R3755" s="3">
        <v>6.9</v>
      </c>
      <c r="S37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5" t="str">
        <f>IF(AIRBNB[[#This Row],[RUIDO(dB)]]&lt;=4,"Silencioso",IF(AIRBNB[[#This Row],[RUIDO(dB)]]&lt;=5.5,"Poco Ruidoso","Ruidoso"))</f>
        <v>Ruidoso</v>
      </c>
      <c r="U3755" t="str">
        <f>IF(AND(AIRBNB[[#This Row],[PRECIO]]&lt;50,AIRBNB[[#This Row],[MIN_NOCHES]]&gt;3),"Dentro del presupuesto","No considerar")</f>
        <v>No considerar</v>
      </c>
      <c r="V3755" t="str">
        <f>VLOOKUP(AIRBNB[[#This Row],[HOST_ID]],Super_host[],5,FALSE)</f>
        <v>Host</v>
      </c>
    </row>
    <row r="3756" spans="1:22">
      <c r="A3756" s="4">
        <v>697499</v>
      </c>
      <c r="B3756" t="s">
        <v>5004</v>
      </c>
      <c r="C3756" s="4">
        <v>1372779</v>
      </c>
      <c r="D3756" t="s">
        <v>5005</v>
      </c>
      <c r="E3756" t="s">
        <v>5006</v>
      </c>
      <c r="F3756" s="4">
        <v>10023</v>
      </c>
      <c r="G3756" s="13" t="s">
        <v>124</v>
      </c>
      <c r="H3756" s="13" t="s">
        <v>168</v>
      </c>
      <c r="I3756" s="1">
        <v>4077392</v>
      </c>
      <c r="J3756" s="1">
        <v>-7397852</v>
      </c>
      <c r="K3756" t="s">
        <v>5</v>
      </c>
      <c r="L3756" s="20">
        <v>100</v>
      </c>
      <c r="M3756" s="4">
        <v>3</v>
      </c>
      <c r="N3756" s="4">
        <v>89</v>
      </c>
      <c r="O3756" s="2">
        <v>43643</v>
      </c>
      <c r="P3756" s="3">
        <v>1.1200000000000001</v>
      </c>
      <c r="Q3756" s="4">
        <v>1</v>
      </c>
      <c r="R3756" s="3">
        <v>5.6</v>
      </c>
      <c r="S37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6" t="str">
        <f>IF(AIRBNB[[#This Row],[RUIDO(dB)]]&lt;=4,"Silencioso",IF(AIRBNB[[#This Row],[RUIDO(dB)]]&lt;=5.5,"Poco Ruidoso","Ruidoso"))</f>
        <v>Ruidoso</v>
      </c>
      <c r="U3756" t="str">
        <f>IF(AND(AIRBNB[[#This Row],[PRECIO]]&lt;50,AIRBNB[[#This Row],[MIN_NOCHES]]&gt;3),"Dentro del presupuesto","No considerar")</f>
        <v>No considerar</v>
      </c>
      <c r="V3756" t="str">
        <f>VLOOKUP(AIRBNB[[#This Row],[HOST_ID]],Super_host[],5,FALSE)</f>
        <v>Host</v>
      </c>
    </row>
    <row r="3757" spans="1:22">
      <c r="A3757" s="4">
        <v>1975168</v>
      </c>
      <c r="B3757" t="s">
        <v>11607</v>
      </c>
      <c r="C3757" s="4">
        <v>1351409</v>
      </c>
      <c r="D3757" t="s">
        <v>577</v>
      </c>
      <c r="E3757" t="s">
        <v>11608</v>
      </c>
      <c r="F3757" s="4">
        <v>11249</v>
      </c>
      <c r="G3757" s="13" t="s">
        <v>4662</v>
      </c>
      <c r="H3757" s="13" t="s">
        <v>9218</v>
      </c>
      <c r="I3757" s="1">
        <v>4070978</v>
      </c>
      <c r="J3757" s="1">
        <v>-7396854</v>
      </c>
      <c r="K3757" t="s">
        <v>40</v>
      </c>
      <c r="L3757" s="20">
        <v>100</v>
      </c>
      <c r="M3757" s="4">
        <v>3</v>
      </c>
      <c r="N3757" s="4">
        <v>15</v>
      </c>
      <c r="O3757" s="2">
        <v>43620</v>
      </c>
      <c r="P3757" s="3">
        <v>0.24</v>
      </c>
      <c r="Q3757" s="4">
        <v>1</v>
      </c>
      <c r="R3757" s="3">
        <v>6.9</v>
      </c>
      <c r="S37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7" t="str">
        <f>IF(AIRBNB[[#This Row],[RUIDO(dB)]]&lt;=4,"Silencioso",IF(AIRBNB[[#This Row],[RUIDO(dB)]]&lt;=5.5,"Poco Ruidoso","Ruidoso"))</f>
        <v>Ruidoso</v>
      </c>
      <c r="U3757" t="str">
        <f>IF(AND(AIRBNB[[#This Row],[PRECIO]]&lt;50,AIRBNB[[#This Row],[MIN_NOCHES]]&gt;3),"Dentro del presupuesto","No considerar")</f>
        <v>No considerar</v>
      </c>
      <c r="V3757" t="str">
        <f>VLOOKUP(AIRBNB[[#This Row],[HOST_ID]],Super_host[],5,FALSE)</f>
        <v>Host</v>
      </c>
    </row>
    <row r="3758" spans="1:22">
      <c r="A3758" s="4">
        <v>1349187</v>
      </c>
      <c r="B3758" t="s">
        <v>10720</v>
      </c>
      <c r="C3758" s="4">
        <v>1330500</v>
      </c>
      <c r="D3758" t="s">
        <v>10721</v>
      </c>
      <c r="E3758" t="s">
        <v>10722</v>
      </c>
      <c r="F3758" s="4">
        <v>11216</v>
      </c>
      <c r="G3758" s="13" t="s">
        <v>4662</v>
      </c>
      <c r="H3758" s="13" t="s">
        <v>9252</v>
      </c>
      <c r="I3758" s="1">
        <v>4067421</v>
      </c>
      <c r="J3758" s="1">
        <v>-739504</v>
      </c>
      <c r="K3758" t="s">
        <v>40</v>
      </c>
      <c r="L3758" s="20">
        <v>100</v>
      </c>
      <c r="M3758" s="4">
        <v>2</v>
      </c>
      <c r="N3758" s="4">
        <v>8</v>
      </c>
      <c r="O3758" s="2">
        <v>43430</v>
      </c>
      <c r="P3758" s="3">
        <v>0.11</v>
      </c>
      <c r="Q3758" s="4">
        <v>1</v>
      </c>
      <c r="R3758" s="3">
        <v>6.9</v>
      </c>
      <c r="S37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8" t="str">
        <f>IF(AIRBNB[[#This Row],[RUIDO(dB)]]&lt;=4,"Silencioso",IF(AIRBNB[[#This Row],[RUIDO(dB)]]&lt;=5.5,"Poco Ruidoso","Ruidoso"))</f>
        <v>Ruidoso</v>
      </c>
      <c r="U3758" t="str">
        <f>IF(AND(AIRBNB[[#This Row],[PRECIO]]&lt;50,AIRBNB[[#This Row],[MIN_NOCHES]]&gt;3),"Dentro del presupuesto","No considerar")</f>
        <v>No considerar</v>
      </c>
      <c r="V3758" t="str">
        <f>VLOOKUP(AIRBNB[[#This Row],[HOST_ID]],Super_host[],5,FALSE)</f>
        <v>Host</v>
      </c>
    </row>
    <row r="3759" spans="1:22">
      <c r="A3759" s="4">
        <v>2464673</v>
      </c>
      <c r="B3759" t="s">
        <v>11662</v>
      </c>
      <c r="C3759" s="4">
        <v>1262622</v>
      </c>
      <c r="D3759" t="s">
        <v>11663</v>
      </c>
      <c r="E3759" t="s">
        <v>11664</v>
      </c>
      <c r="F3759" s="4">
        <v>11206</v>
      </c>
      <c r="G3759" s="13" t="s">
        <v>4662</v>
      </c>
      <c r="H3759" s="13" t="s">
        <v>9218</v>
      </c>
      <c r="I3759" s="1">
        <v>4070669</v>
      </c>
      <c r="J3759" s="1">
        <v>-7393578</v>
      </c>
      <c r="K3759" t="s">
        <v>40</v>
      </c>
      <c r="L3759" s="20">
        <v>100</v>
      </c>
      <c r="M3759" s="4">
        <v>2</v>
      </c>
      <c r="N3759" s="4">
        <v>16</v>
      </c>
      <c r="O3759" s="2">
        <v>42579</v>
      </c>
      <c r="P3759" s="3">
        <v>0.25</v>
      </c>
      <c r="Q3759" s="4">
        <v>1</v>
      </c>
      <c r="R3759" s="3">
        <v>6.9</v>
      </c>
      <c r="S37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59" t="str">
        <f>IF(AIRBNB[[#This Row],[RUIDO(dB)]]&lt;=4,"Silencioso",IF(AIRBNB[[#This Row],[RUIDO(dB)]]&lt;=5.5,"Poco Ruidoso","Ruidoso"))</f>
        <v>Ruidoso</v>
      </c>
      <c r="U3759" t="str">
        <f>IF(AND(AIRBNB[[#This Row],[PRECIO]]&lt;50,AIRBNB[[#This Row],[MIN_NOCHES]]&gt;3),"Dentro del presupuesto","No considerar")</f>
        <v>No considerar</v>
      </c>
      <c r="V3759" t="str">
        <f>VLOOKUP(AIRBNB[[#This Row],[HOST_ID]],Super_host[],5,FALSE)</f>
        <v>Host</v>
      </c>
    </row>
    <row r="3760" spans="1:22">
      <c r="A3760" s="4">
        <v>239766</v>
      </c>
      <c r="B3760" t="s">
        <v>1797</v>
      </c>
      <c r="C3760" s="4">
        <v>1257309</v>
      </c>
      <c r="D3760" t="s">
        <v>1798</v>
      </c>
      <c r="E3760" t="s">
        <v>1799</v>
      </c>
      <c r="F3760" s="4">
        <v>10002</v>
      </c>
      <c r="G3760" s="13" t="s">
        <v>124</v>
      </c>
      <c r="H3760" s="13" t="s">
        <v>137</v>
      </c>
      <c r="I3760" s="1">
        <v>4071693</v>
      </c>
      <c r="J3760" s="1">
        <v>-7398948</v>
      </c>
      <c r="K3760" t="s">
        <v>5</v>
      </c>
      <c r="L3760" s="20">
        <v>100</v>
      </c>
      <c r="M3760" s="4">
        <v>5</v>
      </c>
      <c r="N3760" s="4">
        <v>8</v>
      </c>
      <c r="O3760" s="2">
        <v>43238</v>
      </c>
      <c r="P3760" s="3">
        <v>0.11</v>
      </c>
      <c r="Q3760" s="4">
        <v>1</v>
      </c>
      <c r="R3760" s="3">
        <v>5.6</v>
      </c>
      <c r="S37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0" t="str">
        <f>IF(AIRBNB[[#This Row],[RUIDO(dB)]]&lt;=4,"Silencioso",IF(AIRBNB[[#This Row],[RUIDO(dB)]]&lt;=5.5,"Poco Ruidoso","Ruidoso"))</f>
        <v>Ruidoso</v>
      </c>
      <c r="U3760" t="str">
        <f>IF(AND(AIRBNB[[#This Row],[PRECIO]]&lt;50,AIRBNB[[#This Row],[MIN_NOCHES]]&gt;3),"Dentro del presupuesto","No considerar")</f>
        <v>No considerar</v>
      </c>
      <c r="V3760" t="str">
        <f>VLOOKUP(AIRBNB[[#This Row],[HOST_ID]],Super_host[],5,FALSE)</f>
        <v>Host</v>
      </c>
    </row>
    <row r="3761" spans="1:22">
      <c r="A3761" s="4">
        <v>769279</v>
      </c>
      <c r="B3761" t="s">
        <v>670</v>
      </c>
      <c r="C3761" s="4">
        <v>1228080</v>
      </c>
      <c r="D3761" t="s">
        <v>671</v>
      </c>
      <c r="E3761" t="s">
        <v>672</v>
      </c>
      <c r="F3761" s="4">
        <v>10009</v>
      </c>
      <c r="G3761" s="13" t="s">
        <v>124</v>
      </c>
      <c r="H3761" s="13" t="s">
        <v>133</v>
      </c>
      <c r="I3761" s="1">
        <v>4072439</v>
      </c>
      <c r="J3761" s="1">
        <v>-7397767</v>
      </c>
      <c r="K3761" t="s">
        <v>40</v>
      </c>
      <c r="L3761" s="20">
        <v>100</v>
      </c>
      <c r="M3761" s="4">
        <v>7</v>
      </c>
      <c r="N3761" s="4">
        <v>1</v>
      </c>
      <c r="O3761" s="2">
        <v>42491</v>
      </c>
      <c r="P3761" s="3">
        <v>0.03</v>
      </c>
      <c r="Q3761" s="4">
        <v>1</v>
      </c>
      <c r="R3761" s="3">
        <v>5.6</v>
      </c>
      <c r="S37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1" t="str">
        <f>IF(AIRBNB[[#This Row],[RUIDO(dB)]]&lt;=4,"Silencioso",IF(AIRBNB[[#This Row],[RUIDO(dB)]]&lt;=5.5,"Poco Ruidoso","Ruidoso"))</f>
        <v>Ruidoso</v>
      </c>
      <c r="U3761" t="str">
        <f>IF(AND(AIRBNB[[#This Row],[PRECIO]]&lt;50,AIRBNB[[#This Row],[MIN_NOCHES]]&gt;3),"Dentro del presupuesto","No considerar")</f>
        <v>No considerar</v>
      </c>
      <c r="V3761" t="str">
        <f>VLOOKUP(AIRBNB[[#This Row],[HOST_ID]],Super_host[],5,FALSE)</f>
        <v>Host</v>
      </c>
    </row>
    <row r="3762" spans="1:22">
      <c r="A3762" s="4">
        <v>228925</v>
      </c>
      <c r="B3762" t="s">
        <v>14271</v>
      </c>
      <c r="C3762" s="4">
        <v>1194377</v>
      </c>
      <c r="D3762" t="s">
        <v>14272</v>
      </c>
      <c r="E3762" t="s">
        <v>14273</v>
      </c>
      <c r="F3762" s="4">
        <v>11213</v>
      </c>
      <c r="G3762" s="13" t="s">
        <v>4662</v>
      </c>
      <c r="H3762" s="13" t="s">
        <v>9230</v>
      </c>
      <c r="I3762" s="1">
        <v>4067964</v>
      </c>
      <c r="J3762" s="1">
        <v>-7393946</v>
      </c>
      <c r="K3762" t="s">
        <v>5</v>
      </c>
      <c r="L3762" s="20">
        <v>100</v>
      </c>
      <c r="M3762" s="4">
        <v>7</v>
      </c>
      <c r="N3762" s="4">
        <v>63</v>
      </c>
      <c r="O3762" s="2">
        <v>43642</v>
      </c>
      <c r="P3762" s="3">
        <v>1.87</v>
      </c>
      <c r="Q3762" s="4">
        <v>1</v>
      </c>
      <c r="R3762" s="3">
        <v>6.9</v>
      </c>
      <c r="S37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2" t="str">
        <f>IF(AIRBNB[[#This Row],[RUIDO(dB)]]&lt;=4,"Silencioso",IF(AIRBNB[[#This Row],[RUIDO(dB)]]&lt;=5.5,"Poco Ruidoso","Ruidoso"))</f>
        <v>Ruidoso</v>
      </c>
      <c r="U3762" t="str">
        <f>IF(AND(AIRBNB[[#This Row],[PRECIO]]&lt;50,AIRBNB[[#This Row],[MIN_NOCHES]]&gt;3),"Dentro del presupuesto","No considerar")</f>
        <v>No considerar</v>
      </c>
      <c r="V3762" t="str">
        <f>VLOOKUP(AIRBNB[[#This Row],[HOST_ID]],Super_host[],5,FALSE)</f>
        <v>Host</v>
      </c>
    </row>
    <row r="3763" spans="1:22">
      <c r="A3763" s="4">
        <v>278631</v>
      </c>
      <c r="B3763" t="s">
        <v>1460</v>
      </c>
      <c r="C3763" s="4">
        <v>1132207</v>
      </c>
      <c r="D3763" t="s">
        <v>1461</v>
      </c>
      <c r="E3763" t="s">
        <v>1462</v>
      </c>
      <c r="F3763" s="4">
        <v>10014</v>
      </c>
      <c r="G3763" s="13" t="s">
        <v>124</v>
      </c>
      <c r="H3763" s="13" t="s">
        <v>140</v>
      </c>
      <c r="I3763" s="1">
        <v>4073729</v>
      </c>
      <c r="J3763" s="1">
        <v>-7400807</v>
      </c>
      <c r="K3763" t="s">
        <v>5</v>
      </c>
      <c r="L3763" s="20">
        <v>100</v>
      </c>
      <c r="M3763" s="4">
        <v>30</v>
      </c>
      <c r="N3763" s="4">
        <v>7</v>
      </c>
      <c r="O3763" s="2">
        <v>41385</v>
      </c>
      <c r="P3763" s="3">
        <v>0.08</v>
      </c>
      <c r="Q3763" s="4">
        <v>1</v>
      </c>
      <c r="R3763" s="3">
        <v>5.6</v>
      </c>
      <c r="S37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3" t="str">
        <f>IF(AIRBNB[[#This Row],[RUIDO(dB)]]&lt;=4,"Silencioso",IF(AIRBNB[[#This Row],[RUIDO(dB)]]&lt;=5.5,"Poco Ruidoso","Ruidoso"))</f>
        <v>Ruidoso</v>
      </c>
      <c r="U3763" t="str">
        <f>IF(AND(AIRBNB[[#This Row],[PRECIO]]&lt;50,AIRBNB[[#This Row],[MIN_NOCHES]]&gt;3),"Dentro del presupuesto","No considerar")</f>
        <v>No considerar</v>
      </c>
      <c r="V3763" t="str">
        <f>VLOOKUP(AIRBNB[[#This Row],[HOST_ID]],Super_host[],5,FALSE)</f>
        <v>Host</v>
      </c>
    </row>
    <row r="3764" spans="1:22">
      <c r="A3764" s="4">
        <v>217580</v>
      </c>
      <c r="B3764" t="s">
        <v>10403</v>
      </c>
      <c r="C3764" s="4">
        <v>1121193</v>
      </c>
      <c r="D3764" t="s">
        <v>4768</v>
      </c>
      <c r="E3764" t="s">
        <v>10404</v>
      </c>
      <c r="F3764" s="4">
        <v>11209</v>
      </c>
      <c r="G3764" s="13" t="s">
        <v>4662</v>
      </c>
      <c r="H3764" s="13" t="s">
        <v>9992</v>
      </c>
      <c r="I3764" s="1">
        <v>4061927</v>
      </c>
      <c r="J3764" s="1">
        <v>-740307</v>
      </c>
      <c r="K3764" t="s">
        <v>5</v>
      </c>
      <c r="L3764" s="20">
        <v>100</v>
      </c>
      <c r="M3764" s="4">
        <v>30</v>
      </c>
      <c r="N3764" s="4">
        <v>7</v>
      </c>
      <c r="O3764" s="2">
        <v>43418</v>
      </c>
      <c r="P3764" s="3">
        <v>0.08</v>
      </c>
      <c r="Q3764" s="4">
        <v>1</v>
      </c>
      <c r="R3764" s="3">
        <v>6.9</v>
      </c>
      <c r="S37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4" t="str">
        <f>IF(AIRBNB[[#This Row],[RUIDO(dB)]]&lt;=4,"Silencioso",IF(AIRBNB[[#This Row],[RUIDO(dB)]]&lt;=5.5,"Poco Ruidoso","Ruidoso"))</f>
        <v>Ruidoso</v>
      </c>
      <c r="U3764" t="str">
        <f>IF(AND(AIRBNB[[#This Row],[PRECIO]]&lt;50,AIRBNB[[#This Row],[MIN_NOCHES]]&gt;3),"Dentro del presupuesto","No considerar")</f>
        <v>No considerar</v>
      </c>
      <c r="V3764" t="str">
        <f>VLOOKUP(AIRBNB[[#This Row],[HOST_ID]],Super_host[],5,FALSE)</f>
        <v>Host</v>
      </c>
    </row>
    <row r="3765" spans="1:22">
      <c r="A3765" s="4">
        <v>447766</v>
      </c>
      <c r="B3765" t="s">
        <v>505</v>
      </c>
      <c r="C3765" s="4">
        <v>1109143</v>
      </c>
      <c r="D3765" t="s">
        <v>150</v>
      </c>
      <c r="E3765" t="s">
        <v>506</v>
      </c>
      <c r="F3765" s="4">
        <v>10010</v>
      </c>
      <c r="G3765" s="13" t="s">
        <v>124</v>
      </c>
      <c r="H3765" s="13" t="s">
        <v>175</v>
      </c>
      <c r="I3765" s="1">
        <v>4073903</v>
      </c>
      <c r="J3765" s="1">
        <v>-7397975</v>
      </c>
      <c r="K3765" t="s">
        <v>40</v>
      </c>
      <c r="L3765" s="20">
        <v>100</v>
      </c>
      <c r="M3765" s="4">
        <v>1</v>
      </c>
      <c r="N3765" s="4">
        <v>1</v>
      </c>
      <c r="O3765" s="2">
        <v>41872</v>
      </c>
      <c r="P3765" s="3">
        <v>0.02</v>
      </c>
      <c r="Q3765" s="4">
        <v>1</v>
      </c>
      <c r="R3765" s="3">
        <v>5.6</v>
      </c>
      <c r="S37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5" t="str">
        <f>IF(AIRBNB[[#This Row],[RUIDO(dB)]]&lt;=4,"Silencioso",IF(AIRBNB[[#This Row],[RUIDO(dB)]]&lt;=5.5,"Poco Ruidoso","Ruidoso"))</f>
        <v>Ruidoso</v>
      </c>
      <c r="U3765" t="str">
        <f>IF(AND(AIRBNB[[#This Row],[PRECIO]]&lt;50,AIRBNB[[#This Row],[MIN_NOCHES]]&gt;3),"Dentro del presupuesto","No considerar")</f>
        <v>No considerar</v>
      </c>
      <c r="V3765" t="str">
        <f>VLOOKUP(AIRBNB[[#This Row],[HOST_ID]],Super_host[],5,FALSE)</f>
        <v>Host</v>
      </c>
    </row>
    <row r="3766" spans="1:22">
      <c r="A3766" s="4">
        <v>287397</v>
      </c>
      <c r="B3766" t="s">
        <v>11562</v>
      </c>
      <c r="C3766" s="4">
        <v>1029021</v>
      </c>
      <c r="D3766" t="s">
        <v>11563</v>
      </c>
      <c r="E3766" t="s">
        <v>11564</v>
      </c>
      <c r="F3766" s="4">
        <v>11221</v>
      </c>
      <c r="G3766" s="13" t="s">
        <v>4662</v>
      </c>
      <c r="H3766" s="13" t="s">
        <v>9230</v>
      </c>
      <c r="I3766" s="1">
        <v>4068991</v>
      </c>
      <c r="J3766" s="1">
        <v>-7393179</v>
      </c>
      <c r="K3766" t="s">
        <v>5</v>
      </c>
      <c r="L3766" s="20">
        <v>100</v>
      </c>
      <c r="M3766" s="4">
        <v>3</v>
      </c>
      <c r="N3766" s="4">
        <v>21</v>
      </c>
      <c r="O3766" s="2">
        <v>43640</v>
      </c>
      <c r="P3766" s="3">
        <v>0.23</v>
      </c>
      <c r="Q3766" s="4">
        <v>1</v>
      </c>
      <c r="R3766" s="3">
        <v>6.9</v>
      </c>
      <c r="S37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6" t="str">
        <f>IF(AIRBNB[[#This Row],[RUIDO(dB)]]&lt;=4,"Silencioso",IF(AIRBNB[[#This Row],[RUIDO(dB)]]&lt;=5.5,"Poco Ruidoso","Ruidoso"))</f>
        <v>Ruidoso</v>
      </c>
      <c r="U3766" t="str">
        <f>IF(AND(AIRBNB[[#This Row],[PRECIO]]&lt;50,AIRBNB[[#This Row],[MIN_NOCHES]]&gt;3),"Dentro del presupuesto","No considerar")</f>
        <v>No considerar</v>
      </c>
      <c r="V3766" t="str">
        <f>VLOOKUP(AIRBNB[[#This Row],[HOST_ID]],Super_host[],5,FALSE)</f>
        <v>Host</v>
      </c>
    </row>
    <row r="3767" spans="1:22">
      <c r="A3767" s="4">
        <v>199312</v>
      </c>
      <c r="B3767" t="s">
        <v>14859</v>
      </c>
      <c r="C3767" s="4">
        <v>973438</v>
      </c>
      <c r="D3767" t="s">
        <v>14402</v>
      </c>
      <c r="E3767" t="s">
        <v>14860</v>
      </c>
      <c r="F3767" s="4">
        <v>11206</v>
      </c>
      <c r="G3767" s="13" t="s">
        <v>4662</v>
      </c>
      <c r="H3767" s="13" t="s">
        <v>9218</v>
      </c>
      <c r="I3767" s="1">
        <v>4071137</v>
      </c>
      <c r="J3767" s="1">
        <v>-7394362</v>
      </c>
      <c r="K3767" t="s">
        <v>40</v>
      </c>
      <c r="L3767" s="20">
        <v>100</v>
      </c>
      <c r="M3767" s="4">
        <v>2</v>
      </c>
      <c r="N3767" s="4">
        <v>273</v>
      </c>
      <c r="O3767" s="2">
        <v>43640</v>
      </c>
      <c r="P3767" s="3">
        <v>2.85</v>
      </c>
      <c r="Q3767" s="4">
        <v>1</v>
      </c>
      <c r="R3767" s="3">
        <v>6.9</v>
      </c>
      <c r="S37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7" t="str">
        <f>IF(AIRBNB[[#This Row],[RUIDO(dB)]]&lt;=4,"Silencioso",IF(AIRBNB[[#This Row],[RUIDO(dB)]]&lt;=5.5,"Poco Ruidoso","Ruidoso"))</f>
        <v>Ruidoso</v>
      </c>
      <c r="U3767" t="str">
        <f>IF(AND(AIRBNB[[#This Row],[PRECIO]]&lt;50,AIRBNB[[#This Row],[MIN_NOCHES]]&gt;3),"Dentro del presupuesto","No considerar")</f>
        <v>No considerar</v>
      </c>
      <c r="V3767" t="str">
        <f>VLOOKUP(AIRBNB[[#This Row],[HOST_ID]],Super_host[],5,FALSE)</f>
        <v>Host</v>
      </c>
    </row>
    <row r="3768" spans="1:22">
      <c r="A3768" s="4">
        <v>1444924</v>
      </c>
      <c r="B3768" t="s">
        <v>10149</v>
      </c>
      <c r="C3768" s="4">
        <v>926743</v>
      </c>
      <c r="D3768" t="s">
        <v>10150</v>
      </c>
      <c r="E3768" t="s">
        <v>10151</v>
      </c>
      <c r="F3768" s="4">
        <v>11231</v>
      </c>
      <c r="G3768" s="13" t="s">
        <v>4662</v>
      </c>
      <c r="H3768" s="13" t="s">
        <v>9237</v>
      </c>
      <c r="I3768" s="1">
        <v>4067947</v>
      </c>
      <c r="J3768" s="1">
        <v>-7399709</v>
      </c>
      <c r="K3768" t="s">
        <v>5</v>
      </c>
      <c r="L3768" s="20">
        <v>100</v>
      </c>
      <c r="M3768" s="4">
        <v>30</v>
      </c>
      <c r="N3768" s="4">
        <v>4</v>
      </c>
      <c r="O3768" s="2">
        <v>43493</v>
      </c>
      <c r="P3768" s="3">
        <v>0.06</v>
      </c>
      <c r="Q3768" s="4">
        <v>1</v>
      </c>
      <c r="R3768" s="3">
        <v>6.9</v>
      </c>
      <c r="S37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8" t="str">
        <f>IF(AIRBNB[[#This Row],[RUIDO(dB)]]&lt;=4,"Silencioso",IF(AIRBNB[[#This Row],[RUIDO(dB)]]&lt;=5.5,"Poco Ruidoso","Ruidoso"))</f>
        <v>Ruidoso</v>
      </c>
      <c r="U3768" t="str">
        <f>IF(AND(AIRBNB[[#This Row],[PRECIO]]&lt;50,AIRBNB[[#This Row],[MIN_NOCHES]]&gt;3),"Dentro del presupuesto","No considerar")</f>
        <v>No considerar</v>
      </c>
      <c r="V3768" t="str">
        <f>VLOOKUP(AIRBNB[[#This Row],[HOST_ID]],Super_host[],5,FALSE)</f>
        <v>Host</v>
      </c>
    </row>
    <row r="3769" spans="1:22">
      <c r="A3769" s="4">
        <v>204833</v>
      </c>
      <c r="B3769" t="s">
        <v>10507</v>
      </c>
      <c r="C3769" s="4">
        <v>903686</v>
      </c>
      <c r="D3769" t="s">
        <v>4164</v>
      </c>
      <c r="E3769" t="s">
        <v>9378</v>
      </c>
      <c r="F3769" s="4">
        <v>11206</v>
      </c>
      <c r="G3769" s="13" t="s">
        <v>4662</v>
      </c>
      <c r="H3769" s="13" t="s">
        <v>9218</v>
      </c>
      <c r="I3769" s="1">
        <v>407093</v>
      </c>
      <c r="J3769" s="1">
        <v>-739497</v>
      </c>
      <c r="K3769" t="s">
        <v>40</v>
      </c>
      <c r="L3769" s="20">
        <v>100</v>
      </c>
      <c r="M3769" s="4">
        <v>6</v>
      </c>
      <c r="N3769" s="4">
        <v>8</v>
      </c>
      <c r="O3769" s="2">
        <v>42264</v>
      </c>
      <c r="P3769" s="3">
        <v>0.09</v>
      </c>
      <c r="Q3769" s="4">
        <v>1</v>
      </c>
      <c r="R3769" s="3">
        <v>6.9</v>
      </c>
      <c r="S37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69" t="str">
        <f>IF(AIRBNB[[#This Row],[RUIDO(dB)]]&lt;=4,"Silencioso",IF(AIRBNB[[#This Row],[RUIDO(dB)]]&lt;=5.5,"Poco Ruidoso","Ruidoso"))</f>
        <v>Ruidoso</v>
      </c>
      <c r="U3769" t="str">
        <f>IF(AND(AIRBNB[[#This Row],[PRECIO]]&lt;50,AIRBNB[[#This Row],[MIN_NOCHES]]&gt;3),"Dentro del presupuesto","No considerar")</f>
        <v>No considerar</v>
      </c>
      <c r="V3769" t="str">
        <f>VLOOKUP(AIRBNB[[#This Row],[HOST_ID]],Super_host[],5,FALSE)</f>
        <v>Host</v>
      </c>
    </row>
    <row r="3770" spans="1:22">
      <c r="A3770" s="4">
        <v>4720789</v>
      </c>
      <c r="B3770" t="s">
        <v>1042</v>
      </c>
      <c r="C3770" s="4">
        <v>855266</v>
      </c>
      <c r="D3770" t="s">
        <v>478</v>
      </c>
      <c r="E3770" t="s">
        <v>1043</v>
      </c>
      <c r="F3770" s="4">
        <v>10014</v>
      </c>
      <c r="G3770" s="13" t="s">
        <v>124</v>
      </c>
      <c r="H3770" s="13" t="s">
        <v>140</v>
      </c>
      <c r="I3770" s="1">
        <v>4073767</v>
      </c>
      <c r="J3770" s="1">
        <v>-740065</v>
      </c>
      <c r="K3770" t="s">
        <v>5</v>
      </c>
      <c r="L3770" s="20">
        <v>100</v>
      </c>
      <c r="M3770" s="4">
        <v>5</v>
      </c>
      <c r="N3770" s="4">
        <v>1</v>
      </c>
      <c r="O3770" s="2">
        <v>43025</v>
      </c>
      <c r="P3770" s="3">
        <v>0.05</v>
      </c>
      <c r="Q3770" s="4">
        <v>1</v>
      </c>
      <c r="R3770" s="3">
        <v>5.6</v>
      </c>
      <c r="S37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0" t="str">
        <f>IF(AIRBNB[[#This Row],[RUIDO(dB)]]&lt;=4,"Silencioso",IF(AIRBNB[[#This Row],[RUIDO(dB)]]&lt;=5.5,"Poco Ruidoso","Ruidoso"))</f>
        <v>Ruidoso</v>
      </c>
      <c r="U3770" t="str">
        <f>IF(AND(AIRBNB[[#This Row],[PRECIO]]&lt;50,AIRBNB[[#This Row],[MIN_NOCHES]]&gt;3),"Dentro del presupuesto","No considerar")</f>
        <v>No considerar</v>
      </c>
      <c r="V3770" t="str">
        <f>VLOOKUP(AIRBNB[[#This Row],[HOST_ID]],Super_host[],5,FALSE)</f>
        <v>Host</v>
      </c>
    </row>
    <row r="3771" spans="1:22">
      <c r="A3771" s="4">
        <v>6491278</v>
      </c>
      <c r="B3771" t="s">
        <v>11906</v>
      </c>
      <c r="C3771" s="4">
        <v>818508</v>
      </c>
      <c r="D3771" t="s">
        <v>11907</v>
      </c>
      <c r="E3771" t="s">
        <v>11908</v>
      </c>
      <c r="F3771" s="4">
        <v>11211</v>
      </c>
      <c r="G3771" s="13" t="s">
        <v>4662</v>
      </c>
      <c r="H3771" s="13" t="s">
        <v>9218</v>
      </c>
      <c r="I3771" s="1">
        <v>4071515</v>
      </c>
      <c r="J3771" s="1">
        <v>-7394798</v>
      </c>
      <c r="K3771" t="s">
        <v>5</v>
      </c>
      <c r="L3771" s="20">
        <v>100</v>
      </c>
      <c r="M3771" s="4">
        <v>7</v>
      </c>
      <c r="N3771" s="4">
        <v>15</v>
      </c>
      <c r="O3771" s="2">
        <v>43450</v>
      </c>
      <c r="P3771" s="3">
        <v>0.3</v>
      </c>
      <c r="Q3771" s="4">
        <v>1</v>
      </c>
      <c r="R3771" s="3">
        <v>6.9</v>
      </c>
      <c r="S37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1" t="str">
        <f>IF(AIRBNB[[#This Row],[RUIDO(dB)]]&lt;=4,"Silencioso",IF(AIRBNB[[#This Row],[RUIDO(dB)]]&lt;=5.5,"Poco Ruidoso","Ruidoso"))</f>
        <v>Ruidoso</v>
      </c>
      <c r="U3771" t="str">
        <f>IF(AND(AIRBNB[[#This Row],[PRECIO]]&lt;50,AIRBNB[[#This Row],[MIN_NOCHES]]&gt;3),"Dentro del presupuesto","No considerar")</f>
        <v>No considerar</v>
      </c>
      <c r="V3771" t="str">
        <f>VLOOKUP(AIRBNB[[#This Row],[HOST_ID]],Super_host[],5,FALSE)</f>
        <v>Host</v>
      </c>
    </row>
    <row r="3772" spans="1:22">
      <c r="A3772" s="4">
        <v>166006</v>
      </c>
      <c r="B3772" t="s">
        <v>5679</v>
      </c>
      <c r="C3772" s="4">
        <v>791287</v>
      </c>
      <c r="D3772" t="s">
        <v>5680</v>
      </c>
      <c r="E3772" t="s">
        <v>910</v>
      </c>
      <c r="F3772" s="4">
        <v>10025</v>
      </c>
      <c r="G3772" s="13" t="s">
        <v>124</v>
      </c>
      <c r="H3772" s="13" t="s">
        <v>168</v>
      </c>
      <c r="I3772" s="1">
        <v>4080006</v>
      </c>
      <c r="J3772" s="1">
        <v>-7396049</v>
      </c>
      <c r="K3772" t="s">
        <v>5</v>
      </c>
      <c r="L3772" s="20">
        <v>100</v>
      </c>
      <c r="M3772" s="4">
        <v>31</v>
      </c>
      <c r="N3772" s="4">
        <v>188</v>
      </c>
      <c r="O3772" s="2">
        <v>43335</v>
      </c>
      <c r="P3772" s="3">
        <v>1.94</v>
      </c>
      <c r="Q3772" s="4">
        <v>1</v>
      </c>
      <c r="R3772" s="3">
        <v>5.6</v>
      </c>
      <c r="S37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2" t="str">
        <f>IF(AIRBNB[[#This Row],[RUIDO(dB)]]&lt;=4,"Silencioso",IF(AIRBNB[[#This Row],[RUIDO(dB)]]&lt;=5.5,"Poco Ruidoso","Ruidoso"))</f>
        <v>Ruidoso</v>
      </c>
      <c r="U3772" t="str">
        <f>IF(AND(AIRBNB[[#This Row],[PRECIO]]&lt;50,AIRBNB[[#This Row],[MIN_NOCHES]]&gt;3),"Dentro del presupuesto","No considerar")</f>
        <v>No considerar</v>
      </c>
      <c r="V3772" t="str">
        <f>VLOOKUP(AIRBNB[[#This Row],[HOST_ID]],Super_host[],5,FALSE)</f>
        <v>Host</v>
      </c>
    </row>
    <row r="3773" spans="1:22">
      <c r="A3773" s="4">
        <v>249867</v>
      </c>
      <c r="B3773" t="s">
        <v>10412</v>
      </c>
      <c r="C3773" s="4">
        <v>758441</v>
      </c>
      <c r="D3773" t="s">
        <v>10413</v>
      </c>
      <c r="E3773" t="s">
        <v>10414</v>
      </c>
      <c r="F3773" s="4">
        <v>11221</v>
      </c>
      <c r="G3773" s="13" t="s">
        <v>4662</v>
      </c>
      <c r="H3773" s="13" t="s">
        <v>9230</v>
      </c>
      <c r="I3773" s="1">
        <v>4068707</v>
      </c>
      <c r="J3773" s="1">
        <v>-7391918</v>
      </c>
      <c r="K3773" t="s">
        <v>40</v>
      </c>
      <c r="L3773" s="20">
        <v>100</v>
      </c>
      <c r="M3773" s="4">
        <v>1</v>
      </c>
      <c r="N3773" s="4">
        <v>7</v>
      </c>
      <c r="O3773" s="2">
        <v>43380</v>
      </c>
      <c r="P3773" s="3">
        <v>0.08</v>
      </c>
      <c r="Q3773" s="4">
        <v>1</v>
      </c>
      <c r="R3773" s="3">
        <v>6.9</v>
      </c>
      <c r="S37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3" t="str">
        <f>IF(AIRBNB[[#This Row],[RUIDO(dB)]]&lt;=4,"Silencioso",IF(AIRBNB[[#This Row],[RUIDO(dB)]]&lt;=5.5,"Poco Ruidoso","Ruidoso"))</f>
        <v>Ruidoso</v>
      </c>
      <c r="U3773" t="str">
        <f>IF(AND(AIRBNB[[#This Row],[PRECIO]]&lt;50,AIRBNB[[#This Row],[MIN_NOCHES]]&gt;3),"Dentro del presupuesto","No considerar")</f>
        <v>No considerar</v>
      </c>
      <c r="V3773" t="str">
        <f>VLOOKUP(AIRBNB[[#This Row],[HOST_ID]],Super_host[],5,FALSE)</f>
        <v>Host</v>
      </c>
    </row>
    <row r="3774" spans="1:22">
      <c r="A3774" s="4">
        <v>545261</v>
      </c>
      <c r="B3774" t="s">
        <v>9559</v>
      </c>
      <c r="C3774" s="4">
        <v>746552</v>
      </c>
      <c r="D3774" t="s">
        <v>2920</v>
      </c>
      <c r="E3774" t="s">
        <v>9560</v>
      </c>
      <c r="F3774" s="4">
        <v>11238</v>
      </c>
      <c r="G3774" s="13" t="s">
        <v>4662</v>
      </c>
      <c r="H3774" s="13" t="s">
        <v>9387</v>
      </c>
      <c r="I3774" s="1">
        <v>4068752</v>
      </c>
      <c r="J3774" s="1">
        <v>-7396688</v>
      </c>
      <c r="K3774" t="s">
        <v>40</v>
      </c>
      <c r="L3774" s="20">
        <v>100</v>
      </c>
      <c r="M3774" s="4">
        <v>3</v>
      </c>
      <c r="N3774" s="4">
        <v>2</v>
      </c>
      <c r="O3774" s="2">
        <v>42223</v>
      </c>
      <c r="P3774" s="3">
        <v>0.02</v>
      </c>
      <c r="Q3774" s="4">
        <v>1</v>
      </c>
      <c r="R3774" s="3">
        <v>6.9</v>
      </c>
      <c r="S37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4" t="str">
        <f>IF(AIRBNB[[#This Row],[RUIDO(dB)]]&lt;=4,"Silencioso",IF(AIRBNB[[#This Row],[RUIDO(dB)]]&lt;=5.5,"Poco Ruidoso","Ruidoso"))</f>
        <v>Ruidoso</v>
      </c>
      <c r="U3774" t="str">
        <f>IF(AND(AIRBNB[[#This Row],[PRECIO]]&lt;50,AIRBNB[[#This Row],[MIN_NOCHES]]&gt;3),"Dentro del presupuesto","No considerar")</f>
        <v>No considerar</v>
      </c>
      <c r="V3774" t="str">
        <f>VLOOKUP(AIRBNB[[#This Row],[HOST_ID]],Super_host[],5,FALSE)</f>
        <v>Host</v>
      </c>
    </row>
    <row r="3775" spans="1:22">
      <c r="A3775" s="4">
        <v>867749</v>
      </c>
      <c r="B3775" t="s">
        <v>9561</v>
      </c>
      <c r="C3775" s="4">
        <v>745186</v>
      </c>
      <c r="D3775" t="s">
        <v>2813</v>
      </c>
      <c r="E3775" t="s">
        <v>9562</v>
      </c>
      <c r="F3775" s="4">
        <v>11238</v>
      </c>
      <c r="G3775" s="13" t="s">
        <v>4662</v>
      </c>
      <c r="H3775" s="13" t="s">
        <v>9252</v>
      </c>
      <c r="I3775" s="1">
        <v>4067813</v>
      </c>
      <c r="J3775" s="1">
        <v>-7396355</v>
      </c>
      <c r="K3775" t="s">
        <v>5</v>
      </c>
      <c r="L3775" s="20">
        <v>100</v>
      </c>
      <c r="M3775" s="4">
        <v>30</v>
      </c>
      <c r="N3775" s="4">
        <v>1</v>
      </c>
      <c r="O3775" s="2">
        <v>42204</v>
      </c>
      <c r="P3775" s="3">
        <v>0.02</v>
      </c>
      <c r="Q3775" s="4">
        <v>1</v>
      </c>
      <c r="R3775" s="3">
        <v>6.9</v>
      </c>
      <c r="S37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5" t="str">
        <f>IF(AIRBNB[[#This Row],[RUIDO(dB)]]&lt;=4,"Silencioso",IF(AIRBNB[[#This Row],[RUIDO(dB)]]&lt;=5.5,"Poco Ruidoso","Ruidoso"))</f>
        <v>Ruidoso</v>
      </c>
      <c r="U3775" t="str">
        <f>IF(AND(AIRBNB[[#This Row],[PRECIO]]&lt;50,AIRBNB[[#This Row],[MIN_NOCHES]]&gt;3),"Dentro del presupuesto","No considerar")</f>
        <v>No considerar</v>
      </c>
      <c r="V3775" t="str">
        <f>VLOOKUP(AIRBNB[[#This Row],[HOST_ID]],Super_host[],5,FALSE)</f>
        <v>Host</v>
      </c>
    </row>
    <row r="3776" spans="1:22">
      <c r="A3776" s="4">
        <v>4145124</v>
      </c>
      <c r="B3776" t="s">
        <v>2732</v>
      </c>
      <c r="C3776" s="4">
        <v>651818</v>
      </c>
      <c r="D3776" t="s">
        <v>2733</v>
      </c>
      <c r="E3776" t="s">
        <v>2734</v>
      </c>
      <c r="F3776" s="4">
        <v>10018</v>
      </c>
      <c r="G3776" s="13" t="s">
        <v>124</v>
      </c>
      <c r="H3776" s="13" t="s">
        <v>249</v>
      </c>
      <c r="I3776" s="1">
        <v>407555</v>
      </c>
      <c r="J3776" s="1">
        <v>-739926</v>
      </c>
      <c r="K3776" t="s">
        <v>40</v>
      </c>
      <c r="L3776" s="20">
        <v>100</v>
      </c>
      <c r="M3776" s="4">
        <v>23</v>
      </c>
      <c r="N3776" s="4">
        <v>12</v>
      </c>
      <c r="O3776" s="2">
        <v>43316</v>
      </c>
      <c r="P3776" s="3">
        <v>0.22</v>
      </c>
      <c r="Q3776" s="4">
        <v>1</v>
      </c>
      <c r="R3776" s="3">
        <v>5.6</v>
      </c>
      <c r="S37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6" t="str">
        <f>IF(AIRBNB[[#This Row],[RUIDO(dB)]]&lt;=4,"Silencioso",IF(AIRBNB[[#This Row],[RUIDO(dB)]]&lt;=5.5,"Poco Ruidoso","Ruidoso"))</f>
        <v>Ruidoso</v>
      </c>
      <c r="U3776" t="str">
        <f>IF(AND(AIRBNB[[#This Row],[PRECIO]]&lt;50,AIRBNB[[#This Row],[MIN_NOCHES]]&gt;3),"Dentro del presupuesto","No considerar")</f>
        <v>No considerar</v>
      </c>
      <c r="V3776" t="str">
        <f>VLOOKUP(AIRBNB[[#This Row],[HOST_ID]],Super_host[],5,FALSE)</f>
        <v>Host</v>
      </c>
    </row>
    <row r="3777" spans="1:22">
      <c r="A3777" s="4">
        <v>2974957</v>
      </c>
      <c r="B3777" t="s">
        <v>9875</v>
      </c>
      <c r="C3777" s="4">
        <v>588899</v>
      </c>
      <c r="D3777" t="s">
        <v>6841</v>
      </c>
      <c r="E3777" t="s">
        <v>9876</v>
      </c>
      <c r="F3777" s="4">
        <v>11238</v>
      </c>
      <c r="G3777" s="13" t="s">
        <v>4662</v>
      </c>
      <c r="H3777" s="13" t="s">
        <v>9323</v>
      </c>
      <c r="I3777" s="1">
        <v>4067925</v>
      </c>
      <c r="J3777" s="1">
        <v>-739688</v>
      </c>
      <c r="K3777" t="s">
        <v>5</v>
      </c>
      <c r="L3777" s="20">
        <v>100</v>
      </c>
      <c r="M3777" s="4">
        <v>14</v>
      </c>
      <c r="N3777" s="4">
        <v>2</v>
      </c>
      <c r="O3777" s="2">
        <v>42173</v>
      </c>
      <c r="P3777" s="3">
        <v>0.04</v>
      </c>
      <c r="Q3777" s="4">
        <v>1</v>
      </c>
      <c r="R3777" s="3">
        <v>6.9</v>
      </c>
      <c r="S37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7" t="str">
        <f>IF(AIRBNB[[#This Row],[RUIDO(dB)]]&lt;=4,"Silencioso",IF(AIRBNB[[#This Row],[RUIDO(dB)]]&lt;=5.5,"Poco Ruidoso","Ruidoso"))</f>
        <v>Ruidoso</v>
      </c>
      <c r="U3777" t="str">
        <f>IF(AND(AIRBNB[[#This Row],[PRECIO]]&lt;50,AIRBNB[[#This Row],[MIN_NOCHES]]&gt;3),"Dentro del presupuesto","No considerar")</f>
        <v>No considerar</v>
      </c>
      <c r="V3777" t="str">
        <f>VLOOKUP(AIRBNB[[#This Row],[HOST_ID]],Super_host[],5,FALSE)</f>
        <v>Host</v>
      </c>
    </row>
    <row r="3778" spans="1:22">
      <c r="A3778" s="4">
        <v>101053</v>
      </c>
      <c r="B3778" t="s">
        <v>11935</v>
      </c>
      <c r="C3778" s="4">
        <v>530032</v>
      </c>
      <c r="D3778" t="s">
        <v>11936</v>
      </c>
      <c r="E3778" t="s">
        <v>10081</v>
      </c>
      <c r="F3778" s="4">
        <v>11211</v>
      </c>
      <c r="G3778" s="13" t="s">
        <v>4662</v>
      </c>
      <c r="H3778" s="13" t="s">
        <v>9218</v>
      </c>
      <c r="I3778" s="1">
        <v>4071125</v>
      </c>
      <c r="J3778" s="1">
        <v>-7395613</v>
      </c>
      <c r="K3778" t="s">
        <v>40</v>
      </c>
      <c r="L3778" s="20">
        <v>100</v>
      </c>
      <c r="M3778" s="4">
        <v>3</v>
      </c>
      <c r="N3778" s="4">
        <v>31</v>
      </c>
      <c r="O3778" s="2">
        <v>43525</v>
      </c>
      <c r="P3778" s="3">
        <v>0.31</v>
      </c>
      <c r="Q3778" s="4">
        <v>1</v>
      </c>
      <c r="R3778" s="3">
        <v>6.9</v>
      </c>
      <c r="S37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8" t="str">
        <f>IF(AIRBNB[[#This Row],[RUIDO(dB)]]&lt;=4,"Silencioso",IF(AIRBNB[[#This Row],[RUIDO(dB)]]&lt;=5.5,"Poco Ruidoso","Ruidoso"))</f>
        <v>Ruidoso</v>
      </c>
      <c r="U3778" t="str">
        <f>IF(AND(AIRBNB[[#This Row],[PRECIO]]&lt;50,AIRBNB[[#This Row],[MIN_NOCHES]]&gt;3),"Dentro del presupuesto","No considerar")</f>
        <v>No considerar</v>
      </c>
      <c r="V3778" t="str">
        <f>VLOOKUP(AIRBNB[[#This Row],[HOST_ID]],Super_host[],5,FALSE)</f>
        <v>Host</v>
      </c>
    </row>
    <row r="3779" spans="1:22">
      <c r="A3779" s="4">
        <v>2615065</v>
      </c>
      <c r="B3779" t="s">
        <v>14045</v>
      </c>
      <c r="C3779" s="4">
        <v>524730</v>
      </c>
      <c r="D3779" t="s">
        <v>10158</v>
      </c>
      <c r="E3779" t="s">
        <v>14046</v>
      </c>
      <c r="F3779" s="4">
        <v>11211</v>
      </c>
      <c r="G3779" s="13" t="s">
        <v>4662</v>
      </c>
      <c r="H3779" s="13" t="s">
        <v>9218</v>
      </c>
      <c r="I3779" s="1">
        <v>407165</v>
      </c>
      <c r="J3779" s="1">
        <v>-7394842</v>
      </c>
      <c r="K3779" t="s">
        <v>5</v>
      </c>
      <c r="L3779" s="20">
        <v>100</v>
      </c>
      <c r="M3779" s="4">
        <v>30</v>
      </c>
      <c r="N3779" s="4">
        <v>99</v>
      </c>
      <c r="O3779" s="2">
        <v>43474</v>
      </c>
      <c r="P3779" s="3">
        <v>1.57</v>
      </c>
      <c r="Q3779" s="4">
        <v>1</v>
      </c>
      <c r="R3779" s="3">
        <v>6.9</v>
      </c>
      <c r="S37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79" t="str">
        <f>IF(AIRBNB[[#This Row],[RUIDO(dB)]]&lt;=4,"Silencioso",IF(AIRBNB[[#This Row],[RUIDO(dB)]]&lt;=5.5,"Poco Ruidoso","Ruidoso"))</f>
        <v>Ruidoso</v>
      </c>
      <c r="U3779" t="str">
        <f>IF(AND(AIRBNB[[#This Row],[PRECIO]]&lt;50,AIRBNB[[#This Row],[MIN_NOCHES]]&gt;3),"Dentro del presupuesto","No considerar")</f>
        <v>No considerar</v>
      </c>
      <c r="V3779" t="str">
        <f>VLOOKUP(AIRBNB[[#This Row],[HOST_ID]],Super_host[],5,FALSE)</f>
        <v>Host</v>
      </c>
    </row>
    <row r="3780" spans="1:22">
      <c r="A3780" s="4">
        <v>283272</v>
      </c>
      <c r="B3780" t="s">
        <v>10157</v>
      </c>
      <c r="C3780" s="4">
        <v>524730</v>
      </c>
      <c r="D3780" t="s">
        <v>10158</v>
      </c>
      <c r="E3780" t="s">
        <v>10159</v>
      </c>
      <c r="F3780" s="4">
        <v>11211</v>
      </c>
      <c r="G3780" s="13" t="s">
        <v>4662</v>
      </c>
      <c r="H3780" s="13" t="s">
        <v>9218</v>
      </c>
      <c r="I3780" s="1">
        <v>4071422</v>
      </c>
      <c r="J3780" s="1">
        <v>-739484</v>
      </c>
      <c r="K3780" t="s">
        <v>5</v>
      </c>
      <c r="L3780" s="20">
        <v>100</v>
      </c>
      <c r="M3780" s="4">
        <v>19</v>
      </c>
      <c r="N3780" s="4">
        <v>5</v>
      </c>
      <c r="O3780" s="2">
        <v>42585</v>
      </c>
      <c r="P3780" s="3">
        <v>0.06</v>
      </c>
      <c r="Q3780" s="4">
        <v>1</v>
      </c>
      <c r="R3780" s="3">
        <v>6.9</v>
      </c>
      <c r="S37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0" t="str">
        <f>IF(AIRBNB[[#This Row],[RUIDO(dB)]]&lt;=4,"Silencioso",IF(AIRBNB[[#This Row],[RUIDO(dB)]]&lt;=5.5,"Poco Ruidoso","Ruidoso"))</f>
        <v>Ruidoso</v>
      </c>
      <c r="U3780" t="str">
        <f>IF(AND(AIRBNB[[#This Row],[PRECIO]]&lt;50,AIRBNB[[#This Row],[MIN_NOCHES]]&gt;3),"Dentro del presupuesto","No considerar")</f>
        <v>No considerar</v>
      </c>
      <c r="V3780" t="str">
        <f>VLOOKUP(AIRBNB[[#This Row],[HOST_ID]],Super_host[],5,FALSE)</f>
        <v>Host</v>
      </c>
    </row>
    <row r="3781" spans="1:22">
      <c r="A3781" s="4">
        <v>94209</v>
      </c>
      <c r="B3781" t="s">
        <v>16052</v>
      </c>
      <c r="C3781" s="4">
        <v>503800</v>
      </c>
      <c r="D3781" t="s">
        <v>16053</v>
      </c>
      <c r="E3781" t="s">
        <v>16054</v>
      </c>
      <c r="F3781" s="4">
        <v>11213</v>
      </c>
      <c r="G3781" s="13" t="s">
        <v>4662</v>
      </c>
      <c r="H3781" s="13" t="s">
        <v>9252</v>
      </c>
      <c r="I3781" s="1">
        <v>4067473</v>
      </c>
      <c r="J3781" s="1">
        <v>-7394494</v>
      </c>
      <c r="K3781" t="s">
        <v>5</v>
      </c>
      <c r="L3781" s="20">
        <v>100</v>
      </c>
      <c r="M3781" s="4">
        <v>90</v>
      </c>
      <c r="N3781" s="4">
        <v>0</v>
      </c>
      <c r="O3781" s="2">
        <v>43645</v>
      </c>
      <c r="P3781" s="3">
        <v>3.29</v>
      </c>
      <c r="Q3781" s="4">
        <v>1</v>
      </c>
      <c r="R3781" s="3">
        <v>6.9</v>
      </c>
      <c r="S37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1" t="str">
        <f>IF(AIRBNB[[#This Row],[RUIDO(dB)]]&lt;=4,"Silencioso",IF(AIRBNB[[#This Row],[RUIDO(dB)]]&lt;=5.5,"Poco Ruidoso","Ruidoso"))</f>
        <v>Ruidoso</v>
      </c>
      <c r="U3781" t="str">
        <f>IF(AND(AIRBNB[[#This Row],[PRECIO]]&lt;50,AIRBNB[[#This Row],[MIN_NOCHES]]&gt;3),"Dentro del presupuesto","No considerar")</f>
        <v>No considerar</v>
      </c>
      <c r="V3781" t="str">
        <f>VLOOKUP(AIRBNB[[#This Row],[HOST_ID]],Super_host[],5,FALSE)</f>
        <v>Host</v>
      </c>
    </row>
    <row r="3782" spans="1:22">
      <c r="A3782" s="4">
        <v>82549</v>
      </c>
      <c r="B3782" t="s">
        <v>12979</v>
      </c>
      <c r="C3782" s="4">
        <v>448312</v>
      </c>
      <c r="D3782" t="s">
        <v>928</v>
      </c>
      <c r="E3782" t="s">
        <v>12980</v>
      </c>
      <c r="F3782" s="4">
        <v>11201</v>
      </c>
      <c r="G3782" s="13" t="s">
        <v>4662</v>
      </c>
      <c r="H3782" s="13" t="s">
        <v>9345</v>
      </c>
      <c r="I3782" s="1">
        <v>406926</v>
      </c>
      <c r="J3782" s="1">
        <v>-7399832</v>
      </c>
      <c r="K3782" t="s">
        <v>40</v>
      </c>
      <c r="L3782" s="20">
        <v>100</v>
      </c>
      <c r="M3782" s="4">
        <v>3</v>
      </c>
      <c r="N3782" s="4">
        <v>66</v>
      </c>
      <c r="O3782" s="2">
        <v>42629</v>
      </c>
      <c r="P3782" s="3">
        <v>0.68</v>
      </c>
      <c r="Q3782" s="4">
        <v>1</v>
      </c>
      <c r="R3782" s="3">
        <v>6.9</v>
      </c>
      <c r="S37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2" t="str">
        <f>IF(AIRBNB[[#This Row],[RUIDO(dB)]]&lt;=4,"Silencioso",IF(AIRBNB[[#This Row],[RUIDO(dB)]]&lt;=5.5,"Poco Ruidoso","Ruidoso"))</f>
        <v>Ruidoso</v>
      </c>
      <c r="U3782" t="str">
        <f>IF(AND(AIRBNB[[#This Row],[PRECIO]]&lt;50,AIRBNB[[#This Row],[MIN_NOCHES]]&gt;3),"Dentro del presupuesto","No considerar")</f>
        <v>No considerar</v>
      </c>
      <c r="V3782" t="str">
        <f>VLOOKUP(AIRBNB[[#This Row],[HOST_ID]],Super_host[],5,FALSE)</f>
        <v>Host</v>
      </c>
    </row>
    <row r="3783" spans="1:22">
      <c r="A3783" s="4">
        <v>3311821</v>
      </c>
      <c r="B3783" t="s">
        <v>13485</v>
      </c>
      <c r="C3783" s="4">
        <v>430188</v>
      </c>
      <c r="D3783" t="s">
        <v>4826</v>
      </c>
      <c r="E3783" t="s">
        <v>13486</v>
      </c>
      <c r="F3783" s="4">
        <v>11211</v>
      </c>
      <c r="G3783" s="13" t="s">
        <v>4662</v>
      </c>
      <c r="H3783" s="13" t="s">
        <v>9218</v>
      </c>
      <c r="I3783" s="1">
        <v>4070648</v>
      </c>
      <c r="J3783" s="1">
        <v>-7395444</v>
      </c>
      <c r="K3783" t="s">
        <v>40</v>
      </c>
      <c r="L3783" s="20">
        <v>100</v>
      </c>
      <c r="M3783" s="4">
        <v>20</v>
      </c>
      <c r="N3783" s="4">
        <v>62</v>
      </c>
      <c r="O3783" s="2">
        <v>43611</v>
      </c>
      <c r="P3783" s="3">
        <v>1.01</v>
      </c>
      <c r="Q3783" s="4">
        <v>1</v>
      </c>
      <c r="R3783" s="3">
        <v>6.9</v>
      </c>
      <c r="S37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3" t="str">
        <f>IF(AIRBNB[[#This Row],[RUIDO(dB)]]&lt;=4,"Silencioso",IF(AIRBNB[[#This Row],[RUIDO(dB)]]&lt;=5.5,"Poco Ruidoso","Ruidoso"))</f>
        <v>Ruidoso</v>
      </c>
      <c r="U3783" t="str">
        <f>IF(AND(AIRBNB[[#This Row],[PRECIO]]&lt;50,AIRBNB[[#This Row],[MIN_NOCHES]]&gt;3),"Dentro del presupuesto","No considerar")</f>
        <v>No considerar</v>
      </c>
      <c r="V3783" t="str">
        <f>VLOOKUP(AIRBNB[[#This Row],[HOST_ID]],Super_host[],5,FALSE)</f>
        <v>Host</v>
      </c>
    </row>
    <row r="3784" spans="1:22">
      <c r="A3784" s="4">
        <v>4725852</v>
      </c>
      <c r="B3784" t="s">
        <v>11033</v>
      </c>
      <c r="C3784" s="4">
        <v>405090</v>
      </c>
      <c r="D3784" t="s">
        <v>11034</v>
      </c>
      <c r="E3784" t="s">
        <v>11035</v>
      </c>
      <c r="F3784" s="4">
        <v>11249</v>
      </c>
      <c r="G3784" s="13" t="s">
        <v>4662</v>
      </c>
      <c r="H3784" s="13" t="s">
        <v>9218</v>
      </c>
      <c r="I3784" s="1">
        <v>407119</v>
      </c>
      <c r="J3784" s="1">
        <v>-7396377</v>
      </c>
      <c r="K3784" t="s">
        <v>5</v>
      </c>
      <c r="L3784" s="20">
        <v>100</v>
      </c>
      <c r="M3784" s="4">
        <v>7</v>
      </c>
      <c r="N3784" s="4">
        <v>6</v>
      </c>
      <c r="O3784" s="2">
        <v>43474</v>
      </c>
      <c r="P3784" s="3">
        <v>0.15</v>
      </c>
      <c r="Q3784" s="4">
        <v>1</v>
      </c>
      <c r="R3784" s="3">
        <v>6.9</v>
      </c>
      <c r="S37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4" t="str">
        <f>IF(AIRBNB[[#This Row],[RUIDO(dB)]]&lt;=4,"Silencioso",IF(AIRBNB[[#This Row],[RUIDO(dB)]]&lt;=5.5,"Poco Ruidoso","Ruidoso"))</f>
        <v>Ruidoso</v>
      </c>
      <c r="U3784" t="str">
        <f>IF(AND(AIRBNB[[#This Row],[PRECIO]]&lt;50,AIRBNB[[#This Row],[MIN_NOCHES]]&gt;3),"Dentro del presupuesto","No considerar")</f>
        <v>No considerar</v>
      </c>
      <c r="V3784" t="str">
        <f>VLOOKUP(AIRBNB[[#This Row],[HOST_ID]],Super_host[],5,FALSE)</f>
        <v>Host</v>
      </c>
    </row>
    <row r="3785" spans="1:22">
      <c r="A3785" s="4">
        <v>74404</v>
      </c>
      <c r="B3785" t="s">
        <v>3284</v>
      </c>
      <c r="C3785" s="4">
        <v>391325</v>
      </c>
      <c r="D3785" t="s">
        <v>3285</v>
      </c>
      <c r="E3785" t="s">
        <v>3286</v>
      </c>
      <c r="F3785" s="4">
        <v>10026</v>
      </c>
      <c r="G3785" s="13" t="s">
        <v>124</v>
      </c>
      <c r="H3785" s="13" t="s">
        <v>148</v>
      </c>
      <c r="I3785" s="1">
        <v>4080276</v>
      </c>
      <c r="J3785" s="1">
        <v>-739567</v>
      </c>
      <c r="K3785" t="s">
        <v>5</v>
      </c>
      <c r="L3785" s="20">
        <v>100</v>
      </c>
      <c r="M3785" s="4">
        <v>14</v>
      </c>
      <c r="N3785" s="4">
        <v>31</v>
      </c>
      <c r="O3785" s="2">
        <v>41143</v>
      </c>
      <c r="P3785" s="3">
        <v>0.31</v>
      </c>
      <c r="Q3785" s="4">
        <v>1</v>
      </c>
      <c r="R3785" s="3">
        <v>5.6</v>
      </c>
      <c r="S37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5" t="str">
        <f>IF(AIRBNB[[#This Row],[RUIDO(dB)]]&lt;=4,"Silencioso",IF(AIRBNB[[#This Row],[RUIDO(dB)]]&lt;=5.5,"Poco Ruidoso","Ruidoso"))</f>
        <v>Ruidoso</v>
      </c>
      <c r="U3785" t="str">
        <f>IF(AND(AIRBNB[[#This Row],[PRECIO]]&lt;50,AIRBNB[[#This Row],[MIN_NOCHES]]&gt;3),"Dentro del presupuesto","No considerar")</f>
        <v>No considerar</v>
      </c>
      <c r="V3785" t="str">
        <f>VLOOKUP(AIRBNB[[#This Row],[HOST_ID]],Super_host[],5,FALSE)</f>
        <v>Host</v>
      </c>
    </row>
    <row r="3786" spans="1:22">
      <c r="A3786" s="4">
        <v>1914630</v>
      </c>
      <c r="B3786" t="s">
        <v>11532</v>
      </c>
      <c r="C3786" s="4">
        <v>342599</v>
      </c>
      <c r="D3786" t="s">
        <v>11533</v>
      </c>
      <c r="E3786" t="s">
        <v>11534</v>
      </c>
      <c r="F3786" s="4">
        <v>11205</v>
      </c>
      <c r="G3786" s="13" t="s">
        <v>4662</v>
      </c>
      <c r="H3786" s="13" t="s">
        <v>9230</v>
      </c>
      <c r="I3786" s="1">
        <v>4069309</v>
      </c>
      <c r="J3786" s="1">
        <v>-7395921</v>
      </c>
      <c r="K3786" t="s">
        <v>40</v>
      </c>
      <c r="L3786" s="20">
        <v>100</v>
      </c>
      <c r="M3786" s="4">
        <v>3</v>
      </c>
      <c r="N3786" s="4">
        <v>15</v>
      </c>
      <c r="O3786" s="2">
        <v>43328</v>
      </c>
      <c r="P3786" s="3">
        <v>0.22</v>
      </c>
      <c r="Q3786" s="4">
        <v>1</v>
      </c>
      <c r="R3786" s="3">
        <v>6.9</v>
      </c>
      <c r="S37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6" t="str">
        <f>IF(AIRBNB[[#This Row],[RUIDO(dB)]]&lt;=4,"Silencioso",IF(AIRBNB[[#This Row],[RUIDO(dB)]]&lt;=5.5,"Poco Ruidoso","Ruidoso"))</f>
        <v>Ruidoso</v>
      </c>
      <c r="U3786" t="str">
        <f>IF(AND(AIRBNB[[#This Row],[PRECIO]]&lt;50,AIRBNB[[#This Row],[MIN_NOCHES]]&gt;3),"Dentro del presupuesto","No considerar")</f>
        <v>No considerar</v>
      </c>
      <c r="V3786" t="str">
        <f>VLOOKUP(AIRBNB[[#This Row],[HOST_ID]],Super_host[],5,FALSE)</f>
        <v>Host</v>
      </c>
    </row>
    <row r="3787" spans="1:22">
      <c r="A3787" s="4">
        <v>4831795</v>
      </c>
      <c r="B3787" t="s">
        <v>7309</v>
      </c>
      <c r="C3787" s="4">
        <v>323771</v>
      </c>
      <c r="D3787" t="s">
        <v>7310</v>
      </c>
      <c r="E3787" t="s">
        <v>7311</v>
      </c>
      <c r="F3787" s="4">
        <v>10012</v>
      </c>
      <c r="G3787" s="13" t="s">
        <v>124</v>
      </c>
      <c r="H3787" s="13" t="s">
        <v>642</v>
      </c>
      <c r="I3787" s="1">
        <v>4072351</v>
      </c>
      <c r="J3787" s="1">
        <v>-7399627</v>
      </c>
      <c r="K3787" t="s">
        <v>5</v>
      </c>
      <c r="L3787" s="20">
        <v>100</v>
      </c>
      <c r="M3787" s="4">
        <v>3</v>
      </c>
      <c r="N3787" s="4">
        <v>0</v>
      </c>
      <c r="O3787" s="2">
        <v>42240</v>
      </c>
      <c r="P3787" s="3">
        <v>3.86</v>
      </c>
      <c r="Q3787" s="4">
        <v>1</v>
      </c>
      <c r="R3787" s="3">
        <v>5.6</v>
      </c>
      <c r="S37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7" t="str">
        <f>IF(AIRBNB[[#This Row],[RUIDO(dB)]]&lt;=4,"Silencioso",IF(AIRBNB[[#This Row],[RUIDO(dB)]]&lt;=5.5,"Poco Ruidoso","Ruidoso"))</f>
        <v>Ruidoso</v>
      </c>
      <c r="U3787" t="str">
        <f>IF(AND(AIRBNB[[#This Row],[PRECIO]]&lt;50,AIRBNB[[#This Row],[MIN_NOCHES]]&gt;3),"Dentro del presupuesto","No considerar")</f>
        <v>No considerar</v>
      </c>
      <c r="V3787" t="str">
        <f>VLOOKUP(AIRBNB[[#This Row],[HOST_ID]],Super_host[],5,FALSE)</f>
        <v>Host</v>
      </c>
    </row>
    <row r="3788" spans="1:22">
      <c r="A3788" s="4">
        <v>105510</v>
      </c>
      <c r="B3788" t="s">
        <v>11132</v>
      </c>
      <c r="C3788" s="4">
        <v>322716</v>
      </c>
      <c r="D3788" t="s">
        <v>454</v>
      </c>
      <c r="E3788" t="s">
        <v>11133</v>
      </c>
      <c r="F3788" s="4">
        <v>11216</v>
      </c>
      <c r="G3788" s="13" t="s">
        <v>4662</v>
      </c>
      <c r="H3788" s="13" t="s">
        <v>9252</v>
      </c>
      <c r="I3788" s="1">
        <v>4067086</v>
      </c>
      <c r="J3788" s="1">
        <v>-7394872</v>
      </c>
      <c r="K3788" t="s">
        <v>5</v>
      </c>
      <c r="L3788" s="20">
        <v>100</v>
      </c>
      <c r="M3788" s="4">
        <v>30</v>
      </c>
      <c r="N3788" s="4">
        <v>15</v>
      </c>
      <c r="O3788" s="2">
        <v>43470</v>
      </c>
      <c r="P3788" s="3">
        <v>0.16</v>
      </c>
      <c r="Q3788" s="4">
        <v>1</v>
      </c>
      <c r="R3788" s="3">
        <v>6.9</v>
      </c>
      <c r="S37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8" t="str">
        <f>IF(AIRBNB[[#This Row],[RUIDO(dB)]]&lt;=4,"Silencioso",IF(AIRBNB[[#This Row],[RUIDO(dB)]]&lt;=5.5,"Poco Ruidoso","Ruidoso"))</f>
        <v>Ruidoso</v>
      </c>
      <c r="U3788" t="str">
        <f>IF(AND(AIRBNB[[#This Row],[PRECIO]]&lt;50,AIRBNB[[#This Row],[MIN_NOCHES]]&gt;3),"Dentro del presupuesto","No considerar")</f>
        <v>No considerar</v>
      </c>
      <c r="V3788" t="str">
        <f>VLOOKUP(AIRBNB[[#This Row],[HOST_ID]],Super_host[],5,FALSE)</f>
        <v>Host</v>
      </c>
    </row>
    <row r="3789" spans="1:22">
      <c r="A3789" s="4">
        <v>64107</v>
      </c>
      <c r="B3789" t="s">
        <v>14788</v>
      </c>
      <c r="C3789" s="4">
        <v>313317</v>
      </c>
      <c r="D3789" t="s">
        <v>14789</v>
      </c>
      <c r="E3789" t="s">
        <v>14790</v>
      </c>
      <c r="F3789" s="4">
        <v>11216</v>
      </c>
      <c r="G3789" s="13" t="s">
        <v>4662</v>
      </c>
      <c r="H3789" s="13" t="s">
        <v>9252</v>
      </c>
      <c r="I3789" s="1">
        <v>406778</v>
      </c>
      <c r="J3789" s="1">
        <v>-7394339</v>
      </c>
      <c r="K3789" t="s">
        <v>40</v>
      </c>
      <c r="L3789" s="20">
        <v>100</v>
      </c>
      <c r="M3789" s="4">
        <v>3</v>
      </c>
      <c r="N3789" s="4">
        <v>279</v>
      </c>
      <c r="O3789" s="2">
        <v>43640</v>
      </c>
      <c r="P3789" s="3">
        <v>2.69</v>
      </c>
      <c r="Q3789" s="4">
        <v>1</v>
      </c>
      <c r="R3789" s="3">
        <v>6.9</v>
      </c>
      <c r="S37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89" t="str">
        <f>IF(AIRBNB[[#This Row],[RUIDO(dB)]]&lt;=4,"Silencioso",IF(AIRBNB[[#This Row],[RUIDO(dB)]]&lt;=5.5,"Poco Ruidoso","Ruidoso"))</f>
        <v>Ruidoso</v>
      </c>
      <c r="U3789" t="str">
        <f>IF(AND(AIRBNB[[#This Row],[PRECIO]]&lt;50,AIRBNB[[#This Row],[MIN_NOCHES]]&gt;3),"Dentro del presupuesto","No considerar")</f>
        <v>No considerar</v>
      </c>
      <c r="V3789" t="str">
        <f>VLOOKUP(AIRBNB[[#This Row],[HOST_ID]],Super_host[],5,FALSE)</f>
        <v>Host</v>
      </c>
    </row>
    <row r="3790" spans="1:22">
      <c r="A3790" s="4">
        <v>54860</v>
      </c>
      <c r="B3790" t="s">
        <v>5660</v>
      </c>
      <c r="C3790" s="4">
        <v>258164</v>
      </c>
      <c r="D3790" t="s">
        <v>5661</v>
      </c>
      <c r="E3790" t="s">
        <v>5662</v>
      </c>
      <c r="F3790" s="4">
        <v>10035</v>
      </c>
      <c r="G3790" s="13" t="s">
        <v>124</v>
      </c>
      <c r="H3790" s="13" t="s">
        <v>219</v>
      </c>
      <c r="I3790" s="1">
        <v>4079958</v>
      </c>
      <c r="J3790" s="1">
        <v>-7394275</v>
      </c>
      <c r="K3790" t="s">
        <v>40</v>
      </c>
      <c r="L3790" s="20">
        <v>100</v>
      </c>
      <c r="M3790" s="4">
        <v>5</v>
      </c>
      <c r="N3790" s="4">
        <v>204</v>
      </c>
      <c r="O3790" s="2">
        <v>43639</v>
      </c>
      <c r="P3790" s="3">
        <v>1.92</v>
      </c>
      <c r="Q3790" s="4">
        <v>1</v>
      </c>
      <c r="R3790" s="3">
        <v>5.6</v>
      </c>
      <c r="S37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0" t="str">
        <f>IF(AIRBNB[[#This Row],[RUIDO(dB)]]&lt;=4,"Silencioso",IF(AIRBNB[[#This Row],[RUIDO(dB)]]&lt;=5.5,"Poco Ruidoso","Ruidoso"))</f>
        <v>Ruidoso</v>
      </c>
      <c r="U3790" t="str">
        <f>IF(AND(AIRBNB[[#This Row],[PRECIO]]&lt;50,AIRBNB[[#This Row],[MIN_NOCHES]]&gt;3),"Dentro del presupuesto","No considerar")</f>
        <v>No considerar</v>
      </c>
      <c r="V3790" t="str">
        <f>VLOOKUP(AIRBNB[[#This Row],[HOST_ID]],Super_host[],5,FALSE)</f>
        <v>Host</v>
      </c>
    </row>
    <row r="3791" spans="1:22">
      <c r="A3791" s="4">
        <v>5791707</v>
      </c>
      <c r="B3791" t="s">
        <v>5313</v>
      </c>
      <c r="C3791" s="4">
        <v>248865</v>
      </c>
      <c r="D3791" t="s">
        <v>1815</v>
      </c>
      <c r="E3791" t="s">
        <v>5314</v>
      </c>
      <c r="F3791" s="4">
        <v>10021</v>
      </c>
      <c r="G3791" s="13" t="s">
        <v>124</v>
      </c>
      <c r="H3791" s="13" t="s">
        <v>129</v>
      </c>
      <c r="I3791" s="1">
        <v>4077107</v>
      </c>
      <c r="J3791" s="1">
        <v>-7395517</v>
      </c>
      <c r="K3791" t="s">
        <v>5</v>
      </c>
      <c r="L3791" s="20">
        <v>100</v>
      </c>
      <c r="M3791" s="4">
        <v>30</v>
      </c>
      <c r="N3791" s="4">
        <v>71</v>
      </c>
      <c r="O3791" s="2">
        <v>43641</v>
      </c>
      <c r="P3791" s="3">
        <v>1.42</v>
      </c>
      <c r="Q3791" s="4">
        <v>1</v>
      </c>
      <c r="R3791" s="3">
        <v>5.6</v>
      </c>
      <c r="S37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1" t="str">
        <f>IF(AIRBNB[[#This Row],[RUIDO(dB)]]&lt;=4,"Silencioso",IF(AIRBNB[[#This Row],[RUIDO(dB)]]&lt;=5.5,"Poco Ruidoso","Ruidoso"))</f>
        <v>Ruidoso</v>
      </c>
      <c r="U3791" t="str">
        <f>IF(AND(AIRBNB[[#This Row],[PRECIO]]&lt;50,AIRBNB[[#This Row],[MIN_NOCHES]]&gt;3),"Dentro del presupuesto","No considerar")</f>
        <v>No considerar</v>
      </c>
      <c r="V3791" t="str">
        <f>VLOOKUP(AIRBNB[[#This Row],[HOST_ID]],Super_host[],5,FALSE)</f>
        <v>Host</v>
      </c>
    </row>
    <row r="3792" spans="1:22">
      <c r="A3792" s="4">
        <v>279969</v>
      </c>
      <c r="B3792" t="s">
        <v>13057</v>
      </c>
      <c r="C3792" s="4">
        <v>240427</v>
      </c>
      <c r="D3792" t="s">
        <v>13058</v>
      </c>
      <c r="E3792" t="s">
        <v>13059</v>
      </c>
      <c r="F3792" s="4">
        <v>11233</v>
      </c>
      <c r="G3792" s="13" t="s">
        <v>4662</v>
      </c>
      <c r="H3792" s="13" t="s">
        <v>9230</v>
      </c>
      <c r="I3792" s="1">
        <v>4068255</v>
      </c>
      <c r="J3792" s="1">
        <v>-7391957</v>
      </c>
      <c r="K3792" t="s">
        <v>5</v>
      </c>
      <c r="L3792" s="20">
        <v>100</v>
      </c>
      <c r="M3792" s="4">
        <v>3</v>
      </c>
      <c r="N3792" s="4">
        <v>63</v>
      </c>
      <c r="O3792" s="2">
        <v>43634</v>
      </c>
      <c r="P3792" s="3">
        <v>0.72</v>
      </c>
      <c r="Q3792" s="4">
        <v>1</v>
      </c>
      <c r="R3792" s="3">
        <v>6.9</v>
      </c>
      <c r="S37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2" t="str">
        <f>IF(AIRBNB[[#This Row],[RUIDO(dB)]]&lt;=4,"Silencioso",IF(AIRBNB[[#This Row],[RUIDO(dB)]]&lt;=5.5,"Poco Ruidoso","Ruidoso"))</f>
        <v>Ruidoso</v>
      </c>
      <c r="U3792" t="str">
        <f>IF(AND(AIRBNB[[#This Row],[PRECIO]]&lt;50,AIRBNB[[#This Row],[MIN_NOCHES]]&gt;3),"Dentro del presupuesto","No considerar")</f>
        <v>No considerar</v>
      </c>
      <c r="V3792" t="str">
        <f>VLOOKUP(AIRBNB[[#This Row],[HOST_ID]],Super_host[],5,FALSE)</f>
        <v>Host</v>
      </c>
    </row>
    <row r="3793" spans="1:22">
      <c r="A3793" s="4">
        <v>54508</v>
      </c>
      <c r="B3793" t="s">
        <v>14460</v>
      </c>
      <c r="C3793" s="4">
        <v>210746</v>
      </c>
      <c r="D3793" t="s">
        <v>12527</v>
      </c>
      <c r="E3793" t="s">
        <v>14461</v>
      </c>
      <c r="F3793" s="4">
        <v>11217</v>
      </c>
      <c r="G3793" s="13" t="s">
        <v>4662</v>
      </c>
      <c r="H3793" s="13" t="s">
        <v>9323</v>
      </c>
      <c r="I3793" s="1">
        <v>406787</v>
      </c>
      <c r="J3793" s="1">
        <v>-7397262</v>
      </c>
      <c r="K3793" t="s">
        <v>40</v>
      </c>
      <c r="L3793" s="20">
        <v>100</v>
      </c>
      <c r="M3793" s="4">
        <v>2</v>
      </c>
      <c r="N3793" s="4">
        <v>226</v>
      </c>
      <c r="O3793" s="2">
        <v>43622</v>
      </c>
      <c r="P3793" s="3">
        <v>2.12</v>
      </c>
      <c r="Q3793" s="4">
        <v>1</v>
      </c>
      <c r="R3793" s="3">
        <v>6.9</v>
      </c>
      <c r="S37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3" t="str">
        <f>IF(AIRBNB[[#This Row],[RUIDO(dB)]]&lt;=4,"Silencioso",IF(AIRBNB[[#This Row],[RUIDO(dB)]]&lt;=5.5,"Poco Ruidoso","Ruidoso"))</f>
        <v>Ruidoso</v>
      </c>
      <c r="U3793" t="str">
        <f>IF(AND(AIRBNB[[#This Row],[PRECIO]]&lt;50,AIRBNB[[#This Row],[MIN_NOCHES]]&gt;3),"Dentro del presupuesto","No considerar")</f>
        <v>No considerar</v>
      </c>
      <c r="V3793" t="str">
        <f>VLOOKUP(AIRBNB[[#This Row],[HOST_ID]],Super_host[],5,FALSE)</f>
        <v>Host</v>
      </c>
    </row>
    <row r="3794" spans="1:22">
      <c r="A3794" s="4">
        <v>3838375</v>
      </c>
      <c r="B3794" t="s">
        <v>5259</v>
      </c>
      <c r="C3794" s="4">
        <v>177233</v>
      </c>
      <c r="D3794" t="s">
        <v>166</v>
      </c>
      <c r="E3794" t="s">
        <v>5260</v>
      </c>
      <c r="F3794" s="4">
        <v>10025</v>
      </c>
      <c r="G3794" s="13" t="s">
        <v>124</v>
      </c>
      <c r="H3794" s="13" t="s">
        <v>168</v>
      </c>
      <c r="I3794" s="1">
        <v>4079903</v>
      </c>
      <c r="J3794" s="1">
        <v>-7396451</v>
      </c>
      <c r="K3794" t="s">
        <v>5</v>
      </c>
      <c r="L3794" s="20">
        <v>100</v>
      </c>
      <c r="M3794" s="4">
        <v>2</v>
      </c>
      <c r="N3794" s="4">
        <v>80</v>
      </c>
      <c r="O3794" s="2">
        <v>43652</v>
      </c>
      <c r="P3794" s="3">
        <v>1.35</v>
      </c>
      <c r="Q3794" s="4">
        <v>1</v>
      </c>
      <c r="R3794" s="3">
        <v>5.6</v>
      </c>
      <c r="S37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4" t="str">
        <f>IF(AIRBNB[[#This Row],[RUIDO(dB)]]&lt;=4,"Silencioso",IF(AIRBNB[[#This Row],[RUIDO(dB)]]&lt;=5.5,"Poco Ruidoso","Ruidoso"))</f>
        <v>Ruidoso</v>
      </c>
      <c r="U3794" t="str">
        <f>IF(AND(AIRBNB[[#This Row],[PRECIO]]&lt;50,AIRBNB[[#This Row],[MIN_NOCHES]]&gt;3),"Dentro del presupuesto","No considerar")</f>
        <v>No considerar</v>
      </c>
      <c r="V3794" t="str">
        <f>VLOOKUP(AIRBNB[[#This Row],[HOST_ID]],Super_host[],5,FALSE)</f>
        <v>Host</v>
      </c>
    </row>
    <row r="3795" spans="1:22">
      <c r="A3795" s="4">
        <v>3887138</v>
      </c>
      <c r="B3795" t="s">
        <v>9732</v>
      </c>
      <c r="C3795" s="4">
        <v>176285</v>
      </c>
      <c r="D3795" t="s">
        <v>2506</v>
      </c>
      <c r="E3795" t="s">
        <v>9733</v>
      </c>
      <c r="F3795" s="4">
        <v>11238</v>
      </c>
      <c r="G3795" s="13" t="s">
        <v>4662</v>
      </c>
      <c r="H3795" s="13" t="s">
        <v>9323</v>
      </c>
      <c r="I3795" s="1">
        <v>406742</v>
      </c>
      <c r="J3795" s="1">
        <v>-7396639</v>
      </c>
      <c r="K3795" t="s">
        <v>5</v>
      </c>
      <c r="L3795" s="20">
        <v>100</v>
      </c>
      <c r="M3795" s="4">
        <v>7</v>
      </c>
      <c r="N3795" s="4">
        <v>2</v>
      </c>
      <c r="O3795" s="2">
        <v>42179</v>
      </c>
      <c r="P3795" s="3">
        <v>0.03</v>
      </c>
      <c r="Q3795" s="4">
        <v>1</v>
      </c>
      <c r="R3795" s="3">
        <v>6.9</v>
      </c>
      <c r="S37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5" t="str">
        <f>IF(AIRBNB[[#This Row],[RUIDO(dB)]]&lt;=4,"Silencioso",IF(AIRBNB[[#This Row],[RUIDO(dB)]]&lt;=5.5,"Poco Ruidoso","Ruidoso"))</f>
        <v>Ruidoso</v>
      </c>
      <c r="U3795" t="str">
        <f>IF(AND(AIRBNB[[#This Row],[PRECIO]]&lt;50,AIRBNB[[#This Row],[MIN_NOCHES]]&gt;3),"Dentro del presupuesto","No considerar")</f>
        <v>No considerar</v>
      </c>
      <c r="V3795" t="str">
        <f>VLOOKUP(AIRBNB[[#This Row],[HOST_ID]],Super_host[],5,FALSE)</f>
        <v>Host</v>
      </c>
    </row>
    <row r="3796" spans="1:22">
      <c r="A3796" s="4">
        <v>2874695</v>
      </c>
      <c r="B3796" t="s">
        <v>10520</v>
      </c>
      <c r="C3796" s="4">
        <v>164781</v>
      </c>
      <c r="D3796" t="s">
        <v>10521</v>
      </c>
      <c r="E3796" t="s">
        <v>9351</v>
      </c>
      <c r="F3796" s="4">
        <v>11207</v>
      </c>
      <c r="G3796" s="13" t="s">
        <v>4662</v>
      </c>
      <c r="H3796" s="13" t="s">
        <v>9218</v>
      </c>
      <c r="I3796" s="1">
        <v>4071242</v>
      </c>
      <c r="J3796" s="1">
        <v>-7396793</v>
      </c>
      <c r="K3796" t="s">
        <v>40</v>
      </c>
      <c r="L3796" s="20">
        <v>100</v>
      </c>
      <c r="M3796" s="4">
        <v>30</v>
      </c>
      <c r="N3796" s="4">
        <v>5</v>
      </c>
      <c r="O3796" s="2">
        <v>43373</v>
      </c>
      <c r="P3796" s="3">
        <v>0.09</v>
      </c>
      <c r="Q3796" s="4">
        <v>1</v>
      </c>
      <c r="R3796" s="3">
        <v>6.9</v>
      </c>
      <c r="S37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6" t="str">
        <f>IF(AIRBNB[[#This Row],[RUIDO(dB)]]&lt;=4,"Silencioso",IF(AIRBNB[[#This Row],[RUIDO(dB)]]&lt;=5.5,"Poco Ruidoso","Ruidoso"))</f>
        <v>Ruidoso</v>
      </c>
      <c r="U3796" t="str">
        <f>IF(AND(AIRBNB[[#This Row],[PRECIO]]&lt;50,AIRBNB[[#This Row],[MIN_NOCHES]]&gt;3),"Dentro del presupuesto","No considerar")</f>
        <v>No considerar</v>
      </c>
      <c r="V3796" t="str">
        <f>VLOOKUP(AIRBNB[[#This Row],[HOST_ID]],Super_host[],5,FALSE)</f>
        <v>Host</v>
      </c>
    </row>
    <row r="3797" spans="1:22">
      <c r="A3797" s="4">
        <v>460999</v>
      </c>
      <c r="B3797" t="s">
        <v>1809</v>
      </c>
      <c r="C3797" s="4">
        <v>128890</v>
      </c>
      <c r="D3797" t="s">
        <v>863</v>
      </c>
      <c r="E3797" t="s">
        <v>1810</v>
      </c>
      <c r="F3797" s="4">
        <v>10030</v>
      </c>
      <c r="G3797" s="13" t="s">
        <v>124</v>
      </c>
      <c r="H3797" s="13" t="s">
        <v>148</v>
      </c>
      <c r="I3797" s="1">
        <v>408162</v>
      </c>
      <c r="J3797" s="1">
        <v>-7394747</v>
      </c>
      <c r="K3797" t="s">
        <v>5</v>
      </c>
      <c r="L3797" s="20">
        <v>100</v>
      </c>
      <c r="M3797" s="4">
        <v>8</v>
      </c>
      <c r="N3797" s="4">
        <v>8</v>
      </c>
      <c r="O3797" s="2">
        <v>43552</v>
      </c>
      <c r="P3797" s="3">
        <v>0.11</v>
      </c>
      <c r="Q3797" s="4">
        <v>1</v>
      </c>
      <c r="R3797" s="3">
        <v>5.6</v>
      </c>
      <c r="S37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7" t="str">
        <f>IF(AIRBNB[[#This Row],[RUIDO(dB)]]&lt;=4,"Silencioso",IF(AIRBNB[[#This Row],[RUIDO(dB)]]&lt;=5.5,"Poco Ruidoso","Ruidoso"))</f>
        <v>Ruidoso</v>
      </c>
      <c r="U3797" t="str">
        <f>IF(AND(AIRBNB[[#This Row],[PRECIO]]&lt;50,AIRBNB[[#This Row],[MIN_NOCHES]]&gt;3),"Dentro del presupuesto","No considerar")</f>
        <v>No considerar</v>
      </c>
      <c r="V3797" t="str">
        <f>VLOOKUP(AIRBNB[[#This Row],[HOST_ID]],Super_host[],5,FALSE)</f>
        <v>Host</v>
      </c>
    </row>
    <row r="3798" spans="1:22">
      <c r="A3798" s="4">
        <v>27883</v>
      </c>
      <c r="B3798" t="s">
        <v>2786</v>
      </c>
      <c r="C3798" s="4">
        <v>120223</v>
      </c>
      <c r="D3798" t="s">
        <v>1579</v>
      </c>
      <c r="E3798" t="s">
        <v>2787</v>
      </c>
      <c r="F3798" s="4">
        <v>10009</v>
      </c>
      <c r="G3798" s="13" t="s">
        <v>124</v>
      </c>
      <c r="H3798" s="13" t="s">
        <v>133</v>
      </c>
      <c r="I3798" s="1">
        <v>4072245</v>
      </c>
      <c r="J3798" s="1">
        <v>-7398527</v>
      </c>
      <c r="K3798" t="s">
        <v>5</v>
      </c>
      <c r="L3798" s="20">
        <v>100</v>
      </c>
      <c r="M3798" s="4">
        <v>4</v>
      </c>
      <c r="N3798" s="4">
        <v>25</v>
      </c>
      <c r="O3798" s="2">
        <v>40887</v>
      </c>
      <c r="P3798" s="3">
        <v>0.23</v>
      </c>
      <c r="Q3798" s="4">
        <v>1</v>
      </c>
      <c r="R3798" s="3">
        <v>5.6</v>
      </c>
      <c r="S37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8" t="str">
        <f>IF(AIRBNB[[#This Row],[RUIDO(dB)]]&lt;=4,"Silencioso",IF(AIRBNB[[#This Row],[RUIDO(dB)]]&lt;=5.5,"Poco Ruidoso","Ruidoso"))</f>
        <v>Ruidoso</v>
      </c>
      <c r="U3798" t="str">
        <f>IF(AND(AIRBNB[[#This Row],[PRECIO]]&lt;50,AIRBNB[[#This Row],[MIN_NOCHES]]&gt;3),"Dentro del presupuesto","No considerar")</f>
        <v>No considerar</v>
      </c>
      <c r="V3798" t="str">
        <f>VLOOKUP(AIRBNB[[#This Row],[HOST_ID]],Super_host[],5,FALSE)</f>
        <v>Host</v>
      </c>
    </row>
    <row r="3799" spans="1:22">
      <c r="A3799" s="4">
        <v>618916</v>
      </c>
      <c r="B3799" t="s">
        <v>10919</v>
      </c>
      <c r="C3799" s="4">
        <v>92451</v>
      </c>
      <c r="D3799" t="s">
        <v>10920</v>
      </c>
      <c r="E3799" t="s">
        <v>10921</v>
      </c>
      <c r="F3799" s="4">
        <v>11238</v>
      </c>
      <c r="G3799" s="13" t="s">
        <v>4662</v>
      </c>
      <c r="H3799" s="13" t="s">
        <v>9323</v>
      </c>
      <c r="I3799" s="1">
        <v>4068066</v>
      </c>
      <c r="J3799" s="1">
        <v>-7396644</v>
      </c>
      <c r="K3799" t="s">
        <v>5</v>
      </c>
      <c r="L3799" s="20">
        <v>100</v>
      </c>
      <c r="M3799" s="4">
        <v>4</v>
      </c>
      <c r="N3799" s="4">
        <v>11</v>
      </c>
      <c r="O3799" s="2">
        <v>43583</v>
      </c>
      <c r="P3799" s="3">
        <v>0.13</v>
      </c>
      <c r="Q3799" s="4">
        <v>1</v>
      </c>
      <c r="R3799" s="3">
        <v>6.9</v>
      </c>
      <c r="S37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799" t="str">
        <f>IF(AIRBNB[[#This Row],[RUIDO(dB)]]&lt;=4,"Silencioso",IF(AIRBNB[[#This Row],[RUIDO(dB)]]&lt;=5.5,"Poco Ruidoso","Ruidoso"))</f>
        <v>Ruidoso</v>
      </c>
      <c r="U3799" t="str">
        <f>IF(AND(AIRBNB[[#This Row],[PRECIO]]&lt;50,AIRBNB[[#This Row],[MIN_NOCHES]]&gt;3),"Dentro del presupuesto","No considerar")</f>
        <v>No considerar</v>
      </c>
      <c r="V3799" t="str">
        <f>VLOOKUP(AIRBNB[[#This Row],[HOST_ID]],Super_host[],5,FALSE)</f>
        <v>Host</v>
      </c>
    </row>
    <row r="3800" spans="1:22">
      <c r="A3800" s="4">
        <v>20913</v>
      </c>
      <c r="B3800" t="s">
        <v>14049</v>
      </c>
      <c r="C3800" s="4">
        <v>79402</v>
      </c>
      <c r="D3800" t="s">
        <v>13398</v>
      </c>
      <c r="E3800" t="s">
        <v>14050</v>
      </c>
      <c r="F3800" s="4">
        <v>11211</v>
      </c>
      <c r="G3800" s="13" t="s">
        <v>4662</v>
      </c>
      <c r="H3800" s="13" t="s">
        <v>9218</v>
      </c>
      <c r="I3800" s="1">
        <v>4070984</v>
      </c>
      <c r="J3800" s="1">
        <v>-7395775</v>
      </c>
      <c r="K3800" t="s">
        <v>5</v>
      </c>
      <c r="L3800" s="20">
        <v>100</v>
      </c>
      <c r="M3800" s="4">
        <v>5</v>
      </c>
      <c r="N3800" s="4">
        <v>168</v>
      </c>
      <c r="O3800" s="2">
        <v>43303</v>
      </c>
      <c r="P3800" s="3">
        <v>1.57</v>
      </c>
      <c r="Q3800" s="4">
        <v>1</v>
      </c>
      <c r="R3800" s="3">
        <v>6.9</v>
      </c>
      <c r="S38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0" t="str">
        <f>IF(AIRBNB[[#This Row],[RUIDO(dB)]]&lt;=4,"Silencioso",IF(AIRBNB[[#This Row],[RUIDO(dB)]]&lt;=5.5,"Poco Ruidoso","Ruidoso"))</f>
        <v>Ruidoso</v>
      </c>
      <c r="U3800" t="str">
        <f>IF(AND(AIRBNB[[#This Row],[PRECIO]]&lt;50,AIRBNB[[#This Row],[MIN_NOCHES]]&gt;3),"Dentro del presupuesto","No considerar")</f>
        <v>No considerar</v>
      </c>
      <c r="V3800" t="str">
        <f>VLOOKUP(AIRBNB[[#This Row],[HOST_ID]],Super_host[],5,FALSE)</f>
        <v>Host</v>
      </c>
    </row>
    <row r="3801" spans="1:22">
      <c r="A3801" s="4">
        <v>4588678</v>
      </c>
      <c r="B3801" t="s">
        <v>10026</v>
      </c>
      <c r="C3801" s="4">
        <v>66286</v>
      </c>
      <c r="D3801" t="s">
        <v>10027</v>
      </c>
      <c r="E3801" t="s">
        <v>9710</v>
      </c>
      <c r="F3801" s="4">
        <v>11221</v>
      </c>
      <c r="G3801" s="13" t="s">
        <v>4662</v>
      </c>
      <c r="H3801" s="13" t="s">
        <v>9230</v>
      </c>
      <c r="I3801" s="1">
        <v>4068596</v>
      </c>
      <c r="J3801" s="1">
        <v>-7394068</v>
      </c>
      <c r="K3801" t="s">
        <v>5</v>
      </c>
      <c r="L3801" s="20">
        <v>100</v>
      </c>
      <c r="M3801" s="4">
        <v>2</v>
      </c>
      <c r="N3801" s="4">
        <v>2</v>
      </c>
      <c r="O3801" s="2">
        <v>42955</v>
      </c>
      <c r="P3801" s="3">
        <v>0.05</v>
      </c>
      <c r="Q3801" s="4">
        <v>1</v>
      </c>
      <c r="R3801" s="3">
        <v>6.9</v>
      </c>
      <c r="S38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1" t="str">
        <f>IF(AIRBNB[[#This Row],[RUIDO(dB)]]&lt;=4,"Silencioso",IF(AIRBNB[[#This Row],[RUIDO(dB)]]&lt;=5.5,"Poco Ruidoso","Ruidoso"))</f>
        <v>Ruidoso</v>
      </c>
      <c r="U3801" t="str">
        <f>IF(AND(AIRBNB[[#This Row],[PRECIO]]&lt;50,AIRBNB[[#This Row],[MIN_NOCHES]]&gt;3),"Dentro del presupuesto","No considerar")</f>
        <v>No considerar</v>
      </c>
      <c r="V3801" t="str">
        <f>VLOOKUP(AIRBNB[[#This Row],[HOST_ID]],Super_host[],5,FALSE)</f>
        <v>Host</v>
      </c>
    </row>
    <row r="3802" spans="1:22">
      <c r="A3802" s="4">
        <v>1130680</v>
      </c>
      <c r="B3802" t="s">
        <v>15217</v>
      </c>
      <c r="C3802" s="4">
        <v>55176</v>
      </c>
      <c r="D3802" t="s">
        <v>11844</v>
      </c>
      <c r="E3802" t="s">
        <v>15218</v>
      </c>
      <c r="F3802" s="4">
        <v>11207</v>
      </c>
      <c r="G3802" s="13" t="s">
        <v>4662</v>
      </c>
      <c r="H3802" s="13" t="s">
        <v>9274</v>
      </c>
      <c r="I3802" s="1">
        <v>4068767</v>
      </c>
      <c r="J3802" s="1">
        <v>-7391261</v>
      </c>
      <c r="K3802" t="s">
        <v>5</v>
      </c>
      <c r="L3802" s="20">
        <v>100</v>
      </c>
      <c r="M3802" s="4">
        <v>3</v>
      </c>
      <c r="N3802" s="4">
        <v>308</v>
      </c>
      <c r="O3802" s="2">
        <v>43651</v>
      </c>
      <c r="P3802" s="3">
        <v>4.1100000000000003</v>
      </c>
      <c r="Q3802" s="4">
        <v>1</v>
      </c>
      <c r="R3802" s="3">
        <v>6.9</v>
      </c>
      <c r="S38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2" t="str">
        <f>IF(AIRBNB[[#This Row],[RUIDO(dB)]]&lt;=4,"Silencioso",IF(AIRBNB[[#This Row],[RUIDO(dB)]]&lt;=5.5,"Poco Ruidoso","Ruidoso"))</f>
        <v>Ruidoso</v>
      </c>
      <c r="U3802" t="str">
        <f>IF(AND(AIRBNB[[#This Row],[PRECIO]]&lt;50,AIRBNB[[#This Row],[MIN_NOCHES]]&gt;3),"Dentro del presupuesto","No considerar")</f>
        <v>No considerar</v>
      </c>
      <c r="V3802" t="str">
        <f>VLOOKUP(AIRBNB[[#This Row],[HOST_ID]],Super_host[],5,FALSE)</f>
        <v>Host</v>
      </c>
    </row>
    <row r="3803" spans="1:22">
      <c r="A3803" s="4">
        <v>5695523</v>
      </c>
      <c r="B3803" t="s">
        <v>14543</v>
      </c>
      <c r="C3803" s="4">
        <v>36841</v>
      </c>
      <c r="D3803" t="s">
        <v>14544</v>
      </c>
      <c r="E3803" t="s">
        <v>14545</v>
      </c>
      <c r="F3803" s="4">
        <v>11233</v>
      </c>
      <c r="G3803" s="13" t="s">
        <v>4662</v>
      </c>
      <c r="H3803" s="13" t="s">
        <v>9230</v>
      </c>
      <c r="I3803" s="1">
        <v>4068421</v>
      </c>
      <c r="J3803" s="1">
        <v>-7392608</v>
      </c>
      <c r="K3803" t="s">
        <v>5</v>
      </c>
      <c r="L3803" s="20">
        <v>100</v>
      </c>
      <c r="M3803" s="4">
        <v>2</v>
      </c>
      <c r="N3803" s="4">
        <v>107</v>
      </c>
      <c r="O3803" s="2">
        <v>43649</v>
      </c>
      <c r="P3803" s="3">
        <v>2.23</v>
      </c>
      <c r="Q3803" s="4">
        <v>1</v>
      </c>
      <c r="R3803" s="3">
        <v>6.9</v>
      </c>
      <c r="S38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3" t="str">
        <f>IF(AIRBNB[[#This Row],[RUIDO(dB)]]&lt;=4,"Silencioso",IF(AIRBNB[[#This Row],[RUIDO(dB)]]&lt;=5.5,"Poco Ruidoso","Ruidoso"))</f>
        <v>Ruidoso</v>
      </c>
      <c r="U3803" t="str">
        <f>IF(AND(AIRBNB[[#This Row],[PRECIO]]&lt;50,AIRBNB[[#This Row],[MIN_NOCHES]]&gt;3),"Dentro del presupuesto","No considerar")</f>
        <v>No considerar</v>
      </c>
      <c r="V3803" t="str">
        <f>VLOOKUP(AIRBNB[[#This Row],[HOST_ID]],Super_host[],5,FALSE)</f>
        <v>Host</v>
      </c>
    </row>
    <row r="3804" spans="1:22">
      <c r="A3804" s="4">
        <v>6699725</v>
      </c>
      <c r="B3804" t="s">
        <v>16604</v>
      </c>
      <c r="C3804" s="4">
        <v>34914311</v>
      </c>
      <c r="D3804" t="s">
        <v>2243</v>
      </c>
      <c r="E3804" t="s">
        <v>16605</v>
      </c>
      <c r="F3804" s="4">
        <v>10456</v>
      </c>
      <c r="G3804" s="13" t="s">
        <v>16360</v>
      </c>
      <c r="H3804" s="13" t="s">
        <v>16361</v>
      </c>
      <c r="I3804" s="1">
        <v>408198</v>
      </c>
      <c r="J3804" s="1">
        <v>-7390341</v>
      </c>
      <c r="K3804" t="s">
        <v>40</v>
      </c>
      <c r="L3804" s="20">
        <v>99</v>
      </c>
      <c r="M3804" s="4">
        <v>1</v>
      </c>
      <c r="N3804" s="4">
        <v>0</v>
      </c>
      <c r="O3804" s="2">
        <v>43639</v>
      </c>
      <c r="P3804" s="3">
        <v>0.37</v>
      </c>
      <c r="Q3804" s="4">
        <v>5</v>
      </c>
      <c r="R3804" s="3">
        <v>7.84</v>
      </c>
      <c r="S38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4" t="str">
        <f>IF(AIRBNB[[#This Row],[RUIDO(dB)]]&lt;=4,"Silencioso",IF(AIRBNB[[#This Row],[RUIDO(dB)]]&lt;=5.5,"Poco Ruidoso","Ruidoso"))</f>
        <v>Ruidoso</v>
      </c>
      <c r="U3804" t="str">
        <f>IF(AND(AIRBNB[[#This Row],[PRECIO]]&lt;50,AIRBNB[[#This Row],[MIN_NOCHES]]&gt;3),"Dentro del presupuesto","No considerar")</f>
        <v>No considerar</v>
      </c>
      <c r="V3804" t="str">
        <f>VLOOKUP(AIRBNB[[#This Row],[HOST_ID]],Super_host[],5,FALSE)</f>
        <v>Host</v>
      </c>
    </row>
    <row r="3805" spans="1:22">
      <c r="A3805" s="4">
        <v>6595943</v>
      </c>
      <c r="B3805" t="s">
        <v>8659</v>
      </c>
      <c r="C3805" s="4">
        <v>34113764</v>
      </c>
      <c r="D3805" t="s">
        <v>558</v>
      </c>
      <c r="E3805" t="s">
        <v>8660</v>
      </c>
      <c r="F3805" s="4">
        <v>11370</v>
      </c>
      <c r="G3805" s="13" t="s">
        <v>7897</v>
      </c>
      <c r="H3805" s="13" t="s">
        <v>7898</v>
      </c>
      <c r="I3805" s="1">
        <v>4076962</v>
      </c>
      <c r="J3805" s="1">
        <v>-7389604</v>
      </c>
      <c r="K3805" t="s">
        <v>5</v>
      </c>
      <c r="L3805" s="20">
        <v>99</v>
      </c>
      <c r="M3805" s="4">
        <v>1</v>
      </c>
      <c r="N3805" s="4">
        <v>49</v>
      </c>
      <c r="O3805" s="2">
        <v>43346</v>
      </c>
      <c r="P3805" s="3">
        <v>0.99</v>
      </c>
      <c r="Q3805" s="4">
        <v>5</v>
      </c>
      <c r="R3805" s="3">
        <v>6.24</v>
      </c>
      <c r="S38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5" t="str">
        <f>IF(AIRBNB[[#This Row],[RUIDO(dB)]]&lt;=4,"Silencioso",IF(AIRBNB[[#This Row],[RUIDO(dB)]]&lt;=5.5,"Poco Ruidoso","Ruidoso"))</f>
        <v>Ruidoso</v>
      </c>
      <c r="U3805" t="str">
        <f>IF(AND(AIRBNB[[#This Row],[PRECIO]]&lt;50,AIRBNB[[#This Row],[MIN_NOCHES]]&gt;3),"Dentro del presupuesto","No considerar")</f>
        <v>No considerar</v>
      </c>
      <c r="V3805" t="str">
        <f>VLOOKUP(AIRBNB[[#This Row],[HOST_ID]],Super_host[],5,FALSE)</f>
        <v>Host</v>
      </c>
    </row>
    <row r="3806" spans="1:22">
      <c r="A3806" s="4">
        <v>6370032</v>
      </c>
      <c r="B3806" t="s">
        <v>4786</v>
      </c>
      <c r="C3806" s="4">
        <v>33182386</v>
      </c>
      <c r="D3806" t="s">
        <v>4787</v>
      </c>
      <c r="E3806" t="s">
        <v>4788</v>
      </c>
      <c r="F3806" s="4">
        <v>10029</v>
      </c>
      <c r="G3806" s="13" t="s">
        <v>124</v>
      </c>
      <c r="H3806" s="13" t="s">
        <v>219</v>
      </c>
      <c r="I3806" s="1">
        <v>4078775</v>
      </c>
      <c r="J3806" s="1">
        <v>-7394891</v>
      </c>
      <c r="K3806" t="s">
        <v>40</v>
      </c>
      <c r="L3806" s="20">
        <v>99</v>
      </c>
      <c r="M3806" s="4">
        <v>4</v>
      </c>
      <c r="N3806" s="4">
        <v>49</v>
      </c>
      <c r="O3806" s="2">
        <v>43576</v>
      </c>
      <c r="P3806" s="3">
        <v>0.97</v>
      </c>
      <c r="Q3806" s="4">
        <v>1</v>
      </c>
      <c r="R3806" s="3">
        <v>5.6</v>
      </c>
      <c r="S38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6" t="str">
        <f>IF(AIRBNB[[#This Row],[RUIDO(dB)]]&lt;=4,"Silencioso",IF(AIRBNB[[#This Row],[RUIDO(dB)]]&lt;=5.5,"Poco Ruidoso","Ruidoso"))</f>
        <v>Ruidoso</v>
      </c>
      <c r="U3806" t="str">
        <f>IF(AND(AIRBNB[[#This Row],[PRECIO]]&lt;50,AIRBNB[[#This Row],[MIN_NOCHES]]&gt;3),"Dentro del presupuesto","No considerar")</f>
        <v>No considerar</v>
      </c>
      <c r="V3806" t="str">
        <f>VLOOKUP(AIRBNB[[#This Row],[HOST_ID]],Super_host[],5,FALSE)</f>
        <v>Host</v>
      </c>
    </row>
    <row r="3807" spans="1:22">
      <c r="A3807" s="4">
        <v>6269610</v>
      </c>
      <c r="B3807" t="s">
        <v>4296</v>
      </c>
      <c r="C3807" s="4">
        <v>32582256</v>
      </c>
      <c r="D3807" t="s">
        <v>1110</v>
      </c>
      <c r="E3807" t="s">
        <v>4297</v>
      </c>
      <c r="F3807" s="4">
        <v>10018</v>
      </c>
      <c r="G3807" s="13" t="s">
        <v>124</v>
      </c>
      <c r="H3807" s="13" t="s">
        <v>249</v>
      </c>
      <c r="I3807" s="1">
        <v>4075691</v>
      </c>
      <c r="J3807" s="1">
        <v>-739984</v>
      </c>
      <c r="K3807" t="s">
        <v>40</v>
      </c>
      <c r="L3807" s="20">
        <v>99</v>
      </c>
      <c r="M3807" s="4">
        <v>2</v>
      </c>
      <c r="N3807" s="4">
        <v>35</v>
      </c>
      <c r="O3807" s="2">
        <v>43647</v>
      </c>
      <c r="P3807" s="3">
        <v>0.69</v>
      </c>
      <c r="Q3807" s="4">
        <v>1</v>
      </c>
      <c r="R3807" s="3">
        <v>5.6</v>
      </c>
      <c r="S38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7" t="str">
        <f>IF(AIRBNB[[#This Row],[RUIDO(dB)]]&lt;=4,"Silencioso",IF(AIRBNB[[#This Row],[RUIDO(dB)]]&lt;=5.5,"Poco Ruidoso","Ruidoso"))</f>
        <v>Ruidoso</v>
      </c>
      <c r="U3807" t="str">
        <f>IF(AND(AIRBNB[[#This Row],[PRECIO]]&lt;50,AIRBNB[[#This Row],[MIN_NOCHES]]&gt;3),"Dentro del presupuesto","No considerar")</f>
        <v>No considerar</v>
      </c>
      <c r="V3807" t="str">
        <f>VLOOKUP(AIRBNB[[#This Row],[HOST_ID]],Super_host[],5,FALSE)</f>
        <v>Host</v>
      </c>
    </row>
    <row r="3808" spans="1:22">
      <c r="A3808" s="4">
        <v>5742795</v>
      </c>
      <c r="B3808" t="s">
        <v>716</v>
      </c>
      <c r="C3808" s="4">
        <v>29786027</v>
      </c>
      <c r="D3808" t="s">
        <v>717</v>
      </c>
      <c r="E3808" t="s">
        <v>718</v>
      </c>
      <c r="F3808" s="4">
        <v>10018</v>
      </c>
      <c r="G3808" s="13" t="s">
        <v>124</v>
      </c>
      <c r="H3808" s="13" t="s">
        <v>249</v>
      </c>
      <c r="I3808" s="1">
        <v>4075437</v>
      </c>
      <c r="J3808" s="1">
        <v>-7399334</v>
      </c>
      <c r="K3808" t="s">
        <v>40</v>
      </c>
      <c r="L3808" s="20">
        <v>99</v>
      </c>
      <c r="M3808" s="4">
        <v>4</v>
      </c>
      <c r="N3808" s="4">
        <v>2</v>
      </c>
      <c r="O3808" s="2">
        <v>42169</v>
      </c>
      <c r="P3808" s="3">
        <v>0.04</v>
      </c>
      <c r="Q3808" s="4">
        <v>1</v>
      </c>
      <c r="R3808" s="3">
        <v>5.6</v>
      </c>
      <c r="S38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8" t="str">
        <f>IF(AIRBNB[[#This Row],[RUIDO(dB)]]&lt;=4,"Silencioso",IF(AIRBNB[[#This Row],[RUIDO(dB)]]&lt;=5.5,"Poco Ruidoso","Ruidoso"))</f>
        <v>Ruidoso</v>
      </c>
      <c r="U3808" t="str">
        <f>IF(AND(AIRBNB[[#This Row],[PRECIO]]&lt;50,AIRBNB[[#This Row],[MIN_NOCHES]]&gt;3),"Dentro del presupuesto","No considerar")</f>
        <v>No considerar</v>
      </c>
      <c r="V3808" t="str">
        <f>VLOOKUP(AIRBNB[[#This Row],[HOST_ID]],Super_host[],5,FALSE)</f>
        <v>Host</v>
      </c>
    </row>
    <row r="3809" spans="1:22">
      <c r="A3809" s="4">
        <v>5536638</v>
      </c>
      <c r="B3809" t="s">
        <v>12961</v>
      </c>
      <c r="C3809" s="4">
        <v>28709982</v>
      </c>
      <c r="D3809" t="s">
        <v>12962</v>
      </c>
      <c r="E3809" t="s">
        <v>9970</v>
      </c>
      <c r="F3809" s="4">
        <v>11249</v>
      </c>
      <c r="G3809" s="13" t="s">
        <v>4662</v>
      </c>
      <c r="H3809" s="13" t="s">
        <v>9218</v>
      </c>
      <c r="I3809" s="1">
        <v>4071986</v>
      </c>
      <c r="J3809" s="1">
        <v>-7395619</v>
      </c>
      <c r="K3809" t="s">
        <v>40</v>
      </c>
      <c r="L3809" s="20">
        <v>99</v>
      </c>
      <c r="M3809" s="4">
        <v>2</v>
      </c>
      <c r="N3809" s="4">
        <v>35</v>
      </c>
      <c r="O3809" s="2">
        <v>42737</v>
      </c>
      <c r="P3809" s="3">
        <v>0.68</v>
      </c>
      <c r="Q3809" s="4">
        <v>1</v>
      </c>
      <c r="R3809" s="3">
        <v>6.9</v>
      </c>
      <c r="S38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09" t="str">
        <f>IF(AIRBNB[[#This Row],[RUIDO(dB)]]&lt;=4,"Silencioso",IF(AIRBNB[[#This Row],[RUIDO(dB)]]&lt;=5.5,"Poco Ruidoso","Ruidoso"))</f>
        <v>Ruidoso</v>
      </c>
      <c r="U3809" t="str">
        <f>IF(AND(AIRBNB[[#This Row],[PRECIO]]&lt;50,AIRBNB[[#This Row],[MIN_NOCHES]]&gt;3),"Dentro del presupuesto","No considerar")</f>
        <v>No considerar</v>
      </c>
      <c r="V3809" t="str">
        <f>VLOOKUP(AIRBNB[[#This Row],[HOST_ID]],Super_host[],5,FALSE)</f>
        <v>Host</v>
      </c>
    </row>
    <row r="3810" spans="1:22">
      <c r="A3810" s="4">
        <v>5534192</v>
      </c>
      <c r="B3810" t="s">
        <v>2743</v>
      </c>
      <c r="C3810" s="4">
        <v>28696923</v>
      </c>
      <c r="D3810" t="s">
        <v>1643</v>
      </c>
      <c r="E3810" t="s">
        <v>2744</v>
      </c>
      <c r="F3810" s="4">
        <v>10033</v>
      </c>
      <c r="G3810" s="13" t="s">
        <v>124</v>
      </c>
      <c r="H3810" s="13" t="s">
        <v>125</v>
      </c>
      <c r="I3810" s="1">
        <v>4084347</v>
      </c>
      <c r="J3810" s="1">
        <v>-7393406</v>
      </c>
      <c r="K3810" t="s">
        <v>5</v>
      </c>
      <c r="L3810" s="20">
        <v>99</v>
      </c>
      <c r="M3810" s="4">
        <v>1</v>
      </c>
      <c r="N3810" s="4">
        <v>8</v>
      </c>
      <c r="O3810" s="2">
        <v>42708</v>
      </c>
      <c r="P3810" s="3">
        <v>0.23</v>
      </c>
      <c r="Q3810" s="4">
        <v>1</v>
      </c>
      <c r="R3810" s="3">
        <v>5.6</v>
      </c>
      <c r="S38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0" t="str">
        <f>IF(AIRBNB[[#This Row],[RUIDO(dB)]]&lt;=4,"Silencioso",IF(AIRBNB[[#This Row],[RUIDO(dB)]]&lt;=5.5,"Poco Ruidoso","Ruidoso"))</f>
        <v>Ruidoso</v>
      </c>
      <c r="U3810" t="str">
        <f>IF(AND(AIRBNB[[#This Row],[PRECIO]]&lt;50,AIRBNB[[#This Row],[MIN_NOCHES]]&gt;3),"Dentro del presupuesto","No considerar")</f>
        <v>No considerar</v>
      </c>
      <c r="V3810" t="str">
        <f>VLOOKUP(AIRBNB[[#This Row],[HOST_ID]],Super_host[],5,FALSE)</f>
        <v>Host</v>
      </c>
    </row>
    <row r="3811" spans="1:22">
      <c r="A3811" s="4">
        <v>6087959</v>
      </c>
      <c r="B3811" t="s">
        <v>15169</v>
      </c>
      <c r="C3811" s="4">
        <v>28023382</v>
      </c>
      <c r="D3811" t="s">
        <v>15170</v>
      </c>
      <c r="E3811" t="s">
        <v>15171</v>
      </c>
      <c r="F3811" s="4">
        <v>11217</v>
      </c>
      <c r="G3811" s="13" t="s">
        <v>4662</v>
      </c>
      <c r="H3811" s="13" t="s">
        <v>9363</v>
      </c>
      <c r="I3811" s="1">
        <v>40684</v>
      </c>
      <c r="J3811" s="1">
        <v>-7398859</v>
      </c>
      <c r="K3811" t="s">
        <v>5</v>
      </c>
      <c r="L3811" s="20">
        <v>99</v>
      </c>
      <c r="M3811" s="4">
        <v>1</v>
      </c>
      <c r="N3811" s="4">
        <v>183</v>
      </c>
      <c r="O3811" s="2">
        <v>43646</v>
      </c>
      <c r="P3811" s="3">
        <v>3.74</v>
      </c>
      <c r="Q3811" s="4">
        <v>1</v>
      </c>
      <c r="R3811" s="3">
        <v>6.9</v>
      </c>
      <c r="S38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1" t="str">
        <f>IF(AIRBNB[[#This Row],[RUIDO(dB)]]&lt;=4,"Silencioso",IF(AIRBNB[[#This Row],[RUIDO(dB)]]&lt;=5.5,"Poco Ruidoso","Ruidoso"))</f>
        <v>Ruidoso</v>
      </c>
      <c r="U3811" t="str">
        <f>IF(AND(AIRBNB[[#This Row],[PRECIO]]&lt;50,AIRBNB[[#This Row],[MIN_NOCHES]]&gt;3),"Dentro del presupuesto","No considerar")</f>
        <v>No considerar</v>
      </c>
      <c r="V3811" t="str">
        <f>VLOOKUP(AIRBNB[[#This Row],[HOST_ID]],Super_host[],5,FALSE)</f>
        <v>Host</v>
      </c>
    </row>
    <row r="3812" spans="1:22">
      <c r="A3812" s="4">
        <v>4982699</v>
      </c>
      <c r="B3812" t="s">
        <v>8718</v>
      </c>
      <c r="C3812" s="4">
        <v>25686141</v>
      </c>
      <c r="D3812" t="s">
        <v>8719</v>
      </c>
      <c r="E3812" t="s">
        <v>8720</v>
      </c>
      <c r="F3812" s="4">
        <v>11417</v>
      </c>
      <c r="G3812" s="13" t="s">
        <v>7897</v>
      </c>
      <c r="H3812" s="13" t="s">
        <v>8039</v>
      </c>
      <c r="I3812" s="1">
        <v>4067924</v>
      </c>
      <c r="J3812" s="1">
        <v>-7384771</v>
      </c>
      <c r="K3812" t="s">
        <v>5</v>
      </c>
      <c r="L3812" s="20">
        <v>99</v>
      </c>
      <c r="M3812" s="4">
        <v>3</v>
      </c>
      <c r="N3812" s="4">
        <v>66</v>
      </c>
      <c r="O3812" s="2">
        <v>43302</v>
      </c>
      <c r="P3812" s="3">
        <v>1.29</v>
      </c>
      <c r="Q3812" s="4">
        <v>5</v>
      </c>
      <c r="R3812" s="3">
        <v>6.24</v>
      </c>
      <c r="S38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2" t="str">
        <f>IF(AIRBNB[[#This Row],[RUIDO(dB)]]&lt;=4,"Silencioso",IF(AIRBNB[[#This Row],[RUIDO(dB)]]&lt;=5.5,"Poco Ruidoso","Ruidoso"))</f>
        <v>Ruidoso</v>
      </c>
      <c r="U3812" t="str">
        <f>IF(AND(AIRBNB[[#This Row],[PRECIO]]&lt;50,AIRBNB[[#This Row],[MIN_NOCHES]]&gt;3),"Dentro del presupuesto","No considerar")</f>
        <v>No considerar</v>
      </c>
      <c r="V3812" t="str">
        <f>VLOOKUP(AIRBNB[[#This Row],[HOST_ID]],Super_host[],5,FALSE)</f>
        <v>Host</v>
      </c>
    </row>
    <row r="3813" spans="1:22">
      <c r="A3813" s="4">
        <v>4641291</v>
      </c>
      <c r="B3813" t="s">
        <v>8299</v>
      </c>
      <c r="C3813" s="4">
        <v>24030482</v>
      </c>
      <c r="D3813" t="s">
        <v>1786</v>
      </c>
      <c r="E3813" t="s">
        <v>8300</v>
      </c>
      <c r="F3813" s="4">
        <v>11426</v>
      </c>
      <c r="G3813" s="13" t="s">
        <v>7897</v>
      </c>
      <c r="H3813" s="13" t="s">
        <v>8301</v>
      </c>
      <c r="I3813" s="1">
        <v>4072401</v>
      </c>
      <c r="J3813" s="1">
        <v>-7372901</v>
      </c>
      <c r="K3813" t="s">
        <v>40</v>
      </c>
      <c r="L3813" s="20">
        <v>99</v>
      </c>
      <c r="M3813" s="4">
        <v>1</v>
      </c>
      <c r="N3813" s="4">
        <v>3</v>
      </c>
      <c r="O3813" s="2">
        <v>43604</v>
      </c>
      <c r="P3813" s="3">
        <v>0.23</v>
      </c>
      <c r="Q3813" s="4">
        <v>5</v>
      </c>
      <c r="R3813" s="3">
        <v>6.24</v>
      </c>
      <c r="S38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3" t="str">
        <f>IF(AIRBNB[[#This Row],[RUIDO(dB)]]&lt;=4,"Silencioso",IF(AIRBNB[[#This Row],[RUIDO(dB)]]&lt;=5.5,"Poco Ruidoso","Ruidoso"))</f>
        <v>Ruidoso</v>
      </c>
      <c r="U3813" t="str">
        <f>IF(AND(AIRBNB[[#This Row],[PRECIO]]&lt;50,AIRBNB[[#This Row],[MIN_NOCHES]]&gt;3),"Dentro del presupuesto","No considerar")</f>
        <v>No considerar</v>
      </c>
      <c r="V3813" t="str">
        <f>VLOOKUP(AIRBNB[[#This Row],[HOST_ID]],Super_host[],5,FALSE)</f>
        <v>Host</v>
      </c>
    </row>
    <row r="3814" spans="1:22">
      <c r="A3814" s="4">
        <v>5199439</v>
      </c>
      <c r="B3814" t="s">
        <v>2928</v>
      </c>
      <c r="C3814" s="4">
        <v>23772724</v>
      </c>
      <c r="D3814" t="s">
        <v>1739</v>
      </c>
      <c r="E3814" t="s">
        <v>2929</v>
      </c>
      <c r="F3814" s="4">
        <v>10075</v>
      </c>
      <c r="G3814" s="13" t="s">
        <v>124</v>
      </c>
      <c r="H3814" s="13" t="s">
        <v>129</v>
      </c>
      <c r="I3814" s="1">
        <v>4077339</v>
      </c>
      <c r="J3814" s="1">
        <v>-7395421</v>
      </c>
      <c r="K3814" t="s">
        <v>5</v>
      </c>
      <c r="L3814" s="20">
        <v>99</v>
      </c>
      <c r="M3814" s="4">
        <v>30</v>
      </c>
      <c r="N3814" s="4">
        <v>13</v>
      </c>
      <c r="O3814" s="2">
        <v>43610</v>
      </c>
      <c r="P3814" s="3">
        <v>0.26</v>
      </c>
      <c r="Q3814" s="4">
        <v>1</v>
      </c>
      <c r="R3814" s="3">
        <v>5.6</v>
      </c>
      <c r="S38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4" t="str">
        <f>IF(AIRBNB[[#This Row],[RUIDO(dB)]]&lt;=4,"Silencioso",IF(AIRBNB[[#This Row],[RUIDO(dB)]]&lt;=5.5,"Poco Ruidoso","Ruidoso"))</f>
        <v>Ruidoso</v>
      </c>
      <c r="U3814" t="str">
        <f>IF(AND(AIRBNB[[#This Row],[PRECIO]]&lt;50,AIRBNB[[#This Row],[MIN_NOCHES]]&gt;3),"Dentro del presupuesto","No considerar")</f>
        <v>No considerar</v>
      </c>
      <c r="V3814" t="str">
        <f>VLOOKUP(AIRBNB[[#This Row],[HOST_ID]],Super_host[],5,FALSE)</f>
        <v>Host</v>
      </c>
    </row>
    <row r="3815" spans="1:22">
      <c r="A3815" s="4">
        <v>4668252</v>
      </c>
      <c r="B3815" t="s">
        <v>3242</v>
      </c>
      <c r="C3815" s="4">
        <v>23772724</v>
      </c>
      <c r="D3815" t="s">
        <v>1739</v>
      </c>
      <c r="E3815" t="s">
        <v>3243</v>
      </c>
      <c r="F3815" s="4">
        <v>10075</v>
      </c>
      <c r="G3815" s="13" t="s">
        <v>124</v>
      </c>
      <c r="H3815" s="13" t="s">
        <v>129</v>
      </c>
      <c r="I3815" s="1">
        <v>4077388</v>
      </c>
      <c r="J3815" s="1">
        <v>-7395343</v>
      </c>
      <c r="K3815" t="s">
        <v>5</v>
      </c>
      <c r="L3815" s="20">
        <v>99</v>
      </c>
      <c r="M3815" s="4">
        <v>30</v>
      </c>
      <c r="N3815" s="4">
        <v>15</v>
      </c>
      <c r="O3815" s="2">
        <v>43585</v>
      </c>
      <c r="P3815" s="3">
        <v>0.31</v>
      </c>
      <c r="Q3815" s="4">
        <v>1</v>
      </c>
      <c r="R3815" s="3">
        <v>5.6</v>
      </c>
      <c r="S38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5" t="str">
        <f>IF(AIRBNB[[#This Row],[RUIDO(dB)]]&lt;=4,"Silencioso",IF(AIRBNB[[#This Row],[RUIDO(dB)]]&lt;=5.5,"Poco Ruidoso","Ruidoso"))</f>
        <v>Ruidoso</v>
      </c>
      <c r="U3815" t="str">
        <f>IF(AND(AIRBNB[[#This Row],[PRECIO]]&lt;50,AIRBNB[[#This Row],[MIN_NOCHES]]&gt;3),"Dentro del presupuesto","No considerar")</f>
        <v>No considerar</v>
      </c>
      <c r="V3815" t="str">
        <f>VLOOKUP(AIRBNB[[#This Row],[HOST_ID]],Super_host[],5,FALSE)</f>
        <v>Host</v>
      </c>
    </row>
    <row r="3816" spans="1:22">
      <c r="A3816" s="4">
        <v>4822181</v>
      </c>
      <c r="B3816" t="s">
        <v>3064</v>
      </c>
      <c r="C3816" s="4">
        <v>23772724</v>
      </c>
      <c r="D3816" t="s">
        <v>1739</v>
      </c>
      <c r="E3816" t="s">
        <v>3065</v>
      </c>
      <c r="F3816" s="4">
        <v>10075</v>
      </c>
      <c r="G3816" s="13" t="s">
        <v>124</v>
      </c>
      <c r="H3816" s="13" t="s">
        <v>129</v>
      </c>
      <c r="I3816" s="1">
        <v>4077427</v>
      </c>
      <c r="J3816" s="1">
        <v>-7395325</v>
      </c>
      <c r="K3816" t="s">
        <v>5</v>
      </c>
      <c r="L3816" s="20">
        <v>99</v>
      </c>
      <c r="M3816" s="4">
        <v>30</v>
      </c>
      <c r="N3816" s="4">
        <v>8</v>
      </c>
      <c r="O3816" s="2">
        <v>43578</v>
      </c>
      <c r="P3816" s="3">
        <v>0.28000000000000003</v>
      </c>
      <c r="Q3816" s="4">
        <v>1</v>
      </c>
      <c r="R3816" s="3">
        <v>5.6</v>
      </c>
      <c r="S38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6" t="str">
        <f>IF(AIRBNB[[#This Row],[RUIDO(dB)]]&lt;=4,"Silencioso",IF(AIRBNB[[#This Row],[RUIDO(dB)]]&lt;=5.5,"Poco Ruidoso","Ruidoso"))</f>
        <v>Ruidoso</v>
      </c>
      <c r="U3816" t="str">
        <f>IF(AND(AIRBNB[[#This Row],[PRECIO]]&lt;50,AIRBNB[[#This Row],[MIN_NOCHES]]&gt;3),"Dentro del presupuesto","No considerar")</f>
        <v>No considerar</v>
      </c>
      <c r="V3816" t="str">
        <f>VLOOKUP(AIRBNB[[#This Row],[HOST_ID]],Super_host[],5,FALSE)</f>
        <v>Host</v>
      </c>
    </row>
    <row r="3817" spans="1:22">
      <c r="A3817" s="4">
        <v>4688418</v>
      </c>
      <c r="B3817" t="s">
        <v>1738</v>
      </c>
      <c r="C3817" s="4">
        <v>23772724</v>
      </c>
      <c r="D3817" t="s">
        <v>1739</v>
      </c>
      <c r="E3817" t="s">
        <v>1740</v>
      </c>
      <c r="F3817" s="4">
        <v>10075</v>
      </c>
      <c r="G3817" s="13" t="s">
        <v>124</v>
      </c>
      <c r="H3817" s="13" t="s">
        <v>129</v>
      </c>
      <c r="I3817" s="1">
        <v>407734</v>
      </c>
      <c r="J3817" s="1">
        <v>-7395357</v>
      </c>
      <c r="K3817" t="s">
        <v>5</v>
      </c>
      <c r="L3817" s="20">
        <v>99</v>
      </c>
      <c r="M3817" s="4">
        <v>30</v>
      </c>
      <c r="N3817" s="4">
        <v>6</v>
      </c>
      <c r="O3817" s="2">
        <v>43328</v>
      </c>
      <c r="P3817" s="3">
        <v>0.11</v>
      </c>
      <c r="Q3817" s="4">
        <v>1</v>
      </c>
      <c r="R3817" s="3">
        <v>5.6</v>
      </c>
      <c r="S38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7" t="str">
        <f>IF(AIRBNB[[#This Row],[RUIDO(dB)]]&lt;=4,"Silencioso",IF(AIRBNB[[#This Row],[RUIDO(dB)]]&lt;=5.5,"Poco Ruidoso","Ruidoso"))</f>
        <v>Ruidoso</v>
      </c>
      <c r="U3817" t="str">
        <f>IF(AND(AIRBNB[[#This Row],[PRECIO]]&lt;50,AIRBNB[[#This Row],[MIN_NOCHES]]&gt;3),"Dentro del presupuesto","No considerar")</f>
        <v>No considerar</v>
      </c>
      <c r="V3817" t="str">
        <f>VLOOKUP(AIRBNB[[#This Row],[HOST_ID]],Super_host[],5,FALSE)</f>
        <v>Host</v>
      </c>
    </row>
    <row r="3818" spans="1:22">
      <c r="A3818" s="4">
        <v>4714854</v>
      </c>
      <c r="B3818" t="s">
        <v>2111</v>
      </c>
      <c r="C3818" s="4">
        <v>23772724</v>
      </c>
      <c r="D3818" t="s">
        <v>1739</v>
      </c>
      <c r="E3818" t="s">
        <v>1484</v>
      </c>
      <c r="F3818" s="4">
        <v>10128</v>
      </c>
      <c r="G3818" s="13" t="s">
        <v>124</v>
      </c>
      <c r="H3818" s="13" t="s">
        <v>129</v>
      </c>
      <c r="I3818" s="1">
        <v>4078171</v>
      </c>
      <c r="J3818" s="1">
        <v>-7394617</v>
      </c>
      <c r="K3818" t="s">
        <v>5</v>
      </c>
      <c r="L3818" s="20">
        <v>99</v>
      </c>
      <c r="M3818" s="4">
        <v>30</v>
      </c>
      <c r="N3818" s="4">
        <v>6</v>
      </c>
      <c r="O3818" s="2">
        <v>43534</v>
      </c>
      <c r="P3818" s="3">
        <v>0.15</v>
      </c>
      <c r="Q3818" s="4">
        <v>1</v>
      </c>
      <c r="R3818" s="3">
        <v>5.6</v>
      </c>
      <c r="S38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8" t="str">
        <f>IF(AIRBNB[[#This Row],[RUIDO(dB)]]&lt;=4,"Silencioso",IF(AIRBNB[[#This Row],[RUIDO(dB)]]&lt;=5.5,"Poco Ruidoso","Ruidoso"))</f>
        <v>Ruidoso</v>
      </c>
      <c r="U3818" t="str">
        <f>IF(AND(AIRBNB[[#This Row],[PRECIO]]&lt;50,AIRBNB[[#This Row],[MIN_NOCHES]]&gt;3),"Dentro del presupuesto","No considerar")</f>
        <v>No considerar</v>
      </c>
      <c r="V3818" t="str">
        <f>VLOOKUP(AIRBNB[[#This Row],[HOST_ID]],Super_host[],5,FALSE)</f>
        <v>Host</v>
      </c>
    </row>
    <row r="3819" spans="1:22">
      <c r="A3819" s="4">
        <v>4555241</v>
      </c>
      <c r="B3819" t="s">
        <v>9098</v>
      </c>
      <c r="C3819" s="4">
        <v>23342410</v>
      </c>
      <c r="D3819" t="s">
        <v>854</v>
      </c>
      <c r="E3819" t="s">
        <v>9099</v>
      </c>
      <c r="F3819" s="4">
        <v>11106</v>
      </c>
      <c r="G3819" s="13" t="s">
        <v>7897</v>
      </c>
      <c r="H3819" s="13" t="s">
        <v>7905</v>
      </c>
      <c r="I3819" s="1">
        <v>4075985</v>
      </c>
      <c r="J3819" s="1">
        <v>-7392979</v>
      </c>
      <c r="K3819" t="s">
        <v>5</v>
      </c>
      <c r="L3819" s="20">
        <v>99</v>
      </c>
      <c r="M3819" s="4">
        <v>2</v>
      </c>
      <c r="N3819" s="4">
        <v>0</v>
      </c>
      <c r="O3819" s="2">
        <v>42178</v>
      </c>
      <c r="P3819" s="3">
        <v>1.9</v>
      </c>
      <c r="Q3819" s="4">
        <v>5</v>
      </c>
      <c r="R3819" s="3">
        <v>6.24</v>
      </c>
      <c r="S38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19" t="str">
        <f>IF(AIRBNB[[#This Row],[RUIDO(dB)]]&lt;=4,"Silencioso",IF(AIRBNB[[#This Row],[RUIDO(dB)]]&lt;=5.5,"Poco Ruidoso","Ruidoso"))</f>
        <v>Ruidoso</v>
      </c>
      <c r="U3819" t="str">
        <f>IF(AND(AIRBNB[[#This Row],[PRECIO]]&lt;50,AIRBNB[[#This Row],[MIN_NOCHES]]&gt;3),"Dentro del presupuesto","No considerar")</f>
        <v>No considerar</v>
      </c>
      <c r="V3819" t="str">
        <f>VLOOKUP(AIRBNB[[#This Row],[HOST_ID]],Super_host[],5,FALSE)</f>
        <v>Host</v>
      </c>
    </row>
    <row r="3820" spans="1:22">
      <c r="A3820" s="4">
        <v>4925517</v>
      </c>
      <c r="B3820" t="s">
        <v>6528</v>
      </c>
      <c r="C3820" s="4">
        <v>22210080</v>
      </c>
      <c r="D3820" t="s">
        <v>6529</v>
      </c>
      <c r="E3820" t="s">
        <v>6530</v>
      </c>
      <c r="F3820" s="4">
        <v>10036</v>
      </c>
      <c r="G3820" s="13" t="s">
        <v>124</v>
      </c>
      <c r="H3820" s="13" t="s">
        <v>249</v>
      </c>
      <c r="I3820" s="1">
        <v>4076175</v>
      </c>
      <c r="J3820" s="1">
        <v>-739892</v>
      </c>
      <c r="K3820" t="s">
        <v>40</v>
      </c>
      <c r="L3820" s="20">
        <v>99</v>
      </c>
      <c r="M3820" s="4">
        <v>1</v>
      </c>
      <c r="N3820" s="4">
        <v>318</v>
      </c>
      <c r="O3820" s="2">
        <v>43640</v>
      </c>
      <c r="P3820" s="3">
        <v>5.78</v>
      </c>
      <c r="Q3820" s="4">
        <v>1</v>
      </c>
      <c r="R3820" s="3">
        <v>5.6</v>
      </c>
      <c r="S38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0" t="str">
        <f>IF(AIRBNB[[#This Row],[RUIDO(dB)]]&lt;=4,"Silencioso",IF(AIRBNB[[#This Row],[RUIDO(dB)]]&lt;=5.5,"Poco Ruidoso","Ruidoso"))</f>
        <v>Ruidoso</v>
      </c>
      <c r="U3820" t="str">
        <f>IF(AND(AIRBNB[[#This Row],[PRECIO]]&lt;50,AIRBNB[[#This Row],[MIN_NOCHES]]&gt;3),"Dentro del presupuesto","No considerar")</f>
        <v>No considerar</v>
      </c>
      <c r="V3820" t="str">
        <f>VLOOKUP(AIRBNB[[#This Row],[HOST_ID]],Super_host[],5,FALSE)</f>
        <v>Host</v>
      </c>
    </row>
    <row r="3821" spans="1:22">
      <c r="A3821" s="4">
        <v>4060446</v>
      </c>
      <c r="B3821" t="s">
        <v>4911</v>
      </c>
      <c r="C3821" s="4">
        <v>21060554</v>
      </c>
      <c r="D3821" t="s">
        <v>2945</v>
      </c>
      <c r="E3821" t="s">
        <v>4912</v>
      </c>
      <c r="F3821" s="4">
        <v>10034</v>
      </c>
      <c r="G3821" s="13" t="s">
        <v>124</v>
      </c>
      <c r="H3821" s="13" t="s">
        <v>241</v>
      </c>
      <c r="I3821" s="1">
        <v>4087279</v>
      </c>
      <c r="J3821" s="1">
        <v>-7391991</v>
      </c>
      <c r="K3821" t="s">
        <v>5</v>
      </c>
      <c r="L3821" s="20">
        <v>99</v>
      </c>
      <c r="M3821" s="4">
        <v>5</v>
      </c>
      <c r="N3821" s="4">
        <v>61</v>
      </c>
      <c r="O3821" s="2">
        <v>43576</v>
      </c>
      <c r="P3821" s="3">
        <v>1.06</v>
      </c>
      <c r="Q3821" s="4">
        <v>1</v>
      </c>
      <c r="R3821" s="3">
        <v>5.6</v>
      </c>
      <c r="S38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1" t="str">
        <f>IF(AIRBNB[[#This Row],[RUIDO(dB)]]&lt;=4,"Silencioso",IF(AIRBNB[[#This Row],[RUIDO(dB)]]&lt;=5.5,"Poco Ruidoso","Ruidoso"))</f>
        <v>Ruidoso</v>
      </c>
      <c r="U3821" t="str">
        <f>IF(AND(AIRBNB[[#This Row],[PRECIO]]&lt;50,AIRBNB[[#This Row],[MIN_NOCHES]]&gt;3),"Dentro del presupuesto","No considerar")</f>
        <v>No considerar</v>
      </c>
      <c r="V3821" t="str">
        <f>VLOOKUP(AIRBNB[[#This Row],[HOST_ID]],Super_host[],5,FALSE)</f>
        <v>Host</v>
      </c>
    </row>
    <row r="3822" spans="1:22">
      <c r="A3822" s="4">
        <v>3678796</v>
      </c>
      <c r="B3822" t="s">
        <v>15138</v>
      </c>
      <c r="C3822" s="4">
        <v>18693665</v>
      </c>
      <c r="D3822" t="s">
        <v>15139</v>
      </c>
      <c r="E3822" t="s">
        <v>15140</v>
      </c>
      <c r="F3822" s="4">
        <v>11216</v>
      </c>
      <c r="G3822" s="13" t="s">
        <v>4662</v>
      </c>
      <c r="H3822" s="13" t="s">
        <v>9230</v>
      </c>
      <c r="I3822" s="1">
        <v>4068138</v>
      </c>
      <c r="J3822" s="1">
        <v>-7395018</v>
      </c>
      <c r="K3822" t="s">
        <v>5</v>
      </c>
      <c r="L3822" s="20">
        <v>99</v>
      </c>
      <c r="M3822" s="4">
        <v>2</v>
      </c>
      <c r="N3822" s="4">
        <v>216</v>
      </c>
      <c r="O3822" s="2">
        <v>43640</v>
      </c>
      <c r="P3822" s="3">
        <v>3.61</v>
      </c>
      <c r="Q3822" s="4">
        <v>1</v>
      </c>
      <c r="R3822" s="3">
        <v>6.9</v>
      </c>
      <c r="S38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2" t="str">
        <f>IF(AIRBNB[[#This Row],[RUIDO(dB)]]&lt;=4,"Silencioso",IF(AIRBNB[[#This Row],[RUIDO(dB)]]&lt;=5.5,"Poco Ruidoso","Ruidoso"))</f>
        <v>Ruidoso</v>
      </c>
      <c r="U3822" t="str">
        <f>IF(AND(AIRBNB[[#This Row],[PRECIO]]&lt;50,AIRBNB[[#This Row],[MIN_NOCHES]]&gt;3),"Dentro del presupuesto","No considerar")</f>
        <v>No considerar</v>
      </c>
      <c r="V3822" t="str">
        <f>VLOOKUP(AIRBNB[[#This Row],[HOST_ID]],Super_host[],5,FALSE)</f>
        <v>Host</v>
      </c>
    </row>
    <row r="3823" spans="1:22">
      <c r="A3823" s="4">
        <v>3666709</v>
      </c>
      <c r="B3823" t="s">
        <v>2118</v>
      </c>
      <c r="C3823" s="4">
        <v>18594426</v>
      </c>
      <c r="D3823" t="s">
        <v>892</v>
      </c>
      <c r="E3823" t="s">
        <v>2119</v>
      </c>
      <c r="F3823" s="4">
        <v>10075</v>
      </c>
      <c r="G3823" s="13" t="s">
        <v>124</v>
      </c>
      <c r="H3823" s="13" t="s">
        <v>129</v>
      </c>
      <c r="I3823" s="1">
        <v>407729</v>
      </c>
      <c r="J3823" s="1">
        <v>-7395276</v>
      </c>
      <c r="K3823" t="s">
        <v>5</v>
      </c>
      <c r="L3823" s="20">
        <v>99</v>
      </c>
      <c r="M3823" s="4">
        <v>3</v>
      </c>
      <c r="N3823" s="4">
        <v>9</v>
      </c>
      <c r="O3823" s="2">
        <v>43615</v>
      </c>
      <c r="P3823" s="3">
        <v>0.15</v>
      </c>
      <c r="Q3823" s="4">
        <v>1</v>
      </c>
      <c r="R3823" s="3">
        <v>5.6</v>
      </c>
      <c r="S38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3" t="str">
        <f>IF(AIRBNB[[#This Row],[RUIDO(dB)]]&lt;=4,"Silencioso",IF(AIRBNB[[#This Row],[RUIDO(dB)]]&lt;=5.5,"Poco Ruidoso","Ruidoso"))</f>
        <v>Ruidoso</v>
      </c>
      <c r="U3823" t="str">
        <f>IF(AND(AIRBNB[[#This Row],[PRECIO]]&lt;50,AIRBNB[[#This Row],[MIN_NOCHES]]&gt;3),"Dentro del presupuesto","No considerar")</f>
        <v>No considerar</v>
      </c>
      <c r="V3823" t="str">
        <f>VLOOKUP(AIRBNB[[#This Row],[HOST_ID]],Super_host[],5,FALSE)</f>
        <v>Host</v>
      </c>
    </row>
    <row r="3824" spans="1:22">
      <c r="A3824" s="4">
        <v>4206034</v>
      </c>
      <c r="B3824" t="s">
        <v>69</v>
      </c>
      <c r="C3824" s="4">
        <v>18382740</v>
      </c>
      <c r="D3824" t="s">
        <v>70</v>
      </c>
      <c r="E3824" t="s">
        <v>71</v>
      </c>
      <c r="F3824" s="4">
        <v>10301</v>
      </c>
      <c r="G3824" s="13" t="s">
        <v>3</v>
      </c>
      <c r="H3824" s="13" t="s">
        <v>51</v>
      </c>
      <c r="I3824" s="1">
        <v>4063481</v>
      </c>
      <c r="J3824" s="1">
        <v>-7409591</v>
      </c>
      <c r="K3824" t="s">
        <v>5</v>
      </c>
      <c r="L3824" s="20">
        <v>99</v>
      </c>
      <c r="M3824" s="4">
        <v>7</v>
      </c>
      <c r="N3824" s="4">
        <v>35</v>
      </c>
      <c r="O3824" s="2">
        <v>43615</v>
      </c>
      <c r="P3824" s="3">
        <v>0.61</v>
      </c>
      <c r="Q3824" s="4">
        <v>1</v>
      </c>
      <c r="R3824" s="3">
        <v>5.19</v>
      </c>
      <c r="S3824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3824" t="str">
        <f>IF(AIRBNB[[#This Row],[RUIDO(dB)]]&lt;=4,"Silencioso",IF(AIRBNB[[#This Row],[RUIDO(dB)]]&lt;=5.5,"Poco Ruidoso","Ruidoso"))</f>
        <v>Poco Ruidoso</v>
      </c>
      <c r="U3824" t="str">
        <f>IF(AND(AIRBNB[[#This Row],[PRECIO]]&lt;50,AIRBNB[[#This Row],[MIN_NOCHES]]&gt;3),"Dentro del presupuesto","No considerar")</f>
        <v>No considerar</v>
      </c>
      <c r="V3824" t="str">
        <f>VLOOKUP(AIRBNB[[#This Row],[HOST_ID]],Super_host[],5,FALSE)</f>
        <v>Host</v>
      </c>
    </row>
    <row r="3825" spans="1:22">
      <c r="A3825" s="4">
        <v>1731969</v>
      </c>
      <c r="B3825" t="s">
        <v>3634</v>
      </c>
      <c r="C3825" s="4">
        <v>17318747</v>
      </c>
      <c r="D3825" t="s">
        <v>3635</v>
      </c>
      <c r="E3825" t="s">
        <v>3636</v>
      </c>
      <c r="F3825" s="4">
        <v>10021</v>
      </c>
      <c r="G3825" s="13" t="s">
        <v>124</v>
      </c>
      <c r="H3825" s="13" t="s">
        <v>129</v>
      </c>
      <c r="I3825" s="1">
        <v>4077084</v>
      </c>
      <c r="J3825" s="1">
        <v>-7395811</v>
      </c>
      <c r="K3825" t="s">
        <v>40</v>
      </c>
      <c r="L3825" s="20">
        <v>99</v>
      </c>
      <c r="M3825" s="4">
        <v>1</v>
      </c>
      <c r="N3825" s="4">
        <v>20</v>
      </c>
      <c r="O3825" s="2">
        <v>43646</v>
      </c>
      <c r="P3825" s="3">
        <v>0.42</v>
      </c>
      <c r="Q3825" s="4">
        <v>1</v>
      </c>
      <c r="R3825" s="3">
        <v>5.6</v>
      </c>
      <c r="S38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5" t="str">
        <f>IF(AIRBNB[[#This Row],[RUIDO(dB)]]&lt;=4,"Silencioso",IF(AIRBNB[[#This Row],[RUIDO(dB)]]&lt;=5.5,"Poco Ruidoso","Ruidoso"))</f>
        <v>Ruidoso</v>
      </c>
      <c r="U3825" t="str">
        <f>IF(AND(AIRBNB[[#This Row],[PRECIO]]&lt;50,AIRBNB[[#This Row],[MIN_NOCHES]]&gt;3),"Dentro del presupuesto","No considerar")</f>
        <v>No considerar</v>
      </c>
      <c r="V3825" t="str">
        <f>VLOOKUP(AIRBNB[[#This Row],[HOST_ID]],Super_host[],5,FALSE)</f>
        <v>Host</v>
      </c>
    </row>
    <row r="3826" spans="1:22">
      <c r="A3826" s="4">
        <v>3437101</v>
      </c>
      <c r="B3826" t="s">
        <v>3806</v>
      </c>
      <c r="C3826" s="4">
        <v>17318747</v>
      </c>
      <c r="D3826" t="s">
        <v>3635</v>
      </c>
      <c r="E3826" t="s">
        <v>3807</v>
      </c>
      <c r="F3826" s="4">
        <v>10037</v>
      </c>
      <c r="G3826" s="13" t="s">
        <v>124</v>
      </c>
      <c r="H3826" s="13" t="s">
        <v>129</v>
      </c>
      <c r="I3826" s="1">
        <v>4077343</v>
      </c>
      <c r="J3826" s="1">
        <v>-7395979</v>
      </c>
      <c r="K3826" t="s">
        <v>40</v>
      </c>
      <c r="L3826" s="20">
        <v>99</v>
      </c>
      <c r="M3826" s="4">
        <v>1</v>
      </c>
      <c r="N3826" s="4">
        <v>21</v>
      </c>
      <c r="O3826" s="2">
        <v>43631</v>
      </c>
      <c r="P3826" s="3">
        <v>0.47</v>
      </c>
      <c r="Q3826" s="4">
        <v>1</v>
      </c>
      <c r="R3826" s="3">
        <v>5.6</v>
      </c>
      <c r="S38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6" t="str">
        <f>IF(AIRBNB[[#This Row],[RUIDO(dB)]]&lt;=4,"Silencioso",IF(AIRBNB[[#This Row],[RUIDO(dB)]]&lt;=5.5,"Poco Ruidoso","Ruidoso"))</f>
        <v>Ruidoso</v>
      </c>
      <c r="U3826" t="str">
        <f>IF(AND(AIRBNB[[#This Row],[PRECIO]]&lt;50,AIRBNB[[#This Row],[MIN_NOCHES]]&gt;3),"Dentro del presupuesto","No considerar")</f>
        <v>No considerar</v>
      </c>
      <c r="V3826" t="str">
        <f>VLOOKUP(AIRBNB[[#This Row],[HOST_ID]],Super_host[],5,FALSE)</f>
        <v>Host</v>
      </c>
    </row>
    <row r="3827" spans="1:22">
      <c r="A3827" s="4">
        <v>3412893</v>
      </c>
      <c r="B3827" t="s">
        <v>8168</v>
      </c>
      <c r="C3827" s="4">
        <v>17206543</v>
      </c>
      <c r="D3827" t="s">
        <v>8169</v>
      </c>
      <c r="E3827" t="s">
        <v>8170</v>
      </c>
      <c r="F3827" s="4">
        <v>11102</v>
      </c>
      <c r="G3827" s="13" t="s">
        <v>7897</v>
      </c>
      <c r="H3827" s="13" t="s">
        <v>7940</v>
      </c>
      <c r="I3827" s="1">
        <v>4077056</v>
      </c>
      <c r="J3827" s="1">
        <v>-7392159</v>
      </c>
      <c r="K3827" t="s">
        <v>5</v>
      </c>
      <c r="L3827" s="20">
        <v>99</v>
      </c>
      <c r="M3827" s="4">
        <v>2</v>
      </c>
      <c r="N3827" s="4">
        <v>7</v>
      </c>
      <c r="O3827" s="2">
        <v>43347</v>
      </c>
      <c r="P3827" s="3">
        <v>0.12</v>
      </c>
      <c r="Q3827" s="4">
        <v>5</v>
      </c>
      <c r="R3827" s="3">
        <v>6.24</v>
      </c>
      <c r="S38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7" t="str">
        <f>IF(AIRBNB[[#This Row],[RUIDO(dB)]]&lt;=4,"Silencioso",IF(AIRBNB[[#This Row],[RUIDO(dB)]]&lt;=5.5,"Poco Ruidoso","Ruidoso"))</f>
        <v>Ruidoso</v>
      </c>
      <c r="U3827" t="str">
        <f>IF(AND(AIRBNB[[#This Row],[PRECIO]]&lt;50,AIRBNB[[#This Row],[MIN_NOCHES]]&gt;3),"Dentro del presupuesto","No considerar")</f>
        <v>No considerar</v>
      </c>
      <c r="V3827" t="str">
        <f>VLOOKUP(AIRBNB[[#This Row],[HOST_ID]],Super_host[],5,FALSE)</f>
        <v>Host</v>
      </c>
    </row>
    <row r="3828" spans="1:22">
      <c r="A3828" s="4">
        <v>3324203</v>
      </c>
      <c r="B3828" t="s">
        <v>8952</v>
      </c>
      <c r="C3828" s="4">
        <v>16782573</v>
      </c>
      <c r="D3828" t="s">
        <v>8953</v>
      </c>
      <c r="E3828" t="s">
        <v>8954</v>
      </c>
      <c r="F3828" s="4">
        <v>11379</v>
      </c>
      <c r="G3828" s="13" t="s">
        <v>7897</v>
      </c>
      <c r="H3828" s="13" t="s">
        <v>8766</v>
      </c>
      <c r="I3828" s="1">
        <v>4071347</v>
      </c>
      <c r="J3828" s="1">
        <v>-7388199</v>
      </c>
      <c r="K3828" t="s">
        <v>5</v>
      </c>
      <c r="L3828" s="20">
        <v>99</v>
      </c>
      <c r="M3828" s="4">
        <v>3</v>
      </c>
      <c r="N3828" s="4">
        <v>160</v>
      </c>
      <c r="O3828" s="2">
        <v>43651</v>
      </c>
      <c r="P3828" s="3">
        <v>2.65</v>
      </c>
      <c r="Q3828" s="4">
        <v>5</v>
      </c>
      <c r="R3828" s="3">
        <v>6.24</v>
      </c>
      <c r="S38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8" t="str">
        <f>IF(AIRBNB[[#This Row],[RUIDO(dB)]]&lt;=4,"Silencioso",IF(AIRBNB[[#This Row],[RUIDO(dB)]]&lt;=5.5,"Poco Ruidoso","Ruidoso"))</f>
        <v>Ruidoso</v>
      </c>
      <c r="U3828" t="str">
        <f>IF(AND(AIRBNB[[#This Row],[PRECIO]]&lt;50,AIRBNB[[#This Row],[MIN_NOCHES]]&gt;3),"Dentro del presupuesto","No considerar")</f>
        <v>No considerar</v>
      </c>
      <c r="V3828" t="str">
        <f>VLOOKUP(AIRBNB[[#This Row],[HOST_ID]],Super_host[],5,FALSE)</f>
        <v>Host</v>
      </c>
    </row>
    <row r="3829" spans="1:22">
      <c r="A3829" s="4">
        <v>3081771</v>
      </c>
      <c r="B3829" t="s">
        <v>15153</v>
      </c>
      <c r="C3829" s="4">
        <v>15681707</v>
      </c>
      <c r="D3829" t="s">
        <v>15154</v>
      </c>
      <c r="E3829" t="s">
        <v>15155</v>
      </c>
      <c r="F3829" s="4">
        <v>11233</v>
      </c>
      <c r="G3829" s="13" t="s">
        <v>4662</v>
      </c>
      <c r="H3829" s="13" t="s">
        <v>9252</v>
      </c>
      <c r="I3829" s="1">
        <v>4067489</v>
      </c>
      <c r="J3829" s="1">
        <v>-7391405</v>
      </c>
      <c r="K3829" t="s">
        <v>5</v>
      </c>
      <c r="L3829" s="20">
        <v>99</v>
      </c>
      <c r="M3829" s="4">
        <v>2</v>
      </c>
      <c r="N3829" s="4">
        <v>190</v>
      </c>
      <c r="O3829" s="2">
        <v>43647</v>
      </c>
      <c r="P3829" s="3">
        <v>3.67</v>
      </c>
      <c r="Q3829" s="4">
        <v>1</v>
      </c>
      <c r="R3829" s="3">
        <v>6.9</v>
      </c>
      <c r="S38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29" t="str">
        <f>IF(AIRBNB[[#This Row],[RUIDO(dB)]]&lt;=4,"Silencioso",IF(AIRBNB[[#This Row],[RUIDO(dB)]]&lt;=5.5,"Poco Ruidoso","Ruidoso"))</f>
        <v>Ruidoso</v>
      </c>
      <c r="U3829" t="str">
        <f>IF(AND(AIRBNB[[#This Row],[PRECIO]]&lt;50,AIRBNB[[#This Row],[MIN_NOCHES]]&gt;3),"Dentro del presupuesto","No considerar")</f>
        <v>No considerar</v>
      </c>
      <c r="V3829" t="str">
        <f>VLOOKUP(AIRBNB[[#This Row],[HOST_ID]],Super_host[],5,FALSE)</f>
        <v>Host</v>
      </c>
    </row>
    <row r="3830" spans="1:22">
      <c r="A3830" s="4">
        <v>4226535</v>
      </c>
      <c r="B3830" t="s">
        <v>11800</v>
      </c>
      <c r="C3830" s="4">
        <v>14543419</v>
      </c>
      <c r="D3830" t="s">
        <v>11801</v>
      </c>
      <c r="E3830" t="s">
        <v>11802</v>
      </c>
      <c r="F3830" s="4">
        <v>11233</v>
      </c>
      <c r="G3830" s="13" t="s">
        <v>4662</v>
      </c>
      <c r="H3830" s="13" t="s">
        <v>9252</v>
      </c>
      <c r="I3830" s="1">
        <v>406721</v>
      </c>
      <c r="J3830" s="1">
        <v>-7395372</v>
      </c>
      <c r="K3830" t="s">
        <v>5</v>
      </c>
      <c r="L3830" s="20">
        <v>99</v>
      </c>
      <c r="M3830" s="4">
        <v>5</v>
      </c>
      <c r="N3830" s="4">
        <v>16</v>
      </c>
      <c r="O3830" s="2">
        <v>43440</v>
      </c>
      <c r="P3830" s="3">
        <v>0.28000000000000003</v>
      </c>
      <c r="Q3830" s="4">
        <v>1</v>
      </c>
      <c r="R3830" s="3">
        <v>6.9</v>
      </c>
      <c r="S38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0" t="str">
        <f>IF(AIRBNB[[#This Row],[RUIDO(dB)]]&lt;=4,"Silencioso",IF(AIRBNB[[#This Row],[RUIDO(dB)]]&lt;=5.5,"Poco Ruidoso","Ruidoso"))</f>
        <v>Ruidoso</v>
      </c>
      <c r="U3830" t="str">
        <f>IF(AND(AIRBNB[[#This Row],[PRECIO]]&lt;50,AIRBNB[[#This Row],[MIN_NOCHES]]&gt;3),"Dentro del presupuesto","No considerar")</f>
        <v>No considerar</v>
      </c>
      <c r="V3830" t="str">
        <f>VLOOKUP(AIRBNB[[#This Row],[HOST_ID]],Super_host[],5,FALSE)</f>
        <v>Host</v>
      </c>
    </row>
    <row r="3831" spans="1:22">
      <c r="A3831" s="4">
        <v>4252172</v>
      </c>
      <c r="B3831" t="s">
        <v>15616</v>
      </c>
      <c r="C3831" s="4">
        <v>13949526</v>
      </c>
      <c r="D3831" t="s">
        <v>2249</v>
      </c>
      <c r="E3831" t="s">
        <v>15617</v>
      </c>
      <c r="F3831" s="4">
        <v>11206</v>
      </c>
      <c r="G3831" s="13" t="s">
        <v>4662</v>
      </c>
      <c r="H3831" s="13" t="s">
        <v>9218</v>
      </c>
      <c r="I3831" s="1">
        <v>4070028</v>
      </c>
      <c r="J3831" s="1">
        <v>-7395439</v>
      </c>
      <c r="K3831" t="s">
        <v>40</v>
      </c>
      <c r="L3831" s="20">
        <v>99</v>
      </c>
      <c r="M3831" s="4">
        <v>1</v>
      </c>
      <c r="N3831" s="4">
        <v>0</v>
      </c>
      <c r="O3831" s="2">
        <v>42607</v>
      </c>
      <c r="P3831" s="3">
        <v>1.9</v>
      </c>
      <c r="Q3831" s="4">
        <v>1</v>
      </c>
      <c r="R3831" s="3">
        <v>6.9</v>
      </c>
      <c r="S38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1" t="str">
        <f>IF(AIRBNB[[#This Row],[RUIDO(dB)]]&lt;=4,"Silencioso",IF(AIRBNB[[#This Row],[RUIDO(dB)]]&lt;=5.5,"Poco Ruidoso","Ruidoso"))</f>
        <v>Ruidoso</v>
      </c>
      <c r="U3831" t="str">
        <f>IF(AND(AIRBNB[[#This Row],[PRECIO]]&lt;50,AIRBNB[[#This Row],[MIN_NOCHES]]&gt;3),"Dentro del presupuesto","No considerar")</f>
        <v>No considerar</v>
      </c>
      <c r="V3831" t="str">
        <f>VLOOKUP(AIRBNB[[#This Row],[HOST_ID]],Super_host[],5,FALSE)</f>
        <v>Host</v>
      </c>
    </row>
    <row r="3832" spans="1:22">
      <c r="A3832" s="4">
        <v>2599963</v>
      </c>
      <c r="B3832" t="s">
        <v>2804</v>
      </c>
      <c r="C3832" s="4">
        <v>13314076</v>
      </c>
      <c r="D3832" t="s">
        <v>2805</v>
      </c>
      <c r="E3832" t="s">
        <v>2806</v>
      </c>
      <c r="F3832" s="4">
        <v>10022</v>
      </c>
      <c r="G3832" s="13" t="s">
        <v>124</v>
      </c>
      <c r="H3832" s="13" t="s">
        <v>373</v>
      </c>
      <c r="I3832" s="1">
        <v>4075529</v>
      </c>
      <c r="J3832" s="1">
        <v>-7396897</v>
      </c>
      <c r="K3832" t="s">
        <v>5</v>
      </c>
      <c r="L3832" s="20">
        <v>99</v>
      </c>
      <c r="M3832" s="4">
        <v>6</v>
      </c>
      <c r="N3832" s="4">
        <v>15</v>
      </c>
      <c r="O3832" s="2">
        <v>43338</v>
      </c>
      <c r="P3832" s="3">
        <v>0.24</v>
      </c>
      <c r="Q3832" s="4">
        <v>1</v>
      </c>
      <c r="R3832" s="3">
        <v>5.6</v>
      </c>
      <c r="S38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2" t="str">
        <f>IF(AIRBNB[[#This Row],[RUIDO(dB)]]&lt;=4,"Silencioso",IF(AIRBNB[[#This Row],[RUIDO(dB)]]&lt;=5.5,"Poco Ruidoso","Ruidoso"))</f>
        <v>Ruidoso</v>
      </c>
      <c r="U3832" t="str">
        <f>IF(AND(AIRBNB[[#This Row],[PRECIO]]&lt;50,AIRBNB[[#This Row],[MIN_NOCHES]]&gt;3),"Dentro del presupuesto","No considerar")</f>
        <v>No considerar</v>
      </c>
      <c r="V3832" t="str">
        <f>VLOOKUP(AIRBNB[[#This Row],[HOST_ID]],Super_host[],5,FALSE)</f>
        <v>Host</v>
      </c>
    </row>
    <row r="3833" spans="1:22">
      <c r="A3833" s="4">
        <v>2214831</v>
      </c>
      <c r="B3833" t="s">
        <v>5910</v>
      </c>
      <c r="C3833" s="4">
        <v>11297009</v>
      </c>
      <c r="D3833" t="s">
        <v>3138</v>
      </c>
      <c r="E3833" t="s">
        <v>4803</v>
      </c>
      <c r="F3833" s="4">
        <v>10024</v>
      </c>
      <c r="G3833" s="13" t="s">
        <v>124</v>
      </c>
      <c r="H3833" s="13" t="s">
        <v>168</v>
      </c>
      <c r="I3833" s="1">
        <v>4078605</v>
      </c>
      <c r="J3833" s="1">
        <v>-7397354</v>
      </c>
      <c r="K3833" t="s">
        <v>5</v>
      </c>
      <c r="L3833" s="20">
        <v>99</v>
      </c>
      <c r="M3833" s="4">
        <v>1</v>
      </c>
      <c r="N3833" s="4">
        <v>153</v>
      </c>
      <c r="O3833" s="2">
        <v>43611</v>
      </c>
      <c r="P3833" s="3">
        <v>2.39</v>
      </c>
      <c r="Q3833" s="4">
        <v>1</v>
      </c>
      <c r="R3833" s="3">
        <v>5.6</v>
      </c>
      <c r="S38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3" t="str">
        <f>IF(AIRBNB[[#This Row],[RUIDO(dB)]]&lt;=4,"Silencioso",IF(AIRBNB[[#This Row],[RUIDO(dB)]]&lt;=5.5,"Poco Ruidoso","Ruidoso"))</f>
        <v>Ruidoso</v>
      </c>
      <c r="U3833" t="str">
        <f>IF(AND(AIRBNB[[#This Row],[PRECIO]]&lt;50,AIRBNB[[#This Row],[MIN_NOCHES]]&gt;3),"Dentro del presupuesto","No considerar")</f>
        <v>No considerar</v>
      </c>
      <c r="V3833" t="str">
        <f>VLOOKUP(AIRBNB[[#This Row],[HOST_ID]],Super_host[],5,FALSE)</f>
        <v>Host</v>
      </c>
    </row>
    <row r="3834" spans="1:22">
      <c r="A3834" s="4">
        <v>2171809</v>
      </c>
      <c r="B3834" t="s">
        <v>15667</v>
      </c>
      <c r="C3834" s="4">
        <v>11063639</v>
      </c>
      <c r="D3834" t="s">
        <v>15668</v>
      </c>
      <c r="E3834" t="s">
        <v>15669</v>
      </c>
      <c r="F3834" s="4">
        <v>11249</v>
      </c>
      <c r="G3834" s="13" t="s">
        <v>4662</v>
      </c>
      <c r="H3834" s="13" t="s">
        <v>9218</v>
      </c>
      <c r="I3834" s="1">
        <v>4071557</v>
      </c>
      <c r="J3834" s="1">
        <v>-7396149</v>
      </c>
      <c r="K3834" t="s">
        <v>40</v>
      </c>
      <c r="L3834" s="20">
        <v>99</v>
      </c>
      <c r="M3834" s="4">
        <v>1</v>
      </c>
      <c r="N3834" s="4">
        <v>0</v>
      </c>
      <c r="O3834" s="2">
        <v>43652</v>
      </c>
      <c r="P3834" s="3">
        <v>0.02</v>
      </c>
      <c r="Q3834" s="4">
        <v>1</v>
      </c>
      <c r="R3834" s="3">
        <v>6.9</v>
      </c>
      <c r="S38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4" t="str">
        <f>IF(AIRBNB[[#This Row],[RUIDO(dB)]]&lt;=4,"Silencioso",IF(AIRBNB[[#This Row],[RUIDO(dB)]]&lt;=5.5,"Poco Ruidoso","Ruidoso"))</f>
        <v>Ruidoso</v>
      </c>
      <c r="U3834" t="str">
        <f>IF(AND(AIRBNB[[#This Row],[PRECIO]]&lt;50,AIRBNB[[#This Row],[MIN_NOCHES]]&gt;3),"Dentro del presupuesto","No considerar")</f>
        <v>No considerar</v>
      </c>
      <c r="V3834" t="str">
        <f>VLOOKUP(AIRBNB[[#This Row],[HOST_ID]],Super_host[],5,FALSE)</f>
        <v>Host</v>
      </c>
    </row>
    <row r="3835" spans="1:22">
      <c r="A3835" s="4">
        <v>2104910</v>
      </c>
      <c r="B3835" t="s">
        <v>8622</v>
      </c>
      <c r="C3835" s="4">
        <v>10643810</v>
      </c>
      <c r="D3835" t="s">
        <v>454</v>
      </c>
      <c r="E3835" t="s">
        <v>8623</v>
      </c>
      <c r="F3835" s="4">
        <v>11385</v>
      </c>
      <c r="G3835" s="13" t="s">
        <v>7897</v>
      </c>
      <c r="H3835" s="13" t="s">
        <v>7937</v>
      </c>
      <c r="I3835" s="1">
        <v>4070988</v>
      </c>
      <c r="J3835" s="1">
        <v>-7390845</v>
      </c>
      <c r="K3835" t="s">
        <v>5</v>
      </c>
      <c r="L3835" s="20">
        <v>99</v>
      </c>
      <c r="M3835" s="4">
        <v>2</v>
      </c>
      <c r="N3835" s="4">
        <v>57</v>
      </c>
      <c r="O3835" s="2">
        <v>42802</v>
      </c>
      <c r="P3835" s="3">
        <v>0.89</v>
      </c>
      <c r="Q3835" s="4">
        <v>5</v>
      </c>
      <c r="R3835" s="3">
        <v>6.24</v>
      </c>
      <c r="S38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5" t="str">
        <f>IF(AIRBNB[[#This Row],[RUIDO(dB)]]&lt;=4,"Silencioso",IF(AIRBNB[[#This Row],[RUIDO(dB)]]&lt;=5.5,"Poco Ruidoso","Ruidoso"))</f>
        <v>Ruidoso</v>
      </c>
      <c r="U3835" t="str">
        <f>IF(AND(AIRBNB[[#This Row],[PRECIO]]&lt;50,AIRBNB[[#This Row],[MIN_NOCHES]]&gt;3),"Dentro del presupuesto","No considerar")</f>
        <v>No considerar</v>
      </c>
      <c r="V3835" t="str">
        <f>VLOOKUP(AIRBNB[[#This Row],[HOST_ID]],Super_host[],5,FALSE)</f>
        <v>Host</v>
      </c>
    </row>
    <row r="3836" spans="1:22">
      <c r="A3836" s="4">
        <v>1971200</v>
      </c>
      <c r="B3836" t="s">
        <v>5891</v>
      </c>
      <c r="C3836" s="4">
        <v>10178252</v>
      </c>
      <c r="D3836" t="s">
        <v>5892</v>
      </c>
      <c r="E3836" t="s">
        <v>2587</v>
      </c>
      <c r="F3836" s="4">
        <v>10019</v>
      </c>
      <c r="G3836" s="13" t="s">
        <v>124</v>
      </c>
      <c r="H3836" s="13" t="s">
        <v>249</v>
      </c>
      <c r="I3836" s="1">
        <v>4076636</v>
      </c>
      <c r="J3836" s="1">
        <v>-7398634</v>
      </c>
      <c r="K3836" t="s">
        <v>40</v>
      </c>
      <c r="L3836" s="20">
        <v>99</v>
      </c>
      <c r="M3836" s="4">
        <v>3</v>
      </c>
      <c r="N3836" s="4">
        <v>160</v>
      </c>
      <c r="O3836" s="2">
        <v>43616</v>
      </c>
      <c r="P3836" s="3">
        <v>2.36</v>
      </c>
      <c r="Q3836" s="4">
        <v>1</v>
      </c>
      <c r="R3836" s="3">
        <v>5.6</v>
      </c>
      <c r="S38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6" t="str">
        <f>IF(AIRBNB[[#This Row],[RUIDO(dB)]]&lt;=4,"Silencioso",IF(AIRBNB[[#This Row],[RUIDO(dB)]]&lt;=5.5,"Poco Ruidoso","Ruidoso"))</f>
        <v>Ruidoso</v>
      </c>
      <c r="U3836" t="str">
        <f>IF(AND(AIRBNB[[#This Row],[PRECIO]]&lt;50,AIRBNB[[#This Row],[MIN_NOCHES]]&gt;3),"Dentro del presupuesto","No considerar")</f>
        <v>No considerar</v>
      </c>
      <c r="V3836" t="str">
        <f>VLOOKUP(AIRBNB[[#This Row],[HOST_ID]],Super_host[],5,FALSE)</f>
        <v>Host</v>
      </c>
    </row>
    <row r="3837" spans="1:22">
      <c r="A3837" s="4">
        <v>1895196</v>
      </c>
      <c r="B3837" t="s">
        <v>6339</v>
      </c>
      <c r="C3837" s="4">
        <v>9847713</v>
      </c>
      <c r="D3837" t="s">
        <v>3191</v>
      </c>
      <c r="E3837" t="s">
        <v>6340</v>
      </c>
      <c r="F3837" s="4">
        <v>10021</v>
      </c>
      <c r="G3837" s="13" t="s">
        <v>124</v>
      </c>
      <c r="H3837" s="13" t="s">
        <v>129</v>
      </c>
      <c r="I3837" s="1">
        <v>4076981</v>
      </c>
      <c r="J3837" s="1">
        <v>-7395812</v>
      </c>
      <c r="K3837" t="s">
        <v>5</v>
      </c>
      <c r="L3837" s="20">
        <v>99</v>
      </c>
      <c r="M3837" s="4">
        <v>2</v>
      </c>
      <c r="N3837" s="4">
        <v>249</v>
      </c>
      <c r="O3837" s="2">
        <v>43636</v>
      </c>
      <c r="P3837" s="3">
        <v>3.63</v>
      </c>
      <c r="Q3837" s="4">
        <v>1</v>
      </c>
      <c r="R3837" s="3">
        <v>5.6</v>
      </c>
      <c r="S38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7" t="str">
        <f>IF(AIRBNB[[#This Row],[RUIDO(dB)]]&lt;=4,"Silencioso",IF(AIRBNB[[#This Row],[RUIDO(dB)]]&lt;=5.5,"Poco Ruidoso","Ruidoso"))</f>
        <v>Ruidoso</v>
      </c>
      <c r="U3837" t="str">
        <f>IF(AND(AIRBNB[[#This Row],[PRECIO]]&lt;50,AIRBNB[[#This Row],[MIN_NOCHES]]&gt;3),"Dentro del presupuesto","No considerar")</f>
        <v>No considerar</v>
      </c>
      <c r="V3837" t="str">
        <f>VLOOKUP(AIRBNB[[#This Row],[HOST_ID]],Super_host[],5,FALSE)</f>
        <v>Host</v>
      </c>
    </row>
    <row r="3838" spans="1:22">
      <c r="A3838" s="4">
        <v>4173751</v>
      </c>
      <c r="B3838" t="s">
        <v>1521</v>
      </c>
      <c r="C3838" s="4">
        <v>9197440</v>
      </c>
      <c r="D3838" t="s">
        <v>1522</v>
      </c>
      <c r="E3838" t="s">
        <v>1523</v>
      </c>
      <c r="F3838" s="4">
        <v>10030</v>
      </c>
      <c r="G3838" s="13" t="s">
        <v>124</v>
      </c>
      <c r="H3838" s="13" t="s">
        <v>148</v>
      </c>
      <c r="I3838" s="1">
        <v>4081619</v>
      </c>
      <c r="J3838" s="1">
        <v>-7394003</v>
      </c>
      <c r="K3838" t="s">
        <v>5</v>
      </c>
      <c r="L3838" s="20">
        <v>99</v>
      </c>
      <c r="M3838" s="4">
        <v>3</v>
      </c>
      <c r="N3838" s="4">
        <v>5</v>
      </c>
      <c r="O3838" s="2">
        <v>42553</v>
      </c>
      <c r="P3838" s="3">
        <v>0.09</v>
      </c>
      <c r="Q3838" s="4">
        <v>1</v>
      </c>
      <c r="R3838" s="3">
        <v>5.6</v>
      </c>
      <c r="S38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8" t="str">
        <f>IF(AIRBNB[[#This Row],[RUIDO(dB)]]&lt;=4,"Silencioso",IF(AIRBNB[[#This Row],[RUIDO(dB)]]&lt;=5.5,"Poco Ruidoso","Ruidoso"))</f>
        <v>Ruidoso</v>
      </c>
      <c r="U3838" t="str">
        <f>IF(AND(AIRBNB[[#This Row],[PRECIO]]&lt;50,AIRBNB[[#This Row],[MIN_NOCHES]]&gt;3),"Dentro del presupuesto","No considerar")</f>
        <v>No considerar</v>
      </c>
      <c r="V3838" t="str">
        <f>VLOOKUP(AIRBNB[[#This Row],[HOST_ID]],Super_host[],5,FALSE)</f>
        <v>Host</v>
      </c>
    </row>
    <row r="3839" spans="1:22">
      <c r="A3839" s="4">
        <v>1668328</v>
      </c>
      <c r="B3839" t="s">
        <v>14855</v>
      </c>
      <c r="C3839" s="4">
        <v>8265050</v>
      </c>
      <c r="D3839" t="s">
        <v>14826</v>
      </c>
      <c r="E3839" t="s">
        <v>14856</v>
      </c>
      <c r="F3839" s="4">
        <v>11206</v>
      </c>
      <c r="G3839" s="13" t="s">
        <v>4662</v>
      </c>
      <c r="H3839" s="13" t="s">
        <v>9218</v>
      </c>
      <c r="I3839" s="1">
        <v>4071084</v>
      </c>
      <c r="J3839" s="1">
        <v>-7394861</v>
      </c>
      <c r="K3839" t="s">
        <v>5</v>
      </c>
      <c r="L3839" s="20">
        <v>99</v>
      </c>
      <c r="M3839" s="4">
        <v>2</v>
      </c>
      <c r="N3839" s="4">
        <v>201</v>
      </c>
      <c r="O3839" s="2">
        <v>43635</v>
      </c>
      <c r="P3839" s="3">
        <v>2.85</v>
      </c>
      <c r="Q3839" s="4">
        <v>1</v>
      </c>
      <c r="R3839" s="3">
        <v>6.9</v>
      </c>
      <c r="S38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39" t="str">
        <f>IF(AIRBNB[[#This Row],[RUIDO(dB)]]&lt;=4,"Silencioso",IF(AIRBNB[[#This Row],[RUIDO(dB)]]&lt;=5.5,"Poco Ruidoso","Ruidoso"))</f>
        <v>Ruidoso</v>
      </c>
      <c r="U3839" t="str">
        <f>IF(AND(AIRBNB[[#This Row],[PRECIO]]&lt;50,AIRBNB[[#This Row],[MIN_NOCHES]]&gt;3),"Dentro del presupuesto","No considerar")</f>
        <v>No considerar</v>
      </c>
      <c r="V3839" t="str">
        <f>VLOOKUP(AIRBNB[[#This Row],[HOST_ID]],Super_host[],5,FALSE)</f>
        <v>Host</v>
      </c>
    </row>
    <row r="3840" spans="1:22">
      <c r="A3840" s="4">
        <v>1591811</v>
      </c>
      <c r="B3840" t="s">
        <v>14825</v>
      </c>
      <c r="C3840" s="4">
        <v>8265050</v>
      </c>
      <c r="D3840" t="s">
        <v>14826</v>
      </c>
      <c r="E3840" t="s">
        <v>14827</v>
      </c>
      <c r="F3840" s="4">
        <v>11211</v>
      </c>
      <c r="G3840" s="13" t="s">
        <v>4662</v>
      </c>
      <c r="H3840" s="13" t="s">
        <v>9218</v>
      </c>
      <c r="I3840" s="1">
        <v>4071188</v>
      </c>
      <c r="J3840" s="1">
        <v>-7395155</v>
      </c>
      <c r="K3840" t="s">
        <v>5</v>
      </c>
      <c r="L3840" s="20">
        <v>99</v>
      </c>
      <c r="M3840" s="4">
        <v>2</v>
      </c>
      <c r="N3840" s="4">
        <v>198</v>
      </c>
      <c r="O3840" s="2">
        <v>43633</v>
      </c>
      <c r="P3840" s="3">
        <v>2.78</v>
      </c>
      <c r="Q3840" s="4">
        <v>1</v>
      </c>
      <c r="R3840" s="3">
        <v>6.9</v>
      </c>
      <c r="S38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0" t="str">
        <f>IF(AIRBNB[[#This Row],[RUIDO(dB)]]&lt;=4,"Silencioso",IF(AIRBNB[[#This Row],[RUIDO(dB)]]&lt;=5.5,"Poco Ruidoso","Ruidoso"))</f>
        <v>Ruidoso</v>
      </c>
      <c r="U3840" t="str">
        <f>IF(AND(AIRBNB[[#This Row],[PRECIO]]&lt;50,AIRBNB[[#This Row],[MIN_NOCHES]]&gt;3),"Dentro del presupuesto","No considerar")</f>
        <v>No considerar</v>
      </c>
      <c r="V3840" t="str">
        <f>VLOOKUP(AIRBNB[[#This Row],[HOST_ID]],Super_host[],5,FALSE)</f>
        <v>Host</v>
      </c>
    </row>
    <row r="3841" spans="1:22">
      <c r="A3841" s="4">
        <v>4936023</v>
      </c>
      <c r="B3841" t="s">
        <v>6184</v>
      </c>
      <c r="C3841" s="4">
        <v>8183266</v>
      </c>
      <c r="D3841" t="s">
        <v>6185</v>
      </c>
      <c r="E3841" t="s">
        <v>6186</v>
      </c>
      <c r="F3841" s="4">
        <v>10022</v>
      </c>
      <c r="G3841" s="13" t="s">
        <v>124</v>
      </c>
      <c r="H3841" s="13" t="s">
        <v>373</v>
      </c>
      <c r="I3841" s="1">
        <v>4075462</v>
      </c>
      <c r="J3841" s="1">
        <v>-7396869</v>
      </c>
      <c r="K3841" t="s">
        <v>5</v>
      </c>
      <c r="L3841" s="20">
        <v>99</v>
      </c>
      <c r="M3841" s="4">
        <v>2</v>
      </c>
      <c r="N3841" s="4">
        <v>168</v>
      </c>
      <c r="O3841" s="2">
        <v>43632</v>
      </c>
      <c r="P3841" s="3">
        <v>3.1</v>
      </c>
      <c r="Q3841" s="4">
        <v>1</v>
      </c>
      <c r="R3841" s="3">
        <v>5.6</v>
      </c>
      <c r="S38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1" t="str">
        <f>IF(AIRBNB[[#This Row],[RUIDO(dB)]]&lt;=4,"Silencioso",IF(AIRBNB[[#This Row],[RUIDO(dB)]]&lt;=5.5,"Poco Ruidoso","Ruidoso"))</f>
        <v>Ruidoso</v>
      </c>
      <c r="U3841" t="str">
        <f>IF(AND(AIRBNB[[#This Row],[PRECIO]]&lt;50,AIRBNB[[#This Row],[MIN_NOCHES]]&gt;3),"Dentro del presupuesto","No considerar")</f>
        <v>No considerar</v>
      </c>
      <c r="V3841" t="str">
        <f>VLOOKUP(AIRBNB[[#This Row],[HOST_ID]],Super_host[],5,FALSE)</f>
        <v>Host</v>
      </c>
    </row>
    <row r="3842" spans="1:22">
      <c r="A3842" s="4">
        <v>1733054</v>
      </c>
      <c r="B3842" t="s">
        <v>15299</v>
      </c>
      <c r="C3842" s="4">
        <v>8072802</v>
      </c>
      <c r="D3842" t="s">
        <v>291</v>
      </c>
      <c r="E3842" t="s">
        <v>15300</v>
      </c>
      <c r="F3842" s="4">
        <v>11211</v>
      </c>
      <c r="G3842" s="13" t="s">
        <v>4662</v>
      </c>
      <c r="H3842" s="13" t="s">
        <v>9218</v>
      </c>
      <c r="I3842" s="1">
        <v>407179</v>
      </c>
      <c r="J3842" s="1">
        <v>-7395103</v>
      </c>
      <c r="K3842" t="s">
        <v>40</v>
      </c>
      <c r="L3842" s="20">
        <v>99</v>
      </c>
      <c r="M3842" s="4">
        <v>1</v>
      </c>
      <c r="N3842" s="4">
        <v>340</v>
      </c>
      <c r="O3842" s="2">
        <v>43647</v>
      </c>
      <c r="P3842" s="3">
        <v>4.9000000000000004</v>
      </c>
      <c r="Q3842" s="4">
        <v>1</v>
      </c>
      <c r="R3842" s="3">
        <v>6.9</v>
      </c>
      <c r="S38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2" t="str">
        <f>IF(AIRBNB[[#This Row],[RUIDO(dB)]]&lt;=4,"Silencioso",IF(AIRBNB[[#This Row],[RUIDO(dB)]]&lt;=5.5,"Poco Ruidoso","Ruidoso"))</f>
        <v>Ruidoso</v>
      </c>
      <c r="U3842" t="str">
        <f>IF(AND(AIRBNB[[#This Row],[PRECIO]]&lt;50,AIRBNB[[#This Row],[MIN_NOCHES]]&gt;3),"Dentro del presupuesto","No considerar")</f>
        <v>No considerar</v>
      </c>
      <c r="V3842" t="str">
        <f>VLOOKUP(AIRBNB[[#This Row],[HOST_ID]],Super_host[],5,FALSE)</f>
        <v>Host</v>
      </c>
    </row>
    <row r="3843" spans="1:22">
      <c r="A3843" s="4">
        <v>5094593</v>
      </c>
      <c r="B3843" t="s">
        <v>8124</v>
      </c>
      <c r="C3843" s="4">
        <v>7801481</v>
      </c>
      <c r="D3843" t="s">
        <v>8125</v>
      </c>
      <c r="E3843" t="s">
        <v>8126</v>
      </c>
      <c r="F3843" s="4">
        <v>11360</v>
      </c>
      <c r="G3843" s="13" t="s">
        <v>7897</v>
      </c>
      <c r="H3843" s="13" t="s">
        <v>8127</v>
      </c>
      <c r="I3843" s="1">
        <v>4078598</v>
      </c>
      <c r="J3843" s="1">
        <v>-7377915</v>
      </c>
      <c r="K3843" t="s">
        <v>40</v>
      </c>
      <c r="L3843" s="20">
        <v>99</v>
      </c>
      <c r="M3843" s="4">
        <v>3</v>
      </c>
      <c r="N3843" s="4">
        <v>4</v>
      </c>
      <c r="O3843" s="2">
        <v>43224</v>
      </c>
      <c r="P3843" s="3">
        <v>0.08</v>
      </c>
      <c r="Q3843" s="4">
        <v>5</v>
      </c>
      <c r="R3843" s="3">
        <v>6.24</v>
      </c>
      <c r="S38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3" t="str">
        <f>IF(AIRBNB[[#This Row],[RUIDO(dB)]]&lt;=4,"Silencioso",IF(AIRBNB[[#This Row],[RUIDO(dB)]]&lt;=5.5,"Poco Ruidoso","Ruidoso"))</f>
        <v>Ruidoso</v>
      </c>
      <c r="U3843" t="str">
        <f>IF(AND(AIRBNB[[#This Row],[PRECIO]]&lt;50,AIRBNB[[#This Row],[MIN_NOCHES]]&gt;3),"Dentro del presupuesto","No considerar")</f>
        <v>No considerar</v>
      </c>
      <c r="V3843" t="str">
        <f>VLOOKUP(AIRBNB[[#This Row],[HOST_ID]],Super_host[],5,FALSE)</f>
        <v>Host</v>
      </c>
    </row>
    <row r="3844" spans="1:22">
      <c r="A3844" s="4">
        <v>1430650</v>
      </c>
      <c r="B3844" t="s">
        <v>5704</v>
      </c>
      <c r="C3844" s="4">
        <v>7691518</v>
      </c>
      <c r="D3844" t="s">
        <v>5705</v>
      </c>
      <c r="E3844" t="s">
        <v>5706</v>
      </c>
      <c r="F3844" s="4">
        <v>10019</v>
      </c>
      <c r="G3844" s="13" t="s">
        <v>124</v>
      </c>
      <c r="H3844" s="13" t="s">
        <v>249</v>
      </c>
      <c r="I3844" s="1">
        <v>40768</v>
      </c>
      <c r="J3844" s="1">
        <v>-7398695</v>
      </c>
      <c r="K3844" t="s">
        <v>40</v>
      </c>
      <c r="L3844" s="20">
        <v>99</v>
      </c>
      <c r="M3844" s="4">
        <v>1</v>
      </c>
      <c r="N3844" s="4">
        <v>123</v>
      </c>
      <c r="O3844" s="2">
        <v>43641</v>
      </c>
      <c r="P3844" s="3">
        <v>1.99</v>
      </c>
      <c r="Q3844" s="4">
        <v>1</v>
      </c>
      <c r="R3844" s="3">
        <v>5.6</v>
      </c>
      <c r="S38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4" t="str">
        <f>IF(AIRBNB[[#This Row],[RUIDO(dB)]]&lt;=4,"Silencioso",IF(AIRBNB[[#This Row],[RUIDO(dB)]]&lt;=5.5,"Poco Ruidoso","Ruidoso"))</f>
        <v>Ruidoso</v>
      </c>
      <c r="U3844" t="str">
        <f>IF(AND(AIRBNB[[#This Row],[PRECIO]]&lt;50,AIRBNB[[#This Row],[MIN_NOCHES]]&gt;3),"Dentro del presupuesto","No considerar")</f>
        <v>No considerar</v>
      </c>
      <c r="V3844" t="str">
        <f>VLOOKUP(AIRBNB[[#This Row],[HOST_ID]],Super_host[],5,FALSE)</f>
        <v>Host</v>
      </c>
    </row>
    <row r="3845" spans="1:22">
      <c r="A3845" s="4">
        <v>4783738</v>
      </c>
      <c r="B3845" t="s">
        <v>2697</v>
      </c>
      <c r="C3845" s="4">
        <v>7655962</v>
      </c>
      <c r="D3845" t="s">
        <v>2698</v>
      </c>
      <c r="E3845" t="s">
        <v>2699</v>
      </c>
      <c r="F3845" s="4">
        <v>10018</v>
      </c>
      <c r="G3845" s="13" t="s">
        <v>124</v>
      </c>
      <c r="H3845" s="13" t="s">
        <v>249</v>
      </c>
      <c r="I3845" s="1">
        <v>407574</v>
      </c>
      <c r="J3845" s="1">
        <v>-7399361</v>
      </c>
      <c r="K3845" t="s">
        <v>5</v>
      </c>
      <c r="L3845" s="20">
        <v>99</v>
      </c>
      <c r="M3845" s="4">
        <v>6</v>
      </c>
      <c r="N3845" s="4">
        <v>11</v>
      </c>
      <c r="O3845" s="2">
        <v>43405</v>
      </c>
      <c r="P3845" s="3">
        <v>0.22</v>
      </c>
      <c r="Q3845" s="4">
        <v>1</v>
      </c>
      <c r="R3845" s="3">
        <v>5.6</v>
      </c>
      <c r="S38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5" t="str">
        <f>IF(AIRBNB[[#This Row],[RUIDO(dB)]]&lt;=4,"Silencioso",IF(AIRBNB[[#This Row],[RUIDO(dB)]]&lt;=5.5,"Poco Ruidoso","Ruidoso"))</f>
        <v>Ruidoso</v>
      </c>
      <c r="U3845" t="str">
        <f>IF(AND(AIRBNB[[#This Row],[PRECIO]]&lt;50,AIRBNB[[#This Row],[MIN_NOCHES]]&gt;3),"Dentro del presupuesto","No considerar")</f>
        <v>No considerar</v>
      </c>
      <c r="V3845" t="str">
        <f>VLOOKUP(AIRBNB[[#This Row],[HOST_ID]],Super_host[],5,FALSE)</f>
        <v>Host</v>
      </c>
    </row>
    <row r="3846" spans="1:22">
      <c r="A3846" s="4">
        <v>1439162</v>
      </c>
      <c r="B3846" t="s">
        <v>14885</v>
      </c>
      <c r="C3846" s="4">
        <v>7460181</v>
      </c>
      <c r="D3846" t="s">
        <v>2613</v>
      </c>
      <c r="E3846" t="s">
        <v>14886</v>
      </c>
      <c r="F3846" s="4">
        <v>11216</v>
      </c>
      <c r="G3846" s="13" t="s">
        <v>4662</v>
      </c>
      <c r="H3846" s="13" t="s">
        <v>9230</v>
      </c>
      <c r="I3846" s="1">
        <v>4068238</v>
      </c>
      <c r="J3846" s="1">
        <v>-7393795</v>
      </c>
      <c r="K3846" t="s">
        <v>5</v>
      </c>
      <c r="L3846" s="20">
        <v>99</v>
      </c>
      <c r="M3846" s="4">
        <v>3</v>
      </c>
      <c r="N3846" s="4">
        <v>208</v>
      </c>
      <c r="O3846" s="2">
        <v>43641</v>
      </c>
      <c r="P3846" s="3">
        <v>2.89</v>
      </c>
      <c r="Q3846" s="4">
        <v>1</v>
      </c>
      <c r="R3846" s="3">
        <v>6.9</v>
      </c>
      <c r="S38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6" t="str">
        <f>IF(AIRBNB[[#This Row],[RUIDO(dB)]]&lt;=4,"Silencioso",IF(AIRBNB[[#This Row],[RUIDO(dB)]]&lt;=5.5,"Poco Ruidoso","Ruidoso"))</f>
        <v>Ruidoso</v>
      </c>
      <c r="U3846" t="str">
        <f>IF(AND(AIRBNB[[#This Row],[PRECIO]]&lt;50,AIRBNB[[#This Row],[MIN_NOCHES]]&gt;3),"Dentro del presupuesto","No considerar")</f>
        <v>No considerar</v>
      </c>
      <c r="V3846" t="str">
        <f>VLOOKUP(AIRBNB[[#This Row],[HOST_ID]],Super_host[],5,FALSE)</f>
        <v>Host</v>
      </c>
    </row>
    <row r="3847" spans="1:22">
      <c r="A3847" s="4">
        <v>1371957</v>
      </c>
      <c r="B3847" t="s">
        <v>1269</v>
      </c>
      <c r="C3847" s="4">
        <v>7437876</v>
      </c>
      <c r="D3847" t="s">
        <v>1270</v>
      </c>
      <c r="E3847" t="s">
        <v>1271</v>
      </c>
      <c r="F3847" s="4">
        <v>10032</v>
      </c>
      <c r="G3847" s="13" t="s">
        <v>124</v>
      </c>
      <c r="H3847" s="13" t="s">
        <v>125</v>
      </c>
      <c r="I3847" s="1">
        <v>40833</v>
      </c>
      <c r="J3847" s="1">
        <v>-7393806</v>
      </c>
      <c r="K3847" t="s">
        <v>5</v>
      </c>
      <c r="L3847" s="20">
        <v>99</v>
      </c>
      <c r="M3847" s="4">
        <v>3</v>
      </c>
      <c r="N3847" s="4">
        <v>5</v>
      </c>
      <c r="O3847" s="2">
        <v>42006</v>
      </c>
      <c r="P3847" s="3">
        <v>7.0000000000000007E-2</v>
      </c>
      <c r="Q3847" s="4">
        <v>1</v>
      </c>
      <c r="R3847" s="3">
        <v>5.6</v>
      </c>
      <c r="S38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7" t="str">
        <f>IF(AIRBNB[[#This Row],[RUIDO(dB)]]&lt;=4,"Silencioso",IF(AIRBNB[[#This Row],[RUIDO(dB)]]&lt;=5.5,"Poco Ruidoso","Ruidoso"))</f>
        <v>Ruidoso</v>
      </c>
      <c r="U3847" t="str">
        <f>IF(AND(AIRBNB[[#This Row],[PRECIO]]&lt;50,AIRBNB[[#This Row],[MIN_NOCHES]]&gt;3),"Dentro del presupuesto","No considerar")</f>
        <v>No considerar</v>
      </c>
      <c r="V3847" t="str">
        <f>VLOOKUP(AIRBNB[[#This Row],[HOST_ID]],Super_host[],5,FALSE)</f>
        <v>Host</v>
      </c>
    </row>
    <row r="3848" spans="1:22">
      <c r="A3848" s="4">
        <v>1534212</v>
      </c>
      <c r="B3848" t="s">
        <v>13510</v>
      </c>
      <c r="C3848" s="4">
        <v>7365834</v>
      </c>
      <c r="D3848" t="s">
        <v>454</v>
      </c>
      <c r="E3848" t="s">
        <v>13511</v>
      </c>
      <c r="F3848" s="4">
        <v>11235</v>
      </c>
      <c r="G3848" s="13" t="s">
        <v>4662</v>
      </c>
      <c r="H3848" s="13" t="s">
        <v>9921</v>
      </c>
      <c r="I3848" s="1">
        <v>4058426</v>
      </c>
      <c r="J3848" s="1">
        <v>-7395949</v>
      </c>
      <c r="K3848" t="s">
        <v>5</v>
      </c>
      <c r="L3848" s="20">
        <v>99</v>
      </c>
      <c r="M3848" s="4">
        <v>3</v>
      </c>
      <c r="N3848" s="4">
        <v>66</v>
      </c>
      <c r="O3848" s="2">
        <v>43612</v>
      </c>
      <c r="P3848" s="3">
        <v>1.05</v>
      </c>
      <c r="Q3848" s="4">
        <v>1</v>
      </c>
      <c r="R3848" s="3">
        <v>6.9</v>
      </c>
      <c r="S38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8" t="str">
        <f>IF(AIRBNB[[#This Row],[RUIDO(dB)]]&lt;=4,"Silencioso",IF(AIRBNB[[#This Row],[RUIDO(dB)]]&lt;=5.5,"Poco Ruidoso","Ruidoso"))</f>
        <v>Ruidoso</v>
      </c>
      <c r="U3848" t="str">
        <f>IF(AND(AIRBNB[[#This Row],[PRECIO]]&lt;50,AIRBNB[[#This Row],[MIN_NOCHES]]&gt;3),"Dentro del presupuesto","No considerar")</f>
        <v>No considerar</v>
      </c>
      <c r="V3848" t="str">
        <f>VLOOKUP(AIRBNB[[#This Row],[HOST_ID]],Super_host[],5,FALSE)</f>
        <v>Host</v>
      </c>
    </row>
    <row r="3849" spans="1:22">
      <c r="A3849" s="4">
        <v>2464679</v>
      </c>
      <c r="B3849" t="s">
        <v>133</v>
      </c>
      <c r="C3849" s="4">
        <v>6530413</v>
      </c>
      <c r="D3849" t="s">
        <v>764</v>
      </c>
      <c r="E3849" t="s">
        <v>5346</v>
      </c>
      <c r="F3849" s="4">
        <v>10003</v>
      </c>
      <c r="G3849" s="13" t="s">
        <v>124</v>
      </c>
      <c r="H3849" s="13" t="s">
        <v>133</v>
      </c>
      <c r="I3849" s="1">
        <v>4073237</v>
      </c>
      <c r="J3849" s="1">
        <v>-7398918</v>
      </c>
      <c r="K3849" t="s">
        <v>268</v>
      </c>
      <c r="L3849" s="20">
        <v>99</v>
      </c>
      <c r="M3849" s="4">
        <v>1</v>
      </c>
      <c r="N3849" s="4">
        <v>94</v>
      </c>
      <c r="O3849" s="2">
        <v>42134</v>
      </c>
      <c r="P3849" s="3">
        <v>1.46</v>
      </c>
      <c r="Q3849" s="4">
        <v>1</v>
      </c>
      <c r="R3849" s="3">
        <v>5.6</v>
      </c>
      <c r="S38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49" t="str">
        <f>IF(AIRBNB[[#This Row],[RUIDO(dB)]]&lt;=4,"Silencioso",IF(AIRBNB[[#This Row],[RUIDO(dB)]]&lt;=5.5,"Poco Ruidoso","Ruidoso"))</f>
        <v>Ruidoso</v>
      </c>
      <c r="U3849" t="str">
        <f>IF(AND(AIRBNB[[#This Row],[PRECIO]]&lt;50,AIRBNB[[#This Row],[MIN_NOCHES]]&gt;3),"Dentro del presupuesto","No considerar")</f>
        <v>No considerar</v>
      </c>
      <c r="V3849" t="str">
        <f>VLOOKUP(AIRBNB[[#This Row],[HOST_ID]],Super_host[],5,FALSE)</f>
        <v>Host</v>
      </c>
    </row>
    <row r="3850" spans="1:22">
      <c r="A3850" s="4">
        <v>1178231</v>
      </c>
      <c r="B3850" t="s">
        <v>13774</v>
      </c>
      <c r="C3850" s="4">
        <v>6445684</v>
      </c>
      <c r="D3850" t="s">
        <v>1252</v>
      </c>
      <c r="E3850" t="s">
        <v>13775</v>
      </c>
      <c r="F3850" s="4">
        <v>11236</v>
      </c>
      <c r="G3850" s="13" t="s">
        <v>4662</v>
      </c>
      <c r="H3850" s="13" t="s">
        <v>11075</v>
      </c>
      <c r="I3850" s="1">
        <v>4064298</v>
      </c>
      <c r="J3850" s="1">
        <v>-7389035</v>
      </c>
      <c r="K3850" t="s">
        <v>5</v>
      </c>
      <c r="L3850" s="20">
        <v>99</v>
      </c>
      <c r="M3850" s="4">
        <v>1</v>
      </c>
      <c r="N3850" s="4">
        <v>93</v>
      </c>
      <c r="O3850" s="2">
        <v>43639</v>
      </c>
      <c r="P3850" s="3">
        <v>1.28</v>
      </c>
      <c r="Q3850" s="4">
        <v>1</v>
      </c>
      <c r="R3850" s="3">
        <v>6.9</v>
      </c>
      <c r="S38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0" t="str">
        <f>IF(AIRBNB[[#This Row],[RUIDO(dB)]]&lt;=4,"Silencioso",IF(AIRBNB[[#This Row],[RUIDO(dB)]]&lt;=5.5,"Poco Ruidoso","Ruidoso"))</f>
        <v>Ruidoso</v>
      </c>
      <c r="U3850" t="str">
        <f>IF(AND(AIRBNB[[#This Row],[PRECIO]]&lt;50,AIRBNB[[#This Row],[MIN_NOCHES]]&gt;3),"Dentro del presupuesto","No considerar")</f>
        <v>No considerar</v>
      </c>
      <c r="V3850" t="str">
        <f>VLOOKUP(AIRBNB[[#This Row],[HOST_ID]],Super_host[],5,FALSE)</f>
        <v>Host</v>
      </c>
    </row>
    <row r="3851" spans="1:22">
      <c r="A3851" s="4">
        <v>1166398</v>
      </c>
      <c r="B3851" t="s">
        <v>11643</v>
      </c>
      <c r="C3851" s="4">
        <v>6387355</v>
      </c>
      <c r="D3851" t="s">
        <v>677</v>
      </c>
      <c r="E3851" t="s">
        <v>11644</v>
      </c>
      <c r="F3851" s="4">
        <v>11221</v>
      </c>
      <c r="G3851" s="13" t="s">
        <v>4662</v>
      </c>
      <c r="H3851" s="13" t="s">
        <v>9274</v>
      </c>
      <c r="I3851" s="1">
        <v>4069814</v>
      </c>
      <c r="J3851" s="1">
        <v>-7392996</v>
      </c>
      <c r="K3851" t="s">
        <v>5</v>
      </c>
      <c r="L3851" s="20">
        <v>99</v>
      </c>
      <c r="M3851" s="4">
        <v>30</v>
      </c>
      <c r="N3851" s="4">
        <v>13</v>
      </c>
      <c r="O3851" s="2">
        <v>43357</v>
      </c>
      <c r="P3851" s="3">
        <v>0.25</v>
      </c>
      <c r="Q3851" s="4">
        <v>1</v>
      </c>
      <c r="R3851" s="3">
        <v>6.9</v>
      </c>
      <c r="S38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1" t="str">
        <f>IF(AIRBNB[[#This Row],[RUIDO(dB)]]&lt;=4,"Silencioso",IF(AIRBNB[[#This Row],[RUIDO(dB)]]&lt;=5.5,"Poco Ruidoso","Ruidoso"))</f>
        <v>Ruidoso</v>
      </c>
      <c r="U3851" t="str">
        <f>IF(AND(AIRBNB[[#This Row],[PRECIO]]&lt;50,AIRBNB[[#This Row],[MIN_NOCHES]]&gt;3),"Dentro del presupuesto","No considerar")</f>
        <v>No considerar</v>
      </c>
      <c r="V3851" t="str">
        <f>VLOOKUP(AIRBNB[[#This Row],[HOST_ID]],Super_host[],5,FALSE)</f>
        <v>Host</v>
      </c>
    </row>
    <row r="3852" spans="1:22">
      <c r="A3852" s="4">
        <v>1126492</v>
      </c>
      <c r="B3852" t="s">
        <v>11168</v>
      </c>
      <c r="C3852" s="4">
        <v>6180052</v>
      </c>
      <c r="D3852" t="s">
        <v>11169</v>
      </c>
      <c r="E3852" t="s">
        <v>11170</v>
      </c>
      <c r="F3852" s="4">
        <v>11217</v>
      </c>
      <c r="G3852" s="13" t="s">
        <v>4662</v>
      </c>
      <c r="H3852" s="13" t="s">
        <v>9222</v>
      </c>
      <c r="I3852" s="1">
        <v>4068769</v>
      </c>
      <c r="J3852" s="1">
        <v>-739749</v>
      </c>
      <c r="K3852" t="s">
        <v>40</v>
      </c>
      <c r="L3852" s="20">
        <v>99</v>
      </c>
      <c r="M3852" s="4">
        <v>5</v>
      </c>
      <c r="N3852" s="4">
        <v>4</v>
      </c>
      <c r="O3852" s="2">
        <v>43007</v>
      </c>
      <c r="P3852" s="3">
        <v>0.17</v>
      </c>
      <c r="Q3852" s="4">
        <v>1</v>
      </c>
      <c r="R3852" s="3">
        <v>6.9</v>
      </c>
      <c r="S38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2" t="str">
        <f>IF(AIRBNB[[#This Row],[RUIDO(dB)]]&lt;=4,"Silencioso",IF(AIRBNB[[#This Row],[RUIDO(dB)]]&lt;=5.5,"Poco Ruidoso","Ruidoso"))</f>
        <v>Ruidoso</v>
      </c>
      <c r="U3852" t="str">
        <f>IF(AND(AIRBNB[[#This Row],[PRECIO]]&lt;50,AIRBNB[[#This Row],[MIN_NOCHES]]&gt;3),"Dentro del presupuesto","No considerar")</f>
        <v>No considerar</v>
      </c>
      <c r="V3852" t="str">
        <f>VLOOKUP(AIRBNB[[#This Row],[HOST_ID]],Super_host[],5,FALSE)</f>
        <v>Host</v>
      </c>
    </row>
    <row r="3853" spans="1:22">
      <c r="A3853" s="4">
        <v>4853647</v>
      </c>
      <c r="B3853" t="s">
        <v>8915</v>
      </c>
      <c r="C3853" s="4">
        <v>6162041</v>
      </c>
      <c r="D3853" t="s">
        <v>558</v>
      </c>
      <c r="E3853" t="s">
        <v>8916</v>
      </c>
      <c r="F3853" s="4">
        <v>11416</v>
      </c>
      <c r="G3853" s="13" t="s">
        <v>7897</v>
      </c>
      <c r="H3853" s="13" t="s">
        <v>8039</v>
      </c>
      <c r="I3853" s="1">
        <v>4068559</v>
      </c>
      <c r="J3853" s="1">
        <v>-738496</v>
      </c>
      <c r="K3853" t="s">
        <v>5</v>
      </c>
      <c r="L3853" s="20">
        <v>99</v>
      </c>
      <c r="M3853" s="4">
        <v>2</v>
      </c>
      <c r="N3853" s="4">
        <v>129</v>
      </c>
      <c r="O3853" s="2">
        <v>43646</v>
      </c>
      <c r="P3853" s="3">
        <v>2.33</v>
      </c>
      <c r="Q3853" s="4">
        <v>5</v>
      </c>
      <c r="R3853" s="3">
        <v>6.24</v>
      </c>
      <c r="S38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3" t="str">
        <f>IF(AIRBNB[[#This Row],[RUIDO(dB)]]&lt;=4,"Silencioso",IF(AIRBNB[[#This Row],[RUIDO(dB)]]&lt;=5.5,"Poco Ruidoso","Ruidoso"))</f>
        <v>Ruidoso</v>
      </c>
      <c r="U3853" t="str">
        <f>IF(AND(AIRBNB[[#This Row],[PRECIO]]&lt;50,AIRBNB[[#This Row],[MIN_NOCHES]]&gt;3),"Dentro del presupuesto","No considerar")</f>
        <v>No considerar</v>
      </c>
      <c r="V3853" t="str">
        <f>VLOOKUP(AIRBNB[[#This Row],[HOST_ID]],Super_host[],5,FALSE)</f>
        <v>Host</v>
      </c>
    </row>
    <row r="3854" spans="1:22">
      <c r="A3854" s="4">
        <v>4637858</v>
      </c>
      <c r="B3854" t="s">
        <v>11645</v>
      </c>
      <c r="C3854" s="4">
        <v>5552587</v>
      </c>
      <c r="D3854" t="s">
        <v>764</v>
      </c>
      <c r="E3854" t="s">
        <v>11646</v>
      </c>
      <c r="F3854" s="4">
        <v>11205</v>
      </c>
      <c r="G3854" s="13" t="s">
        <v>4662</v>
      </c>
      <c r="H3854" s="13" t="s">
        <v>9230</v>
      </c>
      <c r="I3854" s="1">
        <v>4069492</v>
      </c>
      <c r="J3854" s="1">
        <v>-7395839</v>
      </c>
      <c r="K3854" t="s">
        <v>40</v>
      </c>
      <c r="L3854" s="20">
        <v>99</v>
      </c>
      <c r="M3854" s="4">
        <v>5</v>
      </c>
      <c r="N3854" s="4">
        <v>14</v>
      </c>
      <c r="O3854" s="2">
        <v>43003</v>
      </c>
      <c r="P3854" s="3">
        <v>0.25</v>
      </c>
      <c r="Q3854" s="4">
        <v>1</v>
      </c>
      <c r="R3854" s="3">
        <v>6.9</v>
      </c>
      <c r="S38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4" t="str">
        <f>IF(AIRBNB[[#This Row],[RUIDO(dB)]]&lt;=4,"Silencioso",IF(AIRBNB[[#This Row],[RUIDO(dB)]]&lt;=5.5,"Poco Ruidoso","Ruidoso"))</f>
        <v>Ruidoso</v>
      </c>
      <c r="U3854" t="str">
        <f>IF(AND(AIRBNB[[#This Row],[PRECIO]]&lt;50,AIRBNB[[#This Row],[MIN_NOCHES]]&gt;3),"Dentro del presupuesto","No considerar")</f>
        <v>No considerar</v>
      </c>
      <c r="V3854" t="str">
        <f>VLOOKUP(AIRBNB[[#This Row],[HOST_ID]],Super_host[],5,FALSE)</f>
        <v>Host</v>
      </c>
    </row>
    <row r="3855" spans="1:22">
      <c r="A3855" s="4">
        <v>1609672</v>
      </c>
      <c r="B3855" t="s">
        <v>4482</v>
      </c>
      <c r="C3855" s="4">
        <v>5533135</v>
      </c>
      <c r="D3855" t="s">
        <v>4483</v>
      </c>
      <c r="E3855" t="s">
        <v>4484</v>
      </c>
      <c r="F3855" s="4">
        <v>10019</v>
      </c>
      <c r="G3855" s="13" t="s">
        <v>124</v>
      </c>
      <c r="H3855" s="13" t="s">
        <v>249</v>
      </c>
      <c r="I3855" s="1">
        <v>4076476</v>
      </c>
      <c r="J3855" s="1">
        <v>-7399011</v>
      </c>
      <c r="K3855" t="s">
        <v>5</v>
      </c>
      <c r="L3855" s="20">
        <v>99</v>
      </c>
      <c r="M3855" s="4">
        <v>2</v>
      </c>
      <c r="N3855" s="4">
        <v>55</v>
      </c>
      <c r="O3855" s="2">
        <v>43646</v>
      </c>
      <c r="P3855" s="3">
        <v>0.78</v>
      </c>
      <c r="Q3855" s="4">
        <v>1</v>
      </c>
      <c r="R3855" s="3">
        <v>5.6</v>
      </c>
      <c r="S38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5" t="str">
        <f>IF(AIRBNB[[#This Row],[RUIDO(dB)]]&lt;=4,"Silencioso",IF(AIRBNB[[#This Row],[RUIDO(dB)]]&lt;=5.5,"Poco Ruidoso","Ruidoso"))</f>
        <v>Ruidoso</v>
      </c>
      <c r="U3855" t="str">
        <f>IF(AND(AIRBNB[[#This Row],[PRECIO]]&lt;50,AIRBNB[[#This Row],[MIN_NOCHES]]&gt;3),"Dentro del presupuesto","No considerar")</f>
        <v>No considerar</v>
      </c>
      <c r="V3855" t="str">
        <f>VLOOKUP(AIRBNB[[#This Row],[HOST_ID]],Super_host[],5,FALSE)</f>
        <v>Host</v>
      </c>
    </row>
    <row r="3856" spans="1:22">
      <c r="A3856" s="4">
        <v>3851719</v>
      </c>
      <c r="B3856" t="s">
        <v>3862</v>
      </c>
      <c r="C3856" s="4">
        <v>4940167</v>
      </c>
      <c r="D3856" t="s">
        <v>3863</v>
      </c>
      <c r="E3856" t="s">
        <v>3864</v>
      </c>
      <c r="F3856" s="4">
        <v>10003</v>
      </c>
      <c r="G3856" s="13" t="s">
        <v>124</v>
      </c>
      <c r="H3856" s="13" t="s">
        <v>281</v>
      </c>
      <c r="I3856" s="1">
        <v>4073608</v>
      </c>
      <c r="J3856" s="1">
        <v>-739857</v>
      </c>
      <c r="K3856" t="s">
        <v>5</v>
      </c>
      <c r="L3856" s="20">
        <v>99</v>
      </c>
      <c r="M3856" s="4">
        <v>4</v>
      </c>
      <c r="N3856" s="4">
        <v>26</v>
      </c>
      <c r="O3856" s="2">
        <v>42852</v>
      </c>
      <c r="P3856" s="3">
        <v>0.49</v>
      </c>
      <c r="Q3856" s="4">
        <v>1</v>
      </c>
      <c r="R3856" s="3">
        <v>5.6</v>
      </c>
      <c r="S38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6" t="str">
        <f>IF(AIRBNB[[#This Row],[RUIDO(dB)]]&lt;=4,"Silencioso",IF(AIRBNB[[#This Row],[RUIDO(dB)]]&lt;=5.5,"Poco Ruidoso","Ruidoso"))</f>
        <v>Ruidoso</v>
      </c>
      <c r="U3856" t="str">
        <f>IF(AND(AIRBNB[[#This Row],[PRECIO]]&lt;50,AIRBNB[[#This Row],[MIN_NOCHES]]&gt;3),"Dentro del presupuesto","No considerar")</f>
        <v>No considerar</v>
      </c>
      <c r="V3856" t="str">
        <f>VLOOKUP(AIRBNB[[#This Row],[HOST_ID]],Super_host[],5,FALSE)</f>
        <v>Host</v>
      </c>
    </row>
    <row r="3857" spans="1:22">
      <c r="A3857" s="4">
        <v>5606308</v>
      </c>
      <c r="B3857" t="s">
        <v>13205</v>
      </c>
      <c r="C3857" s="4">
        <v>4514390</v>
      </c>
      <c r="D3857" t="s">
        <v>632</v>
      </c>
      <c r="E3857" t="s">
        <v>13206</v>
      </c>
      <c r="F3857" s="4">
        <v>11249</v>
      </c>
      <c r="G3857" s="13" t="s">
        <v>4662</v>
      </c>
      <c r="H3857" s="13" t="s">
        <v>9218</v>
      </c>
      <c r="I3857" s="1">
        <v>4071061</v>
      </c>
      <c r="J3857" s="1">
        <v>-7396764</v>
      </c>
      <c r="K3857" t="s">
        <v>40</v>
      </c>
      <c r="L3857" s="20">
        <v>99</v>
      </c>
      <c r="M3857" s="4">
        <v>2</v>
      </c>
      <c r="N3857" s="4">
        <v>41</v>
      </c>
      <c r="O3857" s="2">
        <v>43638</v>
      </c>
      <c r="P3857" s="3">
        <v>0.82</v>
      </c>
      <c r="Q3857" s="4">
        <v>1</v>
      </c>
      <c r="R3857" s="3">
        <v>6.9</v>
      </c>
      <c r="S38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7" t="str">
        <f>IF(AIRBNB[[#This Row],[RUIDO(dB)]]&lt;=4,"Silencioso",IF(AIRBNB[[#This Row],[RUIDO(dB)]]&lt;=5.5,"Poco Ruidoso","Ruidoso"))</f>
        <v>Ruidoso</v>
      </c>
      <c r="U3857" t="str">
        <f>IF(AND(AIRBNB[[#This Row],[PRECIO]]&lt;50,AIRBNB[[#This Row],[MIN_NOCHES]]&gt;3),"Dentro del presupuesto","No considerar")</f>
        <v>No considerar</v>
      </c>
      <c r="V3857" t="str">
        <f>VLOOKUP(AIRBNB[[#This Row],[HOST_ID]],Super_host[],5,FALSE)</f>
        <v>Host</v>
      </c>
    </row>
    <row r="3858" spans="1:22">
      <c r="A3858" s="4">
        <v>855206</v>
      </c>
      <c r="B3858" t="s">
        <v>2066</v>
      </c>
      <c r="C3858" s="4">
        <v>4467554</v>
      </c>
      <c r="D3858" t="s">
        <v>2067</v>
      </c>
      <c r="E3858" t="s">
        <v>228</v>
      </c>
      <c r="F3858" s="4">
        <v>10003</v>
      </c>
      <c r="G3858" s="13" t="s">
        <v>124</v>
      </c>
      <c r="H3858" s="13" t="s">
        <v>133</v>
      </c>
      <c r="I3858" s="1">
        <v>4072957</v>
      </c>
      <c r="J3858" s="1">
        <v>-7398406</v>
      </c>
      <c r="K3858" t="s">
        <v>40</v>
      </c>
      <c r="L3858" s="20">
        <v>99</v>
      </c>
      <c r="M3858" s="4">
        <v>5</v>
      </c>
      <c r="N3858" s="4">
        <v>8</v>
      </c>
      <c r="O3858" s="2">
        <v>42313</v>
      </c>
      <c r="P3858" s="3">
        <v>0.14000000000000001</v>
      </c>
      <c r="Q3858" s="4">
        <v>1</v>
      </c>
      <c r="R3858" s="3">
        <v>5.6</v>
      </c>
      <c r="S38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8" t="str">
        <f>IF(AIRBNB[[#This Row],[RUIDO(dB)]]&lt;=4,"Silencioso",IF(AIRBNB[[#This Row],[RUIDO(dB)]]&lt;=5.5,"Poco Ruidoso","Ruidoso"))</f>
        <v>Ruidoso</v>
      </c>
      <c r="U3858" t="str">
        <f>IF(AND(AIRBNB[[#This Row],[PRECIO]]&lt;50,AIRBNB[[#This Row],[MIN_NOCHES]]&gt;3),"Dentro del presupuesto","No considerar")</f>
        <v>No considerar</v>
      </c>
      <c r="V3858" t="str">
        <f>VLOOKUP(AIRBNB[[#This Row],[HOST_ID]],Super_host[],5,FALSE)</f>
        <v>Host</v>
      </c>
    </row>
    <row r="3859" spans="1:22">
      <c r="A3859" s="4">
        <v>851784</v>
      </c>
      <c r="B3859" t="s">
        <v>5322</v>
      </c>
      <c r="C3859" s="4">
        <v>4446767</v>
      </c>
      <c r="D3859" t="s">
        <v>5323</v>
      </c>
      <c r="E3859" t="s">
        <v>5324</v>
      </c>
      <c r="F3859" s="4">
        <v>10033</v>
      </c>
      <c r="G3859" s="13" t="s">
        <v>124</v>
      </c>
      <c r="H3859" s="13" t="s">
        <v>125</v>
      </c>
      <c r="I3859" s="1">
        <v>4085016</v>
      </c>
      <c r="J3859" s="1">
        <v>-7393178</v>
      </c>
      <c r="K3859" t="s">
        <v>5</v>
      </c>
      <c r="L3859" s="20">
        <v>99</v>
      </c>
      <c r="M3859" s="4">
        <v>3</v>
      </c>
      <c r="N3859" s="4">
        <v>106</v>
      </c>
      <c r="O3859" s="2">
        <v>43650</v>
      </c>
      <c r="P3859" s="3">
        <v>1.43</v>
      </c>
      <c r="Q3859" s="4">
        <v>1</v>
      </c>
      <c r="R3859" s="3">
        <v>5.6</v>
      </c>
      <c r="S38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59" t="str">
        <f>IF(AIRBNB[[#This Row],[RUIDO(dB)]]&lt;=4,"Silencioso",IF(AIRBNB[[#This Row],[RUIDO(dB)]]&lt;=5.5,"Poco Ruidoso","Ruidoso"))</f>
        <v>Ruidoso</v>
      </c>
      <c r="U3859" t="str">
        <f>IF(AND(AIRBNB[[#This Row],[PRECIO]]&lt;50,AIRBNB[[#This Row],[MIN_NOCHES]]&gt;3),"Dentro del presupuesto","No considerar")</f>
        <v>No considerar</v>
      </c>
      <c r="V3859" t="str">
        <f>VLOOKUP(AIRBNB[[#This Row],[HOST_ID]],Super_host[],5,FALSE)</f>
        <v>Host</v>
      </c>
    </row>
    <row r="3860" spans="1:22">
      <c r="A3860" s="4">
        <v>3303165</v>
      </c>
      <c r="B3860" t="s">
        <v>14668</v>
      </c>
      <c r="C3860" s="4">
        <v>4279827</v>
      </c>
      <c r="D3860" t="s">
        <v>12497</v>
      </c>
      <c r="E3860" t="s">
        <v>14669</v>
      </c>
      <c r="F3860" s="4">
        <v>11233</v>
      </c>
      <c r="G3860" s="13" t="s">
        <v>4662</v>
      </c>
      <c r="H3860" s="13" t="s">
        <v>11791</v>
      </c>
      <c r="I3860" s="1">
        <v>4067731</v>
      </c>
      <c r="J3860" s="1">
        <v>-7390733</v>
      </c>
      <c r="K3860" t="s">
        <v>5</v>
      </c>
      <c r="L3860" s="20">
        <v>99</v>
      </c>
      <c r="M3860" s="4">
        <v>2</v>
      </c>
      <c r="N3860" s="4">
        <v>148</v>
      </c>
      <c r="O3860" s="2">
        <v>43642</v>
      </c>
      <c r="P3860" s="3">
        <v>2.46</v>
      </c>
      <c r="Q3860" s="4">
        <v>1</v>
      </c>
      <c r="R3860" s="3">
        <v>6.9</v>
      </c>
      <c r="S38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0" t="str">
        <f>IF(AIRBNB[[#This Row],[RUIDO(dB)]]&lt;=4,"Silencioso",IF(AIRBNB[[#This Row],[RUIDO(dB)]]&lt;=5.5,"Poco Ruidoso","Ruidoso"))</f>
        <v>Ruidoso</v>
      </c>
      <c r="U3860" t="str">
        <f>IF(AND(AIRBNB[[#This Row],[PRECIO]]&lt;50,AIRBNB[[#This Row],[MIN_NOCHES]]&gt;3),"Dentro del presupuesto","No considerar")</f>
        <v>No considerar</v>
      </c>
      <c r="V3860" t="str">
        <f>VLOOKUP(AIRBNB[[#This Row],[HOST_ID]],Super_host[],5,FALSE)</f>
        <v>Host</v>
      </c>
    </row>
    <row r="3861" spans="1:22">
      <c r="A3861" s="4">
        <v>812938</v>
      </c>
      <c r="B3861" t="s">
        <v>4245</v>
      </c>
      <c r="C3861" s="4">
        <v>4272748</v>
      </c>
      <c r="D3861" t="s">
        <v>105</v>
      </c>
      <c r="E3861" t="s">
        <v>4246</v>
      </c>
      <c r="F3861" s="4">
        <v>10011</v>
      </c>
      <c r="G3861" s="13" t="s">
        <v>124</v>
      </c>
      <c r="H3861" s="13" t="s">
        <v>186</v>
      </c>
      <c r="I3861" s="1">
        <v>4074082</v>
      </c>
      <c r="J3861" s="1">
        <v>-7399581</v>
      </c>
      <c r="K3861" t="s">
        <v>5</v>
      </c>
      <c r="L3861" s="20">
        <v>99</v>
      </c>
      <c r="M3861" s="4">
        <v>2</v>
      </c>
      <c r="N3861" s="4">
        <v>52</v>
      </c>
      <c r="O3861" s="2">
        <v>43197</v>
      </c>
      <c r="P3861" s="3">
        <v>0.65</v>
      </c>
      <c r="Q3861" s="4">
        <v>1</v>
      </c>
      <c r="R3861" s="3">
        <v>5.6</v>
      </c>
      <c r="S38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1" t="str">
        <f>IF(AIRBNB[[#This Row],[RUIDO(dB)]]&lt;=4,"Silencioso",IF(AIRBNB[[#This Row],[RUIDO(dB)]]&lt;=5.5,"Poco Ruidoso","Ruidoso"))</f>
        <v>Ruidoso</v>
      </c>
      <c r="U3861" t="str">
        <f>IF(AND(AIRBNB[[#This Row],[PRECIO]]&lt;50,AIRBNB[[#This Row],[MIN_NOCHES]]&gt;3),"Dentro del presupuesto","No considerar")</f>
        <v>No considerar</v>
      </c>
      <c r="V3861" t="str">
        <f>VLOOKUP(AIRBNB[[#This Row],[HOST_ID]],Super_host[],5,FALSE)</f>
        <v>Host</v>
      </c>
    </row>
    <row r="3862" spans="1:22">
      <c r="A3862" s="4">
        <v>4031297</v>
      </c>
      <c r="B3862" t="s">
        <v>3449</v>
      </c>
      <c r="C3862" s="4">
        <v>4163733</v>
      </c>
      <c r="D3862" t="s">
        <v>498</v>
      </c>
      <c r="E3862" t="s">
        <v>3450</v>
      </c>
      <c r="F3862" s="4">
        <v>10012</v>
      </c>
      <c r="G3862" s="13" t="s">
        <v>124</v>
      </c>
      <c r="H3862" s="13" t="s">
        <v>144</v>
      </c>
      <c r="I3862" s="1">
        <v>4072924</v>
      </c>
      <c r="J3862" s="1">
        <v>-7400148</v>
      </c>
      <c r="K3862" t="s">
        <v>40</v>
      </c>
      <c r="L3862" s="20">
        <v>99</v>
      </c>
      <c r="M3862" s="4">
        <v>2</v>
      </c>
      <c r="N3862" s="4">
        <v>21</v>
      </c>
      <c r="O3862" s="2">
        <v>43041</v>
      </c>
      <c r="P3862" s="3">
        <v>0.36</v>
      </c>
      <c r="Q3862" s="4">
        <v>1</v>
      </c>
      <c r="R3862" s="3">
        <v>5.6</v>
      </c>
      <c r="S38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2" t="str">
        <f>IF(AIRBNB[[#This Row],[RUIDO(dB)]]&lt;=4,"Silencioso",IF(AIRBNB[[#This Row],[RUIDO(dB)]]&lt;=5.5,"Poco Ruidoso","Ruidoso"))</f>
        <v>Ruidoso</v>
      </c>
      <c r="U3862" t="str">
        <f>IF(AND(AIRBNB[[#This Row],[PRECIO]]&lt;50,AIRBNB[[#This Row],[MIN_NOCHES]]&gt;3),"Dentro del presupuesto","No considerar")</f>
        <v>No considerar</v>
      </c>
      <c r="V3862" t="str">
        <f>VLOOKUP(AIRBNB[[#This Row],[HOST_ID]],Super_host[],5,FALSE)</f>
        <v>Host</v>
      </c>
    </row>
    <row r="3863" spans="1:22">
      <c r="A3863" s="4">
        <v>820953</v>
      </c>
      <c r="B3863" t="s">
        <v>10875</v>
      </c>
      <c r="C3863" s="4">
        <v>4105474</v>
      </c>
      <c r="D3863" t="s">
        <v>892</v>
      </c>
      <c r="E3863" t="s">
        <v>10876</v>
      </c>
      <c r="F3863" s="4">
        <v>11222</v>
      </c>
      <c r="G3863" s="13" t="s">
        <v>4662</v>
      </c>
      <c r="H3863" s="13" t="s">
        <v>9249</v>
      </c>
      <c r="I3863" s="1">
        <v>4072166</v>
      </c>
      <c r="J3863" s="1">
        <v>-7394037</v>
      </c>
      <c r="K3863" t="s">
        <v>5</v>
      </c>
      <c r="L3863" s="20">
        <v>99</v>
      </c>
      <c r="M3863" s="4">
        <v>7</v>
      </c>
      <c r="N3863" s="4">
        <v>10</v>
      </c>
      <c r="O3863" s="2">
        <v>43466</v>
      </c>
      <c r="P3863" s="3">
        <v>0.13</v>
      </c>
      <c r="Q3863" s="4">
        <v>1</v>
      </c>
      <c r="R3863" s="3">
        <v>6.9</v>
      </c>
      <c r="S38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3" t="str">
        <f>IF(AIRBNB[[#This Row],[RUIDO(dB)]]&lt;=4,"Silencioso",IF(AIRBNB[[#This Row],[RUIDO(dB)]]&lt;=5.5,"Poco Ruidoso","Ruidoso"))</f>
        <v>Ruidoso</v>
      </c>
      <c r="U3863" t="str">
        <f>IF(AND(AIRBNB[[#This Row],[PRECIO]]&lt;50,AIRBNB[[#This Row],[MIN_NOCHES]]&gt;3),"Dentro del presupuesto","No considerar")</f>
        <v>No considerar</v>
      </c>
      <c r="V3863" t="str">
        <f>VLOOKUP(AIRBNB[[#This Row],[HOST_ID]],Super_host[],5,FALSE)</f>
        <v>Host</v>
      </c>
    </row>
    <row r="3864" spans="1:22">
      <c r="A3864" s="4">
        <v>1820931</v>
      </c>
      <c r="B3864" t="s">
        <v>856</v>
      </c>
      <c r="C3864" s="4">
        <v>3889301</v>
      </c>
      <c r="D3864" t="s">
        <v>857</v>
      </c>
      <c r="E3864" t="s">
        <v>858</v>
      </c>
      <c r="F3864" s="4">
        <v>10040</v>
      </c>
      <c r="G3864" s="13" t="s">
        <v>124</v>
      </c>
      <c r="H3864" s="13" t="s">
        <v>125</v>
      </c>
      <c r="I3864" s="1">
        <v>4085557</v>
      </c>
      <c r="J3864" s="1">
        <v>-7393641</v>
      </c>
      <c r="K3864" t="s">
        <v>5</v>
      </c>
      <c r="L3864" s="20">
        <v>99</v>
      </c>
      <c r="M3864" s="4">
        <v>7</v>
      </c>
      <c r="N3864" s="4">
        <v>3</v>
      </c>
      <c r="O3864" s="2">
        <v>43198</v>
      </c>
      <c r="P3864" s="3">
        <v>0.04</v>
      </c>
      <c r="Q3864" s="4">
        <v>1</v>
      </c>
      <c r="R3864" s="3">
        <v>5.6</v>
      </c>
      <c r="S38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4" t="str">
        <f>IF(AIRBNB[[#This Row],[RUIDO(dB)]]&lt;=4,"Silencioso",IF(AIRBNB[[#This Row],[RUIDO(dB)]]&lt;=5.5,"Poco Ruidoso","Ruidoso"))</f>
        <v>Ruidoso</v>
      </c>
      <c r="U3864" t="str">
        <f>IF(AND(AIRBNB[[#This Row],[PRECIO]]&lt;50,AIRBNB[[#This Row],[MIN_NOCHES]]&gt;3),"Dentro del presupuesto","No considerar")</f>
        <v>No considerar</v>
      </c>
      <c r="V3864" t="str">
        <f>VLOOKUP(AIRBNB[[#This Row],[HOST_ID]],Super_host[],5,FALSE)</f>
        <v>Host</v>
      </c>
    </row>
    <row r="3865" spans="1:22">
      <c r="A3865" s="4">
        <v>3191925</v>
      </c>
      <c r="B3865" t="s">
        <v>12135</v>
      </c>
      <c r="C3865" s="4">
        <v>3772684</v>
      </c>
      <c r="D3865" t="s">
        <v>12136</v>
      </c>
      <c r="E3865" t="s">
        <v>12137</v>
      </c>
      <c r="F3865" s="4">
        <v>11206</v>
      </c>
      <c r="G3865" s="13" t="s">
        <v>4662</v>
      </c>
      <c r="H3865" s="13" t="s">
        <v>9218</v>
      </c>
      <c r="I3865" s="1">
        <v>4070667</v>
      </c>
      <c r="J3865" s="1">
        <v>-7394921</v>
      </c>
      <c r="K3865" t="s">
        <v>40</v>
      </c>
      <c r="L3865" s="20">
        <v>99</v>
      </c>
      <c r="M3865" s="4">
        <v>3</v>
      </c>
      <c r="N3865" s="4">
        <v>22</v>
      </c>
      <c r="O3865" s="2">
        <v>42982</v>
      </c>
      <c r="P3865" s="3">
        <v>0.36</v>
      </c>
      <c r="Q3865" s="4">
        <v>1</v>
      </c>
      <c r="R3865" s="3">
        <v>6.9</v>
      </c>
      <c r="S38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5" t="str">
        <f>IF(AIRBNB[[#This Row],[RUIDO(dB)]]&lt;=4,"Silencioso",IF(AIRBNB[[#This Row],[RUIDO(dB)]]&lt;=5.5,"Poco Ruidoso","Ruidoso"))</f>
        <v>Ruidoso</v>
      </c>
      <c r="U3865" t="str">
        <f>IF(AND(AIRBNB[[#This Row],[PRECIO]]&lt;50,AIRBNB[[#This Row],[MIN_NOCHES]]&gt;3),"Dentro del presupuesto","No considerar")</f>
        <v>No considerar</v>
      </c>
      <c r="V3865" t="str">
        <f>VLOOKUP(AIRBNB[[#This Row],[HOST_ID]],Super_host[],5,FALSE)</f>
        <v>Host</v>
      </c>
    </row>
    <row r="3866" spans="1:22">
      <c r="A3866" s="4">
        <v>4440751</v>
      </c>
      <c r="B3866" t="s">
        <v>3518</v>
      </c>
      <c r="C3866" s="4">
        <v>3716641</v>
      </c>
      <c r="D3866" t="s">
        <v>1970</v>
      </c>
      <c r="E3866" t="s">
        <v>3519</v>
      </c>
      <c r="F3866" s="4">
        <v>10002</v>
      </c>
      <c r="G3866" s="13" t="s">
        <v>124</v>
      </c>
      <c r="H3866" s="13" t="s">
        <v>137</v>
      </c>
      <c r="I3866" s="1">
        <v>4072169</v>
      </c>
      <c r="J3866" s="1">
        <v>-7398773</v>
      </c>
      <c r="K3866" t="s">
        <v>5</v>
      </c>
      <c r="L3866" s="20">
        <v>99</v>
      </c>
      <c r="M3866" s="4">
        <v>30</v>
      </c>
      <c r="N3866" s="4">
        <v>21</v>
      </c>
      <c r="O3866" s="2">
        <v>43535</v>
      </c>
      <c r="P3866" s="3">
        <v>0.38</v>
      </c>
      <c r="Q3866" s="4">
        <v>1</v>
      </c>
      <c r="R3866" s="3">
        <v>5.6</v>
      </c>
      <c r="S38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6" t="str">
        <f>IF(AIRBNB[[#This Row],[RUIDO(dB)]]&lt;=4,"Silencioso",IF(AIRBNB[[#This Row],[RUIDO(dB)]]&lt;=5.5,"Poco Ruidoso","Ruidoso"))</f>
        <v>Ruidoso</v>
      </c>
      <c r="U3866" t="str">
        <f>IF(AND(AIRBNB[[#This Row],[PRECIO]]&lt;50,AIRBNB[[#This Row],[MIN_NOCHES]]&gt;3),"Dentro del presupuesto","No considerar")</f>
        <v>No considerar</v>
      </c>
      <c r="V3866" t="str">
        <f>VLOOKUP(AIRBNB[[#This Row],[HOST_ID]],Super_host[],5,FALSE)</f>
        <v>Host</v>
      </c>
    </row>
    <row r="3867" spans="1:22">
      <c r="A3867" s="4">
        <v>3288496</v>
      </c>
      <c r="B3867" t="s">
        <v>1969</v>
      </c>
      <c r="C3867" s="4">
        <v>3716641</v>
      </c>
      <c r="D3867" t="s">
        <v>1970</v>
      </c>
      <c r="E3867" t="s">
        <v>1971</v>
      </c>
      <c r="F3867" s="4">
        <v>10002</v>
      </c>
      <c r="G3867" s="13" t="s">
        <v>124</v>
      </c>
      <c r="H3867" s="13" t="s">
        <v>137</v>
      </c>
      <c r="I3867" s="1">
        <v>4071769</v>
      </c>
      <c r="J3867" s="1">
        <v>-7398953</v>
      </c>
      <c r="K3867" t="s">
        <v>5</v>
      </c>
      <c r="L3867" s="20">
        <v>99</v>
      </c>
      <c r="M3867" s="4">
        <v>30</v>
      </c>
      <c r="N3867" s="4">
        <v>8</v>
      </c>
      <c r="O3867" s="2">
        <v>43158</v>
      </c>
      <c r="P3867" s="3">
        <v>0.13</v>
      </c>
      <c r="Q3867" s="4">
        <v>1</v>
      </c>
      <c r="R3867" s="3">
        <v>5.6</v>
      </c>
      <c r="S38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7" t="str">
        <f>IF(AIRBNB[[#This Row],[RUIDO(dB)]]&lt;=4,"Silencioso",IF(AIRBNB[[#This Row],[RUIDO(dB)]]&lt;=5.5,"Poco Ruidoso","Ruidoso"))</f>
        <v>Ruidoso</v>
      </c>
      <c r="U3867" t="str">
        <f>IF(AND(AIRBNB[[#This Row],[PRECIO]]&lt;50,AIRBNB[[#This Row],[MIN_NOCHES]]&gt;3),"Dentro del presupuesto","No considerar")</f>
        <v>No considerar</v>
      </c>
      <c r="V3867" t="str">
        <f>VLOOKUP(AIRBNB[[#This Row],[HOST_ID]],Super_host[],5,FALSE)</f>
        <v>Host</v>
      </c>
    </row>
    <row r="3868" spans="1:22">
      <c r="A3868" s="4">
        <v>2862900</v>
      </c>
      <c r="B3868" t="s">
        <v>2513</v>
      </c>
      <c r="C3868" s="4">
        <v>3716641</v>
      </c>
      <c r="D3868" t="s">
        <v>1970</v>
      </c>
      <c r="E3868" t="s">
        <v>2514</v>
      </c>
      <c r="F3868" s="4">
        <v>10019</v>
      </c>
      <c r="G3868" s="13" t="s">
        <v>124</v>
      </c>
      <c r="H3868" s="13" t="s">
        <v>249</v>
      </c>
      <c r="I3868" s="1">
        <v>4076634</v>
      </c>
      <c r="J3868" s="1">
        <v>-7398719</v>
      </c>
      <c r="K3868" t="s">
        <v>5</v>
      </c>
      <c r="L3868" s="20">
        <v>99</v>
      </c>
      <c r="M3868" s="4">
        <v>30</v>
      </c>
      <c r="N3868" s="4">
        <v>8</v>
      </c>
      <c r="O3868" s="2">
        <v>43290</v>
      </c>
      <c r="P3868" s="3">
        <v>0.19</v>
      </c>
      <c r="Q3868" s="4">
        <v>1</v>
      </c>
      <c r="R3868" s="3">
        <v>5.6</v>
      </c>
      <c r="S38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8" t="str">
        <f>IF(AIRBNB[[#This Row],[RUIDO(dB)]]&lt;=4,"Silencioso",IF(AIRBNB[[#This Row],[RUIDO(dB)]]&lt;=5.5,"Poco Ruidoso","Ruidoso"))</f>
        <v>Ruidoso</v>
      </c>
      <c r="U3868" t="str">
        <f>IF(AND(AIRBNB[[#This Row],[PRECIO]]&lt;50,AIRBNB[[#This Row],[MIN_NOCHES]]&gt;3),"Dentro del presupuesto","No considerar")</f>
        <v>No considerar</v>
      </c>
      <c r="V3868" t="str">
        <f>VLOOKUP(AIRBNB[[#This Row],[HOST_ID]],Super_host[],5,FALSE)</f>
        <v>Host</v>
      </c>
    </row>
    <row r="3869" spans="1:22">
      <c r="A3869" s="4">
        <v>6362061</v>
      </c>
      <c r="B3869" t="s">
        <v>3028</v>
      </c>
      <c r="C3869" s="4">
        <v>3716641</v>
      </c>
      <c r="D3869" t="s">
        <v>1970</v>
      </c>
      <c r="E3869" t="s">
        <v>2398</v>
      </c>
      <c r="F3869" s="4">
        <v>10024</v>
      </c>
      <c r="G3869" s="13" t="s">
        <v>124</v>
      </c>
      <c r="H3869" s="13" t="s">
        <v>168</v>
      </c>
      <c r="I3869" s="1">
        <v>4078185</v>
      </c>
      <c r="J3869" s="1">
        <v>-7397844</v>
      </c>
      <c r="K3869" t="s">
        <v>5</v>
      </c>
      <c r="L3869" s="20">
        <v>99</v>
      </c>
      <c r="M3869" s="4">
        <v>30</v>
      </c>
      <c r="N3869" s="4">
        <v>13</v>
      </c>
      <c r="O3869" s="2">
        <v>43494</v>
      </c>
      <c r="P3869" s="3">
        <v>0.27</v>
      </c>
      <c r="Q3869" s="4">
        <v>1</v>
      </c>
      <c r="R3869" s="3">
        <v>5.6</v>
      </c>
      <c r="S38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69" t="str">
        <f>IF(AIRBNB[[#This Row],[RUIDO(dB)]]&lt;=4,"Silencioso",IF(AIRBNB[[#This Row],[RUIDO(dB)]]&lt;=5.5,"Poco Ruidoso","Ruidoso"))</f>
        <v>Ruidoso</v>
      </c>
      <c r="U3869" t="str">
        <f>IF(AND(AIRBNB[[#This Row],[PRECIO]]&lt;50,AIRBNB[[#This Row],[MIN_NOCHES]]&gt;3),"Dentro del presupuesto","No considerar")</f>
        <v>No considerar</v>
      </c>
      <c r="V3869" t="str">
        <f>VLOOKUP(AIRBNB[[#This Row],[HOST_ID]],Super_host[],5,FALSE)</f>
        <v>Host</v>
      </c>
    </row>
    <row r="3870" spans="1:22">
      <c r="A3870" s="4">
        <v>4830799</v>
      </c>
      <c r="B3870" t="s">
        <v>13624</v>
      </c>
      <c r="C3870" s="4">
        <v>3677131</v>
      </c>
      <c r="D3870" t="s">
        <v>454</v>
      </c>
      <c r="E3870" t="s">
        <v>13625</v>
      </c>
      <c r="F3870" s="4">
        <v>11231</v>
      </c>
      <c r="G3870" s="13" t="s">
        <v>4662</v>
      </c>
      <c r="H3870" s="13" t="s">
        <v>9747</v>
      </c>
      <c r="I3870" s="1">
        <v>4067627</v>
      </c>
      <c r="J3870" s="1">
        <v>-7400625</v>
      </c>
      <c r="K3870" t="s">
        <v>40</v>
      </c>
      <c r="L3870" s="20">
        <v>99</v>
      </c>
      <c r="M3870" s="4">
        <v>1</v>
      </c>
      <c r="N3870" s="4">
        <v>58</v>
      </c>
      <c r="O3870" s="2">
        <v>43630</v>
      </c>
      <c r="P3870" s="3">
        <v>1.1499999999999999</v>
      </c>
      <c r="Q3870" s="4">
        <v>1</v>
      </c>
      <c r="R3870" s="3">
        <v>6.9</v>
      </c>
      <c r="S38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0" t="str">
        <f>IF(AIRBNB[[#This Row],[RUIDO(dB)]]&lt;=4,"Silencioso",IF(AIRBNB[[#This Row],[RUIDO(dB)]]&lt;=5.5,"Poco Ruidoso","Ruidoso"))</f>
        <v>Ruidoso</v>
      </c>
      <c r="U3870" t="str">
        <f>IF(AND(AIRBNB[[#This Row],[PRECIO]]&lt;50,AIRBNB[[#This Row],[MIN_NOCHES]]&gt;3),"Dentro del presupuesto","No considerar")</f>
        <v>No considerar</v>
      </c>
      <c r="V3870" t="str">
        <f>VLOOKUP(AIRBNB[[#This Row],[HOST_ID]],Super_host[],5,FALSE)</f>
        <v>Host</v>
      </c>
    </row>
    <row r="3871" spans="1:22">
      <c r="A3871" s="4">
        <v>1245479</v>
      </c>
      <c r="B3871" t="s">
        <v>14444</v>
      </c>
      <c r="C3871" s="4">
        <v>3363749</v>
      </c>
      <c r="D3871" t="s">
        <v>454</v>
      </c>
      <c r="E3871" t="s">
        <v>14445</v>
      </c>
      <c r="F3871" s="4">
        <v>11206</v>
      </c>
      <c r="G3871" s="13" t="s">
        <v>4662</v>
      </c>
      <c r="H3871" s="13" t="s">
        <v>9218</v>
      </c>
      <c r="I3871" s="1">
        <v>407084</v>
      </c>
      <c r="J3871" s="1">
        <v>-7394153</v>
      </c>
      <c r="K3871" t="s">
        <v>40</v>
      </c>
      <c r="L3871" s="20">
        <v>99</v>
      </c>
      <c r="M3871" s="4">
        <v>6</v>
      </c>
      <c r="N3871" s="4">
        <v>148</v>
      </c>
      <c r="O3871" s="2">
        <v>43642</v>
      </c>
      <c r="P3871" s="3">
        <v>2.09</v>
      </c>
      <c r="Q3871" s="4">
        <v>1</v>
      </c>
      <c r="R3871" s="3">
        <v>6.9</v>
      </c>
      <c r="S38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1" t="str">
        <f>IF(AIRBNB[[#This Row],[RUIDO(dB)]]&lt;=4,"Silencioso",IF(AIRBNB[[#This Row],[RUIDO(dB)]]&lt;=5.5,"Poco Ruidoso","Ruidoso"))</f>
        <v>Ruidoso</v>
      </c>
      <c r="U3871" t="str">
        <f>IF(AND(AIRBNB[[#This Row],[PRECIO]]&lt;50,AIRBNB[[#This Row],[MIN_NOCHES]]&gt;3),"Dentro del presupuesto","No considerar")</f>
        <v>No considerar</v>
      </c>
      <c r="V3871" t="str">
        <f>VLOOKUP(AIRBNB[[#This Row],[HOST_ID]],Super_host[],5,FALSE)</f>
        <v>Host</v>
      </c>
    </row>
    <row r="3872" spans="1:22">
      <c r="A3872" s="4">
        <v>654232</v>
      </c>
      <c r="B3872" t="s">
        <v>2078</v>
      </c>
      <c r="C3872" s="4">
        <v>3291022</v>
      </c>
      <c r="D3872" t="s">
        <v>2079</v>
      </c>
      <c r="E3872" t="s">
        <v>2080</v>
      </c>
      <c r="F3872" s="4">
        <v>10009</v>
      </c>
      <c r="G3872" s="13" t="s">
        <v>124</v>
      </c>
      <c r="H3872" s="13" t="s">
        <v>133</v>
      </c>
      <c r="I3872" s="1">
        <v>4072171</v>
      </c>
      <c r="J3872" s="1">
        <v>-7398334</v>
      </c>
      <c r="K3872" t="s">
        <v>5</v>
      </c>
      <c r="L3872" s="20">
        <v>99</v>
      </c>
      <c r="M3872" s="4">
        <v>3</v>
      </c>
      <c r="N3872" s="4">
        <v>10</v>
      </c>
      <c r="O3872" s="2">
        <v>42301</v>
      </c>
      <c r="P3872" s="3">
        <v>0.14000000000000001</v>
      </c>
      <c r="Q3872" s="4">
        <v>1</v>
      </c>
      <c r="R3872" s="3">
        <v>5.6</v>
      </c>
      <c r="S38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2" t="str">
        <f>IF(AIRBNB[[#This Row],[RUIDO(dB)]]&lt;=4,"Silencioso",IF(AIRBNB[[#This Row],[RUIDO(dB)]]&lt;=5.5,"Poco Ruidoso","Ruidoso"))</f>
        <v>Ruidoso</v>
      </c>
      <c r="U3872" t="str">
        <f>IF(AND(AIRBNB[[#This Row],[PRECIO]]&lt;50,AIRBNB[[#This Row],[MIN_NOCHES]]&gt;3),"Dentro del presupuesto","No considerar")</f>
        <v>No considerar</v>
      </c>
      <c r="V3872" t="str">
        <f>VLOOKUP(AIRBNB[[#This Row],[HOST_ID]],Super_host[],5,FALSE)</f>
        <v>Host</v>
      </c>
    </row>
    <row r="3873" spans="1:22">
      <c r="A3873" s="4">
        <v>2530057</v>
      </c>
      <c r="B3873" t="s">
        <v>7188</v>
      </c>
      <c r="C3873" s="4">
        <v>3237558</v>
      </c>
      <c r="D3873" t="s">
        <v>2275</v>
      </c>
      <c r="E3873" t="s">
        <v>7189</v>
      </c>
      <c r="F3873" s="4">
        <v>10030</v>
      </c>
      <c r="G3873" s="13" t="s">
        <v>124</v>
      </c>
      <c r="H3873" s="13" t="s">
        <v>148</v>
      </c>
      <c r="I3873" s="1">
        <v>4081927</v>
      </c>
      <c r="J3873" s="1">
        <v>-7394631</v>
      </c>
      <c r="K3873" t="s">
        <v>40</v>
      </c>
      <c r="L3873" s="20">
        <v>99</v>
      </c>
      <c r="M3873" s="4">
        <v>1</v>
      </c>
      <c r="N3873" s="4">
        <v>0</v>
      </c>
      <c r="O3873" s="2">
        <v>43649</v>
      </c>
      <c r="P3873" s="3">
        <v>0.04</v>
      </c>
      <c r="Q3873" s="4">
        <v>1</v>
      </c>
      <c r="R3873" s="3">
        <v>5.6</v>
      </c>
      <c r="S38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3" t="str">
        <f>IF(AIRBNB[[#This Row],[RUIDO(dB)]]&lt;=4,"Silencioso",IF(AIRBNB[[#This Row],[RUIDO(dB)]]&lt;=5.5,"Poco Ruidoso","Ruidoso"))</f>
        <v>Ruidoso</v>
      </c>
      <c r="U3873" t="str">
        <f>IF(AND(AIRBNB[[#This Row],[PRECIO]]&lt;50,AIRBNB[[#This Row],[MIN_NOCHES]]&gt;3),"Dentro del presupuesto","No considerar")</f>
        <v>No considerar</v>
      </c>
      <c r="V3873" t="str">
        <f>VLOOKUP(AIRBNB[[#This Row],[HOST_ID]],Super_host[],5,FALSE)</f>
        <v>Host</v>
      </c>
    </row>
    <row r="3874" spans="1:22">
      <c r="A3874" s="4">
        <v>973535</v>
      </c>
      <c r="B3874" t="s">
        <v>8882</v>
      </c>
      <c r="C3874" s="4">
        <v>3179866</v>
      </c>
      <c r="D3874" t="s">
        <v>8883</v>
      </c>
      <c r="E3874" t="s">
        <v>8884</v>
      </c>
      <c r="F3874" s="4">
        <v>11370</v>
      </c>
      <c r="G3874" s="13" t="s">
        <v>7897</v>
      </c>
      <c r="H3874" s="13" t="s">
        <v>8394</v>
      </c>
      <c r="I3874" s="1">
        <v>4076356</v>
      </c>
      <c r="J3874" s="1">
        <v>-738885</v>
      </c>
      <c r="K3874" t="s">
        <v>5</v>
      </c>
      <c r="L3874" s="20">
        <v>99</v>
      </c>
      <c r="M3874" s="4">
        <v>3</v>
      </c>
      <c r="N3874" s="4">
        <v>158</v>
      </c>
      <c r="O3874" s="2">
        <v>43648</v>
      </c>
      <c r="P3874" s="3">
        <v>2.08</v>
      </c>
      <c r="Q3874" s="4">
        <v>5</v>
      </c>
      <c r="R3874" s="3">
        <v>6.24</v>
      </c>
      <c r="S38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4" t="str">
        <f>IF(AIRBNB[[#This Row],[RUIDO(dB)]]&lt;=4,"Silencioso",IF(AIRBNB[[#This Row],[RUIDO(dB)]]&lt;=5.5,"Poco Ruidoso","Ruidoso"))</f>
        <v>Ruidoso</v>
      </c>
      <c r="U3874" t="str">
        <f>IF(AND(AIRBNB[[#This Row],[PRECIO]]&lt;50,AIRBNB[[#This Row],[MIN_NOCHES]]&gt;3),"Dentro del presupuesto","No considerar")</f>
        <v>No considerar</v>
      </c>
      <c r="V3874" t="str">
        <f>VLOOKUP(AIRBNB[[#This Row],[HOST_ID]],Super_host[],5,FALSE)</f>
        <v>Host</v>
      </c>
    </row>
    <row r="3875" spans="1:22">
      <c r="A3875" s="4">
        <v>659952</v>
      </c>
      <c r="B3875" t="s">
        <v>4033</v>
      </c>
      <c r="C3875" s="4">
        <v>3166753</v>
      </c>
      <c r="D3875" t="s">
        <v>1324</v>
      </c>
      <c r="E3875" t="s">
        <v>4034</v>
      </c>
      <c r="F3875" s="4">
        <v>10036</v>
      </c>
      <c r="G3875" s="13" t="s">
        <v>124</v>
      </c>
      <c r="H3875" s="13" t="s">
        <v>249</v>
      </c>
      <c r="I3875" s="1">
        <v>4076287</v>
      </c>
      <c r="J3875" s="1">
        <v>-739957</v>
      </c>
      <c r="K3875" t="s">
        <v>5</v>
      </c>
      <c r="L3875" s="20">
        <v>99</v>
      </c>
      <c r="M3875" s="4">
        <v>3</v>
      </c>
      <c r="N3875" s="4">
        <v>46</v>
      </c>
      <c r="O3875" s="2">
        <v>43104</v>
      </c>
      <c r="P3875" s="3">
        <v>0.56000000000000005</v>
      </c>
      <c r="Q3875" s="4">
        <v>1</v>
      </c>
      <c r="R3875" s="3">
        <v>5.6</v>
      </c>
      <c r="S38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5" t="str">
        <f>IF(AIRBNB[[#This Row],[RUIDO(dB)]]&lt;=4,"Silencioso",IF(AIRBNB[[#This Row],[RUIDO(dB)]]&lt;=5.5,"Poco Ruidoso","Ruidoso"))</f>
        <v>Ruidoso</v>
      </c>
      <c r="U3875" t="str">
        <f>IF(AND(AIRBNB[[#This Row],[PRECIO]]&lt;50,AIRBNB[[#This Row],[MIN_NOCHES]]&gt;3),"Dentro del presupuesto","No considerar")</f>
        <v>No considerar</v>
      </c>
      <c r="V3875" t="str">
        <f>VLOOKUP(AIRBNB[[#This Row],[HOST_ID]],Super_host[],5,FALSE)</f>
        <v>Host</v>
      </c>
    </row>
    <row r="3876" spans="1:22">
      <c r="A3876" s="4">
        <v>629770</v>
      </c>
      <c r="B3876" t="s">
        <v>1305</v>
      </c>
      <c r="C3876" s="4">
        <v>3129020</v>
      </c>
      <c r="D3876" t="s">
        <v>1306</v>
      </c>
      <c r="E3876" t="s">
        <v>1307</v>
      </c>
      <c r="F3876" s="4">
        <v>10003</v>
      </c>
      <c r="G3876" s="13" t="s">
        <v>124</v>
      </c>
      <c r="H3876" s="13" t="s">
        <v>281</v>
      </c>
      <c r="I3876" s="1">
        <v>4073326</v>
      </c>
      <c r="J3876" s="1">
        <v>-7398245</v>
      </c>
      <c r="K3876" t="s">
        <v>5</v>
      </c>
      <c r="L3876" s="20">
        <v>99</v>
      </c>
      <c r="M3876" s="4">
        <v>8</v>
      </c>
      <c r="N3876" s="4">
        <v>6</v>
      </c>
      <c r="O3876" s="2">
        <v>41521</v>
      </c>
      <c r="P3876" s="3">
        <v>7.0000000000000007E-2</v>
      </c>
      <c r="Q3876" s="4">
        <v>1</v>
      </c>
      <c r="R3876" s="3">
        <v>5.6</v>
      </c>
      <c r="S38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6" t="str">
        <f>IF(AIRBNB[[#This Row],[RUIDO(dB)]]&lt;=4,"Silencioso",IF(AIRBNB[[#This Row],[RUIDO(dB)]]&lt;=5.5,"Poco Ruidoso","Ruidoso"))</f>
        <v>Ruidoso</v>
      </c>
      <c r="U3876" t="str">
        <f>IF(AND(AIRBNB[[#This Row],[PRECIO]]&lt;50,AIRBNB[[#This Row],[MIN_NOCHES]]&gt;3),"Dentro del presupuesto","No considerar")</f>
        <v>No considerar</v>
      </c>
      <c r="V3876" t="str">
        <f>VLOOKUP(AIRBNB[[#This Row],[HOST_ID]],Super_host[],5,FALSE)</f>
        <v>Host</v>
      </c>
    </row>
    <row r="3877" spans="1:22">
      <c r="A3877" s="4">
        <v>2695469</v>
      </c>
      <c r="B3877" t="s">
        <v>2081</v>
      </c>
      <c r="C3877" s="4">
        <v>3038687</v>
      </c>
      <c r="D3877" t="s">
        <v>466</v>
      </c>
      <c r="E3877" t="s">
        <v>2082</v>
      </c>
      <c r="F3877" s="4">
        <v>10019</v>
      </c>
      <c r="G3877" s="13" t="s">
        <v>124</v>
      </c>
      <c r="H3877" s="13" t="s">
        <v>249</v>
      </c>
      <c r="I3877" s="1">
        <v>4076479</v>
      </c>
      <c r="J3877" s="1">
        <v>-7398455</v>
      </c>
      <c r="K3877" t="s">
        <v>5</v>
      </c>
      <c r="L3877" s="20">
        <v>99</v>
      </c>
      <c r="M3877" s="4">
        <v>30</v>
      </c>
      <c r="N3877" s="4">
        <v>8</v>
      </c>
      <c r="O3877" s="2">
        <v>43586</v>
      </c>
      <c r="P3877" s="3">
        <v>0.14000000000000001</v>
      </c>
      <c r="Q3877" s="4">
        <v>1</v>
      </c>
      <c r="R3877" s="3">
        <v>5.6</v>
      </c>
      <c r="S38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7" t="str">
        <f>IF(AIRBNB[[#This Row],[RUIDO(dB)]]&lt;=4,"Silencioso",IF(AIRBNB[[#This Row],[RUIDO(dB)]]&lt;=5.5,"Poco Ruidoso","Ruidoso"))</f>
        <v>Ruidoso</v>
      </c>
      <c r="U3877" t="str">
        <f>IF(AND(AIRBNB[[#This Row],[PRECIO]]&lt;50,AIRBNB[[#This Row],[MIN_NOCHES]]&gt;3),"Dentro del presupuesto","No considerar")</f>
        <v>No considerar</v>
      </c>
      <c r="V3877" t="str">
        <f>VLOOKUP(AIRBNB[[#This Row],[HOST_ID]],Super_host[],5,FALSE)</f>
        <v>Host</v>
      </c>
    </row>
    <row r="3878" spans="1:22">
      <c r="A3878" s="4">
        <v>995215</v>
      </c>
      <c r="B3878" t="s">
        <v>465</v>
      </c>
      <c r="C3878" s="4">
        <v>3038687</v>
      </c>
      <c r="D3878" t="s">
        <v>466</v>
      </c>
      <c r="E3878" t="s">
        <v>467</v>
      </c>
      <c r="F3878" s="4">
        <v>10024</v>
      </c>
      <c r="G3878" s="13" t="s">
        <v>124</v>
      </c>
      <c r="H3878" s="13" t="s">
        <v>168</v>
      </c>
      <c r="I3878" s="1">
        <v>4078954</v>
      </c>
      <c r="J3878" s="1">
        <v>-7397222</v>
      </c>
      <c r="K3878" t="s">
        <v>5</v>
      </c>
      <c r="L3878" s="20">
        <v>99</v>
      </c>
      <c r="M3878" s="4">
        <v>30</v>
      </c>
      <c r="N3878" s="4">
        <v>1</v>
      </c>
      <c r="O3878" s="2">
        <v>41917</v>
      </c>
      <c r="P3878" s="3">
        <v>0.02</v>
      </c>
      <c r="Q3878" s="4">
        <v>1</v>
      </c>
      <c r="R3878" s="3">
        <v>5.6</v>
      </c>
      <c r="S38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8" t="str">
        <f>IF(AIRBNB[[#This Row],[RUIDO(dB)]]&lt;=4,"Silencioso",IF(AIRBNB[[#This Row],[RUIDO(dB)]]&lt;=5.5,"Poco Ruidoso","Ruidoso"))</f>
        <v>Ruidoso</v>
      </c>
      <c r="U3878" t="str">
        <f>IF(AND(AIRBNB[[#This Row],[PRECIO]]&lt;50,AIRBNB[[#This Row],[MIN_NOCHES]]&gt;3),"Dentro del presupuesto","No considerar")</f>
        <v>No considerar</v>
      </c>
      <c r="V3878" t="str">
        <f>VLOOKUP(AIRBNB[[#This Row],[HOST_ID]],Super_host[],5,FALSE)</f>
        <v>Host</v>
      </c>
    </row>
    <row r="3879" spans="1:22">
      <c r="A3879" s="4">
        <v>6421799</v>
      </c>
      <c r="B3879" t="s">
        <v>13737</v>
      </c>
      <c r="C3879" s="4">
        <v>3011903</v>
      </c>
      <c r="D3879" t="s">
        <v>387</v>
      </c>
      <c r="E3879" t="s">
        <v>13738</v>
      </c>
      <c r="F3879" s="4">
        <v>11206</v>
      </c>
      <c r="G3879" s="13" t="s">
        <v>4662</v>
      </c>
      <c r="H3879" s="13" t="s">
        <v>9218</v>
      </c>
      <c r="I3879" s="1">
        <v>407105</v>
      </c>
      <c r="J3879" s="1">
        <v>-739451</v>
      </c>
      <c r="K3879" t="s">
        <v>40</v>
      </c>
      <c r="L3879" s="20">
        <v>99</v>
      </c>
      <c r="M3879" s="4">
        <v>4</v>
      </c>
      <c r="N3879" s="4">
        <v>58</v>
      </c>
      <c r="O3879" s="2">
        <v>43612</v>
      </c>
      <c r="P3879" s="3">
        <v>1.25</v>
      </c>
      <c r="Q3879" s="4">
        <v>1</v>
      </c>
      <c r="R3879" s="3">
        <v>6.9</v>
      </c>
      <c r="S38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79" t="str">
        <f>IF(AIRBNB[[#This Row],[RUIDO(dB)]]&lt;=4,"Silencioso",IF(AIRBNB[[#This Row],[RUIDO(dB)]]&lt;=5.5,"Poco Ruidoso","Ruidoso"))</f>
        <v>Ruidoso</v>
      </c>
      <c r="U3879" t="str">
        <f>IF(AND(AIRBNB[[#This Row],[PRECIO]]&lt;50,AIRBNB[[#This Row],[MIN_NOCHES]]&gt;3),"Dentro del presupuesto","No considerar")</f>
        <v>No considerar</v>
      </c>
      <c r="V3879" t="str">
        <f>VLOOKUP(AIRBNB[[#This Row],[HOST_ID]],Super_host[],5,FALSE)</f>
        <v>Host</v>
      </c>
    </row>
    <row r="3880" spans="1:22">
      <c r="A3880" s="4">
        <v>1472002</v>
      </c>
      <c r="B3880" t="s">
        <v>5829</v>
      </c>
      <c r="C3880" s="4">
        <v>3003563</v>
      </c>
      <c r="D3880" t="s">
        <v>5830</v>
      </c>
      <c r="E3880" t="s">
        <v>5831</v>
      </c>
      <c r="F3880" s="4">
        <v>10111</v>
      </c>
      <c r="G3880" s="13" t="s">
        <v>124</v>
      </c>
      <c r="H3880" s="13" t="s">
        <v>416</v>
      </c>
      <c r="I3880" s="1">
        <v>4076035</v>
      </c>
      <c r="J3880" s="1">
        <v>-7398026</v>
      </c>
      <c r="K3880" t="s">
        <v>268</v>
      </c>
      <c r="L3880" s="20">
        <v>99</v>
      </c>
      <c r="M3880" s="4">
        <v>2</v>
      </c>
      <c r="N3880" s="4">
        <v>62</v>
      </c>
      <c r="O3880" s="2">
        <v>43608</v>
      </c>
      <c r="P3880" s="3">
        <v>2.2200000000000002</v>
      </c>
      <c r="Q3880" s="4">
        <v>1</v>
      </c>
      <c r="R3880" s="3">
        <v>5.6</v>
      </c>
      <c r="S38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0" t="str">
        <f>IF(AIRBNB[[#This Row],[RUIDO(dB)]]&lt;=4,"Silencioso",IF(AIRBNB[[#This Row],[RUIDO(dB)]]&lt;=5.5,"Poco Ruidoso","Ruidoso"))</f>
        <v>Ruidoso</v>
      </c>
      <c r="U3880" t="str">
        <f>IF(AND(AIRBNB[[#This Row],[PRECIO]]&lt;50,AIRBNB[[#This Row],[MIN_NOCHES]]&gt;3),"Dentro del presupuesto","No considerar")</f>
        <v>No considerar</v>
      </c>
      <c r="V3880" t="str">
        <f>VLOOKUP(AIRBNB[[#This Row],[HOST_ID]],Super_host[],5,FALSE)</f>
        <v>Host</v>
      </c>
    </row>
    <row r="3881" spans="1:22">
      <c r="A3881" s="4">
        <v>516452</v>
      </c>
      <c r="B3881" t="s">
        <v>10119</v>
      </c>
      <c r="C3881" s="4">
        <v>2542888</v>
      </c>
      <c r="D3881" t="s">
        <v>10120</v>
      </c>
      <c r="E3881" t="s">
        <v>10121</v>
      </c>
      <c r="F3881" s="4">
        <v>11217</v>
      </c>
      <c r="G3881" s="13" t="s">
        <v>4662</v>
      </c>
      <c r="H3881" s="13" t="s">
        <v>9222</v>
      </c>
      <c r="I3881" s="1">
        <v>4068679</v>
      </c>
      <c r="J3881" s="1">
        <v>-7397378</v>
      </c>
      <c r="K3881" t="s">
        <v>5</v>
      </c>
      <c r="L3881" s="20">
        <v>99</v>
      </c>
      <c r="M3881" s="4">
        <v>30</v>
      </c>
      <c r="N3881" s="4">
        <v>5</v>
      </c>
      <c r="O3881" s="2">
        <v>43597</v>
      </c>
      <c r="P3881" s="3">
        <v>0.06</v>
      </c>
      <c r="Q3881" s="4">
        <v>1</v>
      </c>
      <c r="R3881" s="3">
        <v>6.9</v>
      </c>
      <c r="S38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1" t="str">
        <f>IF(AIRBNB[[#This Row],[RUIDO(dB)]]&lt;=4,"Silencioso",IF(AIRBNB[[#This Row],[RUIDO(dB)]]&lt;=5.5,"Poco Ruidoso","Ruidoso"))</f>
        <v>Ruidoso</v>
      </c>
      <c r="U3881" t="str">
        <f>IF(AND(AIRBNB[[#This Row],[PRECIO]]&lt;50,AIRBNB[[#This Row],[MIN_NOCHES]]&gt;3),"Dentro del presupuesto","No considerar")</f>
        <v>No considerar</v>
      </c>
      <c r="V3881" t="str">
        <f>VLOOKUP(AIRBNB[[#This Row],[HOST_ID]],Super_host[],5,FALSE)</f>
        <v>Host</v>
      </c>
    </row>
    <row r="3882" spans="1:22">
      <c r="A3882" s="4">
        <v>4830494</v>
      </c>
      <c r="B3882" t="s">
        <v>3221</v>
      </c>
      <c r="C3882" s="4">
        <v>2489199</v>
      </c>
      <c r="D3882" t="s">
        <v>839</v>
      </c>
      <c r="E3882" t="s">
        <v>3222</v>
      </c>
      <c r="F3882" s="4">
        <v>10040</v>
      </c>
      <c r="G3882" s="13" t="s">
        <v>124</v>
      </c>
      <c r="H3882" s="13" t="s">
        <v>148</v>
      </c>
      <c r="I3882" s="1">
        <v>4082376</v>
      </c>
      <c r="J3882" s="1">
        <v>-7394492</v>
      </c>
      <c r="K3882" t="s">
        <v>5</v>
      </c>
      <c r="L3882" s="20">
        <v>99</v>
      </c>
      <c r="M3882" s="4">
        <v>25</v>
      </c>
      <c r="N3882" s="4">
        <v>16</v>
      </c>
      <c r="O3882" s="2">
        <v>43647</v>
      </c>
      <c r="P3882" s="3">
        <v>0.3</v>
      </c>
      <c r="Q3882" s="4">
        <v>1</v>
      </c>
      <c r="R3882" s="3">
        <v>5.6</v>
      </c>
      <c r="S38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2" t="str">
        <f>IF(AIRBNB[[#This Row],[RUIDO(dB)]]&lt;=4,"Silencioso",IF(AIRBNB[[#This Row],[RUIDO(dB)]]&lt;=5.5,"Poco Ruidoso","Ruidoso"))</f>
        <v>Ruidoso</v>
      </c>
      <c r="U3882" t="str">
        <f>IF(AND(AIRBNB[[#This Row],[PRECIO]]&lt;50,AIRBNB[[#This Row],[MIN_NOCHES]]&gt;3),"Dentro del presupuesto","No considerar")</f>
        <v>No considerar</v>
      </c>
      <c r="V3882" t="str">
        <f>VLOOKUP(AIRBNB[[#This Row],[HOST_ID]],Super_host[],5,FALSE)</f>
        <v>Host</v>
      </c>
    </row>
    <row r="3883" spans="1:22">
      <c r="A3883" s="4">
        <v>834190</v>
      </c>
      <c r="B3883" t="s">
        <v>6546</v>
      </c>
      <c r="C3883" s="4">
        <v>2369681</v>
      </c>
      <c r="D3883" t="s">
        <v>5635</v>
      </c>
      <c r="E3883" t="s">
        <v>6547</v>
      </c>
      <c r="F3883" s="4">
        <v>10002</v>
      </c>
      <c r="G3883" s="13" t="s">
        <v>124</v>
      </c>
      <c r="H3883" s="13" t="s">
        <v>137</v>
      </c>
      <c r="I3883" s="1">
        <v>4071921</v>
      </c>
      <c r="J3883" s="1">
        <v>-7399116</v>
      </c>
      <c r="K3883" t="s">
        <v>40</v>
      </c>
      <c r="L3883" s="20">
        <v>99</v>
      </c>
      <c r="M3883" s="4">
        <v>2</v>
      </c>
      <c r="N3883" s="4">
        <v>540</v>
      </c>
      <c r="O3883" s="2">
        <v>43652</v>
      </c>
      <c r="P3883" s="3">
        <v>6.95</v>
      </c>
      <c r="Q3883" s="4">
        <v>1</v>
      </c>
      <c r="R3883" s="3">
        <v>5.6</v>
      </c>
      <c r="S38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3" t="str">
        <f>IF(AIRBNB[[#This Row],[RUIDO(dB)]]&lt;=4,"Silencioso",IF(AIRBNB[[#This Row],[RUIDO(dB)]]&lt;=5.5,"Poco Ruidoso","Ruidoso"))</f>
        <v>Ruidoso</v>
      </c>
      <c r="U3883" t="str">
        <f>IF(AND(AIRBNB[[#This Row],[PRECIO]]&lt;50,AIRBNB[[#This Row],[MIN_NOCHES]]&gt;3),"Dentro del presupuesto","No considerar")</f>
        <v>No considerar</v>
      </c>
      <c r="V3883" t="str">
        <f>VLOOKUP(AIRBNB[[#This Row],[HOST_ID]],Super_host[],5,FALSE)</f>
        <v>Host</v>
      </c>
    </row>
    <row r="3884" spans="1:22">
      <c r="A3884" s="4">
        <v>480549</v>
      </c>
      <c r="B3884" t="s">
        <v>5298</v>
      </c>
      <c r="C3884" s="4">
        <v>2361715</v>
      </c>
      <c r="D3884" t="s">
        <v>3868</v>
      </c>
      <c r="E3884" t="s">
        <v>5299</v>
      </c>
      <c r="F3884" s="4">
        <v>10019</v>
      </c>
      <c r="G3884" s="13" t="s">
        <v>124</v>
      </c>
      <c r="H3884" s="13" t="s">
        <v>168</v>
      </c>
      <c r="I3884" s="1">
        <v>4077099</v>
      </c>
      <c r="J3884" s="1">
        <v>-739898</v>
      </c>
      <c r="K3884" t="s">
        <v>40</v>
      </c>
      <c r="L3884" s="20">
        <v>99</v>
      </c>
      <c r="M3884" s="4">
        <v>3</v>
      </c>
      <c r="N3884" s="4">
        <v>117</v>
      </c>
      <c r="O3884" s="2">
        <v>43080</v>
      </c>
      <c r="P3884" s="3">
        <v>1.41</v>
      </c>
      <c r="Q3884" s="4">
        <v>1</v>
      </c>
      <c r="R3884" s="3">
        <v>5.6</v>
      </c>
      <c r="S38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4" t="str">
        <f>IF(AIRBNB[[#This Row],[RUIDO(dB)]]&lt;=4,"Silencioso",IF(AIRBNB[[#This Row],[RUIDO(dB)]]&lt;=5.5,"Poco Ruidoso","Ruidoso"))</f>
        <v>Ruidoso</v>
      </c>
      <c r="U3884" t="str">
        <f>IF(AND(AIRBNB[[#This Row],[PRECIO]]&lt;50,AIRBNB[[#This Row],[MIN_NOCHES]]&gt;3),"Dentro del presupuesto","No considerar")</f>
        <v>No considerar</v>
      </c>
      <c r="V3884" t="str">
        <f>VLOOKUP(AIRBNB[[#This Row],[HOST_ID]],Super_host[],5,FALSE)</f>
        <v>Host</v>
      </c>
    </row>
    <row r="3885" spans="1:22">
      <c r="A3885" s="4">
        <v>4507262</v>
      </c>
      <c r="B3885" t="s">
        <v>3618</v>
      </c>
      <c r="C3885" s="4">
        <v>2282450</v>
      </c>
      <c r="D3885" t="s">
        <v>2281</v>
      </c>
      <c r="E3885" t="s">
        <v>3619</v>
      </c>
      <c r="F3885" s="4">
        <v>10014</v>
      </c>
      <c r="G3885" s="13" t="s">
        <v>124</v>
      </c>
      <c r="H3885" s="13" t="s">
        <v>140</v>
      </c>
      <c r="I3885" s="1">
        <v>4073553</v>
      </c>
      <c r="J3885" s="1">
        <v>-7400546</v>
      </c>
      <c r="K3885" t="s">
        <v>5</v>
      </c>
      <c r="L3885" s="20">
        <v>99</v>
      </c>
      <c r="M3885" s="4">
        <v>2</v>
      </c>
      <c r="N3885" s="4">
        <v>21</v>
      </c>
      <c r="O3885" s="2">
        <v>43222</v>
      </c>
      <c r="P3885" s="3">
        <v>0.41</v>
      </c>
      <c r="Q3885" s="4">
        <v>1</v>
      </c>
      <c r="R3885" s="3">
        <v>5.6</v>
      </c>
      <c r="S38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5" t="str">
        <f>IF(AIRBNB[[#This Row],[RUIDO(dB)]]&lt;=4,"Silencioso",IF(AIRBNB[[#This Row],[RUIDO(dB)]]&lt;=5.5,"Poco Ruidoso","Ruidoso"))</f>
        <v>Ruidoso</v>
      </c>
      <c r="U3885" t="str">
        <f>IF(AND(AIRBNB[[#This Row],[PRECIO]]&lt;50,AIRBNB[[#This Row],[MIN_NOCHES]]&gt;3),"Dentro del presupuesto","No considerar")</f>
        <v>No considerar</v>
      </c>
      <c r="V3885" t="str">
        <f>VLOOKUP(AIRBNB[[#This Row],[HOST_ID]],Super_host[],5,FALSE)</f>
        <v>Host</v>
      </c>
    </row>
    <row r="3886" spans="1:22">
      <c r="A3886" s="4">
        <v>454763</v>
      </c>
      <c r="B3886" t="s">
        <v>2439</v>
      </c>
      <c r="C3886" s="4">
        <v>2259061</v>
      </c>
      <c r="D3886" t="s">
        <v>2440</v>
      </c>
      <c r="E3886" t="s">
        <v>2441</v>
      </c>
      <c r="F3886" s="4">
        <v>10034</v>
      </c>
      <c r="G3886" s="13" t="s">
        <v>124</v>
      </c>
      <c r="H3886" s="13" t="s">
        <v>241</v>
      </c>
      <c r="I3886" s="1">
        <v>4086717</v>
      </c>
      <c r="J3886" s="1">
        <v>-739194</v>
      </c>
      <c r="K3886" t="s">
        <v>5</v>
      </c>
      <c r="L3886" s="20">
        <v>99</v>
      </c>
      <c r="M3886" s="4">
        <v>20</v>
      </c>
      <c r="N3886" s="4">
        <v>11</v>
      </c>
      <c r="O3886" s="2">
        <v>43328</v>
      </c>
      <c r="P3886" s="3">
        <v>0.18</v>
      </c>
      <c r="Q3886" s="4">
        <v>1</v>
      </c>
      <c r="R3886" s="3">
        <v>5.6</v>
      </c>
      <c r="S38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6" t="str">
        <f>IF(AIRBNB[[#This Row],[RUIDO(dB)]]&lt;=4,"Silencioso",IF(AIRBNB[[#This Row],[RUIDO(dB)]]&lt;=5.5,"Poco Ruidoso","Ruidoso"))</f>
        <v>Ruidoso</v>
      </c>
      <c r="U3886" t="str">
        <f>IF(AND(AIRBNB[[#This Row],[PRECIO]]&lt;50,AIRBNB[[#This Row],[MIN_NOCHES]]&gt;3),"Dentro del presupuesto","No considerar")</f>
        <v>No considerar</v>
      </c>
      <c r="V3886" t="str">
        <f>VLOOKUP(AIRBNB[[#This Row],[HOST_ID]],Super_host[],5,FALSE)</f>
        <v>Host</v>
      </c>
    </row>
    <row r="3887" spans="1:22">
      <c r="A3887" s="4">
        <v>6523409</v>
      </c>
      <c r="B3887" t="s">
        <v>14455</v>
      </c>
      <c r="C3887" s="4">
        <v>2124716</v>
      </c>
      <c r="D3887" t="s">
        <v>2834</v>
      </c>
      <c r="E3887" t="s">
        <v>14456</v>
      </c>
      <c r="F3887" s="4">
        <v>11215</v>
      </c>
      <c r="G3887" s="13" t="s">
        <v>4662</v>
      </c>
      <c r="H3887" s="13" t="s">
        <v>9234</v>
      </c>
      <c r="I3887" s="1">
        <v>4066923</v>
      </c>
      <c r="J3887" s="1">
        <v>-7398134</v>
      </c>
      <c r="K3887" t="s">
        <v>40</v>
      </c>
      <c r="L3887" s="20">
        <v>99</v>
      </c>
      <c r="M3887" s="4">
        <v>1</v>
      </c>
      <c r="N3887" s="4">
        <v>100</v>
      </c>
      <c r="O3887" s="2">
        <v>42996</v>
      </c>
      <c r="P3887" s="3">
        <v>2.11</v>
      </c>
      <c r="Q3887" s="4">
        <v>1</v>
      </c>
      <c r="R3887" s="3">
        <v>6.9</v>
      </c>
      <c r="S38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7" t="str">
        <f>IF(AIRBNB[[#This Row],[RUIDO(dB)]]&lt;=4,"Silencioso",IF(AIRBNB[[#This Row],[RUIDO(dB)]]&lt;=5.5,"Poco Ruidoso","Ruidoso"))</f>
        <v>Ruidoso</v>
      </c>
      <c r="U3887" t="str">
        <f>IF(AND(AIRBNB[[#This Row],[PRECIO]]&lt;50,AIRBNB[[#This Row],[MIN_NOCHES]]&gt;3),"Dentro del presupuesto","No considerar")</f>
        <v>No considerar</v>
      </c>
      <c r="V3887" t="str">
        <f>VLOOKUP(AIRBNB[[#This Row],[HOST_ID]],Super_host[],5,FALSE)</f>
        <v>Host</v>
      </c>
    </row>
    <row r="3888" spans="1:22">
      <c r="A3888" s="4">
        <v>2164631</v>
      </c>
      <c r="B3888" t="s">
        <v>7224</v>
      </c>
      <c r="C3888" s="4">
        <v>2090668</v>
      </c>
      <c r="D3888" t="s">
        <v>3673</v>
      </c>
      <c r="E3888" t="s">
        <v>7225</v>
      </c>
      <c r="F3888" s="4">
        <v>10028</v>
      </c>
      <c r="G3888" s="13" t="s">
        <v>124</v>
      </c>
      <c r="H3888" s="13" t="s">
        <v>129</v>
      </c>
      <c r="I3888" s="1">
        <v>4077464</v>
      </c>
      <c r="J3888" s="1">
        <v>-7395226</v>
      </c>
      <c r="K3888" t="s">
        <v>5</v>
      </c>
      <c r="L3888" s="20">
        <v>99</v>
      </c>
      <c r="M3888" s="4">
        <v>1</v>
      </c>
      <c r="N3888" s="4">
        <v>0</v>
      </c>
      <c r="O3888" s="2">
        <v>43645</v>
      </c>
      <c r="P3888" s="3">
        <v>1.9</v>
      </c>
      <c r="Q3888" s="4">
        <v>1</v>
      </c>
      <c r="R3888" s="3">
        <v>5.6</v>
      </c>
      <c r="S38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8" t="str">
        <f>IF(AIRBNB[[#This Row],[RUIDO(dB)]]&lt;=4,"Silencioso",IF(AIRBNB[[#This Row],[RUIDO(dB)]]&lt;=5.5,"Poco Ruidoso","Ruidoso"))</f>
        <v>Ruidoso</v>
      </c>
      <c r="U3888" t="str">
        <f>IF(AND(AIRBNB[[#This Row],[PRECIO]]&lt;50,AIRBNB[[#This Row],[MIN_NOCHES]]&gt;3),"Dentro del presupuesto","No considerar")</f>
        <v>No considerar</v>
      </c>
      <c r="V3888" t="str">
        <f>VLOOKUP(AIRBNB[[#This Row],[HOST_ID]],Super_host[],5,FALSE)</f>
        <v>Host</v>
      </c>
    </row>
    <row r="3889" spans="1:22">
      <c r="A3889" s="4">
        <v>533506</v>
      </c>
      <c r="B3889" t="s">
        <v>4468</v>
      </c>
      <c r="C3889" s="4">
        <v>2027013</v>
      </c>
      <c r="D3889" t="s">
        <v>205</v>
      </c>
      <c r="E3889" t="s">
        <v>4469</v>
      </c>
      <c r="F3889" s="4">
        <v>10009</v>
      </c>
      <c r="G3889" s="13" t="s">
        <v>124</v>
      </c>
      <c r="H3889" s="13" t="s">
        <v>133</v>
      </c>
      <c r="I3889" s="1">
        <v>4072829</v>
      </c>
      <c r="J3889" s="1">
        <v>-7398156</v>
      </c>
      <c r="K3889" t="s">
        <v>5</v>
      </c>
      <c r="L3889" s="20">
        <v>99</v>
      </c>
      <c r="M3889" s="4">
        <v>30</v>
      </c>
      <c r="N3889" s="4">
        <v>66</v>
      </c>
      <c r="O3889" s="2">
        <v>43649</v>
      </c>
      <c r="P3889" s="3">
        <v>0.77</v>
      </c>
      <c r="Q3889" s="4">
        <v>1</v>
      </c>
      <c r="R3889" s="3">
        <v>5.6</v>
      </c>
      <c r="S38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89" t="str">
        <f>IF(AIRBNB[[#This Row],[RUIDO(dB)]]&lt;=4,"Silencioso",IF(AIRBNB[[#This Row],[RUIDO(dB)]]&lt;=5.5,"Poco Ruidoso","Ruidoso"))</f>
        <v>Ruidoso</v>
      </c>
      <c r="U3889" t="str">
        <f>IF(AND(AIRBNB[[#This Row],[PRECIO]]&lt;50,AIRBNB[[#This Row],[MIN_NOCHES]]&gt;3),"Dentro del presupuesto","No considerar")</f>
        <v>No considerar</v>
      </c>
      <c r="V3889" t="str">
        <f>VLOOKUP(AIRBNB[[#This Row],[HOST_ID]],Super_host[],5,FALSE)</f>
        <v>Host</v>
      </c>
    </row>
    <row r="3890" spans="1:22">
      <c r="A3890" s="4">
        <v>476571</v>
      </c>
      <c r="B3890" t="s">
        <v>4415</v>
      </c>
      <c r="C3890" s="4">
        <v>2027013</v>
      </c>
      <c r="D3890" t="s">
        <v>205</v>
      </c>
      <c r="E3890" t="s">
        <v>4416</v>
      </c>
      <c r="F3890" s="4">
        <v>10009</v>
      </c>
      <c r="G3890" s="13" t="s">
        <v>124</v>
      </c>
      <c r="H3890" s="13" t="s">
        <v>133</v>
      </c>
      <c r="I3890" s="1">
        <v>4072955</v>
      </c>
      <c r="J3890" s="1">
        <v>-7398298</v>
      </c>
      <c r="K3890" t="s">
        <v>5</v>
      </c>
      <c r="L3890" s="20">
        <v>99</v>
      </c>
      <c r="M3890" s="4">
        <v>30</v>
      </c>
      <c r="N3890" s="4">
        <v>62</v>
      </c>
      <c r="O3890" s="2">
        <v>43475</v>
      </c>
      <c r="P3890" s="3">
        <v>0.74</v>
      </c>
      <c r="Q3890" s="4">
        <v>1</v>
      </c>
      <c r="R3890" s="3">
        <v>5.6</v>
      </c>
      <c r="S38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0" t="str">
        <f>IF(AIRBNB[[#This Row],[RUIDO(dB)]]&lt;=4,"Silencioso",IF(AIRBNB[[#This Row],[RUIDO(dB)]]&lt;=5.5,"Poco Ruidoso","Ruidoso"))</f>
        <v>Ruidoso</v>
      </c>
      <c r="U3890" t="str">
        <f>IF(AND(AIRBNB[[#This Row],[PRECIO]]&lt;50,AIRBNB[[#This Row],[MIN_NOCHES]]&gt;3),"Dentro del presupuesto","No considerar")</f>
        <v>No considerar</v>
      </c>
      <c r="V3890" t="str">
        <f>VLOOKUP(AIRBNB[[#This Row],[HOST_ID]],Super_host[],5,FALSE)</f>
        <v>Host</v>
      </c>
    </row>
    <row r="3891" spans="1:22">
      <c r="A3891" s="4">
        <v>387666</v>
      </c>
      <c r="B3891" t="s">
        <v>3620</v>
      </c>
      <c r="C3891" s="4">
        <v>1939728</v>
      </c>
      <c r="D3891" t="s">
        <v>3621</v>
      </c>
      <c r="E3891" t="s">
        <v>3622</v>
      </c>
      <c r="F3891" s="4">
        <v>10032</v>
      </c>
      <c r="G3891" s="13" t="s">
        <v>124</v>
      </c>
      <c r="H3891" s="13" t="s">
        <v>125</v>
      </c>
      <c r="I3891" s="1">
        <v>4083434</v>
      </c>
      <c r="J3891" s="1">
        <v>-7394027</v>
      </c>
      <c r="K3891" t="s">
        <v>40</v>
      </c>
      <c r="L3891" s="20">
        <v>99</v>
      </c>
      <c r="M3891" s="4">
        <v>3</v>
      </c>
      <c r="N3891" s="4">
        <v>4</v>
      </c>
      <c r="O3891" s="2">
        <v>43528</v>
      </c>
      <c r="P3891" s="3">
        <v>0.41</v>
      </c>
      <c r="Q3891" s="4">
        <v>1</v>
      </c>
      <c r="R3891" s="3">
        <v>5.6</v>
      </c>
      <c r="S38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1" t="str">
        <f>IF(AIRBNB[[#This Row],[RUIDO(dB)]]&lt;=4,"Silencioso",IF(AIRBNB[[#This Row],[RUIDO(dB)]]&lt;=5.5,"Poco Ruidoso","Ruidoso"))</f>
        <v>Ruidoso</v>
      </c>
      <c r="U3891" t="str">
        <f>IF(AND(AIRBNB[[#This Row],[PRECIO]]&lt;50,AIRBNB[[#This Row],[MIN_NOCHES]]&gt;3),"Dentro del presupuesto","No considerar")</f>
        <v>No considerar</v>
      </c>
      <c r="V3891" t="str">
        <f>VLOOKUP(AIRBNB[[#This Row],[HOST_ID]],Super_host[],5,FALSE)</f>
        <v>Host</v>
      </c>
    </row>
    <row r="3892" spans="1:22">
      <c r="A3892" s="4">
        <v>555206</v>
      </c>
      <c r="B3892" t="s">
        <v>4836</v>
      </c>
      <c r="C3892" s="4">
        <v>1925503</v>
      </c>
      <c r="D3892" t="s">
        <v>4837</v>
      </c>
      <c r="E3892" t="s">
        <v>4838</v>
      </c>
      <c r="F3892" s="4">
        <v>10009</v>
      </c>
      <c r="G3892" s="13" t="s">
        <v>124</v>
      </c>
      <c r="H3892" s="13" t="s">
        <v>133</v>
      </c>
      <c r="I3892" s="1">
        <v>4072718</v>
      </c>
      <c r="J3892" s="1">
        <v>-739812</v>
      </c>
      <c r="K3892" t="s">
        <v>40</v>
      </c>
      <c r="L3892" s="20">
        <v>99</v>
      </c>
      <c r="M3892" s="4">
        <v>6</v>
      </c>
      <c r="N3892" s="4">
        <v>80</v>
      </c>
      <c r="O3892" s="2">
        <v>43611</v>
      </c>
      <c r="P3892" s="3">
        <v>1.01</v>
      </c>
      <c r="Q3892" s="4">
        <v>1</v>
      </c>
      <c r="R3892" s="3">
        <v>5.6</v>
      </c>
      <c r="S38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2" t="str">
        <f>IF(AIRBNB[[#This Row],[RUIDO(dB)]]&lt;=4,"Silencioso",IF(AIRBNB[[#This Row],[RUIDO(dB)]]&lt;=5.5,"Poco Ruidoso","Ruidoso"))</f>
        <v>Ruidoso</v>
      </c>
      <c r="U3892" t="str">
        <f>IF(AND(AIRBNB[[#This Row],[PRECIO]]&lt;50,AIRBNB[[#This Row],[MIN_NOCHES]]&gt;3),"Dentro del presupuesto","No considerar")</f>
        <v>No considerar</v>
      </c>
      <c r="V3892" t="str">
        <f>VLOOKUP(AIRBNB[[#This Row],[HOST_ID]],Super_host[],5,FALSE)</f>
        <v>Host</v>
      </c>
    </row>
    <row r="3893" spans="1:22">
      <c r="A3893" s="4">
        <v>3207986</v>
      </c>
      <c r="B3893" t="s">
        <v>13778</v>
      </c>
      <c r="C3893" s="4">
        <v>1874429</v>
      </c>
      <c r="D3893" t="s">
        <v>166</v>
      </c>
      <c r="E3893" t="s">
        <v>13779</v>
      </c>
      <c r="F3893" s="4">
        <v>11201</v>
      </c>
      <c r="G3893" s="13" t="s">
        <v>4662</v>
      </c>
      <c r="H3893" s="13" t="s">
        <v>9576</v>
      </c>
      <c r="I3893" s="1">
        <v>4068558</v>
      </c>
      <c r="J3893" s="1">
        <v>-739903</v>
      </c>
      <c r="K3893" t="s">
        <v>40</v>
      </c>
      <c r="L3893" s="20">
        <v>99</v>
      </c>
      <c r="M3893" s="4">
        <v>1</v>
      </c>
      <c r="N3893" s="4">
        <v>75</v>
      </c>
      <c r="O3893" s="2">
        <v>43616</v>
      </c>
      <c r="P3893" s="3">
        <v>1.28</v>
      </c>
      <c r="Q3893" s="4">
        <v>1</v>
      </c>
      <c r="R3893" s="3">
        <v>6.9</v>
      </c>
      <c r="S38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3" t="str">
        <f>IF(AIRBNB[[#This Row],[RUIDO(dB)]]&lt;=4,"Silencioso",IF(AIRBNB[[#This Row],[RUIDO(dB)]]&lt;=5.5,"Poco Ruidoso","Ruidoso"))</f>
        <v>Ruidoso</v>
      </c>
      <c r="U3893" t="str">
        <f>IF(AND(AIRBNB[[#This Row],[PRECIO]]&lt;50,AIRBNB[[#This Row],[MIN_NOCHES]]&gt;3),"Dentro del presupuesto","No considerar")</f>
        <v>No considerar</v>
      </c>
      <c r="V3893" t="str">
        <f>VLOOKUP(AIRBNB[[#This Row],[HOST_ID]],Super_host[],5,FALSE)</f>
        <v>Host</v>
      </c>
    </row>
    <row r="3894" spans="1:22">
      <c r="A3894" s="4">
        <v>938022</v>
      </c>
      <c r="B3894" t="s">
        <v>13702</v>
      </c>
      <c r="C3894" s="4">
        <v>1866827</v>
      </c>
      <c r="D3894" t="s">
        <v>979</v>
      </c>
      <c r="E3894" t="s">
        <v>13703</v>
      </c>
      <c r="F3894" s="4">
        <v>11222</v>
      </c>
      <c r="G3894" s="13" t="s">
        <v>4662</v>
      </c>
      <c r="H3894" s="13" t="s">
        <v>9218</v>
      </c>
      <c r="I3894" s="1">
        <v>407078</v>
      </c>
      <c r="J3894" s="1">
        <v>-7394827</v>
      </c>
      <c r="K3894" t="s">
        <v>40</v>
      </c>
      <c r="L3894" s="20">
        <v>99</v>
      </c>
      <c r="M3894" s="4">
        <v>1</v>
      </c>
      <c r="N3894" s="4">
        <v>94</v>
      </c>
      <c r="O3894" s="2">
        <v>43632</v>
      </c>
      <c r="P3894" s="3">
        <v>1.22</v>
      </c>
      <c r="Q3894" s="4">
        <v>1</v>
      </c>
      <c r="R3894" s="3">
        <v>6.9</v>
      </c>
      <c r="S38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4" t="str">
        <f>IF(AIRBNB[[#This Row],[RUIDO(dB)]]&lt;=4,"Silencioso",IF(AIRBNB[[#This Row],[RUIDO(dB)]]&lt;=5.5,"Poco Ruidoso","Ruidoso"))</f>
        <v>Ruidoso</v>
      </c>
      <c r="U3894" t="str">
        <f>IF(AND(AIRBNB[[#This Row],[PRECIO]]&lt;50,AIRBNB[[#This Row],[MIN_NOCHES]]&gt;3),"Dentro del presupuesto","No considerar")</f>
        <v>No considerar</v>
      </c>
      <c r="V3894" t="str">
        <f>VLOOKUP(AIRBNB[[#This Row],[HOST_ID]],Super_host[],5,FALSE)</f>
        <v>Host</v>
      </c>
    </row>
    <row r="3895" spans="1:22">
      <c r="A3895" s="4">
        <v>3924820</v>
      </c>
      <c r="B3895" t="s">
        <v>5216</v>
      </c>
      <c r="C3895" s="4">
        <v>1632428</v>
      </c>
      <c r="D3895" t="s">
        <v>5217</v>
      </c>
      <c r="E3895" t="s">
        <v>5218</v>
      </c>
      <c r="F3895" s="4">
        <v>10031</v>
      </c>
      <c r="G3895" s="13" t="s">
        <v>124</v>
      </c>
      <c r="H3895" s="13" t="s">
        <v>148</v>
      </c>
      <c r="I3895" s="1">
        <v>4082035</v>
      </c>
      <c r="J3895" s="1">
        <v>-7395529</v>
      </c>
      <c r="K3895" t="s">
        <v>40</v>
      </c>
      <c r="L3895" s="20">
        <v>99</v>
      </c>
      <c r="M3895" s="4">
        <v>1</v>
      </c>
      <c r="N3895" s="4">
        <v>75</v>
      </c>
      <c r="O3895" s="2">
        <v>43278</v>
      </c>
      <c r="P3895" s="3">
        <v>1.31</v>
      </c>
      <c r="Q3895" s="4">
        <v>1</v>
      </c>
      <c r="R3895" s="3">
        <v>5.6</v>
      </c>
      <c r="S38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5" t="str">
        <f>IF(AIRBNB[[#This Row],[RUIDO(dB)]]&lt;=4,"Silencioso",IF(AIRBNB[[#This Row],[RUIDO(dB)]]&lt;=5.5,"Poco Ruidoso","Ruidoso"))</f>
        <v>Ruidoso</v>
      </c>
      <c r="U3895" t="str">
        <f>IF(AND(AIRBNB[[#This Row],[PRECIO]]&lt;50,AIRBNB[[#This Row],[MIN_NOCHES]]&gt;3),"Dentro del presupuesto","No considerar")</f>
        <v>No considerar</v>
      </c>
      <c r="V3895" t="str">
        <f>VLOOKUP(AIRBNB[[#This Row],[HOST_ID]],Super_host[],5,FALSE)</f>
        <v>Host</v>
      </c>
    </row>
    <row r="3896" spans="1:22">
      <c r="A3896" s="4">
        <v>6197915</v>
      </c>
      <c r="B3896" t="s">
        <v>2350</v>
      </c>
      <c r="C3896" s="4">
        <v>1613244</v>
      </c>
      <c r="D3896" t="s">
        <v>2064</v>
      </c>
      <c r="E3896" t="s">
        <v>2351</v>
      </c>
      <c r="F3896" s="4">
        <v>10002</v>
      </c>
      <c r="G3896" s="13" t="s">
        <v>124</v>
      </c>
      <c r="H3896" s="13" t="s">
        <v>137</v>
      </c>
      <c r="I3896" s="1">
        <v>4072182</v>
      </c>
      <c r="J3896" s="1">
        <v>-7399263</v>
      </c>
      <c r="K3896" t="s">
        <v>5</v>
      </c>
      <c r="L3896" s="20">
        <v>99</v>
      </c>
      <c r="M3896" s="4">
        <v>30</v>
      </c>
      <c r="N3896" s="4">
        <v>8</v>
      </c>
      <c r="O3896" s="2">
        <v>43595</v>
      </c>
      <c r="P3896" s="3">
        <v>0.17</v>
      </c>
      <c r="Q3896" s="4">
        <v>1</v>
      </c>
      <c r="R3896" s="3">
        <v>5.6</v>
      </c>
      <c r="S38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6" t="str">
        <f>IF(AIRBNB[[#This Row],[RUIDO(dB)]]&lt;=4,"Silencioso",IF(AIRBNB[[#This Row],[RUIDO(dB)]]&lt;=5.5,"Poco Ruidoso","Ruidoso"))</f>
        <v>Ruidoso</v>
      </c>
      <c r="U3896" t="str">
        <f>IF(AND(AIRBNB[[#This Row],[PRECIO]]&lt;50,AIRBNB[[#This Row],[MIN_NOCHES]]&gt;3),"Dentro del presupuesto","No considerar")</f>
        <v>No considerar</v>
      </c>
      <c r="V3896" t="str">
        <f>VLOOKUP(AIRBNB[[#This Row],[HOST_ID]],Super_host[],5,FALSE)</f>
        <v>Host</v>
      </c>
    </row>
    <row r="3897" spans="1:22">
      <c r="A3897" s="4">
        <v>313890</v>
      </c>
      <c r="B3897" t="s">
        <v>3380</v>
      </c>
      <c r="C3897" s="4">
        <v>1613244</v>
      </c>
      <c r="D3897" t="s">
        <v>2064</v>
      </c>
      <c r="E3897" t="s">
        <v>3381</v>
      </c>
      <c r="F3897" s="4">
        <v>10002</v>
      </c>
      <c r="G3897" s="13" t="s">
        <v>124</v>
      </c>
      <c r="H3897" s="13" t="s">
        <v>137</v>
      </c>
      <c r="I3897" s="1">
        <v>4072209</v>
      </c>
      <c r="J3897" s="1">
        <v>-7399274</v>
      </c>
      <c r="K3897" t="s">
        <v>5</v>
      </c>
      <c r="L3897" s="20">
        <v>99</v>
      </c>
      <c r="M3897" s="4">
        <v>30</v>
      </c>
      <c r="N3897" s="4">
        <v>13</v>
      </c>
      <c r="O3897" s="2">
        <v>43578</v>
      </c>
      <c r="P3897" s="3">
        <v>0.34</v>
      </c>
      <c r="Q3897" s="4">
        <v>1</v>
      </c>
      <c r="R3897" s="3">
        <v>5.6</v>
      </c>
      <c r="S38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7" t="str">
        <f>IF(AIRBNB[[#This Row],[RUIDO(dB)]]&lt;=4,"Silencioso",IF(AIRBNB[[#This Row],[RUIDO(dB)]]&lt;=5.5,"Poco Ruidoso","Ruidoso"))</f>
        <v>Ruidoso</v>
      </c>
      <c r="U3897" t="str">
        <f>IF(AND(AIRBNB[[#This Row],[PRECIO]]&lt;50,AIRBNB[[#This Row],[MIN_NOCHES]]&gt;3),"Dentro del presupuesto","No considerar")</f>
        <v>No considerar</v>
      </c>
      <c r="V3897" t="str">
        <f>VLOOKUP(AIRBNB[[#This Row],[HOST_ID]],Super_host[],5,FALSE)</f>
        <v>Host</v>
      </c>
    </row>
    <row r="3898" spans="1:22">
      <c r="A3898" s="4">
        <v>309342</v>
      </c>
      <c r="B3898" t="s">
        <v>2727</v>
      </c>
      <c r="C3898" s="4">
        <v>1586945</v>
      </c>
      <c r="D3898" t="s">
        <v>1324</v>
      </c>
      <c r="E3898" t="s">
        <v>2728</v>
      </c>
      <c r="F3898" s="4">
        <v>10024</v>
      </c>
      <c r="G3898" s="13" t="s">
        <v>124</v>
      </c>
      <c r="H3898" s="13" t="s">
        <v>168</v>
      </c>
      <c r="I3898" s="1">
        <v>4079044</v>
      </c>
      <c r="J3898" s="1">
        <v>-7397513</v>
      </c>
      <c r="K3898" t="s">
        <v>40</v>
      </c>
      <c r="L3898" s="20">
        <v>99</v>
      </c>
      <c r="M3898" s="4">
        <v>3</v>
      </c>
      <c r="N3898" s="4">
        <v>14</v>
      </c>
      <c r="O3898" s="2">
        <v>42235</v>
      </c>
      <c r="P3898" s="3">
        <v>0.22</v>
      </c>
      <c r="Q3898" s="4">
        <v>1</v>
      </c>
      <c r="R3898" s="3">
        <v>5.6</v>
      </c>
      <c r="S38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8" t="str">
        <f>IF(AIRBNB[[#This Row],[RUIDO(dB)]]&lt;=4,"Silencioso",IF(AIRBNB[[#This Row],[RUIDO(dB)]]&lt;=5.5,"Poco Ruidoso","Ruidoso"))</f>
        <v>Ruidoso</v>
      </c>
      <c r="U3898" t="str">
        <f>IF(AND(AIRBNB[[#This Row],[PRECIO]]&lt;50,AIRBNB[[#This Row],[MIN_NOCHES]]&gt;3),"Dentro del presupuesto","No considerar")</f>
        <v>No considerar</v>
      </c>
      <c r="V3898" t="str">
        <f>VLOOKUP(AIRBNB[[#This Row],[HOST_ID]],Super_host[],5,FALSE)</f>
        <v>Host</v>
      </c>
    </row>
    <row r="3899" spans="1:22">
      <c r="A3899" s="4">
        <v>1781697</v>
      </c>
      <c r="B3899" t="s">
        <v>12322</v>
      </c>
      <c r="C3899" s="4">
        <v>1482208</v>
      </c>
      <c r="D3899" t="s">
        <v>4418</v>
      </c>
      <c r="E3899" t="s">
        <v>12323</v>
      </c>
      <c r="F3899" s="4">
        <v>11211</v>
      </c>
      <c r="G3899" s="13" t="s">
        <v>4662</v>
      </c>
      <c r="H3899" s="13" t="s">
        <v>9218</v>
      </c>
      <c r="I3899" s="1">
        <v>4071284</v>
      </c>
      <c r="J3899" s="1">
        <v>-7393965</v>
      </c>
      <c r="K3899" t="s">
        <v>40</v>
      </c>
      <c r="L3899" s="20">
        <v>99</v>
      </c>
      <c r="M3899" s="4">
        <v>3</v>
      </c>
      <c r="N3899" s="4">
        <v>19</v>
      </c>
      <c r="O3899" s="2">
        <v>43279</v>
      </c>
      <c r="P3899" s="3">
        <v>0.41</v>
      </c>
      <c r="Q3899" s="4">
        <v>1</v>
      </c>
      <c r="R3899" s="3">
        <v>6.9</v>
      </c>
      <c r="S38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899" t="str">
        <f>IF(AIRBNB[[#This Row],[RUIDO(dB)]]&lt;=4,"Silencioso",IF(AIRBNB[[#This Row],[RUIDO(dB)]]&lt;=5.5,"Poco Ruidoso","Ruidoso"))</f>
        <v>Ruidoso</v>
      </c>
      <c r="U3899" t="str">
        <f>IF(AND(AIRBNB[[#This Row],[PRECIO]]&lt;50,AIRBNB[[#This Row],[MIN_NOCHES]]&gt;3),"Dentro del presupuesto","No considerar")</f>
        <v>No considerar</v>
      </c>
      <c r="V3899" t="str">
        <f>VLOOKUP(AIRBNB[[#This Row],[HOST_ID]],Super_host[],5,FALSE)</f>
        <v>Host</v>
      </c>
    </row>
    <row r="3900" spans="1:22">
      <c r="A3900" s="4">
        <v>4163781</v>
      </c>
      <c r="B3900" t="s">
        <v>12031</v>
      </c>
      <c r="C3900" s="4">
        <v>1401835</v>
      </c>
      <c r="D3900" t="s">
        <v>737</v>
      </c>
      <c r="E3900" t="s">
        <v>11011</v>
      </c>
      <c r="F3900" s="4">
        <v>11249</v>
      </c>
      <c r="G3900" s="13" t="s">
        <v>4662</v>
      </c>
      <c r="H3900" s="13" t="s">
        <v>9218</v>
      </c>
      <c r="I3900" s="1">
        <v>4071007</v>
      </c>
      <c r="J3900" s="1">
        <v>-7395653</v>
      </c>
      <c r="K3900" t="s">
        <v>40</v>
      </c>
      <c r="L3900" s="20">
        <v>99</v>
      </c>
      <c r="M3900" s="4">
        <v>3</v>
      </c>
      <c r="N3900" s="4">
        <v>19</v>
      </c>
      <c r="O3900" s="2">
        <v>43652</v>
      </c>
      <c r="P3900" s="3">
        <v>0.33</v>
      </c>
      <c r="Q3900" s="4">
        <v>1</v>
      </c>
      <c r="R3900" s="3">
        <v>6.9</v>
      </c>
      <c r="S39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0" t="str">
        <f>IF(AIRBNB[[#This Row],[RUIDO(dB)]]&lt;=4,"Silencioso",IF(AIRBNB[[#This Row],[RUIDO(dB)]]&lt;=5.5,"Poco Ruidoso","Ruidoso"))</f>
        <v>Ruidoso</v>
      </c>
      <c r="U3900" t="str">
        <f>IF(AND(AIRBNB[[#This Row],[PRECIO]]&lt;50,AIRBNB[[#This Row],[MIN_NOCHES]]&gt;3),"Dentro del presupuesto","No considerar")</f>
        <v>No considerar</v>
      </c>
      <c r="V3900" t="str">
        <f>VLOOKUP(AIRBNB[[#This Row],[HOST_ID]],Super_host[],5,FALSE)</f>
        <v>Host</v>
      </c>
    </row>
    <row r="3901" spans="1:22">
      <c r="A3901" s="4">
        <v>249414</v>
      </c>
      <c r="B3901" t="s">
        <v>2283</v>
      </c>
      <c r="C3901" s="4">
        <v>1306587</v>
      </c>
      <c r="D3901" t="s">
        <v>2284</v>
      </c>
      <c r="E3901" t="s">
        <v>2285</v>
      </c>
      <c r="F3901" s="4">
        <v>10014</v>
      </c>
      <c r="G3901" s="13" t="s">
        <v>124</v>
      </c>
      <c r="H3901" s="13" t="s">
        <v>140</v>
      </c>
      <c r="I3901" s="1">
        <v>4073291</v>
      </c>
      <c r="J3901" s="1">
        <v>-7400059</v>
      </c>
      <c r="K3901" t="s">
        <v>5</v>
      </c>
      <c r="L3901" s="20">
        <v>99</v>
      </c>
      <c r="M3901" s="4">
        <v>4</v>
      </c>
      <c r="N3901" s="4">
        <v>6</v>
      </c>
      <c r="O3901" s="2">
        <v>42914</v>
      </c>
      <c r="P3901" s="3">
        <v>0.16</v>
      </c>
      <c r="Q3901" s="4">
        <v>1</v>
      </c>
      <c r="R3901" s="3">
        <v>5.6</v>
      </c>
      <c r="S39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1" t="str">
        <f>IF(AIRBNB[[#This Row],[RUIDO(dB)]]&lt;=4,"Silencioso",IF(AIRBNB[[#This Row],[RUIDO(dB)]]&lt;=5.5,"Poco Ruidoso","Ruidoso"))</f>
        <v>Ruidoso</v>
      </c>
      <c r="U3901" t="str">
        <f>IF(AND(AIRBNB[[#This Row],[PRECIO]]&lt;50,AIRBNB[[#This Row],[MIN_NOCHES]]&gt;3),"Dentro del presupuesto","No considerar")</f>
        <v>No considerar</v>
      </c>
      <c r="V3901" t="str">
        <f>VLOOKUP(AIRBNB[[#This Row],[HOST_ID]],Super_host[],5,FALSE)</f>
        <v>Host</v>
      </c>
    </row>
    <row r="3902" spans="1:22">
      <c r="A3902" s="4">
        <v>5371463</v>
      </c>
      <c r="B3902" t="s">
        <v>14354</v>
      </c>
      <c r="C3902" s="4">
        <v>1295576</v>
      </c>
      <c r="D3902" t="s">
        <v>6274</v>
      </c>
      <c r="E3902" t="s">
        <v>14355</v>
      </c>
      <c r="F3902" s="4">
        <v>11205</v>
      </c>
      <c r="G3902" s="13" t="s">
        <v>4662</v>
      </c>
      <c r="H3902" s="13" t="s">
        <v>9230</v>
      </c>
      <c r="I3902" s="1">
        <v>4069076</v>
      </c>
      <c r="J3902" s="1">
        <v>-7395481</v>
      </c>
      <c r="K3902" t="s">
        <v>5</v>
      </c>
      <c r="L3902" s="20">
        <v>99</v>
      </c>
      <c r="M3902" s="4">
        <v>1</v>
      </c>
      <c r="N3902" s="4">
        <v>100</v>
      </c>
      <c r="O3902" s="2">
        <v>43466</v>
      </c>
      <c r="P3902" s="3">
        <v>1.97</v>
      </c>
      <c r="Q3902" s="4">
        <v>1</v>
      </c>
      <c r="R3902" s="3">
        <v>6.9</v>
      </c>
      <c r="S39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2" t="str">
        <f>IF(AIRBNB[[#This Row],[RUIDO(dB)]]&lt;=4,"Silencioso",IF(AIRBNB[[#This Row],[RUIDO(dB)]]&lt;=5.5,"Poco Ruidoso","Ruidoso"))</f>
        <v>Ruidoso</v>
      </c>
      <c r="U3902" t="str">
        <f>IF(AND(AIRBNB[[#This Row],[PRECIO]]&lt;50,AIRBNB[[#This Row],[MIN_NOCHES]]&gt;3),"Dentro del presupuesto","No considerar")</f>
        <v>No considerar</v>
      </c>
      <c r="V3902" t="str">
        <f>VLOOKUP(AIRBNB[[#This Row],[HOST_ID]],Super_host[],5,FALSE)</f>
        <v>Host</v>
      </c>
    </row>
    <row r="3903" spans="1:22">
      <c r="A3903" s="4">
        <v>4293935</v>
      </c>
      <c r="B3903" t="s">
        <v>13851</v>
      </c>
      <c r="C3903" s="4">
        <v>1141935</v>
      </c>
      <c r="D3903" t="s">
        <v>1522</v>
      </c>
      <c r="E3903" t="s">
        <v>13852</v>
      </c>
      <c r="F3903" s="4">
        <v>11213</v>
      </c>
      <c r="G3903" s="13" t="s">
        <v>4662</v>
      </c>
      <c r="H3903" s="13" t="s">
        <v>9252</v>
      </c>
      <c r="I3903" s="1">
        <v>4067391</v>
      </c>
      <c r="J3903" s="1">
        <v>-739472</v>
      </c>
      <c r="K3903" t="s">
        <v>40</v>
      </c>
      <c r="L3903" s="20">
        <v>99</v>
      </c>
      <c r="M3903" s="4">
        <v>1</v>
      </c>
      <c r="N3903" s="4">
        <v>74</v>
      </c>
      <c r="O3903" s="2">
        <v>43625</v>
      </c>
      <c r="P3903" s="3">
        <v>1.34</v>
      </c>
      <c r="Q3903" s="4">
        <v>1</v>
      </c>
      <c r="R3903" s="3">
        <v>6.9</v>
      </c>
      <c r="S39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3" t="str">
        <f>IF(AIRBNB[[#This Row],[RUIDO(dB)]]&lt;=4,"Silencioso",IF(AIRBNB[[#This Row],[RUIDO(dB)]]&lt;=5.5,"Poco Ruidoso","Ruidoso"))</f>
        <v>Ruidoso</v>
      </c>
      <c r="U3903" t="str">
        <f>IF(AND(AIRBNB[[#This Row],[PRECIO]]&lt;50,AIRBNB[[#This Row],[MIN_NOCHES]]&gt;3),"Dentro del presupuesto","No considerar")</f>
        <v>No considerar</v>
      </c>
      <c r="V3903" t="str">
        <f>VLOOKUP(AIRBNB[[#This Row],[HOST_ID]],Super_host[],5,FALSE)</f>
        <v>Host</v>
      </c>
    </row>
    <row r="3904" spans="1:22">
      <c r="A3904" s="4">
        <v>422040</v>
      </c>
      <c r="B3904" t="s">
        <v>3279</v>
      </c>
      <c r="C3904" s="4">
        <v>1090764</v>
      </c>
      <c r="D3904" t="s">
        <v>3280</v>
      </c>
      <c r="E3904" t="s">
        <v>3281</v>
      </c>
      <c r="F3904" s="4">
        <v>10023</v>
      </c>
      <c r="G3904" s="13" t="s">
        <v>124</v>
      </c>
      <c r="H3904" s="13" t="s">
        <v>168</v>
      </c>
      <c r="I3904" s="1">
        <v>4077995</v>
      </c>
      <c r="J3904" s="1">
        <v>-7398342</v>
      </c>
      <c r="K3904" t="s">
        <v>40</v>
      </c>
      <c r="L3904" s="20">
        <v>99</v>
      </c>
      <c r="M3904" s="4">
        <v>30</v>
      </c>
      <c r="N3904" s="4">
        <v>27</v>
      </c>
      <c r="O3904" s="2">
        <v>42958</v>
      </c>
      <c r="P3904" s="3">
        <v>0.31</v>
      </c>
      <c r="Q3904" s="4">
        <v>1</v>
      </c>
      <c r="R3904" s="3">
        <v>5.6</v>
      </c>
      <c r="S39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4" t="str">
        <f>IF(AIRBNB[[#This Row],[RUIDO(dB)]]&lt;=4,"Silencioso",IF(AIRBNB[[#This Row],[RUIDO(dB)]]&lt;=5.5,"Poco Ruidoso","Ruidoso"))</f>
        <v>Ruidoso</v>
      </c>
      <c r="U3904" t="str">
        <f>IF(AND(AIRBNB[[#This Row],[PRECIO]]&lt;50,AIRBNB[[#This Row],[MIN_NOCHES]]&gt;3),"Dentro del presupuesto","No considerar")</f>
        <v>No considerar</v>
      </c>
      <c r="V3904" t="str">
        <f>VLOOKUP(AIRBNB[[#This Row],[HOST_ID]],Super_host[],5,FALSE)</f>
        <v>Host</v>
      </c>
    </row>
    <row r="3905" spans="1:22">
      <c r="A3905" s="4">
        <v>163814</v>
      </c>
      <c r="B3905" t="s">
        <v>6126</v>
      </c>
      <c r="C3905" s="4">
        <v>627217</v>
      </c>
      <c r="D3905" t="s">
        <v>5969</v>
      </c>
      <c r="E3905" t="s">
        <v>6127</v>
      </c>
      <c r="F3905" s="4">
        <v>10003</v>
      </c>
      <c r="G3905" s="13" t="s">
        <v>124</v>
      </c>
      <c r="H3905" s="13" t="s">
        <v>133</v>
      </c>
      <c r="I3905" s="1">
        <v>4072636</v>
      </c>
      <c r="J3905" s="1">
        <v>-7398917</v>
      </c>
      <c r="K3905" t="s">
        <v>5</v>
      </c>
      <c r="L3905" s="20">
        <v>99</v>
      </c>
      <c r="M3905" s="4">
        <v>2</v>
      </c>
      <c r="N3905" s="4">
        <v>280</v>
      </c>
      <c r="O3905" s="2">
        <v>43651</v>
      </c>
      <c r="P3905" s="3">
        <v>2.92</v>
      </c>
      <c r="Q3905" s="4">
        <v>1</v>
      </c>
      <c r="R3905" s="3">
        <v>5.6</v>
      </c>
      <c r="S39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5" t="str">
        <f>IF(AIRBNB[[#This Row],[RUIDO(dB)]]&lt;=4,"Silencioso",IF(AIRBNB[[#This Row],[RUIDO(dB)]]&lt;=5.5,"Poco Ruidoso","Ruidoso"))</f>
        <v>Ruidoso</v>
      </c>
      <c r="U3905" t="str">
        <f>IF(AND(AIRBNB[[#This Row],[PRECIO]]&lt;50,AIRBNB[[#This Row],[MIN_NOCHES]]&gt;3),"Dentro del presupuesto","No considerar")</f>
        <v>No considerar</v>
      </c>
      <c r="V3905" t="str">
        <f>VLOOKUP(AIRBNB[[#This Row],[HOST_ID]],Super_host[],5,FALSE)</f>
        <v>Host</v>
      </c>
    </row>
    <row r="3906" spans="1:22">
      <c r="A3906" s="4">
        <v>125163</v>
      </c>
      <c r="B3906" t="s">
        <v>12692</v>
      </c>
      <c r="C3906" s="4">
        <v>622855</v>
      </c>
      <c r="D3906" t="s">
        <v>7942</v>
      </c>
      <c r="E3906" t="s">
        <v>12693</v>
      </c>
      <c r="F3906" s="4">
        <v>11221</v>
      </c>
      <c r="G3906" s="13" t="s">
        <v>4662</v>
      </c>
      <c r="H3906" s="13" t="s">
        <v>9230</v>
      </c>
      <c r="I3906" s="1">
        <v>4068569</v>
      </c>
      <c r="J3906" s="1">
        <v>-7393038</v>
      </c>
      <c r="K3906" t="s">
        <v>40</v>
      </c>
      <c r="L3906" s="20">
        <v>99</v>
      </c>
      <c r="M3906" s="4">
        <v>2</v>
      </c>
      <c r="N3906" s="4">
        <v>38</v>
      </c>
      <c r="O3906" s="2">
        <v>43619</v>
      </c>
      <c r="P3906" s="3">
        <v>0.54</v>
      </c>
      <c r="Q3906" s="4">
        <v>1</v>
      </c>
      <c r="R3906" s="3">
        <v>6.9</v>
      </c>
      <c r="S39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6" t="str">
        <f>IF(AIRBNB[[#This Row],[RUIDO(dB)]]&lt;=4,"Silencioso",IF(AIRBNB[[#This Row],[RUIDO(dB)]]&lt;=5.5,"Poco Ruidoso","Ruidoso"))</f>
        <v>Ruidoso</v>
      </c>
      <c r="U3906" t="str">
        <f>IF(AND(AIRBNB[[#This Row],[PRECIO]]&lt;50,AIRBNB[[#This Row],[MIN_NOCHES]]&gt;3),"Dentro del presupuesto","No considerar")</f>
        <v>No considerar</v>
      </c>
      <c r="V3906" t="str">
        <f>VLOOKUP(AIRBNB[[#This Row],[HOST_ID]],Super_host[],5,FALSE)</f>
        <v>Host</v>
      </c>
    </row>
    <row r="3907" spans="1:22">
      <c r="A3907" s="4">
        <v>1209921</v>
      </c>
      <c r="B3907" t="s">
        <v>13422</v>
      </c>
      <c r="C3907" s="4">
        <v>622855</v>
      </c>
      <c r="D3907" t="s">
        <v>7942</v>
      </c>
      <c r="E3907" t="s">
        <v>13423</v>
      </c>
      <c r="F3907" s="4">
        <v>11233</v>
      </c>
      <c r="G3907" s="13" t="s">
        <v>4662</v>
      </c>
      <c r="H3907" s="13" t="s">
        <v>9230</v>
      </c>
      <c r="I3907" s="1">
        <v>4068272</v>
      </c>
      <c r="J3907" s="1">
        <v>-7392885</v>
      </c>
      <c r="K3907" t="s">
        <v>5</v>
      </c>
      <c r="L3907" s="20">
        <v>99</v>
      </c>
      <c r="M3907" s="4">
        <v>3</v>
      </c>
      <c r="N3907" s="4">
        <v>68</v>
      </c>
      <c r="O3907" s="2">
        <v>43642</v>
      </c>
      <c r="P3907" s="3">
        <v>0.97</v>
      </c>
      <c r="Q3907" s="4">
        <v>1</v>
      </c>
      <c r="R3907" s="3">
        <v>6.9</v>
      </c>
      <c r="S39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7" t="str">
        <f>IF(AIRBNB[[#This Row],[RUIDO(dB)]]&lt;=4,"Silencioso",IF(AIRBNB[[#This Row],[RUIDO(dB)]]&lt;=5.5,"Poco Ruidoso","Ruidoso"))</f>
        <v>Ruidoso</v>
      </c>
      <c r="U3907" t="str">
        <f>IF(AND(AIRBNB[[#This Row],[PRECIO]]&lt;50,AIRBNB[[#This Row],[MIN_NOCHES]]&gt;3),"Dentro del presupuesto","No considerar")</f>
        <v>No considerar</v>
      </c>
      <c r="V3907" t="str">
        <f>VLOOKUP(AIRBNB[[#This Row],[HOST_ID]],Super_host[],5,FALSE)</f>
        <v>Host</v>
      </c>
    </row>
    <row r="3908" spans="1:22">
      <c r="A3908" s="4">
        <v>4037522</v>
      </c>
      <c r="B3908" t="s">
        <v>8334</v>
      </c>
      <c r="C3908" s="4">
        <v>608396</v>
      </c>
      <c r="D3908" t="s">
        <v>8335</v>
      </c>
      <c r="E3908" t="s">
        <v>8336</v>
      </c>
      <c r="F3908" s="4">
        <v>11103</v>
      </c>
      <c r="G3908" s="13" t="s">
        <v>7897</v>
      </c>
      <c r="H3908" s="13" t="s">
        <v>7940</v>
      </c>
      <c r="I3908" s="1">
        <v>4076269</v>
      </c>
      <c r="J3908" s="1">
        <v>-7390816</v>
      </c>
      <c r="K3908" t="s">
        <v>40</v>
      </c>
      <c r="L3908" s="20">
        <v>99</v>
      </c>
      <c r="M3908" s="4">
        <v>1</v>
      </c>
      <c r="N3908" s="4">
        <v>15</v>
      </c>
      <c r="O3908" s="2">
        <v>43512</v>
      </c>
      <c r="P3908" s="3">
        <v>0.26</v>
      </c>
      <c r="Q3908" s="4">
        <v>5</v>
      </c>
      <c r="R3908" s="3">
        <v>6.24</v>
      </c>
      <c r="S39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8" t="str">
        <f>IF(AIRBNB[[#This Row],[RUIDO(dB)]]&lt;=4,"Silencioso",IF(AIRBNB[[#This Row],[RUIDO(dB)]]&lt;=5.5,"Poco Ruidoso","Ruidoso"))</f>
        <v>Ruidoso</v>
      </c>
      <c r="U3908" t="str">
        <f>IF(AND(AIRBNB[[#This Row],[PRECIO]]&lt;50,AIRBNB[[#This Row],[MIN_NOCHES]]&gt;3),"Dentro del presupuesto","No considerar")</f>
        <v>No considerar</v>
      </c>
      <c r="V3908" t="str">
        <f>VLOOKUP(AIRBNB[[#This Row],[HOST_ID]],Super_host[],5,FALSE)</f>
        <v>Host</v>
      </c>
    </row>
    <row r="3909" spans="1:22">
      <c r="A3909" s="4">
        <v>1145134</v>
      </c>
      <c r="B3909" t="s">
        <v>14743</v>
      </c>
      <c r="C3909" s="4">
        <v>585273</v>
      </c>
      <c r="D3909" t="s">
        <v>14744</v>
      </c>
      <c r="E3909" t="s">
        <v>10679</v>
      </c>
      <c r="F3909" s="4">
        <v>11222</v>
      </c>
      <c r="G3909" s="13" t="s">
        <v>4662</v>
      </c>
      <c r="H3909" s="13" t="s">
        <v>9249</v>
      </c>
      <c r="I3909" s="1">
        <v>4072448</v>
      </c>
      <c r="J3909" s="1">
        <v>-7394328</v>
      </c>
      <c r="K3909" t="s">
        <v>40</v>
      </c>
      <c r="L3909" s="20">
        <v>99</v>
      </c>
      <c r="M3909" s="4">
        <v>5</v>
      </c>
      <c r="N3909" s="4">
        <v>179</v>
      </c>
      <c r="O3909" s="2">
        <v>43613</v>
      </c>
      <c r="P3909" s="3">
        <v>2.61</v>
      </c>
      <c r="Q3909" s="4">
        <v>1</v>
      </c>
      <c r="R3909" s="3">
        <v>6.9</v>
      </c>
      <c r="S39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09" t="str">
        <f>IF(AIRBNB[[#This Row],[RUIDO(dB)]]&lt;=4,"Silencioso",IF(AIRBNB[[#This Row],[RUIDO(dB)]]&lt;=5.5,"Poco Ruidoso","Ruidoso"))</f>
        <v>Ruidoso</v>
      </c>
      <c r="U3909" t="str">
        <f>IF(AND(AIRBNB[[#This Row],[PRECIO]]&lt;50,AIRBNB[[#This Row],[MIN_NOCHES]]&gt;3),"Dentro del presupuesto","No considerar")</f>
        <v>No considerar</v>
      </c>
      <c r="V3909" t="str">
        <f>VLOOKUP(AIRBNB[[#This Row],[HOST_ID]],Super_host[],5,FALSE)</f>
        <v>Host</v>
      </c>
    </row>
    <row r="3910" spans="1:22">
      <c r="A3910" s="4">
        <v>341982</v>
      </c>
      <c r="B3910" t="s">
        <v>3762</v>
      </c>
      <c r="C3910" s="4">
        <v>483013</v>
      </c>
      <c r="D3910" t="s">
        <v>3763</v>
      </c>
      <c r="E3910" t="s">
        <v>1985</v>
      </c>
      <c r="F3910" s="4">
        <v>10023</v>
      </c>
      <c r="G3910" s="13" t="s">
        <v>124</v>
      </c>
      <c r="H3910" s="13" t="s">
        <v>168</v>
      </c>
      <c r="I3910" s="1">
        <v>4077577</v>
      </c>
      <c r="J3910" s="1">
        <v>-7398258</v>
      </c>
      <c r="K3910" t="s">
        <v>5</v>
      </c>
      <c r="L3910" s="20">
        <v>99</v>
      </c>
      <c r="M3910" s="4">
        <v>2</v>
      </c>
      <c r="N3910" s="4">
        <v>36</v>
      </c>
      <c r="O3910" s="2">
        <v>42239</v>
      </c>
      <c r="P3910" s="3">
        <v>0.45</v>
      </c>
      <c r="Q3910" s="4">
        <v>1</v>
      </c>
      <c r="R3910" s="3">
        <v>5.6</v>
      </c>
      <c r="S39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0" t="str">
        <f>IF(AIRBNB[[#This Row],[RUIDO(dB)]]&lt;=4,"Silencioso",IF(AIRBNB[[#This Row],[RUIDO(dB)]]&lt;=5.5,"Poco Ruidoso","Ruidoso"))</f>
        <v>Ruidoso</v>
      </c>
      <c r="U3910" t="str">
        <f>IF(AND(AIRBNB[[#This Row],[PRECIO]]&lt;50,AIRBNB[[#This Row],[MIN_NOCHES]]&gt;3),"Dentro del presupuesto","No considerar")</f>
        <v>No considerar</v>
      </c>
      <c r="V3910" t="str">
        <f>VLOOKUP(AIRBNB[[#This Row],[HOST_ID]],Super_host[],5,FALSE)</f>
        <v>Host</v>
      </c>
    </row>
    <row r="3911" spans="1:22">
      <c r="A3911" s="4">
        <v>5549530</v>
      </c>
      <c r="B3911" t="s">
        <v>6016</v>
      </c>
      <c r="C3911" s="4">
        <v>322697</v>
      </c>
      <c r="D3911" t="s">
        <v>6017</v>
      </c>
      <c r="E3911" t="s">
        <v>6018</v>
      </c>
      <c r="F3911" s="4">
        <v>10003</v>
      </c>
      <c r="G3911" s="13" t="s">
        <v>124</v>
      </c>
      <c r="H3911" s="13" t="s">
        <v>281</v>
      </c>
      <c r="I3911" s="1">
        <v>407317</v>
      </c>
      <c r="J3911" s="1">
        <v>-7398272</v>
      </c>
      <c r="K3911" t="s">
        <v>40</v>
      </c>
      <c r="L3911" s="20">
        <v>99</v>
      </c>
      <c r="M3911" s="4">
        <v>2</v>
      </c>
      <c r="N3911" s="4">
        <v>136</v>
      </c>
      <c r="O3911" s="2">
        <v>43649</v>
      </c>
      <c r="P3911" s="3">
        <v>2.67</v>
      </c>
      <c r="Q3911" s="4">
        <v>1</v>
      </c>
      <c r="R3911" s="3">
        <v>5.6</v>
      </c>
      <c r="S39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1" t="str">
        <f>IF(AIRBNB[[#This Row],[RUIDO(dB)]]&lt;=4,"Silencioso",IF(AIRBNB[[#This Row],[RUIDO(dB)]]&lt;=5.5,"Poco Ruidoso","Ruidoso"))</f>
        <v>Ruidoso</v>
      </c>
      <c r="U3911" t="str">
        <f>IF(AND(AIRBNB[[#This Row],[PRECIO]]&lt;50,AIRBNB[[#This Row],[MIN_NOCHES]]&gt;3),"Dentro del presupuesto","No considerar")</f>
        <v>No considerar</v>
      </c>
      <c r="V3911" t="str">
        <f>VLOOKUP(AIRBNB[[#This Row],[HOST_ID]],Super_host[],5,FALSE)</f>
        <v>Host</v>
      </c>
    </row>
    <row r="3912" spans="1:22">
      <c r="A3912" s="4">
        <v>63360</v>
      </c>
      <c r="B3912" t="s">
        <v>9047</v>
      </c>
      <c r="C3912" s="4">
        <v>307962</v>
      </c>
      <c r="D3912" t="s">
        <v>9048</v>
      </c>
      <c r="E3912" t="s">
        <v>9049</v>
      </c>
      <c r="F3912" s="4">
        <v>11103</v>
      </c>
      <c r="G3912" s="13" t="s">
        <v>7897</v>
      </c>
      <c r="H3912" s="13" t="s">
        <v>7940</v>
      </c>
      <c r="I3912" s="1">
        <v>4075384</v>
      </c>
      <c r="J3912" s="1">
        <v>-7391433</v>
      </c>
      <c r="K3912" t="s">
        <v>5</v>
      </c>
      <c r="L3912" s="20">
        <v>99</v>
      </c>
      <c r="M3912" s="4">
        <v>5</v>
      </c>
      <c r="N3912" s="4">
        <v>441</v>
      </c>
      <c r="O3912" s="2">
        <v>43640</v>
      </c>
      <c r="P3912" s="3">
        <v>4.5</v>
      </c>
      <c r="Q3912" s="4">
        <v>5</v>
      </c>
      <c r="R3912" s="3">
        <v>6.24</v>
      </c>
      <c r="S39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2" t="str">
        <f>IF(AIRBNB[[#This Row],[RUIDO(dB)]]&lt;=4,"Silencioso",IF(AIRBNB[[#This Row],[RUIDO(dB)]]&lt;=5.5,"Poco Ruidoso","Ruidoso"))</f>
        <v>Ruidoso</v>
      </c>
      <c r="U3912" t="str">
        <f>IF(AND(AIRBNB[[#This Row],[PRECIO]]&lt;50,AIRBNB[[#This Row],[MIN_NOCHES]]&gt;3),"Dentro del presupuesto","No considerar")</f>
        <v>No considerar</v>
      </c>
      <c r="V3912" t="str">
        <f>VLOOKUP(AIRBNB[[#This Row],[HOST_ID]],Super_host[],5,FALSE)</f>
        <v>Host</v>
      </c>
    </row>
    <row r="3913" spans="1:22">
      <c r="A3913" s="4">
        <v>60680</v>
      </c>
      <c r="B3913" t="s">
        <v>5125</v>
      </c>
      <c r="C3913" s="4">
        <v>292630</v>
      </c>
      <c r="D3913" t="s">
        <v>5126</v>
      </c>
      <c r="E3913" t="s">
        <v>5127</v>
      </c>
      <c r="F3913" s="4">
        <v>10009</v>
      </c>
      <c r="G3913" s="13" t="s">
        <v>124</v>
      </c>
      <c r="H3913" s="13" t="s">
        <v>133</v>
      </c>
      <c r="I3913" s="1">
        <v>4072654</v>
      </c>
      <c r="J3913" s="1">
        <v>-7398049</v>
      </c>
      <c r="K3913" t="s">
        <v>5</v>
      </c>
      <c r="L3913" s="20">
        <v>99</v>
      </c>
      <c r="M3913" s="4">
        <v>2</v>
      </c>
      <c r="N3913" s="4">
        <v>127</v>
      </c>
      <c r="O3913" s="2">
        <v>43636</v>
      </c>
      <c r="P3913" s="3">
        <v>1.22</v>
      </c>
      <c r="Q3913" s="4">
        <v>1</v>
      </c>
      <c r="R3913" s="3">
        <v>5.6</v>
      </c>
      <c r="S39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3" t="str">
        <f>IF(AIRBNB[[#This Row],[RUIDO(dB)]]&lt;=4,"Silencioso",IF(AIRBNB[[#This Row],[RUIDO(dB)]]&lt;=5.5,"Poco Ruidoso","Ruidoso"))</f>
        <v>Ruidoso</v>
      </c>
      <c r="U3913" t="str">
        <f>IF(AND(AIRBNB[[#This Row],[PRECIO]]&lt;50,AIRBNB[[#This Row],[MIN_NOCHES]]&gt;3),"Dentro del presupuesto","No considerar")</f>
        <v>No considerar</v>
      </c>
      <c r="V3913" t="str">
        <f>VLOOKUP(AIRBNB[[#This Row],[HOST_ID]],Super_host[],5,FALSE)</f>
        <v>Host</v>
      </c>
    </row>
    <row r="3914" spans="1:22">
      <c r="A3914" s="4">
        <v>197942</v>
      </c>
      <c r="B3914" t="s">
        <v>14496</v>
      </c>
      <c r="C3914" s="4">
        <v>289135</v>
      </c>
      <c r="D3914" t="s">
        <v>14497</v>
      </c>
      <c r="E3914" t="s">
        <v>14498</v>
      </c>
      <c r="F3914" s="4">
        <v>11216</v>
      </c>
      <c r="G3914" s="13" t="s">
        <v>4662</v>
      </c>
      <c r="H3914" s="13" t="s">
        <v>9230</v>
      </c>
      <c r="I3914" s="1">
        <v>4068497</v>
      </c>
      <c r="J3914" s="1">
        <v>-7395592</v>
      </c>
      <c r="K3914" t="s">
        <v>5</v>
      </c>
      <c r="L3914" s="20">
        <v>99</v>
      </c>
      <c r="M3914" s="4">
        <v>3</v>
      </c>
      <c r="N3914" s="4">
        <v>207</v>
      </c>
      <c r="O3914" s="2">
        <v>43653</v>
      </c>
      <c r="P3914" s="3">
        <v>2.1800000000000002</v>
      </c>
      <c r="Q3914" s="4">
        <v>1</v>
      </c>
      <c r="R3914" s="3">
        <v>6.9</v>
      </c>
      <c r="S39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4" t="str">
        <f>IF(AIRBNB[[#This Row],[RUIDO(dB)]]&lt;=4,"Silencioso",IF(AIRBNB[[#This Row],[RUIDO(dB)]]&lt;=5.5,"Poco Ruidoso","Ruidoso"))</f>
        <v>Ruidoso</v>
      </c>
      <c r="U3914" t="str">
        <f>IF(AND(AIRBNB[[#This Row],[PRECIO]]&lt;50,AIRBNB[[#This Row],[MIN_NOCHES]]&gt;3),"Dentro del presupuesto","No considerar")</f>
        <v>No considerar</v>
      </c>
      <c r="V3914" t="str">
        <f>VLOOKUP(AIRBNB[[#This Row],[HOST_ID]],Super_host[],5,FALSE)</f>
        <v>Host</v>
      </c>
    </row>
    <row r="3915" spans="1:22">
      <c r="A3915" s="4">
        <v>1578103</v>
      </c>
      <c r="B3915" t="s">
        <v>5992</v>
      </c>
      <c r="C3915" s="4">
        <v>245881</v>
      </c>
      <c r="D3915" t="s">
        <v>5993</v>
      </c>
      <c r="E3915" t="s">
        <v>5994</v>
      </c>
      <c r="F3915" s="4">
        <v>10039</v>
      </c>
      <c r="G3915" s="13" t="s">
        <v>124</v>
      </c>
      <c r="H3915" s="13" t="s">
        <v>148</v>
      </c>
      <c r="I3915" s="1">
        <v>4080355</v>
      </c>
      <c r="J3915" s="1">
        <v>-7395227</v>
      </c>
      <c r="K3915" t="s">
        <v>40</v>
      </c>
      <c r="L3915" s="20">
        <v>99</v>
      </c>
      <c r="M3915" s="4">
        <v>2</v>
      </c>
      <c r="N3915" s="4">
        <v>30</v>
      </c>
      <c r="O3915" s="2">
        <v>43645</v>
      </c>
      <c r="P3915" s="3">
        <v>2.61</v>
      </c>
      <c r="Q3915" s="4">
        <v>1</v>
      </c>
      <c r="R3915" s="3">
        <v>5.6</v>
      </c>
      <c r="S39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5" t="str">
        <f>IF(AIRBNB[[#This Row],[RUIDO(dB)]]&lt;=4,"Silencioso",IF(AIRBNB[[#This Row],[RUIDO(dB)]]&lt;=5.5,"Poco Ruidoso","Ruidoso"))</f>
        <v>Ruidoso</v>
      </c>
      <c r="U3915" t="str">
        <f>IF(AND(AIRBNB[[#This Row],[PRECIO]]&lt;50,AIRBNB[[#This Row],[MIN_NOCHES]]&gt;3),"Dentro del presupuesto","No considerar")</f>
        <v>No considerar</v>
      </c>
      <c r="V3915" t="str">
        <f>VLOOKUP(AIRBNB[[#This Row],[HOST_ID]],Super_host[],5,FALSE)</f>
        <v>Host</v>
      </c>
    </row>
    <row r="3916" spans="1:22">
      <c r="A3916" s="4">
        <v>62430</v>
      </c>
      <c r="B3916" t="s">
        <v>14467</v>
      </c>
      <c r="C3916" s="4">
        <v>197755</v>
      </c>
      <c r="D3916" t="s">
        <v>2474</v>
      </c>
      <c r="E3916" t="s">
        <v>14468</v>
      </c>
      <c r="F3916" s="4">
        <v>11221</v>
      </c>
      <c r="G3916" s="13" t="s">
        <v>4662</v>
      </c>
      <c r="H3916" s="13" t="s">
        <v>9274</v>
      </c>
      <c r="I3916" s="1">
        <v>40688</v>
      </c>
      <c r="J3916" s="1">
        <v>-739171</v>
      </c>
      <c r="K3916" t="s">
        <v>5</v>
      </c>
      <c r="L3916" s="20">
        <v>99</v>
      </c>
      <c r="M3916" s="4">
        <v>3</v>
      </c>
      <c r="N3916" s="4">
        <v>111</v>
      </c>
      <c r="O3916" s="2">
        <v>43638</v>
      </c>
      <c r="P3916" s="3">
        <v>2.13</v>
      </c>
      <c r="Q3916" s="4">
        <v>1</v>
      </c>
      <c r="R3916" s="3">
        <v>6.9</v>
      </c>
      <c r="S39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6" t="str">
        <f>IF(AIRBNB[[#This Row],[RUIDO(dB)]]&lt;=4,"Silencioso",IF(AIRBNB[[#This Row],[RUIDO(dB)]]&lt;=5.5,"Poco Ruidoso","Ruidoso"))</f>
        <v>Ruidoso</v>
      </c>
      <c r="U3916" t="str">
        <f>IF(AND(AIRBNB[[#This Row],[PRECIO]]&lt;50,AIRBNB[[#This Row],[MIN_NOCHES]]&gt;3),"Dentro del presupuesto","No considerar")</f>
        <v>No considerar</v>
      </c>
      <c r="V3916" t="str">
        <f>VLOOKUP(AIRBNB[[#This Row],[HOST_ID]],Super_host[],5,FALSE)</f>
        <v>Host</v>
      </c>
    </row>
    <row r="3917" spans="1:22">
      <c r="A3917" s="4">
        <v>39267</v>
      </c>
      <c r="B3917" t="s">
        <v>5988</v>
      </c>
      <c r="C3917" s="4">
        <v>168417</v>
      </c>
      <c r="D3917" t="s">
        <v>1283</v>
      </c>
      <c r="E3917" t="s">
        <v>5989</v>
      </c>
      <c r="F3917" s="4">
        <v>10028</v>
      </c>
      <c r="G3917" s="13" t="s">
        <v>124</v>
      </c>
      <c r="H3917" s="13" t="s">
        <v>129</v>
      </c>
      <c r="I3917" s="1">
        <v>4077456</v>
      </c>
      <c r="J3917" s="1">
        <v>-7395323</v>
      </c>
      <c r="K3917" t="s">
        <v>5</v>
      </c>
      <c r="L3917" s="20">
        <v>99</v>
      </c>
      <c r="M3917" s="4">
        <v>1</v>
      </c>
      <c r="N3917" s="4">
        <v>234</v>
      </c>
      <c r="O3917" s="2">
        <v>43624</v>
      </c>
      <c r="P3917" s="3">
        <v>2.6</v>
      </c>
      <c r="Q3917" s="4">
        <v>1</v>
      </c>
      <c r="R3917" s="3">
        <v>5.6</v>
      </c>
      <c r="S39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7" t="str">
        <f>IF(AIRBNB[[#This Row],[RUIDO(dB)]]&lt;=4,"Silencioso",IF(AIRBNB[[#This Row],[RUIDO(dB)]]&lt;=5.5,"Poco Ruidoso","Ruidoso"))</f>
        <v>Ruidoso</v>
      </c>
      <c r="U3917" t="str">
        <f>IF(AND(AIRBNB[[#This Row],[PRECIO]]&lt;50,AIRBNB[[#This Row],[MIN_NOCHES]]&gt;3),"Dentro del presupuesto","No considerar")</f>
        <v>No considerar</v>
      </c>
      <c r="V3917" t="str">
        <f>VLOOKUP(AIRBNB[[#This Row],[HOST_ID]],Super_host[],5,FALSE)</f>
        <v>Host</v>
      </c>
    </row>
    <row r="3918" spans="1:22">
      <c r="A3918" s="4">
        <v>5567401</v>
      </c>
      <c r="B3918" t="s">
        <v>12478</v>
      </c>
      <c r="C3918" s="4">
        <v>134936</v>
      </c>
      <c r="D3918" t="s">
        <v>12479</v>
      </c>
      <c r="E3918" t="s">
        <v>12480</v>
      </c>
      <c r="F3918" s="4">
        <v>11206</v>
      </c>
      <c r="G3918" s="13" t="s">
        <v>4662</v>
      </c>
      <c r="H3918" s="13" t="s">
        <v>9218</v>
      </c>
      <c r="I3918" s="1">
        <v>4070893</v>
      </c>
      <c r="J3918" s="1">
        <v>-7394832</v>
      </c>
      <c r="K3918" t="s">
        <v>5</v>
      </c>
      <c r="L3918" s="20">
        <v>99</v>
      </c>
      <c r="M3918" s="4">
        <v>25</v>
      </c>
      <c r="N3918" s="4">
        <v>24</v>
      </c>
      <c r="O3918" s="2">
        <v>42819</v>
      </c>
      <c r="P3918" s="3">
        <v>0.46</v>
      </c>
      <c r="Q3918" s="4">
        <v>1</v>
      </c>
      <c r="R3918" s="3">
        <v>6.9</v>
      </c>
      <c r="S39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8" t="str">
        <f>IF(AIRBNB[[#This Row],[RUIDO(dB)]]&lt;=4,"Silencioso",IF(AIRBNB[[#This Row],[RUIDO(dB)]]&lt;=5.5,"Poco Ruidoso","Ruidoso"))</f>
        <v>Ruidoso</v>
      </c>
      <c r="U3918" t="str">
        <f>IF(AND(AIRBNB[[#This Row],[PRECIO]]&lt;50,AIRBNB[[#This Row],[MIN_NOCHES]]&gt;3),"Dentro del presupuesto","No considerar")</f>
        <v>No considerar</v>
      </c>
      <c r="V3918" t="str">
        <f>VLOOKUP(AIRBNB[[#This Row],[HOST_ID]],Super_host[],5,FALSE)</f>
        <v>Host</v>
      </c>
    </row>
    <row r="3919" spans="1:22">
      <c r="A3919" s="4">
        <v>115678</v>
      </c>
      <c r="B3919" t="s">
        <v>6246</v>
      </c>
      <c r="C3919" s="4">
        <v>127772</v>
      </c>
      <c r="D3919" t="s">
        <v>6247</v>
      </c>
      <c r="E3919" t="s">
        <v>6248</v>
      </c>
      <c r="F3919" s="4">
        <v>10030</v>
      </c>
      <c r="G3919" s="13" t="s">
        <v>124</v>
      </c>
      <c r="H3919" s="13" t="s">
        <v>148</v>
      </c>
      <c r="I3919" s="1">
        <v>4081822</v>
      </c>
      <c r="J3919" s="1">
        <v>-7394095</v>
      </c>
      <c r="K3919" t="s">
        <v>5</v>
      </c>
      <c r="L3919" s="20">
        <v>99</v>
      </c>
      <c r="M3919" s="4">
        <v>1</v>
      </c>
      <c r="N3919" s="4">
        <v>320</v>
      </c>
      <c r="O3919" s="2">
        <v>43639</v>
      </c>
      <c r="P3919" s="3">
        <v>3.23</v>
      </c>
      <c r="Q3919" s="4">
        <v>1</v>
      </c>
      <c r="R3919" s="3">
        <v>5.6</v>
      </c>
      <c r="S39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19" t="str">
        <f>IF(AIRBNB[[#This Row],[RUIDO(dB)]]&lt;=4,"Silencioso",IF(AIRBNB[[#This Row],[RUIDO(dB)]]&lt;=5.5,"Poco Ruidoso","Ruidoso"))</f>
        <v>Ruidoso</v>
      </c>
      <c r="U3919" t="str">
        <f>IF(AND(AIRBNB[[#This Row],[PRECIO]]&lt;50,AIRBNB[[#This Row],[MIN_NOCHES]]&gt;3),"Dentro del presupuesto","No considerar")</f>
        <v>No considerar</v>
      </c>
      <c r="V3919" t="str">
        <f>VLOOKUP(AIRBNB[[#This Row],[HOST_ID]],Super_host[],5,FALSE)</f>
        <v>Host</v>
      </c>
    </row>
    <row r="3920" spans="1:22">
      <c r="A3920" s="4">
        <v>27531</v>
      </c>
      <c r="B3920" t="s">
        <v>15007</v>
      </c>
      <c r="C3920" s="4">
        <v>118971</v>
      </c>
      <c r="D3920" t="s">
        <v>5772</v>
      </c>
      <c r="E3920" t="s">
        <v>15008</v>
      </c>
      <c r="F3920" s="4">
        <v>11215</v>
      </c>
      <c r="G3920" s="13" t="s">
        <v>4662</v>
      </c>
      <c r="H3920" s="13" t="s">
        <v>9262</v>
      </c>
      <c r="I3920" s="1">
        <v>4066831</v>
      </c>
      <c r="J3920" s="1">
        <v>-7398604</v>
      </c>
      <c r="K3920" t="s">
        <v>40</v>
      </c>
      <c r="L3920" s="20">
        <v>99</v>
      </c>
      <c r="M3920" s="4">
        <v>2</v>
      </c>
      <c r="N3920" s="4">
        <v>354</v>
      </c>
      <c r="O3920" s="2">
        <v>43605</v>
      </c>
      <c r="P3920" s="3">
        <v>3.2</v>
      </c>
      <c r="Q3920" s="4">
        <v>1</v>
      </c>
      <c r="R3920" s="3">
        <v>6.9</v>
      </c>
      <c r="S39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0" t="str">
        <f>IF(AIRBNB[[#This Row],[RUIDO(dB)]]&lt;=4,"Silencioso",IF(AIRBNB[[#This Row],[RUIDO(dB)]]&lt;=5.5,"Poco Ruidoso","Ruidoso"))</f>
        <v>Ruidoso</v>
      </c>
      <c r="U3920" t="str">
        <f>IF(AND(AIRBNB[[#This Row],[PRECIO]]&lt;50,AIRBNB[[#This Row],[MIN_NOCHES]]&gt;3),"Dentro del presupuesto","No considerar")</f>
        <v>No considerar</v>
      </c>
      <c r="V3920" t="str">
        <f>VLOOKUP(AIRBNB[[#This Row],[HOST_ID]],Super_host[],5,FALSE)</f>
        <v>Host</v>
      </c>
    </row>
    <row r="3921" spans="1:22">
      <c r="A3921" s="4">
        <v>5756767</v>
      </c>
      <c r="B3921" t="s">
        <v>16071</v>
      </c>
      <c r="C3921" s="4">
        <v>75815</v>
      </c>
      <c r="D3921" t="s">
        <v>16072</v>
      </c>
      <c r="E3921" t="s">
        <v>16073</v>
      </c>
      <c r="F3921" s="4">
        <v>11233</v>
      </c>
      <c r="G3921" s="13" t="s">
        <v>4662</v>
      </c>
      <c r="H3921" s="13" t="s">
        <v>9230</v>
      </c>
      <c r="I3921" s="1">
        <v>4068411</v>
      </c>
      <c r="J3921" s="1">
        <v>-7392079</v>
      </c>
      <c r="K3921" t="s">
        <v>5</v>
      </c>
      <c r="L3921" s="20">
        <v>99</v>
      </c>
      <c r="M3921" s="4">
        <v>3</v>
      </c>
      <c r="N3921" s="4">
        <v>0</v>
      </c>
      <c r="O3921" s="2">
        <v>43456</v>
      </c>
      <c r="P3921" s="3">
        <v>0.17</v>
      </c>
      <c r="Q3921" s="4">
        <v>1</v>
      </c>
      <c r="R3921" s="3">
        <v>6.9</v>
      </c>
      <c r="S39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1" t="str">
        <f>IF(AIRBNB[[#This Row],[RUIDO(dB)]]&lt;=4,"Silencioso",IF(AIRBNB[[#This Row],[RUIDO(dB)]]&lt;=5.5,"Poco Ruidoso","Ruidoso"))</f>
        <v>Ruidoso</v>
      </c>
      <c r="U3921" t="str">
        <f>IF(AND(AIRBNB[[#This Row],[PRECIO]]&lt;50,AIRBNB[[#This Row],[MIN_NOCHES]]&gt;3),"Dentro del presupuesto","No considerar")</f>
        <v>No considerar</v>
      </c>
      <c r="V3921" t="str">
        <f>VLOOKUP(AIRBNB[[#This Row],[HOST_ID]],Super_host[],5,FALSE)</f>
        <v>Host</v>
      </c>
    </row>
    <row r="3922" spans="1:22">
      <c r="A3922" s="4">
        <v>265036</v>
      </c>
      <c r="B3922" t="s">
        <v>12793</v>
      </c>
      <c r="C3922" s="4">
        <v>21188</v>
      </c>
      <c r="D3922" t="s">
        <v>12794</v>
      </c>
      <c r="E3922" t="s">
        <v>12795</v>
      </c>
      <c r="F3922" s="4">
        <v>11216</v>
      </c>
      <c r="G3922" s="13" t="s">
        <v>4662</v>
      </c>
      <c r="H3922" s="13" t="s">
        <v>9252</v>
      </c>
      <c r="I3922" s="1">
        <v>406711</v>
      </c>
      <c r="J3922" s="1">
        <v>-7395231</v>
      </c>
      <c r="K3922" t="s">
        <v>40</v>
      </c>
      <c r="L3922" s="20">
        <v>99</v>
      </c>
      <c r="M3922" s="4">
        <v>2</v>
      </c>
      <c r="N3922" s="4">
        <v>20</v>
      </c>
      <c r="O3922" s="2">
        <v>43625</v>
      </c>
      <c r="P3922" s="3">
        <v>0.59</v>
      </c>
      <c r="Q3922" s="4">
        <v>1</v>
      </c>
      <c r="R3922" s="3">
        <v>6.9</v>
      </c>
      <c r="S39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2" t="str">
        <f>IF(AIRBNB[[#This Row],[RUIDO(dB)]]&lt;=4,"Silencioso",IF(AIRBNB[[#This Row],[RUIDO(dB)]]&lt;=5.5,"Poco Ruidoso","Ruidoso"))</f>
        <v>Ruidoso</v>
      </c>
      <c r="U3922" t="str">
        <f>IF(AND(AIRBNB[[#This Row],[PRECIO]]&lt;50,AIRBNB[[#This Row],[MIN_NOCHES]]&gt;3),"Dentro del presupuesto","No considerar")</f>
        <v>No considerar</v>
      </c>
      <c r="V3922" t="str">
        <f>VLOOKUP(AIRBNB[[#This Row],[HOST_ID]],Super_host[],5,FALSE)</f>
        <v>Host</v>
      </c>
    </row>
    <row r="3923" spans="1:22">
      <c r="A3923" s="4">
        <v>7726</v>
      </c>
      <c r="B3923" t="s">
        <v>15253</v>
      </c>
      <c r="C3923" s="4">
        <v>20950</v>
      </c>
      <c r="D3923" t="s">
        <v>15254</v>
      </c>
      <c r="E3923" t="s">
        <v>15255</v>
      </c>
      <c r="F3923" s="4">
        <v>11216</v>
      </c>
      <c r="G3923" s="13" t="s">
        <v>4662</v>
      </c>
      <c r="H3923" s="13" t="s">
        <v>9252</v>
      </c>
      <c r="I3923" s="1">
        <v>4067592</v>
      </c>
      <c r="J3923" s="1">
        <v>-7394694</v>
      </c>
      <c r="K3923" t="s">
        <v>5</v>
      </c>
      <c r="L3923" s="20">
        <v>99</v>
      </c>
      <c r="M3923" s="4">
        <v>3</v>
      </c>
      <c r="N3923" s="4">
        <v>53</v>
      </c>
      <c r="O3923" s="2">
        <v>43638</v>
      </c>
      <c r="P3923" s="3">
        <v>4.4400000000000004</v>
      </c>
      <c r="Q3923" s="4">
        <v>1</v>
      </c>
      <c r="R3923" s="3">
        <v>6.9</v>
      </c>
      <c r="S39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3" t="str">
        <f>IF(AIRBNB[[#This Row],[RUIDO(dB)]]&lt;=4,"Silencioso",IF(AIRBNB[[#This Row],[RUIDO(dB)]]&lt;=5.5,"Poco Ruidoso","Ruidoso"))</f>
        <v>Ruidoso</v>
      </c>
      <c r="U3923" t="str">
        <f>IF(AND(AIRBNB[[#This Row],[PRECIO]]&lt;50,AIRBNB[[#This Row],[MIN_NOCHES]]&gt;3),"Dentro del presupuesto","No considerar")</f>
        <v>No considerar</v>
      </c>
      <c r="V3923" t="str">
        <f>VLOOKUP(AIRBNB[[#This Row],[HOST_ID]],Super_host[],5,FALSE)</f>
        <v>Host</v>
      </c>
    </row>
    <row r="3924" spans="1:22">
      <c r="A3924" s="4">
        <v>16821</v>
      </c>
      <c r="B3924" t="s">
        <v>5166</v>
      </c>
      <c r="C3924" s="4">
        <v>4396</v>
      </c>
      <c r="D3924" t="s">
        <v>191</v>
      </c>
      <c r="E3924" t="s">
        <v>4133</v>
      </c>
      <c r="F3924" s="4">
        <v>10009</v>
      </c>
      <c r="G3924" s="13" t="s">
        <v>124</v>
      </c>
      <c r="H3924" s="13" t="s">
        <v>133</v>
      </c>
      <c r="I3924" s="1">
        <v>4072298</v>
      </c>
      <c r="J3924" s="1">
        <v>-7398474</v>
      </c>
      <c r="K3924" t="s">
        <v>40</v>
      </c>
      <c r="L3924" s="20">
        <v>99</v>
      </c>
      <c r="M3924" s="4">
        <v>1</v>
      </c>
      <c r="N3924" s="4">
        <v>106</v>
      </c>
      <c r="O3924" s="2">
        <v>43637</v>
      </c>
      <c r="P3924" s="3">
        <v>1.26</v>
      </c>
      <c r="Q3924" s="4">
        <v>1</v>
      </c>
      <c r="R3924" s="3">
        <v>5.6</v>
      </c>
      <c r="S39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4" t="str">
        <f>IF(AIRBNB[[#This Row],[RUIDO(dB)]]&lt;=4,"Silencioso",IF(AIRBNB[[#This Row],[RUIDO(dB)]]&lt;=5.5,"Poco Ruidoso","Ruidoso"))</f>
        <v>Ruidoso</v>
      </c>
      <c r="U3924" t="str">
        <f>IF(AND(AIRBNB[[#This Row],[PRECIO]]&lt;50,AIRBNB[[#This Row],[MIN_NOCHES]]&gt;3),"Dentro del presupuesto","No considerar")</f>
        <v>No considerar</v>
      </c>
      <c r="V3924" t="str">
        <f>VLOOKUP(AIRBNB[[#This Row],[HOST_ID]],Super_host[],5,FALSE)</f>
        <v>Host</v>
      </c>
    </row>
    <row r="3925" spans="1:22">
      <c r="A3925" s="4">
        <v>609559</v>
      </c>
      <c r="B3925" t="s">
        <v>8513</v>
      </c>
      <c r="C3925" s="4">
        <v>3647</v>
      </c>
      <c r="D3925" t="s">
        <v>8514</v>
      </c>
      <c r="E3925" t="s">
        <v>8515</v>
      </c>
      <c r="F3925" s="4">
        <v>11373</v>
      </c>
      <c r="G3925" s="13" t="s">
        <v>7897</v>
      </c>
      <c r="H3925" s="13" t="s">
        <v>8051</v>
      </c>
      <c r="I3925" s="1">
        <v>4073587</v>
      </c>
      <c r="J3925" s="1">
        <v>-7388279</v>
      </c>
      <c r="K3925" t="s">
        <v>5</v>
      </c>
      <c r="L3925" s="20">
        <v>99</v>
      </c>
      <c r="M3925" s="4">
        <v>3</v>
      </c>
      <c r="N3925" s="4">
        <v>48</v>
      </c>
      <c r="O3925" s="2">
        <v>43639</v>
      </c>
      <c r="P3925" s="3">
        <v>0.57999999999999996</v>
      </c>
      <c r="Q3925" s="4">
        <v>5</v>
      </c>
      <c r="R3925" s="3">
        <v>6.24</v>
      </c>
      <c r="S39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5" t="str">
        <f>IF(AIRBNB[[#This Row],[RUIDO(dB)]]&lt;=4,"Silencioso",IF(AIRBNB[[#This Row],[RUIDO(dB)]]&lt;=5.5,"Poco Ruidoso","Ruidoso"))</f>
        <v>Ruidoso</v>
      </c>
      <c r="U3925" t="str">
        <f>IF(AND(AIRBNB[[#This Row],[PRECIO]]&lt;50,AIRBNB[[#This Row],[MIN_NOCHES]]&gt;3),"Dentro del presupuesto","No considerar")</f>
        <v>No considerar</v>
      </c>
      <c r="V3925" t="str">
        <f>VLOOKUP(AIRBNB[[#This Row],[HOST_ID]],Super_host[],5,FALSE)</f>
        <v>Host</v>
      </c>
    </row>
    <row r="3926" spans="1:22">
      <c r="A3926" s="4">
        <v>6302423</v>
      </c>
      <c r="B3926" t="s">
        <v>5130</v>
      </c>
      <c r="C3926" s="4">
        <v>31913986</v>
      </c>
      <c r="D3926" t="s">
        <v>909</v>
      </c>
      <c r="E3926" t="s">
        <v>5131</v>
      </c>
      <c r="F3926" s="4">
        <v>10014</v>
      </c>
      <c r="G3926" s="13" t="s">
        <v>124</v>
      </c>
      <c r="H3926" s="13" t="s">
        <v>140</v>
      </c>
      <c r="I3926" s="1">
        <v>4073318</v>
      </c>
      <c r="J3926" s="1">
        <v>-7400745</v>
      </c>
      <c r="K3926" t="s">
        <v>5</v>
      </c>
      <c r="L3926" s="20">
        <v>98</v>
      </c>
      <c r="M3926" s="4">
        <v>3</v>
      </c>
      <c r="N3926" s="4">
        <v>62</v>
      </c>
      <c r="O3926" s="2">
        <v>43639</v>
      </c>
      <c r="P3926" s="3">
        <v>1.23</v>
      </c>
      <c r="Q3926" s="4">
        <v>1</v>
      </c>
      <c r="R3926" s="3">
        <v>5.6</v>
      </c>
      <c r="S39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6" t="str">
        <f>IF(AIRBNB[[#This Row],[RUIDO(dB)]]&lt;=4,"Silencioso",IF(AIRBNB[[#This Row],[RUIDO(dB)]]&lt;=5.5,"Poco Ruidoso","Ruidoso"))</f>
        <v>Ruidoso</v>
      </c>
      <c r="U3926" t="str">
        <f>IF(AND(AIRBNB[[#This Row],[PRECIO]]&lt;50,AIRBNB[[#This Row],[MIN_NOCHES]]&gt;3),"Dentro del presupuesto","No considerar")</f>
        <v>No considerar</v>
      </c>
      <c r="V3926" t="str">
        <f>VLOOKUP(AIRBNB[[#This Row],[HOST_ID]],Super_host[],5,FALSE)</f>
        <v>Host</v>
      </c>
    </row>
    <row r="3927" spans="1:22">
      <c r="A3927" s="4">
        <v>6620407</v>
      </c>
      <c r="B3927" t="s">
        <v>10924</v>
      </c>
      <c r="C3927" s="4">
        <v>31880074</v>
      </c>
      <c r="D3927" t="s">
        <v>909</v>
      </c>
      <c r="E3927" t="s">
        <v>10925</v>
      </c>
      <c r="F3927" s="4">
        <v>11221</v>
      </c>
      <c r="G3927" s="13" t="s">
        <v>4662</v>
      </c>
      <c r="H3927" s="13" t="s">
        <v>9230</v>
      </c>
      <c r="I3927" s="1">
        <v>4069666</v>
      </c>
      <c r="J3927" s="1">
        <v>-7393548</v>
      </c>
      <c r="K3927" t="s">
        <v>5</v>
      </c>
      <c r="L3927" s="20">
        <v>98</v>
      </c>
      <c r="M3927" s="4">
        <v>10</v>
      </c>
      <c r="N3927" s="4">
        <v>7</v>
      </c>
      <c r="O3927" s="2">
        <v>42375</v>
      </c>
      <c r="P3927" s="3">
        <v>0.14000000000000001</v>
      </c>
      <c r="Q3927" s="4">
        <v>1</v>
      </c>
      <c r="R3927" s="3">
        <v>6.9</v>
      </c>
      <c r="S39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7" t="str">
        <f>IF(AIRBNB[[#This Row],[RUIDO(dB)]]&lt;=4,"Silencioso",IF(AIRBNB[[#This Row],[RUIDO(dB)]]&lt;=5.5,"Poco Ruidoso","Ruidoso"))</f>
        <v>Ruidoso</v>
      </c>
      <c r="U3927" t="str">
        <f>IF(AND(AIRBNB[[#This Row],[PRECIO]]&lt;50,AIRBNB[[#This Row],[MIN_NOCHES]]&gt;3),"Dentro del presupuesto","No considerar")</f>
        <v>No considerar</v>
      </c>
      <c r="V3927" t="str">
        <f>VLOOKUP(AIRBNB[[#This Row],[HOST_ID]],Super_host[],5,FALSE)</f>
        <v>Host</v>
      </c>
    </row>
    <row r="3928" spans="1:22">
      <c r="A3928" s="4">
        <v>5447434</v>
      </c>
      <c r="B3928" t="s">
        <v>3588</v>
      </c>
      <c r="C3928" s="4">
        <v>28173937</v>
      </c>
      <c r="D3928" t="s">
        <v>3589</v>
      </c>
      <c r="E3928" t="s">
        <v>3590</v>
      </c>
      <c r="F3928" s="4">
        <v>10019</v>
      </c>
      <c r="G3928" s="13" t="s">
        <v>124</v>
      </c>
      <c r="H3928" s="13" t="s">
        <v>249</v>
      </c>
      <c r="I3928" s="1">
        <v>407634</v>
      </c>
      <c r="J3928" s="1">
        <v>-7398928</v>
      </c>
      <c r="K3928" t="s">
        <v>40</v>
      </c>
      <c r="L3928" s="20">
        <v>98</v>
      </c>
      <c r="M3928" s="4">
        <v>2</v>
      </c>
      <c r="N3928" s="4">
        <v>20</v>
      </c>
      <c r="O3928" s="2">
        <v>42372</v>
      </c>
      <c r="P3928" s="3">
        <v>0.41</v>
      </c>
      <c r="Q3928" s="4">
        <v>1</v>
      </c>
      <c r="R3928" s="3">
        <v>5.6</v>
      </c>
      <c r="S39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8" t="str">
        <f>IF(AIRBNB[[#This Row],[RUIDO(dB)]]&lt;=4,"Silencioso",IF(AIRBNB[[#This Row],[RUIDO(dB)]]&lt;=5.5,"Poco Ruidoso","Ruidoso"))</f>
        <v>Ruidoso</v>
      </c>
      <c r="U3928" t="str">
        <f>IF(AND(AIRBNB[[#This Row],[PRECIO]]&lt;50,AIRBNB[[#This Row],[MIN_NOCHES]]&gt;3),"Dentro del presupuesto","No considerar")</f>
        <v>No considerar</v>
      </c>
      <c r="V3928" t="str">
        <f>VLOOKUP(AIRBNB[[#This Row],[HOST_ID]],Super_host[],5,FALSE)</f>
        <v>Host</v>
      </c>
    </row>
    <row r="3929" spans="1:22">
      <c r="A3929" s="4">
        <v>4566989</v>
      </c>
      <c r="B3929" t="s">
        <v>8549</v>
      </c>
      <c r="C3929" s="4">
        <v>23673285</v>
      </c>
      <c r="D3929" t="s">
        <v>8550</v>
      </c>
      <c r="E3929" t="s">
        <v>8551</v>
      </c>
      <c r="F3929" s="4">
        <v>11101</v>
      </c>
      <c r="G3929" s="13" t="s">
        <v>7897</v>
      </c>
      <c r="H3929" s="13" t="s">
        <v>7940</v>
      </c>
      <c r="I3929" s="1">
        <v>4076413</v>
      </c>
      <c r="J3929" s="1">
        <v>-7392374</v>
      </c>
      <c r="K3929" t="s">
        <v>5</v>
      </c>
      <c r="L3929" s="20">
        <v>98</v>
      </c>
      <c r="M3929" s="4">
        <v>6</v>
      </c>
      <c r="N3929" s="4">
        <v>38</v>
      </c>
      <c r="O3929" s="2">
        <v>43618</v>
      </c>
      <c r="P3929" s="3">
        <v>0.67</v>
      </c>
      <c r="Q3929" s="4">
        <v>5</v>
      </c>
      <c r="R3929" s="3">
        <v>6.24</v>
      </c>
      <c r="S39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29" t="str">
        <f>IF(AIRBNB[[#This Row],[RUIDO(dB)]]&lt;=4,"Silencioso",IF(AIRBNB[[#This Row],[RUIDO(dB)]]&lt;=5.5,"Poco Ruidoso","Ruidoso"))</f>
        <v>Ruidoso</v>
      </c>
      <c r="U3929" t="str">
        <f>IF(AND(AIRBNB[[#This Row],[PRECIO]]&lt;50,AIRBNB[[#This Row],[MIN_NOCHES]]&gt;3),"Dentro del presupuesto","No considerar")</f>
        <v>No considerar</v>
      </c>
      <c r="V3929" t="str">
        <f>VLOOKUP(AIRBNB[[#This Row],[HOST_ID]],Super_host[],5,FALSE)</f>
        <v>Host</v>
      </c>
    </row>
    <row r="3930" spans="1:22">
      <c r="A3930" s="4">
        <v>4217758</v>
      </c>
      <c r="B3930" t="s">
        <v>8961</v>
      </c>
      <c r="C3930" s="4">
        <v>10618980</v>
      </c>
      <c r="D3930" t="s">
        <v>8962</v>
      </c>
      <c r="E3930" t="s">
        <v>8963</v>
      </c>
      <c r="F3930" s="4">
        <v>11385</v>
      </c>
      <c r="G3930" s="13" t="s">
        <v>7897</v>
      </c>
      <c r="H3930" s="13" t="s">
        <v>7937</v>
      </c>
      <c r="I3930" s="1">
        <v>4070729</v>
      </c>
      <c r="J3930" s="1">
        <v>-7391697</v>
      </c>
      <c r="K3930" t="s">
        <v>5</v>
      </c>
      <c r="L3930" s="20">
        <v>98</v>
      </c>
      <c r="M3930" s="4">
        <v>2</v>
      </c>
      <c r="N3930" s="4">
        <v>157</v>
      </c>
      <c r="O3930" s="2">
        <v>43651</v>
      </c>
      <c r="P3930" s="3">
        <v>2.73</v>
      </c>
      <c r="Q3930" s="4">
        <v>5</v>
      </c>
      <c r="R3930" s="3">
        <v>6.24</v>
      </c>
      <c r="S39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0" t="str">
        <f>IF(AIRBNB[[#This Row],[RUIDO(dB)]]&lt;=4,"Silencioso",IF(AIRBNB[[#This Row],[RUIDO(dB)]]&lt;=5.5,"Poco Ruidoso","Ruidoso"))</f>
        <v>Ruidoso</v>
      </c>
      <c r="U3930" t="str">
        <f>IF(AND(AIRBNB[[#This Row],[PRECIO]]&lt;50,AIRBNB[[#This Row],[MIN_NOCHES]]&gt;3),"Dentro del presupuesto","No considerar")</f>
        <v>No considerar</v>
      </c>
      <c r="V3930" t="str">
        <f>VLOOKUP(AIRBNB[[#This Row],[HOST_ID]],Super_host[],5,FALSE)</f>
        <v>Host</v>
      </c>
    </row>
    <row r="3931" spans="1:22">
      <c r="A3931" s="4">
        <v>2127713</v>
      </c>
      <c r="B3931" t="s">
        <v>4107</v>
      </c>
      <c r="C3931" s="4">
        <v>8384058</v>
      </c>
      <c r="D3931" t="s">
        <v>4108</v>
      </c>
      <c r="E3931" t="s">
        <v>4109</v>
      </c>
      <c r="F3931" s="4">
        <v>10037</v>
      </c>
      <c r="G3931" s="13" t="s">
        <v>124</v>
      </c>
      <c r="H3931" s="13" t="s">
        <v>148</v>
      </c>
      <c r="I3931" s="1">
        <v>4081143</v>
      </c>
      <c r="J3931" s="1">
        <v>-7394248</v>
      </c>
      <c r="K3931" t="s">
        <v>5</v>
      </c>
      <c r="L3931" s="20">
        <v>98</v>
      </c>
      <c r="M3931" s="4">
        <v>8</v>
      </c>
      <c r="N3931" s="4">
        <v>37</v>
      </c>
      <c r="O3931" s="2">
        <v>43446</v>
      </c>
      <c r="P3931" s="3">
        <v>0.59</v>
      </c>
      <c r="Q3931" s="4">
        <v>1</v>
      </c>
      <c r="R3931" s="3">
        <v>5.6</v>
      </c>
      <c r="S39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1" t="str">
        <f>IF(AIRBNB[[#This Row],[RUIDO(dB)]]&lt;=4,"Silencioso",IF(AIRBNB[[#This Row],[RUIDO(dB)]]&lt;=5.5,"Poco Ruidoso","Ruidoso"))</f>
        <v>Ruidoso</v>
      </c>
      <c r="U3931" t="str">
        <f>IF(AND(AIRBNB[[#This Row],[PRECIO]]&lt;50,AIRBNB[[#This Row],[MIN_NOCHES]]&gt;3),"Dentro del presupuesto","No considerar")</f>
        <v>No considerar</v>
      </c>
      <c r="V3931" t="str">
        <f>VLOOKUP(AIRBNB[[#This Row],[HOST_ID]],Super_host[],5,FALSE)</f>
        <v>Host</v>
      </c>
    </row>
    <row r="3932" spans="1:22">
      <c r="A3932" s="4">
        <v>1351217</v>
      </c>
      <c r="B3932" t="s">
        <v>14869</v>
      </c>
      <c r="C3932" s="4">
        <v>7318649</v>
      </c>
      <c r="D3932" t="s">
        <v>14870</v>
      </c>
      <c r="E3932" t="s">
        <v>14871</v>
      </c>
      <c r="F3932" s="4">
        <v>11233</v>
      </c>
      <c r="G3932" s="13" t="s">
        <v>4662</v>
      </c>
      <c r="H3932" s="13" t="s">
        <v>9230</v>
      </c>
      <c r="I3932" s="1">
        <v>4068208</v>
      </c>
      <c r="J3932" s="1">
        <v>-7393115</v>
      </c>
      <c r="K3932" t="s">
        <v>5</v>
      </c>
      <c r="L3932" s="20">
        <v>98</v>
      </c>
      <c r="M3932" s="4">
        <v>3</v>
      </c>
      <c r="N3932" s="4">
        <v>144</v>
      </c>
      <c r="O3932" s="2">
        <v>43639</v>
      </c>
      <c r="P3932" s="3">
        <v>2.87</v>
      </c>
      <c r="Q3932" s="4">
        <v>1</v>
      </c>
      <c r="R3932" s="3">
        <v>6.9</v>
      </c>
      <c r="S39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2" t="str">
        <f>IF(AIRBNB[[#This Row],[RUIDO(dB)]]&lt;=4,"Silencioso",IF(AIRBNB[[#This Row],[RUIDO(dB)]]&lt;=5.5,"Poco Ruidoso","Ruidoso"))</f>
        <v>Ruidoso</v>
      </c>
      <c r="U3932" t="str">
        <f>IF(AND(AIRBNB[[#This Row],[PRECIO]]&lt;50,AIRBNB[[#This Row],[MIN_NOCHES]]&gt;3),"Dentro del presupuesto","No considerar")</f>
        <v>No considerar</v>
      </c>
      <c r="V3932" t="str">
        <f>VLOOKUP(AIRBNB[[#This Row],[HOST_ID]],Super_host[],5,FALSE)</f>
        <v>Host</v>
      </c>
    </row>
    <row r="3933" spans="1:22">
      <c r="A3933" s="4">
        <v>1478946</v>
      </c>
      <c r="B3933" t="s">
        <v>3984</v>
      </c>
      <c r="C3933" s="4">
        <v>7245581</v>
      </c>
      <c r="D3933" t="s">
        <v>839</v>
      </c>
      <c r="E3933" t="s">
        <v>3985</v>
      </c>
      <c r="F3933" s="4">
        <v>10001</v>
      </c>
      <c r="G3933" s="13" t="s">
        <v>124</v>
      </c>
      <c r="H3933" s="13" t="s">
        <v>186</v>
      </c>
      <c r="I3933" s="1">
        <v>4075029</v>
      </c>
      <c r="J3933" s="1">
        <v>-7399556</v>
      </c>
      <c r="K3933" t="s">
        <v>5</v>
      </c>
      <c r="L3933" s="20">
        <v>98</v>
      </c>
      <c r="M3933" s="4">
        <v>120</v>
      </c>
      <c r="N3933" s="4">
        <v>38</v>
      </c>
      <c r="O3933" s="2">
        <v>43600</v>
      </c>
      <c r="P3933" s="3">
        <v>0.54</v>
      </c>
      <c r="Q3933" s="4">
        <v>1</v>
      </c>
      <c r="R3933" s="3">
        <v>5.6</v>
      </c>
      <c r="S39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3" t="str">
        <f>IF(AIRBNB[[#This Row],[RUIDO(dB)]]&lt;=4,"Silencioso",IF(AIRBNB[[#This Row],[RUIDO(dB)]]&lt;=5.5,"Poco Ruidoso","Ruidoso"))</f>
        <v>Ruidoso</v>
      </c>
      <c r="U3933" t="str">
        <f>IF(AND(AIRBNB[[#This Row],[PRECIO]]&lt;50,AIRBNB[[#This Row],[MIN_NOCHES]]&gt;3),"Dentro del presupuesto","No considerar")</f>
        <v>No considerar</v>
      </c>
      <c r="V3933" t="str">
        <f>VLOOKUP(AIRBNB[[#This Row],[HOST_ID]],Super_host[],5,FALSE)</f>
        <v>Host</v>
      </c>
    </row>
    <row r="3934" spans="1:22">
      <c r="A3934" s="4">
        <v>2407196</v>
      </c>
      <c r="B3934" t="s">
        <v>6097</v>
      </c>
      <c r="C3934" s="4">
        <v>5905011</v>
      </c>
      <c r="D3934" t="s">
        <v>5717</v>
      </c>
      <c r="E3934" t="s">
        <v>6098</v>
      </c>
      <c r="F3934" s="4">
        <v>10030</v>
      </c>
      <c r="G3934" s="13" t="s">
        <v>124</v>
      </c>
      <c r="H3934" s="13" t="s">
        <v>148</v>
      </c>
      <c r="I3934" s="1">
        <v>4081904</v>
      </c>
      <c r="J3934" s="1">
        <v>-7394325</v>
      </c>
      <c r="K3934" t="s">
        <v>40</v>
      </c>
      <c r="L3934" s="20">
        <v>98</v>
      </c>
      <c r="M3934" s="4">
        <v>2</v>
      </c>
      <c r="N3934" s="4">
        <v>182</v>
      </c>
      <c r="O3934" s="2">
        <v>43639</v>
      </c>
      <c r="P3934" s="3">
        <v>2.85</v>
      </c>
      <c r="Q3934" s="4">
        <v>1</v>
      </c>
      <c r="R3934" s="3">
        <v>5.6</v>
      </c>
      <c r="S39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4" t="str">
        <f>IF(AIRBNB[[#This Row],[RUIDO(dB)]]&lt;=4,"Silencioso",IF(AIRBNB[[#This Row],[RUIDO(dB)]]&lt;=5.5,"Poco Ruidoso","Ruidoso"))</f>
        <v>Ruidoso</v>
      </c>
      <c r="U3934" t="str">
        <f>IF(AND(AIRBNB[[#This Row],[PRECIO]]&lt;50,AIRBNB[[#This Row],[MIN_NOCHES]]&gt;3),"Dentro del presupuesto","No considerar")</f>
        <v>No considerar</v>
      </c>
      <c r="V3934" t="str">
        <f>VLOOKUP(AIRBNB[[#This Row],[HOST_ID]],Super_host[],5,FALSE)</f>
        <v>Host</v>
      </c>
    </row>
    <row r="3935" spans="1:22">
      <c r="A3935" s="4">
        <v>2046007</v>
      </c>
      <c r="B3935" t="s">
        <v>4958</v>
      </c>
      <c r="C3935" s="4">
        <v>4274857</v>
      </c>
      <c r="D3935" t="s">
        <v>3331</v>
      </c>
      <c r="E3935" t="s">
        <v>2707</v>
      </c>
      <c r="F3935" s="4">
        <v>10002</v>
      </c>
      <c r="G3935" s="13" t="s">
        <v>124</v>
      </c>
      <c r="H3935" s="13" t="s">
        <v>137</v>
      </c>
      <c r="I3935" s="1">
        <v>4072148</v>
      </c>
      <c r="J3935" s="1">
        <v>-7398823</v>
      </c>
      <c r="K3935" t="s">
        <v>40</v>
      </c>
      <c r="L3935" s="20">
        <v>98</v>
      </c>
      <c r="M3935" s="4">
        <v>4</v>
      </c>
      <c r="N3935" s="4">
        <v>67</v>
      </c>
      <c r="O3935" s="2">
        <v>43648</v>
      </c>
      <c r="P3935" s="3">
        <v>1.0900000000000001</v>
      </c>
      <c r="Q3935" s="4">
        <v>1</v>
      </c>
      <c r="R3935" s="3">
        <v>5.6</v>
      </c>
      <c r="S39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5" t="str">
        <f>IF(AIRBNB[[#This Row],[RUIDO(dB)]]&lt;=4,"Silencioso",IF(AIRBNB[[#This Row],[RUIDO(dB)]]&lt;=5.5,"Poco Ruidoso","Ruidoso"))</f>
        <v>Ruidoso</v>
      </c>
      <c r="U3935" t="str">
        <f>IF(AND(AIRBNB[[#This Row],[PRECIO]]&lt;50,AIRBNB[[#This Row],[MIN_NOCHES]]&gt;3),"Dentro del presupuesto","No considerar")</f>
        <v>No considerar</v>
      </c>
      <c r="V3935" t="str">
        <f>VLOOKUP(AIRBNB[[#This Row],[HOST_ID]],Super_host[],5,FALSE)</f>
        <v>Host</v>
      </c>
    </row>
    <row r="3936" spans="1:22">
      <c r="A3936" s="4">
        <v>788005</v>
      </c>
      <c r="B3936" t="s">
        <v>10872</v>
      </c>
      <c r="C3936" s="4">
        <v>4153591</v>
      </c>
      <c r="D3936" t="s">
        <v>10873</v>
      </c>
      <c r="E3936" t="s">
        <v>10874</v>
      </c>
      <c r="F3936" s="4">
        <v>11238</v>
      </c>
      <c r="G3936" s="13" t="s">
        <v>4662</v>
      </c>
      <c r="H3936" s="13" t="s">
        <v>9323</v>
      </c>
      <c r="I3936" s="1">
        <v>4067708</v>
      </c>
      <c r="J3936" s="1">
        <v>-7396649</v>
      </c>
      <c r="K3936" t="s">
        <v>5</v>
      </c>
      <c r="L3936" s="20">
        <v>98</v>
      </c>
      <c r="M3936" s="4">
        <v>4</v>
      </c>
      <c r="N3936" s="4">
        <v>10</v>
      </c>
      <c r="O3936" s="2">
        <v>43540</v>
      </c>
      <c r="P3936" s="3">
        <v>0.13</v>
      </c>
      <c r="Q3936" s="4">
        <v>1</v>
      </c>
      <c r="R3936" s="3">
        <v>6.9</v>
      </c>
      <c r="S39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6" t="str">
        <f>IF(AIRBNB[[#This Row],[RUIDO(dB)]]&lt;=4,"Silencioso",IF(AIRBNB[[#This Row],[RUIDO(dB)]]&lt;=5.5,"Poco Ruidoso","Ruidoso"))</f>
        <v>Ruidoso</v>
      </c>
      <c r="U3936" t="str">
        <f>IF(AND(AIRBNB[[#This Row],[PRECIO]]&lt;50,AIRBNB[[#This Row],[MIN_NOCHES]]&gt;3),"Dentro del presupuesto","No considerar")</f>
        <v>No considerar</v>
      </c>
      <c r="V3936" t="str">
        <f>VLOOKUP(AIRBNB[[#This Row],[HOST_ID]],Super_host[],5,FALSE)</f>
        <v>Host</v>
      </c>
    </row>
    <row r="3937" spans="1:22">
      <c r="A3937" s="4">
        <v>585491</v>
      </c>
      <c r="B3937" t="s">
        <v>14321</v>
      </c>
      <c r="C3937" s="4">
        <v>2886652</v>
      </c>
      <c r="D3937" t="s">
        <v>14322</v>
      </c>
      <c r="E3937" t="s">
        <v>14323</v>
      </c>
      <c r="F3937" s="4">
        <v>11238</v>
      </c>
      <c r="G3937" s="13" t="s">
        <v>4662</v>
      </c>
      <c r="H3937" s="13" t="s">
        <v>9252</v>
      </c>
      <c r="I3937" s="1">
        <v>406806</v>
      </c>
      <c r="J3937" s="1">
        <v>-7396317</v>
      </c>
      <c r="K3937" t="s">
        <v>5</v>
      </c>
      <c r="L3937" s="20">
        <v>98</v>
      </c>
      <c r="M3937" s="4">
        <v>2</v>
      </c>
      <c r="N3937" s="4">
        <v>160</v>
      </c>
      <c r="O3937" s="2">
        <v>43634</v>
      </c>
      <c r="P3937" s="3">
        <v>1.95</v>
      </c>
      <c r="Q3937" s="4">
        <v>1</v>
      </c>
      <c r="R3937" s="3">
        <v>6.9</v>
      </c>
      <c r="S39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7" t="str">
        <f>IF(AIRBNB[[#This Row],[RUIDO(dB)]]&lt;=4,"Silencioso",IF(AIRBNB[[#This Row],[RUIDO(dB)]]&lt;=5.5,"Poco Ruidoso","Ruidoso"))</f>
        <v>Ruidoso</v>
      </c>
      <c r="U3937" t="str">
        <f>IF(AND(AIRBNB[[#This Row],[PRECIO]]&lt;50,AIRBNB[[#This Row],[MIN_NOCHES]]&gt;3),"Dentro del presupuesto","No considerar")</f>
        <v>No considerar</v>
      </c>
      <c r="V3937" t="str">
        <f>VLOOKUP(AIRBNB[[#This Row],[HOST_ID]],Super_host[],5,FALSE)</f>
        <v>Host</v>
      </c>
    </row>
    <row r="3938" spans="1:22">
      <c r="A3938" s="4">
        <v>1727923</v>
      </c>
      <c r="B3938" t="s">
        <v>10599</v>
      </c>
      <c r="C3938" s="4">
        <v>2510744</v>
      </c>
      <c r="D3938" t="s">
        <v>564</v>
      </c>
      <c r="E3938" t="s">
        <v>10600</v>
      </c>
      <c r="F3938" s="4">
        <v>11211</v>
      </c>
      <c r="G3938" s="13" t="s">
        <v>4662</v>
      </c>
      <c r="H3938" s="13" t="s">
        <v>9218</v>
      </c>
      <c r="I3938" s="1">
        <v>4071316</v>
      </c>
      <c r="J3938" s="1">
        <v>-7395648</v>
      </c>
      <c r="K3938" t="s">
        <v>5</v>
      </c>
      <c r="L3938" s="20">
        <v>98</v>
      </c>
      <c r="M3938" s="4">
        <v>7</v>
      </c>
      <c r="N3938" s="4">
        <v>7</v>
      </c>
      <c r="O3938" s="2">
        <v>42742</v>
      </c>
      <c r="P3938" s="3">
        <v>0.1</v>
      </c>
      <c r="Q3938" s="4">
        <v>1</v>
      </c>
      <c r="R3938" s="3">
        <v>6.9</v>
      </c>
      <c r="S39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8" t="str">
        <f>IF(AIRBNB[[#This Row],[RUIDO(dB)]]&lt;=4,"Silencioso",IF(AIRBNB[[#This Row],[RUIDO(dB)]]&lt;=5.5,"Poco Ruidoso","Ruidoso"))</f>
        <v>Ruidoso</v>
      </c>
      <c r="U3938" t="str">
        <f>IF(AND(AIRBNB[[#This Row],[PRECIO]]&lt;50,AIRBNB[[#This Row],[MIN_NOCHES]]&gt;3),"Dentro del presupuesto","No considerar")</f>
        <v>No considerar</v>
      </c>
      <c r="V3938" t="str">
        <f>VLOOKUP(AIRBNB[[#This Row],[HOST_ID]],Super_host[],5,FALSE)</f>
        <v>Host</v>
      </c>
    </row>
    <row r="3939" spans="1:22">
      <c r="A3939" s="4">
        <v>4249342</v>
      </c>
      <c r="B3939" t="s">
        <v>4008</v>
      </c>
      <c r="C3939" s="4">
        <v>2495483</v>
      </c>
      <c r="D3939" t="s">
        <v>2284</v>
      </c>
      <c r="E3939" t="s">
        <v>4009</v>
      </c>
      <c r="F3939" s="4">
        <v>10038</v>
      </c>
      <c r="G3939" s="13" t="s">
        <v>124</v>
      </c>
      <c r="H3939" s="13" t="s">
        <v>528</v>
      </c>
      <c r="I3939" s="1">
        <v>4070948</v>
      </c>
      <c r="J3939" s="1">
        <v>-7400654</v>
      </c>
      <c r="K3939" t="s">
        <v>40</v>
      </c>
      <c r="L3939" s="20">
        <v>98</v>
      </c>
      <c r="M3939" s="4">
        <v>7</v>
      </c>
      <c r="N3939" s="4">
        <v>23</v>
      </c>
      <c r="O3939" s="2">
        <v>43617</v>
      </c>
      <c r="P3939" s="3">
        <v>0.55000000000000004</v>
      </c>
      <c r="Q3939" s="4">
        <v>1</v>
      </c>
      <c r="R3939" s="3">
        <v>5.6</v>
      </c>
      <c r="S39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39" t="str">
        <f>IF(AIRBNB[[#This Row],[RUIDO(dB)]]&lt;=4,"Silencioso",IF(AIRBNB[[#This Row],[RUIDO(dB)]]&lt;=5.5,"Poco Ruidoso","Ruidoso"))</f>
        <v>Ruidoso</v>
      </c>
      <c r="U3939" t="str">
        <f>IF(AND(AIRBNB[[#This Row],[PRECIO]]&lt;50,AIRBNB[[#This Row],[MIN_NOCHES]]&gt;3),"Dentro del presupuesto","No considerar")</f>
        <v>No considerar</v>
      </c>
      <c r="V3939" t="str">
        <f>VLOOKUP(AIRBNB[[#This Row],[HOST_ID]],Super_host[],5,FALSE)</f>
        <v>Host</v>
      </c>
    </row>
    <row r="3940" spans="1:22">
      <c r="A3940" s="4">
        <v>894063</v>
      </c>
      <c r="B3940" t="s">
        <v>13482</v>
      </c>
      <c r="C3940" s="4">
        <v>1803302</v>
      </c>
      <c r="D3940" t="s">
        <v>13483</v>
      </c>
      <c r="E3940" t="s">
        <v>13484</v>
      </c>
      <c r="F3940" s="4">
        <v>11249</v>
      </c>
      <c r="G3940" s="13" t="s">
        <v>4662</v>
      </c>
      <c r="H3940" s="13" t="s">
        <v>9218</v>
      </c>
      <c r="I3940" s="1">
        <v>4071216</v>
      </c>
      <c r="J3940" s="1">
        <v>-7396326</v>
      </c>
      <c r="K3940" t="s">
        <v>40</v>
      </c>
      <c r="L3940" s="20">
        <v>98</v>
      </c>
      <c r="M3940" s="4">
        <v>3</v>
      </c>
      <c r="N3940" s="4">
        <v>78</v>
      </c>
      <c r="O3940" s="2">
        <v>43612</v>
      </c>
      <c r="P3940" s="3">
        <v>1.01</v>
      </c>
      <c r="Q3940" s="4">
        <v>1</v>
      </c>
      <c r="R3940" s="3">
        <v>6.9</v>
      </c>
      <c r="S39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0" t="str">
        <f>IF(AIRBNB[[#This Row],[RUIDO(dB)]]&lt;=4,"Silencioso",IF(AIRBNB[[#This Row],[RUIDO(dB)]]&lt;=5.5,"Poco Ruidoso","Ruidoso"))</f>
        <v>Ruidoso</v>
      </c>
      <c r="U3940" t="str">
        <f>IF(AND(AIRBNB[[#This Row],[PRECIO]]&lt;50,AIRBNB[[#This Row],[MIN_NOCHES]]&gt;3),"Dentro del presupuesto","No considerar")</f>
        <v>No considerar</v>
      </c>
      <c r="V3940" t="str">
        <f>VLOOKUP(AIRBNB[[#This Row],[HOST_ID]],Super_host[],5,FALSE)</f>
        <v>Host</v>
      </c>
    </row>
    <row r="3941" spans="1:22">
      <c r="A3941" s="4">
        <v>256369</v>
      </c>
      <c r="B3941" t="s">
        <v>14594</v>
      </c>
      <c r="C3941" s="4">
        <v>1348494</v>
      </c>
      <c r="D3941" t="s">
        <v>8789</v>
      </c>
      <c r="E3941" t="s">
        <v>14595</v>
      </c>
      <c r="F3941" s="4">
        <v>11201</v>
      </c>
      <c r="G3941" s="13" t="s">
        <v>4662</v>
      </c>
      <c r="H3941" s="13" t="s">
        <v>9608</v>
      </c>
      <c r="I3941" s="1">
        <v>4068946</v>
      </c>
      <c r="J3941" s="1">
        <v>-7399385</v>
      </c>
      <c r="K3941" t="s">
        <v>40</v>
      </c>
      <c r="L3941" s="20">
        <v>98</v>
      </c>
      <c r="M3941" s="4">
        <v>4</v>
      </c>
      <c r="N3941" s="4">
        <v>216</v>
      </c>
      <c r="O3941" s="2">
        <v>43647</v>
      </c>
      <c r="P3941" s="3">
        <v>2.31</v>
      </c>
      <c r="Q3941" s="4">
        <v>1</v>
      </c>
      <c r="R3941" s="3">
        <v>6.9</v>
      </c>
      <c r="S39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1" t="str">
        <f>IF(AIRBNB[[#This Row],[RUIDO(dB)]]&lt;=4,"Silencioso",IF(AIRBNB[[#This Row],[RUIDO(dB)]]&lt;=5.5,"Poco Ruidoso","Ruidoso"))</f>
        <v>Ruidoso</v>
      </c>
      <c r="U3941" t="str">
        <f>IF(AND(AIRBNB[[#This Row],[PRECIO]]&lt;50,AIRBNB[[#This Row],[MIN_NOCHES]]&gt;3),"Dentro del presupuesto","No considerar")</f>
        <v>No considerar</v>
      </c>
      <c r="V3941" t="str">
        <f>VLOOKUP(AIRBNB[[#This Row],[HOST_ID]],Super_host[],5,FALSE)</f>
        <v>Host</v>
      </c>
    </row>
    <row r="3942" spans="1:22">
      <c r="A3942" s="4">
        <v>972426</v>
      </c>
      <c r="B3942" t="s">
        <v>10515</v>
      </c>
      <c r="C3942" s="4">
        <v>216191</v>
      </c>
      <c r="D3942" t="s">
        <v>8965</v>
      </c>
      <c r="E3942" t="s">
        <v>10516</v>
      </c>
      <c r="F3942" s="4">
        <v>11206</v>
      </c>
      <c r="G3942" s="13" t="s">
        <v>4662</v>
      </c>
      <c r="H3942" s="13" t="s">
        <v>9218</v>
      </c>
      <c r="I3942" s="1">
        <v>4071149</v>
      </c>
      <c r="J3942" s="1">
        <v>-7394504</v>
      </c>
      <c r="K3942" t="s">
        <v>40</v>
      </c>
      <c r="L3942" s="20">
        <v>98</v>
      </c>
      <c r="M3942" s="4">
        <v>2</v>
      </c>
      <c r="N3942" s="4">
        <v>7</v>
      </c>
      <c r="O3942" s="2">
        <v>43455</v>
      </c>
      <c r="P3942" s="3">
        <v>0.09</v>
      </c>
      <c r="Q3942" s="4">
        <v>1</v>
      </c>
      <c r="R3942" s="3">
        <v>6.9</v>
      </c>
      <c r="S39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2" t="str">
        <f>IF(AIRBNB[[#This Row],[RUIDO(dB)]]&lt;=4,"Silencioso",IF(AIRBNB[[#This Row],[RUIDO(dB)]]&lt;=5.5,"Poco Ruidoso","Ruidoso"))</f>
        <v>Ruidoso</v>
      </c>
      <c r="U3942" t="str">
        <f>IF(AND(AIRBNB[[#This Row],[PRECIO]]&lt;50,AIRBNB[[#This Row],[MIN_NOCHES]]&gt;3),"Dentro del presupuesto","No considerar")</f>
        <v>No considerar</v>
      </c>
      <c r="V3942" t="str">
        <f>VLOOKUP(AIRBNB[[#This Row],[HOST_ID]],Super_host[],5,FALSE)</f>
        <v>Host</v>
      </c>
    </row>
    <row r="3943" spans="1:22">
      <c r="A3943" s="4">
        <v>151478</v>
      </c>
      <c r="B3943" t="s">
        <v>10513</v>
      </c>
      <c r="C3943" s="4">
        <v>216191</v>
      </c>
      <c r="D3943" t="s">
        <v>8965</v>
      </c>
      <c r="E3943" t="s">
        <v>10514</v>
      </c>
      <c r="F3943" s="4">
        <v>11206</v>
      </c>
      <c r="G3943" s="13" t="s">
        <v>4662</v>
      </c>
      <c r="H3943" s="13" t="s">
        <v>9218</v>
      </c>
      <c r="I3943" s="1">
        <v>407102</v>
      </c>
      <c r="J3943" s="1">
        <v>-7394495</v>
      </c>
      <c r="K3943" t="s">
        <v>40</v>
      </c>
      <c r="L3943" s="20">
        <v>98</v>
      </c>
      <c r="M3943" s="4">
        <v>2</v>
      </c>
      <c r="N3943" s="4">
        <v>8</v>
      </c>
      <c r="O3943" s="2">
        <v>43445</v>
      </c>
      <c r="P3943" s="3">
        <v>0.09</v>
      </c>
      <c r="Q3943" s="4">
        <v>1</v>
      </c>
      <c r="R3943" s="3">
        <v>6.9</v>
      </c>
      <c r="S39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3" t="str">
        <f>IF(AIRBNB[[#This Row],[RUIDO(dB)]]&lt;=4,"Silencioso",IF(AIRBNB[[#This Row],[RUIDO(dB)]]&lt;=5.5,"Poco Ruidoso","Ruidoso"))</f>
        <v>Ruidoso</v>
      </c>
      <c r="U3943" t="str">
        <f>IF(AND(AIRBNB[[#This Row],[PRECIO]]&lt;50,AIRBNB[[#This Row],[MIN_NOCHES]]&gt;3),"Dentro del presupuesto","No considerar")</f>
        <v>No considerar</v>
      </c>
      <c r="V3943" t="str">
        <f>VLOOKUP(AIRBNB[[#This Row],[HOST_ID]],Super_host[],5,FALSE)</f>
        <v>Host</v>
      </c>
    </row>
    <row r="3944" spans="1:22">
      <c r="A3944" s="4">
        <v>6674482</v>
      </c>
      <c r="B3944" t="s">
        <v>6576</v>
      </c>
      <c r="C3944" s="4">
        <v>34933217</v>
      </c>
      <c r="D3944" t="s">
        <v>4500</v>
      </c>
      <c r="E3944" t="s">
        <v>6577</v>
      </c>
      <c r="F3944" s="4">
        <v>10029</v>
      </c>
      <c r="G3944" s="13" t="s">
        <v>124</v>
      </c>
      <c r="H3944" s="13" t="s">
        <v>219</v>
      </c>
      <c r="I3944" s="1">
        <v>4079435</v>
      </c>
      <c r="J3944" s="1">
        <v>-7394071</v>
      </c>
      <c r="K3944" t="s">
        <v>40</v>
      </c>
      <c r="L3944" s="20">
        <v>97</v>
      </c>
      <c r="M3944" s="4">
        <v>1</v>
      </c>
      <c r="N3944" s="4">
        <v>0</v>
      </c>
      <c r="O3944" s="2">
        <v>43282</v>
      </c>
      <c r="P3944" s="3">
        <v>3.86</v>
      </c>
      <c r="Q3944" s="4">
        <v>1</v>
      </c>
      <c r="R3944" s="3">
        <v>5.6</v>
      </c>
      <c r="S39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4" t="str">
        <f>IF(AIRBNB[[#This Row],[RUIDO(dB)]]&lt;=4,"Silencioso",IF(AIRBNB[[#This Row],[RUIDO(dB)]]&lt;=5.5,"Poco Ruidoso","Ruidoso"))</f>
        <v>Ruidoso</v>
      </c>
      <c r="U3944" t="str">
        <f>IF(AND(AIRBNB[[#This Row],[PRECIO]]&lt;50,AIRBNB[[#This Row],[MIN_NOCHES]]&gt;3),"Dentro del presupuesto","No considerar")</f>
        <v>No considerar</v>
      </c>
      <c r="V3944" t="str">
        <f>VLOOKUP(AIRBNB[[#This Row],[HOST_ID]],Super_host[],5,FALSE)</f>
        <v>Host</v>
      </c>
    </row>
    <row r="3945" spans="1:22">
      <c r="A3945" s="4">
        <v>4501164</v>
      </c>
      <c r="B3945" t="s">
        <v>5024</v>
      </c>
      <c r="C3945" s="4">
        <v>17074459</v>
      </c>
      <c r="D3945" t="s">
        <v>5025</v>
      </c>
      <c r="E3945" t="s">
        <v>5026</v>
      </c>
      <c r="F3945" s="4">
        <v>10003</v>
      </c>
      <c r="G3945" s="13" t="s">
        <v>124</v>
      </c>
      <c r="H3945" s="13" t="s">
        <v>133</v>
      </c>
      <c r="I3945" s="1">
        <v>4073325</v>
      </c>
      <c r="J3945" s="1">
        <v>-7398789</v>
      </c>
      <c r="K3945" t="s">
        <v>40</v>
      </c>
      <c r="L3945" s="20">
        <v>97</v>
      </c>
      <c r="M3945" s="4">
        <v>3</v>
      </c>
      <c r="N3945" s="4">
        <v>64</v>
      </c>
      <c r="O3945" s="2">
        <v>42940</v>
      </c>
      <c r="P3945" s="3">
        <v>1.1499999999999999</v>
      </c>
      <c r="Q3945" s="4">
        <v>1</v>
      </c>
      <c r="R3945" s="3">
        <v>5.6</v>
      </c>
      <c r="S39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5" t="str">
        <f>IF(AIRBNB[[#This Row],[RUIDO(dB)]]&lt;=4,"Silencioso",IF(AIRBNB[[#This Row],[RUIDO(dB)]]&lt;=5.5,"Poco Ruidoso","Ruidoso"))</f>
        <v>Ruidoso</v>
      </c>
      <c r="U3945" t="str">
        <f>IF(AND(AIRBNB[[#This Row],[PRECIO]]&lt;50,AIRBNB[[#This Row],[MIN_NOCHES]]&gt;3),"Dentro del presupuesto","No considerar")</f>
        <v>No considerar</v>
      </c>
      <c r="V3945" t="str">
        <f>VLOOKUP(AIRBNB[[#This Row],[HOST_ID]],Super_host[],5,FALSE)</f>
        <v>Host</v>
      </c>
    </row>
    <row r="3946" spans="1:22">
      <c r="A3946" s="4">
        <v>3369623</v>
      </c>
      <c r="B3946" t="s">
        <v>8544</v>
      </c>
      <c r="C3946" s="4">
        <v>17000648</v>
      </c>
      <c r="D3946" t="s">
        <v>839</v>
      </c>
      <c r="E3946" t="s">
        <v>8545</v>
      </c>
      <c r="F3946" s="4">
        <v>11102</v>
      </c>
      <c r="G3946" s="13" t="s">
        <v>7897</v>
      </c>
      <c r="H3946" s="13" t="s">
        <v>7940</v>
      </c>
      <c r="I3946" s="1">
        <v>407743</v>
      </c>
      <c r="J3946" s="1">
        <v>-7392579</v>
      </c>
      <c r="K3946" t="s">
        <v>5</v>
      </c>
      <c r="L3946" s="20">
        <v>97</v>
      </c>
      <c r="M3946" s="4">
        <v>3</v>
      </c>
      <c r="N3946" s="4">
        <v>33</v>
      </c>
      <c r="O3946" s="2">
        <v>42371</v>
      </c>
      <c r="P3946" s="3">
        <v>0.65</v>
      </c>
      <c r="Q3946" s="4">
        <v>5</v>
      </c>
      <c r="R3946" s="3">
        <v>6.24</v>
      </c>
      <c r="S39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6" t="str">
        <f>IF(AIRBNB[[#This Row],[RUIDO(dB)]]&lt;=4,"Silencioso",IF(AIRBNB[[#This Row],[RUIDO(dB)]]&lt;=5.5,"Poco Ruidoso","Ruidoso"))</f>
        <v>Ruidoso</v>
      </c>
      <c r="U3946" t="str">
        <f>IF(AND(AIRBNB[[#This Row],[PRECIO]]&lt;50,AIRBNB[[#This Row],[MIN_NOCHES]]&gt;3),"Dentro del presupuesto","No considerar")</f>
        <v>No considerar</v>
      </c>
      <c r="V3946" t="str">
        <f>VLOOKUP(AIRBNB[[#This Row],[HOST_ID]],Super_host[],5,FALSE)</f>
        <v>Host</v>
      </c>
    </row>
    <row r="3947" spans="1:22">
      <c r="A3947" s="4">
        <v>4517117</v>
      </c>
      <c r="B3947" t="s">
        <v>5978</v>
      </c>
      <c r="C3947" s="4">
        <v>16480700</v>
      </c>
      <c r="D3947" t="s">
        <v>5979</v>
      </c>
      <c r="E3947" t="s">
        <v>5980</v>
      </c>
      <c r="F3947" s="4">
        <v>10031</v>
      </c>
      <c r="G3947" s="13" t="s">
        <v>124</v>
      </c>
      <c r="H3947" s="13" t="s">
        <v>148</v>
      </c>
      <c r="I3947" s="1">
        <v>4082014</v>
      </c>
      <c r="J3947" s="1">
        <v>-7395433</v>
      </c>
      <c r="K3947" t="s">
        <v>40</v>
      </c>
      <c r="L3947" s="20">
        <v>97</v>
      </c>
      <c r="M3947" s="4">
        <v>2</v>
      </c>
      <c r="N3947" s="4">
        <v>146</v>
      </c>
      <c r="O3947" s="2">
        <v>43626</v>
      </c>
      <c r="P3947" s="3">
        <v>2.59</v>
      </c>
      <c r="Q3947" s="4">
        <v>1</v>
      </c>
      <c r="R3947" s="3">
        <v>5.6</v>
      </c>
      <c r="S39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7" t="str">
        <f>IF(AIRBNB[[#This Row],[RUIDO(dB)]]&lt;=4,"Silencioso",IF(AIRBNB[[#This Row],[RUIDO(dB)]]&lt;=5.5,"Poco Ruidoso","Ruidoso"))</f>
        <v>Ruidoso</v>
      </c>
      <c r="U3947" t="str">
        <f>IF(AND(AIRBNB[[#This Row],[PRECIO]]&lt;50,AIRBNB[[#This Row],[MIN_NOCHES]]&gt;3),"Dentro del presupuesto","No considerar")</f>
        <v>No considerar</v>
      </c>
      <c r="V3947" t="str">
        <f>VLOOKUP(AIRBNB[[#This Row],[HOST_ID]],Super_host[],5,FALSE)</f>
        <v>Host</v>
      </c>
    </row>
    <row r="3948" spans="1:22">
      <c r="A3948" s="4">
        <v>3861713</v>
      </c>
      <c r="B3948" t="s">
        <v>10063</v>
      </c>
      <c r="C3948" s="4">
        <v>13644183</v>
      </c>
      <c r="D3948" t="s">
        <v>10064</v>
      </c>
      <c r="E3948" t="s">
        <v>10065</v>
      </c>
      <c r="F3948" s="4">
        <v>11222</v>
      </c>
      <c r="G3948" s="13" t="s">
        <v>4662</v>
      </c>
      <c r="H3948" s="13" t="s">
        <v>9249</v>
      </c>
      <c r="I3948" s="1">
        <v>4072241</v>
      </c>
      <c r="J3948" s="1">
        <v>-7394179</v>
      </c>
      <c r="K3948" t="s">
        <v>40</v>
      </c>
      <c r="L3948" s="20">
        <v>97</v>
      </c>
      <c r="M3948" s="4">
        <v>5</v>
      </c>
      <c r="N3948" s="4">
        <v>3</v>
      </c>
      <c r="O3948" s="2">
        <v>42263</v>
      </c>
      <c r="P3948" s="3">
        <v>0.06</v>
      </c>
      <c r="Q3948" s="4">
        <v>1</v>
      </c>
      <c r="R3948" s="3">
        <v>6.9</v>
      </c>
      <c r="S39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8" t="str">
        <f>IF(AIRBNB[[#This Row],[RUIDO(dB)]]&lt;=4,"Silencioso",IF(AIRBNB[[#This Row],[RUIDO(dB)]]&lt;=5.5,"Poco Ruidoso","Ruidoso"))</f>
        <v>Ruidoso</v>
      </c>
      <c r="U3948" t="str">
        <f>IF(AND(AIRBNB[[#This Row],[PRECIO]]&lt;50,AIRBNB[[#This Row],[MIN_NOCHES]]&gt;3),"Dentro del presupuesto","No considerar")</f>
        <v>No considerar</v>
      </c>
      <c r="V3948" t="str">
        <f>VLOOKUP(AIRBNB[[#This Row],[HOST_ID]],Super_host[],5,FALSE)</f>
        <v>Host</v>
      </c>
    </row>
    <row r="3949" spans="1:22">
      <c r="A3949" s="4">
        <v>2145620</v>
      </c>
      <c r="B3949" t="s">
        <v>6023</v>
      </c>
      <c r="C3949" s="4">
        <v>10949644</v>
      </c>
      <c r="D3949" t="s">
        <v>3169</v>
      </c>
      <c r="E3949" t="s">
        <v>6024</v>
      </c>
      <c r="F3949" s="4">
        <v>10022</v>
      </c>
      <c r="G3949" s="13" t="s">
        <v>124</v>
      </c>
      <c r="H3949" s="13" t="s">
        <v>373</v>
      </c>
      <c r="I3949" s="1">
        <v>4075667</v>
      </c>
      <c r="J3949" s="1">
        <v>-7396464</v>
      </c>
      <c r="K3949" t="s">
        <v>40</v>
      </c>
      <c r="L3949" s="20">
        <v>97</v>
      </c>
      <c r="M3949" s="4">
        <v>3</v>
      </c>
      <c r="N3949" s="4">
        <v>177</v>
      </c>
      <c r="O3949" s="2">
        <v>43644</v>
      </c>
      <c r="P3949" s="3">
        <v>2.69</v>
      </c>
      <c r="Q3949" s="4">
        <v>1</v>
      </c>
      <c r="R3949" s="3">
        <v>5.6</v>
      </c>
      <c r="S39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49" t="str">
        <f>IF(AIRBNB[[#This Row],[RUIDO(dB)]]&lt;=4,"Silencioso",IF(AIRBNB[[#This Row],[RUIDO(dB)]]&lt;=5.5,"Poco Ruidoso","Ruidoso"))</f>
        <v>Ruidoso</v>
      </c>
      <c r="U3949" t="str">
        <f>IF(AND(AIRBNB[[#This Row],[PRECIO]]&lt;50,AIRBNB[[#This Row],[MIN_NOCHES]]&gt;3),"Dentro del presupuesto","No considerar")</f>
        <v>No considerar</v>
      </c>
      <c r="V3949" t="str">
        <f>VLOOKUP(AIRBNB[[#This Row],[HOST_ID]],Super_host[],5,FALSE)</f>
        <v>Host</v>
      </c>
    </row>
    <row r="3950" spans="1:22">
      <c r="A3950" s="4">
        <v>2773754</v>
      </c>
      <c r="B3950" t="s">
        <v>10802</v>
      </c>
      <c r="C3950" s="4">
        <v>3883648</v>
      </c>
      <c r="D3950" t="s">
        <v>4473</v>
      </c>
      <c r="E3950" t="s">
        <v>10803</v>
      </c>
      <c r="F3950" s="4">
        <v>11215</v>
      </c>
      <c r="G3950" s="13" t="s">
        <v>4662</v>
      </c>
      <c r="H3950" s="13" t="s">
        <v>10548</v>
      </c>
      <c r="I3950" s="1">
        <v>4066044</v>
      </c>
      <c r="J3950" s="1">
        <v>-7397977</v>
      </c>
      <c r="K3950" t="s">
        <v>5</v>
      </c>
      <c r="L3950" s="20">
        <v>97</v>
      </c>
      <c r="M3950" s="4">
        <v>30</v>
      </c>
      <c r="N3950" s="4">
        <v>5</v>
      </c>
      <c r="O3950" s="2">
        <v>43631</v>
      </c>
      <c r="P3950" s="3">
        <v>0.12</v>
      </c>
      <c r="Q3950" s="4">
        <v>1</v>
      </c>
      <c r="R3950" s="3">
        <v>6.9</v>
      </c>
      <c r="S39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0" t="str">
        <f>IF(AIRBNB[[#This Row],[RUIDO(dB)]]&lt;=4,"Silencioso",IF(AIRBNB[[#This Row],[RUIDO(dB)]]&lt;=5.5,"Poco Ruidoso","Ruidoso"))</f>
        <v>Ruidoso</v>
      </c>
      <c r="U3950" t="str">
        <f>IF(AND(AIRBNB[[#This Row],[PRECIO]]&lt;50,AIRBNB[[#This Row],[MIN_NOCHES]]&gt;3),"Dentro del presupuesto","No considerar")</f>
        <v>No considerar</v>
      </c>
      <c r="V3950" t="str">
        <f>VLOOKUP(AIRBNB[[#This Row],[HOST_ID]],Super_host[],5,FALSE)</f>
        <v>Host</v>
      </c>
    </row>
    <row r="3951" spans="1:22">
      <c r="A3951" s="4">
        <v>741806</v>
      </c>
      <c r="B3951" t="s">
        <v>1155</v>
      </c>
      <c r="C3951" s="4">
        <v>3883580</v>
      </c>
      <c r="D3951" t="s">
        <v>1156</v>
      </c>
      <c r="E3951" t="s">
        <v>1157</v>
      </c>
      <c r="F3951" s="4">
        <v>10040</v>
      </c>
      <c r="G3951" s="13" t="s">
        <v>124</v>
      </c>
      <c r="H3951" s="13" t="s">
        <v>241</v>
      </c>
      <c r="I3951" s="1">
        <v>4085963</v>
      </c>
      <c r="J3951" s="1">
        <v>-7393107</v>
      </c>
      <c r="K3951" t="s">
        <v>40</v>
      </c>
      <c r="L3951" s="20">
        <v>97</v>
      </c>
      <c r="M3951" s="4">
        <v>7</v>
      </c>
      <c r="N3951" s="4">
        <v>2</v>
      </c>
      <c r="O3951" s="2">
        <v>43348</v>
      </c>
      <c r="P3951" s="3">
        <v>0.06</v>
      </c>
      <c r="Q3951" s="4">
        <v>1</v>
      </c>
      <c r="R3951" s="3">
        <v>5.6</v>
      </c>
      <c r="S39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1" t="str">
        <f>IF(AIRBNB[[#This Row],[RUIDO(dB)]]&lt;=4,"Silencioso",IF(AIRBNB[[#This Row],[RUIDO(dB)]]&lt;=5.5,"Poco Ruidoso","Ruidoso"))</f>
        <v>Ruidoso</v>
      </c>
      <c r="U3951" t="str">
        <f>IF(AND(AIRBNB[[#This Row],[PRECIO]]&lt;50,AIRBNB[[#This Row],[MIN_NOCHES]]&gt;3),"Dentro del presupuesto","No considerar")</f>
        <v>No considerar</v>
      </c>
      <c r="V3951" t="str">
        <f>VLOOKUP(AIRBNB[[#This Row],[HOST_ID]],Super_host[],5,FALSE)</f>
        <v>Host</v>
      </c>
    </row>
    <row r="3952" spans="1:22">
      <c r="A3952" s="4">
        <v>1891798</v>
      </c>
      <c r="B3952" t="s">
        <v>13987</v>
      </c>
      <c r="C3952" s="4">
        <v>3196987</v>
      </c>
      <c r="D3952" t="s">
        <v>632</v>
      </c>
      <c r="E3952" t="s">
        <v>13988</v>
      </c>
      <c r="F3952" s="4">
        <v>11205</v>
      </c>
      <c r="G3952" s="13" t="s">
        <v>4662</v>
      </c>
      <c r="H3952" s="13" t="s">
        <v>9230</v>
      </c>
      <c r="I3952" s="1">
        <v>4069181</v>
      </c>
      <c r="J3952" s="1">
        <v>-7395366</v>
      </c>
      <c r="K3952" t="s">
        <v>5</v>
      </c>
      <c r="L3952" s="20">
        <v>97</v>
      </c>
      <c r="M3952" s="4">
        <v>5</v>
      </c>
      <c r="N3952" s="4">
        <v>44</v>
      </c>
      <c r="O3952" s="2">
        <v>43465</v>
      </c>
      <c r="P3952" s="3">
        <v>1.5</v>
      </c>
      <c r="Q3952" s="4">
        <v>1</v>
      </c>
      <c r="R3952" s="3">
        <v>6.9</v>
      </c>
      <c r="S39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2" t="str">
        <f>IF(AIRBNB[[#This Row],[RUIDO(dB)]]&lt;=4,"Silencioso",IF(AIRBNB[[#This Row],[RUIDO(dB)]]&lt;=5.5,"Poco Ruidoso","Ruidoso"))</f>
        <v>Ruidoso</v>
      </c>
      <c r="U3952" t="str">
        <f>IF(AND(AIRBNB[[#This Row],[PRECIO]]&lt;50,AIRBNB[[#This Row],[MIN_NOCHES]]&gt;3),"Dentro del presupuesto","No considerar")</f>
        <v>No considerar</v>
      </c>
      <c r="V3952" t="str">
        <f>VLOOKUP(AIRBNB[[#This Row],[HOST_ID]],Super_host[],5,FALSE)</f>
        <v>Host</v>
      </c>
    </row>
    <row r="3953" spans="1:22">
      <c r="A3953" s="4">
        <v>4359756</v>
      </c>
      <c r="B3953" t="s">
        <v>8497</v>
      </c>
      <c r="C3953" s="4">
        <v>2129777</v>
      </c>
      <c r="D3953" t="s">
        <v>2557</v>
      </c>
      <c r="E3953" t="s">
        <v>8498</v>
      </c>
      <c r="F3953" s="4">
        <v>11101</v>
      </c>
      <c r="G3953" s="13" t="s">
        <v>7897</v>
      </c>
      <c r="H3953" s="13" t="s">
        <v>7905</v>
      </c>
      <c r="I3953" s="1">
        <v>4075259</v>
      </c>
      <c r="J3953" s="1">
        <v>-7394104</v>
      </c>
      <c r="K3953" t="s">
        <v>40</v>
      </c>
      <c r="L3953" s="20">
        <v>97</v>
      </c>
      <c r="M3953" s="4">
        <v>2</v>
      </c>
      <c r="N3953" s="4">
        <v>14</v>
      </c>
      <c r="O3953" s="2">
        <v>43575</v>
      </c>
      <c r="P3953" s="3">
        <v>0.55000000000000004</v>
      </c>
      <c r="Q3953" s="4">
        <v>5</v>
      </c>
      <c r="R3953" s="3">
        <v>6.24</v>
      </c>
      <c r="S39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3" t="str">
        <f>IF(AIRBNB[[#This Row],[RUIDO(dB)]]&lt;=4,"Silencioso",IF(AIRBNB[[#This Row],[RUIDO(dB)]]&lt;=5.5,"Poco Ruidoso","Ruidoso"))</f>
        <v>Ruidoso</v>
      </c>
      <c r="U3953" t="str">
        <f>IF(AND(AIRBNB[[#This Row],[PRECIO]]&lt;50,AIRBNB[[#This Row],[MIN_NOCHES]]&gt;3),"Dentro del presupuesto","No considerar")</f>
        <v>No considerar</v>
      </c>
      <c r="V3953" t="str">
        <f>VLOOKUP(AIRBNB[[#This Row],[HOST_ID]],Super_host[],5,FALSE)</f>
        <v>Host</v>
      </c>
    </row>
    <row r="3954" spans="1:22">
      <c r="A3954" s="4">
        <v>6146081</v>
      </c>
      <c r="B3954" t="s">
        <v>13711</v>
      </c>
      <c r="C3954" s="4">
        <v>1943161</v>
      </c>
      <c r="D3954" t="s">
        <v>4061</v>
      </c>
      <c r="E3954" t="s">
        <v>13712</v>
      </c>
      <c r="F3954" s="4">
        <v>11203</v>
      </c>
      <c r="G3954" s="13" t="s">
        <v>4662</v>
      </c>
      <c r="H3954" s="13" t="s">
        <v>9306</v>
      </c>
      <c r="I3954" s="1">
        <v>4064944</v>
      </c>
      <c r="J3954" s="1">
        <v>-7393376</v>
      </c>
      <c r="K3954" t="s">
        <v>5</v>
      </c>
      <c r="L3954" s="20">
        <v>97</v>
      </c>
      <c r="M3954" s="4">
        <v>3</v>
      </c>
      <c r="N3954" s="4">
        <v>62</v>
      </c>
      <c r="O3954" s="2">
        <v>43639</v>
      </c>
      <c r="P3954" s="3">
        <v>1.23</v>
      </c>
      <c r="Q3954" s="4">
        <v>1</v>
      </c>
      <c r="R3954" s="3">
        <v>6.9</v>
      </c>
      <c r="S39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4" t="str">
        <f>IF(AIRBNB[[#This Row],[RUIDO(dB)]]&lt;=4,"Silencioso",IF(AIRBNB[[#This Row],[RUIDO(dB)]]&lt;=5.5,"Poco Ruidoso","Ruidoso"))</f>
        <v>Ruidoso</v>
      </c>
      <c r="U3954" t="str">
        <f>IF(AND(AIRBNB[[#This Row],[PRECIO]]&lt;50,AIRBNB[[#This Row],[MIN_NOCHES]]&gt;3),"Dentro del presupuesto","No considerar")</f>
        <v>No considerar</v>
      </c>
      <c r="V3954" t="str">
        <f>VLOOKUP(AIRBNB[[#This Row],[HOST_ID]],Super_host[],5,FALSE)</f>
        <v>Host</v>
      </c>
    </row>
    <row r="3955" spans="1:22">
      <c r="A3955" s="4">
        <v>4848528</v>
      </c>
      <c r="B3955" t="s">
        <v>1886</v>
      </c>
      <c r="C3955" s="4">
        <v>1475015</v>
      </c>
      <c r="D3955" t="s">
        <v>498</v>
      </c>
      <c r="E3955" t="s">
        <v>1887</v>
      </c>
      <c r="F3955" s="4">
        <v>10019</v>
      </c>
      <c r="G3955" s="13" t="s">
        <v>124</v>
      </c>
      <c r="H3955" s="13" t="s">
        <v>249</v>
      </c>
      <c r="I3955" s="1">
        <v>4076719</v>
      </c>
      <c r="J3955" s="1">
        <v>-7398533</v>
      </c>
      <c r="K3955" t="s">
        <v>5</v>
      </c>
      <c r="L3955" s="20">
        <v>97</v>
      </c>
      <c r="M3955" s="4">
        <v>30</v>
      </c>
      <c r="N3955" s="4">
        <v>6</v>
      </c>
      <c r="O3955" s="2">
        <v>42956</v>
      </c>
      <c r="P3955" s="3">
        <v>0.12</v>
      </c>
      <c r="Q3955" s="4">
        <v>1</v>
      </c>
      <c r="R3955" s="3">
        <v>5.6</v>
      </c>
      <c r="S39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5" t="str">
        <f>IF(AIRBNB[[#This Row],[RUIDO(dB)]]&lt;=4,"Silencioso",IF(AIRBNB[[#This Row],[RUIDO(dB)]]&lt;=5.5,"Poco Ruidoso","Ruidoso"))</f>
        <v>Ruidoso</v>
      </c>
      <c r="U3955" t="str">
        <f>IF(AND(AIRBNB[[#This Row],[PRECIO]]&lt;50,AIRBNB[[#This Row],[MIN_NOCHES]]&gt;3),"Dentro del presupuesto","No considerar")</f>
        <v>No considerar</v>
      </c>
      <c r="V3955" t="str">
        <f>VLOOKUP(AIRBNB[[#This Row],[HOST_ID]],Super_host[],5,FALSE)</f>
        <v>Host</v>
      </c>
    </row>
    <row r="3956" spans="1:22">
      <c r="A3956" s="4">
        <v>282514</v>
      </c>
      <c r="B3956" t="s">
        <v>14040</v>
      </c>
      <c r="C3956" s="4">
        <v>1464358</v>
      </c>
      <c r="D3956" t="s">
        <v>14041</v>
      </c>
      <c r="E3956" t="s">
        <v>14042</v>
      </c>
      <c r="F3956" s="4">
        <v>11233</v>
      </c>
      <c r="G3956" s="13" t="s">
        <v>4662</v>
      </c>
      <c r="H3956" s="13" t="s">
        <v>9230</v>
      </c>
      <c r="I3956" s="1">
        <v>4068106</v>
      </c>
      <c r="J3956" s="1">
        <v>-739292</v>
      </c>
      <c r="K3956" t="s">
        <v>40</v>
      </c>
      <c r="L3956" s="20">
        <v>97</v>
      </c>
      <c r="M3956" s="4">
        <v>3</v>
      </c>
      <c r="N3956" s="4">
        <v>29</v>
      </c>
      <c r="O3956" s="2">
        <v>43641</v>
      </c>
      <c r="P3956" s="3">
        <v>1.57</v>
      </c>
      <c r="Q3956" s="4">
        <v>1</v>
      </c>
      <c r="R3956" s="3">
        <v>6.9</v>
      </c>
      <c r="S39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6" t="str">
        <f>IF(AIRBNB[[#This Row],[RUIDO(dB)]]&lt;=4,"Silencioso",IF(AIRBNB[[#This Row],[RUIDO(dB)]]&lt;=5.5,"Poco Ruidoso","Ruidoso"))</f>
        <v>Ruidoso</v>
      </c>
      <c r="U3956" t="str">
        <f>IF(AND(AIRBNB[[#This Row],[PRECIO]]&lt;50,AIRBNB[[#This Row],[MIN_NOCHES]]&gt;3),"Dentro del presupuesto","No considerar")</f>
        <v>No considerar</v>
      </c>
      <c r="V3956" t="str">
        <f>VLOOKUP(AIRBNB[[#This Row],[HOST_ID]],Super_host[],5,FALSE)</f>
        <v>Host</v>
      </c>
    </row>
    <row r="3957" spans="1:22">
      <c r="A3957" s="4">
        <v>132516</v>
      </c>
      <c r="B3957" t="s">
        <v>8705</v>
      </c>
      <c r="C3957" s="4">
        <v>85330</v>
      </c>
      <c r="D3957" t="s">
        <v>92</v>
      </c>
      <c r="E3957" t="s">
        <v>8706</v>
      </c>
      <c r="F3957" s="4">
        <v>11375</v>
      </c>
      <c r="G3957" s="13" t="s">
        <v>7897</v>
      </c>
      <c r="H3957" s="13" t="s">
        <v>7951</v>
      </c>
      <c r="I3957" s="1">
        <v>4070925</v>
      </c>
      <c r="J3957" s="1">
        <v>-7385262</v>
      </c>
      <c r="K3957" t="s">
        <v>5</v>
      </c>
      <c r="L3957" s="20">
        <v>97</v>
      </c>
      <c r="M3957" s="4">
        <v>3</v>
      </c>
      <c r="N3957" s="4">
        <v>28</v>
      </c>
      <c r="O3957" s="2">
        <v>43647</v>
      </c>
      <c r="P3957" s="3">
        <v>1.21</v>
      </c>
      <c r="Q3957" s="4">
        <v>5</v>
      </c>
      <c r="R3957" s="3">
        <v>6.24</v>
      </c>
      <c r="S39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7" t="str">
        <f>IF(AIRBNB[[#This Row],[RUIDO(dB)]]&lt;=4,"Silencioso",IF(AIRBNB[[#This Row],[RUIDO(dB)]]&lt;=5.5,"Poco Ruidoso","Ruidoso"))</f>
        <v>Ruidoso</v>
      </c>
      <c r="U3957" t="str">
        <f>IF(AND(AIRBNB[[#This Row],[PRECIO]]&lt;50,AIRBNB[[#This Row],[MIN_NOCHES]]&gt;3),"Dentro del presupuesto","No considerar")</f>
        <v>No considerar</v>
      </c>
      <c r="V3957" t="str">
        <f>VLOOKUP(AIRBNB[[#This Row],[HOST_ID]],Super_host[],5,FALSE)</f>
        <v>Host</v>
      </c>
    </row>
    <row r="3958" spans="1:22">
      <c r="A3958" s="4">
        <v>2087970</v>
      </c>
      <c r="B3958" t="s">
        <v>4564</v>
      </c>
      <c r="C3958" s="4">
        <v>10658486</v>
      </c>
      <c r="D3958" t="s">
        <v>4565</v>
      </c>
      <c r="E3958" t="s">
        <v>4566</v>
      </c>
      <c r="F3958" s="4">
        <v>10014</v>
      </c>
      <c r="G3958" s="13" t="s">
        <v>124</v>
      </c>
      <c r="H3958" s="13" t="s">
        <v>140</v>
      </c>
      <c r="I3958" s="1">
        <v>4073552</v>
      </c>
      <c r="J3958" s="1">
        <v>-7400716</v>
      </c>
      <c r="K3958" t="s">
        <v>5</v>
      </c>
      <c r="L3958" s="20">
        <v>96</v>
      </c>
      <c r="M3958" s="4">
        <v>4</v>
      </c>
      <c r="N3958" s="4">
        <v>52</v>
      </c>
      <c r="O3958" s="2">
        <v>43642</v>
      </c>
      <c r="P3958" s="3">
        <v>0.82</v>
      </c>
      <c r="Q3958" s="4">
        <v>1</v>
      </c>
      <c r="R3958" s="3">
        <v>5.6</v>
      </c>
      <c r="S39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8" t="str">
        <f>IF(AIRBNB[[#This Row],[RUIDO(dB)]]&lt;=4,"Silencioso",IF(AIRBNB[[#This Row],[RUIDO(dB)]]&lt;=5.5,"Poco Ruidoso","Ruidoso"))</f>
        <v>Ruidoso</v>
      </c>
      <c r="U3958" t="str">
        <f>IF(AND(AIRBNB[[#This Row],[PRECIO]]&lt;50,AIRBNB[[#This Row],[MIN_NOCHES]]&gt;3),"Dentro del presupuesto","No considerar")</f>
        <v>No considerar</v>
      </c>
      <c r="V3958" t="str">
        <f>VLOOKUP(AIRBNB[[#This Row],[HOST_ID]],Super_host[],5,FALSE)</f>
        <v>Host</v>
      </c>
    </row>
    <row r="3959" spans="1:22">
      <c r="A3959" s="4">
        <v>1678809</v>
      </c>
      <c r="B3959" t="s">
        <v>15267</v>
      </c>
      <c r="C3959" s="4">
        <v>8619985</v>
      </c>
      <c r="D3959" t="s">
        <v>5889</v>
      </c>
      <c r="E3959" t="s">
        <v>15268</v>
      </c>
      <c r="F3959" s="4">
        <v>11221</v>
      </c>
      <c r="G3959" s="13" t="s">
        <v>4662</v>
      </c>
      <c r="H3959" s="13" t="s">
        <v>9230</v>
      </c>
      <c r="I3959" s="1">
        <v>4069143</v>
      </c>
      <c r="J3959" s="1">
        <v>-7393933</v>
      </c>
      <c r="K3959" t="s">
        <v>5</v>
      </c>
      <c r="L3959" s="20">
        <v>96</v>
      </c>
      <c r="M3959" s="4">
        <v>2</v>
      </c>
      <c r="N3959" s="4">
        <v>14</v>
      </c>
      <c r="O3959" s="2">
        <v>43641</v>
      </c>
      <c r="P3959" s="3">
        <v>4.62</v>
      </c>
      <c r="Q3959" s="4">
        <v>1</v>
      </c>
      <c r="R3959" s="3">
        <v>6.9</v>
      </c>
      <c r="S39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59" t="str">
        <f>IF(AIRBNB[[#This Row],[RUIDO(dB)]]&lt;=4,"Silencioso",IF(AIRBNB[[#This Row],[RUIDO(dB)]]&lt;=5.5,"Poco Ruidoso","Ruidoso"))</f>
        <v>Ruidoso</v>
      </c>
      <c r="U3959" t="str">
        <f>IF(AND(AIRBNB[[#This Row],[PRECIO]]&lt;50,AIRBNB[[#This Row],[MIN_NOCHES]]&gt;3),"Dentro del presupuesto","No considerar")</f>
        <v>No considerar</v>
      </c>
      <c r="V3959" t="str">
        <f>VLOOKUP(AIRBNB[[#This Row],[HOST_ID]],Super_host[],5,FALSE)</f>
        <v>Host</v>
      </c>
    </row>
    <row r="3960" spans="1:22">
      <c r="A3960" s="4">
        <v>3307936</v>
      </c>
      <c r="B3960" t="s">
        <v>3479</v>
      </c>
      <c r="C3960" s="4">
        <v>7889819</v>
      </c>
      <c r="D3960" t="s">
        <v>2988</v>
      </c>
      <c r="E3960" t="s">
        <v>3480</v>
      </c>
      <c r="F3960" s="4">
        <v>10014</v>
      </c>
      <c r="G3960" s="13" t="s">
        <v>124</v>
      </c>
      <c r="H3960" s="13" t="s">
        <v>140</v>
      </c>
      <c r="I3960" s="1">
        <v>4073993</v>
      </c>
      <c r="J3960" s="1">
        <v>-7400619</v>
      </c>
      <c r="K3960" t="s">
        <v>5</v>
      </c>
      <c r="L3960" s="20">
        <v>96</v>
      </c>
      <c r="M3960" s="4">
        <v>1</v>
      </c>
      <c r="N3960" s="4">
        <v>22</v>
      </c>
      <c r="O3960" s="2">
        <v>42301</v>
      </c>
      <c r="P3960" s="3">
        <v>0.37</v>
      </c>
      <c r="Q3960" s="4">
        <v>1</v>
      </c>
      <c r="R3960" s="3">
        <v>5.6</v>
      </c>
      <c r="S39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0" t="str">
        <f>IF(AIRBNB[[#This Row],[RUIDO(dB)]]&lt;=4,"Silencioso",IF(AIRBNB[[#This Row],[RUIDO(dB)]]&lt;=5.5,"Poco Ruidoso","Ruidoso"))</f>
        <v>Ruidoso</v>
      </c>
      <c r="U3960" t="str">
        <f>IF(AND(AIRBNB[[#This Row],[PRECIO]]&lt;50,AIRBNB[[#This Row],[MIN_NOCHES]]&gt;3),"Dentro del presupuesto","No considerar")</f>
        <v>No considerar</v>
      </c>
      <c r="V3960" t="str">
        <f>VLOOKUP(AIRBNB[[#This Row],[HOST_ID]],Super_host[],5,FALSE)</f>
        <v>Host</v>
      </c>
    </row>
    <row r="3961" spans="1:22">
      <c r="A3961" s="4">
        <v>1479283</v>
      </c>
      <c r="B3961" t="s">
        <v>4205</v>
      </c>
      <c r="C3961" s="4">
        <v>7245581</v>
      </c>
      <c r="D3961" t="s">
        <v>839</v>
      </c>
      <c r="E3961" t="s">
        <v>4206</v>
      </c>
      <c r="F3961" s="4">
        <v>10001</v>
      </c>
      <c r="G3961" s="13" t="s">
        <v>124</v>
      </c>
      <c r="H3961" s="13" t="s">
        <v>186</v>
      </c>
      <c r="I3961" s="1">
        <v>4075028</v>
      </c>
      <c r="J3961" s="1">
        <v>-7399533</v>
      </c>
      <c r="K3961" t="s">
        <v>5</v>
      </c>
      <c r="L3961" s="20">
        <v>96</v>
      </c>
      <c r="M3961" s="4">
        <v>115</v>
      </c>
      <c r="N3961" s="4">
        <v>45</v>
      </c>
      <c r="O3961" s="2">
        <v>43539</v>
      </c>
      <c r="P3961" s="3">
        <v>0.63</v>
      </c>
      <c r="Q3961" s="4">
        <v>1</v>
      </c>
      <c r="R3961" s="3">
        <v>5.6</v>
      </c>
      <c r="S39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1" t="str">
        <f>IF(AIRBNB[[#This Row],[RUIDO(dB)]]&lt;=4,"Silencioso",IF(AIRBNB[[#This Row],[RUIDO(dB)]]&lt;=5.5,"Poco Ruidoso","Ruidoso"))</f>
        <v>Ruidoso</v>
      </c>
      <c r="U3961" t="str">
        <f>IF(AND(AIRBNB[[#This Row],[PRECIO]]&lt;50,AIRBNB[[#This Row],[MIN_NOCHES]]&gt;3),"Dentro del presupuesto","No considerar")</f>
        <v>No considerar</v>
      </c>
      <c r="V3961" t="str">
        <f>VLOOKUP(AIRBNB[[#This Row],[HOST_ID]],Super_host[],5,FALSE)</f>
        <v>Host</v>
      </c>
    </row>
    <row r="3962" spans="1:22">
      <c r="A3962" s="4">
        <v>811347</v>
      </c>
      <c r="B3962" t="s">
        <v>1682</v>
      </c>
      <c r="C3962" s="4">
        <v>4255199</v>
      </c>
      <c r="D3962" t="s">
        <v>1683</v>
      </c>
      <c r="E3962" t="s">
        <v>1684</v>
      </c>
      <c r="F3962" s="4">
        <v>10014</v>
      </c>
      <c r="G3962" s="13" t="s">
        <v>124</v>
      </c>
      <c r="H3962" s="13" t="s">
        <v>140</v>
      </c>
      <c r="I3962" s="1">
        <v>4073713</v>
      </c>
      <c r="J3962" s="1">
        <v>-7400232</v>
      </c>
      <c r="K3962" t="s">
        <v>5</v>
      </c>
      <c r="L3962" s="20">
        <v>96</v>
      </c>
      <c r="M3962" s="4">
        <v>7</v>
      </c>
      <c r="N3962" s="4">
        <v>7</v>
      </c>
      <c r="O3962" s="2">
        <v>43305</v>
      </c>
      <c r="P3962" s="3">
        <v>0.1</v>
      </c>
      <c r="Q3962" s="4">
        <v>1</v>
      </c>
      <c r="R3962" s="3">
        <v>5.6</v>
      </c>
      <c r="S39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2" t="str">
        <f>IF(AIRBNB[[#This Row],[RUIDO(dB)]]&lt;=4,"Silencioso",IF(AIRBNB[[#This Row],[RUIDO(dB)]]&lt;=5.5,"Poco Ruidoso","Ruidoso"))</f>
        <v>Ruidoso</v>
      </c>
      <c r="U3962" t="str">
        <f>IF(AND(AIRBNB[[#This Row],[PRECIO]]&lt;50,AIRBNB[[#This Row],[MIN_NOCHES]]&gt;3),"Dentro del presupuesto","No considerar")</f>
        <v>No considerar</v>
      </c>
      <c r="V3962" t="str">
        <f>VLOOKUP(AIRBNB[[#This Row],[HOST_ID]],Super_host[],5,FALSE)</f>
        <v>Host</v>
      </c>
    </row>
    <row r="3963" spans="1:22">
      <c r="A3963" s="4">
        <v>6091208</v>
      </c>
      <c r="B3963" t="s">
        <v>12725</v>
      </c>
      <c r="C3963" s="4">
        <v>4183050</v>
      </c>
      <c r="D3963" t="s">
        <v>7854</v>
      </c>
      <c r="E3963" t="s">
        <v>12726</v>
      </c>
      <c r="F3963" s="4">
        <v>11211</v>
      </c>
      <c r="G3963" s="13" t="s">
        <v>4662</v>
      </c>
      <c r="H3963" s="13" t="s">
        <v>9218</v>
      </c>
      <c r="I3963" s="1">
        <v>407168</v>
      </c>
      <c r="J3963" s="1">
        <v>-7394073</v>
      </c>
      <c r="K3963" t="s">
        <v>40</v>
      </c>
      <c r="L3963" s="20">
        <v>96</v>
      </c>
      <c r="M3963" s="4">
        <v>3</v>
      </c>
      <c r="N3963" s="4">
        <v>28</v>
      </c>
      <c r="O3963" s="2">
        <v>42553</v>
      </c>
      <c r="P3963" s="3">
        <v>0.56000000000000005</v>
      </c>
      <c r="Q3963" s="4">
        <v>1</v>
      </c>
      <c r="R3963" s="3">
        <v>6.9</v>
      </c>
      <c r="S39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3" t="str">
        <f>IF(AIRBNB[[#This Row],[RUIDO(dB)]]&lt;=4,"Silencioso",IF(AIRBNB[[#This Row],[RUIDO(dB)]]&lt;=5.5,"Poco Ruidoso","Ruidoso"))</f>
        <v>Ruidoso</v>
      </c>
      <c r="U3963" t="str">
        <f>IF(AND(AIRBNB[[#This Row],[PRECIO]]&lt;50,AIRBNB[[#This Row],[MIN_NOCHES]]&gt;3),"Dentro del presupuesto","No considerar")</f>
        <v>No considerar</v>
      </c>
      <c r="V3963" t="str">
        <f>VLOOKUP(AIRBNB[[#This Row],[HOST_ID]],Super_host[],5,FALSE)</f>
        <v>Host</v>
      </c>
    </row>
    <row r="3964" spans="1:22">
      <c r="A3964" s="4">
        <v>6388721</v>
      </c>
      <c r="B3964" t="s">
        <v>2420</v>
      </c>
      <c r="C3964" s="4">
        <v>3269171</v>
      </c>
      <c r="D3964" t="s">
        <v>2415</v>
      </c>
      <c r="E3964" t="s">
        <v>2421</v>
      </c>
      <c r="F3964" s="4">
        <v>10014</v>
      </c>
      <c r="G3964" s="13" t="s">
        <v>124</v>
      </c>
      <c r="H3964" s="13" t="s">
        <v>140</v>
      </c>
      <c r="I3964" s="1">
        <v>4073507</v>
      </c>
      <c r="J3964" s="1">
        <v>-7400826</v>
      </c>
      <c r="K3964" t="s">
        <v>5</v>
      </c>
      <c r="L3964" s="20">
        <v>96</v>
      </c>
      <c r="M3964" s="4">
        <v>2</v>
      </c>
      <c r="N3964" s="4">
        <v>6</v>
      </c>
      <c r="O3964" s="2">
        <v>42736</v>
      </c>
      <c r="P3964" s="3">
        <v>0.18</v>
      </c>
      <c r="Q3964" s="4">
        <v>1</v>
      </c>
      <c r="R3964" s="3">
        <v>5.6</v>
      </c>
      <c r="S39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4" t="str">
        <f>IF(AIRBNB[[#This Row],[RUIDO(dB)]]&lt;=4,"Silencioso",IF(AIRBNB[[#This Row],[RUIDO(dB)]]&lt;=5.5,"Poco Ruidoso","Ruidoso"))</f>
        <v>Ruidoso</v>
      </c>
      <c r="U3964" t="str">
        <f>IF(AND(AIRBNB[[#This Row],[PRECIO]]&lt;50,AIRBNB[[#This Row],[MIN_NOCHES]]&gt;3),"Dentro del presupuesto","No considerar")</f>
        <v>No considerar</v>
      </c>
      <c r="V3964" t="str">
        <f>VLOOKUP(AIRBNB[[#This Row],[HOST_ID]],Super_host[],5,FALSE)</f>
        <v>Host</v>
      </c>
    </row>
    <row r="3965" spans="1:22">
      <c r="A3965" s="4">
        <v>5058683</v>
      </c>
      <c r="B3965" t="s">
        <v>15031</v>
      </c>
      <c r="C3965" s="4">
        <v>3074904</v>
      </c>
      <c r="D3965" t="s">
        <v>15032</v>
      </c>
      <c r="E3965" t="s">
        <v>15033</v>
      </c>
      <c r="F3965" s="4">
        <v>11211</v>
      </c>
      <c r="G3965" s="13" t="s">
        <v>4662</v>
      </c>
      <c r="H3965" s="13" t="s">
        <v>9218</v>
      </c>
      <c r="I3965" s="1">
        <v>4071301</v>
      </c>
      <c r="J3965" s="1">
        <v>-7395374</v>
      </c>
      <c r="K3965" t="s">
        <v>40</v>
      </c>
      <c r="L3965" s="20">
        <v>96</v>
      </c>
      <c r="M3965" s="4">
        <v>1</v>
      </c>
      <c r="N3965" s="4">
        <v>175</v>
      </c>
      <c r="O3965" s="2">
        <v>43632</v>
      </c>
      <c r="P3965" s="3">
        <v>3.27</v>
      </c>
      <c r="Q3965" s="4">
        <v>1</v>
      </c>
      <c r="R3965" s="3">
        <v>6.9</v>
      </c>
      <c r="S39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5" t="str">
        <f>IF(AIRBNB[[#This Row],[RUIDO(dB)]]&lt;=4,"Silencioso",IF(AIRBNB[[#This Row],[RUIDO(dB)]]&lt;=5.5,"Poco Ruidoso","Ruidoso"))</f>
        <v>Ruidoso</v>
      </c>
      <c r="U3965" t="str">
        <f>IF(AND(AIRBNB[[#This Row],[PRECIO]]&lt;50,AIRBNB[[#This Row],[MIN_NOCHES]]&gt;3),"Dentro del presupuesto","No considerar")</f>
        <v>No considerar</v>
      </c>
      <c r="V3965" t="str">
        <f>VLOOKUP(AIRBNB[[#This Row],[HOST_ID]],Super_host[],5,FALSE)</f>
        <v>Host</v>
      </c>
    </row>
    <row r="3966" spans="1:22">
      <c r="A3966" s="4">
        <v>511436</v>
      </c>
      <c r="B3966" t="s">
        <v>10252</v>
      </c>
      <c r="C3966" s="4">
        <v>2519356</v>
      </c>
      <c r="D3966" t="s">
        <v>10253</v>
      </c>
      <c r="E3966" t="s">
        <v>10254</v>
      </c>
      <c r="F3966" s="4">
        <v>11249</v>
      </c>
      <c r="G3966" s="13" t="s">
        <v>4662</v>
      </c>
      <c r="H3966" s="13" t="s">
        <v>9218</v>
      </c>
      <c r="I3966" s="1">
        <v>407139</v>
      </c>
      <c r="J3966" s="1">
        <v>-7396553</v>
      </c>
      <c r="K3966" t="s">
        <v>5</v>
      </c>
      <c r="L3966" s="20">
        <v>96</v>
      </c>
      <c r="M3966" s="4">
        <v>3</v>
      </c>
      <c r="N3966" s="4">
        <v>1</v>
      </c>
      <c r="O3966" s="2">
        <v>43246</v>
      </c>
      <c r="P3966" s="3">
        <v>7.0000000000000007E-2</v>
      </c>
      <c r="Q3966" s="4">
        <v>1</v>
      </c>
      <c r="R3966" s="3">
        <v>6.9</v>
      </c>
      <c r="S39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6" t="str">
        <f>IF(AIRBNB[[#This Row],[RUIDO(dB)]]&lt;=4,"Silencioso",IF(AIRBNB[[#This Row],[RUIDO(dB)]]&lt;=5.5,"Poco Ruidoso","Ruidoso"))</f>
        <v>Ruidoso</v>
      </c>
      <c r="U3966" t="str">
        <f>IF(AND(AIRBNB[[#This Row],[PRECIO]]&lt;50,AIRBNB[[#This Row],[MIN_NOCHES]]&gt;3),"Dentro del presupuesto","No considerar")</f>
        <v>No considerar</v>
      </c>
      <c r="V3966" t="str">
        <f>VLOOKUP(AIRBNB[[#This Row],[HOST_ID]],Super_host[],5,FALSE)</f>
        <v>Host</v>
      </c>
    </row>
    <row r="3967" spans="1:22">
      <c r="A3967" s="4">
        <v>578267</v>
      </c>
      <c r="B3967" t="s">
        <v>3464</v>
      </c>
      <c r="C3967" s="4">
        <v>1449904</v>
      </c>
      <c r="D3967" t="s">
        <v>3465</v>
      </c>
      <c r="E3967" t="s">
        <v>3466</v>
      </c>
      <c r="F3967" s="4">
        <v>10002</v>
      </c>
      <c r="G3967" s="13" t="s">
        <v>124</v>
      </c>
      <c r="H3967" s="13" t="s">
        <v>409</v>
      </c>
      <c r="I3967" s="1">
        <v>4071328</v>
      </c>
      <c r="J3967" s="1">
        <v>-7399315</v>
      </c>
      <c r="K3967" t="s">
        <v>40</v>
      </c>
      <c r="L3967" s="20">
        <v>96</v>
      </c>
      <c r="M3967" s="4">
        <v>19</v>
      </c>
      <c r="N3967" s="4">
        <v>30</v>
      </c>
      <c r="O3967" s="2">
        <v>43563</v>
      </c>
      <c r="P3967" s="3">
        <v>0.36</v>
      </c>
      <c r="Q3967" s="4">
        <v>1</v>
      </c>
      <c r="R3967" s="3">
        <v>5.6</v>
      </c>
      <c r="S39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7" t="str">
        <f>IF(AIRBNB[[#This Row],[RUIDO(dB)]]&lt;=4,"Silencioso",IF(AIRBNB[[#This Row],[RUIDO(dB)]]&lt;=5.5,"Poco Ruidoso","Ruidoso"))</f>
        <v>Ruidoso</v>
      </c>
      <c r="U3967" t="str">
        <f>IF(AND(AIRBNB[[#This Row],[PRECIO]]&lt;50,AIRBNB[[#This Row],[MIN_NOCHES]]&gt;3),"Dentro del presupuesto","No considerar")</f>
        <v>No considerar</v>
      </c>
      <c r="V3967" t="str">
        <f>VLOOKUP(AIRBNB[[#This Row],[HOST_ID]],Super_host[],5,FALSE)</f>
        <v>Host</v>
      </c>
    </row>
    <row r="3968" spans="1:22">
      <c r="A3968" s="4">
        <v>269889</v>
      </c>
      <c r="B3968" t="s">
        <v>8964</v>
      </c>
      <c r="C3968" s="4">
        <v>1413098</v>
      </c>
      <c r="D3968" t="s">
        <v>8965</v>
      </c>
      <c r="E3968" t="s">
        <v>8966</v>
      </c>
      <c r="F3968" s="4">
        <v>11101</v>
      </c>
      <c r="G3968" s="13" t="s">
        <v>7897</v>
      </c>
      <c r="H3968" s="13" t="s">
        <v>7905</v>
      </c>
      <c r="I3968" s="1">
        <v>4074579</v>
      </c>
      <c r="J3968" s="1">
        <v>-7395012</v>
      </c>
      <c r="K3968" t="s">
        <v>40</v>
      </c>
      <c r="L3968" s="20">
        <v>96</v>
      </c>
      <c r="M3968" s="4">
        <v>2</v>
      </c>
      <c r="N3968" s="4">
        <v>244</v>
      </c>
      <c r="O3968" s="2">
        <v>43641</v>
      </c>
      <c r="P3968" s="3">
        <v>2.74</v>
      </c>
      <c r="Q3968" s="4">
        <v>5</v>
      </c>
      <c r="R3968" s="3">
        <v>6.24</v>
      </c>
      <c r="S39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8" t="str">
        <f>IF(AIRBNB[[#This Row],[RUIDO(dB)]]&lt;=4,"Silencioso",IF(AIRBNB[[#This Row],[RUIDO(dB)]]&lt;=5.5,"Poco Ruidoso","Ruidoso"))</f>
        <v>Ruidoso</v>
      </c>
      <c r="U3968" t="str">
        <f>IF(AND(AIRBNB[[#This Row],[PRECIO]]&lt;50,AIRBNB[[#This Row],[MIN_NOCHES]]&gt;3),"Dentro del presupuesto","No considerar")</f>
        <v>No considerar</v>
      </c>
      <c r="V3968" t="str">
        <f>VLOOKUP(AIRBNB[[#This Row],[HOST_ID]],Super_host[],5,FALSE)</f>
        <v>Host</v>
      </c>
    </row>
    <row r="3969" spans="1:22">
      <c r="A3969" s="4">
        <v>5205171</v>
      </c>
      <c r="B3969" t="s">
        <v>14058</v>
      </c>
      <c r="C3969" s="4">
        <v>1242374</v>
      </c>
      <c r="D3969" t="s">
        <v>14059</v>
      </c>
      <c r="E3969" t="s">
        <v>14060</v>
      </c>
      <c r="F3969" s="4">
        <v>11211</v>
      </c>
      <c r="G3969" s="13" t="s">
        <v>4662</v>
      </c>
      <c r="H3969" s="13" t="s">
        <v>9218</v>
      </c>
      <c r="I3969" s="1">
        <v>4071495</v>
      </c>
      <c r="J3969" s="1">
        <v>-7393997</v>
      </c>
      <c r="K3969" t="s">
        <v>40</v>
      </c>
      <c r="L3969" s="20">
        <v>96</v>
      </c>
      <c r="M3969" s="4">
        <v>3</v>
      </c>
      <c r="N3969" s="4">
        <v>82</v>
      </c>
      <c r="O3969" s="2">
        <v>43632</v>
      </c>
      <c r="P3969" s="3">
        <v>1.58</v>
      </c>
      <c r="Q3969" s="4">
        <v>1</v>
      </c>
      <c r="R3969" s="3">
        <v>6.9</v>
      </c>
      <c r="S39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69" t="str">
        <f>IF(AIRBNB[[#This Row],[RUIDO(dB)]]&lt;=4,"Silencioso",IF(AIRBNB[[#This Row],[RUIDO(dB)]]&lt;=5.5,"Poco Ruidoso","Ruidoso"))</f>
        <v>Ruidoso</v>
      </c>
      <c r="U3969" t="str">
        <f>IF(AND(AIRBNB[[#This Row],[PRECIO]]&lt;50,AIRBNB[[#This Row],[MIN_NOCHES]]&gt;3),"Dentro del presupuesto","No considerar")</f>
        <v>No considerar</v>
      </c>
      <c r="V3969" t="str">
        <f>VLOOKUP(AIRBNB[[#This Row],[HOST_ID]],Super_host[],5,FALSE)</f>
        <v>Host</v>
      </c>
    </row>
    <row r="3970" spans="1:22">
      <c r="A3970" s="4">
        <v>253332</v>
      </c>
      <c r="B3970" t="s">
        <v>10974</v>
      </c>
      <c r="C3970" s="4">
        <v>552343</v>
      </c>
      <c r="D3970" t="s">
        <v>1045</v>
      </c>
      <c r="E3970" t="s">
        <v>10975</v>
      </c>
      <c r="F3970" s="4">
        <v>11215</v>
      </c>
      <c r="G3970" s="13" t="s">
        <v>4662</v>
      </c>
      <c r="H3970" s="13" t="s">
        <v>9246</v>
      </c>
      <c r="I3970" s="1">
        <v>406623</v>
      </c>
      <c r="J3970" s="1">
        <v>-7399049</v>
      </c>
      <c r="K3970" t="s">
        <v>5</v>
      </c>
      <c r="L3970" s="20">
        <v>96</v>
      </c>
      <c r="M3970" s="4">
        <v>120</v>
      </c>
      <c r="N3970" s="4">
        <v>13</v>
      </c>
      <c r="O3970" s="2">
        <v>43344</v>
      </c>
      <c r="P3970" s="3">
        <v>0.14000000000000001</v>
      </c>
      <c r="Q3970" s="4">
        <v>1</v>
      </c>
      <c r="R3970" s="3">
        <v>6.9</v>
      </c>
      <c r="S39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0" t="str">
        <f>IF(AIRBNB[[#This Row],[RUIDO(dB)]]&lt;=4,"Silencioso",IF(AIRBNB[[#This Row],[RUIDO(dB)]]&lt;=5.5,"Poco Ruidoso","Ruidoso"))</f>
        <v>Ruidoso</v>
      </c>
      <c r="U3970" t="str">
        <f>IF(AND(AIRBNB[[#This Row],[PRECIO]]&lt;50,AIRBNB[[#This Row],[MIN_NOCHES]]&gt;3),"Dentro del presupuesto","No considerar")</f>
        <v>No considerar</v>
      </c>
      <c r="V3970" t="str">
        <f>VLOOKUP(AIRBNB[[#This Row],[HOST_ID]],Super_host[],5,FALSE)</f>
        <v>Host</v>
      </c>
    </row>
    <row r="3971" spans="1:22">
      <c r="A3971" s="4">
        <v>144148</v>
      </c>
      <c r="B3971" t="s">
        <v>4101</v>
      </c>
      <c r="C3971" s="4">
        <v>299755</v>
      </c>
      <c r="D3971" t="s">
        <v>63</v>
      </c>
      <c r="E3971" t="s">
        <v>4102</v>
      </c>
      <c r="F3971" s="4">
        <v>10009</v>
      </c>
      <c r="G3971" s="13" t="s">
        <v>124</v>
      </c>
      <c r="H3971" s="13" t="s">
        <v>133</v>
      </c>
      <c r="I3971" s="1">
        <v>4072217</v>
      </c>
      <c r="J3971" s="1">
        <v>-7398419</v>
      </c>
      <c r="K3971" t="s">
        <v>40</v>
      </c>
      <c r="L3971" s="20">
        <v>96</v>
      </c>
      <c r="M3971" s="4">
        <v>1</v>
      </c>
      <c r="N3971" s="4">
        <v>34</v>
      </c>
      <c r="O3971" s="2">
        <v>42374</v>
      </c>
      <c r="P3971" s="3">
        <v>0.57999999999999996</v>
      </c>
      <c r="Q3971" s="4">
        <v>1</v>
      </c>
      <c r="R3971" s="3">
        <v>5.6</v>
      </c>
      <c r="S39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1" t="str">
        <f>IF(AIRBNB[[#This Row],[RUIDO(dB)]]&lt;=4,"Silencioso",IF(AIRBNB[[#This Row],[RUIDO(dB)]]&lt;=5.5,"Poco Ruidoso","Ruidoso"))</f>
        <v>Ruidoso</v>
      </c>
      <c r="U3971" t="str">
        <f>IF(AND(AIRBNB[[#This Row],[PRECIO]]&lt;50,AIRBNB[[#This Row],[MIN_NOCHES]]&gt;3),"Dentro del presupuesto","No considerar")</f>
        <v>No considerar</v>
      </c>
      <c r="V3971" t="str">
        <f>VLOOKUP(AIRBNB[[#This Row],[HOST_ID]],Super_host[],5,FALSE)</f>
        <v>Host</v>
      </c>
    </row>
    <row r="3972" spans="1:22">
      <c r="A3972" s="4">
        <v>837503</v>
      </c>
      <c r="B3972" t="s">
        <v>14848</v>
      </c>
      <c r="C3972" s="4">
        <v>265525</v>
      </c>
      <c r="D3972" t="s">
        <v>191</v>
      </c>
      <c r="E3972" t="s">
        <v>14849</v>
      </c>
      <c r="F3972" s="4">
        <v>11205</v>
      </c>
      <c r="G3972" s="13" t="s">
        <v>4662</v>
      </c>
      <c r="H3972" s="13" t="s">
        <v>9230</v>
      </c>
      <c r="I3972" s="1">
        <v>4069165</v>
      </c>
      <c r="J3972" s="1">
        <v>-7395456</v>
      </c>
      <c r="K3972" t="s">
        <v>5</v>
      </c>
      <c r="L3972" s="20">
        <v>96</v>
      </c>
      <c r="M3972" s="4">
        <v>5</v>
      </c>
      <c r="N3972" s="4">
        <v>224</v>
      </c>
      <c r="O3972" s="2">
        <v>43637</v>
      </c>
      <c r="P3972" s="3">
        <v>2.82</v>
      </c>
      <c r="Q3972" s="4">
        <v>1</v>
      </c>
      <c r="R3972" s="3">
        <v>6.9</v>
      </c>
      <c r="S39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2" t="str">
        <f>IF(AIRBNB[[#This Row],[RUIDO(dB)]]&lt;=4,"Silencioso",IF(AIRBNB[[#This Row],[RUIDO(dB)]]&lt;=5.5,"Poco Ruidoso","Ruidoso"))</f>
        <v>Ruidoso</v>
      </c>
      <c r="U3972" t="str">
        <f>IF(AND(AIRBNB[[#This Row],[PRECIO]]&lt;50,AIRBNB[[#This Row],[MIN_NOCHES]]&gt;3),"Dentro del presupuesto","No considerar")</f>
        <v>No considerar</v>
      </c>
      <c r="V3972" t="str">
        <f>VLOOKUP(AIRBNB[[#This Row],[HOST_ID]],Super_host[],5,FALSE)</f>
        <v>Host</v>
      </c>
    </row>
    <row r="3973" spans="1:22">
      <c r="A3973" s="4">
        <v>6611547</v>
      </c>
      <c r="B3973" t="s">
        <v>15014</v>
      </c>
      <c r="C3973" s="4">
        <v>34595916</v>
      </c>
      <c r="D3973" t="s">
        <v>492</v>
      </c>
      <c r="E3973" t="s">
        <v>14835</v>
      </c>
      <c r="F3973" s="4">
        <v>11215</v>
      </c>
      <c r="G3973" s="13" t="s">
        <v>4662</v>
      </c>
      <c r="H3973" s="13" t="s">
        <v>9262</v>
      </c>
      <c r="I3973" s="1">
        <v>4066934</v>
      </c>
      <c r="J3973" s="1">
        <v>-7398793</v>
      </c>
      <c r="K3973" t="s">
        <v>5</v>
      </c>
      <c r="L3973" s="20">
        <v>95</v>
      </c>
      <c r="M3973" s="4">
        <v>5</v>
      </c>
      <c r="N3973" s="4">
        <v>161</v>
      </c>
      <c r="O3973" s="2">
        <v>43647</v>
      </c>
      <c r="P3973" s="3">
        <v>3.22</v>
      </c>
      <c r="Q3973" s="4">
        <v>1</v>
      </c>
      <c r="R3973" s="3">
        <v>6.9</v>
      </c>
      <c r="S39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3" t="str">
        <f>IF(AIRBNB[[#This Row],[RUIDO(dB)]]&lt;=4,"Silencioso",IF(AIRBNB[[#This Row],[RUIDO(dB)]]&lt;=5.5,"Poco Ruidoso","Ruidoso"))</f>
        <v>Ruidoso</v>
      </c>
      <c r="U3973" t="str">
        <f>IF(AND(AIRBNB[[#This Row],[PRECIO]]&lt;50,AIRBNB[[#This Row],[MIN_NOCHES]]&gt;3),"Dentro del presupuesto","No considerar")</f>
        <v>No considerar</v>
      </c>
      <c r="V3973" t="str">
        <f>VLOOKUP(AIRBNB[[#This Row],[HOST_ID]],Super_host[],5,FALSE)</f>
        <v>Host</v>
      </c>
    </row>
    <row r="3974" spans="1:22">
      <c r="A3974" s="4">
        <v>6347713</v>
      </c>
      <c r="B3974" t="s">
        <v>702</v>
      </c>
      <c r="C3974" s="4">
        <v>33064443</v>
      </c>
      <c r="D3974" t="s">
        <v>703</v>
      </c>
      <c r="E3974" t="s">
        <v>704</v>
      </c>
      <c r="F3974" s="4">
        <v>10010</v>
      </c>
      <c r="G3974" s="13" t="s">
        <v>124</v>
      </c>
      <c r="H3974" s="13" t="s">
        <v>452</v>
      </c>
      <c r="I3974" s="1">
        <v>4074169</v>
      </c>
      <c r="J3974" s="1">
        <v>-739933</v>
      </c>
      <c r="K3974" t="s">
        <v>40</v>
      </c>
      <c r="L3974" s="20">
        <v>95</v>
      </c>
      <c r="M3974" s="4">
        <v>3</v>
      </c>
      <c r="N3974" s="4">
        <v>1</v>
      </c>
      <c r="O3974" s="2">
        <v>42930</v>
      </c>
      <c r="P3974" s="3">
        <v>0.04</v>
      </c>
      <c r="Q3974" s="4">
        <v>1</v>
      </c>
      <c r="R3974" s="3">
        <v>5.6</v>
      </c>
      <c r="S39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4" t="str">
        <f>IF(AIRBNB[[#This Row],[RUIDO(dB)]]&lt;=4,"Silencioso",IF(AIRBNB[[#This Row],[RUIDO(dB)]]&lt;=5.5,"Poco Ruidoso","Ruidoso"))</f>
        <v>Ruidoso</v>
      </c>
      <c r="U3974" t="str">
        <f>IF(AND(AIRBNB[[#This Row],[PRECIO]]&lt;50,AIRBNB[[#This Row],[MIN_NOCHES]]&gt;3),"Dentro del presupuesto","No considerar")</f>
        <v>No considerar</v>
      </c>
      <c r="V3974" t="str">
        <f>VLOOKUP(AIRBNB[[#This Row],[HOST_ID]],Super_host[],5,FALSE)</f>
        <v>Host</v>
      </c>
    </row>
    <row r="3975" spans="1:22">
      <c r="A3975" s="4">
        <v>6638377</v>
      </c>
      <c r="B3975" t="s">
        <v>9282</v>
      </c>
      <c r="C3975" s="4">
        <v>31889552</v>
      </c>
      <c r="D3975" t="s">
        <v>764</v>
      </c>
      <c r="E3975" t="s">
        <v>9283</v>
      </c>
      <c r="F3975" s="4">
        <v>11217</v>
      </c>
      <c r="G3975" s="13" t="s">
        <v>4662</v>
      </c>
      <c r="H3975" s="13" t="s">
        <v>9222</v>
      </c>
      <c r="I3975" s="1">
        <v>4068711</v>
      </c>
      <c r="J3975" s="1">
        <v>-739747</v>
      </c>
      <c r="K3975" t="s">
        <v>5</v>
      </c>
      <c r="L3975" s="20">
        <v>95</v>
      </c>
      <c r="M3975" s="4">
        <v>3</v>
      </c>
      <c r="N3975" s="4">
        <v>1</v>
      </c>
      <c r="O3975" s="2">
        <v>42212</v>
      </c>
      <c r="P3975" s="3">
        <v>0.02</v>
      </c>
      <c r="Q3975" s="4">
        <v>1</v>
      </c>
      <c r="R3975" s="3">
        <v>6.9</v>
      </c>
      <c r="S39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5" t="str">
        <f>IF(AIRBNB[[#This Row],[RUIDO(dB)]]&lt;=4,"Silencioso",IF(AIRBNB[[#This Row],[RUIDO(dB)]]&lt;=5.5,"Poco Ruidoso","Ruidoso"))</f>
        <v>Ruidoso</v>
      </c>
      <c r="U3975" t="str">
        <f>IF(AND(AIRBNB[[#This Row],[PRECIO]]&lt;50,AIRBNB[[#This Row],[MIN_NOCHES]]&gt;3),"Dentro del presupuesto","No considerar")</f>
        <v>No considerar</v>
      </c>
      <c r="V3975" t="str">
        <f>VLOOKUP(AIRBNB[[#This Row],[HOST_ID]],Super_host[],5,FALSE)</f>
        <v>Host</v>
      </c>
    </row>
    <row r="3976" spans="1:22">
      <c r="A3976" s="4">
        <v>6247104</v>
      </c>
      <c r="B3976" t="s">
        <v>6164</v>
      </c>
      <c r="C3976" s="4">
        <v>30586356</v>
      </c>
      <c r="D3976" t="s">
        <v>2303</v>
      </c>
      <c r="E3976" t="s">
        <v>6165</v>
      </c>
      <c r="F3976" s="4">
        <v>10040</v>
      </c>
      <c r="G3976" s="13" t="s">
        <v>124</v>
      </c>
      <c r="H3976" s="13" t="s">
        <v>125</v>
      </c>
      <c r="I3976" s="1">
        <v>4085475</v>
      </c>
      <c r="J3976" s="1">
        <v>-7393372</v>
      </c>
      <c r="K3976" t="s">
        <v>268</v>
      </c>
      <c r="L3976" s="20">
        <v>95</v>
      </c>
      <c r="M3976" s="4">
        <v>1</v>
      </c>
      <c r="N3976" s="4">
        <v>36</v>
      </c>
      <c r="O3976" s="2">
        <v>43641</v>
      </c>
      <c r="P3976" s="3">
        <v>3.03</v>
      </c>
      <c r="Q3976" s="4">
        <v>1</v>
      </c>
      <c r="R3976" s="3">
        <v>5.6</v>
      </c>
      <c r="S39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6" t="str">
        <f>IF(AIRBNB[[#This Row],[RUIDO(dB)]]&lt;=4,"Silencioso",IF(AIRBNB[[#This Row],[RUIDO(dB)]]&lt;=5.5,"Poco Ruidoso","Ruidoso"))</f>
        <v>Ruidoso</v>
      </c>
      <c r="U3976" t="str">
        <f>IF(AND(AIRBNB[[#This Row],[PRECIO]]&lt;50,AIRBNB[[#This Row],[MIN_NOCHES]]&gt;3),"Dentro del presupuesto","No considerar")</f>
        <v>No considerar</v>
      </c>
      <c r="V3976" t="str">
        <f>VLOOKUP(AIRBNB[[#This Row],[HOST_ID]],Super_host[],5,FALSE)</f>
        <v>Host</v>
      </c>
    </row>
    <row r="3977" spans="1:22">
      <c r="A3977" s="4">
        <v>6033449</v>
      </c>
      <c r="B3977" t="s">
        <v>2850</v>
      </c>
      <c r="C3977" s="4">
        <v>25237492</v>
      </c>
      <c r="D3977" t="s">
        <v>2309</v>
      </c>
      <c r="E3977" t="s">
        <v>2084</v>
      </c>
      <c r="F3977" s="4">
        <v>10031</v>
      </c>
      <c r="G3977" s="13" t="s">
        <v>124</v>
      </c>
      <c r="H3977" s="13" t="s">
        <v>125</v>
      </c>
      <c r="I3977" s="1">
        <v>4084035</v>
      </c>
      <c r="J3977" s="1">
        <v>-7394089</v>
      </c>
      <c r="K3977" t="s">
        <v>5</v>
      </c>
      <c r="L3977" s="20">
        <v>95</v>
      </c>
      <c r="M3977" s="4">
        <v>30</v>
      </c>
      <c r="N3977" s="4">
        <v>11</v>
      </c>
      <c r="O3977" s="2">
        <v>43610</v>
      </c>
      <c r="P3977" s="3">
        <v>0.25</v>
      </c>
      <c r="Q3977" s="4">
        <v>1</v>
      </c>
      <c r="R3977" s="3">
        <v>5.6</v>
      </c>
      <c r="S39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7" t="str">
        <f>IF(AIRBNB[[#This Row],[RUIDO(dB)]]&lt;=4,"Silencioso",IF(AIRBNB[[#This Row],[RUIDO(dB)]]&lt;=5.5,"Poco Ruidoso","Ruidoso"))</f>
        <v>Ruidoso</v>
      </c>
      <c r="U3977" t="str">
        <f>IF(AND(AIRBNB[[#This Row],[PRECIO]]&lt;50,AIRBNB[[#This Row],[MIN_NOCHES]]&gt;3),"Dentro del presupuesto","No considerar")</f>
        <v>No considerar</v>
      </c>
      <c r="V3977" t="str">
        <f>VLOOKUP(AIRBNB[[#This Row],[HOST_ID]],Super_host[],5,FALSE)</f>
        <v>Host</v>
      </c>
    </row>
    <row r="3978" spans="1:22">
      <c r="A3978" s="4">
        <v>4760085</v>
      </c>
      <c r="B3978" t="s">
        <v>14791</v>
      </c>
      <c r="C3978" s="4">
        <v>24561040</v>
      </c>
      <c r="D3978" t="s">
        <v>11327</v>
      </c>
      <c r="E3978" t="s">
        <v>11475</v>
      </c>
      <c r="F3978" s="4">
        <v>11217</v>
      </c>
      <c r="G3978" s="13" t="s">
        <v>4662</v>
      </c>
      <c r="H3978" s="13" t="s">
        <v>9234</v>
      </c>
      <c r="I3978" s="1">
        <v>4067851</v>
      </c>
      <c r="J3978" s="1">
        <v>-7397678</v>
      </c>
      <c r="K3978" t="s">
        <v>40</v>
      </c>
      <c r="L3978" s="20">
        <v>95</v>
      </c>
      <c r="M3978" s="4">
        <v>2</v>
      </c>
      <c r="N3978" s="4">
        <v>132</v>
      </c>
      <c r="O3978" s="2">
        <v>43639</v>
      </c>
      <c r="P3978" s="3">
        <v>2.7</v>
      </c>
      <c r="Q3978" s="4">
        <v>1</v>
      </c>
      <c r="R3978" s="3">
        <v>6.9</v>
      </c>
      <c r="S39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8" t="str">
        <f>IF(AIRBNB[[#This Row],[RUIDO(dB)]]&lt;=4,"Silencioso",IF(AIRBNB[[#This Row],[RUIDO(dB)]]&lt;=5.5,"Poco Ruidoso","Ruidoso"))</f>
        <v>Ruidoso</v>
      </c>
      <c r="U3978" t="str">
        <f>IF(AND(AIRBNB[[#This Row],[PRECIO]]&lt;50,AIRBNB[[#This Row],[MIN_NOCHES]]&gt;3),"Dentro del presupuesto","No considerar")</f>
        <v>No considerar</v>
      </c>
      <c r="V3978" t="str">
        <f>VLOOKUP(AIRBNB[[#This Row],[HOST_ID]],Super_host[],5,FALSE)</f>
        <v>Host</v>
      </c>
    </row>
    <row r="3979" spans="1:22">
      <c r="A3979" s="4">
        <v>4636323</v>
      </c>
      <c r="B3979" t="s">
        <v>15474</v>
      </c>
      <c r="C3979" s="4">
        <v>24006197</v>
      </c>
      <c r="D3979" t="s">
        <v>15475</v>
      </c>
      <c r="E3979" t="s">
        <v>15476</v>
      </c>
      <c r="F3979" s="4">
        <v>11206</v>
      </c>
      <c r="G3979" s="13" t="s">
        <v>4662</v>
      </c>
      <c r="H3979" s="13" t="s">
        <v>9218</v>
      </c>
      <c r="I3979" s="1">
        <v>407118</v>
      </c>
      <c r="J3979" s="1">
        <v>-7393729</v>
      </c>
      <c r="K3979" t="s">
        <v>40</v>
      </c>
      <c r="L3979" s="20">
        <v>95</v>
      </c>
      <c r="M3979" s="4">
        <v>1</v>
      </c>
      <c r="N3979" s="4">
        <v>0</v>
      </c>
      <c r="O3979" s="2">
        <v>42933</v>
      </c>
      <c r="P3979" s="3">
        <v>0.49</v>
      </c>
      <c r="Q3979" s="4">
        <v>1</v>
      </c>
      <c r="R3979" s="3">
        <v>6.9</v>
      </c>
      <c r="S39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79" t="str">
        <f>IF(AIRBNB[[#This Row],[RUIDO(dB)]]&lt;=4,"Silencioso",IF(AIRBNB[[#This Row],[RUIDO(dB)]]&lt;=5.5,"Poco Ruidoso","Ruidoso"))</f>
        <v>Ruidoso</v>
      </c>
      <c r="U3979" t="str">
        <f>IF(AND(AIRBNB[[#This Row],[PRECIO]]&lt;50,AIRBNB[[#This Row],[MIN_NOCHES]]&gt;3),"Dentro del presupuesto","No considerar")</f>
        <v>No considerar</v>
      </c>
      <c r="V3979" t="str">
        <f>VLOOKUP(AIRBNB[[#This Row],[HOST_ID]],Super_host[],5,FALSE)</f>
        <v>Host</v>
      </c>
    </row>
    <row r="3980" spans="1:22">
      <c r="A3980" s="4">
        <v>4808239</v>
      </c>
      <c r="B3980" t="s">
        <v>1073</v>
      </c>
      <c r="C3980" s="4">
        <v>23982388</v>
      </c>
      <c r="D3980" t="s">
        <v>731</v>
      </c>
      <c r="E3980" t="s">
        <v>1074</v>
      </c>
      <c r="F3980" s="4">
        <v>10017</v>
      </c>
      <c r="G3980" s="13" t="s">
        <v>124</v>
      </c>
      <c r="H3980" s="13" t="s">
        <v>373</v>
      </c>
      <c r="I3980" s="1">
        <v>4075248</v>
      </c>
      <c r="J3980" s="1">
        <v>-7396695</v>
      </c>
      <c r="K3980" t="s">
        <v>5</v>
      </c>
      <c r="L3980" s="20">
        <v>95</v>
      </c>
      <c r="M3980" s="4">
        <v>30</v>
      </c>
      <c r="N3980" s="4">
        <v>3</v>
      </c>
      <c r="O3980" s="2">
        <v>42444</v>
      </c>
      <c r="P3980" s="3">
        <v>0.06</v>
      </c>
      <c r="Q3980" s="4">
        <v>1</v>
      </c>
      <c r="R3980" s="3">
        <v>5.6</v>
      </c>
      <c r="S39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0" t="str">
        <f>IF(AIRBNB[[#This Row],[RUIDO(dB)]]&lt;=4,"Silencioso",IF(AIRBNB[[#This Row],[RUIDO(dB)]]&lt;=5.5,"Poco Ruidoso","Ruidoso"))</f>
        <v>Ruidoso</v>
      </c>
      <c r="U3980" t="str">
        <f>IF(AND(AIRBNB[[#This Row],[PRECIO]]&lt;50,AIRBNB[[#This Row],[MIN_NOCHES]]&gt;3),"Dentro del presupuesto","No considerar")</f>
        <v>No considerar</v>
      </c>
      <c r="V3980" t="str">
        <f>VLOOKUP(AIRBNB[[#This Row],[HOST_ID]],Super_host[],5,FALSE)</f>
        <v>Host</v>
      </c>
    </row>
    <row r="3981" spans="1:22">
      <c r="A3981" s="4">
        <v>4813342</v>
      </c>
      <c r="B3981" t="s">
        <v>1733</v>
      </c>
      <c r="C3981" s="4">
        <v>23982388</v>
      </c>
      <c r="D3981" t="s">
        <v>731</v>
      </c>
      <c r="E3981" t="s">
        <v>1734</v>
      </c>
      <c r="F3981" s="4">
        <v>10019</v>
      </c>
      <c r="G3981" s="13" t="s">
        <v>124</v>
      </c>
      <c r="H3981" s="13" t="s">
        <v>249</v>
      </c>
      <c r="I3981" s="1">
        <v>4076497</v>
      </c>
      <c r="J3981" s="1">
        <v>-7398854</v>
      </c>
      <c r="K3981" t="s">
        <v>5</v>
      </c>
      <c r="L3981" s="20">
        <v>95</v>
      </c>
      <c r="M3981" s="4">
        <v>30</v>
      </c>
      <c r="N3981" s="4">
        <v>4</v>
      </c>
      <c r="O3981" s="2">
        <v>43262</v>
      </c>
      <c r="P3981" s="3">
        <v>0.11</v>
      </c>
      <c r="Q3981" s="4">
        <v>1</v>
      </c>
      <c r="R3981" s="3">
        <v>5.6</v>
      </c>
      <c r="S39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1" t="str">
        <f>IF(AIRBNB[[#This Row],[RUIDO(dB)]]&lt;=4,"Silencioso",IF(AIRBNB[[#This Row],[RUIDO(dB)]]&lt;=5.5,"Poco Ruidoso","Ruidoso"))</f>
        <v>Ruidoso</v>
      </c>
      <c r="U3981" t="str">
        <f>IF(AND(AIRBNB[[#This Row],[PRECIO]]&lt;50,AIRBNB[[#This Row],[MIN_NOCHES]]&gt;3),"Dentro del presupuesto","No considerar")</f>
        <v>No considerar</v>
      </c>
      <c r="V3981" t="str">
        <f>VLOOKUP(AIRBNB[[#This Row],[HOST_ID]],Super_host[],5,FALSE)</f>
        <v>Host</v>
      </c>
    </row>
    <row r="3982" spans="1:22">
      <c r="A3982" s="4">
        <v>4629599</v>
      </c>
      <c r="B3982" t="s">
        <v>9777</v>
      </c>
      <c r="C3982" s="4">
        <v>22503794</v>
      </c>
      <c r="D3982" t="s">
        <v>9778</v>
      </c>
      <c r="E3982" t="s">
        <v>9779</v>
      </c>
      <c r="F3982" s="4">
        <v>11215</v>
      </c>
      <c r="G3982" s="13" t="s">
        <v>4662</v>
      </c>
      <c r="H3982" s="13" t="s">
        <v>9262</v>
      </c>
      <c r="I3982" s="1">
        <v>4066238</v>
      </c>
      <c r="J3982" s="1">
        <v>-7398457</v>
      </c>
      <c r="K3982" t="s">
        <v>40</v>
      </c>
      <c r="L3982" s="20">
        <v>95</v>
      </c>
      <c r="M3982" s="4">
        <v>1</v>
      </c>
      <c r="N3982" s="4">
        <v>2</v>
      </c>
      <c r="O3982" s="2">
        <v>42224</v>
      </c>
      <c r="P3982" s="3">
        <v>0.04</v>
      </c>
      <c r="Q3982" s="4">
        <v>1</v>
      </c>
      <c r="R3982" s="3">
        <v>6.9</v>
      </c>
      <c r="S39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2" t="str">
        <f>IF(AIRBNB[[#This Row],[RUIDO(dB)]]&lt;=4,"Silencioso",IF(AIRBNB[[#This Row],[RUIDO(dB)]]&lt;=5.5,"Poco Ruidoso","Ruidoso"))</f>
        <v>Ruidoso</v>
      </c>
      <c r="U3982" t="str">
        <f>IF(AND(AIRBNB[[#This Row],[PRECIO]]&lt;50,AIRBNB[[#This Row],[MIN_NOCHES]]&gt;3),"Dentro del presupuesto","No considerar")</f>
        <v>No considerar</v>
      </c>
      <c r="V3982" t="str">
        <f>VLOOKUP(AIRBNB[[#This Row],[HOST_ID]],Super_host[],5,FALSE)</f>
        <v>Host</v>
      </c>
    </row>
    <row r="3983" spans="1:22">
      <c r="A3983" s="4">
        <v>4331691</v>
      </c>
      <c r="B3983" t="s">
        <v>736</v>
      </c>
      <c r="C3983" s="4">
        <v>22490457</v>
      </c>
      <c r="D3983" t="s">
        <v>737</v>
      </c>
      <c r="E3983" t="s">
        <v>738</v>
      </c>
      <c r="F3983" s="4">
        <v>10002</v>
      </c>
      <c r="G3983" s="13" t="s">
        <v>124</v>
      </c>
      <c r="H3983" s="13" t="s">
        <v>137</v>
      </c>
      <c r="I3983" s="1">
        <v>4071845</v>
      </c>
      <c r="J3983" s="1">
        <v>-73986</v>
      </c>
      <c r="K3983" t="s">
        <v>5</v>
      </c>
      <c r="L3983" s="20">
        <v>95</v>
      </c>
      <c r="M3983" s="4">
        <v>10</v>
      </c>
      <c r="N3983" s="4">
        <v>2</v>
      </c>
      <c r="O3983" s="2">
        <v>42691</v>
      </c>
      <c r="P3983" s="3">
        <v>0.04</v>
      </c>
      <c r="Q3983" s="4">
        <v>1</v>
      </c>
      <c r="R3983" s="3">
        <v>5.6</v>
      </c>
      <c r="S39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3" t="str">
        <f>IF(AIRBNB[[#This Row],[RUIDO(dB)]]&lt;=4,"Silencioso",IF(AIRBNB[[#This Row],[RUIDO(dB)]]&lt;=5.5,"Poco Ruidoso","Ruidoso"))</f>
        <v>Ruidoso</v>
      </c>
      <c r="U3983" t="str">
        <f>IF(AND(AIRBNB[[#This Row],[PRECIO]]&lt;50,AIRBNB[[#This Row],[MIN_NOCHES]]&gt;3),"Dentro del presupuesto","No considerar")</f>
        <v>No considerar</v>
      </c>
      <c r="V3983" t="str">
        <f>VLOOKUP(AIRBNB[[#This Row],[HOST_ID]],Super_host[],5,FALSE)</f>
        <v>Host</v>
      </c>
    </row>
    <row r="3984" spans="1:22">
      <c r="A3984" s="4">
        <v>4219851</v>
      </c>
      <c r="B3984" t="s">
        <v>12395</v>
      </c>
      <c r="C3984" s="4">
        <v>21902316</v>
      </c>
      <c r="D3984" t="s">
        <v>854</v>
      </c>
      <c r="E3984" t="s">
        <v>12396</v>
      </c>
      <c r="F3984" s="4">
        <v>11206</v>
      </c>
      <c r="G3984" s="13" t="s">
        <v>4662</v>
      </c>
      <c r="H3984" s="13" t="s">
        <v>9274</v>
      </c>
      <c r="I3984" s="1">
        <v>4070071</v>
      </c>
      <c r="J3984" s="1">
        <v>-7392913</v>
      </c>
      <c r="K3984" t="s">
        <v>5</v>
      </c>
      <c r="L3984" s="20">
        <v>95</v>
      </c>
      <c r="M3984" s="4">
        <v>2</v>
      </c>
      <c r="N3984" s="4">
        <v>19</v>
      </c>
      <c r="O3984" s="2">
        <v>43612</v>
      </c>
      <c r="P3984" s="3">
        <v>0.44</v>
      </c>
      <c r="Q3984" s="4">
        <v>1</v>
      </c>
      <c r="R3984" s="3">
        <v>6.9</v>
      </c>
      <c r="S39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4" t="str">
        <f>IF(AIRBNB[[#This Row],[RUIDO(dB)]]&lt;=4,"Silencioso",IF(AIRBNB[[#This Row],[RUIDO(dB)]]&lt;=5.5,"Poco Ruidoso","Ruidoso"))</f>
        <v>Ruidoso</v>
      </c>
      <c r="U3984" t="str">
        <f>IF(AND(AIRBNB[[#This Row],[PRECIO]]&lt;50,AIRBNB[[#This Row],[MIN_NOCHES]]&gt;3),"Dentro del presupuesto","No considerar")</f>
        <v>No considerar</v>
      </c>
      <c r="V3984" t="str">
        <f>VLOOKUP(AIRBNB[[#This Row],[HOST_ID]],Super_host[],5,FALSE)</f>
        <v>Host</v>
      </c>
    </row>
    <row r="3985" spans="1:22">
      <c r="A3985" s="4">
        <v>6397963</v>
      </c>
      <c r="B3985" t="s">
        <v>10054</v>
      </c>
      <c r="C3985" s="4">
        <v>21894410</v>
      </c>
      <c r="D3985" t="s">
        <v>445</v>
      </c>
      <c r="E3985" t="s">
        <v>10055</v>
      </c>
      <c r="F3985" s="4">
        <v>11206</v>
      </c>
      <c r="G3985" s="13" t="s">
        <v>4662</v>
      </c>
      <c r="H3985" s="13" t="s">
        <v>9218</v>
      </c>
      <c r="I3985" s="1">
        <v>4070125</v>
      </c>
      <c r="J3985" s="1">
        <v>-7394061</v>
      </c>
      <c r="K3985" t="s">
        <v>40</v>
      </c>
      <c r="L3985" s="20">
        <v>95</v>
      </c>
      <c r="M3985" s="4">
        <v>1</v>
      </c>
      <c r="N3985" s="4">
        <v>3</v>
      </c>
      <c r="O3985" s="2">
        <v>42457</v>
      </c>
      <c r="P3985" s="3">
        <v>0.06</v>
      </c>
      <c r="Q3985" s="4">
        <v>1</v>
      </c>
      <c r="R3985" s="3">
        <v>6.9</v>
      </c>
      <c r="S39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5" t="str">
        <f>IF(AIRBNB[[#This Row],[RUIDO(dB)]]&lt;=4,"Silencioso",IF(AIRBNB[[#This Row],[RUIDO(dB)]]&lt;=5.5,"Poco Ruidoso","Ruidoso"))</f>
        <v>Ruidoso</v>
      </c>
      <c r="U3985" t="str">
        <f>IF(AND(AIRBNB[[#This Row],[PRECIO]]&lt;50,AIRBNB[[#This Row],[MIN_NOCHES]]&gt;3),"Dentro del presupuesto","No considerar")</f>
        <v>No considerar</v>
      </c>
      <c r="V3985" t="str">
        <f>VLOOKUP(AIRBNB[[#This Row],[HOST_ID]],Super_host[],5,FALSE)</f>
        <v>Host</v>
      </c>
    </row>
    <row r="3986" spans="1:22">
      <c r="A3986" s="4">
        <v>4189428</v>
      </c>
      <c r="B3986" t="s">
        <v>15515</v>
      </c>
      <c r="C3986" s="4">
        <v>21734605</v>
      </c>
      <c r="D3986" t="s">
        <v>4473</v>
      </c>
      <c r="E3986" t="s">
        <v>15516</v>
      </c>
      <c r="F3986" s="4">
        <v>11217</v>
      </c>
      <c r="G3986" s="13" t="s">
        <v>4662</v>
      </c>
      <c r="H3986" s="13" t="s">
        <v>9234</v>
      </c>
      <c r="I3986" s="1">
        <v>4067925</v>
      </c>
      <c r="J3986" s="1">
        <v>-7397463</v>
      </c>
      <c r="K3986" t="s">
        <v>5</v>
      </c>
      <c r="L3986" s="20">
        <v>95</v>
      </c>
      <c r="M3986" s="4">
        <v>4</v>
      </c>
      <c r="N3986" s="4">
        <v>0</v>
      </c>
      <c r="O3986" s="2">
        <v>43647</v>
      </c>
      <c r="P3986" s="3">
        <v>0.17</v>
      </c>
      <c r="Q3986" s="4">
        <v>1</v>
      </c>
      <c r="R3986" s="3">
        <v>6.9</v>
      </c>
      <c r="S39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6" t="str">
        <f>IF(AIRBNB[[#This Row],[RUIDO(dB)]]&lt;=4,"Silencioso",IF(AIRBNB[[#This Row],[RUIDO(dB)]]&lt;=5.5,"Poco Ruidoso","Ruidoso"))</f>
        <v>Ruidoso</v>
      </c>
      <c r="U3986" t="str">
        <f>IF(AND(AIRBNB[[#This Row],[PRECIO]]&lt;50,AIRBNB[[#This Row],[MIN_NOCHES]]&gt;3),"Dentro del presupuesto","No considerar")</f>
        <v>No considerar</v>
      </c>
      <c r="V3986" t="str">
        <f>VLOOKUP(AIRBNB[[#This Row],[HOST_ID]],Super_host[],5,FALSE)</f>
        <v>Host</v>
      </c>
    </row>
    <row r="3987" spans="1:22">
      <c r="A3987" s="4">
        <v>4172947</v>
      </c>
      <c r="B3987" t="s">
        <v>14212</v>
      </c>
      <c r="C3987" s="4">
        <v>21653460</v>
      </c>
      <c r="D3987" t="s">
        <v>14213</v>
      </c>
      <c r="E3987" t="s">
        <v>14214</v>
      </c>
      <c r="F3987" s="4">
        <v>11205</v>
      </c>
      <c r="G3987" s="13" t="s">
        <v>4662</v>
      </c>
      <c r="H3987" s="13" t="s">
        <v>9230</v>
      </c>
      <c r="I3987" s="1">
        <v>406942</v>
      </c>
      <c r="J3987" s="1">
        <v>-7395269</v>
      </c>
      <c r="K3987" t="s">
        <v>5</v>
      </c>
      <c r="L3987" s="20">
        <v>95</v>
      </c>
      <c r="M3987" s="4">
        <v>7</v>
      </c>
      <c r="N3987" s="4">
        <v>69</v>
      </c>
      <c r="O3987" s="2">
        <v>43441</v>
      </c>
      <c r="P3987" s="3">
        <v>1.79</v>
      </c>
      <c r="Q3987" s="4">
        <v>1</v>
      </c>
      <c r="R3987" s="3">
        <v>6.9</v>
      </c>
      <c r="S39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7" t="str">
        <f>IF(AIRBNB[[#This Row],[RUIDO(dB)]]&lt;=4,"Silencioso",IF(AIRBNB[[#This Row],[RUIDO(dB)]]&lt;=5.5,"Poco Ruidoso","Ruidoso"))</f>
        <v>Ruidoso</v>
      </c>
      <c r="U3987" t="str">
        <f>IF(AND(AIRBNB[[#This Row],[PRECIO]]&lt;50,AIRBNB[[#This Row],[MIN_NOCHES]]&gt;3),"Dentro del presupuesto","No considerar")</f>
        <v>No considerar</v>
      </c>
      <c r="V3987" t="str">
        <f>VLOOKUP(AIRBNB[[#This Row],[HOST_ID]],Super_host[],5,FALSE)</f>
        <v>Host</v>
      </c>
    </row>
    <row r="3988" spans="1:22">
      <c r="A3988" s="4">
        <v>3914962</v>
      </c>
      <c r="B3988" t="s">
        <v>10841</v>
      </c>
      <c r="C3988" s="4">
        <v>20278196</v>
      </c>
      <c r="D3988" t="s">
        <v>632</v>
      </c>
      <c r="E3988" t="s">
        <v>10842</v>
      </c>
      <c r="F3988" s="4">
        <v>11212</v>
      </c>
      <c r="G3988" s="13" t="s">
        <v>4662</v>
      </c>
      <c r="H3988" s="13" t="s">
        <v>9306</v>
      </c>
      <c r="I3988" s="1">
        <v>4066165</v>
      </c>
      <c r="J3988" s="1">
        <v>-7392536</v>
      </c>
      <c r="K3988" t="s">
        <v>40</v>
      </c>
      <c r="L3988" s="20">
        <v>95</v>
      </c>
      <c r="M3988" s="4">
        <v>2</v>
      </c>
      <c r="N3988" s="4">
        <v>7</v>
      </c>
      <c r="O3988" s="2">
        <v>43386</v>
      </c>
      <c r="P3988" s="3">
        <v>0.13</v>
      </c>
      <c r="Q3988" s="4">
        <v>1</v>
      </c>
      <c r="R3988" s="3">
        <v>6.9</v>
      </c>
      <c r="S39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8" t="str">
        <f>IF(AIRBNB[[#This Row],[RUIDO(dB)]]&lt;=4,"Silencioso",IF(AIRBNB[[#This Row],[RUIDO(dB)]]&lt;=5.5,"Poco Ruidoso","Ruidoso"))</f>
        <v>Ruidoso</v>
      </c>
      <c r="U3988" t="str">
        <f>IF(AND(AIRBNB[[#This Row],[PRECIO]]&lt;50,AIRBNB[[#This Row],[MIN_NOCHES]]&gt;3),"Dentro del presupuesto","No considerar")</f>
        <v>No considerar</v>
      </c>
      <c r="V3988" t="str">
        <f>VLOOKUP(AIRBNB[[#This Row],[HOST_ID]],Super_host[],5,FALSE)</f>
        <v>Host</v>
      </c>
    </row>
    <row r="3989" spans="1:22">
      <c r="A3989" s="4">
        <v>4291200</v>
      </c>
      <c r="B3989" t="s">
        <v>8571</v>
      </c>
      <c r="C3989" s="4">
        <v>19597910</v>
      </c>
      <c r="D3989" t="s">
        <v>8572</v>
      </c>
      <c r="E3989" t="s">
        <v>8573</v>
      </c>
      <c r="F3989" s="4">
        <v>11375</v>
      </c>
      <c r="G3989" s="13" t="s">
        <v>7897</v>
      </c>
      <c r="H3989" s="13" t="s">
        <v>7951</v>
      </c>
      <c r="I3989" s="1">
        <v>407269</v>
      </c>
      <c r="J3989" s="1">
        <v>-7383952</v>
      </c>
      <c r="K3989" t="s">
        <v>40</v>
      </c>
      <c r="L3989" s="20">
        <v>95</v>
      </c>
      <c r="M3989" s="4">
        <v>2</v>
      </c>
      <c r="N3989" s="4">
        <v>42</v>
      </c>
      <c r="O3989" s="2">
        <v>43594</v>
      </c>
      <c r="P3989" s="3">
        <v>0.74</v>
      </c>
      <c r="Q3989" s="4">
        <v>5</v>
      </c>
      <c r="R3989" s="3">
        <v>6.24</v>
      </c>
      <c r="S39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89" t="str">
        <f>IF(AIRBNB[[#This Row],[RUIDO(dB)]]&lt;=4,"Silencioso",IF(AIRBNB[[#This Row],[RUIDO(dB)]]&lt;=5.5,"Poco Ruidoso","Ruidoso"))</f>
        <v>Ruidoso</v>
      </c>
      <c r="U3989" t="str">
        <f>IF(AND(AIRBNB[[#This Row],[PRECIO]]&lt;50,AIRBNB[[#This Row],[MIN_NOCHES]]&gt;3),"Dentro del presupuesto","No considerar")</f>
        <v>No considerar</v>
      </c>
      <c r="V3989" t="str">
        <f>VLOOKUP(AIRBNB[[#This Row],[HOST_ID]],Super_host[],5,FALSE)</f>
        <v>Host</v>
      </c>
    </row>
    <row r="3990" spans="1:22">
      <c r="A3990" s="4">
        <v>3531959</v>
      </c>
      <c r="B3990" t="s">
        <v>551</v>
      </c>
      <c r="C3990" s="4">
        <v>17781037</v>
      </c>
      <c r="D3990" t="s">
        <v>552</v>
      </c>
      <c r="E3990" t="s">
        <v>553</v>
      </c>
      <c r="F3990" s="4">
        <v>10031</v>
      </c>
      <c r="G3990" s="13" t="s">
        <v>124</v>
      </c>
      <c r="H3990" s="13" t="s">
        <v>148</v>
      </c>
      <c r="I3990" s="1">
        <v>4082447</v>
      </c>
      <c r="J3990" s="1">
        <v>-7395076</v>
      </c>
      <c r="K3990" t="s">
        <v>40</v>
      </c>
      <c r="L3990" s="20">
        <v>95</v>
      </c>
      <c r="M3990" s="4">
        <v>1</v>
      </c>
      <c r="N3990" s="4">
        <v>2</v>
      </c>
      <c r="O3990" s="2">
        <v>41932</v>
      </c>
      <c r="P3990" s="3">
        <v>0.03</v>
      </c>
      <c r="Q3990" s="4">
        <v>1</v>
      </c>
      <c r="R3990" s="3">
        <v>5.6</v>
      </c>
      <c r="S39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0" t="str">
        <f>IF(AIRBNB[[#This Row],[RUIDO(dB)]]&lt;=4,"Silencioso",IF(AIRBNB[[#This Row],[RUIDO(dB)]]&lt;=5.5,"Poco Ruidoso","Ruidoso"))</f>
        <v>Ruidoso</v>
      </c>
      <c r="U3990" t="str">
        <f>IF(AND(AIRBNB[[#This Row],[PRECIO]]&lt;50,AIRBNB[[#This Row],[MIN_NOCHES]]&gt;3),"Dentro del presupuesto","No considerar")</f>
        <v>No considerar</v>
      </c>
      <c r="V3990" t="str">
        <f>VLOOKUP(AIRBNB[[#This Row],[HOST_ID]],Super_host[],5,FALSE)</f>
        <v>Host</v>
      </c>
    </row>
    <row r="3991" spans="1:22">
      <c r="A3991" s="4">
        <v>4299536</v>
      </c>
      <c r="B3991" t="s">
        <v>12760</v>
      </c>
      <c r="C3991" s="4">
        <v>17164818</v>
      </c>
      <c r="D3991" t="s">
        <v>1201</v>
      </c>
      <c r="E3991" t="s">
        <v>12761</v>
      </c>
      <c r="F3991" s="4">
        <v>11238</v>
      </c>
      <c r="G3991" s="13" t="s">
        <v>4662</v>
      </c>
      <c r="H3991" s="13" t="s">
        <v>9387</v>
      </c>
      <c r="I3991" s="1">
        <v>4068566</v>
      </c>
      <c r="J3991" s="1">
        <v>-7396022</v>
      </c>
      <c r="K3991" t="s">
        <v>5</v>
      </c>
      <c r="L3991" s="20">
        <v>95</v>
      </c>
      <c r="M3991" s="4">
        <v>8</v>
      </c>
      <c r="N3991" s="4">
        <v>33</v>
      </c>
      <c r="O3991" s="2">
        <v>43638</v>
      </c>
      <c r="P3991" s="3">
        <v>0.57999999999999996</v>
      </c>
      <c r="Q3991" s="4">
        <v>1</v>
      </c>
      <c r="R3991" s="3">
        <v>6.9</v>
      </c>
      <c r="S39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1" t="str">
        <f>IF(AIRBNB[[#This Row],[RUIDO(dB)]]&lt;=4,"Silencioso",IF(AIRBNB[[#This Row],[RUIDO(dB)]]&lt;=5.5,"Poco Ruidoso","Ruidoso"))</f>
        <v>Ruidoso</v>
      </c>
      <c r="U3991" t="str">
        <f>IF(AND(AIRBNB[[#This Row],[PRECIO]]&lt;50,AIRBNB[[#This Row],[MIN_NOCHES]]&gt;3),"Dentro del presupuesto","No considerar")</f>
        <v>No considerar</v>
      </c>
      <c r="V3991" t="str">
        <f>VLOOKUP(AIRBNB[[#This Row],[HOST_ID]],Super_host[],5,FALSE)</f>
        <v>Host</v>
      </c>
    </row>
    <row r="3992" spans="1:22">
      <c r="A3992" s="4">
        <v>3403034</v>
      </c>
      <c r="B3992" t="s">
        <v>4151</v>
      </c>
      <c r="C3992" s="4">
        <v>17161465</v>
      </c>
      <c r="D3992" t="s">
        <v>4152</v>
      </c>
      <c r="E3992" t="s">
        <v>4153</v>
      </c>
      <c r="F3992" s="4">
        <v>10031</v>
      </c>
      <c r="G3992" s="13" t="s">
        <v>124</v>
      </c>
      <c r="H3992" s="13" t="s">
        <v>148</v>
      </c>
      <c r="I3992" s="1">
        <v>4082967</v>
      </c>
      <c r="J3992" s="1">
        <v>-7394428</v>
      </c>
      <c r="K3992" t="s">
        <v>5</v>
      </c>
      <c r="L3992" s="20">
        <v>95</v>
      </c>
      <c r="M3992" s="4">
        <v>30</v>
      </c>
      <c r="N3992" s="4">
        <v>36</v>
      </c>
      <c r="O3992" s="2">
        <v>43585</v>
      </c>
      <c r="P3992" s="3">
        <v>0.61</v>
      </c>
      <c r="Q3992" s="4">
        <v>1</v>
      </c>
      <c r="R3992" s="3">
        <v>5.6</v>
      </c>
      <c r="S39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2" t="str">
        <f>IF(AIRBNB[[#This Row],[RUIDO(dB)]]&lt;=4,"Silencioso",IF(AIRBNB[[#This Row],[RUIDO(dB)]]&lt;=5.5,"Poco Ruidoso","Ruidoso"))</f>
        <v>Ruidoso</v>
      </c>
      <c r="U3992" t="str">
        <f>IF(AND(AIRBNB[[#This Row],[PRECIO]]&lt;50,AIRBNB[[#This Row],[MIN_NOCHES]]&gt;3),"Dentro del presupuesto","No considerar")</f>
        <v>No considerar</v>
      </c>
      <c r="V3992" t="str">
        <f>VLOOKUP(AIRBNB[[#This Row],[HOST_ID]],Super_host[],5,FALSE)</f>
        <v>Host</v>
      </c>
    </row>
    <row r="3993" spans="1:22">
      <c r="A3993" s="4">
        <v>3884893</v>
      </c>
      <c r="B3993" t="s">
        <v>6508</v>
      </c>
      <c r="C3993" s="4">
        <v>16715941</v>
      </c>
      <c r="D3993" t="s">
        <v>1306</v>
      </c>
      <c r="E3993" t="s">
        <v>6509</v>
      </c>
      <c r="F3993" s="4">
        <v>10035</v>
      </c>
      <c r="G3993" s="13" t="s">
        <v>124</v>
      </c>
      <c r="H3993" s="13" t="s">
        <v>219</v>
      </c>
      <c r="I3993" s="1">
        <v>4079887</v>
      </c>
      <c r="J3993" s="1">
        <v>-7394178</v>
      </c>
      <c r="K3993" t="s">
        <v>40</v>
      </c>
      <c r="L3993" s="20">
        <v>95</v>
      </c>
      <c r="M3993" s="4">
        <v>1</v>
      </c>
      <c r="N3993" s="4">
        <v>297</v>
      </c>
      <c r="O3993" s="2">
        <v>43649</v>
      </c>
      <c r="P3993" s="3">
        <v>5.03</v>
      </c>
      <c r="Q3993" s="4">
        <v>1</v>
      </c>
      <c r="R3993" s="3">
        <v>5.6</v>
      </c>
      <c r="S39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3" t="str">
        <f>IF(AIRBNB[[#This Row],[RUIDO(dB)]]&lt;=4,"Silencioso",IF(AIRBNB[[#This Row],[RUIDO(dB)]]&lt;=5.5,"Poco Ruidoso","Ruidoso"))</f>
        <v>Ruidoso</v>
      </c>
      <c r="U3993" t="str">
        <f>IF(AND(AIRBNB[[#This Row],[PRECIO]]&lt;50,AIRBNB[[#This Row],[MIN_NOCHES]]&gt;3),"Dentro del presupuesto","No considerar")</f>
        <v>No considerar</v>
      </c>
      <c r="V3993" t="str">
        <f>VLOOKUP(AIRBNB[[#This Row],[HOST_ID]],Super_host[],5,FALSE)</f>
        <v>Host</v>
      </c>
    </row>
    <row r="3994" spans="1:22">
      <c r="A3994" s="4">
        <v>2977232</v>
      </c>
      <c r="B3994" t="s">
        <v>6465</v>
      </c>
      <c r="C3994" s="4">
        <v>15185319</v>
      </c>
      <c r="D3994" t="s">
        <v>6466</v>
      </c>
      <c r="E3994" t="s">
        <v>6467</v>
      </c>
      <c r="F3994" s="4">
        <v>10029</v>
      </c>
      <c r="G3994" s="13" t="s">
        <v>124</v>
      </c>
      <c r="H3994" s="13" t="s">
        <v>219</v>
      </c>
      <c r="I3994" s="1">
        <v>4079285</v>
      </c>
      <c r="J3994" s="1">
        <v>-7394482</v>
      </c>
      <c r="K3994" t="s">
        <v>40</v>
      </c>
      <c r="L3994" s="20">
        <v>95</v>
      </c>
      <c r="M3994" s="4">
        <v>1</v>
      </c>
      <c r="N3994" s="4">
        <v>270</v>
      </c>
      <c r="O3994" s="2">
        <v>43633</v>
      </c>
      <c r="P3994" s="3">
        <v>4.5</v>
      </c>
      <c r="Q3994" s="4">
        <v>1</v>
      </c>
      <c r="R3994" s="3">
        <v>5.6</v>
      </c>
      <c r="S39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4" t="str">
        <f>IF(AIRBNB[[#This Row],[RUIDO(dB)]]&lt;=4,"Silencioso",IF(AIRBNB[[#This Row],[RUIDO(dB)]]&lt;=5.5,"Poco Ruidoso","Ruidoso"))</f>
        <v>Ruidoso</v>
      </c>
      <c r="U3994" t="str">
        <f>IF(AND(AIRBNB[[#This Row],[PRECIO]]&lt;50,AIRBNB[[#This Row],[MIN_NOCHES]]&gt;3),"Dentro del presupuesto","No considerar")</f>
        <v>No considerar</v>
      </c>
      <c r="V3994" t="str">
        <f>VLOOKUP(AIRBNB[[#This Row],[HOST_ID]],Super_host[],5,FALSE)</f>
        <v>Host</v>
      </c>
    </row>
    <row r="3995" spans="1:22">
      <c r="A3995" s="4">
        <v>3644037</v>
      </c>
      <c r="B3995" t="s">
        <v>9632</v>
      </c>
      <c r="C3995" s="4">
        <v>14945045</v>
      </c>
      <c r="D3995" t="s">
        <v>49</v>
      </c>
      <c r="E3995" t="s">
        <v>9633</v>
      </c>
      <c r="F3995" s="4">
        <v>11220</v>
      </c>
      <c r="G3995" s="13" t="s">
        <v>4662</v>
      </c>
      <c r="H3995" s="13" t="s">
        <v>9390</v>
      </c>
      <c r="I3995" s="1">
        <v>4063777</v>
      </c>
      <c r="J3995" s="1">
        <v>-7402497</v>
      </c>
      <c r="K3995" t="s">
        <v>5</v>
      </c>
      <c r="L3995" s="20">
        <v>95</v>
      </c>
      <c r="M3995" s="4">
        <v>3</v>
      </c>
      <c r="N3995" s="4">
        <v>2</v>
      </c>
      <c r="O3995" s="2">
        <v>42239</v>
      </c>
      <c r="P3995" s="3">
        <v>0.03</v>
      </c>
      <c r="Q3995" s="4">
        <v>1</v>
      </c>
      <c r="R3995" s="3">
        <v>6.9</v>
      </c>
      <c r="S39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5" t="str">
        <f>IF(AIRBNB[[#This Row],[RUIDO(dB)]]&lt;=4,"Silencioso",IF(AIRBNB[[#This Row],[RUIDO(dB)]]&lt;=5.5,"Poco Ruidoso","Ruidoso"))</f>
        <v>Ruidoso</v>
      </c>
      <c r="U3995" t="str">
        <f>IF(AND(AIRBNB[[#This Row],[PRECIO]]&lt;50,AIRBNB[[#This Row],[MIN_NOCHES]]&gt;3),"Dentro del presupuesto","No considerar")</f>
        <v>No considerar</v>
      </c>
      <c r="V3995" t="str">
        <f>VLOOKUP(AIRBNB[[#This Row],[HOST_ID]],Super_host[],5,FALSE)</f>
        <v>Host</v>
      </c>
    </row>
    <row r="3996" spans="1:22">
      <c r="A3996" s="4">
        <v>2744106</v>
      </c>
      <c r="B3996" t="s">
        <v>11286</v>
      </c>
      <c r="C3996" s="4">
        <v>12958562</v>
      </c>
      <c r="D3996" t="s">
        <v>4076</v>
      </c>
      <c r="E3996" t="s">
        <v>11287</v>
      </c>
      <c r="F3996" s="4">
        <v>11201</v>
      </c>
      <c r="G3996" s="13" t="s">
        <v>4662</v>
      </c>
      <c r="H3996" s="13" t="s">
        <v>9222</v>
      </c>
      <c r="I3996" s="1">
        <v>4069226</v>
      </c>
      <c r="J3996" s="1">
        <v>-7398056</v>
      </c>
      <c r="K3996" t="s">
        <v>40</v>
      </c>
      <c r="L3996" s="20">
        <v>95</v>
      </c>
      <c r="M3996" s="4">
        <v>4</v>
      </c>
      <c r="N3996" s="4">
        <v>12</v>
      </c>
      <c r="O3996" s="2">
        <v>43051</v>
      </c>
      <c r="P3996" s="3">
        <v>0.19</v>
      </c>
      <c r="Q3996" s="4">
        <v>1</v>
      </c>
      <c r="R3996" s="3">
        <v>6.9</v>
      </c>
      <c r="S39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6" t="str">
        <f>IF(AIRBNB[[#This Row],[RUIDO(dB)]]&lt;=4,"Silencioso",IF(AIRBNB[[#This Row],[RUIDO(dB)]]&lt;=5.5,"Poco Ruidoso","Ruidoso"))</f>
        <v>Ruidoso</v>
      </c>
      <c r="U3996" t="str">
        <f>IF(AND(AIRBNB[[#This Row],[PRECIO]]&lt;50,AIRBNB[[#This Row],[MIN_NOCHES]]&gt;3),"Dentro del presupuesto","No considerar")</f>
        <v>No considerar</v>
      </c>
      <c r="V3996" t="str">
        <f>VLOOKUP(AIRBNB[[#This Row],[HOST_ID]],Super_host[],5,FALSE)</f>
        <v>Host</v>
      </c>
    </row>
    <row r="3997" spans="1:22">
      <c r="A3997" s="4">
        <v>2471815</v>
      </c>
      <c r="B3997" t="s">
        <v>14794</v>
      </c>
      <c r="C3997" s="4">
        <v>12641005</v>
      </c>
      <c r="D3997" t="s">
        <v>1417</v>
      </c>
      <c r="E3997" t="s">
        <v>14795</v>
      </c>
      <c r="F3997" s="4">
        <v>11205</v>
      </c>
      <c r="G3997" s="13" t="s">
        <v>4662</v>
      </c>
      <c r="H3997" s="13" t="s">
        <v>9230</v>
      </c>
      <c r="I3997" s="1">
        <v>406895</v>
      </c>
      <c r="J3997" s="1">
        <v>-7395279</v>
      </c>
      <c r="K3997" t="s">
        <v>40</v>
      </c>
      <c r="L3997" s="20">
        <v>95</v>
      </c>
      <c r="M3997" s="4">
        <v>4</v>
      </c>
      <c r="N3997" s="4">
        <v>171</v>
      </c>
      <c r="O3997" s="2">
        <v>43646</v>
      </c>
      <c r="P3997" s="3">
        <v>2.72</v>
      </c>
      <c r="Q3997" s="4">
        <v>1</v>
      </c>
      <c r="R3997" s="3">
        <v>6.9</v>
      </c>
      <c r="S39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7" t="str">
        <f>IF(AIRBNB[[#This Row],[RUIDO(dB)]]&lt;=4,"Silencioso",IF(AIRBNB[[#This Row],[RUIDO(dB)]]&lt;=5.5,"Poco Ruidoso","Ruidoso"))</f>
        <v>Ruidoso</v>
      </c>
      <c r="U3997" t="str">
        <f>IF(AND(AIRBNB[[#This Row],[PRECIO]]&lt;50,AIRBNB[[#This Row],[MIN_NOCHES]]&gt;3),"Dentro del presupuesto","No considerar")</f>
        <v>No considerar</v>
      </c>
      <c r="V3997" t="str">
        <f>VLOOKUP(AIRBNB[[#This Row],[HOST_ID]],Super_host[],5,FALSE)</f>
        <v>Host</v>
      </c>
    </row>
    <row r="3998" spans="1:22">
      <c r="A3998" s="4">
        <v>4620505</v>
      </c>
      <c r="B3998" t="s">
        <v>15641</v>
      </c>
      <c r="C3998" s="4">
        <v>12511067</v>
      </c>
      <c r="D3998" t="s">
        <v>6875</v>
      </c>
      <c r="E3998" t="s">
        <v>15642</v>
      </c>
      <c r="F3998" s="4">
        <v>11211</v>
      </c>
      <c r="G3998" s="13" t="s">
        <v>4662</v>
      </c>
      <c r="H3998" s="13" t="s">
        <v>9218</v>
      </c>
      <c r="I3998" s="1">
        <v>40718</v>
      </c>
      <c r="J3998" s="1">
        <v>-7395344</v>
      </c>
      <c r="K3998" t="s">
        <v>5</v>
      </c>
      <c r="L3998" s="20">
        <v>95</v>
      </c>
      <c r="M3998" s="4">
        <v>1</v>
      </c>
      <c r="N3998" s="4">
        <v>0</v>
      </c>
      <c r="O3998" s="2">
        <v>43330</v>
      </c>
      <c r="P3998" s="3">
        <v>1.93</v>
      </c>
      <c r="Q3998" s="4">
        <v>1</v>
      </c>
      <c r="R3998" s="3">
        <v>6.9</v>
      </c>
      <c r="S39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8" t="str">
        <f>IF(AIRBNB[[#This Row],[RUIDO(dB)]]&lt;=4,"Silencioso",IF(AIRBNB[[#This Row],[RUIDO(dB)]]&lt;=5.5,"Poco Ruidoso","Ruidoso"))</f>
        <v>Ruidoso</v>
      </c>
      <c r="U3998" t="str">
        <f>IF(AND(AIRBNB[[#This Row],[PRECIO]]&lt;50,AIRBNB[[#This Row],[MIN_NOCHES]]&gt;3),"Dentro del presupuesto","No considerar")</f>
        <v>No considerar</v>
      </c>
      <c r="V3998" t="str">
        <f>VLOOKUP(AIRBNB[[#This Row],[HOST_ID]],Super_host[],5,FALSE)</f>
        <v>Host</v>
      </c>
    </row>
    <row r="3999" spans="1:22">
      <c r="A3999" s="4">
        <v>2487848</v>
      </c>
      <c r="B3999" t="s">
        <v>14657</v>
      </c>
      <c r="C3999" s="4">
        <v>12358955</v>
      </c>
      <c r="D3999" t="s">
        <v>6763</v>
      </c>
      <c r="E3999" t="s">
        <v>14658</v>
      </c>
      <c r="F3999" s="4">
        <v>11211</v>
      </c>
      <c r="G3999" s="13" t="s">
        <v>4662</v>
      </c>
      <c r="H3999" s="13" t="s">
        <v>9218</v>
      </c>
      <c r="I3999" s="1">
        <v>4071116</v>
      </c>
      <c r="J3999" s="1">
        <v>-7396078</v>
      </c>
      <c r="K3999" t="s">
        <v>40</v>
      </c>
      <c r="L3999" s="20">
        <v>95</v>
      </c>
      <c r="M3999" s="4">
        <v>2</v>
      </c>
      <c r="N3999" s="4">
        <v>156</v>
      </c>
      <c r="O3999" s="2">
        <v>43626</v>
      </c>
      <c r="P3999" s="3">
        <v>2.4300000000000002</v>
      </c>
      <c r="Q3999" s="4">
        <v>1</v>
      </c>
      <c r="R3999" s="3">
        <v>6.9</v>
      </c>
      <c r="S39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3999" t="str">
        <f>IF(AIRBNB[[#This Row],[RUIDO(dB)]]&lt;=4,"Silencioso",IF(AIRBNB[[#This Row],[RUIDO(dB)]]&lt;=5.5,"Poco Ruidoso","Ruidoso"))</f>
        <v>Ruidoso</v>
      </c>
      <c r="U3999" t="str">
        <f>IF(AND(AIRBNB[[#This Row],[PRECIO]]&lt;50,AIRBNB[[#This Row],[MIN_NOCHES]]&gt;3),"Dentro del presupuesto","No considerar")</f>
        <v>No considerar</v>
      </c>
      <c r="V3999" t="str">
        <f>VLOOKUP(AIRBNB[[#This Row],[HOST_ID]],Super_host[],5,FALSE)</f>
        <v>Host</v>
      </c>
    </row>
    <row r="4000" spans="1:22">
      <c r="A4000" s="4">
        <v>3626699</v>
      </c>
      <c r="B4000" t="s">
        <v>8208</v>
      </c>
      <c r="C4000" s="4">
        <v>12306481</v>
      </c>
      <c r="D4000" t="s">
        <v>8209</v>
      </c>
      <c r="E4000" t="s">
        <v>8177</v>
      </c>
      <c r="F4000" s="4">
        <v>11104</v>
      </c>
      <c r="G4000" s="13" t="s">
        <v>7897</v>
      </c>
      <c r="H4000" s="13" t="s">
        <v>7923</v>
      </c>
      <c r="I4000" s="1">
        <v>4074365</v>
      </c>
      <c r="J4000" s="1">
        <v>-7391632</v>
      </c>
      <c r="K4000" t="s">
        <v>5</v>
      </c>
      <c r="L4000" s="20">
        <v>95</v>
      </c>
      <c r="M4000" s="4">
        <v>30</v>
      </c>
      <c r="N4000" s="4">
        <v>8</v>
      </c>
      <c r="O4000" s="2">
        <v>43425</v>
      </c>
      <c r="P4000" s="3">
        <v>0.16</v>
      </c>
      <c r="Q4000" s="4">
        <v>5</v>
      </c>
      <c r="R4000" s="3">
        <v>6.24</v>
      </c>
      <c r="S40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0" t="str">
        <f>IF(AIRBNB[[#This Row],[RUIDO(dB)]]&lt;=4,"Silencioso",IF(AIRBNB[[#This Row],[RUIDO(dB)]]&lt;=5.5,"Poco Ruidoso","Ruidoso"))</f>
        <v>Ruidoso</v>
      </c>
      <c r="U4000" t="str">
        <f>IF(AND(AIRBNB[[#This Row],[PRECIO]]&lt;50,AIRBNB[[#This Row],[MIN_NOCHES]]&gt;3),"Dentro del presupuesto","No considerar")</f>
        <v>No considerar</v>
      </c>
      <c r="V4000" t="str">
        <f>VLOOKUP(AIRBNB[[#This Row],[HOST_ID]],Super_host[],5,FALSE)</f>
        <v>Host</v>
      </c>
    </row>
    <row r="4001" spans="1:22">
      <c r="A4001" s="4">
        <v>3630309</v>
      </c>
      <c r="B4001" t="s">
        <v>8348</v>
      </c>
      <c r="C4001" s="4">
        <v>12306481</v>
      </c>
      <c r="D4001" t="s">
        <v>8209</v>
      </c>
      <c r="E4001" t="s">
        <v>8349</v>
      </c>
      <c r="F4001" s="4">
        <v>11377</v>
      </c>
      <c r="G4001" s="13" t="s">
        <v>7897</v>
      </c>
      <c r="H4001" s="13" t="s">
        <v>7923</v>
      </c>
      <c r="I4001" s="1">
        <v>4074493</v>
      </c>
      <c r="J4001" s="1">
        <v>-7391528</v>
      </c>
      <c r="K4001" t="s">
        <v>5</v>
      </c>
      <c r="L4001" s="20">
        <v>95</v>
      </c>
      <c r="M4001" s="4">
        <v>30</v>
      </c>
      <c r="N4001" s="4">
        <v>10</v>
      </c>
      <c r="O4001" s="2">
        <v>43574</v>
      </c>
      <c r="P4001" s="3">
        <v>0.28000000000000003</v>
      </c>
      <c r="Q4001" s="4">
        <v>5</v>
      </c>
      <c r="R4001" s="3">
        <v>6.24</v>
      </c>
      <c r="S40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1" t="str">
        <f>IF(AIRBNB[[#This Row],[RUIDO(dB)]]&lt;=4,"Silencioso",IF(AIRBNB[[#This Row],[RUIDO(dB)]]&lt;=5.5,"Poco Ruidoso","Ruidoso"))</f>
        <v>Ruidoso</v>
      </c>
      <c r="U4001" t="str">
        <f>IF(AND(AIRBNB[[#This Row],[PRECIO]]&lt;50,AIRBNB[[#This Row],[MIN_NOCHES]]&gt;3),"Dentro del presupuesto","No considerar")</f>
        <v>No considerar</v>
      </c>
      <c r="V4001" t="str">
        <f>VLOOKUP(AIRBNB[[#This Row],[HOST_ID]],Super_host[],5,FALSE)</f>
        <v>Host</v>
      </c>
    </row>
    <row r="4002" spans="1:22">
      <c r="A4002" s="4">
        <v>3688197</v>
      </c>
      <c r="B4002" t="s">
        <v>11424</v>
      </c>
      <c r="C4002" s="4">
        <v>11371357</v>
      </c>
      <c r="D4002" t="s">
        <v>11425</v>
      </c>
      <c r="E4002" t="s">
        <v>11426</v>
      </c>
      <c r="F4002" s="4">
        <v>11218</v>
      </c>
      <c r="G4002" s="13" t="s">
        <v>4662</v>
      </c>
      <c r="H4002" s="13" t="s">
        <v>9393</v>
      </c>
      <c r="I4002" s="1">
        <v>4064644</v>
      </c>
      <c r="J4002" s="1">
        <v>-739756</v>
      </c>
      <c r="K4002" t="s">
        <v>5</v>
      </c>
      <c r="L4002" s="20">
        <v>95</v>
      </c>
      <c r="M4002" s="4">
        <v>1</v>
      </c>
      <c r="N4002" s="4">
        <v>10</v>
      </c>
      <c r="O4002" s="2">
        <v>43463</v>
      </c>
      <c r="P4002" s="3">
        <v>0.21</v>
      </c>
      <c r="Q4002" s="4">
        <v>1</v>
      </c>
      <c r="R4002" s="3">
        <v>6.9</v>
      </c>
      <c r="S40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2" t="str">
        <f>IF(AIRBNB[[#This Row],[RUIDO(dB)]]&lt;=4,"Silencioso",IF(AIRBNB[[#This Row],[RUIDO(dB)]]&lt;=5.5,"Poco Ruidoso","Ruidoso"))</f>
        <v>Ruidoso</v>
      </c>
      <c r="U4002" t="str">
        <f>IF(AND(AIRBNB[[#This Row],[PRECIO]]&lt;50,AIRBNB[[#This Row],[MIN_NOCHES]]&gt;3),"Dentro del presupuesto","No considerar")</f>
        <v>No considerar</v>
      </c>
      <c r="V4002" t="str">
        <f>VLOOKUP(AIRBNB[[#This Row],[HOST_ID]],Super_host[],5,FALSE)</f>
        <v>Host</v>
      </c>
    </row>
    <row r="4003" spans="1:22">
      <c r="A4003" s="4">
        <v>5546217</v>
      </c>
      <c r="B4003" t="s">
        <v>14644</v>
      </c>
      <c r="C4003" s="4">
        <v>11369454</v>
      </c>
      <c r="D4003" t="s">
        <v>14645</v>
      </c>
      <c r="E4003" t="s">
        <v>14646</v>
      </c>
      <c r="F4003" s="4">
        <v>11226</v>
      </c>
      <c r="G4003" s="13" t="s">
        <v>4662</v>
      </c>
      <c r="H4003" s="13" t="s">
        <v>9481</v>
      </c>
      <c r="I4003" s="1">
        <v>40655</v>
      </c>
      <c r="J4003" s="1">
        <v>-7395975</v>
      </c>
      <c r="K4003" t="s">
        <v>5</v>
      </c>
      <c r="L4003" s="20">
        <v>95</v>
      </c>
      <c r="M4003" s="4">
        <v>2</v>
      </c>
      <c r="N4003" s="4">
        <v>119</v>
      </c>
      <c r="O4003" s="2">
        <v>43633</v>
      </c>
      <c r="P4003" s="3">
        <v>2.42</v>
      </c>
      <c r="Q4003" s="4">
        <v>1</v>
      </c>
      <c r="R4003" s="3">
        <v>6.9</v>
      </c>
      <c r="S40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3" t="str">
        <f>IF(AIRBNB[[#This Row],[RUIDO(dB)]]&lt;=4,"Silencioso",IF(AIRBNB[[#This Row],[RUIDO(dB)]]&lt;=5.5,"Poco Ruidoso","Ruidoso"))</f>
        <v>Ruidoso</v>
      </c>
      <c r="U4003" t="str">
        <f>IF(AND(AIRBNB[[#This Row],[PRECIO]]&lt;50,AIRBNB[[#This Row],[MIN_NOCHES]]&gt;3),"Dentro del presupuesto","No considerar")</f>
        <v>No considerar</v>
      </c>
      <c r="V4003" t="str">
        <f>VLOOKUP(AIRBNB[[#This Row],[HOST_ID]],Super_host[],5,FALSE)</f>
        <v>Host</v>
      </c>
    </row>
    <row r="4004" spans="1:22">
      <c r="A4004" s="4">
        <v>2698645</v>
      </c>
      <c r="B4004" t="s">
        <v>8974</v>
      </c>
      <c r="C4004" s="4">
        <v>10851687</v>
      </c>
      <c r="D4004" t="s">
        <v>5168</v>
      </c>
      <c r="E4004" t="s">
        <v>8975</v>
      </c>
      <c r="F4004" s="4">
        <v>11101</v>
      </c>
      <c r="G4004" s="13" t="s">
        <v>7897</v>
      </c>
      <c r="H4004" s="13" t="s">
        <v>7905</v>
      </c>
      <c r="I4004" s="1">
        <v>4074332</v>
      </c>
      <c r="J4004" s="1">
        <v>-7395426</v>
      </c>
      <c r="K4004" t="s">
        <v>40</v>
      </c>
      <c r="L4004" s="20">
        <v>95</v>
      </c>
      <c r="M4004" s="4">
        <v>2</v>
      </c>
      <c r="N4004" s="4">
        <v>185</v>
      </c>
      <c r="O4004" s="2">
        <v>43646</v>
      </c>
      <c r="P4004" s="3">
        <v>2.92</v>
      </c>
      <c r="Q4004" s="4">
        <v>5</v>
      </c>
      <c r="R4004" s="3">
        <v>6.24</v>
      </c>
      <c r="S40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4" t="str">
        <f>IF(AIRBNB[[#This Row],[RUIDO(dB)]]&lt;=4,"Silencioso",IF(AIRBNB[[#This Row],[RUIDO(dB)]]&lt;=5.5,"Poco Ruidoso","Ruidoso"))</f>
        <v>Ruidoso</v>
      </c>
      <c r="U4004" t="str">
        <f>IF(AND(AIRBNB[[#This Row],[PRECIO]]&lt;50,AIRBNB[[#This Row],[MIN_NOCHES]]&gt;3),"Dentro del presupuesto","No considerar")</f>
        <v>No considerar</v>
      </c>
      <c r="V4004" t="str">
        <f>VLOOKUP(AIRBNB[[#This Row],[HOST_ID]],Super_host[],5,FALSE)</f>
        <v>Host</v>
      </c>
    </row>
    <row r="4005" spans="1:22">
      <c r="A4005" s="4">
        <v>3463385</v>
      </c>
      <c r="B4005" t="s">
        <v>6272</v>
      </c>
      <c r="C4005" s="4">
        <v>10698270</v>
      </c>
      <c r="D4005" t="s">
        <v>3542</v>
      </c>
      <c r="E4005" t="s">
        <v>4976</v>
      </c>
      <c r="F4005" s="4">
        <v>10021</v>
      </c>
      <c r="G4005" s="13" t="s">
        <v>124</v>
      </c>
      <c r="H4005" s="13" t="s">
        <v>129</v>
      </c>
      <c r="I4005" s="1">
        <v>4076717</v>
      </c>
      <c r="J4005" s="1">
        <v>-7395532</v>
      </c>
      <c r="K4005" t="s">
        <v>40</v>
      </c>
      <c r="L4005" s="20">
        <v>95</v>
      </c>
      <c r="M4005" s="4">
        <v>1</v>
      </c>
      <c r="N4005" s="4">
        <v>202</v>
      </c>
      <c r="O4005" s="2">
        <v>43612</v>
      </c>
      <c r="P4005" s="3">
        <v>3.31</v>
      </c>
      <c r="Q4005" s="4">
        <v>1</v>
      </c>
      <c r="R4005" s="3">
        <v>5.6</v>
      </c>
      <c r="S40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5" t="str">
        <f>IF(AIRBNB[[#This Row],[RUIDO(dB)]]&lt;=4,"Silencioso",IF(AIRBNB[[#This Row],[RUIDO(dB)]]&lt;=5.5,"Poco Ruidoso","Ruidoso"))</f>
        <v>Ruidoso</v>
      </c>
      <c r="U4005" t="str">
        <f>IF(AND(AIRBNB[[#This Row],[PRECIO]]&lt;50,AIRBNB[[#This Row],[MIN_NOCHES]]&gt;3),"Dentro del presupuesto","No considerar")</f>
        <v>No considerar</v>
      </c>
      <c r="V4005" t="str">
        <f>VLOOKUP(AIRBNB[[#This Row],[HOST_ID]],Super_host[],5,FALSE)</f>
        <v>Host</v>
      </c>
    </row>
    <row r="4006" spans="1:22">
      <c r="A4006" s="4">
        <v>5268045</v>
      </c>
      <c r="B4006" t="s">
        <v>3541</v>
      </c>
      <c r="C4006" s="4">
        <v>10698270</v>
      </c>
      <c r="D4006" t="s">
        <v>3542</v>
      </c>
      <c r="E4006" t="s">
        <v>3543</v>
      </c>
      <c r="F4006" s="4">
        <v>10021</v>
      </c>
      <c r="G4006" s="13" t="s">
        <v>124</v>
      </c>
      <c r="H4006" s="13" t="s">
        <v>129</v>
      </c>
      <c r="I4006" s="1">
        <v>4076578</v>
      </c>
      <c r="J4006" s="1">
        <v>-7395509</v>
      </c>
      <c r="K4006" t="s">
        <v>40</v>
      </c>
      <c r="L4006" s="20">
        <v>95</v>
      </c>
      <c r="M4006" s="4">
        <v>1</v>
      </c>
      <c r="N4006" s="4">
        <v>21</v>
      </c>
      <c r="O4006" s="2">
        <v>43505</v>
      </c>
      <c r="P4006" s="3">
        <v>0.39</v>
      </c>
      <c r="Q4006" s="4">
        <v>1</v>
      </c>
      <c r="R4006" s="3">
        <v>5.6</v>
      </c>
      <c r="S40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6" t="str">
        <f>IF(AIRBNB[[#This Row],[RUIDO(dB)]]&lt;=4,"Silencioso",IF(AIRBNB[[#This Row],[RUIDO(dB)]]&lt;=5.5,"Poco Ruidoso","Ruidoso"))</f>
        <v>Ruidoso</v>
      </c>
      <c r="U4006" t="str">
        <f>IF(AND(AIRBNB[[#This Row],[PRECIO]]&lt;50,AIRBNB[[#This Row],[MIN_NOCHES]]&gt;3),"Dentro del presupuesto","No considerar")</f>
        <v>No considerar</v>
      </c>
      <c r="V4006" t="str">
        <f>VLOOKUP(AIRBNB[[#This Row],[HOST_ID]],Super_host[],5,FALSE)</f>
        <v>Host</v>
      </c>
    </row>
    <row r="4007" spans="1:22">
      <c r="A4007" s="4">
        <v>3903284</v>
      </c>
      <c r="B4007" t="s">
        <v>15698</v>
      </c>
      <c r="C4007" s="4">
        <v>9990930</v>
      </c>
      <c r="D4007" t="s">
        <v>2852</v>
      </c>
      <c r="E4007" t="s">
        <v>15699</v>
      </c>
      <c r="F4007" s="4">
        <v>11249</v>
      </c>
      <c r="G4007" s="13" t="s">
        <v>4662</v>
      </c>
      <c r="H4007" s="13" t="s">
        <v>9218</v>
      </c>
      <c r="I4007" s="1">
        <v>4071751</v>
      </c>
      <c r="J4007" s="1">
        <v>-7395895</v>
      </c>
      <c r="K4007" t="s">
        <v>40</v>
      </c>
      <c r="L4007" s="20">
        <v>95</v>
      </c>
      <c r="M4007" s="4">
        <v>1</v>
      </c>
      <c r="N4007" s="4">
        <v>0</v>
      </c>
      <c r="O4007" s="2">
        <v>42655</v>
      </c>
      <c r="P4007" s="3">
        <v>0.12</v>
      </c>
      <c r="Q4007" s="4">
        <v>1</v>
      </c>
      <c r="R4007" s="3">
        <v>6.9</v>
      </c>
      <c r="S40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7" t="str">
        <f>IF(AIRBNB[[#This Row],[RUIDO(dB)]]&lt;=4,"Silencioso",IF(AIRBNB[[#This Row],[RUIDO(dB)]]&lt;=5.5,"Poco Ruidoso","Ruidoso"))</f>
        <v>Ruidoso</v>
      </c>
      <c r="U4007" t="str">
        <f>IF(AND(AIRBNB[[#This Row],[PRECIO]]&lt;50,AIRBNB[[#This Row],[MIN_NOCHES]]&gt;3),"Dentro del presupuesto","No considerar")</f>
        <v>No considerar</v>
      </c>
      <c r="V4007" t="str">
        <f>VLOOKUP(AIRBNB[[#This Row],[HOST_ID]],Super_host[],5,FALSE)</f>
        <v>Host</v>
      </c>
    </row>
    <row r="4008" spans="1:22">
      <c r="A4008" s="4">
        <v>3760592</v>
      </c>
      <c r="B4008" t="s">
        <v>4683</v>
      </c>
      <c r="C4008" s="4">
        <v>9864136</v>
      </c>
      <c r="D4008" t="s">
        <v>941</v>
      </c>
      <c r="E4008" t="s">
        <v>4684</v>
      </c>
      <c r="F4008" s="4">
        <v>10016</v>
      </c>
      <c r="G4008" s="13" t="s">
        <v>124</v>
      </c>
      <c r="H4008" s="13" t="s">
        <v>175</v>
      </c>
      <c r="I4008" s="1">
        <v>4074213</v>
      </c>
      <c r="J4008" s="1">
        <v>-739801</v>
      </c>
      <c r="K4008" t="s">
        <v>40</v>
      </c>
      <c r="L4008" s="20">
        <v>95</v>
      </c>
      <c r="M4008" s="4">
        <v>30</v>
      </c>
      <c r="N4008" s="4">
        <v>54</v>
      </c>
      <c r="O4008" s="2">
        <v>43450</v>
      </c>
      <c r="P4008" s="3">
        <v>0.91</v>
      </c>
      <c r="Q4008" s="4">
        <v>1</v>
      </c>
      <c r="R4008" s="3">
        <v>5.6</v>
      </c>
      <c r="S40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8" t="str">
        <f>IF(AIRBNB[[#This Row],[RUIDO(dB)]]&lt;=4,"Silencioso",IF(AIRBNB[[#This Row],[RUIDO(dB)]]&lt;=5.5,"Poco Ruidoso","Ruidoso"))</f>
        <v>Ruidoso</v>
      </c>
      <c r="U4008" t="str">
        <f>IF(AND(AIRBNB[[#This Row],[PRECIO]]&lt;50,AIRBNB[[#This Row],[MIN_NOCHES]]&gt;3),"Dentro del presupuesto","No considerar")</f>
        <v>No considerar</v>
      </c>
      <c r="V4008" t="str">
        <f>VLOOKUP(AIRBNB[[#This Row],[HOST_ID]],Super_host[],5,FALSE)</f>
        <v>Host</v>
      </c>
    </row>
    <row r="4009" spans="1:22">
      <c r="A4009" s="4">
        <v>3839364</v>
      </c>
      <c r="B4009" t="s">
        <v>16392</v>
      </c>
      <c r="C4009" s="4">
        <v>9332835</v>
      </c>
      <c r="D4009" t="s">
        <v>466</v>
      </c>
      <c r="E4009" t="s">
        <v>16393</v>
      </c>
      <c r="F4009" s="4">
        <v>10463</v>
      </c>
      <c r="G4009" s="13" t="s">
        <v>16360</v>
      </c>
      <c r="H4009" s="13" t="s">
        <v>16394</v>
      </c>
      <c r="I4009" s="1">
        <v>4089022</v>
      </c>
      <c r="J4009" s="1">
        <v>-739039</v>
      </c>
      <c r="K4009" t="s">
        <v>5</v>
      </c>
      <c r="L4009" s="20">
        <v>95</v>
      </c>
      <c r="M4009" s="4">
        <v>14</v>
      </c>
      <c r="N4009" s="4">
        <v>3</v>
      </c>
      <c r="O4009" s="2">
        <v>43651</v>
      </c>
      <c r="P4009" s="3">
        <v>0.13</v>
      </c>
      <c r="Q4009" s="4">
        <v>5</v>
      </c>
      <c r="R4009" s="3">
        <v>7.84</v>
      </c>
      <c r="S40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09" t="str">
        <f>IF(AIRBNB[[#This Row],[RUIDO(dB)]]&lt;=4,"Silencioso",IF(AIRBNB[[#This Row],[RUIDO(dB)]]&lt;=5.5,"Poco Ruidoso","Ruidoso"))</f>
        <v>Ruidoso</v>
      </c>
      <c r="U4009" t="str">
        <f>IF(AND(AIRBNB[[#This Row],[PRECIO]]&lt;50,AIRBNB[[#This Row],[MIN_NOCHES]]&gt;3),"Dentro del presupuesto","No considerar")</f>
        <v>No considerar</v>
      </c>
      <c r="V4009" t="str">
        <f>VLOOKUP(AIRBNB[[#This Row],[HOST_ID]],Super_host[],5,FALSE)</f>
        <v>Host</v>
      </c>
    </row>
    <row r="4010" spans="1:22">
      <c r="A4010" s="4">
        <v>2707824</v>
      </c>
      <c r="B4010" t="s">
        <v>4425</v>
      </c>
      <c r="C4010" s="4">
        <v>8373183</v>
      </c>
      <c r="D4010" t="s">
        <v>4426</v>
      </c>
      <c r="E4010" t="s">
        <v>4427</v>
      </c>
      <c r="F4010" s="4">
        <v>10012</v>
      </c>
      <c r="G4010" s="13" t="s">
        <v>124</v>
      </c>
      <c r="H4010" s="13" t="s">
        <v>642</v>
      </c>
      <c r="I4010" s="1">
        <v>4072173</v>
      </c>
      <c r="J4010" s="1">
        <v>-7399383</v>
      </c>
      <c r="K4010" t="s">
        <v>40</v>
      </c>
      <c r="L4010" s="20">
        <v>95</v>
      </c>
      <c r="M4010" s="4">
        <v>1</v>
      </c>
      <c r="N4010" s="4">
        <v>32</v>
      </c>
      <c r="O4010" s="2">
        <v>43352</v>
      </c>
      <c r="P4010" s="3">
        <v>0.75</v>
      </c>
      <c r="Q4010" s="4">
        <v>1</v>
      </c>
      <c r="R4010" s="3">
        <v>5.6</v>
      </c>
      <c r="S40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0" t="str">
        <f>IF(AIRBNB[[#This Row],[RUIDO(dB)]]&lt;=4,"Silencioso",IF(AIRBNB[[#This Row],[RUIDO(dB)]]&lt;=5.5,"Poco Ruidoso","Ruidoso"))</f>
        <v>Ruidoso</v>
      </c>
      <c r="U4010" t="str">
        <f>IF(AND(AIRBNB[[#This Row],[PRECIO]]&lt;50,AIRBNB[[#This Row],[MIN_NOCHES]]&gt;3),"Dentro del presupuesto","No considerar")</f>
        <v>No considerar</v>
      </c>
      <c r="V4010" t="str">
        <f>VLOOKUP(AIRBNB[[#This Row],[HOST_ID]],Super_host[],5,FALSE)</f>
        <v>SUPERHOST</v>
      </c>
    </row>
    <row r="4011" spans="1:22">
      <c r="A4011" s="4">
        <v>1521318</v>
      </c>
      <c r="B4011" t="s">
        <v>13097</v>
      </c>
      <c r="C4011" s="4">
        <v>8119708</v>
      </c>
      <c r="D4011" t="s">
        <v>12718</v>
      </c>
      <c r="E4011" t="s">
        <v>13098</v>
      </c>
      <c r="F4011" s="4">
        <v>11230</v>
      </c>
      <c r="G4011" s="13" t="s">
        <v>4662</v>
      </c>
      <c r="H4011" s="13" t="s">
        <v>9225</v>
      </c>
      <c r="I4011" s="1">
        <v>4062666</v>
      </c>
      <c r="J4011" s="1">
        <v>-7396094</v>
      </c>
      <c r="K4011" t="s">
        <v>40</v>
      </c>
      <c r="L4011" s="20">
        <v>95</v>
      </c>
      <c r="M4011" s="4">
        <v>3</v>
      </c>
      <c r="N4011" s="4">
        <v>46</v>
      </c>
      <c r="O4011" s="2">
        <v>43647</v>
      </c>
      <c r="P4011" s="3">
        <v>0.76</v>
      </c>
      <c r="Q4011" s="4">
        <v>1</v>
      </c>
      <c r="R4011" s="3">
        <v>6.9</v>
      </c>
      <c r="S40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1" t="str">
        <f>IF(AIRBNB[[#This Row],[RUIDO(dB)]]&lt;=4,"Silencioso",IF(AIRBNB[[#This Row],[RUIDO(dB)]]&lt;=5.5,"Poco Ruidoso","Ruidoso"))</f>
        <v>Ruidoso</v>
      </c>
      <c r="U4011" t="str">
        <f>IF(AND(AIRBNB[[#This Row],[PRECIO]]&lt;50,AIRBNB[[#This Row],[MIN_NOCHES]]&gt;3),"Dentro del presupuesto","No considerar")</f>
        <v>No considerar</v>
      </c>
      <c r="V4011" t="str">
        <f>VLOOKUP(AIRBNB[[#This Row],[HOST_ID]],Super_host[],5,FALSE)</f>
        <v>Host</v>
      </c>
    </row>
    <row r="4012" spans="1:22">
      <c r="A4012" s="4">
        <v>3143838</v>
      </c>
      <c r="B4012" t="s">
        <v>11162</v>
      </c>
      <c r="C4012" s="4">
        <v>7784911</v>
      </c>
      <c r="D4012" t="s">
        <v>1235</v>
      </c>
      <c r="E4012" t="s">
        <v>11163</v>
      </c>
      <c r="F4012" s="4">
        <v>11206</v>
      </c>
      <c r="G4012" s="13" t="s">
        <v>4662</v>
      </c>
      <c r="H4012" s="13" t="s">
        <v>9218</v>
      </c>
      <c r="I4012" s="1">
        <v>4070724</v>
      </c>
      <c r="J4012" s="1">
        <v>-7394217</v>
      </c>
      <c r="K4012" t="s">
        <v>40</v>
      </c>
      <c r="L4012" s="20">
        <v>95</v>
      </c>
      <c r="M4012" s="4">
        <v>3</v>
      </c>
      <c r="N4012" s="4">
        <v>10</v>
      </c>
      <c r="O4012" s="2">
        <v>42310</v>
      </c>
      <c r="P4012" s="3">
        <v>0.17</v>
      </c>
      <c r="Q4012" s="4">
        <v>1</v>
      </c>
      <c r="R4012" s="3">
        <v>6.9</v>
      </c>
      <c r="S40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2" t="str">
        <f>IF(AIRBNB[[#This Row],[RUIDO(dB)]]&lt;=4,"Silencioso",IF(AIRBNB[[#This Row],[RUIDO(dB)]]&lt;=5.5,"Poco Ruidoso","Ruidoso"))</f>
        <v>Ruidoso</v>
      </c>
      <c r="U4012" t="str">
        <f>IF(AND(AIRBNB[[#This Row],[PRECIO]]&lt;50,AIRBNB[[#This Row],[MIN_NOCHES]]&gt;3),"Dentro del presupuesto","No considerar")</f>
        <v>No considerar</v>
      </c>
      <c r="V4012" t="str">
        <f>VLOOKUP(AIRBNB[[#This Row],[HOST_ID]],Super_host[],5,FALSE)</f>
        <v>Host</v>
      </c>
    </row>
    <row r="4013" spans="1:22">
      <c r="A4013" s="4">
        <v>1426529</v>
      </c>
      <c r="B4013" t="s">
        <v>5911</v>
      </c>
      <c r="C4013" s="4">
        <v>7672728</v>
      </c>
      <c r="D4013" t="s">
        <v>5912</v>
      </c>
      <c r="E4013" t="s">
        <v>5913</v>
      </c>
      <c r="F4013" s="4">
        <v>10009</v>
      </c>
      <c r="G4013" s="13" t="s">
        <v>124</v>
      </c>
      <c r="H4013" s="13" t="s">
        <v>133</v>
      </c>
      <c r="I4013" s="1">
        <v>4072418</v>
      </c>
      <c r="J4013" s="1">
        <v>-7398283</v>
      </c>
      <c r="K4013" t="s">
        <v>40</v>
      </c>
      <c r="L4013" s="20">
        <v>95</v>
      </c>
      <c r="M4013" s="4">
        <v>14</v>
      </c>
      <c r="N4013" s="4">
        <v>172</v>
      </c>
      <c r="O4013" s="2">
        <v>43610</v>
      </c>
      <c r="P4013" s="3">
        <v>2.39</v>
      </c>
      <c r="Q4013" s="4">
        <v>1</v>
      </c>
      <c r="R4013" s="3">
        <v>5.6</v>
      </c>
      <c r="S40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3" t="str">
        <f>IF(AIRBNB[[#This Row],[RUIDO(dB)]]&lt;=4,"Silencioso",IF(AIRBNB[[#This Row],[RUIDO(dB)]]&lt;=5.5,"Poco Ruidoso","Ruidoso"))</f>
        <v>Ruidoso</v>
      </c>
      <c r="U4013" t="str">
        <f>IF(AND(AIRBNB[[#This Row],[PRECIO]]&lt;50,AIRBNB[[#This Row],[MIN_NOCHES]]&gt;3),"Dentro del presupuesto","No considerar")</f>
        <v>No considerar</v>
      </c>
      <c r="V4013" t="str">
        <f>VLOOKUP(AIRBNB[[#This Row],[HOST_ID]],Super_host[],5,FALSE)</f>
        <v>Host</v>
      </c>
    </row>
    <row r="4014" spans="1:22">
      <c r="A4014" s="4">
        <v>3771845</v>
      </c>
      <c r="B4014" t="s">
        <v>4999</v>
      </c>
      <c r="C4014" s="4">
        <v>7665324</v>
      </c>
      <c r="D4014" t="s">
        <v>1656</v>
      </c>
      <c r="E4014" t="s">
        <v>5000</v>
      </c>
      <c r="F4014" s="4">
        <v>10002</v>
      </c>
      <c r="G4014" s="13" t="s">
        <v>124</v>
      </c>
      <c r="H4014" s="13" t="s">
        <v>137</v>
      </c>
      <c r="I4014" s="1">
        <v>4072144</v>
      </c>
      <c r="J4014" s="1">
        <v>-7399356</v>
      </c>
      <c r="K4014" t="s">
        <v>40</v>
      </c>
      <c r="L4014" s="20">
        <v>95</v>
      </c>
      <c r="M4014" s="4">
        <v>1</v>
      </c>
      <c r="N4014" s="4">
        <v>64</v>
      </c>
      <c r="O4014" s="2">
        <v>43639</v>
      </c>
      <c r="P4014" s="3">
        <v>1.1200000000000001</v>
      </c>
      <c r="Q4014" s="4">
        <v>1</v>
      </c>
      <c r="R4014" s="3">
        <v>5.6</v>
      </c>
      <c r="S40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4" t="str">
        <f>IF(AIRBNB[[#This Row],[RUIDO(dB)]]&lt;=4,"Silencioso",IF(AIRBNB[[#This Row],[RUIDO(dB)]]&lt;=5.5,"Poco Ruidoso","Ruidoso"))</f>
        <v>Ruidoso</v>
      </c>
      <c r="U4014" t="str">
        <f>IF(AND(AIRBNB[[#This Row],[PRECIO]]&lt;50,AIRBNB[[#This Row],[MIN_NOCHES]]&gt;3),"Dentro del presupuesto","No considerar")</f>
        <v>No considerar</v>
      </c>
      <c r="V4014" t="str">
        <f>VLOOKUP(AIRBNB[[#This Row],[HOST_ID]],Super_host[],5,FALSE)</f>
        <v>Host</v>
      </c>
    </row>
    <row r="4015" spans="1:22">
      <c r="A4015" s="4">
        <v>1404510</v>
      </c>
      <c r="B4015" t="s">
        <v>12879</v>
      </c>
      <c r="C4015" s="4">
        <v>7557833</v>
      </c>
      <c r="D4015" t="s">
        <v>2397</v>
      </c>
      <c r="E4015" t="s">
        <v>12880</v>
      </c>
      <c r="F4015" s="4">
        <v>11216</v>
      </c>
      <c r="G4015" s="13" t="s">
        <v>4662</v>
      </c>
      <c r="H4015" s="13" t="s">
        <v>9230</v>
      </c>
      <c r="I4015" s="1">
        <v>406918</v>
      </c>
      <c r="J4015" s="1">
        <v>-7394673</v>
      </c>
      <c r="K4015" t="s">
        <v>40</v>
      </c>
      <c r="L4015" s="20">
        <v>95</v>
      </c>
      <c r="M4015" s="4">
        <v>2</v>
      </c>
      <c r="N4015" s="4">
        <v>44</v>
      </c>
      <c r="O4015" s="2">
        <v>43490</v>
      </c>
      <c r="P4015" s="3">
        <v>0.64</v>
      </c>
      <c r="Q4015" s="4">
        <v>1</v>
      </c>
      <c r="R4015" s="3">
        <v>6.9</v>
      </c>
      <c r="S40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5" t="str">
        <f>IF(AIRBNB[[#This Row],[RUIDO(dB)]]&lt;=4,"Silencioso",IF(AIRBNB[[#This Row],[RUIDO(dB)]]&lt;=5.5,"Poco Ruidoso","Ruidoso"))</f>
        <v>Ruidoso</v>
      </c>
      <c r="U4015" t="str">
        <f>IF(AND(AIRBNB[[#This Row],[PRECIO]]&lt;50,AIRBNB[[#This Row],[MIN_NOCHES]]&gt;3),"Dentro del presupuesto","No considerar")</f>
        <v>No considerar</v>
      </c>
      <c r="V4015" t="str">
        <f>VLOOKUP(AIRBNB[[#This Row],[HOST_ID]],Super_host[],5,FALSE)</f>
        <v>Host</v>
      </c>
    </row>
    <row r="4016" spans="1:22">
      <c r="A4016" s="4">
        <v>3636601</v>
      </c>
      <c r="B4016" t="s">
        <v>2764</v>
      </c>
      <c r="C4016" s="4">
        <v>7245581</v>
      </c>
      <c r="D4016" t="s">
        <v>839</v>
      </c>
      <c r="E4016" t="s">
        <v>2765</v>
      </c>
      <c r="F4016" s="4">
        <v>10001</v>
      </c>
      <c r="G4016" s="13" t="s">
        <v>124</v>
      </c>
      <c r="H4016" s="13" t="s">
        <v>186</v>
      </c>
      <c r="I4016" s="1">
        <v>4074994</v>
      </c>
      <c r="J4016" s="1">
        <v>-7399612</v>
      </c>
      <c r="K4016" t="s">
        <v>5</v>
      </c>
      <c r="L4016" s="20">
        <v>95</v>
      </c>
      <c r="M4016" s="4">
        <v>75</v>
      </c>
      <c r="N4016" s="4">
        <v>13</v>
      </c>
      <c r="O4016" s="2">
        <v>43585</v>
      </c>
      <c r="P4016" s="3">
        <v>0.23</v>
      </c>
      <c r="Q4016" s="4">
        <v>1</v>
      </c>
      <c r="R4016" s="3">
        <v>5.6</v>
      </c>
      <c r="S40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6" t="str">
        <f>IF(AIRBNB[[#This Row],[RUIDO(dB)]]&lt;=4,"Silencioso",IF(AIRBNB[[#This Row],[RUIDO(dB)]]&lt;=5.5,"Poco Ruidoso","Ruidoso"))</f>
        <v>Ruidoso</v>
      </c>
      <c r="U4016" t="str">
        <f>IF(AND(AIRBNB[[#This Row],[PRECIO]]&lt;50,AIRBNB[[#This Row],[MIN_NOCHES]]&gt;3),"Dentro del presupuesto","No considerar")</f>
        <v>No considerar</v>
      </c>
      <c r="V4016" t="str">
        <f>VLOOKUP(AIRBNB[[#This Row],[HOST_ID]],Super_host[],5,FALSE)</f>
        <v>Host</v>
      </c>
    </row>
    <row r="4017" spans="1:22">
      <c r="A4017" s="4">
        <v>3922417</v>
      </c>
      <c r="B4017" t="s">
        <v>3022</v>
      </c>
      <c r="C4017" s="4">
        <v>7245581</v>
      </c>
      <c r="D4017" t="s">
        <v>839</v>
      </c>
      <c r="E4017" t="s">
        <v>3023</v>
      </c>
      <c r="F4017" s="4">
        <v>10119</v>
      </c>
      <c r="G4017" s="13" t="s">
        <v>124</v>
      </c>
      <c r="H4017" s="13" t="s">
        <v>186</v>
      </c>
      <c r="I4017" s="1">
        <v>4075076</v>
      </c>
      <c r="J4017" s="1">
        <v>-7399588</v>
      </c>
      <c r="K4017" t="s">
        <v>5</v>
      </c>
      <c r="L4017" s="20">
        <v>95</v>
      </c>
      <c r="M4017" s="4">
        <v>30</v>
      </c>
      <c r="N4017" s="4">
        <v>15</v>
      </c>
      <c r="O4017" s="2">
        <v>43480</v>
      </c>
      <c r="P4017" s="3">
        <v>0.27</v>
      </c>
      <c r="Q4017" s="4">
        <v>1</v>
      </c>
      <c r="R4017" s="3">
        <v>5.6</v>
      </c>
      <c r="S40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7" t="str">
        <f>IF(AIRBNB[[#This Row],[RUIDO(dB)]]&lt;=4,"Silencioso",IF(AIRBNB[[#This Row],[RUIDO(dB)]]&lt;=5.5,"Poco Ruidoso","Ruidoso"))</f>
        <v>Ruidoso</v>
      </c>
      <c r="U4017" t="str">
        <f>IF(AND(AIRBNB[[#This Row],[PRECIO]]&lt;50,AIRBNB[[#This Row],[MIN_NOCHES]]&gt;3),"Dentro del presupuesto","No considerar")</f>
        <v>No considerar</v>
      </c>
      <c r="V4017" t="str">
        <f>VLOOKUP(AIRBNB[[#This Row],[HOST_ID]],Super_host[],5,FALSE)</f>
        <v>Host</v>
      </c>
    </row>
    <row r="4018" spans="1:22">
      <c r="A4018" s="4">
        <v>6657454</v>
      </c>
      <c r="B4018" t="s">
        <v>10354</v>
      </c>
      <c r="C4018" s="4">
        <v>6913285</v>
      </c>
      <c r="D4018" t="s">
        <v>1235</v>
      </c>
      <c r="E4018" t="s">
        <v>10355</v>
      </c>
      <c r="F4018" s="4">
        <v>11205</v>
      </c>
      <c r="G4018" s="13" t="s">
        <v>4662</v>
      </c>
      <c r="H4018" s="13" t="s">
        <v>9230</v>
      </c>
      <c r="I4018" s="1">
        <v>4069154</v>
      </c>
      <c r="J4018" s="1">
        <v>-7395544</v>
      </c>
      <c r="K4018" t="s">
        <v>5</v>
      </c>
      <c r="L4018" s="20">
        <v>95</v>
      </c>
      <c r="M4018" s="4">
        <v>5</v>
      </c>
      <c r="N4018" s="4">
        <v>4</v>
      </c>
      <c r="O4018" s="2">
        <v>42524</v>
      </c>
      <c r="P4018" s="3">
        <v>0.08</v>
      </c>
      <c r="Q4018" s="4">
        <v>1</v>
      </c>
      <c r="R4018" s="3">
        <v>6.9</v>
      </c>
      <c r="S40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8" t="str">
        <f>IF(AIRBNB[[#This Row],[RUIDO(dB)]]&lt;=4,"Silencioso",IF(AIRBNB[[#This Row],[RUIDO(dB)]]&lt;=5.5,"Poco Ruidoso","Ruidoso"))</f>
        <v>Ruidoso</v>
      </c>
      <c r="U4018" t="str">
        <f>IF(AND(AIRBNB[[#This Row],[PRECIO]]&lt;50,AIRBNB[[#This Row],[MIN_NOCHES]]&gt;3),"Dentro del presupuesto","No considerar")</f>
        <v>No considerar</v>
      </c>
      <c r="V4018" t="str">
        <f>VLOOKUP(AIRBNB[[#This Row],[HOST_ID]],Super_host[],5,FALSE)</f>
        <v>Host</v>
      </c>
    </row>
    <row r="4019" spans="1:22">
      <c r="A4019" s="4">
        <v>3664439</v>
      </c>
      <c r="B4019" t="s">
        <v>5484</v>
      </c>
      <c r="C4019" s="4">
        <v>6913016</v>
      </c>
      <c r="D4019" t="s">
        <v>5485</v>
      </c>
      <c r="E4019" t="s">
        <v>5486</v>
      </c>
      <c r="F4019" s="4">
        <v>10016</v>
      </c>
      <c r="G4019" s="13" t="s">
        <v>124</v>
      </c>
      <c r="H4019" s="13" t="s">
        <v>373</v>
      </c>
      <c r="I4019" s="1">
        <v>4074911</v>
      </c>
      <c r="J4019" s="1">
        <v>-7398202</v>
      </c>
      <c r="K4019" t="s">
        <v>40</v>
      </c>
      <c r="L4019" s="20">
        <v>95</v>
      </c>
      <c r="M4019" s="4">
        <v>3</v>
      </c>
      <c r="N4019" s="4">
        <v>67</v>
      </c>
      <c r="O4019" s="2">
        <v>43627</v>
      </c>
      <c r="P4019" s="3">
        <v>1.65</v>
      </c>
      <c r="Q4019" s="4">
        <v>1</v>
      </c>
      <c r="R4019" s="3">
        <v>5.6</v>
      </c>
      <c r="S40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19" t="str">
        <f>IF(AIRBNB[[#This Row],[RUIDO(dB)]]&lt;=4,"Silencioso",IF(AIRBNB[[#This Row],[RUIDO(dB)]]&lt;=5.5,"Poco Ruidoso","Ruidoso"))</f>
        <v>Ruidoso</v>
      </c>
      <c r="U4019" t="str">
        <f>IF(AND(AIRBNB[[#This Row],[PRECIO]]&lt;50,AIRBNB[[#This Row],[MIN_NOCHES]]&gt;3),"Dentro del presupuesto","No considerar")</f>
        <v>No considerar</v>
      </c>
      <c r="V4019" t="str">
        <f>VLOOKUP(AIRBNB[[#This Row],[HOST_ID]],Super_host[],5,FALSE)</f>
        <v>Host</v>
      </c>
    </row>
    <row r="4020" spans="1:22">
      <c r="A4020" s="4">
        <v>1215122</v>
      </c>
      <c r="B4020" t="s">
        <v>619</v>
      </c>
      <c r="C4020" s="4">
        <v>6632440</v>
      </c>
      <c r="D4020" t="s">
        <v>620</v>
      </c>
      <c r="E4020" t="s">
        <v>621</v>
      </c>
      <c r="F4020" s="4">
        <v>10031</v>
      </c>
      <c r="G4020" s="13" t="s">
        <v>124</v>
      </c>
      <c r="H4020" s="13" t="s">
        <v>148</v>
      </c>
      <c r="I4020" s="1">
        <v>4082393</v>
      </c>
      <c r="J4020" s="1">
        <v>-7395308</v>
      </c>
      <c r="K4020" t="s">
        <v>40</v>
      </c>
      <c r="L4020" s="20">
        <v>95</v>
      </c>
      <c r="M4020" s="4">
        <v>7</v>
      </c>
      <c r="N4020" s="4">
        <v>2</v>
      </c>
      <c r="O4020" s="2">
        <v>41924</v>
      </c>
      <c r="P4020" s="3">
        <v>0.03</v>
      </c>
      <c r="Q4020" s="4">
        <v>1</v>
      </c>
      <c r="R4020" s="3">
        <v>5.6</v>
      </c>
      <c r="S40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0" t="str">
        <f>IF(AIRBNB[[#This Row],[RUIDO(dB)]]&lt;=4,"Silencioso",IF(AIRBNB[[#This Row],[RUIDO(dB)]]&lt;=5.5,"Poco Ruidoso","Ruidoso"))</f>
        <v>Ruidoso</v>
      </c>
      <c r="U4020" t="str">
        <f>IF(AND(AIRBNB[[#This Row],[PRECIO]]&lt;50,AIRBNB[[#This Row],[MIN_NOCHES]]&gt;3),"Dentro del presupuesto","No considerar")</f>
        <v>No considerar</v>
      </c>
      <c r="V4020" t="str">
        <f>VLOOKUP(AIRBNB[[#This Row],[HOST_ID]],Super_host[],5,FALSE)</f>
        <v>Host</v>
      </c>
    </row>
    <row r="4021" spans="1:22">
      <c r="A4021" s="4">
        <v>1117516</v>
      </c>
      <c r="B4021" t="s">
        <v>14893</v>
      </c>
      <c r="C4021" s="4">
        <v>6133754</v>
      </c>
      <c r="D4021" t="s">
        <v>1121</v>
      </c>
      <c r="E4021" t="s">
        <v>14894</v>
      </c>
      <c r="F4021" s="4">
        <v>11221</v>
      </c>
      <c r="G4021" s="13" t="s">
        <v>4662</v>
      </c>
      <c r="H4021" s="13" t="s">
        <v>9230</v>
      </c>
      <c r="I4021" s="1">
        <v>4068798</v>
      </c>
      <c r="J4021" s="1">
        <v>-7393903</v>
      </c>
      <c r="K4021" t="s">
        <v>5</v>
      </c>
      <c r="L4021" s="20">
        <v>95</v>
      </c>
      <c r="M4021" s="4">
        <v>3</v>
      </c>
      <c r="N4021" s="4">
        <v>218</v>
      </c>
      <c r="O4021" s="2">
        <v>43635</v>
      </c>
      <c r="P4021" s="3">
        <v>2.92</v>
      </c>
      <c r="Q4021" s="4">
        <v>1</v>
      </c>
      <c r="R4021" s="3">
        <v>6.9</v>
      </c>
      <c r="S40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1" t="str">
        <f>IF(AIRBNB[[#This Row],[RUIDO(dB)]]&lt;=4,"Silencioso",IF(AIRBNB[[#This Row],[RUIDO(dB)]]&lt;=5.5,"Poco Ruidoso","Ruidoso"))</f>
        <v>Ruidoso</v>
      </c>
      <c r="U4021" t="str">
        <f>IF(AND(AIRBNB[[#This Row],[PRECIO]]&lt;50,AIRBNB[[#This Row],[MIN_NOCHES]]&gt;3),"Dentro del presupuesto","No considerar")</f>
        <v>No considerar</v>
      </c>
      <c r="V4021" t="str">
        <f>VLOOKUP(AIRBNB[[#This Row],[HOST_ID]],Super_host[],5,FALSE)</f>
        <v>Host</v>
      </c>
    </row>
    <row r="4022" spans="1:22">
      <c r="A4022" s="4">
        <v>1329559</v>
      </c>
      <c r="B4022" t="s">
        <v>6105</v>
      </c>
      <c r="C4022" s="4">
        <v>5957620</v>
      </c>
      <c r="D4022" t="s">
        <v>6106</v>
      </c>
      <c r="E4022" t="s">
        <v>6107</v>
      </c>
      <c r="F4022" s="4">
        <v>10002</v>
      </c>
      <c r="G4022" s="13" t="s">
        <v>124</v>
      </c>
      <c r="H4022" s="13" t="s">
        <v>137</v>
      </c>
      <c r="I4022" s="1">
        <v>4071925</v>
      </c>
      <c r="J4022" s="1">
        <v>-7399123</v>
      </c>
      <c r="K4022" t="s">
        <v>40</v>
      </c>
      <c r="L4022" s="20">
        <v>95</v>
      </c>
      <c r="M4022" s="4">
        <v>1</v>
      </c>
      <c r="N4022" s="4">
        <v>86</v>
      </c>
      <c r="O4022" s="2">
        <v>43639</v>
      </c>
      <c r="P4022" s="3">
        <v>2.87</v>
      </c>
      <c r="Q4022" s="4">
        <v>1</v>
      </c>
      <c r="R4022" s="3">
        <v>5.6</v>
      </c>
      <c r="S40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2" t="str">
        <f>IF(AIRBNB[[#This Row],[RUIDO(dB)]]&lt;=4,"Silencioso",IF(AIRBNB[[#This Row],[RUIDO(dB)]]&lt;=5.5,"Poco Ruidoso","Ruidoso"))</f>
        <v>Ruidoso</v>
      </c>
      <c r="U4022" t="str">
        <f>IF(AND(AIRBNB[[#This Row],[PRECIO]]&lt;50,AIRBNB[[#This Row],[MIN_NOCHES]]&gt;3),"Dentro del presupuesto","No considerar")</f>
        <v>No considerar</v>
      </c>
      <c r="V4022" t="str">
        <f>VLOOKUP(AIRBNB[[#This Row],[HOST_ID]],Super_host[],5,FALSE)</f>
        <v>Host</v>
      </c>
    </row>
    <row r="4023" spans="1:22">
      <c r="A4023" s="4">
        <v>1029482</v>
      </c>
      <c r="B4023" t="s">
        <v>3778</v>
      </c>
      <c r="C4023" s="4">
        <v>5664550</v>
      </c>
      <c r="D4023" t="s">
        <v>3779</v>
      </c>
      <c r="E4023" t="s">
        <v>3780</v>
      </c>
      <c r="F4023" s="4">
        <v>10009</v>
      </c>
      <c r="G4023" s="13" t="s">
        <v>124</v>
      </c>
      <c r="H4023" s="13" t="s">
        <v>133</v>
      </c>
      <c r="I4023" s="1">
        <v>4072346</v>
      </c>
      <c r="J4023" s="1">
        <v>-7397907</v>
      </c>
      <c r="K4023" t="s">
        <v>40</v>
      </c>
      <c r="L4023" s="20">
        <v>95</v>
      </c>
      <c r="M4023" s="4">
        <v>5</v>
      </c>
      <c r="N4023" s="4">
        <v>35</v>
      </c>
      <c r="O4023" s="2">
        <v>43626</v>
      </c>
      <c r="P4023" s="3">
        <v>0.46</v>
      </c>
      <c r="Q4023" s="4">
        <v>1</v>
      </c>
      <c r="R4023" s="3">
        <v>5.6</v>
      </c>
      <c r="S40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3" t="str">
        <f>IF(AIRBNB[[#This Row],[RUIDO(dB)]]&lt;=4,"Silencioso",IF(AIRBNB[[#This Row],[RUIDO(dB)]]&lt;=5.5,"Poco Ruidoso","Ruidoso"))</f>
        <v>Ruidoso</v>
      </c>
      <c r="U4023" t="str">
        <f>IF(AND(AIRBNB[[#This Row],[PRECIO]]&lt;50,AIRBNB[[#This Row],[MIN_NOCHES]]&gt;3),"Dentro del presupuesto","No considerar")</f>
        <v>No considerar</v>
      </c>
      <c r="V4023" t="str">
        <f>VLOOKUP(AIRBNB[[#This Row],[HOST_ID]],Super_host[],5,FALSE)</f>
        <v>Host</v>
      </c>
    </row>
    <row r="4024" spans="1:22">
      <c r="A4024" s="4">
        <v>2863696</v>
      </c>
      <c r="B4024" t="s">
        <v>15813</v>
      </c>
      <c r="C4024" s="4">
        <v>5229579</v>
      </c>
      <c r="D4024" t="s">
        <v>375</v>
      </c>
      <c r="E4024" t="s">
        <v>15814</v>
      </c>
      <c r="F4024" s="4">
        <v>11249</v>
      </c>
      <c r="G4024" s="13" t="s">
        <v>4662</v>
      </c>
      <c r="H4024" s="13" t="s">
        <v>9218</v>
      </c>
      <c r="I4024" s="1">
        <v>407196</v>
      </c>
      <c r="J4024" s="1">
        <v>-7396335</v>
      </c>
      <c r="K4024" t="s">
        <v>40</v>
      </c>
      <c r="L4024" s="20">
        <v>95</v>
      </c>
      <c r="M4024" s="4">
        <v>3</v>
      </c>
      <c r="N4024" s="4">
        <v>0</v>
      </c>
      <c r="O4024" s="2">
        <v>43630</v>
      </c>
      <c r="P4024" s="3">
        <v>0.38</v>
      </c>
      <c r="Q4024" s="4">
        <v>1</v>
      </c>
      <c r="R4024" s="3">
        <v>6.9</v>
      </c>
      <c r="S40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4" t="str">
        <f>IF(AIRBNB[[#This Row],[RUIDO(dB)]]&lt;=4,"Silencioso",IF(AIRBNB[[#This Row],[RUIDO(dB)]]&lt;=5.5,"Poco Ruidoso","Ruidoso"))</f>
        <v>Ruidoso</v>
      </c>
      <c r="U4024" t="str">
        <f>IF(AND(AIRBNB[[#This Row],[PRECIO]]&lt;50,AIRBNB[[#This Row],[MIN_NOCHES]]&gt;3),"Dentro del presupuesto","No considerar")</f>
        <v>No considerar</v>
      </c>
      <c r="V4024" t="str">
        <f>VLOOKUP(AIRBNB[[#This Row],[HOST_ID]],Super_host[],5,FALSE)</f>
        <v>Host</v>
      </c>
    </row>
    <row r="4025" spans="1:22">
      <c r="A4025" s="4">
        <v>2559129</v>
      </c>
      <c r="B4025" t="s">
        <v>1780</v>
      </c>
      <c r="C4025" s="4">
        <v>4912237</v>
      </c>
      <c r="D4025" t="s">
        <v>63</v>
      </c>
      <c r="E4025" t="s">
        <v>1781</v>
      </c>
      <c r="F4025" s="4">
        <v>10019</v>
      </c>
      <c r="G4025" s="13" t="s">
        <v>124</v>
      </c>
      <c r="H4025" s="13" t="s">
        <v>249</v>
      </c>
      <c r="I4025" s="1">
        <v>4076791</v>
      </c>
      <c r="J4025" s="1">
        <v>-7398735</v>
      </c>
      <c r="K4025" t="s">
        <v>40</v>
      </c>
      <c r="L4025" s="20">
        <v>95</v>
      </c>
      <c r="M4025" s="4">
        <v>4</v>
      </c>
      <c r="N4025" s="4">
        <v>7</v>
      </c>
      <c r="O4025" s="2">
        <v>43381</v>
      </c>
      <c r="P4025" s="3">
        <v>0.11</v>
      </c>
      <c r="Q4025" s="4">
        <v>1</v>
      </c>
      <c r="R4025" s="3">
        <v>5.6</v>
      </c>
      <c r="S40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5" t="str">
        <f>IF(AIRBNB[[#This Row],[RUIDO(dB)]]&lt;=4,"Silencioso",IF(AIRBNB[[#This Row],[RUIDO(dB)]]&lt;=5.5,"Poco Ruidoso","Ruidoso"))</f>
        <v>Ruidoso</v>
      </c>
      <c r="U4025" t="str">
        <f>IF(AND(AIRBNB[[#This Row],[PRECIO]]&lt;50,AIRBNB[[#This Row],[MIN_NOCHES]]&gt;3),"Dentro del presupuesto","No considerar")</f>
        <v>No considerar</v>
      </c>
      <c r="V4025" t="str">
        <f>VLOOKUP(AIRBNB[[#This Row],[HOST_ID]],Super_host[],5,FALSE)</f>
        <v>Host</v>
      </c>
    </row>
    <row r="4026" spans="1:22">
      <c r="A4026" s="4">
        <v>3885177</v>
      </c>
      <c r="B4026" t="s">
        <v>8088</v>
      </c>
      <c r="C4026" s="4">
        <v>4680747</v>
      </c>
      <c r="D4026" t="s">
        <v>8089</v>
      </c>
      <c r="E4026" t="s">
        <v>8090</v>
      </c>
      <c r="F4026" s="4">
        <v>11358</v>
      </c>
      <c r="G4026" s="13" t="s">
        <v>7897</v>
      </c>
      <c r="H4026" s="13" t="s">
        <v>7918</v>
      </c>
      <c r="I4026" s="1">
        <v>4075664</v>
      </c>
      <c r="J4026" s="1">
        <v>-7379975</v>
      </c>
      <c r="K4026" t="s">
        <v>40</v>
      </c>
      <c r="L4026" s="20">
        <v>95</v>
      </c>
      <c r="M4026" s="4">
        <v>2</v>
      </c>
      <c r="N4026" s="4">
        <v>2</v>
      </c>
      <c r="O4026" s="2">
        <v>43604</v>
      </c>
      <c r="P4026" s="3">
        <v>0.06</v>
      </c>
      <c r="Q4026" s="4">
        <v>5</v>
      </c>
      <c r="R4026" s="3">
        <v>6.24</v>
      </c>
      <c r="S40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6" t="str">
        <f>IF(AIRBNB[[#This Row],[RUIDO(dB)]]&lt;=4,"Silencioso",IF(AIRBNB[[#This Row],[RUIDO(dB)]]&lt;=5.5,"Poco Ruidoso","Ruidoso"))</f>
        <v>Ruidoso</v>
      </c>
      <c r="U4026" t="str">
        <f>IF(AND(AIRBNB[[#This Row],[PRECIO]]&lt;50,AIRBNB[[#This Row],[MIN_NOCHES]]&gt;3),"Dentro del presupuesto","No considerar")</f>
        <v>No considerar</v>
      </c>
      <c r="V4026" t="str">
        <f>VLOOKUP(AIRBNB[[#This Row],[HOST_ID]],Super_host[],5,FALSE)</f>
        <v>Host</v>
      </c>
    </row>
    <row r="4027" spans="1:22">
      <c r="A4027" s="4">
        <v>874706</v>
      </c>
      <c r="B4027" t="s">
        <v>14368</v>
      </c>
      <c r="C4027" s="4">
        <v>4616773</v>
      </c>
      <c r="D4027" t="s">
        <v>13251</v>
      </c>
      <c r="E4027" t="s">
        <v>14369</v>
      </c>
      <c r="F4027" s="4">
        <v>11218</v>
      </c>
      <c r="G4027" s="13" t="s">
        <v>4662</v>
      </c>
      <c r="H4027" s="13" t="s">
        <v>9393</v>
      </c>
      <c r="I4027" s="1">
        <v>4064534</v>
      </c>
      <c r="J4027" s="1">
        <v>-7397189</v>
      </c>
      <c r="K4027" t="s">
        <v>5</v>
      </c>
      <c r="L4027" s="20">
        <v>95</v>
      </c>
      <c r="M4027" s="4">
        <v>3</v>
      </c>
      <c r="N4027" s="4">
        <v>154</v>
      </c>
      <c r="O4027" s="2">
        <v>43647</v>
      </c>
      <c r="P4027" s="3">
        <v>2</v>
      </c>
      <c r="Q4027" s="4">
        <v>1</v>
      </c>
      <c r="R4027" s="3">
        <v>6.9</v>
      </c>
      <c r="S40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7" t="str">
        <f>IF(AIRBNB[[#This Row],[RUIDO(dB)]]&lt;=4,"Silencioso",IF(AIRBNB[[#This Row],[RUIDO(dB)]]&lt;=5.5,"Poco Ruidoso","Ruidoso"))</f>
        <v>Ruidoso</v>
      </c>
      <c r="U4027" t="str">
        <f>IF(AND(AIRBNB[[#This Row],[PRECIO]]&lt;50,AIRBNB[[#This Row],[MIN_NOCHES]]&gt;3),"Dentro del presupuesto","No considerar")</f>
        <v>No considerar</v>
      </c>
      <c r="V4027" t="str">
        <f>VLOOKUP(AIRBNB[[#This Row],[HOST_ID]],Super_host[],5,FALSE)</f>
        <v>Host</v>
      </c>
    </row>
    <row r="4028" spans="1:22">
      <c r="A4028" s="4">
        <v>5934108</v>
      </c>
      <c r="B4028" t="s">
        <v>10371</v>
      </c>
      <c r="C4028" s="4">
        <v>4461578</v>
      </c>
      <c r="D4028" t="s">
        <v>4115</v>
      </c>
      <c r="E4028" t="s">
        <v>10372</v>
      </c>
      <c r="F4028" s="4">
        <v>11215</v>
      </c>
      <c r="G4028" s="13" t="s">
        <v>4662</v>
      </c>
      <c r="H4028" s="13" t="s">
        <v>9234</v>
      </c>
      <c r="I4028" s="1">
        <v>406748</v>
      </c>
      <c r="J4028" s="1">
        <v>-7397736</v>
      </c>
      <c r="K4028" t="s">
        <v>5</v>
      </c>
      <c r="L4028" s="20">
        <v>95</v>
      </c>
      <c r="M4028" s="4">
        <v>3</v>
      </c>
      <c r="N4028" s="4">
        <v>4</v>
      </c>
      <c r="O4028" s="2">
        <v>42240</v>
      </c>
      <c r="P4028" s="3">
        <v>0.08</v>
      </c>
      <c r="Q4028" s="4">
        <v>1</v>
      </c>
      <c r="R4028" s="3">
        <v>6.9</v>
      </c>
      <c r="S40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8" t="str">
        <f>IF(AIRBNB[[#This Row],[RUIDO(dB)]]&lt;=4,"Silencioso",IF(AIRBNB[[#This Row],[RUIDO(dB)]]&lt;=5.5,"Poco Ruidoso","Ruidoso"))</f>
        <v>Ruidoso</v>
      </c>
      <c r="U4028" t="str">
        <f>IF(AND(AIRBNB[[#This Row],[PRECIO]]&lt;50,AIRBNB[[#This Row],[MIN_NOCHES]]&gt;3),"Dentro del presupuesto","No considerar")</f>
        <v>No considerar</v>
      </c>
      <c r="V4028" t="str">
        <f>VLOOKUP(AIRBNB[[#This Row],[HOST_ID]],Super_host[],5,FALSE)</f>
        <v>Host</v>
      </c>
    </row>
    <row r="4029" spans="1:22">
      <c r="A4029" s="4">
        <v>853900</v>
      </c>
      <c r="B4029" t="s">
        <v>9175</v>
      </c>
      <c r="C4029" s="4">
        <v>4459052</v>
      </c>
      <c r="D4029" t="s">
        <v>4201</v>
      </c>
      <c r="E4029" t="s">
        <v>9176</v>
      </c>
      <c r="F4029" s="4">
        <v>11106</v>
      </c>
      <c r="G4029" s="13" t="s">
        <v>7897</v>
      </c>
      <c r="H4029" s="13" t="s">
        <v>7940</v>
      </c>
      <c r="I4029" s="1">
        <v>4076488</v>
      </c>
      <c r="J4029" s="1">
        <v>-739297</v>
      </c>
      <c r="K4029" t="s">
        <v>5</v>
      </c>
      <c r="L4029" s="20">
        <v>95</v>
      </c>
      <c r="M4029" s="4">
        <v>30</v>
      </c>
      <c r="N4029" s="4">
        <v>0</v>
      </c>
      <c r="O4029" s="2">
        <v>43647</v>
      </c>
      <c r="P4029" s="3">
        <v>0.17</v>
      </c>
      <c r="Q4029" s="4">
        <v>5</v>
      </c>
      <c r="R4029" s="3">
        <v>6.24</v>
      </c>
      <c r="S40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29" t="str">
        <f>IF(AIRBNB[[#This Row],[RUIDO(dB)]]&lt;=4,"Silencioso",IF(AIRBNB[[#This Row],[RUIDO(dB)]]&lt;=5.5,"Poco Ruidoso","Ruidoso"))</f>
        <v>Ruidoso</v>
      </c>
      <c r="U4029" t="str">
        <f>IF(AND(AIRBNB[[#This Row],[PRECIO]]&lt;50,AIRBNB[[#This Row],[MIN_NOCHES]]&gt;3),"Dentro del presupuesto","No considerar")</f>
        <v>No considerar</v>
      </c>
      <c r="V4029" t="str">
        <f>VLOOKUP(AIRBNB[[#This Row],[HOST_ID]],Super_host[],5,FALSE)</f>
        <v>Host</v>
      </c>
    </row>
    <row r="4030" spans="1:22">
      <c r="A4030" s="4">
        <v>4592475</v>
      </c>
      <c r="B4030" t="s">
        <v>10951</v>
      </c>
      <c r="C4030" s="4">
        <v>4445796</v>
      </c>
      <c r="D4030" t="s">
        <v>6861</v>
      </c>
      <c r="E4030" t="s">
        <v>10952</v>
      </c>
      <c r="F4030" s="4">
        <v>11222</v>
      </c>
      <c r="G4030" s="13" t="s">
        <v>4662</v>
      </c>
      <c r="H4030" s="13" t="s">
        <v>9249</v>
      </c>
      <c r="I4030" s="1">
        <v>4072557</v>
      </c>
      <c r="J4030" s="1">
        <v>-7395243</v>
      </c>
      <c r="K4030" t="s">
        <v>40</v>
      </c>
      <c r="L4030" s="20">
        <v>95</v>
      </c>
      <c r="M4030" s="4">
        <v>1</v>
      </c>
      <c r="N4030" s="4">
        <v>7</v>
      </c>
      <c r="O4030" s="2">
        <v>42157</v>
      </c>
      <c r="P4030" s="3">
        <v>0.14000000000000001</v>
      </c>
      <c r="Q4030" s="4">
        <v>1</v>
      </c>
      <c r="R4030" s="3">
        <v>6.9</v>
      </c>
      <c r="S40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0" t="str">
        <f>IF(AIRBNB[[#This Row],[RUIDO(dB)]]&lt;=4,"Silencioso",IF(AIRBNB[[#This Row],[RUIDO(dB)]]&lt;=5.5,"Poco Ruidoso","Ruidoso"))</f>
        <v>Ruidoso</v>
      </c>
      <c r="U4030" t="str">
        <f>IF(AND(AIRBNB[[#This Row],[PRECIO]]&lt;50,AIRBNB[[#This Row],[MIN_NOCHES]]&gt;3),"Dentro del presupuesto","No considerar")</f>
        <v>No considerar</v>
      </c>
      <c r="V4030" t="str">
        <f>VLOOKUP(AIRBNB[[#This Row],[HOST_ID]],Super_host[],5,FALSE)</f>
        <v>Host</v>
      </c>
    </row>
    <row r="4031" spans="1:22">
      <c r="A4031" s="4">
        <v>5885201</v>
      </c>
      <c r="B4031" t="s">
        <v>13170</v>
      </c>
      <c r="C4031" s="4">
        <v>4291007</v>
      </c>
      <c r="D4031" t="s">
        <v>12989</v>
      </c>
      <c r="E4031" t="s">
        <v>13171</v>
      </c>
      <c r="F4031" s="4">
        <v>11205</v>
      </c>
      <c r="G4031" s="13" t="s">
        <v>4662</v>
      </c>
      <c r="H4031" s="13" t="s">
        <v>9230</v>
      </c>
      <c r="I4031" s="1">
        <v>4069363</v>
      </c>
      <c r="J4031" s="1">
        <v>-739598</v>
      </c>
      <c r="K4031" t="s">
        <v>40</v>
      </c>
      <c r="L4031" s="20">
        <v>95</v>
      </c>
      <c r="M4031" s="4">
        <v>30</v>
      </c>
      <c r="N4031" s="4">
        <v>40</v>
      </c>
      <c r="O4031" s="2">
        <v>43617</v>
      </c>
      <c r="P4031" s="3">
        <v>0.8</v>
      </c>
      <c r="Q4031" s="4">
        <v>1</v>
      </c>
      <c r="R4031" s="3">
        <v>6.9</v>
      </c>
      <c r="S40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1" t="str">
        <f>IF(AIRBNB[[#This Row],[RUIDO(dB)]]&lt;=4,"Silencioso",IF(AIRBNB[[#This Row],[RUIDO(dB)]]&lt;=5.5,"Poco Ruidoso","Ruidoso"))</f>
        <v>Ruidoso</v>
      </c>
      <c r="U4031" t="str">
        <f>IF(AND(AIRBNB[[#This Row],[PRECIO]]&lt;50,AIRBNB[[#This Row],[MIN_NOCHES]]&gt;3),"Dentro del presupuesto","No considerar")</f>
        <v>No considerar</v>
      </c>
      <c r="V4031" t="str">
        <f>VLOOKUP(AIRBNB[[#This Row],[HOST_ID]],Super_host[],5,FALSE)</f>
        <v>Host</v>
      </c>
    </row>
    <row r="4032" spans="1:22">
      <c r="A4032" s="4">
        <v>5885402</v>
      </c>
      <c r="B4032" t="s">
        <v>12988</v>
      </c>
      <c r="C4032" s="4">
        <v>4291007</v>
      </c>
      <c r="D4032" t="s">
        <v>12989</v>
      </c>
      <c r="E4032" t="s">
        <v>12990</v>
      </c>
      <c r="F4032" s="4">
        <v>11205</v>
      </c>
      <c r="G4032" s="13" t="s">
        <v>4662</v>
      </c>
      <c r="H4032" s="13" t="s">
        <v>9230</v>
      </c>
      <c r="I4032" s="1">
        <v>4069498</v>
      </c>
      <c r="J4032" s="1">
        <v>-7396002</v>
      </c>
      <c r="K4032" t="s">
        <v>40</v>
      </c>
      <c r="L4032" s="20">
        <v>95</v>
      </c>
      <c r="M4032" s="4">
        <v>30</v>
      </c>
      <c r="N4032" s="4">
        <v>35</v>
      </c>
      <c r="O4032" s="2">
        <v>43613</v>
      </c>
      <c r="P4032" s="3">
        <v>0.69</v>
      </c>
      <c r="Q4032" s="4">
        <v>1</v>
      </c>
      <c r="R4032" s="3">
        <v>6.9</v>
      </c>
      <c r="S40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2" t="str">
        <f>IF(AIRBNB[[#This Row],[RUIDO(dB)]]&lt;=4,"Silencioso",IF(AIRBNB[[#This Row],[RUIDO(dB)]]&lt;=5.5,"Poco Ruidoso","Ruidoso"))</f>
        <v>Ruidoso</v>
      </c>
      <c r="U4032" t="str">
        <f>IF(AND(AIRBNB[[#This Row],[PRECIO]]&lt;50,AIRBNB[[#This Row],[MIN_NOCHES]]&gt;3),"Dentro del presupuesto","No considerar")</f>
        <v>No considerar</v>
      </c>
      <c r="V4032" t="str">
        <f>VLOOKUP(AIRBNB[[#This Row],[HOST_ID]],Super_host[],5,FALSE)</f>
        <v>Host</v>
      </c>
    </row>
    <row r="4033" spans="1:22">
      <c r="A4033" s="4">
        <v>5885396</v>
      </c>
      <c r="B4033" t="s">
        <v>13324</v>
      </c>
      <c r="C4033" s="4">
        <v>4291007</v>
      </c>
      <c r="D4033" t="s">
        <v>12989</v>
      </c>
      <c r="E4033" t="s">
        <v>9704</v>
      </c>
      <c r="F4033" s="4">
        <v>11205</v>
      </c>
      <c r="G4033" s="13" t="s">
        <v>4662</v>
      </c>
      <c r="H4033" s="13" t="s">
        <v>9387</v>
      </c>
      <c r="I4033" s="1">
        <v>4069344</v>
      </c>
      <c r="J4033" s="1">
        <v>-7396153</v>
      </c>
      <c r="K4033" t="s">
        <v>40</v>
      </c>
      <c r="L4033" s="20">
        <v>95</v>
      </c>
      <c r="M4033" s="4">
        <v>30</v>
      </c>
      <c r="N4033" s="4">
        <v>46</v>
      </c>
      <c r="O4033" s="2">
        <v>43607</v>
      </c>
      <c r="P4033" s="3">
        <v>0.9</v>
      </c>
      <c r="Q4033" s="4">
        <v>1</v>
      </c>
      <c r="R4033" s="3">
        <v>6.9</v>
      </c>
      <c r="S40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3" t="str">
        <f>IF(AIRBNB[[#This Row],[RUIDO(dB)]]&lt;=4,"Silencioso",IF(AIRBNB[[#This Row],[RUIDO(dB)]]&lt;=5.5,"Poco Ruidoso","Ruidoso"))</f>
        <v>Ruidoso</v>
      </c>
      <c r="U4033" t="str">
        <f>IF(AND(AIRBNB[[#This Row],[PRECIO]]&lt;50,AIRBNB[[#This Row],[MIN_NOCHES]]&gt;3),"Dentro del presupuesto","No considerar")</f>
        <v>No considerar</v>
      </c>
      <c r="V4033" t="str">
        <f>VLOOKUP(AIRBNB[[#This Row],[HOST_ID]],Super_host[],5,FALSE)</f>
        <v>Host</v>
      </c>
    </row>
    <row r="4034" spans="1:22">
      <c r="A4034" s="4">
        <v>5885280</v>
      </c>
      <c r="B4034" t="s">
        <v>13512</v>
      </c>
      <c r="C4034" s="4">
        <v>4291007</v>
      </c>
      <c r="D4034" t="s">
        <v>12989</v>
      </c>
      <c r="E4034" t="s">
        <v>13513</v>
      </c>
      <c r="F4034" s="4">
        <v>11205</v>
      </c>
      <c r="G4034" s="13" t="s">
        <v>4662</v>
      </c>
      <c r="H4034" s="13" t="s">
        <v>9230</v>
      </c>
      <c r="I4034" s="1">
        <v>4069442</v>
      </c>
      <c r="J4034" s="1">
        <v>-7396016</v>
      </c>
      <c r="K4034" t="s">
        <v>40</v>
      </c>
      <c r="L4034" s="20">
        <v>95</v>
      </c>
      <c r="M4034" s="4">
        <v>30</v>
      </c>
      <c r="N4034" s="4">
        <v>53</v>
      </c>
      <c r="O4034" s="2">
        <v>43540</v>
      </c>
      <c r="P4034" s="3">
        <v>1.05</v>
      </c>
      <c r="Q4034" s="4">
        <v>1</v>
      </c>
      <c r="R4034" s="3">
        <v>6.9</v>
      </c>
      <c r="S40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4" t="str">
        <f>IF(AIRBNB[[#This Row],[RUIDO(dB)]]&lt;=4,"Silencioso",IF(AIRBNB[[#This Row],[RUIDO(dB)]]&lt;=5.5,"Poco Ruidoso","Ruidoso"))</f>
        <v>Ruidoso</v>
      </c>
      <c r="U4034" t="str">
        <f>IF(AND(AIRBNB[[#This Row],[PRECIO]]&lt;50,AIRBNB[[#This Row],[MIN_NOCHES]]&gt;3),"Dentro del presupuesto","No considerar")</f>
        <v>No considerar</v>
      </c>
      <c r="V4034" t="str">
        <f>VLOOKUP(AIRBNB[[#This Row],[HOST_ID]],Super_host[],5,FALSE)</f>
        <v>Host</v>
      </c>
    </row>
    <row r="4035" spans="1:22">
      <c r="A4035" s="4">
        <v>5885542</v>
      </c>
      <c r="B4035" t="s">
        <v>13233</v>
      </c>
      <c r="C4035" s="4">
        <v>4291007</v>
      </c>
      <c r="D4035" t="s">
        <v>12989</v>
      </c>
      <c r="E4035" t="s">
        <v>13234</v>
      </c>
      <c r="F4035" s="4">
        <v>11205</v>
      </c>
      <c r="G4035" s="13" t="s">
        <v>4662</v>
      </c>
      <c r="H4035" s="13" t="s">
        <v>9387</v>
      </c>
      <c r="I4035" s="1">
        <v>4069292</v>
      </c>
      <c r="J4035" s="1">
        <v>-7396151</v>
      </c>
      <c r="K4035" t="s">
        <v>40</v>
      </c>
      <c r="L4035" s="20">
        <v>95</v>
      </c>
      <c r="M4035" s="4">
        <v>30</v>
      </c>
      <c r="N4035" s="4">
        <v>43</v>
      </c>
      <c r="O4035" s="2">
        <v>43519</v>
      </c>
      <c r="P4035" s="3">
        <v>0.84</v>
      </c>
      <c r="Q4035" s="4">
        <v>1</v>
      </c>
      <c r="R4035" s="3">
        <v>6.9</v>
      </c>
      <c r="S40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5" t="str">
        <f>IF(AIRBNB[[#This Row],[RUIDO(dB)]]&lt;=4,"Silencioso",IF(AIRBNB[[#This Row],[RUIDO(dB)]]&lt;=5.5,"Poco Ruidoso","Ruidoso"))</f>
        <v>Ruidoso</v>
      </c>
      <c r="U4035" t="str">
        <f>IF(AND(AIRBNB[[#This Row],[PRECIO]]&lt;50,AIRBNB[[#This Row],[MIN_NOCHES]]&gt;3),"Dentro del presupuesto","No considerar")</f>
        <v>No considerar</v>
      </c>
      <c r="V4035" t="str">
        <f>VLOOKUP(AIRBNB[[#This Row],[HOST_ID]],Super_host[],5,FALSE)</f>
        <v>Host</v>
      </c>
    </row>
    <row r="4036" spans="1:22">
      <c r="A4036" s="4">
        <v>4983691</v>
      </c>
      <c r="B4036" t="s">
        <v>9490</v>
      </c>
      <c r="C4036" s="4">
        <v>4162067</v>
      </c>
      <c r="D4036" t="s">
        <v>9491</v>
      </c>
      <c r="E4036" t="s">
        <v>9492</v>
      </c>
      <c r="F4036" s="4">
        <v>11222</v>
      </c>
      <c r="G4036" s="13" t="s">
        <v>4662</v>
      </c>
      <c r="H4036" s="13" t="s">
        <v>9249</v>
      </c>
      <c r="I4036" s="1">
        <v>4072811</v>
      </c>
      <c r="J4036" s="1">
        <v>-7394925</v>
      </c>
      <c r="K4036" t="s">
        <v>40</v>
      </c>
      <c r="L4036" s="20">
        <v>95</v>
      </c>
      <c r="M4036" s="4">
        <v>4</v>
      </c>
      <c r="N4036" s="4">
        <v>1</v>
      </c>
      <c r="O4036" s="2">
        <v>42305</v>
      </c>
      <c r="P4036" s="3">
        <v>0.02</v>
      </c>
      <c r="Q4036" s="4">
        <v>1</v>
      </c>
      <c r="R4036" s="3">
        <v>6.9</v>
      </c>
      <c r="S40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6" t="str">
        <f>IF(AIRBNB[[#This Row],[RUIDO(dB)]]&lt;=4,"Silencioso",IF(AIRBNB[[#This Row],[RUIDO(dB)]]&lt;=5.5,"Poco Ruidoso","Ruidoso"))</f>
        <v>Ruidoso</v>
      </c>
      <c r="U4036" t="str">
        <f>IF(AND(AIRBNB[[#This Row],[PRECIO]]&lt;50,AIRBNB[[#This Row],[MIN_NOCHES]]&gt;3),"Dentro del presupuesto","No considerar")</f>
        <v>No considerar</v>
      </c>
      <c r="V4036" t="str">
        <f>VLOOKUP(AIRBNB[[#This Row],[HOST_ID]],Super_host[],5,FALSE)</f>
        <v>Host</v>
      </c>
    </row>
    <row r="4037" spans="1:22">
      <c r="A4037" s="4">
        <v>2310594</v>
      </c>
      <c r="B4037" t="s">
        <v>14966</v>
      </c>
      <c r="C4037" s="4">
        <v>4148248</v>
      </c>
      <c r="D4037" t="s">
        <v>6614</v>
      </c>
      <c r="E4037" t="s">
        <v>14967</v>
      </c>
      <c r="F4037" s="4">
        <v>11206</v>
      </c>
      <c r="G4037" s="13" t="s">
        <v>4662</v>
      </c>
      <c r="H4037" s="13" t="s">
        <v>9218</v>
      </c>
      <c r="I4037" s="1">
        <v>4070972</v>
      </c>
      <c r="J4037" s="1">
        <v>-7393864</v>
      </c>
      <c r="K4037" t="s">
        <v>5</v>
      </c>
      <c r="L4037" s="20">
        <v>95</v>
      </c>
      <c r="M4037" s="4">
        <v>4</v>
      </c>
      <c r="N4037" s="4">
        <v>204</v>
      </c>
      <c r="O4037" s="2">
        <v>43632</v>
      </c>
      <c r="P4037" s="3">
        <v>3.1</v>
      </c>
      <c r="Q4037" s="4">
        <v>1</v>
      </c>
      <c r="R4037" s="3">
        <v>6.9</v>
      </c>
      <c r="S40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7" t="str">
        <f>IF(AIRBNB[[#This Row],[RUIDO(dB)]]&lt;=4,"Silencioso",IF(AIRBNB[[#This Row],[RUIDO(dB)]]&lt;=5.5,"Poco Ruidoso","Ruidoso"))</f>
        <v>Ruidoso</v>
      </c>
      <c r="U4037" t="str">
        <f>IF(AND(AIRBNB[[#This Row],[PRECIO]]&lt;50,AIRBNB[[#This Row],[MIN_NOCHES]]&gt;3),"Dentro del presupuesto","No considerar")</f>
        <v>No considerar</v>
      </c>
      <c r="V4037" t="str">
        <f>VLOOKUP(AIRBNB[[#This Row],[HOST_ID]],Super_host[],5,FALSE)</f>
        <v>Host</v>
      </c>
    </row>
    <row r="4038" spans="1:22">
      <c r="A4038" s="4">
        <v>788035</v>
      </c>
      <c r="B4038" t="s">
        <v>4065</v>
      </c>
      <c r="C4038" s="4">
        <v>4105376</v>
      </c>
      <c r="D4038" t="s">
        <v>918</v>
      </c>
      <c r="E4038" t="s">
        <v>4066</v>
      </c>
      <c r="F4038" s="4">
        <v>10012</v>
      </c>
      <c r="G4038" s="13" t="s">
        <v>124</v>
      </c>
      <c r="H4038" s="13" t="s">
        <v>642</v>
      </c>
      <c r="I4038" s="1">
        <v>4072232</v>
      </c>
      <c r="J4038" s="1">
        <v>-7399343</v>
      </c>
      <c r="K4038" t="s">
        <v>40</v>
      </c>
      <c r="L4038" s="20">
        <v>95</v>
      </c>
      <c r="M4038" s="4">
        <v>7</v>
      </c>
      <c r="N4038" s="4">
        <v>46</v>
      </c>
      <c r="O4038" s="2">
        <v>43057</v>
      </c>
      <c r="P4038" s="3">
        <v>0.56999999999999995</v>
      </c>
      <c r="Q4038" s="4">
        <v>1</v>
      </c>
      <c r="R4038" s="3">
        <v>5.6</v>
      </c>
      <c r="S40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8" t="str">
        <f>IF(AIRBNB[[#This Row],[RUIDO(dB)]]&lt;=4,"Silencioso",IF(AIRBNB[[#This Row],[RUIDO(dB)]]&lt;=5.5,"Poco Ruidoso","Ruidoso"))</f>
        <v>Ruidoso</v>
      </c>
      <c r="U4038" t="str">
        <f>IF(AND(AIRBNB[[#This Row],[PRECIO]]&lt;50,AIRBNB[[#This Row],[MIN_NOCHES]]&gt;3),"Dentro del presupuesto","No considerar")</f>
        <v>No considerar</v>
      </c>
      <c r="V4038" t="str">
        <f>VLOOKUP(AIRBNB[[#This Row],[HOST_ID]],Super_host[],5,FALSE)</f>
        <v>Host</v>
      </c>
    </row>
    <row r="4039" spans="1:22">
      <c r="A4039" s="4">
        <v>766814</v>
      </c>
      <c r="B4039" t="s">
        <v>7161</v>
      </c>
      <c r="C4039" s="4">
        <v>4022922</v>
      </c>
      <c r="D4039" t="s">
        <v>45</v>
      </c>
      <c r="E4039" t="s">
        <v>2561</v>
      </c>
      <c r="F4039" s="4">
        <v>10036</v>
      </c>
      <c r="G4039" s="13" t="s">
        <v>124</v>
      </c>
      <c r="H4039" s="13" t="s">
        <v>249</v>
      </c>
      <c r="I4039" s="1">
        <v>40759</v>
      </c>
      <c r="J4039" s="1">
        <v>-739953</v>
      </c>
      <c r="K4039" t="s">
        <v>5</v>
      </c>
      <c r="L4039" s="20">
        <v>95</v>
      </c>
      <c r="M4039" s="4">
        <v>1</v>
      </c>
      <c r="N4039" s="4">
        <v>0</v>
      </c>
      <c r="O4039" s="2">
        <v>43649</v>
      </c>
      <c r="P4039" s="3">
        <v>0.02</v>
      </c>
      <c r="Q4039" s="4">
        <v>1</v>
      </c>
      <c r="R4039" s="3">
        <v>5.6</v>
      </c>
      <c r="S40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39" t="str">
        <f>IF(AIRBNB[[#This Row],[RUIDO(dB)]]&lt;=4,"Silencioso",IF(AIRBNB[[#This Row],[RUIDO(dB)]]&lt;=5.5,"Poco Ruidoso","Ruidoso"))</f>
        <v>Ruidoso</v>
      </c>
      <c r="U4039" t="str">
        <f>IF(AND(AIRBNB[[#This Row],[PRECIO]]&lt;50,AIRBNB[[#This Row],[MIN_NOCHES]]&gt;3),"Dentro del presupuesto","No considerar")</f>
        <v>No considerar</v>
      </c>
      <c r="V4039" t="str">
        <f>VLOOKUP(AIRBNB[[#This Row],[HOST_ID]],Super_host[],5,FALSE)</f>
        <v>Host</v>
      </c>
    </row>
    <row r="4040" spans="1:22">
      <c r="A4040" s="4">
        <v>3543227</v>
      </c>
      <c r="B4040" t="s">
        <v>6056</v>
      </c>
      <c r="C4040" s="4">
        <v>3912009</v>
      </c>
      <c r="D4040" t="s">
        <v>6057</v>
      </c>
      <c r="E4040" t="s">
        <v>6058</v>
      </c>
      <c r="F4040" s="4">
        <v>10030</v>
      </c>
      <c r="G4040" s="13" t="s">
        <v>124</v>
      </c>
      <c r="H4040" s="13" t="s">
        <v>148</v>
      </c>
      <c r="I4040" s="1">
        <v>4082193</v>
      </c>
      <c r="J4040" s="1">
        <v>-7394499</v>
      </c>
      <c r="K4040" t="s">
        <v>40</v>
      </c>
      <c r="L4040" s="20">
        <v>95</v>
      </c>
      <c r="M4040" s="4">
        <v>3</v>
      </c>
      <c r="N4040" s="4">
        <v>160</v>
      </c>
      <c r="O4040" s="2">
        <v>43647</v>
      </c>
      <c r="P4040" s="3">
        <v>2.78</v>
      </c>
      <c r="Q4040" s="4">
        <v>1</v>
      </c>
      <c r="R4040" s="3">
        <v>5.6</v>
      </c>
      <c r="S40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0" t="str">
        <f>IF(AIRBNB[[#This Row],[RUIDO(dB)]]&lt;=4,"Silencioso",IF(AIRBNB[[#This Row],[RUIDO(dB)]]&lt;=5.5,"Poco Ruidoso","Ruidoso"))</f>
        <v>Ruidoso</v>
      </c>
      <c r="U4040" t="str">
        <f>IF(AND(AIRBNB[[#This Row],[PRECIO]]&lt;50,AIRBNB[[#This Row],[MIN_NOCHES]]&gt;3),"Dentro del presupuesto","No considerar")</f>
        <v>No considerar</v>
      </c>
      <c r="V4040" t="str">
        <f>VLOOKUP(AIRBNB[[#This Row],[HOST_ID]],Super_host[],5,FALSE)</f>
        <v>Host</v>
      </c>
    </row>
    <row r="4041" spans="1:22">
      <c r="A4041" s="4">
        <v>6428581</v>
      </c>
      <c r="B4041" t="s">
        <v>639</v>
      </c>
      <c r="C4041" s="4">
        <v>3760161</v>
      </c>
      <c r="D4041" t="s">
        <v>640</v>
      </c>
      <c r="E4041" t="s">
        <v>641</v>
      </c>
      <c r="F4041" s="4">
        <v>10012</v>
      </c>
      <c r="G4041" s="13" t="s">
        <v>124</v>
      </c>
      <c r="H4041" s="13" t="s">
        <v>642</v>
      </c>
      <c r="I4041" s="1">
        <v>4072066</v>
      </c>
      <c r="J4041" s="1">
        <v>-7399566</v>
      </c>
      <c r="K4041" t="s">
        <v>40</v>
      </c>
      <c r="L4041" s="20">
        <v>95</v>
      </c>
      <c r="M4041" s="4">
        <v>4</v>
      </c>
      <c r="N4041" s="4">
        <v>1</v>
      </c>
      <c r="O4041" s="2">
        <v>42532</v>
      </c>
      <c r="P4041" s="3">
        <v>0.03</v>
      </c>
      <c r="Q4041" s="4">
        <v>1</v>
      </c>
      <c r="R4041" s="3">
        <v>5.6</v>
      </c>
      <c r="S40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1" t="str">
        <f>IF(AIRBNB[[#This Row],[RUIDO(dB)]]&lt;=4,"Silencioso",IF(AIRBNB[[#This Row],[RUIDO(dB)]]&lt;=5.5,"Poco Ruidoso","Ruidoso"))</f>
        <v>Ruidoso</v>
      </c>
      <c r="U4041" t="str">
        <f>IF(AND(AIRBNB[[#This Row],[PRECIO]]&lt;50,AIRBNB[[#This Row],[MIN_NOCHES]]&gt;3),"Dentro del presupuesto","No considerar")</f>
        <v>No considerar</v>
      </c>
      <c r="V4041" t="str">
        <f>VLOOKUP(AIRBNB[[#This Row],[HOST_ID]],Super_host[],5,FALSE)</f>
        <v>Host</v>
      </c>
    </row>
    <row r="4042" spans="1:22">
      <c r="A4042" s="4">
        <v>4735505</v>
      </c>
      <c r="B4042" t="s">
        <v>1434</v>
      </c>
      <c r="C4042" s="4">
        <v>3570170</v>
      </c>
      <c r="D4042" t="s">
        <v>291</v>
      </c>
      <c r="E4042" t="s">
        <v>1435</v>
      </c>
      <c r="F4042" s="4">
        <v>10012</v>
      </c>
      <c r="G4042" s="13" t="s">
        <v>124</v>
      </c>
      <c r="H4042" s="13" t="s">
        <v>144</v>
      </c>
      <c r="I4042" s="1">
        <v>4072874</v>
      </c>
      <c r="J4042" s="1">
        <v>-7400088</v>
      </c>
      <c r="K4042" t="s">
        <v>40</v>
      </c>
      <c r="L4042" s="20">
        <v>95</v>
      </c>
      <c r="M4042" s="4">
        <v>2</v>
      </c>
      <c r="N4042" s="4">
        <v>4</v>
      </c>
      <c r="O4042" s="2">
        <v>42888</v>
      </c>
      <c r="P4042" s="3">
        <v>0.08</v>
      </c>
      <c r="Q4042" s="4">
        <v>1</v>
      </c>
      <c r="R4042" s="3">
        <v>5.6</v>
      </c>
      <c r="S40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2" t="str">
        <f>IF(AIRBNB[[#This Row],[RUIDO(dB)]]&lt;=4,"Silencioso",IF(AIRBNB[[#This Row],[RUIDO(dB)]]&lt;=5.5,"Poco Ruidoso","Ruidoso"))</f>
        <v>Ruidoso</v>
      </c>
      <c r="U4042" t="str">
        <f>IF(AND(AIRBNB[[#This Row],[PRECIO]]&lt;50,AIRBNB[[#This Row],[MIN_NOCHES]]&gt;3),"Dentro del presupuesto","No considerar")</f>
        <v>No considerar</v>
      </c>
      <c r="V4042" t="str">
        <f>VLOOKUP(AIRBNB[[#This Row],[HOST_ID]],Super_host[],5,FALSE)</f>
        <v>Host</v>
      </c>
    </row>
    <row r="4043" spans="1:22">
      <c r="A4043" s="4">
        <v>731300</v>
      </c>
      <c r="B4043" t="s">
        <v>14427</v>
      </c>
      <c r="C4043" s="4">
        <v>3398752</v>
      </c>
      <c r="D4043" t="s">
        <v>14428</v>
      </c>
      <c r="E4043" t="s">
        <v>14429</v>
      </c>
      <c r="F4043" s="4">
        <v>11211</v>
      </c>
      <c r="G4043" s="13" t="s">
        <v>4662</v>
      </c>
      <c r="H4043" s="13" t="s">
        <v>9218</v>
      </c>
      <c r="I4043" s="1">
        <v>4071141</v>
      </c>
      <c r="J4043" s="1">
        <v>-7395427</v>
      </c>
      <c r="K4043" t="s">
        <v>40</v>
      </c>
      <c r="L4043" s="20">
        <v>95</v>
      </c>
      <c r="M4043" s="4">
        <v>2</v>
      </c>
      <c r="N4043" s="4">
        <v>164</v>
      </c>
      <c r="O4043" s="2">
        <v>43639</v>
      </c>
      <c r="P4043" s="3">
        <v>2.0699999999999998</v>
      </c>
      <c r="Q4043" s="4">
        <v>1</v>
      </c>
      <c r="R4043" s="3">
        <v>6.9</v>
      </c>
      <c r="S40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3" t="str">
        <f>IF(AIRBNB[[#This Row],[RUIDO(dB)]]&lt;=4,"Silencioso",IF(AIRBNB[[#This Row],[RUIDO(dB)]]&lt;=5.5,"Poco Ruidoso","Ruidoso"))</f>
        <v>Ruidoso</v>
      </c>
      <c r="U4043" t="str">
        <f>IF(AND(AIRBNB[[#This Row],[PRECIO]]&lt;50,AIRBNB[[#This Row],[MIN_NOCHES]]&gt;3),"Dentro del presupuesto","No considerar")</f>
        <v>No considerar</v>
      </c>
      <c r="V4043" t="str">
        <f>VLOOKUP(AIRBNB[[#This Row],[HOST_ID]],Super_host[],5,FALSE)</f>
        <v>Host</v>
      </c>
    </row>
    <row r="4044" spans="1:22">
      <c r="A4044" s="4">
        <v>5502282</v>
      </c>
      <c r="B4044" t="s">
        <v>15172</v>
      </c>
      <c r="C4044" s="4">
        <v>3398752</v>
      </c>
      <c r="D4044" t="s">
        <v>14428</v>
      </c>
      <c r="E4044" t="s">
        <v>15173</v>
      </c>
      <c r="F4044" s="4">
        <v>11211</v>
      </c>
      <c r="G4044" s="13" t="s">
        <v>4662</v>
      </c>
      <c r="H4044" s="13" t="s">
        <v>9218</v>
      </c>
      <c r="I4044" s="1">
        <v>4071074</v>
      </c>
      <c r="J4044" s="1">
        <v>-7395429</v>
      </c>
      <c r="K4044" t="s">
        <v>40</v>
      </c>
      <c r="L4044" s="20">
        <v>95</v>
      </c>
      <c r="M4044" s="4">
        <v>2</v>
      </c>
      <c r="N4044" s="4">
        <v>186</v>
      </c>
      <c r="O4044" s="2">
        <v>43638</v>
      </c>
      <c r="P4044" s="3">
        <v>3.75</v>
      </c>
      <c r="Q4044" s="4">
        <v>1</v>
      </c>
      <c r="R4044" s="3">
        <v>6.9</v>
      </c>
      <c r="S40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4" t="str">
        <f>IF(AIRBNB[[#This Row],[RUIDO(dB)]]&lt;=4,"Silencioso",IF(AIRBNB[[#This Row],[RUIDO(dB)]]&lt;=5.5,"Poco Ruidoso","Ruidoso"))</f>
        <v>Ruidoso</v>
      </c>
      <c r="U4044" t="str">
        <f>IF(AND(AIRBNB[[#This Row],[PRECIO]]&lt;50,AIRBNB[[#This Row],[MIN_NOCHES]]&gt;3),"Dentro del presupuesto","No considerar")</f>
        <v>No considerar</v>
      </c>
      <c r="V4044" t="str">
        <f>VLOOKUP(AIRBNB[[#This Row],[HOST_ID]],Super_host[],5,FALSE)</f>
        <v>Host</v>
      </c>
    </row>
    <row r="4045" spans="1:22">
      <c r="A4045" s="4">
        <v>4003515</v>
      </c>
      <c r="B4045" t="s">
        <v>8690</v>
      </c>
      <c r="C4045" s="4">
        <v>2787824</v>
      </c>
      <c r="D4045" t="s">
        <v>8691</v>
      </c>
      <c r="E4045" t="s">
        <v>8692</v>
      </c>
      <c r="F4045" s="4">
        <v>11385</v>
      </c>
      <c r="G4045" s="13" t="s">
        <v>7897</v>
      </c>
      <c r="H4045" s="13" t="s">
        <v>8693</v>
      </c>
      <c r="I4045" s="1">
        <v>4070591</v>
      </c>
      <c r="J4045" s="1">
        <v>-7389264</v>
      </c>
      <c r="K4045" t="s">
        <v>40</v>
      </c>
      <c r="L4045" s="20">
        <v>95</v>
      </c>
      <c r="M4045" s="4">
        <v>2</v>
      </c>
      <c r="N4045" s="4">
        <v>46</v>
      </c>
      <c r="O4045" s="2">
        <v>42909</v>
      </c>
      <c r="P4045" s="3">
        <v>1.1499999999999999</v>
      </c>
      <c r="Q4045" s="4">
        <v>5</v>
      </c>
      <c r="R4045" s="3">
        <v>6.24</v>
      </c>
      <c r="S40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5" t="str">
        <f>IF(AIRBNB[[#This Row],[RUIDO(dB)]]&lt;=4,"Silencioso",IF(AIRBNB[[#This Row],[RUIDO(dB)]]&lt;=5.5,"Poco Ruidoso","Ruidoso"))</f>
        <v>Ruidoso</v>
      </c>
      <c r="U4045" t="str">
        <f>IF(AND(AIRBNB[[#This Row],[PRECIO]]&lt;50,AIRBNB[[#This Row],[MIN_NOCHES]]&gt;3),"Dentro del presupuesto","No considerar")</f>
        <v>No considerar</v>
      </c>
      <c r="V4045" t="str">
        <f>VLOOKUP(AIRBNB[[#This Row],[HOST_ID]],Super_host[],5,FALSE)</f>
        <v>Host</v>
      </c>
    </row>
    <row r="4046" spans="1:22">
      <c r="A4046" s="4">
        <v>2889387</v>
      </c>
      <c r="B4046" t="s">
        <v>110</v>
      </c>
      <c r="C4046" s="4">
        <v>2269517</v>
      </c>
      <c r="D4046" t="s">
        <v>111</v>
      </c>
      <c r="E4046" t="s">
        <v>112</v>
      </c>
      <c r="F4046" s="4">
        <v>10301</v>
      </c>
      <c r="G4046" s="13" t="s">
        <v>3</v>
      </c>
      <c r="H4046" s="13" t="s">
        <v>4</v>
      </c>
      <c r="I4046" s="1">
        <v>406427</v>
      </c>
      <c r="J4046" s="1">
        <v>-7408001</v>
      </c>
      <c r="K4046" t="s">
        <v>40</v>
      </c>
      <c r="L4046" s="20">
        <v>95</v>
      </c>
      <c r="M4046" s="4">
        <v>2</v>
      </c>
      <c r="N4046" s="4">
        <v>234</v>
      </c>
      <c r="O4046" s="2">
        <v>43646</v>
      </c>
      <c r="P4046" s="3">
        <v>3.74</v>
      </c>
      <c r="Q4046" s="4">
        <v>1</v>
      </c>
      <c r="R4046" s="3">
        <v>5.19</v>
      </c>
      <c r="S4046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046" t="str">
        <f>IF(AIRBNB[[#This Row],[RUIDO(dB)]]&lt;=4,"Silencioso",IF(AIRBNB[[#This Row],[RUIDO(dB)]]&lt;=5.5,"Poco Ruidoso","Ruidoso"))</f>
        <v>Poco Ruidoso</v>
      </c>
      <c r="U4046" t="str">
        <f>IF(AND(AIRBNB[[#This Row],[PRECIO]]&lt;50,AIRBNB[[#This Row],[MIN_NOCHES]]&gt;3),"Dentro del presupuesto","No considerar")</f>
        <v>No considerar</v>
      </c>
      <c r="V4046" t="str">
        <f>VLOOKUP(AIRBNB[[#This Row],[HOST_ID]],Super_host[],5,FALSE)</f>
        <v>Host</v>
      </c>
    </row>
    <row r="4047" spans="1:22">
      <c r="A4047" s="4">
        <v>412180</v>
      </c>
      <c r="B4047" t="s">
        <v>10603</v>
      </c>
      <c r="C4047" s="4">
        <v>2051961</v>
      </c>
      <c r="D4047" t="s">
        <v>2954</v>
      </c>
      <c r="E4047" t="s">
        <v>10604</v>
      </c>
      <c r="F4047" s="4">
        <v>11206</v>
      </c>
      <c r="G4047" s="13" t="s">
        <v>4662</v>
      </c>
      <c r="H4047" s="13" t="s">
        <v>9230</v>
      </c>
      <c r="I4047" s="1">
        <v>4069321</v>
      </c>
      <c r="J4047" s="1">
        <v>-739442</v>
      </c>
      <c r="K4047" t="s">
        <v>5</v>
      </c>
      <c r="L4047" s="20">
        <v>95</v>
      </c>
      <c r="M4047" s="4">
        <v>5</v>
      </c>
      <c r="N4047" s="4">
        <v>9</v>
      </c>
      <c r="O4047" s="2">
        <v>43346</v>
      </c>
      <c r="P4047" s="3">
        <v>0.1</v>
      </c>
      <c r="Q4047" s="4">
        <v>1</v>
      </c>
      <c r="R4047" s="3">
        <v>6.9</v>
      </c>
      <c r="S40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7" t="str">
        <f>IF(AIRBNB[[#This Row],[RUIDO(dB)]]&lt;=4,"Silencioso",IF(AIRBNB[[#This Row],[RUIDO(dB)]]&lt;=5.5,"Poco Ruidoso","Ruidoso"))</f>
        <v>Ruidoso</v>
      </c>
      <c r="U4047" t="str">
        <f>IF(AND(AIRBNB[[#This Row],[PRECIO]]&lt;50,AIRBNB[[#This Row],[MIN_NOCHES]]&gt;3),"Dentro del presupuesto","No considerar")</f>
        <v>No considerar</v>
      </c>
      <c r="V4047" t="str">
        <f>VLOOKUP(AIRBNB[[#This Row],[HOST_ID]],Super_host[],5,FALSE)</f>
        <v>Host</v>
      </c>
    </row>
    <row r="4048" spans="1:22">
      <c r="A4048" s="4">
        <v>5550788</v>
      </c>
      <c r="B4048" t="s">
        <v>2093</v>
      </c>
      <c r="C4048" s="4">
        <v>1982425</v>
      </c>
      <c r="D4048" t="s">
        <v>2094</v>
      </c>
      <c r="E4048" t="s">
        <v>2095</v>
      </c>
      <c r="F4048" s="4">
        <v>10018</v>
      </c>
      <c r="G4048" s="13" t="s">
        <v>124</v>
      </c>
      <c r="H4048" s="13" t="s">
        <v>249</v>
      </c>
      <c r="I4048" s="1">
        <v>4075702</v>
      </c>
      <c r="J4048" s="1">
        <v>-7399458</v>
      </c>
      <c r="K4048" t="s">
        <v>40</v>
      </c>
      <c r="L4048" s="20">
        <v>95</v>
      </c>
      <c r="M4048" s="4">
        <v>7</v>
      </c>
      <c r="N4048" s="4">
        <v>2</v>
      </c>
      <c r="O4048" s="2">
        <v>43600</v>
      </c>
      <c r="P4048" s="3">
        <v>0.14000000000000001</v>
      </c>
      <c r="Q4048" s="4">
        <v>1</v>
      </c>
      <c r="R4048" s="3">
        <v>5.6</v>
      </c>
      <c r="S40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8" t="str">
        <f>IF(AIRBNB[[#This Row],[RUIDO(dB)]]&lt;=4,"Silencioso",IF(AIRBNB[[#This Row],[RUIDO(dB)]]&lt;=5.5,"Poco Ruidoso","Ruidoso"))</f>
        <v>Ruidoso</v>
      </c>
      <c r="U4048" t="str">
        <f>IF(AND(AIRBNB[[#This Row],[PRECIO]]&lt;50,AIRBNB[[#This Row],[MIN_NOCHES]]&gt;3),"Dentro del presupuesto","No considerar")</f>
        <v>No considerar</v>
      </c>
      <c r="V4048" t="str">
        <f>VLOOKUP(AIRBNB[[#This Row],[HOST_ID]],Super_host[],5,FALSE)</f>
        <v>Host</v>
      </c>
    </row>
    <row r="4049" spans="1:22">
      <c r="A4049" s="4">
        <v>1741745</v>
      </c>
      <c r="B4049" t="s">
        <v>7229</v>
      </c>
      <c r="C4049" s="4">
        <v>1845333</v>
      </c>
      <c r="D4049" t="s">
        <v>7230</v>
      </c>
      <c r="E4049" t="s">
        <v>7231</v>
      </c>
      <c r="F4049" s="4">
        <v>10035</v>
      </c>
      <c r="G4049" s="13" t="s">
        <v>124</v>
      </c>
      <c r="H4049" s="13" t="s">
        <v>219</v>
      </c>
      <c r="I4049" s="1">
        <v>4079858</v>
      </c>
      <c r="J4049" s="1">
        <v>-7393585</v>
      </c>
      <c r="K4049" t="s">
        <v>40</v>
      </c>
      <c r="L4049" s="20">
        <v>95</v>
      </c>
      <c r="M4049" s="4">
        <v>1</v>
      </c>
      <c r="N4049" s="4">
        <v>0</v>
      </c>
      <c r="O4049" s="2">
        <v>43647</v>
      </c>
      <c r="P4049" s="3">
        <v>0.16</v>
      </c>
      <c r="Q4049" s="4">
        <v>1</v>
      </c>
      <c r="R4049" s="3">
        <v>5.6</v>
      </c>
      <c r="S40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49" t="str">
        <f>IF(AIRBNB[[#This Row],[RUIDO(dB)]]&lt;=4,"Silencioso",IF(AIRBNB[[#This Row],[RUIDO(dB)]]&lt;=5.5,"Poco Ruidoso","Ruidoso"))</f>
        <v>Ruidoso</v>
      </c>
      <c r="U4049" t="str">
        <f>IF(AND(AIRBNB[[#This Row],[PRECIO]]&lt;50,AIRBNB[[#This Row],[MIN_NOCHES]]&gt;3),"Dentro del presupuesto","No considerar")</f>
        <v>No considerar</v>
      </c>
      <c r="V4049" t="str">
        <f>VLOOKUP(AIRBNB[[#This Row],[HOST_ID]],Super_host[],5,FALSE)</f>
        <v>Host</v>
      </c>
    </row>
    <row r="4050" spans="1:22">
      <c r="A4050" s="4">
        <v>4481427</v>
      </c>
      <c r="B4050" t="s">
        <v>8604</v>
      </c>
      <c r="C4050" s="4">
        <v>1816417</v>
      </c>
      <c r="D4050" t="s">
        <v>8605</v>
      </c>
      <c r="E4050" t="s">
        <v>8606</v>
      </c>
      <c r="F4050" s="4">
        <v>11385</v>
      </c>
      <c r="G4050" s="13" t="s">
        <v>7897</v>
      </c>
      <c r="H4050" s="13" t="s">
        <v>7937</v>
      </c>
      <c r="I4050" s="1">
        <v>4069945</v>
      </c>
      <c r="J4050" s="1">
        <v>-7390651</v>
      </c>
      <c r="K4050" t="s">
        <v>5</v>
      </c>
      <c r="L4050" s="20">
        <v>95</v>
      </c>
      <c r="M4050" s="4">
        <v>4</v>
      </c>
      <c r="N4050" s="4">
        <v>44</v>
      </c>
      <c r="O4050" s="2">
        <v>43647</v>
      </c>
      <c r="P4050" s="3">
        <v>0.81</v>
      </c>
      <c r="Q4050" s="4">
        <v>5</v>
      </c>
      <c r="R4050" s="3">
        <v>6.24</v>
      </c>
      <c r="S40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0" t="str">
        <f>IF(AIRBNB[[#This Row],[RUIDO(dB)]]&lt;=4,"Silencioso",IF(AIRBNB[[#This Row],[RUIDO(dB)]]&lt;=5.5,"Poco Ruidoso","Ruidoso"))</f>
        <v>Ruidoso</v>
      </c>
      <c r="U4050" t="str">
        <f>IF(AND(AIRBNB[[#This Row],[PRECIO]]&lt;50,AIRBNB[[#This Row],[MIN_NOCHES]]&gt;3),"Dentro del presupuesto","No considerar")</f>
        <v>No considerar</v>
      </c>
      <c r="V4050" t="str">
        <f>VLOOKUP(AIRBNB[[#This Row],[HOST_ID]],Super_host[],5,FALSE)</f>
        <v>Host</v>
      </c>
    </row>
    <row r="4051" spans="1:22">
      <c r="A4051" s="4">
        <v>341525</v>
      </c>
      <c r="B4051" t="s">
        <v>4453</v>
      </c>
      <c r="C4051" s="4">
        <v>1732559</v>
      </c>
      <c r="D4051" t="s">
        <v>4454</v>
      </c>
      <c r="E4051" t="s">
        <v>4455</v>
      </c>
      <c r="F4051" s="4">
        <v>10018</v>
      </c>
      <c r="G4051" s="13" t="s">
        <v>124</v>
      </c>
      <c r="H4051" s="13" t="s">
        <v>249</v>
      </c>
      <c r="I4051" s="1">
        <v>4075763</v>
      </c>
      <c r="J4051" s="1">
        <v>-7399482</v>
      </c>
      <c r="K4051" t="s">
        <v>40</v>
      </c>
      <c r="L4051" s="20">
        <v>95</v>
      </c>
      <c r="M4051" s="4">
        <v>6</v>
      </c>
      <c r="N4051" s="4">
        <v>62</v>
      </c>
      <c r="O4051" s="2">
        <v>43617</v>
      </c>
      <c r="P4051" s="3">
        <v>0.76</v>
      </c>
      <c r="Q4051" s="4">
        <v>1</v>
      </c>
      <c r="R4051" s="3">
        <v>5.6</v>
      </c>
      <c r="S40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1" t="str">
        <f>IF(AIRBNB[[#This Row],[RUIDO(dB)]]&lt;=4,"Silencioso",IF(AIRBNB[[#This Row],[RUIDO(dB)]]&lt;=5.5,"Poco Ruidoso","Ruidoso"))</f>
        <v>Ruidoso</v>
      </c>
      <c r="U4051" t="str">
        <f>IF(AND(AIRBNB[[#This Row],[PRECIO]]&lt;50,AIRBNB[[#This Row],[MIN_NOCHES]]&gt;3),"Dentro del presupuesto","No considerar")</f>
        <v>No considerar</v>
      </c>
      <c r="V4051" t="str">
        <f>VLOOKUP(AIRBNB[[#This Row],[HOST_ID]],Super_host[],5,FALSE)</f>
        <v>Host</v>
      </c>
    </row>
    <row r="4052" spans="1:22">
      <c r="A4052" s="4">
        <v>343276</v>
      </c>
      <c r="B4052" t="s">
        <v>5178</v>
      </c>
      <c r="C4052" s="4">
        <v>1732559</v>
      </c>
      <c r="D4052" t="s">
        <v>4454</v>
      </c>
      <c r="E4052" t="s">
        <v>804</v>
      </c>
      <c r="F4052" s="4">
        <v>10036</v>
      </c>
      <c r="G4052" s="13" t="s">
        <v>124</v>
      </c>
      <c r="H4052" s="13" t="s">
        <v>249</v>
      </c>
      <c r="I4052" s="1">
        <v>4075782</v>
      </c>
      <c r="J4052" s="1">
        <v>-7399349</v>
      </c>
      <c r="K4052" t="s">
        <v>40</v>
      </c>
      <c r="L4052" s="20">
        <v>95</v>
      </c>
      <c r="M4052" s="4">
        <v>5</v>
      </c>
      <c r="N4052" s="4">
        <v>110</v>
      </c>
      <c r="O4052" s="2">
        <v>43611</v>
      </c>
      <c r="P4052" s="3">
        <v>1.27</v>
      </c>
      <c r="Q4052" s="4">
        <v>1</v>
      </c>
      <c r="R4052" s="3">
        <v>5.6</v>
      </c>
      <c r="S40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2" t="str">
        <f>IF(AIRBNB[[#This Row],[RUIDO(dB)]]&lt;=4,"Silencioso",IF(AIRBNB[[#This Row],[RUIDO(dB)]]&lt;=5.5,"Poco Ruidoso","Ruidoso"))</f>
        <v>Ruidoso</v>
      </c>
      <c r="U4052" t="str">
        <f>IF(AND(AIRBNB[[#This Row],[PRECIO]]&lt;50,AIRBNB[[#This Row],[MIN_NOCHES]]&gt;3),"Dentro del presupuesto","No considerar")</f>
        <v>No considerar</v>
      </c>
      <c r="V4052" t="str">
        <f>VLOOKUP(AIRBNB[[#This Row],[HOST_ID]],Super_host[],5,FALSE)</f>
        <v>Host</v>
      </c>
    </row>
    <row r="4053" spans="1:22">
      <c r="A4053" s="4">
        <v>322604</v>
      </c>
      <c r="B4053" t="s">
        <v>14224</v>
      </c>
      <c r="C4053" s="4">
        <v>1651591</v>
      </c>
      <c r="D4053" t="s">
        <v>1698</v>
      </c>
      <c r="E4053" t="s">
        <v>14225</v>
      </c>
      <c r="F4053" s="4">
        <v>11211</v>
      </c>
      <c r="G4053" s="13" t="s">
        <v>4662</v>
      </c>
      <c r="H4053" s="13" t="s">
        <v>9218</v>
      </c>
      <c r="I4053" s="1">
        <v>4071819</v>
      </c>
      <c r="J4053" s="1">
        <v>-7395414</v>
      </c>
      <c r="K4053" t="s">
        <v>40</v>
      </c>
      <c r="L4053" s="20">
        <v>95</v>
      </c>
      <c r="M4053" s="4">
        <v>2</v>
      </c>
      <c r="N4053" s="4">
        <v>160</v>
      </c>
      <c r="O4053" s="2">
        <v>43648</v>
      </c>
      <c r="P4053" s="3">
        <v>1.8</v>
      </c>
      <c r="Q4053" s="4">
        <v>1</v>
      </c>
      <c r="R4053" s="3">
        <v>6.9</v>
      </c>
      <c r="S40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3" t="str">
        <f>IF(AIRBNB[[#This Row],[RUIDO(dB)]]&lt;=4,"Silencioso",IF(AIRBNB[[#This Row],[RUIDO(dB)]]&lt;=5.5,"Poco Ruidoso","Ruidoso"))</f>
        <v>Ruidoso</v>
      </c>
      <c r="U4053" t="str">
        <f>IF(AND(AIRBNB[[#This Row],[PRECIO]]&lt;50,AIRBNB[[#This Row],[MIN_NOCHES]]&gt;3),"Dentro del presupuesto","No considerar")</f>
        <v>No considerar</v>
      </c>
      <c r="V4053" t="str">
        <f>VLOOKUP(AIRBNB[[#This Row],[HOST_ID]],Super_host[],5,FALSE)</f>
        <v>Host</v>
      </c>
    </row>
    <row r="4054" spans="1:22">
      <c r="A4054" s="4">
        <v>3751048</v>
      </c>
      <c r="B4054" t="s">
        <v>2729</v>
      </c>
      <c r="C4054" s="4">
        <v>1475015</v>
      </c>
      <c r="D4054" t="s">
        <v>498</v>
      </c>
      <c r="E4054" t="s">
        <v>2730</v>
      </c>
      <c r="F4054" s="4">
        <v>10021</v>
      </c>
      <c r="G4054" s="13" t="s">
        <v>124</v>
      </c>
      <c r="H4054" s="13" t="s">
        <v>129</v>
      </c>
      <c r="I4054" s="1">
        <v>4077175</v>
      </c>
      <c r="J4054" s="1">
        <v>-7395742</v>
      </c>
      <c r="K4054" t="s">
        <v>5</v>
      </c>
      <c r="L4054" s="20">
        <v>95</v>
      </c>
      <c r="M4054" s="4">
        <v>30</v>
      </c>
      <c r="N4054" s="4">
        <v>10</v>
      </c>
      <c r="O4054" s="2">
        <v>43414</v>
      </c>
      <c r="P4054" s="3">
        <v>0.22</v>
      </c>
      <c r="Q4054" s="4">
        <v>1</v>
      </c>
      <c r="R4054" s="3">
        <v>5.6</v>
      </c>
      <c r="S40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4" t="str">
        <f>IF(AIRBNB[[#This Row],[RUIDO(dB)]]&lt;=4,"Silencioso",IF(AIRBNB[[#This Row],[RUIDO(dB)]]&lt;=5.5,"Poco Ruidoso","Ruidoso"))</f>
        <v>Ruidoso</v>
      </c>
      <c r="U4054" t="str">
        <f>IF(AND(AIRBNB[[#This Row],[PRECIO]]&lt;50,AIRBNB[[#This Row],[MIN_NOCHES]]&gt;3),"Dentro del presupuesto","No considerar")</f>
        <v>No considerar</v>
      </c>
      <c r="V4054" t="str">
        <f>VLOOKUP(AIRBNB[[#This Row],[HOST_ID]],Super_host[],5,FALSE)</f>
        <v>Host</v>
      </c>
    </row>
    <row r="4055" spans="1:22">
      <c r="A4055" s="4">
        <v>261674</v>
      </c>
      <c r="B4055" t="s">
        <v>3338</v>
      </c>
      <c r="C4055" s="4">
        <v>1372786</v>
      </c>
      <c r="D4055" t="s">
        <v>317</v>
      </c>
      <c r="E4055" t="s">
        <v>3339</v>
      </c>
      <c r="F4055" s="4">
        <v>10011</v>
      </c>
      <c r="G4055" s="13" t="s">
        <v>124</v>
      </c>
      <c r="H4055" s="13" t="s">
        <v>186</v>
      </c>
      <c r="I4055" s="1">
        <v>4074025</v>
      </c>
      <c r="J4055" s="1">
        <v>-7400161</v>
      </c>
      <c r="K4055" t="s">
        <v>40</v>
      </c>
      <c r="L4055" s="20">
        <v>95</v>
      </c>
      <c r="M4055" s="4">
        <v>5</v>
      </c>
      <c r="N4055" s="4">
        <v>20</v>
      </c>
      <c r="O4055" s="2">
        <v>42826</v>
      </c>
      <c r="P4055" s="3">
        <v>0.33</v>
      </c>
      <c r="Q4055" s="4">
        <v>1</v>
      </c>
      <c r="R4055" s="3">
        <v>5.6</v>
      </c>
      <c r="S40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5" t="str">
        <f>IF(AIRBNB[[#This Row],[RUIDO(dB)]]&lt;=4,"Silencioso",IF(AIRBNB[[#This Row],[RUIDO(dB)]]&lt;=5.5,"Poco Ruidoso","Ruidoso"))</f>
        <v>Ruidoso</v>
      </c>
      <c r="U4055" t="str">
        <f>IF(AND(AIRBNB[[#This Row],[PRECIO]]&lt;50,AIRBNB[[#This Row],[MIN_NOCHES]]&gt;3),"Dentro del presupuesto","No considerar")</f>
        <v>No considerar</v>
      </c>
      <c r="V4055" t="str">
        <f>VLOOKUP(AIRBNB[[#This Row],[HOST_ID]],Super_host[],5,FALSE)</f>
        <v>Host</v>
      </c>
    </row>
    <row r="4056" spans="1:22">
      <c r="A4056" s="4">
        <v>808851</v>
      </c>
      <c r="B4056" t="s">
        <v>5620</v>
      </c>
      <c r="C4056" s="4">
        <v>1289936</v>
      </c>
      <c r="D4056" t="s">
        <v>5621</v>
      </c>
      <c r="E4056" t="s">
        <v>5622</v>
      </c>
      <c r="F4056" s="4">
        <v>10029</v>
      </c>
      <c r="G4056" s="13" t="s">
        <v>124</v>
      </c>
      <c r="H4056" s="13" t="s">
        <v>219</v>
      </c>
      <c r="I4056" s="1">
        <v>4078728</v>
      </c>
      <c r="J4056" s="1">
        <v>-7394579</v>
      </c>
      <c r="K4056" t="s">
        <v>40</v>
      </c>
      <c r="L4056" s="20">
        <v>95</v>
      </c>
      <c r="M4056" s="4">
        <v>4</v>
      </c>
      <c r="N4056" s="4">
        <v>150</v>
      </c>
      <c r="O4056" s="2">
        <v>43639</v>
      </c>
      <c r="P4056" s="3">
        <v>1.88</v>
      </c>
      <c r="Q4056" s="4">
        <v>1</v>
      </c>
      <c r="R4056" s="3">
        <v>5.6</v>
      </c>
      <c r="S40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6" t="str">
        <f>IF(AIRBNB[[#This Row],[RUIDO(dB)]]&lt;=4,"Silencioso",IF(AIRBNB[[#This Row],[RUIDO(dB)]]&lt;=5.5,"Poco Ruidoso","Ruidoso"))</f>
        <v>Ruidoso</v>
      </c>
      <c r="U4056" t="str">
        <f>IF(AND(AIRBNB[[#This Row],[PRECIO]]&lt;50,AIRBNB[[#This Row],[MIN_NOCHES]]&gt;3),"Dentro del presupuesto","No considerar")</f>
        <v>No considerar</v>
      </c>
      <c r="V4056" t="str">
        <f>VLOOKUP(AIRBNB[[#This Row],[HOST_ID]],Super_host[],5,FALSE)</f>
        <v>Host</v>
      </c>
    </row>
    <row r="4057" spans="1:22">
      <c r="A4057" s="4">
        <v>5204458</v>
      </c>
      <c r="B4057" t="s">
        <v>9871</v>
      </c>
      <c r="C4057" s="4">
        <v>1238879</v>
      </c>
      <c r="D4057" t="s">
        <v>263</v>
      </c>
      <c r="E4057" t="s">
        <v>9872</v>
      </c>
      <c r="F4057" s="4">
        <v>11213</v>
      </c>
      <c r="G4057" s="13" t="s">
        <v>4662</v>
      </c>
      <c r="H4057" s="13" t="s">
        <v>9252</v>
      </c>
      <c r="I4057" s="1">
        <v>4067198</v>
      </c>
      <c r="J4057" s="1">
        <v>-7393011</v>
      </c>
      <c r="K4057" t="s">
        <v>5</v>
      </c>
      <c r="L4057" s="20">
        <v>95</v>
      </c>
      <c r="M4057" s="4">
        <v>3</v>
      </c>
      <c r="N4057" s="4">
        <v>2</v>
      </c>
      <c r="O4057" s="2">
        <v>42243</v>
      </c>
      <c r="P4057" s="3">
        <v>0.04</v>
      </c>
      <c r="Q4057" s="4">
        <v>1</v>
      </c>
      <c r="R4057" s="3">
        <v>6.9</v>
      </c>
      <c r="S40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7" t="str">
        <f>IF(AIRBNB[[#This Row],[RUIDO(dB)]]&lt;=4,"Silencioso",IF(AIRBNB[[#This Row],[RUIDO(dB)]]&lt;=5.5,"Poco Ruidoso","Ruidoso"))</f>
        <v>Ruidoso</v>
      </c>
      <c r="U4057" t="str">
        <f>IF(AND(AIRBNB[[#This Row],[PRECIO]]&lt;50,AIRBNB[[#This Row],[MIN_NOCHES]]&gt;3),"Dentro del presupuesto","No considerar")</f>
        <v>No considerar</v>
      </c>
      <c r="V4057" t="str">
        <f>VLOOKUP(AIRBNB[[#This Row],[HOST_ID]],Super_host[],5,FALSE)</f>
        <v>Host</v>
      </c>
    </row>
    <row r="4058" spans="1:22">
      <c r="A4058" s="4">
        <v>6262821</v>
      </c>
      <c r="B4058" t="s">
        <v>6497</v>
      </c>
      <c r="C4058" s="4">
        <v>1190853</v>
      </c>
      <c r="D4058" t="s">
        <v>6498</v>
      </c>
      <c r="E4058" t="s">
        <v>2215</v>
      </c>
      <c r="F4058" s="4">
        <v>10002</v>
      </c>
      <c r="G4058" s="13" t="s">
        <v>124</v>
      </c>
      <c r="H4058" s="13" t="s">
        <v>137</v>
      </c>
      <c r="I4058" s="1">
        <v>407175</v>
      </c>
      <c r="J4058" s="1">
        <v>-7398435</v>
      </c>
      <c r="K4058" t="s">
        <v>40</v>
      </c>
      <c r="L4058" s="20">
        <v>95</v>
      </c>
      <c r="M4058" s="4">
        <v>2</v>
      </c>
      <c r="N4058" s="4">
        <v>247</v>
      </c>
      <c r="O4058" s="2">
        <v>43643</v>
      </c>
      <c r="P4058" s="3">
        <v>4.87</v>
      </c>
      <c r="Q4058" s="4">
        <v>1</v>
      </c>
      <c r="R4058" s="3">
        <v>5.6</v>
      </c>
      <c r="S40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8" t="str">
        <f>IF(AIRBNB[[#This Row],[RUIDO(dB)]]&lt;=4,"Silencioso",IF(AIRBNB[[#This Row],[RUIDO(dB)]]&lt;=5.5,"Poco Ruidoso","Ruidoso"))</f>
        <v>Ruidoso</v>
      </c>
      <c r="U4058" t="str">
        <f>IF(AND(AIRBNB[[#This Row],[PRECIO]]&lt;50,AIRBNB[[#This Row],[MIN_NOCHES]]&gt;3),"Dentro del presupuesto","No considerar")</f>
        <v>No considerar</v>
      </c>
      <c r="V4058" t="str">
        <f>VLOOKUP(AIRBNB[[#This Row],[HOST_ID]],Super_host[],5,FALSE)</f>
        <v>Host</v>
      </c>
    </row>
    <row r="4059" spans="1:22">
      <c r="A4059" s="4">
        <v>571564</v>
      </c>
      <c r="B4059" t="s">
        <v>13971</v>
      </c>
      <c r="C4059" s="4">
        <v>1141935</v>
      </c>
      <c r="D4059" t="s">
        <v>1522</v>
      </c>
      <c r="E4059" t="s">
        <v>13972</v>
      </c>
      <c r="F4059" s="4">
        <v>11216</v>
      </c>
      <c r="G4059" s="13" t="s">
        <v>4662</v>
      </c>
      <c r="H4059" s="13" t="s">
        <v>9252</v>
      </c>
      <c r="I4059" s="1">
        <v>4067436</v>
      </c>
      <c r="J4059" s="1">
        <v>-7394807</v>
      </c>
      <c r="K4059" t="s">
        <v>40</v>
      </c>
      <c r="L4059" s="20">
        <v>95</v>
      </c>
      <c r="M4059" s="4">
        <v>1</v>
      </c>
      <c r="N4059" s="4">
        <v>123</v>
      </c>
      <c r="O4059" s="2">
        <v>43618</v>
      </c>
      <c r="P4059" s="3">
        <v>1.47</v>
      </c>
      <c r="Q4059" s="4">
        <v>1</v>
      </c>
      <c r="R4059" s="3">
        <v>6.9</v>
      </c>
      <c r="S40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59" t="str">
        <f>IF(AIRBNB[[#This Row],[RUIDO(dB)]]&lt;=4,"Silencioso",IF(AIRBNB[[#This Row],[RUIDO(dB)]]&lt;=5.5,"Poco Ruidoso","Ruidoso"))</f>
        <v>Ruidoso</v>
      </c>
      <c r="U4059" t="str">
        <f>IF(AND(AIRBNB[[#This Row],[PRECIO]]&lt;50,AIRBNB[[#This Row],[MIN_NOCHES]]&gt;3),"Dentro del presupuesto","No considerar")</f>
        <v>No considerar</v>
      </c>
      <c r="V4059" t="str">
        <f>VLOOKUP(AIRBNB[[#This Row],[HOST_ID]],Super_host[],5,FALSE)</f>
        <v>Host</v>
      </c>
    </row>
    <row r="4060" spans="1:22">
      <c r="A4060" s="4">
        <v>2754006</v>
      </c>
      <c r="B4060" t="s">
        <v>6442</v>
      </c>
      <c r="C4060" s="4">
        <v>933263</v>
      </c>
      <c r="D4060" t="s">
        <v>2100</v>
      </c>
      <c r="E4060" t="s">
        <v>6443</v>
      </c>
      <c r="F4060" s="4">
        <v>10002</v>
      </c>
      <c r="G4060" s="13" t="s">
        <v>124</v>
      </c>
      <c r="H4060" s="13" t="s">
        <v>137</v>
      </c>
      <c r="I4060" s="1">
        <v>4071542</v>
      </c>
      <c r="J4060" s="1">
        <v>-7398511</v>
      </c>
      <c r="K4060" t="s">
        <v>40</v>
      </c>
      <c r="L4060" s="20">
        <v>95</v>
      </c>
      <c r="M4060" s="4">
        <v>2</v>
      </c>
      <c r="N4060" s="4">
        <v>267</v>
      </c>
      <c r="O4060" s="2">
        <v>43639</v>
      </c>
      <c r="P4060" s="3">
        <v>4.2</v>
      </c>
      <c r="Q4060" s="4">
        <v>1</v>
      </c>
      <c r="R4060" s="3">
        <v>5.6</v>
      </c>
      <c r="S40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0" t="str">
        <f>IF(AIRBNB[[#This Row],[RUIDO(dB)]]&lt;=4,"Silencioso",IF(AIRBNB[[#This Row],[RUIDO(dB)]]&lt;=5.5,"Poco Ruidoso","Ruidoso"))</f>
        <v>Ruidoso</v>
      </c>
      <c r="U4060" t="str">
        <f>IF(AND(AIRBNB[[#This Row],[PRECIO]]&lt;50,AIRBNB[[#This Row],[MIN_NOCHES]]&gt;3),"Dentro del presupuesto","No considerar")</f>
        <v>No considerar</v>
      </c>
      <c r="V4060" t="str">
        <f>VLOOKUP(AIRBNB[[#This Row],[HOST_ID]],Super_host[],5,FALSE)</f>
        <v>Host</v>
      </c>
    </row>
    <row r="4061" spans="1:22">
      <c r="A4061" s="4">
        <v>180792</v>
      </c>
      <c r="B4061" t="s">
        <v>8332</v>
      </c>
      <c r="C4061" s="4">
        <v>864735</v>
      </c>
      <c r="D4061" t="s">
        <v>105</v>
      </c>
      <c r="E4061" t="s">
        <v>8333</v>
      </c>
      <c r="F4061" s="4">
        <v>11103</v>
      </c>
      <c r="G4061" s="13" t="s">
        <v>7897</v>
      </c>
      <c r="H4061" s="13" t="s">
        <v>7940</v>
      </c>
      <c r="I4061" s="1">
        <v>4075695</v>
      </c>
      <c r="J4061" s="1">
        <v>-739202</v>
      </c>
      <c r="K4061" t="s">
        <v>5</v>
      </c>
      <c r="L4061" s="20">
        <v>95</v>
      </c>
      <c r="M4061" s="4">
        <v>30</v>
      </c>
      <c r="N4061" s="4">
        <v>24</v>
      </c>
      <c r="O4061" s="2">
        <v>43559</v>
      </c>
      <c r="P4061" s="3">
        <v>0.26</v>
      </c>
      <c r="Q4061" s="4">
        <v>5</v>
      </c>
      <c r="R4061" s="3">
        <v>6.24</v>
      </c>
      <c r="S40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1" t="str">
        <f>IF(AIRBNB[[#This Row],[RUIDO(dB)]]&lt;=4,"Silencioso",IF(AIRBNB[[#This Row],[RUIDO(dB)]]&lt;=5.5,"Poco Ruidoso","Ruidoso"))</f>
        <v>Ruidoso</v>
      </c>
      <c r="U4061" t="str">
        <f>IF(AND(AIRBNB[[#This Row],[PRECIO]]&lt;50,AIRBNB[[#This Row],[MIN_NOCHES]]&gt;3),"Dentro del presupuesto","No considerar")</f>
        <v>No considerar</v>
      </c>
      <c r="V4061" t="str">
        <f>VLOOKUP(AIRBNB[[#This Row],[HOST_ID]],Super_host[],5,FALSE)</f>
        <v>Host</v>
      </c>
    </row>
    <row r="4062" spans="1:22">
      <c r="A4062" s="4">
        <v>2033846</v>
      </c>
      <c r="B4062" t="s">
        <v>4983</v>
      </c>
      <c r="C4062" s="4">
        <v>667627</v>
      </c>
      <c r="D4062" t="s">
        <v>4984</v>
      </c>
      <c r="E4062" t="s">
        <v>4414</v>
      </c>
      <c r="F4062" s="4">
        <v>10030</v>
      </c>
      <c r="G4062" s="13" t="s">
        <v>124</v>
      </c>
      <c r="H4062" s="13" t="s">
        <v>148</v>
      </c>
      <c r="I4062" s="1">
        <v>4081728</v>
      </c>
      <c r="J4062" s="1">
        <v>-7394583</v>
      </c>
      <c r="K4062" t="s">
        <v>5</v>
      </c>
      <c r="L4062" s="20">
        <v>95</v>
      </c>
      <c r="M4062" s="4">
        <v>4</v>
      </c>
      <c r="N4062" s="4">
        <v>72</v>
      </c>
      <c r="O4062" s="2">
        <v>43604</v>
      </c>
      <c r="P4062" s="3">
        <v>1.1000000000000001</v>
      </c>
      <c r="Q4062" s="4">
        <v>1</v>
      </c>
      <c r="R4062" s="3">
        <v>5.6</v>
      </c>
      <c r="S40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2" t="str">
        <f>IF(AIRBNB[[#This Row],[RUIDO(dB)]]&lt;=4,"Silencioso",IF(AIRBNB[[#This Row],[RUIDO(dB)]]&lt;=5.5,"Poco Ruidoso","Ruidoso"))</f>
        <v>Ruidoso</v>
      </c>
      <c r="U4062" t="str">
        <f>IF(AND(AIRBNB[[#This Row],[PRECIO]]&lt;50,AIRBNB[[#This Row],[MIN_NOCHES]]&gt;3),"Dentro del presupuesto","No considerar")</f>
        <v>No considerar</v>
      </c>
      <c r="V4062" t="str">
        <f>VLOOKUP(AIRBNB[[#This Row],[HOST_ID]],Super_host[],5,FALSE)</f>
        <v>Host</v>
      </c>
    </row>
    <row r="4063" spans="1:22">
      <c r="A4063" s="4">
        <v>204959</v>
      </c>
      <c r="B4063" t="s">
        <v>5590</v>
      </c>
      <c r="C4063" s="4">
        <v>464506</v>
      </c>
      <c r="D4063" t="s">
        <v>5591</v>
      </c>
      <c r="E4063" t="s">
        <v>5592</v>
      </c>
      <c r="F4063" s="4">
        <v>10038</v>
      </c>
      <c r="G4063" s="13" t="s">
        <v>124</v>
      </c>
      <c r="H4063" s="13" t="s">
        <v>409</v>
      </c>
      <c r="I4063" s="1">
        <v>40713</v>
      </c>
      <c r="J4063" s="1">
        <v>-7399752</v>
      </c>
      <c r="K4063" t="s">
        <v>40</v>
      </c>
      <c r="L4063" s="20">
        <v>95</v>
      </c>
      <c r="M4063" s="4">
        <v>3</v>
      </c>
      <c r="N4063" s="4">
        <v>172</v>
      </c>
      <c r="O4063" s="2">
        <v>43648</v>
      </c>
      <c r="P4063" s="3">
        <v>1.84</v>
      </c>
      <c r="Q4063" s="4">
        <v>1</v>
      </c>
      <c r="R4063" s="3">
        <v>5.6</v>
      </c>
      <c r="S40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3" t="str">
        <f>IF(AIRBNB[[#This Row],[RUIDO(dB)]]&lt;=4,"Silencioso",IF(AIRBNB[[#This Row],[RUIDO(dB)]]&lt;=5.5,"Poco Ruidoso","Ruidoso"))</f>
        <v>Ruidoso</v>
      </c>
      <c r="U4063" t="str">
        <f>IF(AND(AIRBNB[[#This Row],[PRECIO]]&lt;50,AIRBNB[[#This Row],[MIN_NOCHES]]&gt;3),"Dentro del presupuesto","No considerar")</f>
        <v>No considerar</v>
      </c>
      <c r="V4063" t="str">
        <f>VLOOKUP(AIRBNB[[#This Row],[HOST_ID]],Super_host[],5,FALSE)</f>
        <v>Host</v>
      </c>
    </row>
    <row r="4064" spans="1:22">
      <c r="A4064" s="4">
        <v>84905</v>
      </c>
      <c r="B4064" t="s">
        <v>5834</v>
      </c>
      <c r="C4064" s="4">
        <v>464506</v>
      </c>
      <c r="D4064" t="s">
        <v>5591</v>
      </c>
      <c r="E4064" t="s">
        <v>5835</v>
      </c>
      <c r="F4064" s="4">
        <v>10038</v>
      </c>
      <c r="G4064" s="13" t="s">
        <v>124</v>
      </c>
      <c r="H4064" s="13" t="s">
        <v>943</v>
      </c>
      <c r="I4064" s="1">
        <v>4071271</v>
      </c>
      <c r="J4064" s="1">
        <v>-7399776</v>
      </c>
      <c r="K4064" t="s">
        <v>40</v>
      </c>
      <c r="L4064" s="20">
        <v>95</v>
      </c>
      <c r="M4064" s="4">
        <v>3</v>
      </c>
      <c r="N4064" s="4">
        <v>223</v>
      </c>
      <c r="O4064" s="2">
        <v>43639</v>
      </c>
      <c r="P4064" s="3">
        <v>2.2200000000000002</v>
      </c>
      <c r="Q4064" s="4">
        <v>1</v>
      </c>
      <c r="R4064" s="3">
        <v>5.6</v>
      </c>
      <c r="S40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4" t="str">
        <f>IF(AIRBNB[[#This Row],[RUIDO(dB)]]&lt;=4,"Silencioso",IF(AIRBNB[[#This Row],[RUIDO(dB)]]&lt;=5.5,"Poco Ruidoso","Ruidoso"))</f>
        <v>Ruidoso</v>
      </c>
      <c r="U4064" t="str">
        <f>IF(AND(AIRBNB[[#This Row],[PRECIO]]&lt;50,AIRBNB[[#This Row],[MIN_NOCHES]]&gt;3),"Dentro del presupuesto","No considerar")</f>
        <v>No considerar</v>
      </c>
      <c r="V4064" t="str">
        <f>VLOOKUP(AIRBNB[[#This Row],[HOST_ID]],Super_host[],5,FALSE)</f>
        <v>Host</v>
      </c>
    </row>
    <row r="4065" spans="1:22">
      <c r="A4065" s="4">
        <v>846829</v>
      </c>
      <c r="B4065" t="s">
        <v>1899</v>
      </c>
      <c r="C4065" s="4">
        <v>395609</v>
      </c>
      <c r="D4065" t="s">
        <v>1900</v>
      </c>
      <c r="E4065" t="s">
        <v>1901</v>
      </c>
      <c r="F4065" s="4">
        <v>10002</v>
      </c>
      <c r="G4065" s="13" t="s">
        <v>124</v>
      </c>
      <c r="H4065" s="13" t="s">
        <v>137</v>
      </c>
      <c r="I4065" s="1">
        <v>4071275</v>
      </c>
      <c r="J4065" s="1">
        <v>-7398682</v>
      </c>
      <c r="K4065" t="s">
        <v>40</v>
      </c>
      <c r="L4065" s="20">
        <v>95</v>
      </c>
      <c r="M4065" s="4">
        <v>1</v>
      </c>
      <c r="N4065" s="4">
        <v>7</v>
      </c>
      <c r="O4065" s="2">
        <v>42231</v>
      </c>
      <c r="P4065" s="3">
        <v>0.12</v>
      </c>
      <c r="Q4065" s="4">
        <v>1</v>
      </c>
      <c r="R4065" s="3">
        <v>5.6</v>
      </c>
      <c r="S40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5" t="str">
        <f>IF(AIRBNB[[#This Row],[RUIDO(dB)]]&lt;=4,"Silencioso",IF(AIRBNB[[#This Row],[RUIDO(dB)]]&lt;=5.5,"Poco Ruidoso","Ruidoso"))</f>
        <v>Ruidoso</v>
      </c>
      <c r="U4065" t="str">
        <f>IF(AND(AIRBNB[[#This Row],[PRECIO]]&lt;50,AIRBNB[[#This Row],[MIN_NOCHES]]&gt;3),"Dentro del presupuesto","No considerar")</f>
        <v>No considerar</v>
      </c>
      <c r="V4065" t="str">
        <f>VLOOKUP(AIRBNB[[#This Row],[HOST_ID]],Super_host[],5,FALSE)</f>
        <v>Host</v>
      </c>
    </row>
    <row r="4066" spans="1:22">
      <c r="A4066" s="4">
        <v>1137587</v>
      </c>
      <c r="B4066" t="s">
        <v>14617</v>
      </c>
      <c r="C4066" s="4">
        <v>354887</v>
      </c>
      <c r="D4066" t="s">
        <v>5661</v>
      </c>
      <c r="E4066" t="s">
        <v>14618</v>
      </c>
      <c r="F4066" s="4">
        <v>11238</v>
      </c>
      <c r="G4066" s="13" t="s">
        <v>4662</v>
      </c>
      <c r="H4066" s="13" t="s">
        <v>9323</v>
      </c>
      <c r="I4066" s="1">
        <v>4067678</v>
      </c>
      <c r="J4066" s="1">
        <v>-7396692</v>
      </c>
      <c r="K4066" t="s">
        <v>5</v>
      </c>
      <c r="L4066" s="20">
        <v>95</v>
      </c>
      <c r="M4066" s="4">
        <v>3</v>
      </c>
      <c r="N4066" s="4">
        <v>173</v>
      </c>
      <c r="O4066" s="2">
        <v>43626</v>
      </c>
      <c r="P4066" s="3">
        <v>2.36</v>
      </c>
      <c r="Q4066" s="4">
        <v>1</v>
      </c>
      <c r="R4066" s="3">
        <v>6.9</v>
      </c>
      <c r="S40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6" t="str">
        <f>IF(AIRBNB[[#This Row],[RUIDO(dB)]]&lt;=4,"Silencioso",IF(AIRBNB[[#This Row],[RUIDO(dB)]]&lt;=5.5,"Poco Ruidoso","Ruidoso"))</f>
        <v>Ruidoso</v>
      </c>
      <c r="U4066" t="str">
        <f>IF(AND(AIRBNB[[#This Row],[PRECIO]]&lt;50,AIRBNB[[#This Row],[MIN_NOCHES]]&gt;3),"Dentro del presupuesto","No considerar")</f>
        <v>No considerar</v>
      </c>
      <c r="V4066" t="str">
        <f>VLOOKUP(AIRBNB[[#This Row],[HOST_ID]],Super_host[],5,FALSE)</f>
        <v>Host</v>
      </c>
    </row>
    <row r="4067" spans="1:22">
      <c r="A4067" s="4">
        <v>65660</v>
      </c>
      <c r="B4067" t="s">
        <v>13767</v>
      </c>
      <c r="C4067" s="4">
        <v>320538</v>
      </c>
      <c r="D4067" t="s">
        <v>13768</v>
      </c>
      <c r="E4067" t="s">
        <v>11954</v>
      </c>
      <c r="F4067" s="4">
        <v>11206</v>
      </c>
      <c r="G4067" s="13" t="s">
        <v>4662</v>
      </c>
      <c r="H4067" s="13" t="s">
        <v>9218</v>
      </c>
      <c r="I4067" s="1">
        <v>4070863</v>
      </c>
      <c r="J4067" s="1">
        <v>-7394641</v>
      </c>
      <c r="K4067" t="s">
        <v>5</v>
      </c>
      <c r="L4067" s="20">
        <v>95</v>
      </c>
      <c r="M4067" s="4">
        <v>4</v>
      </c>
      <c r="N4067" s="4">
        <v>132</v>
      </c>
      <c r="O4067" s="2">
        <v>43653</v>
      </c>
      <c r="P4067" s="3">
        <v>1.27</v>
      </c>
      <c r="Q4067" s="4">
        <v>1</v>
      </c>
      <c r="R4067" s="3">
        <v>6.9</v>
      </c>
      <c r="S40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7" t="str">
        <f>IF(AIRBNB[[#This Row],[RUIDO(dB)]]&lt;=4,"Silencioso",IF(AIRBNB[[#This Row],[RUIDO(dB)]]&lt;=5.5,"Poco Ruidoso","Ruidoso"))</f>
        <v>Ruidoso</v>
      </c>
      <c r="U4067" t="str">
        <f>IF(AND(AIRBNB[[#This Row],[PRECIO]]&lt;50,AIRBNB[[#This Row],[MIN_NOCHES]]&gt;3),"Dentro del presupuesto","No considerar")</f>
        <v>No considerar</v>
      </c>
      <c r="V4067" t="str">
        <f>VLOOKUP(AIRBNB[[#This Row],[HOST_ID]],Super_host[],5,FALSE)</f>
        <v>Host</v>
      </c>
    </row>
    <row r="4068" spans="1:22">
      <c r="A4068" s="4">
        <v>66275</v>
      </c>
      <c r="B4068" t="s">
        <v>4990</v>
      </c>
      <c r="C4068" s="4">
        <v>314941</v>
      </c>
      <c r="D4068" t="s">
        <v>1006</v>
      </c>
      <c r="E4068" t="s">
        <v>4991</v>
      </c>
      <c r="F4068" s="4">
        <v>10002</v>
      </c>
      <c r="G4068" s="13" t="s">
        <v>124</v>
      </c>
      <c r="H4068" s="13" t="s">
        <v>137</v>
      </c>
      <c r="I4068" s="1">
        <v>4071904</v>
      </c>
      <c r="J4068" s="1">
        <v>-7399392</v>
      </c>
      <c r="K4068" t="s">
        <v>40</v>
      </c>
      <c r="L4068" s="20">
        <v>95</v>
      </c>
      <c r="M4068" s="4">
        <v>1</v>
      </c>
      <c r="N4068" s="4">
        <v>109</v>
      </c>
      <c r="O4068" s="2">
        <v>43639</v>
      </c>
      <c r="P4068" s="3">
        <v>1.1100000000000001</v>
      </c>
      <c r="Q4068" s="4">
        <v>1</v>
      </c>
      <c r="R4068" s="3">
        <v>5.6</v>
      </c>
      <c r="S40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8" t="str">
        <f>IF(AIRBNB[[#This Row],[RUIDO(dB)]]&lt;=4,"Silencioso",IF(AIRBNB[[#This Row],[RUIDO(dB)]]&lt;=5.5,"Poco Ruidoso","Ruidoso"))</f>
        <v>Ruidoso</v>
      </c>
      <c r="U4068" t="str">
        <f>IF(AND(AIRBNB[[#This Row],[PRECIO]]&lt;50,AIRBNB[[#This Row],[MIN_NOCHES]]&gt;3),"Dentro del presupuesto","No considerar")</f>
        <v>No considerar</v>
      </c>
      <c r="V4068" t="str">
        <f>VLOOKUP(AIRBNB[[#This Row],[HOST_ID]],Super_host[],5,FALSE)</f>
        <v>Host</v>
      </c>
    </row>
    <row r="4069" spans="1:22">
      <c r="A4069" s="4">
        <v>690849</v>
      </c>
      <c r="B4069" t="s">
        <v>3825</v>
      </c>
      <c r="C4069" s="4">
        <v>284224</v>
      </c>
      <c r="D4069" t="s">
        <v>233</v>
      </c>
      <c r="E4069" t="s">
        <v>3826</v>
      </c>
      <c r="F4069" s="4">
        <v>10009</v>
      </c>
      <c r="G4069" s="13" t="s">
        <v>124</v>
      </c>
      <c r="H4069" s="13" t="s">
        <v>133</v>
      </c>
      <c r="I4069" s="1">
        <v>4072912</v>
      </c>
      <c r="J4069" s="1">
        <v>-7398355</v>
      </c>
      <c r="K4069" t="s">
        <v>5</v>
      </c>
      <c r="L4069" s="20">
        <v>95</v>
      </c>
      <c r="M4069" s="4">
        <v>3</v>
      </c>
      <c r="N4069" s="4">
        <v>39</v>
      </c>
      <c r="O4069" s="2">
        <v>43634</v>
      </c>
      <c r="P4069" s="3">
        <v>0.47</v>
      </c>
      <c r="Q4069" s="4">
        <v>1</v>
      </c>
      <c r="R4069" s="3">
        <v>5.6</v>
      </c>
      <c r="S40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69" t="str">
        <f>IF(AIRBNB[[#This Row],[RUIDO(dB)]]&lt;=4,"Silencioso",IF(AIRBNB[[#This Row],[RUIDO(dB)]]&lt;=5.5,"Poco Ruidoso","Ruidoso"))</f>
        <v>Ruidoso</v>
      </c>
      <c r="U4069" t="str">
        <f>IF(AND(AIRBNB[[#This Row],[PRECIO]]&lt;50,AIRBNB[[#This Row],[MIN_NOCHES]]&gt;3),"Dentro del presupuesto","No considerar")</f>
        <v>No considerar</v>
      </c>
      <c r="V4069" t="str">
        <f>VLOOKUP(AIRBNB[[#This Row],[HOST_ID]],Super_host[],5,FALSE)</f>
        <v>Host</v>
      </c>
    </row>
    <row r="4070" spans="1:22">
      <c r="A4070" s="4">
        <v>1856027</v>
      </c>
      <c r="B4070" t="s">
        <v>5344</v>
      </c>
      <c r="C4070" s="4">
        <v>267955</v>
      </c>
      <c r="D4070" t="s">
        <v>717</v>
      </c>
      <c r="E4070" t="s">
        <v>5345</v>
      </c>
      <c r="F4070" s="4">
        <v>10009</v>
      </c>
      <c r="G4070" s="13" t="s">
        <v>124</v>
      </c>
      <c r="H4070" s="13" t="s">
        <v>133</v>
      </c>
      <c r="I4070" s="1">
        <v>4072485</v>
      </c>
      <c r="J4070" s="1">
        <v>-7398349</v>
      </c>
      <c r="K4070" t="s">
        <v>40</v>
      </c>
      <c r="L4070" s="20">
        <v>95</v>
      </c>
      <c r="M4070" s="4">
        <v>3</v>
      </c>
      <c r="N4070" s="4">
        <v>97</v>
      </c>
      <c r="O4070" s="2">
        <v>43640</v>
      </c>
      <c r="P4070" s="3">
        <v>1.45</v>
      </c>
      <c r="Q4070" s="4">
        <v>1</v>
      </c>
      <c r="R4070" s="3">
        <v>5.6</v>
      </c>
      <c r="S40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0" t="str">
        <f>IF(AIRBNB[[#This Row],[RUIDO(dB)]]&lt;=4,"Silencioso",IF(AIRBNB[[#This Row],[RUIDO(dB)]]&lt;=5.5,"Poco Ruidoso","Ruidoso"))</f>
        <v>Ruidoso</v>
      </c>
      <c r="U4070" t="str">
        <f>IF(AND(AIRBNB[[#This Row],[PRECIO]]&lt;50,AIRBNB[[#This Row],[MIN_NOCHES]]&gt;3),"Dentro del presupuesto","No considerar")</f>
        <v>No considerar</v>
      </c>
      <c r="V4070" t="str">
        <f>VLOOKUP(AIRBNB[[#This Row],[HOST_ID]],Super_host[],5,FALSE)</f>
        <v>Host</v>
      </c>
    </row>
    <row r="4071" spans="1:22">
      <c r="A4071" s="4">
        <v>4968633</v>
      </c>
      <c r="B4071" t="s">
        <v>13667</v>
      </c>
      <c r="C4071" s="4">
        <v>248490</v>
      </c>
      <c r="D4071" t="s">
        <v>13668</v>
      </c>
      <c r="E4071" t="s">
        <v>13669</v>
      </c>
      <c r="F4071" s="4">
        <v>11216</v>
      </c>
      <c r="G4071" s="13" t="s">
        <v>4662</v>
      </c>
      <c r="H4071" s="13" t="s">
        <v>9230</v>
      </c>
      <c r="I4071" s="1">
        <v>4068045</v>
      </c>
      <c r="J4071" s="1">
        <v>-7393796</v>
      </c>
      <c r="K4071" t="s">
        <v>5</v>
      </c>
      <c r="L4071" s="20">
        <v>95</v>
      </c>
      <c r="M4071" s="4">
        <v>3</v>
      </c>
      <c r="N4071" s="4">
        <v>51</v>
      </c>
      <c r="O4071" s="2">
        <v>43648</v>
      </c>
      <c r="P4071" s="3">
        <v>1.19</v>
      </c>
      <c r="Q4071" s="4">
        <v>1</v>
      </c>
      <c r="R4071" s="3">
        <v>6.9</v>
      </c>
      <c r="S40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1" t="str">
        <f>IF(AIRBNB[[#This Row],[RUIDO(dB)]]&lt;=4,"Silencioso",IF(AIRBNB[[#This Row],[RUIDO(dB)]]&lt;=5.5,"Poco Ruidoso","Ruidoso"))</f>
        <v>Ruidoso</v>
      </c>
      <c r="U4071" t="str">
        <f>IF(AND(AIRBNB[[#This Row],[PRECIO]]&lt;50,AIRBNB[[#This Row],[MIN_NOCHES]]&gt;3),"Dentro del presupuesto","No considerar")</f>
        <v>No considerar</v>
      </c>
      <c r="V4071" t="str">
        <f>VLOOKUP(AIRBNB[[#This Row],[HOST_ID]],Super_host[],5,FALSE)</f>
        <v>Host</v>
      </c>
    </row>
    <row r="4072" spans="1:22">
      <c r="A4072" s="4">
        <v>112435</v>
      </c>
      <c r="B4072" t="s">
        <v>14129</v>
      </c>
      <c r="C4072" s="4">
        <v>181376</v>
      </c>
      <c r="D4072" t="s">
        <v>5635</v>
      </c>
      <c r="E4072" t="s">
        <v>14130</v>
      </c>
      <c r="F4072" s="4">
        <v>11205</v>
      </c>
      <c r="G4072" s="13" t="s">
        <v>4662</v>
      </c>
      <c r="H4072" s="13" t="s">
        <v>9222</v>
      </c>
      <c r="I4072" s="1">
        <v>4069088</v>
      </c>
      <c r="J4072" s="1">
        <v>-7397307</v>
      </c>
      <c r="K4072" t="s">
        <v>40</v>
      </c>
      <c r="L4072" s="20">
        <v>95</v>
      </c>
      <c r="M4072" s="4">
        <v>2</v>
      </c>
      <c r="N4072" s="4">
        <v>163</v>
      </c>
      <c r="O4072" s="2">
        <v>43609</v>
      </c>
      <c r="P4072" s="3">
        <v>1.66</v>
      </c>
      <c r="Q4072" s="4">
        <v>1</v>
      </c>
      <c r="R4072" s="3">
        <v>6.9</v>
      </c>
      <c r="S40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2" t="str">
        <f>IF(AIRBNB[[#This Row],[RUIDO(dB)]]&lt;=4,"Silencioso",IF(AIRBNB[[#This Row],[RUIDO(dB)]]&lt;=5.5,"Poco Ruidoso","Ruidoso"))</f>
        <v>Ruidoso</v>
      </c>
      <c r="U4072" t="str">
        <f>IF(AND(AIRBNB[[#This Row],[PRECIO]]&lt;50,AIRBNB[[#This Row],[MIN_NOCHES]]&gt;3),"Dentro del presupuesto","No considerar")</f>
        <v>No considerar</v>
      </c>
      <c r="V4072" t="str">
        <f>VLOOKUP(AIRBNB[[#This Row],[HOST_ID]],Super_host[],5,FALSE)</f>
        <v>Host</v>
      </c>
    </row>
    <row r="4073" spans="1:22">
      <c r="A4073" s="4">
        <v>6373770</v>
      </c>
      <c r="B4073" t="s">
        <v>5918</v>
      </c>
      <c r="C4073" s="4">
        <v>3867</v>
      </c>
      <c r="D4073" t="s">
        <v>4243</v>
      </c>
      <c r="E4073" t="s">
        <v>5919</v>
      </c>
      <c r="F4073" s="4">
        <v>10002</v>
      </c>
      <c r="G4073" s="13" t="s">
        <v>124</v>
      </c>
      <c r="H4073" s="13" t="s">
        <v>943</v>
      </c>
      <c r="I4073" s="1">
        <v>4071213</v>
      </c>
      <c r="J4073" s="1">
        <v>-7399661</v>
      </c>
      <c r="K4073" t="s">
        <v>40</v>
      </c>
      <c r="L4073" s="20">
        <v>95</v>
      </c>
      <c r="M4073" s="4">
        <v>1</v>
      </c>
      <c r="N4073" s="4">
        <v>92</v>
      </c>
      <c r="O4073" s="2">
        <v>43645</v>
      </c>
      <c r="P4073" s="3">
        <v>2.4</v>
      </c>
      <c r="Q4073" s="4">
        <v>1</v>
      </c>
      <c r="R4073" s="3">
        <v>5.6</v>
      </c>
      <c r="S40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3" t="str">
        <f>IF(AIRBNB[[#This Row],[RUIDO(dB)]]&lt;=4,"Silencioso",IF(AIRBNB[[#This Row],[RUIDO(dB)]]&lt;=5.5,"Poco Ruidoso","Ruidoso"))</f>
        <v>Ruidoso</v>
      </c>
      <c r="U4073" t="str">
        <f>IF(AND(AIRBNB[[#This Row],[PRECIO]]&lt;50,AIRBNB[[#This Row],[MIN_NOCHES]]&gt;3),"Dentro del presupuesto","No considerar")</f>
        <v>No considerar</v>
      </c>
      <c r="V4073" t="str">
        <f>VLOOKUP(AIRBNB[[#This Row],[HOST_ID]],Super_host[],5,FALSE)</f>
        <v>Host</v>
      </c>
    </row>
    <row r="4074" spans="1:22">
      <c r="A4074" s="4">
        <v>4308633</v>
      </c>
      <c r="B4074" t="s">
        <v>13317</v>
      </c>
      <c r="C4074" s="4">
        <v>22364611</v>
      </c>
      <c r="D4074" t="s">
        <v>13318</v>
      </c>
      <c r="E4074" t="s">
        <v>13319</v>
      </c>
      <c r="F4074" s="4">
        <v>11211</v>
      </c>
      <c r="G4074" s="13" t="s">
        <v>4662</v>
      </c>
      <c r="H4074" s="13" t="s">
        <v>9218</v>
      </c>
      <c r="I4074" s="1">
        <v>4071603</v>
      </c>
      <c r="J4074" s="1">
        <v>-739547</v>
      </c>
      <c r="K4074" t="s">
        <v>40</v>
      </c>
      <c r="L4074" s="20">
        <v>94</v>
      </c>
      <c r="M4074" s="4">
        <v>2</v>
      </c>
      <c r="N4074" s="4">
        <v>46</v>
      </c>
      <c r="O4074" s="2">
        <v>43619</v>
      </c>
      <c r="P4074" s="3">
        <v>0.9</v>
      </c>
      <c r="Q4074" s="4">
        <v>1</v>
      </c>
      <c r="R4074" s="3">
        <v>6.9</v>
      </c>
      <c r="S40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4" t="str">
        <f>IF(AIRBNB[[#This Row],[RUIDO(dB)]]&lt;=4,"Silencioso",IF(AIRBNB[[#This Row],[RUIDO(dB)]]&lt;=5.5,"Poco Ruidoso","Ruidoso"))</f>
        <v>Ruidoso</v>
      </c>
      <c r="U4074" t="str">
        <f>IF(AND(AIRBNB[[#This Row],[PRECIO]]&lt;50,AIRBNB[[#This Row],[MIN_NOCHES]]&gt;3),"Dentro del presupuesto","No considerar")</f>
        <v>No considerar</v>
      </c>
      <c r="V4074" t="str">
        <f>VLOOKUP(AIRBNB[[#This Row],[HOST_ID]],Super_host[],5,FALSE)</f>
        <v>Host</v>
      </c>
    </row>
    <row r="4075" spans="1:22">
      <c r="A4075" s="4">
        <v>3602739</v>
      </c>
      <c r="B4075" t="s">
        <v>3069</v>
      </c>
      <c r="C4075" s="4">
        <v>18151946</v>
      </c>
      <c r="D4075" t="s">
        <v>3070</v>
      </c>
      <c r="E4075" t="s">
        <v>1699</v>
      </c>
      <c r="F4075" s="4">
        <v>10002</v>
      </c>
      <c r="G4075" s="13" t="s">
        <v>124</v>
      </c>
      <c r="H4075" s="13" t="s">
        <v>409</v>
      </c>
      <c r="I4075" s="1">
        <v>4071445</v>
      </c>
      <c r="J4075" s="1">
        <v>-7399287</v>
      </c>
      <c r="K4075" t="s">
        <v>40</v>
      </c>
      <c r="L4075" s="20">
        <v>94</v>
      </c>
      <c r="M4075" s="4">
        <v>7</v>
      </c>
      <c r="N4075" s="4">
        <v>17</v>
      </c>
      <c r="O4075" s="2">
        <v>42842</v>
      </c>
      <c r="P4075" s="3">
        <v>0.28000000000000003</v>
      </c>
      <c r="Q4075" s="4">
        <v>1</v>
      </c>
      <c r="R4075" s="3">
        <v>5.6</v>
      </c>
      <c r="S40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5" t="str">
        <f>IF(AIRBNB[[#This Row],[RUIDO(dB)]]&lt;=4,"Silencioso",IF(AIRBNB[[#This Row],[RUIDO(dB)]]&lt;=5.5,"Poco Ruidoso","Ruidoso"))</f>
        <v>Ruidoso</v>
      </c>
      <c r="U4075" t="str">
        <f>IF(AND(AIRBNB[[#This Row],[PRECIO]]&lt;50,AIRBNB[[#This Row],[MIN_NOCHES]]&gt;3),"Dentro del presupuesto","No considerar")</f>
        <v>No considerar</v>
      </c>
      <c r="V4075" t="str">
        <f>VLOOKUP(AIRBNB[[#This Row],[HOST_ID]],Super_host[],5,FALSE)</f>
        <v>Host</v>
      </c>
    </row>
    <row r="4076" spans="1:22">
      <c r="A4076" s="4">
        <v>3623201</v>
      </c>
      <c r="B4076" t="s">
        <v>12605</v>
      </c>
      <c r="C4076" s="4">
        <v>14273136</v>
      </c>
      <c r="D4076" t="s">
        <v>12606</v>
      </c>
      <c r="E4076" t="s">
        <v>12607</v>
      </c>
      <c r="F4076" s="4">
        <v>11215</v>
      </c>
      <c r="G4076" s="13" t="s">
        <v>4662</v>
      </c>
      <c r="H4076" s="13" t="s">
        <v>9234</v>
      </c>
      <c r="I4076" s="1">
        <v>4066981</v>
      </c>
      <c r="J4076" s="1">
        <v>-7398462</v>
      </c>
      <c r="K4076" t="s">
        <v>5</v>
      </c>
      <c r="L4076" s="20">
        <v>94</v>
      </c>
      <c r="M4076" s="4">
        <v>10</v>
      </c>
      <c r="N4076" s="4">
        <v>26</v>
      </c>
      <c r="O4076" s="2">
        <v>43638</v>
      </c>
      <c r="P4076" s="3">
        <v>0.52</v>
      </c>
      <c r="Q4076" s="4">
        <v>1</v>
      </c>
      <c r="R4076" s="3">
        <v>6.9</v>
      </c>
      <c r="S40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6" t="str">
        <f>IF(AIRBNB[[#This Row],[RUIDO(dB)]]&lt;=4,"Silencioso",IF(AIRBNB[[#This Row],[RUIDO(dB)]]&lt;=5.5,"Poco Ruidoso","Ruidoso"))</f>
        <v>Ruidoso</v>
      </c>
      <c r="U4076" t="str">
        <f>IF(AND(AIRBNB[[#This Row],[PRECIO]]&lt;50,AIRBNB[[#This Row],[MIN_NOCHES]]&gt;3),"Dentro del presupuesto","No considerar")</f>
        <v>No considerar</v>
      </c>
      <c r="V4076" t="str">
        <f>VLOOKUP(AIRBNB[[#This Row],[HOST_ID]],Super_host[],5,FALSE)</f>
        <v>Host</v>
      </c>
    </row>
    <row r="4077" spans="1:22">
      <c r="A4077" s="4">
        <v>2660538</v>
      </c>
      <c r="B4077" t="s">
        <v>15620</v>
      </c>
      <c r="C4077" s="4">
        <v>13617251</v>
      </c>
      <c r="D4077" t="s">
        <v>839</v>
      </c>
      <c r="E4077" t="s">
        <v>15621</v>
      </c>
      <c r="F4077" s="4">
        <v>11211</v>
      </c>
      <c r="G4077" s="13" t="s">
        <v>4662</v>
      </c>
      <c r="H4077" s="13" t="s">
        <v>9218</v>
      </c>
      <c r="I4077" s="1">
        <v>4070844</v>
      </c>
      <c r="J4077" s="1">
        <v>-7395191</v>
      </c>
      <c r="K4077" t="s">
        <v>5</v>
      </c>
      <c r="L4077" s="20">
        <v>94</v>
      </c>
      <c r="M4077" s="4">
        <v>2</v>
      </c>
      <c r="N4077" s="4">
        <v>0</v>
      </c>
      <c r="O4077" s="2">
        <v>43620</v>
      </c>
      <c r="P4077" s="3">
        <v>0.38</v>
      </c>
      <c r="Q4077" s="4">
        <v>1</v>
      </c>
      <c r="R4077" s="3">
        <v>6.9</v>
      </c>
      <c r="S40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7" t="str">
        <f>IF(AIRBNB[[#This Row],[RUIDO(dB)]]&lt;=4,"Silencioso",IF(AIRBNB[[#This Row],[RUIDO(dB)]]&lt;=5.5,"Poco Ruidoso","Ruidoso"))</f>
        <v>Ruidoso</v>
      </c>
      <c r="U4077" t="str">
        <f>IF(AND(AIRBNB[[#This Row],[PRECIO]]&lt;50,AIRBNB[[#This Row],[MIN_NOCHES]]&gt;3),"Dentro del presupuesto","No considerar")</f>
        <v>No considerar</v>
      </c>
      <c r="V4077" t="str">
        <f>VLOOKUP(AIRBNB[[#This Row],[HOST_ID]],Super_host[],5,FALSE)</f>
        <v>Host</v>
      </c>
    </row>
    <row r="4078" spans="1:22">
      <c r="A4078" s="4">
        <v>4333204</v>
      </c>
      <c r="B4078" t="s">
        <v>4054</v>
      </c>
      <c r="C4078" s="4">
        <v>11790239</v>
      </c>
      <c r="D4078" t="s">
        <v>2042</v>
      </c>
      <c r="E4078" t="s">
        <v>4055</v>
      </c>
      <c r="F4078" s="4">
        <v>10030</v>
      </c>
      <c r="G4078" s="13" t="s">
        <v>124</v>
      </c>
      <c r="H4078" s="13" t="s">
        <v>148</v>
      </c>
      <c r="I4078" s="1">
        <v>4081618</v>
      </c>
      <c r="J4078" s="1">
        <v>-7394517</v>
      </c>
      <c r="K4078" t="s">
        <v>5</v>
      </c>
      <c r="L4078" s="20">
        <v>94</v>
      </c>
      <c r="M4078" s="4">
        <v>1</v>
      </c>
      <c r="N4078" s="4">
        <v>23</v>
      </c>
      <c r="O4078" s="2">
        <v>43649</v>
      </c>
      <c r="P4078" s="3">
        <v>0.56999999999999995</v>
      </c>
      <c r="Q4078" s="4">
        <v>1</v>
      </c>
      <c r="R4078" s="3">
        <v>5.6</v>
      </c>
      <c r="S40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8" t="str">
        <f>IF(AIRBNB[[#This Row],[RUIDO(dB)]]&lt;=4,"Silencioso",IF(AIRBNB[[#This Row],[RUIDO(dB)]]&lt;=5.5,"Poco Ruidoso","Ruidoso"))</f>
        <v>Ruidoso</v>
      </c>
      <c r="U4078" t="str">
        <f>IF(AND(AIRBNB[[#This Row],[PRECIO]]&lt;50,AIRBNB[[#This Row],[MIN_NOCHES]]&gt;3),"Dentro del presupuesto","No considerar")</f>
        <v>No considerar</v>
      </c>
      <c r="V4078" t="str">
        <f>VLOOKUP(AIRBNB[[#This Row],[HOST_ID]],Super_host[],5,FALSE)</f>
        <v>Host</v>
      </c>
    </row>
    <row r="4079" spans="1:22">
      <c r="A4079" s="4">
        <v>5670672</v>
      </c>
      <c r="B4079" t="s">
        <v>14897</v>
      </c>
      <c r="C4079" s="4">
        <v>5515591</v>
      </c>
      <c r="D4079" t="s">
        <v>1476</v>
      </c>
      <c r="E4079" t="s">
        <v>14898</v>
      </c>
      <c r="F4079" s="4">
        <v>11238</v>
      </c>
      <c r="G4079" s="13" t="s">
        <v>4662</v>
      </c>
      <c r="H4079" s="13" t="s">
        <v>9387</v>
      </c>
      <c r="I4079" s="1">
        <v>4068699</v>
      </c>
      <c r="J4079" s="1">
        <v>-7396049</v>
      </c>
      <c r="K4079" t="s">
        <v>5</v>
      </c>
      <c r="L4079" s="20">
        <v>94</v>
      </c>
      <c r="M4079" s="4">
        <v>3</v>
      </c>
      <c r="N4079" s="4">
        <v>146</v>
      </c>
      <c r="O4079" s="2">
        <v>43637</v>
      </c>
      <c r="P4079" s="3">
        <v>2.93</v>
      </c>
      <c r="Q4079" s="4">
        <v>1</v>
      </c>
      <c r="R4079" s="3">
        <v>6.9</v>
      </c>
      <c r="S40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79" t="str">
        <f>IF(AIRBNB[[#This Row],[RUIDO(dB)]]&lt;=4,"Silencioso",IF(AIRBNB[[#This Row],[RUIDO(dB)]]&lt;=5.5,"Poco Ruidoso","Ruidoso"))</f>
        <v>Ruidoso</v>
      </c>
      <c r="U4079" t="str">
        <f>IF(AND(AIRBNB[[#This Row],[PRECIO]]&lt;50,AIRBNB[[#This Row],[MIN_NOCHES]]&gt;3),"Dentro del presupuesto","No considerar")</f>
        <v>No considerar</v>
      </c>
      <c r="V4079" t="str">
        <f>VLOOKUP(AIRBNB[[#This Row],[HOST_ID]],Super_host[],5,FALSE)</f>
        <v>Host</v>
      </c>
    </row>
    <row r="4080" spans="1:22">
      <c r="A4080" s="4">
        <v>4187747</v>
      </c>
      <c r="B4080" t="s">
        <v>2959</v>
      </c>
      <c r="C4080" s="4">
        <v>5309160</v>
      </c>
      <c r="D4080" t="s">
        <v>2960</v>
      </c>
      <c r="E4080" t="s">
        <v>2961</v>
      </c>
      <c r="F4080" s="4">
        <v>10075</v>
      </c>
      <c r="G4080" s="13" t="s">
        <v>124</v>
      </c>
      <c r="H4080" s="13" t="s">
        <v>129</v>
      </c>
      <c r="I4080" s="1">
        <v>4077065</v>
      </c>
      <c r="J4080" s="1">
        <v>-7395064</v>
      </c>
      <c r="K4080" t="s">
        <v>5</v>
      </c>
      <c r="L4080" s="20">
        <v>94</v>
      </c>
      <c r="M4080" s="4">
        <v>30</v>
      </c>
      <c r="N4080" s="4">
        <v>15</v>
      </c>
      <c r="O4080" s="2">
        <v>42421</v>
      </c>
      <c r="P4080" s="3">
        <v>0.26</v>
      </c>
      <c r="Q4080" s="4">
        <v>1</v>
      </c>
      <c r="R4080" s="3">
        <v>5.6</v>
      </c>
      <c r="S40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0" t="str">
        <f>IF(AIRBNB[[#This Row],[RUIDO(dB)]]&lt;=4,"Silencioso",IF(AIRBNB[[#This Row],[RUIDO(dB)]]&lt;=5.5,"Poco Ruidoso","Ruidoso"))</f>
        <v>Ruidoso</v>
      </c>
      <c r="U4080" t="str">
        <f>IF(AND(AIRBNB[[#This Row],[PRECIO]]&lt;50,AIRBNB[[#This Row],[MIN_NOCHES]]&gt;3),"Dentro del presupuesto","No considerar")</f>
        <v>No considerar</v>
      </c>
      <c r="V4080" t="str">
        <f>VLOOKUP(AIRBNB[[#This Row],[HOST_ID]],Super_host[],5,FALSE)</f>
        <v>Host</v>
      </c>
    </row>
    <row r="4081" spans="1:22">
      <c r="A4081" s="4">
        <v>837282</v>
      </c>
      <c r="B4081" t="s">
        <v>1423</v>
      </c>
      <c r="C4081" s="4">
        <v>4375496</v>
      </c>
      <c r="D4081" t="s">
        <v>1424</v>
      </c>
      <c r="E4081" t="s">
        <v>1425</v>
      </c>
      <c r="F4081" s="4">
        <v>10013</v>
      </c>
      <c r="G4081" s="13" t="s">
        <v>124</v>
      </c>
      <c r="H4081" s="13" t="s">
        <v>662</v>
      </c>
      <c r="I4081" s="1">
        <v>4071969</v>
      </c>
      <c r="J4081" s="1">
        <v>-7400876</v>
      </c>
      <c r="K4081" t="s">
        <v>5</v>
      </c>
      <c r="L4081" s="20">
        <v>94</v>
      </c>
      <c r="M4081" s="4">
        <v>3</v>
      </c>
      <c r="N4081" s="4">
        <v>5</v>
      </c>
      <c r="O4081" s="2">
        <v>42281</v>
      </c>
      <c r="P4081" s="3">
        <v>0.08</v>
      </c>
      <c r="Q4081" s="4">
        <v>1</v>
      </c>
      <c r="R4081" s="3">
        <v>5.6</v>
      </c>
      <c r="S40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1" t="str">
        <f>IF(AIRBNB[[#This Row],[RUIDO(dB)]]&lt;=4,"Silencioso",IF(AIRBNB[[#This Row],[RUIDO(dB)]]&lt;=5.5,"Poco Ruidoso","Ruidoso"))</f>
        <v>Ruidoso</v>
      </c>
      <c r="U4081" t="str">
        <f>IF(AND(AIRBNB[[#This Row],[PRECIO]]&lt;50,AIRBNB[[#This Row],[MIN_NOCHES]]&gt;3),"Dentro del presupuesto","No considerar")</f>
        <v>No considerar</v>
      </c>
      <c r="V4081" t="str">
        <f>VLOOKUP(AIRBNB[[#This Row],[HOST_ID]],Super_host[],5,FALSE)</f>
        <v>Host</v>
      </c>
    </row>
    <row r="4082" spans="1:22">
      <c r="A4082" s="4">
        <v>2071446</v>
      </c>
      <c r="B4082" t="s">
        <v>14529</v>
      </c>
      <c r="C4082" s="4">
        <v>3608781</v>
      </c>
      <c r="D4082" t="s">
        <v>14530</v>
      </c>
      <c r="E4082" t="s">
        <v>14531</v>
      </c>
      <c r="F4082" s="4">
        <v>11249</v>
      </c>
      <c r="G4082" s="13" t="s">
        <v>4662</v>
      </c>
      <c r="H4082" s="13" t="s">
        <v>9218</v>
      </c>
      <c r="I4082" s="1">
        <v>4071955</v>
      </c>
      <c r="J4082" s="1">
        <v>-7396049</v>
      </c>
      <c r="K4082" t="s">
        <v>40</v>
      </c>
      <c r="L4082" s="20">
        <v>94</v>
      </c>
      <c r="M4082" s="4">
        <v>2</v>
      </c>
      <c r="N4082" s="4">
        <v>129</v>
      </c>
      <c r="O4082" s="2">
        <v>43519</v>
      </c>
      <c r="P4082" s="3">
        <v>2.2200000000000002</v>
      </c>
      <c r="Q4082" s="4">
        <v>1</v>
      </c>
      <c r="R4082" s="3">
        <v>6.9</v>
      </c>
      <c r="S40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2" t="str">
        <f>IF(AIRBNB[[#This Row],[RUIDO(dB)]]&lt;=4,"Silencioso",IF(AIRBNB[[#This Row],[RUIDO(dB)]]&lt;=5.5,"Poco Ruidoso","Ruidoso"))</f>
        <v>Ruidoso</v>
      </c>
      <c r="U4082" t="str">
        <f>IF(AND(AIRBNB[[#This Row],[PRECIO]]&lt;50,AIRBNB[[#This Row],[MIN_NOCHES]]&gt;3),"Dentro del presupuesto","No considerar")</f>
        <v>No considerar</v>
      </c>
      <c r="V4082" t="str">
        <f>VLOOKUP(AIRBNB[[#This Row],[HOST_ID]],Super_host[],5,FALSE)</f>
        <v>Host</v>
      </c>
    </row>
    <row r="4083" spans="1:22">
      <c r="A4083" s="4">
        <v>1303850</v>
      </c>
      <c r="B4083" t="s">
        <v>1864</v>
      </c>
      <c r="C4083" s="4">
        <v>2687920</v>
      </c>
      <c r="D4083" t="s">
        <v>1865</v>
      </c>
      <c r="E4083" t="s">
        <v>1866</v>
      </c>
      <c r="F4083" s="4">
        <v>10115</v>
      </c>
      <c r="G4083" s="13" t="s">
        <v>124</v>
      </c>
      <c r="H4083" s="13" t="s">
        <v>245</v>
      </c>
      <c r="I4083" s="1">
        <v>4080777</v>
      </c>
      <c r="J4083" s="1">
        <v>-7396703</v>
      </c>
      <c r="K4083" t="s">
        <v>5</v>
      </c>
      <c r="L4083" s="20">
        <v>94</v>
      </c>
      <c r="M4083" s="4">
        <v>2</v>
      </c>
      <c r="N4083" s="4">
        <v>1</v>
      </c>
      <c r="O4083" s="2">
        <v>43400</v>
      </c>
      <c r="P4083" s="3">
        <v>0.12</v>
      </c>
      <c r="Q4083" s="4">
        <v>1</v>
      </c>
      <c r="R4083" s="3">
        <v>5.6</v>
      </c>
      <c r="S40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3" t="str">
        <f>IF(AIRBNB[[#This Row],[RUIDO(dB)]]&lt;=4,"Silencioso",IF(AIRBNB[[#This Row],[RUIDO(dB)]]&lt;=5.5,"Poco Ruidoso","Ruidoso"))</f>
        <v>Ruidoso</v>
      </c>
      <c r="U4083" t="str">
        <f>IF(AND(AIRBNB[[#This Row],[PRECIO]]&lt;50,AIRBNB[[#This Row],[MIN_NOCHES]]&gt;3),"Dentro del presupuesto","No considerar")</f>
        <v>No considerar</v>
      </c>
      <c r="V4083" t="str">
        <f>VLOOKUP(AIRBNB[[#This Row],[HOST_ID]],Super_host[],5,FALSE)</f>
        <v>Host</v>
      </c>
    </row>
    <row r="4084" spans="1:22">
      <c r="A4084" s="4">
        <v>19319</v>
      </c>
      <c r="B4084" t="s">
        <v>4594</v>
      </c>
      <c r="C4084" s="4">
        <v>44263</v>
      </c>
      <c r="D4084" t="s">
        <v>1522</v>
      </c>
      <c r="E4084" t="s">
        <v>4595</v>
      </c>
      <c r="F4084" s="4">
        <v>10002</v>
      </c>
      <c r="G4084" s="13" t="s">
        <v>124</v>
      </c>
      <c r="H4084" s="13" t="s">
        <v>137</v>
      </c>
      <c r="I4084" s="1">
        <v>407114</v>
      </c>
      <c r="J4084" s="1">
        <v>-7398794</v>
      </c>
      <c r="K4084" t="s">
        <v>40</v>
      </c>
      <c r="L4084" s="20">
        <v>94</v>
      </c>
      <c r="M4084" s="4">
        <v>30</v>
      </c>
      <c r="N4084" s="4">
        <v>94</v>
      </c>
      <c r="O4084" s="2">
        <v>43563</v>
      </c>
      <c r="P4084" s="3">
        <v>0.84</v>
      </c>
      <c r="Q4084" s="4">
        <v>1</v>
      </c>
      <c r="R4084" s="3">
        <v>5.6</v>
      </c>
      <c r="S40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4" t="str">
        <f>IF(AIRBNB[[#This Row],[RUIDO(dB)]]&lt;=4,"Silencioso",IF(AIRBNB[[#This Row],[RUIDO(dB)]]&lt;=5.5,"Poco Ruidoso","Ruidoso"))</f>
        <v>Ruidoso</v>
      </c>
      <c r="U4084" t="str">
        <f>IF(AND(AIRBNB[[#This Row],[PRECIO]]&lt;50,AIRBNB[[#This Row],[MIN_NOCHES]]&gt;3),"Dentro del presupuesto","No considerar")</f>
        <v>No considerar</v>
      </c>
      <c r="V4084" t="str">
        <f>VLOOKUP(AIRBNB[[#This Row],[HOST_ID]],Super_host[],5,FALSE)</f>
        <v>Host</v>
      </c>
    </row>
    <row r="4085" spans="1:22">
      <c r="A4085" s="4">
        <v>4725251</v>
      </c>
      <c r="B4085" t="s">
        <v>3122</v>
      </c>
      <c r="C4085" s="4">
        <v>24404709</v>
      </c>
      <c r="D4085" t="s">
        <v>3108</v>
      </c>
      <c r="E4085" t="s">
        <v>3123</v>
      </c>
      <c r="F4085" s="4">
        <v>10024</v>
      </c>
      <c r="G4085" s="13" t="s">
        <v>124</v>
      </c>
      <c r="H4085" s="13" t="s">
        <v>168</v>
      </c>
      <c r="I4085" s="1">
        <v>4078635</v>
      </c>
      <c r="J4085" s="1">
        <v>-7397616</v>
      </c>
      <c r="K4085" t="s">
        <v>5</v>
      </c>
      <c r="L4085" s="20">
        <v>93</v>
      </c>
      <c r="M4085" s="4">
        <v>30</v>
      </c>
      <c r="N4085" s="4">
        <v>16</v>
      </c>
      <c r="O4085" s="2">
        <v>43472</v>
      </c>
      <c r="P4085" s="3">
        <v>0.28999999999999998</v>
      </c>
      <c r="Q4085" s="4">
        <v>1</v>
      </c>
      <c r="R4085" s="3">
        <v>5.6</v>
      </c>
      <c r="S40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5" t="str">
        <f>IF(AIRBNB[[#This Row],[RUIDO(dB)]]&lt;=4,"Silencioso",IF(AIRBNB[[#This Row],[RUIDO(dB)]]&lt;=5.5,"Poco Ruidoso","Ruidoso"))</f>
        <v>Ruidoso</v>
      </c>
      <c r="U4085" t="str">
        <f>IF(AND(AIRBNB[[#This Row],[PRECIO]]&lt;50,AIRBNB[[#This Row],[MIN_NOCHES]]&gt;3),"Dentro del presupuesto","No considerar")</f>
        <v>No considerar</v>
      </c>
      <c r="V4085" t="str">
        <f>VLOOKUP(AIRBNB[[#This Row],[HOST_ID]],Super_host[],5,FALSE)</f>
        <v>Host</v>
      </c>
    </row>
    <row r="4086" spans="1:22">
      <c r="A4086" s="4">
        <v>4742068</v>
      </c>
      <c r="B4086" t="s">
        <v>13431</v>
      </c>
      <c r="C4086" s="4">
        <v>22616989</v>
      </c>
      <c r="D4086" t="s">
        <v>13432</v>
      </c>
      <c r="E4086" t="s">
        <v>13433</v>
      </c>
      <c r="F4086" s="4">
        <v>11204</v>
      </c>
      <c r="G4086" s="13" t="s">
        <v>4662</v>
      </c>
      <c r="H4086" s="13" t="s">
        <v>10210</v>
      </c>
      <c r="I4086" s="1">
        <v>4061957</v>
      </c>
      <c r="J4086" s="1">
        <v>-739936</v>
      </c>
      <c r="K4086" t="s">
        <v>5</v>
      </c>
      <c r="L4086" s="20">
        <v>93</v>
      </c>
      <c r="M4086" s="4">
        <v>3</v>
      </c>
      <c r="N4086" s="4">
        <v>52</v>
      </c>
      <c r="O4086" s="2">
        <v>43638</v>
      </c>
      <c r="P4086" s="3">
        <v>0.99</v>
      </c>
      <c r="Q4086" s="4">
        <v>1</v>
      </c>
      <c r="R4086" s="3">
        <v>6.9</v>
      </c>
      <c r="S40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6" t="str">
        <f>IF(AIRBNB[[#This Row],[RUIDO(dB)]]&lt;=4,"Silencioso",IF(AIRBNB[[#This Row],[RUIDO(dB)]]&lt;=5.5,"Poco Ruidoso","Ruidoso"))</f>
        <v>Ruidoso</v>
      </c>
      <c r="U4086" t="str">
        <f>IF(AND(AIRBNB[[#This Row],[PRECIO]]&lt;50,AIRBNB[[#This Row],[MIN_NOCHES]]&gt;3),"Dentro del presupuesto","No considerar")</f>
        <v>No considerar</v>
      </c>
      <c r="V4086" t="str">
        <f>VLOOKUP(AIRBNB[[#This Row],[HOST_ID]],Super_host[],5,FALSE)</f>
        <v>Host</v>
      </c>
    </row>
    <row r="4087" spans="1:22">
      <c r="A4087" s="4">
        <v>3987599</v>
      </c>
      <c r="B4087" t="s">
        <v>12260</v>
      </c>
      <c r="C4087" s="4">
        <v>20670246</v>
      </c>
      <c r="D4087" t="s">
        <v>12261</v>
      </c>
      <c r="E4087" t="s">
        <v>12262</v>
      </c>
      <c r="F4087" s="4">
        <v>11221</v>
      </c>
      <c r="G4087" s="13" t="s">
        <v>4662</v>
      </c>
      <c r="H4087" s="13" t="s">
        <v>9274</v>
      </c>
      <c r="I4087" s="1">
        <v>406876</v>
      </c>
      <c r="J4087" s="1">
        <v>-739167</v>
      </c>
      <c r="K4087" t="s">
        <v>5</v>
      </c>
      <c r="L4087" s="20">
        <v>93</v>
      </c>
      <c r="M4087" s="4">
        <v>30</v>
      </c>
      <c r="N4087" s="4">
        <v>23</v>
      </c>
      <c r="O4087" s="2">
        <v>43275</v>
      </c>
      <c r="P4087" s="3">
        <v>0.4</v>
      </c>
      <c r="Q4087" s="4">
        <v>1</v>
      </c>
      <c r="R4087" s="3">
        <v>6.9</v>
      </c>
      <c r="S40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7" t="str">
        <f>IF(AIRBNB[[#This Row],[RUIDO(dB)]]&lt;=4,"Silencioso",IF(AIRBNB[[#This Row],[RUIDO(dB)]]&lt;=5.5,"Poco Ruidoso","Ruidoso"))</f>
        <v>Ruidoso</v>
      </c>
      <c r="U4087" t="str">
        <f>IF(AND(AIRBNB[[#This Row],[PRECIO]]&lt;50,AIRBNB[[#This Row],[MIN_NOCHES]]&gt;3),"Dentro del presupuesto","No considerar")</f>
        <v>No considerar</v>
      </c>
      <c r="V4087" t="str">
        <f>VLOOKUP(AIRBNB[[#This Row],[HOST_ID]],Super_host[],5,FALSE)</f>
        <v>Host</v>
      </c>
    </row>
    <row r="4088" spans="1:22">
      <c r="A4088" s="4">
        <v>1336230</v>
      </c>
      <c r="B4088" t="s">
        <v>3814</v>
      </c>
      <c r="C4088" s="4">
        <v>7245581</v>
      </c>
      <c r="D4088" t="s">
        <v>839</v>
      </c>
      <c r="E4088" t="s">
        <v>2948</v>
      </c>
      <c r="F4088" s="4">
        <v>10001</v>
      </c>
      <c r="G4088" s="13" t="s">
        <v>124</v>
      </c>
      <c r="H4088" s="13" t="s">
        <v>186</v>
      </c>
      <c r="I4088" s="1">
        <v>4075032</v>
      </c>
      <c r="J4088" s="1">
        <v>-7399676</v>
      </c>
      <c r="K4088" t="s">
        <v>5</v>
      </c>
      <c r="L4088" s="20">
        <v>93</v>
      </c>
      <c r="M4088" s="4">
        <v>120</v>
      </c>
      <c r="N4088" s="4">
        <v>34</v>
      </c>
      <c r="O4088" s="2">
        <v>43601</v>
      </c>
      <c r="P4088" s="3">
        <v>0.47</v>
      </c>
      <c r="Q4088" s="4">
        <v>1</v>
      </c>
      <c r="R4088" s="3">
        <v>5.6</v>
      </c>
      <c r="S40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8" t="str">
        <f>IF(AIRBNB[[#This Row],[RUIDO(dB)]]&lt;=4,"Silencioso",IF(AIRBNB[[#This Row],[RUIDO(dB)]]&lt;=5.5,"Poco Ruidoso","Ruidoso"))</f>
        <v>Ruidoso</v>
      </c>
      <c r="U4088" t="str">
        <f>IF(AND(AIRBNB[[#This Row],[PRECIO]]&lt;50,AIRBNB[[#This Row],[MIN_NOCHES]]&gt;3),"Dentro del presupuesto","No considerar")</f>
        <v>No considerar</v>
      </c>
      <c r="V4088" t="str">
        <f>VLOOKUP(AIRBNB[[#This Row],[HOST_ID]],Super_host[],5,FALSE)</f>
        <v>Host</v>
      </c>
    </row>
    <row r="4089" spans="1:22">
      <c r="A4089" s="4">
        <v>3060297</v>
      </c>
      <c r="B4089" t="s">
        <v>3199</v>
      </c>
      <c r="C4089" s="4">
        <v>7245581</v>
      </c>
      <c r="D4089" t="s">
        <v>839</v>
      </c>
      <c r="E4089" t="s">
        <v>3200</v>
      </c>
      <c r="F4089" s="4">
        <v>10001</v>
      </c>
      <c r="G4089" s="13" t="s">
        <v>124</v>
      </c>
      <c r="H4089" s="13" t="s">
        <v>186</v>
      </c>
      <c r="I4089" s="1">
        <v>4074897</v>
      </c>
      <c r="J4089" s="1">
        <v>-739968</v>
      </c>
      <c r="K4089" t="s">
        <v>5</v>
      </c>
      <c r="L4089" s="20">
        <v>93</v>
      </c>
      <c r="M4089" s="4">
        <v>75</v>
      </c>
      <c r="N4089" s="4">
        <v>16</v>
      </c>
      <c r="O4089" s="2">
        <v>43600</v>
      </c>
      <c r="P4089" s="3">
        <v>0.3</v>
      </c>
      <c r="Q4089" s="4">
        <v>1</v>
      </c>
      <c r="R4089" s="3">
        <v>5.6</v>
      </c>
      <c r="S40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89" t="str">
        <f>IF(AIRBNB[[#This Row],[RUIDO(dB)]]&lt;=4,"Silencioso",IF(AIRBNB[[#This Row],[RUIDO(dB)]]&lt;=5.5,"Poco Ruidoso","Ruidoso"))</f>
        <v>Ruidoso</v>
      </c>
      <c r="U4089" t="str">
        <f>IF(AND(AIRBNB[[#This Row],[PRECIO]]&lt;50,AIRBNB[[#This Row],[MIN_NOCHES]]&gt;3),"Dentro del presupuesto","No considerar")</f>
        <v>No considerar</v>
      </c>
      <c r="V4089" t="str">
        <f>VLOOKUP(AIRBNB[[#This Row],[HOST_ID]],Super_host[],5,FALSE)</f>
        <v>Host</v>
      </c>
    </row>
    <row r="4090" spans="1:22">
      <c r="A4090" s="4">
        <v>1336223</v>
      </c>
      <c r="B4090" t="s">
        <v>3407</v>
      </c>
      <c r="C4090" s="4">
        <v>7245581</v>
      </c>
      <c r="D4090" t="s">
        <v>839</v>
      </c>
      <c r="E4090" t="s">
        <v>3408</v>
      </c>
      <c r="F4090" s="4">
        <v>10001</v>
      </c>
      <c r="G4090" s="13" t="s">
        <v>124</v>
      </c>
      <c r="H4090" s="13" t="s">
        <v>186</v>
      </c>
      <c r="I4090" s="1">
        <v>4074913</v>
      </c>
      <c r="J4090" s="1">
        <v>-7399575</v>
      </c>
      <c r="K4090" t="s">
        <v>5</v>
      </c>
      <c r="L4090" s="20">
        <v>93</v>
      </c>
      <c r="M4090" s="4">
        <v>39</v>
      </c>
      <c r="N4090" s="4">
        <v>25</v>
      </c>
      <c r="O4090" s="2">
        <v>43598</v>
      </c>
      <c r="P4090" s="3">
        <v>0.35</v>
      </c>
      <c r="Q4090" s="4">
        <v>1</v>
      </c>
      <c r="R4090" s="3">
        <v>5.6</v>
      </c>
      <c r="S40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0" t="str">
        <f>IF(AIRBNB[[#This Row],[RUIDO(dB)]]&lt;=4,"Silencioso",IF(AIRBNB[[#This Row],[RUIDO(dB)]]&lt;=5.5,"Poco Ruidoso","Ruidoso"))</f>
        <v>Ruidoso</v>
      </c>
      <c r="U4090" t="str">
        <f>IF(AND(AIRBNB[[#This Row],[PRECIO]]&lt;50,AIRBNB[[#This Row],[MIN_NOCHES]]&gt;3),"Dentro del presupuesto","No considerar")</f>
        <v>No considerar</v>
      </c>
      <c r="V4090" t="str">
        <f>VLOOKUP(AIRBNB[[#This Row],[HOST_ID]],Super_host[],5,FALSE)</f>
        <v>Host</v>
      </c>
    </row>
    <row r="4091" spans="1:22">
      <c r="A4091" s="4">
        <v>3339273</v>
      </c>
      <c r="B4091" t="s">
        <v>2947</v>
      </c>
      <c r="C4091" s="4">
        <v>7245581</v>
      </c>
      <c r="D4091" t="s">
        <v>839</v>
      </c>
      <c r="E4091" t="s">
        <v>2948</v>
      </c>
      <c r="F4091" s="4">
        <v>10001</v>
      </c>
      <c r="G4091" s="13" t="s">
        <v>124</v>
      </c>
      <c r="H4091" s="13" t="s">
        <v>186</v>
      </c>
      <c r="I4091" s="1">
        <v>4075045</v>
      </c>
      <c r="J4091" s="1">
        <v>-7399662</v>
      </c>
      <c r="K4091" t="s">
        <v>5</v>
      </c>
      <c r="L4091" s="20">
        <v>93</v>
      </c>
      <c r="M4091" s="4">
        <v>110</v>
      </c>
      <c r="N4091" s="4">
        <v>12</v>
      </c>
      <c r="O4091" s="2">
        <v>43514</v>
      </c>
      <c r="P4091" s="3">
        <v>0.26</v>
      </c>
      <c r="Q4091" s="4">
        <v>1</v>
      </c>
      <c r="R4091" s="3">
        <v>5.6</v>
      </c>
      <c r="S40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1" t="str">
        <f>IF(AIRBNB[[#This Row],[RUIDO(dB)]]&lt;=4,"Silencioso",IF(AIRBNB[[#This Row],[RUIDO(dB)]]&lt;=5.5,"Poco Ruidoso","Ruidoso"))</f>
        <v>Ruidoso</v>
      </c>
      <c r="U4091" t="str">
        <f>IF(AND(AIRBNB[[#This Row],[PRECIO]]&lt;50,AIRBNB[[#This Row],[MIN_NOCHES]]&gt;3),"Dentro del presupuesto","No considerar")</f>
        <v>No considerar</v>
      </c>
      <c r="V4091" t="str">
        <f>VLOOKUP(AIRBNB[[#This Row],[HOST_ID]],Super_host[],5,FALSE)</f>
        <v>Host</v>
      </c>
    </row>
    <row r="4092" spans="1:22">
      <c r="A4092" s="4">
        <v>3029690</v>
      </c>
      <c r="B4092" t="s">
        <v>2324</v>
      </c>
      <c r="C4092" s="4">
        <v>7245581</v>
      </c>
      <c r="D4092" t="s">
        <v>839</v>
      </c>
      <c r="E4092" t="s">
        <v>2325</v>
      </c>
      <c r="F4092" s="4">
        <v>10001</v>
      </c>
      <c r="G4092" s="13" t="s">
        <v>124</v>
      </c>
      <c r="H4092" s="13" t="s">
        <v>186</v>
      </c>
      <c r="I4092" s="1">
        <v>4074873</v>
      </c>
      <c r="J4092" s="1">
        <v>-7399557</v>
      </c>
      <c r="K4092" t="s">
        <v>5</v>
      </c>
      <c r="L4092" s="20">
        <v>93</v>
      </c>
      <c r="M4092" s="4">
        <v>365</v>
      </c>
      <c r="N4092" s="4">
        <v>10</v>
      </c>
      <c r="O4092" s="2">
        <v>43143</v>
      </c>
      <c r="P4092" s="3">
        <v>0.17</v>
      </c>
      <c r="Q4092" s="4">
        <v>1</v>
      </c>
      <c r="R4092" s="3">
        <v>5.6</v>
      </c>
      <c r="S40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2" t="str">
        <f>IF(AIRBNB[[#This Row],[RUIDO(dB)]]&lt;=4,"Silencioso",IF(AIRBNB[[#This Row],[RUIDO(dB)]]&lt;=5.5,"Poco Ruidoso","Ruidoso"))</f>
        <v>Ruidoso</v>
      </c>
      <c r="U4092" t="str">
        <f>IF(AND(AIRBNB[[#This Row],[PRECIO]]&lt;50,AIRBNB[[#This Row],[MIN_NOCHES]]&gt;3),"Dentro del presupuesto","No considerar")</f>
        <v>No considerar</v>
      </c>
      <c r="V4092" t="str">
        <f>VLOOKUP(AIRBNB[[#This Row],[HOST_ID]],Super_host[],5,FALSE)</f>
        <v>Host</v>
      </c>
    </row>
    <row r="4093" spans="1:22">
      <c r="A4093" s="4">
        <v>716169</v>
      </c>
      <c r="B4093" t="s">
        <v>9522</v>
      </c>
      <c r="C4093" s="4">
        <v>2055073</v>
      </c>
      <c r="D4093" t="s">
        <v>1640</v>
      </c>
      <c r="E4093" t="s">
        <v>9523</v>
      </c>
      <c r="F4093" s="4">
        <v>11205</v>
      </c>
      <c r="G4093" s="13" t="s">
        <v>4662</v>
      </c>
      <c r="H4093" s="13" t="s">
        <v>9222</v>
      </c>
      <c r="I4093" s="1">
        <v>4068811</v>
      </c>
      <c r="J4093" s="1">
        <v>-7397236</v>
      </c>
      <c r="K4093" t="s">
        <v>5</v>
      </c>
      <c r="L4093" s="20">
        <v>93</v>
      </c>
      <c r="M4093" s="4">
        <v>4</v>
      </c>
      <c r="N4093" s="4">
        <v>1</v>
      </c>
      <c r="O4093" s="2">
        <v>42138</v>
      </c>
      <c r="P4093" s="3">
        <v>0.02</v>
      </c>
      <c r="Q4093" s="4">
        <v>1</v>
      </c>
      <c r="R4093" s="3">
        <v>6.9</v>
      </c>
      <c r="S40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3" t="str">
        <f>IF(AIRBNB[[#This Row],[RUIDO(dB)]]&lt;=4,"Silencioso",IF(AIRBNB[[#This Row],[RUIDO(dB)]]&lt;=5.5,"Poco Ruidoso","Ruidoso"))</f>
        <v>Ruidoso</v>
      </c>
      <c r="U4093" t="str">
        <f>IF(AND(AIRBNB[[#This Row],[PRECIO]]&lt;50,AIRBNB[[#This Row],[MIN_NOCHES]]&gt;3),"Dentro del presupuesto","No considerar")</f>
        <v>No considerar</v>
      </c>
      <c r="V4093" t="str">
        <f>VLOOKUP(AIRBNB[[#This Row],[HOST_ID]],Super_host[],5,FALSE)</f>
        <v>Host</v>
      </c>
    </row>
    <row r="4094" spans="1:22">
      <c r="A4094" s="4">
        <v>356230</v>
      </c>
      <c r="B4094" t="s">
        <v>12249</v>
      </c>
      <c r="C4094" s="4">
        <v>1251762</v>
      </c>
      <c r="D4094" t="s">
        <v>2386</v>
      </c>
      <c r="E4094" t="s">
        <v>12250</v>
      </c>
      <c r="F4094" s="4">
        <v>11225</v>
      </c>
      <c r="G4094" s="13" t="s">
        <v>4662</v>
      </c>
      <c r="H4094" s="13" t="s">
        <v>9252</v>
      </c>
      <c r="I4094" s="1">
        <v>4066898</v>
      </c>
      <c r="J4094" s="1">
        <v>-739571</v>
      </c>
      <c r="K4094" t="s">
        <v>5</v>
      </c>
      <c r="L4094" s="20">
        <v>93</v>
      </c>
      <c r="M4094" s="4">
        <v>3</v>
      </c>
      <c r="N4094" s="4">
        <v>34</v>
      </c>
      <c r="O4094" s="2">
        <v>41799</v>
      </c>
      <c r="P4094" s="3">
        <v>0.39</v>
      </c>
      <c r="Q4094" s="4">
        <v>1</v>
      </c>
      <c r="R4094" s="3">
        <v>6.9</v>
      </c>
      <c r="S40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4" t="str">
        <f>IF(AIRBNB[[#This Row],[RUIDO(dB)]]&lt;=4,"Silencioso",IF(AIRBNB[[#This Row],[RUIDO(dB)]]&lt;=5.5,"Poco Ruidoso","Ruidoso"))</f>
        <v>Ruidoso</v>
      </c>
      <c r="U4094" t="str">
        <f>IF(AND(AIRBNB[[#This Row],[PRECIO]]&lt;50,AIRBNB[[#This Row],[MIN_NOCHES]]&gt;3),"Dentro del presupuesto","No considerar")</f>
        <v>No considerar</v>
      </c>
      <c r="V4094" t="str">
        <f>VLOOKUP(AIRBNB[[#This Row],[HOST_ID]],Super_host[],5,FALSE)</f>
        <v>Host</v>
      </c>
    </row>
    <row r="4095" spans="1:22">
      <c r="A4095" s="4">
        <v>530576</v>
      </c>
      <c r="B4095" t="s">
        <v>4867</v>
      </c>
      <c r="C4095" s="4">
        <v>263510</v>
      </c>
      <c r="D4095" t="s">
        <v>4868</v>
      </c>
      <c r="E4095" t="s">
        <v>4869</v>
      </c>
      <c r="F4095" s="4">
        <v>10024</v>
      </c>
      <c r="G4095" s="13" t="s">
        <v>124</v>
      </c>
      <c r="H4095" s="13" t="s">
        <v>168</v>
      </c>
      <c r="I4095" s="1">
        <v>4078111</v>
      </c>
      <c r="J4095" s="1">
        <v>-7397739</v>
      </c>
      <c r="K4095" t="s">
        <v>40</v>
      </c>
      <c r="L4095" s="20">
        <v>93</v>
      </c>
      <c r="M4095" s="4">
        <v>14</v>
      </c>
      <c r="N4095" s="4">
        <v>88</v>
      </c>
      <c r="O4095" s="2">
        <v>43644</v>
      </c>
      <c r="P4095" s="3">
        <v>1.03</v>
      </c>
      <c r="Q4095" s="4">
        <v>1</v>
      </c>
      <c r="R4095" s="3">
        <v>5.6</v>
      </c>
      <c r="S40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5" t="str">
        <f>IF(AIRBNB[[#This Row],[RUIDO(dB)]]&lt;=4,"Silencioso",IF(AIRBNB[[#This Row],[RUIDO(dB)]]&lt;=5.5,"Poco Ruidoso","Ruidoso"))</f>
        <v>Ruidoso</v>
      </c>
      <c r="U4095" t="str">
        <f>IF(AND(AIRBNB[[#This Row],[PRECIO]]&lt;50,AIRBNB[[#This Row],[MIN_NOCHES]]&gt;3),"Dentro del presupuesto","No considerar")</f>
        <v>No considerar</v>
      </c>
      <c r="V4095" t="str">
        <f>VLOOKUP(AIRBNB[[#This Row],[HOST_ID]],Super_host[],5,FALSE)</f>
        <v>Host</v>
      </c>
    </row>
    <row r="4096" spans="1:22">
      <c r="A4096" s="4">
        <v>4457556</v>
      </c>
      <c r="B4096" t="s">
        <v>4739</v>
      </c>
      <c r="C4096" s="4">
        <v>22904933</v>
      </c>
      <c r="D4096" t="s">
        <v>4740</v>
      </c>
      <c r="E4096" t="s">
        <v>4741</v>
      </c>
      <c r="F4096" s="4">
        <v>10035</v>
      </c>
      <c r="G4096" s="13" t="s">
        <v>124</v>
      </c>
      <c r="H4096" s="13" t="s">
        <v>219</v>
      </c>
      <c r="I4096" s="1">
        <v>4079849</v>
      </c>
      <c r="J4096" s="1">
        <v>-7393843</v>
      </c>
      <c r="K4096" t="s">
        <v>40</v>
      </c>
      <c r="L4096" s="20">
        <v>92</v>
      </c>
      <c r="M4096" s="4">
        <v>3</v>
      </c>
      <c r="N4096" s="4">
        <v>48</v>
      </c>
      <c r="O4096" s="2">
        <v>43633</v>
      </c>
      <c r="P4096" s="3">
        <v>0.94</v>
      </c>
      <c r="Q4096" s="4">
        <v>1</v>
      </c>
      <c r="R4096" s="3">
        <v>5.6</v>
      </c>
      <c r="S40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6" t="str">
        <f>IF(AIRBNB[[#This Row],[RUIDO(dB)]]&lt;=4,"Silencioso",IF(AIRBNB[[#This Row],[RUIDO(dB)]]&lt;=5.5,"Poco Ruidoso","Ruidoso"))</f>
        <v>Ruidoso</v>
      </c>
      <c r="U4096" t="str">
        <f>IF(AND(AIRBNB[[#This Row],[PRECIO]]&lt;50,AIRBNB[[#This Row],[MIN_NOCHES]]&gt;3),"Dentro del presupuesto","No considerar")</f>
        <v>No considerar</v>
      </c>
      <c r="V4096" t="str">
        <f>VLOOKUP(AIRBNB[[#This Row],[HOST_ID]],Super_host[],5,FALSE)</f>
        <v>Host</v>
      </c>
    </row>
    <row r="4097" spans="1:22">
      <c r="A4097" s="4">
        <v>4197760</v>
      </c>
      <c r="B4097" t="s">
        <v>6190</v>
      </c>
      <c r="C4097" s="4">
        <v>21777274</v>
      </c>
      <c r="D4097" t="s">
        <v>3779</v>
      </c>
      <c r="E4097" t="s">
        <v>6191</v>
      </c>
      <c r="F4097" s="4">
        <v>10128</v>
      </c>
      <c r="G4097" s="13" t="s">
        <v>124</v>
      </c>
      <c r="H4097" s="13" t="s">
        <v>129</v>
      </c>
      <c r="I4097" s="1">
        <v>4076169</v>
      </c>
      <c r="J4097" s="1">
        <v>-7395682</v>
      </c>
      <c r="K4097" t="s">
        <v>5</v>
      </c>
      <c r="L4097" s="20">
        <v>92</v>
      </c>
      <c r="M4097" s="4">
        <v>4</v>
      </c>
      <c r="N4097" s="4">
        <v>179</v>
      </c>
      <c r="O4097" s="2">
        <v>43633</v>
      </c>
      <c r="P4097" s="3">
        <v>3.14</v>
      </c>
      <c r="Q4097" s="4">
        <v>1</v>
      </c>
      <c r="R4097" s="3">
        <v>5.6</v>
      </c>
      <c r="S40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7" t="str">
        <f>IF(AIRBNB[[#This Row],[RUIDO(dB)]]&lt;=4,"Silencioso",IF(AIRBNB[[#This Row],[RUIDO(dB)]]&lt;=5.5,"Poco Ruidoso","Ruidoso"))</f>
        <v>Ruidoso</v>
      </c>
      <c r="U4097" t="str">
        <f>IF(AND(AIRBNB[[#This Row],[PRECIO]]&lt;50,AIRBNB[[#This Row],[MIN_NOCHES]]&gt;3),"Dentro del presupuesto","No considerar")</f>
        <v>No considerar</v>
      </c>
      <c r="V4097" t="str">
        <f>VLOOKUP(AIRBNB[[#This Row],[HOST_ID]],Super_host[],5,FALSE)</f>
        <v>Host</v>
      </c>
    </row>
    <row r="4098" spans="1:22">
      <c r="A4098" s="4">
        <v>682155</v>
      </c>
      <c r="B4098" t="s">
        <v>5999</v>
      </c>
      <c r="C4098" s="4">
        <v>3392287</v>
      </c>
      <c r="D4098" t="s">
        <v>1165</v>
      </c>
      <c r="E4098" t="s">
        <v>6000</v>
      </c>
      <c r="F4098" s="4">
        <v>10029</v>
      </c>
      <c r="G4098" s="13" t="s">
        <v>124</v>
      </c>
      <c r="H4098" s="13" t="s">
        <v>219</v>
      </c>
      <c r="I4098" s="1">
        <v>4079417</v>
      </c>
      <c r="J4098" s="1">
        <v>-7395101</v>
      </c>
      <c r="K4098" t="s">
        <v>40</v>
      </c>
      <c r="L4098" s="20">
        <v>92</v>
      </c>
      <c r="M4098" s="4">
        <v>3</v>
      </c>
      <c r="N4098" s="4">
        <v>218</v>
      </c>
      <c r="O4098" s="2">
        <v>43639</v>
      </c>
      <c r="P4098" s="3">
        <v>2.63</v>
      </c>
      <c r="Q4098" s="4">
        <v>1</v>
      </c>
      <c r="R4098" s="3">
        <v>5.6</v>
      </c>
      <c r="S40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8" t="str">
        <f>IF(AIRBNB[[#This Row],[RUIDO(dB)]]&lt;=4,"Silencioso",IF(AIRBNB[[#This Row],[RUIDO(dB)]]&lt;=5.5,"Poco Ruidoso","Ruidoso"))</f>
        <v>Ruidoso</v>
      </c>
      <c r="U4098" t="str">
        <f>IF(AND(AIRBNB[[#This Row],[PRECIO]]&lt;50,AIRBNB[[#This Row],[MIN_NOCHES]]&gt;3),"Dentro del presupuesto","No considerar")</f>
        <v>No considerar</v>
      </c>
      <c r="V4098" t="str">
        <f>VLOOKUP(AIRBNB[[#This Row],[HOST_ID]],Super_host[],5,FALSE)</f>
        <v>Host</v>
      </c>
    </row>
    <row r="4099" spans="1:22">
      <c r="A4099" s="4">
        <v>591565</v>
      </c>
      <c r="B4099" t="s">
        <v>4381</v>
      </c>
      <c r="C4099" s="4">
        <v>2919467</v>
      </c>
      <c r="D4099" t="s">
        <v>166</v>
      </c>
      <c r="E4099" t="s">
        <v>4382</v>
      </c>
      <c r="F4099" s="4">
        <v>10013</v>
      </c>
      <c r="G4099" s="13" t="s">
        <v>124</v>
      </c>
      <c r="H4099" s="13" t="s">
        <v>662</v>
      </c>
      <c r="I4099" s="1">
        <v>4071552</v>
      </c>
      <c r="J4099" s="1">
        <v>-7400749</v>
      </c>
      <c r="K4099" t="s">
        <v>40</v>
      </c>
      <c r="L4099" s="20">
        <v>92</v>
      </c>
      <c r="M4099" s="4">
        <v>1</v>
      </c>
      <c r="N4099" s="4">
        <v>62</v>
      </c>
      <c r="O4099" s="2">
        <v>41756</v>
      </c>
      <c r="P4099" s="3">
        <v>0.73</v>
      </c>
      <c r="Q4099" s="4">
        <v>1</v>
      </c>
      <c r="R4099" s="3">
        <v>5.6</v>
      </c>
      <c r="S40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099" t="str">
        <f>IF(AIRBNB[[#This Row],[RUIDO(dB)]]&lt;=4,"Silencioso",IF(AIRBNB[[#This Row],[RUIDO(dB)]]&lt;=5.5,"Poco Ruidoso","Ruidoso"))</f>
        <v>Ruidoso</v>
      </c>
      <c r="U4099" t="str">
        <f>IF(AND(AIRBNB[[#This Row],[PRECIO]]&lt;50,AIRBNB[[#This Row],[MIN_NOCHES]]&gt;3),"Dentro del presupuesto","No considerar")</f>
        <v>No considerar</v>
      </c>
      <c r="V4099" t="str">
        <f>VLOOKUP(AIRBNB[[#This Row],[HOST_ID]],Super_host[],5,FALSE)</f>
        <v>Host</v>
      </c>
    </row>
    <row r="4100" spans="1:22">
      <c r="A4100" s="4">
        <v>262405</v>
      </c>
      <c r="B4100" t="s">
        <v>12847</v>
      </c>
      <c r="C4100" s="4">
        <v>1376778</v>
      </c>
      <c r="D4100" t="s">
        <v>6095</v>
      </c>
      <c r="E4100" t="s">
        <v>12848</v>
      </c>
      <c r="F4100" s="4">
        <v>11203</v>
      </c>
      <c r="G4100" s="13" t="s">
        <v>4662</v>
      </c>
      <c r="H4100" s="13" t="s">
        <v>9306</v>
      </c>
      <c r="I4100" s="1">
        <v>4064468</v>
      </c>
      <c r="J4100" s="1">
        <v>-7394219</v>
      </c>
      <c r="K4100" t="s">
        <v>5</v>
      </c>
      <c r="L4100" s="20">
        <v>92</v>
      </c>
      <c r="M4100" s="4">
        <v>4</v>
      </c>
      <c r="N4100" s="4">
        <v>54</v>
      </c>
      <c r="O4100" s="2">
        <v>43640</v>
      </c>
      <c r="P4100" s="3">
        <v>0.62</v>
      </c>
      <c r="Q4100" s="4">
        <v>1</v>
      </c>
      <c r="R4100" s="3">
        <v>6.9</v>
      </c>
      <c r="S41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0" t="str">
        <f>IF(AIRBNB[[#This Row],[RUIDO(dB)]]&lt;=4,"Silencioso",IF(AIRBNB[[#This Row],[RUIDO(dB)]]&lt;=5.5,"Poco Ruidoso","Ruidoso"))</f>
        <v>Ruidoso</v>
      </c>
      <c r="U4100" t="str">
        <f>IF(AND(AIRBNB[[#This Row],[PRECIO]]&lt;50,AIRBNB[[#This Row],[MIN_NOCHES]]&gt;3),"Dentro del presupuesto","No considerar")</f>
        <v>No considerar</v>
      </c>
      <c r="V4100" t="str">
        <f>VLOOKUP(AIRBNB[[#This Row],[HOST_ID]],Super_host[],5,FALSE)</f>
        <v>Host</v>
      </c>
    </row>
    <row r="4101" spans="1:22">
      <c r="A4101" s="4">
        <v>2590590</v>
      </c>
      <c r="B4101" t="s">
        <v>15146</v>
      </c>
      <c r="C4101" s="4">
        <v>727585</v>
      </c>
      <c r="D4101" t="s">
        <v>3571</v>
      </c>
      <c r="E4101" t="s">
        <v>15147</v>
      </c>
      <c r="F4101" s="4">
        <v>11216</v>
      </c>
      <c r="G4101" s="13" t="s">
        <v>4662</v>
      </c>
      <c r="H4101" s="13" t="s">
        <v>9230</v>
      </c>
      <c r="I4101" s="1">
        <v>406883</v>
      </c>
      <c r="J4101" s="1">
        <v>-7395644</v>
      </c>
      <c r="K4101" t="s">
        <v>5</v>
      </c>
      <c r="L4101" s="20">
        <v>92</v>
      </c>
      <c r="M4101" s="4">
        <v>3</v>
      </c>
      <c r="N4101" s="4">
        <v>227</v>
      </c>
      <c r="O4101" s="2">
        <v>43647</v>
      </c>
      <c r="P4101" s="3">
        <v>3.61</v>
      </c>
      <c r="Q4101" s="4">
        <v>1</v>
      </c>
      <c r="R4101" s="3">
        <v>6.9</v>
      </c>
      <c r="S41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1" t="str">
        <f>IF(AIRBNB[[#This Row],[RUIDO(dB)]]&lt;=4,"Silencioso",IF(AIRBNB[[#This Row],[RUIDO(dB)]]&lt;=5.5,"Poco Ruidoso","Ruidoso"))</f>
        <v>Ruidoso</v>
      </c>
      <c r="U4101" t="str">
        <f>IF(AND(AIRBNB[[#This Row],[PRECIO]]&lt;50,AIRBNB[[#This Row],[MIN_NOCHES]]&gt;3),"Dentro del presupuesto","No considerar")</f>
        <v>No considerar</v>
      </c>
      <c r="V4101" t="str">
        <f>VLOOKUP(AIRBNB[[#This Row],[HOST_ID]],Super_host[],5,FALSE)</f>
        <v>Host</v>
      </c>
    </row>
    <row r="4102" spans="1:22">
      <c r="A4102" s="4">
        <v>3608353</v>
      </c>
      <c r="B4102" t="s">
        <v>12900</v>
      </c>
      <c r="C4102" s="4">
        <v>18183144</v>
      </c>
      <c r="D4102" t="s">
        <v>2957</v>
      </c>
      <c r="E4102" t="s">
        <v>12901</v>
      </c>
      <c r="F4102" s="4">
        <v>11218</v>
      </c>
      <c r="G4102" s="13" t="s">
        <v>4662</v>
      </c>
      <c r="H4102" s="13" t="s">
        <v>9427</v>
      </c>
      <c r="I4102" s="1">
        <v>4064802</v>
      </c>
      <c r="J4102" s="1">
        <v>-7397095</v>
      </c>
      <c r="K4102" t="s">
        <v>40</v>
      </c>
      <c r="L4102" s="20">
        <v>91</v>
      </c>
      <c r="M4102" s="4">
        <v>3</v>
      </c>
      <c r="N4102" s="4">
        <v>33</v>
      </c>
      <c r="O4102" s="2">
        <v>43647</v>
      </c>
      <c r="P4102" s="3">
        <v>0.65</v>
      </c>
      <c r="Q4102" s="4">
        <v>1</v>
      </c>
      <c r="R4102" s="3">
        <v>6.9</v>
      </c>
      <c r="S41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2" t="str">
        <f>IF(AIRBNB[[#This Row],[RUIDO(dB)]]&lt;=4,"Silencioso",IF(AIRBNB[[#This Row],[RUIDO(dB)]]&lt;=5.5,"Poco Ruidoso","Ruidoso"))</f>
        <v>Ruidoso</v>
      </c>
      <c r="U4102" t="str">
        <f>IF(AND(AIRBNB[[#This Row],[PRECIO]]&lt;50,AIRBNB[[#This Row],[MIN_NOCHES]]&gt;3),"Dentro del presupuesto","No considerar")</f>
        <v>No considerar</v>
      </c>
      <c r="V4102" t="str">
        <f>VLOOKUP(AIRBNB[[#This Row],[HOST_ID]],Super_host[],5,FALSE)</f>
        <v>Host</v>
      </c>
    </row>
    <row r="4103" spans="1:22">
      <c r="A4103" s="4">
        <v>2536005</v>
      </c>
      <c r="B4103" t="s">
        <v>3710</v>
      </c>
      <c r="C4103" s="4">
        <v>9426702</v>
      </c>
      <c r="D4103" t="s">
        <v>3711</v>
      </c>
      <c r="E4103" t="s">
        <v>3712</v>
      </c>
      <c r="F4103" s="4">
        <v>10280</v>
      </c>
      <c r="G4103" s="13" t="s">
        <v>124</v>
      </c>
      <c r="H4103" s="13" t="s">
        <v>698</v>
      </c>
      <c r="I4103" s="1">
        <v>4070657</v>
      </c>
      <c r="J4103" s="1">
        <v>-7401676</v>
      </c>
      <c r="K4103" t="s">
        <v>40</v>
      </c>
      <c r="L4103" s="20">
        <v>91</v>
      </c>
      <c r="M4103" s="4">
        <v>2</v>
      </c>
      <c r="N4103" s="4">
        <v>26</v>
      </c>
      <c r="O4103" s="2">
        <v>42943</v>
      </c>
      <c r="P4103" s="3">
        <v>0.44</v>
      </c>
      <c r="Q4103" s="4">
        <v>1</v>
      </c>
      <c r="R4103" s="3">
        <v>5.6</v>
      </c>
      <c r="S41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3" t="str">
        <f>IF(AIRBNB[[#This Row],[RUIDO(dB)]]&lt;=4,"Silencioso",IF(AIRBNB[[#This Row],[RUIDO(dB)]]&lt;=5.5,"Poco Ruidoso","Ruidoso"))</f>
        <v>Ruidoso</v>
      </c>
      <c r="U4103" t="str">
        <f>IF(AND(AIRBNB[[#This Row],[PRECIO]]&lt;50,AIRBNB[[#This Row],[MIN_NOCHES]]&gt;3),"Dentro del presupuesto","No considerar")</f>
        <v>No considerar</v>
      </c>
      <c r="V4103" t="str">
        <f>VLOOKUP(AIRBNB[[#This Row],[HOST_ID]],Super_host[],5,FALSE)</f>
        <v>Host</v>
      </c>
    </row>
    <row r="4104" spans="1:22">
      <c r="A4104" s="4">
        <v>975965</v>
      </c>
      <c r="B4104" t="s">
        <v>6514</v>
      </c>
      <c r="C4104" s="4">
        <v>2267153</v>
      </c>
      <c r="D4104" t="s">
        <v>291</v>
      </c>
      <c r="E4104" t="s">
        <v>6515</v>
      </c>
      <c r="F4104" s="4">
        <v>10009</v>
      </c>
      <c r="G4104" s="13" t="s">
        <v>124</v>
      </c>
      <c r="H4104" s="13" t="s">
        <v>133</v>
      </c>
      <c r="I4104" s="1">
        <v>4072792</v>
      </c>
      <c r="J4104" s="1">
        <v>-7398507</v>
      </c>
      <c r="K4104" t="s">
        <v>40</v>
      </c>
      <c r="L4104" s="20">
        <v>91</v>
      </c>
      <c r="M4104" s="4">
        <v>5</v>
      </c>
      <c r="N4104" s="4">
        <v>395</v>
      </c>
      <c r="O4104" s="2">
        <v>43637</v>
      </c>
      <c r="P4104" s="3">
        <v>5.16</v>
      </c>
      <c r="Q4104" s="4">
        <v>1</v>
      </c>
      <c r="R4104" s="3">
        <v>5.6</v>
      </c>
      <c r="S41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4" t="str">
        <f>IF(AIRBNB[[#This Row],[RUIDO(dB)]]&lt;=4,"Silencioso",IF(AIRBNB[[#This Row],[RUIDO(dB)]]&lt;=5.5,"Poco Ruidoso","Ruidoso"))</f>
        <v>Ruidoso</v>
      </c>
      <c r="U4104" t="str">
        <f>IF(AND(AIRBNB[[#This Row],[PRECIO]]&lt;50,AIRBNB[[#This Row],[MIN_NOCHES]]&gt;3),"Dentro del presupuesto","No considerar")</f>
        <v>No considerar</v>
      </c>
      <c r="V4104" t="str">
        <f>VLOOKUP(AIRBNB[[#This Row],[HOST_ID]],Super_host[],5,FALSE)</f>
        <v>Host</v>
      </c>
    </row>
    <row r="4105" spans="1:22">
      <c r="A4105" s="4">
        <v>173151</v>
      </c>
      <c r="B4105" t="s">
        <v>14688</v>
      </c>
      <c r="C4105" s="4">
        <v>826459</v>
      </c>
      <c r="D4105" t="s">
        <v>3108</v>
      </c>
      <c r="E4105" t="s">
        <v>12908</v>
      </c>
      <c r="F4105" s="4">
        <v>11222</v>
      </c>
      <c r="G4105" s="13" t="s">
        <v>4662</v>
      </c>
      <c r="H4105" s="13" t="s">
        <v>9249</v>
      </c>
      <c r="I4105" s="1">
        <v>4072901</v>
      </c>
      <c r="J4105" s="1">
        <v>-7395812</v>
      </c>
      <c r="K4105" t="s">
        <v>40</v>
      </c>
      <c r="L4105" s="20">
        <v>91</v>
      </c>
      <c r="M4105" s="4">
        <v>3</v>
      </c>
      <c r="N4105" s="4">
        <v>241</v>
      </c>
      <c r="O4105" s="2">
        <v>43640</v>
      </c>
      <c r="P4105" s="3">
        <v>2.4900000000000002</v>
      </c>
      <c r="Q4105" s="4">
        <v>1</v>
      </c>
      <c r="R4105" s="3">
        <v>6.9</v>
      </c>
      <c r="S41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5" t="str">
        <f>IF(AIRBNB[[#This Row],[RUIDO(dB)]]&lt;=4,"Silencioso",IF(AIRBNB[[#This Row],[RUIDO(dB)]]&lt;=5.5,"Poco Ruidoso","Ruidoso"))</f>
        <v>Ruidoso</v>
      </c>
      <c r="U4105" t="str">
        <f>IF(AND(AIRBNB[[#This Row],[PRECIO]]&lt;50,AIRBNB[[#This Row],[MIN_NOCHES]]&gt;3),"Dentro del presupuesto","No considerar")</f>
        <v>No considerar</v>
      </c>
      <c r="V4105" t="str">
        <f>VLOOKUP(AIRBNB[[#This Row],[HOST_ID]],Super_host[],5,FALSE)</f>
        <v>Host</v>
      </c>
    </row>
    <row r="4106" spans="1:22">
      <c r="A4106" s="4">
        <v>6764999</v>
      </c>
      <c r="B4106" t="s">
        <v>1811</v>
      </c>
      <c r="C4106" s="4">
        <v>35415860</v>
      </c>
      <c r="D4106" t="s">
        <v>1812</v>
      </c>
      <c r="E4106" t="s">
        <v>1813</v>
      </c>
      <c r="F4106" s="4">
        <v>10014</v>
      </c>
      <c r="G4106" s="13" t="s">
        <v>124</v>
      </c>
      <c r="H4106" s="13" t="s">
        <v>140</v>
      </c>
      <c r="I4106" s="1">
        <v>407342</v>
      </c>
      <c r="J4106" s="1">
        <v>-7400854</v>
      </c>
      <c r="K4106" t="s">
        <v>5</v>
      </c>
      <c r="L4106" s="20">
        <v>90</v>
      </c>
      <c r="M4106" s="4">
        <v>2</v>
      </c>
      <c r="N4106" s="4">
        <v>6</v>
      </c>
      <c r="O4106" s="2">
        <v>42610</v>
      </c>
      <c r="P4106" s="3">
        <v>0.12</v>
      </c>
      <c r="Q4106" s="4">
        <v>1</v>
      </c>
      <c r="R4106" s="3">
        <v>5.6</v>
      </c>
      <c r="S41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6" t="str">
        <f>IF(AIRBNB[[#This Row],[RUIDO(dB)]]&lt;=4,"Silencioso",IF(AIRBNB[[#This Row],[RUIDO(dB)]]&lt;=5.5,"Poco Ruidoso","Ruidoso"))</f>
        <v>Ruidoso</v>
      </c>
      <c r="U4106" t="str">
        <f>IF(AND(AIRBNB[[#This Row],[PRECIO]]&lt;50,AIRBNB[[#This Row],[MIN_NOCHES]]&gt;3),"Dentro del presupuesto","No considerar")</f>
        <v>No considerar</v>
      </c>
      <c r="V4106" t="str">
        <f>VLOOKUP(AIRBNB[[#This Row],[HOST_ID]],Super_host[],5,FALSE)</f>
        <v>Host</v>
      </c>
    </row>
    <row r="4107" spans="1:22">
      <c r="A4107" s="4">
        <v>6462513</v>
      </c>
      <c r="B4107" t="s">
        <v>14571</v>
      </c>
      <c r="C4107" s="4">
        <v>33750239</v>
      </c>
      <c r="D4107" t="s">
        <v>14572</v>
      </c>
      <c r="E4107" t="s">
        <v>14573</v>
      </c>
      <c r="F4107" s="4">
        <v>11221</v>
      </c>
      <c r="G4107" s="13" t="s">
        <v>4662</v>
      </c>
      <c r="H4107" s="13" t="s">
        <v>9230</v>
      </c>
      <c r="I4107" s="1">
        <v>4068521</v>
      </c>
      <c r="J4107" s="1">
        <v>-7393707</v>
      </c>
      <c r="K4107" t="s">
        <v>40</v>
      </c>
      <c r="L4107" s="20">
        <v>90</v>
      </c>
      <c r="M4107" s="4">
        <v>2</v>
      </c>
      <c r="N4107" s="4">
        <v>115</v>
      </c>
      <c r="O4107" s="2">
        <v>43610</v>
      </c>
      <c r="P4107" s="3">
        <v>2.29</v>
      </c>
      <c r="Q4107" s="4">
        <v>1</v>
      </c>
      <c r="R4107" s="3">
        <v>6.9</v>
      </c>
      <c r="S41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7" t="str">
        <f>IF(AIRBNB[[#This Row],[RUIDO(dB)]]&lt;=4,"Silencioso",IF(AIRBNB[[#This Row],[RUIDO(dB)]]&lt;=5.5,"Poco Ruidoso","Ruidoso"))</f>
        <v>Ruidoso</v>
      </c>
      <c r="U4107" t="str">
        <f>IF(AND(AIRBNB[[#This Row],[PRECIO]]&lt;50,AIRBNB[[#This Row],[MIN_NOCHES]]&gt;3),"Dentro del presupuesto","No considerar")</f>
        <v>No considerar</v>
      </c>
      <c r="V4107" t="str">
        <f>VLOOKUP(AIRBNB[[#This Row],[HOST_ID]],Super_host[],5,FALSE)</f>
        <v>Host</v>
      </c>
    </row>
    <row r="4108" spans="1:22">
      <c r="A4108" s="4">
        <v>6331598</v>
      </c>
      <c r="B4108" t="s">
        <v>9750</v>
      </c>
      <c r="C4108" s="4">
        <v>32958503</v>
      </c>
      <c r="D4108" t="s">
        <v>9751</v>
      </c>
      <c r="E4108" t="s">
        <v>9752</v>
      </c>
      <c r="F4108" s="4">
        <v>11221</v>
      </c>
      <c r="G4108" s="13" t="s">
        <v>4662</v>
      </c>
      <c r="H4108" s="13" t="s">
        <v>9230</v>
      </c>
      <c r="I4108" s="1">
        <v>40686</v>
      </c>
      <c r="J4108" s="1">
        <v>-7393793</v>
      </c>
      <c r="K4108" t="s">
        <v>5</v>
      </c>
      <c r="L4108" s="20">
        <v>90</v>
      </c>
      <c r="M4108" s="4">
        <v>1</v>
      </c>
      <c r="N4108" s="4">
        <v>2</v>
      </c>
      <c r="O4108" s="2">
        <v>42634</v>
      </c>
      <c r="P4108" s="3">
        <v>0.04</v>
      </c>
      <c r="Q4108" s="4">
        <v>1</v>
      </c>
      <c r="R4108" s="3">
        <v>6.9</v>
      </c>
      <c r="S41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8" t="str">
        <f>IF(AIRBNB[[#This Row],[RUIDO(dB)]]&lt;=4,"Silencioso",IF(AIRBNB[[#This Row],[RUIDO(dB)]]&lt;=5.5,"Poco Ruidoso","Ruidoso"))</f>
        <v>Ruidoso</v>
      </c>
      <c r="U4108" t="str">
        <f>IF(AND(AIRBNB[[#This Row],[PRECIO]]&lt;50,AIRBNB[[#This Row],[MIN_NOCHES]]&gt;3),"Dentro del presupuesto","No considerar")</f>
        <v>No considerar</v>
      </c>
      <c r="V4108" t="str">
        <f>VLOOKUP(AIRBNB[[#This Row],[HOST_ID]],Super_host[],5,FALSE)</f>
        <v>Host</v>
      </c>
    </row>
    <row r="4109" spans="1:22">
      <c r="A4109" s="4">
        <v>6269945</v>
      </c>
      <c r="B4109" t="s">
        <v>5367</v>
      </c>
      <c r="C4109" s="4">
        <v>32583105</v>
      </c>
      <c r="D4109" t="s">
        <v>227</v>
      </c>
      <c r="E4109" t="s">
        <v>5368</v>
      </c>
      <c r="F4109" s="4">
        <v>10128</v>
      </c>
      <c r="G4109" s="13" t="s">
        <v>124</v>
      </c>
      <c r="H4109" s="13" t="s">
        <v>129</v>
      </c>
      <c r="I4109" s="1">
        <v>4077867</v>
      </c>
      <c r="J4109" s="1">
        <v>-7395121</v>
      </c>
      <c r="K4109" t="s">
        <v>40</v>
      </c>
      <c r="L4109" s="20">
        <v>90</v>
      </c>
      <c r="M4109" s="4">
        <v>1</v>
      </c>
      <c r="N4109" s="4">
        <v>75</v>
      </c>
      <c r="O4109" s="2">
        <v>43630</v>
      </c>
      <c r="P4109" s="3">
        <v>1.49</v>
      </c>
      <c r="Q4109" s="4">
        <v>1</v>
      </c>
      <c r="R4109" s="3">
        <v>5.6</v>
      </c>
      <c r="S41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09" t="str">
        <f>IF(AIRBNB[[#This Row],[RUIDO(dB)]]&lt;=4,"Silencioso",IF(AIRBNB[[#This Row],[RUIDO(dB)]]&lt;=5.5,"Poco Ruidoso","Ruidoso"))</f>
        <v>Ruidoso</v>
      </c>
      <c r="U4109" t="str">
        <f>IF(AND(AIRBNB[[#This Row],[PRECIO]]&lt;50,AIRBNB[[#This Row],[MIN_NOCHES]]&gt;3),"Dentro del presupuesto","No considerar")</f>
        <v>No considerar</v>
      </c>
      <c r="V4109" t="str">
        <f>VLOOKUP(AIRBNB[[#This Row],[HOST_ID]],Super_host[],5,FALSE)</f>
        <v>Host</v>
      </c>
    </row>
    <row r="4110" spans="1:22">
      <c r="A4110" s="4">
        <v>6262645</v>
      </c>
      <c r="B4110" t="s">
        <v>5604</v>
      </c>
      <c r="C4110" s="4">
        <v>32304586</v>
      </c>
      <c r="D4110" t="s">
        <v>892</v>
      </c>
      <c r="E4110" t="s">
        <v>5605</v>
      </c>
      <c r="F4110" s="4">
        <v>10029</v>
      </c>
      <c r="G4110" s="13" t="s">
        <v>124</v>
      </c>
      <c r="H4110" s="13" t="s">
        <v>219</v>
      </c>
      <c r="I4110" s="1">
        <v>4079115</v>
      </c>
      <c r="J4110" s="1">
        <v>-7394663</v>
      </c>
      <c r="K4110" t="s">
        <v>40</v>
      </c>
      <c r="L4110" s="20">
        <v>90</v>
      </c>
      <c r="M4110" s="4">
        <v>3</v>
      </c>
      <c r="N4110" s="4">
        <v>95</v>
      </c>
      <c r="O4110" s="2">
        <v>43634</v>
      </c>
      <c r="P4110" s="3">
        <v>1.88</v>
      </c>
      <c r="Q4110" s="4">
        <v>1</v>
      </c>
      <c r="R4110" s="3">
        <v>5.6</v>
      </c>
      <c r="S41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0" t="str">
        <f>IF(AIRBNB[[#This Row],[RUIDO(dB)]]&lt;=4,"Silencioso",IF(AIRBNB[[#This Row],[RUIDO(dB)]]&lt;=5.5,"Poco Ruidoso","Ruidoso"))</f>
        <v>Ruidoso</v>
      </c>
      <c r="U4110" t="str">
        <f>IF(AND(AIRBNB[[#This Row],[PRECIO]]&lt;50,AIRBNB[[#This Row],[MIN_NOCHES]]&gt;3),"Dentro del presupuesto","No considerar")</f>
        <v>No considerar</v>
      </c>
      <c r="V4110" t="str">
        <f>VLOOKUP(AIRBNB[[#This Row],[HOST_ID]],Super_host[],5,FALSE)</f>
        <v>Host</v>
      </c>
    </row>
    <row r="4111" spans="1:22">
      <c r="A4111" s="4">
        <v>6201730</v>
      </c>
      <c r="B4111" t="s">
        <v>6616</v>
      </c>
      <c r="C4111" s="4">
        <v>32158960</v>
      </c>
      <c r="D4111" t="s">
        <v>6617</v>
      </c>
      <c r="E4111" t="s">
        <v>6618</v>
      </c>
      <c r="F4111" s="4">
        <v>10032</v>
      </c>
      <c r="G4111" s="13" t="s">
        <v>124</v>
      </c>
      <c r="H4111" s="13" t="s">
        <v>125</v>
      </c>
      <c r="I4111" s="1">
        <v>4083562</v>
      </c>
      <c r="J4111" s="1">
        <v>-7394581</v>
      </c>
      <c r="K4111" t="s">
        <v>40</v>
      </c>
      <c r="L4111" s="20">
        <v>90</v>
      </c>
      <c r="M4111" s="4">
        <v>1</v>
      </c>
      <c r="N4111" s="4">
        <v>0</v>
      </c>
      <c r="O4111" s="2">
        <v>42187</v>
      </c>
      <c r="P4111" s="3">
        <v>1.9</v>
      </c>
      <c r="Q4111" s="4">
        <v>1</v>
      </c>
      <c r="R4111" s="3">
        <v>5.6</v>
      </c>
      <c r="S41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1" t="str">
        <f>IF(AIRBNB[[#This Row],[RUIDO(dB)]]&lt;=4,"Silencioso",IF(AIRBNB[[#This Row],[RUIDO(dB)]]&lt;=5.5,"Poco Ruidoso","Ruidoso"))</f>
        <v>Ruidoso</v>
      </c>
      <c r="U4111" t="str">
        <f>IF(AND(AIRBNB[[#This Row],[PRECIO]]&lt;50,AIRBNB[[#This Row],[MIN_NOCHES]]&gt;3),"Dentro del presupuesto","No considerar")</f>
        <v>No considerar</v>
      </c>
      <c r="V4111" t="str">
        <f>VLOOKUP(AIRBNB[[#This Row],[HOST_ID]],Super_host[],5,FALSE)</f>
        <v>Host</v>
      </c>
    </row>
    <row r="4112" spans="1:22">
      <c r="A4112" s="4">
        <v>6006661</v>
      </c>
      <c r="B4112" t="s">
        <v>8006</v>
      </c>
      <c r="C4112" s="4">
        <v>31183039</v>
      </c>
      <c r="D4112" t="s">
        <v>8007</v>
      </c>
      <c r="E4112" t="s">
        <v>8008</v>
      </c>
      <c r="F4112" s="4">
        <v>11372</v>
      </c>
      <c r="G4112" s="13" t="s">
        <v>7897</v>
      </c>
      <c r="H4112" s="13" t="s">
        <v>8009</v>
      </c>
      <c r="I4112" s="1">
        <v>4074936</v>
      </c>
      <c r="J4112" s="1">
        <v>-7388698</v>
      </c>
      <c r="K4112" t="s">
        <v>5</v>
      </c>
      <c r="L4112" s="20">
        <v>90</v>
      </c>
      <c r="M4112" s="4">
        <v>7</v>
      </c>
      <c r="N4112" s="4">
        <v>2</v>
      </c>
      <c r="O4112" s="2">
        <v>42343</v>
      </c>
      <c r="P4112" s="3">
        <v>0.04</v>
      </c>
      <c r="Q4112" s="4">
        <v>5</v>
      </c>
      <c r="R4112" s="3">
        <v>6.24</v>
      </c>
      <c r="S41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2" t="str">
        <f>IF(AIRBNB[[#This Row],[RUIDO(dB)]]&lt;=4,"Silencioso",IF(AIRBNB[[#This Row],[RUIDO(dB)]]&lt;=5.5,"Poco Ruidoso","Ruidoso"))</f>
        <v>Ruidoso</v>
      </c>
      <c r="U4112" t="str">
        <f>IF(AND(AIRBNB[[#This Row],[PRECIO]]&lt;50,AIRBNB[[#This Row],[MIN_NOCHES]]&gt;3),"Dentro del presupuesto","No considerar")</f>
        <v>No considerar</v>
      </c>
      <c r="V4112" t="str">
        <f>VLOOKUP(AIRBNB[[#This Row],[HOST_ID]],Super_host[],5,FALSE)</f>
        <v>Host</v>
      </c>
    </row>
    <row r="4113" spans="1:22">
      <c r="A4113" s="4">
        <v>6006603</v>
      </c>
      <c r="B4113" t="s">
        <v>6630</v>
      </c>
      <c r="C4113" s="4">
        <v>31182668</v>
      </c>
      <c r="D4113" t="s">
        <v>6631</v>
      </c>
      <c r="E4113" t="s">
        <v>6632</v>
      </c>
      <c r="F4113" s="4">
        <v>10016</v>
      </c>
      <c r="G4113" s="13" t="s">
        <v>124</v>
      </c>
      <c r="H4113" s="13" t="s">
        <v>175</v>
      </c>
      <c r="I4113" s="1">
        <v>4074349</v>
      </c>
      <c r="J4113" s="1">
        <v>-7397577</v>
      </c>
      <c r="K4113" t="s">
        <v>40</v>
      </c>
      <c r="L4113" s="20">
        <v>90</v>
      </c>
      <c r="M4113" s="4">
        <v>5</v>
      </c>
      <c r="N4113" s="4">
        <v>0</v>
      </c>
      <c r="O4113" s="2">
        <v>42233</v>
      </c>
      <c r="P4113" s="3">
        <v>0.16</v>
      </c>
      <c r="Q4113" s="4">
        <v>1</v>
      </c>
      <c r="R4113" s="3">
        <v>5.6</v>
      </c>
      <c r="S41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3" t="str">
        <f>IF(AIRBNB[[#This Row],[RUIDO(dB)]]&lt;=4,"Silencioso",IF(AIRBNB[[#This Row],[RUIDO(dB)]]&lt;=5.5,"Poco Ruidoso","Ruidoso"))</f>
        <v>Ruidoso</v>
      </c>
      <c r="U4113" t="str">
        <f>IF(AND(AIRBNB[[#This Row],[PRECIO]]&lt;50,AIRBNB[[#This Row],[MIN_NOCHES]]&gt;3),"Dentro del presupuesto","No considerar")</f>
        <v>No considerar</v>
      </c>
      <c r="V4113" t="str">
        <f>VLOOKUP(AIRBNB[[#This Row],[HOST_ID]],Super_host[],5,FALSE)</f>
        <v>Host</v>
      </c>
    </row>
    <row r="4114" spans="1:22">
      <c r="A4114" s="4">
        <v>5861963</v>
      </c>
      <c r="B4114" t="s">
        <v>8371</v>
      </c>
      <c r="C4114" s="4">
        <v>30436731</v>
      </c>
      <c r="D4114" t="s">
        <v>4045</v>
      </c>
      <c r="E4114" t="s">
        <v>8372</v>
      </c>
      <c r="F4114" s="4">
        <v>11106</v>
      </c>
      <c r="G4114" s="13" t="s">
        <v>7897</v>
      </c>
      <c r="H4114" s="13" t="s">
        <v>7940</v>
      </c>
      <c r="I4114" s="1">
        <v>4076279</v>
      </c>
      <c r="J4114" s="1">
        <v>-7392039</v>
      </c>
      <c r="K4114" t="s">
        <v>5</v>
      </c>
      <c r="L4114" s="20">
        <v>90</v>
      </c>
      <c r="M4114" s="4">
        <v>2</v>
      </c>
      <c r="N4114" s="4">
        <v>16</v>
      </c>
      <c r="O4114" s="2">
        <v>43555</v>
      </c>
      <c r="P4114" s="3">
        <v>0.31</v>
      </c>
      <c r="Q4114" s="4">
        <v>5</v>
      </c>
      <c r="R4114" s="3">
        <v>6.24</v>
      </c>
      <c r="S41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4" t="str">
        <f>IF(AIRBNB[[#This Row],[RUIDO(dB)]]&lt;=4,"Silencioso",IF(AIRBNB[[#This Row],[RUIDO(dB)]]&lt;=5.5,"Poco Ruidoso","Ruidoso"))</f>
        <v>Ruidoso</v>
      </c>
      <c r="U4114" t="str">
        <f>IF(AND(AIRBNB[[#This Row],[PRECIO]]&lt;50,AIRBNB[[#This Row],[MIN_NOCHES]]&gt;3),"Dentro del presupuesto","No considerar")</f>
        <v>No considerar</v>
      </c>
      <c r="V4114" t="str">
        <f>VLOOKUP(AIRBNB[[#This Row],[HOST_ID]],Super_host[],5,FALSE)</f>
        <v>Host</v>
      </c>
    </row>
    <row r="4115" spans="1:22">
      <c r="A4115" s="4">
        <v>5718935</v>
      </c>
      <c r="B4115" t="s">
        <v>2848</v>
      </c>
      <c r="C4115" s="4">
        <v>29651191</v>
      </c>
      <c r="D4115" t="s">
        <v>205</v>
      </c>
      <c r="E4115" t="s">
        <v>2849</v>
      </c>
      <c r="F4115" s="4">
        <v>10025</v>
      </c>
      <c r="G4115" s="13" t="s">
        <v>124</v>
      </c>
      <c r="H4115" s="13" t="s">
        <v>168</v>
      </c>
      <c r="I4115" s="1">
        <v>4079589</v>
      </c>
      <c r="J4115" s="1">
        <v>-7396187</v>
      </c>
      <c r="K4115" t="s">
        <v>5</v>
      </c>
      <c r="L4115" s="20">
        <v>90</v>
      </c>
      <c r="M4115" s="4">
        <v>3</v>
      </c>
      <c r="N4115" s="4">
        <v>13</v>
      </c>
      <c r="O4115" s="2">
        <v>43102</v>
      </c>
      <c r="P4115" s="3">
        <v>0.25</v>
      </c>
      <c r="Q4115" s="4">
        <v>1</v>
      </c>
      <c r="R4115" s="3">
        <v>5.6</v>
      </c>
      <c r="S41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5" t="str">
        <f>IF(AIRBNB[[#This Row],[RUIDO(dB)]]&lt;=4,"Silencioso",IF(AIRBNB[[#This Row],[RUIDO(dB)]]&lt;=5.5,"Poco Ruidoso","Ruidoso"))</f>
        <v>Ruidoso</v>
      </c>
      <c r="U4115" t="str">
        <f>IF(AND(AIRBNB[[#This Row],[PRECIO]]&lt;50,AIRBNB[[#This Row],[MIN_NOCHES]]&gt;3),"Dentro del presupuesto","No considerar")</f>
        <v>No considerar</v>
      </c>
      <c r="V4115" t="str">
        <f>VLOOKUP(AIRBNB[[#This Row],[HOST_ID]],Super_host[],5,FALSE)</f>
        <v>Host</v>
      </c>
    </row>
    <row r="4116" spans="1:22">
      <c r="A4116" s="4">
        <v>5816151</v>
      </c>
      <c r="B4116" t="s">
        <v>13349</v>
      </c>
      <c r="C4116" s="4">
        <v>29650513</v>
      </c>
      <c r="D4116" t="s">
        <v>12755</v>
      </c>
      <c r="E4116" t="s">
        <v>13350</v>
      </c>
      <c r="F4116" s="4">
        <v>11205</v>
      </c>
      <c r="G4116" s="13" t="s">
        <v>4662</v>
      </c>
      <c r="H4116" s="13" t="s">
        <v>9230</v>
      </c>
      <c r="I4116" s="1">
        <v>4069363</v>
      </c>
      <c r="J4116" s="1">
        <v>-739607</v>
      </c>
      <c r="K4116" t="s">
        <v>40</v>
      </c>
      <c r="L4116" s="20">
        <v>90</v>
      </c>
      <c r="M4116" s="4">
        <v>30</v>
      </c>
      <c r="N4116" s="4">
        <v>47</v>
      </c>
      <c r="O4116" s="2">
        <v>43597</v>
      </c>
      <c r="P4116" s="3">
        <v>0.92</v>
      </c>
      <c r="Q4116" s="4">
        <v>1</v>
      </c>
      <c r="R4116" s="3">
        <v>6.9</v>
      </c>
      <c r="S41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6" t="str">
        <f>IF(AIRBNB[[#This Row],[RUIDO(dB)]]&lt;=4,"Silencioso",IF(AIRBNB[[#This Row],[RUIDO(dB)]]&lt;=5.5,"Poco Ruidoso","Ruidoso"))</f>
        <v>Ruidoso</v>
      </c>
      <c r="U4116" t="str">
        <f>IF(AND(AIRBNB[[#This Row],[PRECIO]]&lt;50,AIRBNB[[#This Row],[MIN_NOCHES]]&gt;3),"Dentro del presupuesto","No considerar")</f>
        <v>No considerar</v>
      </c>
      <c r="V4116" t="str">
        <f>VLOOKUP(AIRBNB[[#This Row],[HOST_ID]],Super_host[],5,FALSE)</f>
        <v>Host</v>
      </c>
    </row>
    <row r="4117" spans="1:22">
      <c r="A4117" s="4">
        <v>5816130</v>
      </c>
      <c r="B4117" t="s">
        <v>12754</v>
      </c>
      <c r="C4117" s="4">
        <v>29650513</v>
      </c>
      <c r="D4117" t="s">
        <v>12755</v>
      </c>
      <c r="E4117" t="s">
        <v>12756</v>
      </c>
      <c r="F4117" s="4">
        <v>11205</v>
      </c>
      <c r="G4117" s="13" t="s">
        <v>4662</v>
      </c>
      <c r="H4117" s="13" t="s">
        <v>9230</v>
      </c>
      <c r="I4117" s="1">
        <v>4069307</v>
      </c>
      <c r="J4117" s="1">
        <v>-7396073</v>
      </c>
      <c r="K4117" t="s">
        <v>40</v>
      </c>
      <c r="L4117" s="20">
        <v>90</v>
      </c>
      <c r="M4117" s="4">
        <v>30</v>
      </c>
      <c r="N4117" s="4">
        <v>30</v>
      </c>
      <c r="O4117" s="2">
        <v>43554</v>
      </c>
      <c r="P4117" s="3">
        <v>0.57999999999999996</v>
      </c>
      <c r="Q4117" s="4">
        <v>1</v>
      </c>
      <c r="R4117" s="3">
        <v>6.9</v>
      </c>
      <c r="S41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7" t="str">
        <f>IF(AIRBNB[[#This Row],[RUIDO(dB)]]&lt;=4,"Silencioso",IF(AIRBNB[[#This Row],[RUIDO(dB)]]&lt;=5.5,"Poco Ruidoso","Ruidoso"))</f>
        <v>Ruidoso</v>
      </c>
      <c r="U4117" t="str">
        <f>IF(AND(AIRBNB[[#This Row],[PRECIO]]&lt;50,AIRBNB[[#This Row],[MIN_NOCHES]]&gt;3),"Dentro del presupuesto","No considerar")</f>
        <v>No considerar</v>
      </c>
      <c r="V4117" t="str">
        <f>VLOOKUP(AIRBNB[[#This Row],[HOST_ID]],Super_host[],5,FALSE)</f>
        <v>Host</v>
      </c>
    </row>
    <row r="4118" spans="1:22">
      <c r="A4118" s="4">
        <v>5816145</v>
      </c>
      <c r="B4118" t="s">
        <v>13334</v>
      </c>
      <c r="C4118" s="4">
        <v>29650513</v>
      </c>
      <c r="D4118" t="s">
        <v>12755</v>
      </c>
      <c r="E4118" t="s">
        <v>13335</v>
      </c>
      <c r="F4118" s="4">
        <v>11205</v>
      </c>
      <c r="G4118" s="13" t="s">
        <v>4662</v>
      </c>
      <c r="H4118" s="13" t="s">
        <v>9387</v>
      </c>
      <c r="I4118" s="1">
        <v>4069454</v>
      </c>
      <c r="J4118" s="1">
        <v>-7396198</v>
      </c>
      <c r="K4118" t="s">
        <v>40</v>
      </c>
      <c r="L4118" s="20">
        <v>90</v>
      </c>
      <c r="M4118" s="4">
        <v>30</v>
      </c>
      <c r="N4118" s="4">
        <v>47</v>
      </c>
      <c r="O4118" s="2">
        <v>43537</v>
      </c>
      <c r="P4118" s="3">
        <v>0.91</v>
      </c>
      <c r="Q4118" s="4">
        <v>1</v>
      </c>
      <c r="R4118" s="3">
        <v>6.9</v>
      </c>
      <c r="S41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8" t="str">
        <f>IF(AIRBNB[[#This Row],[RUIDO(dB)]]&lt;=4,"Silencioso",IF(AIRBNB[[#This Row],[RUIDO(dB)]]&lt;=5.5,"Poco Ruidoso","Ruidoso"))</f>
        <v>Ruidoso</v>
      </c>
      <c r="U4118" t="str">
        <f>IF(AND(AIRBNB[[#This Row],[PRECIO]]&lt;50,AIRBNB[[#This Row],[MIN_NOCHES]]&gt;3),"Dentro del presupuesto","No considerar")</f>
        <v>No considerar</v>
      </c>
      <c r="V4118" t="str">
        <f>VLOOKUP(AIRBNB[[#This Row],[HOST_ID]],Super_host[],5,FALSE)</f>
        <v>Host</v>
      </c>
    </row>
    <row r="4119" spans="1:22">
      <c r="A4119" s="4">
        <v>5717355</v>
      </c>
      <c r="B4119" t="s">
        <v>14160</v>
      </c>
      <c r="C4119" s="4">
        <v>29641189</v>
      </c>
      <c r="D4119" t="s">
        <v>1918</v>
      </c>
      <c r="E4119" t="s">
        <v>14161</v>
      </c>
      <c r="F4119" s="4">
        <v>11206</v>
      </c>
      <c r="G4119" s="13" t="s">
        <v>4662</v>
      </c>
      <c r="H4119" s="13" t="s">
        <v>9218</v>
      </c>
      <c r="I4119" s="1">
        <v>4070314</v>
      </c>
      <c r="J4119" s="1">
        <v>-7393656</v>
      </c>
      <c r="K4119" t="s">
        <v>40</v>
      </c>
      <c r="L4119" s="20">
        <v>90</v>
      </c>
      <c r="M4119" s="4">
        <v>2</v>
      </c>
      <c r="N4119" s="4">
        <v>3</v>
      </c>
      <c r="O4119" s="2">
        <v>43618</v>
      </c>
      <c r="P4119" s="3">
        <v>1.73</v>
      </c>
      <c r="Q4119" s="4">
        <v>1</v>
      </c>
      <c r="R4119" s="3">
        <v>6.9</v>
      </c>
      <c r="S41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19" t="str">
        <f>IF(AIRBNB[[#This Row],[RUIDO(dB)]]&lt;=4,"Silencioso",IF(AIRBNB[[#This Row],[RUIDO(dB)]]&lt;=5.5,"Poco Ruidoso","Ruidoso"))</f>
        <v>Ruidoso</v>
      </c>
      <c r="U4119" t="str">
        <f>IF(AND(AIRBNB[[#This Row],[PRECIO]]&lt;50,AIRBNB[[#This Row],[MIN_NOCHES]]&gt;3),"Dentro del presupuesto","No considerar")</f>
        <v>No considerar</v>
      </c>
      <c r="V4119" t="str">
        <f>VLOOKUP(AIRBNB[[#This Row],[HOST_ID]],Super_host[],5,FALSE)</f>
        <v>Host</v>
      </c>
    </row>
    <row r="4120" spans="1:22">
      <c r="A4120" s="4">
        <v>5404201</v>
      </c>
      <c r="B4120" t="s">
        <v>14747</v>
      </c>
      <c r="C4120" s="4">
        <v>28013319</v>
      </c>
      <c r="D4120" t="s">
        <v>14748</v>
      </c>
      <c r="E4120" t="s">
        <v>14749</v>
      </c>
      <c r="F4120" s="4">
        <v>11238</v>
      </c>
      <c r="G4120" s="13" t="s">
        <v>4662</v>
      </c>
      <c r="H4120" s="13" t="s">
        <v>9323</v>
      </c>
      <c r="I4120" s="1">
        <v>4067665</v>
      </c>
      <c r="J4120" s="1">
        <v>-7397094</v>
      </c>
      <c r="K4120" t="s">
        <v>5</v>
      </c>
      <c r="L4120" s="20">
        <v>90</v>
      </c>
      <c r="M4120" s="4">
        <v>2</v>
      </c>
      <c r="N4120" s="4">
        <v>135</v>
      </c>
      <c r="O4120" s="2">
        <v>43632</v>
      </c>
      <c r="P4120" s="3">
        <v>2.62</v>
      </c>
      <c r="Q4120" s="4">
        <v>1</v>
      </c>
      <c r="R4120" s="3">
        <v>6.9</v>
      </c>
      <c r="S41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0" t="str">
        <f>IF(AIRBNB[[#This Row],[RUIDO(dB)]]&lt;=4,"Silencioso",IF(AIRBNB[[#This Row],[RUIDO(dB)]]&lt;=5.5,"Poco Ruidoso","Ruidoso"))</f>
        <v>Ruidoso</v>
      </c>
      <c r="U4120" t="str">
        <f>IF(AND(AIRBNB[[#This Row],[PRECIO]]&lt;50,AIRBNB[[#This Row],[MIN_NOCHES]]&gt;3),"Dentro del presupuesto","No considerar")</f>
        <v>No considerar</v>
      </c>
      <c r="V4120" t="str">
        <f>VLOOKUP(AIRBNB[[#This Row],[HOST_ID]],Super_host[],5,FALSE)</f>
        <v>Host</v>
      </c>
    </row>
    <row r="4121" spans="1:22">
      <c r="A4121" s="4">
        <v>6103774</v>
      </c>
      <c r="B4121" t="s">
        <v>6043</v>
      </c>
      <c r="C4121" s="4">
        <v>27289632</v>
      </c>
      <c r="D4121" t="s">
        <v>6044</v>
      </c>
      <c r="E4121" t="s">
        <v>6045</v>
      </c>
      <c r="F4121" s="4">
        <v>10035</v>
      </c>
      <c r="G4121" s="13" t="s">
        <v>124</v>
      </c>
      <c r="H4121" s="13" t="s">
        <v>219</v>
      </c>
      <c r="I4121" s="1">
        <v>4079842</v>
      </c>
      <c r="J4121" s="1">
        <v>-7393549</v>
      </c>
      <c r="K4121" t="s">
        <v>5</v>
      </c>
      <c r="L4121" s="20">
        <v>90</v>
      </c>
      <c r="M4121" s="4">
        <v>3</v>
      </c>
      <c r="N4121" s="4">
        <v>138</v>
      </c>
      <c r="O4121" s="2">
        <v>43648</v>
      </c>
      <c r="P4121" s="3">
        <v>2.74</v>
      </c>
      <c r="Q4121" s="4">
        <v>1</v>
      </c>
      <c r="R4121" s="3">
        <v>5.6</v>
      </c>
      <c r="S41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1" t="str">
        <f>IF(AIRBNB[[#This Row],[RUIDO(dB)]]&lt;=4,"Silencioso",IF(AIRBNB[[#This Row],[RUIDO(dB)]]&lt;=5.5,"Poco Ruidoso","Ruidoso"))</f>
        <v>Ruidoso</v>
      </c>
      <c r="U4121" t="str">
        <f>IF(AND(AIRBNB[[#This Row],[PRECIO]]&lt;50,AIRBNB[[#This Row],[MIN_NOCHES]]&gt;3),"Dentro del presupuesto","No considerar")</f>
        <v>No considerar</v>
      </c>
      <c r="V4121" t="str">
        <f>VLOOKUP(AIRBNB[[#This Row],[HOST_ID]],Super_host[],5,FALSE)</f>
        <v>Host</v>
      </c>
    </row>
    <row r="4122" spans="1:22">
      <c r="A4122" s="4">
        <v>6288004</v>
      </c>
      <c r="B4122" t="s">
        <v>6004</v>
      </c>
      <c r="C4122" s="4">
        <v>27054429</v>
      </c>
      <c r="D4122" t="s">
        <v>6005</v>
      </c>
      <c r="E4122" t="s">
        <v>6006</v>
      </c>
      <c r="F4122" s="4">
        <v>10002</v>
      </c>
      <c r="G4122" s="13" t="s">
        <v>124</v>
      </c>
      <c r="H4122" s="13" t="s">
        <v>943</v>
      </c>
      <c r="I4122" s="1">
        <v>4071063</v>
      </c>
      <c r="J4122" s="1">
        <v>-7399526</v>
      </c>
      <c r="K4122" t="s">
        <v>40</v>
      </c>
      <c r="L4122" s="20">
        <v>90</v>
      </c>
      <c r="M4122" s="4">
        <v>10</v>
      </c>
      <c r="N4122" s="4">
        <v>133</v>
      </c>
      <c r="O4122" s="2">
        <v>43638</v>
      </c>
      <c r="P4122" s="3">
        <v>2.64</v>
      </c>
      <c r="Q4122" s="4">
        <v>1</v>
      </c>
      <c r="R4122" s="3">
        <v>5.6</v>
      </c>
      <c r="S41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2" t="str">
        <f>IF(AIRBNB[[#This Row],[RUIDO(dB)]]&lt;=4,"Silencioso",IF(AIRBNB[[#This Row],[RUIDO(dB)]]&lt;=5.5,"Poco Ruidoso","Ruidoso"))</f>
        <v>Ruidoso</v>
      </c>
      <c r="U4122" t="str">
        <f>IF(AND(AIRBNB[[#This Row],[PRECIO]]&lt;50,AIRBNB[[#This Row],[MIN_NOCHES]]&gt;3),"Dentro del presupuesto","No considerar")</f>
        <v>No considerar</v>
      </c>
      <c r="V4122" t="str">
        <f>VLOOKUP(AIRBNB[[#This Row],[HOST_ID]],Super_host[],5,FALSE)</f>
        <v>Host</v>
      </c>
    </row>
    <row r="4123" spans="1:22">
      <c r="A4123" s="4">
        <v>6197119</v>
      </c>
      <c r="B4123" t="s">
        <v>13637</v>
      </c>
      <c r="C4123" s="4">
        <v>26908204</v>
      </c>
      <c r="D4123" t="s">
        <v>13638</v>
      </c>
      <c r="E4123" t="s">
        <v>13639</v>
      </c>
      <c r="F4123" s="4">
        <v>11213</v>
      </c>
      <c r="G4123" s="13" t="s">
        <v>4662</v>
      </c>
      <c r="H4123" s="13" t="s">
        <v>9252</v>
      </c>
      <c r="I4123" s="1">
        <v>4066356</v>
      </c>
      <c r="J4123" s="1">
        <v>-7395667</v>
      </c>
      <c r="K4123" t="s">
        <v>5</v>
      </c>
      <c r="L4123" s="20">
        <v>90</v>
      </c>
      <c r="M4123" s="4">
        <v>4</v>
      </c>
      <c r="N4123" s="4">
        <v>59</v>
      </c>
      <c r="O4123" s="2">
        <v>43642</v>
      </c>
      <c r="P4123" s="3">
        <v>1.17</v>
      </c>
      <c r="Q4123" s="4">
        <v>1</v>
      </c>
      <c r="R4123" s="3">
        <v>6.9</v>
      </c>
      <c r="S41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3" t="str">
        <f>IF(AIRBNB[[#This Row],[RUIDO(dB)]]&lt;=4,"Silencioso",IF(AIRBNB[[#This Row],[RUIDO(dB)]]&lt;=5.5,"Poco Ruidoso","Ruidoso"))</f>
        <v>Ruidoso</v>
      </c>
      <c r="U4123" t="str">
        <f>IF(AND(AIRBNB[[#This Row],[PRECIO]]&lt;50,AIRBNB[[#This Row],[MIN_NOCHES]]&gt;3),"Dentro del presupuesto","No considerar")</f>
        <v>No considerar</v>
      </c>
      <c r="V4123" t="str">
        <f>VLOOKUP(AIRBNB[[#This Row],[HOST_ID]],Super_host[],5,FALSE)</f>
        <v>Host</v>
      </c>
    </row>
    <row r="4124" spans="1:22">
      <c r="A4124" s="4">
        <v>5059402</v>
      </c>
      <c r="B4124" t="s">
        <v>15410</v>
      </c>
      <c r="C4124" s="4">
        <v>26124805</v>
      </c>
      <c r="D4124" t="s">
        <v>332</v>
      </c>
      <c r="E4124" t="s">
        <v>15411</v>
      </c>
      <c r="F4124" s="4">
        <v>11211</v>
      </c>
      <c r="G4124" s="13" t="s">
        <v>4662</v>
      </c>
      <c r="H4124" s="13" t="s">
        <v>9218</v>
      </c>
      <c r="I4124" s="1">
        <v>4071677</v>
      </c>
      <c r="J4124" s="1">
        <v>-7395773</v>
      </c>
      <c r="K4124" t="s">
        <v>40</v>
      </c>
      <c r="L4124" s="20">
        <v>90</v>
      </c>
      <c r="M4124" s="4">
        <v>1</v>
      </c>
      <c r="N4124" s="4">
        <v>0</v>
      </c>
      <c r="O4124" s="2">
        <v>42892</v>
      </c>
      <c r="P4124" s="3">
        <v>0.4</v>
      </c>
      <c r="Q4124" s="4">
        <v>1</v>
      </c>
      <c r="R4124" s="3">
        <v>6.9</v>
      </c>
      <c r="S41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4" t="str">
        <f>IF(AIRBNB[[#This Row],[RUIDO(dB)]]&lt;=4,"Silencioso",IF(AIRBNB[[#This Row],[RUIDO(dB)]]&lt;=5.5,"Poco Ruidoso","Ruidoso"))</f>
        <v>Ruidoso</v>
      </c>
      <c r="U4124" t="str">
        <f>IF(AND(AIRBNB[[#This Row],[PRECIO]]&lt;50,AIRBNB[[#This Row],[MIN_NOCHES]]&gt;3),"Dentro del presupuesto","No considerar")</f>
        <v>No considerar</v>
      </c>
      <c r="V4124" t="str">
        <f>VLOOKUP(AIRBNB[[#This Row],[HOST_ID]],Super_host[],5,FALSE)</f>
        <v>Host</v>
      </c>
    </row>
    <row r="4125" spans="1:22">
      <c r="A4125" s="4">
        <v>5055033</v>
      </c>
      <c r="B4125" t="s">
        <v>15412</v>
      </c>
      <c r="C4125" s="4">
        <v>26100862</v>
      </c>
      <c r="D4125" t="s">
        <v>15413</v>
      </c>
      <c r="E4125" t="s">
        <v>15414</v>
      </c>
      <c r="F4125" s="4">
        <v>11222</v>
      </c>
      <c r="G4125" s="13" t="s">
        <v>4662</v>
      </c>
      <c r="H4125" s="13" t="s">
        <v>9249</v>
      </c>
      <c r="I4125" s="1">
        <v>4072474</v>
      </c>
      <c r="J4125" s="1">
        <v>-7394733</v>
      </c>
      <c r="K4125" t="s">
        <v>5</v>
      </c>
      <c r="L4125" s="20">
        <v>90</v>
      </c>
      <c r="M4125" s="4">
        <v>1</v>
      </c>
      <c r="N4125" s="4">
        <v>0</v>
      </c>
      <c r="O4125" s="2">
        <v>43099</v>
      </c>
      <c r="P4125" s="3">
        <v>0.17</v>
      </c>
      <c r="Q4125" s="4">
        <v>1</v>
      </c>
      <c r="R4125" s="3">
        <v>6.9</v>
      </c>
      <c r="S41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5" t="str">
        <f>IF(AIRBNB[[#This Row],[RUIDO(dB)]]&lt;=4,"Silencioso",IF(AIRBNB[[#This Row],[RUIDO(dB)]]&lt;=5.5,"Poco Ruidoso","Ruidoso"))</f>
        <v>Ruidoso</v>
      </c>
      <c r="U4125" t="str">
        <f>IF(AND(AIRBNB[[#This Row],[PRECIO]]&lt;50,AIRBNB[[#This Row],[MIN_NOCHES]]&gt;3),"Dentro del presupuesto","No considerar")</f>
        <v>No considerar</v>
      </c>
      <c r="V4125" t="str">
        <f>VLOOKUP(AIRBNB[[#This Row],[HOST_ID]],Super_host[],5,FALSE)</f>
        <v>Host</v>
      </c>
    </row>
    <row r="4126" spans="1:22">
      <c r="A4126" s="4">
        <v>4924590</v>
      </c>
      <c r="B4126" t="s">
        <v>9086</v>
      </c>
      <c r="C4126" s="4">
        <v>25365628</v>
      </c>
      <c r="D4126" t="s">
        <v>362</v>
      </c>
      <c r="E4126" t="s">
        <v>9087</v>
      </c>
      <c r="F4126" s="4">
        <v>11377</v>
      </c>
      <c r="G4126" s="13" t="s">
        <v>7897</v>
      </c>
      <c r="H4126" s="13" t="s">
        <v>8023</v>
      </c>
      <c r="I4126" s="1">
        <v>4074468</v>
      </c>
      <c r="J4126" s="1">
        <v>-7391102</v>
      </c>
      <c r="K4126" t="s">
        <v>5</v>
      </c>
      <c r="L4126" s="20">
        <v>90</v>
      </c>
      <c r="M4126" s="4">
        <v>1</v>
      </c>
      <c r="N4126" s="4">
        <v>0</v>
      </c>
      <c r="O4126" s="2">
        <v>42248</v>
      </c>
      <c r="P4126" s="3">
        <v>0.04</v>
      </c>
      <c r="Q4126" s="4">
        <v>5</v>
      </c>
      <c r="R4126" s="3">
        <v>6.24</v>
      </c>
      <c r="S41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6" t="str">
        <f>IF(AIRBNB[[#This Row],[RUIDO(dB)]]&lt;=4,"Silencioso",IF(AIRBNB[[#This Row],[RUIDO(dB)]]&lt;=5.5,"Poco Ruidoso","Ruidoso"))</f>
        <v>Ruidoso</v>
      </c>
      <c r="U4126" t="str">
        <f>IF(AND(AIRBNB[[#This Row],[PRECIO]]&lt;50,AIRBNB[[#This Row],[MIN_NOCHES]]&gt;3),"Dentro del presupuesto","No considerar")</f>
        <v>No considerar</v>
      </c>
      <c r="V4126" t="str">
        <f>VLOOKUP(AIRBNB[[#This Row],[HOST_ID]],Super_host[],5,FALSE)</f>
        <v>Host</v>
      </c>
    </row>
    <row r="4127" spans="1:22">
      <c r="A4127" s="4">
        <v>4822557</v>
      </c>
      <c r="B4127" t="s">
        <v>15445</v>
      </c>
      <c r="C4127" s="4">
        <v>24832418</v>
      </c>
      <c r="D4127" t="s">
        <v>1420</v>
      </c>
      <c r="E4127" t="s">
        <v>15446</v>
      </c>
      <c r="F4127" s="4">
        <v>11206</v>
      </c>
      <c r="G4127" s="13" t="s">
        <v>4662</v>
      </c>
      <c r="H4127" s="13" t="s">
        <v>9230</v>
      </c>
      <c r="I4127" s="1">
        <v>4069253</v>
      </c>
      <c r="J4127" s="1">
        <v>-7394681</v>
      </c>
      <c r="K4127" t="s">
        <v>40</v>
      </c>
      <c r="L4127" s="20">
        <v>90</v>
      </c>
      <c r="M4127" s="4">
        <v>1</v>
      </c>
      <c r="N4127" s="4">
        <v>0</v>
      </c>
      <c r="O4127" s="2">
        <v>42259</v>
      </c>
      <c r="P4127" s="3">
        <v>0.04</v>
      </c>
      <c r="Q4127" s="4">
        <v>1</v>
      </c>
      <c r="R4127" s="3">
        <v>6.9</v>
      </c>
      <c r="S41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7" t="str">
        <f>IF(AIRBNB[[#This Row],[RUIDO(dB)]]&lt;=4,"Silencioso",IF(AIRBNB[[#This Row],[RUIDO(dB)]]&lt;=5.5,"Poco Ruidoso","Ruidoso"))</f>
        <v>Ruidoso</v>
      </c>
      <c r="U4127" t="str">
        <f>IF(AND(AIRBNB[[#This Row],[PRECIO]]&lt;50,AIRBNB[[#This Row],[MIN_NOCHES]]&gt;3),"Dentro del presupuesto","No considerar")</f>
        <v>No considerar</v>
      </c>
      <c r="V4127" t="str">
        <f>VLOOKUP(AIRBNB[[#This Row],[HOST_ID]],Super_host[],5,FALSE)</f>
        <v>Host</v>
      </c>
    </row>
    <row r="4128" spans="1:22">
      <c r="A4128" s="4">
        <v>4784618</v>
      </c>
      <c r="B4128" t="s">
        <v>6717</v>
      </c>
      <c r="C4128" s="4">
        <v>24666854</v>
      </c>
      <c r="D4128" t="s">
        <v>6718</v>
      </c>
      <c r="E4128" t="s">
        <v>6719</v>
      </c>
      <c r="F4128" s="4">
        <v>10028</v>
      </c>
      <c r="G4128" s="13" t="s">
        <v>124</v>
      </c>
      <c r="H4128" s="13" t="s">
        <v>129</v>
      </c>
      <c r="I4128" s="1">
        <v>4077321</v>
      </c>
      <c r="J4128" s="1">
        <v>-7395175</v>
      </c>
      <c r="K4128" t="s">
        <v>40</v>
      </c>
      <c r="L4128" s="20">
        <v>90</v>
      </c>
      <c r="M4128" s="4">
        <v>1</v>
      </c>
      <c r="N4128" s="4">
        <v>0</v>
      </c>
      <c r="O4128" s="2">
        <v>43638</v>
      </c>
      <c r="P4128" s="3">
        <v>3.29</v>
      </c>
      <c r="Q4128" s="4">
        <v>1</v>
      </c>
      <c r="R4128" s="3">
        <v>5.6</v>
      </c>
      <c r="S41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8" t="str">
        <f>IF(AIRBNB[[#This Row],[RUIDO(dB)]]&lt;=4,"Silencioso",IF(AIRBNB[[#This Row],[RUIDO(dB)]]&lt;=5.5,"Poco Ruidoso","Ruidoso"))</f>
        <v>Ruidoso</v>
      </c>
      <c r="U4128" t="str">
        <f>IF(AND(AIRBNB[[#This Row],[PRECIO]]&lt;50,AIRBNB[[#This Row],[MIN_NOCHES]]&gt;3),"Dentro del presupuesto","No considerar")</f>
        <v>No considerar</v>
      </c>
      <c r="V4128" t="str">
        <f>VLOOKUP(AIRBNB[[#This Row],[HOST_ID]],Super_host[],5,FALSE)</f>
        <v>Host</v>
      </c>
    </row>
    <row r="4129" spans="1:22">
      <c r="A4129" s="4">
        <v>4753639</v>
      </c>
      <c r="B4129" t="s">
        <v>3183</v>
      </c>
      <c r="C4129" s="4">
        <v>24530713</v>
      </c>
      <c r="D4129" t="s">
        <v>1348</v>
      </c>
      <c r="E4129" t="s">
        <v>3184</v>
      </c>
      <c r="F4129" s="4">
        <v>10031</v>
      </c>
      <c r="G4129" s="13" t="s">
        <v>124</v>
      </c>
      <c r="H4129" s="13" t="s">
        <v>148</v>
      </c>
      <c r="I4129" s="1">
        <v>4082332</v>
      </c>
      <c r="J4129" s="1">
        <v>-7395471</v>
      </c>
      <c r="K4129" t="s">
        <v>40</v>
      </c>
      <c r="L4129" s="20">
        <v>90</v>
      </c>
      <c r="M4129" s="4">
        <v>2</v>
      </c>
      <c r="N4129" s="4">
        <v>16</v>
      </c>
      <c r="O4129" s="2">
        <v>43585</v>
      </c>
      <c r="P4129" s="3">
        <v>0.3</v>
      </c>
      <c r="Q4129" s="4">
        <v>1</v>
      </c>
      <c r="R4129" s="3">
        <v>5.6</v>
      </c>
      <c r="S41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29" t="str">
        <f>IF(AIRBNB[[#This Row],[RUIDO(dB)]]&lt;=4,"Silencioso",IF(AIRBNB[[#This Row],[RUIDO(dB)]]&lt;=5.5,"Poco Ruidoso","Ruidoso"))</f>
        <v>Ruidoso</v>
      </c>
      <c r="U4129" t="str">
        <f>IF(AND(AIRBNB[[#This Row],[PRECIO]]&lt;50,AIRBNB[[#This Row],[MIN_NOCHES]]&gt;3),"Dentro del presupuesto","No considerar")</f>
        <v>No considerar</v>
      </c>
      <c r="V4129" t="str">
        <f>VLOOKUP(AIRBNB[[#This Row],[HOST_ID]],Super_host[],5,FALSE)</f>
        <v>Host</v>
      </c>
    </row>
    <row r="4130" spans="1:22">
      <c r="A4130" s="4">
        <v>4718314</v>
      </c>
      <c r="B4130" t="s">
        <v>11484</v>
      </c>
      <c r="C4130" s="4">
        <v>24374791</v>
      </c>
      <c r="D4130" t="s">
        <v>11485</v>
      </c>
      <c r="E4130" t="s">
        <v>11486</v>
      </c>
      <c r="F4130" s="4">
        <v>11216</v>
      </c>
      <c r="G4130" s="13" t="s">
        <v>4662</v>
      </c>
      <c r="H4130" s="13" t="s">
        <v>9230</v>
      </c>
      <c r="I4130" s="1">
        <v>4067893</v>
      </c>
      <c r="J4130" s="1">
        <v>-7395236</v>
      </c>
      <c r="K4130" t="s">
        <v>5</v>
      </c>
      <c r="L4130" s="20">
        <v>90</v>
      </c>
      <c r="M4130" s="4">
        <v>4</v>
      </c>
      <c r="N4130" s="4">
        <v>12</v>
      </c>
      <c r="O4130" s="2">
        <v>42474</v>
      </c>
      <c r="P4130" s="3">
        <v>0.22</v>
      </c>
      <c r="Q4130" s="4">
        <v>1</v>
      </c>
      <c r="R4130" s="3">
        <v>6.9</v>
      </c>
      <c r="S41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0" t="str">
        <f>IF(AIRBNB[[#This Row],[RUIDO(dB)]]&lt;=4,"Silencioso",IF(AIRBNB[[#This Row],[RUIDO(dB)]]&lt;=5.5,"Poco Ruidoso","Ruidoso"))</f>
        <v>Ruidoso</v>
      </c>
      <c r="U4130" t="str">
        <f>IF(AND(AIRBNB[[#This Row],[PRECIO]]&lt;50,AIRBNB[[#This Row],[MIN_NOCHES]]&gt;3),"Dentro del presupuesto","No considerar")</f>
        <v>No considerar</v>
      </c>
      <c r="V4130" t="str">
        <f>VLOOKUP(AIRBNB[[#This Row],[HOST_ID]],Super_host[],5,FALSE)</f>
        <v>Host</v>
      </c>
    </row>
    <row r="4131" spans="1:22">
      <c r="A4131" s="4">
        <v>4885975</v>
      </c>
      <c r="B4131" t="s">
        <v>3890</v>
      </c>
      <c r="C4131" s="4">
        <v>21817218</v>
      </c>
      <c r="D4131" t="s">
        <v>105</v>
      </c>
      <c r="E4131" t="s">
        <v>3891</v>
      </c>
      <c r="F4131" s="4">
        <v>10017</v>
      </c>
      <c r="G4131" s="13" t="s">
        <v>124</v>
      </c>
      <c r="H4131" s="13" t="s">
        <v>373</v>
      </c>
      <c r="I4131" s="1">
        <v>4075163</v>
      </c>
      <c r="J4131" s="1">
        <v>-739722</v>
      </c>
      <c r="K4131" t="s">
        <v>40</v>
      </c>
      <c r="L4131" s="20">
        <v>90</v>
      </c>
      <c r="M4131" s="4">
        <v>7</v>
      </c>
      <c r="N4131" s="4">
        <v>27</v>
      </c>
      <c r="O4131" s="2">
        <v>43321</v>
      </c>
      <c r="P4131" s="3">
        <v>0.5</v>
      </c>
      <c r="Q4131" s="4">
        <v>1</v>
      </c>
      <c r="R4131" s="3">
        <v>5.6</v>
      </c>
      <c r="S41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1" t="str">
        <f>IF(AIRBNB[[#This Row],[RUIDO(dB)]]&lt;=4,"Silencioso",IF(AIRBNB[[#This Row],[RUIDO(dB)]]&lt;=5.5,"Poco Ruidoso","Ruidoso"))</f>
        <v>Ruidoso</v>
      </c>
      <c r="U4131" t="str">
        <f>IF(AND(AIRBNB[[#This Row],[PRECIO]]&lt;50,AIRBNB[[#This Row],[MIN_NOCHES]]&gt;3),"Dentro del presupuesto","No considerar")</f>
        <v>No considerar</v>
      </c>
      <c r="V4131" t="str">
        <f>VLOOKUP(AIRBNB[[#This Row],[HOST_ID]],Super_host[],5,FALSE)</f>
        <v>Host</v>
      </c>
    </row>
    <row r="4132" spans="1:22">
      <c r="A4132" s="4">
        <v>4145494</v>
      </c>
      <c r="B4132" t="s">
        <v>12295</v>
      </c>
      <c r="C4132" s="4">
        <v>21505913</v>
      </c>
      <c r="D4132" t="s">
        <v>12296</v>
      </c>
      <c r="E4132" t="s">
        <v>12297</v>
      </c>
      <c r="F4132" s="4">
        <v>11216</v>
      </c>
      <c r="G4132" s="13" t="s">
        <v>4662</v>
      </c>
      <c r="H4132" s="13" t="s">
        <v>9252</v>
      </c>
      <c r="I4132" s="1">
        <v>4067205</v>
      </c>
      <c r="J4132" s="1">
        <v>-7395092</v>
      </c>
      <c r="K4132" t="s">
        <v>40</v>
      </c>
      <c r="L4132" s="20">
        <v>90</v>
      </c>
      <c r="M4132" s="4">
        <v>12</v>
      </c>
      <c r="N4132" s="4">
        <v>24</v>
      </c>
      <c r="O4132" s="2">
        <v>42905</v>
      </c>
      <c r="P4132" s="3">
        <v>0.41</v>
      </c>
      <c r="Q4132" s="4">
        <v>1</v>
      </c>
      <c r="R4132" s="3">
        <v>6.9</v>
      </c>
      <c r="S41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2" t="str">
        <f>IF(AIRBNB[[#This Row],[RUIDO(dB)]]&lt;=4,"Silencioso",IF(AIRBNB[[#This Row],[RUIDO(dB)]]&lt;=5.5,"Poco Ruidoso","Ruidoso"))</f>
        <v>Ruidoso</v>
      </c>
      <c r="U4132" t="str">
        <f>IF(AND(AIRBNB[[#This Row],[PRECIO]]&lt;50,AIRBNB[[#This Row],[MIN_NOCHES]]&gt;3),"Dentro del presupuesto","No considerar")</f>
        <v>No considerar</v>
      </c>
      <c r="V4132" t="str">
        <f>VLOOKUP(AIRBNB[[#This Row],[HOST_ID]],Super_host[],5,FALSE)</f>
        <v>Host</v>
      </c>
    </row>
    <row r="4133" spans="1:22">
      <c r="A4133" s="4">
        <v>4050795</v>
      </c>
      <c r="B4133" t="s">
        <v>14511</v>
      </c>
      <c r="C4133" s="4">
        <v>21004091</v>
      </c>
      <c r="D4133" t="s">
        <v>1006</v>
      </c>
      <c r="E4133" t="s">
        <v>14512</v>
      </c>
      <c r="F4133" s="4">
        <v>11206</v>
      </c>
      <c r="G4133" s="13" t="s">
        <v>4662</v>
      </c>
      <c r="H4133" s="13" t="s">
        <v>9274</v>
      </c>
      <c r="I4133" s="1">
        <v>4070102</v>
      </c>
      <c r="J4133" s="1">
        <v>-7392864</v>
      </c>
      <c r="K4133" t="s">
        <v>40</v>
      </c>
      <c r="L4133" s="20">
        <v>90</v>
      </c>
      <c r="M4133" s="4">
        <v>2</v>
      </c>
      <c r="N4133" s="4">
        <v>52</v>
      </c>
      <c r="O4133" s="2">
        <v>43607</v>
      </c>
      <c r="P4133" s="3">
        <v>2.21</v>
      </c>
      <c r="Q4133" s="4">
        <v>1</v>
      </c>
      <c r="R4133" s="3">
        <v>6.9</v>
      </c>
      <c r="S41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3" t="str">
        <f>IF(AIRBNB[[#This Row],[RUIDO(dB)]]&lt;=4,"Silencioso",IF(AIRBNB[[#This Row],[RUIDO(dB)]]&lt;=5.5,"Poco Ruidoso","Ruidoso"))</f>
        <v>Ruidoso</v>
      </c>
      <c r="U4133" t="str">
        <f>IF(AND(AIRBNB[[#This Row],[PRECIO]]&lt;50,AIRBNB[[#This Row],[MIN_NOCHES]]&gt;3),"Dentro del presupuesto","No considerar")</f>
        <v>No considerar</v>
      </c>
      <c r="V4133" t="str">
        <f>VLOOKUP(AIRBNB[[#This Row],[HOST_ID]],Super_host[],5,FALSE)</f>
        <v>Host</v>
      </c>
    </row>
    <row r="4134" spans="1:22">
      <c r="A4134" s="4">
        <v>4039789</v>
      </c>
      <c r="B4134" t="s">
        <v>16384</v>
      </c>
      <c r="C4134" s="4">
        <v>20945243</v>
      </c>
      <c r="D4134" t="s">
        <v>839</v>
      </c>
      <c r="E4134" t="s">
        <v>16385</v>
      </c>
      <c r="F4134" s="4">
        <v>10456</v>
      </c>
      <c r="G4134" s="13" t="s">
        <v>16360</v>
      </c>
      <c r="H4134" s="13" t="s">
        <v>16368</v>
      </c>
      <c r="I4134" s="1">
        <v>4083331</v>
      </c>
      <c r="J4134" s="1">
        <v>-7391742</v>
      </c>
      <c r="K4134" t="s">
        <v>5</v>
      </c>
      <c r="L4134" s="20">
        <v>90</v>
      </c>
      <c r="M4134" s="4">
        <v>30</v>
      </c>
      <c r="N4134" s="4">
        <v>1</v>
      </c>
      <c r="O4134" s="2">
        <v>42867</v>
      </c>
      <c r="P4134" s="3">
        <v>0.04</v>
      </c>
      <c r="Q4134" s="4">
        <v>5</v>
      </c>
      <c r="R4134" s="3">
        <v>7.84</v>
      </c>
      <c r="S41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4" t="str">
        <f>IF(AIRBNB[[#This Row],[RUIDO(dB)]]&lt;=4,"Silencioso",IF(AIRBNB[[#This Row],[RUIDO(dB)]]&lt;=5.5,"Poco Ruidoso","Ruidoso"))</f>
        <v>Ruidoso</v>
      </c>
      <c r="U4134" t="str">
        <f>IF(AND(AIRBNB[[#This Row],[PRECIO]]&lt;50,AIRBNB[[#This Row],[MIN_NOCHES]]&gt;3),"Dentro del presupuesto","No considerar")</f>
        <v>No considerar</v>
      </c>
      <c r="V4134" t="str">
        <f>VLOOKUP(AIRBNB[[#This Row],[HOST_ID]],Super_host[],5,FALSE)</f>
        <v>Host</v>
      </c>
    </row>
    <row r="4135" spans="1:22">
      <c r="A4135" s="4">
        <v>6747958</v>
      </c>
      <c r="B4135" t="s">
        <v>12933</v>
      </c>
      <c r="C4135" s="4">
        <v>20904647</v>
      </c>
      <c r="D4135" t="s">
        <v>583</v>
      </c>
      <c r="E4135" t="s">
        <v>12934</v>
      </c>
      <c r="F4135" s="4">
        <v>11217</v>
      </c>
      <c r="G4135" s="13" t="s">
        <v>4662</v>
      </c>
      <c r="H4135" s="13" t="s">
        <v>9222</v>
      </c>
      <c r="I4135" s="1">
        <v>4068662</v>
      </c>
      <c r="J4135" s="1">
        <v>-7397602</v>
      </c>
      <c r="K4135" t="s">
        <v>40</v>
      </c>
      <c r="L4135" s="20">
        <v>90</v>
      </c>
      <c r="M4135" s="4">
        <v>4</v>
      </c>
      <c r="N4135" s="4">
        <v>32</v>
      </c>
      <c r="O4135" s="2">
        <v>43649</v>
      </c>
      <c r="P4135" s="3">
        <v>0.67</v>
      </c>
      <c r="Q4135" s="4">
        <v>1</v>
      </c>
      <c r="R4135" s="3">
        <v>6.9</v>
      </c>
      <c r="S41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5" t="str">
        <f>IF(AIRBNB[[#This Row],[RUIDO(dB)]]&lt;=4,"Silencioso",IF(AIRBNB[[#This Row],[RUIDO(dB)]]&lt;=5.5,"Poco Ruidoso","Ruidoso"))</f>
        <v>Ruidoso</v>
      </c>
      <c r="U4135" t="str">
        <f>IF(AND(AIRBNB[[#This Row],[PRECIO]]&lt;50,AIRBNB[[#This Row],[MIN_NOCHES]]&gt;3),"Dentro del presupuesto","No considerar")</f>
        <v>No considerar</v>
      </c>
      <c r="V4135" t="str">
        <f>VLOOKUP(AIRBNB[[#This Row],[HOST_ID]],Super_host[],5,FALSE)</f>
        <v>Host</v>
      </c>
    </row>
    <row r="4136" spans="1:22">
      <c r="A4136" s="4">
        <v>6628493</v>
      </c>
      <c r="B4136" t="s">
        <v>12298</v>
      </c>
      <c r="C4136" s="4">
        <v>20587549</v>
      </c>
      <c r="D4136" t="s">
        <v>558</v>
      </c>
      <c r="E4136" t="s">
        <v>12299</v>
      </c>
      <c r="F4136" s="4">
        <v>11206</v>
      </c>
      <c r="G4136" s="13" t="s">
        <v>4662</v>
      </c>
      <c r="H4136" s="13" t="s">
        <v>9218</v>
      </c>
      <c r="I4136" s="1">
        <v>4070784</v>
      </c>
      <c r="J4136" s="1">
        <v>-7394698</v>
      </c>
      <c r="K4136" t="s">
        <v>40</v>
      </c>
      <c r="L4136" s="20">
        <v>90</v>
      </c>
      <c r="M4136" s="4">
        <v>2</v>
      </c>
      <c r="N4136" s="4">
        <v>15</v>
      </c>
      <c r="O4136" s="2">
        <v>43646</v>
      </c>
      <c r="P4136" s="3">
        <v>0.41</v>
      </c>
      <c r="Q4136" s="4">
        <v>1</v>
      </c>
      <c r="R4136" s="3">
        <v>6.9</v>
      </c>
      <c r="S41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6" t="str">
        <f>IF(AIRBNB[[#This Row],[RUIDO(dB)]]&lt;=4,"Silencioso",IF(AIRBNB[[#This Row],[RUIDO(dB)]]&lt;=5.5,"Poco Ruidoso","Ruidoso"))</f>
        <v>Ruidoso</v>
      </c>
      <c r="U4136" t="str">
        <f>IF(AND(AIRBNB[[#This Row],[PRECIO]]&lt;50,AIRBNB[[#This Row],[MIN_NOCHES]]&gt;3),"Dentro del presupuesto","No considerar")</f>
        <v>No considerar</v>
      </c>
      <c r="V4136" t="str">
        <f>VLOOKUP(AIRBNB[[#This Row],[HOST_ID]],Super_host[],5,FALSE)</f>
        <v>Host</v>
      </c>
    </row>
    <row r="4137" spans="1:22">
      <c r="A4137" s="4">
        <v>4366049</v>
      </c>
      <c r="B4137" t="s">
        <v>13409</v>
      </c>
      <c r="C4137" s="4">
        <v>20243795</v>
      </c>
      <c r="D4137" t="s">
        <v>1006</v>
      </c>
      <c r="E4137" t="s">
        <v>13410</v>
      </c>
      <c r="F4137" s="4">
        <v>11238</v>
      </c>
      <c r="G4137" s="13" t="s">
        <v>4662</v>
      </c>
      <c r="H4137" s="13" t="s">
        <v>9230</v>
      </c>
      <c r="I4137" s="1">
        <v>4068204</v>
      </c>
      <c r="J4137" s="1">
        <v>-7395642</v>
      </c>
      <c r="K4137" t="s">
        <v>5</v>
      </c>
      <c r="L4137" s="20">
        <v>90</v>
      </c>
      <c r="M4137" s="4">
        <v>3</v>
      </c>
      <c r="N4137" s="4">
        <v>50</v>
      </c>
      <c r="O4137" s="2">
        <v>43401</v>
      </c>
      <c r="P4137" s="3">
        <v>0.97</v>
      </c>
      <c r="Q4137" s="4">
        <v>1</v>
      </c>
      <c r="R4137" s="3">
        <v>6.9</v>
      </c>
      <c r="S41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7" t="str">
        <f>IF(AIRBNB[[#This Row],[RUIDO(dB)]]&lt;=4,"Silencioso",IF(AIRBNB[[#This Row],[RUIDO(dB)]]&lt;=5.5,"Poco Ruidoso","Ruidoso"))</f>
        <v>Ruidoso</v>
      </c>
      <c r="U4137" t="str">
        <f>IF(AND(AIRBNB[[#This Row],[PRECIO]]&lt;50,AIRBNB[[#This Row],[MIN_NOCHES]]&gt;3),"Dentro del presupuesto","No considerar")</f>
        <v>No considerar</v>
      </c>
      <c r="V4137" t="str">
        <f>VLOOKUP(AIRBNB[[#This Row],[HOST_ID]],Super_host[],5,FALSE)</f>
        <v>Host</v>
      </c>
    </row>
    <row r="4138" spans="1:22">
      <c r="A4138" s="4">
        <v>6636993</v>
      </c>
      <c r="B4138" t="s">
        <v>15542</v>
      </c>
      <c r="C4138" s="4">
        <v>20123174</v>
      </c>
      <c r="D4138" t="s">
        <v>362</v>
      </c>
      <c r="E4138" t="s">
        <v>15543</v>
      </c>
      <c r="F4138" s="4">
        <v>11211</v>
      </c>
      <c r="G4138" s="13" t="s">
        <v>4662</v>
      </c>
      <c r="H4138" s="13" t="s">
        <v>9218</v>
      </c>
      <c r="I4138" s="1">
        <v>4071178</v>
      </c>
      <c r="J4138" s="1">
        <v>-7394617</v>
      </c>
      <c r="K4138" t="s">
        <v>40</v>
      </c>
      <c r="L4138" s="20">
        <v>90</v>
      </c>
      <c r="M4138" s="4">
        <v>1</v>
      </c>
      <c r="N4138" s="4">
        <v>0</v>
      </c>
      <c r="O4138" s="2">
        <v>43639</v>
      </c>
      <c r="P4138" s="3">
        <v>0.39</v>
      </c>
      <c r="Q4138" s="4">
        <v>1</v>
      </c>
      <c r="R4138" s="3">
        <v>6.9</v>
      </c>
      <c r="S41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8" t="str">
        <f>IF(AIRBNB[[#This Row],[RUIDO(dB)]]&lt;=4,"Silencioso",IF(AIRBNB[[#This Row],[RUIDO(dB)]]&lt;=5.5,"Poco Ruidoso","Ruidoso"))</f>
        <v>Ruidoso</v>
      </c>
      <c r="U4138" t="str">
        <f>IF(AND(AIRBNB[[#This Row],[PRECIO]]&lt;50,AIRBNB[[#This Row],[MIN_NOCHES]]&gt;3),"Dentro del presupuesto","No considerar")</f>
        <v>No considerar</v>
      </c>
      <c r="V4138" t="str">
        <f>VLOOKUP(AIRBNB[[#This Row],[HOST_ID]],Super_host[],5,FALSE)</f>
        <v>Host</v>
      </c>
    </row>
    <row r="4139" spans="1:22">
      <c r="A4139" s="4">
        <v>4226269</v>
      </c>
      <c r="B4139" t="s">
        <v>9910</v>
      </c>
      <c r="C4139" s="4">
        <v>20112613</v>
      </c>
      <c r="D4139" t="s">
        <v>2976</v>
      </c>
      <c r="E4139" t="s">
        <v>9911</v>
      </c>
      <c r="F4139" s="4">
        <v>11206</v>
      </c>
      <c r="G4139" s="13" t="s">
        <v>4662</v>
      </c>
      <c r="H4139" s="13" t="s">
        <v>9218</v>
      </c>
      <c r="I4139" s="1">
        <v>4070013</v>
      </c>
      <c r="J4139" s="1">
        <v>-7395165</v>
      </c>
      <c r="K4139" t="s">
        <v>5</v>
      </c>
      <c r="L4139" s="20">
        <v>90</v>
      </c>
      <c r="M4139" s="4">
        <v>2</v>
      </c>
      <c r="N4139" s="4">
        <v>3</v>
      </c>
      <c r="O4139" s="2">
        <v>42514</v>
      </c>
      <c r="P4139" s="3">
        <v>0.05</v>
      </c>
      <c r="Q4139" s="4">
        <v>1</v>
      </c>
      <c r="R4139" s="3">
        <v>6.9</v>
      </c>
      <c r="S41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39" t="str">
        <f>IF(AIRBNB[[#This Row],[RUIDO(dB)]]&lt;=4,"Silencioso",IF(AIRBNB[[#This Row],[RUIDO(dB)]]&lt;=5.5,"Poco Ruidoso","Ruidoso"))</f>
        <v>Ruidoso</v>
      </c>
      <c r="U4139" t="str">
        <f>IF(AND(AIRBNB[[#This Row],[PRECIO]]&lt;50,AIRBNB[[#This Row],[MIN_NOCHES]]&gt;3),"Dentro del presupuesto","No considerar")</f>
        <v>No considerar</v>
      </c>
      <c r="V4139" t="str">
        <f>VLOOKUP(AIRBNB[[#This Row],[HOST_ID]],Super_host[],5,FALSE)</f>
        <v>Host</v>
      </c>
    </row>
    <row r="4140" spans="1:22">
      <c r="A4140" s="4">
        <v>3840000</v>
      </c>
      <c r="B4140" t="s">
        <v>11846</v>
      </c>
      <c r="C4140" s="4">
        <v>19783353</v>
      </c>
      <c r="D4140" t="s">
        <v>375</v>
      </c>
      <c r="E4140" t="s">
        <v>11847</v>
      </c>
      <c r="F4140" s="4">
        <v>11211</v>
      </c>
      <c r="G4140" s="13" t="s">
        <v>4662</v>
      </c>
      <c r="H4140" s="13" t="s">
        <v>9218</v>
      </c>
      <c r="I4140" s="1">
        <v>4070955</v>
      </c>
      <c r="J4140" s="1">
        <v>-7395085</v>
      </c>
      <c r="K4140" t="s">
        <v>5</v>
      </c>
      <c r="L4140" s="20">
        <v>90</v>
      </c>
      <c r="M4140" s="4">
        <v>4</v>
      </c>
      <c r="N4140" s="4">
        <v>17</v>
      </c>
      <c r="O4140" s="2">
        <v>43489</v>
      </c>
      <c r="P4140" s="3">
        <v>0.28999999999999998</v>
      </c>
      <c r="Q4140" s="4">
        <v>1</v>
      </c>
      <c r="R4140" s="3">
        <v>6.9</v>
      </c>
      <c r="S41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0" t="str">
        <f>IF(AIRBNB[[#This Row],[RUIDO(dB)]]&lt;=4,"Silencioso",IF(AIRBNB[[#This Row],[RUIDO(dB)]]&lt;=5.5,"Poco Ruidoso","Ruidoso"))</f>
        <v>Ruidoso</v>
      </c>
      <c r="U4140" t="str">
        <f>IF(AND(AIRBNB[[#This Row],[PRECIO]]&lt;50,AIRBNB[[#This Row],[MIN_NOCHES]]&gt;3),"Dentro del presupuesto","No considerar")</f>
        <v>No considerar</v>
      </c>
      <c r="V4140" t="str">
        <f>VLOOKUP(AIRBNB[[#This Row],[HOST_ID]],Super_host[],5,FALSE)</f>
        <v>Host</v>
      </c>
    </row>
    <row r="4141" spans="1:22">
      <c r="A4141" s="4">
        <v>3741530</v>
      </c>
      <c r="B4141" t="s">
        <v>12335</v>
      </c>
      <c r="C4141" s="4">
        <v>19131844</v>
      </c>
      <c r="D4141" t="s">
        <v>12336</v>
      </c>
      <c r="E4141" t="s">
        <v>12337</v>
      </c>
      <c r="F4141" s="4">
        <v>11216</v>
      </c>
      <c r="G4141" s="13" t="s">
        <v>4662</v>
      </c>
      <c r="H4141" s="13" t="s">
        <v>9230</v>
      </c>
      <c r="I4141" s="1">
        <v>4068237</v>
      </c>
      <c r="J4141" s="1">
        <v>-7394811</v>
      </c>
      <c r="K4141" t="s">
        <v>5</v>
      </c>
      <c r="L4141" s="20">
        <v>90</v>
      </c>
      <c r="M4141" s="4">
        <v>8</v>
      </c>
      <c r="N4141" s="4">
        <v>17</v>
      </c>
      <c r="O4141" s="2">
        <v>43536</v>
      </c>
      <c r="P4141" s="3">
        <v>0.42</v>
      </c>
      <c r="Q4141" s="4">
        <v>1</v>
      </c>
      <c r="R4141" s="3">
        <v>6.9</v>
      </c>
      <c r="S41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1" t="str">
        <f>IF(AIRBNB[[#This Row],[RUIDO(dB)]]&lt;=4,"Silencioso",IF(AIRBNB[[#This Row],[RUIDO(dB)]]&lt;=5.5,"Poco Ruidoso","Ruidoso"))</f>
        <v>Ruidoso</v>
      </c>
      <c r="U4141" t="str">
        <f>IF(AND(AIRBNB[[#This Row],[PRECIO]]&lt;50,AIRBNB[[#This Row],[MIN_NOCHES]]&gt;3),"Dentro del presupuesto","No considerar")</f>
        <v>No considerar</v>
      </c>
      <c r="V4141" t="str">
        <f>VLOOKUP(AIRBNB[[#This Row],[HOST_ID]],Super_host[],5,FALSE)</f>
        <v>Host</v>
      </c>
    </row>
    <row r="4142" spans="1:22">
      <c r="A4142" s="4">
        <v>3967945</v>
      </c>
      <c r="B4142" t="s">
        <v>6462</v>
      </c>
      <c r="C4142" s="4">
        <v>18481481</v>
      </c>
      <c r="D4142" t="s">
        <v>6463</v>
      </c>
      <c r="E4142" t="s">
        <v>6464</v>
      </c>
      <c r="F4142" s="4">
        <v>10029</v>
      </c>
      <c r="G4142" s="13" t="s">
        <v>124</v>
      </c>
      <c r="H4142" s="13" t="s">
        <v>219</v>
      </c>
      <c r="I4142" s="1">
        <v>4079347</v>
      </c>
      <c r="J4142" s="1">
        <v>-7395029</v>
      </c>
      <c r="K4142" t="s">
        <v>40</v>
      </c>
      <c r="L4142" s="20">
        <v>90</v>
      </c>
      <c r="M4142" s="4">
        <v>1</v>
      </c>
      <c r="N4142" s="4">
        <v>265</v>
      </c>
      <c r="O4142" s="2">
        <v>43471</v>
      </c>
      <c r="P4142" s="3">
        <v>4.5</v>
      </c>
      <c r="Q4142" s="4">
        <v>1</v>
      </c>
      <c r="R4142" s="3">
        <v>5.6</v>
      </c>
      <c r="S41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2" t="str">
        <f>IF(AIRBNB[[#This Row],[RUIDO(dB)]]&lt;=4,"Silencioso",IF(AIRBNB[[#This Row],[RUIDO(dB)]]&lt;=5.5,"Poco Ruidoso","Ruidoso"))</f>
        <v>Ruidoso</v>
      </c>
      <c r="U4142" t="str">
        <f>IF(AND(AIRBNB[[#This Row],[PRECIO]]&lt;50,AIRBNB[[#This Row],[MIN_NOCHES]]&gt;3),"Dentro del presupuesto","No considerar")</f>
        <v>No considerar</v>
      </c>
      <c r="V4142" t="str">
        <f>VLOOKUP(AIRBNB[[#This Row],[HOST_ID]],Super_host[],5,FALSE)</f>
        <v>Host</v>
      </c>
    </row>
    <row r="4143" spans="1:22">
      <c r="A4143" s="4">
        <v>3581652</v>
      </c>
      <c r="B4143" t="s">
        <v>1500</v>
      </c>
      <c r="C4143" s="4">
        <v>18041691</v>
      </c>
      <c r="D4143" t="s">
        <v>1501</v>
      </c>
      <c r="E4143" t="s">
        <v>1502</v>
      </c>
      <c r="F4143" s="4">
        <v>10026</v>
      </c>
      <c r="G4143" s="13" t="s">
        <v>124</v>
      </c>
      <c r="H4143" s="13" t="s">
        <v>148</v>
      </c>
      <c r="I4143" s="1">
        <v>4080411</v>
      </c>
      <c r="J4143" s="1">
        <v>-7395624</v>
      </c>
      <c r="K4143" t="s">
        <v>5</v>
      </c>
      <c r="L4143" s="20">
        <v>90</v>
      </c>
      <c r="M4143" s="4">
        <v>1</v>
      </c>
      <c r="N4143" s="4">
        <v>5</v>
      </c>
      <c r="O4143" s="2">
        <v>42580</v>
      </c>
      <c r="P4143" s="3">
        <v>0.09</v>
      </c>
      <c r="Q4143" s="4">
        <v>1</v>
      </c>
      <c r="R4143" s="3">
        <v>5.6</v>
      </c>
      <c r="S41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3" t="str">
        <f>IF(AIRBNB[[#This Row],[RUIDO(dB)]]&lt;=4,"Silencioso",IF(AIRBNB[[#This Row],[RUIDO(dB)]]&lt;=5.5,"Poco Ruidoso","Ruidoso"))</f>
        <v>Ruidoso</v>
      </c>
      <c r="U4143" t="str">
        <f>IF(AND(AIRBNB[[#This Row],[PRECIO]]&lt;50,AIRBNB[[#This Row],[MIN_NOCHES]]&gt;3),"Dentro del presupuesto","No considerar")</f>
        <v>No considerar</v>
      </c>
      <c r="V4143" t="str">
        <f>VLOOKUP(AIRBNB[[#This Row],[HOST_ID]],Super_host[],5,FALSE)</f>
        <v>Host</v>
      </c>
    </row>
    <row r="4144" spans="1:22">
      <c r="A4144" s="4">
        <v>4025313</v>
      </c>
      <c r="B4144" t="s">
        <v>2025</v>
      </c>
      <c r="C4144" s="4">
        <v>17249397</v>
      </c>
      <c r="D4144" t="s">
        <v>775</v>
      </c>
      <c r="E4144" t="s">
        <v>2026</v>
      </c>
      <c r="F4144" s="4">
        <v>10005</v>
      </c>
      <c r="G4144" s="13" t="s">
        <v>124</v>
      </c>
      <c r="H4144" s="13" t="s">
        <v>528</v>
      </c>
      <c r="I4144" s="1">
        <v>4070457</v>
      </c>
      <c r="J4144" s="1">
        <v>-7400733</v>
      </c>
      <c r="K4144" t="s">
        <v>268</v>
      </c>
      <c r="L4144" s="20">
        <v>90</v>
      </c>
      <c r="M4144" s="4">
        <v>1</v>
      </c>
      <c r="N4144" s="4">
        <v>8</v>
      </c>
      <c r="O4144" s="2">
        <v>42145</v>
      </c>
      <c r="P4144" s="3">
        <v>0.14000000000000001</v>
      </c>
      <c r="Q4144" s="4">
        <v>1</v>
      </c>
      <c r="R4144" s="3">
        <v>5.6</v>
      </c>
      <c r="S41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4" t="str">
        <f>IF(AIRBNB[[#This Row],[RUIDO(dB)]]&lt;=4,"Silencioso",IF(AIRBNB[[#This Row],[RUIDO(dB)]]&lt;=5.5,"Poco Ruidoso","Ruidoso"))</f>
        <v>Ruidoso</v>
      </c>
      <c r="U4144" t="str">
        <f>IF(AND(AIRBNB[[#This Row],[PRECIO]]&lt;50,AIRBNB[[#This Row],[MIN_NOCHES]]&gt;3),"Dentro del presupuesto","No considerar")</f>
        <v>No considerar</v>
      </c>
      <c r="V4144" t="str">
        <f>VLOOKUP(AIRBNB[[#This Row],[HOST_ID]],Super_host[],5,FALSE)</f>
        <v>Host</v>
      </c>
    </row>
    <row r="4145" spans="1:22">
      <c r="A4145" s="4">
        <v>3920562</v>
      </c>
      <c r="B4145" t="s">
        <v>6506</v>
      </c>
      <c r="C4145" s="4">
        <v>16715941</v>
      </c>
      <c r="D4145" t="s">
        <v>1306</v>
      </c>
      <c r="E4145" t="s">
        <v>6507</v>
      </c>
      <c r="F4145" s="4">
        <v>10029</v>
      </c>
      <c r="G4145" s="13" t="s">
        <v>124</v>
      </c>
      <c r="H4145" s="13" t="s">
        <v>219</v>
      </c>
      <c r="I4145" s="1">
        <v>4079882</v>
      </c>
      <c r="J4145" s="1">
        <v>-7394266</v>
      </c>
      <c r="K4145" t="s">
        <v>40</v>
      </c>
      <c r="L4145" s="20">
        <v>90</v>
      </c>
      <c r="M4145" s="4">
        <v>1</v>
      </c>
      <c r="N4145" s="4">
        <v>295</v>
      </c>
      <c r="O4145" s="2">
        <v>43643</v>
      </c>
      <c r="P4145" s="3">
        <v>4.99</v>
      </c>
      <c r="Q4145" s="4">
        <v>1</v>
      </c>
      <c r="R4145" s="3">
        <v>5.6</v>
      </c>
      <c r="S41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5" t="str">
        <f>IF(AIRBNB[[#This Row],[RUIDO(dB)]]&lt;=4,"Silencioso",IF(AIRBNB[[#This Row],[RUIDO(dB)]]&lt;=5.5,"Poco Ruidoso","Ruidoso"))</f>
        <v>Ruidoso</v>
      </c>
      <c r="U4145" t="str">
        <f>IF(AND(AIRBNB[[#This Row],[PRECIO]]&lt;50,AIRBNB[[#This Row],[MIN_NOCHES]]&gt;3),"Dentro del presupuesto","No considerar")</f>
        <v>No considerar</v>
      </c>
      <c r="V4145" t="str">
        <f>VLOOKUP(AIRBNB[[#This Row],[HOST_ID]],Super_host[],5,FALSE)</f>
        <v>Host</v>
      </c>
    </row>
    <row r="4146" spans="1:22">
      <c r="A4146" s="4">
        <v>4354764</v>
      </c>
      <c r="B4146" t="s">
        <v>14336</v>
      </c>
      <c r="C4146" s="4">
        <v>16572955</v>
      </c>
      <c r="D4146" t="s">
        <v>142</v>
      </c>
      <c r="E4146" t="s">
        <v>14337</v>
      </c>
      <c r="F4146" s="4">
        <v>11236</v>
      </c>
      <c r="G4146" s="13" t="s">
        <v>4662</v>
      </c>
      <c r="H4146" s="13" t="s">
        <v>11075</v>
      </c>
      <c r="I4146" s="1">
        <v>4063969</v>
      </c>
      <c r="J4146" s="1">
        <v>-7389548</v>
      </c>
      <c r="K4146" t="s">
        <v>5</v>
      </c>
      <c r="L4146" s="20">
        <v>90</v>
      </c>
      <c r="M4146" s="4">
        <v>2</v>
      </c>
      <c r="N4146" s="4">
        <v>112</v>
      </c>
      <c r="O4146" s="2">
        <v>43632</v>
      </c>
      <c r="P4146" s="3">
        <v>1.96</v>
      </c>
      <c r="Q4146" s="4">
        <v>1</v>
      </c>
      <c r="R4146" s="3">
        <v>6.9</v>
      </c>
      <c r="S41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6" t="str">
        <f>IF(AIRBNB[[#This Row],[RUIDO(dB)]]&lt;=4,"Silencioso",IF(AIRBNB[[#This Row],[RUIDO(dB)]]&lt;=5.5,"Poco Ruidoso","Ruidoso"))</f>
        <v>Ruidoso</v>
      </c>
      <c r="U4146" t="str">
        <f>IF(AND(AIRBNB[[#This Row],[PRECIO]]&lt;50,AIRBNB[[#This Row],[MIN_NOCHES]]&gt;3),"Dentro del presupuesto","No considerar")</f>
        <v>No considerar</v>
      </c>
      <c r="V4146" t="str">
        <f>VLOOKUP(AIRBNB[[#This Row],[HOST_ID]],Super_host[],5,FALSE)</f>
        <v>Host</v>
      </c>
    </row>
    <row r="4147" spans="1:22">
      <c r="A4147" s="4">
        <v>3265982</v>
      </c>
      <c r="B4147" t="s">
        <v>12162</v>
      </c>
      <c r="C4147" s="4">
        <v>16516195</v>
      </c>
      <c r="D4147" t="s">
        <v>12033</v>
      </c>
      <c r="E4147" t="s">
        <v>12163</v>
      </c>
      <c r="F4147" s="4">
        <v>11217</v>
      </c>
      <c r="G4147" s="13" t="s">
        <v>4662</v>
      </c>
      <c r="H4147" s="13" t="s">
        <v>9234</v>
      </c>
      <c r="I4147" s="1">
        <v>4067766</v>
      </c>
      <c r="J4147" s="1">
        <v>-7398191</v>
      </c>
      <c r="K4147" t="s">
        <v>5</v>
      </c>
      <c r="L4147" s="20">
        <v>90</v>
      </c>
      <c r="M4147" s="4">
        <v>4</v>
      </c>
      <c r="N4147" s="4">
        <v>22</v>
      </c>
      <c r="O4147" s="2">
        <v>43419</v>
      </c>
      <c r="P4147" s="3">
        <v>0.37</v>
      </c>
      <c r="Q4147" s="4">
        <v>1</v>
      </c>
      <c r="R4147" s="3">
        <v>6.9</v>
      </c>
      <c r="S41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7" t="str">
        <f>IF(AIRBNB[[#This Row],[RUIDO(dB)]]&lt;=4,"Silencioso",IF(AIRBNB[[#This Row],[RUIDO(dB)]]&lt;=5.5,"Poco Ruidoso","Ruidoso"))</f>
        <v>Ruidoso</v>
      </c>
      <c r="U4147" t="str">
        <f>IF(AND(AIRBNB[[#This Row],[PRECIO]]&lt;50,AIRBNB[[#This Row],[MIN_NOCHES]]&gt;3),"Dentro del presupuesto","No considerar")</f>
        <v>No considerar</v>
      </c>
      <c r="V4147" t="str">
        <f>VLOOKUP(AIRBNB[[#This Row],[HOST_ID]],Super_host[],5,FALSE)</f>
        <v>Host</v>
      </c>
    </row>
    <row r="4148" spans="1:22">
      <c r="A4148" s="4">
        <v>6670191</v>
      </c>
      <c r="B4148" t="s">
        <v>15577</v>
      </c>
      <c r="C4148" s="4">
        <v>16437254</v>
      </c>
      <c r="D4148" t="s">
        <v>10187</v>
      </c>
      <c r="E4148" t="s">
        <v>11061</v>
      </c>
      <c r="F4148" s="4">
        <v>11238</v>
      </c>
      <c r="G4148" s="13" t="s">
        <v>4662</v>
      </c>
      <c r="H4148" s="13" t="s">
        <v>9230</v>
      </c>
      <c r="I4148" s="1">
        <v>4068356</v>
      </c>
      <c r="J4148" s="1">
        <v>-7395851</v>
      </c>
      <c r="K4148" t="s">
        <v>5</v>
      </c>
      <c r="L4148" s="20">
        <v>90</v>
      </c>
      <c r="M4148" s="4">
        <v>30</v>
      </c>
      <c r="N4148" s="4">
        <v>0</v>
      </c>
      <c r="O4148" s="2">
        <v>42372</v>
      </c>
      <c r="P4148" s="3">
        <v>0.06</v>
      </c>
      <c r="Q4148" s="4">
        <v>1</v>
      </c>
      <c r="R4148" s="3">
        <v>6.9</v>
      </c>
      <c r="S41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8" t="str">
        <f>IF(AIRBNB[[#This Row],[RUIDO(dB)]]&lt;=4,"Silencioso",IF(AIRBNB[[#This Row],[RUIDO(dB)]]&lt;=5.5,"Poco Ruidoso","Ruidoso"))</f>
        <v>Ruidoso</v>
      </c>
      <c r="U4148" t="str">
        <f>IF(AND(AIRBNB[[#This Row],[PRECIO]]&lt;50,AIRBNB[[#This Row],[MIN_NOCHES]]&gt;3),"Dentro del presupuesto","No considerar")</f>
        <v>No considerar</v>
      </c>
      <c r="V4148" t="str">
        <f>VLOOKUP(AIRBNB[[#This Row],[HOST_ID]],Super_host[],5,FALSE)</f>
        <v>Host</v>
      </c>
    </row>
    <row r="4149" spans="1:22">
      <c r="A4149" s="4">
        <v>5624807</v>
      </c>
      <c r="B4149" t="s">
        <v>10192</v>
      </c>
      <c r="C4149" s="4">
        <v>15775091</v>
      </c>
      <c r="D4149" t="s">
        <v>4600</v>
      </c>
      <c r="E4149" t="s">
        <v>10193</v>
      </c>
      <c r="F4149" s="4">
        <v>11225</v>
      </c>
      <c r="G4149" s="13" t="s">
        <v>4662</v>
      </c>
      <c r="H4149" s="13" t="s">
        <v>9252</v>
      </c>
      <c r="I4149" s="1">
        <v>4067051</v>
      </c>
      <c r="J4149" s="1">
        <v>-7395851</v>
      </c>
      <c r="K4149" t="s">
        <v>5</v>
      </c>
      <c r="L4149" s="20">
        <v>90</v>
      </c>
      <c r="M4149" s="4">
        <v>2</v>
      </c>
      <c r="N4149" s="4">
        <v>2</v>
      </c>
      <c r="O4149" s="2">
        <v>42897</v>
      </c>
      <c r="P4149" s="3">
        <v>7.0000000000000007E-2</v>
      </c>
      <c r="Q4149" s="4">
        <v>1</v>
      </c>
      <c r="R4149" s="3">
        <v>6.9</v>
      </c>
      <c r="S41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49" t="str">
        <f>IF(AIRBNB[[#This Row],[RUIDO(dB)]]&lt;=4,"Silencioso",IF(AIRBNB[[#This Row],[RUIDO(dB)]]&lt;=5.5,"Poco Ruidoso","Ruidoso"))</f>
        <v>Ruidoso</v>
      </c>
      <c r="U4149" t="str">
        <f>IF(AND(AIRBNB[[#This Row],[PRECIO]]&lt;50,AIRBNB[[#This Row],[MIN_NOCHES]]&gt;3),"Dentro del presupuesto","No considerar")</f>
        <v>No considerar</v>
      </c>
      <c r="V4149" t="str">
        <f>VLOOKUP(AIRBNB[[#This Row],[HOST_ID]],Super_host[],5,FALSE)</f>
        <v>Host</v>
      </c>
    </row>
    <row r="4150" spans="1:22">
      <c r="A4150" s="4">
        <v>6249100</v>
      </c>
      <c r="B4150" t="s">
        <v>1376</v>
      </c>
      <c r="C4150" s="4">
        <v>14614459</v>
      </c>
      <c r="D4150" t="s">
        <v>1377</v>
      </c>
      <c r="E4150" t="s">
        <v>1378</v>
      </c>
      <c r="F4150" s="4">
        <v>10128</v>
      </c>
      <c r="G4150" s="13" t="s">
        <v>124</v>
      </c>
      <c r="H4150" s="13" t="s">
        <v>129</v>
      </c>
      <c r="I4150" s="1">
        <v>4078354</v>
      </c>
      <c r="J4150" s="1">
        <v>-7394699</v>
      </c>
      <c r="K4150" t="s">
        <v>40</v>
      </c>
      <c r="L4150" s="20">
        <v>90</v>
      </c>
      <c r="M4150" s="4">
        <v>5</v>
      </c>
      <c r="N4150" s="4">
        <v>4</v>
      </c>
      <c r="O4150" s="2">
        <v>42354</v>
      </c>
      <c r="P4150" s="3">
        <v>0.08</v>
      </c>
      <c r="Q4150" s="4">
        <v>1</v>
      </c>
      <c r="R4150" s="3">
        <v>5.6</v>
      </c>
      <c r="S41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0" t="str">
        <f>IF(AIRBNB[[#This Row],[RUIDO(dB)]]&lt;=4,"Silencioso",IF(AIRBNB[[#This Row],[RUIDO(dB)]]&lt;=5.5,"Poco Ruidoso","Ruidoso"))</f>
        <v>Ruidoso</v>
      </c>
      <c r="U4150" t="str">
        <f>IF(AND(AIRBNB[[#This Row],[PRECIO]]&lt;50,AIRBNB[[#This Row],[MIN_NOCHES]]&gt;3),"Dentro del presupuesto","No considerar")</f>
        <v>No considerar</v>
      </c>
      <c r="V4150" t="str">
        <f>VLOOKUP(AIRBNB[[#This Row],[HOST_ID]],Super_host[],5,FALSE)</f>
        <v>Host</v>
      </c>
    </row>
    <row r="4151" spans="1:22">
      <c r="A4151" s="4">
        <v>2702351</v>
      </c>
      <c r="B4151" t="s">
        <v>2863</v>
      </c>
      <c r="C4151" s="4">
        <v>13829968</v>
      </c>
      <c r="D4151" t="s">
        <v>63</v>
      </c>
      <c r="E4151" t="s">
        <v>2864</v>
      </c>
      <c r="F4151" s="4">
        <v>10031</v>
      </c>
      <c r="G4151" s="13" t="s">
        <v>124</v>
      </c>
      <c r="H4151" s="13" t="s">
        <v>148</v>
      </c>
      <c r="I4151" s="1">
        <v>4082907</v>
      </c>
      <c r="J4151" s="1">
        <v>-7394939</v>
      </c>
      <c r="K4151" t="s">
        <v>5</v>
      </c>
      <c r="L4151" s="20">
        <v>90</v>
      </c>
      <c r="M4151" s="4">
        <v>5</v>
      </c>
      <c r="N4151" s="4">
        <v>16</v>
      </c>
      <c r="O4151" s="2">
        <v>43624</v>
      </c>
      <c r="P4151" s="3">
        <v>0.25</v>
      </c>
      <c r="Q4151" s="4">
        <v>1</v>
      </c>
      <c r="R4151" s="3">
        <v>5.6</v>
      </c>
      <c r="S41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1" t="str">
        <f>IF(AIRBNB[[#This Row],[RUIDO(dB)]]&lt;=4,"Silencioso",IF(AIRBNB[[#This Row],[RUIDO(dB)]]&lt;=5.5,"Poco Ruidoso","Ruidoso"))</f>
        <v>Ruidoso</v>
      </c>
      <c r="U4151" t="str">
        <f>IF(AND(AIRBNB[[#This Row],[PRECIO]]&lt;50,AIRBNB[[#This Row],[MIN_NOCHES]]&gt;3),"Dentro del presupuesto","No considerar")</f>
        <v>No considerar</v>
      </c>
      <c r="V4151" t="str">
        <f>VLOOKUP(AIRBNB[[#This Row],[HOST_ID]],Super_host[],5,FALSE)</f>
        <v>Host</v>
      </c>
    </row>
    <row r="4152" spans="1:22">
      <c r="A4152" s="4">
        <v>2659448</v>
      </c>
      <c r="B4152" t="s">
        <v>13674</v>
      </c>
      <c r="C4152" s="4">
        <v>13611255</v>
      </c>
      <c r="D4152" t="s">
        <v>13675</v>
      </c>
      <c r="E4152" t="s">
        <v>13676</v>
      </c>
      <c r="F4152" s="4">
        <v>11221</v>
      </c>
      <c r="G4152" s="13" t="s">
        <v>4662</v>
      </c>
      <c r="H4152" s="13" t="s">
        <v>9230</v>
      </c>
      <c r="I4152" s="1">
        <v>4068852</v>
      </c>
      <c r="J4152" s="1">
        <v>-7393588</v>
      </c>
      <c r="K4152" t="s">
        <v>5</v>
      </c>
      <c r="L4152" s="20">
        <v>90</v>
      </c>
      <c r="M4152" s="4">
        <v>30</v>
      </c>
      <c r="N4152" s="4">
        <v>62</v>
      </c>
      <c r="O4152" s="2">
        <v>43617</v>
      </c>
      <c r="P4152" s="3">
        <v>1.2</v>
      </c>
      <c r="Q4152" s="4">
        <v>1</v>
      </c>
      <c r="R4152" s="3">
        <v>6.9</v>
      </c>
      <c r="S41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2" t="str">
        <f>IF(AIRBNB[[#This Row],[RUIDO(dB)]]&lt;=4,"Silencioso",IF(AIRBNB[[#This Row],[RUIDO(dB)]]&lt;=5.5,"Poco Ruidoso","Ruidoso"))</f>
        <v>Ruidoso</v>
      </c>
      <c r="U4152" t="str">
        <f>IF(AND(AIRBNB[[#This Row],[PRECIO]]&lt;50,AIRBNB[[#This Row],[MIN_NOCHES]]&gt;3),"Dentro del presupuesto","No considerar")</f>
        <v>No considerar</v>
      </c>
      <c r="V4152" t="str">
        <f>VLOOKUP(AIRBNB[[#This Row],[HOST_ID]],Super_host[],5,FALSE)</f>
        <v>Host</v>
      </c>
    </row>
    <row r="4153" spans="1:22">
      <c r="A4153" s="4">
        <v>2653186</v>
      </c>
      <c r="B4153" t="s">
        <v>2865</v>
      </c>
      <c r="C4153" s="4">
        <v>13360423</v>
      </c>
      <c r="D4153" t="s">
        <v>2866</v>
      </c>
      <c r="E4153" t="s">
        <v>2867</v>
      </c>
      <c r="F4153" s="4">
        <v>10028</v>
      </c>
      <c r="G4153" s="13" t="s">
        <v>124</v>
      </c>
      <c r="H4153" s="13" t="s">
        <v>129</v>
      </c>
      <c r="I4153" s="1">
        <v>4077645</v>
      </c>
      <c r="J4153" s="1">
        <v>-7394865</v>
      </c>
      <c r="K4153" t="s">
        <v>5</v>
      </c>
      <c r="L4153" s="20">
        <v>90</v>
      </c>
      <c r="M4153" s="4">
        <v>30</v>
      </c>
      <c r="N4153" s="4">
        <v>13</v>
      </c>
      <c r="O4153" s="2">
        <v>42490</v>
      </c>
      <c r="P4153" s="3">
        <v>0.25</v>
      </c>
      <c r="Q4153" s="4">
        <v>1</v>
      </c>
      <c r="R4153" s="3">
        <v>5.6</v>
      </c>
      <c r="S41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3" t="str">
        <f>IF(AIRBNB[[#This Row],[RUIDO(dB)]]&lt;=4,"Silencioso",IF(AIRBNB[[#This Row],[RUIDO(dB)]]&lt;=5.5,"Poco Ruidoso","Ruidoso"))</f>
        <v>Ruidoso</v>
      </c>
      <c r="U4153" t="str">
        <f>IF(AND(AIRBNB[[#This Row],[PRECIO]]&lt;50,AIRBNB[[#This Row],[MIN_NOCHES]]&gt;3),"Dentro del presupuesto","No considerar")</f>
        <v>No considerar</v>
      </c>
      <c r="V4153" t="str">
        <f>VLOOKUP(AIRBNB[[#This Row],[HOST_ID]],Super_host[],5,FALSE)</f>
        <v>Host</v>
      </c>
    </row>
    <row r="4154" spans="1:22">
      <c r="A4154" s="4">
        <v>3847733</v>
      </c>
      <c r="B4154" t="s">
        <v>12937</v>
      </c>
      <c r="C4154" s="4">
        <v>12971995</v>
      </c>
      <c r="D4154" t="s">
        <v>872</v>
      </c>
      <c r="E4154" t="s">
        <v>12938</v>
      </c>
      <c r="F4154" s="4">
        <v>11233</v>
      </c>
      <c r="G4154" s="13" t="s">
        <v>4662</v>
      </c>
      <c r="H4154" s="13" t="s">
        <v>9230</v>
      </c>
      <c r="I4154" s="1">
        <v>4068082</v>
      </c>
      <c r="J4154" s="1">
        <v>-7393599</v>
      </c>
      <c r="K4154" t="s">
        <v>40</v>
      </c>
      <c r="L4154" s="20">
        <v>90</v>
      </c>
      <c r="M4154" s="4">
        <v>3</v>
      </c>
      <c r="N4154" s="4">
        <v>39</v>
      </c>
      <c r="O4154" s="2">
        <v>42147</v>
      </c>
      <c r="P4154" s="3">
        <v>0.67</v>
      </c>
      <c r="Q4154" s="4">
        <v>1</v>
      </c>
      <c r="R4154" s="3">
        <v>6.9</v>
      </c>
      <c r="S41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4" t="str">
        <f>IF(AIRBNB[[#This Row],[RUIDO(dB)]]&lt;=4,"Silencioso",IF(AIRBNB[[#This Row],[RUIDO(dB)]]&lt;=5.5,"Poco Ruidoso","Ruidoso"))</f>
        <v>Ruidoso</v>
      </c>
      <c r="U4154" t="str">
        <f>IF(AND(AIRBNB[[#This Row],[PRECIO]]&lt;50,AIRBNB[[#This Row],[MIN_NOCHES]]&gt;3),"Dentro del presupuesto","No considerar")</f>
        <v>No considerar</v>
      </c>
      <c r="V4154" t="str">
        <f>VLOOKUP(AIRBNB[[#This Row],[HOST_ID]],Super_host[],5,FALSE)</f>
        <v>Host</v>
      </c>
    </row>
    <row r="4155" spans="1:22">
      <c r="A4155" s="4">
        <v>2728293</v>
      </c>
      <c r="B4155" t="s">
        <v>571</v>
      </c>
      <c r="C4155" s="4">
        <v>12511213</v>
      </c>
      <c r="D4155" t="s">
        <v>572</v>
      </c>
      <c r="E4155" t="s">
        <v>573</v>
      </c>
      <c r="F4155" s="4">
        <v>10009</v>
      </c>
      <c r="G4155" s="13" t="s">
        <v>124</v>
      </c>
      <c r="H4155" s="13" t="s">
        <v>133</v>
      </c>
      <c r="I4155" s="1">
        <v>407221</v>
      </c>
      <c r="J4155" s="1">
        <v>-7398259</v>
      </c>
      <c r="K4155" t="s">
        <v>40</v>
      </c>
      <c r="L4155" s="20">
        <v>90</v>
      </c>
      <c r="M4155" s="4">
        <v>4</v>
      </c>
      <c r="N4155" s="4">
        <v>1</v>
      </c>
      <c r="O4155" s="2">
        <v>42534</v>
      </c>
      <c r="P4155" s="3">
        <v>0.03</v>
      </c>
      <c r="Q4155" s="4">
        <v>1</v>
      </c>
      <c r="R4155" s="3">
        <v>5.6</v>
      </c>
      <c r="S41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5" t="str">
        <f>IF(AIRBNB[[#This Row],[RUIDO(dB)]]&lt;=4,"Silencioso",IF(AIRBNB[[#This Row],[RUIDO(dB)]]&lt;=5.5,"Poco Ruidoso","Ruidoso"))</f>
        <v>Ruidoso</v>
      </c>
      <c r="U4155" t="str">
        <f>IF(AND(AIRBNB[[#This Row],[PRECIO]]&lt;50,AIRBNB[[#This Row],[MIN_NOCHES]]&gt;3),"Dentro del presupuesto","No considerar")</f>
        <v>No considerar</v>
      </c>
      <c r="V4155" t="str">
        <f>VLOOKUP(AIRBNB[[#This Row],[HOST_ID]],Super_host[],5,FALSE)</f>
        <v>Host</v>
      </c>
    </row>
    <row r="4156" spans="1:22">
      <c r="A4156" s="4">
        <v>2487851</v>
      </c>
      <c r="B4156" t="s">
        <v>14527</v>
      </c>
      <c r="C4156" s="4">
        <v>12358955</v>
      </c>
      <c r="D4156" t="s">
        <v>6763</v>
      </c>
      <c r="E4156" t="s">
        <v>14528</v>
      </c>
      <c r="F4156" s="4">
        <v>11211</v>
      </c>
      <c r="G4156" s="13" t="s">
        <v>4662</v>
      </c>
      <c r="H4156" s="13" t="s">
        <v>9218</v>
      </c>
      <c r="I4156" s="1">
        <v>4071072</v>
      </c>
      <c r="J4156" s="1">
        <v>-7396143</v>
      </c>
      <c r="K4156" t="s">
        <v>40</v>
      </c>
      <c r="L4156" s="20">
        <v>90</v>
      </c>
      <c r="M4156" s="4">
        <v>2</v>
      </c>
      <c r="N4156" s="4">
        <v>142</v>
      </c>
      <c r="O4156" s="2">
        <v>43632</v>
      </c>
      <c r="P4156" s="3">
        <v>2.2200000000000002</v>
      </c>
      <c r="Q4156" s="4">
        <v>1</v>
      </c>
      <c r="R4156" s="3">
        <v>6.9</v>
      </c>
      <c r="S41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6" t="str">
        <f>IF(AIRBNB[[#This Row],[RUIDO(dB)]]&lt;=4,"Silencioso",IF(AIRBNB[[#This Row],[RUIDO(dB)]]&lt;=5.5,"Poco Ruidoso","Ruidoso"))</f>
        <v>Ruidoso</v>
      </c>
      <c r="U4156" t="str">
        <f>IF(AND(AIRBNB[[#This Row],[PRECIO]]&lt;50,AIRBNB[[#This Row],[MIN_NOCHES]]&gt;3),"Dentro del presupuesto","No considerar")</f>
        <v>No considerar</v>
      </c>
      <c r="V4156" t="str">
        <f>VLOOKUP(AIRBNB[[#This Row],[HOST_ID]],Super_host[],5,FALSE)</f>
        <v>Host</v>
      </c>
    </row>
    <row r="4157" spans="1:22">
      <c r="A4157" s="4">
        <v>5070183</v>
      </c>
      <c r="B4157" t="s">
        <v>8350</v>
      </c>
      <c r="C4157" s="4">
        <v>12306481</v>
      </c>
      <c r="D4157" t="s">
        <v>8209</v>
      </c>
      <c r="E4157" t="s">
        <v>8351</v>
      </c>
      <c r="F4157" s="4">
        <v>11104</v>
      </c>
      <c r="G4157" s="13" t="s">
        <v>7897</v>
      </c>
      <c r="H4157" s="13" t="s">
        <v>7923</v>
      </c>
      <c r="I4157" s="1">
        <v>4074513</v>
      </c>
      <c r="J4157" s="1">
        <v>-7391685</v>
      </c>
      <c r="K4157" t="s">
        <v>5</v>
      </c>
      <c r="L4157" s="20">
        <v>90</v>
      </c>
      <c r="M4157" s="4">
        <v>30</v>
      </c>
      <c r="N4157" s="4">
        <v>10</v>
      </c>
      <c r="O4157" s="2">
        <v>43608</v>
      </c>
      <c r="P4157" s="3">
        <v>0.28000000000000003</v>
      </c>
      <c r="Q4157" s="4">
        <v>5</v>
      </c>
      <c r="R4157" s="3">
        <v>6.24</v>
      </c>
      <c r="S41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7" t="str">
        <f>IF(AIRBNB[[#This Row],[RUIDO(dB)]]&lt;=4,"Silencioso",IF(AIRBNB[[#This Row],[RUIDO(dB)]]&lt;=5.5,"Poco Ruidoso","Ruidoso"))</f>
        <v>Ruidoso</v>
      </c>
      <c r="U4157" t="str">
        <f>IF(AND(AIRBNB[[#This Row],[PRECIO]]&lt;50,AIRBNB[[#This Row],[MIN_NOCHES]]&gt;3),"Dentro del presupuesto","No considerar")</f>
        <v>No considerar</v>
      </c>
      <c r="V4157" t="str">
        <f>VLOOKUP(AIRBNB[[#This Row],[HOST_ID]],Super_host[],5,FALSE)</f>
        <v>Host</v>
      </c>
    </row>
    <row r="4158" spans="1:22">
      <c r="A4158" s="4">
        <v>2274268</v>
      </c>
      <c r="B4158" t="s">
        <v>6124</v>
      </c>
      <c r="C4158" s="4">
        <v>11611239</v>
      </c>
      <c r="D4158" t="s">
        <v>1186</v>
      </c>
      <c r="E4158" t="s">
        <v>6125</v>
      </c>
      <c r="F4158" s="4">
        <v>10036</v>
      </c>
      <c r="G4158" s="13" t="s">
        <v>124</v>
      </c>
      <c r="H4158" s="13" t="s">
        <v>249</v>
      </c>
      <c r="I4158" s="1">
        <v>407604</v>
      </c>
      <c r="J4158" s="1">
        <v>-739922</v>
      </c>
      <c r="K4158" t="s">
        <v>40</v>
      </c>
      <c r="L4158" s="20">
        <v>90</v>
      </c>
      <c r="M4158" s="4">
        <v>1</v>
      </c>
      <c r="N4158" s="4">
        <v>170</v>
      </c>
      <c r="O4158" s="2">
        <v>43626</v>
      </c>
      <c r="P4158" s="3">
        <v>2.92</v>
      </c>
      <c r="Q4158" s="4">
        <v>1</v>
      </c>
      <c r="R4158" s="3">
        <v>5.6</v>
      </c>
      <c r="S41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8" t="str">
        <f>IF(AIRBNB[[#This Row],[RUIDO(dB)]]&lt;=4,"Silencioso",IF(AIRBNB[[#This Row],[RUIDO(dB)]]&lt;=5.5,"Poco Ruidoso","Ruidoso"))</f>
        <v>Ruidoso</v>
      </c>
      <c r="U4158" t="str">
        <f>IF(AND(AIRBNB[[#This Row],[PRECIO]]&lt;50,AIRBNB[[#This Row],[MIN_NOCHES]]&gt;3),"Dentro del presupuesto","No considerar")</f>
        <v>No considerar</v>
      </c>
      <c r="V4158" t="str">
        <f>VLOOKUP(AIRBNB[[#This Row],[HOST_ID]],Super_host[],5,FALSE)</f>
        <v>Host</v>
      </c>
    </row>
    <row r="4159" spans="1:22">
      <c r="A4159" s="4">
        <v>5285867</v>
      </c>
      <c r="B4159" t="s">
        <v>12433</v>
      </c>
      <c r="C4159" s="4">
        <v>11601961</v>
      </c>
      <c r="D4159" t="s">
        <v>854</v>
      </c>
      <c r="E4159" t="s">
        <v>10627</v>
      </c>
      <c r="F4159" s="4">
        <v>11230</v>
      </c>
      <c r="G4159" s="13" t="s">
        <v>4662</v>
      </c>
      <c r="H4159" s="13" t="s">
        <v>9427</v>
      </c>
      <c r="I4159" s="1">
        <v>4064858</v>
      </c>
      <c r="J4159" s="1">
        <v>-7396378</v>
      </c>
      <c r="K4159" t="s">
        <v>5</v>
      </c>
      <c r="L4159" s="20">
        <v>90</v>
      </c>
      <c r="M4159" s="4">
        <v>3</v>
      </c>
      <c r="N4159" s="4">
        <v>24</v>
      </c>
      <c r="O4159" s="2">
        <v>43562</v>
      </c>
      <c r="P4159" s="3">
        <v>0.45</v>
      </c>
      <c r="Q4159" s="4">
        <v>1</v>
      </c>
      <c r="R4159" s="3">
        <v>6.9</v>
      </c>
      <c r="S41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59" t="str">
        <f>IF(AIRBNB[[#This Row],[RUIDO(dB)]]&lt;=4,"Silencioso",IF(AIRBNB[[#This Row],[RUIDO(dB)]]&lt;=5.5,"Poco Ruidoso","Ruidoso"))</f>
        <v>Ruidoso</v>
      </c>
      <c r="U4159" t="str">
        <f>IF(AND(AIRBNB[[#This Row],[PRECIO]]&lt;50,AIRBNB[[#This Row],[MIN_NOCHES]]&gt;3),"Dentro del presupuesto","No considerar")</f>
        <v>No considerar</v>
      </c>
      <c r="V4159" t="str">
        <f>VLOOKUP(AIRBNB[[#This Row],[HOST_ID]],Super_host[],5,FALSE)</f>
        <v>Host</v>
      </c>
    </row>
    <row r="4160" spans="1:22">
      <c r="A4160" s="4">
        <v>4792219</v>
      </c>
      <c r="B4160" t="s">
        <v>9126</v>
      </c>
      <c r="C4160" s="4">
        <v>11479819</v>
      </c>
      <c r="D4160" t="s">
        <v>9127</v>
      </c>
      <c r="E4160" t="s">
        <v>9128</v>
      </c>
      <c r="F4160" s="4">
        <v>11106</v>
      </c>
      <c r="G4160" s="13" t="s">
        <v>7897</v>
      </c>
      <c r="H4160" s="13" t="s">
        <v>7940</v>
      </c>
      <c r="I4160" s="1">
        <v>4076235</v>
      </c>
      <c r="J4160" s="1">
        <v>-739217</v>
      </c>
      <c r="K4160" t="s">
        <v>5</v>
      </c>
      <c r="L4160" s="20">
        <v>90</v>
      </c>
      <c r="M4160" s="4">
        <v>14</v>
      </c>
      <c r="N4160" s="4">
        <v>0</v>
      </c>
      <c r="O4160" s="2">
        <v>43631</v>
      </c>
      <c r="P4160" s="3">
        <v>0.02</v>
      </c>
      <c r="Q4160" s="4">
        <v>5</v>
      </c>
      <c r="R4160" s="3">
        <v>6.24</v>
      </c>
      <c r="S41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0" t="str">
        <f>IF(AIRBNB[[#This Row],[RUIDO(dB)]]&lt;=4,"Silencioso",IF(AIRBNB[[#This Row],[RUIDO(dB)]]&lt;=5.5,"Poco Ruidoso","Ruidoso"))</f>
        <v>Ruidoso</v>
      </c>
      <c r="U4160" t="str">
        <f>IF(AND(AIRBNB[[#This Row],[PRECIO]]&lt;50,AIRBNB[[#This Row],[MIN_NOCHES]]&gt;3),"Dentro del presupuesto","No considerar")</f>
        <v>No considerar</v>
      </c>
      <c r="V4160" t="str">
        <f>VLOOKUP(AIRBNB[[#This Row],[HOST_ID]],Super_host[],5,FALSE)</f>
        <v>Host</v>
      </c>
    </row>
    <row r="4161" spans="1:22">
      <c r="A4161" s="4">
        <v>3604145</v>
      </c>
      <c r="B4161" t="s">
        <v>13256</v>
      </c>
      <c r="C4161" s="4">
        <v>11430190</v>
      </c>
      <c r="D4161" t="s">
        <v>66</v>
      </c>
      <c r="E4161" t="s">
        <v>11499</v>
      </c>
      <c r="F4161" s="4">
        <v>11206</v>
      </c>
      <c r="G4161" s="13" t="s">
        <v>4662</v>
      </c>
      <c r="H4161" s="13" t="s">
        <v>9230</v>
      </c>
      <c r="I4161" s="1">
        <v>4069576</v>
      </c>
      <c r="J4161" s="1">
        <v>-7394082</v>
      </c>
      <c r="K4161" t="s">
        <v>5</v>
      </c>
      <c r="L4161" s="20">
        <v>90</v>
      </c>
      <c r="M4161" s="4">
        <v>2</v>
      </c>
      <c r="N4161" s="4">
        <v>51</v>
      </c>
      <c r="O4161" s="2">
        <v>43402</v>
      </c>
      <c r="P4161" s="3">
        <v>0.86</v>
      </c>
      <c r="Q4161" s="4">
        <v>1</v>
      </c>
      <c r="R4161" s="3">
        <v>6.9</v>
      </c>
      <c r="S41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1" t="str">
        <f>IF(AIRBNB[[#This Row],[RUIDO(dB)]]&lt;=4,"Silencioso",IF(AIRBNB[[#This Row],[RUIDO(dB)]]&lt;=5.5,"Poco Ruidoso","Ruidoso"))</f>
        <v>Ruidoso</v>
      </c>
      <c r="U4161" t="str">
        <f>IF(AND(AIRBNB[[#This Row],[PRECIO]]&lt;50,AIRBNB[[#This Row],[MIN_NOCHES]]&gt;3),"Dentro del presupuesto","No considerar")</f>
        <v>No considerar</v>
      </c>
      <c r="V4161" t="str">
        <f>VLOOKUP(AIRBNB[[#This Row],[HOST_ID]],Super_host[],5,FALSE)</f>
        <v>Host</v>
      </c>
    </row>
    <row r="4162" spans="1:22">
      <c r="A4162" s="4">
        <v>2197401</v>
      </c>
      <c r="B4162" t="s">
        <v>6447</v>
      </c>
      <c r="C4162" s="4">
        <v>11208418</v>
      </c>
      <c r="D4162" t="s">
        <v>6448</v>
      </c>
      <c r="E4162" t="s">
        <v>6449</v>
      </c>
      <c r="F4162" s="4">
        <v>10032</v>
      </c>
      <c r="G4162" s="13" t="s">
        <v>124</v>
      </c>
      <c r="H4162" s="13" t="s">
        <v>125</v>
      </c>
      <c r="I4162" s="1">
        <v>4084119</v>
      </c>
      <c r="J4162" s="1">
        <v>-73939</v>
      </c>
      <c r="K4162" t="s">
        <v>40</v>
      </c>
      <c r="L4162" s="20">
        <v>90</v>
      </c>
      <c r="M4162" s="4">
        <v>1</v>
      </c>
      <c r="N4162" s="4">
        <v>271</v>
      </c>
      <c r="O4162" s="2">
        <v>43639</v>
      </c>
      <c r="P4162" s="3">
        <v>4.32</v>
      </c>
      <c r="Q4162" s="4">
        <v>1</v>
      </c>
      <c r="R4162" s="3">
        <v>5.6</v>
      </c>
      <c r="S41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2" t="str">
        <f>IF(AIRBNB[[#This Row],[RUIDO(dB)]]&lt;=4,"Silencioso",IF(AIRBNB[[#This Row],[RUIDO(dB)]]&lt;=5.5,"Poco Ruidoso","Ruidoso"))</f>
        <v>Ruidoso</v>
      </c>
      <c r="U4162" t="str">
        <f>IF(AND(AIRBNB[[#This Row],[PRECIO]]&lt;50,AIRBNB[[#This Row],[MIN_NOCHES]]&gt;3),"Dentro del presupuesto","No considerar")</f>
        <v>No considerar</v>
      </c>
      <c r="V4162" t="str">
        <f>VLOOKUP(AIRBNB[[#This Row],[HOST_ID]],Super_host[],5,FALSE)</f>
        <v>Host</v>
      </c>
    </row>
    <row r="4163" spans="1:22">
      <c r="A4163" s="4">
        <v>1945115</v>
      </c>
      <c r="B4163" t="s">
        <v>6013</v>
      </c>
      <c r="C4163" s="4">
        <v>10061009</v>
      </c>
      <c r="D4163" t="s">
        <v>6014</v>
      </c>
      <c r="E4163" t="s">
        <v>6015</v>
      </c>
      <c r="F4163" s="4">
        <v>10039</v>
      </c>
      <c r="G4163" s="13" t="s">
        <v>124</v>
      </c>
      <c r="H4163" s="13" t="s">
        <v>148</v>
      </c>
      <c r="I4163" s="1">
        <v>4080419</v>
      </c>
      <c r="J4163" s="1">
        <v>-7395582</v>
      </c>
      <c r="K4163" t="s">
        <v>40</v>
      </c>
      <c r="L4163" s="20">
        <v>90</v>
      </c>
      <c r="M4163" s="4">
        <v>4</v>
      </c>
      <c r="N4163" s="4">
        <v>57</v>
      </c>
      <c r="O4163" s="2">
        <v>43651</v>
      </c>
      <c r="P4163" s="3">
        <v>2.67</v>
      </c>
      <c r="Q4163" s="4">
        <v>1</v>
      </c>
      <c r="R4163" s="3">
        <v>5.6</v>
      </c>
      <c r="S41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3" t="str">
        <f>IF(AIRBNB[[#This Row],[RUIDO(dB)]]&lt;=4,"Silencioso",IF(AIRBNB[[#This Row],[RUIDO(dB)]]&lt;=5.5,"Poco Ruidoso","Ruidoso"))</f>
        <v>Ruidoso</v>
      </c>
      <c r="U4163" t="str">
        <f>IF(AND(AIRBNB[[#This Row],[PRECIO]]&lt;50,AIRBNB[[#This Row],[MIN_NOCHES]]&gt;3),"Dentro del presupuesto","No considerar")</f>
        <v>No considerar</v>
      </c>
      <c r="V4163" t="str">
        <f>VLOOKUP(AIRBNB[[#This Row],[HOST_ID]],Super_host[],5,FALSE)</f>
        <v>Host</v>
      </c>
    </row>
    <row r="4164" spans="1:22">
      <c r="A4164" s="4">
        <v>1914461</v>
      </c>
      <c r="B4164" t="s">
        <v>1768</v>
      </c>
      <c r="C4164" s="4">
        <v>9930219</v>
      </c>
      <c r="D4164" t="s">
        <v>1769</v>
      </c>
      <c r="E4164" t="s">
        <v>1770</v>
      </c>
      <c r="F4164" s="4">
        <v>10035</v>
      </c>
      <c r="G4164" s="13" t="s">
        <v>124</v>
      </c>
      <c r="H4164" s="13" t="s">
        <v>219</v>
      </c>
      <c r="I4164" s="1">
        <v>4080029</v>
      </c>
      <c r="J4164" s="1">
        <v>-7394294</v>
      </c>
      <c r="K4164" t="s">
        <v>40</v>
      </c>
      <c r="L4164" s="20">
        <v>90</v>
      </c>
      <c r="M4164" s="4">
        <v>3</v>
      </c>
      <c r="N4164" s="4">
        <v>7</v>
      </c>
      <c r="O4164" s="2">
        <v>42427</v>
      </c>
      <c r="P4164" s="3">
        <v>0.11</v>
      </c>
      <c r="Q4164" s="4">
        <v>1</v>
      </c>
      <c r="R4164" s="3">
        <v>5.6</v>
      </c>
      <c r="S41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4" t="str">
        <f>IF(AIRBNB[[#This Row],[RUIDO(dB)]]&lt;=4,"Silencioso",IF(AIRBNB[[#This Row],[RUIDO(dB)]]&lt;=5.5,"Poco Ruidoso","Ruidoso"))</f>
        <v>Ruidoso</v>
      </c>
      <c r="U4164" t="str">
        <f>IF(AND(AIRBNB[[#This Row],[PRECIO]]&lt;50,AIRBNB[[#This Row],[MIN_NOCHES]]&gt;3),"Dentro del presupuesto","No considerar")</f>
        <v>No considerar</v>
      </c>
      <c r="V4164" t="str">
        <f>VLOOKUP(AIRBNB[[#This Row],[HOST_ID]],Super_host[],5,FALSE)</f>
        <v>Host</v>
      </c>
    </row>
    <row r="4165" spans="1:22">
      <c r="A4165" s="4">
        <v>1871261</v>
      </c>
      <c r="B4165" t="s">
        <v>1262</v>
      </c>
      <c r="C4165" s="4">
        <v>9751988</v>
      </c>
      <c r="D4165" t="s">
        <v>1263</v>
      </c>
      <c r="E4165" t="s">
        <v>1264</v>
      </c>
      <c r="F4165" s="4">
        <v>10011</v>
      </c>
      <c r="G4165" s="13" t="s">
        <v>124</v>
      </c>
      <c r="H4165" s="13" t="s">
        <v>186</v>
      </c>
      <c r="I4165" s="1">
        <v>4074599</v>
      </c>
      <c r="J4165" s="1">
        <v>-7399775</v>
      </c>
      <c r="K4165" t="s">
        <v>40</v>
      </c>
      <c r="L4165" s="20">
        <v>90</v>
      </c>
      <c r="M4165" s="4">
        <v>6</v>
      </c>
      <c r="N4165" s="4">
        <v>4</v>
      </c>
      <c r="O4165" s="2">
        <v>42366</v>
      </c>
      <c r="P4165" s="3">
        <v>7.0000000000000007E-2</v>
      </c>
      <c r="Q4165" s="4">
        <v>1</v>
      </c>
      <c r="R4165" s="3">
        <v>5.6</v>
      </c>
      <c r="S41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5" t="str">
        <f>IF(AIRBNB[[#This Row],[RUIDO(dB)]]&lt;=4,"Silencioso",IF(AIRBNB[[#This Row],[RUIDO(dB)]]&lt;=5.5,"Poco Ruidoso","Ruidoso"))</f>
        <v>Ruidoso</v>
      </c>
      <c r="U4165" t="str">
        <f>IF(AND(AIRBNB[[#This Row],[PRECIO]]&lt;50,AIRBNB[[#This Row],[MIN_NOCHES]]&gt;3),"Dentro del presupuesto","No considerar")</f>
        <v>No considerar</v>
      </c>
      <c r="V4165" t="str">
        <f>VLOOKUP(AIRBNB[[#This Row],[HOST_ID]],Super_host[],5,FALSE)</f>
        <v>Host</v>
      </c>
    </row>
    <row r="4166" spans="1:22">
      <c r="A4166" s="4">
        <v>1869685</v>
      </c>
      <c r="B4166" t="s">
        <v>12083</v>
      </c>
      <c r="C4166" s="4">
        <v>9745149</v>
      </c>
      <c r="D4166" t="s">
        <v>10995</v>
      </c>
      <c r="E4166" t="s">
        <v>12084</v>
      </c>
      <c r="F4166" s="4">
        <v>11216</v>
      </c>
      <c r="G4166" s="13" t="s">
        <v>4662</v>
      </c>
      <c r="H4166" s="13" t="s">
        <v>9230</v>
      </c>
      <c r="I4166" s="1">
        <v>4068185</v>
      </c>
      <c r="J4166" s="1">
        <v>-7395336</v>
      </c>
      <c r="K4166" t="s">
        <v>5</v>
      </c>
      <c r="L4166" s="20">
        <v>90</v>
      </c>
      <c r="M4166" s="4">
        <v>7</v>
      </c>
      <c r="N4166" s="4">
        <v>8</v>
      </c>
      <c r="O4166" s="2">
        <v>43595</v>
      </c>
      <c r="P4166" s="3">
        <v>0.35</v>
      </c>
      <c r="Q4166" s="4">
        <v>1</v>
      </c>
      <c r="R4166" s="3">
        <v>6.9</v>
      </c>
      <c r="S41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6" t="str">
        <f>IF(AIRBNB[[#This Row],[RUIDO(dB)]]&lt;=4,"Silencioso",IF(AIRBNB[[#This Row],[RUIDO(dB)]]&lt;=5.5,"Poco Ruidoso","Ruidoso"))</f>
        <v>Ruidoso</v>
      </c>
      <c r="U4166" t="str">
        <f>IF(AND(AIRBNB[[#This Row],[PRECIO]]&lt;50,AIRBNB[[#This Row],[MIN_NOCHES]]&gt;3),"Dentro del presupuesto","No considerar")</f>
        <v>No considerar</v>
      </c>
      <c r="V4166" t="str">
        <f>VLOOKUP(AIRBNB[[#This Row],[HOST_ID]],Super_host[],5,FALSE)</f>
        <v>Host</v>
      </c>
    </row>
    <row r="4167" spans="1:22">
      <c r="A4167" s="4">
        <v>1841356</v>
      </c>
      <c r="B4167" t="s">
        <v>2388</v>
      </c>
      <c r="C4167" s="4">
        <v>9622750</v>
      </c>
      <c r="D4167" t="s">
        <v>2389</v>
      </c>
      <c r="E4167" t="s">
        <v>2390</v>
      </c>
      <c r="F4167" s="4">
        <v>10016</v>
      </c>
      <c r="G4167" s="13" t="s">
        <v>124</v>
      </c>
      <c r="H4167" s="13" t="s">
        <v>175</v>
      </c>
      <c r="I4167" s="1">
        <v>4074392</v>
      </c>
      <c r="J4167" s="1">
        <v>-739811</v>
      </c>
      <c r="K4167" t="s">
        <v>40</v>
      </c>
      <c r="L4167" s="20">
        <v>90</v>
      </c>
      <c r="M4167" s="4">
        <v>3</v>
      </c>
      <c r="N4167" s="4">
        <v>12</v>
      </c>
      <c r="O4167" s="2">
        <v>42437</v>
      </c>
      <c r="P4167" s="3">
        <v>0.18</v>
      </c>
      <c r="Q4167" s="4">
        <v>1</v>
      </c>
      <c r="R4167" s="3">
        <v>5.6</v>
      </c>
      <c r="S41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7" t="str">
        <f>IF(AIRBNB[[#This Row],[RUIDO(dB)]]&lt;=4,"Silencioso",IF(AIRBNB[[#This Row],[RUIDO(dB)]]&lt;=5.5,"Poco Ruidoso","Ruidoso"))</f>
        <v>Ruidoso</v>
      </c>
      <c r="U4167" t="str">
        <f>IF(AND(AIRBNB[[#This Row],[PRECIO]]&lt;50,AIRBNB[[#This Row],[MIN_NOCHES]]&gt;3),"Dentro del presupuesto","No considerar")</f>
        <v>No considerar</v>
      </c>
      <c r="V4167" t="str">
        <f>VLOOKUP(AIRBNB[[#This Row],[HOST_ID]],Super_host[],5,FALSE)</f>
        <v>Host</v>
      </c>
    </row>
    <row r="4168" spans="1:22">
      <c r="A4168" s="4">
        <v>1811446</v>
      </c>
      <c r="B4168" t="s">
        <v>5104</v>
      </c>
      <c r="C4168" s="4">
        <v>9490594</v>
      </c>
      <c r="D4168" t="s">
        <v>362</v>
      </c>
      <c r="E4168" t="s">
        <v>5105</v>
      </c>
      <c r="F4168" s="4">
        <v>10011</v>
      </c>
      <c r="G4168" s="13" t="s">
        <v>124</v>
      </c>
      <c r="H4168" s="13" t="s">
        <v>186</v>
      </c>
      <c r="I4168" s="1">
        <v>4074166</v>
      </c>
      <c r="J4168" s="1">
        <v>-7399892</v>
      </c>
      <c r="K4168" t="s">
        <v>40</v>
      </c>
      <c r="L4168" s="20">
        <v>90</v>
      </c>
      <c r="M4168" s="4">
        <v>30</v>
      </c>
      <c r="N4168" s="4">
        <v>83</v>
      </c>
      <c r="O4168" s="2">
        <v>43031</v>
      </c>
      <c r="P4168" s="3">
        <v>1.2</v>
      </c>
      <c r="Q4168" s="4">
        <v>1</v>
      </c>
      <c r="R4168" s="3">
        <v>5.6</v>
      </c>
      <c r="S41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8" t="str">
        <f>IF(AIRBNB[[#This Row],[RUIDO(dB)]]&lt;=4,"Silencioso",IF(AIRBNB[[#This Row],[RUIDO(dB)]]&lt;=5.5,"Poco Ruidoso","Ruidoso"))</f>
        <v>Ruidoso</v>
      </c>
      <c r="U4168" t="str">
        <f>IF(AND(AIRBNB[[#This Row],[PRECIO]]&lt;50,AIRBNB[[#This Row],[MIN_NOCHES]]&gt;3),"Dentro del presupuesto","No considerar")</f>
        <v>No considerar</v>
      </c>
      <c r="V4168" t="str">
        <f>VLOOKUP(AIRBNB[[#This Row],[HOST_ID]],Super_host[],5,FALSE)</f>
        <v>Host</v>
      </c>
    </row>
    <row r="4169" spans="1:22">
      <c r="A4169" s="4">
        <v>4157451</v>
      </c>
      <c r="B4169" t="s">
        <v>5720</v>
      </c>
      <c r="C4169" s="4">
        <v>9432174</v>
      </c>
      <c r="D4169" t="s">
        <v>233</v>
      </c>
      <c r="E4169" t="s">
        <v>5721</v>
      </c>
      <c r="F4169" s="4">
        <v>10021</v>
      </c>
      <c r="G4169" s="13" t="s">
        <v>124</v>
      </c>
      <c r="H4169" s="13" t="s">
        <v>129</v>
      </c>
      <c r="I4169" s="1">
        <v>4076805</v>
      </c>
      <c r="J4169" s="1">
        <v>-7395424</v>
      </c>
      <c r="K4169" t="s">
        <v>40</v>
      </c>
      <c r="L4169" s="20">
        <v>90</v>
      </c>
      <c r="M4169" s="4">
        <v>4</v>
      </c>
      <c r="N4169" s="4">
        <v>87</v>
      </c>
      <c r="O4169" s="2">
        <v>43629</v>
      </c>
      <c r="P4169" s="3">
        <v>2.0099999999999998</v>
      </c>
      <c r="Q4169" s="4">
        <v>1</v>
      </c>
      <c r="R4169" s="3">
        <v>5.6</v>
      </c>
      <c r="S41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69" t="str">
        <f>IF(AIRBNB[[#This Row],[RUIDO(dB)]]&lt;=4,"Silencioso",IF(AIRBNB[[#This Row],[RUIDO(dB)]]&lt;=5.5,"Poco Ruidoso","Ruidoso"))</f>
        <v>Ruidoso</v>
      </c>
      <c r="U4169" t="str">
        <f>IF(AND(AIRBNB[[#This Row],[PRECIO]]&lt;50,AIRBNB[[#This Row],[MIN_NOCHES]]&gt;3),"Dentro del presupuesto","No considerar")</f>
        <v>No considerar</v>
      </c>
      <c r="V4169" t="str">
        <f>VLOOKUP(AIRBNB[[#This Row],[HOST_ID]],Super_host[],5,FALSE)</f>
        <v>Host</v>
      </c>
    </row>
    <row r="4170" spans="1:22">
      <c r="A4170" s="4">
        <v>1856261</v>
      </c>
      <c r="B4170" t="s">
        <v>4875</v>
      </c>
      <c r="C4170" s="4">
        <v>9407818</v>
      </c>
      <c r="D4170" t="s">
        <v>941</v>
      </c>
      <c r="E4170" t="s">
        <v>1334</v>
      </c>
      <c r="F4170" s="4">
        <v>10019</v>
      </c>
      <c r="G4170" s="13" t="s">
        <v>124</v>
      </c>
      <c r="H4170" s="13" t="s">
        <v>249</v>
      </c>
      <c r="I4170" s="1">
        <v>4076254</v>
      </c>
      <c r="J4170" s="1">
        <v>-7398712</v>
      </c>
      <c r="K4170" t="s">
        <v>40</v>
      </c>
      <c r="L4170" s="20">
        <v>90</v>
      </c>
      <c r="M4170" s="4">
        <v>1</v>
      </c>
      <c r="N4170" s="4">
        <v>61</v>
      </c>
      <c r="O4170" s="2">
        <v>43641</v>
      </c>
      <c r="P4170" s="3">
        <v>1.04</v>
      </c>
      <c r="Q4170" s="4">
        <v>1</v>
      </c>
      <c r="R4170" s="3">
        <v>5.6</v>
      </c>
      <c r="S41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0" t="str">
        <f>IF(AIRBNB[[#This Row],[RUIDO(dB)]]&lt;=4,"Silencioso",IF(AIRBNB[[#This Row],[RUIDO(dB)]]&lt;=5.5,"Poco Ruidoso","Ruidoso"))</f>
        <v>Ruidoso</v>
      </c>
      <c r="U4170" t="str">
        <f>IF(AND(AIRBNB[[#This Row],[PRECIO]]&lt;50,AIRBNB[[#This Row],[MIN_NOCHES]]&gt;3),"Dentro del presupuesto","No considerar")</f>
        <v>No considerar</v>
      </c>
      <c r="V4170" t="str">
        <f>VLOOKUP(AIRBNB[[#This Row],[HOST_ID]],Super_host[],5,FALSE)</f>
        <v>Host</v>
      </c>
    </row>
    <row r="4171" spans="1:22">
      <c r="A4171" s="4">
        <v>1702032</v>
      </c>
      <c r="B4171" t="s">
        <v>15727</v>
      </c>
      <c r="C4171" s="4">
        <v>8986314</v>
      </c>
      <c r="D4171" t="s">
        <v>1174</v>
      </c>
      <c r="E4171" t="s">
        <v>15728</v>
      </c>
      <c r="F4171" s="4">
        <v>11222</v>
      </c>
      <c r="G4171" s="13" t="s">
        <v>4662</v>
      </c>
      <c r="H4171" s="13" t="s">
        <v>9249</v>
      </c>
      <c r="I4171" s="1">
        <v>407337</v>
      </c>
      <c r="J4171" s="1">
        <v>-7395427</v>
      </c>
      <c r="K4171" t="s">
        <v>40</v>
      </c>
      <c r="L4171" s="20">
        <v>90</v>
      </c>
      <c r="M4171" s="4">
        <v>1</v>
      </c>
      <c r="N4171" s="4">
        <v>0</v>
      </c>
      <c r="O4171" s="2">
        <v>43457</v>
      </c>
      <c r="P4171" s="3">
        <v>0.04</v>
      </c>
      <c r="Q4171" s="4">
        <v>1</v>
      </c>
      <c r="R4171" s="3">
        <v>6.9</v>
      </c>
      <c r="S41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1" t="str">
        <f>IF(AIRBNB[[#This Row],[RUIDO(dB)]]&lt;=4,"Silencioso",IF(AIRBNB[[#This Row],[RUIDO(dB)]]&lt;=5.5,"Poco Ruidoso","Ruidoso"))</f>
        <v>Ruidoso</v>
      </c>
      <c r="U4171" t="str">
        <f>IF(AND(AIRBNB[[#This Row],[PRECIO]]&lt;50,AIRBNB[[#This Row],[MIN_NOCHES]]&gt;3),"Dentro del presupuesto","No considerar")</f>
        <v>No considerar</v>
      </c>
      <c r="V4171" t="str">
        <f>VLOOKUP(AIRBNB[[#This Row],[HOST_ID]],Super_host[],5,FALSE)</f>
        <v>Host</v>
      </c>
    </row>
    <row r="4172" spans="1:22">
      <c r="A4172" s="4">
        <v>1682282</v>
      </c>
      <c r="B4172" t="s">
        <v>5899</v>
      </c>
      <c r="C4172" s="4">
        <v>8896180</v>
      </c>
      <c r="D4172" t="s">
        <v>5900</v>
      </c>
      <c r="E4172" t="s">
        <v>5901</v>
      </c>
      <c r="F4172" s="4">
        <v>10029</v>
      </c>
      <c r="G4172" s="13" t="s">
        <v>124</v>
      </c>
      <c r="H4172" s="13" t="s">
        <v>219</v>
      </c>
      <c r="I4172" s="1">
        <v>4079053</v>
      </c>
      <c r="J4172" s="1">
        <v>-7394398</v>
      </c>
      <c r="K4172" t="s">
        <v>40</v>
      </c>
      <c r="L4172" s="20">
        <v>90</v>
      </c>
      <c r="M4172" s="4">
        <v>3</v>
      </c>
      <c r="N4172" s="4">
        <v>139</v>
      </c>
      <c r="O4172" s="2">
        <v>43652</v>
      </c>
      <c r="P4172" s="3">
        <v>2.38</v>
      </c>
      <c r="Q4172" s="4">
        <v>1</v>
      </c>
      <c r="R4172" s="3">
        <v>5.6</v>
      </c>
      <c r="S41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2" t="str">
        <f>IF(AIRBNB[[#This Row],[RUIDO(dB)]]&lt;=4,"Silencioso",IF(AIRBNB[[#This Row],[RUIDO(dB)]]&lt;=5.5,"Poco Ruidoso","Ruidoso"))</f>
        <v>Ruidoso</v>
      </c>
      <c r="U4172" t="str">
        <f>IF(AND(AIRBNB[[#This Row],[PRECIO]]&lt;50,AIRBNB[[#This Row],[MIN_NOCHES]]&gt;3),"Dentro del presupuesto","No considerar")</f>
        <v>No considerar</v>
      </c>
      <c r="V4172" t="str">
        <f>VLOOKUP(AIRBNB[[#This Row],[HOST_ID]],Super_host[],5,FALSE)</f>
        <v>Host</v>
      </c>
    </row>
    <row r="4173" spans="1:22">
      <c r="A4173" s="4">
        <v>1644133</v>
      </c>
      <c r="B4173" t="s">
        <v>10334</v>
      </c>
      <c r="C4173" s="4">
        <v>8726014</v>
      </c>
      <c r="D4173" t="s">
        <v>10335</v>
      </c>
      <c r="E4173" t="s">
        <v>10336</v>
      </c>
      <c r="F4173" s="4">
        <v>11210</v>
      </c>
      <c r="G4173" s="13" t="s">
        <v>4662</v>
      </c>
      <c r="H4173" s="13" t="s">
        <v>9306</v>
      </c>
      <c r="I4173" s="1">
        <v>4063205</v>
      </c>
      <c r="J4173" s="1">
        <v>-7394587</v>
      </c>
      <c r="K4173" t="s">
        <v>5</v>
      </c>
      <c r="L4173" s="20">
        <v>90</v>
      </c>
      <c r="M4173" s="4">
        <v>1</v>
      </c>
      <c r="N4173" s="4">
        <v>5</v>
      </c>
      <c r="O4173" s="2">
        <v>43588</v>
      </c>
      <c r="P4173" s="3">
        <v>0.08</v>
      </c>
      <c r="Q4173" s="4">
        <v>1</v>
      </c>
      <c r="R4173" s="3">
        <v>6.9</v>
      </c>
      <c r="S41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3" t="str">
        <f>IF(AIRBNB[[#This Row],[RUIDO(dB)]]&lt;=4,"Silencioso",IF(AIRBNB[[#This Row],[RUIDO(dB)]]&lt;=5.5,"Poco Ruidoso","Ruidoso"))</f>
        <v>Ruidoso</v>
      </c>
      <c r="U4173" t="str">
        <f>IF(AND(AIRBNB[[#This Row],[PRECIO]]&lt;50,AIRBNB[[#This Row],[MIN_NOCHES]]&gt;3),"Dentro del presupuesto","No considerar")</f>
        <v>No considerar</v>
      </c>
      <c r="V4173" t="str">
        <f>VLOOKUP(AIRBNB[[#This Row],[HOST_ID]],Super_host[],5,FALSE)</f>
        <v>Host</v>
      </c>
    </row>
    <row r="4174" spans="1:22">
      <c r="A4174" s="4">
        <v>1582540</v>
      </c>
      <c r="B4174" t="s">
        <v>822</v>
      </c>
      <c r="C4174" s="4">
        <v>8422502</v>
      </c>
      <c r="D4174" t="s">
        <v>823</v>
      </c>
      <c r="E4174" t="s">
        <v>824</v>
      </c>
      <c r="F4174" s="4">
        <v>10012</v>
      </c>
      <c r="G4174" s="13" t="s">
        <v>124</v>
      </c>
      <c r="H4174" s="13" t="s">
        <v>825</v>
      </c>
      <c r="I4174" s="1">
        <v>4072545</v>
      </c>
      <c r="J4174" s="1">
        <v>-7399492</v>
      </c>
      <c r="K4174" t="s">
        <v>5</v>
      </c>
      <c r="L4174" s="20">
        <v>90</v>
      </c>
      <c r="M4174" s="4">
        <v>7</v>
      </c>
      <c r="N4174" s="4">
        <v>2</v>
      </c>
      <c r="O4174" s="2">
        <v>42361</v>
      </c>
      <c r="P4174" s="3">
        <v>0.04</v>
      </c>
      <c r="Q4174" s="4">
        <v>1</v>
      </c>
      <c r="R4174" s="3">
        <v>5.6</v>
      </c>
      <c r="S41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4" t="str">
        <f>IF(AIRBNB[[#This Row],[RUIDO(dB)]]&lt;=4,"Silencioso",IF(AIRBNB[[#This Row],[RUIDO(dB)]]&lt;=5.5,"Poco Ruidoso","Ruidoso"))</f>
        <v>Ruidoso</v>
      </c>
      <c r="U4174" t="str">
        <f>IF(AND(AIRBNB[[#This Row],[PRECIO]]&lt;50,AIRBNB[[#This Row],[MIN_NOCHES]]&gt;3),"Dentro del presupuesto","No considerar")</f>
        <v>No considerar</v>
      </c>
      <c r="V4174" t="str">
        <f>VLOOKUP(AIRBNB[[#This Row],[HOST_ID]],Super_host[],5,FALSE)</f>
        <v>Host</v>
      </c>
    </row>
    <row r="4175" spans="1:22">
      <c r="A4175" s="4">
        <v>2134052</v>
      </c>
      <c r="B4175" t="s">
        <v>3437</v>
      </c>
      <c r="C4175" s="4">
        <v>7978448</v>
      </c>
      <c r="D4175" t="s">
        <v>3438</v>
      </c>
      <c r="E4175" t="s">
        <v>3439</v>
      </c>
      <c r="F4175" s="4">
        <v>10011</v>
      </c>
      <c r="G4175" s="13" t="s">
        <v>124</v>
      </c>
      <c r="H4175" s="13" t="s">
        <v>186</v>
      </c>
      <c r="I4175" s="1">
        <v>4074193</v>
      </c>
      <c r="J4175" s="1">
        <v>-740017</v>
      </c>
      <c r="K4175" t="s">
        <v>5</v>
      </c>
      <c r="L4175" s="20">
        <v>90</v>
      </c>
      <c r="M4175" s="4">
        <v>3</v>
      </c>
      <c r="N4175" s="4">
        <v>23</v>
      </c>
      <c r="O4175" s="2">
        <v>42344</v>
      </c>
      <c r="P4175" s="3">
        <v>0.36</v>
      </c>
      <c r="Q4175" s="4">
        <v>1</v>
      </c>
      <c r="R4175" s="3">
        <v>5.6</v>
      </c>
      <c r="S41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5" t="str">
        <f>IF(AIRBNB[[#This Row],[RUIDO(dB)]]&lt;=4,"Silencioso",IF(AIRBNB[[#This Row],[RUIDO(dB)]]&lt;=5.5,"Poco Ruidoso","Ruidoso"))</f>
        <v>Ruidoso</v>
      </c>
      <c r="U4175" t="str">
        <f>IF(AND(AIRBNB[[#This Row],[PRECIO]]&lt;50,AIRBNB[[#This Row],[MIN_NOCHES]]&gt;3),"Dentro del presupuesto","No considerar")</f>
        <v>No considerar</v>
      </c>
      <c r="V4175" t="str">
        <f>VLOOKUP(AIRBNB[[#This Row],[HOST_ID]],Super_host[],5,FALSE)</f>
        <v>Host</v>
      </c>
    </row>
    <row r="4176" spans="1:22">
      <c r="A4176" s="4">
        <v>1421933</v>
      </c>
      <c r="B4176" t="s">
        <v>1771</v>
      </c>
      <c r="C4176" s="4">
        <v>7654246</v>
      </c>
      <c r="D4176" t="s">
        <v>1772</v>
      </c>
      <c r="E4176" t="s">
        <v>1773</v>
      </c>
      <c r="F4176" s="4">
        <v>10011</v>
      </c>
      <c r="G4176" s="13" t="s">
        <v>124</v>
      </c>
      <c r="H4176" s="13" t="s">
        <v>186</v>
      </c>
      <c r="I4176" s="1">
        <v>4074036</v>
      </c>
      <c r="J4176" s="1">
        <v>-7400138</v>
      </c>
      <c r="K4176" t="s">
        <v>40</v>
      </c>
      <c r="L4176" s="20">
        <v>90</v>
      </c>
      <c r="M4176" s="4">
        <v>3</v>
      </c>
      <c r="N4176" s="4">
        <v>5</v>
      </c>
      <c r="O4176" s="2">
        <v>42576</v>
      </c>
      <c r="P4176" s="3">
        <v>0.11</v>
      </c>
      <c r="Q4176" s="4">
        <v>1</v>
      </c>
      <c r="R4176" s="3">
        <v>5.6</v>
      </c>
      <c r="S41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6" t="str">
        <f>IF(AIRBNB[[#This Row],[RUIDO(dB)]]&lt;=4,"Silencioso",IF(AIRBNB[[#This Row],[RUIDO(dB)]]&lt;=5.5,"Poco Ruidoso","Ruidoso"))</f>
        <v>Ruidoso</v>
      </c>
      <c r="U4176" t="str">
        <f>IF(AND(AIRBNB[[#This Row],[PRECIO]]&lt;50,AIRBNB[[#This Row],[MIN_NOCHES]]&gt;3),"Dentro del presupuesto","No considerar")</f>
        <v>No considerar</v>
      </c>
      <c r="V4176" t="str">
        <f>VLOOKUP(AIRBNB[[#This Row],[HOST_ID]],Super_host[],5,FALSE)</f>
        <v>Host</v>
      </c>
    </row>
    <row r="4177" spans="1:22">
      <c r="A4177" s="4">
        <v>1382158</v>
      </c>
      <c r="B4177" t="s">
        <v>5712</v>
      </c>
      <c r="C4177" s="4">
        <v>7458733</v>
      </c>
      <c r="D4177" t="s">
        <v>200</v>
      </c>
      <c r="E4177" t="s">
        <v>5713</v>
      </c>
      <c r="F4177" s="4">
        <v>10012</v>
      </c>
      <c r="G4177" s="13" t="s">
        <v>124</v>
      </c>
      <c r="H4177" s="13" t="s">
        <v>164</v>
      </c>
      <c r="I4177" s="1">
        <v>4072466</v>
      </c>
      <c r="J4177" s="1">
        <v>-740042</v>
      </c>
      <c r="K4177" t="s">
        <v>40</v>
      </c>
      <c r="L4177" s="20">
        <v>90</v>
      </c>
      <c r="M4177" s="4">
        <v>1</v>
      </c>
      <c r="N4177" s="4">
        <v>77</v>
      </c>
      <c r="O4177" s="2">
        <v>43651</v>
      </c>
      <c r="P4177" s="3">
        <v>2</v>
      </c>
      <c r="Q4177" s="4">
        <v>1</v>
      </c>
      <c r="R4177" s="3">
        <v>5.6</v>
      </c>
      <c r="S41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7" t="str">
        <f>IF(AIRBNB[[#This Row],[RUIDO(dB)]]&lt;=4,"Silencioso",IF(AIRBNB[[#This Row],[RUIDO(dB)]]&lt;=5.5,"Poco Ruidoso","Ruidoso"))</f>
        <v>Ruidoso</v>
      </c>
      <c r="U4177" t="str">
        <f>IF(AND(AIRBNB[[#This Row],[PRECIO]]&lt;50,AIRBNB[[#This Row],[MIN_NOCHES]]&gt;3),"Dentro del presupuesto","No considerar")</f>
        <v>No considerar</v>
      </c>
      <c r="V4177" t="str">
        <f>VLOOKUP(AIRBNB[[#This Row],[HOST_ID]],Super_host[],5,FALSE)</f>
        <v>Host</v>
      </c>
    </row>
    <row r="4178" spans="1:22">
      <c r="A4178" s="4">
        <v>3800547</v>
      </c>
      <c r="B4178" t="s">
        <v>14123</v>
      </c>
      <c r="C4178" s="4">
        <v>7453027</v>
      </c>
      <c r="D4178" t="s">
        <v>14124</v>
      </c>
      <c r="E4178" t="s">
        <v>14125</v>
      </c>
      <c r="F4178" s="4">
        <v>11236</v>
      </c>
      <c r="G4178" s="13" t="s">
        <v>4662</v>
      </c>
      <c r="H4178" s="13" t="s">
        <v>11075</v>
      </c>
      <c r="I4178" s="1">
        <v>4064287</v>
      </c>
      <c r="J4178" s="1">
        <v>-7390228</v>
      </c>
      <c r="K4178" t="s">
        <v>5</v>
      </c>
      <c r="L4178" s="20">
        <v>90</v>
      </c>
      <c r="M4178" s="4">
        <v>3</v>
      </c>
      <c r="N4178" s="4">
        <v>96</v>
      </c>
      <c r="O4178" s="2">
        <v>43640</v>
      </c>
      <c r="P4178" s="3">
        <v>1.66</v>
      </c>
      <c r="Q4178" s="4">
        <v>1</v>
      </c>
      <c r="R4178" s="3">
        <v>6.9</v>
      </c>
      <c r="S41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8" t="str">
        <f>IF(AIRBNB[[#This Row],[RUIDO(dB)]]&lt;=4,"Silencioso",IF(AIRBNB[[#This Row],[RUIDO(dB)]]&lt;=5.5,"Poco Ruidoso","Ruidoso"))</f>
        <v>Ruidoso</v>
      </c>
      <c r="U4178" t="str">
        <f>IF(AND(AIRBNB[[#This Row],[PRECIO]]&lt;50,AIRBNB[[#This Row],[MIN_NOCHES]]&gt;3),"Dentro del presupuesto","No considerar")</f>
        <v>No considerar</v>
      </c>
      <c r="V4178" t="str">
        <f>VLOOKUP(AIRBNB[[#This Row],[HOST_ID]],Super_host[],5,FALSE)</f>
        <v>Host</v>
      </c>
    </row>
    <row r="4179" spans="1:22">
      <c r="A4179" s="4">
        <v>1347175</v>
      </c>
      <c r="B4179" t="s">
        <v>16606</v>
      </c>
      <c r="C4179" s="4">
        <v>7309046</v>
      </c>
      <c r="D4179" t="s">
        <v>16607</v>
      </c>
      <c r="E4179" t="s">
        <v>16608</v>
      </c>
      <c r="F4179" s="4">
        <v>10463</v>
      </c>
      <c r="G4179" s="13" t="s">
        <v>16360</v>
      </c>
      <c r="H4179" s="13" t="s">
        <v>16409</v>
      </c>
      <c r="I4179" s="1">
        <v>4088166</v>
      </c>
      <c r="J4179" s="1">
        <v>-7391103</v>
      </c>
      <c r="K4179" t="s">
        <v>40</v>
      </c>
      <c r="L4179" s="20">
        <v>90</v>
      </c>
      <c r="M4179" s="4">
        <v>3</v>
      </c>
      <c r="N4179" s="4">
        <v>0</v>
      </c>
      <c r="O4179" s="2">
        <v>43631</v>
      </c>
      <c r="P4179" s="3">
        <v>0.46</v>
      </c>
      <c r="Q4179" s="4">
        <v>5</v>
      </c>
      <c r="R4179" s="3">
        <v>7.84</v>
      </c>
      <c r="S41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79" t="str">
        <f>IF(AIRBNB[[#This Row],[RUIDO(dB)]]&lt;=4,"Silencioso",IF(AIRBNB[[#This Row],[RUIDO(dB)]]&lt;=5.5,"Poco Ruidoso","Ruidoso"))</f>
        <v>Ruidoso</v>
      </c>
      <c r="U4179" t="str">
        <f>IF(AND(AIRBNB[[#This Row],[PRECIO]]&lt;50,AIRBNB[[#This Row],[MIN_NOCHES]]&gt;3),"Dentro del presupuesto","No considerar")</f>
        <v>No considerar</v>
      </c>
      <c r="V4179" t="str">
        <f>VLOOKUP(AIRBNB[[#This Row],[HOST_ID]],Super_host[],5,FALSE)</f>
        <v>Host</v>
      </c>
    </row>
    <row r="4180" spans="1:22">
      <c r="A4180" s="4">
        <v>4557370</v>
      </c>
      <c r="B4180" t="s">
        <v>2145</v>
      </c>
      <c r="C4180" s="4">
        <v>7257731</v>
      </c>
      <c r="D4180" t="s">
        <v>49</v>
      </c>
      <c r="E4180" t="s">
        <v>2146</v>
      </c>
      <c r="F4180" s="4">
        <v>10040</v>
      </c>
      <c r="G4180" s="13" t="s">
        <v>124</v>
      </c>
      <c r="H4180" s="13" t="s">
        <v>241</v>
      </c>
      <c r="I4180" s="1">
        <v>4086335</v>
      </c>
      <c r="J4180" s="1">
        <v>-7392822</v>
      </c>
      <c r="K4180" t="s">
        <v>5</v>
      </c>
      <c r="L4180" s="20">
        <v>90</v>
      </c>
      <c r="M4180" s="4">
        <v>7</v>
      </c>
      <c r="N4180" s="4">
        <v>7</v>
      </c>
      <c r="O4180" s="2">
        <v>43637</v>
      </c>
      <c r="P4180" s="3">
        <v>0.15</v>
      </c>
      <c r="Q4180" s="4">
        <v>1</v>
      </c>
      <c r="R4180" s="3">
        <v>5.6</v>
      </c>
      <c r="S41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0" t="str">
        <f>IF(AIRBNB[[#This Row],[RUIDO(dB)]]&lt;=4,"Silencioso",IF(AIRBNB[[#This Row],[RUIDO(dB)]]&lt;=5.5,"Poco Ruidoso","Ruidoso"))</f>
        <v>Ruidoso</v>
      </c>
      <c r="U4180" t="str">
        <f>IF(AND(AIRBNB[[#This Row],[PRECIO]]&lt;50,AIRBNB[[#This Row],[MIN_NOCHES]]&gt;3),"Dentro del presupuesto","No considerar")</f>
        <v>No considerar</v>
      </c>
      <c r="V4180" t="str">
        <f>VLOOKUP(AIRBNB[[#This Row],[HOST_ID]],Super_host[],5,FALSE)</f>
        <v>Host</v>
      </c>
    </row>
    <row r="4181" spans="1:22">
      <c r="A4181" s="4">
        <v>1171674</v>
      </c>
      <c r="B4181" t="s">
        <v>5579</v>
      </c>
      <c r="C4181" s="4">
        <v>6414916</v>
      </c>
      <c r="D4181" t="s">
        <v>326</v>
      </c>
      <c r="E4181" t="s">
        <v>5580</v>
      </c>
      <c r="F4181" s="4">
        <v>10014</v>
      </c>
      <c r="G4181" s="13" t="s">
        <v>124</v>
      </c>
      <c r="H4181" s="13" t="s">
        <v>144</v>
      </c>
      <c r="I4181" s="1">
        <v>407302</v>
      </c>
      <c r="J4181" s="1">
        <v>-7400165</v>
      </c>
      <c r="K4181" t="s">
        <v>5</v>
      </c>
      <c r="L4181" s="20">
        <v>90</v>
      </c>
      <c r="M4181" s="4">
        <v>2</v>
      </c>
      <c r="N4181" s="4">
        <v>136</v>
      </c>
      <c r="O4181" s="2">
        <v>43638</v>
      </c>
      <c r="P4181" s="3">
        <v>1.83</v>
      </c>
      <c r="Q4181" s="4">
        <v>1</v>
      </c>
      <c r="R4181" s="3">
        <v>5.6</v>
      </c>
      <c r="S41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1" t="str">
        <f>IF(AIRBNB[[#This Row],[RUIDO(dB)]]&lt;=4,"Silencioso",IF(AIRBNB[[#This Row],[RUIDO(dB)]]&lt;=5.5,"Poco Ruidoso","Ruidoso"))</f>
        <v>Ruidoso</v>
      </c>
      <c r="U4181" t="str">
        <f>IF(AND(AIRBNB[[#This Row],[PRECIO]]&lt;50,AIRBNB[[#This Row],[MIN_NOCHES]]&gt;3),"Dentro del presupuesto","No considerar")</f>
        <v>No considerar</v>
      </c>
      <c r="V4181" t="str">
        <f>VLOOKUP(AIRBNB[[#This Row],[HOST_ID]],Super_host[],5,FALSE)</f>
        <v>Host</v>
      </c>
    </row>
    <row r="4182" spans="1:22">
      <c r="A4182" s="4">
        <v>2613864</v>
      </c>
      <c r="B4182" t="s">
        <v>420</v>
      </c>
      <c r="C4182" s="4">
        <v>6222620</v>
      </c>
      <c r="D4182" t="s">
        <v>421</v>
      </c>
      <c r="E4182" t="s">
        <v>422</v>
      </c>
      <c r="F4182" s="4">
        <v>10019</v>
      </c>
      <c r="G4182" s="13" t="s">
        <v>124</v>
      </c>
      <c r="H4182" s="13" t="s">
        <v>249</v>
      </c>
      <c r="I4182" s="1">
        <v>4076608</v>
      </c>
      <c r="J4182" s="1">
        <v>-7399203</v>
      </c>
      <c r="K4182" t="s">
        <v>5</v>
      </c>
      <c r="L4182" s="20">
        <v>90</v>
      </c>
      <c r="M4182" s="4">
        <v>2</v>
      </c>
      <c r="N4182" s="4">
        <v>1</v>
      </c>
      <c r="O4182" s="2">
        <v>41753</v>
      </c>
      <c r="P4182" s="3">
        <v>0.02</v>
      </c>
      <c r="Q4182" s="4">
        <v>1</v>
      </c>
      <c r="R4182" s="3">
        <v>5.6</v>
      </c>
      <c r="S41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2" t="str">
        <f>IF(AIRBNB[[#This Row],[RUIDO(dB)]]&lt;=4,"Silencioso",IF(AIRBNB[[#This Row],[RUIDO(dB)]]&lt;=5.5,"Poco Ruidoso","Ruidoso"))</f>
        <v>Ruidoso</v>
      </c>
      <c r="U4182" t="str">
        <f>IF(AND(AIRBNB[[#This Row],[PRECIO]]&lt;50,AIRBNB[[#This Row],[MIN_NOCHES]]&gt;3),"Dentro del presupuesto","No considerar")</f>
        <v>No considerar</v>
      </c>
      <c r="V4182" t="str">
        <f>VLOOKUP(AIRBNB[[#This Row],[HOST_ID]],Super_host[],5,FALSE)</f>
        <v>Host</v>
      </c>
    </row>
    <row r="4183" spans="1:22">
      <c r="A4183" s="4">
        <v>28396</v>
      </c>
      <c r="B4183" t="s">
        <v>10358</v>
      </c>
      <c r="C4183" s="4">
        <v>6197784</v>
      </c>
      <c r="D4183" t="s">
        <v>1159</v>
      </c>
      <c r="E4183" t="s">
        <v>10359</v>
      </c>
      <c r="F4183" s="4">
        <v>11211</v>
      </c>
      <c r="G4183" s="13" t="s">
        <v>4662</v>
      </c>
      <c r="H4183" s="13" t="s">
        <v>9218</v>
      </c>
      <c r="I4183" s="1">
        <v>4071923</v>
      </c>
      <c r="J4183" s="1">
        <v>-7396468</v>
      </c>
      <c r="K4183" t="s">
        <v>40</v>
      </c>
      <c r="L4183" s="20">
        <v>90</v>
      </c>
      <c r="M4183" s="4">
        <v>1</v>
      </c>
      <c r="N4183" s="4">
        <v>9</v>
      </c>
      <c r="O4183" s="2">
        <v>40804</v>
      </c>
      <c r="P4183" s="3">
        <v>0.08</v>
      </c>
      <c r="Q4183" s="4">
        <v>1</v>
      </c>
      <c r="R4183" s="3">
        <v>6.9</v>
      </c>
      <c r="S41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3" t="str">
        <f>IF(AIRBNB[[#This Row],[RUIDO(dB)]]&lt;=4,"Silencioso",IF(AIRBNB[[#This Row],[RUIDO(dB)]]&lt;=5.5,"Poco Ruidoso","Ruidoso"))</f>
        <v>Ruidoso</v>
      </c>
      <c r="U4183" t="str">
        <f>IF(AND(AIRBNB[[#This Row],[PRECIO]]&lt;50,AIRBNB[[#This Row],[MIN_NOCHES]]&gt;3),"Dentro del presupuesto","No considerar")</f>
        <v>No considerar</v>
      </c>
      <c r="V4183" t="str">
        <f>VLOOKUP(AIRBNB[[#This Row],[HOST_ID]],Super_host[],5,FALSE)</f>
        <v>Host</v>
      </c>
    </row>
    <row r="4184" spans="1:22">
      <c r="A4184" s="4">
        <v>6185426</v>
      </c>
      <c r="B4184" t="s">
        <v>12967</v>
      </c>
      <c r="C4184" s="4">
        <v>5689587</v>
      </c>
      <c r="D4184" t="s">
        <v>12968</v>
      </c>
      <c r="E4184" t="s">
        <v>12969</v>
      </c>
      <c r="F4184" s="4">
        <v>11211</v>
      </c>
      <c r="G4184" s="13" t="s">
        <v>4662</v>
      </c>
      <c r="H4184" s="13" t="s">
        <v>9218</v>
      </c>
      <c r="I4184" s="1">
        <v>4071178</v>
      </c>
      <c r="J4184" s="1">
        <v>-7395684</v>
      </c>
      <c r="K4184" t="s">
        <v>5</v>
      </c>
      <c r="L4184" s="20">
        <v>90</v>
      </c>
      <c r="M4184" s="4">
        <v>15</v>
      </c>
      <c r="N4184" s="4">
        <v>27</v>
      </c>
      <c r="O4184" s="2">
        <v>43566</v>
      </c>
      <c r="P4184" s="3">
        <v>0.68</v>
      </c>
      <c r="Q4184" s="4">
        <v>1</v>
      </c>
      <c r="R4184" s="3">
        <v>6.9</v>
      </c>
      <c r="S41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4" t="str">
        <f>IF(AIRBNB[[#This Row],[RUIDO(dB)]]&lt;=4,"Silencioso",IF(AIRBNB[[#This Row],[RUIDO(dB)]]&lt;=5.5,"Poco Ruidoso","Ruidoso"))</f>
        <v>Ruidoso</v>
      </c>
      <c r="U4184" t="str">
        <f>IF(AND(AIRBNB[[#This Row],[PRECIO]]&lt;50,AIRBNB[[#This Row],[MIN_NOCHES]]&gt;3),"Dentro del presupuesto","No considerar")</f>
        <v>No considerar</v>
      </c>
      <c r="V4184" t="str">
        <f>VLOOKUP(AIRBNB[[#This Row],[HOST_ID]],Super_host[],5,FALSE)</f>
        <v>Host</v>
      </c>
    </row>
    <row r="4185" spans="1:22">
      <c r="A4185" s="4">
        <v>1139851</v>
      </c>
      <c r="B4185" t="s">
        <v>2408</v>
      </c>
      <c r="C4185" s="4">
        <v>5654454</v>
      </c>
      <c r="D4185" t="s">
        <v>2409</v>
      </c>
      <c r="E4185" t="s">
        <v>2410</v>
      </c>
      <c r="F4185" s="4">
        <v>10011</v>
      </c>
      <c r="G4185" s="13" t="s">
        <v>124</v>
      </c>
      <c r="H4185" s="13" t="s">
        <v>186</v>
      </c>
      <c r="I4185" s="1">
        <v>4074057</v>
      </c>
      <c r="J4185" s="1">
        <v>-7399771</v>
      </c>
      <c r="K4185" t="s">
        <v>5</v>
      </c>
      <c r="L4185" s="20">
        <v>90</v>
      </c>
      <c r="M4185" s="4">
        <v>45</v>
      </c>
      <c r="N4185" s="4">
        <v>11</v>
      </c>
      <c r="O4185" s="2">
        <v>43515</v>
      </c>
      <c r="P4185" s="3">
        <v>0.18</v>
      </c>
      <c r="Q4185" s="4">
        <v>1</v>
      </c>
      <c r="R4185" s="3">
        <v>5.6</v>
      </c>
      <c r="S41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5" t="str">
        <f>IF(AIRBNB[[#This Row],[RUIDO(dB)]]&lt;=4,"Silencioso",IF(AIRBNB[[#This Row],[RUIDO(dB)]]&lt;=5.5,"Poco Ruidoso","Ruidoso"))</f>
        <v>Ruidoso</v>
      </c>
      <c r="U4185" t="str">
        <f>IF(AND(AIRBNB[[#This Row],[PRECIO]]&lt;50,AIRBNB[[#This Row],[MIN_NOCHES]]&gt;3),"Dentro del presupuesto","No considerar")</f>
        <v>No considerar</v>
      </c>
      <c r="V4185" t="str">
        <f>VLOOKUP(AIRBNB[[#This Row],[HOST_ID]],Super_host[],5,FALSE)</f>
        <v>Host</v>
      </c>
    </row>
    <row r="4186" spans="1:22">
      <c r="A4186" s="4">
        <v>3265409</v>
      </c>
      <c r="B4186" t="s">
        <v>5434</v>
      </c>
      <c r="C4186" s="4">
        <v>5508109</v>
      </c>
      <c r="D4186" t="s">
        <v>5435</v>
      </c>
      <c r="E4186" t="s">
        <v>5436</v>
      </c>
      <c r="F4186" s="4">
        <v>10001</v>
      </c>
      <c r="G4186" s="13" t="s">
        <v>124</v>
      </c>
      <c r="H4186" s="13" t="s">
        <v>186</v>
      </c>
      <c r="I4186" s="1">
        <v>4074956</v>
      </c>
      <c r="J4186" s="1">
        <v>-7399671</v>
      </c>
      <c r="K4186" t="s">
        <v>40</v>
      </c>
      <c r="L4186" s="20">
        <v>90</v>
      </c>
      <c r="M4186" s="4">
        <v>3</v>
      </c>
      <c r="N4186" s="4">
        <v>2</v>
      </c>
      <c r="O4186" s="2">
        <v>43644</v>
      </c>
      <c r="P4186" s="3">
        <v>1.58</v>
      </c>
      <c r="Q4186" s="4">
        <v>1</v>
      </c>
      <c r="R4186" s="3">
        <v>5.6</v>
      </c>
      <c r="S41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6" t="str">
        <f>IF(AIRBNB[[#This Row],[RUIDO(dB)]]&lt;=4,"Silencioso",IF(AIRBNB[[#This Row],[RUIDO(dB)]]&lt;=5.5,"Poco Ruidoso","Ruidoso"))</f>
        <v>Ruidoso</v>
      </c>
      <c r="U4186" t="str">
        <f>IF(AND(AIRBNB[[#This Row],[PRECIO]]&lt;50,AIRBNB[[#This Row],[MIN_NOCHES]]&gt;3),"Dentro del presupuesto","No considerar")</f>
        <v>No considerar</v>
      </c>
      <c r="V4186" t="str">
        <f>VLOOKUP(AIRBNB[[#This Row],[HOST_ID]],Super_host[],5,FALSE)</f>
        <v>Host</v>
      </c>
    </row>
    <row r="4187" spans="1:22">
      <c r="A4187" s="4">
        <v>1039215</v>
      </c>
      <c r="B4187" t="s">
        <v>14516</v>
      </c>
      <c r="C4187" s="4">
        <v>4911550</v>
      </c>
      <c r="D4187" t="s">
        <v>1235</v>
      </c>
      <c r="E4187" t="s">
        <v>11917</v>
      </c>
      <c r="F4187" s="4">
        <v>11249</v>
      </c>
      <c r="G4187" s="13" t="s">
        <v>4662</v>
      </c>
      <c r="H4187" s="13" t="s">
        <v>9218</v>
      </c>
      <c r="I4187" s="1">
        <v>4072091</v>
      </c>
      <c r="J4187" s="1">
        <v>-7396124</v>
      </c>
      <c r="K4187" t="s">
        <v>5</v>
      </c>
      <c r="L4187" s="20">
        <v>90</v>
      </c>
      <c r="M4187" s="4">
        <v>3</v>
      </c>
      <c r="N4187" s="4">
        <v>166</v>
      </c>
      <c r="O4187" s="2">
        <v>43309</v>
      </c>
      <c r="P4187" s="3">
        <v>2.21</v>
      </c>
      <c r="Q4187" s="4">
        <v>1</v>
      </c>
      <c r="R4187" s="3">
        <v>6.9</v>
      </c>
      <c r="S41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7" t="str">
        <f>IF(AIRBNB[[#This Row],[RUIDO(dB)]]&lt;=4,"Silencioso",IF(AIRBNB[[#This Row],[RUIDO(dB)]]&lt;=5.5,"Poco Ruidoso","Ruidoso"))</f>
        <v>Ruidoso</v>
      </c>
      <c r="U4187" t="str">
        <f>IF(AND(AIRBNB[[#This Row],[PRECIO]]&lt;50,AIRBNB[[#This Row],[MIN_NOCHES]]&gt;3),"Dentro del presupuesto","No considerar")</f>
        <v>No considerar</v>
      </c>
      <c r="V4187" t="str">
        <f>VLOOKUP(AIRBNB[[#This Row],[HOST_ID]],Super_host[],5,FALSE)</f>
        <v>Host</v>
      </c>
    </row>
    <row r="4188" spans="1:22">
      <c r="A4188" s="4">
        <v>4775547</v>
      </c>
      <c r="B4188" t="s">
        <v>14394</v>
      </c>
      <c r="C4188" s="4">
        <v>4601412</v>
      </c>
      <c r="D4188" t="s">
        <v>14395</v>
      </c>
      <c r="E4188" t="s">
        <v>14396</v>
      </c>
      <c r="F4188" s="4">
        <v>11221</v>
      </c>
      <c r="G4188" s="13" t="s">
        <v>4662</v>
      </c>
      <c r="H4188" s="13" t="s">
        <v>9274</v>
      </c>
      <c r="I4188" s="1">
        <v>4069437</v>
      </c>
      <c r="J4188" s="1">
        <v>-7392607</v>
      </c>
      <c r="K4188" t="s">
        <v>40</v>
      </c>
      <c r="L4188" s="20">
        <v>90</v>
      </c>
      <c r="M4188" s="4">
        <v>5</v>
      </c>
      <c r="N4188" s="4">
        <v>107</v>
      </c>
      <c r="O4188" s="2">
        <v>43203</v>
      </c>
      <c r="P4188" s="3">
        <v>2.0299999999999998</v>
      </c>
      <c r="Q4188" s="4">
        <v>1</v>
      </c>
      <c r="R4188" s="3">
        <v>6.9</v>
      </c>
      <c r="S41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8" t="str">
        <f>IF(AIRBNB[[#This Row],[RUIDO(dB)]]&lt;=4,"Silencioso",IF(AIRBNB[[#This Row],[RUIDO(dB)]]&lt;=5.5,"Poco Ruidoso","Ruidoso"))</f>
        <v>Ruidoso</v>
      </c>
      <c r="U4188" t="str">
        <f>IF(AND(AIRBNB[[#This Row],[PRECIO]]&lt;50,AIRBNB[[#This Row],[MIN_NOCHES]]&gt;3),"Dentro del presupuesto","No considerar")</f>
        <v>No considerar</v>
      </c>
      <c r="V4188" t="str">
        <f>VLOOKUP(AIRBNB[[#This Row],[HOST_ID]],Super_host[],5,FALSE)</f>
        <v>Host</v>
      </c>
    </row>
    <row r="4189" spans="1:22">
      <c r="A4189" s="4">
        <v>855462</v>
      </c>
      <c r="B4189" t="s">
        <v>3781</v>
      </c>
      <c r="C4189" s="4">
        <v>4469832</v>
      </c>
      <c r="D4189" t="s">
        <v>3782</v>
      </c>
      <c r="E4189" t="s">
        <v>2634</v>
      </c>
      <c r="F4189" s="4">
        <v>10002</v>
      </c>
      <c r="G4189" s="13" t="s">
        <v>124</v>
      </c>
      <c r="H4189" s="13" t="s">
        <v>137</v>
      </c>
      <c r="I4189" s="1">
        <v>4072034</v>
      </c>
      <c r="J4189" s="1">
        <v>-7398585</v>
      </c>
      <c r="K4189" t="s">
        <v>40</v>
      </c>
      <c r="L4189" s="20">
        <v>90</v>
      </c>
      <c r="M4189" s="4">
        <v>15</v>
      </c>
      <c r="N4189" s="4">
        <v>25</v>
      </c>
      <c r="O4189" s="2">
        <v>43383</v>
      </c>
      <c r="P4189" s="3">
        <v>0.46</v>
      </c>
      <c r="Q4189" s="4">
        <v>1</v>
      </c>
      <c r="R4189" s="3">
        <v>5.6</v>
      </c>
      <c r="S41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89" t="str">
        <f>IF(AIRBNB[[#This Row],[RUIDO(dB)]]&lt;=4,"Silencioso",IF(AIRBNB[[#This Row],[RUIDO(dB)]]&lt;=5.5,"Poco Ruidoso","Ruidoso"))</f>
        <v>Ruidoso</v>
      </c>
      <c r="U4189" t="str">
        <f>IF(AND(AIRBNB[[#This Row],[PRECIO]]&lt;50,AIRBNB[[#This Row],[MIN_NOCHES]]&gt;3),"Dentro del presupuesto","No considerar")</f>
        <v>No considerar</v>
      </c>
      <c r="V4189" t="str">
        <f>VLOOKUP(AIRBNB[[#This Row],[HOST_ID]],Super_host[],5,FALSE)</f>
        <v>Host</v>
      </c>
    </row>
    <row r="4190" spans="1:22">
      <c r="A4190" s="4">
        <v>1196791</v>
      </c>
      <c r="B4190" t="s">
        <v>3835</v>
      </c>
      <c r="C4190" s="4">
        <v>4324767</v>
      </c>
      <c r="D4190" t="s">
        <v>3836</v>
      </c>
      <c r="E4190" t="s">
        <v>3837</v>
      </c>
      <c r="F4190" s="4">
        <v>10032</v>
      </c>
      <c r="G4190" s="13" t="s">
        <v>124</v>
      </c>
      <c r="H4190" s="13" t="s">
        <v>125</v>
      </c>
      <c r="I4190" s="1">
        <v>4083448</v>
      </c>
      <c r="J4190" s="1">
        <v>-7394476</v>
      </c>
      <c r="K4190" t="s">
        <v>40</v>
      </c>
      <c r="L4190" s="20">
        <v>90</v>
      </c>
      <c r="M4190" s="4">
        <v>1</v>
      </c>
      <c r="N4190" s="4">
        <v>33</v>
      </c>
      <c r="O4190" s="2">
        <v>42499</v>
      </c>
      <c r="P4190" s="3">
        <v>0.48</v>
      </c>
      <c r="Q4190" s="4">
        <v>1</v>
      </c>
      <c r="R4190" s="3">
        <v>5.6</v>
      </c>
      <c r="S41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0" t="str">
        <f>IF(AIRBNB[[#This Row],[RUIDO(dB)]]&lt;=4,"Silencioso",IF(AIRBNB[[#This Row],[RUIDO(dB)]]&lt;=5.5,"Poco Ruidoso","Ruidoso"))</f>
        <v>Ruidoso</v>
      </c>
      <c r="U4190" t="str">
        <f>IF(AND(AIRBNB[[#This Row],[PRECIO]]&lt;50,AIRBNB[[#This Row],[MIN_NOCHES]]&gt;3),"Dentro del presupuesto","No considerar")</f>
        <v>No considerar</v>
      </c>
      <c r="V4190" t="str">
        <f>VLOOKUP(AIRBNB[[#This Row],[HOST_ID]],Super_host[],5,FALSE)</f>
        <v>Host</v>
      </c>
    </row>
    <row r="4191" spans="1:22">
      <c r="A4191" s="4">
        <v>6262339</v>
      </c>
      <c r="B4191" t="s">
        <v>1426</v>
      </c>
      <c r="C4191" s="4">
        <v>4153233</v>
      </c>
      <c r="D4191" t="s">
        <v>1427</v>
      </c>
      <c r="E4191" t="s">
        <v>1428</v>
      </c>
      <c r="F4191" s="4">
        <v>10034</v>
      </c>
      <c r="G4191" s="13" t="s">
        <v>124</v>
      </c>
      <c r="H4191" s="13" t="s">
        <v>125</v>
      </c>
      <c r="I4191" s="1">
        <v>4085457</v>
      </c>
      <c r="J4191" s="1">
        <v>-7394062</v>
      </c>
      <c r="K4191" t="s">
        <v>40</v>
      </c>
      <c r="L4191" s="20">
        <v>90</v>
      </c>
      <c r="M4191" s="4">
        <v>2</v>
      </c>
      <c r="N4191" s="4">
        <v>2</v>
      </c>
      <c r="O4191" s="2">
        <v>43023</v>
      </c>
      <c r="P4191" s="3">
        <v>0.08</v>
      </c>
      <c r="Q4191" s="4">
        <v>1</v>
      </c>
      <c r="R4191" s="3">
        <v>5.6</v>
      </c>
      <c r="S41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1" t="str">
        <f>IF(AIRBNB[[#This Row],[RUIDO(dB)]]&lt;=4,"Silencioso",IF(AIRBNB[[#This Row],[RUIDO(dB)]]&lt;=5.5,"Poco Ruidoso","Ruidoso"))</f>
        <v>Ruidoso</v>
      </c>
      <c r="U4191" t="str">
        <f>IF(AND(AIRBNB[[#This Row],[PRECIO]]&lt;50,AIRBNB[[#This Row],[MIN_NOCHES]]&gt;3),"Dentro del presupuesto","No considerar")</f>
        <v>No considerar</v>
      </c>
      <c r="V4191" t="str">
        <f>VLOOKUP(AIRBNB[[#This Row],[HOST_ID]],Super_host[],5,FALSE)</f>
        <v>Host</v>
      </c>
    </row>
    <row r="4192" spans="1:22">
      <c r="A4192" s="4">
        <v>773844</v>
      </c>
      <c r="B4192" t="s">
        <v>10702</v>
      </c>
      <c r="C4192" s="4">
        <v>4083145</v>
      </c>
      <c r="D4192" t="s">
        <v>9840</v>
      </c>
      <c r="E4192" t="s">
        <v>10703</v>
      </c>
      <c r="F4192" s="4">
        <v>11205</v>
      </c>
      <c r="G4192" s="13" t="s">
        <v>4662</v>
      </c>
      <c r="H4192" s="13" t="s">
        <v>9222</v>
      </c>
      <c r="I4192" s="1">
        <v>4069377</v>
      </c>
      <c r="J4192" s="1">
        <v>-7397009</v>
      </c>
      <c r="K4192" t="s">
        <v>40</v>
      </c>
      <c r="L4192" s="20">
        <v>90</v>
      </c>
      <c r="M4192" s="4">
        <v>10</v>
      </c>
      <c r="N4192" s="4">
        <v>1</v>
      </c>
      <c r="O4192" s="2">
        <v>43373</v>
      </c>
      <c r="P4192" s="3">
        <v>0.11</v>
      </c>
      <c r="Q4192" s="4">
        <v>1</v>
      </c>
      <c r="R4192" s="3">
        <v>6.9</v>
      </c>
      <c r="S41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2" t="str">
        <f>IF(AIRBNB[[#This Row],[RUIDO(dB)]]&lt;=4,"Silencioso",IF(AIRBNB[[#This Row],[RUIDO(dB)]]&lt;=5.5,"Poco Ruidoso","Ruidoso"))</f>
        <v>Ruidoso</v>
      </c>
      <c r="U4192" t="str">
        <f>IF(AND(AIRBNB[[#This Row],[PRECIO]]&lt;50,AIRBNB[[#This Row],[MIN_NOCHES]]&gt;3),"Dentro del presupuesto","No considerar")</f>
        <v>No considerar</v>
      </c>
      <c r="V4192" t="str">
        <f>VLOOKUP(AIRBNB[[#This Row],[HOST_ID]],Super_host[],5,FALSE)</f>
        <v>Host</v>
      </c>
    </row>
    <row r="4193" spans="1:22">
      <c r="A4193" s="4">
        <v>6169172</v>
      </c>
      <c r="B4193" t="s">
        <v>10116</v>
      </c>
      <c r="C4193" s="4">
        <v>3598306</v>
      </c>
      <c r="D4193" t="s">
        <v>10117</v>
      </c>
      <c r="E4193" t="s">
        <v>10118</v>
      </c>
      <c r="F4193" s="4">
        <v>11205</v>
      </c>
      <c r="G4193" s="13" t="s">
        <v>4662</v>
      </c>
      <c r="H4193" s="13" t="s">
        <v>9222</v>
      </c>
      <c r="I4193" s="1">
        <v>4069677</v>
      </c>
      <c r="J4193" s="1">
        <v>-7397622</v>
      </c>
      <c r="K4193" t="s">
        <v>40</v>
      </c>
      <c r="L4193" s="20">
        <v>90</v>
      </c>
      <c r="M4193" s="4">
        <v>1</v>
      </c>
      <c r="N4193" s="4">
        <v>2</v>
      </c>
      <c r="O4193" s="2">
        <v>42720</v>
      </c>
      <c r="P4193" s="3">
        <v>0.06</v>
      </c>
      <c r="Q4193" s="4">
        <v>1</v>
      </c>
      <c r="R4193" s="3">
        <v>6.9</v>
      </c>
      <c r="S41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3" t="str">
        <f>IF(AIRBNB[[#This Row],[RUIDO(dB)]]&lt;=4,"Silencioso",IF(AIRBNB[[#This Row],[RUIDO(dB)]]&lt;=5.5,"Poco Ruidoso","Ruidoso"))</f>
        <v>Ruidoso</v>
      </c>
      <c r="U4193" t="str">
        <f>IF(AND(AIRBNB[[#This Row],[PRECIO]]&lt;50,AIRBNB[[#This Row],[MIN_NOCHES]]&gt;3),"Dentro del presupuesto","No considerar")</f>
        <v>No considerar</v>
      </c>
      <c r="V4193" t="str">
        <f>VLOOKUP(AIRBNB[[#This Row],[HOST_ID]],Super_host[],5,FALSE)</f>
        <v>Host</v>
      </c>
    </row>
    <row r="4194" spans="1:22">
      <c r="A4194" s="4">
        <v>4817208</v>
      </c>
      <c r="B4194" t="s">
        <v>865</v>
      </c>
      <c r="C4194" s="4">
        <v>3514707</v>
      </c>
      <c r="D4194" t="s">
        <v>866</v>
      </c>
      <c r="E4194" t="s">
        <v>867</v>
      </c>
      <c r="F4194" s="4">
        <v>10029</v>
      </c>
      <c r="G4194" s="13" t="s">
        <v>124</v>
      </c>
      <c r="H4194" s="13" t="s">
        <v>219</v>
      </c>
      <c r="I4194" s="1">
        <v>407945</v>
      </c>
      <c r="J4194" s="1">
        <v>-7394298</v>
      </c>
      <c r="K4194" t="s">
        <v>5</v>
      </c>
      <c r="L4194" s="20">
        <v>90</v>
      </c>
      <c r="M4194" s="4">
        <v>5</v>
      </c>
      <c r="N4194" s="4">
        <v>2</v>
      </c>
      <c r="O4194" s="2">
        <v>42273</v>
      </c>
      <c r="P4194" s="3">
        <v>0.04</v>
      </c>
      <c r="Q4194" s="4">
        <v>1</v>
      </c>
      <c r="R4194" s="3">
        <v>5.6</v>
      </c>
      <c r="S41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4" t="str">
        <f>IF(AIRBNB[[#This Row],[RUIDO(dB)]]&lt;=4,"Silencioso",IF(AIRBNB[[#This Row],[RUIDO(dB)]]&lt;=5.5,"Poco Ruidoso","Ruidoso"))</f>
        <v>Ruidoso</v>
      </c>
      <c r="U4194" t="str">
        <f>IF(AND(AIRBNB[[#This Row],[PRECIO]]&lt;50,AIRBNB[[#This Row],[MIN_NOCHES]]&gt;3),"Dentro del presupuesto","No considerar")</f>
        <v>No considerar</v>
      </c>
      <c r="V4194" t="str">
        <f>VLOOKUP(AIRBNB[[#This Row],[HOST_ID]],Super_host[],5,FALSE)</f>
        <v>Host</v>
      </c>
    </row>
    <row r="4195" spans="1:22">
      <c r="A4195" s="4">
        <v>3219401</v>
      </c>
      <c r="B4195" t="s">
        <v>1027</v>
      </c>
      <c r="C4195" s="4">
        <v>3481965</v>
      </c>
      <c r="D4195" t="s">
        <v>1028</v>
      </c>
      <c r="E4195" t="s">
        <v>1029</v>
      </c>
      <c r="F4195" s="4">
        <v>10012</v>
      </c>
      <c r="G4195" s="13" t="s">
        <v>124</v>
      </c>
      <c r="H4195" s="13" t="s">
        <v>144</v>
      </c>
      <c r="I4195" s="1">
        <v>4072928</v>
      </c>
      <c r="J4195" s="1">
        <v>-7400135</v>
      </c>
      <c r="K4195" t="s">
        <v>40</v>
      </c>
      <c r="L4195" s="20">
        <v>90</v>
      </c>
      <c r="M4195" s="4">
        <v>4</v>
      </c>
      <c r="N4195" s="4">
        <v>3</v>
      </c>
      <c r="O4195" s="2">
        <v>42736</v>
      </c>
      <c r="P4195" s="3">
        <v>0.05</v>
      </c>
      <c r="Q4195" s="4">
        <v>1</v>
      </c>
      <c r="R4195" s="3">
        <v>5.6</v>
      </c>
      <c r="S41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5" t="str">
        <f>IF(AIRBNB[[#This Row],[RUIDO(dB)]]&lt;=4,"Silencioso",IF(AIRBNB[[#This Row],[RUIDO(dB)]]&lt;=5.5,"Poco Ruidoso","Ruidoso"))</f>
        <v>Ruidoso</v>
      </c>
      <c r="U4195" t="str">
        <f>IF(AND(AIRBNB[[#This Row],[PRECIO]]&lt;50,AIRBNB[[#This Row],[MIN_NOCHES]]&gt;3),"Dentro del presupuesto","No considerar")</f>
        <v>No considerar</v>
      </c>
      <c r="V4195" t="str">
        <f>VLOOKUP(AIRBNB[[#This Row],[HOST_ID]],Super_host[],5,FALSE)</f>
        <v>Host</v>
      </c>
    </row>
    <row r="4196" spans="1:22">
      <c r="A4196" s="4">
        <v>5543210</v>
      </c>
      <c r="B4196" t="s">
        <v>11101</v>
      </c>
      <c r="C4196" s="4">
        <v>3424719</v>
      </c>
      <c r="D4196" t="s">
        <v>11102</v>
      </c>
      <c r="E4196" t="s">
        <v>11103</v>
      </c>
      <c r="F4196" s="4">
        <v>11231</v>
      </c>
      <c r="G4196" s="13" t="s">
        <v>4662</v>
      </c>
      <c r="H4196" s="13" t="s">
        <v>9470</v>
      </c>
      <c r="I4196" s="1">
        <v>4068255</v>
      </c>
      <c r="J4196" s="1">
        <v>-7400224</v>
      </c>
      <c r="K4196" t="s">
        <v>40</v>
      </c>
      <c r="L4196" s="20">
        <v>90</v>
      </c>
      <c r="M4196" s="4">
        <v>4</v>
      </c>
      <c r="N4196" s="4">
        <v>8</v>
      </c>
      <c r="O4196" s="2">
        <v>43598</v>
      </c>
      <c r="P4196" s="3">
        <v>0.16</v>
      </c>
      <c r="Q4196" s="4">
        <v>1</v>
      </c>
      <c r="R4196" s="3">
        <v>6.9</v>
      </c>
      <c r="S41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6" t="str">
        <f>IF(AIRBNB[[#This Row],[RUIDO(dB)]]&lt;=4,"Silencioso",IF(AIRBNB[[#This Row],[RUIDO(dB)]]&lt;=5.5,"Poco Ruidoso","Ruidoso"))</f>
        <v>Ruidoso</v>
      </c>
      <c r="U4196" t="str">
        <f>IF(AND(AIRBNB[[#This Row],[PRECIO]]&lt;50,AIRBNB[[#This Row],[MIN_NOCHES]]&gt;3),"Dentro del presupuesto","No considerar")</f>
        <v>No considerar</v>
      </c>
      <c r="V4196" t="str">
        <f>VLOOKUP(AIRBNB[[#This Row],[HOST_ID]],Super_host[],5,FALSE)</f>
        <v>Host</v>
      </c>
    </row>
    <row r="4197" spans="1:22">
      <c r="A4197" s="4">
        <v>649903</v>
      </c>
      <c r="B4197" t="s">
        <v>9693</v>
      </c>
      <c r="C4197" s="4">
        <v>3262771</v>
      </c>
      <c r="D4197" t="s">
        <v>583</v>
      </c>
      <c r="E4197" t="s">
        <v>9694</v>
      </c>
      <c r="F4197" s="4">
        <v>11213</v>
      </c>
      <c r="G4197" s="13" t="s">
        <v>4662</v>
      </c>
      <c r="H4197" s="13" t="s">
        <v>9252</v>
      </c>
      <c r="I4197" s="1">
        <v>4067189</v>
      </c>
      <c r="J4197" s="1">
        <v>-7393499</v>
      </c>
      <c r="K4197" t="s">
        <v>5</v>
      </c>
      <c r="L4197" s="20">
        <v>90</v>
      </c>
      <c r="M4197" s="4">
        <v>7</v>
      </c>
      <c r="N4197" s="4">
        <v>2</v>
      </c>
      <c r="O4197" s="2">
        <v>42241</v>
      </c>
      <c r="P4197" s="3">
        <v>0.03</v>
      </c>
      <c r="Q4197" s="4">
        <v>1</v>
      </c>
      <c r="R4197" s="3">
        <v>6.9</v>
      </c>
      <c r="S41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7" t="str">
        <f>IF(AIRBNB[[#This Row],[RUIDO(dB)]]&lt;=4,"Silencioso",IF(AIRBNB[[#This Row],[RUIDO(dB)]]&lt;=5.5,"Poco Ruidoso","Ruidoso"))</f>
        <v>Ruidoso</v>
      </c>
      <c r="U4197" t="str">
        <f>IF(AND(AIRBNB[[#This Row],[PRECIO]]&lt;50,AIRBNB[[#This Row],[MIN_NOCHES]]&gt;3),"Dentro del presupuesto","No considerar")</f>
        <v>No considerar</v>
      </c>
      <c r="V4197" t="str">
        <f>VLOOKUP(AIRBNB[[#This Row],[HOST_ID]],Super_host[],5,FALSE)</f>
        <v>Host</v>
      </c>
    </row>
    <row r="4198" spans="1:22">
      <c r="A4198" s="4">
        <v>2501384</v>
      </c>
      <c r="B4198" t="s">
        <v>10385</v>
      </c>
      <c r="C4198" s="4">
        <v>3030031</v>
      </c>
      <c r="D4198" t="s">
        <v>1364</v>
      </c>
      <c r="E4198" t="s">
        <v>10386</v>
      </c>
      <c r="F4198" s="4">
        <v>11217</v>
      </c>
      <c r="G4198" s="13" t="s">
        <v>4662</v>
      </c>
      <c r="H4198" s="13" t="s">
        <v>9576</v>
      </c>
      <c r="I4198" s="1">
        <v>4068844</v>
      </c>
      <c r="J4198" s="1">
        <v>-7398513</v>
      </c>
      <c r="K4198" t="s">
        <v>40</v>
      </c>
      <c r="L4198" s="20">
        <v>90</v>
      </c>
      <c r="M4198" s="4">
        <v>3</v>
      </c>
      <c r="N4198" s="4">
        <v>5</v>
      </c>
      <c r="O4198" s="2">
        <v>42625</v>
      </c>
      <c r="P4198" s="3">
        <v>0.08</v>
      </c>
      <c r="Q4198" s="4">
        <v>1</v>
      </c>
      <c r="R4198" s="3">
        <v>6.9</v>
      </c>
      <c r="S41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8" t="str">
        <f>IF(AIRBNB[[#This Row],[RUIDO(dB)]]&lt;=4,"Silencioso",IF(AIRBNB[[#This Row],[RUIDO(dB)]]&lt;=5.5,"Poco Ruidoso","Ruidoso"))</f>
        <v>Ruidoso</v>
      </c>
      <c r="U4198" t="str">
        <f>IF(AND(AIRBNB[[#This Row],[PRECIO]]&lt;50,AIRBNB[[#This Row],[MIN_NOCHES]]&gt;3),"Dentro del presupuesto","No considerar")</f>
        <v>No considerar</v>
      </c>
      <c r="V4198" t="str">
        <f>VLOOKUP(AIRBNB[[#This Row],[HOST_ID]],Super_host[],5,FALSE)</f>
        <v>Host</v>
      </c>
    </row>
    <row r="4199" spans="1:22">
      <c r="A4199" s="4">
        <v>560406</v>
      </c>
      <c r="B4199" t="s">
        <v>9235</v>
      </c>
      <c r="C4199" s="4">
        <v>2755668</v>
      </c>
      <c r="D4199" t="s">
        <v>3945</v>
      </c>
      <c r="E4199" t="s">
        <v>9236</v>
      </c>
      <c r="F4199" s="4">
        <v>11231</v>
      </c>
      <c r="G4199" s="13" t="s">
        <v>4662</v>
      </c>
      <c r="H4199" s="13" t="s">
        <v>9237</v>
      </c>
      <c r="I4199" s="1">
        <v>4068343</v>
      </c>
      <c r="J4199" s="1">
        <v>-7399189</v>
      </c>
      <c r="K4199" t="s">
        <v>5</v>
      </c>
      <c r="L4199" s="20">
        <v>90</v>
      </c>
      <c r="M4199" s="4">
        <v>4</v>
      </c>
      <c r="N4199" s="4">
        <v>1</v>
      </c>
      <c r="O4199" s="2">
        <v>41101</v>
      </c>
      <c r="P4199" s="3">
        <v>0.01</v>
      </c>
      <c r="Q4199" s="4">
        <v>1</v>
      </c>
      <c r="R4199" s="3">
        <v>6.9</v>
      </c>
      <c r="S41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199" t="str">
        <f>IF(AIRBNB[[#This Row],[RUIDO(dB)]]&lt;=4,"Silencioso",IF(AIRBNB[[#This Row],[RUIDO(dB)]]&lt;=5.5,"Poco Ruidoso","Ruidoso"))</f>
        <v>Ruidoso</v>
      </c>
      <c r="U4199" t="str">
        <f>IF(AND(AIRBNB[[#This Row],[PRECIO]]&lt;50,AIRBNB[[#This Row],[MIN_NOCHES]]&gt;3),"Dentro del presupuesto","No considerar")</f>
        <v>No considerar</v>
      </c>
      <c r="V4199" t="str">
        <f>VLOOKUP(AIRBNB[[#This Row],[HOST_ID]],Super_host[],5,FALSE)</f>
        <v>Host</v>
      </c>
    </row>
    <row r="4200" spans="1:22">
      <c r="A4200" s="4">
        <v>549873</v>
      </c>
      <c r="B4200" t="s">
        <v>1553</v>
      </c>
      <c r="C4200" s="4">
        <v>2702563</v>
      </c>
      <c r="D4200" t="s">
        <v>1110</v>
      </c>
      <c r="E4200" t="s">
        <v>1214</v>
      </c>
      <c r="F4200" s="4">
        <v>10009</v>
      </c>
      <c r="G4200" s="13" t="s">
        <v>124</v>
      </c>
      <c r="H4200" s="13" t="s">
        <v>133</v>
      </c>
      <c r="I4200" s="1">
        <v>4072564</v>
      </c>
      <c r="J4200" s="1">
        <v>-7398252</v>
      </c>
      <c r="K4200" t="s">
        <v>5</v>
      </c>
      <c r="L4200" s="20">
        <v>90</v>
      </c>
      <c r="M4200" s="4">
        <v>2</v>
      </c>
      <c r="N4200" s="4">
        <v>5</v>
      </c>
      <c r="O4200" s="2">
        <v>42149</v>
      </c>
      <c r="P4200" s="3">
        <v>0.09</v>
      </c>
      <c r="Q4200" s="4">
        <v>1</v>
      </c>
      <c r="R4200" s="3">
        <v>5.6</v>
      </c>
      <c r="S42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0" t="str">
        <f>IF(AIRBNB[[#This Row],[RUIDO(dB)]]&lt;=4,"Silencioso",IF(AIRBNB[[#This Row],[RUIDO(dB)]]&lt;=5.5,"Poco Ruidoso","Ruidoso"))</f>
        <v>Ruidoso</v>
      </c>
      <c r="U4200" t="str">
        <f>IF(AND(AIRBNB[[#This Row],[PRECIO]]&lt;50,AIRBNB[[#This Row],[MIN_NOCHES]]&gt;3),"Dentro del presupuesto","No considerar")</f>
        <v>No considerar</v>
      </c>
      <c r="V4200" t="str">
        <f>VLOOKUP(AIRBNB[[#This Row],[HOST_ID]],Super_host[],5,FALSE)</f>
        <v>Host</v>
      </c>
    </row>
    <row r="4201" spans="1:22">
      <c r="A4201" s="4">
        <v>5112761</v>
      </c>
      <c r="B4201" t="s">
        <v>15914</v>
      </c>
      <c r="C4201" s="4">
        <v>2638171</v>
      </c>
      <c r="D4201" t="s">
        <v>15915</v>
      </c>
      <c r="E4201" t="s">
        <v>15916</v>
      </c>
      <c r="F4201" s="4">
        <v>11211</v>
      </c>
      <c r="G4201" s="13" t="s">
        <v>4662</v>
      </c>
      <c r="H4201" s="13" t="s">
        <v>9218</v>
      </c>
      <c r="I4201" s="1">
        <v>4071577</v>
      </c>
      <c r="J4201" s="1">
        <v>-7394604</v>
      </c>
      <c r="K4201" t="s">
        <v>40</v>
      </c>
      <c r="L4201" s="20">
        <v>90</v>
      </c>
      <c r="M4201" s="4">
        <v>3</v>
      </c>
      <c r="N4201" s="4">
        <v>0</v>
      </c>
      <c r="O4201" s="2">
        <v>42485</v>
      </c>
      <c r="P4201" s="3">
        <v>0.13</v>
      </c>
      <c r="Q4201" s="4">
        <v>1</v>
      </c>
      <c r="R4201" s="3">
        <v>6.9</v>
      </c>
      <c r="S42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1" t="str">
        <f>IF(AIRBNB[[#This Row],[RUIDO(dB)]]&lt;=4,"Silencioso",IF(AIRBNB[[#This Row],[RUIDO(dB)]]&lt;=5.5,"Poco Ruidoso","Ruidoso"))</f>
        <v>Ruidoso</v>
      </c>
      <c r="U4201" t="str">
        <f>IF(AND(AIRBNB[[#This Row],[PRECIO]]&lt;50,AIRBNB[[#This Row],[MIN_NOCHES]]&gt;3),"Dentro del presupuesto","No considerar")</f>
        <v>No considerar</v>
      </c>
      <c r="V4201" t="str">
        <f>VLOOKUP(AIRBNB[[#This Row],[HOST_ID]],Super_host[],5,FALSE)</f>
        <v>Host</v>
      </c>
    </row>
    <row r="4202" spans="1:22">
      <c r="A4202" s="4">
        <v>4553721</v>
      </c>
      <c r="B4202" t="s">
        <v>15181</v>
      </c>
      <c r="C4202" s="4">
        <v>2480939</v>
      </c>
      <c r="D4202" t="s">
        <v>6500</v>
      </c>
      <c r="E4202" t="s">
        <v>15182</v>
      </c>
      <c r="F4202" s="4">
        <v>11249</v>
      </c>
      <c r="G4202" s="13" t="s">
        <v>4662</v>
      </c>
      <c r="H4202" s="13" t="s">
        <v>9218</v>
      </c>
      <c r="I4202" s="1">
        <v>4071994</v>
      </c>
      <c r="J4202" s="1">
        <v>-739599</v>
      </c>
      <c r="K4202" t="s">
        <v>40</v>
      </c>
      <c r="L4202" s="20">
        <v>90</v>
      </c>
      <c r="M4202" s="4">
        <v>1</v>
      </c>
      <c r="N4202" s="4">
        <v>194</v>
      </c>
      <c r="O4202" s="2">
        <v>43651</v>
      </c>
      <c r="P4202" s="3">
        <v>3.81</v>
      </c>
      <c r="Q4202" s="4">
        <v>1</v>
      </c>
      <c r="R4202" s="3">
        <v>6.9</v>
      </c>
      <c r="S42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2" t="str">
        <f>IF(AIRBNB[[#This Row],[RUIDO(dB)]]&lt;=4,"Silencioso",IF(AIRBNB[[#This Row],[RUIDO(dB)]]&lt;=5.5,"Poco Ruidoso","Ruidoso"))</f>
        <v>Ruidoso</v>
      </c>
      <c r="U4202" t="str">
        <f>IF(AND(AIRBNB[[#This Row],[PRECIO]]&lt;50,AIRBNB[[#This Row],[MIN_NOCHES]]&gt;3),"Dentro del presupuesto","No considerar")</f>
        <v>No considerar</v>
      </c>
      <c r="V4202" t="str">
        <f>VLOOKUP(AIRBNB[[#This Row],[HOST_ID]],Super_host[],5,FALSE)</f>
        <v>Host</v>
      </c>
    </row>
    <row r="4203" spans="1:22">
      <c r="A4203" s="4">
        <v>3393999</v>
      </c>
      <c r="B4203" t="s">
        <v>15922</v>
      </c>
      <c r="C4203" s="4">
        <v>2443535</v>
      </c>
      <c r="D4203" t="s">
        <v>1222</v>
      </c>
      <c r="E4203" t="s">
        <v>15923</v>
      </c>
      <c r="F4203" s="4">
        <v>11213</v>
      </c>
      <c r="G4203" s="13" t="s">
        <v>4662</v>
      </c>
      <c r="H4203" s="13" t="s">
        <v>9252</v>
      </c>
      <c r="I4203" s="1">
        <v>4067321</v>
      </c>
      <c r="J4203" s="1">
        <v>-7393093</v>
      </c>
      <c r="K4203" t="s">
        <v>5</v>
      </c>
      <c r="L4203" s="20">
        <v>90</v>
      </c>
      <c r="M4203" s="4">
        <v>7</v>
      </c>
      <c r="N4203" s="4">
        <v>0</v>
      </c>
      <c r="O4203" s="2">
        <v>43554</v>
      </c>
      <c r="P4203" s="3">
        <v>0.08</v>
      </c>
      <c r="Q4203" s="4">
        <v>1</v>
      </c>
      <c r="R4203" s="3">
        <v>6.9</v>
      </c>
      <c r="S42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3" t="str">
        <f>IF(AIRBNB[[#This Row],[RUIDO(dB)]]&lt;=4,"Silencioso",IF(AIRBNB[[#This Row],[RUIDO(dB)]]&lt;=5.5,"Poco Ruidoso","Ruidoso"))</f>
        <v>Ruidoso</v>
      </c>
      <c r="U4203" t="str">
        <f>IF(AND(AIRBNB[[#This Row],[PRECIO]]&lt;50,AIRBNB[[#This Row],[MIN_NOCHES]]&gt;3),"Dentro del presupuesto","No considerar")</f>
        <v>No considerar</v>
      </c>
      <c r="V4203" t="str">
        <f>VLOOKUP(AIRBNB[[#This Row],[HOST_ID]],Super_host[],5,FALSE)</f>
        <v>Host</v>
      </c>
    </row>
    <row r="4204" spans="1:22">
      <c r="A4204" s="4">
        <v>446367</v>
      </c>
      <c r="B4204" t="s">
        <v>3038</v>
      </c>
      <c r="C4204" s="4">
        <v>2216673</v>
      </c>
      <c r="D4204" t="s">
        <v>3039</v>
      </c>
      <c r="E4204" t="s">
        <v>3040</v>
      </c>
      <c r="F4204" s="4">
        <v>10023</v>
      </c>
      <c r="G4204" s="13" t="s">
        <v>124</v>
      </c>
      <c r="H4204" s="13" t="s">
        <v>168</v>
      </c>
      <c r="I4204" s="1">
        <v>4077593</v>
      </c>
      <c r="J4204" s="1">
        <v>-7397699</v>
      </c>
      <c r="K4204" t="s">
        <v>5</v>
      </c>
      <c r="L4204" s="20">
        <v>90</v>
      </c>
      <c r="M4204" s="4">
        <v>4</v>
      </c>
      <c r="N4204" s="4">
        <v>22</v>
      </c>
      <c r="O4204" s="2">
        <v>43626</v>
      </c>
      <c r="P4204" s="3">
        <v>0.27</v>
      </c>
      <c r="Q4204" s="4">
        <v>1</v>
      </c>
      <c r="R4204" s="3">
        <v>5.6</v>
      </c>
      <c r="S42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4" t="str">
        <f>IF(AIRBNB[[#This Row],[RUIDO(dB)]]&lt;=4,"Silencioso",IF(AIRBNB[[#This Row],[RUIDO(dB)]]&lt;=5.5,"Poco Ruidoso","Ruidoso"))</f>
        <v>Ruidoso</v>
      </c>
      <c r="U4204" t="str">
        <f>IF(AND(AIRBNB[[#This Row],[PRECIO]]&lt;50,AIRBNB[[#This Row],[MIN_NOCHES]]&gt;3),"Dentro del presupuesto","No considerar")</f>
        <v>No considerar</v>
      </c>
      <c r="V4204" t="str">
        <f>VLOOKUP(AIRBNB[[#This Row],[HOST_ID]],Super_host[],5,FALSE)</f>
        <v>Host</v>
      </c>
    </row>
    <row r="4205" spans="1:22">
      <c r="A4205" s="4">
        <v>518960</v>
      </c>
      <c r="B4205" t="s">
        <v>6209</v>
      </c>
      <c r="C4205" s="4">
        <v>2155832</v>
      </c>
      <c r="D4205" t="s">
        <v>6210</v>
      </c>
      <c r="E4205" t="s">
        <v>6211</v>
      </c>
      <c r="F4205" s="4">
        <v>10031</v>
      </c>
      <c r="G4205" s="13" t="s">
        <v>124</v>
      </c>
      <c r="H4205" s="13" t="s">
        <v>148</v>
      </c>
      <c r="I4205" s="1">
        <v>4082823</v>
      </c>
      <c r="J4205" s="1">
        <v>-7394691</v>
      </c>
      <c r="K4205" t="s">
        <v>5</v>
      </c>
      <c r="L4205" s="20">
        <v>90</v>
      </c>
      <c r="M4205" s="4">
        <v>4</v>
      </c>
      <c r="N4205" s="4">
        <v>266</v>
      </c>
      <c r="O4205" s="2">
        <v>43650</v>
      </c>
      <c r="P4205" s="3">
        <v>3.17</v>
      </c>
      <c r="Q4205" s="4">
        <v>1</v>
      </c>
      <c r="R4205" s="3">
        <v>5.6</v>
      </c>
      <c r="S42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5" t="str">
        <f>IF(AIRBNB[[#This Row],[RUIDO(dB)]]&lt;=4,"Silencioso",IF(AIRBNB[[#This Row],[RUIDO(dB)]]&lt;=5.5,"Poco Ruidoso","Ruidoso"))</f>
        <v>Ruidoso</v>
      </c>
      <c r="U4205" t="str">
        <f>IF(AND(AIRBNB[[#This Row],[PRECIO]]&lt;50,AIRBNB[[#This Row],[MIN_NOCHES]]&gt;3),"Dentro del presupuesto","No considerar")</f>
        <v>No considerar</v>
      </c>
      <c r="V4205" t="str">
        <f>VLOOKUP(AIRBNB[[#This Row],[HOST_ID]],Super_host[],5,FALSE)</f>
        <v>Host</v>
      </c>
    </row>
    <row r="4206" spans="1:22">
      <c r="A4206" s="4">
        <v>4524289</v>
      </c>
      <c r="B4206" t="s">
        <v>15946</v>
      </c>
      <c r="C4206" s="4">
        <v>2138902</v>
      </c>
      <c r="D4206" t="s">
        <v>15947</v>
      </c>
      <c r="E4206" t="s">
        <v>15948</v>
      </c>
      <c r="F4206" s="4">
        <v>11215</v>
      </c>
      <c r="G4206" s="13" t="s">
        <v>4662</v>
      </c>
      <c r="H4206" s="13" t="s">
        <v>9363</v>
      </c>
      <c r="I4206" s="1">
        <v>4066694</v>
      </c>
      <c r="J4206" s="1">
        <v>-7399299</v>
      </c>
      <c r="K4206" t="s">
        <v>40</v>
      </c>
      <c r="L4206" s="20">
        <v>90</v>
      </c>
      <c r="M4206" s="4">
        <v>1</v>
      </c>
      <c r="N4206" s="4">
        <v>0</v>
      </c>
      <c r="O4206" s="2">
        <v>43312</v>
      </c>
      <c r="P4206" s="3">
        <v>0.16</v>
      </c>
      <c r="Q4206" s="4">
        <v>1</v>
      </c>
      <c r="R4206" s="3">
        <v>6.9</v>
      </c>
      <c r="S42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6" t="str">
        <f>IF(AIRBNB[[#This Row],[RUIDO(dB)]]&lt;=4,"Silencioso",IF(AIRBNB[[#This Row],[RUIDO(dB)]]&lt;=5.5,"Poco Ruidoso","Ruidoso"))</f>
        <v>Ruidoso</v>
      </c>
      <c r="U4206" t="str">
        <f>IF(AND(AIRBNB[[#This Row],[PRECIO]]&lt;50,AIRBNB[[#This Row],[MIN_NOCHES]]&gt;3),"Dentro del presupuesto","No considerar")</f>
        <v>No considerar</v>
      </c>
      <c r="V4206" t="str">
        <f>VLOOKUP(AIRBNB[[#This Row],[HOST_ID]],Super_host[],5,FALSE)</f>
        <v>Host</v>
      </c>
    </row>
    <row r="4207" spans="1:22">
      <c r="A4207" s="4">
        <v>419373</v>
      </c>
      <c r="B4207" t="s">
        <v>14635</v>
      </c>
      <c r="C4207" s="4">
        <v>2085639</v>
      </c>
      <c r="D4207" t="s">
        <v>14636</v>
      </c>
      <c r="E4207" t="s">
        <v>14637</v>
      </c>
      <c r="F4207" s="4">
        <v>11221</v>
      </c>
      <c r="G4207" s="13" t="s">
        <v>4662</v>
      </c>
      <c r="H4207" s="13" t="s">
        <v>9230</v>
      </c>
      <c r="I4207" s="1">
        <v>4068838</v>
      </c>
      <c r="J4207" s="1">
        <v>-7394193</v>
      </c>
      <c r="K4207" t="s">
        <v>5</v>
      </c>
      <c r="L4207" s="20">
        <v>90</v>
      </c>
      <c r="M4207" s="4">
        <v>2</v>
      </c>
      <c r="N4207" s="4">
        <v>206</v>
      </c>
      <c r="O4207" s="2">
        <v>43646</v>
      </c>
      <c r="P4207" s="3">
        <v>2.4</v>
      </c>
      <c r="Q4207" s="4">
        <v>1</v>
      </c>
      <c r="R4207" s="3">
        <v>6.9</v>
      </c>
      <c r="S42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7" t="str">
        <f>IF(AIRBNB[[#This Row],[RUIDO(dB)]]&lt;=4,"Silencioso",IF(AIRBNB[[#This Row],[RUIDO(dB)]]&lt;=5.5,"Poco Ruidoso","Ruidoso"))</f>
        <v>Ruidoso</v>
      </c>
      <c r="U4207" t="str">
        <f>IF(AND(AIRBNB[[#This Row],[PRECIO]]&lt;50,AIRBNB[[#This Row],[MIN_NOCHES]]&gt;3),"Dentro del presupuesto","No considerar")</f>
        <v>No considerar</v>
      </c>
      <c r="V4207" t="str">
        <f>VLOOKUP(AIRBNB[[#This Row],[HOST_ID]],Super_host[],5,FALSE)</f>
        <v>Host</v>
      </c>
    </row>
    <row r="4208" spans="1:22">
      <c r="A4208" s="4">
        <v>4452723</v>
      </c>
      <c r="B4208" t="s">
        <v>8274</v>
      </c>
      <c r="C4208" s="4">
        <v>2050338</v>
      </c>
      <c r="D4208" t="s">
        <v>8275</v>
      </c>
      <c r="E4208" t="s">
        <v>8276</v>
      </c>
      <c r="F4208" s="4">
        <v>11418</v>
      </c>
      <c r="G4208" s="13" t="s">
        <v>7897</v>
      </c>
      <c r="H4208" s="13" t="s">
        <v>8277</v>
      </c>
      <c r="I4208" s="1">
        <v>4069947</v>
      </c>
      <c r="J4208" s="1">
        <v>-7382795</v>
      </c>
      <c r="K4208" t="s">
        <v>5</v>
      </c>
      <c r="L4208" s="20">
        <v>90</v>
      </c>
      <c r="M4208" s="4">
        <v>30</v>
      </c>
      <c r="N4208" s="4">
        <v>11</v>
      </c>
      <c r="O4208" s="2">
        <v>43528</v>
      </c>
      <c r="P4208" s="3">
        <v>0.2</v>
      </c>
      <c r="Q4208" s="4">
        <v>5</v>
      </c>
      <c r="R4208" s="3">
        <v>6.24</v>
      </c>
      <c r="S42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8" t="str">
        <f>IF(AIRBNB[[#This Row],[RUIDO(dB)]]&lt;=4,"Silencioso",IF(AIRBNB[[#This Row],[RUIDO(dB)]]&lt;=5.5,"Poco Ruidoso","Ruidoso"))</f>
        <v>Ruidoso</v>
      </c>
      <c r="U4208" t="str">
        <f>IF(AND(AIRBNB[[#This Row],[PRECIO]]&lt;50,AIRBNB[[#This Row],[MIN_NOCHES]]&gt;3),"Dentro del presupuesto","No considerar")</f>
        <v>No considerar</v>
      </c>
      <c r="V4208" t="str">
        <f>VLOOKUP(AIRBNB[[#This Row],[HOST_ID]],Super_host[],5,FALSE)</f>
        <v>Host</v>
      </c>
    </row>
    <row r="4209" spans="1:22">
      <c r="A4209" s="4">
        <v>399946</v>
      </c>
      <c r="B4209" t="s">
        <v>4470</v>
      </c>
      <c r="C4209" s="4">
        <v>1996265</v>
      </c>
      <c r="D4209" t="s">
        <v>399</v>
      </c>
      <c r="E4209" t="s">
        <v>4471</v>
      </c>
      <c r="F4209" s="4">
        <v>10002</v>
      </c>
      <c r="G4209" s="13" t="s">
        <v>124</v>
      </c>
      <c r="H4209" s="13" t="s">
        <v>137</v>
      </c>
      <c r="I4209" s="1">
        <v>4072123</v>
      </c>
      <c r="J4209" s="1">
        <v>-7398996</v>
      </c>
      <c r="K4209" t="s">
        <v>40</v>
      </c>
      <c r="L4209" s="20">
        <v>90</v>
      </c>
      <c r="M4209" s="4">
        <v>10</v>
      </c>
      <c r="N4209" s="4">
        <v>67</v>
      </c>
      <c r="O4209" s="2">
        <v>43601</v>
      </c>
      <c r="P4209" s="3">
        <v>0.77</v>
      </c>
      <c r="Q4209" s="4">
        <v>1</v>
      </c>
      <c r="R4209" s="3">
        <v>5.6</v>
      </c>
      <c r="S42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09" t="str">
        <f>IF(AIRBNB[[#This Row],[RUIDO(dB)]]&lt;=4,"Silencioso",IF(AIRBNB[[#This Row],[RUIDO(dB)]]&lt;=5.5,"Poco Ruidoso","Ruidoso"))</f>
        <v>Ruidoso</v>
      </c>
      <c r="U4209" t="str">
        <f>IF(AND(AIRBNB[[#This Row],[PRECIO]]&lt;50,AIRBNB[[#This Row],[MIN_NOCHES]]&gt;3),"Dentro del presupuesto","No considerar")</f>
        <v>No considerar</v>
      </c>
      <c r="V4209" t="str">
        <f>VLOOKUP(AIRBNB[[#This Row],[HOST_ID]],Super_host[],5,FALSE)</f>
        <v>Host</v>
      </c>
    </row>
    <row r="4210" spans="1:22">
      <c r="A4210" s="4">
        <v>1398326</v>
      </c>
      <c r="B4210" t="s">
        <v>15970</v>
      </c>
      <c r="C4210" s="4">
        <v>1705617</v>
      </c>
      <c r="D4210" t="s">
        <v>399</v>
      </c>
      <c r="E4210" t="s">
        <v>15971</v>
      </c>
      <c r="F4210" s="4">
        <v>11209</v>
      </c>
      <c r="G4210" s="13" t="s">
        <v>4662</v>
      </c>
      <c r="H4210" s="13" t="s">
        <v>9992</v>
      </c>
      <c r="I4210" s="1">
        <v>4062347</v>
      </c>
      <c r="J4210" s="1">
        <v>-740359</v>
      </c>
      <c r="K4210" t="s">
        <v>5</v>
      </c>
      <c r="L4210" s="20">
        <v>90</v>
      </c>
      <c r="M4210" s="4">
        <v>7</v>
      </c>
      <c r="N4210" s="4">
        <v>0</v>
      </c>
      <c r="O4210" s="2">
        <v>42211</v>
      </c>
      <c r="P4210" s="3">
        <v>0.36</v>
      </c>
      <c r="Q4210" s="4">
        <v>1</v>
      </c>
      <c r="R4210" s="3">
        <v>6.9</v>
      </c>
      <c r="S42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0" t="str">
        <f>IF(AIRBNB[[#This Row],[RUIDO(dB)]]&lt;=4,"Silencioso",IF(AIRBNB[[#This Row],[RUIDO(dB)]]&lt;=5.5,"Poco Ruidoso","Ruidoso"))</f>
        <v>Ruidoso</v>
      </c>
      <c r="U4210" t="str">
        <f>IF(AND(AIRBNB[[#This Row],[PRECIO]]&lt;50,AIRBNB[[#This Row],[MIN_NOCHES]]&gt;3),"Dentro del presupuesto","No considerar")</f>
        <v>No considerar</v>
      </c>
      <c r="V4210" t="str">
        <f>VLOOKUP(AIRBNB[[#This Row],[HOST_ID]],Super_host[],5,FALSE)</f>
        <v>Host</v>
      </c>
    </row>
    <row r="4211" spans="1:22">
      <c r="A4211" s="4">
        <v>2570561</v>
      </c>
      <c r="B4211" t="s">
        <v>657</v>
      </c>
      <c r="C4211" s="4">
        <v>1676600</v>
      </c>
      <c r="D4211" t="s">
        <v>658</v>
      </c>
      <c r="E4211" t="s">
        <v>659</v>
      </c>
      <c r="F4211" s="4">
        <v>10032</v>
      </c>
      <c r="G4211" s="13" t="s">
        <v>124</v>
      </c>
      <c r="H4211" s="13" t="s">
        <v>125</v>
      </c>
      <c r="I4211" s="1">
        <v>4084309</v>
      </c>
      <c r="J4211" s="1">
        <v>-7394127</v>
      </c>
      <c r="K4211" t="s">
        <v>40</v>
      </c>
      <c r="L4211" s="20">
        <v>90</v>
      </c>
      <c r="M4211" s="4">
        <v>3</v>
      </c>
      <c r="N4211" s="4">
        <v>2</v>
      </c>
      <c r="O4211" s="2">
        <v>42567</v>
      </c>
      <c r="P4211" s="3">
        <v>0.03</v>
      </c>
      <c r="Q4211" s="4">
        <v>1</v>
      </c>
      <c r="R4211" s="3">
        <v>5.6</v>
      </c>
      <c r="S42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1" t="str">
        <f>IF(AIRBNB[[#This Row],[RUIDO(dB)]]&lt;=4,"Silencioso",IF(AIRBNB[[#This Row],[RUIDO(dB)]]&lt;=5.5,"Poco Ruidoso","Ruidoso"))</f>
        <v>Ruidoso</v>
      </c>
      <c r="U4211" t="str">
        <f>IF(AND(AIRBNB[[#This Row],[PRECIO]]&lt;50,AIRBNB[[#This Row],[MIN_NOCHES]]&gt;3),"Dentro del presupuesto","No considerar")</f>
        <v>No considerar</v>
      </c>
      <c r="V4211" t="str">
        <f>VLOOKUP(AIRBNB[[#This Row],[HOST_ID]],Super_host[],5,FALSE)</f>
        <v>Host</v>
      </c>
    </row>
    <row r="4212" spans="1:22">
      <c r="A4212" s="4">
        <v>394026</v>
      </c>
      <c r="B4212" t="s">
        <v>9528</v>
      </c>
      <c r="C4212" s="4">
        <v>1651591</v>
      </c>
      <c r="D4212" t="s">
        <v>1698</v>
      </c>
      <c r="E4212" t="s">
        <v>9529</v>
      </c>
      <c r="F4212" s="4">
        <v>11211</v>
      </c>
      <c r="G4212" s="13" t="s">
        <v>4662</v>
      </c>
      <c r="H4212" s="13" t="s">
        <v>9249</v>
      </c>
      <c r="I4212" s="1">
        <v>4072049</v>
      </c>
      <c r="J4212" s="1">
        <v>-7395221</v>
      </c>
      <c r="K4212" t="s">
        <v>40</v>
      </c>
      <c r="L4212" s="20">
        <v>90</v>
      </c>
      <c r="M4212" s="4">
        <v>2</v>
      </c>
      <c r="N4212" s="4">
        <v>2</v>
      </c>
      <c r="O4212" s="2">
        <v>43381</v>
      </c>
      <c r="P4212" s="3">
        <v>0.02</v>
      </c>
      <c r="Q4212" s="4">
        <v>1</v>
      </c>
      <c r="R4212" s="3">
        <v>6.9</v>
      </c>
      <c r="S42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2" t="str">
        <f>IF(AIRBNB[[#This Row],[RUIDO(dB)]]&lt;=4,"Silencioso",IF(AIRBNB[[#This Row],[RUIDO(dB)]]&lt;=5.5,"Poco Ruidoso","Ruidoso"))</f>
        <v>Ruidoso</v>
      </c>
      <c r="U4212" t="str">
        <f>IF(AND(AIRBNB[[#This Row],[PRECIO]]&lt;50,AIRBNB[[#This Row],[MIN_NOCHES]]&gt;3),"Dentro del presupuesto","No considerar")</f>
        <v>No considerar</v>
      </c>
      <c r="V4212" t="str">
        <f>VLOOKUP(AIRBNB[[#This Row],[HOST_ID]],Super_host[],5,FALSE)</f>
        <v>Host</v>
      </c>
    </row>
    <row r="4213" spans="1:22">
      <c r="A4213" s="4">
        <v>303345</v>
      </c>
      <c r="B4213" t="s">
        <v>4072</v>
      </c>
      <c r="C4213" s="4">
        <v>1561505</v>
      </c>
      <c r="D4213" t="s">
        <v>4073</v>
      </c>
      <c r="E4213" t="s">
        <v>4074</v>
      </c>
      <c r="F4213" s="4">
        <v>10029</v>
      </c>
      <c r="G4213" s="13" t="s">
        <v>124</v>
      </c>
      <c r="H4213" s="13" t="s">
        <v>219</v>
      </c>
      <c r="I4213" s="1">
        <v>4079596</v>
      </c>
      <c r="J4213" s="1">
        <v>-7394463</v>
      </c>
      <c r="K4213" t="s">
        <v>5</v>
      </c>
      <c r="L4213" s="20">
        <v>90</v>
      </c>
      <c r="M4213" s="4">
        <v>3</v>
      </c>
      <c r="N4213" s="4">
        <v>51</v>
      </c>
      <c r="O4213" s="2">
        <v>43589</v>
      </c>
      <c r="P4213" s="3">
        <v>0.56999999999999995</v>
      </c>
      <c r="Q4213" s="4">
        <v>1</v>
      </c>
      <c r="R4213" s="3">
        <v>5.6</v>
      </c>
      <c r="S42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3" t="str">
        <f>IF(AIRBNB[[#This Row],[RUIDO(dB)]]&lt;=4,"Silencioso",IF(AIRBNB[[#This Row],[RUIDO(dB)]]&lt;=5.5,"Poco Ruidoso","Ruidoso"))</f>
        <v>Ruidoso</v>
      </c>
      <c r="U4213" t="str">
        <f>IF(AND(AIRBNB[[#This Row],[PRECIO]]&lt;50,AIRBNB[[#This Row],[MIN_NOCHES]]&gt;3),"Dentro del presupuesto","No considerar")</f>
        <v>No considerar</v>
      </c>
      <c r="V4213" t="str">
        <f>VLOOKUP(AIRBNB[[#This Row],[HOST_ID]],Super_host[],5,FALSE)</f>
        <v>Host</v>
      </c>
    </row>
    <row r="4214" spans="1:22">
      <c r="A4214" s="4">
        <v>282341</v>
      </c>
      <c r="B4214" t="s">
        <v>9993</v>
      </c>
      <c r="C4214" s="4">
        <v>1471384</v>
      </c>
      <c r="D4214" t="s">
        <v>950</v>
      </c>
      <c r="E4214" t="s">
        <v>9994</v>
      </c>
      <c r="F4214" s="4">
        <v>11218</v>
      </c>
      <c r="G4214" s="13" t="s">
        <v>4662</v>
      </c>
      <c r="H4214" s="13" t="s">
        <v>9393</v>
      </c>
      <c r="I4214" s="1">
        <v>406433</v>
      </c>
      <c r="J4214" s="1">
        <v>-7397386</v>
      </c>
      <c r="K4214" t="s">
        <v>5</v>
      </c>
      <c r="L4214" s="20">
        <v>90</v>
      </c>
      <c r="M4214" s="4">
        <v>30</v>
      </c>
      <c r="N4214" s="4">
        <v>3</v>
      </c>
      <c r="O4214" s="2">
        <v>42946</v>
      </c>
      <c r="P4214" s="3">
        <v>0.05</v>
      </c>
      <c r="Q4214" s="4">
        <v>1</v>
      </c>
      <c r="R4214" s="3">
        <v>6.9</v>
      </c>
      <c r="S42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4" t="str">
        <f>IF(AIRBNB[[#This Row],[RUIDO(dB)]]&lt;=4,"Silencioso",IF(AIRBNB[[#This Row],[RUIDO(dB)]]&lt;=5.5,"Poco Ruidoso","Ruidoso"))</f>
        <v>Ruidoso</v>
      </c>
      <c r="U4214" t="str">
        <f>IF(AND(AIRBNB[[#This Row],[PRECIO]]&lt;50,AIRBNB[[#This Row],[MIN_NOCHES]]&gt;3),"Dentro del presupuesto","No considerar")</f>
        <v>No considerar</v>
      </c>
      <c r="V4214" t="str">
        <f>VLOOKUP(AIRBNB[[#This Row],[HOST_ID]],Super_host[],5,FALSE)</f>
        <v>Host</v>
      </c>
    </row>
    <row r="4215" spans="1:22">
      <c r="A4215" s="4">
        <v>4616700</v>
      </c>
      <c r="B4215" t="s">
        <v>12247</v>
      </c>
      <c r="C4215" s="4">
        <v>1403669</v>
      </c>
      <c r="D4215" t="s">
        <v>2976</v>
      </c>
      <c r="E4215" t="s">
        <v>12248</v>
      </c>
      <c r="F4215" s="4">
        <v>11238</v>
      </c>
      <c r="G4215" s="13" t="s">
        <v>4662</v>
      </c>
      <c r="H4215" s="13" t="s">
        <v>9222</v>
      </c>
      <c r="I4215" s="1">
        <v>4068547</v>
      </c>
      <c r="J4215" s="1">
        <v>-7396886</v>
      </c>
      <c r="K4215" t="s">
        <v>5</v>
      </c>
      <c r="L4215" s="20">
        <v>90</v>
      </c>
      <c r="M4215" s="4">
        <v>4</v>
      </c>
      <c r="N4215" s="4">
        <v>20</v>
      </c>
      <c r="O4215" s="2">
        <v>43348</v>
      </c>
      <c r="P4215" s="3">
        <v>0.39</v>
      </c>
      <c r="Q4215" s="4">
        <v>1</v>
      </c>
      <c r="R4215" s="3">
        <v>6.9</v>
      </c>
      <c r="S42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5" t="str">
        <f>IF(AIRBNB[[#This Row],[RUIDO(dB)]]&lt;=4,"Silencioso",IF(AIRBNB[[#This Row],[RUIDO(dB)]]&lt;=5.5,"Poco Ruidoso","Ruidoso"))</f>
        <v>Ruidoso</v>
      </c>
      <c r="U4215" t="str">
        <f>IF(AND(AIRBNB[[#This Row],[PRECIO]]&lt;50,AIRBNB[[#This Row],[MIN_NOCHES]]&gt;3),"Dentro del presupuesto","No considerar")</f>
        <v>No considerar</v>
      </c>
      <c r="V4215" t="str">
        <f>VLOOKUP(AIRBNB[[#This Row],[HOST_ID]],Super_host[],5,FALSE)</f>
        <v>Host</v>
      </c>
    </row>
    <row r="4216" spans="1:22">
      <c r="A4216" s="4">
        <v>228496</v>
      </c>
      <c r="B4216" t="s">
        <v>2173</v>
      </c>
      <c r="C4216" s="4">
        <v>1192424</v>
      </c>
      <c r="D4216" t="s">
        <v>2174</v>
      </c>
      <c r="E4216" t="s">
        <v>2175</v>
      </c>
      <c r="F4216" s="4">
        <v>10014</v>
      </c>
      <c r="G4216" s="13" t="s">
        <v>124</v>
      </c>
      <c r="H4216" s="13" t="s">
        <v>140</v>
      </c>
      <c r="I4216" s="1">
        <v>4073507</v>
      </c>
      <c r="J4216" s="1">
        <v>-7400048</v>
      </c>
      <c r="K4216" t="s">
        <v>5</v>
      </c>
      <c r="L4216" s="20">
        <v>90</v>
      </c>
      <c r="M4216" s="4">
        <v>3</v>
      </c>
      <c r="N4216" s="4">
        <v>13</v>
      </c>
      <c r="O4216" s="2">
        <v>43611</v>
      </c>
      <c r="P4216" s="3">
        <v>0.15</v>
      </c>
      <c r="Q4216" s="4">
        <v>1</v>
      </c>
      <c r="R4216" s="3">
        <v>5.6</v>
      </c>
      <c r="S42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6" t="str">
        <f>IF(AIRBNB[[#This Row],[RUIDO(dB)]]&lt;=4,"Silencioso",IF(AIRBNB[[#This Row],[RUIDO(dB)]]&lt;=5.5,"Poco Ruidoso","Ruidoso"))</f>
        <v>Ruidoso</v>
      </c>
      <c r="U4216" t="str">
        <f>IF(AND(AIRBNB[[#This Row],[PRECIO]]&lt;50,AIRBNB[[#This Row],[MIN_NOCHES]]&gt;3),"Dentro del presupuesto","No considerar")</f>
        <v>No considerar</v>
      </c>
      <c r="V4216" t="str">
        <f>VLOOKUP(AIRBNB[[#This Row],[HOST_ID]],Super_host[],5,FALSE)</f>
        <v>Host</v>
      </c>
    </row>
    <row r="4217" spans="1:22">
      <c r="A4217" s="4">
        <v>200645</v>
      </c>
      <c r="B4217" t="s">
        <v>7273</v>
      </c>
      <c r="C4217" s="4">
        <v>933378</v>
      </c>
      <c r="D4217" t="s">
        <v>7274</v>
      </c>
      <c r="E4217" t="s">
        <v>7275</v>
      </c>
      <c r="F4217" s="4">
        <v>10021</v>
      </c>
      <c r="G4217" s="13" t="s">
        <v>124</v>
      </c>
      <c r="H4217" s="13" t="s">
        <v>129</v>
      </c>
      <c r="I4217" s="1">
        <v>4076739</v>
      </c>
      <c r="J4217" s="1">
        <v>-739557</v>
      </c>
      <c r="K4217" t="s">
        <v>268</v>
      </c>
      <c r="L4217" s="20">
        <v>90</v>
      </c>
      <c r="M4217" s="4">
        <v>1</v>
      </c>
      <c r="N4217" s="4">
        <v>0</v>
      </c>
      <c r="O4217" s="2">
        <v>42211</v>
      </c>
      <c r="P4217" s="3">
        <v>0.36</v>
      </c>
      <c r="Q4217" s="4">
        <v>1</v>
      </c>
      <c r="R4217" s="3">
        <v>5.6</v>
      </c>
      <c r="S42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7" t="str">
        <f>IF(AIRBNB[[#This Row],[RUIDO(dB)]]&lt;=4,"Silencioso",IF(AIRBNB[[#This Row],[RUIDO(dB)]]&lt;=5.5,"Poco Ruidoso","Ruidoso"))</f>
        <v>Ruidoso</v>
      </c>
      <c r="U4217" t="str">
        <f>IF(AND(AIRBNB[[#This Row],[PRECIO]]&lt;50,AIRBNB[[#This Row],[MIN_NOCHES]]&gt;3),"Dentro del presupuesto","No considerar")</f>
        <v>No considerar</v>
      </c>
      <c r="V4217" t="str">
        <f>VLOOKUP(AIRBNB[[#This Row],[HOST_ID]],Super_host[],5,FALSE)</f>
        <v>Host</v>
      </c>
    </row>
    <row r="4218" spans="1:22">
      <c r="A4218" s="4">
        <v>2467879</v>
      </c>
      <c r="B4218" t="s">
        <v>9723</v>
      </c>
      <c r="C4218" s="4">
        <v>786862</v>
      </c>
      <c r="D4218" t="s">
        <v>4919</v>
      </c>
      <c r="E4218" t="s">
        <v>9724</v>
      </c>
      <c r="F4218" s="4">
        <v>11249</v>
      </c>
      <c r="G4218" s="13" t="s">
        <v>4662</v>
      </c>
      <c r="H4218" s="13" t="s">
        <v>9218</v>
      </c>
      <c r="I4218" s="1">
        <v>4071841</v>
      </c>
      <c r="J4218" s="1">
        <v>-7395992</v>
      </c>
      <c r="K4218" t="s">
        <v>40</v>
      </c>
      <c r="L4218" s="20">
        <v>90</v>
      </c>
      <c r="M4218" s="4">
        <v>1</v>
      </c>
      <c r="N4218" s="4">
        <v>2</v>
      </c>
      <c r="O4218" s="2">
        <v>42124</v>
      </c>
      <c r="P4218" s="3">
        <v>0.03</v>
      </c>
      <c r="Q4218" s="4">
        <v>1</v>
      </c>
      <c r="R4218" s="3">
        <v>6.9</v>
      </c>
      <c r="S42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8" t="str">
        <f>IF(AIRBNB[[#This Row],[RUIDO(dB)]]&lt;=4,"Silencioso",IF(AIRBNB[[#This Row],[RUIDO(dB)]]&lt;=5.5,"Poco Ruidoso","Ruidoso"))</f>
        <v>Ruidoso</v>
      </c>
      <c r="U4218" t="str">
        <f>IF(AND(AIRBNB[[#This Row],[PRECIO]]&lt;50,AIRBNB[[#This Row],[MIN_NOCHES]]&gt;3),"Dentro del presupuesto","No considerar")</f>
        <v>No considerar</v>
      </c>
      <c r="V4218" t="str">
        <f>VLOOKUP(AIRBNB[[#This Row],[HOST_ID]],Super_host[],5,FALSE)</f>
        <v>Host</v>
      </c>
    </row>
    <row r="4219" spans="1:22">
      <c r="A4219" s="4">
        <v>161394</v>
      </c>
      <c r="B4219" t="s">
        <v>9725</v>
      </c>
      <c r="C4219" s="4">
        <v>772300</v>
      </c>
      <c r="D4219" t="s">
        <v>4259</v>
      </c>
      <c r="E4219" t="s">
        <v>9726</v>
      </c>
      <c r="F4219" s="4">
        <v>11211</v>
      </c>
      <c r="G4219" s="13" t="s">
        <v>4662</v>
      </c>
      <c r="H4219" s="13" t="s">
        <v>9218</v>
      </c>
      <c r="I4219" s="1">
        <v>4071309</v>
      </c>
      <c r="J4219" s="1">
        <v>-7394128</v>
      </c>
      <c r="K4219" t="s">
        <v>40</v>
      </c>
      <c r="L4219" s="20">
        <v>90</v>
      </c>
      <c r="M4219" s="4">
        <v>6</v>
      </c>
      <c r="N4219" s="4">
        <v>3</v>
      </c>
      <c r="O4219" s="2">
        <v>41882</v>
      </c>
      <c r="P4219" s="3">
        <v>0.03</v>
      </c>
      <c r="Q4219" s="4">
        <v>1</v>
      </c>
      <c r="R4219" s="3">
        <v>6.9</v>
      </c>
      <c r="S42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19" t="str">
        <f>IF(AIRBNB[[#This Row],[RUIDO(dB)]]&lt;=4,"Silencioso",IF(AIRBNB[[#This Row],[RUIDO(dB)]]&lt;=5.5,"Poco Ruidoso","Ruidoso"))</f>
        <v>Ruidoso</v>
      </c>
      <c r="U4219" t="str">
        <f>IF(AND(AIRBNB[[#This Row],[PRECIO]]&lt;50,AIRBNB[[#This Row],[MIN_NOCHES]]&gt;3),"Dentro del presupuesto","No considerar")</f>
        <v>No considerar</v>
      </c>
      <c r="V4219" t="str">
        <f>VLOOKUP(AIRBNB[[#This Row],[HOST_ID]],Super_host[],5,FALSE)</f>
        <v>Host</v>
      </c>
    </row>
    <row r="4220" spans="1:22">
      <c r="A4220" s="4">
        <v>516791</v>
      </c>
      <c r="B4220" t="s">
        <v>12253</v>
      </c>
      <c r="C4220" s="4">
        <v>696306</v>
      </c>
      <c r="D4220" t="s">
        <v>6825</v>
      </c>
      <c r="E4220" t="s">
        <v>12254</v>
      </c>
      <c r="F4220" s="4">
        <v>11218</v>
      </c>
      <c r="G4220" s="13" t="s">
        <v>4662</v>
      </c>
      <c r="H4220" s="13" t="s">
        <v>9393</v>
      </c>
      <c r="I4220" s="1">
        <v>4064625</v>
      </c>
      <c r="J4220" s="1">
        <v>-7397932</v>
      </c>
      <c r="K4220" t="s">
        <v>5</v>
      </c>
      <c r="L4220" s="20">
        <v>90</v>
      </c>
      <c r="M4220" s="4">
        <v>10</v>
      </c>
      <c r="N4220" s="4">
        <v>33</v>
      </c>
      <c r="O4220" s="2">
        <v>43607</v>
      </c>
      <c r="P4220" s="3">
        <v>0.39</v>
      </c>
      <c r="Q4220" s="4">
        <v>1</v>
      </c>
      <c r="R4220" s="3">
        <v>6.9</v>
      </c>
      <c r="S42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0" t="str">
        <f>IF(AIRBNB[[#This Row],[RUIDO(dB)]]&lt;=4,"Silencioso",IF(AIRBNB[[#This Row],[RUIDO(dB)]]&lt;=5.5,"Poco Ruidoso","Ruidoso"))</f>
        <v>Ruidoso</v>
      </c>
      <c r="U4220" t="str">
        <f>IF(AND(AIRBNB[[#This Row],[PRECIO]]&lt;50,AIRBNB[[#This Row],[MIN_NOCHES]]&gt;3),"Dentro del presupuesto","No considerar")</f>
        <v>No considerar</v>
      </c>
      <c r="V4220" t="str">
        <f>VLOOKUP(AIRBNB[[#This Row],[HOST_ID]],Super_host[],5,FALSE)</f>
        <v>Host</v>
      </c>
    </row>
    <row r="4221" spans="1:22">
      <c r="A4221" s="4">
        <v>1741622</v>
      </c>
      <c r="B4221" t="s">
        <v>3171</v>
      </c>
      <c r="C4221" s="4">
        <v>652092</v>
      </c>
      <c r="D4221" t="s">
        <v>3172</v>
      </c>
      <c r="E4221" t="s">
        <v>3173</v>
      </c>
      <c r="F4221" s="4">
        <v>10021</v>
      </c>
      <c r="G4221" s="13" t="s">
        <v>124</v>
      </c>
      <c r="H4221" s="13" t="s">
        <v>129</v>
      </c>
      <c r="I4221" s="1">
        <v>4076358</v>
      </c>
      <c r="J4221" s="1">
        <v>-7395895</v>
      </c>
      <c r="K4221" t="s">
        <v>5</v>
      </c>
      <c r="L4221" s="20">
        <v>90</v>
      </c>
      <c r="M4221" s="4">
        <v>80</v>
      </c>
      <c r="N4221" s="4">
        <v>20</v>
      </c>
      <c r="O4221" s="2">
        <v>42674</v>
      </c>
      <c r="P4221" s="3">
        <v>0.28999999999999998</v>
      </c>
      <c r="Q4221" s="4">
        <v>1</v>
      </c>
      <c r="R4221" s="3">
        <v>5.6</v>
      </c>
      <c r="S42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1" t="str">
        <f>IF(AIRBNB[[#This Row],[RUIDO(dB)]]&lt;=4,"Silencioso",IF(AIRBNB[[#This Row],[RUIDO(dB)]]&lt;=5.5,"Poco Ruidoso","Ruidoso"))</f>
        <v>Ruidoso</v>
      </c>
      <c r="U4221" t="str">
        <f>IF(AND(AIRBNB[[#This Row],[PRECIO]]&lt;50,AIRBNB[[#This Row],[MIN_NOCHES]]&gt;3),"Dentro del presupuesto","No considerar")</f>
        <v>No considerar</v>
      </c>
      <c r="V4221" t="str">
        <f>VLOOKUP(AIRBNB[[#This Row],[HOST_ID]],Super_host[],5,FALSE)</f>
        <v>Host</v>
      </c>
    </row>
    <row r="4222" spans="1:22">
      <c r="A4222" s="4">
        <v>2081177</v>
      </c>
      <c r="B4222" t="s">
        <v>8147</v>
      </c>
      <c r="C4222" s="4">
        <v>542611</v>
      </c>
      <c r="D4222" t="s">
        <v>356</v>
      </c>
      <c r="E4222" t="s">
        <v>8148</v>
      </c>
      <c r="F4222" s="4">
        <v>11104</v>
      </c>
      <c r="G4222" s="13" t="s">
        <v>7897</v>
      </c>
      <c r="H4222" s="13" t="s">
        <v>7923</v>
      </c>
      <c r="I4222" s="1">
        <v>4074409</v>
      </c>
      <c r="J4222" s="1">
        <v>-7391868</v>
      </c>
      <c r="K4222" t="s">
        <v>5</v>
      </c>
      <c r="L4222" s="20">
        <v>90</v>
      </c>
      <c r="M4222" s="4">
        <v>14</v>
      </c>
      <c r="N4222" s="4">
        <v>6</v>
      </c>
      <c r="O4222" s="2">
        <v>42624</v>
      </c>
      <c r="P4222" s="3">
        <v>0.09</v>
      </c>
      <c r="Q4222" s="4">
        <v>5</v>
      </c>
      <c r="R4222" s="3">
        <v>6.24</v>
      </c>
      <c r="S42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2" t="str">
        <f>IF(AIRBNB[[#This Row],[RUIDO(dB)]]&lt;=4,"Silencioso",IF(AIRBNB[[#This Row],[RUIDO(dB)]]&lt;=5.5,"Poco Ruidoso","Ruidoso"))</f>
        <v>Ruidoso</v>
      </c>
      <c r="U4222" t="str">
        <f>IF(AND(AIRBNB[[#This Row],[PRECIO]]&lt;50,AIRBNB[[#This Row],[MIN_NOCHES]]&gt;3),"Dentro del presupuesto","No considerar")</f>
        <v>No considerar</v>
      </c>
      <c r="V4222" t="str">
        <f>VLOOKUP(AIRBNB[[#This Row],[HOST_ID]],Super_host[],5,FALSE)</f>
        <v>Host</v>
      </c>
    </row>
    <row r="4223" spans="1:22">
      <c r="A4223" s="4">
        <v>71812</v>
      </c>
      <c r="B4223" t="s">
        <v>16459</v>
      </c>
      <c r="C4223" s="4">
        <v>369015</v>
      </c>
      <c r="D4223" t="s">
        <v>16460</v>
      </c>
      <c r="E4223" t="s">
        <v>16461</v>
      </c>
      <c r="F4223" s="4">
        <v>10468</v>
      </c>
      <c r="G4223" s="13" t="s">
        <v>16360</v>
      </c>
      <c r="H4223" s="13" t="s">
        <v>16409</v>
      </c>
      <c r="I4223" s="1">
        <v>4087207</v>
      </c>
      <c r="J4223" s="1">
        <v>-7390193</v>
      </c>
      <c r="K4223" t="s">
        <v>5</v>
      </c>
      <c r="L4223" s="20">
        <v>90</v>
      </c>
      <c r="M4223" s="4">
        <v>30</v>
      </c>
      <c r="N4223" s="4">
        <v>4</v>
      </c>
      <c r="O4223" s="2">
        <v>43467</v>
      </c>
      <c r="P4223" s="3">
        <v>0.35</v>
      </c>
      <c r="Q4223" s="4">
        <v>5</v>
      </c>
      <c r="R4223" s="3">
        <v>7.84</v>
      </c>
      <c r="S42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3" t="str">
        <f>IF(AIRBNB[[#This Row],[RUIDO(dB)]]&lt;=4,"Silencioso",IF(AIRBNB[[#This Row],[RUIDO(dB)]]&lt;=5.5,"Poco Ruidoso","Ruidoso"))</f>
        <v>Ruidoso</v>
      </c>
      <c r="U4223" t="str">
        <f>IF(AND(AIRBNB[[#This Row],[PRECIO]]&lt;50,AIRBNB[[#This Row],[MIN_NOCHES]]&gt;3),"Dentro del presupuesto","No considerar")</f>
        <v>No considerar</v>
      </c>
      <c r="V4223" t="str">
        <f>VLOOKUP(AIRBNB[[#This Row],[HOST_ID]],Super_host[],5,FALSE)</f>
        <v>SUPERHOST</v>
      </c>
    </row>
    <row r="4224" spans="1:22">
      <c r="A4224" s="4">
        <v>70095</v>
      </c>
      <c r="B4224" t="s">
        <v>5181</v>
      </c>
      <c r="C4224" s="4">
        <v>353965</v>
      </c>
      <c r="D4224" t="s">
        <v>5182</v>
      </c>
      <c r="E4224" t="s">
        <v>5183</v>
      </c>
      <c r="F4224" s="4">
        <v>10034</v>
      </c>
      <c r="G4224" s="13" t="s">
        <v>124</v>
      </c>
      <c r="H4224" s="13" t="s">
        <v>241</v>
      </c>
      <c r="I4224" s="1">
        <v>4086713</v>
      </c>
      <c r="J4224" s="1">
        <v>-7392811</v>
      </c>
      <c r="K4224" t="s">
        <v>40</v>
      </c>
      <c r="L4224" s="20">
        <v>90</v>
      </c>
      <c r="M4224" s="4">
        <v>2</v>
      </c>
      <c r="N4224" s="4">
        <v>120</v>
      </c>
      <c r="O4224" s="2">
        <v>43646</v>
      </c>
      <c r="P4224" s="3">
        <v>1.27</v>
      </c>
      <c r="Q4224" s="4">
        <v>1</v>
      </c>
      <c r="R4224" s="3">
        <v>5.6</v>
      </c>
      <c r="S42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4" t="str">
        <f>IF(AIRBNB[[#This Row],[RUIDO(dB)]]&lt;=4,"Silencioso",IF(AIRBNB[[#This Row],[RUIDO(dB)]]&lt;=5.5,"Poco Ruidoso","Ruidoso"))</f>
        <v>Ruidoso</v>
      </c>
      <c r="U4224" t="str">
        <f>IF(AND(AIRBNB[[#This Row],[PRECIO]]&lt;50,AIRBNB[[#This Row],[MIN_NOCHES]]&gt;3),"Dentro del presupuesto","No considerar")</f>
        <v>No considerar</v>
      </c>
      <c r="V4224" t="str">
        <f>VLOOKUP(AIRBNB[[#This Row],[HOST_ID]],Super_host[],5,FALSE)</f>
        <v>Host</v>
      </c>
    </row>
    <row r="4225" spans="1:22">
      <c r="A4225" s="4">
        <v>3309572</v>
      </c>
      <c r="B4225" t="s">
        <v>13247</v>
      </c>
      <c r="C4225" s="4">
        <v>341981</v>
      </c>
      <c r="D4225" t="s">
        <v>1713</v>
      </c>
      <c r="E4225" t="s">
        <v>13248</v>
      </c>
      <c r="F4225" s="4">
        <v>11213</v>
      </c>
      <c r="G4225" s="13" t="s">
        <v>4662</v>
      </c>
      <c r="H4225" s="13" t="s">
        <v>9230</v>
      </c>
      <c r="I4225" s="1">
        <v>4067822</v>
      </c>
      <c r="J4225" s="1">
        <v>-739389</v>
      </c>
      <c r="K4225" t="s">
        <v>40</v>
      </c>
      <c r="L4225" s="20">
        <v>90</v>
      </c>
      <c r="M4225" s="4">
        <v>3</v>
      </c>
      <c r="N4225" s="4">
        <v>52</v>
      </c>
      <c r="O4225" s="2">
        <v>43396</v>
      </c>
      <c r="P4225" s="3">
        <v>0.85</v>
      </c>
      <c r="Q4225" s="4">
        <v>1</v>
      </c>
      <c r="R4225" s="3">
        <v>6.9</v>
      </c>
      <c r="S42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5" t="str">
        <f>IF(AIRBNB[[#This Row],[RUIDO(dB)]]&lt;=4,"Silencioso",IF(AIRBNB[[#This Row],[RUIDO(dB)]]&lt;=5.5,"Poco Ruidoso","Ruidoso"))</f>
        <v>Ruidoso</v>
      </c>
      <c r="U4225" t="str">
        <f>IF(AND(AIRBNB[[#This Row],[PRECIO]]&lt;50,AIRBNB[[#This Row],[MIN_NOCHES]]&gt;3),"Dentro del presupuesto","No considerar")</f>
        <v>No considerar</v>
      </c>
      <c r="V4225" t="str">
        <f>VLOOKUP(AIRBNB[[#This Row],[HOST_ID]],Super_host[],5,FALSE)</f>
        <v>Host</v>
      </c>
    </row>
    <row r="4226" spans="1:22">
      <c r="A4226" s="4">
        <v>63588</v>
      </c>
      <c r="B4226" t="s">
        <v>16611</v>
      </c>
      <c r="C4226" s="4">
        <v>295128</v>
      </c>
      <c r="D4226" t="s">
        <v>16399</v>
      </c>
      <c r="E4226" t="s">
        <v>16612</v>
      </c>
      <c r="F4226" s="4">
        <v>10473</v>
      </c>
      <c r="G4226" s="13" t="s">
        <v>16360</v>
      </c>
      <c r="H4226" s="13" t="s">
        <v>16401</v>
      </c>
      <c r="I4226" s="1">
        <v>4081309</v>
      </c>
      <c r="J4226" s="1">
        <v>-7385514</v>
      </c>
      <c r="K4226" t="s">
        <v>40</v>
      </c>
      <c r="L4226" s="20">
        <v>90</v>
      </c>
      <c r="M4226" s="4">
        <v>2</v>
      </c>
      <c r="N4226" s="4">
        <v>0</v>
      </c>
      <c r="O4226" s="2">
        <v>43632</v>
      </c>
      <c r="P4226" s="3">
        <v>0.06</v>
      </c>
      <c r="Q4226" s="4">
        <v>5</v>
      </c>
      <c r="R4226" s="3">
        <v>7.84</v>
      </c>
      <c r="S42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6" t="str">
        <f>IF(AIRBNB[[#This Row],[RUIDO(dB)]]&lt;=4,"Silencioso",IF(AIRBNB[[#This Row],[RUIDO(dB)]]&lt;=5.5,"Poco Ruidoso","Ruidoso"))</f>
        <v>Ruidoso</v>
      </c>
      <c r="U4226" t="str">
        <f>IF(AND(AIRBNB[[#This Row],[PRECIO]]&lt;50,AIRBNB[[#This Row],[MIN_NOCHES]]&gt;3),"Dentro del presupuesto","No considerar")</f>
        <v>No considerar</v>
      </c>
      <c r="V4226" t="str">
        <f>VLOOKUP(AIRBNB[[#This Row],[HOST_ID]],Super_host[],5,FALSE)</f>
        <v>SUPERHOST</v>
      </c>
    </row>
    <row r="4227" spans="1:22">
      <c r="A4227" s="4">
        <v>1037016</v>
      </c>
      <c r="B4227" t="s">
        <v>10740</v>
      </c>
      <c r="C4227" s="4">
        <v>237477</v>
      </c>
      <c r="D4227" t="s">
        <v>2852</v>
      </c>
      <c r="E4227" t="s">
        <v>10741</v>
      </c>
      <c r="F4227" s="4">
        <v>11211</v>
      </c>
      <c r="G4227" s="13" t="s">
        <v>4662</v>
      </c>
      <c r="H4227" s="13" t="s">
        <v>9218</v>
      </c>
      <c r="I4227" s="1">
        <v>40718</v>
      </c>
      <c r="J4227" s="1">
        <v>-7396603</v>
      </c>
      <c r="K4227" t="s">
        <v>40</v>
      </c>
      <c r="L4227" s="20">
        <v>90</v>
      </c>
      <c r="M4227" s="4">
        <v>5</v>
      </c>
      <c r="N4227" s="4">
        <v>8</v>
      </c>
      <c r="O4227" s="2">
        <v>42886</v>
      </c>
      <c r="P4227" s="3">
        <v>0.11</v>
      </c>
      <c r="Q4227" s="4">
        <v>1</v>
      </c>
      <c r="R4227" s="3">
        <v>6.9</v>
      </c>
      <c r="S42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7" t="str">
        <f>IF(AIRBNB[[#This Row],[RUIDO(dB)]]&lt;=4,"Silencioso",IF(AIRBNB[[#This Row],[RUIDO(dB)]]&lt;=5.5,"Poco Ruidoso","Ruidoso"))</f>
        <v>Ruidoso</v>
      </c>
      <c r="U4227" t="str">
        <f>IF(AND(AIRBNB[[#This Row],[PRECIO]]&lt;50,AIRBNB[[#This Row],[MIN_NOCHES]]&gt;3),"Dentro del presupuesto","No considerar")</f>
        <v>No considerar</v>
      </c>
      <c r="V4227" t="str">
        <f>VLOOKUP(AIRBNB[[#This Row],[HOST_ID]],Super_host[],5,FALSE)</f>
        <v>Host</v>
      </c>
    </row>
    <row r="4228" spans="1:22">
      <c r="A4228" s="4">
        <v>89621</v>
      </c>
      <c r="B4228" t="s">
        <v>14556</v>
      </c>
      <c r="C4228" s="4">
        <v>209460</v>
      </c>
      <c r="D4228" t="s">
        <v>13645</v>
      </c>
      <c r="E4228" t="s">
        <v>14557</v>
      </c>
      <c r="F4228" s="4">
        <v>11216</v>
      </c>
      <c r="G4228" s="13" t="s">
        <v>4662</v>
      </c>
      <c r="H4228" s="13" t="s">
        <v>9230</v>
      </c>
      <c r="I4228" s="1">
        <v>4068048</v>
      </c>
      <c r="J4228" s="1">
        <v>-7394911</v>
      </c>
      <c r="K4228" t="s">
        <v>5</v>
      </c>
      <c r="L4228" s="20">
        <v>90</v>
      </c>
      <c r="M4228" s="4">
        <v>3</v>
      </c>
      <c r="N4228" s="4">
        <v>218</v>
      </c>
      <c r="O4228" s="2">
        <v>43644</v>
      </c>
      <c r="P4228" s="3">
        <v>2.2599999999999998</v>
      </c>
      <c r="Q4228" s="4">
        <v>1</v>
      </c>
      <c r="R4228" s="3">
        <v>6.9</v>
      </c>
      <c r="S42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8" t="str">
        <f>IF(AIRBNB[[#This Row],[RUIDO(dB)]]&lt;=4,"Silencioso",IF(AIRBNB[[#This Row],[RUIDO(dB)]]&lt;=5.5,"Poco Ruidoso","Ruidoso"))</f>
        <v>Ruidoso</v>
      </c>
      <c r="U4228" t="str">
        <f>IF(AND(AIRBNB[[#This Row],[PRECIO]]&lt;50,AIRBNB[[#This Row],[MIN_NOCHES]]&gt;3),"Dentro del presupuesto","No considerar")</f>
        <v>No considerar</v>
      </c>
      <c r="V4228" t="str">
        <f>VLOOKUP(AIRBNB[[#This Row],[HOST_ID]],Super_host[],5,FALSE)</f>
        <v>Host</v>
      </c>
    </row>
    <row r="4229" spans="1:22">
      <c r="A4229" s="4">
        <v>46723</v>
      </c>
      <c r="B4229" t="s">
        <v>13644</v>
      </c>
      <c r="C4229" s="4">
        <v>209460</v>
      </c>
      <c r="D4229" t="s">
        <v>13645</v>
      </c>
      <c r="E4229" t="s">
        <v>13646</v>
      </c>
      <c r="F4229" s="4">
        <v>11216</v>
      </c>
      <c r="G4229" s="13" t="s">
        <v>4662</v>
      </c>
      <c r="H4229" s="13" t="s">
        <v>9230</v>
      </c>
      <c r="I4229" s="1">
        <v>4067992</v>
      </c>
      <c r="J4229" s="1">
        <v>-739475</v>
      </c>
      <c r="K4229" t="s">
        <v>40</v>
      </c>
      <c r="L4229" s="20">
        <v>90</v>
      </c>
      <c r="M4229" s="4">
        <v>3</v>
      </c>
      <c r="N4229" s="4">
        <v>126</v>
      </c>
      <c r="O4229" s="2">
        <v>43604</v>
      </c>
      <c r="P4229" s="3">
        <v>1.17</v>
      </c>
      <c r="Q4229" s="4">
        <v>1</v>
      </c>
      <c r="R4229" s="3">
        <v>6.9</v>
      </c>
      <c r="S42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29" t="str">
        <f>IF(AIRBNB[[#This Row],[RUIDO(dB)]]&lt;=4,"Silencioso",IF(AIRBNB[[#This Row],[RUIDO(dB)]]&lt;=5.5,"Poco Ruidoso","Ruidoso"))</f>
        <v>Ruidoso</v>
      </c>
      <c r="U4229" t="str">
        <f>IF(AND(AIRBNB[[#This Row],[PRECIO]]&lt;50,AIRBNB[[#This Row],[MIN_NOCHES]]&gt;3),"Dentro del presupuesto","No considerar")</f>
        <v>No considerar</v>
      </c>
      <c r="V4229" t="str">
        <f>VLOOKUP(AIRBNB[[#This Row],[HOST_ID]],Super_host[],5,FALSE)</f>
        <v>Host</v>
      </c>
    </row>
    <row r="4230" spans="1:22">
      <c r="A4230" s="4">
        <v>36703</v>
      </c>
      <c r="B4230" t="s">
        <v>5142</v>
      </c>
      <c r="C4230" s="4">
        <v>158284</v>
      </c>
      <c r="D4230" t="s">
        <v>5143</v>
      </c>
      <c r="E4230" t="s">
        <v>5144</v>
      </c>
      <c r="F4230" s="4">
        <v>10014</v>
      </c>
      <c r="G4230" s="13" t="s">
        <v>124</v>
      </c>
      <c r="H4230" s="13" t="s">
        <v>140</v>
      </c>
      <c r="I4230" s="1">
        <v>4073226</v>
      </c>
      <c r="J4230" s="1">
        <v>-7400401</v>
      </c>
      <c r="K4230" t="s">
        <v>5</v>
      </c>
      <c r="L4230" s="20">
        <v>90</v>
      </c>
      <c r="M4230" s="4">
        <v>45</v>
      </c>
      <c r="N4230" s="4">
        <v>134</v>
      </c>
      <c r="O4230" s="2">
        <v>43555</v>
      </c>
      <c r="P4230" s="3">
        <v>1.24</v>
      </c>
      <c r="Q4230" s="4">
        <v>1</v>
      </c>
      <c r="R4230" s="3">
        <v>5.6</v>
      </c>
      <c r="S42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0" t="str">
        <f>IF(AIRBNB[[#This Row],[RUIDO(dB)]]&lt;=4,"Silencioso",IF(AIRBNB[[#This Row],[RUIDO(dB)]]&lt;=5.5,"Poco Ruidoso","Ruidoso"))</f>
        <v>Ruidoso</v>
      </c>
      <c r="U4230" t="str">
        <f>IF(AND(AIRBNB[[#This Row],[PRECIO]]&lt;50,AIRBNB[[#This Row],[MIN_NOCHES]]&gt;3),"Dentro del presupuesto","No considerar")</f>
        <v>No considerar</v>
      </c>
      <c r="V4230" t="str">
        <f>VLOOKUP(AIRBNB[[#This Row],[HOST_ID]],Super_host[],5,FALSE)</f>
        <v>Host</v>
      </c>
    </row>
    <row r="4231" spans="1:22">
      <c r="A4231" s="4">
        <v>1129105</v>
      </c>
      <c r="B4231" t="s">
        <v>10024</v>
      </c>
      <c r="C4231" s="4">
        <v>131014</v>
      </c>
      <c r="D4231" t="s">
        <v>1443</v>
      </c>
      <c r="E4231" t="s">
        <v>10025</v>
      </c>
      <c r="F4231" s="4">
        <v>11216</v>
      </c>
      <c r="G4231" s="13" t="s">
        <v>4662</v>
      </c>
      <c r="H4231" s="13" t="s">
        <v>9230</v>
      </c>
      <c r="I4231" s="1">
        <v>406831</v>
      </c>
      <c r="J4231" s="1">
        <v>-7394434</v>
      </c>
      <c r="K4231" t="s">
        <v>5</v>
      </c>
      <c r="L4231" s="20">
        <v>90</v>
      </c>
      <c r="M4231" s="4">
        <v>2</v>
      </c>
      <c r="N4231" s="4">
        <v>4</v>
      </c>
      <c r="O4231" s="2">
        <v>43248</v>
      </c>
      <c r="P4231" s="3">
        <v>0.05</v>
      </c>
      <c r="Q4231" s="4">
        <v>1</v>
      </c>
      <c r="R4231" s="3">
        <v>6.9</v>
      </c>
      <c r="S42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1" t="str">
        <f>IF(AIRBNB[[#This Row],[RUIDO(dB)]]&lt;=4,"Silencioso",IF(AIRBNB[[#This Row],[RUIDO(dB)]]&lt;=5.5,"Poco Ruidoso","Ruidoso"))</f>
        <v>Ruidoso</v>
      </c>
      <c r="U4231" t="str">
        <f>IF(AND(AIRBNB[[#This Row],[PRECIO]]&lt;50,AIRBNB[[#This Row],[MIN_NOCHES]]&gt;3),"Dentro del presupuesto","No considerar")</f>
        <v>No considerar</v>
      </c>
      <c r="V4231" t="str">
        <f>VLOOKUP(AIRBNB[[#This Row],[HOST_ID]],Super_host[],5,FALSE)</f>
        <v>Host</v>
      </c>
    </row>
    <row r="4232" spans="1:22">
      <c r="A4232" s="4">
        <v>1330056</v>
      </c>
      <c r="B4232" t="s">
        <v>14106</v>
      </c>
      <c r="C4232" s="4">
        <v>124357</v>
      </c>
      <c r="D4232" t="s">
        <v>454</v>
      </c>
      <c r="E4232" t="s">
        <v>14107</v>
      </c>
      <c r="F4232" s="4">
        <v>11211</v>
      </c>
      <c r="G4232" s="13" t="s">
        <v>4662</v>
      </c>
      <c r="H4232" s="13" t="s">
        <v>9218</v>
      </c>
      <c r="I4232" s="1">
        <v>4071571</v>
      </c>
      <c r="J4232" s="1">
        <v>-7395813</v>
      </c>
      <c r="K4232" t="s">
        <v>40</v>
      </c>
      <c r="L4232" s="20">
        <v>90</v>
      </c>
      <c r="M4232" s="4">
        <v>1</v>
      </c>
      <c r="N4232" s="4">
        <v>115</v>
      </c>
      <c r="O4232" s="2">
        <v>43606</v>
      </c>
      <c r="P4232" s="3">
        <v>1.63</v>
      </c>
      <c r="Q4232" s="4">
        <v>1</v>
      </c>
      <c r="R4232" s="3">
        <v>6.9</v>
      </c>
      <c r="S42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2" t="str">
        <f>IF(AIRBNB[[#This Row],[RUIDO(dB)]]&lt;=4,"Silencioso",IF(AIRBNB[[#This Row],[RUIDO(dB)]]&lt;=5.5,"Poco Ruidoso","Ruidoso"))</f>
        <v>Ruidoso</v>
      </c>
      <c r="U4232" t="str">
        <f>IF(AND(AIRBNB[[#This Row],[PRECIO]]&lt;50,AIRBNB[[#This Row],[MIN_NOCHES]]&gt;3),"Dentro del presupuesto","No considerar")</f>
        <v>No considerar</v>
      </c>
      <c r="V4232" t="str">
        <f>VLOOKUP(AIRBNB[[#This Row],[HOST_ID]],Super_host[],5,FALSE)</f>
        <v>Host</v>
      </c>
    </row>
    <row r="4233" spans="1:22">
      <c r="A4233" s="4">
        <v>1759526</v>
      </c>
      <c r="B4233" t="s">
        <v>1719</v>
      </c>
      <c r="C4233" s="4">
        <v>104250</v>
      </c>
      <c r="D4233" t="s">
        <v>1720</v>
      </c>
      <c r="E4233" t="s">
        <v>1721</v>
      </c>
      <c r="F4233" s="4">
        <v>10001</v>
      </c>
      <c r="G4233" s="13" t="s">
        <v>124</v>
      </c>
      <c r="H4233" s="13" t="s">
        <v>186</v>
      </c>
      <c r="I4233" s="1">
        <v>4074563</v>
      </c>
      <c r="J4233" s="1">
        <v>-7399325</v>
      </c>
      <c r="K4233" t="s">
        <v>40</v>
      </c>
      <c r="L4233" s="20">
        <v>90</v>
      </c>
      <c r="M4233" s="4">
        <v>3</v>
      </c>
      <c r="N4233" s="4">
        <v>6</v>
      </c>
      <c r="O4233" s="2">
        <v>43619</v>
      </c>
      <c r="P4233" s="3">
        <v>0.1</v>
      </c>
      <c r="Q4233" s="4">
        <v>1</v>
      </c>
      <c r="R4233" s="3">
        <v>5.6</v>
      </c>
      <c r="S42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3" t="str">
        <f>IF(AIRBNB[[#This Row],[RUIDO(dB)]]&lt;=4,"Silencioso",IF(AIRBNB[[#This Row],[RUIDO(dB)]]&lt;=5.5,"Poco Ruidoso","Ruidoso"))</f>
        <v>Ruidoso</v>
      </c>
      <c r="U4233" t="str">
        <f>IF(AND(AIRBNB[[#This Row],[PRECIO]]&lt;50,AIRBNB[[#This Row],[MIN_NOCHES]]&gt;3),"Dentro del presupuesto","No considerar")</f>
        <v>No considerar</v>
      </c>
      <c r="V4233" t="str">
        <f>VLOOKUP(AIRBNB[[#This Row],[HOST_ID]],Super_host[],5,FALSE)</f>
        <v>Host</v>
      </c>
    </row>
    <row r="4234" spans="1:22">
      <c r="A4234" s="4">
        <v>5697517</v>
      </c>
      <c r="B4234" t="s">
        <v>3392</v>
      </c>
      <c r="C4234" s="4">
        <v>93779</v>
      </c>
      <c r="D4234" t="s">
        <v>3393</v>
      </c>
      <c r="E4234" t="s">
        <v>3394</v>
      </c>
      <c r="F4234" s="4">
        <v>10014</v>
      </c>
      <c r="G4234" s="13" t="s">
        <v>124</v>
      </c>
      <c r="H4234" s="13" t="s">
        <v>140</v>
      </c>
      <c r="I4234" s="1">
        <v>4074033</v>
      </c>
      <c r="J4234" s="1">
        <v>-7400872</v>
      </c>
      <c r="K4234" t="s">
        <v>40</v>
      </c>
      <c r="L4234" s="20">
        <v>90</v>
      </c>
      <c r="M4234" s="4">
        <v>1</v>
      </c>
      <c r="N4234" s="4">
        <v>17</v>
      </c>
      <c r="O4234" s="2">
        <v>43006</v>
      </c>
      <c r="P4234" s="3">
        <v>0.34</v>
      </c>
      <c r="Q4234" s="4">
        <v>1</v>
      </c>
      <c r="R4234" s="3">
        <v>5.6</v>
      </c>
      <c r="S42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4" t="str">
        <f>IF(AIRBNB[[#This Row],[RUIDO(dB)]]&lt;=4,"Silencioso",IF(AIRBNB[[#This Row],[RUIDO(dB)]]&lt;=5.5,"Poco Ruidoso","Ruidoso"))</f>
        <v>Ruidoso</v>
      </c>
      <c r="U4234" t="str">
        <f>IF(AND(AIRBNB[[#This Row],[PRECIO]]&lt;50,AIRBNB[[#This Row],[MIN_NOCHES]]&gt;3),"Dentro del presupuesto","No considerar")</f>
        <v>No considerar</v>
      </c>
      <c r="V4234" t="str">
        <f>VLOOKUP(AIRBNB[[#This Row],[HOST_ID]],Super_host[],5,FALSE)</f>
        <v>Host</v>
      </c>
    </row>
    <row r="4235" spans="1:22">
      <c r="A4235" s="4">
        <v>326956</v>
      </c>
      <c r="B4235" t="s">
        <v>11269</v>
      </c>
      <c r="C4235" s="4">
        <v>51038</v>
      </c>
      <c r="D4235" t="s">
        <v>797</v>
      </c>
      <c r="E4235" t="s">
        <v>11270</v>
      </c>
      <c r="F4235" s="4">
        <v>11238</v>
      </c>
      <c r="G4235" s="13" t="s">
        <v>4662</v>
      </c>
      <c r="H4235" s="13" t="s">
        <v>9387</v>
      </c>
      <c r="I4235" s="1">
        <v>4068625</v>
      </c>
      <c r="J4235" s="1">
        <v>-7396446</v>
      </c>
      <c r="K4235" t="s">
        <v>40</v>
      </c>
      <c r="L4235" s="20">
        <v>90</v>
      </c>
      <c r="M4235" s="4">
        <v>3</v>
      </c>
      <c r="N4235" s="4">
        <v>15</v>
      </c>
      <c r="O4235" s="2">
        <v>43577</v>
      </c>
      <c r="P4235" s="3">
        <v>0.18</v>
      </c>
      <c r="Q4235" s="4">
        <v>1</v>
      </c>
      <c r="R4235" s="3">
        <v>6.9</v>
      </c>
      <c r="S42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5" t="str">
        <f>IF(AIRBNB[[#This Row],[RUIDO(dB)]]&lt;=4,"Silencioso",IF(AIRBNB[[#This Row],[RUIDO(dB)]]&lt;=5.5,"Poco Ruidoso","Ruidoso"))</f>
        <v>Ruidoso</v>
      </c>
      <c r="U4235" t="str">
        <f>IF(AND(AIRBNB[[#This Row],[PRECIO]]&lt;50,AIRBNB[[#This Row],[MIN_NOCHES]]&gt;3),"Dentro del presupuesto","No considerar")</f>
        <v>No considerar</v>
      </c>
      <c r="V4235" t="str">
        <f>VLOOKUP(AIRBNB[[#This Row],[HOST_ID]],Super_host[],5,FALSE)</f>
        <v>Host</v>
      </c>
    </row>
    <row r="4236" spans="1:22">
      <c r="A4236" s="4">
        <v>282443</v>
      </c>
      <c r="B4236" t="s">
        <v>5079</v>
      </c>
      <c r="C4236" s="4">
        <v>36897</v>
      </c>
      <c r="D4236" t="s">
        <v>3169</v>
      </c>
      <c r="E4236" t="s">
        <v>5080</v>
      </c>
      <c r="F4236" s="4">
        <v>10002</v>
      </c>
      <c r="G4236" s="13" t="s">
        <v>124</v>
      </c>
      <c r="H4236" s="13" t="s">
        <v>409</v>
      </c>
      <c r="I4236" s="1">
        <v>4071601</v>
      </c>
      <c r="J4236" s="1">
        <v>-7399123</v>
      </c>
      <c r="K4236" t="s">
        <v>5</v>
      </c>
      <c r="L4236" s="20">
        <v>90</v>
      </c>
      <c r="M4236" s="4">
        <v>3</v>
      </c>
      <c r="N4236" s="4">
        <v>107</v>
      </c>
      <c r="O4236" s="2">
        <v>43603</v>
      </c>
      <c r="P4236" s="3">
        <v>1.17</v>
      </c>
      <c r="Q4236" s="4">
        <v>1</v>
      </c>
      <c r="R4236" s="3">
        <v>5.6</v>
      </c>
      <c r="S42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6" t="str">
        <f>IF(AIRBNB[[#This Row],[RUIDO(dB)]]&lt;=4,"Silencioso",IF(AIRBNB[[#This Row],[RUIDO(dB)]]&lt;=5.5,"Poco Ruidoso","Ruidoso"))</f>
        <v>Ruidoso</v>
      </c>
      <c r="U4236" t="str">
        <f>IF(AND(AIRBNB[[#This Row],[PRECIO]]&lt;50,AIRBNB[[#This Row],[MIN_NOCHES]]&gt;3),"Dentro del presupuesto","No considerar")</f>
        <v>No considerar</v>
      </c>
      <c r="V4236" t="str">
        <f>VLOOKUP(AIRBNB[[#This Row],[HOST_ID]],Super_host[],5,FALSE)</f>
        <v>Host</v>
      </c>
    </row>
    <row r="4237" spans="1:22">
      <c r="A4237" s="4">
        <v>4855004</v>
      </c>
      <c r="B4237" t="s">
        <v>3800</v>
      </c>
      <c r="C4237" s="4">
        <v>12220</v>
      </c>
      <c r="D4237" t="s">
        <v>3801</v>
      </c>
      <c r="E4237" t="s">
        <v>3802</v>
      </c>
      <c r="F4237" s="4">
        <v>10069</v>
      </c>
      <c r="G4237" s="13" t="s">
        <v>124</v>
      </c>
      <c r="H4237" s="13" t="s">
        <v>168</v>
      </c>
      <c r="I4237" s="1">
        <v>4077904</v>
      </c>
      <c r="J4237" s="1">
        <v>-7398899</v>
      </c>
      <c r="K4237" t="s">
        <v>40</v>
      </c>
      <c r="L4237" s="20">
        <v>90</v>
      </c>
      <c r="M4237" s="4">
        <v>1</v>
      </c>
      <c r="N4237" s="4">
        <v>24</v>
      </c>
      <c r="O4237" s="2">
        <v>43603</v>
      </c>
      <c r="P4237" s="3">
        <v>0.46</v>
      </c>
      <c r="Q4237" s="4">
        <v>1</v>
      </c>
      <c r="R4237" s="3">
        <v>5.6</v>
      </c>
      <c r="S42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7" t="str">
        <f>IF(AIRBNB[[#This Row],[RUIDO(dB)]]&lt;=4,"Silencioso",IF(AIRBNB[[#This Row],[RUIDO(dB)]]&lt;=5.5,"Poco Ruidoso","Ruidoso"))</f>
        <v>Ruidoso</v>
      </c>
      <c r="U4237" t="str">
        <f>IF(AND(AIRBNB[[#This Row],[PRECIO]]&lt;50,AIRBNB[[#This Row],[MIN_NOCHES]]&gt;3),"Dentro del presupuesto","No considerar")</f>
        <v>No considerar</v>
      </c>
      <c r="V4237" t="str">
        <f>VLOOKUP(AIRBNB[[#This Row],[HOST_ID]],Super_host[],5,FALSE)</f>
        <v>Host</v>
      </c>
    </row>
    <row r="4238" spans="1:22">
      <c r="A4238" s="4">
        <v>4815848</v>
      </c>
      <c r="B4238" t="s">
        <v>8431</v>
      </c>
      <c r="C4238" s="4">
        <v>3211</v>
      </c>
      <c r="D4238" t="s">
        <v>153</v>
      </c>
      <c r="E4238" t="s">
        <v>8432</v>
      </c>
      <c r="F4238" s="4">
        <v>11106</v>
      </c>
      <c r="G4238" s="13" t="s">
        <v>7897</v>
      </c>
      <c r="H4238" s="13" t="s">
        <v>7905</v>
      </c>
      <c r="I4238" s="1">
        <v>4076308</v>
      </c>
      <c r="J4238" s="1">
        <v>-7392843</v>
      </c>
      <c r="K4238" t="s">
        <v>40</v>
      </c>
      <c r="L4238" s="20">
        <v>90</v>
      </c>
      <c r="M4238" s="4">
        <v>4</v>
      </c>
      <c r="N4238" s="4">
        <v>21</v>
      </c>
      <c r="O4238" s="2">
        <v>43379</v>
      </c>
      <c r="P4238" s="3">
        <v>0.41</v>
      </c>
      <c r="Q4238" s="4">
        <v>5</v>
      </c>
      <c r="R4238" s="3">
        <v>6.24</v>
      </c>
      <c r="S42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8" t="str">
        <f>IF(AIRBNB[[#This Row],[RUIDO(dB)]]&lt;=4,"Silencioso",IF(AIRBNB[[#This Row],[RUIDO(dB)]]&lt;=5.5,"Poco Ruidoso","Ruidoso"))</f>
        <v>Ruidoso</v>
      </c>
      <c r="U4238" t="str">
        <f>IF(AND(AIRBNB[[#This Row],[PRECIO]]&lt;50,AIRBNB[[#This Row],[MIN_NOCHES]]&gt;3),"Dentro del presupuesto","No considerar")</f>
        <v>No considerar</v>
      </c>
      <c r="V4238" t="str">
        <f>VLOOKUP(AIRBNB[[#This Row],[HOST_ID]],Super_host[],5,FALSE)</f>
        <v>Host</v>
      </c>
    </row>
    <row r="4239" spans="1:22">
      <c r="A4239" s="4">
        <v>6792888</v>
      </c>
      <c r="B4239" t="s">
        <v>8136</v>
      </c>
      <c r="C4239" s="4">
        <v>35340889</v>
      </c>
      <c r="D4239" t="s">
        <v>8137</v>
      </c>
      <c r="E4239" t="s">
        <v>8138</v>
      </c>
      <c r="F4239" s="4">
        <v>11104</v>
      </c>
      <c r="G4239" s="13" t="s">
        <v>7897</v>
      </c>
      <c r="H4239" s="13" t="s">
        <v>7923</v>
      </c>
      <c r="I4239" s="1">
        <v>4074589</v>
      </c>
      <c r="J4239" s="1">
        <v>-7391956</v>
      </c>
      <c r="K4239" t="s">
        <v>5</v>
      </c>
      <c r="L4239" s="20">
        <v>89</v>
      </c>
      <c r="M4239" s="4">
        <v>5</v>
      </c>
      <c r="N4239" s="4">
        <v>4</v>
      </c>
      <c r="O4239" s="2">
        <v>42286</v>
      </c>
      <c r="P4239" s="3">
        <v>0.09</v>
      </c>
      <c r="Q4239" s="4">
        <v>5</v>
      </c>
      <c r="R4239" s="3">
        <v>6.24</v>
      </c>
      <c r="S42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39" t="str">
        <f>IF(AIRBNB[[#This Row],[RUIDO(dB)]]&lt;=4,"Silencioso",IF(AIRBNB[[#This Row],[RUIDO(dB)]]&lt;=5.5,"Poco Ruidoso","Ruidoso"))</f>
        <v>Ruidoso</v>
      </c>
      <c r="U4239" t="str">
        <f>IF(AND(AIRBNB[[#This Row],[PRECIO]]&lt;50,AIRBNB[[#This Row],[MIN_NOCHES]]&gt;3),"Dentro del presupuesto","No considerar")</f>
        <v>No considerar</v>
      </c>
      <c r="V4239" t="str">
        <f>VLOOKUP(AIRBNB[[#This Row],[HOST_ID]],Super_host[],5,FALSE)</f>
        <v>Host</v>
      </c>
    </row>
    <row r="4240" spans="1:22">
      <c r="A4240" s="4">
        <v>6044964</v>
      </c>
      <c r="B4240" t="s">
        <v>8982</v>
      </c>
      <c r="C4240" s="4">
        <v>31204745</v>
      </c>
      <c r="D4240" t="s">
        <v>8983</v>
      </c>
      <c r="E4240" t="s">
        <v>8984</v>
      </c>
      <c r="F4240" s="4">
        <v>11692</v>
      </c>
      <c r="G4240" s="13" t="s">
        <v>7897</v>
      </c>
      <c r="H4240" s="13" t="s">
        <v>8489</v>
      </c>
      <c r="I4240" s="1">
        <v>4058921</v>
      </c>
      <c r="J4240" s="1">
        <v>-7379479</v>
      </c>
      <c r="K4240" t="s">
        <v>5</v>
      </c>
      <c r="L4240" s="20">
        <v>89</v>
      </c>
      <c r="M4240" s="4">
        <v>2</v>
      </c>
      <c r="N4240" s="4">
        <v>150</v>
      </c>
      <c r="O4240" s="2">
        <v>43627</v>
      </c>
      <c r="P4240" s="3">
        <v>3</v>
      </c>
      <c r="Q4240" s="4">
        <v>5</v>
      </c>
      <c r="R4240" s="3">
        <v>6.24</v>
      </c>
      <c r="S42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0" t="str">
        <f>IF(AIRBNB[[#This Row],[RUIDO(dB)]]&lt;=4,"Silencioso",IF(AIRBNB[[#This Row],[RUIDO(dB)]]&lt;=5.5,"Poco Ruidoso","Ruidoso"))</f>
        <v>Ruidoso</v>
      </c>
      <c r="U4240" t="str">
        <f>IF(AND(AIRBNB[[#This Row],[PRECIO]]&lt;50,AIRBNB[[#This Row],[MIN_NOCHES]]&gt;3),"Dentro del presupuesto","No considerar")</f>
        <v>No considerar</v>
      </c>
      <c r="V4240" t="str">
        <f>VLOOKUP(AIRBNB[[#This Row],[HOST_ID]],Super_host[],5,FALSE)</f>
        <v>Host</v>
      </c>
    </row>
    <row r="4241" spans="1:22">
      <c r="A4241" s="4">
        <v>5874326</v>
      </c>
      <c r="B4241" t="s">
        <v>13806</v>
      </c>
      <c r="C4241" s="4">
        <v>28722667</v>
      </c>
      <c r="D4241" t="s">
        <v>11050</v>
      </c>
      <c r="E4241" t="s">
        <v>13807</v>
      </c>
      <c r="F4241" s="4">
        <v>11234</v>
      </c>
      <c r="G4241" s="13" t="s">
        <v>4662</v>
      </c>
      <c r="H4241" s="13" t="s">
        <v>9277</v>
      </c>
      <c r="I4241" s="1">
        <v>4062345</v>
      </c>
      <c r="J4241" s="1">
        <v>-7393001</v>
      </c>
      <c r="K4241" t="s">
        <v>40</v>
      </c>
      <c r="L4241" s="20">
        <v>89</v>
      </c>
      <c r="M4241" s="4">
        <v>1</v>
      </c>
      <c r="N4241" s="4">
        <v>68</v>
      </c>
      <c r="O4241" s="2">
        <v>43639</v>
      </c>
      <c r="P4241" s="3">
        <v>1.31</v>
      </c>
      <c r="Q4241" s="4">
        <v>1</v>
      </c>
      <c r="R4241" s="3">
        <v>6.9</v>
      </c>
      <c r="S42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1" t="str">
        <f>IF(AIRBNB[[#This Row],[RUIDO(dB)]]&lt;=4,"Silencioso",IF(AIRBNB[[#This Row],[RUIDO(dB)]]&lt;=5.5,"Poco Ruidoso","Ruidoso"))</f>
        <v>Ruidoso</v>
      </c>
      <c r="U4241" t="str">
        <f>IF(AND(AIRBNB[[#This Row],[PRECIO]]&lt;50,AIRBNB[[#This Row],[MIN_NOCHES]]&gt;3),"Dentro del presupuesto","No considerar")</f>
        <v>No considerar</v>
      </c>
      <c r="V4241" t="str">
        <f>VLOOKUP(AIRBNB[[#This Row],[HOST_ID]],Super_host[],5,FALSE)</f>
        <v>Host</v>
      </c>
    </row>
    <row r="4242" spans="1:22">
      <c r="A4242" s="4">
        <v>6093459</v>
      </c>
      <c r="B4242" t="s">
        <v>10751</v>
      </c>
      <c r="C4242" s="4">
        <v>26414016</v>
      </c>
      <c r="D4242" t="s">
        <v>6614</v>
      </c>
      <c r="E4242" t="s">
        <v>10752</v>
      </c>
      <c r="F4242" s="4">
        <v>11249</v>
      </c>
      <c r="G4242" s="13" t="s">
        <v>4662</v>
      </c>
      <c r="H4242" s="13" t="s">
        <v>9218</v>
      </c>
      <c r="I4242" s="1">
        <v>407186</v>
      </c>
      <c r="J4242" s="1">
        <v>-7395951</v>
      </c>
      <c r="K4242" t="s">
        <v>40</v>
      </c>
      <c r="L4242" s="20">
        <v>89</v>
      </c>
      <c r="M4242" s="4">
        <v>5</v>
      </c>
      <c r="N4242" s="4">
        <v>6</v>
      </c>
      <c r="O4242" s="2">
        <v>42701</v>
      </c>
      <c r="P4242" s="3">
        <v>0.12</v>
      </c>
      <c r="Q4242" s="4">
        <v>1</v>
      </c>
      <c r="R4242" s="3">
        <v>6.9</v>
      </c>
      <c r="S42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2" t="str">
        <f>IF(AIRBNB[[#This Row],[RUIDO(dB)]]&lt;=4,"Silencioso",IF(AIRBNB[[#This Row],[RUIDO(dB)]]&lt;=5.5,"Poco Ruidoso","Ruidoso"))</f>
        <v>Ruidoso</v>
      </c>
      <c r="U4242" t="str">
        <f>IF(AND(AIRBNB[[#This Row],[PRECIO]]&lt;50,AIRBNB[[#This Row],[MIN_NOCHES]]&gt;3),"Dentro del presupuesto","No considerar")</f>
        <v>No considerar</v>
      </c>
      <c r="V4242" t="str">
        <f>VLOOKUP(AIRBNB[[#This Row],[HOST_ID]],Super_host[],5,FALSE)</f>
        <v>Host</v>
      </c>
    </row>
    <row r="4243" spans="1:22">
      <c r="A4243" s="4">
        <v>4998221</v>
      </c>
      <c r="B4243" t="s">
        <v>8083</v>
      </c>
      <c r="C4243" s="4">
        <v>25774748</v>
      </c>
      <c r="D4243" t="s">
        <v>8084</v>
      </c>
      <c r="E4243" t="s">
        <v>8085</v>
      </c>
      <c r="F4243" s="4">
        <v>11354</v>
      </c>
      <c r="G4243" s="13" t="s">
        <v>7897</v>
      </c>
      <c r="H4243" s="13" t="s">
        <v>7918</v>
      </c>
      <c r="I4243" s="1">
        <v>4076435</v>
      </c>
      <c r="J4243" s="1">
        <v>-7383211</v>
      </c>
      <c r="K4243" t="s">
        <v>40</v>
      </c>
      <c r="L4243" s="20">
        <v>89</v>
      </c>
      <c r="M4243" s="4">
        <v>1</v>
      </c>
      <c r="N4243" s="4">
        <v>3</v>
      </c>
      <c r="O4243" s="2">
        <v>43604</v>
      </c>
      <c r="P4243" s="3">
        <v>0.06</v>
      </c>
      <c r="Q4243" s="4">
        <v>5</v>
      </c>
      <c r="R4243" s="3">
        <v>6.24</v>
      </c>
      <c r="S42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3" t="str">
        <f>IF(AIRBNB[[#This Row],[RUIDO(dB)]]&lt;=4,"Silencioso",IF(AIRBNB[[#This Row],[RUIDO(dB)]]&lt;=5.5,"Poco Ruidoso","Ruidoso"))</f>
        <v>Ruidoso</v>
      </c>
      <c r="U4243" t="str">
        <f>IF(AND(AIRBNB[[#This Row],[PRECIO]]&lt;50,AIRBNB[[#This Row],[MIN_NOCHES]]&gt;3),"Dentro del presupuesto","No considerar")</f>
        <v>No considerar</v>
      </c>
      <c r="V4243" t="str">
        <f>VLOOKUP(AIRBNB[[#This Row],[HOST_ID]],Super_host[],5,FALSE)</f>
        <v>Host</v>
      </c>
    </row>
    <row r="4244" spans="1:22">
      <c r="A4244" s="4">
        <v>4645170</v>
      </c>
      <c r="B4244" t="s">
        <v>4909</v>
      </c>
      <c r="C4244" s="4">
        <v>22827111</v>
      </c>
      <c r="D4244" t="s">
        <v>4805</v>
      </c>
      <c r="E4244" t="s">
        <v>4910</v>
      </c>
      <c r="F4244" s="4">
        <v>10036</v>
      </c>
      <c r="G4244" s="13" t="s">
        <v>124</v>
      </c>
      <c r="H4244" s="13" t="s">
        <v>249</v>
      </c>
      <c r="I4244" s="1">
        <v>4076025</v>
      </c>
      <c r="J4244" s="1">
        <v>-7399555</v>
      </c>
      <c r="K4244" t="s">
        <v>40</v>
      </c>
      <c r="L4244" s="20">
        <v>89</v>
      </c>
      <c r="M4244" s="4">
        <v>4</v>
      </c>
      <c r="N4244" s="4">
        <v>59</v>
      </c>
      <c r="O4244" s="2">
        <v>43646</v>
      </c>
      <c r="P4244" s="3">
        <v>1.06</v>
      </c>
      <c r="Q4244" s="4">
        <v>1</v>
      </c>
      <c r="R4244" s="3">
        <v>5.6</v>
      </c>
      <c r="S42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4" t="str">
        <f>IF(AIRBNB[[#This Row],[RUIDO(dB)]]&lt;=4,"Silencioso",IF(AIRBNB[[#This Row],[RUIDO(dB)]]&lt;=5.5,"Poco Ruidoso","Ruidoso"))</f>
        <v>Ruidoso</v>
      </c>
      <c r="U4244" t="str">
        <f>IF(AND(AIRBNB[[#This Row],[PRECIO]]&lt;50,AIRBNB[[#This Row],[MIN_NOCHES]]&gt;3),"Dentro del presupuesto","No considerar")</f>
        <v>No considerar</v>
      </c>
      <c r="V4244" t="str">
        <f>VLOOKUP(AIRBNB[[#This Row],[HOST_ID]],Super_host[],5,FALSE)</f>
        <v>Host</v>
      </c>
    </row>
    <row r="4245" spans="1:22">
      <c r="A4245" s="4">
        <v>4396939</v>
      </c>
      <c r="B4245" t="s">
        <v>4804</v>
      </c>
      <c r="C4245" s="4">
        <v>22827111</v>
      </c>
      <c r="D4245" t="s">
        <v>4805</v>
      </c>
      <c r="E4245" t="s">
        <v>4806</v>
      </c>
      <c r="F4245" s="4">
        <v>10036</v>
      </c>
      <c r="G4245" s="13" t="s">
        <v>124</v>
      </c>
      <c r="H4245" s="13" t="s">
        <v>249</v>
      </c>
      <c r="I4245" s="1">
        <v>4076049</v>
      </c>
      <c r="J4245" s="1">
        <v>-7399569</v>
      </c>
      <c r="K4245" t="s">
        <v>40</v>
      </c>
      <c r="L4245" s="20">
        <v>89</v>
      </c>
      <c r="M4245" s="4">
        <v>4</v>
      </c>
      <c r="N4245" s="4">
        <v>56</v>
      </c>
      <c r="O4245" s="2">
        <v>43617</v>
      </c>
      <c r="P4245" s="3">
        <v>0.98</v>
      </c>
      <c r="Q4245" s="4">
        <v>1</v>
      </c>
      <c r="R4245" s="3">
        <v>5.6</v>
      </c>
      <c r="S42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5" t="str">
        <f>IF(AIRBNB[[#This Row],[RUIDO(dB)]]&lt;=4,"Silencioso",IF(AIRBNB[[#This Row],[RUIDO(dB)]]&lt;=5.5,"Poco Ruidoso","Ruidoso"))</f>
        <v>Ruidoso</v>
      </c>
      <c r="U4245" t="str">
        <f>IF(AND(AIRBNB[[#This Row],[PRECIO]]&lt;50,AIRBNB[[#This Row],[MIN_NOCHES]]&gt;3),"Dentro del presupuesto","No considerar")</f>
        <v>No considerar</v>
      </c>
      <c r="V4245" t="str">
        <f>VLOOKUP(AIRBNB[[#This Row],[HOST_ID]],Super_host[],5,FALSE)</f>
        <v>Host</v>
      </c>
    </row>
    <row r="4246" spans="1:22">
      <c r="A4246" s="4">
        <v>3265410</v>
      </c>
      <c r="B4246" t="s">
        <v>8546</v>
      </c>
      <c r="C4246" s="4">
        <v>16514175</v>
      </c>
      <c r="D4246" t="s">
        <v>466</v>
      </c>
      <c r="E4246" t="s">
        <v>8504</v>
      </c>
      <c r="F4246" s="4">
        <v>11373</v>
      </c>
      <c r="G4246" s="13" t="s">
        <v>7897</v>
      </c>
      <c r="H4246" s="13" t="s">
        <v>8051</v>
      </c>
      <c r="I4246" s="1">
        <v>4074644</v>
      </c>
      <c r="J4246" s="1">
        <v>-7388656</v>
      </c>
      <c r="K4246" t="s">
        <v>40</v>
      </c>
      <c r="L4246" s="20">
        <v>89</v>
      </c>
      <c r="M4246" s="4">
        <v>2</v>
      </c>
      <c r="N4246" s="4">
        <v>40</v>
      </c>
      <c r="O4246" s="2">
        <v>43102</v>
      </c>
      <c r="P4246" s="3">
        <v>0.65</v>
      </c>
      <c r="Q4246" s="4">
        <v>5</v>
      </c>
      <c r="R4246" s="3">
        <v>6.24</v>
      </c>
      <c r="S42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6" t="str">
        <f>IF(AIRBNB[[#This Row],[RUIDO(dB)]]&lt;=4,"Silencioso",IF(AIRBNB[[#This Row],[RUIDO(dB)]]&lt;=5.5,"Poco Ruidoso","Ruidoso"))</f>
        <v>Ruidoso</v>
      </c>
      <c r="U4246" t="str">
        <f>IF(AND(AIRBNB[[#This Row],[PRECIO]]&lt;50,AIRBNB[[#This Row],[MIN_NOCHES]]&gt;3),"Dentro del presupuesto","No considerar")</f>
        <v>No considerar</v>
      </c>
      <c r="V4246" t="str">
        <f>VLOOKUP(AIRBNB[[#This Row],[HOST_ID]],Super_host[],5,FALSE)</f>
        <v>Host</v>
      </c>
    </row>
    <row r="4247" spans="1:22">
      <c r="A4247" s="4">
        <v>3208904</v>
      </c>
      <c r="B4247" t="s">
        <v>6369</v>
      </c>
      <c r="C4247" s="4">
        <v>16257970</v>
      </c>
      <c r="D4247" t="s">
        <v>6370</v>
      </c>
      <c r="E4247" t="s">
        <v>6371</v>
      </c>
      <c r="F4247" s="4">
        <v>10002</v>
      </c>
      <c r="G4247" s="13" t="s">
        <v>124</v>
      </c>
      <c r="H4247" s="13" t="s">
        <v>137</v>
      </c>
      <c r="I4247" s="1">
        <v>4071254</v>
      </c>
      <c r="J4247" s="1">
        <v>-7398535</v>
      </c>
      <c r="K4247" t="s">
        <v>40</v>
      </c>
      <c r="L4247" s="20">
        <v>89</v>
      </c>
      <c r="M4247" s="4">
        <v>3</v>
      </c>
      <c r="N4247" s="4">
        <v>231</v>
      </c>
      <c r="O4247" s="2">
        <v>43653</v>
      </c>
      <c r="P4247" s="3">
        <v>3.72</v>
      </c>
      <c r="Q4247" s="4">
        <v>1</v>
      </c>
      <c r="R4247" s="3">
        <v>5.6</v>
      </c>
      <c r="S42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7" t="str">
        <f>IF(AIRBNB[[#This Row],[RUIDO(dB)]]&lt;=4,"Silencioso",IF(AIRBNB[[#This Row],[RUIDO(dB)]]&lt;=5.5,"Poco Ruidoso","Ruidoso"))</f>
        <v>Ruidoso</v>
      </c>
      <c r="U4247" t="str">
        <f>IF(AND(AIRBNB[[#This Row],[PRECIO]]&lt;50,AIRBNB[[#This Row],[MIN_NOCHES]]&gt;3),"Dentro del presupuesto","No considerar")</f>
        <v>No considerar</v>
      </c>
      <c r="V4247" t="str">
        <f>VLOOKUP(AIRBNB[[#This Row],[HOST_ID]],Super_host[],5,FALSE)</f>
        <v>Host</v>
      </c>
    </row>
    <row r="4248" spans="1:22">
      <c r="A4248" s="4">
        <v>2265827</v>
      </c>
      <c r="B4248" t="s">
        <v>14778</v>
      </c>
      <c r="C4248" s="4">
        <v>11570627</v>
      </c>
      <c r="D4248" t="s">
        <v>14779</v>
      </c>
      <c r="E4248" t="s">
        <v>14780</v>
      </c>
      <c r="F4248" s="4">
        <v>11211</v>
      </c>
      <c r="G4248" s="13" t="s">
        <v>4662</v>
      </c>
      <c r="H4248" s="13" t="s">
        <v>9218</v>
      </c>
      <c r="I4248" s="1">
        <v>4070868</v>
      </c>
      <c r="J4248" s="1">
        <v>-7395343</v>
      </c>
      <c r="K4248" t="s">
        <v>40</v>
      </c>
      <c r="L4248" s="20">
        <v>89</v>
      </c>
      <c r="M4248" s="4">
        <v>3</v>
      </c>
      <c r="N4248" s="4">
        <v>152</v>
      </c>
      <c r="O4248" s="2">
        <v>43642</v>
      </c>
      <c r="P4248" s="3">
        <v>2.67</v>
      </c>
      <c r="Q4248" s="4">
        <v>1</v>
      </c>
      <c r="R4248" s="3">
        <v>6.9</v>
      </c>
      <c r="S42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8" t="str">
        <f>IF(AIRBNB[[#This Row],[RUIDO(dB)]]&lt;=4,"Silencioso",IF(AIRBNB[[#This Row],[RUIDO(dB)]]&lt;=5.5,"Poco Ruidoso","Ruidoso"))</f>
        <v>Ruidoso</v>
      </c>
      <c r="U4248" t="str">
        <f>IF(AND(AIRBNB[[#This Row],[PRECIO]]&lt;50,AIRBNB[[#This Row],[MIN_NOCHES]]&gt;3),"Dentro del presupuesto","No considerar")</f>
        <v>No considerar</v>
      </c>
      <c r="V4248" t="str">
        <f>VLOOKUP(AIRBNB[[#This Row],[HOST_ID]],Super_host[],5,FALSE)</f>
        <v>Host</v>
      </c>
    </row>
    <row r="4249" spans="1:22">
      <c r="A4249" s="4">
        <v>343971</v>
      </c>
      <c r="B4249" t="s">
        <v>4230</v>
      </c>
      <c r="C4249" s="4">
        <v>10609846</v>
      </c>
      <c r="D4249" t="s">
        <v>1324</v>
      </c>
      <c r="E4249" t="s">
        <v>4231</v>
      </c>
      <c r="F4249" s="4">
        <v>10031</v>
      </c>
      <c r="G4249" s="13" t="s">
        <v>124</v>
      </c>
      <c r="H4249" s="13" t="s">
        <v>148</v>
      </c>
      <c r="I4249" s="1">
        <v>4083177</v>
      </c>
      <c r="J4249" t="s">
        <v>4232</v>
      </c>
      <c r="K4249" t="s">
        <v>40</v>
      </c>
      <c r="L4249" s="20">
        <v>89</v>
      </c>
      <c r="M4249" s="4">
        <v>1</v>
      </c>
      <c r="N4249" s="4">
        <v>56</v>
      </c>
      <c r="O4249" s="2">
        <v>43297</v>
      </c>
      <c r="P4249" s="3">
        <v>0.64</v>
      </c>
      <c r="Q4249" s="4">
        <v>1</v>
      </c>
      <c r="R4249" s="3">
        <v>5.6</v>
      </c>
      <c r="S42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49" t="str">
        <f>IF(AIRBNB[[#This Row],[RUIDO(dB)]]&lt;=4,"Silencioso",IF(AIRBNB[[#This Row],[RUIDO(dB)]]&lt;=5.5,"Poco Ruidoso","Ruidoso"))</f>
        <v>Ruidoso</v>
      </c>
      <c r="U4249" t="str">
        <f>IF(AND(AIRBNB[[#This Row],[PRECIO]]&lt;50,AIRBNB[[#This Row],[MIN_NOCHES]]&gt;3),"Dentro del presupuesto","No considerar")</f>
        <v>No considerar</v>
      </c>
      <c r="V4249" t="str">
        <f>VLOOKUP(AIRBNB[[#This Row],[HOST_ID]],Super_host[],5,FALSE)</f>
        <v>Host</v>
      </c>
    </row>
    <row r="4250" spans="1:22">
      <c r="A4250" s="4">
        <v>2105180</v>
      </c>
      <c r="B4250" t="s">
        <v>3295</v>
      </c>
      <c r="C4250" s="4">
        <v>10575680</v>
      </c>
      <c r="D4250" t="s">
        <v>399</v>
      </c>
      <c r="E4250" t="s">
        <v>3296</v>
      </c>
      <c r="F4250" s="4">
        <v>10016</v>
      </c>
      <c r="G4250" s="13" t="s">
        <v>124</v>
      </c>
      <c r="H4250" s="13" t="s">
        <v>182</v>
      </c>
      <c r="I4250" s="1">
        <v>4074961</v>
      </c>
      <c r="J4250" s="1">
        <v>-7397865</v>
      </c>
      <c r="K4250" t="s">
        <v>40</v>
      </c>
      <c r="L4250" s="20">
        <v>89</v>
      </c>
      <c r="M4250" s="4">
        <v>2</v>
      </c>
      <c r="N4250" s="4">
        <v>10</v>
      </c>
      <c r="O4250" s="2">
        <v>42764</v>
      </c>
      <c r="P4250" s="3">
        <v>0.32</v>
      </c>
      <c r="Q4250" s="4">
        <v>1</v>
      </c>
      <c r="R4250" s="3">
        <v>5.6</v>
      </c>
      <c r="S42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0" t="str">
        <f>IF(AIRBNB[[#This Row],[RUIDO(dB)]]&lt;=4,"Silencioso",IF(AIRBNB[[#This Row],[RUIDO(dB)]]&lt;=5.5,"Poco Ruidoso","Ruidoso"))</f>
        <v>Ruidoso</v>
      </c>
      <c r="U4250" t="str">
        <f>IF(AND(AIRBNB[[#This Row],[PRECIO]]&lt;50,AIRBNB[[#This Row],[MIN_NOCHES]]&gt;3),"Dentro del presupuesto","No considerar")</f>
        <v>No considerar</v>
      </c>
      <c r="V4250" t="str">
        <f>VLOOKUP(AIRBNB[[#This Row],[HOST_ID]],Super_host[],5,FALSE)</f>
        <v>Host</v>
      </c>
    </row>
    <row r="4251" spans="1:22">
      <c r="A4251" s="4">
        <v>2055614</v>
      </c>
      <c r="B4251" t="s">
        <v>11288</v>
      </c>
      <c r="C4251" s="4">
        <v>10527465</v>
      </c>
      <c r="D4251" t="s">
        <v>11289</v>
      </c>
      <c r="E4251" t="s">
        <v>11290</v>
      </c>
      <c r="F4251" s="4">
        <v>11217</v>
      </c>
      <c r="G4251" s="13" t="s">
        <v>4662</v>
      </c>
      <c r="H4251" s="13" t="s">
        <v>9222</v>
      </c>
      <c r="I4251" s="1">
        <v>406856</v>
      </c>
      <c r="J4251" s="1">
        <v>-7397418</v>
      </c>
      <c r="K4251" t="s">
        <v>40</v>
      </c>
      <c r="L4251" s="20">
        <v>89</v>
      </c>
      <c r="M4251" s="4">
        <v>90</v>
      </c>
      <c r="N4251" s="4">
        <v>13</v>
      </c>
      <c r="O4251" s="2">
        <v>43381</v>
      </c>
      <c r="P4251" s="3">
        <v>0.19</v>
      </c>
      <c r="Q4251" s="4">
        <v>1</v>
      </c>
      <c r="R4251" s="3">
        <v>6.9</v>
      </c>
      <c r="S42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1" t="str">
        <f>IF(AIRBNB[[#This Row],[RUIDO(dB)]]&lt;=4,"Silencioso",IF(AIRBNB[[#This Row],[RUIDO(dB)]]&lt;=5.5,"Poco Ruidoso","Ruidoso"))</f>
        <v>Ruidoso</v>
      </c>
      <c r="U4251" t="str">
        <f>IF(AND(AIRBNB[[#This Row],[PRECIO]]&lt;50,AIRBNB[[#This Row],[MIN_NOCHES]]&gt;3),"Dentro del presupuesto","No considerar")</f>
        <v>No considerar</v>
      </c>
      <c r="V4251" t="str">
        <f>VLOOKUP(AIRBNB[[#This Row],[HOST_ID]],Super_host[],5,FALSE)</f>
        <v>Host</v>
      </c>
    </row>
    <row r="4252" spans="1:22">
      <c r="A4252" s="4">
        <v>1844705</v>
      </c>
      <c r="B4252" t="s">
        <v>13064</v>
      </c>
      <c r="C4252" s="4">
        <v>9637768</v>
      </c>
      <c r="D4252" t="s">
        <v>13065</v>
      </c>
      <c r="E4252" t="s">
        <v>13066</v>
      </c>
      <c r="F4252" s="4">
        <v>11201</v>
      </c>
      <c r="G4252" s="13" t="s">
        <v>4662</v>
      </c>
      <c r="H4252" s="13" t="s">
        <v>9576</v>
      </c>
      <c r="I4252" s="1">
        <v>4068897</v>
      </c>
      <c r="J4252" s="1">
        <v>-7398765</v>
      </c>
      <c r="K4252" t="s">
        <v>40</v>
      </c>
      <c r="L4252" s="20">
        <v>89</v>
      </c>
      <c r="M4252" s="4">
        <v>90</v>
      </c>
      <c r="N4252" s="4">
        <v>47</v>
      </c>
      <c r="O4252" s="2">
        <v>42349</v>
      </c>
      <c r="P4252" s="3">
        <v>0.73</v>
      </c>
      <c r="Q4252" s="4">
        <v>1</v>
      </c>
      <c r="R4252" s="3">
        <v>6.9</v>
      </c>
      <c r="S42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2" t="str">
        <f>IF(AIRBNB[[#This Row],[RUIDO(dB)]]&lt;=4,"Silencioso",IF(AIRBNB[[#This Row],[RUIDO(dB)]]&lt;=5.5,"Poco Ruidoso","Ruidoso"))</f>
        <v>Ruidoso</v>
      </c>
      <c r="U4252" t="str">
        <f>IF(AND(AIRBNB[[#This Row],[PRECIO]]&lt;50,AIRBNB[[#This Row],[MIN_NOCHES]]&gt;3),"Dentro del presupuesto","No considerar")</f>
        <v>No considerar</v>
      </c>
      <c r="V4252" t="str">
        <f>VLOOKUP(AIRBNB[[#This Row],[HOST_ID]],Super_host[],5,FALSE)</f>
        <v>Host</v>
      </c>
    </row>
    <row r="4253" spans="1:22">
      <c r="A4253" s="4">
        <v>3379914</v>
      </c>
      <c r="B4253" t="s">
        <v>8236</v>
      </c>
      <c r="C4253" s="4">
        <v>9317567</v>
      </c>
      <c r="D4253" t="s">
        <v>8237</v>
      </c>
      <c r="E4253" t="s">
        <v>8238</v>
      </c>
      <c r="F4253" s="4">
        <v>11385</v>
      </c>
      <c r="G4253" s="13" t="s">
        <v>7897</v>
      </c>
      <c r="H4253" s="13" t="s">
        <v>7937</v>
      </c>
      <c r="I4253" s="1">
        <v>4070026</v>
      </c>
      <c r="J4253" s="1">
        <v>-7390721</v>
      </c>
      <c r="K4253" t="s">
        <v>5</v>
      </c>
      <c r="L4253" s="20">
        <v>89</v>
      </c>
      <c r="M4253" s="4">
        <v>10</v>
      </c>
      <c r="N4253" s="4">
        <v>10</v>
      </c>
      <c r="O4253" s="2">
        <v>43542</v>
      </c>
      <c r="P4253" s="3">
        <v>0.18</v>
      </c>
      <c r="Q4253" s="4">
        <v>5</v>
      </c>
      <c r="R4253" s="3">
        <v>6.24</v>
      </c>
      <c r="S42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3" t="str">
        <f>IF(AIRBNB[[#This Row],[RUIDO(dB)]]&lt;=4,"Silencioso",IF(AIRBNB[[#This Row],[RUIDO(dB)]]&lt;=5.5,"Poco Ruidoso","Ruidoso"))</f>
        <v>Ruidoso</v>
      </c>
      <c r="U4253" t="str">
        <f>IF(AND(AIRBNB[[#This Row],[PRECIO]]&lt;50,AIRBNB[[#This Row],[MIN_NOCHES]]&gt;3),"Dentro del presupuesto","No considerar")</f>
        <v>No considerar</v>
      </c>
      <c r="V4253" t="str">
        <f>VLOOKUP(AIRBNB[[#This Row],[HOST_ID]],Super_host[],5,FALSE)</f>
        <v>Host</v>
      </c>
    </row>
    <row r="4254" spans="1:22">
      <c r="A4254" s="4">
        <v>1759154</v>
      </c>
      <c r="B4254" t="s">
        <v>14185</v>
      </c>
      <c r="C4254" s="4">
        <v>8998154</v>
      </c>
      <c r="D4254" t="s">
        <v>2174</v>
      </c>
      <c r="E4254" t="s">
        <v>14186</v>
      </c>
      <c r="F4254" s="4">
        <v>11221</v>
      </c>
      <c r="G4254" s="13" t="s">
        <v>4662</v>
      </c>
      <c r="H4254" s="13" t="s">
        <v>9274</v>
      </c>
      <c r="I4254" s="1">
        <v>4069366</v>
      </c>
      <c r="J4254" s="1">
        <v>-7392281</v>
      </c>
      <c r="K4254" t="s">
        <v>5</v>
      </c>
      <c r="L4254" s="20">
        <v>89</v>
      </c>
      <c r="M4254" s="4">
        <v>4</v>
      </c>
      <c r="N4254" s="4">
        <v>123</v>
      </c>
      <c r="O4254" s="2">
        <v>43633</v>
      </c>
      <c r="P4254" s="3">
        <v>1.76</v>
      </c>
      <c r="Q4254" s="4">
        <v>1</v>
      </c>
      <c r="R4254" s="3">
        <v>6.9</v>
      </c>
      <c r="S42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4" t="str">
        <f>IF(AIRBNB[[#This Row],[RUIDO(dB)]]&lt;=4,"Silencioso",IF(AIRBNB[[#This Row],[RUIDO(dB)]]&lt;=5.5,"Poco Ruidoso","Ruidoso"))</f>
        <v>Ruidoso</v>
      </c>
      <c r="U4254" t="str">
        <f>IF(AND(AIRBNB[[#This Row],[PRECIO]]&lt;50,AIRBNB[[#This Row],[MIN_NOCHES]]&gt;3),"Dentro del presupuesto","No considerar")</f>
        <v>No considerar</v>
      </c>
      <c r="V4254" t="str">
        <f>VLOOKUP(AIRBNB[[#This Row],[HOST_ID]],Super_host[],5,FALSE)</f>
        <v>Host</v>
      </c>
    </row>
    <row r="4255" spans="1:22">
      <c r="A4255" s="4">
        <v>1164111</v>
      </c>
      <c r="B4255" t="s">
        <v>6349</v>
      </c>
      <c r="C4255" s="4">
        <v>6375533</v>
      </c>
      <c r="D4255" t="s">
        <v>5462</v>
      </c>
      <c r="E4255" t="s">
        <v>6350</v>
      </c>
      <c r="F4255" s="4">
        <v>10029</v>
      </c>
      <c r="G4255" s="13" t="s">
        <v>124</v>
      </c>
      <c r="H4255" s="13" t="s">
        <v>219</v>
      </c>
      <c r="I4255" s="1">
        <v>4079025</v>
      </c>
      <c r="J4255" s="1">
        <v>-739488</v>
      </c>
      <c r="K4255" t="s">
        <v>40</v>
      </c>
      <c r="L4255" s="20">
        <v>89</v>
      </c>
      <c r="M4255" s="4">
        <v>1</v>
      </c>
      <c r="N4255" s="4">
        <v>273</v>
      </c>
      <c r="O4255" s="2">
        <v>43639</v>
      </c>
      <c r="P4255" s="3">
        <v>3.66</v>
      </c>
      <c r="Q4255" s="4">
        <v>1</v>
      </c>
      <c r="R4255" s="3">
        <v>5.6</v>
      </c>
      <c r="S42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5" t="str">
        <f>IF(AIRBNB[[#This Row],[RUIDO(dB)]]&lt;=4,"Silencioso",IF(AIRBNB[[#This Row],[RUIDO(dB)]]&lt;=5.5,"Poco Ruidoso","Ruidoso"))</f>
        <v>Ruidoso</v>
      </c>
      <c r="U4255" t="str">
        <f>IF(AND(AIRBNB[[#This Row],[PRECIO]]&lt;50,AIRBNB[[#This Row],[MIN_NOCHES]]&gt;3),"Dentro del presupuesto","No considerar")</f>
        <v>No considerar</v>
      </c>
      <c r="V4255" t="str">
        <f>VLOOKUP(AIRBNB[[#This Row],[HOST_ID]],Super_host[],5,FALSE)</f>
        <v>Host</v>
      </c>
    </row>
    <row r="4256" spans="1:22">
      <c r="A4256" s="4">
        <v>6330321</v>
      </c>
      <c r="B4256" t="s">
        <v>106</v>
      </c>
      <c r="C4256" s="4">
        <v>6319915</v>
      </c>
      <c r="D4256" t="s">
        <v>105</v>
      </c>
      <c r="E4256" t="s">
        <v>24</v>
      </c>
      <c r="F4256" s="4">
        <v>10301</v>
      </c>
      <c r="G4256" s="13" t="s">
        <v>3</v>
      </c>
      <c r="H4256" s="13" t="s">
        <v>4</v>
      </c>
      <c r="I4256" s="1">
        <v>4064524</v>
      </c>
      <c r="J4256" s="1">
        <v>-7408326</v>
      </c>
      <c r="K4256" t="s">
        <v>5</v>
      </c>
      <c r="L4256" s="20">
        <v>89</v>
      </c>
      <c r="M4256" s="4">
        <v>4</v>
      </c>
      <c r="N4256" s="4">
        <v>129</v>
      </c>
      <c r="O4256" s="2">
        <v>43646</v>
      </c>
      <c r="P4256" s="3">
        <v>2.57</v>
      </c>
      <c r="Q4256" s="4">
        <v>1</v>
      </c>
      <c r="R4256" s="3">
        <v>5.19</v>
      </c>
      <c r="S4256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256" t="str">
        <f>IF(AIRBNB[[#This Row],[RUIDO(dB)]]&lt;=4,"Silencioso",IF(AIRBNB[[#This Row],[RUIDO(dB)]]&lt;=5.5,"Poco Ruidoso","Ruidoso"))</f>
        <v>Poco Ruidoso</v>
      </c>
      <c r="U4256" t="str">
        <f>IF(AND(AIRBNB[[#This Row],[PRECIO]]&lt;50,AIRBNB[[#This Row],[MIN_NOCHES]]&gt;3),"Dentro del presupuesto","No considerar")</f>
        <v>No considerar</v>
      </c>
      <c r="V4256" t="str">
        <f>VLOOKUP(AIRBNB[[#This Row],[HOST_ID]],Super_host[],5,FALSE)</f>
        <v>Host</v>
      </c>
    </row>
    <row r="4257" spans="1:22">
      <c r="A4257" s="4">
        <v>1118031</v>
      </c>
      <c r="B4257" t="s">
        <v>3605</v>
      </c>
      <c r="C4257" s="4">
        <v>6136511</v>
      </c>
      <c r="D4257" t="s">
        <v>3606</v>
      </c>
      <c r="E4257" t="s">
        <v>3607</v>
      </c>
      <c r="F4257" s="4">
        <v>10012</v>
      </c>
      <c r="G4257" s="13" t="s">
        <v>124</v>
      </c>
      <c r="H4257" s="13" t="s">
        <v>642</v>
      </c>
      <c r="I4257" s="1">
        <v>4072212</v>
      </c>
      <c r="J4257" s="1">
        <v>-7399676</v>
      </c>
      <c r="K4257" t="s">
        <v>40</v>
      </c>
      <c r="L4257" s="20">
        <v>89</v>
      </c>
      <c r="M4257" s="4">
        <v>3</v>
      </c>
      <c r="N4257" s="4">
        <v>29</v>
      </c>
      <c r="O4257" s="2">
        <v>43647</v>
      </c>
      <c r="P4257" s="3">
        <v>0.41</v>
      </c>
      <c r="Q4257" s="4">
        <v>1</v>
      </c>
      <c r="R4257" s="3">
        <v>5.6</v>
      </c>
      <c r="S42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7" t="str">
        <f>IF(AIRBNB[[#This Row],[RUIDO(dB)]]&lt;=4,"Silencioso",IF(AIRBNB[[#This Row],[RUIDO(dB)]]&lt;=5.5,"Poco Ruidoso","Ruidoso"))</f>
        <v>Ruidoso</v>
      </c>
      <c r="U4257" t="str">
        <f>IF(AND(AIRBNB[[#This Row],[PRECIO]]&lt;50,AIRBNB[[#This Row],[MIN_NOCHES]]&gt;3),"Dentro del presupuesto","No considerar")</f>
        <v>No considerar</v>
      </c>
      <c r="V4257" t="str">
        <f>VLOOKUP(AIRBNB[[#This Row],[HOST_ID]],Super_host[],5,FALSE)</f>
        <v>Host</v>
      </c>
    </row>
    <row r="4258" spans="1:22">
      <c r="A4258" s="4">
        <v>5611893</v>
      </c>
      <c r="B4258" t="s">
        <v>2057</v>
      </c>
      <c r="C4258" s="4">
        <v>5934575</v>
      </c>
      <c r="D4258" t="s">
        <v>2058</v>
      </c>
      <c r="E4258" t="s">
        <v>2059</v>
      </c>
      <c r="F4258" s="4">
        <v>10003</v>
      </c>
      <c r="G4258" s="13" t="s">
        <v>124</v>
      </c>
      <c r="H4258" s="13" t="s">
        <v>133</v>
      </c>
      <c r="I4258" s="1">
        <v>4072795</v>
      </c>
      <c r="J4258" s="1">
        <v>-7398539</v>
      </c>
      <c r="K4258" t="s">
        <v>40</v>
      </c>
      <c r="L4258" s="20">
        <v>89</v>
      </c>
      <c r="M4258" s="4">
        <v>4</v>
      </c>
      <c r="N4258" s="4">
        <v>6</v>
      </c>
      <c r="O4258" s="2">
        <v>43640</v>
      </c>
      <c r="P4258" s="3">
        <v>0.14000000000000001</v>
      </c>
      <c r="Q4258" s="4">
        <v>1</v>
      </c>
      <c r="R4258" s="3">
        <v>5.6</v>
      </c>
      <c r="S42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8" t="str">
        <f>IF(AIRBNB[[#This Row],[RUIDO(dB)]]&lt;=4,"Silencioso",IF(AIRBNB[[#This Row],[RUIDO(dB)]]&lt;=5.5,"Poco Ruidoso","Ruidoso"))</f>
        <v>Ruidoso</v>
      </c>
      <c r="U4258" t="str">
        <f>IF(AND(AIRBNB[[#This Row],[PRECIO]]&lt;50,AIRBNB[[#This Row],[MIN_NOCHES]]&gt;3),"Dentro del presupuesto","No considerar")</f>
        <v>No considerar</v>
      </c>
      <c r="V4258" t="str">
        <f>VLOOKUP(AIRBNB[[#This Row],[HOST_ID]],Super_host[],5,FALSE)</f>
        <v>Host</v>
      </c>
    </row>
    <row r="4259" spans="1:22">
      <c r="A4259" s="4">
        <v>5381943</v>
      </c>
      <c r="B4259" t="s">
        <v>5525</v>
      </c>
      <c r="C4259" s="4">
        <v>4693468</v>
      </c>
      <c r="D4259" t="s">
        <v>1640</v>
      </c>
      <c r="E4259" t="s">
        <v>5526</v>
      </c>
      <c r="F4259" s="4">
        <v>10128</v>
      </c>
      <c r="G4259" s="13" t="s">
        <v>124</v>
      </c>
      <c r="H4259" s="13" t="s">
        <v>129</v>
      </c>
      <c r="I4259" s="1">
        <v>4077993</v>
      </c>
      <c r="J4259" s="1">
        <v>-7394879</v>
      </c>
      <c r="K4259" t="s">
        <v>40</v>
      </c>
      <c r="L4259" s="20">
        <v>89</v>
      </c>
      <c r="M4259" s="4">
        <v>1</v>
      </c>
      <c r="N4259" s="4">
        <v>91</v>
      </c>
      <c r="O4259" s="2">
        <v>43630</v>
      </c>
      <c r="P4259" s="3">
        <v>1.71</v>
      </c>
      <c r="Q4259" s="4">
        <v>1</v>
      </c>
      <c r="R4259" s="3">
        <v>5.6</v>
      </c>
      <c r="S42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59" t="str">
        <f>IF(AIRBNB[[#This Row],[RUIDO(dB)]]&lt;=4,"Silencioso",IF(AIRBNB[[#This Row],[RUIDO(dB)]]&lt;=5.5,"Poco Ruidoso","Ruidoso"))</f>
        <v>Ruidoso</v>
      </c>
      <c r="U4259" t="str">
        <f>IF(AND(AIRBNB[[#This Row],[PRECIO]]&lt;50,AIRBNB[[#This Row],[MIN_NOCHES]]&gt;3),"Dentro del presupuesto","No considerar")</f>
        <v>No considerar</v>
      </c>
      <c r="V4259" t="str">
        <f>VLOOKUP(AIRBNB[[#This Row],[HOST_ID]],Super_host[],5,FALSE)</f>
        <v>Host</v>
      </c>
    </row>
    <row r="4260" spans="1:22">
      <c r="A4260" s="4">
        <v>1524562</v>
      </c>
      <c r="B4260" t="s">
        <v>13792</v>
      </c>
      <c r="C4260" s="4">
        <v>4540899</v>
      </c>
      <c r="D4260" t="s">
        <v>13793</v>
      </c>
      <c r="E4260" t="s">
        <v>13794</v>
      </c>
      <c r="F4260" s="4">
        <v>11233</v>
      </c>
      <c r="G4260" s="13" t="s">
        <v>4662</v>
      </c>
      <c r="H4260" s="13" t="s">
        <v>9230</v>
      </c>
      <c r="I4260" s="1">
        <v>4069399</v>
      </c>
      <c r="J4260" s="1">
        <v>-7393135</v>
      </c>
      <c r="K4260" t="s">
        <v>5</v>
      </c>
      <c r="L4260" s="20">
        <v>89</v>
      </c>
      <c r="M4260" s="4">
        <v>3</v>
      </c>
      <c r="N4260" s="4">
        <v>86</v>
      </c>
      <c r="O4260" s="2">
        <v>43611</v>
      </c>
      <c r="P4260" s="3">
        <v>1.29</v>
      </c>
      <c r="Q4260" s="4">
        <v>1</v>
      </c>
      <c r="R4260" s="3">
        <v>6.9</v>
      </c>
      <c r="S42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0" t="str">
        <f>IF(AIRBNB[[#This Row],[RUIDO(dB)]]&lt;=4,"Silencioso",IF(AIRBNB[[#This Row],[RUIDO(dB)]]&lt;=5.5,"Poco Ruidoso","Ruidoso"))</f>
        <v>Ruidoso</v>
      </c>
      <c r="U4260" t="str">
        <f>IF(AND(AIRBNB[[#This Row],[PRECIO]]&lt;50,AIRBNB[[#This Row],[MIN_NOCHES]]&gt;3),"Dentro del presupuesto","No considerar")</f>
        <v>No considerar</v>
      </c>
      <c r="V4260" t="str">
        <f>VLOOKUP(AIRBNB[[#This Row],[HOST_ID]],Super_host[],5,FALSE)</f>
        <v>Host</v>
      </c>
    </row>
    <row r="4261" spans="1:22">
      <c r="A4261" s="4">
        <v>3241502</v>
      </c>
      <c r="B4261" t="s">
        <v>4719</v>
      </c>
      <c r="C4261" s="4">
        <v>4422817</v>
      </c>
      <c r="D4261" t="s">
        <v>4720</v>
      </c>
      <c r="E4261" t="s">
        <v>4721</v>
      </c>
      <c r="F4261" s="4">
        <v>10035</v>
      </c>
      <c r="G4261" s="13" t="s">
        <v>124</v>
      </c>
      <c r="H4261" s="13" t="s">
        <v>219</v>
      </c>
      <c r="I4261" s="1">
        <v>4080801</v>
      </c>
      <c r="J4261" s="1">
        <v>-7393854</v>
      </c>
      <c r="K4261" t="s">
        <v>40</v>
      </c>
      <c r="L4261" s="20">
        <v>89</v>
      </c>
      <c r="M4261" s="4">
        <v>2</v>
      </c>
      <c r="N4261" s="4">
        <v>7</v>
      </c>
      <c r="O4261" s="2">
        <v>43598</v>
      </c>
      <c r="P4261" s="3">
        <v>0.92</v>
      </c>
      <c r="Q4261" s="4">
        <v>1</v>
      </c>
      <c r="R4261" s="3">
        <v>5.6</v>
      </c>
      <c r="S42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1" t="str">
        <f>IF(AIRBNB[[#This Row],[RUIDO(dB)]]&lt;=4,"Silencioso",IF(AIRBNB[[#This Row],[RUIDO(dB)]]&lt;=5.5,"Poco Ruidoso","Ruidoso"))</f>
        <v>Ruidoso</v>
      </c>
      <c r="U4261" t="str">
        <f>IF(AND(AIRBNB[[#This Row],[PRECIO]]&lt;50,AIRBNB[[#This Row],[MIN_NOCHES]]&gt;3),"Dentro del presupuesto","No considerar")</f>
        <v>No considerar</v>
      </c>
      <c r="V4261" t="str">
        <f>VLOOKUP(AIRBNB[[#This Row],[HOST_ID]],Super_host[],5,FALSE)</f>
        <v>Host</v>
      </c>
    </row>
    <row r="4262" spans="1:22">
      <c r="A4262" s="4">
        <v>820710</v>
      </c>
      <c r="B4262" t="s">
        <v>13587</v>
      </c>
      <c r="C4262" s="4">
        <v>4310378</v>
      </c>
      <c r="D4262" t="s">
        <v>13588</v>
      </c>
      <c r="E4262" t="s">
        <v>11571</v>
      </c>
      <c r="F4262" s="4">
        <v>11205</v>
      </c>
      <c r="G4262" s="13" t="s">
        <v>4662</v>
      </c>
      <c r="H4262" s="13" t="s">
        <v>9387</v>
      </c>
      <c r="I4262" s="1">
        <v>4069413</v>
      </c>
      <c r="J4262" s="1">
        <v>-7396389</v>
      </c>
      <c r="K4262" t="s">
        <v>40</v>
      </c>
      <c r="L4262" s="20">
        <v>89</v>
      </c>
      <c r="M4262" s="4">
        <v>2</v>
      </c>
      <c r="N4262" s="4">
        <v>89</v>
      </c>
      <c r="O4262" s="2">
        <v>43466</v>
      </c>
      <c r="P4262" s="3">
        <v>1.1200000000000001</v>
      </c>
      <c r="Q4262" s="4">
        <v>1</v>
      </c>
      <c r="R4262" s="3">
        <v>6.9</v>
      </c>
      <c r="S42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2" t="str">
        <f>IF(AIRBNB[[#This Row],[RUIDO(dB)]]&lt;=4,"Silencioso",IF(AIRBNB[[#This Row],[RUIDO(dB)]]&lt;=5.5,"Poco Ruidoso","Ruidoso"))</f>
        <v>Ruidoso</v>
      </c>
      <c r="U4262" t="str">
        <f>IF(AND(AIRBNB[[#This Row],[PRECIO]]&lt;50,AIRBNB[[#This Row],[MIN_NOCHES]]&gt;3),"Dentro del presupuesto","No considerar")</f>
        <v>No considerar</v>
      </c>
      <c r="V4262" t="str">
        <f>VLOOKUP(AIRBNB[[#This Row],[HOST_ID]],Super_host[],5,FALSE)</f>
        <v>Host</v>
      </c>
    </row>
    <row r="4263" spans="1:22">
      <c r="A4263" s="4">
        <v>752366</v>
      </c>
      <c r="B4263" t="s">
        <v>8378</v>
      </c>
      <c r="C4263" s="4">
        <v>3956850</v>
      </c>
      <c r="D4263" t="s">
        <v>2429</v>
      </c>
      <c r="E4263" t="s">
        <v>8379</v>
      </c>
      <c r="F4263" s="4">
        <v>11103</v>
      </c>
      <c r="G4263" s="13" t="s">
        <v>7897</v>
      </c>
      <c r="H4263" s="13" t="s">
        <v>7940</v>
      </c>
      <c r="I4263" s="1">
        <v>4075583</v>
      </c>
      <c r="J4263" s="1">
        <v>-7391839</v>
      </c>
      <c r="K4263" t="s">
        <v>5</v>
      </c>
      <c r="L4263" s="20">
        <v>89</v>
      </c>
      <c r="M4263" s="4">
        <v>3</v>
      </c>
      <c r="N4263" s="4">
        <v>17</v>
      </c>
      <c r="O4263" s="2">
        <v>43539</v>
      </c>
      <c r="P4263" s="3">
        <v>0.31</v>
      </c>
      <c r="Q4263" s="4">
        <v>5</v>
      </c>
      <c r="R4263" s="3">
        <v>6.24</v>
      </c>
      <c r="S42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3" t="str">
        <f>IF(AIRBNB[[#This Row],[RUIDO(dB)]]&lt;=4,"Silencioso",IF(AIRBNB[[#This Row],[RUIDO(dB)]]&lt;=5.5,"Poco Ruidoso","Ruidoso"))</f>
        <v>Ruidoso</v>
      </c>
      <c r="U4263" t="str">
        <f>IF(AND(AIRBNB[[#This Row],[PRECIO]]&lt;50,AIRBNB[[#This Row],[MIN_NOCHES]]&gt;3),"Dentro del presupuesto","No considerar")</f>
        <v>No considerar</v>
      </c>
      <c r="V4263" t="str">
        <f>VLOOKUP(AIRBNB[[#This Row],[HOST_ID]],Super_host[],5,FALSE)</f>
        <v>Host</v>
      </c>
    </row>
    <row r="4264" spans="1:22">
      <c r="A4264" s="4">
        <v>682122</v>
      </c>
      <c r="B4264" t="s">
        <v>14766</v>
      </c>
      <c r="C4264" s="4">
        <v>3475005</v>
      </c>
      <c r="D4264" t="s">
        <v>8768</v>
      </c>
      <c r="E4264" t="s">
        <v>14767</v>
      </c>
      <c r="F4264" s="4">
        <v>11234</v>
      </c>
      <c r="G4264" s="13" t="s">
        <v>4662</v>
      </c>
      <c r="H4264" s="13" t="s">
        <v>9277</v>
      </c>
      <c r="I4264" s="1">
        <v>4061676</v>
      </c>
      <c r="J4264" s="1">
        <v>-7392552</v>
      </c>
      <c r="K4264" t="s">
        <v>5</v>
      </c>
      <c r="L4264" s="20">
        <v>89</v>
      </c>
      <c r="M4264" s="4">
        <v>2</v>
      </c>
      <c r="N4264" s="4">
        <v>219</v>
      </c>
      <c r="O4264" s="2">
        <v>43628</v>
      </c>
      <c r="P4264" s="3">
        <v>2.63</v>
      </c>
      <c r="Q4264" s="4">
        <v>1</v>
      </c>
      <c r="R4264" s="3">
        <v>6.9</v>
      </c>
      <c r="S42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4" t="str">
        <f>IF(AIRBNB[[#This Row],[RUIDO(dB)]]&lt;=4,"Silencioso",IF(AIRBNB[[#This Row],[RUIDO(dB)]]&lt;=5.5,"Poco Ruidoso","Ruidoso"))</f>
        <v>Ruidoso</v>
      </c>
      <c r="U4264" t="str">
        <f>IF(AND(AIRBNB[[#This Row],[PRECIO]]&lt;50,AIRBNB[[#This Row],[MIN_NOCHES]]&gt;3),"Dentro del presupuesto","No considerar")</f>
        <v>No considerar</v>
      </c>
      <c r="V4264" t="str">
        <f>VLOOKUP(AIRBNB[[#This Row],[HOST_ID]],Super_host[],5,FALSE)</f>
        <v>Host</v>
      </c>
    </row>
    <row r="4265" spans="1:22">
      <c r="A4265" s="4">
        <v>6628193</v>
      </c>
      <c r="B4265" t="s">
        <v>6067</v>
      </c>
      <c r="C4265" s="4">
        <v>3274213</v>
      </c>
      <c r="D4265" t="s">
        <v>6068</v>
      </c>
      <c r="E4265" t="s">
        <v>2572</v>
      </c>
      <c r="F4265" s="4">
        <v>10024</v>
      </c>
      <c r="G4265" s="13" t="s">
        <v>124</v>
      </c>
      <c r="H4265" s="13" t="s">
        <v>168</v>
      </c>
      <c r="I4265" s="1">
        <v>4078602</v>
      </c>
      <c r="J4265" s="1">
        <v>-7397729</v>
      </c>
      <c r="K4265" t="s">
        <v>40</v>
      </c>
      <c r="L4265" s="20">
        <v>89</v>
      </c>
      <c r="M4265" s="4">
        <v>2</v>
      </c>
      <c r="N4265" s="4">
        <v>133</v>
      </c>
      <c r="O4265" s="2">
        <v>43647</v>
      </c>
      <c r="P4265" s="3">
        <v>2.8</v>
      </c>
      <c r="Q4265" s="4">
        <v>1</v>
      </c>
      <c r="R4265" s="3">
        <v>5.6</v>
      </c>
      <c r="S42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5" t="str">
        <f>IF(AIRBNB[[#This Row],[RUIDO(dB)]]&lt;=4,"Silencioso",IF(AIRBNB[[#This Row],[RUIDO(dB)]]&lt;=5.5,"Poco Ruidoso","Ruidoso"))</f>
        <v>Ruidoso</v>
      </c>
      <c r="U4265" t="str">
        <f>IF(AND(AIRBNB[[#This Row],[PRECIO]]&lt;50,AIRBNB[[#This Row],[MIN_NOCHES]]&gt;3),"Dentro del presupuesto","No considerar")</f>
        <v>No considerar</v>
      </c>
      <c r="V4265" t="str">
        <f>VLOOKUP(AIRBNB[[#This Row],[HOST_ID]],Super_host[],5,FALSE)</f>
        <v>Host</v>
      </c>
    </row>
    <row r="4266" spans="1:22">
      <c r="A4266" s="4">
        <v>462454</v>
      </c>
      <c r="B4266" t="s">
        <v>1179</v>
      </c>
      <c r="C4266" s="4">
        <v>2298239</v>
      </c>
      <c r="D4266" t="s">
        <v>1180</v>
      </c>
      <c r="E4266" t="s">
        <v>1181</v>
      </c>
      <c r="F4266" s="4">
        <v>10002</v>
      </c>
      <c r="G4266" s="13" t="s">
        <v>124</v>
      </c>
      <c r="H4266" s="13" t="s">
        <v>137</v>
      </c>
      <c r="I4266" s="1">
        <v>4071746</v>
      </c>
      <c r="J4266" s="1">
        <v>-7398782</v>
      </c>
      <c r="K4266" t="s">
        <v>40</v>
      </c>
      <c r="L4266" s="20">
        <v>89</v>
      </c>
      <c r="M4266" s="4">
        <v>5</v>
      </c>
      <c r="N4266" s="4">
        <v>4</v>
      </c>
      <c r="O4266" s="2">
        <v>43183</v>
      </c>
      <c r="P4266" s="3">
        <v>0.06</v>
      </c>
      <c r="Q4266" s="4">
        <v>1</v>
      </c>
      <c r="R4266" s="3">
        <v>5.6</v>
      </c>
      <c r="S42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6" t="str">
        <f>IF(AIRBNB[[#This Row],[RUIDO(dB)]]&lt;=4,"Silencioso",IF(AIRBNB[[#This Row],[RUIDO(dB)]]&lt;=5.5,"Poco Ruidoso","Ruidoso"))</f>
        <v>Ruidoso</v>
      </c>
      <c r="U4266" t="str">
        <f>IF(AND(AIRBNB[[#This Row],[PRECIO]]&lt;50,AIRBNB[[#This Row],[MIN_NOCHES]]&gt;3),"Dentro del presupuesto","No considerar")</f>
        <v>No considerar</v>
      </c>
      <c r="V4266" t="str">
        <f>VLOOKUP(AIRBNB[[#This Row],[HOST_ID]],Super_host[],5,FALSE)</f>
        <v>Host</v>
      </c>
    </row>
    <row r="4267" spans="1:22">
      <c r="A4267" s="4">
        <v>1970017</v>
      </c>
      <c r="B4267" t="s">
        <v>12380</v>
      </c>
      <c r="C4267" s="4">
        <v>2052364</v>
      </c>
      <c r="D4267" t="s">
        <v>1640</v>
      </c>
      <c r="E4267" t="s">
        <v>12381</v>
      </c>
      <c r="F4267" s="4">
        <v>11211</v>
      </c>
      <c r="G4267" s="13" t="s">
        <v>4662</v>
      </c>
      <c r="H4267" s="13" t="s">
        <v>9218</v>
      </c>
      <c r="I4267" s="1">
        <v>4071367</v>
      </c>
      <c r="J4267" s="1">
        <v>-7395673</v>
      </c>
      <c r="K4267" t="s">
        <v>40</v>
      </c>
      <c r="L4267" s="20">
        <v>89</v>
      </c>
      <c r="M4267" s="4">
        <v>1</v>
      </c>
      <c r="N4267" s="4">
        <v>25</v>
      </c>
      <c r="O4267" s="2">
        <v>43632</v>
      </c>
      <c r="P4267" s="3">
        <v>0.43</v>
      </c>
      <c r="Q4267" s="4">
        <v>1</v>
      </c>
      <c r="R4267" s="3">
        <v>6.9</v>
      </c>
      <c r="S42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7" t="str">
        <f>IF(AIRBNB[[#This Row],[RUIDO(dB)]]&lt;=4,"Silencioso",IF(AIRBNB[[#This Row],[RUIDO(dB)]]&lt;=5.5,"Poco Ruidoso","Ruidoso"))</f>
        <v>Ruidoso</v>
      </c>
      <c r="U4267" t="str">
        <f>IF(AND(AIRBNB[[#This Row],[PRECIO]]&lt;50,AIRBNB[[#This Row],[MIN_NOCHES]]&gt;3),"Dentro del presupuesto","No considerar")</f>
        <v>No considerar</v>
      </c>
      <c r="V4267" t="str">
        <f>VLOOKUP(AIRBNB[[#This Row],[HOST_ID]],Super_host[],5,FALSE)</f>
        <v>Host</v>
      </c>
    </row>
    <row r="4268" spans="1:22">
      <c r="A4268" s="4">
        <v>476527</v>
      </c>
      <c r="B4268" t="s">
        <v>4275</v>
      </c>
      <c r="C4268" s="4">
        <v>2027013</v>
      </c>
      <c r="D4268" t="s">
        <v>205</v>
      </c>
      <c r="E4268" t="s">
        <v>2671</v>
      </c>
      <c r="F4268" s="4">
        <v>10009</v>
      </c>
      <c r="G4268" s="13" t="s">
        <v>124</v>
      </c>
      <c r="H4268" s="13" t="s">
        <v>133</v>
      </c>
      <c r="I4268" s="1">
        <v>4072893</v>
      </c>
      <c r="J4268" s="1">
        <v>-7398278</v>
      </c>
      <c r="K4268" t="s">
        <v>5</v>
      </c>
      <c r="L4268" s="20">
        <v>89</v>
      </c>
      <c r="M4268" s="4">
        <v>30</v>
      </c>
      <c r="N4268" s="4">
        <v>57</v>
      </c>
      <c r="O4268" s="2">
        <v>43590</v>
      </c>
      <c r="P4268" s="3">
        <v>0.67</v>
      </c>
      <c r="Q4268" s="4">
        <v>1</v>
      </c>
      <c r="R4268" s="3">
        <v>5.6</v>
      </c>
      <c r="S42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8" t="str">
        <f>IF(AIRBNB[[#This Row],[RUIDO(dB)]]&lt;=4,"Silencioso",IF(AIRBNB[[#This Row],[RUIDO(dB)]]&lt;=5.5,"Poco Ruidoso","Ruidoso"))</f>
        <v>Ruidoso</v>
      </c>
      <c r="U4268" t="str">
        <f>IF(AND(AIRBNB[[#This Row],[PRECIO]]&lt;50,AIRBNB[[#This Row],[MIN_NOCHES]]&gt;3),"Dentro del presupuesto","No considerar")</f>
        <v>No considerar</v>
      </c>
      <c r="V4268" t="str">
        <f>VLOOKUP(AIRBNB[[#This Row],[HOST_ID]],Super_host[],5,FALSE)</f>
        <v>Host</v>
      </c>
    </row>
    <row r="4269" spans="1:22">
      <c r="A4269" s="4">
        <v>476570</v>
      </c>
      <c r="B4269" t="s">
        <v>4583</v>
      </c>
      <c r="C4269" s="4">
        <v>2027013</v>
      </c>
      <c r="D4269" t="s">
        <v>205</v>
      </c>
      <c r="E4269" t="s">
        <v>4584</v>
      </c>
      <c r="F4269" s="4">
        <v>10009</v>
      </c>
      <c r="G4269" s="13" t="s">
        <v>124</v>
      </c>
      <c r="H4269" s="13" t="s">
        <v>133</v>
      </c>
      <c r="I4269" s="1">
        <v>4073009</v>
      </c>
      <c r="J4269" s="1">
        <v>-739827</v>
      </c>
      <c r="K4269" t="s">
        <v>5</v>
      </c>
      <c r="L4269" s="20">
        <v>89</v>
      </c>
      <c r="M4269" s="4">
        <v>30</v>
      </c>
      <c r="N4269" s="4">
        <v>70</v>
      </c>
      <c r="O4269" s="2">
        <v>43533</v>
      </c>
      <c r="P4269" s="3">
        <v>0.83</v>
      </c>
      <c r="Q4269" s="4">
        <v>1</v>
      </c>
      <c r="R4269" s="3">
        <v>5.6</v>
      </c>
      <c r="S42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69" t="str">
        <f>IF(AIRBNB[[#This Row],[RUIDO(dB)]]&lt;=4,"Silencioso",IF(AIRBNB[[#This Row],[RUIDO(dB)]]&lt;=5.5,"Poco Ruidoso","Ruidoso"))</f>
        <v>Ruidoso</v>
      </c>
      <c r="U4269" t="str">
        <f>IF(AND(AIRBNB[[#This Row],[PRECIO]]&lt;50,AIRBNB[[#This Row],[MIN_NOCHES]]&gt;3),"Dentro del presupuesto","No considerar")</f>
        <v>No considerar</v>
      </c>
      <c r="V4269" t="str">
        <f>VLOOKUP(AIRBNB[[#This Row],[HOST_ID]],Super_host[],5,FALSE)</f>
        <v>Host</v>
      </c>
    </row>
    <row r="4270" spans="1:22">
      <c r="A4270" s="4">
        <v>960210</v>
      </c>
      <c r="B4270" t="s">
        <v>11902</v>
      </c>
      <c r="C4270" s="4">
        <v>1865527</v>
      </c>
      <c r="D4270" t="s">
        <v>10290</v>
      </c>
      <c r="E4270" t="s">
        <v>11903</v>
      </c>
      <c r="F4270" s="4">
        <v>11206</v>
      </c>
      <c r="G4270" s="13" t="s">
        <v>4662</v>
      </c>
      <c r="H4270" s="13" t="s">
        <v>9230</v>
      </c>
      <c r="I4270" s="1">
        <v>4069437</v>
      </c>
      <c r="J4270" s="1">
        <v>-7394519</v>
      </c>
      <c r="K4270" t="s">
        <v>40</v>
      </c>
      <c r="L4270" s="20">
        <v>89</v>
      </c>
      <c r="M4270" s="4">
        <v>1</v>
      </c>
      <c r="N4270" s="4">
        <v>21</v>
      </c>
      <c r="O4270" s="2">
        <v>43387</v>
      </c>
      <c r="P4270" s="3">
        <v>0.3</v>
      </c>
      <c r="Q4270" s="4">
        <v>1</v>
      </c>
      <c r="R4270" s="3">
        <v>6.9</v>
      </c>
      <c r="S42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0" t="str">
        <f>IF(AIRBNB[[#This Row],[RUIDO(dB)]]&lt;=4,"Silencioso",IF(AIRBNB[[#This Row],[RUIDO(dB)]]&lt;=5.5,"Poco Ruidoso","Ruidoso"))</f>
        <v>Ruidoso</v>
      </c>
      <c r="U4270" t="str">
        <f>IF(AND(AIRBNB[[#This Row],[PRECIO]]&lt;50,AIRBNB[[#This Row],[MIN_NOCHES]]&gt;3),"Dentro del presupuesto","No considerar")</f>
        <v>No considerar</v>
      </c>
      <c r="V4270" t="str">
        <f>VLOOKUP(AIRBNB[[#This Row],[HOST_ID]],Super_host[],5,FALSE)</f>
        <v>Host</v>
      </c>
    </row>
    <row r="4271" spans="1:22">
      <c r="A4271" s="4">
        <v>521672</v>
      </c>
      <c r="B4271" t="s">
        <v>14297</v>
      </c>
      <c r="C4271" s="4">
        <v>1720619</v>
      </c>
      <c r="D4271" t="s">
        <v>14298</v>
      </c>
      <c r="E4271" t="s">
        <v>12464</v>
      </c>
      <c r="F4271" s="4">
        <v>11211</v>
      </c>
      <c r="G4271" s="13" t="s">
        <v>4662</v>
      </c>
      <c r="H4271" s="13" t="s">
        <v>9218</v>
      </c>
      <c r="I4271" s="1">
        <v>4071423</v>
      </c>
      <c r="J4271" s="1">
        <v>-7395305</v>
      </c>
      <c r="K4271" t="s">
        <v>40</v>
      </c>
      <c r="L4271" s="20">
        <v>89</v>
      </c>
      <c r="M4271" s="4">
        <v>4</v>
      </c>
      <c r="N4271" s="4">
        <v>160</v>
      </c>
      <c r="O4271" s="2">
        <v>43637</v>
      </c>
      <c r="P4271" s="3">
        <v>1.92</v>
      </c>
      <c r="Q4271" s="4">
        <v>1</v>
      </c>
      <c r="R4271" s="3">
        <v>6.9</v>
      </c>
      <c r="S42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1" t="str">
        <f>IF(AIRBNB[[#This Row],[RUIDO(dB)]]&lt;=4,"Silencioso",IF(AIRBNB[[#This Row],[RUIDO(dB)]]&lt;=5.5,"Poco Ruidoso","Ruidoso"))</f>
        <v>Ruidoso</v>
      </c>
      <c r="U4271" t="str">
        <f>IF(AND(AIRBNB[[#This Row],[PRECIO]]&lt;50,AIRBNB[[#This Row],[MIN_NOCHES]]&gt;3),"Dentro del presupuesto","No considerar")</f>
        <v>No considerar</v>
      </c>
      <c r="V4271" t="str">
        <f>VLOOKUP(AIRBNB[[#This Row],[HOST_ID]],Super_host[],5,FALSE)</f>
        <v>Host</v>
      </c>
    </row>
    <row r="4272" spans="1:22">
      <c r="A4272" s="4">
        <v>317905</v>
      </c>
      <c r="B4272" t="s">
        <v>13020</v>
      </c>
      <c r="C4272" s="4">
        <v>1631733</v>
      </c>
      <c r="D4272" t="s">
        <v>3108</v>
      </c>
      <c r="E4272" t="s">
        <v>13021</v>
      </c>
      <c r="F4272" s="4">
        <v>11218</v>
      </c>
      <c r="G4272" s="13" t="s">
        <v>4662</v>
      </c>
      <c r="H4272" s="13" t="s">
        <v>9393</v>
      </c>
      <c r="I4272" s="1">
        <v>4064354</v>
      </c>
      <c r="J4272" s="1">
        <v>-7397777</v>
      </c>
      <c r="K4272" t="s">
        <v>5</v>
      </c>
      <c r="L4272" s="20">
        <v>89</v>
      </c>
      <c r="M4272" s="4">
        <v>3</v>
      </c>
      <c r="N4272" s="4">
        <v>62</v>
      </c>
      <c r="O4272" s="2">
        <v>43467</v>
      </c>
      <c r="P4272" s="3">
        <v>0.71</v>
      </c>
      <c r="Q4272" s="4">
        <v>1</v>
      </c>
      <c r="R4272" s="3">
        <v>6.9</v>
      </c>
      <c r="S42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2" t="str">
        <f>IF(AIRBNB[[#This Row],[RUIDO(dB)]]&lt;=4,"Silencioso",IF(AIRBNB[[#This Row],[RUIDO(dB)]]&lt;=5.5,"Poco Ruidoso","Ruidoso"))</f>
        <v>Ruidoso</v>
      </c>
      <c r="U4272" t="str">
        <f>IF(AND(AIRBNB[[#This Row],[PRECIO]]&lt;50,AIRBNB[[#This Row],[MIN_NOCHES]]&gt;3),"Dentro del presupuesto","No considerar")</f>
        <v>No considerar</v>
      </c>
      <c r="V4272" t="str">
        <f>VLOOKUP(AIRBNB[[#This Row],[HOST_ID]],Super_host[],5,FALSE)</f>
        <v>Host</v>
      </c>
    </row>
    <row r="4273" spans="1:22">
      <c r="A4273" s="4">
        <v>633276</v>
      </c>
      <c r="B4273" t="s">
        <v>8870</v>
      </c>
      <c r="C4273" s="4">
        <v>1568517</v>
      </c>
      <c r="D4273" t="s">
        <v>8858</v>
      </c>
      <c r="E4273" t="s">
        <v>8871</v>
      </c>
      <c r="F4273" s="4">
        <v>11101</v>
      </c>
      <c r="G4273" s="13" t="s">
        <v>7897</v>
      </c>
      <c r="H4273" s="13" t="s">
        <v>7905</v>
      </c>
      <c r="I4273" s="1">
        <v>4074609</v>
      </c>
      <c r="J4273" s="1">
        <v>-7394691</v>
      </c>
      <c r="K4273" t="s">
        <v>40</v>
      </c>
      <c r="L4273" s="20">
        <v>89</v>
      </c>
      <c r="M4273" s="4">
        <v>1</v>
      </c>
      <c r="N4273" s="4">
        <v>165</v>
      </c>
      <c r="O4273" s="2">
        <v>43638</v>
      </c>
      <c r="P4273" s="3">
        <v>1.99</v>
      </c>
      <c r="Q4273" s="4">
        <v>5</v>
      </c>
      <c r="R4273" s="3">
        <v>6.24</v>
      </c>
      <c r="S42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3" t="str">
        <f>IF(AIRBNB[[#This Row],[RUIDO(dB)]]&lt;=4,"Silencioso",IF(AIRBNB[[#This Row],[RUIDO(dB)]]&lt;=5.5,"Poco Ruidoso","Ruidoso"))</f>
        <v>Ruidoso</v>
      </c>
      <c r="U4273" t="str">
        <f>IF(AND(AIRBNB[[#This Row],[PRECIO]]&lt;50,AIRBNB[[#This Row],[MIN_NOCHES]]&gt;3),"Dentro del presupuesto","No considerar")</f>
        <v>No considerar</v>
      </c>
      <c r="V4273" t="str">
        <f>VLOOKUP(AIRBNB[[#This Row],[HOST_ID]],Super_host[],5,FALSE)</f>
        <v>Host</v>
      </c>
    </row>
    <row r="4274" spans="1:22">
      <c r="A4274" s="4">
        <v>3973944</v>
      </c>
      <c r="B4274" t="s">
        <v>12629</v>
      </c>
      <c r="C4274" s="4">
        <v>1401835</v>
      </c>
      <c r="D4274" t="s">
        <v>737</v>
      </c>
      <c r="E4274" t="s">
        <v>11011</v>
      </c>
      <c r="F4274" s="4">
        <v>11249</v>
      </c>
      <c r="G4274" s="13" t="s">
        <v>4662</v>
      </c>
      <c r="H4274" s="13" t="s">
        <v>9218</v>
      </c>
      <c r="I4274" s="1">
        <v>4070974</v>
      </c>
      <c r="J4274" s="1">
        <v>-7395612</v>
      </c>
      <c r="K4274" t="s">
        <v>40</v>
      </c>
      <c r="L4274" s="20">
        <v>89</v>
      </c>
      <c r="M4274" s="4">
        <v>2</v>
      </c>
      <c r="N4274" s="4">
        <v>30</v>
      </c>
      <c r="O4274" s="2">
        <v>43611</v>
      </c>
      <c r="P4274" s="3">
        <v>0.52</v>
      </c>
      <c r="Q4274" s="4">
        <v>1</v>
      </c>
      <c r="R4274" s="3">
        <v>6.9</v>
      </c>
      <c r="S42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4" t="str">
        <f>IF(AIRBNB[[#This Row],[RUIDO(dB)]]&lt;=4,"Silencioso",IF(AIRBNB[[#This Row],[RUIDO(dB)]]&lt;=5.5,"Poco Ruidoso","Ruidoso"))</f>
        <v>Ruidoso</v>
      </c>
      <c r="U4274" t="str">
        <f>IF(AND(AIRBNB[[#This Row],[PRECIO]]&lt;50,AIRBNB[[#This Row],[MIN_NOCHES]]&gt;3),"Dentro del presupuesto","No considerar")</f>
        <v>No considerar</v>
      </c>
      <c r="V4274" t="str">
        <f>VLOOKUP(AIRBNB[[#This Row],[HOST_ID]],Super_host[],5,FALSE)</f>
        <v>Host</v>
      </c>
    </row>
    <row r="4275" spans="1:22">
      <c r="A4275" s="4">
        <v>229367</v>
      </c>
      <c r="B4275" t="s">
        <v>6138</v>
      </c>
      <c r="C4275" s="4">
        <v>1097545</v>
      </c>
      <c r="D4275" t="s">
        <v>5635</v>
      </c>
      <c r="E4275" t="s">
        <v>6139</v>
      </c>
      <c r="F4275" s="4">
        <v>10009</v>
      </c>
      <c r="G4275" s="13" t="s">
        <v>124</v>
      </c>
      <c r="H4275" s="13" t="s">
        <v>133</v>
      </c>
      <c r="I4275" s="1">
        <v>4072645</v>
      </c>
      <c r="J4275" s="1">
        <v>-7398035</v>
      </c>
      <c r="K4275" t="s">
        <v>40</v>
      </c>
      <c r="L4275" s="20">
        <v>89</v>
      </c>
      <c r="M4275" s="4">
        <v>1</v>
      </c>
      <c r="N4275" s="4">
        <v>278</v>
      </c>
      <c r="O4275" s="2">
        <v>43649</v>
      </c>
      <c r="P4275" s="3">
        <v>2.95</v>
      </c>
      <c r="Q4275" s="4">
        <v>1</v>
      </c>
      <c r="R4275" s="3">
        <v>5.6</v>
      </c>
      <c r="S42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5" t="str">
        <f>IF(AIRBNB[[#This Row],[RUIDO(dB)]]&lt;=4,"Silencioso",IF(AIRBNB[[#This Row],[RUIDO(dB)]]&lt;=5.5,"Poco Ruidoso","Ruidoso"))</f>
        <v>Ruidoso</v>
      </c>
      <c r="U4275" t="str">
        <f>IF(AND(AIRBNB[[#This Row],[PRECIO]]&lt;50,AIRBNB[[#This Row],[MIN_NOCHES]]&gt;3),"Dentro del presupuesto","No considerar")</f>
        <v>No considerar</v>
      </c>
      <c r="V4275" t="str">
        <f>VLOOKUP(AIRBNB[[#This Row],[HOST_ID]],Super_host[],5,FALSE)</f>
        <v>Host</v>
      </c>
    </row>
    <row r="4276" spans="1:22">
      <c r="A4276" s="4">
        <v>4564695</v>
      </c>
      <c r="B4276" t="s">
        <v>5599</v>
      </c>
      <c r="C4276" s="4">
        <v>619991</v>
      </c>
      <c r="D4276" t="s">
        <v>399</v>
      </c>
      <c r="E4276" t="s">
        <v>5600</v>
      </c>
      <c r="F4276" s="4">
        <v>10002</v>
      </c>
      <c r="G4276" s="13" t="s">
        <v>124</v>
      </c>
      <c r="H4276" s="13" t="s">
        <v>137</v>
      </c>
      <c r="I4276" s="1">
        <v>4072082</v>
      </c>
      <c r="J4276" s="1">
        <v>-7398952</v>
      </c>
      <c r="K4276" t="s">
        <v>40</v>
      </c>
      <c r="L4276" s="20">
        <v>89</v>
      </c>
      <c r="M4276" s="4">
        <v>4</v>
      </c>
      <c r="N4276" s="4">
        <v>91</v>
      </c>
      <c r="O4276" s="2">
        <v>43617</v>
      </c>
      <c r="P4276" s="3">
        <v>1.86</v>
      </c>
      <c r="Q4276" s="4">
        <v>1</v>
      </c>
      <c r="R4276" s="3">
        <v>5.6</v>
      </c>
      <c r="S42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6" t="str">
        <f>IF(AIRBNB[[#This Row],[RUIDO(dB)]]&lt;=4,"Silencioso",IF(AIRBNB[[#This Row],[RUIDO(dB)]]&lt;=5.5,"Poco Ruidoso","Ruidoso"))</f>
        <v>Ruidoso</v>
      </c>
      <c r="U4276" t="str">
        <f>IF(AND(AIRBNB[[#This Row],[PRECIO]]&lt;50,AIRBNB[[#This Row],[MIN_NOCHES]]&gt;3),"Dentro del presupuesto","No considerar")</f>
        <v>No considerar</v>
      </c>
      <c r="V4276" t="str">
        <f>VLOOKUP(AIRBNB[[#This Row],[HOST_ID]],Super_host[],5,FALSE)</f>
        <v>Host</v>
      </c>
    </row>
    <row r="4277" spans="1:22">
      <c r="A4277" s="4">
        <v>163627</v>
      </c>
      <c r="B4277" t="s">
        <v>14596</v>
      </c>
      <c r="C4277" s="4">
        <v>242506</v>
      </c>
      <c r="D4277" t="s">
        <v>10164</v>
      </c>
      <c r="E4277" t="s">
        <v>9811</v>
      </c>
      <c r="F4277" s="4">
        <v>11207</v>
      </c>
      <c r="G4277" s="13" t="s">
        <v>4662</v>
      </c>
      <c r="H4277" s="13" t="s">
        <v>9218</v>
      </c>
      <c r="I4277" s="1">
        <v>4071023</v>
      </c>
      <c r="J4277" s="1">
        <v>-7396665</v>
      </c>
      <c r="K4277" t="s">
        <v>40</v>
      </c>
      <c r="L4277" s="20">
        <v>89</v>
      </c>
      <c r="M4277" s="4">
        <v>3</v>
      </c>
      <c r="N4277" s="4">
        <v>205</v>
      </c>
      <c r="O4277" s="2">
        <v>43100</v>
      </c>
      <c r="P4277" s="3">
        <v>2.31</v>
      </c>
      <c r="Q4277" s="4">
        <v>1</v>
      </c>
      <c r="R4277" s="3">
        <v>6.9</v>
      </c>
      <c r="S42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7" t="str">
        <f>IF(AIRBNB[[#This Row],[RUIDO(dB)]]&lt;=4,"Silencioso",IF(AIRBNB[[#This Row],[RUIDO(dB)]]&lt;=5.5,"Poco Ruidoso","Ruidoso"))</f>
        <v>Ruidoso</v>
      </c>
      <c r="U4277" t="str">
        <f>IF(AND(AIRBNB[[#This Row],[PRECIO]]&lt;50,AIRBNB[[#This Row],[MIN_NOCHES]]&gt;3),"Dentro del presupuesto","No considerar")</f>
        <v>No considerar</v>
      </c>
      <c r="V4277" t="str">
        <f>VLOOKUP(AIRBNB[[#This Row],[HOST_ID]],Super_host[],5,FALSE)</f>
        <v>Host</v>
      </c>
    </row>
    <row r="4278" spans="1:22">
      <c r="A4278" s="4">
        <v>1386742</v>
      </c>
      <c r="B4278" t="s">
        <v>6486</v>
      </c>
      <c r="C4278" s="4">
        <v>40100</v>
      </c>
      <c r="D4278" t="s">
        <v>933</v>
      </c>
      <c r="E4278" t="s">
        <v>6328</v>
      </c>
      <c r="F4278" s="4">
        <v>10019</v>
      </c>
      <c r="G4278" s="13" t="s">
        <v>124</v>
      </c>
      <c r="H4278" s="13" t="s">
        <v>168</v>
      </c>
      <c r="I4278" s="1">
        <v>4076977</v>
      </c>
      <c r="J4278" s="1">
        <v>-7398638</v>
      </c>
      <c r="K4278" t="s">
        <v>40</v>
      </c>
      <c r="L4278" s="20">
        <v>89</v>
      </c>
      <c r="M4278" s="4">
        <v>3</v>
      </c>
      <c r="N4278" s="4">
        <v>231</v>
      </c>
      <c r="O4278" s="2">
        <v>43643</v>
      </c>
      <c r="P4278" s="3">
        <v>4.67</v>
      </c>
      <c r="Q4278" s="4">
        <v>1</v>
      </c>
      <c r="R4278" s="3">
        <v>5.6</v>
      </c>
      <c r="S42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8" t="str">
        <f>IF(AIRBNB[[#This Row],[RUIDO(dB)]]&lt;=4,"Silencioso",IF(AIRBNB[[#This Row],[RUIDO(dB)]]&lt;=5.5,"Poco Ruidoso","Ruidoso"))</f>
        <v>Ruidoso</v>
      </c>
      <c r="U4278" t="str">
        <f>IF(AND(AIRBNB[[#This Row],[PRECIO]]&lt;50,AIRBNB[[#This Row],[MIN_NOCHES]]&gt;3),"Dentro del presupuesto","No considerar")</f>
        <v>No considerar</v>
      </c>
      <c r="V4278" t="str">
        <f>VLOOKUP(AIRBNB[[#This Row],[HOST_ID]],Super_host[],5,FALSE)</f>
        <v>Host</v>
      </c>
    </row>
    <row r="4279" spans="1:22">
      <c r="A4279" s="4">
        <v>6676383</v>
      </c>
      <c r="B4279" t="s">
        <v>10526</v>
      </c>
      <c r="C4279" s="4">
        <v>34943122</v>
      </c>
      <c r="D4279" t="s">
        <v>10527</v>
      </c>
      <c r="E4279" t="s">
        <v>9372</v>
      </c>
      <c r="F4279" s="4">
        <v>11238</v>
      </c>
      <c r="G4279" s="13" t="s">
        <v>4662</v>
      </c>
      <c r="H4279" s="13" t="s">
        <v>9230</v>
      </c>
      <c r="I4279" s="1">
        <v>4068566</v>
      </c>
      <c r="J4279" s="1">
        <v>-7395808</v>
      </c>
      <c r="K4279" t="s">
        <v>5</v>
      </c>
      <c r="L4279" s="20">
        <v>88</v>
      </c>
      <c r="M4279" s="4">
        <v>1</v>
      </c>
      <c r="N4279" s="4">
        <v>5</v>
      </c>
      <c r="O4279" s="2">
        <v>43098</v>
      </c>
      <c r="P4279" s="3">
        <v>0.1</v>
      </c>
      <c r="Q4279" s="4">
        <v>1</v>
      </c>
      <c r="R4279" s="3">
        <v>6.9</v>
      </c>
      <c r="S42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79" t="str">
        <f>IF(AIRBNB[[#This Row],[RUIDO(dB)]]&lt;=4,"Silencioso",IF(AIRBNB[[#This Row],[RUIDO(dB)]]&lt;=5.5,"Poco Ruidoso","Ruidoso"))</f>
        <v>Ruidoso</v>
      </c>
      <c r="U4279" t="str">
        <f>IF(AND(AIRBNB[[#This Row],[PRECIO]]&lt;50,AIRBNB[[#This Row],[MIN_NOCHES]]&gt;3),"Dentro del presupuesto","No considerar")</f>
        <v>No considerar</v>
      </c>
      <c r="V4279" t="str">
        <f>VLOOKUP(AIRBNB[[#This Row],[HOST_ID]],Super_host[],5,FALSE)</f>
        <v>Host</v>
      </c>
    </row>
    <row r="4280" spans="1:22">
      <c r="A4280" s="4">
        <v>6654304</v>
      </c>
      <c r="B4280" t="s">
        <v>11674</v>
      </c>
      <c r="C4280" s="4">
        <v>34828488</v>
      </c>
      <c r="D4280" t="s">
        <v>11675</v>
      </c>
      <c r="E4280" t="s">
        <v>11676</v>
      </c>
      <c r="F4280" s="4">
        <v>11236</v>
      </c>
      <c r="G4280" s="13" t="s">
        <v>4662</v>
      </c>
      <c r="H4280" s="13" t="s">
        <v>11075</v>
      </c>
      <c r="I4280" s="1">
        <v>4064372</v>
      </c>
      <c r="J4280" s="1">
        <v>-7390361</v>
      </c>
      <c r="K4280" t="s">
        <v>40</v>
      </c>
      <c r="L4280" s="20">
        <v>88</v>
      </c>
      <c r="M4280" s="4">
        <v>2</v>
      </c>
      <c r="N4280" s="4">
        <v>12</v>
      </c>
      <c r="O4280" s="2">
        <v>43644</v>
      </c>
      <c r="P4280" s="3">
        <v>0.26</v>
      </c>
      <c r="Q4280" s="4">
        <v>1</v>
      </c>
      <c r="R4280" s="3">
        <v>6.9</v>
      </c>
      <c r="S42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0" t="str">
        <f>IF(AIRBNB[[#This Row],[RUIDO(dB)]]&lt;=4,"Silencioso",IF(AIRBNB[[#This Row],[RUIDO(dB)]]&lt;=5.5,"Poco Ruidoso","Ruidoso"))</f>
        <v>Ruidoso</v>
      </c>
      <c r="U4280" t="str">
        <f>IF(AND(AIRBNB[[#This Row],[PRECIO]]&lt;50,AIRBNB[[#This Row],[MIN_NOCHES]]&gt;3),"Dentro del presupuesto","No considerar")</f>
        <v>No considerar</v>
      </c>
      <c r="V4280" t="str">
        <f>VLOOKUP(AIRBNB[[#This Row],[HOST_ID]],Super_host[],5,FALSE)</f>
        <v>Host</v>
      </c>
    </row>
    <row r="4281" spans="1:22">
      <c r="A4281" s="4">
        <v>4908078</v>
      </c>
      <c r="B4281" t="s">
        <v>13195</v>
      </c>
      <c r="C4281" s="4">
        <v>25242899</v>
      </c>
      <c r="D4281" t="s">
        <v>3070</v>
      </c>
      <c r="E4281" t="s">
        <v>13196</v>
      </c>
      <c r="F4281" s="4">
        <v>11232</v>
      </c>
      <c r="G4281" s="13" t="s">
        <v>4662</v>
      </c>
      <c r="H4281" s="13" t="s">
        <v>9246</v>
      </c>
      <c r="I4281" s="1">
        <v>4065616</v>
      </c>
      <c r="J4281" s="1">
        <v>-7400091</v>
      </c>
      <c r="K4281" t="s">
        <v>40</v>
      </c>
      <c r="L4281" s="20">
        <v>88</v>
      </c>
      <c r="M4281" s="4">
        <v>4</v>
      </c>
      <c r="N4281" s="4">
        <v>42</v>
      </c>
      <c r="O4281" s="2">
        <v>43647</v>
      </c>
      <c r="P4281" s="3">
        <v>0.82</v>
      </c>
      <c r="Q4281" s="4">
        <v>1</v>
      </c>
      <c r="R4281" s="3">
        <v>6.9</v>
      </c>
      <c r="S42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1" t="str">
        <f>IF(AIRBNB[[#This Row],[RUIDO(dB)]]&lt;=4,"Silencioso",IF(AIRBNB[[#This Row],[RUIDO(dB)]]&lt;=5.5,"Poco Ruidoso","Ruidoso"))</f>
        <v>Ruidoso</v>
      </c>
      <c r="U4281" t="str">
        <f>IF(AND(AIRBNB[[#This Row],[PRECIO]]&lt;50,AIRBNB[[#This Row],[MIN_NOCHES]]&gt;3),"Dentro del presupuesto","No considerar")</f>
        <v>No considerar</v>
      </c>
      <c r="V4281" t="str">
        <f>VLOOKUP(AIRBNB[[#This Row],[HOST_ID]],Super_host[],5,FALSE)</f>
        <v>Host</v>
      </c>
    </row>
    <row r="4282" spans="1:22">
      <c r="A4282" s="4">
        <v>4739703</v>
      </c>
      <c r="B4282" t="s">
        <v>12052</v>
      </c>
      <c r="C4282" s="4">
        <v>24468833</v>
      </c>
      <c r="D4282" t="s">
        <v>892</v>
      </c>
      <c r="E4282" t="s">
        <v>12053</v>
      </c>
      <c r="F4282" s="4">
        <v>11238</v>
      </c>
      <c r="G4282" s="13" t="s">
        <v>4662</v>
      </c>
      <c r="H4282" s="13" t="s">
        <v>9323</v>
      </c>
      <c r="I4282" s="1">
        <v>4067906</v>
      </c>
      <c r="J4282" s="1">
        <v>-7396602</v>
      </c>
      <c r="K4282" t="s">
        <v>5</v>
      </c>
      <c r="L4282" s="20">
        <v>88</v>
      </c>
      <c r="M4282" s="4">
        <v>3</v>
      </c>
      <c r="N4282" s="4">
        <v>19</v>
      </c>
      <c r="O4282" s="2">
        <v>42256</v>
      </c>
      <c r="P4282" s="3">
        <v>0.34</v>
      </c>
      <c r="Q4282" s="4">
        <v>1</v>
      </c>
      <c r="R4282" s="3">
        <v>6.9</v>
      </c>
      <c r="S42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2" t="str">
        <f>IF(AIRBNB[[#This Row],[RUIDO(dB)]]&lt;=4,"Silencioso",IF(AIRBNB[[#This Row],[RUIDO(dB)]]&lt;=5.5,"Poco Ruidoso","Ruidoso"))</f>
        <v>Ruidoso</v>
      </c>
      <c r="U4282" t="str">
        <f>IF(AND(AIRBNB[[#This Row],[PRECIO]]&lt;50,AIRBNB[[#This Row],[MIN_NOCHES]]&gt;3),"Dentro del presupuesto","No considerar")</f>
        <v>No considerar</v>
      </c>
      <c r="V4282" t="str">
        <f>VLOOKUP(AIRBNB[[#This Row],[HOST_ID]],Super_host[],5,FALSE)</f>
        <v>Host</v>
      </c>
    </row>
    <row r="4283" spans="1:22">
      <c r="A4283" s="4">
        <v>4364789</v>
      </c>
      <c r="B4283" t="s">
        <v>10435</v>
      </c>
      <c r="C4283" s="4">
        <v>22656394</v>
      </c>
      <c r="D4283" t="s">
        <v>4457</v>
      </c>
      <c r="E4283" t="s">
        <v>10436</v>
      </c>
      <c r="F4283" s="4">
        <v>11211</v>
      </c>
      <c r="G4283" s="13" t="s">
        <v>4662</v>
      </c>
      <c r="H4283" s="13" t="s">
        <v>9218</v>
      </c>
      <c r="I4283" s="1">
        <v>4070874</v>
      </c>
      <c r="J4283" s="1">
        <v>-7395439</v>
      </c>
      <c r="K4283" t="s">
        <v>5</v>
      </c>
      <c r="L4283" s="20">
        <v>88</v>
      </c>
      <c r="M4283" s="4">
        <v>14</v>
      </c>
      <c r="N4283" s="4">
        <v>5</v>
      </c>
      <c r="O4283" s="2">
        <v>43233</v>
      </c>
      <c r="P4283" s="3">
        <v>0.09</v>
      </c>
      <c r="Q4283" s="4">
        <v>1</v>
      </c>
      <c r="R4283" s="3">
        <v>6.9</v>
      </c>
      <c r="S42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3" t="str">
        <f>IF(AIRBNB[[#This Row],[RUIDO(dB)]]&lt;=4,"Silencioso",IF(AIRBNB[[#This Row],[RUIDO(dB)]]&lt;=5.5,"Poco Ruidoso","Ruidoso"))</f>
        <v>Ruidoso</v>
      </c>
      <c r="U4283" t="str">
        <f>IF(AND(AIRBNB[[#This Row],[PRECIO]]&lt;50,AIRBNB[[#This Row],[MIN_NOCHES]]&gt;3),"Dentro del presupuesto","No considerar")</f>
        <v>No considerar</v>
      </c>
      <c r="V4283" t="str">
        <f>VLOOKUP(AIRBNB[[#This Row],[HOST_ID]],Super_host[],5,FALSE)</f>
        <v>Host</v>
      </c>
    </row>
    <row r="4284" spans="1:22">
      <c r="A4284" s="4">
        <v>4226098</v>
      </c>
      <c r="B4284" t="s">
        <v>6523</v>
      </c>
      <c r="C4284" s="4">
        <v>21930989</v>
      </c>
      <c r="D4284" t="s">
        <v>150</v>
      </c>
      <c r="E4284" t="s">
        <v>2263</v>
      </c>
      <c r="F4284" s="4">
        <v>10024</v>
      </c>
      <c r="G4284" s="13" t="s">
        <v>124</v>
      </c>
      <c r="H4284" s="13" t="s">
        <v>168</v>
      </c>
      <c r="I4284" s="1">
        <v>4078883</v>
      </c>
      <c r="J4284" s="1">
        <v>-7397616</v>
      </c>
      <c r="K4284" t="s">
        <v>40</v>
      </c>
      <c r="L4284" s="20">
        <v>88</v>
      </c>
      <c r="M4284" s="4">
        <v>1</v>
      </c>
      <c r="N4284" s="4">
        <v>319</v>
      </c>
      <c r="O4284" s="2">
        <v>43641</v>
      </c>
      <c r="P4284" s="3">
        <v>5.6</v>
      </c>
      <c r="Q4284" s="4">
        <v>1</v>
      </c>
      <c r="R4284" s="3">
        <v>5.6</v>
      </c>
      <c r="S42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4" t="str">
        <f>IF(AIRBNB[[#This Row],[RUIDO(dB)]]&lt;=4,"Silencioso",IF(AIRBNB[[#This Row],[RUIDO(dB)]]&lt;=5.5,"Poco Ruidoso","Ruidoso"))</f>
        <v>Ruidoso</v>
      </c>
      <c r="U4284" t="str">
        <f>IF(AND(AIRBNB[[#This Row],[PRECIO]]&lt;50,AIRBNB[[#This Row],[MIN_NOCHES]]&gt;3),"Dentro del presupuesto","No considerar")</f>
        <v>No considerar</v>
      </c>
      <c r="V4284" t="str">
        <f>VLOOKUP(AIRBNB[[#This Row],[HOST_ID]],Super_host[],5,FALSE)</f>
        <v>Host</v>
      </c>
    </row>
    <row r="4285" spans="1:22">
      <c r="A4285" s="4">
        <v>6492778</v>
      </c>
      <c r="B4285" t="s">
        <v>14904</v>
      </c>
      <c r="C4285" s="4">
        <v>21575456</v>
      </c>
      <c r="D4285" t="s">
        <v>14905</v>
      </c>
      <c r="E4285" t="s">
        <v>10369</v>
      </c>
      <c r="F4285" s="4">
        <v>11238</v>
      </c>
      <c r="G4285" s="13" t="s">
        <v>4662</v>
      </c>
      <c r="H4285" s="13" t="s">
        <v>9387</v>
      </c>
      <c r="I4285" s="1">
        <v>4068502</v>
      </c>
      <c r="J4285" s="1">
        <v>-7396073</v>
      </c>
      <c r="K4285" t="s">
        <v>5</v>
      </c>
      <c r="L4285" s="20">
        <v>88</v>
      </c>
      <c r="M4285" s="4">
        <v>1</v>
      </c>
      <c r="N4285" s="4">
        <v>150</v>
      </c>
      <c r="O4285" s="2">
        <v>43651</v>
      </c>
      <c r="P4285" s="3">
        <v>2.98</v>
      </c>
      <c r="Q4285" s="4">
        <v>1</v>
      </c>
      <c r="R4285" s="3">
        <v>6.9</v>
      </c>
      <c r="S42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5" t="str">
        <f>IF(AIRBNB[[#This Row],[RUIDO(dB)]]&lt;=4,"Silencioso",IF(AIRBNB[[#This Row],[RUIDO(dB)]]&lt;=5.5,"Poco Ruidoso","Ruidoso"))</f>
        <v>Ruidoso</v>
      </c>
      <c r="U4285" t="str">
        <f>IF(AND(AIRBNB[[#This Row],[PRECIO]]&lt;50,AIRBNB[[#This Row],[MIN_NOCHES]]&gt;3),"Dentro del presupuesto","No considerar")</f>
        <v>No considerar</v>
      </c>
      <c r="V4285" t="str">
        <f>VLOOKUP(AIRBNB[[#This Row],[HOST_ID]],Super_host[],5,FALSE)</f>
        <v>Host</v>
      </c>
    </row>
    <row r="4286" spans="1:22">
      <c r="A4286" s="4">
        <v>3479019</v>
      </c>
      <c r="B4286" t="s">
        <v>10181</v>
      </c>
      <c r="C4286" s="4">
        <v>17299359</v>
      </c>
      <c r="D4286" t="s">
        <v>9371</v>
      </c>
      <c r="E4286" t="s">
        <v>10182</v>
      </c>
      <c r="F4286" s="4">
        <v>11238</v>
      </c>
      <c r="G4286" s="13" t="s">
        <v>4662</v>
      </c>
      <c r="H4286" s="13" t="s">
        <v>9230</v>
      </c>
      <c r="I4286" s="1">
        <v>4068448</v>
      </c>
      <c r="J4286" s="1">
        <v>-7395854</v>
      </c>
      <c r="K4286" t="s">
        <v>5</v>
      </c>
      <c r="L4286" s="20">
        <v>88</v>
      </c>
      <c r="M4286" s="4">
        <v>3</v>
      </c>
      <c r="N4286" s="4">
        <v>4</v>
      </c>
      <c r="O4286" s="2">
        <v>41945</v>
      </c>
      <c r="P4286" s="3">
        <v>7.0000000000000007E-2</v>
      </c>
      <c r="Q4286" s="4">
        <v>1</v>
      </c>
      <c r="R4286" s="3">
        <v>6.9</v>
      </c>
      <c r="S42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6" t="str">
        <f>IF(AIRBNB[[#This Row],[RUIDO(dB)]]&lt;=4,"Silencioso",IF(AIRBNB[[#This Row],[RUIDO(dB)]]&lt;=5.5,"Poco Ruidoso","Ruidoso"))</f>
        <v>Ruidoso</v>
      </c>
      <c r="U4286" t="str">
        <f>IF(AND(AIRBNB[[#This Row],[PRECIO]]&lt;50,AIRBNB[[#This Row],[MIN_NOCHES]]&gt;3),"Dentro del presupuesto","No considerar")</f>
        <v>No considerar</v>
      </c>
      <c r="V4286" t="str">
        <f>VLOOKUP(AIRBNB[[#This Row],[HOST_ID]],Super_host[],5,FALSE)</f>
        <v>Host</v>
      </c>
    </row>
    <row r="4287" spans="1:22">
      <c r="A4287" s="4">
        <v>3432660</v>
      </c>
      <c r="B4287" t="s">
        <v>9370</v>
      </c>
      <c r="C4287" s="4">
        <v>17299359</v>
      </c>
      <c r="D4287" t="s">
        <v>9371</v>
      </c>
      <c r="E4287" t="s">
        <v>9372</v>
      </c>
      <c r="F4287" s="4">
        <v>11238</v>
      </c>
      <c r="G4287" s="13" t="s">
        <v>4662</v>
      </c>
      <c r="H4287" s="13" t="s">
        <v>9230</v>
      </c>
      <c r="I4287" s="1">
        <v>4068571</v>
      </c>
      <c r="J4287" s="1">
        <v>-7395792</v>
      </c>
      <c r="K4287" t="s">
        <v>5</v>
      </c>
      <c r="L4287" s="20">
        <v>88</v>
      </c>
      <c r="M4287" s="4">
        <v>3</v>
      </c>
      <c r="N4287" s="4">
        <v>1</v>
      </c>
      <c r="O4287" s="2">
        <v>41936</v>
      </c>
      <c r="P4287" s="3">
        <v>0.02</v>
      </c>
      <c r="Q4287" s="4">
        <v>1</v>
      </c>
      <c r="R4287" s="3">
        <v>6.9</v>
      </c>
      <c r="S42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7" t="str">
        <f>IF(AIRBNB[[#This Row],[RUIDO(dB)]]&lt;=4,"Silencioso",IF(AIRBNB[[#This Row],[RUIDO(dB)]]&lt;=5.5,"Poco Ruidoso","Ruidoso"))</f>
        <v>Ruidoso</v>
      </c>
      <c r="U4287" t="str">
        <f>IF(AND(AIRBNB[[#This Row],[PRECIO]]&lt;50,AIRBNB[[#This Row],[MIN_NOCHES]]&gt;3),"Dentro del presupuesto","No considerar")</f>
        <v>No considerar</v>
      </c>
      <c r="V4287" t="str">
        <f>VLOOKUP(AIRBNB[[#This Row],[HOST_ID]],Super_host[],5,FALSE)</f>
        <v>Host</v>
      </c>
    </row>
    <row r="4288" spans="1:22">
      <c r="A4288" s="4">
        <v>3210405</v>
      </c>
      <c r="B4288" t="s">
        <v>5663</v>
      </c>
      <c r="C4288" s="4">
        <v>16266298</v>
      </c>
      <c r="D4288" t="s">
        <v>5664</v>
      </c>
      <c r="E4288" t="s">
        <v>5665</v>
      </c>
      <c r="F4288" s="4">
        <v>10013</v>
      </c>
      <c r="G4288" s="13" t="s">
        <v>124</v>
      </c>
      <c r="H4288" s="13" t="s">
        <v>1573</v>
      </c>
      <c r="I4288" s="1">
        <v>4071883</v>
      </c>
      <c r="J4288" s="1">
        <v>-7399716</v>
      </c>
      <c r="K4288" t="s">
        <v>5</v>
      </c>
      <c r="L4288" s="20">
        <v>88</v>
      </c>
      <c r="M4288" s="4">
        <v>2</v>
      </c>
      <c r="N4288" s="4">
        <v>119</v>
      </c>
      <c r="O4288" s="2">
        <v>43162</v>
      </c>
      <c r="P4288" s="3">
        <v>1.93</v>
      </c>
      <c r="Q4288" s="4">
        <v>1</v>
      </c>
      <c r="R4288" s="3">
        <v>5.6</v>
      </c>
      <c r="S42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8" t="str">
        <f>IF(AIRBNB[[#This Row],[RUIDO(dB)]]&lt;=4,"Silencioso",IF(AIRBNB[[#This Row],[RUIDO(dB)]]&lt;=5.5,"Poco Ruidoso","Ruidoso"))</f>
        <v>Ruidoso</v>
      </c>
      <c r="U4288" t="str">
        <f>IF(AND(AIRBNB[[#This Row],[PRECIO]]&lt;50,AIRBNB[[#This Row],[MIN_NOCHES]]&gt;3),"Dentro del presupuesto","No considerar")</f>
        <v>No considerar</v>
      </c>
      <c r="V4288" t="str">
        <f>VLOOKUP(AIRBNB[[#This Row],[HOST_ID]],Super_host[],5,FALSE)</f>
        <v>Host</v>
      </c>
    </row>
    <row r="4289" spans="1:22">
      <c r="A4289" s="4">
        <v>3231460</v>
      </c>
      <c r="B4289" t="s">
        <v>11337</v>
      </c>
      <c r="C4289" s="4">
        <v>15384170</v>
      </c>
      <c r="D4289" t="s">
        <v>63</v>
      </c>
      <c r="E4289" t="s">
        <v>11338</v>
      </c>
      <c r="F4289" s="4">
        <v>11238</v>
      </c>
      <c r="G4289" s="13" t="s">
        <v>4662</v>
      </c>
      <c r="H4289" s="13" t="s">
        <v>9222</v>
      </c>
      <c r="I4289" s="1">
        <v>4068727</v>
      </c>
      <c r="J4289" s="1">
        <v>-73972</v>
      </c>
      <c r="K4289" t="s">
        <v>5</v>
      </c>
      <c r="L4289" s="20">
        <v>88</v>
      </c>
      <c r="M4289" s="4">
        <v>3</v>
      </c>
      <c r="N4289" s="4">
        <v>12</v>
      </c>
      <c r="O4289" s="2">
        <v>42582</v>
      </c>
      <c r="P4289" s="3">
        <v>0.2</v>
      </c>
      <c r="Q4289" s="4">
        <v>1</v>
      </c>
      <c r="R4289" s="3">
        <v>6.9</v>
      </c>
      <c r="S42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89" t="str">
        <f>IF(AIRBNB[[#This Row],[RUIDO(dB)]]&lt;=4,"Silencioso",IF(AIRBNB[[#This Row],[RUIDO(dB)]]&lt;=5.5,"Poco Ruidoso","Ruidoso"))</f>
        <v>Ruidoso</v>
      </c>
      <c r="U4289" t="str">
        <f>IF(AND(AIRBNB[[#This Row],[PRECIO]]&lt;50,AIRBNB[[#This Row],[MIN_NOCHES]]&gt;3),"Dentro del presupuesto","No considerar")</f>
        <v>No considerar</v>
      </c>
      <c r="V4289" t="str">
        <f>VLOOKUP(AIRBNB[[#This Row],[HOST_ID]],Super_host[],5,FALSE)</f>
        <v>Host</v>
      </c>
    </row>
    <row r="4290" spans="1:22">
      <c r="A4290" s="4">
        <v>3013668</v>
      </c>
      <c r="B4290" t="s">
        <v>10555</v>
      </c>
      <c r="C4290" s="4">
        <v>15358791</v>
      </c>
      <c r="D4290" t="s">
        <v>10556</v>
      </c>
      <c r="E4290" t="s">
        <v>10557</v>
      </c>
      <c r="F4290" s="4">
        <v>11237</v>
      </c>
      <c r="G4290" s="13" t="s">
        <v>4662</v>
      </c>
      <c r="H4290" s="13" t="s">
        <v>9274</v>
      </c>
      <c r="I4290" s="1">
        <v>4070113</v>
      </c>
      <c r="J4290" s="1">
        <v>-7391119</v>
      </c>
      <c r="K4290" t="s">
        <v>5</v>
      </c>
      <c r="L4290" s="20">
        <v>88</v>
      </c>
      <c r="M4290" s="4">
        <v>5</v>
      </c>
      <c r="N4290" s="4">
        <v>5</v>
      </c>
      <c r="O4290" s="2">
        <v>43633</v>
      </c>
      <c r="P4290" s="3">
        <v>0.1</v>
      </c>
      <c r="Q4290" s="4">
        <v>1</v>
      </c>
      <c r="R4290" s="3">
        <v>6.9</v>
      </c>
      <c r="S42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0" t="str">
        <f>IF(AIRBNB[[#This Row],[RUIDO(dB)]]&lt;=4,"Silencioso",IF(AIRBNB[[#This Row],[RUIDO(dB)]]&lt;=5.5,"Poco Ruidoso","Ruidoso"))</f>
        <v>Ruidoso</v>
      </c>
      <c r="U4290" t="str">
        <f>IF(AND(AIRBNB[[#This Row],[PRECIO]]&lt;50,AIRBNB[[#This Row],[MIN_NOCHES]]&gt;3),"Dentro del presupuesto","No considerar")</f>
        <v>No considerar</v>
      </c>
      <c r="V4290" t="str">
        <f>VLOOKUP(AIRBNB[[#This Row],[HOST_ID]],Super_host[],5,FALSE)</f>
        <v>Host</v>
      </c>
    </row>
    <row r="4291" spans="1:22">
      <c r="A4291" s="4">
        <v>6363796</v>
      </c>
      <c r="B4291" t="s">
        <v>4792</v>
      </c>
      <c r="C4291" s="4">
        <v>14104449</v>
      </c>
      <c r="D4291" t="s">
        <v>492</v>
      </c>
      <c r="E4291" t="s">
        <v>4793</v>
      </c>
      <c r="F4291" s="4">
        <v>10033</v>
      </c>
      <c r="G4291" s="13" t="s">
        <v>124</v>
      </c>
      <c r="H4291" s="13" t="s">
        <v>125</v>
      </c>
      <c r="I4291" s="1">
        <v>4085111</v>
      </c>
      <c r="J4291" s="1">
        <v>-7393325</v>
      </c>
      <c r="K4291" t="s">
        <v>40</v>
      </c>
      <c r="L4291" s="20">
        <v>88</v>
      </c>
      <c r="M4291" s="4">
        <v>2</v>
      </c>
      <c r="N4291" s="4">
        <v>48</v>
      </c>
      <c r="O4291" s="2">
        <v>43646</v>
      </c>
      <c r="P4291" s="3">
        <v>0.97</v>
      </c>
      <c r="Q4291" s="4">
        <v>1</v>
      </c>
      <c r="R4291" s="3">
        <v>5.6</v>
      </c>
      <c r="S42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1" t="str">
        <f>IF(AIRBNB[[#This Row],[RUIDO(dB)]]&lt;=4,"Silencioso",IF(AIRBNB[[#This Row],[RUIDO(dB)]]&lt;=5.5,"Poco Ruidoso","Ruidoso"))</f>
        <v>Ruidoso</v>
      </c>
      <c r="U4291" t="str">
        <f>IF(AND(AIRBNB[[#This Row],[PRECIO]]&lt;50,AIRBNB[[#This Row],[MIN_NOCHES]]&gt;3),"Dentro del presupuesto","No considerar")</f>
        <v>No considerar</v>
      </c>
      <c r="V4291" t="str">
        <f>VLOOKUP(AIRBNB[[#This Row],[HOST_ID]],Super_host[],5,FALSE)</f>
        <v>Host</v>
      </c>
    </row>
    <row r="4292" spans="1:22">
      <c r="A4292" s="4">
        <v>2298373</v>
      </c>
      <c r="B4292" t="s">
        <v>8588</v>
      </c>
      <c r="C4292" s="4">
        <v>10149317</v>
      </c>
      <c r="D4292" t="s">
        <v>2124</v>
      </c>
      <c r="E4292" t="s">
        <v>8589</v>
      </c>
      <c r="F4292" s="4">
        <v>11374</v>
      </c>
      <c r="G4292" s="13" t="s">
        <v>7897</v>
      </c>
      <c r="H4292" s="13" t="s">
        <v>8158</v>
      </c>
      <c r="I4292" s="1">
        <v>4072988</v>
      </c>
      <c r="J4292" s="1">
        <v>-7385773</v>
      </c>
      <c r="K4292" t="s">
        <v>5</v>
      </c>
      <c r="L4292" s="20">
        <v>88</v>
      </c>
      <c r="M4292" s="4">
        <v>3</v>
      </c>
      <c r="N4292" s="4">
        <v>33</v>
      </c>
      <c r="O4292" s="2">
        <v>43575</v>
      </c>
      <c r="P4292" s="3">
        <v>0.77</v>
      </c>
      <c r="Q4292" s="4">
        <v>5</v>
      </c>
      <c r="R4292" s="3">
        <v>6.24</v>
      </c>
      <c r="S42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2" t="str">
        <f>IF(AIRBNB[[#This Row],[RUIDO(dB)]]&lt;=4,"Silencioso",IF(AIRBNB[[#This Row],[RUIDO(dB)]]&lt;=5.5,"Poco Ruidoso","Ruidoso"))</f>
        <v>Ruidoso</v>
      </c>
      <c r="U4292" t="str">
        <f>IF(AND(AIRBNB[[#This Row],[PRECIO]]&lt;50,AIRBNB[[#This Row],[MIN_NOCHES]]&gt;3),"Dentro del presupuesto","No considerar")</f>
        <v>No considerar</v>
      </c>
      <c r="V4292" t="str">
        <f>VLOOKUP(AIRBNB[[#This Row],[HOST_ID]],Super_host[],5,FALSE)</f>
        <v>Host</v>
      </c>
    </row>
    <row r="4293" spans="1:22">
      <c r="A4293" s="4">
        <v>1887489</v>
      </c>
      <c r="B4293" t="s">
        <v>15706</v>
      </c>
      <c r="C4293" s="4">
        <v>9818634</v>
      </c>
      <c r="D4293" t="s">
        <v>3765</v>
      </c>
      <c r="E4293" t="s">
        <v>15707</v>
      </c>
      <c r="F4293" s="4">
        <v>11225</v>
      </c>
      <c r="G4293" s="13" t="s">
        <v>4662</v>
      </c>
      <c r="H4293" s="13" t="s">
        <v>9481</v>
      </c>
      <c r="I4293" s="1">
        <v>4066173</v>
      </c>
      <c r="J4293" s="1">
        <v>-7395382</v>
      </c>
      <c r="K4293" t="s">
        <v>5</v>
      </c>
      <c r="L4293" s="20">
        <v>88</v>
      </c>
      <c r="M4293" s="4">
        <v>1</v>
      </c>
      <c r="N4293" s="4">
        <v>0</v>
      </c>
      <c r="O4293" s="2">
        <v>43099</v>
      </c>
      <c r="P4293" s="3">
        <v>0.38</v>
      </c>
      <c r="Q4293" s="4">
        <v>1</v>
      </c>
      <c r="R4293" s="3">
        <v>6.9</v>
      </c>
      <c r="S42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3" t="str">
        <f>IF(AIRBNB[[#This Row],[RUIDO(dB)]]&lt;=4,"Silencioso",IF(AIRBNB[[#This Row],[RUIDO(dB)]]&lt;=5.5,"Poco Ruidoso","Ruidoso"))</f>
        <v>Ruidoso</v>
      </c>
      <c r="U4293" t="str">
        <f>IF(AND(AIRBNB[[#This Row],[PRECIO]]&lt;50,AIRBNB[[#This Row],[MIN_NOCHES]]&gt;3),"Dentro del presupuesto","No considerar")</f>
        <v>No considerar</v>
      </c>
      <c r="V4293" t="str">
        <f>VLOOKUP(AIRBNB[[#This Row],[HOST_ID]],Super_host[],5,FALSE)</f>
        <v>Host</v>
      </c>
    </row>
    <row r="4294" spans="1:22">
      <c r="A4294" s="4">
        <v>1865336</v>
      </c>
      <c r="B4294" t="s">
        <v>15114</v>
      </c>
      <c r="C4294" s="4">
        <v>9725785</v>
      </c>
      <c r="D4294" t="s">
        <v>15115</v>
      </c>
      <c r="E4294" t="s">
        <v>15116</v>
      </c>
      <c r="F4294" s="4">
        <v>11249</v>
      </c>
      <c r="G4294" s="13" t="s">
        <v>4662</v>
      </c>
      <c r="H4294" s="13" t="s">
        <v>9218</v>
      </c>
      <c r="I4294" s="1">
        <v>4071338</v>
      </c>
      <c r="J4294" s="1">
        <v>-7396833</v>
      </c>
      <c r="K4294" t="s">
        <v>40</v>
      </c>
      <c r="L4294" s="20">
        <v>88</v>
      </c>
      <c r="M4294" s="4">
        <v>1</v>
      </c>
      <c r="N4294" s="4">
        <v>220</v>
      </c>
      <c r="O4294" s="2">
        <v>43637</v>
      </c>
      <c r="P4294" s="3">
        <v>3.53</v>
      </c>
      <c r="Q4294" s="4">
        <v>1</v>
      </c>
      <c r="R4294" s="3">
        <v>6.9</v>
      </c>
      <c r="S42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4" t="str">
        <f>IF(AIRBNB[[#This Row],[RUIDO(dB)]]&lt;=4,"Silencioso",IF(AIRBNB[[#This Row],[RUIDO(dB)]]&lt;=5.5,"Poco Ruidoso","Ruidoso"))</f>
        <v>Ruidoso</v>
      </c>
      <c r="U4294" t="str">
        <f>IF(AND(AIRBNB[[#This Row],[PRECIO]]&lt;50,AIRBNB[[#This Row],[MIN_NOCHES]]&gt;3),"Dentro del presupuesto","No considerar")</f>
        <v>No considerar</v>
      </c>
      <c r="V4294" t="str">
        <f>VLOOKUP(AIRBNB[[#This Row],[HOST_ID]],Super_host[],5,FALSE)</f>
        <v>Host</v>
      </c>
    </row>
    <row r="4295" spans="1:22">
      <c r="A4295" s="4">
        <v>1683227</v>
      </c>
      <c r="B4295" t="s">
        <v>7033</v>
      </c>
      <c r="C4295" s="4">
        <v>8900383</v>
      </c>
      <c r="D4295" t="s">
        <v>7034</v>
      </c>
      <c r="E4295" t="s">
        <v>7035</v>
      </c>
      <c r="F4295" s="4">
        <v>10027</v>
      </c>
      <c r="G4295" s="13" t="s">
        <v>124</v>
      </c>
      <c r="H4295" s="13" t="s">
        <v>245</v>
      </c>
      <c r="I4295" s="1">
        <v>4081326</v>
      </c>
      <c r="J4295" s="1">
        <v>-7396181</v>
      </c>
      <c r="K4295" t="s">
        <v>40</v>
      </c>
      <c r="L4295" s="20">
        <v>88</v>
      </c>
      <c r="M4295" s="4">
        <v>1</v>
      </c>
      <c r="N4295" s="4">
        <v>0</v>
      </c>
      <c r="O4295" s="2">
        <v>42610</v>
      </c>
      <c r="P4295" s="3">
        <v>4.7</v>
      </c>
      <c r="Q4295" s="4">
        <v>1</v>
      </c>
      <c r="R4295" s="3">
        <v>5.6</v>
      </c>
      <c r="S42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5" t="str">
        <f>IF(AIRBNB[[#This Row],[RUIDO(dB)]]&lt;=4,"Silencioso",IF(AIRBNB[[#This Row],[RUIDO(dB)]]&lt;=5.5,"Poco Ruidoso","Ruidoso"))</f>
        <v>Ruidoso</v>
      </c>
      <c r="U4295" t="str">
        <f>IF(AND(AIRBNB[[#This Row],[PRECIO]]&lt;50,AIRBNB[[#This Row],[MIN_NOCHES]]&gt;3),"Dentro del presupuesto","No considerar")</f>
        <v>No considerar</v>
      </c>
      <c r="V4295" t="str">
        <f>VLOOKUP(AIRBNB[[#This Row],[HOST_ID]],Super_host[],5,FALSE)</f>
        <v>Host</v>
      </c>
    </row>
    <row r="4296" spans="1:22">
      <c r="A4296" s="4">
        <v>6662511</v>
      </c>
      <c r="B4296" t="s">
        <v>13145</v>
      </c>
      <c r="C4296" s="4">
        <v>6984488</v>
      </c>
      <c r="D4296" t="s">
        <v>131</v>
      </c>
      <c r="E4296" t="s">
        <v>13146</v>
      </c>
      <c r="F4296" s="4">
        <v>11238</v>
      </c>
      <c r="G4296" s="13" t="s">
        <v>4662</v>
      </c>
      <c r="H4296" s="13" t="s">
        <v>9323</v>
      </c>
      <c r="I4296" s="1">
        <v>4067679</v>
      </c>
      <c r="J4296" s="1">
        <v>-7396502</v>
      </c>
      <c r="K4296" t="s">
        <v>5</v>
      </c>
      <c r="L4296" s="20">
        <v>88</v>
      </c>
      <c r="M4296" s="4">
        <v>4</v>
      </c>
      <c r="N4296" s="4">
        <v>34</v>
      </c>
      <c r="O4296" s="2">
        <v>43646</v>
      </c>
      <c r="P4296" s="3">
        <v>0.79</v>
      </c>
      <c r="Q4296" s="4">
        <v>1</v>
      </c>
      <c r="R4296" s="3">
        <v>6.9</v>
      </c>
      <c r="S42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6" t="str">
        <f>IF(AIRBNB[[#This Row],[RUIDO(dB)]]&lt;=4,"Silencioso",IF(AIRBNB[[#This Row],[RUIDO(dB)]]&lt;=5.5,"Poco Ruidoso","Ruidoso"))</f>
        <v>Ruidoso</v>
      </c>
      <c r="U4296" t="str">
        <f>IF(AND(AIRBNB[[#This Row],[PRECIO]]&lt;50,AIRBNB[[#This Row],[MIN_NOCHES]]&gt;3),"Dentro del presupuesto","No considerar")</f>
        <v>No considerar</v>
      </c>
      <c r="V4296" t="str">
        <f>VLOOKUP(AIRBNB[[#This Row],[HOST_ID]],Super_host[],5,FALSE)</f>
        <v>Host</v>
      </c>
    </row>
    <row r="4297" spans="1:22">
      <c r="A4297" s="4">
        <v>3378404</v>
      </c>
      <c r="B4297" t="s">
        <v>7173</v>
      </c>
      <c r="C4297" s="4">
        <v>3463555</v>
      </c>
      <c r="D4297" t="s">
        <v>399</v>
      </c>
      <c r="E4297" t="s">
        <v>7174</v>
      </c>
      <c r="F4297" s="4">
        <v>10033</v>
      </c>
      <c r="G4297" s="13" t="s">
        <v>124</v>
      </c>
      <c r="H4297" s="13" t="s">
        <v>125</v>
      </c>
      <c r="I4297" s="1">
        <v>4085304</v>
      </c>
      <c r="J4297" s="1">
        <v>-7393555</v>
      </c>
      <c r="K4297" t="s">
        <v>5</v>
      </c>
      <c r="L4297" s="20">
        <v>88</v>
      </c>
      <c r="M4297" s="4">
        <v>2</v>
      </c>
      <c r="N4297" s="4">
        <v>0</v>
      </c>
      <c r="O4297" s="2">
        <v>43585</v>
      </c>
      <c r="P4297" s="3">
        <v>0.36</v>
      </c>
      <c r="Q4297" s="4">
        <v>1</v>
      </c>
      <c r="R4297" s="3">
        <v>5.6</v>
      </c>
      <c r="S42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7" t="str">
        <f>IF(AIRBNB[[#This Row],[RUIDO(dB)]]&lt;=4,"Silencioso",IF(AIRBNB[[#This Row],[RUIDO(dB)]]&lt;=5.5,"Poco Ruidoso","Ruidoso"))</f>
        <v>Ruidoso</v>
      </c>
      <c r="U4297" t="str">
        <f>IF(AND(AIRBNB[[#This Row],[PRECIO]]&lt;50,AIRBNB[[#This Row],[MIN_NOCHES]]&gt;3),"Dentro del presupuesto","No considerar")</f>
        <v>No considerar</v>
      </c>
      <c r="V4297" t="str">
        <f>VLOOKUP(AIRBNB[[#This Row],[HOST_ID]],Super_host[],5,FALSE)</f>
        <v>Host</v>
      </c>
    </row>
    <row r="4298" spans="1:22">
      <c r="A4298" s="4">
        <v>530431</v>
      </c>
      <c r="B4298" t="s">
        <v>5925</v>
      </c>
      <c r="C4298" s="4">
        <v>2605064</v>
      </c>
      <c r="D4298" t="s">
        <v>5926</v>
      </c>
      <c r="E4298" t="s">
        <v>5927</v>
      </c>
      <c r="F4298" s="4">
        <v>10027</v>
      </c>
      <c r="G4298" s="13" t="s">
        <v>124</v>
      </c>
      <c r="H4298" s="13" t="s">
        <v>148</v>
      </c>
      <c r="I4298" s="1">
        <v>4080654</v>
      </c>
      <c r="J4298" s="1">
        <v>-7395019</v>
      </c>
      <c r="K4298" t="s">
        <v>5</v>
      </c>
      <c r="L4298" s="20">
        <v>88</v>
      </c>
      <c r="M4298" s="4">
        <v>3</v>
      </c>
      <c r="N4298" s="4">
        <v>194</v>
      </c>
      <c r="O4298" s="2">
        <v>43650</v>
      </c>
      <c r="P4298" s="3">
        <v>2.42</v>
      </c>
      <c r="Q4298" s="4">
        <v>1</v>
      </c>
      <c r="R4298" s="3">
        <v>5.6</v>
      </c>
      <c r="S42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8" t="str">
        <f>IF(AIRBNB[[#This Row],[RUIDO(dB)]]&lt;=4,"Silencioso",IF(AIRBNB[[#This Row],[RUIDO(dB)]]&lt;=5.5,"Poco Ruidoso","Ruidoso"))</f>
        <v>Ruidoso</v>
      </c>
      <c r="U4298" t="str">
        <f>IF(AND(AIRBNB[[#This Row],[PRECIO]]&lt;50,AIRBNB[[#This Row],[MIN_NOCHES]]&gt;3),"Dentro del presupuesto","No considerar")</f>
        <v>No considerar</v>
      </c>
      <c r="V4298" t="str">
        <f>VLOOKUP(AIRBNB[[#This Row],[HOST_ID]],Super_host[],5,FALSE)</f>
        <v>Host</v>
      </c>
    </row>
    <row r="4299" spans="1:22">
      <c r="A4299" s="4">
        <v>5567278</v>
      </c>
      <c r="B4299" t="s">
        <v>5849</v>
      </c>
      <c r="C4299" s="4">
        <v>2306485</v>
      </c>
      <c r="D4299" t="s">
        <v>2197</v>
      </c>
      <c r="E4299" t="s">
        <v>5336</v>
      </c>
      <c r="F4299" s="4">
        <v>10014</v>
      </c>
      <c r="G4299" s="13" t="s">
        <v>124</v>
      </c>
      <c r="H4299" s="13" t="s">
        <v>140</v>
      </c>
      <c r="I4299" s="1">
        <v>4073296</v>
      </c>
      <c r="J4299" s="1">
        <v>-7400235</v>
      </c>
      <c r="K4299" t="s">
        <v>5</v>
      </c>
      <c r="L4299" s="20">
        <v>88</v>
      </c>
      <c r="M4299" s="4">
        <v>3</v>
      </c>
      <c r="N4299" s="4">
        <v>118</v>
      </c>
      <c r="O4299" s="2">
        <v>43605</v>
      </c>
      <c r="P4299" s="3">
        <v>2.2599999999999998</v>
      </c>
      <c r="Q4299" s="4">
        <v>1</v>
      </c>
      <c r="R4299" s="3">
        <v>5.6</v>
      </c>
      <c r="S42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299" t="str">
        <f>IF(AIRBNB[[#This Row],[RUIDO(dB)]]&lt;=4,"Silencioso",IF(AIRBNB[[#This Row],[RUIDO(dB)]]&lt;=5.5,"Poco Ruidoso","Ruidoso"))</f>
        <v>Ruidoso</v>
      </c>
      <c r="U4299" t="str">
        <f>IF(AND(AIRBNB[[#This Row],[PRECIO]]&lt;50,AIRBNB[[#This Row],[MIN_NOCHES]]&gt;3),"Dentro del presupuesto","No considerar")</f>
        <v>No considerar</v>
      </c>
      <c r="V4299" t="str">
        <f>VLOOKUP(AIRBNB[[#This Row],[HOST_ID]],Super_host[],5,FALSE)</f>
        <v>Host</v>
      </c>
    </row>
    <row r="4300" spans="1:22">
      <c r="A4300" s="4">
        <v>757007</v>
      </c>
      <c r="B4300" t="s">
        <v>9519</v>
      </c>
      <c r="C4300" s="4">
        <v>2124690</v>
      </c>
      <c r="D4300" t="s">
        <v>9520</v>
      </c>
      <c r="E4300" t="s">
        <v>9521</v>
      </c>
      <c r="F4300" s="4">
        <v>11238</v>
      </c>
      <c r="G4300" s="13" t="s">
        <v>4662</v>
      </c>
      <c r="H4300" s="13" t="s">
        <v>9230</v>
      </c>
      <c r="I4300" s="1">
        <v>4068444</v>
      </c>
      <c r="J4300" s="1">
        <v>-7395692</v>
      </c>
      <c r="K4300" t="s">
        <v>5</v>
      </c>
      <c r="L4300" s="20">
        <v>88</v>
      </c>
      <c r="M4300" s="4">
        <v>7</v>
      </c>
      <c r="N4300" s="4">
        <v>1</v>
      </c>
      <c r="O4300" s="2">
        <v>42147</v>
      </c>
      <c r="P4300" s="3">
        <v>0.02</v>
      </c>
      <c r="Q4300" s="4">
        <v>1</v>
      </c>
      <c r="R4300" s="3">
        <v>6.9</v>
      </c>
      <c r="S43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0" t="str">
        <f>IF(AIRBNB[[#This Row],[RUIDO(dB)]]&lt;=4,"Silencioso",IF(AIRBNB[[#This Row],[RUIDO(dB)]]&lt;=5.5,"Poco Ruidoso","Ruidoso"))</f>
        <v>Ruidoso</v>
      </c>
      <c r="U4300" t="str">
        <f>IF(AND(AIRBNB[[#This Row],[PRECIO]]&lt;50,AIRBNB[[#This Row],[MIN_NOCHES]]&gt;3),"Dentro del presupuesto","No considerar")</f>
        <v>No considerar</v>
      </c>
      <c r="V4300" t="str">
        <f>VLOOKUP(AIRBNB[[#This Row],[HOST_ID]],Super_host[],5,FALSE)</f>
        <v>Host</v>
      </c>
    </row>
    <row r="4301" spans="1:22">
      <c r="A4301" s="4">
        <v>542054</v>
      </c>
      <c r="B4301" t="s">
        <v>4364</v>
      </c>
      <c r="C4301" s="4">
        <v>2027013</v>
      </c>
      <c r="D4301" t="s">
        <v>205</v>
      </c>
      <c r="E4301" t="s">
        <v>4365</v>
      </c>
      <c r="F4301" s="4">
        <v>10009</v>
      </c>
      <c r="G4301" s="13" t="s">
        <v>124</v>
      </c>
      <c r="H4301" s="13" t="s">
        <v>133</v>
      </c>
      <c r="I4301" s="1">
        <v>4072855</v>
      </c>
      <c r="J4301" s="1">
        <v>-7398265</v>
      </c>
      <c r="K4301" t="s">
        <v>5</v>
      </c>
      <c r="L4301" s="20">
        <v>88</v>
      </c>
      <c r="M4301" s="4">
        <v>30</v>
      </c>
      <c r="N4301" s="4">
        <v>60</v>
      </c>
      <c r="O4301" s="2">
        <v>43625</v>
      </c>
      <c r="P4301" s="3">
        <v>0.72</v>
      </c>
      <c r="Q4301" s="4">
        <v>1</v>
      </c>
      <c r="R4301" s="3">
        <v>5.6</v>
      </c>
      <c r="S43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1" t="str">
        <f>IF(AIRBNB[[#This Row],[RUIDO(dB)]]&lt;=4,"Silencioso",IF(AIRBNB[[#This Row],[RUIDO(dB)]]&lt;=5.5,"Poco Ruidoso","Ruidoso"))</f>
        <v>Ruidoso</v>
      </c>
      <c r="U4301" t="str">
        <f>IF(AND(AIRBNB[[#This Row],[PRECIO]]&lt;50,AIRBNB[[#This Row],[MIN_NOCHES]]&gt;3),"Dentro del presupuesto","No considerar")</f>
        <v>No considerar</v>
      </c>
      <c r="V4301" t="str">
        <f>VLOOKUP(AIRBNB[[#This Row],[HOST_ID]],Super_host[],5,FALSE)</f>
        <v>Host</v>
      </c>
    </row>
    <row r="4302" spans="1:22">
      <c r="A4302" s="4">
        <v>404923</v>
      </c>
      <c r="B4302" t="s">
        <v>14815</v>
      </c>
      <c r="C4302" s="4">
        <v>2017752</v>
      </c>
      <c r="D4302" t="s">
        <v>14816</v>
      </c>
      <c r="E4302" t="s">
        <v>14817</v>
      </c>
      <c r="F4302" s="4">
        <v>11218</v>
      </c>
      <c r="G4302" s="13" t="s">
        <v>4662</v>
      </c>
      <c r="H4302" s="13" t="s">
        <v>10548</v>
      </c>
      <c r="I4302" s="1">
        <v>4064791</v>
      </c>
      <c r="J4302" s="1">
        <v>-7397904</v>
      </c>
      <c r="K4302" t="s">
        <v>5</v>
      </c>
      <c r="L4302" s="20">
        <v>88</v>
      </c>
      <c r="M4302" s="4">
        <v>3</v>
      </c>
      <c r="N4302" s="4">
        <v>243</v>
      </c>
      <c r="O4302" s="2">
        <v>43640</v>
      </c>
      <c r="P4302" s="3">
        <v>2.75</v>
      </c>
      <c r="Q4302" s="4">
        <v>1</v>
      </c>
      <c r="R4302" s="3">
        <v>6.9</v>
      </c>
      <c r="S43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2" t="str">
        <f>IF(AIRBNB[[#This Row],[RUIDO(dB)]]&lt;=4,"Silencioso",IF(AIRBNB[[#This Row],[RUIDO(dB)]]&lt;=5.5,"Poco Ruidoso","Ruidoso"))</f>
        <v>Ruidoso</v>
      </c>
      <c r="U4302" t="str">
        <f>IF(AND(AIRBNB[[#This Row],[PRECIO]]&lt;50,AIRBNB[[#This Row],[MIN_NOCHES]]&gt;3),"Dentro del presupuesto","No considerar")</f>
        <v>No considerar</v>
      </c>
      <c r="V4302" t="str">
        <f>VLOOKUP(AIRBNB[[#This Row],[HOST_ID]],Super_host[],5,FALSE)</f>
        <v>Host</v>
      </c>
    </row>
    <row r="4303" spans="1:22">
      <c r="A4303" s="4">
        <v>272706</v>
      </c>
      <c r="B4303" t="s">
        <v>10397</v>
      </c>
      <c r="C4303" s="4">
        <v>1402817</v>
      </c>
      <c r="D4303" t="s">
        <v>3224</v>
      </c>
      <c r="E4303" t="s">
        <v>10398</v>
      </c>
      <c r="F4303" s="4">
        <v>11205</v>
      </c>
      <c r="G4303" s="13" t="s">
        <v>4662</v>
      </c>
      <c r="H4303" s="13" t="s">
        <v>9222</v>
      </c>
      <c r="I4303" s="1">
        <v>4069135</v>
      </c>
      <c r="J4303" s="1">
        <v>-7397321</v>
      </c>
      <c r="K4303" t="s">
        <v>5</v>
      </c>
      <c r="L4303" s="20">
        <v>88</v>
      </c>
      <c r="M4303" s="4">
        <v>5</v>
      </c>
      <c r="N4303" s="4">
        <v>7</v>
      </c>
      <c r="O4303" s="2">
        <v>42904</v>
      </c>
      <c r="P4303" s="3">
        <v>0.08</v>
      </c>
      <c r="Q4303" s="4">
        <v>1</v>
      </c>
      <c r="R4303" s="3">
        <v>6.9</v>
      </c>
      <c r="S43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3" t="str">
        <f>IF(AIRBNB[[#This Row],[RUIDO(dB)]]&lt;=4,"Silencioso",IF(AIRBNB[[#This Row],[RUIDO(dB)]]&lt;=5.5,"Poco Ruidoso","Ruidoso"))</f>
        <v>Ruidoso</v>
      </c>
      <c r="U4303" t="str">
        <f>IF(AND(AIRBNB[[#This Row],[PRECIO]]&lt;50,AIRBNB[[#This Row],[MIN_NOCHES]]&gt;3),"Dentro del presupuesto","No considerar")</f>
        <v>No considerar</v>
      </c>
      <c r="V4303" t="str">
        <f>VLOOKUP(AIRBNB[[#This Row],[HOST_ID]],Super_host[],5,FALSE)</f>
        <v>Host</v>
      </c>
    </row>
    <row r="4304" spans="1:22">
      <c r="A4304" s="4">
        <v>6450252</v>
      </c>
      <c r="B4304" t="s">
        <v>10972</v>
      </c>
      <c r="C4304" s="4">
        <v>640117</v>
      </c>
      <c r="D4304" t="s">
        <v>845</v>
      </c>
      <c r="E4304" t="s">
        <v>10973</v>
      </c>
      <c r="F4304" s="4">
        <v>11211</v>
      </c>
      <c r="G4304" s="13" t="s">
        <v>4662</v>
      </c>
      <c r="H4304" s="13" t="s">
        <v>9218</v>
      </c>
      <c r="I4304" s="1">
        <v>4071339</v>
      </c>
      <c r="J4304" s="1">
        <v>-7395546</v>
      </c>
      <c r="K4304" t="s">
        <v>40</v>
      </c>
      <c r="L4304" s="20">
        <v>88</v>
      </c>
      <c r="M4304" s="4">
        <v>4</v>
      </c>
      <c r="N4304" s="4">
        <v>7</v>
      </c>
      <c r="O4304" s="2">
        <v>42322</v>
      </c>
      <c r="P4304" s="3">
        <v>0.14000000000000001</v>
      </c>
      <c r="Q4304" s="4">
        <v>1</v>
      </c>
      <c r="R4304" s="3">
        <v>6.9</v>
      </c>
      <c r="S43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4" t="str">
        <f>IF(AIRBNB[[#This Row],[RUIDO(dB)]]&lt;=4,"Silencioso",IF(AIRBNB[[#This Row],[RUIDO(dB)]]&lt;=5.5,"Poco Ruidoso","Ruidoso"))</f>
        <v>Ruidoso</v>
      </c>
      <c r="U4304" t="str">
        <f>IF(AND(AIRBNB[[#This Row],[PRECIO]]&lt;50,AIRBNB[[#This Row],[MIN_NOCHES]]&gt;3),"Dentro del presupuesto","No considerar")</f>
        <v>No considerar</v>
      </c>
      <c r="V4304" t="str">
        <f>VLOOKUP(AIRBNB[[#This Row],[HOST_ID]],Super_host[],5,FALSE)</f>
        <v>Host</v>
      </c>
    </row>
    <row r="4305" spans="1:22">
      <c r="A4305" s="4">
        <v>1360781</v>
      </c>
      <c r="B4305" t="s">
        <v>684</v>
      </c>
      <c r="C4305" s="4">
        <v>176903</v>
      </c>
      <c r="D4305" t="s">
        <v>685</v>
      </c>
      <c r="E4305" t="s">
        <v>686</v>
      </c>
      <c r="F4305" s="4">
        <v>10014</v>
      </c>
      <c r="G4305" s="13" t="s">
        <v>124</v>
      </c>
      <c r="H4305" s="13" t="s">
        <v>140</v>
      </c>
      <c r="I4305" s="1">
        <v>4073432</v>
      </c>
      <c r="J4305" s="1">
        <v>-7400306</v>
      </c>
      <c r="K4305" t="s">
        <v>40</v>
      </c>
      <c r="L4305" s="20">
        <v>88</v>
      </c>
      <c r="M4305" s="4">
        <v>1</v>
      </c>
      <c r="N4305" s="4">
        <v>2</v>
      </c>
      <c r="O4305" s="2">
        <v>41556</v>
      </c>
      <c r="P4305" s="3">
        <v>0.03</v>
      </c>
      <c r="Q4305" s="4">
        <v>1</v>
      </c>
      <c r="R4305" s="3">
        <v>5.6</v>
      </c>
      <c r="S43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5" t="str">
        <f>IF(AIRBNB[[#This Row],[RUIDO(dB)]]&lt;=4,"Silencioso",IF(AIRBNB[[#This Row],[RUIDO(dB)]]&lt;=5.5,"Poco Ruidoso","Ruidoso"))</f>
        <v>Ruidoso</v>
      </c>
      <c r="U4305" t="str">
        <f>IF(AND(AIRBNB[[#This Row],[PRECIO]]&lt;50,AIRBNB[[#This Row],[MIN_NOCHES]]&gt;3),"Dentro del presupuesto","No considerar")</f>
        <v>No considerar</v>
      </c>
      <c r="V4305" t="str">
        <f>VLOOKUP(AIRBNB[[#This Row],[HOST_ID]],Super_host[],5,FALSE)</f>
        <v>Host</v>
      </c>
    </row>
    <row r="4306" spans="1:22">
      <c r="A4306" s="4">
        <v>159749</v>
      </c>
      <c r="B4306" t="s">
        <v>12981</v>
      </c>
      <c r="C4306" s="4">
        <v>54275</v>
      </c>
      <c r="D4306" t="s">
        <v>12329</v>
      </c>
      <c r="E4306" t="s">
        <v>12330</v>
      </c>
      <c r="F4306" s="4">
        <v>11213</v>
      </c>
      <c r="G4306" s="13" t="s">
        <v>4662</v>
      </c>
      <c r="H4306" s="13" t="s">
        <v>9230</v>
      </c>
      <c r="I4306" s="1">
        <v>4067963</v>
      </c>
      <c r="J4306" s="1">
        <v>-7393908</v>
      </c>
      <c r="K4306" t="s">
        <v>40</v>
      </c>
      <c r="L4306" s="20">
        <v>88</v>
      </c>
      <c r="M4306" s="4">
        <v>1</v>
      </c>
      <c r="N4306" s="4">
        <v>64</v>
      </c>
      <c r="O4306" s="2">
        <v>43647</v>
      </c>
      <c r="P4306" s="3">
        <v>0.68</v>
      </c>
      <c r="Q4306" s="4">
        <v>1</v>
      </c>
      <c r="R4306" s="3">
        <v>6.9</v>
      </c>
      <c r="S43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6" t="str">
        <f>IF(AIRBNB[[#This Row],[RUIDO(dB)]]&lt;=4,"Silencioso",IF(AIRBNB[[#This Row],[RUIDO(dB)]]&lt;=5.5,"Poco Ruidoso","Ruidoso"))</f>
        <v>Ruidoso</v>
      </c>
      <c r="U4306" t="str">
        <f>IF(AND(AIRBNB[[#This Row],[PRECIO]]&lt;50,AIRBNB[[#This Row],[MIN_NOCHES]]&gt;3),"Dentro del presupuesto","No considerar")</f>
        <v>No considerar</v>
      </c>
      <c r="V4306" t="str">
        <f>VLOOKUP(AIRBNB[[#This Row],[HOST_ID]],Super_host[],5,FALSE)</f>
        <v>Host</v>
      </c>
    </row>
    <row r="4307" spans="1:22">
      <c r="A4307" s="4">
        <v>5216799</v>
      </c>
      <c r="B4307" t="s">
        <v>11940</v>
      </c>
      <c r="C4307" s="4">
        <v>26564745</v>
      </c>
      <c r="D4307" t="s">
        <v>11941</v>
      </c>
      <c r="E4307" t="s">
        <v>11942</v>
      </c>
      <c r="F4307" s="4">
        <v>11225</v>
      </c>
      <c r="G4307" s="13" t="s">
        <v>4662</v>
      </c>
      <c r="H4307" s="13" t="s">
        <v>9481</v>
      </c>
      <c r="I4307" s="1">
        <v>4065649</v>
      </c>
      <c r="J4307" s="1">
        <v>-7395854</v>
      </c>
      <c r="K4307" t="s">
        <v>5</v>
      </c>
      <c r="L4307" s="20">
        <v>87</v>
      </c>
      <c r="M4307" s="4">
        <v>5</v>
      </c>
      <c r="N4307" s="4">
        <v>17</v>
      </c>
      <c r="O4307" s="2">
        <v>42372</v>
      </c>
      <c r="P4307" s="3">
        <v>0.32</v>
      </c>
      <c r="Q4307" s="4">
        <v>1</v>
      </c>
      <c r="R4307" s="3">
        <v>6.9</v>
      </c>
      <c r="S43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7" t="str">
        <f>IF(AIRBNB[[#This Row],[RUIDO(dB)]]&lt;=4,"Silencioso",IF(AIRBNB[[#This Row],[RUIDO(dB)]]&lt;=5.5,"Poco Ruidoso","Ruidoso"))</f>
        <v>Ruidoso</v>
      </c>
      <c r="U4307" t="str">
        <f>IF(AND(AIRBNB[[#This Row],[PRECIO]]&lt;50,AIRBNB[[#This Row],[MIN_NOCHES]]&gt;3),"Dentro del presupuesto","No considerar")</f>
        <v>No considerar</v>
      </c>
      <c r="V4307" t="str">
        <f>VLOOKUP(AIRBNB[[#This Row],[HOST_ID]],Super_host[],5,FALSE)</f>
        <v>Host</v>
      </c>
    </row>
    <row r="4308" spans="1:22">
      <c r="A4308" s="4">
        <v>3698111</v>
      </c>
      <c r="B4308" t="s">
        <v>4833</v>
      </c>
      <c r="C4308" s="4">
        <v>18836774</v>
      </c>
      <c r="D4308" t="s">
        <v>4746</v>
      </c>
      <c r="E4308" t="s">
        <v>4834</v>
      </c>
      <c r="F4308" s="4">
        <v>10028</v>
      </c>
      <c r="G4308" s="13" t="s">
        <v>124</v>
      </c>
      <c r="H4308" s="13" t="s">
        <v>129</v>
      </c>
      <c r="I4308" s="1">
        <v>4077579</v>
      </c>
      <c r="J4308" s="1">
        <v>-739557</v>
      </c>
      <c r="K4308" t="s">
        <v>40</v>
      </c>
      <c r="L4308" s="20">
        <v>87</v>
      </c>
      <c r="M4308" s="4">
        <v>3</v>
      </c>
      <c r="N4308" s="4">
        <v>61</v>
      </c>
      <c r="O4308" s="2">
        <v>43614</v>
      </c>
      <c r="P4308" s="3">
        <v>1.01</v>
      </c>
      <c r="Q4308" s="4">
        <v>1</v>
      </c>
      <c r="R4308" s="3">
        <v>5.6</v>
      </c>
      <c r="S43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8" t="str">
        <f>IF(AIRBNB[[#This Row],[RUIDO(dB)]]&lt;=4,"Silencioso",IF(AIRBNB[[#This Row],[RUIDO(dB)]]&lt;=5.5,"Poco Ruidoso","Ruidoso"))</f>
        <v>Ruidoso</v>
      </c>
      <c r="U4308" t="str">
        <f>IF(AND(AIRBNB[[#This Row],[PRECIO]]&lt;50,AIRBNB[[#This Row],[MIN_NOCHES]]&gt;3),"Dentro del presupuesto","No considerar")</f>
        <v>No considerar</v>
      </c>
      <c r="V4308" t="str">
        <f>VLOOKUP(AIRBNB[[#This Row],[HOST_ID]],Super_host[],5,FALSE)</f>
        <v>Host</v>
      </c>
    </row>
    <row r="4309" spans="1:22">
      <c r="A4309" s="4">
        <v>2924528</v>
      </c>
      <c r="B4309" t="s">
        <v>4197</v>
      </c>
      <c r="C4309" s="4">
        <v>14932802</v>
      </c>
      <c r="D4309" t="s">
        <v>4198</v>
      </c>
      <c r="E4309" t="s">
        <v>4199</v>
      </c>
      <c r="F4309" s="4">
        <v>10002</v>
      </c>
      <c r="G4309" s="13" t="s">
        <v>124</v>
      </c>
      <c r="H4309" s="13" t="s">
        <v>409</v>
      </c>
      <c r="I4309" s="1">
        <v>4071782</v>
      </c>
      <c r="J4309" s="1">
        <v>-7399422</v>
      </c>
      <c r="K4309" t="s">
        <v>40</v>
      </c>
      <c r="L4309" s="20">
        <v>87</v>
      </c>
      <c r="M4309" s="4">
        <v>4</v>
      </c>
      <c r="N4309" s="4">
        <v>9</v>
      </c>
      <c r="O4309" s="2">
        <v>43408</v>
      </c>
      <c r="P4309" s="3">
        <v>0.63</v>
      </c>
      <c r="Q4309" s="4">
        <v>1</v>
      </c>
      <c r="R4309" s="3">
        <v>5.6</v>
      </c>
      <c r="S43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09" t="str">
        <f>IF(AIRBNB[[#This Row],[RUIDO(dB)]]&lt;=4,"Silencioso",IF(AIRBNB[[#This Row],[RUIDO(dB)]]&lt;=5.5,"Poco Ruidoso","Ruidoso"))</f>
        <v>Ruidoso</v>
      </c>
      <c r="U4309" t="str">
        <f>IF(AND(AIRBNB[[#This Row],[PRECIO]]&lt;50,AIRBNB[[#This Row],[MIN_NOCHES]]&gt;3),"Dentro del presupuesto","No considerar")</f>
        <v>No considerar</v>
      </c>
      <c r="V4309" t="str">
        <f>VLOOKUP(AIRBNB[[#This Row],[HOST_ID]],Super_host[],5,FALSE)</f>
        <v>Host</v>
      </c>
    </row>
    <row r="4310" spans="1:22">
      <c r="A4310" s="4">
        <v>1747405</v>
      </c>
      <c r="B4310" t="s">
        <v>6278</v>
      </c>
      <c r="C4310" s="4">
        <v>9117590</v>
      </c>
      <c r="D4310" t="s">
        <v>611</v>
      </c>
      <c r="E4310" t="s">
        <v>6279</v>
      </c>
      <c r="F4310" s="4">
        <v>10035</v>
      </c>
      <c r="G4310" s="13" t="s">
        <v>124</v>
      </c>
      <c r="H4310" s="13" t="s">
        <v>219</v>
      </c>
      <c r="I4310" s="1">
        <v>4080012</v>
      </c>
      <c r="J4310" s="1">
        <v>-7394087</v>
      </c>
      <c r="K4310" t="s">
        <v>40</v>
      </c>
      <c r="L4310" s="20">
        <v>87</v>
      </c>
      <c r="M4310" s="4">
        <v>2</v>
      </c>
      <c r="N4310" s="4">
        <v>235</v>
      </c>
      <c r="O4310" s="2">
        <v>43645</v>
      </c>
      <c r="P4310" s="3">
        <v>3.37</v>
      </c>
      <c r="Q4310" s="4">
        <v>1</v>
      </c>
      <c r="R4310" s="3">
        <v>5.6</v>
      </c>
      <c r="S43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0" t="str">
        <f>IF(AIRBNB[[#This Row],[RUIDO(dB)]]&lt;=4,"Silencioso",IF(AIRBNB[[#This Row],[RUIDO(dB)]]&lt;=5.5,"Poco Ruidoso","Ruidoso"))</f>
        <v>Ruidoso</v>
      </c>
      <c r="U4310" t="str">
        <f>IF(AND(AIRBNB[[#This Row],[PRECIO]]&lt;50,AIRBNB[[#This Row],[MIN_NOCHES]]&gt;3),"Dentro del presupuesto","No considerar")</f>
        <v>No considerar</v>
      </c>
      <c r="V4310" t="str">
        <f>VLOOKUP(AIRBNB[[#This Row],[HOST_ID]],Super_host[],5,FALSE)</f>
        <v>Host</v>
      </c>
    </row>
    <row r="4311" spans="1:22">
      <c r="A4311" s="4">
        <v>4963215</v>
      </c>
      <c r="B4311" t="s">
        <v>1660</v>
      </c>
      <c r="C4311" s="4">
        <v>7245581</v>
      </c>
      <c r="D4311" t="s">
        <v>839</v>
      </c>
      <c r="E4311" t="s">
        <v>1661</v>
      </c>
      <c r="F4311" s="4">
        <v>10009</v>
      </c>
      <c r="G4311" s="13" t="s">
        <v>124</v>
      </c>
      <c r="H4311" s="13" t="s">
        <v>133</v>
      </c>
      <c r="I4311" s="1">
        <v>4072251</v>
      </c>
      <c r="J4311" s="1">
        <v>-7397677</v>
      </c>
      <c r="K4311" t="s">
        <v>5</v>
      </c>
      <c r="L4311" s="20">
        <v>87</v>
      </c>
      <c r="M4311" s="4">
        <v>100</v>
      </c>
      <c r="N4311" s="4">
        <v>5</v>
      </c>
      <c r="O4311" s="2">
        <v>43467</v>
      </c>
      <c r="P4311" s="3">
        <v>0.1</v>
      </c>
      <c r="Q4311" s="4">
        <v>1</v>
      </c>
      <c r="R4311" s="3">
        <v>5.6</v>
      </c>
      <c r="S43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1" t="str">
        <f>IF(AIRBNB[[#This Row],[RUIDO(dB)]]&lt;=4,"Silencioso",IF(AIRBNB[[#This Row],[RUIDO(dB)]]&lt;=5.5,"Poco Ruidoso","Ruidoso"))</f>
        <v>Ruidoso</v>
      </c>
      <c r="U4311" t="str">
        <f>IF(AND(AIRBNB[[#This Row],[PRECIO]]&lt;50,AIRBNB[[#This Row],[MIN_NOCHES]]&gt;3),"Dentro del presupuesto","No considerar")</f>
        <v>No considerar</v>
      </c>
      <c r="V4311" t="str">
        <f>VLOOKUP(AIRBNB[[#This Row],[HOST_ID]],Super_host[],5,FALSE)</f>
        <v>Host</v>
      </c>
    </row>
    <row r="4312" spans="1:22">
      <c r="A4312" s="4">
        <v>1832120</v>
      </c>
      <c r="B4312" t="s">
        <v>13861</v>
      </c>
      <c r="C4312" s="4">
        <v>7195403</v>
      </c>
      <c r="D4312" t="s">
        <v>851</v>
      </c>
      <c r="E4312" t="s">
        <v>13862</v>
      </c>
      <c r="F4312" s="4">
        <v>11211</v>
      </c>
      <c r="G4312" s="13" t="s">
        <v>4662</v>
      </c>
      <c r="H4312" s="13" t="s">
        <v>9218</v>
      </c>
      <c r="I4312" s="1">
        <v>4071216</v>
      </c>
      <c r="J4312" s="1">
        <v>-7396274</v>
      </c>
      <c r="K4312" t="s">
        <v>40</v>
      </c>
      <c r="L4312" s="20">
        <v>87</v>
      </c>
      <c r="M4312" s="4">
        <v>3</v>
      </c>
      <c r="N4312" s="4">
        <v>85</v>
      </c>
      <c r="O4312" s="2">
        <v>43633</v>
      </c>
      <c r="P4312" s="3">
        <v>1.35</v>
      </c>
      <c r="Q4312" s="4">
        <v>1</v>
      </c>
      <c r="R4312" s="3">
        <v>6.9</v>
      </c>
      <c r="S43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2" t="str">
        <f>IF(AIRBNB[[#This Row],[RUIDO(dB)]]&lt;=4,"Silencioso",IF(AIRBNB[[#This Row],[RUIDO(dB)]]&lt;=5.5,"Poco Ruidoso","Ruidoso"))</f>
        <v>Ruidoso</v>
      </c>
      <c r="U4312" t="str">
        <f>IF(AND(AIRBNB[[#This Row],[PRECIO]]&lt;50,AIRBNB[[#This Row],[MIN_NOCHES]]&gt;3),"Dentro del presupuesto","No considerar")</f>
        <v>No considerar</v>
      </c>
      <c r="V4312" t="str">
        <f>VLOOKUP(AIRBNB[[#This Row],[HOST_ID]],Super_host[],5,FALSE)</f>
        <v>Host</v>
      </c>
    </row>
    <row r="4313" spans="1:22">
      <c r="A4313" s="4">
        <v>959478</v>
      </c>
      <c r="B4313" t="s">
        <v>4261</v>
      </c>
      <c r="C4313" s="4">
        <v>4191076</v>
      </c>
      <c r="D4313" t="s">
        <v>2100</v>
      </c>
      <c r="E4313" t="s">
        <v>4262</v>
      </c>
      <c r="F4313" s="4">
        <v>10002</v>
      </c>
      <c r="G4313" s="13" t="s">
        <v>124</v>
      </c>
      <c r="H4313" s="13" t="s">
        <v>409</v>
      </c>
      <c r="I4313" s="1">
        <v>4071687</v>
      </c>
      <c r="J4313" s="1">
        <v>-7399046</v>
      </c>
      <c r="K4313" t="s">
        <v>5</v>
      </c>
      <c r="L4313" s="20">
        <v>87</v>
      </c>
      <c r="M4313" s="4">
        <v>59</v>
      </c>
      <c r="N4313" s="4">
        <v>51</v>
      </c>
      <c r="O4313" s="2">
        <v>43497</v>
      </c>
      <c r="P4313" s="3">
        <v>0.66</v>
      </c>
      <c r="Q4313" s="4">
        <v>1</v>
      </c>
      <c r="R4313" s="3">
        <v>5.6</v>
      </c>
      <c r="S43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3" t="str">
        <f>IF(AIRBNB[[#This Row],[RUIDO(dB)]]&lt;=4,"Silencioso",IF(AIRBNB[[#This Row],[RUIDO(dB)]]&lt;=5.5,"Poco Ruidoso","Ruidoso"))</f>
        <v>Ruidoso</v>
      </c>
      <c r="U4313" t="str">
        <f>IF(AND(AIRBNB[[#This Row],[PRECIO]]&lt;50,AIRBNB[[#This Row],[MIN_NOCHES]]&gt;3),"Dentro del presupuesto","No considerar")</f>
        <v>No considerar</v>
      </c>
      <c r="V4313" t="str">
        <f>VLOOKUP(AIRBNB[[#This Row],[HOST_ID]],Super_host[],5,FALSE)</f>
        <v>Host</v>
      </c>
    </row>
    <row r="4314" spans="1:22">
      <c r="A4314" s="4">
        <v>416557</v>
      </c>
      <c r="B4314" t="s">
        <v>12492</v>
      </c>
      <c r="C4314" s="4">
        <v>2714164</v>
      </c>
      <c r="D4314" t="s">
        <v>2271</v>
      </c>
      <c r="E4314" t="s">
        <v>12493</v>
      </c>
      <c r="F4314" s="4">
        <v>11222</v>
      </c>
      <c r="G4314" s="13" t="s">
        <v>4662</v>
      </c>
      <c r="H4314" s="13" t="s">
        <v>9249</v>
      </c>
      <c r="I4314" s="1">
        <v>4072212</v>
      </c>
      <c r="J4314" s="1">
        <v>-7394389</v>
      </c>
      <c r="K4314" t="s">
        <v>5</v>
      </c>
      <c r="L4314" s="20">
        <v>87</v>
      </c>
      <c r="M4314" s="4">
        <v>6</v>
      </c>
      <c r="N4314" s="4">
        <v>39</v>
      </c>
      <c r="O4314" s="2">
        <v>43537</v>
      </c>
      <c r="P4314" s="3">
        <v>0.47</v>
      </c>
      <c r="Q4314" s="4">
        <v>1</v>
      </c>
      <c r="R4314" s="3">
        <v>6.9</v>
      </c>
      <c r="S43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4" t="str">
        <f>IF(AIRBNB[[#This Row],[RUIDO(dB)]]&lt;=4,"Silencioso",IF(AIRBNB[[#This Row],[RUIDO(dB)]]&lt;=5.5,"Poco Ruidoso","Ruidoso"))</f>
        <v>Ruidoso</v>
      </c>
      <c r="U4314" t="str">
        <f>IF(AND(AIRBNB[[#This Row],[PRECIO]]&lt;50,AIRBNB[[#This Row],[MIN_NOCHES]]&gt;3),"Dentro del presupuesto","No considerar")</f>
        <v>No considerar</v>
      </c>
      <c r="V4314" t="str">
        <f>VLOOKUP(AIRBNB[[#This Row],[HOST_ID]],Super_host[],5,FALSE)</f>
        <v>Host</v>
      </c>
    </row>
    <row r="4315" spans="1:22">
      <c r="A4315" s="4">
        <v>3517621</v>
      </c>
      <c r="B4315" t="s">
        <v>1318</v>
      </c>
      <c r="C4315" s="4">
        <v>1475015</v>
      </c>
      <c r="D4315" t="s">
        <v>498</v>
      </c>
      <c r="E4315" t="s">
        <v>1319</v>
      </c>
      <c r="F4315" s="4">
        <v>10016</v>
      </c>
      <c r="G4315" s="13" t="s">
        <v>124</v>
      </c>
      <c r="H4315" s="13" t="s">
        <v>175</v>
      </c>
      <c r="I4315" s="1">
        <v>4074318</v>
      </c>
      <c r="J4315" s="1">
        <v>-7397858</v>
      </c>
      <c r="K4315" t="s">
        <v>5</v>
      </c>
      <c r="L4315" s="20">
        <v>87</v>
      </c>
      <c r="M4315" s="4">
        <v>30</v>
      </c>
      <c r="N4315" s="4">
        <v>4</v>
      </c>
      <c r="O4315" s="2">
        <v>43646</v>
      </c>
      <c r="P4315" s="3">
        <v>7.0000000000000007E-2</v>
      </c>
      <c r="Q4315" s="4">
        <v>1</v>
      </c>
      <c r="R4315" s="3">
        <v>5.6</v>
      </c>
      <c r="S43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5" t="str">
        <f>IF(AIRBNB[[#This Row],[RUIDO(dB)]]&lt;=4,"Silencioso",IF(AIRBNB[[#This Row],[RUIDO(dB)]]&lt;=5.5,"Poco Ruidoso","Ruidoso"))</f>
        <v>Ruidoso</v>
      </c>
      <c r="U4315" t="str">
        <f>IF(AND(AIRBNB[[#This Row],[PRECIO]]&lt;50,AIRBNB[[#This Row],[MIN_NOCHES]]&gt;3),"Dentro del presupuesto","No considerar")</f>
        <v>No considerar</v>
      </c>
      <c r="V4315" t="str">
        <f>VLOOKUP(AIRBNB[[#This Row],[HOST_ID]],Super_host[],5,FALSE)</f>
        <v>Host</v>
      </c>
    </row>
    <row r="4316" spans="1:22">
      <c r="A4316" s="4">
        <v>3817216</v>
      </c>
      <c r="B4316" t="s">
        <v>1882</v>
      </c>
      <c r="C4316" s="4">
        <v>1475015</v>
      </c>
      <c r="D4316" t="s">
        <v>498</v>
      </c>
      <c r="E4316" t="s">
        <v>1883</v>
      </c>
      <c r="F4316" s="4">
        <v>10017</v>
      </c>
      <c r="G4316" s="13" t="s">
        <v>124</v>
      </c>
      <c r="H4316" s="13" t="s">
        <v>182</v>
      </c>
      <c r="I4316" s="1">
        <v>4074915</v>
      </c>
      <c r="J4316" s="1">
        <v>-7397196</v>
      </c>
      <c r="K4316" t="s">
        <v>5</v>
      </c>
      <c r="L4316" s="20">
        <v>87</v>
      </c>
      <c r="M4316" s="4">
        <v>30</v>
      </c>
      <c r="N4316" s="4">
        <v>7</v>
      </c>
      <c r="O4316" s="2">
        <v>43616</v>
      </c>
      <c r="P4316" s="3">
        <v>0.12</v>
      </c>
      <c r="Q4316" s="4">
        <v>1</v>
      </c>
      <c r="R4316" s="3">
        <v>5.6</v>
      </c>
      <c r="S43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6" t="str">
        <f>IF(AIRBNB[[#This Row],[RUIDO(dB)]]&lt;=4,"Silencioso",IF(AIRBNB[[#This Row],[RUIDO(dB)]]&lt;=5.5,"Poco Ruidoso","Ruidoso"))</f>
        <v>Ruidoso</v>
      </c>
      <c r="U4316" t="str">
        <f>IF(AND(AIRBNB[[#This Row],[PRECIO]]&lt;50,AIRBNB[[#This Row],[MIN_NOCHES]]&gt;3),"Dentro del presupuesto","No considerar")</f>
        <v>No considerar</v>
      </c>
      <c r="V4316" t="str">
        <f>VLOOKUP(AIRBNB[[#This Row],[HOST_ID]],Super_host[],5,FALSE)</f>
        <v>Host</v>
      </c>
    </row>
    <row r="4317" spans="1:22">
      <c r="A4317" s="4">
        <v>3808620</v>
      </c>
      <c r="B4317" t="s">
        <v>1795</v>
      </c>
      <c r="C4317" s="4">
        <v>1475015</v>
      </c>
      <c r="D4317" t="s">
        <v>498</v>
      </c>
      <c r="E4317" t="s">
        <v>1796</v>
      </c>
      <c r="F4317" s="4">
        <v>10019</v>
      </c>
      <c r="G4317" s="13" t="s">
        <v>124</v>
      </c>
      <c r="H4317" s="13" t="s">
        <v>249</v>
      </c>
      <c r="I4317" s="1">
        <v>4076867</v>
      </c>
      <c r="J4317" s="1">
        <v>-7398541</v>
      </c>
      <c r="K4317" t="s">
        <v>5</v>
      </c>
      <c r="L4317" s="20">
        <v>87</v>
      </c>
      <c r="M4317" s="4">
        <v>30</v>
      </c>
      <c r="N4317" s="4">
        <v>6</v>
      </c>
      <c r="O4317" s="2">
        <v>43576</v>
      </c>
      <c r="P4317" s="3">
        <v>0.11</v>
      </c>
      <c r="Q4317" s="4">
        <v>1</v>
      </c>
      <c r="R4317" s="3">
        <v>5.6</v>
      </c>
      <c r="S43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7" t="str">
        <f>IF(AIRBNB[[#This Row],[RUIDO(dB)]]&lt;=4,"Silencioso",IF(AIRBNB[[#This Row],[RUIDO(dB)]]&lt;=5.5,"Poco Ruidoso","Ruidoso"))</f>
        <v>Ruidoso</v>
      </c>
      <c r="U4317" t="str">
        <f>IF(AND(AIRBNB[[#This Row],[PRECIO]]&lt;50,AIRBNB[[#This Row],[MIN_NOCHES]]&gt;3),"Dentro del presupuesto","No considerar")</f>
        <v>No considerar</v>
      </c>
      <c r="V4317" t="str">
        <f>VLOOKUP(AIRBNB[[#This Row],[HOST_ID]],Super_host[],5,FALSE)</f>
        <v>Host</v>
      </c>
    </row>
    <row r="4318" spans="1:22">
      <c r="A4318" s="4">
        <v>3866843</v>
      </c>
      <c r="B4318" t="s">
        <v>1707</v>
      </c>
      <c r="C4318" s="4">
        <v>1475015</v>
      </c>
      <c r="D4318" t="s">
        <v>498</v>
      </c>
      <c r="E4318" t="s">
        <v>1708</v>
      </c>
      <c r="F4318" s="4">
        <v>10019</v>
      </c>
      <c r="G4318" s="13" t="s">
        <v>124</v>
      </c>
      <c r="H4318" s="13" t="s">
        <v>168</v>
      </c>
      <c r="I4318" s="1">
        <v>4076908</v>
      </c>
      <c r="J4318" s="1">
        <v>-7398483</v>
      </c>
      <c r="K4318" t="s">
        <v>5</v>
      </c>
      <c r="L4318" s="20">
        <v>87</v>
      </c>
      <c r="M4318" s="4">
        <v>30</v>
      </c>
      <c r="N4318" s="4">
        <v>5</v>
      </c>
      <c r="O4318" s="2">
        <v>43540</v>
      </c>
      <c r="P4318" s="3">
        <v>0.1</v>
      </c>
      <c r="Q4318" s="4">
        <v>1</v>
      </c>
      <c r="R4318" s="3">
        <v>5.6</v>
      </c>
      <c r="S43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8" t="str">
        <f>IF(AIRBNB[[#This Row],[RUIDO(dB)]]&lt;=4,"Silencioso",IF(AIRBNB[[#This Row],[RUIDO(dB)]]&lt;=5.5,"Poco Ruidoso","Ruidoso"))</f>
        <v>Ruidoso</v>
      </c>
      <c r="U4318" t="str">
        <f>IF(AND(AIRBNB[[#This Row],[PRECIO]]&lt;50,AIRBNB[[#This Row],[MIN_NOCHES]]&gt;3),"Dentro del presupuesto","No considerar")</f>
        <v>No considerar</v>
      </c>
      <c r="V4318" t="str">
        <f>VLOOKUP(AIRBNB[[#This Row],[HOST_ID]],Super_host[],5,FALSE)</f>
        <v>Host</v>
      </c>
    </row>
    <row r="4319" spans="1:22">
      <c r="A4319" s="4">
        <v>3048234</v>
      </c>
      <c r="B4319" t="s">
        <v>1703</v>
      </c>
      <c r="C4319" s="4">
        <v>1475015</v>
      </c>
      <c r="D4319" t="s">
        <v>498</v>
      </c>
      <c r="E4319" t="s">
        <v>1704</v>
      </c>
      <c r="F4319" s="4">
        <v>10019</v>
      </c>
      <c r="G4319" s="13" t="s">
        <v>124</v>
      </c>
      <c r="H4319" s="13" t="s">
        <v>249</v>
      </c>
      <c r="I4319" s="1">
        <v>4076866</v>
      </c>
      <c r="J4319" s="1">
        <v>-7398616</v>
      </c>
      <c r="K4319" t="s">
        <v>5</v>
      </c>
      <c r="L4319" s="20">
        <v>87</v>
      </c>
      <c r="M4319" s="4">
        <v>30</v>
      </c>
      <c r="N4319" s="4">
        <v>6</v>
      </c>
      <c r="O4319" s="2">
        <v>43377</v>
      </c>
      <c r="P4319" s="3">
        <v>0.1</v>
      </c>
      <c r="Q4319" s="4">
        <v>1</v>
      </c>
      <c r="R4319" s="3">
        <v>5.6</v>
      </c>
      <c r="S43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19" t="str">
        <f>IF(AIRBNB[[#This Row],[RUIDO(dB)]]&lt;=4,"Silencioso",IF(AIRBNB[[#This Row],[RUIDO(dB)]]&lt;=5.5,"Poco Ruidoso","Ruidoso"))</f>
        <v>Ruidoso</v>
      </c>
      <c r="U4319" t="str">
        <f>IF(AND(AIRBNB[[#This Row],[PRECIO]]&lt;50,AIRBNB[[#This Row],[MIN_NOCHES]]&gt;3),"Dentro del presupuesto","No considerar")</f>
        <v>No considerar</v>
      </c>
      <c r="V4319" t="str">
        <f>VLOOKUP(AIRBNB[[#This Row],[HOST_ID]],Super_host[],5,FALSE)</f>
        <v>Host</v>
      </c>
    </row>
    <row r="4320" spans="1:22">
      <c r="A4320" s="4">
        <v>6180762</v>
      </c>
      <c r="B4320" t="s">
        <v>1705</v>
      </c>
      <c r="C4320" s="4">
        <v>1475015</v>
      </c>
      <c r="D4320" t="s">
        <v>498</v>
      </c>
      <c r="E4320" t="s">
        <v>1706</v>
      </c>
      <c r="F4320" s="4">
        <v>10019</v>
      </c>
      <c r="G4320" s="13" t="s">
        <v>124</v>
      </c>
      <c r="H4320" s="13" t="s">
        <v>168</v>
      </c>
      <c r="I4320" s="1">
        <v>4076877</v>
      </c>
      <c r="J4320" s="1">
        <v>-739846</v>
      </c>
      <c r="K4320" t="s">
        <v>5</v>
      </c>
      <c r="L4320" s="20">
        <v>87</v>
      </c>
      <c r="M4320" s="4">
        <v>30</v>
      </c>
      <c r="N4320" s="4">
        <v>3</v>
      </c>
      <c r="O4320" s="2">
        <v>43069</v>
      </c>
      <c r="P4320" s="3">
        <v>0.1</v>
      </c>
      <c r="Q4320" s="4">
        <v>1</v>
      </c>
      <c r="R4320" s="3">
        <v>5.6</v>
      </c>
      <c r="S43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0" t="str">
        <f>IF(AIRBNB[[#This Row],[RUIDO(dB)]]&lt;=4,"Silencioso",IF(AIRBNB[[#This Row],[RUIDO(dB)]]&lt;=5.5,"Poco Ruidoso","Ruidoso"))</f>
        <v>Ruidoso</v>
      </c>
      <c r="U4320" t="str">
        <f>IF(AND(AIRBNB[[#This Row],[PRECIO]]&lt;50,AIRBNB[[#This Row],[MIN_NOCHES]]&gt;3),"Dentro del presupuesto","No considerar")</f>
        <v>No considerar</v>
      </c>
      <c r="V4320" t="str">
        <f>VLOOKUP(AIRBNB[[#This Row],[HOST_ID]],Super_host[],5,FALSE)</f>
        <v>Host</v>
      </c>
    </row>
    <row r="4321" spans="1:22">
      <c r="A4321" s="4">
        <v>1621235</v>
      </c>
      <c r="B4321" t="s">
        <v>14553</v>
      </c>
      <c r="C4321" s="4">
        <v>1345611</v>
      </c>
      <c r="D4321" t="s">
        <v>14554</v>
      </c>
      <c r="E4321" t="s">
        <v>14555</v>
      </c>
      <c r="F4321" s="4">
        <v>11205</v>
      </c>
      <c r="G4321" s="13" t="s">
        <v>4662</v>
      </c>
      <c r="H4321" s="13" t="s">
        <v>9230</v>
      </c>
      <c r="I4321" s="1">
        <v>4069385</v>
      </c>
      <c r="J4321" s="1">
        <v>-7395223</v>
      </c>
      <c r="K4321" t="s">
        <v>40</v>
      </c>
      <c r="L4321" s="20">
        <v>87</v>
      </c>
      <c r="M4321" s="4">
        <v>1</v>
      </c>
      <c r="N4321" s="4">
        <v>4</v>
      </c>
      <c r="O4321" s="2">
        <v>43646</v>
      </c>
      <c r="P4321" s="3">
        <v>2.2599999999999998</v>
      </c>
      <c r="Q4321" s="4">
        <v>1</v>
      </c>
      <c r="R4321" s="3">
        <v>6.9</v>
      </c>
      <c r="S43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1" t="str">
        <f>IF(AIRBNB[[#This Row],[RUIDO(dB)]]&lt;=4,"Silencioso",IF(AIRBNB[[#This Row],[RUIDO(dB)]]&lt;=5.5,"Poco Ruidoso","Ruidoso"))</f>
        <v>Ruidoso</v>
      </c>
      <c r="U4321" t="str">
        <f>IF(AND(AIRBNB[[#This Row],[PRECIO]]&lt;50,AIRBNB[[#This Row],[MIN_NOCHES]]&gt;3),"Dentro del presupuesto","No considerar")</f>
        <v>No considerar</v>
      </c>
      <c r="V4321" t="str">
        <f>VLOOKUP(AIRBNB[[#This Row],[HOST_ID]],Super_host[],5,FALSE)</f>
        <v>Host</v>
      </c>
    </row>
    <row r="4322" spans="1:22">
      <c r="A4322" s="4">
        <v>3628328</v>
      </c>
      <c r="B4322" t="s">
        <v>16438</v>
      </c>
      <c r="C4322" s="4">
        <v>1279211</v>
      </c>
      <c r="D4322" t="s">
        <v>16439</v>
      </c>
      <c r="E4322" t="s">
        <v>16440</v>
      </c>
      <c r="F4322" s="4">
        <v>10451</v>
      </c>
      <c r="G4322" s="13" t="s">
        <v>16360</v>
      </c>
      <c r="H4322" s="13" t="s">
        <v>16368</v>
      </c>
      <c r="I4322" s="1">
        <v>4082603</v>
      </c>
      <c r="J4322" s="1">
        <v>-7392312</v>
      </c>
      <c r="K4322" t="s">
        <v>5</v>
      </c>
      <c r="L4322" s="20">
        <v>87</v>
      </c>
      <c r="M4322" s="4">
        <v>6</v>
      </c>
      <c r="N4322" s="4">
        <v>11</v>
      </c>
      <c r="O4322" s="2">
        <v>43620</v>
      </c>
      <c r="P4322" s="3">
        <v>0.28000000000000003</v>
      </c>
      <c r="Q4322" s="4">
        <v>5</v>
      </c>
      <c r="R4322" s="3">
        <v>7.84</v>
      </c>
      <c r="S43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2" t="str">
        <f>IF(AIRBNB[[#This Row],[RUIDO(dB)]]&lt;=4,"Silencioso",IF(AIRBNB[[#This Row],[RUIDO(dB)]]&lt;=5.5,"Poco Ruidoso","Ruidoso"))</f>
        <v>Ruidoso</v>
      </c>
      <c r="U4322" t="str">
        <f>IF(AND(AIRBNB[[#This Row],[PRECIO]]&lt;50,AIRBNB[[#This Row],[MIN_NOCHES]]&gt;3),"Dentro del presupuesto","No considerar")</f>
        <v>No considerar</v>
      </c>
      <c r="V4322" t="str">
        <f>VLOOKUP(AIRBNB[[#This Row],[HOST_ID]],Super_host[],5,FALSE)</f>
        <v>Host</v>
      </c>
    </row>
    <row r="4323" spans="1:22">
      <c r="A4323" s="4">
        <v>118680</v>
      </c>
      <c r="B4323" t="s">
        <v>7298</v>
      </c>
      <c r="C4323" s="4">
        <v>599354</v>
      </c>
      <c r="D4323" t="s">
        <v>1820</v>
      </c>
      <c r="E4323" t="s">
        <v>7299</v>
      </c>
      <c r="F4323" s="4">
        <v>10009</v>
      </c>
      <c r="G4323" s="13" t="s">
        <v>124</v>
      </c>
      <c r="H4323" s="13" t="s">
        <v>133</v>
      </c>
      <c r="I4323" s="1">
        <v>4073067</v>
      </c>
      <c r="J4323" s="1">
        <v>-7398702</v>
      </c>
      <c r="K4323" t="s">
        <v>40</v>
      </c>
      <c r="L4323" s="20">
        <v>87</v>
      </c>
      <c r="M4323" s="4">
        <v>2</v>
      </c>
      <c r="N4323" s="4">
        <v>0</v>
      </c>
      <c r="O4323" s="2">
        <v>42589</v>
      </c>
      <c r="P4323" s="3">
        <v>0.02</v>
      </c>
      <c r="Q4323" s="4">
        <v>1</v>
      </c>
      <c r="R4323" s="3">
        <v>5.6</v>
      </c>
      <c r="S43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3" t="str">
        <f>IF(AIRBNB[[#This Row],[RUIDO(dB)]]&lt;=4,"Silencioso",IF(AIRBNB[[#This Row],[RUIDO(dB)]]&lt;=5.5,"Poco Ruidoso","Ruidoso"))</f>
        <v>Ruidoso</v>
      </c>
      <c r="U4323" t="str">
        <f>IF(AND(AIRBNB[[#This Row],[PRECIO]]&lt;50,AIRBNB[[#This Row],[MIN_NOCHES]]&gt;3),"Dentro del presupuesto","No considerar")</f>
        <v>No considerar</v>
      </c>
      <c r="V4323" t="str">
        <f>VLOOKUP(AIRBNB[[#This Row],[HOST_ID]],Super_host[],5,FALSE)</f>
        <v>Host</v>
      </c>
    </row>
    <row r="4324" spans="1:22">
      <c r="A4324" s="4">
        <v>329385</v>
      </c>
      <c r="B4324" t="s">
        <v>4192</v>
      </c>
      <c r="C4324" s="4">
        <v>312288</v>
      </c>
      <c r="D4324" t="s">
        <v>3111</v>
      </c>
      <c r="E4324" t="s">
        <v>4193</v>
      </c>
      <c r="F4324" s="4">
        <v>10034</v>
      </c>
      <c r="G4324" s="13" t="s">
        <v>124</v>
      </c>
      <c r="H4324" s="13" t="s">
        <v>241</v>
      </c>
      <c r="I4324" s="1">
        <v>4086658</v>
      </c>
      <c r="J4324" s="1">
        <v>-7392558</v>
      </c>
      <c r="K4324" t="s">
        <v>40</v>
      </c>
      <c r="L4324" s="20">
        <v>87</v>
      </c>
      <c r="M4324" s="4">
        <v>7</v>
      </c>
      <c r="N4324" s="4">
        <v>46</v>
      </c>
      <c r="O4324" s="2">
        <v>43610</v>
      </c>
      <c r="P4324" s="3">
        <v>0.62</v>
      </c>
      <c r="Q4324" s="4">
        <v>1</v>
      </c>
      <c r="R4324" s="3">
        <v>5.6</v>
      </c>
      <c r="S43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4" t="str">
        <f>IF(AIRBNB[[#This Row],[RUIDO(dB)]]&lt;=4,"Silencioso",IF(AIRBNB[[#This Row],[RUIDO(dB)]]&lt;=5.5,"Poco Ruidoso","Ruidoso"))</f>
        <v>Ruidoso</v>
      </c>
      <c r="U4324" t="str">
        <f>IF(AND(AIRBNB[[#This Row],[PRECIO]]&lt;50,AIRBNB[[#This Row],[MIN_NOCHES]]&gt;3),"Dentro del presupuesto","No considerar")</f>
        <v>No considerar</v>
      </c>
      <c r="V4324" t="str">
        <f>VLOOKUP(AIRBNB[[#This Row],[HOST_ID]],Super_host[],5,FALSE)</f>
        <v>Host</v>
      </c>
    </row>
    <row r="4325" spans="1:22">
      <c r="A4325" s="4">
        <v>6765697</v>
      </c>
      <c r="B4325" t="s">
        <v>8516</v>
      </c>
      <c r="C4325" s="4">
        <v>35417042</v>
      </c>
      <c r="D4325" t="s">
        <v>66</v>
      </c>
      <c r="E4325" t="s">
        <v>8517</v>
      </c>
      <c r="F4325" s="4">
        <v>11102</v>
      </c>
      <c r="G4325" s="13" t="s">
        <v>7897</v>
      </c>
      <c r="H4325" s="13" t="s">
        <v>7940</v>
      </c>
      <c r="I4325" s="1">
        <v>4076855</v>
      </c>
      <c r="J4325" s="1">
        <v>-7392583</v>
      </c>
      <c r="K4325" t="s">
        <v>40</v>
      </c>
      <c r="L4325" s="20">
        <v>86</v>
      </c>
      <c r="M4325" s="4">
        <v>4</v>
      </c>
      <c r="N4325" s="4">
        <v>28</v>
      </c>
      <c r="O4325" s="2">
        <v>43578</v>
      </c>
      <c r="P4325" s="3">
        <v>0.59</v>
      </c>
      <c r="Q4325" s="4">
        <v>5</v>
      </c>
      <c r="R4325" s="3">
        <v>6.24</v>
      </c>
      <c r="S43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5" t="str">
        <f>IF(AIRBNB[[#This Row],[RUIDO(dB)]]&lt;=4,"Silencioso",IF(AIRBNB[[#This Row],[RUIDO(dB)]]&lt;=5.5,"Poco Ruidoso","Ruidoso"))</f>
        <v>Ruidoso</v>
      </c>
      <c r="U4325" t="str">
        <f>IF(AND(AIRBNB[[#This Row],[PRECIO]]&lt;50,AIRBNB[[#This Row],[MIN_NOCHES]]&gt;3),"Dentro del presupuesto","No considerar")</f>
        <v>No considerar</v>
      </c>
      <c r="V4325" t="str">
        <f>VLOOKUP(AIRBNB[[#This Row],[HOST_ID]],Super_host[],5,FALSE)</f>
        <v>Host</v>
      </c>
    </row>
    <row r="4326" spans="1:22">
      <c r="A4326" s="4">
        <v>6425850</v>
      </c>
      <c r="B4326" t="s">
        <v>1909</v>
      </c>
      <c r="C4326" s="4">
        <v>32715865</v>
      </c>
      <c r="D4326" t="s">
        <v>694</v>
      </c>
      <c r="E4326" t="s">
        <v>1910</v>
      </c>
      <c r="F4326" s="4">
        <v>10024</v>
      </c>
      <c r="G4326" s="13" t="s">
        <v>124</v>
      </c>
      <c r="H4326" s="13" t="s">
        <v>168</v>
      </c>
      <c r="I4326" s="1">
        <v>4079169</v>
      </c>
      <c r="J4326" s="1">
        <v>-7397498</v>
      </c>
      <c r="K4326" t="s">
        <v>5</v>
      </c>
      <c r="L4326" s="20">
        <v>86</v>
      </c>
      <c r="M4326" s="4">
        <v>1</v>
      </c>
      <c r="N4326" s="4">
        <v>5</v>
      </c>
      <c r="O4326" s="2">
        <v>43001</v>
      </c>
      <c r="P4326" s="3">
        <v>0.13</v>
      </c>
      <c r="Q4326" s="4">
        <v>1</v>
      </c>
      <c r="R4326" s="3">
        <v>5.6</v>
      </c>
      <c r="S43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6" t="str">
        <f>IF(AIRBNB[[#This Row],[RUIDO(dB)]]&lt;=4,"Silencioso",IF(AIRBNB[[#This Row],[RUIDO(dB)]]&lt;=5.5,"Poco Ruidoso","Ruidoso"))</f>
        <v>Ruidoso</v>
      </c>
      <c r="U4326" t="str">
        <f>IF(AND(AIRBNB[[#This Row],[PRECIO]]&lt;50,AIRBNB[[#This Row],[MIN_NOCHES]]&gt;3),"Dentro del presupuesto","No considerar")</f>
        <v>No considerar</v>
      </c>
      <c r="V4326" t="str">
        <f>VLOOKUP(AIRBNB[[#This Row],[HOST_ID]],Super_host[],5,FALSE)</f>
        <v>Host</v>
      </c>
    </row>
    <row r="4327" spans="1:22">
      <c r="A4327" s="4">
        <v>6424961</v>
      </c>
      <c r="B4327" t="s">
        <v>11987</v>
      </c>
      <c r="C4327" s="4">
        <v>30641136</v>
      </c>
      <c r="D4327" t="s">
        <v>839</v>
      </c>
      <c r="E4327" t="s">
        <v>11988</v>
      </c>
      <c r="F4327" s="4">
        <v>11216</v>
      </c>
      <c r="G4327" s="13" t="s">
        <v>4662</v>
      </c>
      <c r="H4327" s="13" t="s">
        <v>9230</v>
      </c>
      <c r="I4327" s="1">
        <v>406833</v>
      </c>
      <c r="J4327" s="1">
        <v>-7395162</v>
      </c>
      <c r="K4327" t="s">
        <v>5</v>
      </c>
      <c r="L4327" s="20">
        <v>86</v>
      </c>
      <c r="M4327" s="4">
        <v>30</v>
      </c>
      <c r="N4327" s="4">
        <v>10</v>
      </c>
      <c r="O4327" s="2">
        <v>43616</v>
      </c>
      <c r="P4327" s="3">
        <v>0.33</v>
      </c>
      <c r="Q4327" s="4">
        <v>1</v>
      </c>
      <c r="R4327" s="3">
        <v>6.9</v>
      </c>
      <c r="S43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7" t="str">
        <f>IF(AIRBNB[[#This Row],[RUIDO(dB)]]&lt;=4,"Silencioso",IF(AIRBNB[[#This Row],[RUIDO(dB)]]&lt;=5.5,"Poco Ruidoso","Ruidoso"))</f>
        <v>Ruidoso</v>
      </c>
      <c r="U4327" t="str">
        <f>IF(AND(AIRBNB[[#This Row],[PRECIO]]&lt;50,AIRBNB[[#This Row],[MIN_NOCHES]]&gt;3),"Dentro del presupuesto","No considerar")</f>
        <v>No considerar</v>
      </c>
      <c r="V4327" t="str">
        <f>VLOOKUP(AIRBNB[[#This Row],[HOST_ID]],Super_host[],5,FALSE)</f>
        <v>Host</v>
      </c>
    </row>
    <row r="4328" spans="1:22">
      <c r="A4328" s="4">
        <v>4130266</v>
      </c>
      <c r="B4328" t="s">
        <v>11278</v>
      </c>
      <c r="C4328" s="4">
        <v>21020951</v>
      </c>
      <c r="D4328" t="s">
        <v>11279</v>
      </c>
      <c r="E4328" t="s">
        <v>11280</v>
      </c>
      <c r="F4328" s="4">
        <v>11206</v>
      </c>
      <c r="G4328" s="13" t="s">
        <v>4662</v>
      </c>
      <c r="H4328" s="13" t="s">
        <v>9230</v>
      </c>
      <c r="I4328" s="1">
        <v>4069562</v>
      </c>
      <c r="J4328" s="1">
        <v>-7393792</v>
      </c>
      <c r="K4328" t="s">
        <v>40</v>
      </c>
      <c r="L4328" s="20">
        <v>86</v>
      </c>
      <c r="M4328" s="4">
        <v>2</v>
      </c>
      <c r="N4328" s="4">
        <v>11</v>
      </c>
      <c r="O4328" s="2">
        <v>43101</v>
      </c>
      <c r="P4328" s="3">
        <v>0.19</v>
      </c>
      <c r="Q4328" s="4">
        <v>1</v>
      </c>
      <c r="R4328" s="3">
        <v>6.9</v>
      </c>
      <c r="S43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8" t="str">
        <f>IF(AIRBNB[[#This Row],[RUIDO(dB)]]&lt;=4,"Silencioso",IF(AIRBNB[[#This Row],[RUIDO(dB)]]&lt;=5.5,"Poco Ruidoso","Ruidoso"))</f>
        <v>Ruidoso</v>
      </c>
      <c r="U4328" t="str">
        <f>IF(AND(AIRBNB[[#This Row],[PRECIO]]&lt;50,AIRBNB[[#This Row],[MIN_NOCHES]]&gt;3),"Dentro del presupuesto","No considerar")</f>
        <v>No considerar</v>
      </c>
      <c r="V4328" t="str">
        <f>VLOOKUP(AIRBNB[[#This Row],[HOST_ID]],Super_host[],5,FALSE)</f>
        <v>Host</v>
      </c>
    </row>
    <row r="4329" spans="1:22">
      <c r="A4329" s="4">
        <v>3450210</v>
      </c>
      <c r="B4329" t="s">
        <v>5562</v>
      </c>
      <c r="C4329" s="4">
        <v>17389236</v>
      </c>
      <c r="D4329" t="s">
        <v>4500</v>
      </c>
      <c r="E4329" t="s">
        <v>5563</v>
      </c>
      <c r="F4329" s="4">
        <v>10026</v>
      </c>
      <c r="G4329" s="13" t="s">
        <v>124</v>
      </c>
      <c r="H4329" s="13" t="s">
        <v>148</v>
      </c>
      <c r="I4329" s="1">
        <v>4080493</v>
      </c>
      <c r="J4329" s="1">
        <v>-7395677</v>
      </c>
      <c r="K4329" t="s">
        <v>5</v>
      </c>
      <c r="L4329" s="20">
        <v>86</v>
      </c>
      <c r="M4329" s="4">
        <v>1</v>
      </c>
      <c r="N4329" s="4">
        <v>107</v>
      </c>
      <c r="O4329" s="2">
        <v>43638</v>
      </c>
      <c r="P4329" s="3">
        <v>1.8</v>
      </c>
      <c r="Q4329" s="4">
        <v>1</v>
      </c>
      <c r="R4329" s="3">
        <v>5.6</v>
      </c>
      <c r="S43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29" t="str">
        <f>IF(AIRBNB[[#This Row],[RUIDO(dB)]]&lt;=4,"Silencioso",IF(AIRBNB[[#This Row],[RUIDO(dB)]]&lt;=5.5,"Poco Ruidoso","Ruidoso"))</f>
        <v>Ruidoso</v>
      </c>
      <c r="U4329" t="str">
        <f>IF(AND(AIRBNB[[#This Row],[PRECIO]]&lt;50,AIRBNB[[#This Row],[MIN_NOCHES]]&gt;3),"Dentro del presupuesto","No considerar")</f>
        <v>No considerar</v>
      </c>
      <c r="V4329" t="str">
        <f>VLOOKUP(AIRBNB[[#This Row],[HOST_ID]],Super_host[],5,FALSE)</f>
        <v>Host</v>
      </c>
    </row>
    <row r="4330" spans="1:22">
      <c r="A4330" s="4">
        <v>4274589</v>
      </c>
      <c r="B4330" t="s">
        <v>3567</v>
      </c>
      <c r="C4330" s="4">
        <v>16666294</v>
      </c>
      <c r="D4330" t="s">
        <v>3568</v>
      </c>
      <c r="E4330" t="s">
        <v>3569</v>
      </c>
      <c r="F4330" s="4">
        <v>10013</v>
      </c>
      <c r="G4330" s="13" t="s">
        <v>124</v>
      </c>
      <c r="H4330" s="13" t="s">
        <v>662</v>
      </c>
      <c r="I4330" s="1">
        <v>4071743</v>
      </c>
      <c r="J4330" s="1">
        <v>-7400623</v>
      </c>
      <c r="K4330" t="s">
        <v>5</v>
      </c>
      <c r="L4330" s="20">
        <v>86</v>
      </c>
      <c r="M4330" s="4">
        <v>2</v>
      </c>
      <c r="N4330" s="4">
        <v>23</v>
      </c>
      <c r="O4330" s="2">
        <v>42837</v>
      </c>
      <c r="P4330" s="3">
        <v>0.4</v>
      </c>
      <c r="Q4330" s="4">
        <v>1</v>
      </c>
      <c r="R4330" s="3">
        <v>5.6</v>
      </c>
      <c r="S43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0" t="str">
        <f>IF(AIRBNB[[#This Row],[RUIDO(dB)]]&lt;=4,"Silencioso",IF(AIRBNB[[#This Row],[RUIDO(dB)]]&lt;=5.5,"Poco Ruidoso","Ruidoso"))</f>
        <v>Ruidoso</v>
      </c>
      <c r="U4330" t="str">
        <f>IF(AND(AIRBNB[[#This Row],[PRECIO]]&lt;50,AIRBNB[[#This Row],[MIN_NOCHES]]&gt;3),"Dentro del presupuesto","No considerar")</f>
        <v>No considerar</v>
      </c>
      <c r="V4330" t="str">
        <f>VLOOKUP(AIRBNB[[#This Row],[HOST_ID]],Super_host[],5,FALSE)</f>
        <v>Host</v>
      </c>
    </row>
    <row r="4331" spans="1:22">
      <c r="A4331" s="4">
        <v>5860123</v>
      </c>
      <c r="B4331" t="s">
        <v>10932</v>
      </c>
      <c r="C4331" s="4">
        <v>16437254</v>
      </c>
      <c r="D4331" t="s">
        <v>10187</v>
      </c>
      <c r="E4331" t="s">
        <v>10933</v>
      </c>
      <c r="F4331" s="4">
        <v>11238</v>
      </c>
      <c r="G4331" s="13" t="s">
        <v>4662</v>
      </c>
      <c r="H4331" s="13" t="s">
        <v>9230</v>
      </c>
      <c r="I4331" s="1">
        <v>4068449</v>
      </c>
      <c r="J4331" s="1">
        <v>-7395893</v>
      </c>
      <c r="K4331" t="s">
        <v>5</v>
      </c>
      <c r="L4331" s="20">
        <v>86</v>
      </c>
      <c r="M4331" s="4">
        <v>30</v>
      </c>
      <c r="N4331" s="4">
        <v>6</v>
      </c>
      <c r="O4331" s="2">
        <v>43596</v>
      </c>
      <c r="P4331" s="3">
        <v>0.14000000000000001</v>
      </c>
      <c r="Q4331" s="4">
        <v>1</v>
      </c>
      <c r="R4331" s="3">
        <v>6.9</v>
      </c>
      <c r="S43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1" t="str">
        <f>IF(AIRBNB[[#This Row],[RUIDO(dB)]]&lt;=4,"Silencioso",IF(AIRBNB[[#This Row],[RUIDO(dB)]]&lt;=5.5,"Poco Ruidoso","Ruidoso"))</f>
        <v>Ruidoso</v>
      </c>
      <c r="U4331" t="str">
        <f>IF(AND(AIRBNB[[#This Row],[PRECIO]]&lt;50,AIRBNB[[#This Row],[MIN_NOCHES]]&gt;3),"Dentro del presupuesto","No considerar")</f>
        <v>No considerar</v>
      </c>
      <c r="V4331" t="str">
        <f>VLOOKUP(AIRBNB[[#This Row],[HOST_ID]],Super_host[],5,FALSE)</f>
        <v>Host</v>
      </c>
    </row>
    <row r="4332" spans="1:22">
      <c r="A4332" s="4">
        <v>3670659</v>
      </c>
      <c r="B4332" t="s">
        <v>11060</v>
      </c>
      <c r="C4332" s="4">
        <v>16437254</v>
      </c>
      <c r="D4332" t="s">
        <v>10187</v>
      </c>
      <c r="E4332" t="s">
        <v>11061</v>
      </c>
      <c r="F4332" s="4">
        <v>11238</v>
      </c>
      <c r="G4332" s="13" t="s">
        <v>4662</v>
      </c>
      <c r="H4332" s="13" t="s">
        <v>9230</v>
      </c>
      <c r="I4332" s="1">
        <v>4068337</v>
      </c>
      <c r="J4332" s="1">
        <v>-7395819</v>
      </c>
      <c r="K4332" t="s">
        <v>5</v>
      </c>
      <c r="L4332" s="20">
        <v>86</v>
      </c>
      <c r="M4332" s="4">
        <v>30</v>
      </c>
      <c r="N4332" s="4">
        <v>9</v>
      </c>
      <c r="O4332" s="2">
        <v>43551</v>
      </c>
      <c r="P4332" s="3">
        <v>0.16</v>
      </c>
      <c r="Q4332" s="4">
        <v>1</v>
      </c>
      <c r="R4332" s="3">
        <v>6.9</v>
      </c>
      <c r="S43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2" t="str">
        <f>IF(AIRBNB[[#This Row],[RUIDO(dB)]]&lt;=4,"Silencioso",IF(AIRBNB[[#This Row],[RUIDO(dB)]]&lt;=5.5,"Poco Ruidoso","Ruidoso"))</f>
        <v>Ruidoso</v>
      </c>
      <c r="U4332" t="str">
        <f>IF(AND(AIRBNB[[#This Row],[PRECIO]]&lt;50,AIRBNB[[#This Row],[MIN_NOCHES]]&gt;3),"Dentro del presupuesto","No considerar")</f>
        <v>No considerar</v>
      </c>
      <c r="V4332" t="str">
        <f>VLOOKUP(AIRBNB[[#This Row],[HOST_ID]],Super_host[],5,FALSE)</f>
        <v>Host</v>
      </c>
    </row>
    <row r="4333" spans="1:22">
      <c r="A4333" s="4">
        <v>2308802</v>
      </c>
      <c r="B4333" t="s">
        <v>8597</v>
      </c>
      <c r="C4333" s="4">
        <v>11790431</v>
      </c>
      <c r="D4333" t="s">
        <v>332</v>
      </c>
      <c r="E4333" t="s">
        <v>8598</v>
      </c>
      <c r="F4333" s="4">
        <v>11367</v>
      </c>
      <c r="G4333" s="13" t="s">
        <v>7897</v>
      </c>
      <c r="H4333" s="13" t="s">
        <v>8599</v>
      </c>
      <c r="I4333" s="1">
        <v>4072664</v>
      </c>
      <c r="J4333" s="1">
        <v>-7382795</v>
      </c>
      <c r="K4333" t="s">
        <v>5</v>
      </c>
      <c r="L4333" s="20">
        <v>86</v>
      </c>
      <c r="M4333" s="4">
        <v>1</v>
      </c>
      <c r="N4333" s="4">
        <v>52</v>
      </c>
      <c r="O4333" s="2">
        <v>43647</v>
      </c>
      <c r="P4333" s="3">
        <v>0.79</v>
      </c>
      <c r="Q4333" s="4">
        <v>5</v>
      </c>
      <c r="R4333" s="3">
        <v>6.24</v>
      </c>
      <c r="S43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3" t="str">
        <f>IF(AIRBNB[[#This Row],[RUIDO(dB)]]&lt;=4,"Silencioso",IF(AIRBNB[[#This Row],[RUIDO(dB)]]&lt;=5.5,"Poco Ruidoso","Ruidoso"))</f>
        <v>Ruidoso</v>
      </c>
      <c r="U4333" t="str">
        <f>IF(AND(AIRBNB[[#This Row],[PRECIO]]&lt;50,AIRBNB[[#This Row],[MIN_NOCHES]]&gt;3),"Dentro del presupuesto","No considerar")</f>
        <v>No considerar</v>
      </c>
      <c r="V4333" t="str">
        <f>VLOOKUP(AIRBNB[[#This Row],[HOST_ID]],Super_host[],5,FALSE)</f>
        <v>Host</v>
      </c>
    </row>
    <row r="4334" spans="1:22">
      <c r="A4334" s="4">
        <v>4822822</v>
      </c>
      <c r="B4334" t="s">
        <v>1107</v>
      </c>
      <c r="C4334" s="4">
        <v>11708118</v>
      </c>
      <c r="D4334" t="s">
        <v>362</v>
      </c>
      <c r="E4334" t="s">
        <v>1108</v>
      </c>
      <c r="F4334" s="4">
        <v>10005</v>
      </c>
      <c r="G4334" s="13" t="s">
        <v>124</v>
      </c>
      <c r="H4334" s="13" t="s">
        <v>528</v>
      </c>
      <c r="I4334" s="1">
        <v>4070373</v>
      </c>
      <c r="J4334" s="1">
        <v>-7400827</v>
      </c>
      <c r="K4334" t="s">
        <v>40</v>
      </c>
      <c r="L4334" s="20">
        <v>86</v>
      </c>
      <c r="M4334" s="4">
        <v>4</v>
      </c>
      <c r="N4334" s="4">
        <v>2</v>
      </c>
      <c r="O4334" s="2">
        <v>42611</v>
      </c>
      <c r="P4334" s="3">
        <v>0.06</v>
      </c>
      <c r="Q4334" s="4">
        <v>1</v>
      </c>
      <c r="R4334" s="3">
        <v>5.6</v>
      </c>
      <c r="S43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4" t="str">
        <f>IF(AIRBNB[[#This Row],[RUIDO(dB)]]&lt;=4,"Silencioso",IF(AIRBNB[[#This Row],[RUIDO(dB)]]&lt;=5.5,"Poco Ruidoso","Ruidoso"))</f>
        <v>Ruidoso</v>
      </c>
      <c r="U4334" t="str">
        <f>IF(AND(AIRBNB[[#This Row],[PRECIO]]&lt;50,AIRBNB[[#This Row],[MIN_NOCHES]]&gt;3),"Dentro del presupuesto","No considerar")</f>
        <v>No considerar</v>
      </c>
      <c r="V4334" t="str">
        <f>VLOOKUP(AIRBNB[[#This Row],[HOST_ID]],Super_host[],5,FALSE)</f>
        <v>Host</v>
      </c>
    </row>
    <row r="4335" spans="1:22">
      <c r="A4335" s="4">
        <v>1989972</v>
      </c>
      <c r="B4335" t="s">
        <v>4797</v>
      </c>
      <c r="C4335" s="4">
        <v>10262420</v>
      </c>
      <c r="D4335" t="s">
        <v>4798</v>
      </c>
      <c r="E4335" t="s">
        <v>4799</v>
      </c>
      <c r="F4335" s="4">
        <v>10029</v>
      </c>
      <c r="G4335" s="13" t="s">
        <v>124</v>
      </c>
      <c r="H4335" s="13" t="s">
        <v>219</v>
      </c>
      <c r="I4335" s="1">
        <v>4078813</v>
      </c>
      <c r="J4335" s="1">
        <v>-7394495</v>
      </c>
      <c r="K4335" t="s">
        <v>40</v>
      </c>
      <c r="L4335" s="20">
        <v>86</v>
      </c>
      <c r="M4335" s="4">
        <v>4</v>
      </c>
      <c r="N4335" s="4">
        <v>37</v>
      </c>
      <c r="O4335" s="2">
        <v>43646</v>
      </c>
      <c r="P4335" s="3">
        <v>0.97</v>
      </c>
      <c r="Q4335" s="4">
        <v>1</v>
      </c>
      <c r="R4335" s="3">
        <v>5.6</v>
      </c>
      <c r="S43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5" t="str">
        <f>IF(AIRBNB[[#This Row],[RUIDO(dB)]]&lt;=4,"Silencioso",IF(AIRBNB[[#This Row],[RUIDO(dB)]]&lt;=5.5,"Poco Ruidoso","Ruidoso"))</f>
        <v>Ruidoso</v>
      </c>
      <c r="U4335" t="str">
        <f>IF(AND(AIRBNB[[#This Row],[PRECIO]]&lt;50,AIRBNB[[#This Row],[MIN_NOCHES]]&gt;3),"Dentro del presupuesto","No considerar")</f>
        <v>No considerar</v>
      </c>
      <c r="V4335" t="str">
        <f>VLOOKUP(AIRBNB[[#This Row],[HOST_ID]],Super_host[],5,FALSE)</f>
        <v>Host</v>
      </c>
    </row>
    <row r="4336" spans="1:22">
      <c r="A4336" s="4">
        <v>1763209</v>
      </c>
      <c r="B4336" t="s">
        <v>8795</v>
      </c>
      <c r="C4336" s="4">
        <v>9268156</v>
      </c>
      <c r="D4336" t="s">
        <v>8796</v>
      </c>
      <c r="E4336" t="s">
        <v>8797</v>
      </c>
      <c r="F4336" s="4">
        <v>11106</v>
      </c>
      <c r="G4336" s="13" t="s">
        <v>7897</v>
      </c>
      <c r="H4336" s="13" t="s">
        <v>7940</v>
      </c>
      <c r="I4336" s="1">
        <v>4076451</v>
      </c>
      <c r="J4336" s="1">
        <v>-7392942</v>
      </c>
      <c r="K4336" t="s">
        <v>40</v>
      </c>
      <c r="L4336" s="20">
        <v>86</v>
      </c>
      <c r="M4336" s="4">
        <v>2</v>
      </c>
      <c r="N4336" s="4">
        <v>107</v>
      </c>
      <c r="O4336" s="2">
        <v>43405</v>
      </c>
      <c r="P4336" s="3">
        <v>1.58</v>
      </c>
      <c r="Q4336" s="4">
        <v>5</v>
      </c>
      <c r="R4336" s="3">
        <v>6.24</v>
      </c>
      <c r="S43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6" t="str">
        <f>IF(AIRBNB[[#This Row],[RUIDO(dB)]]&lt;=4,"Silencioso",IF(AIRBNB[[#This Row],[RUIDO(dB)]]&lt;=5.5,"Poco Ruidoso","Ruidoso"))</f>
        <v>Ruidoso</v>
      </c>
      <c r="U4336" t="str">
        <f>IF(AND(AIRBNB[[#This Row],[PRECIO]]&lt;50,AIRBNB[[#This Row],[MIN_NOCHES]]&gt;3),"Dentro del presupuesto","No considerar")</f>
        <v>No considerar</v>
      </c>
      <c r="V4336" t="str">
        <f>VLOOKUP(AIRBNB[[#This Row],[HOST_ID]],Super_host[],5,FALSE)</f>
        <v>Host</v>
      </c>
    </row>
    <row r="4337" spans="1:22">
      <c r="A4337" s="4">
        <v>2940729</v>
      </c>
      <c r="B4337" t="s">
        <v>13541</v>
      </c>
      <c r="C4337" s="4">
        <v>4963379</v>
      </c>
      <c r="D4337" t="s">
        <v>13542</v>
      </c>
      <c r="E4337" t="s">
        <v>13543</v>
      </c>
      <c r="F4337" s="4">
        <v>11210</v>
      </c>
      <c r="G4337" s="13" t="s">
        <v>4662</v>
      </c>
      <c r="H4337" s="13" t="s">
        <v>9427</v>
      </c>
      <c r="I4337" s="1">
        <v>4063615</v>
      </c>
      <c r="J4337" s="1">
        <v>-7395148</v>
      </c>
      <c r="K4337" t="s">
        <v>5</v>
      </c>
      <c r="L4337" s="20">
        <v>86</v>
      </c>
      <c r="M4337" s="4">
        <v>3</v>
      </c>
      <c r="N4337" s="4">
        <v>62</v>
      </c>
      <c r="O4337" s="2">
        <v>43043</v>
      </c>
      <c r="P4337" s="3">
        <v>1.07</v>
      </c>
      <c r="Q4337" s="4">
        <v>1</v>
      </c>
      <c r="R4337" s="3">
        <v>6.9</v>
      </c>
      <c r="S43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7" t="str">
        <f>IF(AIRBNB[[#This Row],[RUIDO(dB)]]&lt;=4,"Silencioso",IF(AIRBNB[[#This Row],[RUIDO(dB)]]&lt;=5.5,"Poco Ruidoso","Ruidoso"))</f>
        <v>Ruidoso</v>
      </c>
      <c r="U4337" t="str">
        <f>IF(AND(AIRBNB[[#This Row],[PRECIO]]&lt;50,AIRBNB[[#This Row],[MIN_NOCHES]]&gt;3),"Dentro del presupuesto","No considerar")</f>
        <v>No considerar</v>
      </c>
      <c r="V4337" t="str">
        <f>VLOOKUP(AIRBNB[[#This Row],[HOST_ID]],Super_host[],5,FALSE)</f>
        <v>Host</v>
      </c>
    </row>
    <row r="4338" spans="1:22">
      <c r="A4338" s="4">
        <v>311343</v>
      </c>
      <c r="B4338" t="s">
        <v>5936</v>
      </c>
      <c r="C4338" s="4">
        <v>1601664</v>
      </c>
      <c r="D4338" t="s">
        <v>5937</v>
      </c>
      <c r="E4338" t="s">
        <v>5938</v>
      </c>
      <c r="F4338" s="4">
        <v>10029</v>
      </c>
      <c r="G4338" s="13" t="s">
        <v>124</v>
      </c>
      <c r="H4338" s="13" t="s">
        <v>219</v>
      </c>
      <c r="I4338" s="1">
        <v>4079107</v>
      </c>
      <c r="J4338" s="1">
        <v>-7394381</v>
      </c>
      <c r="K4338" t="s">
        <v>40</v>
      </c>
      <c r="L4338" s="20">
        <v>86</v>
      </c>
      <c r="M4338" s="4">
        <v>3</v>
      </c>
      <c r="N4338" s="4">
        <v>216</v>
      </c>
      <c r="O4338" s="2">
        <v>43599</v>
      </c>
      <c r="P4338" s="3">
        <v>2.44</v>
      </c>
      <c r="Q4338" s="4">
        <v>1</v>
      </c>
      <c r="R4338" s="3">
        <v>5.6</v>
      </c>
      <c r="S43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8" t="str">
        <f>IF(AIRBNB[[#This Row],[RUIDO(dB)]]&lt;=4,"Silencioso",IF(AIRBNB[[#This Row],[RUIDO(dB)]]&lt;=5.5,"Poco Ruidoso","Ruidoso"))</f>
        <v>Ruidoso</v>
      </c>
      <c r="U4338" t="str">
        <f>IF(AND(AIRBNB[[#This Row],[PRECIO]]&lt;50,AIRBNB[[#This Row],[MIN_NOCHES]]&gt;3),"Dentro del presupuesto","No considerar")</f>
        <v>No considerar</v>
      </c>
      <c r="V4338" t="str">
        <f>VLOOKUP(AIRBNB[[#This Row],[HOST_ID]],Super_host[],5,FALSE)</f>
        <v>Host</v>
      </c>
    </row>
    <row r="4339" spans="1:22">
      <c r="A4339" s="4">
        <v>219482</v>
      </c>
      <c r="B4339" t="s">
        <v>10508</v>
      </c>
      <c r="C4339" s="4">
        <v>759583</v>
      </c>
      <c r="D4339" t="s">
        <v>10509</v>
      </c>
      <c r="E4339" t="s">
        <v>10510</v>
      </c>
      <c r="F4339" s="4">
        <v>11238</v>
      </c>
      <c r="G4339" s="13" t="s">
        <v>4662</v>
      </c>
      <c r="H4339" s="13" t="s">
        <v>9387</v>
      </c>
      <c r="I4339" s="1">
        <v>4068275</v>
      </c>
      <c r="J4339" s="1">
        <v>-7396148</v>
      </c>
      <c r="K4339" t="s">
        <v>5</v>
      </c>
      <c r="L4339" s="20">
        <v>86</v>
      </c>
      <c r="M4339" s="4">
        <v>4</v>
      </c>
      <c r="N4339" s="4">
        <v>8</v>
      </c>
      <c r="O4339" s="2">
        <v>43022</v>
      </c>
      <c r="P4339" s="3">
        <v>0.09</v>
      </c>
      <c r="Q4339" s="4">
        <v>1</v>
      </c>
      <c r="R4339" s="3">
        <v>6.9</v>
      </c>
      <c r="S43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39" t="str">
        <f>IF(AIRBNB[[#This Row],[RUIDO(dB)]]&lt;=4,"Silencioso",IF(AIRBNB[[#This Row],[RUIDO(dB)]]&lt;=5.5,"Poco Ruidoso","Ruidoso"))</f>
        <v>Ruidoso</v>
      </c>
      <c r="U4339" t="str">
        <f>IF(AND(AIRBNB[[#This Row],[PRECIO]]&lt;50,AIRBNB[[#This Row],[MIN_NOCHES]]&gt;3),"Dentro del presupuesto","No considerar")</f>
        <v>No considerar</v>
      </c>
      <c r="V4339" t="str">
        <f>VLOOKUP(AIRBNB[[#This Row],[HOST_ID]],Super_host[],5,FALSE)</f>
        <v>Host</v>
      </c>
    </row>
    <row r="4340" spans="1:22">
      <c r="A4340" s="4">
        <v>6760353</v>
      </c>
      <c r="B4340" t="s">
        <v>9741</v>
      </c>
      <c r="C4340" s="4">
        <v>35391852</v>
      </c>
      <c r="D4340" t="s">
        <v>9742</v>
      </c>
      <c r="E4340" t="s">
        <v>9743</v>
      </c>
      <c r="F4340" s="4">
        <v>11221</v>
      </c>
      <c r="G4340" s="13" t="s">
        <v>4662</v>
      </c>
      <c r="H4340" s="13" t="s">
        <v>9274</v>
      </c>
      <c r="I4340" s="1">
        <v>4069545</v>
      </c>
      <c r="J4340" s="1">
        <v>-7392336</v>
      </c>
      <c r="K4340" t="s">
        <v>5</v>
      </c>
      <c r="L4340" s="20">
        <v>85</v>
      </c>
      <c r="M4340" s="4">
        <v>5</v>
      </c>
      <c r="N4340" s="4">
        <v>2</v>
      </c>
      <c r="O4340" s="2">
        <v>42175</v>
      </c>
      <c r="P4340" s="3">
        <v>0.04</v>
      </c>
      <c r="Q4340" s="4">
        <v>1</v>
      </c>
      <c r="R4340" s="3">
        <v>6.9</v>
      </c>
      <c r="S43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0" t="str">
        <f>IF(AIRBNB[[#This Row],[RUIDO(dB)]]&lt;=4,"Silencioso",IF(AIRBNB[[#This Row],[RUIDO(dB)]]&lt;=5.5,"Poco Ruidoso","Ruidoso"))</f>
        <v>Ruidoso</v>
      </c>
      <c r="U4340" t="str">
        <f>IF(AND(AIRBNB[[#This Row],[PRECIO]]&lt;50,AIRBNB[[#This Row],[MIN_NOCHES]]&gt;3),"Dentro del presupuesto","No considerar")</f>
        <v>No considerar</v>
      </c>
      <c r="V4340" t="str">
        <f>VLOOKUP(AIRBNB[[#This Row],[HOST_ID]],Super_host[],5,FALSE)</f>
        <v>Host</v>
      </c>
    </row>
    <row r="4341" spans="1:22">
      <c r="A4341" s="4">
        <v>6574353</v>
      </c>
      <c r="B4341" t="s">
        <v>15342</v>
      </c>
      <c r="C4341" s="4">
        <v>34386255</v>
      </c>
      <c r="D4341" t="s">
        <v>314</v>
      </c>
      <c r="E4341" t="s">
        <v>9763</v>
      </c>
      <c r="F4341" s="4">
        <v>11208</v>
      </c>
      <c r="G4341" s="13" t="s">
        <v>4662</v>
      </c>
      <c r="H4341" s="13" t="s">
        <v>9230</v>
      </c>
      <c r="I4341" s="1">
        <v>4067922</v>
      </c>
      <c r="J4341" s="1">
        <v>-7395383</v>
      </c>
      <c r="K4341" t="s">
        <v>40</v>
      </c>
      <c r="L4341" s="20">
        <v>85</v>
      </c>
      <c r="M4341" s="4">
        <v>1</v>
      </c>
      <c r="N4341" s="4">
        <v>0</v>
      </c>
      <c r="O4341" s="2">
        <v>42187</v>
      </c>
      <c r="P4341" s="3">
        <v>0.02</v>
      </c>
      <c r="Q4341" s="4">
        <v>1</v>
      </c>
      <c r="R4341" s="3">
        <v>6.9</v>
      </c>
      <c r="S43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1" t="str">
        <f>IF(AIRBNB[[#This Row],[RUIDO(dB)]]&lt;=4,"Silencioso",IF(AIRBNB[[#This Row],[RUIDO(dB)]]&lt;=5.5,"Poco Ruidoso","Ruidoso"))</f>
        <v>Ruidoso</v>
      </c>
      <c r="U4341" t="str">
        <f>IF(AND(AIRBNB[[#This Row],[PRECIO]]&lt;50,AIRBNB[[#This Row],[MIN_NOCHES]]&gt;3),"Dentro del presupuesto","No considerar")</f>
        <v>No considerar</v>
      </c>
      <c r="V4341" t="str">
        <f>VLOOKUP(AIRBNB[[#This Row],[HOST_ID]],Super_host[],5,FALSE)</f>
        <v>Host</v>
      </c>
    </row>
    <row r="4342" spans="1:22">
      <c r="A4342" s="4">
        <v>6462046</v>
      </c>
      <c r="B4342" t="s">
        <v>8076</v>
      </c>
      <c r="C4342" s="4">
        <v>33736005</v>
      </c>
      <c r="D4342" t="s">
        <v>442</v>
      </c>
      <c r="E4342" t="s">
        <v>8077</v>
      </c>
      <c r="F4342" s="4">
        <v>11104</v>
      </c>
      <c r="G4342" s="13" t="s">
        <v>7897</v>
      </c>
      <c r="H4342" s="13" t="s">
        <v>7923</v>
      </c>
      <c r="I4342" s="1">
        <v>407453</v>
      </c>
      <c r="J4342" s="1">
        <v>-7392311</v>
      </c>
      <c r="K4342" t="s">
        <v>5</v>
      </c>
      <c r="L4342" s="20">
        <v>85</v>
      </c>
      <c r="M4342" s="4">
        <v>1</v>
      </c>
      <c r="N4342" s="4">
        <v>3</v>
      </c>
      <c r="O4342" s="2">
        <v>42289</v>
      </c>
      <c r="P4342" s="3">
        <v>0.06</v>
      </c>
      <c r="Q4342" s="4">
        <v>5</v>
      </c>
      <c r="R4342" s="3">
        <v>6.24</v>
      </c>
      <c r="S43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2" t="str">
        <f>IF(AIRBNB[[#This Row],[RUIDO(dB)]]&lt;=4,"Silencioso",IF(AIRBNB[[#This Row],[RUIDO(dB)]]&lt;=5.5,"Poco Ruidoso","Ruidoso"))</f>
        <v>Ruidoso</v>
      </c>
      <c r="U4342" t="str">
        <f>IF(AND(AIRBNB[[#This Row],[PRECIO]]&lt;50,AIRBNB[[#This Row],[MIN_NOCHES]]&gt;3),"Dentro del presupuesto","No considerar")</f>
        <v>No considerar</v>
      </c>
      <c r="V4342" t="str">
        <f>VLOOKUP(AIRBNB[[#This Row],[HOST_ID]],Super_host[],5,FALSE)</f>
        <v>Host</v>
      </c>
    </row>
    <row r="4343" spans="1:22">
      <c r="A4343" s="4">
        <v>6656567</v>
      </c>
      <c r="B4343" t="s">
        <v>5284</v>
      </c>
      <c r="C4343" s="4">
        <v>33622924</v>
      </c>
      <c r="D4343" t="s">
        <v>5285</v>
      </c>
      <c r="E4343" t="s">
        <v>5286</v>
      </c>
      <c r="F4343" s="4">
        <v>10031</v>
      </c>
      <c r="G4343" s="13" t="s">
        <v>124</v>
      </c>
      <c r="H4343" s="13" t="s">
        <v>148</v>
      </c>
      <c r="I4343" s="1">
        <v>4083155</v>
      </c>
      <c r="J4343" s="1">
        <v>-7394804</v>
      </c>
      <c r="K4343" t="s">
        <v>40</v>
      </c>
      <c r="L4343" s="20">
        <v>85</v>
      </c>
      <c r="M4343" s="4">
        <v>1</v>
      </c>
      <c r="N4343" s="4">
        <v>52</v>
      </c>
      <c r="O4343" s="2">
        <v>43635</v>
      </c>
      <c r="P4343" s="3">
        <v>1.39</v>
      </c>
      <c r="Q4343" s="4">
        <v>1</v>
      </c>
      <c r="R4343" s="3">
        <v>5.6</v>
      </c>
      <c r="S43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3" t="str">
        <f>IF(AIRBNB[[#This Row],[RUIDO(dB)]]&lt;=4,"Silencioso",IF(AIRBNB[[#This Row],[RUIDO(dB)]]&lt;=5.5,"Poco Ruidoso","Ruidoso"))</f>
        <v>Ruidoso</v>
      </c>
      <c r="U4343" t="str">
        <f>IF(AND(AIRBNB[[#This Row],[PRECIO]]&lt;50,AIRBNB[[#This Row],[MIN_NOCHES]]&gt;3),"Dentro del presupuesto","No considerar")</f>
        <v>No considerar</v>
      </c>
      <c r="V4343" t="str">
        <f>VLOOKUP(AIRBNB[[#This Row],[HOST_ID]],Super_host[],5,FALSE)</f>
        <v>Host</v>
      </c>
    </row>
    <row r="4344" spans="1:22">
      <c r="A4344" s="4">
        <v>6438456</v>
      </c>
      <c r="B4344" t="s">
        <v>15219</v>
      </c>
      <c r="C4344" s="4">
        <v>33614329</v>
      </c>
      <c r="D4344" t="s">
        <v>11434</v>
      </c>
      <c r="E4344" t="s">
        <v>15220</v>
      </c>
      <c r="F4344" s="4">
        <v>11221</v>
      </c>
      <c r="G4344" s="13" t="s">
        <v>4662</v>
      </c>
      <c r="H4344" s="13" t="s">
        <v>9274</v>
      </c>
      <c r="I4344" s="1">
        <v>4069528</v>
      </c>
      <c r="J4344" s="1">
        <v>-7393079</v>
      </c>
      <c r="K4344" t="s">
        <v>5</v>
      </c>
      <c r="L4344" s="20">
        <v>85</v>
      </c>
      <c r="M4344" s="4">
        <v>1</v>
      </c>
      <c r="N4344" s="4">
        <v>208</v>
      </c>
      <c r="O4344" s="2">
        <v>43652</v>
      </c>
      <c r="P4344" s="3">
        <v>4.1399999999999997</v>
      </c>
      <c r="Q4344" s="4">
        <v>1</v>
      </c>
      <c r="R4344" s="3">
        <v>6.9</v>
      </c>
      <c r="S43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4" t="str">
        <f>IF(AIRBNB[[#This Row],[RUIDO(dB)]]&lt;=4,"Silencioso",IF(AIRBNB[[#This Row],[RUIDO(dB)]]&lt;=5.5,"Poco Ruidoso","Ruidoso"))</f>
        <v>Ruidoso</v>
      </c>
      <c r="U4344" t="str">
        <f>IF(AND(AIRBNB[[#This Row],[PRECIO]]&lt;50,AIRBNB[[#This Row],[MIN_NOCHES]]&gt;3),"Dentro del presupuesto","No considerar")</f>
        <v>No considerar</v>
      </c>
      <c r="V4344" t="str">
        <f>VLOOKUP(AIRBNB[[#This Row],[HOST_ID]],Super_host[],5,FALSE)</f>
        <v>Host</v>
      </c>
    </row>
    <row r="4345" spans="1:22">
      <c r="A4345" s="4">
        <v>6494256</v>
      </c>
      <c r="B4345" t="s">
        <v>9024</v>
      </c>
      <c r="C4345" s="4">
        <v>33527075</v>
      </c>
      <c r="D4345" t="s">
        <v>2203</v>
      </c>
      <c r="E4345" t="s">
        <v>9025</v>
      </c>
      <c r="F4345" s="4">
        <v>11373</v>
      </c>
      <c r="G4345" s="13" t="s">
        <v>7897</v>
      </c>
      <c r="H4345" s="13" t="s">
        <v>8051</v>
      </c>
      <c r="I4345" s="1">
        <v>4074525</v>
      </c>
      <c r="J4345" s="1">
        <v>-7387627</v>
      </c>
      <c r="K4345" t="s">
        <v>40</v>
      </c>
      <c r="L4345" s="20">
        <v>85</v>
      </c>
      <c r="M4345" s="4">
        <v>2</v>
      </c>
      <c r="N4345" s="4">
        <v>188</v>
      </c>
      <c r="O4345" s="2">
        <v>43650</v>
      </c>
      <c r="P4345" s="3">
        <v>3.75</v>
      </c>
      <c r="Q4345" s="4">
        <v>5</v>
      </c>
      <c r="R4345" s="3">
        <v>6.24</v>
      </c>
      <c r="S43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5" t="str">
        <f>IF(AIRBNB[[#This Row],[RUIDO(dB)]]&lt;=4,"Silencioso",IF(AIRBNB[[#This Row],[RUIDO(dB)]]&lt;=5.5,"Poco Ruidoso","Ruidoso"))</f>
        <v>Ruidoso</v>
      </c>
      <c r="U4345" t="str">
        <f>IF(AND(AIRBNB[[#This Row],[PRECIO]]&lt;50,AIRBNB[[#This Row],[MIN_NOCHES]]&gt;3),"Dentro del presupuesto","No considerar")</f>
        <v>No considerar</v>
      </c>
      <c r="V4345" t="str">
        <f>VLOOKUP(AIRBNB[[#This Row],[HOST_ID]],Super_host[],5,FALSE)</f>
        <v>Host</v>
      </c>
    </row>
    <row r="4346" spans="1:22">
      <c r="A4346" s="4">
        <v>6292866</v>
      </c>
      <c r="B4346" t="s">
        <v>15128</v>
      </c>
      <c r="C4346" s="4">
        <v>32722063</v>
      </c>
      <c r="D4346" t="s">
        <v>8445</v>
      </c>
      <c r="E4346" t="s">
        <v>15129</v>
      </c>
      <c r="F4346" s="4">
        <v>11203</v>
      </c>
      <c r="G4346" s="13" t="s">
        <v>4662</v>
      </c>
      <c r="H4346" s="13" t="s">
        <v>9306</v>
      </c>
      <c r="I4346" s="1">
        <v>4065263</v>
      </c>
      <c r="J4346" s="1">
        <v>-7393215</v>
      </c>
      <c r="K4346" t="s">
        <v>5</v>
      </c>
      <c r="L4346" s="20">
        <v>85</v>
      </c>
      <c r="M4346" s="4">
        <v>2</v>
      </c>
      <c r="N4346" s="4">
        <v>182</v>
      </c>
      <c r="O4346" s="2">
        <v>43635</v>
      </c>
      <c r="P4346" s="3">
        <v>3.59</v>
      </c>
      <c r="Q4346" s="4">
        <v>1</v>
      </c>
      <c r="R4346" s="3">
        <v>6.9</v>
      </c>
      <c r="S43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6" t="str">
        <f>IF(AIRBNB[[#This Row],[RUIDO(dB)]]&lt;=4,"Silencioso",IF(AIRBNB[[#This Row],[RUIDO(dB)]]&lt;=5.5,"Poco Ruidoso","Ruidoso"))</f>
        <v>Ruidoso</v>
      </c>
      <c r="U4346" t="str">
        <f>IF(AND(AIRBNB[[#This Row],[PRECIO]]&lt;50,AIRBNB[[#This Row],[MIN_NOCHES]]&gt;3),"Dentro del presupuesto","No considerar")</f>
        <v>No considerar</v>
      </c>
      <c r="V4346" t="str">
        <f>VLOOKUP(AIRBNB[[#This Row],[HOST_ID]],Super_host[],5,FALSE)</f>
        <v>Host</v>
      </c>
    </row>
    <row r="4347" spans="1:22">
      <c r="A4347" s="4">
        <v>6268515</v>
      </c>
      <c r="B4347" t="s">
        <v>6606</v>
      </c>
      <c r="C4347" s="4">
        <v>32576167</v>
      </c>
      <c r="D4347" t="s">
        <v>2130</v>
      </c>
      <c r="E4347" t="s">
        <v>6607</v>
      </c>
      <c r="F4347" s="4">
        <v>10018</v>
      </c>
      <c r="G4347" s="13" t="s">
        <v>124</v>
      </c>
      <c r="H4347" s="13" t="s">
        <v>373</v>
      </c>
      <c r="I4347" s="1">
        <v>4075179</v>
      </c>
      <c r="J4347" s="1">
        <v>-7398606</v>
      </c>
      <c r="K4347" t="s">
        <v>40</v>
      </c>
      <c r="L4347" s="20">
        <v>85</v>
      </c>
      <c r="M4347" s="4">
        <v>1</v>
      </c>
      <c r="N4347" s="4">
        <v>0</v>
      </c>
      <c r="O4347" s="2">
        <v>42199</v>
      </c>
      <c r="P4347" s="3">
        <v>0.39</v>
      </c>
      <c r="Q4347" s="4">
        <v>1</v>
      </c>
      <c r="R4347" s="3">
        <v>5.6</v>
      </c>
      <c r="S43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7" t="str">
        <f>IF(AIRBNB[[#This Row],[RUIDO(dB)]]&lt;=4,"Silencioso",IF(AIRBNB[[#This Row],[RUIDO(dB)]]&lt;=5.5,"Poco Ruidoso","Ruidoso"))</f>
        <v>Ruidoso</v>
      </c>
      <c r="U4347" t="str">
        <f>IF(AND(AIRBNB[[#This Row],[PRECIO]]&lt;50,AIRBNB[[#This Row],[MIN_NOCHES]]&gt;3),"Dentro del presupuesto","No considerar")</f>
        <v>No considerar</v>
      </c>
      <c r="V4347" t="str">
        <f>VLOOKUP(AIRBNB[[#This Row],[HOST_ID]],Super_host[],5,FALSE)</f>
        <v>Host</v>
      </c>
    </row>
    <row r="4348" spans="1:22">
      <c r="A4348" s="4">
        <v>6208855</v>
      </c>
      <c r="B4348" t="s">
        <v>196</v>
      </c>
      <c r="C4348" s="4">
        <v>32195844</v>
      </c>
      <c r="D4348" t="s">
        <v>197</v>
      </c>
      <c r="E4348" t="s">
        <v>198</v>
      </c>
      <c r="F4348" s="4">
        <v>10128</v>
      </c>
      <c r="G4348" s="13" t="s">
        <v>124</v>
      </c>
      <c r="H4348" s="13" t="s">
        <v>129</v>
      </c>
      <c r="I4348" s="1">
        <v>4078428</v>
      </c>
      <c r="J4348" s="1">
        <v>-7394872</v>
      </c>
      <c r="K4348" t="s">
        <v>40</v>
      </c>
      <c r="L4348" s="20">
        <v>85</v>
      </c>
      <c r="M4348" s="4">
        <v>4</v>
      </c>
      <c r="N4348" s="4">
        <v>1</v>
      </c>
      <c r="O4348" s="2">
        <v>42143</v>
      </c>
      <c r="P4348" s="3">
        <v>0.02</v>
      </c>
      <c r="Q4348" s="4">
        <v>1</v>
      </c>
      <c r="R4348" s="3">
        <v>5.6</v>
      </c>
      <c r="S43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8" t="str">
        <f>IF(AIRBNB[[#This Row],[RUIDO(dB)]]&lt;=4,"Silencioso",IF(AIRBNB[[#This Row],[RUIDO(dB)]]&lt;=5.5,"Poco Ruidoso","Ruidoso"))</f>
        <v>Ruidoso</v>
      </c>
      <c r="U4348" t="str">
        <f>IF(AND(AIRBNB[[#This Row],[PRECIO]]&lt;50,AIRBNB[[#This Row],[MIN_NOCHES]]&gt;3),"Dentro del presupuesto","No considerar")</f>
        <v>No considerar</v>
      </c>
      <c r="V4348" t="str">
        <f>VLOOKUP(AIRBNB[[#This Row],[HOST_ID]],Super_host[],5,FALSE)</f>
        <v>Host</v>
      </c>
    </row>
    <row r="4349" spans="1:22">
      <c r="A4349" s="4">
        <v>6716199</v>
      </c>
      <c r="B4349" t="s">
        <v>8078</v>
      </c>
      <c r="C4349" s="4">
        <v>31765814</v>
      </c>
      <c r="D4349" t="s">
        <v>8079</v>
      </c>
      <c r="E4349" t="s">
        <v>8080</v>
      </c>
      <c r="F4349" s="4">
        <v>11102</v>
      </c>
      <c r="G4349" s="13" t="s">
        <v>7897</v>
      </c>
      <c r="H4349" s="13" t="s">
        <v>7940</v>
      </c>
      <c r="I4349" s="1">
        <v>4076561</v>
      </c>
      <c r="J4349" s="1">
        <v>-7392056</v>
      </c>
      <c r="K4349" t="s">
        <v>40</v>
      </c>
      <c r="L4349" s="20">
        <v>85</v>
      </c>
      <c r="M4349" s="4">
        <v>1</v>
      </c>
      <c r="N4349" s="4">
        <v>3</v>
      </c>
      <c r="O4349" s="2">
        <v>43597</v>
      </c>
      <c r="P4349" s="3">
        <v>0.06</v>
      </c>
      <c r="Q4349" s="4">
        <v>5</v>
      </c>
      <c r="R4349" s="3">
        <v>6.24</v>
      </c>
      <c r="S43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49" t="str">
        <f>IF(AIRBNB[[#This Row],[RUIDO(dB)]]&lt;=4,"Silencioso",IF(AIRBNB[[#This Row],[RUIDO(dB)]]&lt;=5.5,"Poco Ruidoso","Ruidoso"))</f>
        <v>Ruidoso</v>
      </c>
      <c r="U4349" t="str">
        <f>IF(AND(AIRBNB[[#This Row],[PRECIO]]&lt;50,AIRBNB[[#This Row],[MIN_NOCHES]]&gt;3),"Dentro del presupuesto","No considerar")</f>
        <v>No considerar</v>
      </c>
      <c r="V4349" t="str">
        <f>VLOOKUP(AIRBNB[[#This Row],[HOST_ID]],Super_host[],5,FALSE)</f>
        <v>Host</v>
      </c>
    </row>
    <row r="4350" spans="1:22">
      <c r="A4350" s="4">
        <v>6094708</v>
      </c>
      <c r="B4350" t="s">
        <v>6623</v>
      </c>
      <c r="C4350" s="4">
        <v>31629890</v>
      </c>
      <c r="D4350" t="s">
        <v>6624</v>
      </c>
      <c r="E4350" t="s">
        <v>6625</v>
      </c>
      <c r="F4350" s="4">
        <v>10002</v>
      </c>
      <c r="G4350" s="13" t="s">
        <v>124</v>
      </c>
      <c r="H4350" s="13" t="s">
        <v>137</v>
      </c>
      <c r="I4350" s="1">
        <v>4071724</v>
      </c>
      <c r="J4350" s="1">
        <v>-7398546</v>
      </c>
      <c r="K4350" t="s">
        <v>5</v>
      </c>
      <c r="L4350" s="20">
        <v>85</v>
      </c>
      <c r="M4350" s="4">
        <v>1</v>
      </c>
      <c r="N4350" s="4">
        <v>0</v>
      </c>
      <c r="O4350" s="2">
        <v>43498</v>
      </c>
      <c r="P4350" s="3">
        <v>0.05</v>
      </c>
      <c r="Q4350" s="4">
        <v>1</v>
      </c>
      <c r="R4350" s="3">
        <v>5.6</v>
      </c>
      <c r="S43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0" t="str">
        <f>IF(AIRBNB[[#This Row],[RUIDO(dB)]]&lt;=4,"Silencioso",IF(AIRBNB[[#This Row],[RUIDO(dB)]]&lt;=5.5,"Poco Ruidoso","Ruidoso"))</f>
        <v>Ruidoso</v>
      </c>
      <c r="U4350" t="str">
        <f>IF(AND(AIRBNB[[#This Row],[PRECIO]]&lt;50,AIRBNB[[#This Row],[MIN_NOCHES]]&gt;3),"Dentro del presupuesto","No considerar")</f>
        <v>No considerar</v>
      </c>
      <c r="V4350" t="str">
        <f>VLOOKUP(AIRBNB[[#This Row],[HOST_ID]],Super_host[],5,FALSE)</f>
        <v>Host</v>
      </c>
    </row>
    <row r="4351" spans="1:22">
      <c r="A4351" s="4">
        <v>6087827</v>
      </c>
      <c r="B4351" t="s">
        <v>15363</v>
      </c>
      <c r="C4351" s="4">
        <v>31594375</v>
      </c>
      <c r="D4351" t="s">
        <v>15364</v>
      </c>
      <c r="E4351" t="s">
        <v>15365</v>
      </c>
      <c r="F4351" s="4">
        <v>11206</v>
      </c>
      <c r="G4351" s="13" t="s">
        <v>4662</v>
      </c>
      <c r="H4351" s="13" t="s">
        <v>9230</v>
      </c>
      <c r="I4351" s="1">
        <v>4069962</v>
      </c>
      <c r="J4351" s="1">
        <v>-7394102</v>
      </c>
      <c r="K4351" t="s">
        <v>40</v>
      </c>
      <c r="L4351" s="20">
        <v>85</v>
      </c>
      <c r="M4351" s="4">
        <v>1</v>
      </c>
      <c r="N4351" s="4">
        <v>0</v>
      </c>
      <c r="O4351" s="2">
        <v>43554</v>
      </c>
      <c r="P4351" s="3">
        <v>2.29</v>
      </c>
      <c r="Q4351" s="4">
        <v>1</v>
      </c>
      <c r="R4351" s="3">
        <v>6.9</v>
      </c>
      <c r="S43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1" t="str">
        <f>IF(AIRBNB[[#This Row],[RUIDO(dB)]]&lt;=4,"Silencioso",IF(AIRBNB[[#This Row],[RUIDO(dB)]]&lt;=5.5,"Poco Ruidoso","Ruidoso"))</f>
        <v>Ruidoso</v>
      </c>
      <c r="U4351" t="str">
        <f>IF(AND(AIRBNB[[#This Row],[PRECIO]]&lt;50,AIRBNB[[#This Row],[MIN_NOCHES]]&gt;3),"Dentro del presupuesto","No considerar")</f>
        <v>No considerar</v>
      </c>
      <c r="V4351" t="str">
        <f>VLOOKUP(AIRBNB[[#This Row],[HOST_ID]],Super_host[],5,FALSE)</f>
        <v>Host</v>
      </c>
    </row>
    <row r="4352" spans="1:22">
      <c r="A4352" s="4">
        <v>6019386</v>
      </c>
      <c r="B4352" t="s">
        <v>3499</v>
      </c>
      <c r="C4352" s="4">
        <v>31245355</v>
      </c>
      <c r="D4352" t="s">
        <v>3500</v>
      </c>
      <c r="E4352" t="s">
        <v>3501</v>
      </c>
      <c r="F4352" s="4">
        <v>10037</v>
      </c>
      <c r="G4352" s="13" t="s">
        <v>124</v>
      </c>
      <c r="H4352" s="13" t="s">
        <v>148</v>
      </c>
      <c r="I4352" s="1">
        <v>4080991</v>
      </c>
      <c r="J4352" s="1">
        <v>-7394058</v>
      </c>
      <c r="K4352" t="s">
        <v>5</v>
      </c>
      <c r="L4352" s="20">
        <v>85</v>
      </c>
      <c r="M4352" s="4">
        <v>2</v>
      </c>
      <c r="N4352" s="4">
        <v>18</v>
      </c>
      <c r="O4352" s="2">
        <v>43618</v>
      </c>
      <c r="P4352" s="3">
        <v>0.38</v>
      </c>
      <c r="Q4352" s="4">
        <v>1</v>
      </c>
      <c r="R4352" s="3">
        <v>5.6</v>
      </c>
      <c r="S43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2" t="str">
        <f>IF(AIRBNB[[#This Row],[RUIDO(dB)]]&lt;=4,"Silencioso",IF(AIRBNB[[#This Row],[RUIDO(dB)]]&lt;=5.5,"Poco Ruidoso","Ruidoso"))</f>
        <v>Ruidoso</v>
      </c>
      <c r="U4352" t="str">
        <f>IF(AND(AIRBNB[[#This Row],[PRECIO]]&lt;50,AIRBNB[[#This Row],[MIN_NOCHES]]&gt;3),"Dentro del presupuesto","No considerar")</f>
        <v>No considerar</v>
      </c>
      <c r="V4352" t="str">
        <f>VLOOKUP(AIRBNB[[#This Row],[HOST_ID]],Super_host[],5,FALSE)</f>
        <v>Host</v>
      </c>
    </row>
    <row r="4353" spans="1:22">
      <c r="A4353" s="4">
        <v>5936796</v>
      </c>
      <c r="B4353" t="s">
        <v>1482</v>
      </c>
      <c r="C4353" s="4">
        <v>30824695</v>
      </c>
      <c r="D4353" t="s">
        <v>1483</v>
      </c>
      <c r="E4353" t="s">
        <v>1484</v>
      </c>
      <c r="F4353" s="4">
        <v>10128</v>
      </c>
      <c r="G4353" s="13" t="s">
        <v>124</v>
      </c>
      <c r="H4353" s="13" t="s">
        <v>129</v>
      </c>
      <c r="I4353" s="1">
        <v>407817</v>
      </c>
      <c r="J4353" s="1">
        <v>-7394613</v>
      </c>
      <c r="K4353" t="s">
        <v>40</v>
      </c>
      <c r="L4353" s="20">
        <v>85</v>
      </c>
      <c r="M4353" s="4">
        <v>3</v>
      </c>
      <c r="N4353" s="4">
        <v>3</v>
      </c>
      <c r="O4353" s="2">
        <v>42963</v>
      </c>
      <c r="P4353" s="3">
        <v>0.09</v>
      </c>
      <c r="Q4353" s="4">
        <v>1</v>
      </c>
      <c r="R4353" s="3">
        <v>5.6</v>
      </c>
      <c r="S43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3" t="str">
        <f>IF(AIRBNB[[#This Row],[RUIDO(dB)]]&lt;=4,"Silencioso",IF(AIRBNB[[#This Row],[RUIDO(dB)]]&lt;=5.5,"Poco Ruidoso","Ruidoso"))</f>
        <v>Ruidoso</v>
      </c>
      <c r="U4353" t="str">
        <f>IF(AND(AIRBNB[[#This Row],[PRECIO]]&lt;50,AIRBNB[[#This Row],[MIN_NOCHES]]&gt;3),"Dentro del presupuesto","No considerar")</f>
        <v>No considerar</v>
      </c>
      <c r="V4353" t="str">
        <f>VLOOKUP(AIRBNB[[#This Row],[HOST_ID]],Super_host[],5,FALSE)</f>
        <v>Host</v>
      </c>
    </row>
    <row r="4354" spans="1:22">
      <c r="A4354" s="4">
        <v>5572393</v>
      </c>
      <c r="B4354" t="s">
        <v>11478</v>
      </c>
      <c r="C4354" s="4">
        <v>28891151</v>
      </c>
      <c r="D4354" t="s">
        <v>11479</v>
      </c>
      <c r="E4354" t="s">
        <v>11480</v>
      </c>
      <c r="F4354" s="4">
        <v>11207</v>
      </c>
      <c r="G4354" s="13" t="s">
        <v>4662</v>
      </c>
      <c r="H4354" s="13" t="s">
        <v>11055</v>
      </c>
      <c r="I4354" s="1">
        <v>4066905</v>
      </c>
      <c r="J4354" s="1">
        <v>-7388976</v>
      </c>
      <c r="K4354" t="s">
        <v>40</v>
      </c>
      <c r="L4354" s="20">
        <v>85</v>
      </c>
      <c r="M4354" s="4">
        <v>2</v>
      </c>
      <c r="N4354" s="4">
        <v>3</v>
      </c>
      <c r="O4354" s="2">
        <v>43625</v>
      </c>
      <c r="P4354" s="3">
        <v>0.22</v>
      </c>
      <c r="Q4354" s="4">
        <v>1</v>
      </c>
      <c r="R4354" s="3">
        <v>6.9</v>
      </c>
      <c r="S43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4" t="str">
        <f>IF(AIRBNB[[#This Row],[RUIDO(dB)]]&lt;=4,"Silencioso",IF(AIRBNB[[#This Row],[RUIDO(dB)]]&lt;=5.5,"Poco Ruidoso","Ruidoso"))</f>
        <v>Ruidoso</v>
      </c>
      <c r="U4354" t="str">
        <f>IF(AND(AIRBNB[[#This Row],[PRECIO]]&lt;50,AIRBNB[[#This Row],[MIN_NOCHES]]&gt;3),"Dentro del presupuesto","No considerar")</f>
        <v>No considerar</v>
      </c>
      <c r="V4354" t="str">
        <f>VLOOKUP(AIRBNB[[#This Row],[HOST_ID]],Super_host[],5,FALSE)</f>
        <v>Host</v>
      </c>
    </row>
    <row r="4355" spans="1:22">
      <c r="A4355" s="4">
        <v>5511067</v>
      </c>
      <c r="B4355" t="s">
        <v>10037</v>
      </c>
      <c r="C4355" s="4">
        <v>28577246</v>
      </c>
      <c r="D4355" t="s">
        <v>558</v>
      </c>
      <c r="E4355" t="s">
        <v>10038</v>
      </c>
      <c r="F4355" s="4">
        <v>11201</v>
      </c>
      <c r="G4355" s="13" t="s">
        <v>4662</v>
      </c>
      <c r="H4355" s="13" t="s">
        <v>9576</v>
      </c>
      <c r="I4355" s="1">
        <v>4068607</v>
      </c>
      <c r="J4355" s="1">
        <v>-7399048</v>
      </c>
      <c r="K4355" t="s">
        <v>5</v>
      </c>
      <c r="L4355" s="20">
        <v>85</v>
      </c>
      <c r="M4355" s="4">
        <v>10</v>
      </c>
      <c r="N4355" s="4">
        <v>3</v>
      </c>
      <c r="O4355" s="2">
        <v>42275</v>
      </c>
      <c r="P4355" s="3">
        <v>0.06</v>
      </c>
      <c r="Q4355" s="4">
        <v>1</v>
      </c>
      <c r="R4355" s="3">
        <v>6.9</v>
      </c>
      <c r="S43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5" t="str">
        <f>IF(AIRBNB[[#This Row],[RUIDO(dB)]]&lt;=4,"Silencioso",IF(AIRBNB[[#This Row],[RUIDO(dB)]]&lt;=5.5,"Poco Ruidoso","Ruidoso"))</f>
        <v>Ruidoso</v>
      </c>
      <c r="U4355" t="str">
        <f>IF(AND(AIRBNB[[#This Row],[PRECIO]]&lt;50,AIRBNB[[#This Row],[MIN_NOCHES]]&gt;3),"Dentro del presupuesto","No considerar")</f>
        <v>No considerar</v>
      </c>
      <c r="V4355" t="str">
        <f>VLOOKUP(AIRBNB[[#This Row],[HOST_ID]],Super_host[],5,FALSE)</f>
        <v>Host</v>
      </c>
    </row>
    <row r="4356" spans="1:22">
      <c r="A4356" s="4">
        <v>5199814</v>
      </c>
      <c r="B4356" t="s">
        <v>9300</v>
      </c>
      <c r="C4356" s="4">
        <v>26899122</v>
      </c>
      <c r="D4356" t="s">
        <v>5052</v>
      </c>
      <c r="E4356" t="s">
        <v>9301</v>
      </c>
      <c r="F4356" s="4">
        <v>11215</v>
      </c>
      <c r="G4356" s="13" t="s">
        <v>4662</v>
      </c>
      <c r="H4356" s="13" t="s">
        <v>9262</v>
      </c>
      <c r="I4356" s="1">
        <v>4066437</v>
      </c>
      <c r="J4356" s="1">
        <v>-7398353</v>
      </c>
      <c r="K4356" t="s">
        <v>5</v>
      </c>
      <c r="L4356" s="20">
        <v>85</v>
      </c>
      <c r="M4356" s="4">
        <v>3</v>
      </c>
      <c r="N4356" s="4">
        <v>1</v>
      </c>
      <c r="O4356" s="2">
        <v>42248</v>
      </c>
      <c r="P4356" s="3">
        <v>0.02</v>
      </c>
      <c r="Q4356" s="4">
        <v>1</v>
      </c>
      <c r="R4356" s="3">
        <v>6.9</v>
      </c>
      <c r="S43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6" t="str">
        <f>IF(AIRBNB[[#This Row],[RUIDO(dB)]]&lt;=4,"Silencioso",IF(AIRBNB[[#This Row],[RUIDO(dB)]]&lt;=5.5,"Poco Ruidoso","Ruidoso"))</f>
        <v>Ruidoso</v>
      </c>
      <c r="U4356" t="str">
        <f>IF(AND(AIRBNB[[#This Row],[PRECIO]]&lt;50,AIRBNB[[#This Row],[MIN_NOCHES]]&gt;3),"Dentro del presupuesto","No considerar")</f>
        <v>No considerar</v>
      </c>
      <c r="V4356" t="str">
        <f>VLOOKUP(AIRBNB[[#This Row],[HOST_ID]],Super_host[],5,FALSE)</f>
        <v>Host</v>
      </c>
    </row>
    <row r="4357" spans="1:22">
      <c r="A4357" s="4">
        <v>5110224</v>
      </c>
      <c r="B4357" t="s">
        <v>116</v>
      </c>
      <c r="C4357" s="4">
        <v>26405093</v>
      </c>
      <c r="D4357" t="s">
        <v>117</v>
      </c>
      <c r="E4357" t="s">
        <v>118</v>
      </c>
      <c r="F4357" s="4">
        <v>10301</v>
      </c>
      <c r="G4357" s="13" t="s">
        <v>3</v>
      </c>
      <c r="H4357" s="13" t="s">
        <v>28</v>
      </c>
      <c r="I4357" s="1">
        <v>406375</v>
      </c>
      <c r="J4357" s="1">
        <v>-7407654</v>
      </c>
      <c r="K4357" t="s">
        <v>40</v>
      </c>
      <c r="L4357" s="20">
        <v>85</v>
      </c>
      <c r="M4357" s="4">
        <v>1</v>
      </c>
      <c r="N4357" s="4">
        <v>0</v>
      </c>
      <c r="O4357" s="2">
        <v>43646</v>
      </c>
      <c r="P4357" s="3">
        <v>7.0000000000000007E-2</v>
      </c>
      <c r="Q4357" s="4">
        <v>1</v>
      </c>
      <c r="R4357" s="3">
        <v>5.19</v>
      </c>
      <c r="S4357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357" t="str">
        <f>IF(AIRBNB[[#This Row],[RUIDO(dB)]]&lt;=4,"Silencioso",IF(AIRBNB[[#This Row],[RUIDO(dB)]]&lt;=5.5,"Poco Ruidoso","Ruidoso"))</f>
        <v>Poco Ruidoso</v>
      </c>
      <c r="U4357" t="str">
        <f>IF(AND(AIRBNB[[#This Row],[PRECIO]]&lt;50,AIRBNB[[#This Row],[MIN_NOCHES]]&gt;3),"Dentro del presupuesto","No considerar")</f>
        <v>No considerar</v>
      </c>
      <c r="V4357" t="str">
        <f>VLOOKUP(AIRBNB[[#This Row],[HOST_ID]],Super_host[],5,FALSE)</f>
        <v>Host</v>
      </c>
    </row>
    <row r="4358" spans="1:22">
      <c r="A4358" s="4">
        <v>4987370</v>
      </c>
      <c r="B4358" t="s">
        <v>15424</v>
      </c>
      <c r="C4358" s="4">
        <v>25711730</v>
      </c>
      <c r="D4358" t="s">
        <v>15425</v>
      </c>
      <c r="E4358" t="s">
        <v>15426</v>
      </c>
      <c r="F4358" s="4">
        <v>11211</v>
      </c>
      <c r="G4358" s="13" t="s">
        <v>4662</v>
      </c>
      <c r="H4358" s="13" t="s">
        <v>9218</v>
      </c>
      <c r="I4358" s="1">
        <v>407116</v>
      </c>
      <c r="J4358" s="1">
        <v>-7396774</v>
      </c>
      <c r="K4358" t="s">
        <v>268</v>
      </c>
      <c r="L4358" s="20">
        <v>85</v>
      </c>
      <c r="M4358" s="4">
        <v>1</v>
      </c>
      <c r="N4358" s="4">
        <v>0</v>
      </c>
      <c r="O4358" s="2">
        <v>43543</v>
      </c>
      <c r="P4358" s="3">
        <v>1.17</v>
      </c>
      <c r="Q4358" s="4">
        <v>1</v>
      </c>
      <c r="R4358" s="3">
        <v>6.9</v>
      </c>
      <c r="S43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8" t="str">
        <f>IF(AIRBNB[[#This Row],[RUIDO(dB)]]&lt;=4,"Silencioso",IF(AIRBNB[[#This Row],[RUIDO(dB)]]&lt;=5.5,"Poco Ruidoso","Ruidoso"))</f>
        <v>Ruidoso</v>
      </c>
      <c r="U4358" t="str">
        <f>IF(AND(AIRBNB[[#This Row],[PRECIO]]&lt;50,AIRBNB[[#This Row],[MIN_NOCHES]]&gt;3),"Dentro del presupuesto","No considerar")</f>
        <v>No considerar</v>
      </c>
      <c r="V4358" t="str">
        <f>VLOOKUP(AIRBNB[[#This Row],[HOST_ID]],Super_host[],5,FALSE)</f>
        <v>Host</v>
      </c>
    </row>
    <row r="4359" spans="1:22">
      <c r="A4359" s="4">
        <v>4937135</v>
      </c>
      <c r="B4359" t="s">
        <v>1726</v>
      </c>
      <c r="C4359" s="4">
        <v>25439443</v>
      </c>
      <c r="D4359" t="s">
        <v>989</v>
      </c>
      <c r="E4359" t="s">
        <v>1727</v>
      </c>
      <c r="F4359" s="4">
        <v>10030</v>
      </c>
      <c r="G4359" s="13" t="s">
        <v>124</v>
      </c>
      <c r="H4359" s="13" t="s">
        <v>148</v>
      </c>
      <c r="I4359" s="1">
        <v>4081831</v>
      </c>
      <c r="J4359" s="1">
        <v>-7393833</v>
      </c>
      <c r="K4359" t="s">
        <v>5</v>
      </c>
      <c r="L4359" s="20">
        <v>85</v>
      </c>
      <c r="M4359" s="4">
        <v>30</v>
      </c>
      <c r="N4359" s="4">
        <v>5</v>
      </c>
      <c r="O4359" s="2">
        <v>42947</v>
      </c>
      <c r="P4359" s="3">
        <v>0.11</v>
      </c>
      <c r="Q4359" s="4">
        <v>1</v>
      </c>
      <c r="R4359" s="3">
        <v>5.6</v>
      </c>
      <c r="S43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59" t="str">
        <f>IF(AIRBNB[[#This Row],[RUIDO(dB)]]&lt;=4,"Silencioso",IF(AIRBNB[[#This Row],[RUIDO(dB)]]&lt;=5.5,"Poco Ruidoso","Ruidoso"))</f>
        <v>Ruidoso</v>
      </c>
      <c r="U4359" t="str">
        <f>IF(AND(AIRBNB[[#This Row],[PRECIO]]&lt;50,AIRBNB[[#This Row],[MIN_NOCHES]]&gt;3),"Dentro del presupuesto","No considerar")</f>
        <v>No considerar</v>
      </c>
      <c r="V4359" t="str">
        <f>VLOOKUP(AIRBNB[[#This Row],[HOST_ID]],Super_host[],5,FALSE)</f>
        <v>Host</v>
      </c>
    </row>
    <row r="4360" spans="1:22">
      <c r="A4360" s="4">
        <v>4739407</v>
      </c>
      <c r="B4360" t="s">
        <v>11680</v>
      </c>
      <c r="C4360" s="4">
        <v>24467359</v>
      </c>
      <c r="D4360" t="s">
        <v>11681</v>
      </c>
      <c r="E4360" t="s">
        <v>11682</v>
      </c>
      <c r="F4360" s="4">
        <v>11216</v>
      </c>
      <c r="G4360" s="13" t="s">
        <v>4662</v>
      </c>
      <c r="H4360" s="13" t="s">
        <v>9252</v>
      </c>
      <c r="I4360" s="1">
        <v>4067656</v>
      </c>
      <c r="J4360" s="1">
        <v>-7394542</v>
      </c>
      <c r="K4360" t="s">
        <v>5</v>
      </c>
      <c r="L4360" s="20">
        <v>85</v>
      </c>
      <c r="M4360" s="4">
        <v>5</v>
      </c>
      <c r="N4360" s="4">
        <v>14</v>
      </c>
      <c r="O4360" s="2">
        <v>42418</v>
      </c>
      <c r="P4360" s="3">
        <v>0.26</v>
      </c>
      <c r="Q4360" s="4">
        <v>1</v>
      </c>
      <c r="R4360" s="3">
        <v>6.9</v>
      </c>
      <c r="S43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0" t="str">
        <f>IF(AIRBNB[[#This Row],[RUIDO(dB)]]&lt;=4,"Silencioso",IF(AIRBNB[[#This Row],[RUIDO(dB)]]&lt;=5.5,"Poco Ruidoso","Ruidoso"))</f>
        <v>Ruidoso</v>
      </c>
      <c r="U4360" t="str">
        <f>IF(AND(AIRBNB[[#This Row],[PRECIO]]&lt;50,AIRBNB[[#This Row],[MIN_NOCHES]]&gt;3),"Dentro del presupuesto","No considerar")</f>
        <v>No considerar</v>
      </c>
      <c r="V4360" t="str">
        <f>VLOOKUP(AIRBNB[[#This Row],[HOST_ID]],Super_host[],5,FALSE)</f>
        <v>Host</v>
      </c>
    </row>
    <row r="4361" spans="1:22">
      <c r="A4361" s="4">
        <v>6416714</v>
      </c>
      <c r="B4361" t="s">
        <v>10294</v>
      </c>
      <c r="C4361" s="4">
        <v>24448775</v>
      </c>
      <c r="D4361" t="s">
        <v>7663</v>
      </c>
      <c r="E4361" t="s">
        <v>10295</v>
      </c>
      <c r="F4361" s="4">
        <v>11206</v>
      </c>
      <c r="G4361" s="13" t="s">
        <v>4662</v>
      </c>
      <c r="H4361" s="13" t="s">
        <v>9218</v>
      </c>
      <c r="I4361" s="1">
        <v>4070883</v>
      </c>
      <c r="J4361" s="1">
        <v>-7394068</v>
      </c>
      <c r="K4361" t="s">
        <v>40</v>
      </c>
      <c r="L4361" s="20">
        <v>85</v>
      </c>
      <c r="M4361" s="4">
        <v>4</v>
      </c>
      <c r="N4361" s="4">
        <v>4</v>
      </c>
      <c r="O4361" s="2">
        <v>42266</v>
      </c>
      <c r="P4361" s="3">
        <v>0.08</v>
      </c>
      <c r="Q4361" s="4">
        <v>1</v>
      </c>
      <c r="R4361" s="3">
        <v>6.9</v>
      </c>
      <c r="S43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1" t="str">
        <f>IF(AIRBNB[[#This Row],[RUIDO(dB)]]&lt;=4,"Silencioso",IF(AIRBNB[[#This Row],[RUIDO(dB)]]&lt;=5.5,"Poco Ruidoso","Ruidoso"))</f>
        <v>Ruidoso</v>
      </c>
      <c r="U4361" t="str">
        <f>IF(AND(AIRBNB[[#This Row],[PRECIO]]&lt;50,AIRBNB[[#This Row],[MIN_NOCHES]]&gt;3),"Dentro del presupuesto","No considerar")</f>
        <v>No considerar</v>
      </c>
      <c r="V4361" t="str">
        <f>VLOOKUP(AIRBNB[[#This Row],[HOST_ID]],Super_host[],5,FALSE)</f>
        <v>Host</v>
      </c>
    </row>
    <row r="4362" spans="1:22">
      <c r="A4362" s="4">
        <v>4650725</v>
      </c>
      <c r="B4362" t="s">
        <v>9898</v>
      </c>
      <c r="C4362" s="4">
        <v>24075308</v>
      </c>
      <c r="D4362" t="s">
        <v>9899</v>
      </c>
      <c r="E4362" t="s">
        <v>9900</v>
      </c>
      <c r="F4362" s="4">
        <v>11222</v>
      </c>
      <c r="G4362" s="13" t="s">
        <v>4662</v>
      </c>
      <c r="H4362" s="13" t="s">
        <v>9249</v>
      </c>
      <c r="I4362" s="1">
        <v>4072518</v>
      </c>
      <c r="J4362" s="1">
        <v>-7393844</v>
      </c>
      <c r="K4362" t="s">
        <v>40</v>
      </c>
      <c r="L4362" s="20">
        <v>85</v>
      </c>
      <c r="M4362" s="4">
        <v>14</v>
      </c>
      <c r="N4362" s="4">
        <v>3</v>
      </c>
      <c r="O4362" s="2">
        <v>42188</v>
      </c>
      <c r="P4362" s="3">
        <v>0.05</v>
      </c>
      <c r="Q4362" s="4">
        <v>1</v>
      </c>
      <c r="R4362" s="3">
        <v>6.9</v>
      </c>
      <c r="S43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2" t="str">
        <f>IF(AIRBNB[[#This Row],[RUIDO(dB)]]&lt;=4,"Silencioso",IF(AIRBNB[[#This Row],[RUIDO(dB)]]&lt;=5.5,"Poco Ruidoso","Ruidoso"))</f>
        <v>Ruidoso</v>
      </c>
      <c r="U4362" t="str">
        <f>IF(AND(AIRBNB[[#This Row],[PRECIO]]&lt;50,AIRBNB[[#This Row],[MIN_NOCHES]]&gt;3),"Dentro del presupuesto","No considerar")</f>
        <v>No considerar</v>
      </c>
      <c r="V4362" t="str">
        <f>VLOOKUP(AIRBNB[[#This Row],[HOST_ID]],Super_host[],5,FALSE)</f>
        <v>Host</v>
      </c>
    </row>
    <row r="4363" spans="1:22">
      <c r="A4363" s="4">
        <v>5200433</v>
      </c>
      <c r="B4363" t="s">
        <v>2987</v>
      </c>
      <c r="C4363" s="4">
        <v>24052348</v>
      </c>
      <c r="D4363" t="s">
        <v>2988</v>
      </c>
      <c r="E4363" t="s">
        <v>2989</v>
      </c>
      <c r="F4363" s="4">
        <v>10009</v>
      </c>
      <c r="G4363" s="13" t="s">
        <v>124</v>
      </c>
      <c r="H4363" s="13" t="s">
        <v>133</v>
      </c>
      <c r="I4363" s="1">
        <v>4072042</v>
      </c>
      <c r="J4363" s="1">
        <v>-7397998</v>
      </c>
      <c r="K4363" t="s">
        <v>40</v>
      </c>
      <c r="L4363" s="20">
        <v>85</v>
      </c>
      <c r="M4363" s="4">
        <v>10</v>
      </c>
      <c r="N4363" s="4">
        <v>14</v>
      </c>
      <c r="O4363" s="2">
        <v>43558</v>
      </c>
      <c r="P4363" s="3">
        <v>0.27</v>
      </c>
      <c r="Q4363" s="4">
        <v>1</v>
      </c>
      <c r="R4363" s="3">
        <v>5.6</v>
      </c>
      <c r="S43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3" t="str">
        <f>IF(AIRBNB[[#This Row],[RUIDO(dB)]]&lt;=4,"Silencioso",IF(AIRBNB[[#This Row],[RUIDO(dB)]]&lt;=5.5,"Poco Ruidoso","Ruidoso"))</f>
        <v>Ruidoso</v>
      </c>
      <c r="U4363" t="str">
        <f>IF(AND(AIRBNB[[#This Row],[PRECIO]]&lt;50,AIRBNB[[#This Row],[MIN_NOCHES]]&gt;3),"Dentro del presupuesto","No considerar")</f>
        <v>No considerar</v>
      </c>
      <c r="V4363" t="str">
        <f>VLOOKUP(AIRBNB[[#This Row],[HOST_ID]],Super_host[],5,FALSE)</f>
        <v>Host</v>
      </c>
    </row>
    <row r="4364" spans="1:22">
      <c r="A4364" s="4">
        <v>4632852</v>
      </c>
      <c r="B4364" t="s">
        <v>16417</v>
      </c>
      <c r="C4364" s="4">
        <v>23991556</v>
      </c>
      <c r="D4364" t="s">
        <v>411</v>
      </c>
      <c r="E4364" t="s">
        <v>16418</v>
      </c>
      <c r="F4364" s="4">
        <v>10452</v>
      </c>
      <c r="G4364" s="13" t="s">
        <v>16360</v>
      </c>
      <c r="H4364" s="13" t="s">
        <v>16397</v>
      </c>
      <c r="I4364" s="1">
        <v>4083719</v>
      </c>
      <c r="J4364" s="1">
        <v>-7392015</v>
      </c>
      <c r="K4364" t="s">
        <v>40</v>
      </c>
      <c r="L4364" s="20">
        <v>85</v>
      </c>
      <c r="M4364" s="4">
        <v>1</v>
      </c>
      <c r="N4364" s="4">
        <v>9</v>
      </c>
      <c r="O4364" s="2">
        <v>43024</v>
      </c>
      <c r="P4364" s="3">
        <v>0.18</v>
      </c>
      <c r="Q4364" s="4">
        <v>5</v>
      </c>
      <c r="R4364" s="3">
        <v>7.84</v>
      </c>
      <c r="S43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4" t="str">
        <f>IF(AIRBNB[[#This Row],[RUIDO(dB)]]&lt;=4,"Silencioso",IF(AIRBNB[[#This Row],[RUIDO(dB)]]&lt;=5.5,"Poco Ruidoso","Ruidoso"))</f>
        <v>Ruidoso</v>
      </c>
      <c r="U4364" t="str">
        <f>IF(AND(AIRBNB[[#This Row],[PRECIO]]&lt;50,AIRBNB[[#This Row],[MIN_NOCHES]]&gt;3),"Dentro del presupuesto","No considerar")</f>
        <v>No considerar</v>
      </c>
      <c r="V4364" t="str">
        <f>VLOOKUP(AIRBNB[[#This Row],[HOST_ID]],Super_host[],5,FALSE)</f>
        <v>Host</v>
      </c>
    </row>
    <row r="4365" spans="1:22">
      <c r="A4365" s="4">
        <v>4808745</v>
      </c>
      <c r="B4365" t="s">
        <v>930</v>
      </c>
      <c r="C4365" s="4">
        <v>23982388</v>
      </c>
      <c r="D4365" t="s">
        <v>731</v>
      </c>
      <c r="E4365" t="s">
        <v>931</v>
      </c>
      <c r="F4365" s="4">
        <v>10022</v>
      </c>
      <c r="G4365" s="13" t="s">
        <v>124</v>
      </c>
      <c r="H4365" s="13" t="s">
        <v>373</v>
      </c>
      <c r="I4365" s="1">
        <v>4075427</v>
      </c>
      <c r="J4365" s="1">
        <v>-7396689</v>
      </c>
      <c r="K4365" t="s">
        <v>5</v>
      </c>
      <c r="L4365" s="20">
        <v>85</v>
      </c>
      <c r="M4365" s="4">
        <v>30</v>
      </c>
      <c r="N4365" s="4">
        <v>2</v>
      </c>
      <c r="O4365" s="2">
        <v>43593</v>
      </c>
      <c r="P4365" s="3">
        <v>0.05</v>
      </c>
      <c r="Q4365" s="4">
        <v>1</v>
      </c>
      <c r="R4365" s="3">
        <v>5.6</v>
      </c>
      <c r="S43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5" t="str">
        <f>IF(AIRBNB[[#This Row],[RUIDO(dB)]]&lt;=4,"Silencioso",IF(AIRBNB[[#This Row],[RUIDO(dB)]]&lt;=5.5,"Poco Ruidoso","Ruidoso"))</f>
        <v>Ruidoso</v>
      </c>
      <c r="U4365" t="str">
        <f>IF(AND(AIRBNB[[#This Row],[PRECIO]]&lt;50,AIRBNB[[#This Row],[MIN_NOCHES]]&gt;3),"Dentro del presupuesto","No considerar")</f>
        <v>No considerar</v>
      </c>
      <c r="V4365" t="str">
        <f>VLOOKUP(AIRBNB[[#This Row],[HOST_ID]],Super_host[],5,FALSE)</f>
        <v>Host</v>
      </c>
    </row>
    <row r="4366" spans="1:22">
      <c r="A4366" s="4">
        <v>4620954</v>
      </c>
      <c r="B4366" t="s">
        <v>9335</v>
      </c>
      <c r="C4366" s="4">
        <v>23935018</v>
      </c>
      <c r="D4366" t="s">
        <v>9336</v>
      </c>
      <c r="E4366" t="s">
        <v>9337</v>
      </c>
      <c r="F4366" s="4">
        <v>11216</v>
      </c>
      <c r="G4366" s="13" t="s">
        <v>4662</v>
      </c>
      <c r="H4366" s="13" t="s">
        <v>9230</v>
      </c>
      <c r="I4366" s="1">
        <v>4068175</v>
      </c>
      <c r="J4366" s="1">
        <v>-7395417</v>
      </c>
      <c r="K4366" t="s">
        <v>40</v>
      </c>
      <c r="L4366" s="20">
        <v>85</v>
      </c>
      <c r="M4366" s="4">
        <v>3</v>
      </c>
      <c r="N4366" s="4">
        <v>1</v>
      </c>
      <c r="O4366" s="2">
        <v>42301</v>
      </c>
      <c r="P4366" s="3">
        <v>0.02</v>
      </c>
      <c r="Q4366" s="4">
        <v>1</v>
      </c>
      <c r="R4366" s="3">
        <v>6.9</v>
      </c>
      <c r="S43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6" t="str">
        <f>IF(AIRBNB[[#This Row],[RUIDO(dB)]]&lt;=4,"Silencioso",IF(AIRBNB[[#This Row],[RUIDO(dB)]]&lt;=5.5,"Poco Ruidoso","Ruidoso"))</f>
        <v>Ruidoso</v>
      </c>
      <c r="U4366" t="str">
        <f>IF(AND(AIRBNB[[#This Row],[PRECIO]]&lt;50,AIRBNB[[#This Row],[MIN_NOCHES]]&gt;3),"Dentro del presupuesto","No considerar")</f>
        <v>No considerar</v>
      </c>
      <c r="V4366" t="str">
        <f>VLOOKUP(AIRBNB[[#This Row],[HOST_ID]],Super_host[],5,FALSE)</f>
        <v>Host</v>
      </c>
    </row>
    <row r="4367" spans="1:22">
      <c r="A4367" s="4">
        <v>4603954</v>
      </c>
      <c r="B4367" t="s">
        <v>15477</v>
      </c>
      <c r="C4367" s="4">
        <v>23718461</v>
      </c>
      <c r="D4367" t="s">
        <v>340</v>
      </c>
      <c r="E4367" t="s">
        <v>15478</v>
      </c>
      <c r="F4367" s="4">
        <v>11234</v>
      </c>
      <c r="G4367" s="13" t="s">
        <v>4662</v>
      </c>
      <c r="H4367" s="13" t="s">
        <v>9277</v>
      </c>
      <c r="I4367" s="1">
        <v>4062949</v>
      </c>
      <c r="J4367" s="1">
        <v>-7392703</v>
      </c>
      <c r="K4367" t="s">
        <v>40</v>
      </c>
      <c r="L4367" s="20">
        <v>85</v>
      </c>
      <c r="M4367" s="4">
        <v>2</v>
      </c>
      <c r="N4367" s="4">
        <v>0</v>
      </c>
      <c r="O4367" s="2">
        <v>42497</v>
      </c>
      <c r="P4367" s="3">
        <v>0.02</v>
      </c>
      <c r="Q4367" s="4">
        <v>1</v>
      </c>
      <c r="R4367" s="3">
        <v>6.9</v>
      </c>
      <c r="S43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7" t="str">
        <f>IF(AIRBNB[[#This Row],[RUIDO(dB)]]&lt;=4,"Silencioso",IF(AIRBNB[[#This Row],[RUIDO(dB)]]&lt;=5.5,"Poco Ruidoso","Ruidoso"))</f>
        <v>Ruidoso</v>
      </c>
      <c r="U4367" t="str">
        <f>IF(AND(AIRBNB[[#This Row],[PRECIO]]&lt;50,AIRBNB[[#This Row],[MIN_NOCHES]]&gt;3),"Dentro del presupuesto","No considerar")</f>
        <v>No considerar</v>
      </c>
      <c r="V4367" t="str">
        <f>VLOOKUP(AIRBNB[[#This Row],[HOST_ID]],Super_host[],5,FALSE)</f>
        <v>Host</v>
      </c>
    </row>
    <row r="4368" spans="1:22">
      <c r="A4368" s="4">
        <v>4550747</v>
      </c>
      <c r="B4368" t="s">
        <v>12930</v>
      </c>
      <c r="C4368" s="4">
        <v>23533897</v>
      </c>
      <c r="D4368" t="s">
        <v>12931</v>
      </c>
      <c r="E4368" t="s">
        <v>12932</v>
      </c>
      <c r="F4368" s="4">
        <v>11216</v>
      </c>
      <c r="G4368" s="13" t="s">
        <v>4662</v>
      </c>
      <c r="H4368" s="13" t="s">
        <v>9252</v>
      </c>
      <c r="I4368" s="1">
        <v>4067565</v>
      </c>
      <c r="J4368" s="1">
        <v>-7395121</v>
      </c>
      <c r="K4368" t="s">
        <v>40</v>
      </c>
      <c r="L4368" s="20">
        <v>85</v>
      </c>
      <c r="M4368" s="4">
        <v>2</v>
      </c>
      <c r="N4368" s="4">
        <v>37</v>
      </c>
      <c r="O4368" s="2">
        <v>43604</v>
      </c>
      <c r="P4368" s="3">
        <v>0.67</v>
      </c>
      <c r="Q4368" s="4">
        <v>1</v>
      </c>
      <c r="R4368" s="3">
        <v>6.9</v>
      </c>
      <c r="S43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8" t="str">
        <f>IF(AIRBNB[[#This Row],[RUIDO(dB)]]&lt;=4,"Silencioso",IF(AIRBNB[[#This Row],[RUIDO(dB)]]&lt;=5.5,"Poco Ruidoso","Ruidoso"))</f>
        <v>Ruidoso</v>
      </c>
      <c r="U4368" t="str">
        <f>IF(AND(AIRBNB[[#This Row],[PRECIO]]&lt;50,AIRBNB[[#This Row],[MIN_NOCHES]]&gt;3),"Dentro del presupuesto","No considerar")</f>
        <v>No considerar</v>
      </c>
      <c r="V4368" t="str">
        <f>VLOOKUP(AIRBNB[[#This Row],[HOST_ID]],Super_host[],5,FALSE)</f>
        <v>Host</v>
      </c>
    </row>
    <row r="4369" spans="1:22">
      <c r="A4369" s="4">
        <v>6625406</v>
      </c>
      <c r="B4369" t="s">
        <v>11994</v>
      </c>
      <c r="C4369" s="4">
        <v>23527094</v>
      </c>
      <c r="D4369" t="s">
        <v>11995</v>
      </c>
      <c r="E4369" t="s">
        <v>11996</v>
      </c>
      <c r="F4369" s="4">
        <v>11249</v>
      </c>
      <c r="G4369" s="13" t="s">
        <v>4662</v>
      </c>
      <c r="H4369" s="13" t="s">
        <v>9218</v>
      </c>
      <c r="I4369" s="1">
        <v>4071187</v>
      </c>
      <c r="J4369" s="1">
        <v>-7396342</v>
      </c>
      <c r="K4369" t="s">
        <v>40</v>
      </c>
      <c r="L4369" s="20">
        <v>85</v>
      </c>
      <c r="M4369" s="4">
        <v>1</v>
      </c>
      <c r="N4369" s="4">
        <v>11</v>
      </c>
      <c r="O4369" s="2">
        <v>43488</v>
      </c>
      <c r="P4369" s="3">
        <v>0.33</v>
      </c>
      <c r="Q4369" s="4">
        <v>1</v>
      </c>
      <c r="R4369" s="3">
        <v>6.9</v>
      </c>
      <c r="S43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69" t="str">
        <f>IF(AIRBNB[[#This Row],[RUIDO(dB)]]&lt;=4,"Silencioso",IF(AIRBNB[[#This Row],[RUIDO(dB)]]&lt;=5.5,"Poco Ruidoso","Ruidoso"))</f>
        <v>Ruidoso</v>
      </c>
      <c r="U4369" t="str">
        <f>IF(AND(AIRBNB[[#This Row],[PRECIO]]&lt;50,AIRBNB[[#This Row],[MIN_NOCHES]]&gt;3),"Dentro del presupuesto","No considerar")</f>
        <v>No considerar</v>
      </c>
      <c r="V4369" t="str">
        <f>VLOOKUP(AIRBNB[[#This Row],[HOST_ID]],Super_host[],5,FALSE)</f>
        <v>Host</v>
      </c>
    </row>
    <row r="4370" spans="1:22">
      <c r="A4370" s="4">
        <v>4615631</v>
      </c>
      <c r="B4370" t="s">
        <v>4863</v>
      </c>
      <c r="C4370" s="4">
        <v>22350590</v>
      </c>
      <c r="D4370" t="s">
        <v>2265</v>
      </c>
      <c r="E4370" t="s">
        <v>4864</v>
      </c>
      <c r="F4370" s="4">
        <v>10039</v>
      </c>
      <c r="G4370" s="13" t="s">
        <v>124</v>
      </c>
      <c r="H4370" s="13" t="s">
        <v>148</v>
      </c>
      <c r="I4370" s="1">
        <v>4082351</v>
      </c>
      <c r="J4370" s="1">
        <v>-7394047</v>
      </c>
      <c r="K4370" t="s">
        <v>40</v>
      </c>
      <c r="L4370" s="20">
        <v>85</v>
      </c>
      <c r="M4370" s="4">
        <v>10</v>
      </c>
      <c r="N4370" s="4">
        <v>57</v>
      </c>
      <c r="O4370" s="2">
        <v>43626</v>
      </c>
      <c r="P4370" s="3">
        <v>1.03</v>
      </c>
      <c r="Q4370" s="4">
        <v>1</v>
      </c>
      <c r="R4370" s="3">
        <v>5.6</v>
      </c>
      <c r="S43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0" t="str">
        <f>IF(AIRBNB[[#This Row],[RUIDO(dB)]]&lt;=4,"Silencioso",IF(AIRBNB[[#This Row],[RUIDO(dB)]]&lt;=5.5,"Poco Ruidoso","Ruidoso"))</f>
        <v>Ruidoso</v>
      </c>
      <c r="U4370" t="str">
        <f>IF(AND(AIRBNB[[#This Row],[PRECIO]]&lt;50,AIRBNB[[#This Row],[MIN_NOCHES]]&gt;3),"Dentro del presupuesto","No considerar")</f>
        <v>No considerar</v>
      </c>
      <c r="V4370" t="str">
        <f>VLOOKUP(AIRBNB[[#This Row],[HOST_ID]],Super_host[],5,FALSE)</f>
        <v>Host</v>
      </c>
    </row>
    <row r="4371" spans="1:22">
      <c r="A4371" s="4">
        <v>4110645</v>
      </c>
      <c r="B4371" t="s">
        <v>13119</v>
      </c>
      <c r="C4371" s="4">
        <v>21327210</v>
      </c>
      <c r="D4371" t="s">
        <v>399</v>
      </c>
      <c r="E4371" t="s">
        <v>13120</v>
      </c>
      <c r="F4371" s="4">
        <v>11209</v>
      </c>
      <c r="G4371" s="13" t="s">
        <v>4662</v>
      </c>
      <c r="H4371" s="13" t="s">
        <v>9390</v>
      </c>
      <c r="I4371" s="1">
        <v>4063745</v>
      </c>
      <c r="J4371" s="1">
        <v>-7402534</v>
      </c>
      <c r="K4371" t="s">
        <v>40</v>
      </c>
      <c r="L4371" s="20">
        <v>85</v>
      </c>
      <c r="M4371" s="4">
        <v>2</v>
      </c>
      <c r="N4371" s="4">
        <v>45</v>
      </c>
      <c r="O4371" s="2">
        <v>43638</v>
      </c>
      <c r="P4371" s="3">
        <v>0.77</v>
      </c>
      <c r="Q4371" s="4">
        <v>1</v>
      </c>
      <c r="R4371" s="3">
        <v>6.9</v>
      </c>
      <c r="S43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1" t="str">
        <f>IF(AIRBNB[[#This Row],[RUIDO(dB)]]&lt;=4,"Silencioso",IF(AIRBNB[[#This Row],[RUIDO(dB)]]&lt;=5.5,"Poco Ruidoso","Ruidoso"))</f>
        <v>Ruidoso</v>
      </c>
      <c r="U4371" t="str">
        <f>IF(AND(AIRBNB[[#This Row],[PRECIO]]&lt;50,AIRBNB[[#This Row],[MIN_NOCHES]]&gt;3),"Dentro del presupuesto","No considerar")</f>
        <v>No considerar</v>
      </c>
      <c r="V4371" t="str">
        <f>VLOOKUP(AIRBNB[[#This Row],[HOST_ID]],Super_host[],5,FALSE)</f>
        <v>Host</v>
      </c>
    </row>
    <row r="4372" spans="1:22">
      <c r="A4372" s="4">
        <v>4047932</v>
      </c>
      <c r="B4372" t="s">
        <v>4022</v>
      </c>
      <c r="C4372" s="4">
        <v>20989479</v>
      </c>
      <c r="D4372" t="s">
        <v>4023</v>
      </c>
      <c r="E4372" t="s">
        <v>4024</v>
      </c>
      <c r="F4372" s="4">
        <v>10023</v>
      </c>
      <c r="G4372" s="13" t="s">
        <v>124</v>
      </c>
      <c r="H4372" s="13" t="s">
        <v>168</v>
      </c>
      <c r="I4372" s="1">
        <v>4077222</v>
      </c>
      <c r="J4372" s="1">
        <v>-7398923</v>
      </c>
      <c r="K4372" t="s">
        <v>268</v>
      </c>
      <c r="L4372" s="20">
        <v>85</v>
      </c>
      <c r="M4372" s="4">
        <v>1</v>
      </c>
      <c r="N4372" s="4">
        <v>33</v>
      </c>
      <c r="O4372" s="2">
        <v>42366</v>
      </c>
      <c r="P4372" s="3">
        <v>0.56000000000000005</v>
      </c>
      <c r="Q4372" s="4">
        <v>1</v>
      </c>
      <c r="R4372" s="3">
        <v>5.6</v>
      </c>
      <c r="S43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2" t="str">
        <f>IF(AIRBNB[[#This Row],[RUIDO(dB)]]&lt;=4,"Silencioso",IF(AIRBNB[[#This Row],[RUIDO(dB)]]&lt;=5.5,"Poco Ruidoso","Ruidoso"))</f>
        <v>Ruidoso</v>
      </c>
      <c r="U4372" t="str">
        <f>IF(AND(AIRBNB[[#This Row],[PRECIO]]&lt;50,AIRBNB[[#This Row],[MIN_NOCHES]]&gt;3),"Dentro del presupuesto","No considerar")</f>
        <v>No considerar</v>
      </c>
      <c r="V4372" t="str">
        <f>VLOOKUP(AIRBNB[[#This Row],[HOST_ID]],Super_host[],5,FALSE)</f>
        <v>Host</v>
      </c>
    </row>
    <row r="4373" spans="1:22">
      <c r="A4373" s="4">
        <v>4129992</v>
      </c>
      <c r="B4373" t="s">
        <v>11413</v>
      </c>
      <c r="C4373" s="4">
        <v>20169986</v>
      </c>
      <c r="D4373" t="s">
        <v>1201</v>
      </c>
      <c r="E4373" t="s">
        <v>11414</v>
      </c>
      <c r="F4373" s="4">
        <v>11230</v>
      </c>
      <c r="G4373" s="13" t="s">
        <v>4662</v>
      </c>
      <c r="H4373" s="13" t="s">
        <v>9427</v>
      </c>
      <c r="I4373" s="1">
        <v>4063146</v>
      </c>
      <c r="J4373" s="1">
        <v>-7396486</v>
      </c>
      <c r="K4373" t="s">
        <v>5</v>
      </c>
      <c r="L4373" s="20">
        <v>85</v>
      </c>
      <c r="M4373" s="4">
        <v>3</v>
      </c>
      <c r="N4373" s="4">
        <v>12</v>
      </c>
      <c r="O4373" s="2">
        <v>43364</v>
      </c>
      <c r="P4373" s="3">
        <v>0.21</v>
      </c>
      <c r="Q4373" s="4">
        <v>1</v>
      </c>
      <c r="R4373" s="3">
        <v>6.9</v>
      </c>
      <c r="S43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3" t="str">
        <f>IF(AIRBNB[[#This Row],[RUIDO(dB)]]&lt;=4,"Silencioso",IF(AIRBNB[[#This Row],[RUIDO(dB)]]&lt;=5.5,"Poco Ruidoso","Ruidoso"))</f>
        <v>Ruidoso</v>
      </c>
      <c r="U4373" t="str">
        <f>IF(AND(AIRBNB[[#This Row],[PRECIO]]&lt;50,AIRBNB[[#This Row],[MIN_NOCHES]]&gt;3),"Dentro del presupuesto","No considerar")</f>
        <v>No considerar</v>
      </c>
      <c r="V4373" t="str">
        <f>VLOOKUP(AIRBNB[[#This Row],[HOST_ID]],Super_host[],5,FALSE)</f>
        <v>Host</v>
      </c>
    </row>
    <row r="4374" spans="1:22">
      <c r="A4374" s="4">
        <v>4837865</v>
      </c>
      <c r="B4374" t="s">
        <v>4343</v>
      </c>
      <c r="C4374" s="4">
        <v>19636200</v>
      </c>
      <c r="D4374" t="s">
        <v>4344</v>
      </c>
      <c r="E4374" t="s">
        <v>792</v>
      </c>
      <c r="F4374" s="4">
        <v>10023</v>
      </c>
      <c r="G4374" s="13" t="s">
        <v>124</v>
      </c>
      <c r="H4374" s="13" t="s">
        <v>168</v>
      </c>
      <c r="I4374" s="1">
        <v>4077692</v>
      </c>
      <c r="J4374" s="1">
        <v>-7397977</v>
      </c>
      <c r="K4374" t="s">
        <v>40</v>
      </c>
      <c r="L4374" s="20">
        <v>85</v>
      </c>
      <c r="M4374" s="4">
        <v>1</v>
      </c>
      <c r="N4374" s="4">
        <v>34</v>
      </c>
      <c r="O4374" s="2">
        <v>43648</v>
      </c>
      <c r="P4374" s="3">
        <v>0.71</v>
      </c>
      <c r="Q4374" s="4">
        <v>1</v>
      </c>
      <c r="R4374" s="3">
        <v>5.6</v>
      </c>
      <c r="S43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4" t="str">
        <f>IF(AIRBNB[[#This Row],[RUIDO(dB)]]&lt;=4,"Silencioso",IF(AIRBNB[[#This Row],[RUIDO(dB)]]&lt;=5.5,"Poco Ruidoso","Ruidoso"))</f>
        <v>Ruidoso</v>
      </c>
      <c r="U4374" t="str">
        <f>IF(AND(AIRBNB[[#This Row],[PRECIO]]&lt;50,AIRBNB[[#This Row],[MIN_NOCHES]]&gt;3),"Dentro del presupuesto","No considerar")</f>
        <v>No considerar</v>
      </c>
      <c r="V4374" t="str">
        <f>VLOOKUP(AIRBNB[[#This Row],[HOST_ID]],Super_host[],5,FALSE)</f>
        <v>Host</v>
      </c>
    </row>
    <row r="4375" spans="1:22">
      <c r="A4375" s="4">
        <v>4889948</v>
      </c>
      <c r="B4375" t="s">
        <v>12338</v>
      </c>
      <c r="C4375" s="4">
        <v>17928071</v>
      </c>
      <c r="D4375" t="s">
        <v>12339</v>
      </c>
      <c r="E4375" t="s">
        <v>12340</v>
      </c>
      <c r="F4375" s="4">
        <v>11211</v>
      </c>
      <c r="G4375" s="13" t="s">
        <v>4662</v>
      </c>
      <c r="H4375" s="13" t="s">
        <v>9218</v>
      </c>
      <c r="I4375" s="1">
        <v>4071009</v>
      </c>
      <c r="J4375" s="1">
        <v>-739575</v>
      </c>
      <c r="K4375" t="s">
        <v>40</v>
      </c>
      <c r="L4375" s="20">
        <v>85</v>
      </c>
      <c r="M4375" s="4">
        <v>3</v>
      </c>
      <c r="N4375" s="4">
        <v>23</v>
      </c>
      <c r="O4375" s="2">
        <v>43556</v>
      </c>
      <c r="P4375" s="3">
        <v>0.42</v>
      </c>
      <c r="Q4375" s="4">
        <v>1</v>
      </c>
      <c r="R4375" s="3">
        <v>6.9</v>
      </c>
      <c r="S43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5" t="str">
        <f>IF(AIRBNB[[#This Row],[RUIDO(dB)]]&lt;=4,"Silencioso",IF(AIRBNB[[#This Row],[RUIDO(dB)]]&lt;=5.5,"Poco Ruidoso","Ruidoso"))</f>
        <v>Ruidoso</v>
      </c>
      <c r="U4375" t="str">
        <f>IF(AND(AIRBNB[[#This Row],[PRECIO]]&lt;50,AIRBNB[[#This Row],[MIN_NOCHES]]&gt;3),"Dentro del presupuesto","No considerar")</f>
        <v>No considerar</v>
      </c>
      <c r="V4375" t="str">
        <f>VLOOKUP(AIRBNB[[#This Row],[HOST_ID]],Super_host[],5,FALSE)</f>
        <v>Host</v>
      </c>
    </row>
    <row r="4376" spans="1:22">
      <c r="A4376" s="4">
        <v>3511898</v>
      </c>
      <c r="B4376" t="s">
        <v>10447</v>
      </c>
      <c r="C4376" s="4">
        <v>17682043</v>
      </c>
      <c r="D4376" t="s">
        <v>10448</v>
      </c>
      <c r="E4376" t="s">
        <v>10449</v>
      </c>
      <c r="F4376" s="4">
        <v>11222</v>
      </c>
      <c r="G4376" s="13" t="s">
        <v>4662</v>
      </c>
      <c r="H4376" s="13" t="s">
        <v>9249</v>
      </c>
      <c r="I4376" s="1">
        <v>4073689</v>
      </c>
      <c r="J4376" s="1">
        <v>-7395488</v>
      </c>
      <c r="K4376" t="s">
        <v>5</v>
      </c>
      <c r="L4376" s="20">
        <v>85</v>
      </c>
      <c r="M4376" s="4">
        <v>20</v>
      </c>
      <c r="N4376" s="4">
        <v>5</v>
      </c>
      <c r="O4376" s="2">
        <v>42947</v>
      </c>
      <c r="P4376" s="3">
        <v>0.09</v>
      </c>
      <c r="Q4376" s="4">
        <v>1</v>
      </c>
      <c r="R4376" s="3">
        <v>6.9</v>
      </c>
      <c r="S43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6" t="str">
        <f>IF(AIRBNB[[#This Row],[RUIDO(dB)]]&lt;=4,"Silencioso",IF(AIRBNB[[#This Row],[RUIDO(dB)]]&lt;=5.5,"Poco Ruidoso","Ruidoso"))</f>
        <v>Ruidoso</v>
      </c>
      <c r="U4376" t="str">
        <f>IF(AND(AIRBNB[[#This Row],[PRECIO]]&lt;50,AIRBNB[[#This Row],[MIN_NOCHES]]&gt;3),"Dentro del presupuesto","No considerar")</f>
        <v>No considerar</v>
      </c>
      <c r="V4376" t="str">
        <f>VLOOKUP(AIRBNB[[#This Row],[HOST_ID]],Super_host[],5,FALSE)</f>
        <v>Host</v>
      </c>
    </row>
    <row r="4377" spans="1:22">
      <c r="A4377" s="4">
        <v>4163742</v>
      </c>
      <c r="B4377" t="s">
        <v>9624</v>
      </c>
      <c r="C4377" s="4">
        <v>17451048</v>
      </c>
      <c r="D4377" t="s">
        <v>9625</v>
      </c>
      <c r="E4377" t="s">
        <v>9626</v>
      </c>
      <c r="F4377" s="4">
        <v>11217</v>
      </c>
      <c r="G4377" s="13" t="s">
        <v>4662</v>
      </c>
      <c r="H4377" s="13" t="s">
        <v>9222</v>
      </c>
      <c r="I4377" s="1">
        <v>406888</v>
      </c>
      <c r="J4377" s="1">
        <v>-7397635</v>
      </c>
      <c r="K4377" t="s">
        <v>5</v>
      </c>
      <c r="L4377" s="20">
        <v>85</v>
      </c>
      <c r="M4377" s="4">
        <v>2</v>
      </c>
      <c r="N4377" s="4">
        <v>1</v>
      </c>
      <c r="O4377" s="2">
        <v>42665</v>
      </c>
      <c r="P4377" s="3">
        <v>0.03</v>
      </c>
      <c r="Q4377" s="4">
        <v>1</v>
      </c>
      <c r="R4377" s="3">
        <v>6.9</v>
      </c>
      <c r="S43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7" t="str">
        <f>IF(AIRBNB[[#This Row],[RUIDO(dB)]]&lt;=4,"Silencioso",IF(AIRBNB[[#This Row],[RUIDO(dB)]]&lt;=5.5,"Poco Ruidoso","Ruidoso"))</f>
        <v>Ruidoso</v>
      </c>
      <c r="U4377" t="str">
        <f>IF(AND(AIRBNB[[#This Row],[PRECIO]]&lt;50,AIRBNB[[#This Row],[MIN_NOCHES]]&gt;3),"Dentro del presupuesto","No considerar")</f>
        <v>No considerar</v>
      </c>
      <c r="V4377" t="str">
        <f>VLOOKUP(AIRBNB[[#This Row],[HOST_ID]],Super_host[],5,FALSE)</f>
        <v>Host</v>
      </c>
    </row>
    <row r="4378" spans="1:22">
      <c r="A4378" s="4">
        <v>5749889</v>
      </c>
      <c r="B4378" t="s">
        <v>15573</v>
      </c>
      <c r="C4378" s="4">
        <v>16727332</v>
      </c>
      <c r="D4378" t="s">
        <v>851</v>
      </c>
      <c r="E4378" t="s">
        <v>15574</v>
      </c>
      <c r="F4378" s="4">
        <v>11215</v>
      </c>
      <c r="G4378" s="13" t="s">
        <v>4662</v>
      </c>
      <c r="H4378" s="13" t="s">
        <v>9234</v>
      </c>
      <c r="I4378" s="1">
        <v>4066801</v>
      </c>
      <c r="J4378" s="1">
        <v>-7398142</v>
      </c>
      <c r="K4378" t="s">
        <v>40</v>
      </c>
      <c r="L4378" s="20">
        <v>85</v>
      </c>
      <c r="M4378" s="4">
        <v>7</v>
      </c>
      <c r="N4378" s="4">
        <v>0</v>
      </c>
      <c r="O4378" s="2">
        <v>43251</v>
      </c>
      <c r="P4378" s="3">
        <v>0.16</v>
      </c>
      <c r="Q4378" s="4">
        <v>1</v>
      </c>
      <c r="R4378" s="3">
        <v>6.9</v>
      </c>
      <c r="S43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8" t="str">
        <f>IF(AIRBNB[[#This Row],[RUIDO(dB)]]&lt;=4,"Silencioso",IF(AIRBNB[[#This Row],[RUIDO(dB)]]&lt;=5.5,"Poco Ruidoso","Ruidoso"))</f>
        <v>Ruidoso</v>
      </c>
      <c r="U4378" t="str">
        <f>IF(AND(AIRBNB[[#This Row],[PRECIO]]&lt;50,AIRBNB[[#This Row],[MIN_NOCHES]]&gt;3),"Dentro del presupuesto","No considerar")</f>
        <v>No considerar</v>
      </c>
      <c r="V4378" t="str">
        <f>VLOOKUP(AIRBNB[[#This Row],[HOST_ID]],Super_host[],5,FALSE)</f>
        <v>Host</v>
      </c>
    </row>
    <row r="4379" spans="1:22">
      <c r="A4379" s="4">
        <v>3496384</v>
      </c>
      <c r="B4379" t="s">
        <v>6310</v>
      </c>
      <c r="C4379" s="4">
        <v>16677326</v>
      </c>
      <c r="D4379" t="s">
        <v>6311</v>
      </c>
      <c r="E4379" t="s">
        <v>6312</v>
      </c>
      <c r="F4379" s="4">
        <v>10001</v>
      </c>
      <c r="G4379" s="13" t="s">
        <v>124</v>
      </c>
      <c r="H4379" s="13" t="s">
        <v>186</v>
      </c>
      <c r="I4379" s="1">
        <v>4074977</v>
      </c>
      <c r="J4379" s="1">
        <v>-7399647</v>
      </c>
      <c r="K4379" t="s">
        <v>40</v>
      </c>
      <c r="L4379" s="20">
        <v>85</v>
      </c>
      <c r="M4379" s="4">
        <v>1</v>
      </c>
      <c r="N4379" s="4">
        <v>145</v>
      </c>
      <c r="O4379" s="2">
        <v>43640</v>
      </c>
      <c r="P4379" s="3">
        <v>3.48</v>
      </c>
      <c r="Q4379" s="4">
        <v>1</v>
      </c>
      <c r="R4379" s="3">
        <v>5.6</v>
      </c>
      <c r="S43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79" t="str">
        <f>IF(AIRBNB[[#This Row],[RUIDO(dB)]]&lt;=4,"Silencioso",IF(AIRBNB[[#This Row],[RUIDO(dB)]]&lt;=5.5,"Poco Ruidoso","Ruidoso"))</f>
        <v>Ruidoso</v>
      </c>
      <c r="U4379" t="str">
        <f>IF(AND(AIRBNB[[#This Row],[PRECIO]]&lt;50,AIRBNB[[#This Row],[MIN_NOCHES]]&gt;3),"Dentro del presupuesto","No considerar")</f>
        <v>No considerar</v>
      </c>
      <c r="V4379" t="str">
        <f>VLOOKUP(AIRBNB[[#This Row],[HOST_ID]],Super_host[],5,FALSE)</f>
        <v>Host</v>
      </c>
    </row>
    <row r="4380" spans="1:22">
      <c r="A4380" s="4">
        <v>3209980</v>
      </c>
      <c r="B4380" t="s">
        <v>5861</v>
      </c>
      <c r="C4380" s="4">
        <v>16264357</v>
      </c>
      <c r="D4380" t="s">
        <v>5862</v>
      </c>
      <c r="E4380" t="s">
        <v>5863</v>
      </c>
      <c r="F4380" s="4">
        <v>10009</v>
      </c>
      <c r="G4380" s="13" t="s">
        <v>124</v>
      </c>
      <c r="H4380" s="13" t="s">
        <v>133</v>
      </c>
      <c r="I4380" s="1">
        <v>407215</v>
      </c>
      <c r="J4380" s="1">
        <v>-7397747</v>
      </c>
      <c r="K4380" t="s">
        <v>40</v>
      </c>
      <c r="L4380" s="20">
        <v>85</v>
      </c>
      <c r="M4380" s="4">
        <v>5</v>
      </c>
      <c r="N4380" s="4">
        <v>142</v>
      </c>
      <c r="O4380" s="2">
        <v>43651</v>
      </c>
      <c r="P4380" s="3">
        <v>2.2999999999999998</v>
      </c>
      <c r="Q4380" s="4">
        <v>1</v>
      </c>
      <c r="R4380" s="3">
        <v>5.6</v>
      </c>
      <c r="S43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0" t="str">
        <f>IF(AIRBNB[[#This Row],[RUIDO(dB)]]&lt;=4,"Silencioso",IF(AIRBNB[[#This Row],[RUIDO(dB)]]&lt;=5.5,"Poco Ruidoso","Ruidoso"))</f>
        <v>Ruidoso</v>
      </c>
      <c r="U4380" t="str">
        <f>IF(AND(AIRBNB[[#This Row],[PRECIO]]&lt;50,AIRBNB[[#This Row],[MIN_NOCHES]]&gt;3),"Dentro del presupuesto","No considerar")</f>
        <v>No considerar</v>
      </c>
      <c r="V4380" t="str">
        <f>VLOOKUP(AIRBNB[[#This Row],[HOST_ID]],Super_host[],5,FALSE)</f>
        <v>Host</v>
      </c>
    </row>
    <row r="4381" spans="1:22">
      <c r="A4381" s="4">
        <v>4930951</v>
      </c>
      <c r="B4381" t="s">
        <v>6858</v>
      </c>
      <c r="C4381" s="4">
        <v>15824660</v>
      </c>
      <c r="D4381" t="s">
        <v>2261</v>
      </c>
      <c r="E4381" t="s">
        <v>6859</v>
      </c>
      <c r="F4381" s="4">
        <v>10012</v>
      </c>
      <c r="G4381" s="13" t="s">
        <v>124</v>
      </c>
      <c r="H4381" s="13" t="s">
        <v>144</v>
      </c>
      <c r="I4381" s="1">
        <v>407282</v>
      </c>
      <c r="J4381" s="1">
        <v>-7400165</v>
      </c>
      <c r="K4381" t="s">
        <v>40</v>
      </c>
      <c r="L4381" s="20">
        <v>85</v>
      </c>
      <c r="M4381" s="4">
        <v>2</v>
      </c>
      <c r="N4381" s="4">
        <v>0</v>
      </c>
      <c r="O4381" s="2">
        <v>43282</v>
      </c>
      <c r="P4381" s="3">
        <v>0.37</v>
      </c>
      <c r="Q4381" s="4">
        <v>1</v>
      </c>
      <c r="R4381" s="3">
        <v>5.6</v>
      </c>
      <c r="S43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1" t="str">
        <f>IF(AIRBNB[[#This Row],[RUIDO(dB)]]&lt;=4,"Silencioso",IF(AIRBNB[[#This Row],[RUIDO(dB)]]&lt;=5.5,"Poco Ruidoso","Ruidoso"))</f>
        <v>Ruidoso</v>
      </c>
      <c r="U4381" t="str">
        <f>IF(AND(AIRBNB[[#This Row],[PRECIO]]&lt;50,AIRBNB[[#This Row],[MIN_NOCHES]]&gt;3),"Dentro del presupuesto","No considerar")</f>
        <v>No considerar</v>
      </c>
      <c r="V4381" t="str">
        <f>VLOOKUP(AIRBNB[[#This Row],[HOST_ID]],Super_host[],5,FALSE)</f>
        <v>Host</v>
      </c>
    </row>
    <row r="4382" spans="1:22">
      <c r="A4382" s="4">
        <v>3751919</v>
      </c>
      <c r="B4382" t="s">
        <v>9922</v>
      </c>
      <c r="C4382" s="4">
        <v>15270760</v>
      </c>
      <c r="D4382" t="s">
        <v>4372</v>
      </c>
      <c r="E4382" t="s">
        <v>9923</v>
      </c>
      <c r="F4382" s="4">
        <v>11206</v>
      </c>
      <c r="G4382" s="13" t="s">
        <v>4662</v>
      </c>
      <c r="H4382" s="13" t="s">
        <v>9230</v>
      </c>
      <c r="I4382" s="1">
        <v>4069411</v>
      </c>
      <c r="J4382" s="1">
        <v>-7393987</v>
      </c>
      <c r="K4382" t="s">
        <v>40</v>
      </c>
      <c r="L4382" s="20">
        <v>85</v>
      </c>
      <c r="M4382" s="4">
        <v>2</v>
      </c>
      <c r="N4382" s="4">
        <v>1</v>
      </c>
      <c r="O4382" s="2">
        <v>43101</v>
      </c>
      <c r="P4382" s="3">
        <v>0.05</v>
      </c>
      <c r="Q4382" s="4">
        <v>1</v>
      </c>
      <c r="R4382" s="3">
        <v>6.9</v>
      </c>
      <c r="S43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2" t="str">
        <f>IF(AIRBNB[[#This Row],[RUIDO(dB)]]&lt;=4,"Silencioso",IF(AIRBNB[[#This Row],[RUIDO(dB)]]&lt;=5.5,"Poco Ruidoso","Ruidoso"))</f>
        <v>Ruidoso</v>
      </c>
      <c r="U4382" t="str">
        <f>IF(AND(AIRBNB[[#This Row],[PRECIO]]&lt;50,AIRBNB[[#This Row],[MIN_NOCHES]]&gt;3),"Dentro del presupuesto","No considerar")</f>
        <v>No considerar</v>
      </c>
      <c r="V4382" t="str">
        <f>VLOOKUP(AIRBNB[[#This Row],[HOST_ID]],Super_host[],5,FALSE)</f>
        <v>Host</v>
      </c>
    </row>
    <row r="4383" spans="1:22">
      <c r="A4383" s="4">
        <v>5492696</v>
      </c>
      <c r="B4383" t="s">
        <v>8159</v>
      </c>
      <c r="C4383" s="4">
        <v>15107994</v>
      </c>
      <c r="D4383" t="s">
        <v>8160</v>
      </c>
      <c r="E4383" t="s">
        <v>8161</v>
      </c>
      <c r="F4383" s="4">
        <v>11372</v>
      </c>
      <c r="G4383" s="13" t="s">
        <v>7897</v>
      </c>
      <c r="H4383" s="13" t="s">
        <v>8009</v>
      </c>
      <c r="I4383" s="1">
        <v>4074761</v>
      </c>
      <c r="J4383" s="1">
        <v>-7389466</v>
      </c>
      <c r="K4383" t="s">
        <v>5</v>
      </c>
      <c r="L4383" s="20">
        <v>85</v>
      </c>
      <c r="M4383" s="4">
        <v>4</v>
      </c>
      <c r="N4383" s="4">
        <v>6</v>
      </c>
      <c r="O4383" s="2">
        <v>42375</v>
      </c>
      <c r="P4383" s="3">
        <v>0.11</v>
      </c>
      <c r="Q4383" s="4">
        <v>5</v>
      </c>
      <c r="R4383" s="3">
        <v>6.24</v>
      </c>
      <c r="S43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3" t="str">
        <f>IF(AIRBNB[[#This Row],[RUIDO(dB)]]&lt;=4,"Silencioso",IF(AIRBNB[[#This Row],[RUIDO(dB)]]&lt;=5.5,"Poco Ruidoso","Ruidoso"))</f>
        <v>Ruidoso</v>
      </c>
      <c r="U4383" t="str">
        <f>IF(AND(AIRBNB[[#This Row],[PRECIO]]&lt;50,AIRBNB[[#This Row],[MIN_NOCHES]]&gt;3),"Dentro del presupuesto","No considerar")</f>
        <v>No considerar</v>
      </c>
      <c r="V4383" t="str">
        <f>VLOOKUP(AIRBNB[[#This Row],[HOST_ID]],Super_host[],5,FALSE)</f>
        <v>Host</v>
      </c>
    </row>
    <row r="4384" spans="1:22">
      <c r="A4384" s="4">
        <v>2702489</v>
      </c>
      <c r="B4384" t="s">
        <v>12914</v>
      </c>
      <c r="C4384" s="4">
        <v>13830544</v>
      </c>
      <c r="D4384" t="s">
        <v>7118</v>
      </c>
      <c r="E4384" t="s">
        <v>12915</v>
      </c>
      <c r="F4384" s="4">
        <v>11221</v>
      </c>
      <c r="G4384" s="13" t="s">
        <v>4662</v>
      </c>
      <c r="H4384" s="13" t="s">
        <v>9274</v>
      </c>
      <c r="I4384" s="1">
        <v>4069574</v>
      </c>
      <c r="J4384" s="1">
        <v>-7393111</v>
      </c>
      <c r="K4384" t="s">
        <v>5</v>
      </c>
      <c r="L4384" s="20">
        <v>85</v>
      </c>
      <c r="M4384" s="4">
        <v>5</v>
      </c>
      <c r="N4384" s="4">
        <v>32</v>
      </c>
      <c r="O4384" s="2">
        <v>43632</v>
      </c>
      <c r="P4384" s="3">
        <v>0.66</v>
      </c>
      <c r="Q4384" s="4">
        <v>1</v>
      </c>
      <c r="R4384" s="3">
        <v>6.9</v>
      </c>
      <c r="S43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4" t="str">
        <f>IF(AIRBNB[[#This Row],[RUIDO(dB)]]&lt;=4,"Silencioso",IF(AIRBNB[[#This Row],[RUIDO(dB)]]&lt;=5.5,"Poco Ruidoso","Ruidoso"))</f>
        <v>Ruidoso</v>
      </c>
      <c r="U4384" t="str">
        <f>IF(AND(AIRBNB[[#This Row],[PRECIO]]&lt;50,AIRBNB[[#This Row],[MIN_NOCHES]]&gt;3),"Dentro del presupuesto","No considerar")</f>
        <v>No considerar</v>
      </c>
      <c r="V4384" t="str">
        <f>VLOOKUP(AIRBNB[[#This Row],[HOST_ID]],Super_host[],5,FALSE)</f>
        <v>Host</v>
      </c>
    </row>
    <row r="4385" spans="1:22">
      <c r="A4385" s="4">
        <v>4905337</v>
      </c>
      <c r="B4385" t="s">
        <v>10323</v>
      </c>
      <c r="C4385" s="4">
        <v>13772270</v>
      </c>
      <c r="D4385" t="s">
        <v>10324</v>
      </c>
      <c r="E4385" t="s">
        <v>10325</v>
      </c>
      <c r="F4385" s="4">
        <v>11218</v>
      </c>
      <c r="G4385" s="13" t="s">
        <v>4662</v>
      </c>
      <c r="H4385" s="13" t="s">
        <v>9393</v>
      </c>
      <c r="I4385" s="1">
        <v>406461</v>
      </c>
      <c r="J4385" s="1">
        <v>-7397332</v>
      </c>
      <c r="K4385" t="s">
        <v>5</v>
      </c>
      <c r="L4385" s="20">
        <v>85</v>
      </c>
      <c r="M4385" s="4">
        <v>2</v>
      </c>
      <c r="N4385" s="4">
        <v>3</v>
      </c>
      <c r="O4385" s="2">
        <v>42865</v>
      </c>
      <c r="P4385" s="3">
        <v>0.08</v>
      </c>
      <c r="Q4385" s="4">
        <v>1</v>
      </c>
      <c r="R4385" s="3">
        <v>6.9</v>
      </c>
      <c r="S43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5" t="str">
        <f>IF(AIRBNB[[#This Row],[RUIDO(dB)]]&lt;=4,"Silencioso",IF(AIRBNB[[#This Row],[RUIDO(dB)]]&lt;=5.5,"Poco Ruidoso","Ruidoso"))</f>
        <v>Ruidoso</v>
      </c>
      <c r="U4385" t="str">
        <f>IF(AND(AIRBNB[[#This Row],[PRECIO]]&lt;50,AIRBNB[[#This Row],[MIN_NOCHES]]&gt;3),"Dentro del presupuesto","No considerar")</f>
        <v>No considerar</v>
      </c>
      <c r="V4385" t="str">
        <f>VLOOKUP(AIRBNB[[#This Row],[HOST_ID]],Super_host[],5,FALSE)</f>
        <v>Host</v>
      </c>
    </row>
    <row r="4386" spans="1:22">
      <c r="A4386" s="4">
        <v>5804451</v>
      </c>
      <c r="B4386" t="s">
        <v>11806</v>
      </c>
      <c r="C4386" s="4">
        <v>13501779</v>
      </c>
      <c r="D4386" t="s">
        <v>454</v>
      </c>
      <c r="E4386" t="s">
        <v>11807</v>
      </c>
      <c r="F4386" s="4">
        <v>11216</v>
      </c>
      <c r="G4386" s="13" t="s">
        <v>4662</v>
      </c>
      <c r="H4386" s="13" t="s">
        <v>9252</v>
      </c>
      <c r="I4386" s="1">
        <v>4067169</v>
      </c>
      <c r="J4386" s="1">
        <v>-7395117</v>
      </c>
      <c r="K4386" t="s">
        <v>5</v>
      </c>
      <c r="L4386" s="20">
        <v>85</v>
      </c>
      <c r="M4386" s="4">
        <v>2</v>
      </c>
      <c r="N4386" s="4">
        <v>14</v>
      </c>
      <c r="O4386" s="2">
        <v>43522</v>
      </c>
      <c r="P4386" s="3">
        <v>0.28000000000000003</v>
      </c>
      <c r="Q4386" s="4">
        <v>1</v>
      </c>
      <c r="R4386" s="3">
        <v>6.9</v>
      </c>
      <c r="S43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6" t="str">
        <f>IF(AIRBNB[[#This Row],[RUIDO(dB)]]&lt;=4,"Silencioso",IF(AIRBNB[[#This Row],[RUIDO(dB)]]&lt;=5.5,"Poco Ruidoso","Ruidoso"))</f>
        <v>Ruidoso</v>
      </c>
      <c r="U4386" t="str">
        <f>IF(AND(AIRBNB[[#This Row],[PRECIO]]&lt;50,AIRBNB[[#This Row],[MIN_NOCHES]]&gt;3),"Dentro del presupuesto","No considerar")</f>
        <v>No considerar</v>
      </c>
      <c r="V4386" t="str">
        <f>VLOOKUP(AIRBNB[[#This Row],[HOST_ID]],Super_host[],5,FALSE)</f>
        <v>Host</v>
      </c>
    </row>
    <row r="4387" spans="1:22">
      <c r="A4387" s="4">
        <v>6554879</v>
      </c>
      <c r="B4387" t="s">
        <v>1099</v>
      </c>
      <c r="C4387" s="4">
        <v>13262455</v>
      </c>
      <c r="D4387" t="s">
        <v>1100</v>
      </c>
      <c r="E4387" t="s">
        <v>1101</v>
      </c>
      <c r="F4387" s="4">
        <v>10021</v>
      </c>
      <c r="G4387" s="13" t="s">
        <v>124</v>
      </c>
      <c r="H4387" s="13" t="s">
        <v>129</v>
      </c>
      <c r="I4387" s="1">
        <v>4077323</v>
      </c>
      <c r="J4387" s="1">
        <v>-7395567</v>
      </c>
      <c r="K4387" t="s">
        <v>40</v>
      </c>
      <c r="L4387" s="20">
        <v>85</v>
      </c>
      <c r="M4387" s="4">
        <v>20</v>
      </c>
      <c r="N4387" s="4">
        <v>2</v>
      </c>
      <c r="O4387" s="2">
        <v>42640</v>
      </c>
      <c r="P4387" s="3">
        <v>0.06</v>
      </c>
      <c r="Q4387" s="4">
        <v>1</v>
      </c>
      <c r="R4387" s="3">
        <v>5.6</v>
      </c>
      <c r="S43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7" t="str">
        <f>IF(AIRBNB[[#This Row],[RUIDO(dB)]]&lt;=4,"Silencioso",IF(AIRBNB[[#This Row],[RUIDO(dB)]]&lt;=5.5,"Poco Ruidoso","Ruidoso"))</f>
        <v>Ruidoso</v>
      </c>
      <c r="U4387" t="str">
        <f>IF(AND(AIRBNB[[#This Row],[PRECIO]]&lt;50,AIRBNB[[#This Row],[MIN_NOCHES]]&gt;3),"Dentro del presupuesto","No considerar")</f>
        <v>No considerar</v>
      </c>
      <c r="V4387" t="str">
        <f>VLOOKUP(AIRBNB[[#This Row],[HOST_ID]],Super_host[],5,FALSE)</f>
        <v>Host</v>
      </c>
    </row>
    <row r="4388" spans="1:22">
      <c r="A4388" s="4">
        <v>4538012</v>
      </c>
      <c r="B4388" t="s">
        <v>3511</v>
      </c>
      <c r="C4388" s="4">
        <v>12879538</v>
      </c>
      <c r="D4388" t="s">
        <v>979</v>
      </c>
      <c r="E4388" t="s">
        <v>3512</v>
      </c>
      <c r="F4388" s="4">
        <v>10040</v>
      </c>
      <c r="G4388" s="13" t="s">
        <v>124</v>
      </c>
      <c r="H4388" s="13" t="s">
        <v>148</v>
      </c>
      <c r="I4388" s="1">
        <v>4082102</v>
      </c>
      <c r="J4388" s="1">
        <v>-7394633</v>
      </c>
      <c r="K4388" t="s">
        <v>40</v>
      </c>
      <c r="L4388" s="20">
        <v>85</v>
      </c>
      <c r="M4388" s="4">
        <v>1</v>
      </c>
      <c r="N4388" s="4">
        <v>21</v>
      </c>
      <c r="O4388" s="2">
        <v>43101</v>
      </c>
      <c r="P4388" s="3">
        <v>0.38</v>
      </c>
      <c r="Q4388" s="4">
        <v>1</v>
      </c>
      <c r="R4388" s="3">
        <v>5.6</v>
      </c>
      <c r="S43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8" t="str">
        <f>IF(AIRBNB[[#This Row],[RUIDO(dB)]]&lt;=4,"Silencioso",IF(AIRBNB[[#This Row],[RUIDO(dB)]]&lt;=5.5,"Poco Ruidoso","Ruidoso"))</f>
        <v>Ruidoso</v>
      </c>
      <c r="U4388" t="str">
        <f>IF(AND(AIRBNB[[#This Row],[PRECIO]]&lt;50,AIRBNB[[#This Row],[MIN_NOCHES]]&gt;3),"Dentro del presupuesto","No considerar")</f>
        <v>No considerar</v>
      </c>
      <c r="V4388" t="str">
        <f>VLOOKUP(AIRBNB[[#This Row],[HOST_ID]],Super_host[],5,FALSE)</f>
        <v>Host</v>
      </c>
    </row>
    <row r="4389" spans="1:22">
      <c r="A4389" s="4">
        <v>2756159</v>
      </c>
      <c r="B4389" t="s">
        <v>4865</v>
      </c>
      <c r="C4389" s="4">
        <v>12750945</v>
      </c>
      <c r="D4389" t="s">
        <v>918</v>
      </c>
      <c r="E4389" t="s">
        <v>4866</v>
      </c>
      <c r="F4389" s="4">
        <v>10011</v>
      </c>
      <c r="G4389" s="13" t="s">
        <v>124</v>
      </c>
      <c r="H4389" s="13" t="s">
        <v>186</v>
      </c>
      <c r="I4389" s="1">
        <v>4074389</v>
      </c>
      <c r="J4389" s="1">
        <v>-7399835</v>
      </c>
      <c r="K4389" t="s">
        <v>268</v>
      </c>
      <c r="L4389" s="20">
        <v>85</v>
      </c>
      <c r="M4389" s="4">
        <v>2</v>
      </c>
      <c r="N4389" s="4">
        <v>65</v>
      </c>
      <c r="O4389" s="2">
        <v>43639</v>
      </c>
      <c r="P4389" s="3">
        <v>1.03</v>
      </c>
      <c r="Q4389" s="4">
        <v>1</v>
      </c>
      <c r="R4389" s="3">
        <v>5.6</v>
      </c>
      <c r="S43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89" t="str">
        <f>IF(AIRBNB[[#This Row],[RUIDO(dB)]]&lt;=4,"Silencioso",IF(AIRBNB[[#This Row],[RUIDO(dB)]]&lt;=5.5,"Poco Ruidoso","Ruidoso"))</f>
        <v>Ruidoso</v>
      </c>
      <c r="U4389" t="str">
        <f>IF(AND(AIRBNB[[#This Row],[PRECIO]]&lt;50,AIRBNB[[#This Row],[MIN_NOCHES]]&gt;3),"Dentro del presupuesto","No considerar")</f>
        <v>No considerar</v>
      </c>
      <c r="V4389" t="str">
        <f>VLOOKUP(AIRBNB[[#This Row],[HOST_ID]],Super_host[],5,FALSE)</f>
        <v>Host</v>
      </c>
    </row>
    <row r="4390" spans="1:22">
      <c r="A4390" s="4">
        <v>6795252</v>
      </c>
      <c r="B4390" t="s">
        <v>15639</v>
      </c>
      <c r="C4390" s="4">
        <v>12541502</v>
      </c>
      <c r="D4390" t="s">
        <v>375</v>
      </c>
      <c r="E4390" t="s">
        <v>15640</v>
      </c>
      <c r="F4390" s="4">
        <v>11206</v>
      </c>
      <c r="G4390" s="13" t="s">
        <v>4662</v>
      </c>
      <c r="H4390" s="13" t="s">
        <v>9230</v>
      </c>
      <c r="I4390" s="1">
        <v>4069393</v>
      </c>
      <c r="J4390" s="1">
        <v>-7394438</v>
      </c>
      <c r="K4390" t="s">
        <v>40</v>
      </c>
      <c r="L4390" s="20">
        <v>85</v>
      </c>
      <c r="M4390" s="4">
        <v>3</v>
      </c>
      <c r="N4390" s="4">
        <v>0</v>
      </c>
      <c r="O4390" s="2">
        <v>42326</v>
      </c>
      <c r="P4390" s="3">
        <v>0.36</v>
      </c>
      <c r="Q4390" s="4">
        <v>1</v>
      </c>
      <c r="R4390" s="3">
        <v>6.9</v>
      </c>
      <c r="S43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0" t="str">
        <f>IF(AIRBNB[[#This Row],[RUIDO(dB)]]&lt;=4,"Silencioso",IF(AIRBNB[[#This Row],[RUIDO(dB)]]&lt;=5.5,"Poco Ruidoso","Ruidoso"))</f>
        <v>Ruidoso</v>
      </c>
      <c r="U4390" t="str">
        <f>IF(AND(AIRBNB[[#This Row],[PRECIO]]&lt;50,AIRBNB[[#This Row],[MIN_NOCHES]]&gt;3),"Dentro del presupuesto","No considerar")</f>
        <v>No considerar</v>
      </c>
      <c r="V4390" t="str">
        <f>VLOOKUP(AIRBNB[[#This Row],[HOST_ID]],Super_host[],5,FALSE)</f>
        <v>Host</v>
      </c>
    </row>
    <row r="4391" spans="1:22">
      <c r="A4391" s="4">
        <v>4187653</v>
      </c>
      <c r="B4391" t="s">
        <v>9388</v>
      </c>
      <c r="C4391" s="4">
        <v>12360407</v>
      </c>
      <c r="D4391" t="s">
        <v>6600</v>
      </c>
      <c r="E4391" t="s">
        <v>9389</v>
      </c>
      <c r="F4391" s="4">
        <v>11209</v>
      </c>
      <c r="G4391" s="13" t="s">
        <v>4662</v>
      </c>
      <c r="H4391" s="13" t="s">
        <v>9390</v>
      </c>
      <c r="I4391" s="1">
        <v>4062433</v>
      </c>
      <c r="J4391" s="1">
        <v>-7402892</v>
      </c>
      <c r="K4391" t="s">
        <v>40</v>
      </c>
      <c r="L4391" s="20">
        <v>85</v>
      </c>
      <c r="M4391" s="4">
        <v>2</v>
      </c>
      <c r="N4391" s="4">
        <v>1</v>
      </c>
      <c r="O4391" s="2">
        <v>42133</v>
      </c>
      <c r="P4391" s="3">
        <v>0.02</v>
      </c>
      <c r="Q4391" s="4">
        <v>1</v>
      </c>
      <c r="R4391" s="3">
        <v>6.9</v>
      </c>
      <c r="S43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1" t="str">
        <f>IF(AIRBNB[[#This Row],[RUIDO(dB)]]&lt;=4,"Silencioso",IF(AIRBNB[[#This Row],[RUIDO(dB)]]&lt;=5.5,"Poco Ruidoso","Ruidoso"))</f>
        <v>Ruidoso</v>
      </c>
      <c r="U4391" t="str">
        <f>IF(AND(AIRBNB[[#This Row],[PRECIO]]&lt;50,AIRBNB[[#This Row],[MIN_NOCHES]]&gt;3),"Dentro del presupuesto","No considerar")</f>
        <v>No considerar</v>
      </c>
      <c r="V4391" t="str">
        <f>VLOOKUP(AIRBNB[[#This Row],[HOST_ID]],Super_host[],5,FALSE)</f>
        <v>Host</v>
      </c>
    </row>
    <row r="4392" spans="1:22">
      <c r="A4392" s="4">
        <v>2334411</v>
      </c>
      <c r="B4392" t="s">
        <v>5278</v>
      </c>
      <c r="C4392" s="4">
        <v>11280333</v>
      </c>
      <c r="D4392" t="s">
        <v>5279</v>
      </c>
      <c r="E4392" t="s">
        <v>5280</v>
      </c>
      <c r="F4392" s="4">
        <v>10037</v>
      </c>
      <c r="G4392" s="13" t="s">
        <v>124</v>
      </c>
      <c r="H4392" s="13" t="s">
        <v>148</v>
      </c>
      <c r="I4392" s="1">
        <v>4081128</v>
      </c>
      <c r="J4392" s="1">
        <v>-7394117</v>
      </c>
      <c r="K4392" t="s">
        <v>5</v>
      </c>
      <c r="L4392" s="20">
        <v>85</v>
      </c>
      <c r="M4392" s="4">
        <v>3</v>
      </c>
      <c r="N4392" s="4">
        <v>82</v>
      </c>
      <c r="O4392" s="2">
        <v>43646</v>
      </c>
      <c r="P4392" s="3">
        <v>1.38</v>
      </c>
      <c r="Q4392" s="4">
        <v>1</v>
      </c>
      <c r="R4392" s="3">
        <v>5.6</v>
      </c>
      <c r="S43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2" t="str">
        <f>IF(AIRBNB[[#This Row],[RUIDO(dB)]]&lt;=4,"Silencioso",IF(AIRBNB[[#This Row],[RUIDO(dB)]]&lt;=5.5,"Poco Ruidoso","Ruidoso"))</f>
        <v>Ruidoso</v>
      </c>
      <c r="U4392" t="str">
        <f>IF(AND(AIRBNB[[#This Row],[PRECIO]]&lt;50,AIRBNB[[#This Row],[MIN_NOCHES]]&gt;3),"Dentro del presupuesto","No considerar")</f>
        <v>No considerar</v>
      </c>
      <c r="V4392" t="str">
        <f>VLOOKUP(AIRBNB[[#This Row],[HOST_ID]],Super_host[],5,FALSE)</f>
        <v>Host</v>
      </c>
    </row>
    <row r="4393" spans="1:22">
      <c r="A4393" s="4">
        <v>2201581</v>
      </c>
      <c r="B4393" t="s">
        <v>11498</v>
      </c>
      <c r="C4393" s="4">
        <v>11231506</v>
      </c>
      <c r="D4393" t="s">
        <v>9643</v>
      </c>
      <c r="E4393" t="s">
        <v>11499</v>
      </c>
      <c r="F4393" s="4">
        <v>11206</v>
      </c>
      <c r="G4393" s="13" t="s">
        <v>4662</v>
      </c>
      <c r="H4393" s="13" t="s">
        <v>9230</v>
      </c>
      <c r="I4393" s="1">
        <v>4069587</v>
      </c>
      <c r="J4393" s="1">
        <v>-7394037</v>
      </c>
      <c r="K4393" t="s">
        <v>5</v>
      </c>
      <c r="L4393" s="20">
        <v>85</v>
      </c>
      <c r="M4393" s="4">
        <v>4</v>
      </c>
      <c r="N4393" s="4">
        <v>9</v>
      </c>
      <c r="O4393" s="2">
        <v>43619</v>
      </c>
      <c r="P4393" s="3">
        <v>0.22</v>
      </c>
      <c r="Q4393" s="4">
        <v>1</v>
      </c>
      <c r="R4393" s="3">
        <v>6.9</v>
      </c>
      <c r="S43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3" t="str">
        <f>IF(AIRBNB[[#This Row],[RUIDO(dB)]]&lt;=4,"Silencioso",IF(AIRBNB[[#This Row],[RUIDO(dB)]]&lt;=5.5,"Poco Ruidoso","Ruidoso"))</f>
        <v>Ruidoso</v>
      </c>
      <c r="U4393" t="str">
        <f>IF(AND(AIRBNB[[#This Row],[PRECIO]]&lt;50,AIRBNB[[#This Row],[MIN_NOCHES]]&gt;3),"Dentro del presupuesto","No considerar")</f>
        <v>No considerar</v>
      </c>
      <c r="V4393" t="str">
        <f>VLOOKUP(AIRBNB[[#This Row],[HOST_ID]],Super_host[],5,FALSE)</f>
        <v>Host</v>
      </c>
    </row>
    <row r="4394" spans="1:22">
      <c r="A4394" s="4">
        <v>5373703</v>
      </c>
      <c r="B4394" t="s">
        <v>12647</v>
      </c>
      <c r="C4394" s="4">
        <v>10887881</v>
      </c>
      <c r="D4394" t="s">
        <v>650</v>
      </c>
      <c r="E4394" t="s">
        <v>12648</v>
      </c>
      <c r="F4394" s="4">
        <v>11205</v>
      </c>
      <c r="G4394" s="13" t="s">
        <v>4662</v>
      </c>
      <c r="H4394" s="13" t="s">
        <v>9387</v>
      </c>
      <c r="I4394" s="1">
        <v>4068943</v>
      </c>
      <c r="J4394" s="1">
        <v>-7396635</v>
      </c>
      <c r="K4394" t="s">
        <v>40</v>
      </c>
      <c r="L4394" s="20">
        <v>85</v>
      </c>
      <c r="M4394" s="4">
        <v>1</v>
      </c>
      <c r="N4394" s="4">
        <v>28</v>
      </c>
      <c r="O4394" s="2">
        <v>42456</v>
      </c>
      <c r="P4394" s="3">
        <v>0.53</v>
      </c>
      <c r="Q4394" s="4">
        <v>1</v>
      </c>
      <c r="R4394" s="3">
        <v>6.9</v>
      </c>
      <c r="S43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4" t="str">
        <f>IF(AIRBNB[[#This Row],[RUIDO(dB)]]&lt;=4,"Silencioso",IF(AIRBNB[[#This Row],[RUIDO(dB)]]&lt;=5.5,"Poco Ruidoso","Ruidoso"))</f>
        <v>Ruidoso</v>
      </c>
      <c r="U4394" t="str">
        <f>IF(AND(AIRBNB[[#This Row],[PRECIO]]&lt;50,AIRBNB[[#This Row],[MIN_NOCHES]]&gt;3),"Dentro del presupuesto","No considerar")</f>
        <v>No considerar</v>
      </c>
      <c r="V4394" t="str">
        <f>VLOOKUP(AIRBNB[[#This Row],[HOST_ID]],Super_host[],5,FALSE)</f>
        <v>Host</v>
      </c>
    </row>
    <row r="4395" spans="1:22">
      <c r="A4395" s="4">
        <v>2113934</v>
      </c>
      <c r="B4395" t="s">
        <v>2868</v>
      </c>
      <c r="C4395" s="4">
        <v>10777592</v>
      </c>
      <c r="D4395" t="s">
        <v>1402</v>
      </c>
      <c r="E4395" t="s">
        <v>2869</v>
      </c>
      <c r="F4395" s="4">
        <v>10021</v>
      </c>
      <c r="G4395" s="13" t="s">
        <v>124</v>
      </c>
      <c r="H4395" s="13" t="s">
        <v>129</v>
      </c>
      <c r="I4395" s="1">
        <v>407686</v>
      </c>
      <c r="J4395" s="1">
        <v>-7395307</v>
      </c>
      <c r="K4395" t="s">
        <v>268</v>
      </c>
      <c r="L4395" s="20">
        <v>85</v>
      </c>
      <c r="M4395" s="4">
        <v>2</v>
      </c>
      <c r="N4395" s="4">
        <v>16</v>
      </c>
      <c r="O4395" s="2">
        <v>42876</v>
      </c>
      <c r="P4395" s="3">
        <v>0.25</v>
      </c>
      <c r="Q4395" s="4">
        <v>1</v>
      </c>
      <c r="R4395" s="3">
        <v>5.6</v>
      </c>
      <c r="S43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5" t="str">
        <f>IF(AIRBNB[[#This Row],[RUIDO(dB)]]&lt;=4,"Silencioso",IF(AIRBNB[[#This Row],[RUIDO(dB)]]&lt;=5.5,"Poco Ruidoso","Ruidoso"))</f>
        <v>Ruidoso</v>
      </c>
      <c r="U4395" t="str">
        <f>IF(AND(AIRBNB[[#This Row],[PRECIO]]&lt;50,AIRBNB[[#This Row],[MIN_NOCHES]]&gt;3),"Dentro del presupuesto","No considerar")</f>
        <v>No considerar</v>
      </c>
      <c r="V4395" t="str">
        <f>VLOOKUP(AIRBNB[[#This Row],[HOST_ID]],Super_host[],5,FALSE)</f>
        <v>Host</v>
      </c>
    </row>
    <row r="4396" spans="1:22">
      <c r="A4396" s="4">
        <v>2371632</v>
      </c>
      <c r="B4396" t="s">
        <v>8811</v>
      </c>
      <c r="C4396" s="4">
        <v>10721506</v>
      </c>
      <c r="D4396" t="s">
        <v>1663</v>
      </c>
      <c r="E4396" t="s">
        <v>8812</v>
      </c>
      <c r="F4396" s="4">
        <v>11417</v>
      </c>
      <c r="G4396" s="13" t="s">
        <v>7897</v>
      </c>
      <c r="H4396" s="13" t="s">
        <v>8039</v>
      </c>
      <c r="I4396" s="1">
        <v>4067657</v>
      </c>
      <c r="J4396" s="1">
        <v>-7384083</v>
      </c>
      <c r="K4396" t="s">
        <v>5</v>
      </c>
      <c r="L4396" s="20">
        <v>85</v>
      </c>
      <c r="M4396" s="4">
        <v>3</v>
      </c>
      <c r="N4396" s="4">
        <v>106</v>
      </c>
      <c r="O4396" s="2">
        <v>43643</v>
      </c>
      <c r="P4396" s="3">
        <v>1.66</v>
      </c>
      <c r="Q4396" s="4">
        <v>5</v>
      </c>
      <c r="R4396" s="3">
        <v>6.24</v>
      </c>
      <c r="S43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6" t="str">
        <f>IF(AIRBNB[[#This Row],[RUIDO(dB)]]&lt;=4,"Silencioso",IF(AIRBNB[[#This Row],[RUIDO(dB)]]&lt;=5.5,"Poco Ruidoso","Ruidoso"))</f>
        <v>Ruidoso</v>
      </c>
      <c r="U4396" t="str">
        <f>IF(AND(AIRBNB[[#This Row],[PRECIO]]&lt;50,AIRBNB[[#This Row],[MIN_NOCHES]]&gt;3),"Dentro del presupuesto","No considerar")</f>
        <v>No considerar</v>
      </c>
      <c r="V4396" t="str">
        <f>VLOOKUP(AIRBNB[[#This Row],[HOST_ID]],Super_host[],5,FALSE)</f>
        <v>Host</v>
      </c>
    </row>
    <row r="4397" spans="1:22">
      <c r="A4397" s="4">
        <v>2069059</v>
      </c>
      <c r="B4397" t="s">
        <v>15690</v>
      </c>
      <c r="C4397" s="4">
        <v>10581580</v>
      </c>
      <c r="D4397" t="s">
        <v>1466</v>
      </c>
      <c r="E4397" t="s">
        <v>15691</v>
      </c>
      <c r="F4397" s="4">
        <v>11215</v>
      </c>
      <c r="G4397" s="13" t="s">
        <v>4662</v>
      </c>
      <c r="H4397" s="13" t="s">
        <v>9262</v>
      </c>
      <c r="I4397" s="1">
        <v>4066551</v>
      </c>
      <c r="J4397" s="1">
        <v>-7398805</v>
      </c>
      <c r="K4397" t="s">
        <v>40</v>
      </c>
      <c r="L4397" s="20">
        <v>85</v>
      </c>
      <c r="M4397" s="4">
        <v>10</v>
      </c>
      <c r="N4397" s="4">
        <v>0</v>
      </c>
      <c r="O4397" s="2">
        <v>43647</v>
      </c>
      <c r="P4397" s="3">
        <v>4.13</v>
      </c>
      <c r="Q4397" s="4">
        <v>1</v>
      </c>
      <c r="R4397" s="3">
        <v>6.9</v>
      </c>
      <c r="S43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7" t="str">
        <f>IF(AIRBNB[[#This Row],[RUIDO(dB)]]&lt;=4,"Silencioso",IF(AIRBNB[[#This Row],[RUIDO(dB)]]&lt;=5.5,"Poco Ruidoso","Ruidoso"))</f>
        <v>Ruidoso</v>
      </c>
      <c r="U4397" t="str">
        <f>IF(AND(AIRBNB[[#This Row],[PRECIO]]&lt;50,AIRBNB[[#This Row],[MIN_NOCHES]]&gt;3),"Dentro del presupuesto","No considerar")</f>
        <v>No considerar</v>
      </c>
      <c r="V4397" t="str">
        <f>VLOOKUP(AIRBNB[[#This Row],[HOST_ID]],Super_host[],5,FALSE)</f>
        <v>Host</v>
      </c>
    </row>
    <row r="4398" spans="1:22">
      <c r="A4398" s="4">
        <v>2424199</v>
      </c>
      <c r="B4398" t="s">
        <v>10938</v>
      </c>
      <c r="C4398" s="4">
        <v>10434821</v>
      </c>
      <c r="D4398" t="s">
        <v>10939</v>
      </c>
      <c r="E4398" t="s">
        <v>10940</v>
      </c>
      <c r="F4398" s="4">
        <v>11216</v>
      </c>
      <c r="G4398" s="13" t="s">
        <v>4662</v>
      </c>
      <c r="H4398" s="13" t="s">
        <v>9252</v>
      </c>
      <c r="I4398" s="1">
        <v>4067422</v>
      </c>
      <c r="J4398" s="1">
        <v>-7395569</v>
      </c>
      <c r="K4398" t="s">
        <v>5</v>
      </c>
      <c r="L4398" s="20">
        <v>85</v>
      </c>
      <c r="M4398" s="4">
        <v>10</v>
      </c>
      <c r="N4398" s="4">
        <v>9</v>
      </c>
      <c r="O4398" s="2">
        <v>43102</v>
      </c>
      <c r="P4398" s="3">
        <v>0.14000000000000001</v>
      </c>
      <c r="Q4398" s="4">
        <v>1</v>
      </c>
      <c r="R4398" s="3">
        <v>6.9</v>
      </c>
      <c r="S43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8" t="str">
        <f>IF(AIRBNB[[#This Row],[RUIDO(dB)]]&lt;=4,"Silencioso",IF(AIRBNB[[#This Row],[RUIDO(dB)]]&lt;=5.5,"Poco Ruidoso","Ruidoso"))</f>
        <v>Ruidoso</v>
      </c>
      <c r="U4398" t="str">
        <f>IF(AND(AIRBNB[[#This Row],[PRECIO]]&lt;50,AIRBNB[[#This Row],[MIN_NOCHES]]&gt;3),"Dentro del presupuesto","No considerar")</f>
        <v>No considerar</v>
      </c>
      <c r="V4398" t="str">
        <f>VLOOKUP(AIRBNB[[#This Row],[HOST_ID]],Super_host[],5,FALSE)</f>
        <v>Host</v>
      </c>
    </row>
    <row r="4399" spans="1:22">
      <c r="A4399" s="4">
        <v>2569808</v>
      </c>
      <c r="B4399" t="s">
        <v>12874</v>
      </c>
      <c r="C4399" s="4">
        <v>10302140</v>
      </c>
      <c r="D4399" t="s">
        <v>12875</v>
      </c>
      <c r="E4399" t="s">
        <v>12876</v>
      </c>
      <c r="F4399" s="4">
        <v>11211</v>
      </c>
      <c r="G4399" s="13" t="s">
        <v>4662</v>
      </c>
      <c r="H4399" s="13" t="s">
        <v>9218</v>
      </c>
      <c r="I4399" s="1">
        <v>4071075</v>
      </c>
      <c r="J4399" s="1">
        <v>-7395676</v>
      </c>
      <c r="K4399" t="s">
        <v>5</v>
      </c>
      <c r="L4399" s="20">
        <v>85</v>
      </c>
      <c r="M4399" s="4">
        <v>10</v>
      </c>
      <c r="N4399" s="4">
        <v>40</v>
      </c>
      <c r="O4399" s="2">
        <v>43642</v>
      </c>
      <c r="P4399" s="3">
        <v>0.64</v>
      </c>
      <c r="Q4399" s="4">
        <v>1</v>
      </c>
      <c r="R4399" s="3">
        <v>6.9</v>
      </c>
      <c r="S43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399" t="str">
        <f>IF(AIRBNB[[#This Row],[RUIDO(dB)]]&lt;=4,"Silencioso",IF(AIRBNB[[#This Row],[RUIDO(dB)]]&lt;=5.5,"Poco Ruidoso","Ruidoso"))</f>
        <v>Ruidoso</v>
      </c>
      <c r="U4399" t="str">
        <f>IF(AND(AIRBNB[[#This Row],[PRECIO]]&lt;50,AIRBNB[[#This Row],[MIN_NOCHES]]&gt;3),"Dentro del presupuesto","No considerar")</f>
        <v>No considerar</v>
      </c>
      <c r="V4399" t="str">
        <f>VLOOKUP(AIRBNB[[#This Row],[HOST_ID]],Super_host[],5,FALSE)</f>
        <v>Host</v>
      </c>
    </row>
    <row r="4400" spans="1:22">
      <c r="A4400" s="4">
        <v>3783639</v>
      </c>
      <c r="B4400" t="s">
        <v>6990</v>
      </c>
      <c r="C4400" s="4">
        <v>10193030</v>
      </c>
      <c r="D4400" t="s">
        <v>866</v>
      </c>
      <c r="E4400" t="s">
        <v>6991</v>
      </c>
      <c r="F4400" s="4">
        <v>10030</v>
      </c>
      <c r="G4400" s="13" t="s">
        <v>124</v>
      </c>
      <c r="H4400" s="13" t="s">
        <v>148</v>
      </c>
      <c r="I4400" s="1">
        <v>4082217</v>
      </c>
      <c r="J4400" s="1">
        <v>-7394149</v>
      </c>
      <c r="K4400" t="s">
        <v>40</v>
      </c>
      <c r="L4400" s="20">
        <v>85</v>
      </c>
      <c r="M4400" s="4">
        <v>3</v>
      </c>
      <c r="N4400" s="4">
        <v>0</v>
      </c>
      <c r="O4400" s="2">
        <v>43631</v>
      </c>
      <c r="P4400" s="3">
        <v>0.02</v>
      </c>
      <c r="Q4400" s="4">
        <v>1</v>
      </c>
      <c r="R4400" s="3">
        <v>5.6</v>
      </c>
      <c r="S44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0" t="str">
        <f>IF(AIRBNB[[#This Row],[RUIDO(dB)]]&lt;=4,"Silencioso",IF(AIRBNB[[#This Row],[RUIDO(dB)]]&lt;=5.5,"Poco Ruidoso","Ruidoso"))</f>
        <v>Ruidoso</v>
      </c>
      <c r="U4400" t="str">
        <f>IF(AND(AIRBNB[[#This Row],[PRECIO]]&lt;50,AIRBNB[[#This Row],[MIN_NOCHES]]&gt;3),"Dentro del presupuesto","No considerar")</f>
        <v>No considerar</v>
      </c>
      <c r="V4400" t="str">
        <f>VLOOKUP(AIRBNB[[#This Row],[HOST_ID]],Super_host[],5,FALSE)</f>
        <v>Host</v>
      </c>
    </row>
    <row r="4401" spans="1:22">
      <c r="A4401" s="4">
        <v>1941439</v>
      </c>
      <c r="B4401" t="s">
        <v>3970</v>
      </c>
      <c r="C4401" s="4">
        <v>10041857</v>
      </c>
      <c r="D4401" t="s">
        <v>2265</v>
      </c>
      <c r="E4401" t="s">
        <v>3971</v>
      </c>
      <c r="F4401" s="4">
        <v>10029</v>
      </c>
      <c r="G4401" s="13" t="s">
        <v>124</v>
      </c>
      <c r="H4401" s="13" t="s">
        <v>219</v>
      </c>
      <c r="I4401" s="1">
        <v>4079629</v>
      </c>
      <c r="J4401" s="1">
        <v>-7394769</v>
      </c>
      <c r="K4401" t="s">
        <v>40</v>
      </c>
      <c r="L4401" s="20">
        <v>85</v>
      </c>
      <c r="M4401" s="4">
        <v>2</v>
      </c>
      <c r="N4401" s="4">
        <v>36</v>
      </c>
      <c r="O4401" s="2">
        <v>43642</v>
      </c>
      <c r="P4401" s="3">
        <v>0.53</v>
      </c>
      <c r="Q4401" s="4">
        <v>1</v>
      </c>
      <c r="R4401" s="3">
        <v>5.6</v>
      </c>
      <c r="S44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1" t="str">
        <f>IF(AIRBNB[[#This Row],[RUIDO(dB)]]&lt;=4,"Silencioso",IF(AIRBNB[[#This Row],[RUIDO(dB)]]&lt;=5.5,"Poco Ruidoso","Ruidoso"))</f>
        <v>Ruidoso</v>
      </c>
      <c r="U4401" t="str">
        <f>IF(AND(AIRBNB[[#This Row],[PRECIO]]&lt;50,AIRBNB[[#This Row],[MIN_NOCHES]]&gt;3),"Dentro del presupuesto","No considerar")</f>
        <v>No considerar</v>
      </c>
      <c r="V4401" t="str">
        <f>VLOOKUP(AIRBNB[[#This Row],[HOST_ID]],Super_host[],5,FALSE)</f>
        <v>Host</v>
      </c>
    </row>
    <row r="4402" spans="1:22">
      <c r="A4402" s="4">
        <v>1932094</v>
      </c>
      <c r="B4402" t="s">
        <v>3637</v>
      </c>
      <c r="C4402" s="4">
        <v>10001478</v>
      </c>
      <c r="D4402" t="s">
        <v>3638</v>
      </c>
      <c r="E4402" t="s">
        <v>3639</v>
      </c>
      <c r="F4402" s="4">
        <v>10019</v>
      </c>
      <c r="G4402" s="13" t="s">
        <v>124</v>
      </c>
      <c r="H4402" s="13" t="s">
        <v>373</v>
      </c>
      <c r="I4402" s="1">
        <v>4076135</v>
      </c>
      <c r="J4402" s="1">
        <v>-7397785</v>
      </c>
      <c r="K4402" t="s">
        <v>40</v>
      </c>
      <c r="L4402" s="20">
        <v>85</v>
      </c>
      <c r="M4402" s="4">
        <v>4</v>
      </c>
      <c r="N4402" s="4">
        <v>29</v>
      </c>
      <c r="O4402" s="2">
        <v>42826</v>
      </c>
      <c r="P4402" s="3">
        <v>0.42</v>
      </c>
      <c r="Q4402" s="4">
        <v>1</v>
      </c>
      <c r="R4402" s="3">
        <v>5.6</v>
      </c>
      <c r="S44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2" t="str">
        <f>IF(AIRBNB[[#This Row],[RUIDO(dB)]]&lt;=4,"Silencioso",IF(AIRBNB[[#This Row],[RUIDO(dB)]]&lt;=5.5,"Poco Ruidoso","Ruidoso"))</f>
        <v>Ruidoso</v>
      </c>
      <c r="U4402" t="str">
        <f>IF(AND(AIRBNB[[#This Row],[PRECIO]]&lt;50,AIRBNB[[#This Row],[MIN_NOCHES]]&gt;3),"Dentro del presupuesto","No considerar")</f>
        <v>No considerar</v>
      </c>
      <c r="V4402" t="str">
        <f>VLOOKUP(AIRBNB[[#This Row],[HOST_ID]],Super_host[],5,FALSE)</f>
        <v>Host</v>
      </c>
    </row>
    <row r="4403" spans="1:22">
      <c r="A4403" s="4">
        <v>1880539</v>
      </c>
      <c r="B4403" t="s">
        <v>14036</v>
      </c>
      <c r="C4403" s="4">
        <v>9790609</v>
      </c>
      <c r="D4403" t="s">
        <v>9327</v>
      </c>
      <c r="E4403" t="s">
        <v>14037</v>
      </c>
      <c r="F4403" s="4">
        <v>11249</v>
      </c>
      <c r="G4403" s="13" t="s">
        <v>4662</v>
      </c>
      <c r="H4403" s="13" t="s">
        <v>9218</v>
      </c>
      <c r="I4403" s="1">
        <v>4071216</v>
      </c>
      <c r="J4403" s="1">
        <v>-7396615</v>
      </c>
      <c r="K4403" t="s">
        <v>40</v>
      </c>
      <c r="L4403" s="20">
        <v>85</v>
      </c>
      <c r="M4403" s="4">
        <v>3</v>
      </c>
      <c r="N4403" s="4">
        <v>92</v>
      </c>
      <c r="O4403" s="2">
        <v>43644</v>
      </c>
      <c r="P4403" s="3">
        <v>1.57</v>
      </c>
      <c r="Q4403" s="4">
        <v>1</v>
      </c>
      <c r="R4403" s="3">
        <v>6.9</v>
      </c>
      <c r="S44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3" t="str">
        <f>IF(AIRBNB[[#This Row],[RUIDO(dB)]]&lt;=4,"Silencioso",IF(AIRBNB[[#This Row],[RUIDO(dB)]]&lt;=5.5,"Poco Ruidoso","Ruidoso"))</f>
        <v>Ruidoso</v>
      </c>
      <c r="U4403" t="str">
        <f>IF(AND(AIRBNB[[#This Row],[PRECIO]]&lt;50,AIRBNB[[#This Row],[MIN_NOCHES]]&gt;3),"Dentro del presupuesto","No considerar")</f>
        <v>No considerar</v>
      </c>
      <c r="V4403" t="str">
        <f>VLOOKUP(AIRBNB[[#This Row],[HOST_ID]],Super_host[],5,FALSE)</f>
        <v>Host</v>
      </c>
    </row>
    <row r="4404" spans="1:22">
      <c r="A4404" s="4">
        <v>6570718</v>
      </c>
      <c r="B4404" t="s">
        <v>9137</v>
      </c>
      <c r="C4404" s="4">
        <v>9630921</v>
      </c>
      <c r="D4404" t="s">
        <v>9138</v>
      </c>
      <c r="E4404" t="s">
        <v>9139</v>
      </c>
      <c r="F4404" s="4">
        <v>11101</v>
      </c>
      <c r="G4404" s="13" t="s">
        <v>7897</v>
      </c>
      <c r="H4404" s="13" t="s">
        <v>7905</v>
      </c>
      <c r="I4404" s="1">
        <v>4075628</v>
      </c>
      <c r="J4404" s="1">
        <v>-7392072</v>
      </c>
      <c r="K4404" t="s">
        <v>5</v>
      </c>
      <c r="L4404" s="20">
        <v>85</v>
      </c>
      <c r="M4404" s="4">
        <v>7</v>
      </c>
      <c r="N4404" s="4">
        <v>0</v>
      </c>
      <c r="O4404" s="2">
        <v>43456</v>
      </c>
      <c r="P4404" s="3">
        <v>0.36</v>
      </c>
      <c r="Q4404" s="4">
        <v>5</v>
      </c>
      <c r="R4404" s="3">
        <v>6.24</v>
      </c>
      <c r="S44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4" t="str">
        <f>IF(AIRBNB[[#This Row],[RUIDO(dB)]]&lt;=4,"Silencioso",IF(AIRBNB[[#This Row],[RUIDO(dB)]]&lt;=5.5,"Poco Ruidoso","Ruidoso"))</f>
        <v>Ruidoso</v>
      </c>
      <c r="U4404" t="str">
        <f>IF(AND(AIRBNB[[#This Row],[PRECIO]]&lt;50,AIRBNB[[#This Row],[MIN_NOCHES]]&gt;3),"Dentro del presupuesto","No considerar")</f>
        <v>No considerar</v>
      </c>
      <c r="V4404" t="str">
        <f>VLOOKUP(AIRBNB[[#This Row],[HOST_ID]],Super_host[],5,FALSE)</f>
        <v>Host</v>
      </c>
    </row>
    <row r="4405" spans="1:22">
      <c r="A4405" s="4">
        <v>4795857</v>
      </c>
      <c r="B4405" t="s">
        <v>3076</v>
      </c>
      <c r="C4405" s="4">
        <v>8902883</v>
      </c>
      <c r="D4405" t="s">
        <v>3077</v>
      </c>
      <c r="E4405" t="s">
        <v>3078</v>
      </c>
      <c r="F4405" s="4">
        <v>10032</v>
      </c>
      <c r="G4405" s="13" t="s">
        <v>124</v>
      </c>
      <c r="H4405" s="13" t="s">
        <v>125</v>
      </c>
      <c r="I4405" s="1">
        <v>4083729</v>
      </c>
      <c r="J4405" s="1">
        <v>-7394372</v>
      </c>
      <c r="K4405" t="s">
        <v>5</v>
      </c>
      <c r="L4405" s="20">
        <v>85</v>
      </c>
      <c r="M4405" s="4">
        <v>30</v>
      </c>
      <c r="N4405" s="4">
        <v>10</v>
      </c>
      <c r="O4405" s="2">
        <v>43646</v>
      </c>
      <c r="P4405" s="3">
        <v>0.28000000000000003</v>
      </c>
      <c r="Q4405" s="4">
        <v>1</v>
      </c>
      <c r="R4405" s="3">
        <v>5.6</v>
      </c>
      <c r="S44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5" t="str">
        <f>IF(AIRBNB[[#This Row],[RUIDO(dB)]]&lt;=4,"Silencioso",IF(AIRBNB[[#This Row],[RUIDO(dB)]]&lt;=5.5,"Poco Ruidoso","Ruidoso"))</f>
        <v>Ruidoso</v>
      </c>
      <c r="U4405" t="str">
        <f>IF(AND(AIRBNB[[#This Row],[PRECIO]]&lt;50,AIRBNB[[#This Row],[MIN_NOCHES]]&gt;3),"Dentro del presupuesto","No considerar")</f>
        <v>No considerar</v>
      </c>
      <c r="V4405" t="str">
        <f>VLOOKUP(AIRBNB[[#This Row],[HOST_ID]],Super_host[],5,FALSE)</f>
        <v>Host</v>
      </c>
    </row>
    <row r="4406" spans="1:22">
      <c r="A4406" s="4">
        <v>1584060</v>
      </c>
      <c r="B4406" t="s">
        <v>12717</v>
      </c>
      <c r="C4406" s="4">
        <v>8119708</v>
      </c>
      <c r="D4406" t="s">
        <v>12718</v>
      </c>
      <c r="E4406" t="s">
        <v>12719</v>
      </c>
      <c r="F4406" s="4">
        <v>11230</v>
      </c>
      <c r="G4406" s="13" t="s">
        <v>4662</v>
      </c>
      <c r="H4406" s="13" t="s">
        <v>9225</v>
      </c>
      <c r="I4406" s="1">
        <v>4062733</v>
      </c>
      <c r="J4406" s="1">
        <v>-7396102</v>
      </c>
      <c r="K4406" t="s">
        <v>40</v>
      </c>
      <c r="L4406" s="20">
        <v>85</v>
      </c>
      <c r="M4406" s="4">
        <v>4</v>
      </c>
      <c r="N4406" s="4">
        <v>38</v>
      </c>
      <c r="O4406" s="2">
        <v>43599</v>
      </c>
      <c r="P4406" s="3">
        <v>0.56000000000000005</v>
      </c>
      <c r="Q4406" s="4">
        <v>1</v>
      </c>
      <c r="R4406" s="3">
        <v>6.9</v>
      </c>
      <c r="S44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6" t="str">
        <f>IF(AIRBNB[[#This Row],[RUIDO(dB)]]&lt;=4,"Silencioso",IF(AIRBNB[[#This Row],[RUIDO(dB)]]&lt;=5.5,"Poco Ruidoso","Ruidoso"))</f>
        <v>Ruidoso</v>
      </c>
      <c r="U4406" t="str">
        <f>IF(AND(AIRBNB[[#This Row],[PRECIO]]&lt;50,AIRBNB[[#This Row],[MIN_NOCHES]]&gt;3),"Dentro del presupuesto","No considerar")</f>
        <v>No considerar</v>
      </c>
      <c r="V4406" t="str">
        <f>VLOOKUP(AIRBNB[[#This Row],[HOST_ID]],Super_host[],5,FALSE)</f>
        <v>Host</v>
      </c>
    </row>
    <row r="4407" spans="1:22">
      <c r="A4407" s="4">
        <v>1519994</v>
      </c>
      <c r="B4407" t="s">
        <v>11072</v>
      </c>
      <c r="C4407" s="4">
        <v>8113165</v>
      </c>
      <c r="D4407" t="s">
        <v>11073</v>
      </c>
      <c r="E4407" t="s">
        <v>11074</v>
      </c>
      <c r="F4407" s="4">
        <v>11236</v>
      </c>
      <c r="G4407" s="13" t="s">
        <v>4662</v>
      </c>
      <c r="H4407" s="13" t="s">
        <v>11075</v>
      </c>
      <c r="I4407" s="1">
        <v>4063591</v>
      </c>
      <c r="J4407" s="1">
        <v>-7390941</v>
      </c>
      <c r="K4407" t="s">
        <v>40</v>
      </c>
      <c r="L4407" s="20">
        <v>85</v>
      </c>
      <c r="M4407" s="4">
        <v>3</v>
      </c>
      <c r="N4407" s="4">
        <v>1</v>
      </c>
      <c r="O4407" s="2">
        <v>43469</v>
      </c>
      <c r="P4407" s="3">
        <v>0.16</v>
      </c>
      <c r="Q4407" s="4">
        <v>1</v>
      </c>
      <c r="R4407" s="3">
        <v>6.9</v>
      </c>
      <c r="S44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7" t="str">
        <f>IF(AIRBNB[[#This Row],[RUIDO(dB)]]&lt;=4,"Silencioso",IF(AIRBNB[[#This Row],[RUIDO(dB)]]&lt;=5.5,"Poco Ruidoso","Ruidoso"))</f>
        <v>Ruidoso</v>
      </c>
      <c r="U4407" t="str">
        <f>IF(AND(AIRBNB[[#This Row],[PRECIO]]&lt;50,AIRBNB[[#This Row],[MIN_NOCHES]]&gt;3),"Dentro del presupuesto","No considerar")</f>
        <v>No considerar</v>
      </c>
      <c r="V4407" t="str">
        <f>VLOOKUP(AIRBNB[[#This Row],[HOST_ID]],Super_host[],5,FALSE)</f>
        <v>Host</v>
      </c>
    </row>
    <row r="4408" spans="1:22">
      <c r="A4408" s="4">
        <v>1457505</v>
      </c>
      <c r="B4408" t="s">
        <v>13411</v>
      </c>
      <c r="C4408" s="4">
        <v>7815949</v>
      </c>
      <c r="D4408" t="s">
        <v>4335</v>
      </c>
      <c r="E4408" t="s">
        <v>13412</v>
      </c>
      <c r="F4408" s="4">
        <v>11233</v>
      </c>
      <c r="G4408" s="13" t="s">
        <v>4662</v>
      </c>
      <c r="H4408" s="13" t="s">
        <v>9252</v>
      </c>
      <c r="I4408" s="1">
        <v>4067265</v>
      </c>
      <c r="J4408" s="1">
        <v>-739247</v>
      </c>
      <c r="K4408" t="s">
        <v>5</v>
      </c>
      <c r="L4408" s="20">
        <v>85</v>
      </c>
      <c r="M4408" s="4">
        <v>2</v>
      </c>
      <c r="N4408" s="4">
        <v>67</v>
      </c>
      <c r="O4408" s="2">
        <v>43416</v>
      </c>
      <c r="P4408" s="3">
        <v>0.97</v>
      </c>
      <c r="Q4408" s="4">
        <v>1</v>
      </c>
      <c r="R4408" s="3">
        <v>6.9</v>
      </c>
      <c r="S44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8" t="str">
        <f>IF(AIRBNB[[#This Row],[RUIDO(dB)]]&lt;=4,"Silencioso",IF(AIRBNB[[#This Row],[RUIDO(dB)]]&lt;=5.5,"Poco Ruidoso","Ruidoso"))</f>
        <v>Ruidoso</v>
      </c>
      <c r="U4408" t="str">
        <f>IF(AND(AIRBNB[[#This Row],[PRECIO]]&lt;50,AIRBNB[[#This Row],[MIN_NOCHES]]&gt;3),"Dentro del presupuesto","No considerar")</f>
        <v>No considerar</v>
      </c>
      <c r="V4408" t="str">
        <f>VLOOKUP(AIRBNB[[#This Row],[HOST_ID]],Super_host[],5,FALSE)</f>
        <v>Host</v>
      </c>
    </row>
    <row r="4409" spans="1:22">
      <c r="A4409" s="4">
        <v>1877255</v>
      </c>
      <c r="B4409" t="s">
        <v>5689</v>
      </c>
      <c r="C4409" s="4">
        <v>7748646</v>
      </c>
      <c r="D4409" t="s">
        <v>5690</v>
      </c>
      <c r="E4409" t="s">
        <v>5691</v>
      </c>
      <c r="F4409" s="4">
        <v>10028</v>
      </c>
      <c r="G4409" s="13" t="s">
        <v>124</v>
      </c>
      <c r="H4409" s="13" t="s">
        <v>129</v>
      </c>
      <c r="I4409" s="1">
        <v>407789</v>
      </c>
      <c r="J4409" s="1">
        <v>-7395311</v>
      </c>
      <c r="K4409" t="s">
        <v>40</v>
      </c>
      <c r="L4409" s="20">
        <v>85</v>
      </c>
      <c r="M4409" s="4">
        <v>3</v>
      </c>
      <c r="N4409" s="4">
        <v>134</v>
      </c>
      <c r="O4409" s="2">
        <v>43634</v>
      </c>
      <c r="P4409" s="3">
        <v>1.96</v>
      </c>
      <c r="Q4409" s="4">
        <v>1</v>
      </c>
      <c r="R4409" s="3">
        <v>5.6</v>
      </c>
      <c r="S44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09" t="str">
        <f>IF(AIRBNB[[#This Row],[RUIDO(dB)]]&lt;=4,"Silencioso",IF(AIRBNB[[#This Row],[RUIDO(dB)]]&lt;=5.5,"Poco Ruidoso","Ruidoso"))</f>
        <v>Ruidoso</v>
      </c>
      <c r="U4409" t="str">
        <f>IF(AND(AIRBNB[[#This Row],[PRECIO]]&lt;50,AIRBNB[[#This Row],[MIN_NOCHES]]&gt;3),"Dentro del presupuesto","No considerar")</f>
        <v>No considerar</v>
      </c>
      <c r="V4409" t="str">
        <f>VLOOKUP(AIRBNB[[#This Row],[HOST_ID]],Super_host[],5,FALSE)</f>
        <v>Host</v>
      </c>
    </row>
    <row r="4410" spans="1:22">
      <c r="A4410" s="4">
        <v>3544899</v>
      </c>
      <c r="B4410" t="s">
        <v>12842</v>
      </c>
      <c r="C4410" s="4">
        <v>7458731</v>
      </c>
      <c r="D4410" t="s">
        <v>533</v>
      </c>
      <c r="E4410" t="s">
        <v>12843</v>
      </c>
      <c r="F4410" s="4">
        <v>11203</v>
      </c>
      <c r="G4410" s="13" t="s">
        <v>4662</v>
      </c>
      <c r="H4410" s="13" t="s">
        <v>9306</v>
      </c>
      <c r="I4410" s="1">
        <v>4066123</v>
      </c>
      <c r="J4410" s="1">
        <v>-7393428</v>
      </c>
      <c r="K4410" t="s">
        <v>5</v>
      </c>
      <c r="L4410" s="20">
        <v>85</v>
      </c>
      <c r="M4410" s="4">
        <v>3</v>
      </c>
      <c r="N4410" s="4">
        <v>37</v>
      </c>
      <c r="O4410" s="2">
        <v>43318</v>
      </c>
      <c r="P4410" s="3">
        <v>0.62</v>
      </c>
      <c r="Q4410" s="4">
        <v>1</v>
      </c>
      <c r="R4410" s="3">
        <v>6.9</v>
      </c>
      <c r="S44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0" t="str">
        <f>IF(AIRBNB[[#This Row],[RUIDO(dB)]]&lt;=4,"Silencioso",IF(AIRBNB[[#This Row],[RUIDO(dB)]]&lt;=5.5,"Poco Ruidoso","Ruidoso"))</f>
        <v>Ruidoso</v>
      </c>
      <c r="U4410" t="str">
        <f>IF(AND(AIRBNB[[#This Row],[PRECIO]]&lt;50,AIRBNB[[#This Row],[MIN_NOCHES]]&gt;3),"Dentro del presupuesto","No considerar")</f>
        <v>No considerar</v>
      </c>
      <c r="V4410" t="str">
        <f>VLOOKUP(AIRBNB[[#This Row],[HOST_ID]],Super_host[],5,FALSE)</f>
        <v>Host</v>
      </c>
    </row>
    <row r="4411" spans="1:22">
      <c r="A4411" s="4">
        <v>1183667</v>
      </c>
      <c r="B4411" t="s">
        <v>5331</v>
      </c>
      <c r="C4411" s="4">
        <v>6474981</v>
      </c>
      <c r="D4411" t="s">
        <v>5332</v>
      </c>
      <c r="E4411" t="s">
        <v>5333</v>
      </c>
      <c r="F4411" s="4">
        <v>10069</v>
      </c>
      <c r="G4411" s="13" t="s">
        <v>124</v>
      </c>
      <c r="H4411" s="13" t="s">
        <v>168</v>
      </c>
      <c r="I4411" s="1">
        <v>4077938</v>
      </c>
      <c r="J4411" s="1">
        <v>-7398721</v>
      </c>
      <c r="K4411" t="s">
        <v>5</v>
      </c>
      <c r="L4411" s="20">
        <v>85</v>
      </c>
      <c r="M4411" s="4">
        <v>4</v>
      </c>
      <c r="N4411" s="4">
        <v>42</v>
      </c>
      <c r="O4411" s="2">
        <v>43632</v>
      </c>
      <c r="P4411" s="3">
        <v>1.44</v>
      </c>
      <c r="Q4411" s="4">
        <v>1</v>
      </c>
      <c r="R4411" s="3">
        <v>5.6</v>
      </c>
      <c r="S44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1" t="str">
        <f>IF(AIRBNB[[#This Row],[RUIDO(dB)]]&lt;=4,"Silencioso",IF(AIRBNB[[#This Row],[RUIDO(dB)]]&lt;=5.5,"Poco Ruidoso","Ruidoso"))</f>
        <v>Ruidoso</v>
      </c>
      <c r="U4411" t="str">
        <f>IF(AND(AIRBNB[[#This Row],[PRECIO]]&lt;50,AIRBNB[[#This Row],[MIN_NOCHES]]&gt;3),"Dentro del presupuesto","No considerar")</f>
        <v>No considerar</v>
      </c>
      <c r="V4411" t="str">
        <f>VLOOKUP(AIRBNB[[#This Row],[HOST_ID]],Super_host[],5,FALSE)</f>
        <v>Host</v>
      </c>
    </row>
    <row r="4412" spans="1:22">
      <c r="A4412" s="4">
        <v>1115381</v>
      </c>
      <c r="B4412" t="s">
        <v>9457</v>
      </c>
      <c r="C4412" s="4">
        <v>6121678</v>
      </c>
      <c r="D4412" t="s">
        <v>9458</v>
      </c>
      <c r="E4412" t="s">
        <v>9459</v>
      </c>
      <c r="F4412" s="4">
        <v>11217</v>
      </c>
      <c r="G4412" s="13" t="s">
        <v>4662</v>
      </c>
      <c r="H4412" s="13" t="s">
        <v>9234</v>
      </c>
      <c r="I4412" s="1">
        <v>4067771</v>
      </c>
      <c r="J4412" s="1">
        <v>-7398152</v>
      </c>
      <c r="K4412" t="s">
        <v>40</v>
      </c>
      <c r="L4412" s="20">
        <v>85</v>
      </c>
      <c r="M4412" s="4">
        <v>2</v>
      </c>
      <c r="N4412" s="4">
        <v>1</v>
      </c>
      <c r="O4412" s="2">
        <v>42259</v>
      </c>
      <c r="P4412" s="3">
        <v>0.02</v>
      </c>
      <c r="Q4412" s="4">
        <v>1</v>
      </c>
      <c r="R4412" s="3">
        <v>6.9</v>
      </c>
      <c r="S44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2" t="str">
        <f>IF(AIRBNB[[#This Row],[RUIDO(dB)]]&lt;=4,"Silencioso",IF(AIRBNB[[#This Row],[RUIDO(dB)]]&lt;=5.5,"Poco Ruidoso","Ruidoso"))</f>
        <v>Ruidoso</v>
      </c>
      <c r="U4412" t="str">
        <f>IF(AND(AIRBNB[[#This Row],[PRECIO]]&lt;50,AIRBNB[[#This Row],[MIN_NOCHES]]&gt;3),"Dentro del presupuesto","No considerar")</f>
        <v>No considerar</v>
      </c>
      <c r="V4412" t="str">
        <f>VLOOKUP(AIRBNB[[#This Row],[HOST_ID]],Super_host[],5,FALSE)</f>
        <v>Host</v>
      </c>
    </row>
    <row r="4413" spans="1:22">
      <c r="A4413" s="4">
        <v>2254541</v>
      </c>
      <c r="B4413" t="s">
        <v>9460</v>
      </c>
      <c r="C4413" s="4">
        <v>6060700</v>
      </c>
      <c r="D4413" t="s">
        <v>320</v>
      </c>
      <c r="E4413" t="s">
        <v>9461</v>
      </c>
      <c r="F4413" s="4">
        <v>11249</v>
      </c>
      <c r="G4413" s="13" t="s">
        <v>4662</v>
      </c>
      <c r="H4413" s="13" t="s">
        <v>9218</v>
      </c>
      <c r="I4413" s="1">
        <v>4071801</v>
      </c>
      <c r="J4413" s="1">
        <v>-7395869</v>
      </c>
      <c r="K4413" t="s">
        <v>40</v>
      </c>
      <c r="L4413" s="20">
        <v>85</v>
      </c>
      <c r="M4413" s="4">
        <v>14</v>
      </c>
      <c r="N4413" s="4">
        <v>1</v>
      </c>
      <c r="O4413" s="2">
        <v>41871</v>
      </c>
      <c r="P4413" s="3">
        <v>0.02</v>
      </c>
      <c r="Q4413" s="4">
        <v>1</v>
      </c>
      <c r="R4413" s="3">
        <v>6.9</v>
      </c>
      <c r="S44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3" t="str">
        <f>IF(AIRBNB[[#This Row],[RUIDO(dB)]]&lt;=4,"Silencioso",IF(AIRBNB[[#This Row],[RUIDO(dB)]]&lt;=5.5,"Poco Ruidoso","Ruidoso"))</f>
        <v>Ruidoso</v>
      </c>
      <c r="U4413" t="str">
        <f>IF(AND(AIRBNB[[#This Row],[PRECIO]]&lt;50,AIRBNB[[#This Row],[MIN_NOCHES]]&gt;3),"Dentro del presupuesto","No considerar")</f>
        <v>No considerar</v>
      </c>
      <c r="V4413" t="str">
        <f>VLOOKUP(AIRBNB[[#This Row],[HOST_ID]],Super_host[],5,FALSE)</f>
        <v>Host</v>
      </c>
    </row>
    <row r="4414" spans="1:22">
      <c r="A4414" s="4">
        <v>4397455</v>
      </c>
      <c r="B4414" t="s">
        <v>13585</v>
      </c>
      <c r="C4414" s="4">
        <v>5912357</v>
      </c>
      <c r="D4414" t="s">
        <v>2999</v>
      </c>
      <c r="E4414" t="s">
        <v>13586</v>
      </c>
      <c r="F4414" s="4">
        <v>11236</v>
      </c>
      <c r="G4414" s="13" t="s">
        <v>4662</v>
      </c>
      <c r="H4414" s="13" t="s">
        <v>11075</v>
      </c>
      <c r="I4414" s="1">
        <v>4063269</v>
      </c>
      <c r="J4414" s="1">
        <v>-7390358</v>
      </c>
      <c r="K4414" t="s">
        <v>5</v>
      </c>
      <c r="L4414" s="20">
        <v>85</v>
      </c>
      <c r="M4414" s="4">
        <v>4</v>
      </c>
      <c r="N4414" s="4">
        <v>60</v>
      </c>
      <c r="O4414" s="2">
        <v>43638</v>
      </c>
      <c r="P4414" s="3">
        <v>1.1200000000000001</v>
      </c>
      <c r="Q4414" s="4">
        <v>1</v>
      </c>
      <c r="R4414" s="3">
        <v>6.9</v>
      </c>
      <c r="S44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4" t="str">
        <f>IF(AIRBNB[[#This Row],[RUIDO(dB)]]&lt;=4,"Silencioso",IF(AIRBNB[[#This Row],[RUIDO(dB)]]&lt;=5.5,"Poco Ruidoso","Ruidoso"))</f>
        <v>Ruidoso</v>
      </c>
      <c r="U4414" t="str">
        <f>IF(AND(AIRBNB[[#This Row],[PRECIO]]&lt;50,AIRBNB[[#This Row],[MIN_NOCHES]]&gt;3),"Dentro del presupuesto","No considerar")</f>
        <v>No considerar</v>
      </c>
      <c r="V4414" t="str">
        <f>VLOOKUP(AIRBNB[[#This Row],[HOST_ID]],Super_host[],5,FALSE)</f>
        <v>Host</v>
      </c>
    </row>
    <row r="4415" spans="1:22">
      <c r="A4415" s="4">
        <v>1026683</v>
      </c>
      <c r="B4415" t="s">
        <v>16419</v>
      </c>
      <c r="C4415" s="4">
        <v>5652395</v>
      </c>
      <c r="D4415" t="s">
        <v>4901</v>
      </c>
      <c r="E4415" t="s">
        <v>16420</v>
      </c>
      <c r="F4415" s="4">
        <v>10451</v>
      </c>
      <c r="G4415" s="13" t="s">
        <v>16360</v>
      </c>
      <c r="H4415" s="13" t="s">
        <v>16397</v>
      </c>
      <c r="I4415" s="1">
        <v>4081906</v>
      </c>
      <c r="J4415" s="1">
        <v>-7392806</v>
      </c>
      <c r="K4415" t="s">
        <v>40</v>
      </c>
      <c r="L4415" s="20">
        <v>85</v>
      </c>
      <c r="M4415" s="4">
        <v>2</v>
      </c>
      <c r="N4415" s="4">
        <v>11</v>
      </c>
      <c r="O4415" s="2">
        <v>43345</v>
      </c>
      <c r="P4415" s="3">
        <v>0.18</v>
      </c>
      <c r="Q4415" s="4">
        <v>5</v>
      </c>
      <c r="R4415" s="3">
        <v>7.84</v>
      </c>
      <c r="S44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5" t="str">
        <f>IF(AIRBNB[[#This Row],[RUIDO(dB)]]&lt;=4,"Silencioso",IF(AIRBNB[[#This Row],[RUIDO(dB)]]&lt;=5.5,"Poco Ruidoso","Ruidoso"))</f>
        <v>Ruidoso</v>
      </c>
      <c r="U4415" t="str">
        <f>IF(AND(AIRBNB[[#This Row],[PRECIO]]&lt;50,AIRBNB[[#This Row],[MIN_NOCHES]]&gt;3),"Dentro del presupuesto","No considerar")</f>
        <v>No considerar</v>
      </c>
      <c r="V4415" t="str">
        <f>VLOOKUP(AIRBNB[[#This Row],[HOST_ID]],Super_host[],5,FALSE)</f>
        <v>Host</v>
      </c>
    </row>
    <row r="4416" spans="1:22">
      <c r="A4416" s="4">
        <v>978386</v>
      </c>
      <c r="B4416" t="s">
        <v>9001</v>
      </c>
      <c r="C4416" s="4">
        <v>5354308</v>
      </c>
      <c r="D4416" t="s">
        <v>9002</v>
      </c>
      <c r="E4416" t="s">
        <v>9003</v>
      </c>
      <c r="F4416" s="4">
        <v>11103</v>
      </c>
      <c r="G4416" s="13" t="s">
        <v>7897</v>
      </c>
      <c r="H4416" s="13" t="s">
        <v>7940</v>
      </c>
      <c r="I4416" s="1">
        <v>4075751</v>
      </c>
      <c r="J4416" s="1">
        <v>-7391678</v>
      </c>
      <c r="K4416" t="s">
        <v>5</v>
      </c>
      <c r="L4416" s="20">
        <v>85</v>
      </c>
      <c r="M4416" s="4">
        <v>2</v>
      </c>
      <c r="N4416" s="4">
        <v>260</v>
      </c>
      <c r="O4416" s="2">
        <v>43649</v>
      </c>
      <c r="P4416" s="3">
        <v>3.44</v>
      </c>
      <c r="Q4416" s="4">
        <v>5</v>
      </c>
      <c r="R4416" s="3">
        <v>6.24</v>
      </c>
      <c r="S44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6" t="str">
        <f>IF(AIRBNB[[#This Row],[RUIDO(dB)]]&lt;=4,"Silencioso",IF(AIRBNB[[#This Row],[RUIDO(dB)]]&lt;=5.5,"Poco Ruidoso","Ruidoso"))</f>
        <v>Ruidoso</v>
      </c>
      <c r="U4416" t="str">
        <f>IF(AND(AIRBNB[[#This Row],[PRECIO]]&lt;50,AIRBNB[[#This Row],[MIN_NOCHES]]&gt;3),"Dentro del presupuesto","No considerar")</f>
        <v>No considerar</v>
      </c>
      <c r="V4416" t="str">
        <f>VLOOKUP(AIRBNB[[#This Row],[HOST_ID]],Super_host[],5,FALSE)</f>
        <v>Host</v>
      </c>
    </row>
    <row r="4417" spans="1:22">
      <c r="A4417" s="4">
        <v>5006114</v>
      </c>
      <c r="B4417" t="s">
        <v>12737</v>
      </c>
      <c r="C4417" s="4">
        <v>4830078</v>
      </c>
      <c r="D4417" t="s">
        <v>12738</v>
      </c>
      <c r="E4417" t="s">
        <v>12739</v>
      </c>
      <c r="F4417" s="4">
        <v>11211</v>
      </c>
      <c r="G4417" s="13" t="s">
        <v>4662</v>
      </c>
      <c r="H4417" s="13" t="s">
        <v>9218</v>
      </c>
      <c r="I4417" s="1">
        <v>4070853</v>
      </c>
      <c r="J4417" s="1">
        <v>-7395368</v>
      </c>
      <c r="K4417" t="s">
        <v>40</v>
      </c>
      <c r="L4417" s="20">
        <v>85</v>
      </c>
      <c r="M4417" s="4">
        <v>3</v>
      </c>
      <c r="N4417" s="4">
        <v>15</v>
      </c>
      <c r="O4417" s="2">
        <v>43630</v>
      </c>
      <c r="P4417" s="3">
        <v>0.56999999999999995</v>
      </c>
      <c r="Q4417" s="4">
        <v>1</v>
      </c>
      <c r="R4417" s="3">
        <v>6.9</v>
      </c>
      <c r="S44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7" t="str">
        <f>IF(AIRBNB[[#This Row],[RUIDO(dB)]]&lt;=4,"Silencioso",IF(AIRBNB[[#This Row],[RUIDO(dB)]]&lt;=5.5,"Poco Ruidoso","Ruidoso"))</f>
        <v>Ruidoso</v>
      </c>
      <c r="U4417" t="str">
        <f>IF(AND(AIRBNB[[#This Row],[PRECIO]]&lt;50,AIRBNB[[#This Row],[MIN_NOCHES]]&gt;3),"Dentro del presupuesto","No considerar")</f>
        <v>No considerar</v>
      </c>
      <c r="V4417" t="str">
        <f>VLOOKUP(AIRBNB[[#This Row],[HOST_ID]],Super_host[],5,FALSE)</f>
        <v>Host</v>
      </c>
    </row>
    <row r="4418" spans="1:22">
      <c r="A4418" s="4">
        <v>5477034</v>
      </c>
      <c r="B4418" t="s">
        <v>15827</v>
      </c>
      <c r="C4418" s="4">
        <v>4687722</v>
      </c>
      <c r="D4418" t="s">
        <v>15828</v>
      </c>
      <c r="E4418" t="s">
        <v>15829</v>
      </c>
      <c r="F4418" s="4">
        <v>11211</v>
      </c>
      <c r="G4418" s="13" t="s">
        <v>4662</v>
      </c>
      <c r="H4418" s="13" t="s">
        <v>9218</v>
      </c>
      <c r="I4418" s="1">
        <v>4071538</v>
      </c>
      <c r="J4418" s="1">
        <v>-7394527</v>
      </c>
      <c r="K4418" t="s">
        <v>40</v>
      </c>
      <c r="L4418" s="20">
        <v>85</v>
      </c>
      <c r="M4418" s="4">
        <v>1</v>
      </c>
      <c r="N4418" s="4">
        <v>0</v>
      </c>
      <c r="O4418" s="2">
        <v>43632</v>
      </c>
      <c r="P4418" s="3">
        <v>1.38</v>
      </c>
      <c r="Q4418" s="4">
        <v>1</v>
      </c>
      <c r="R4418" s="3">
        <v>6.9</v>
      </c>
      <c r="S44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8" t="str">
        <f>IF(AIRBNB[[#This Row],[RUIDO(dB)]]&lt;=4,"Silencioso",IF(AIRBNB[[#This Row],[RUIDO(dB)]]&lt;=5.5,"Poco Ruidoso","Ruidoso"))</f>
        <v>Ruidoso</v>
      </c>
      <c r="U4418" t="str">
        <f>IF(AND(AIRBNB[[#This Row],[PRECIO]]&lt;50,AIRBNB[[#This Row],[MIN_NOCHES]]&gt;3),"Dentro del presupuesto","No considerar")</f>
        <v>No considerar</v>
      </c>
      <c r="V4418" t="str">
        <f>VLOOKUP(AIRBNB[[#This Row],[HOST_ID]],Super_host[],5,FALSE)</f>
        <v>Host</v>
      </c>
    </row>
    <row r="4419" spans="1:22">
      <c r="A4419" s="4">
        <v>860827</v>
      </c>
      <c r="B4419" t="s">
        <v>15213</v>
      </c>
      <c r="C4419" s="4">
        <v>4524130</v>
      </c>
      <c r="D4419" t="s">
        <v>3016</v>
      </c>
      <c r="E4419" t="s">
        <v>15214</v>
      </c>
      <c r="F4419" s="4">
        <v>11238</v>
      </c>
      <c r="G4419" s="13" t="s">
        <v>4662</v>
      </c>
      <c r="H4419" s="13" t="s">
        <v>9387</v>
      </c>
      <c r="I4419" s="1">
        <v>4068707</v>
      </c>
      <c r="J4419" s="1">
        <v>-7396571</v>
      </c>
      <c r="K4419" t="s">
        <v>5</v>
      </c>
      <c r="L4419" s="20">
        <v>85</v>
      </c>
      <c r="M4419" s="4">
        <v>1</v>
      </c>
      <c r="N4419" s="4">
        <v>315</v>
      </c>
      <c r="O4419" s="2">
        <v>43638</v>
      </c>
      <c r="P4419" s="3">
        <v>4.03</v>
      </c>
      <c r="Q4419" s="4">
        <v>1</v>
      </c>
      <c r="R4419" s="3">
        <v>6.9</v>
      </c>
      <c r="S44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19" t="str">
        <f>IF(AIRBNB[[#This Row],[RUIDO(dB)]]&lt;=4,"Silencioso",IF(AIRBNB[[#This Row],[RUIDO(dB)]]&lt;=5.5,"Poco Ruidoso","Ruidoso"))</f>
        <v>Ruidoso</v>
      </c>
      <c r="U4419" t="str">
        <f>IF(AND(AIRBNB[[#This Row],[PRECIO]]&lt;50,AIRBNB[[#This Row],[MIN_NOCHES]]&gt;3),"Dentro del presupuesto","No considerar")</f>
        <v>No considerar</v>
      </c>
      <c r="V4419" t="str">
        <f>VLOOKUP(AIRBNB[[#This Row],[HOST_ID]],Super_host[],5,FALSE)</f>
        <v>Host</v>
      </c>
    </row>
    <row r="4420" spans="1:22">
      <c r="A4420" s="4">
        <v>4102483</v>
      </c>
      <c r="B4420" t="s">
        <v>3444</v>
      </c>
      <c r="C4420" s="4">
        <v>4473954</v>
      </c>
      <c r="D4420" t="s">
        <v>3445</v>
      </c>
      <c r="E4420" t="s">
        <v>2398</v>
      </c>
      <c r="F4420" s="4">
        <v>10024</v>
      </c>
      <c r="G4420" s="13" t="s">
        <v>124</v>
      </c>
      <c r="H4420" s="13" t="s">
        <v>168</v>
      </c>
      <c r="I4420" s="1">
        <v>4078156</v>
      </c>
      <c r="J4420" s="1">
        <v>-7397796</v>
      </c>
      <c r="K4420" t="s">
        <v>40</v>
      </c>
      <c r="L4420" s="20">
        <v>85</v>
      </c>
      <c r="M4420" s="4">
        <v>29</v>
      </c>
      <c r="N4420" s="4">
        <v>10</v>
      </c>
      <c r="O4420" s="2">
        <v>43435</v>
      </c>
      <c r="P4420" s="3">
        <v>0.36</v>
      </c>
      <c r="Q4420" s="4">
        <v>1</v>
      </c>
      <c r="R4420" s="3">
        <v>5.6</v>
      </c>
      <c r="S44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0" t="str">
        <f>IF(AIRBNB[[#This Row],[RUIDO(dB)]]&lt;=4,"Silencioso",IF(AIRBNB[[#This Row],[RUIDO(dB)]]&lt;=5.5,"Poco Ruidoso","Ruidoso"))</f>
        <v>Ruidoso</v>
      </c>
      <c r="U4420" t="str">
        <f>IF(AND(AIRBNB[[#This Row],[PRECIO]]&lt;50,AIRBNB[[#This Row],[MIN_NOCHES]]&gt;3),"Dentro del presupuesto","No considerar")</f>
        <v>No considerar</v>
      </c>
      <c r="V4420" t="str">
        <f>VLOOKUP(AIRBNB[[#This Row],[HOST_ID]],Super_host[],5,FALSE)</f>
        <v>Host</v>
      </c>
    </row>
    <row r="4421" spans="1:22">
      <c r="A4421" s="4">
        <v>805218</v>
      </c>
      <c r="B4421" t="s">
        <v>12440</v>
      </c>
      <c r="C4421" s="4">
        <v>4238591</v>
      </c>
      <c r="D4421" t="s">
        <v>12441</v>
      </c>
      <c r="E4421" t="s">
        <v>12442</v>
      </c>
      <c r="F4421" s="4">
        <v>11222</v>
      </c>
      <c r="G4421" s="13" t="s">
        <v>4662</v>
      </c>
      <c r="H4421" s="13" t="s">
        <v>9249</v>
      </c>
      <c r="I4421" s="1">
        <v>4073159</v>
      </c>
      <c r="J4421" s="1">
        <v>-7395048</v>
      </c>
      <c r="K4421" t="s">
        <v>40</v>
      </c>
      <c r="L4421" s="20">
        <v>85</v>
      </c>
      <c r="M4421" s="4">
        <v>2</v>
      </c>
      <c r="N4421" s="4">
        <v>36</v>
      </c>
      <c r="O4421" s="2">
        <v>43630</v>
      </c>
      <c r="P4421" s="3">
        <v>0.45</v>
      </c>
      <c r="Q4421" s="4">
        <v>1</v>
      </c>
      <c r="R4421" s="3">
        <v>6.9</v>
      </c>
      <c r="S44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1" t="str">
        <f>IF(AIRBNB[[#This Row],[RUIDO(dB)]]&lt;=4,"Silencioso",IF(AIRBNB[[#This Row],[RUIDO(dB)]]&lt;=5.5,"Poco Ruidoso","Ruidoso"))</f>
        <v>Ruidoso</v>
      </c>
      <c r="U4421" t="str">
        <f>IF(AND(AIRBNB[[#This Row],[PRECIO]]&lt;50,AIRBNB[[#This Row],[MIN_NOCHES]]&gt;3),"Dentro del presupuesto","No considerar")</f>
        <v>No considerar</v>
      </c>
      <c r="V4421" t="str">
        <f>VLOOKUP(AIRBNB[[#This Row],[HOST_ID]],Super_host[],5,FALSE)</f>
        <v>Host</v>
      </c>
    </row>
    <row r="4422" spans="1:22">
      <c r="A4422" s="4">
        <v>773993</v>
      </c>
      <c r="B4422" t="s">
        <v>5747</v>
      </c>
      <c r="C4422" s="4">
        <v>4083654</v>
      </c>
      <c r="D4422" t="s">
        <v>5748</v>
      </c>
      <c r="E4422" t="s">
        <v>5749</v>
      </c>
      <c r="F4422" s="4">
        <v>10021</v>
      </c>
      <c r="G4422" s="13" t="s">
        <v>124</v>
      </c>
      <c r="H4422" s="13" t="s">
        <v>129</v>
      </c>
      <c r="I4422" s="1">
        <v>4077032</v>
      </c>
      <c r="J4422" s="1">
        <v>-7395331</v>
      </c>
      <c r="K4422" t="s">
        <v>40</v>
      </c>
      <c r="L4422" s="20">
        <v>85</v>
      </c>
      <c r="M4422" s="4">
        <v>2</v>
      </c>
      <c r="N4422" s="4">
        <v>138</v>
      </c>
      <c r="O4422" s="2">
        <v>43653</v>
      </c>
      <c r="P4422" s="3">
        <v>2.06</v>
      </c>
      <c r="Q4422" s="4">
        <v>1</v>
      </c>
      <c r="R4422" s="3">
        <v>5.6</v>
      </c>
      <c r="S44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2" t="str">
        <f>IF(AIRBNB[[#This Row],[RUIDO(dB)]]&lt;=4,"Silencioso",IF(AIRBNB[[#This Row],[RUIDO(dB)]]&lt;=5.5,"Poco Ruidoso","Ruidoso"))</f>
        <v>Ruidoso</v>
      </c>
      <c r="U4422" t="str">
        <f>IF(AND(AIRBNB[[#This Row],[PRECIO]]&lt;50,AIRBNB[[#This Row],[MIN_NOCHES]]&gt;3),"Dentro del presupuesto","No considerar")</f>
        <v>No considerar</v>
      </c>
      <c r="V4422" t="str">
        <f>VLOOKUP(AIRBNB[[#This Row],[HOST_ID]],Super_host[],5,FALSE)</f>
        <v>Host</v>
      </c>
    </row>
    <row r="4423" spans="1:22">
      <c r="A4423" s="4">
        <v>4783614</v>
      </c>
      <c r="B4423" t="s">
        <v>10486</v>
      </c>
      <c r="C4423" s="4">
        <v>3805240</v>
      </c>
      <c r="D4423" t="s">
        <v>10487</v>
      </c>
      <c r="E4423" t="s">
        <v>10488</v>
      </c>
      <c r="F4423" s="4">
        <v>11206</v>
      </c>
      <c r="G4423" s="13" t="s">
        <v>4662</v>
      </c>
      <c r="H4423" s="13" t="s">
        <v>9274</v>
      </c>
      <c r="I4423" s="1">
        <v>407001</v>
      </c>
      <c r="J4423" s="1">
        <v>-7393009</v>
      </c>
      <c r="K4423" t="s">
        <v>40</v>
      </c>
      <c r="L4423" s="20">
        <v>85</v>
      </c>
      <c r="M4423" s="4">
        <v>7</v>
      </c>
      <c r="N4423" s="4">
        <v>2</v>
      </c>
      <c r="O4423" s="2">
        <v>43143</v>
      </c>
      <c r="P4423" s="3">
        <v>0.09</v>
      </c>
      <c r="Q4423" s="4">
        <v>1</v>
      </c>
      <c r="R4423" s="3">
        <v>6.9</v>
      </c>
      <c r="S44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3" t="str">
        <f>IF(AIRBNB[[#This Row],[RUIDO(dB)]]&lt;=4,"Silencioso",IF(AIRBNB[[#This Row],[RUIDO(dB)]]&lt;=5.5,"Poco Ruidoso","Ruidoso"))</f>
        <v>Ruidoso</v>
      </c>
      <c r="U4423" t="str">
        <f>IF(AND(AIRBNB[[#This Row],[PRECIO]]&lt;50,AIRBNB[[#This Row],[MIN_NOCHES]]&gt;3),"Dentro del presupuesto","No considerar")</f>
        <v>No considerar</v>
      </c>
      <c r="V4423" t="str">
        <f>VLOOKUP(AIRBNB[[#This Row],[HOST_ID]],Super_host[],5,FALSE)</f>
        <v>Host</v>
      </c>
    </row>
    <row r="4424" spans="1:22">
      <c r="A4424" s="4">
        <v>808476</v>
      </c>
      <c r="B4424" t="s">
        <v>145</v>
      </c>
      <c r="C4424" s="4">
        <v>3775799</v>
      </c>
      <c r="D4424" t="s">
        <v>146</v>
      </c>
      <c r="E4424" t="s">
        <v>147</v>
      </c>
      <c r="F4424" s="4">
        <v>10032</v>
      </c>
      <c r="G4424" s="13" t="s">
        <v>124</v>
      </c>
      <c r="H4424" s="13" t="s">
        <v>148</v>
      </c>
      <c r="I4424" s="1">
        <v>4083378</v>
      </c>
      <c r="J4424" s="1">
        <v>-7394966</v>
      </c>
      <c r="K4424" t="s">
        <v>40</v>
      </c>
      <c r="L4424" s="20">
        <v>85</v>
      </c>
      <c r="M4424" s="4">
        <v>1</v>
      </c>
      <c r="N4424" s="4">
        <v>1</v>
      </c>
      <c r="O4424" s="2">
        <v>41579</v>
      </c>
      <c r="P4424" s="3">
        <v>0.01</v>
      </c>
      <c r="Q4424" s="4">
        <v>1</v>
      </c>
      <c r="R4424" s="3">
        <v>5.6</v>
      </c>
      <c r="S44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4" t="str">
        <f>IF(AIRBNB[[#This Row],[RUIDO(dB)]]&lt;=4,"Silencioso",IF(AIRBNB[[#This Row],[RUIDO(dB)]]&lt;=5.5,"Poco Ruidoso","Ruidoso"))</f>
        <v>Ruidoso</v>
      </c>
      <c r="U4424" t="str">
        <f>IF(AND(AIRBNB[[#This Row],[PRECIO]]&lt;50,AIRBNB[[#This Row],[MIN_NOCHES]]&gt;3),"Dentro del presupuesto","No considerar")</f>
        <v>No considerar</v>
      </c>
      <c r="V4424" t="str">
        <f>VLOOKUP(AIRBNB[[#This Row],[HOST_ID]],Super_host[],5,FALSE)</f>
        <v>Host</v>
      </c>
    </row>
    <row r="4425" spans="1:22">
      <c r="A4425" s="4">
        <v>713891</v>
      </c>
      <c r="B4425" t="s">
        <v>14207</v>
      </c>
      <c r="C4425" s="4">
        <v>3675389</v>
      </c>
      <c r="D4425" t="s">
        <v>14208</v>
      </c>
      <c r="E4425" t="s">
        <v>14209</v>
      </c>
      <c r="F4425" s="4">
        <v>11211</v>
      </c>
      <c r="G4425" s="13" t="s">
        <v>4662</v>
      </c>
      <c r="H4425" s="13" t="s">
        <v>9218</v>
      </c>
      <c r="I4425" s="1">
        <v>4071534</v>
      </c>
      <c r="J4425" s="1">
        <v>-7394906</v>
      </c>
      <c r="K4425" t="s">
        <v>40</v>
      </c>
      <c r="L4425" s="20">
        <v>85</v>
      </c>
      <c r="M4425" s="4">
        <v>2</v>
      </c>
      <c r="N4425" s="4">
        <v>146</v>
      </c>
      <c r="O4425" s="2">
        <v>43639</v>
      </c>
      <c r="P4425" s="3">
        <v>1.78</v>
      </c>
      <c r="Q4425" s="4">
        <v>1</v>
      </c>
      <c r="R4425" s="3">
        <v>6.9</v>
      </c>
      <c r="S44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5" t="str">
        <f>IF(AIRBNB[[#This Row],[RUIDO(dB)]]&lt;=4,"Silencioso",IF(AIRBNB[[#This Row],[RUIDO(dB)]]&lt;=5.5,"Poco Ruidoso","Ruidoso"))</f>
        <v>Ruidoso</v>
      </c>
      <c r="U4425" t="str">
        <f>IF(AND(AIRBNB[[#This Row],[PRECIO]]&lt;50,AIRBNB[[#This Row],[MIN_NOCHES]]&gt;3),"Dentro del presupuesto","No considerar")</f>
        <v>No considerar</v>
      </c>
      <c r="V4425" t="str">
        <f>VLOOKUP(AIRBNB[[#This Row],[HOST_ID]],Super_host[],5,FALSE)</f>
        <v>Host</v>
      </c>
    </row>
    <row r="4426" spans="1:22">
      <c r="A4426" s="4">
        <v>698132</v>
      </c>
      <c r="B4426" t="s">
        <v>14887</v>
      </c>
      <c r="C4426" s="4">
        <v>3577509</v>
      </c>
      <c r="D4426" t="s">
        <v>677</v>
      </c>
      <c r="E4426" t="s">
        <v>14888</v>
      </c>
      <c r="F4426" s="4">
        <v>11221</v>
      </c>
      <c r="G4426" s="13" t="s">
        <v>4662</v>
      </c>
      <c r="H4426" s="13" t="s">
        <v>9230</v>
      </c>
      <c r="I4426" s="1">
        <v>4069128</v>
      </c>
      <c r="J4426" s="1">
        <v>-7393653</v>
      </c>
      <c r="K4426" t="s">
        <v>5</v>
      </c>
      <c r="L4426" s="20">
        <v>85</v>
      </c>
      <c r="M4426" s="4">
        <v>4</v>
      </c>
      <c r="N4426" s="4">
        <v>239</v>
      </c>
      <c r="O4426" s="2">
        <v>43642</v>
      </c>
      <c r="P4426" s="3">
        <v>2.89</v>
      </c>
      <c r="Q4426" s="4">
        <v>1</v>
      </c>
      <c r="R4426" s="3">
        <v>6.9</v>
      </c>
      <c r="S44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6" t="str">
        <f>IF(AIRBNB[[#This Row],[RUIDO(dB)]]&lt;=4,"Silencioso",IF(AIRBNB[[#This Row],[RUIDO(dB)]]&lt;=5.5,"Poco Ruidoso","Ruidoso"))</f>
        <v>Ruidoso</v>
      </c>
      <c r="U4426" t="str">
        <f>IF(AND(AIRBNB[[#This Row],[PRECIO]]&lt;50,AIRBNB[[#This Row],[MIN_NOCHES]]&gt;3),"Dentro del presupuesto","No considerar")</f>
        <v>No considerar</v>
      </c>
      <c r="V4426" t="str">
        <f>VLOOKUP(AIRBNB[[#This Row],[HOST_ID]],Super_host[],5,FALSE)</f>
        <v>Host</v>
      </c>
    </row>
    <row r="4427" spans="1:22">
      <c r="A4427" s="4">
        <v>3638852</v>
      </c>
      <c r="B4427" t="s">
        <v>2573</v>
      </c>
      <c r="C4427" s="4">
        <v>3563235</v>
      </c>
      <c r="D4427" t="s">
        <v>2574</v>
      </c>
      <c r="E4427" t="s">
        <v>2575</v>
      </c>
      <c r="F4427" s="4">
        <v>10009</v>
      </c>
      <c r="G4427" s="13" t="s">
        <v>124</v>
      </c>
      <c r="H4427" s="13" t="s">
        <v>133</v>
      </c>
      <c r="I4427" s="1">
        <v>4072135</v>
      </c>
      <c r="J4427" t="s">
        <v>2576</v>
      </c>
      <c r="K4427" t="s">
        <v>40</v>
      </c>
      <c r="L4427" s="20">
        <v>85</v>
      </c>
      <c r="M4427" s="4">
        <v>5</v>
      </c>
      <c r="N4427" s="4">
        <v>12</v>
      </c>
      <c r="O4427" s="2">
        <v>42619</v>
      </c>
      <c r="P4427" s="3">
        <v>0.2</v>
      </c>
      <c r="Q4427" s="4">
        <v>1</v>
      </c>
      <c r="R4427" s="3">
        <v>5.6</v>
      </c>
      <c r="S44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7" t="str">
        <f>IF(AIRBNB[[#This Row],[RUIDO(dB)]]&lt;=4,"Silencioso",IF(AIRBNB[[#This Row],[RUIDO(dB)]]&lt;=5.5,"Poco Ruidoso","Ruidoso"))</f>
        <v>Ruidoso</v>
      </c>
      <c r="U4427" t="str">
        <f>IF(AND(AIRBNB[[#This Row],[PRECIO]]&lt;50,AIRBNB[[#This Row],[MIN_NOCHES]]&gt;3),"Dentro del presupuesto","No considerar")</f>
        <v>No considerar</v>
      </c>
      <c r="V4427" t="str">
        <f>VLOOKUP(AIRBNB[[#This Row],[HOST_ID]],Super_host[],5,FALSE)</f>
        <v>Host</v>
      </c>
    </row>
    <row r="4428" spans="1:22">
      <c r="A4428" s="4">
        <v>3767267</v>
      </c>
      <c r="B4428" t="s">
        <v>4698</v>
      </c>
      <c r="C4428" s="4">
        <v>3231109</v>
      </c>
      <c r="D4428" t="s">
        <v>4699</v>
      </c>
      <c r="E4428" t="s">
        <v>4700</v>
      </c>
      <c r="F4428" s="4">
        <v>10115</v>
      </c>
      <c r="G4428" s="13" t="s">
        <v>124</v>
      </c>
      <c r="H4428" s="13" t="s">
        <v>245</v>
      </c>
      <c r="I4428" s="1">
        <v>4081065</v>
      </c>
      <c r="J4428" s="1">
        <v>-7396312</v>
      </c>
      <c r="K4428" t="s">
        <v>40</v>
      </c>
      <c r="L4428" s="20">
        <v>85</v>
      </c>
      <c r="M4428" s="4">
        <v>2</v>
      </c>
      <c r="N4428" s="4">
        <v>52</v>
      </c>
      <c r="O4428" s="2">
        <v>43621</v>
      </c>
      <c r="P4428" s="3">
        <v>0.91</v>
      </c>
      <c r="Q4428" s="4">
        <v>1</v>
      </c>
      <c r="R4428" s="3">
        <v>5.6</v>
      </c>
      <c r="S44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8" t="str">
        <f>IF(AIRBNB[[#This Row],[RUIDO(dB)]]&lt;=4,"Silencioso",IF(AIRBNB[[#This Row],[RUIDO(dB)]]&lt;=5.5,"Poco Ruidoso","Ruidoso"))</f>
        <v>Ruidoso</v>
      </c>
      <c r="U4428" t="str">
        <f>IF(AND(AIRBNB[[#This Row],[PRECIO]]&lt;50,AIRBNB[[#This Row],[MIN_NOCHES]]&gt;3),"Dentro del presupuesto","No considerar")</f>
        <v>No considerar</v>
      </c>
      <c r="V4428" t="str">
        <f>VLOOKUP(AIRBNB[[#This Row],[HOST_ID]],Super_host[],5,FALSE)</f>
        <v>Host</v>
      </c>
    </row>
    <row r="4429" spans="1:22">
      <c r="A4429" s="4">
        <v>1744216</v>
      </c>
      <c r="B4429" t="s">
        <v>15215</v>
      </c>
      <c r="C4429" s="4">
        <v>2480939</v>
      </c>
      <c r="D4429" t="s">
        <v>6500</v>
      </c>
      <c r="E4429" t="s">
        <v>15216</v>
      </c>
      <c r="F4429" s="4">
        <v>11249</v>
      </c>
      <c r="G4429" s="13" t="s">
        <v>4662</v>
      </c>
      <c r="H4429" s="13" t="s">
        <v>9218</v>
      </c>
      <c r="I4429" s="1">
        <v>4071973</v>
      </c>
      <c r="J4429" s="1">
        <v>-7396071</v>
      </c>
      <c r="K4429" t="s">
        <v>40</v>
      </c>
      <c r="L4429" s="20">
        <v>85</v>
      </c>
      <c r="M4429" s="4">
        <v>1</v>
      </c>
      <c r="N4429" s="4">
        <v>221</v>
      </c>
      <c r="O4429" s="2">
        <v>43642</v>
      </c>
      <c r="P4429" s="3">
        <v>4.0999999999999996</v>
      </c>
      <c r="Q4429" s="4">
        <v>1</v>
      </c>
      <c r="R4429" s="3">
        <v>6.9</v>
      </c>
      <c r="S44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29" t="str">
        <f>IF(AIRBNB[[#This Row],[RUIDO(dB)]]&lt;=4,"Silencioso",IF(AIRBNB[[#This Row],[RUIDO(dB)]]&lt;=5.5,"Poco Ruidoso","Ruidoso"))</f>
        <v>Ruidoso</v>
      </c>
      <c r="U4429" t="str">
        <f>IF(AND(AIRBNB[[#This Row],[PRECIO]]&lt;50,AIRBNB[[#This Row],[MIN_NOCHES]]&gt;3),"Dentro del presupuesto","No considerar")</f>
        <v>No considerar</v>
      </c>
      <c r="V4429" t="str">
        <f>VLOOKUP(AIRBNB[[#This Row],[HOST_ID]],Super_host[],5,FALSE)</f>
        <v>Host</v>
      </c>
    </row>
    <row r="4430" spans="1:22">
      <c r="A4430" s="4">
        <v>495249</v>
      </c>
      <c r="B4430" t="s">
        <v>8945</v>
      </c>
      <c r="C4430" s="4">
        <v>2446219</v>
      </c>
      <c r="D4430" t="s">
        <v>8946</v>
      </c>
      <c r="E4430" t="s">
        <v>8947</v>
      </c>
      <c r="F4430" s="4">
        <v>11370</v>
      </c>
      <c r="G4430" s="13" t="s">
        <v>7897</v>
      </c>
      <c r="H4430" s="13" t="s">
        <v>8394</v>
      </c>
      <c r="I4430" s="1">
        <v>4075541</v>
      </c>
      <c r="J4430" s="1">
        <v>-7389239</v>
      </c>
      <c r="K4430" t="s">
        <v>40</v>
      </c>
      <c r="L4430" s="20">
        <v>85</v>
      </c>
      <c r="M4430" s="4">
        <v>1</v>
      </c>
      <c r="N4430" s="4">
        <v>219</v>
      </c>
      <c r="O4430" s="2">
        <v>43630</v>
      </c>
      <c r="P4430" s="3">
        <v>2.63</v>
      </c>
      <c r="Q4430" s="4">
        <v>5</v>
      </c>
      <c r="R4430" s="3">
        <v>6.24</v>
      </c>
      <c r="S44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0" t="str">
        <f>IF(AIRBNB[[#This Row],[RUIDO(dB)]]&lt;=4,"Silencioso",IF(AIRBNB[[#This Row],[RUIDO(dB)]]&lt;=5.5,"Poco Ruidoso","Ruidoso"))</f>
        <v>Ruidoso</v>
      </c>
      <c r="U4430" t="str">
        <f>IF(AND(AIRBNB[[#This Row],[PRECIO]]&lt;50,AIRBNB[[#This Row],[MIN_NOCHES]]&gt;3),"Dentro del presupuesto","No considerar")</f>
        <v>No considerar</v>
      </c>
      <c r="V4430" t="str">
        <f>VLOOKUP(AIRBNB[[#This Row],[HOST_ID]],Super_host[],5,FALSE)</f>
        <v>Host</v>
      </c>
    </row>
    <row r="4431" spans="1:22">
      <c r="A4431" s="4">
        <v>4623696</v>
      </c>
      <c r="B4431" t="s">
        <v>10257</v>
      </c>
      <c r="C4431" s="4">
        <v>2378231</v>
      </c>
      <c r="D4431" t="s">
        <v>10258</v>
      </c>
      <c r="E4431" t="s">
        <v>10259</v>
      </c>
      <c r="F4431" s="4">
        <v>11222</v>
      </c>
      <c r="G4431" s="13" t="s">
        <v>4662</v>
      </c>
      <c r="H4431" s="13" t="s">
        <v>9249</v>
      </c>
      <c r="I4431" s="1">
        <v>4073108</v>
      </c>
      <c r="J4431" s="1">
        <v>-7395416</v>
      </c>
      <c r="K4431" t="s">
        <v>5</v>
      </c>
      <c r="L4431" s="20">
        <v>85</v>
      </c>
      <c r="M4431" s="4">
        <v>4</v>
      </c>
      <c r="N4431" s="4">
        <v>4</v>
      </c>
      <c r="O4431" s="2">
        <v>42367</v>
      </c>
      <c r="P4431" s="3">
        <v>7.0000000000000007E-2</v>
      </c>
      <c r="Q4431" s="4">
        <v>1</v>
      </c>
      <c r="R4431" s="3">
        <v>6.9</v>
      </c>
      <c r="S44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1" t="str">
        <f>IF(AIRBNB[[#This Row],[RUIDO(dB)]]&lt;=4,"Silencioso",IF(AIRBNB[[#This Row],[RUIDO(dB)]]&lt;=5.5,"Poco Ruidoso","Ruidoso"))</f>
        <v>Ruidoso</v>
      </c>
      <c r="U4431" t="str">
        <f>IF(AND(AIRBNB[[#This Row],[PRECIO]]&lt;50,AIRBNB[[#This Row],[MIN_NOCHES]]&gt;3),"Dentro del presupuesto","No considerar")</f>
        <v>No considerar</v>
      </c>
      <c r="V4431" t="str">
        <f>VLOOKUP(AIRBNB[[#This Row],[HOST_ID]],Super_host[],5,FALSE)</f>
        <v>Host</v>
      </c>
    </row>
    <row r="4432" spans="1:22">
      <c r="A4432" s="4">
        <v>1936772</v>
      </c>
      <c r="B4432" t="s">
        <v>8763</v>
      </c>
      <c r="C4432" s="4">
        <v>2274545</v>
      </c>
      <c r="D4432" t="s">
        <v>8764</v>
      </c>
      <c r="E4432" t="s">
        <v>8765</v>
      </c>
      <c r="F4432" s="4">
        <v>11417</v>
      </c>
      <c r="G4432" s="13" t="s">
        <v>7897</v>
      </c>
      <c r="H4432" s="13" t="s">
        <v>8766</v>
      </c>
      <c r="I4432" s="1">
        <v>4071576</v>
      </c>
      <c r="J4432" s="1">
        <v>-7386268</v>
      </c>
      <c r="K4432" t="s">
        <v>5</v>
      </c>
      <c r="L4432" s="20">
        <v>85</v>
      </c>
      <c r="M4432" s="4">
        <v>2</v>
      </c>
      <c r="N4432" s="4">
        <v>97</v>
      </c>
      <c r="O4432" s="2">
        <v>43647</v>
      </c>
      <c r="P4432" s="3">
        <v>1.43</v>
      </c>
      <c r="Q4432" s="4">
        <v>5</v>
      </c>
      <c r="R4432" s="3">
        <v>6.24</v>
      </c>
      <c r="S44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2" t="str">
        <f>IF(AIRBNB[[#This Row],[RUIDO(dB)]]&lt;=4,"Silencioso",IF(AIRBNB[[#This Row],[RUIDO(dB)]]&lt;=5.5,"Poco Ruidoso","Ruidoso"))</f>
        <v>Ruidoso</v>
      </c>
      <c r="U4432" t="str">
        <f>IF(AND(AIRBNB[[#This Row],[PRECIO]]&lt;50,AIRBNB[[#This Row],[MIN_NOCHES]]&gt;3),"Dentro del presupuesto","No considerar")</f>
        <v>No considerar</v>
      </c>
      <c r="V4432" t="str">
        <f>VLOOKUP(AIRBNB[[#This Row],[HOST_ID]],Super_host[],5,FALSE)</f>
        <v>Host</v>
      </c>
    </row>
    <row r="4433" spans="1:22">
      <c r="A4433" s="4">
        <v>1617443</v>
      </c>
      <c r="B4433" t="s">
        <v>4047</v>
      </c>
      <c r="C4433" s="4">
        <v>2240143</v>
      </c>
      <c r="D4433" t="s">
        <v>3996</v>
      </c>
      <c r="E4433" t="s">
        <v>4048</v>
      </c>
      <c r="F4433" s="4">
        <v>10030</v>
      </c>
      <c r="G4433" s="13" t="s">
        <v>124</v>
      </c>
      <c r="H4433" s="13" t="s">
        <v>148</v>
      </c>
      <c r="I4433" s="1">
        <v>4081606</v>
      </c>
      <c r="J4433" s="1">
        <v>-7394363</v>
      </c>
      <c r="K4433" t="s">
        <v>268</v>
      </c>
      <c r="L4433" s="20">
        <v>85</v>
      </c>
      <c r="M4433" s="4">
        <v>3</v>
      </c>
      <c r="N4433" s="4">
        <v>38</v>
      </c>
      <c r="O4433" s="2">
        <v>43612</v>
      </c>
      <c r="P4433" s="3">
        <v>0.56000000000000005</v>
      </c>
      <c r="Q4433" s="4">
        <v>1</v>
      </c>
      <c r="R4433" s="3">
        <v>5.6</v>
      </c>
      <c r="S44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3" t="str">
        <f>IF(AIRBNB[[#This Row],[RUIDO(dB)]]&lt;=4,"Silencioso",IF(AIRBNB[[#This Row],[RUIDO(dB)]]&lt;=5.5,"Poco Ruidoso","Ruidoso"))</f>
        <v>Ruidoso</v>
      </c>
      <c r="U4433" t="str">
        <f>IF(AND(AIRBNB[[#This Row],[PRECIO]]&lt;50,AIRBNB[[#This Row],[MIN_NOCHES]]&gt;3),"Dentro del presupuesto","No considerar")</f>
        <v>No considerar</v>
      </c>
      <c r="V4433" t="str">
        <f>VLOOKUP(AIRBNB[[#This Row],[HOST_ID]],Super_host[],5,FALSE)</f>
        <v>Host</v>
      </c>
    </row>
    <row r="4434" spans="1:22">
      <c r="A4434" s="4">
        <v>500886</v>
      </c>
      <c r="B4434" t="s">
        <v>13742</v>
      </c>
      <c r="C4434" s="4">
        <v>2206506</v>
      </c>
      <c r="D4434" t="s">
        <v>1110</v>
      </c>
      <c r="E4434" t="s">
        <v>13743</v>
      </c>
      <c r="F4434" s="4">
        <v>11221</v>
      </c>
      <c r="G4434" s="13" t="s">
        <v>4662</v>
      </c>
      <c r="H4434" s="13" t="s">
        <v>9230</v>
      </c>
      <c r="I4434" s="1">
        <v>4068825</v>
      </c>
      <c r="J4434" s="1">
        <v>-7392951</v>
      </c>
      <c r="K4434" t="s">
        <v>40</v>
      </c>
      <c r="L4434" s="20">
        <v>85</v>
      </c>
      <c r="M4434" s="4">
        <v>3</v>
      </c>
      <c r="N4434" s="4">
        <v>103</v>
      </c>
      <c r="O4434" s="2">
        <v>43631</v>
      </c>
      <c r="P4434" s="3">
        <v>1.25</v>
      </c>
      <c r="Q4434" s="4">
        <v>1</v>
      </c>
      <c r="R4434" s="3">
        <v>6.9</v>
      </c>
      <c r="S44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4" t="str">
        <f>IF(AIRBNB[[#This Row],[RUIDO(dB)]]&lt;=4,"Silencioso",IF(AIRBNB[[#This Row],[RUIDO(dB)]]&lt;=5.5,"Poco Ruidoso","Ruidoso"))</f>
        <v>Ruidoso</v>
      </c>
      <c r="U4434" t="str">
        <f>IF(AND(AIRBNB[[#This Row],[PRECIO]]&lt;50,AIRBNB[[#This Row],[MIN_NOCHES]]&gt;3),"Dentro del presupuesto","No considerar")</f>
        <v>No considerar</v>
      </c>
      <c r="V4434" t="str">
        <f>VLOOKUP(AIRBNB[[#This Row],[HOST_ID]],Super_host[],5,FALSE)</f>
        <v>Host</v>
      </c>
    </row>
    <row r="4435" spans="1:22">
      <c r="A4435" s="4">
        <v>1350055</v>
      </c>
      <c r="B4435" t="s">
        <v>11974</v>
      </c>
      <c r="C4435" s="4">
        <v>2035472</v>
      </c>
      <c r="D4435" t="s">
        <v>4940</v>
      </c>
      <c r="E4435" t="s">
        <v>11975</v>
      </c>
      <c r="F4435" s="4">
        <v>11211</v>
      </c>
      <c r="G4435" s="13" t="s">
        <v>4662</v>
      </c>
      <c r="H4435" s="13" t="s">
        <v>9218</v>
      </c>
      <c r="I4435" s="1">
        <v>4071449</v>
      </c>
      <c r="J4435" s="1">
        <v>-7395905</v>
      </c>
      <c r="K4435" t="s">
        <v>40</v>
      </c>
      <c r="L4435" s="20">
        <v>85</v>
      </c>
      <c r="M4435" s="4">
        <v>3</v>
      </c>
      <c r="N4435" s="4">
        <v>2</v>
      </c>
      <c r="O4435" s="2">
        <v>43499</v>
      </c>
      <c r="P4435" s="3">
        <v>0.32</v>
      </c>
      <c r="Q4435" s="4">
        <v>1</v>
      </c>
      <c r="R4435" s="3">
        <v>6.9</v>
      </c>
      <c r="S44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5" t="str">
        <f>IF(AIRBNB[[#This Row],[RUIDO(dB)]]&lt;=4,"Silencioso",IF(AIRBNB[[#This Row],[RUIDO(dB)]]&lt;=5.5,"Poco Ruidoso","Ruidoso"))</f>
        <v>Ruidoso</v>
      </c>
      <c r="U4435" t="str">
        <f>IF(AND(AIRBNB[[#This Row],[PRECIO]]&lt;50,AIRBNB[[#This Row],[MIN_NOCHES]]&gt;3),"Dentro del presupuesto","No considerar")</f>
        <v>No considerar</v>
      </c>
      <c r="V4435" t="str">
        <f>VLOOKUP(AIRBNB[[#This Row],[HOST_ID]],Super_host[],5,FALSE)</f>
        <v>Host</v>
      </c>
    </row>
    <row r="4436" spans="1:22">
      <c r="A4436" s="4">
        <v>397420</v>
      </c>
      <c r="B4436" t="s">
        <v>1315</v>
      </c>
      <c r="C4436" s="4">
        <v>1985717</v>
      </c>
      <c r="D4436" t="s">
        <v>1316</v>
      </c>
      <c r="E4436" t="s">
        <v>1317</v>
      </c>
      <c r="F4436" s="4">
        <v>10031</v>
      </c>
      <c r="G4436" s="13" t="s">
        <v>124</v>
      </c>
      <c r="H4436" s="13" t="s">
        <v>148</v>
      </c>
      <c r="I4436" s="1">
        <v>4082703</v>
      </c>
      <c r="J4436" s="1">
        <v>-7394311</v>
      </c>
      <c r="K4436" t="s">
        <v>40</v>
      </c>
      <c r="L4436" s="20">
        <v>85</v>
      </c>
      <c r="M4436" s="4">
        <v>3</v>
      </c>
      <c r="N4436" s="4">
        <v>6</v>
      </c>
      <c r="O4436" s="2">
        <v>42983</v>
      </c>
      <c r="P4436" s="3">
        <v>7.0000000000000007E-2</v>
      </c>
      <c r="Q4436" s="4">
        <v>1</v>
      </c>
      <c r="R4436" s="3">
        <v>5.6</v>
      </c>
      <c r="S44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6" t="str">
        <f>IF(AIRBNB[[#This Row],[RUIDO(dB)]]&lt;=4,"Silencioso",IF(AIRBNB[[#This Row],[RUIDO(dB)]]&lt;=5.5,"Poco Ruidoso","Ruidoso"))</f>
        <v>Ruidoso</v>
      </c>
      <c r="U4436" t="str">
        <f>IF(AND(AIRBNB[[#This Row],[PRECIO]]&lt;50,AIRBNB[[#This Row],[MIN_NOCHES]]&gt;3),"Dentro del presupuesto","No considerar")</f>
        <v>No considerar</v>
      </c>
      <c r="V4436" t="str">
        <f>VLOOKUP(AIRBNB[[#This Row],[HOST_ID]],Super_host[],5,FALSE)</f>
        <v>Host</v>
      </c>
    </row>
    <row r="4437" spans="1:22">
      <c r="A4437" s="4">
        <v>374548</v>
      </c>
      <c r="B4437" t="s">
        <v>14934</v>
      </c>
      <c r="C4437" s="4">
        <v>1884204</v>
      </c>
      <c r="D4437" t="s">
        <v>150</v>
      </c>
      <c r="E4437" t="s">
        <v>14935</v>
      </c>
      <c r="F4437" s="4">
        <v>11221</v>
      </c>
      <c r="G4437" s="13" t="s">
        <v>4662</v>
      </c>
      <c r="H4437" s="13" t="s">
        <v>9230</v>
      </c>
      <c r="I4437" s="1">
        <v>4068534</v>
      </c>
      <c r="J4437" s="1">
        <v>-7393433</v>
      </c>
      <c r="K4437" t="s">
        <v>5</v>
      </c>
      <c r="L4437" s="20">
        <v>85</v>
      </c>
      <c r="M4437" s="4">
        <v>5</v>
      </c>
      <c r="N4437" s="4">
        <v>268</v>
      </c>
      <c r="O4437" s="2">
        <v>43648</v>
      </c>
      <c r="P4437" s="3">
        <v>3.04</v>
      </c>
      <c r="Q4437" s="4">
        <v>1</v>
      </c>
      <c r="R4437" s="3">
        <v>6.9</v>
      </c>
      <c r="S44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7" t="str">
        <f>IF(AIRBNB[[#This Row],[RUIDO(dB)]]&lt;=4,"Silencioso",IF(AIRBNB[[#This Row],[RUIDO(dB)]]&lt;=5.5,"Poco Ruidoso","Ruidoso"))</f>
        <v>Ruidoso</v>
      </c>
      <c r="U4437" t="str">
        <f>IF(AND(AIRBNB[[#This Row],[PRECIO]]&lt;50,AIRBNB[[#This Row],[MIN_NOCHES]]&gt;3),"Dentro del presupuesto","No considerar")</f>
        <v>No considerar</v>
      </c>
      <c r="V4437" t="str">
        <f>VLOOKUP(AIRBNB[[#This Row],[HOST_ID]],Super_host[],5,FALSE)</f>
        <v>Host</v>
      </c>
    </row>
    <row r="4438" spans="1:22">
      <c r="A4438" s="4">
        <v>939724</v>
      </c>
      <c r="B4438" t="s">
        <v>12382</v>
      </c>
      <c r="C4438" s="4">
        <v>1865527</v>
      </c>
      <c r="D4438" t="s">
        <v>10290</v>
      </c>
      <c r="E4438" t="s">
        <v>12383</v>
      </c>
      <c r="F4438" s="4">
        <v>11206</v>
      </c>
      <c r="G4438" s="13" t="s">
        <v>4662</v>
      </c>
      <c r="H4438" s="13" t="s">
        <v>9230</v>
      </c>
      <c r="I4438" s="1">
        <v>406943</v>
      </c>
      <c r="J4438" s="1">
        <v>-7394538</v>
      </c>
      <c r="K4438" t="s">
        <v>40</v>
      </c>
      <c r="L4438" s="20">
        <v>85</v>
      </c>
      <c r="M4438" s="4">
        <v>1</v>
      </c>
      <c r="N4438" s="4">
        <v>32</v>
      </c>
      <c r="O4438" s="2">
        <v>43604</v>
      </c>
      <c r="P4438" s="3">
        <v>0.43</v>
      </c>
      <c r="Q4438" s="4">
        <v>1</v>
      </c>
      <c r="R4438" s="3">
        <v>6.9</v>
      </c>
      <c r="S44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8" t="str">
        <f>IF(AIRBNB[[#This Row],[RUIDO(dB)]]&lt;=4,"Silencioso",IF(AIRBNB[[#This Row],[RUIDO(dB)]]&lt;=5.5,"Poco Ruidoso","Ruidoso"))</f>
        <v>Ruidoso</v>
      </c>
      <c r="U4438" t="str">
        <f>IF(AND(AIRBNB[[#This Row],[PRECIO]]&lt;50,AIRBNB[[#This Row],[MIN_NOCHES]]&gt;3),"Dentro del presupuesto","No considerar")</f>
        <v>No considerar</v>
      </c>
      <c r="V4438" t="str">
        <f>VLOOKUP(AIRBNB[[#This Row],[HOST_ID]],Super_host[],5,FALSE)</f>
        <v>Host</v>
      </c>
    </row>
    <row r="4439" spans="1:22">
      <c r="A4439" s="4">
        <v>3411815</v>
      </c>
      <c r="B4439" t="s">
        <v>14006</v>
      </c>
      <c r="C4439" s="4">
        <v>1649108</v>
      </c>
      <c r="D4439" t="s">
        <v>2460</v>
      </c>
      <c r="E4439" t="s">
        <v>14007</v>
      </c>
      <c r="F4439" s="4">
        <v>11201</v>
      </c>
      <c r="G4439" s="13" t="s">
        <v>4662</v>
      </c>
      <c r="H4439" s="13" t="s">
        <v>12924</v>
      </c>
      <c r="I4439" s="1">
        <v>407044</v>
      </c>
      <c r="J4439" s="1">
        <v>-7398153</v>
      </c>
      <c r="K4439" t="s">
        <v>40</v>
      </c>
      <c r="L4439" s="20">
        <v>85</v>
      </c>
      <c r="M4439" s="4">
        <v>1</v>
      </c>
      <c r="N4439" s="4">
        <v>83</v>
      </c>
      <c r="O4439" s="2">
        <v>43616</v>
      </c>
      <c r="P4439" s="3">
        <v>1.51</v>
      </c>
      <c r="Q4439" s="4">
        <v>1</v>
      </c>
      <c r="R4439" s="3">
        <v>6.9</v>
      </c>
      <c r="S44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39" t="str">
        <f>IF(AIRBNB[[#This Row],[RUIDO(dB)]]&lt;=4,"Silencioso",IF(AIRBNB[[#This Row],[RUIDO(dB)]]&lt;=5.5,"Poco Ruidoso","Ruidoso"))</f>
        <v>Ruidoso</v>
      </c>
      <c r="U4439" t="str">
        <f>IF(AND(AIRBNB[[#This Row],[PRECIO]]&lt;50,AIRBNB[[#This Row],[MIN_NOCHES]]&gt;3),"Dentro del presupuesto","No considerar")</f>
        <v>No considerar</v>
      </c>
      <c r="V4439" t="str">
        <f>VLOOKUP(AIRBNB[[#This Row],[HOST_ID]],Super_host[],5,FALSE)</f>
        <v>Host</v>
      </c>
    </row>
    <row r="4440" spans="1:22">
      <c r="A4440" s="4">
        <v>2141975</v>
      </c>
      <c r="B4440" t="s">
        <v>4472</v>
      </c>
      <c r="C4440" s="4">
        <v>1580799</v>
      </c>
      <c r="D4440" t="s">
        <v>4473</v>
      </c>
      <c r="E4440" t="s">
        <v>4474</v>
      </c>
      <c r="F4440" s="4">
        <v>10028</v>
      </c>
      <c r="G4440" s="13" t="s">
        <v>124</v>
      </c>
      <c r="H4440" s="13" t="s">
        <v>129</v>
      </c>
      <c r="I4440" s="1">
        <v>4077459</v>
      </c>
      <c r="J4440" s="1">
        <v>-7395149</v>
      </c>
      <c r="K4440" t="s">
        <v>40</v>
      </c>
      <c r="L4440" s="20">
        <v>85</v>
      </c>
      <c r="M4440" s="4">
        <v>5</v>
      </c>
      <c r="N4440" s="4">
        <v>44</v>
      </c>
      <c r="O4440" s="2">
        <v>43644</v>
      </c>
      <c r="P4440" s="3">
        <v>0.77</v>
      </c>
      <c r="Q4440" s="4">
        <v>1</v>
      </c>
      <c r="R4440" s="3">
        <v>5.6</v>
      </c>
      <c r="S44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0" t="str">
        <f>IF(AIRBNB[[#This Row],[RUIDO(dB)]]&lt;=4,"Silencioso",IF(AIRBNB[[#This Row],[RUIDO(dB)]]&lt;=5.5,"Poco Ruidoso","Ruidoso"))</f>
        <v>Ruidoso</v>
      </c>
      <c r="U4440" t="str">
        <f>IF(AND(AIRBNB[[#This Row],[PRECIO]]&lt;50,AIRBNB[[#This Row],[MIN_NOCHES]]&gt;3),"Dentro del presupuesto","No considerar")</f>
        <v>No considerar</v>
      </c>
      <c r="V4440" t="str">
        <f>VLOOKUP(AIRBNB[[#This Row],[HOST_ID]],Super_host[],5,FALSE)</f>
        <v>Host</v>
      </c>
    </row>
    <row r="4441" spans="1:22">
      <c r="A4441" s="4">
        <v>295379</v>
      </c>
      <c r="B4441" t="s">
        <v>13310</v>
      </c>
      <c r="C4441" s="4">
        <v>1525761</v>
      </c>
      <c r="D4441" t="s">
        <v>13311</v>
      </c>
      <c r="E4441" t="s">
        <v>13312</v>
      </c>
      <c r="F4441" s="4">
        <v>11249</v>
      </c>
      <c r="G4441" s="13" t="s">
        <v>4662</v>
      </c>
      <c r="H4441" s="13" t="s">
        <v>9218</v>
      </c>
      <c r="I4441" s="1">
        <v>4071685</v>
      </c>
      <c r="J4441" s="1">
        <v>-7396573</v>
      </c>
      <c r="K4441" t="s">
        <v>5</v>
      </c>
      <c r="L4441" s="20">
        <v>85</v>
      </c>
      <c r="M4441" s="4">
        <v>1</v>
      </c>
      <c r="N4441" s="4">
        <v>73</v>
      </c>
      <c r="O4441" s="2">
        <v>43635</v>
      </c>
      <c r="P4441" s="3">
        <v>0.89</v>
      </c>
      <c r="Q4441" s="4">
        <v>1</v>
      </c>
      <c r="R4441" s="3">
        <v>6.9</v>
      </c>
      <c r="S44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1" t="str">
        <f>IF(AIRBNB[[#This Row],[RUIDO(dB)]]&lt;=4,"Silencioso",IF(AIRBNB[[#This Row],[RUIDO(dB)]]&lt;=5.5,"Poco Ruidoso","Ruidoso"))</f>
        <v>Ruidoso</v>
      </c>
      <c r="U4441" t="str">
        <f>IF(AND(AIRBNB[[#This Row],[PRECIO]]&lt;50,AIRBNB[[#This Row],[MIN_NOCHES]]&gt;3),"Dentro del presupuesto","No considerar")</f>
        <v>No considerar</v>
      </c>
      <c r="V4441" t="str">
        <f>VLOOKUP(AIRBNB[[#This Row],[HOST_ID]],Super_host[],5,FALSE)</f>
        <v>Host</v>
      </c>
    </row>
    <row r="4442" spans="1:22">
      <c r="A4442" s="4">
        <v>652515</v>
      </c>
      <c r="B4442" t="s">
        <v>896</v>
      </c>
      <c r="C4442" s="4">
        <v>1475015</v>
      </c>
      <c r="D4442" t="s">
        <v>498</v>
      </c>
      <c r="E4442" t="s">
        <v>897</v>
      </c>
      <c r="F4442" s="4">
        <v>10019</v>
      </c>
      <c r="G4442" s="13" t="s">
        <v>124</v>
      </c>
      <c r="H4442" s="13" t="s">
        <v>249</v>
      </c>
      <c r="I4442" s="1">
        <v>4076758</v>
      </c>
      <c r="J4442" s="1">
        <v>-7398722</v>
      </c>
      <c r="K4442" t="s">
        <v>5</v>
      </c>
      <c r="L4442" s="20">
        <v>85</v>
      </c>
      <c r="M4442" s="4">
        <v>30</v>
      </c>
      <c r="N4442" s="4">
        <v>2</v>
      </c>
      <c r="O4442" s="2">
        <v>42597</v>
      </c>
      <c r="P4442" s="3">
        <v>0.04</v>
      </c>
      <c r="Q4442" s="4">
        <v>1</v>
      </c>
      <c r="R4442" s="3">
        <v>5.6</v>
      </c>
      <c r="S44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2" t="str">
        <f>IF(AIRBNB[[#This Row],[RUIDO(dB)]]&lt;=4,"Silencioso",IF(AIRBNB[[#This Row],[RUIDO(dB)]]&lt;=5.5,"Poco Ruidoso","Ruidoso"))</f>
        <v>Ruidoso</v>
      </c>
      <c r="U4442" t="str">
        <f>IF(AND(AIRBNB[[#This Row],[PRECIO]]&lt;50,AIRBNB[[#This Row],[MIN_NOCHES]]&gt;3),"Dentro del presupuesto","No considerar")</f>
        <v>No considerar</v>
      </c>
      <c r="V4442" t="str">
        <f>VLOOKUP(AIRBNB[[#This Row],[HOST_ID]],Super_host[],5,FALSE)</f>
        <v>Host</v>
      </c>
    </row>
    <row r="4443" spans="1:22">
      <c r="A4443" s="4">
        <v>6106544</v>
      </c>
      <c r="B4443" t="s">
        <v>1880</v>
      </c>
      <c r="C4443" s="4">
        <v>1475015</v>
      </c>
      <c r="D4443" t="s">
        <v>498</v>
      </c>
      <c r="E4443" t="s">
        <v>1881</v>
      </c>
      <c r="F4443" s="4">
        <v>10022</v>
      </c>
      <c r="G4443" s="13" t="s">
        <v>124</v>
      </c>
      <c r="H4443" s="13" t="s">
        <v>373</v>
      </c>
      <c r="I4443" s="1">
        <v>4075621</v>
      </c>
      <c r="J4443" s="1">
        <v>-7396802</v>
      </c>
      <c r="K4443" t="s">
        <v>5</v>
      </c>
      <c r="L4443" s="20">
        <v>85</v>
      </c>
      <c r="M4443" s="4">
        <v>30</v>
      </c>
      <c r="N4443" s="4">
        <v>4</v>
      </c>
      <c r="O4443" s="2">
        <v>43437</v>
      </c>
      <c r="P4443" s="3">
        <v>0.12</v>
      </c>
      <c r="Q4443" s="4">
        <v>1</v>
      </c>
      <c r="R4443" s="3">
        <v>5.6</v>
      </c>
      <c r="S44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3" t="str">
        <f>IF(AIRBNB[[#This Row],[RUIDO(dB)]]&lt;=4,"Silencioso",IF(AIRBNB[[#This Row],[RUIDO(dB)]]&lt;=5.5,"Poco Ruidoso","Ruidoso"))</f>
        <v>Ruidoso</v>
      </c>
      <c r="U4443" t="str">
        <f>IF(AND(AIRBNB[[#This Row],[PRECIO]]&lt;50,AIRBNB[[#This Row],[MIN_NOCHES]]&gt;3),"Dentro del presupuesto","No considerar")</f>
        <v>No considerar</v>
      </c>
      <c r="V4443" t="str">
        <f>VLOOKUP(AIRBNB[[#This Row],[HOST_ID]],Super_host[],5,FALSE)</f>
        <v>Host</v>
      </c>
    </row>
    <row r="4444" spans="1:22">
      <c r="A4444" s="4">
        <v>4838271</v>
      </c>
      <c r="B4444" t="s">
        <v>10269</v>
      </c>
      <c r="C4444" s="4">
        <v>1304390</v>
      </c>
      <c r="D4444" t="s">
        <v>3351</v>
      </c>
      <c r="E4444" t="s">
        <v>10270</v>
      </c>
      <c r="F4444" s="4">
        <v>11221</v>
      </c>
      <c r="G4444" s="13" t="s">
        <v>4662</v>
      </c>
      <c r="H4444" s="13" t="s">
        <v>9274</v>
      </c>
      <c r="I4444" s="1">
        <v>4070037</v>
      </c>
      <c r="J4444" s="1">
        <v>-7392821</v>
      </c>
      <c r="K4444" t="s">
        <v>40</v>
      </c>
      <c r="L4444" s="20">
        <v>85</v>
      </c>
      <c r="M4444" s="4">
        <v>4</v>
      </c>
      <c r="N4444" s="4">
        <v>2</v>
      </c>
      <c r="O4444" s="2">
        <v>43283</v>
      </c>
      <c r="P4444" s="3">
        <v>7.0000000000000007E-2</v>
      </c>
      <c r="Q4444" s="4">
        <v>1</v>
      </c>
      <c r="R4444" s="3">
        <v>6.9</v>
      </c>
      <c r="S44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4" t="str">
        <f>IF(AIRBNB[[#This Row],[RUIDO(dB)]]&lt;=4,"Silencioso",IF(AIRBNB[[#This Row],[RUIDO(dB)]]&lt;=5.5,"Poco Ruidoso","Ruidoso"))</f>
        <v>Ruidoso</v>
      </c>
      <c r="U4444" t="str">
        <f>IF(AND(AIRBNB[[#This Row],[PRECIO]]&lt;50,AIRBNB[[#This Row],[MIN_NOCHES]]&gt;3),"Dentro del presupuesto","No considerar")</f>
        <v>No considerar</v>
      </c>
      <c r="V4444" t="str">
        <f>VLOOKUP(AIRBNB[[#This Row],[HOST_ID]],Super_host[],5,FALSE)</f>
        <v>Host</v>
      </c>
    </row>
    <row r="4445" spans="1:22">
      <c r="A4445" s="4">
        <v>816637</v>
      </c>
      <c r="B4445" t="s">
        <v>8751</v>
      </c>
      <c r="C4445" s="4">
        <v>1099716</v>
      </c>
      <c r="D4445" t="s">
        <v>8752</v>
      </c>
      <c r="E4445" t="s">
        <v>8753</v>
      </c>
      <c r="F4445" s="4">
        <v>11104</v>
      </c>
      <c r="G4445" s="13" t="s">
        <v>7897</v>
      </c>
      <c r="H4445" s="13" t="s">
        <v>7923</v>
      </c>
      <c r="I4445" s="1">
        <v>4074263</v>
      </c>
      <c r="J4445" s="1">
        <v>-7392476</v>
      </c>
      <c r="K4445" t="s">
        <v>5</v>
      </c>
      <c r="L4445" s="20">
        <v>85</v>
      </c>
      <c r="M4445" s="4">
        <v>2</v>
      </c>
      <c r="N4445" s="4">
        <v>108</v>
      </c>
      <c r="O4445" s="2">
        <v>43639</v>
      </c>
      <c r="P4445" s="3">
        <v>1.35</v>
      </c>
      <c r="Q4445" s="4">
        <v>5</v>
      </c>
      <c r="R4445" s="3">
        <v>6.24</v>
      </c>
      <c r="S44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5" t="str">
        <f>IF(AIRBNB[[#This Row],[RUIDO(dB)]]&lt;=4,"Silencioso",IF(AIRBNB[[#This Row],[RUIDO(dB)]]&lt;=5.5,"Poco Ruidoso","Ruidoso"))</f>
        <v>Ruidoso</v>
      </c>
      <c r="U4445" t="str">
        <f>IF(AND(AIRBNB[[#This Row],[PRECIO]]&lt;50,AIRBNB[[#This Row],[MIN_NOCHES]]&gt;3),"Dentro del presupuesto","No considerar")</f>
        <v>No considerar</v>
      </c>
      <c r="V4445" t="str">
        <f>VLOOKUP(AIRBNB[[#This Row],[HOST_ID]],Super_host[],5,FALSE)</f>
        <v>Host</v>
      </c>
    </row>
    <row r="4446" spans="1:22">
      <c r="A4446" s="4">
        <v>1108309</v>
      </c>
      <c r="B4446" t="s">
        <v>13420</v>
      </c>
      <c r="C4446" s="4">
        <v>1018472</v>
      </c>
      <c r="D4446" t="s">
        <v>12940</v>
      </c>
      <c r="E4446" t="s">
        <v>13421</v>
      </c>
      <c r="F4446" s="4">
        <v>11235</v>
      </c>
      <c r="G4446" s="13" t="s">
        <v>4662</v>
      </c>
      <c r="H4446" s="13" t="s">
        <v>9921</v>
      </c>
      <c r="I4446" s="1">
        <v>4058408</v>
      </c>
      <c r="J4446" s="1">
        <v>-7394122</v>
      </c>
      <c r="K4446" t="s">
        <v>5</v>
      </c>
      <c r="L4446" s="20">
        <v>85</v>
      </c>
      <c r="M4446" s="4">
        <v>4</v>
      </c>
      <c r="N4446" s="4">
        <v>72</v>
      </c>
      <c r="O4446" s="2">
        <v>42518</v>
      </c>
      <c r="P4446" s="3">
        <v>0.97</v>
      </c>
      <c r="Q4446" s="4">
        <v>1</v>
      </c>
      <c r="R4446" s="3">
        <v>6.9</v>
      </c>
      <c r="S44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6" t="str">
        <f>IF(AIRBNB[[#This Row],[RUIDO(dB)]]&lt;=4,"Silencioso",IF(AIRBNB[[#This Row],[RUIDO(dB)]]&lt;=5.5,"Poco Ruidoso","Ruidoso"))</f>
        <v>Ruidoso</v>
      </c>
      <c r="U4446" t="str">
        <f>IF(AND(AIRBNB[[#This Row],[PRECIO]]&lt;50,AIRBNB[[#This Row],[MIN_NOCHES]]&gt;3),"Dentro del presupuesto","No considerar")</f>
        <v>No considerar</v>
      </c>
      <c r="V4446" t="str">
        <f>VLOOKUP(AIRBNB[[#This Row],[HOST_ID]],Super_host[],5,FALSE)</f>
        <v>Host</v>
      </c>
    </row>
    <row r="4447" spans="1:22">
      <c r="A4447" s="4">
        <v>785508</v>
      </c>
      <c r="B4447" t="s">
        <v>6001</v>
      </c>
      <c r="C4447" s="4">
        <v>873273</v>
      </c>
      <c r="D4447" t="s">
        <v>6002</v>
      </c>
      <c r="E4447" t="s">
        <v>6003</v>
      </c>
      <c r="F4447" s="4">
        <v>10032</v>
      </c>
      <c r="G4447" s="13" t="s">
        <v>124</v>
      </c>
      <c r="H4447" s="13" t="s">
        <v>125</v>
      </c>
      <c r="I4447" s="1">
        <v>4084448</v>
      </c>
      <c r="J4447" s="1">
        <v>-7393978</v>
      </c>
      <c r="K4447" t="s">
        <v>40</v>
      </c>
      <c r="L4447" s="20">
        <v>85</v>
      </c>
      <c r="M4447" s="4">
        <v>2</v>
      </c>
      <c r="N4447" s="4">
        <v>211</v>
      </c>
      <c r="O4447" s="2">
        <v>43648</v>
      </c>
      <c r="P4447" s="3">
        <v>2.63</v>
      </c>
      <c r="Q4447" s="4">
        <v>1</v>
      </c>
      <c r="R4447" s="3">
        <v>5.6</v>
      </c>
      <c r="S44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7" t="str">
        <f>IF(AIRBNB[[#This Row],[RUIDO(dB)]]&lt;=4,"Silencioso",IF(AIRBNB[[#This Row],[RUIDO(dB)]]&lt;=5.5,"Poco Ruidoso","Ruidoso"))</f>
        <v>Ruidoso</v>
      </c>
      <c r="U4447" t="str">
        <f>IF(AND(AIRBNB[[#This Row],[PRECIO]]&lt;50,AIRBNB[[#This Row],[MIN_NOCHES]]&gt;3),"Dentro del presupuesto","No considerar")</f>
        <v>No considerar</v>
      </c>
      <c r="V4447" t="str">
        <f>VLOOKUP(AIRBNB[[#This Row],[HOST_ID]],Super_host[],5,FALSE)</f>
        <v>SUPERHOST</v>
      </c>
    </row>
    <row r="4448" spans="1:22">
      <c r="A4448" s="4">
        <v>802498</v>
      </c>
      <c r="B4448" t="s">
        <v>6361</v>
      </c>
      <c r="C4448" s="4">
        <v>512878</v>
      </c>
      <c r="D4448" t="s">
        <v>2100</v>
      </c>
      <c r="E4448" t="s">
        <v>6362</v>
      </c>
      <c r="F4448" s="4">
        <v>10031</v>
      </c>
      <c r="G4448" s="13" t="s">
        <v>124</v>
      </c>
      <c r="H4448" s="13" t="s">
        <v>148</v>
      </c>
      <c r="I4448" s="1">
        <v>4082974</v>
      </c>
      <c r="J4448" s="1">
        <v>-7394193</v>
      </c>
      <c r="K4448" t="s">
        <v>40</v>
      </c>
      <c r="L4448" s="20">
        <v>85</v>
      </c>
      <c r="M4448" s="4">
        <v>1</v>
      </c>
      <c r="N4448" s="4">
        <v>190</v>
      </c>
      <c r="O4448" s="2">
        <v>43646</v>
      </c>
      <c r="P4448" s="3">
        <v>3.7</v>
      </c>
      <c r="Q4448" s="4">
        <v>1</v>
      </c>
      <c r="R4448" s="3">
        <v>5.6</v>
      </c>
      <c r="S44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8" t="str">
        <f>IF(AIRBNB[[#This Row],[RUIDO(dB)]]&lt;=4,"Silencioso",IF(AIRBNB[[#This Row],[RUIDO(dB)]]&lt;=5.5,"Poco Ruidoso","Ruidoso"))</f>
        <v>Ruidoso</v>
      </c>
      <c r="U4448" t="str">
        <f>IF(AND(AIRBNB[[#This Row],[PRECIO]]&lt;50,AIRBNB[[#This Row],[MIN_NOCHES]]&gt;3),"Dentro del presupuesto","No considerar")</f>
        <v>No considerar</v>
      </c>
      <c r="V4448" t="str">
        <f>VLOOKUP(AIRBNB[[#This Row],[HOST_ID]],Super_host[],5,FALSE)</f>
        <v>Host</v>
      </c>
    </row>
    <row r="4449" spans="1:22">
      <c r="A4449" s="4">
        <v>4760504</v>
      </c>
      <c r="B4449" t="s">
        <v>16059</v>
      </c>
      <c r="C4449" s="4">
        <v>302865</v>
      </c>
      <c r="D4449" t="s">
        <v>16060</v>
      </c>
      <c r="E4449" t="s">
        <v>16061</v>
      </c>
      <c r="F4449" s="4">
        <v>11249</v>
      </c>
      <c r="G4449" s="13" t="s">
        <v>4662</v>
      </c>
      <c r="H4449" s="13" t="s">
        <v>9218</v>
      </c>
      <c r="I4449" s="1">
        <v>4071337</v>
      </c>
      <c r="J4449" s="1">
        <v>-739642</v>
      </c>
      <c r="K4449" t="s">
        <v>40</v>
      </c>
      <c r="L4449" s="20">
        <v>85</v>
      </c>
      <c r="M4449" s="4">
        <v>8</v>
      </c>
      <c r="N4449" s="4">
        <v>0</v>
      </c>
      <c r="O4449" s="2">
        <v>43647</v>
      </c>
      <c r="P4449" s="3">
        <v>0.06</v>
      </c>
      <c r="Q4449" s="4">
        <v>1</v>
      </c>
      <c r="R4449" s="3">
        <v>6.9</v>
      </c>
      <c r="S44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49" t="str">
        <f>IF(AIRBNB[[#This Row],[RUIDO(dB)]]&lt;=4,"Silencioso",IF(AIRBNB[[#This Row],[RUIDO(dB)]]&lt;=5.5,"Poco Ruidoso","Ruidoso"))</f>
        <v>Ruidoso</v>
      </c>
      <c r="U4449" t="str">
        <f>IF(AND(AIRBNB[[#This Row],[PRECIO]]&lt;50,AIRBNB[[#This Row],[MIN_NOCHES]]&gt;3),"Dentro del presupuesto","No considerar")</f>
        <v>No considerar</v>
      </c>
      <c r="V4449" t="str">
        <f>VLOOKUP(AIRBNB[[#This Row],[HOST_ID]],Super_host[],5,FALSE)</f>
        <v>Host</v>
      </c>
    </row>
    <row r="4450" spans="1:22">
      <c r="A4450" s="4">
        <v>246134</v>
      </c>
      <c r="B4450" t="s">
        <v>10017</v>
      </c>
      <c r="C4450" s="4">
        <v>283604</v>
      </c>
      <c r="D4450" t="s">
        <v>1568</v>
      </c>
      <c r="E4450" t="s">
        <v>10018</v>
      </c>
      <c r="F4450" s="4">
        <v>11216</v>
      </c>
      <c r="G4450" s="13" t="s">
        <v>4662</v>
      </c>
      <c r="H4450" s="13" t="s">
        <v>9252</v>
      </c>
      <c r="I4450" s="1">
        <v>4067607</v>
      </c>
      <c r="J4450" s="1">
        <v>-7394421</v>
      </c>
      <c r="K4450" t="s">
        <v>40</v>
      </c>
      <c r="L4450" s="20">
        <v>85</v>
      </c>
      <c r="M4450" s="4">
        <v>3</v>
      </c>
      <c r="N4450" s="4">
        <v>5</v>
      </c>
      <c r="O4450" s="2">
        <v>42645</v>
      </c>
      <c r="P4450" s="3">
        <v>0.05</v>
      </c>
      <c r="Q4450" s="4">
        <v>1</v>
      </c>
      <c r="R4450" s="3">
        <v>6.9</v>
      </c>
      <c r="S44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0" t="str">
        <f>IF(AIRBNB[[#This Row],[RUIDO(dB)]]&lt;=4,"Silencioso",IF(AIRBNB[[#This Row],[RUIDO(dB)]]&lt;=5.5,"Poco Ruidoso","Ruidoso"))</f>
        <v>Ruidoso</v>
      </c>
      <c r="U4450" t="str">
        <f>IF(AND(AIRBNB[[#This Row],[PRECIO]]&lt;50,AIRBNB[[#This Row],[MIN_NOCHES]]&gt;3),"Dentro del presupuesto","No considerar")</f>
        <v>No considerar</v>
      </c>
      <c r="V4450" t="str">
        <f>VLOOKUP(AIRBNB[[#This Row],[HOST_ID]],Super_host[],5,FALSE)</f>
        <v>Host</v>
      </c>
    </row>
    <row r="4451" spans="1:22">
      <c r="A4451" s="4">
        <v>476983</v>
      </c>
      <c r="B4451" t="s">
        <v>6513</v>
      </c>
      <c r="C4451" s="4">
        <v>277379</v>
      </c>
      <c r="D4451" t="s">
        <v>2695</v>
      </c>
      <c r="E4451" t="s">
        <v>3418</v>
      </c>
      <c r="F4451" s="4">
        <v>10040</v>
      </c>
      <c r="G4451" s="13" t="s">
        <v>124</v>
      </c>
      <c r="H4451" s="13" t="s">
        <v>148</v>
      </c>
      <c r="I4451" s="1">
        <v>4082537</v>
      </c>
      <c r="J4451" s="1">
        <v>-7394392</v>
      </c>
      <c r="K4451" t="s">
        <v>40</v>
      </c>
      <c r="L4451" s="20">
        <v>85</v>
      </c>
      <c r="M4451" s="4">
        <v>1</v>
      </c>
      <c r="N4451" s="4">
        <v>439</v>
      </c>
      <c r="O4451" s="2">
        <v>43651</v>
      </c>
      <c r="P4451" s="3">
        <v>5.12</v>
      </c>
      <c r="Q4451" s="4">
        <v>1</v>
      </c>
      <c r="R4451" s="3">
        <v>5.6</v>
      </c>
      <c r="S44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1" t="str">
        <f>IF(AIRBNB[[#This Row],[RUIDO(dB)]]&lt;=4,"Silencioso",IF(AIRBNB[[#This Row],[RUIDO(dB)]]&lt;=5.5,"Poco Ruidoso","Ruidoso"))</f>
        <v>Ruidoso</v>
      </c>
      <c r="U4451" t="str">
        <f>IF(AND(AIRBNB[[#This Row],[PRECIO]]&lt;50,AIRBNB[[#This Row],[MIN_NOCHES]]&gt;3),"Dentro del presupuesto","No considerar")</f>
        <v>No considerar</v>
      </c>
      <c r="V4451" t="str">
        <f>VLOOKUP(AIRBNB[[#This Row],[HOST_ID]],Super_host[],5,FALSE)</f>
        <v>Host</v>
      </c>
    </row>
    <row r="4452" spans="1:22">
      <c r="A4452" s="4">
        <v>113945</v>
      </c>
      <c r="B4452" t="s">
        <v>5075</v>
      </c>
      <c r="C4452" s="4">
        <v>275582</v>
      </c>
      <c r="D4452" t="s">
        <v>1736</v>
      </c>
      <c r="E4452" t="s">
        <v>5076</v>
      </c>
      <c r="F4452" s="4">
        <v>10036</v>
      </c>
      <c r="G4452" s="13" t="s">
        <v>124</v>
      </c>
      <c r="H4452" s="13" t="s">
        <v>249</v>
      </c>
      <c r="I4452" s="1">
        <v>4075835</v>
      </c>
      <c r="J4452" s="1">
        <v>-7399193</v>
      </c>
      <c r="K4452" t="s">
        <v>40</v>
      </c>
      <c r="L4452" s="20">
        <v>85</v>
      </c>
      <c r="M4452" s="4">
        <v>10</v>
      </c>
      <c r="N4452" s="4">
        <v>116</v>
      </c>
      <c r="O4452" s="2">
        <v>43596</v>
      </c>
      <c r="P4452" s="3">
        <v>1.17</v>
      </c>
      <c r="Q4452" s="4">
        <v>1</v>
      </c>
      <c r="R4452" s="3">
        <v>5.6</v>
      </c>
      <c r="S44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2" t="str">
        <f>IF(AIRBNB[[#This Row],[RUIDO(dB)]]&lt;=4,"Silencioso",IF(AIRBNB[[#This Row],[RUIDO(dB)]]&lt;=5.5,"Poco Ruidoso","Ruidoso"))</f>
        <v>Ruidoso</v>
      </c>
      <c r="U4452" t="str">
        <f>IF(AND(AIRBNB[[#This Row],[PRECIO]]&lt;50,AIRBNB[[#This Row],[MIN_NOCHES]]&gt;3),"Dentro del presupuesto","No considerar")</f>
        <v>No considerar</v>
      </c>
      <c r="V4452" t="str">
        <f>VLOOKUP(AIRBNB[[#This Row],[HOST_ID]],Super_host[],5,FALSE)</f>
        <v>Host</v>
      </c>
    </row>
    <row r="4453" spans="1:22">
      <c r="A4453" s="4">
        <v>1725295</v>
      </c>
      <c r="B4453" t="s">
        <v>5673</v>
      </c>
      <c r="C4453" s="4">
        <v>215764</v>
      </c>
      <c r="D4453" t="s">
        <v>23</v>
      </c>
      <c r="E4453" t="s">
        <v>5674</v>
      </c>
      <c r="F4453" s="4">
        <v>10016</v>
      </c>
      <c r="G4453" s="13" t="s">
        <v>124</v>
      </c>
      <c r="H4453" s="13" t="s">
        <v>182</v>
      </c>
      <c r="I4453" s="1">
        <v>407474</v>
      </c>
      <c r="J4453" s="1">
        <v>-7397847</v>
      </c>
      <c r="K4453" t="s">
        <v>40</v>
      </c>
      <c r="L4453" s="20">
        <v>85</v>
      </c>
      <c r="M4453" s="4">
        <v>1</v>
      </c>
      <c r="N4453" s="4">
        <v>135</v>
      </c>
      <c r="O4453" s="2">
        <v>43446</v>
      </c>
      <c r="P4453" s="3">
        <v>1.93</v>
      </c>
      <c r="Q4453" s="4">
        <v>1</v>
      </c>
      <c r="R4453" s="3">
        <v>5.6</v>
      </c>
      <c r="S44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3" t="str">
        <f>IF(AIRBNB[[#This Row],[RUIDO(dB)]]&lt;=4,"Silencioso",IF(AIRBNB[[#This Row],[RUIDO(dB)]]&lt;=5.5,"Poco Ruidoso","Ruidoso"))</f>
        <v>Ruidoso</v>
      </c>
      <c r="U4453" t="str">
        <f>IF(AND(AIRBNB[[#This Row],[PRECIO]]&lt;50,AIRBNB[[#This Row],[MIN_NOCHES]]&gt;3),"Dentro del presupuesto","No considerar")</f>
        <v>No considerar</v>
      </c>
      <c r="V4453" t="str">
        <f>VLOOKUP(AIRBNB[[#This Row],[HOST_ID]],Super_host[],5,FALSE)</f>
        <v>Host</v>
      </c>
    </row>
    <row r="4454" spans="1:22">
      <c r="A4454" s="4">
        <v>4820897</v>
      </c>
      <c r="B4454" t="s">
        <v>13249</v>
      </c>
      <c r="C4454" s="4">
        <v>177846</v>
      </c>
      <c r="D4454" t="s">
        <v>200</v>
      </c>
      <c r="E4454" t="s">
        <v>9626</v>
      </c>
      <c r="F4454" s="4">
        <v>11217</v>
      </c>
      <c r="G4454" s="13" t="s">
        <v>4662</v>
      </c>
      <c r="H4454" s="13" t="s">
        <v>9222</v>
      </c>
      <c r="I4454" s="1">
        <v>4068864</v>
      </c>
      <c r="J4454" s="1">
        <v>-7397669</v>
      </c>
      <c r="K4454" t="s">
        <v>40</v>
      </c>
      <c r="L4454" s="20">
        <v>85</v>
      </c>
      <c r="M4454" s="4">
        <v>5</v>
      </c>
      <c r="N4454" s="4">
        <v>47</v>
      </c>
      <c r="O4454" s="2">
        <v>43591</v>
      </c>
      <c r="P4454" s="3">
        <v>0.85</v>
      </c>
      <c r="Q4454" s="4">
        <v>1</v>
      </c>
      <c r="R4454" s="3">
        <v>6.9</v>
      </c>
      <c r="S44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4" t="str">
        <f>IF(AIRBNB[[#This Row],[RUIDO(dB)]]&lt;=4,"Silencioso",IF(AIRBNB[[#This Row],[RUIDO(dB)]]&lt;=5.5,"Poco Ruidoso","Ruidoso"))</f>
        <v>Ruidoso</v>
      </c>
      <c r="U4454" t="str">
        <f>IF(AND(AIRBNB[[#This Row],[PRECIO]]&lt;50,AIRBNB[[#This Row],[MIN_NOCHES]]&gt;3),"Dentro del presupuesto","No considerar")</f>
        <v>No considerar</v>
      </c>
      <c r="V4454" t="str">
        <f>VLOOKUP(AIRBNB[[#This Row],[HOST_ID]],Super_host[],5,FALSE)</f>
        <v>Host</v>
      </c>
    </row>
    <row r="4455" spans="1:22">
      <c r="A4455" s="4">
        <v>29012</v>
      </c>
      <c r="B4455" t="s">
        <v>3355</v>
      </c>
      <c r="C4455" s="4">
        <v>124797</v>
      </c>
      <c r="D4455" t="s">
        <v>3356</v>
      </c>
      <c r="E4455" t="s">
        <v>3357</v>
      </c>
      <c r="F4455" s="4">
        <v>10040</v>
      </c>
      <c r="G4455" s="13" t="s">
        <v>124</v>
      </c>
      <c r="H4455" s="13" t="s">
        <v>125</v>
      </c>
      <c r="I4455" s="1">
        <v>4085879</v>
      </c>
      <c r="J4455" s="1">
        <v>-7393128</v>
      </c>
      <c r="K4455" t="s">
        <v>40</v>
      </c>
      <c r="L4455" s="20">
        <v>85</v>
      </c>
      <c r="M4455" s="4">
        <v>15</v>
      </c>
      <c r="N4455" s="4">
        <v>36</v>
      </c>
      <c r="O4455" s="2">
        <v>42964</v>
      </c>
      <c r="P4455" s="3">
        <v>0.33</v>
      </c>
      <c r="Q4455" s="4">
        <v>1</v>
      </c>
      <c r="R4455" s="3">
        <v>5.6</v>
      </c>
      <c r="S44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5" t="str">
        <f>IF(AIRBNB[[#This Row],[RUIDO(dB)]]&lt;=4,"Silencioso",IF(AIRBNB[[#This Row],[RUIDO(dB)]]&lt;=5.5,"Poco Ruidoso","Ruidoso"))</f>
        <v>Ruidoso</v>
      </c>
      <c r="U4455" t="str">
        <f>IF(AND(AIRBNB[[#This Row],[PRECIO]]&lt;50,AIRBNB[[#This Row],[MIN_NOCHES]]&gt;3),"Dentro del presupuesto","No considerar")</f>
        <v>No considerar</v>
      </c>
      <c r="V4455" t="str">
        <f>VLOOKUP(AIRBNB[[#This Row],[HOST_ID]],Super_host[],5,FALSE)</f>
        <v>Host</v>
      </c>
    </row>
    <row r="4456" spans="1:22">
      <c r="A4456" s="4">
        <v>20611</v>
      </c>
      <c r="B4456" t="s">
        <v>14021</v>
      </c>
      <c r="C4456" s="4">
        <v>72014</v>
      </c>
      <c r="D4456" t="s">
        <v>16622</v>
      </c>
      <c r="E4456" t="s">
        <v>14022</v>
      </c>
      <c r="F4456" s="4">
        <v>11211</v>
      </c>
      <c r="G4456" s="13" t="s">
        <v>4662</v>
      </c>
      <c r="H4456" s="13" t="s">
        <v>9218</v>
      </c>
      <c r="I4456" s="1">
        <v>4071156</v>
      </c>
      <c r="J4456" s="1">
        <v>-7396218</v>
      </c>
      <c r="K4456" t="s">
        <v>40</v>
      </c>
      <c r="L4456" s="20">
        <v>85</v>
      </c>
      <c r="M4456" s="4">
        <v>3</v>
      </c>
      <c r="N4456" s="4">
        <v>174</v>
      </c>
      <c r="O4456" s="2">
        <v>43638</v>
      </c>
      <c r="P4456" s="3">
        <v>1.54</v>
      </c>
      <c r="Q4456" s="4">
        <v>1</v>
      </c>
      <c r="R4456" s="3">
        <v>6.9</v>
      </c>
      <c r="S44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6" t="str">
        <f>IF(AIRBNB[[#This Row],[RUIDO(dB)]]&lt;=4,"Silencioso",IF(AIRBNB[[#This Row],[RUIDO(dB)]]&lt;=5.5,"Poco Ruidoso","Ruidoso"))</f>
        <v>Ruidoso</v>
      </c>
      <c r="U4456" t="str">
        <f>IF(AND(AIRBNB[[#This Row],[PRECIO]]&lt;50,AIRBNB[[#This Row],[MIN_NOCHES]]&gt;3),"Dentro del presupuesto","No considerar")</f>
        <v>No considerar</v>
      </c>
      <c r="V4456" t="str">
        <f>VLOOKUP(AIRBNB[[#This Row],[HOST_ID]],Super_host[],5,FALSE)</f>
        <v>Host</v>
      </c>
    </row>
    <row r="4457" spans="1:22">
      <c r="A4457" s="4">
        <v>5441</v>
      </c>
      <c r="B4457" t="s">
        <v>5379</v>
      </c>
      <c r="C4457" s="4">
        <v>7989</v>
      </c>
      <c r="D4457" t="s">
        <v>872</v>
      </c>
      <c r="E4457" t="s">
        <v>5380</v>
      </c>
      <c r="F4457" s="4">
        <v>10036</v>
      </c>
      <c r="G4457" s="13" t="s">
        <v>124</v>
      </c>
      <c r="H4457" s="13" t="s">
        <v>249</v>
      </c>
      <c r="I4457" s="1">
        <v>4076076</v>
      </c>
      <c r="J4457" s="1">
        <v>-7398867</v>
      </c>
      <c r="K4457" t="s">
        <v>40</v>
      </c>
      <c r="L4457" s="20">
        <v>85</v>
      </c>
      <c r="M4457" s="4">
        <v>2</v>
      </c>
      <c r="N4457" s="4">
        <v>188</v>
      </c>
      <c r="O4457" s="2">
        <v>43639</v>
      </c>
      <c r="P4457" s="3">
        <v>1.5</v>
      </c>
      <c r="Q4457" s="4">
        <v>1</v>
      </c>
      <c r="R4457" s="3">
        <v>5.6</v>
      </c>
      <c r="S44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7" t="str">
        <f>IF(AIRBNB[[#This Row],[RUIDO(dB)]]&lt;=4,"Silencioso",IF(AIRBNB[[#This Row],[RUIDO(dB)]]&lt;=5.5,"Poco Ruidoso","Ruidoso"))</f>
        <v>Ruidoso</v>
      </c>
      <c r="U4457" t="str">
        <f>IF(AND(AIRBNB[[#This Row],[PRECIO]]&lt;50,AIRBNB[[#This Row],[MIN_NOCHES]]&gt;3),"Dentro del presupuesto","No considerar")</f>
        <v>No considerar</v>
      </c>
      <c r="V4457" t="str">
        <f>VLOOKUP(AIRBNB[[#This Row],[HOST_ID]],Super_host[],5,FALSE)</f>
        <v>Host</v>
      </c>
    </row>
    <row r="4458" spans="1:22">
      <c r="A4458" s="4">
        <v>6336834</v>
      </c>
      <c r="B4458" t="s">
        <v>15183</v>
      </c>
      <c r="C4458" s="4">
        <v>32991339</v>
      </c>
      <c r="D4458" t="s">
        <v>677</v>
      </c>
      <c r="E4458" t="s">
        <v>11579</v>
      </c>
      <c r="F4458" s="4">
        <v>11211</v>
      </c>
      <c r="G4458" s="13" t="s">
        <v>4662</v>
      </c>
      <c r="H4458" s="13" t="s">
        <v>9218</v>
      </c>
      <c r="I4458" s="1">
        <v>4070841</v>
      </c>
      <c r="J4458" s="1">
        <v>-7395497</v>
      </c>
      <c r="K4458" t="s">
        <v>40</v>
      </c>
      <c r="L4458" s="20">
        <v>84</v>
      </c>
      <c r="M4458" s="4">
        <v>2</v>
      </c>
      <c r="N4458" s="4">
        <v>190</v>
      </c>
      <c r="O4458" s="2">
        <v>43632</v>
      </c>
      <c r="P4458" s="3">
        <v>3.82</v>
      </c>
      <c r="Q4458" s="4">
        <v>1</v>
      </c>
      <c r="R4458" s="3">
        <v>6.9</v>
      </c>
      <c r="S44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8" t="str">
        <f>IF(AIRBNB[[#This Row],[RUIDO(dB)]]&lt;=4,"Silencioso",IF(AIRBNB[[#This Row],[RUIDO(dB)]]&lt;=5.5,"Poco Ruidoso","Ruidoso"))</f>
        <v>Ruidoso</v>
      </c>
      <c r="U4458" t="str">
        <f>IF(AND(AIRBNB[[#This Row],[PRECIO]]&lt;50,AIRBNB[[#This Row],[MIN_NOCHES]]&gt;3),"Dentro del presupuesto","No considerar")</f>
        <v>No considerar</v>
      </c>
      <c r="V4458" t="str">
        <f>VLOOKUP(AIRBNB[[#This Row],[HOST_ID]],Super_host[],5,FALSE)</f>
        <v>Host</v>
      </c>
    </row>
    <row r="4459" spans="1:22">
      <c r="A4459" s="4">
        <v>5903889</v>
      </c>
      <c r="B4459" t="s">
        <v>1342</v>
      </c>
      <c r="C4459" s="4">
        <v>30616009</v>
      </c>
      <c r="D4459" t="s">
        <v>233</v>
      </c>
      <c r="E4459" t="s">
        <v>1343</v>
      </c>
      <c r="F4459" s="4">
        <v>10002</v>
      </c>
      <c r="G4459" s="13" t="s">
        <v>124</v>
      </c>
      <c r="H4459" s="13" t="s">
        <v>409</v>
      </c>
      <c r="I4459" s="1">
        <v>4071758</v>
      </c>
      <c r="J4459" s="1">
        <v>-7399201</v>
      </c>
      <c r="K4459" t="s">
        <v>40</v>
      </c>
      <c r="L4459" s="20">
        <v>84</v>
      </c>
      <c r="M4459" s="4">
        <v>1</v>
      </c>
      <c r="N4459" s="4">
        <v>2</v>
      </c>
      <c r="O4459" s="2">
        <v>42911</v>
      </c>
      <c r="P4459" s="3">
        <v>0.08</v>
      </c>
      <c r="Q4459" s="4">
        <v>1</v>
      </c>
      <c r="R4459" s="3">
        <v>5.6</v>
      </c>
      <c r="S44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59" t="str">
        <f>IF(AIRBNB[[#This Row],[RUIDO(dB)]]&lt;=4,"Silencioso",IF(AIRBNB[[#This Row],[RUIDO(dB)]]&lt;=5.5,"Poco Ruidoso","Ruidoso"))</f>
        <v>Ruidoso</v>
      </c>
      <c r="U4459" t="str">
        <f>IF(AND(AIRBNB[[#This Row],[PRECIO]]&lt;50,AIRBNB[[#This Row],[MIN_NOCHES]]&gt;3),"Dentro del presupuesto","No considerar")</f>
        <v>No considerar</v>
      </c>
      <c r="V4459" t="str">
        <f>VLOOKUP(AIRBNB[[#This Row],[HOST_ID]],Super_host[],5,FALSE)</f>
        <v>Host</v>
      </c>
    </row>
    <row r="4460" spans="1:22">
      <c r="A4460" s="4">
        <v>4539520</v>
      </c>
      <c r="B4460" t="s">
        <v>10753</v>
      </c>
      <c r="C4460" s="4">
        <v>23538896</v>
      </c>
      <c r="D4460" t="s">
        <v>10754</v>
      </c>
      <c r="E4460" t="s">
        <v>10755</v>
      </c>
      <c r="F4460" s="4">
        <v>11238</v>
      </c>
      <c r="G4460" s="13" t="s">
        <v>4662</v>
      </c>
      <c r="H4460" s="13" t="s">
        <v>9252</v>
      </c>
      <c r="I4460" s="1">
        <v>4067771</v>
      </c>
      <c r="J4460" s="1">
        <v>-7396286</v>
      </c>
      <c r="K4460" t="s">
        <v>5</v>
      </c>
      <c r="L4460" s="20">
        <v>84</v>
      </c>
      <c r="M4460" s="4">
        <v>4</v>
      </c>
      <c r="N4460" s="4">
        <v>6</v>
      </c>
      <c r="O4460" s="2">
        <v>43467</v>
      </c>
      <c r="P4460" s="3">
        <v>0.12</v>
      </c>
      <c r="Q4460" s="4">
        <v>1</v>
      </c>
      <c r="R4460" s="3">
        <v>6.9</v>
      </c>
      <c r="S44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0" t="str">
        <f>IF(AIRBNB[[#This Row],[RUIDO(dB)]]&lt;=4,"Silencioso",IF(AIRBNB[[#This Row],[RUIDO(dB)]]&lt;=5.5,"Poco Ruidoso","Ruidoso"))</f>
        <v>Ruidoso</v>
      </c>
      <c r="U4460" t="str">
        <f>IF(AND(AIRBNB[[#This Row],[PRECIO]]&lt;50,AIRBNB[[#This Row],[MIN_NOCHES]]&gt;3),"Dentro del presupuesto","No considerar")</f>
        <v>No considerar</v>
      </c>
      <c r="V4460" t="str">
        <f>VLOOKUP(AIRBNB[[#This Row],[HOST_ID]],Super_host[],5,FALSE)</f>
        <v>Host</v>
      </c>
    </row>
    <row r="4461" spans="1:22">
      <c r="A4461" s="4">
        <v>4988556</v>
      </c>
      <c r="B4461" t="s">
        <v>5741</v>
      </c>
      <c r="C4461" s="4">
        <v>12342828</v>
      </c>
      <c r="D4461" t="s">
        <v>5742</v>
      </c>
      <c r="E4461" t="s">
        <v>5743</v>
      </c>
      <c r="F4461" s="4">
        <v>10029</v>
      </c>
      <c r="G4461" s="13" t="s">
        <v>124</v>
      </c>
      <c r="H4461" s="13" t="s">
        <v>219</v>
      </c>
      <c r="I4461" s="1">
        <v>4079492</v>
      </c>
      <c r="J4461" s="1">
        <v>-7394087</v>
      </c>
      <c r="K4461" t="s">
        <v>40</v>
      </c>
      <c r="L4461" s="20">
        <v>84</v>
      </c>
      <c r="M4461" s="4">
        <v>4</v>
      </c>
      <c r="N4461" s="4">
        <v>79</v>
      </c>
      <c r="O4461" s="2">
        <v>43645</v>
      </c>
      <c r="P4461" s="3">
        <v>2.06</v>
      </c>
      <c r="Q4461" s="4">
        <v>1</v>
      </c>
      <c r="R4461" s="3">
        <v>5.6</v>
      </c>
      <c r="S44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1" t="str">
        <f>IF(AIRBNB[[#This Row],[RUIDO(dB)]]&lt;=4,"Silencioso",IF(AIRBNB[[#This Row],[RUIDO(dB)]]&lt;=5.5,"Poco Ruidoso","Ruidoso"))</f>
        <v>Ruidoso</v>
      </c>
      <c r="U4461" t="str">
        <f>IF(AND(AIRBNB[[#This Row],[PRECIO]]&lt;50,AIRBNB[[#This Row],[MIN_NOCHES]]&gt;3),"Dentro del presupuesto","No considerar")</f>
        <v>No considerar</v>
      </c>
      <c r="V4461" t="str">
        <f>VLOOKUP(AIRBNB[[#This Row],[HOST_ID]],Super_host[],5,FALSE)</f>
        <v>Host</v>
      </c>
    </row>
    <row r="4462" spans="1:22">
      <c r="A4462" s="4">
        <v>1869432</v>
      </c>
      <c r="B4462" t="s">
        <v>1639</v>
      </c>
      <c r="C4462" s="4">
        <v>9744172</v>
      </c>
      <c r="D4462" t="s">
        <v>1640</v>
      </c>
      <c r="E4462" t="s">
        <v>1641</v>
      </c>
      <c r="F4462" s="4">
        <v>10014</v>
      </c>
      <c r="G4462" s="13" t="s">
        <v>124</v>
      </c>
      <c r="H4462" s="13" t="s">
        <v>164</v>
      </c>
      <c r="I4462" s="1">
        <v>4072838</v>
      </c>
      <c r="J4462" s="1">
        <v>-7400462</v>
      </c>
      <c r="K4462" t="s">
        <v>5</v>
      </c>
      <c r="L4462" s="20">
        <v>84</v>
      </c>
      <c r="M4462" s="4">
        <v>2</v>
      </c>
      <c r="N4462" s="4">
        <v>7</v>
      </c>
      <c r="O4462" s="2">
        <v>43101</v>
      </c>
      <c r="P4462" s="3">
        <v>0.1</v>
      </c>
      <c r="Q4462" s="4">
        <v>1</v>
      </c>
      <c r="R4462" s="3">
        <v>5.6</v>
      </c>
      <c r="S44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2" t="str">
        <f>IF(AIRBNB[[#This Row],[RUIDO(dB)]]&lt;=4,"Silencioso",IF(AIRBNB[[#This Row],[RUIDO(dB)]]&lt;=5.5,"Poco Ruidoso","Ruidoso"))</f>
        <v>Ruidoso</v>
      </c>
      <c r="U4462" t="str">
        <f>IF(AND(AIRBNB[[#This Row],[PRECIO]]&lt;50,AIRBNB[[#This Row],[MIN_NOCHES]]&gt;3),"Dentro del presupuesto","No considerar")</f>
        <v>No considerar</v>
      </c>
      <c r="V4462" t="str">
        <f>VLOOKUP(AIRBNB[[#This Row],[HOST_ID]],Super_host[],5,FALSE)</f>
        <v>Host</v>
      </c>
    </row>
    <row r="4463" spans="1:22">
      <c r="A4463" s="4">
        <v>3383662</v>
      </c>
      <c r="B4463" t="s">
        <v>7104</v>
      </c>
      <c r="C4463" s="4">
        <v>6146050</v>
      </c>
      <c r="D4463" t="s">
        <v>1201</v>
      </c>
      <c r="E4463" t="s">
        <v>7105</v>
      </c>
      <c r="F4463" s="4">
        <v>10038</v>
      </c>
      <c r="G4463" s="13" t="s">
        <v>124</v>
      </c>
      <c r="H4463" s="13" t="s">
        <v>528</v>
      </c>
      <c r="I4463" s="1">
        <v>4070885</v>
      </c>
      <c r="J4463" s="1">
        <v>-74002</v>
      </c>
      <c r="K4463" t="s">
        <v>40</v>
      </c>
      <c r="L4463" s="20">
        <v>84</v>
      </c>
      <c r="M4463" s="4">
        <v>15</v>
      </c>
      <c r="N4463" s="4">
        <v>0</v>
      </c>
      <c r="O4463" s="2">
        <v>42233</v>
      </c>
      <c r="P4463" s="3">
        <v>0.83</v>
      </c>
      <c r="Q4463" s="4">
        <v>1</v>
      </c>
      <c r="R4463" s="3">
        <v>5.6</v>
      </c>
      <c r="S44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3" t="str">
        <f>IF(AIRBNB[[#This Row],[RUIDO(dB)]]&lt;=4,"Silencioso",IF(AIRBNB[[#This Row],[RUIDO(dB)]]&lt;=5.5,"Poco Ruidoso","Ruidoso"))</f>
        <v>Ruidoso</v>
      </c>
      <c r="U4463" t="str">
        <f>IF(AND(AIRBNB[[#This Row],[PRECIO]]&lt;50,AIRBNB[[#This Row],[MIN_NOCHES]]&gt;3),"Dentro del presupuesto","No considerar")</f>
        <v>No considerar</v>
      </c>
      <c r="V4463" t="str">
        <f>VLOOKUP(AIRBNB[[#This Row],[HOST_ID]],Super_host[],5,FALSE)</f>
        <v>Host</v>
      </c>
    </row>
    <row r="4464" spans="1:22">
      <c r="A4464" s="4">
        <v>1217670</v>
      </c>
      <c r="B4464" t="s">
        <v>12827</v>
      </c>
      <c r="C4464" s="4">
        <v>4532557</v>
      </c>
      <c r="D4464" t="s">
        <v>1599</v>
      </c>
      <c r="E4464" t="s">
        <v>12828</v>
      </c>
      <c r="F4464" s="4">
        <v>11206</v>
      </c>
      <c r="G4464" s="13" t="s">
        <v>4662</v>
      </c>
      <c r="H4464" s="13" t="s">
        <v>9218</v>
      </c>
      <c r="I4464" s="1">
        <v>4070653</v>
      </c>
      <c r="J4464" s="1">
        <v>-739462</v>
      </c>
      <c r="K4464" t="s">
        <v>5</v>
      </c>
      <c r="L4464" s="20">
        <v>84</v>
      </c>
      <c r="M4464" s="4">
        <v>45</v>
      </c>
      <c r="N4464" s="4">
        <v>45</v>
      </c>
      <c r="O4464" s="2">
        <v>43620</v>
      </c>
      <c r="P4464" s="3">
        <v>0.61</v>
      </c>
      <c r="Q4464" s="4">
        <v>1</v>
      </c>
      <c r="R4464" s="3">
        <v>6.9</v>
      </c>
      <c r="S44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4" t="str">
        <f>IF(AIRBNB[[#This Row],[RUIDO(dB)]]&lt;=4,"Silencioso",IF(AIRBNB[[#This Row],[RUIDO(dB)]]&lt;=5.5,"Poco Ruidoso","Ruidoso"))</f>
        <v>Ruidoso</v>
      </c>
      <c r="U4464" t="str">
        <f>IF(AND(AIRBNB[[#This Row],[PRECIO]]&lt;50,AIRBNB[[#This Row],[MIN_NOCHES]]&gt;3),"Dentro del presupuesto","No considerar")</f>
        <v>No considerar</v>
      </c>
      <c r="V4464" t="str">
        <f>VLOOKUP(AIRBNB[[#This Row],[HOST_ID]],Super_host[],5,FALSE)</f>
        <v>Host</v>
      </c>
    </row>
    <row r="4465" spans="1:22">
      <c r="A4465" s="4">
        <v>1411811</v>
      </c>
      <c r="B4465" t="s">
        <v>5771</v>
      </c>
      <c r="C4465" s="4">
        <v>4129805</v>
      </c>
      <c r="D4465" t="s">
        <v>5772</v>
      </c>
      <c r="E4465" t="s">
        <v>5773</v>
      </c>
      <c r="F4465" s="4">
        <v>10014</v>
      </c>
      <c r="G4465" s="13" t="s">
        <v>124</v>
      </c>
      <c r="H4465" s="13" t="s">
        <v>140</v>
      </c>
      <c r="I4465" s="1">
        <v>4073078</v>
      </c>
      <c r="J4465" s="1">
        <v>-7400282</v>
      </c>
      <c r="K4465" t="s">
        <v>5</v>
      </c>
      <c r="L4465" s="20">
        <v>84</v>
      </c>
      <c r="M4465" s="4">
        <v>2</v>
      </c>
      <c r="N4465" s="4">
        <v>140</v>
      </c>
      <c r="O4465" s="2">
        <v>43626</v>
      </c>
      <c r="P4465" s="3">
        <v>2.1</v>
      </c>
      <c r="Q4465" s="4">
        <v>1</v>
      </c>
      <c r="R4465" s="3">
        <v>5.6</v>
      </c>
      <c r="S44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5" t="str">
        <f>IF(AIRBNB[[#This Row],[RUIDO(dB)]]&lt;=4,"Silencioso",IF(AIRBNB[[#This Row],[RUIDO(dB)]]&lt;=5.5,"Poco Ruidoso","Ruidoso"))</f>
        <v>Ruidoso</v>
      </c>
      <c r="U4465" t="str">
        <f>IF(AND(AIRBNB[[#This Row],[PRECIO]]&lt;50,AIRBNB[[#This Row],[MIN_NOCHES]]&gt;3),"Dentro del presupuesto","No considerar")</f>
        <v>No considerar</v>
      </c>
      <c r="V4465" t="str">
        <f>VLOOKUP(AIRBNB[[#This Row],[HOST_ID]],Super_host[],5,FALSE)</f>
        <v>Host</v>
      </c>
    </row>
    <row r="4466" spans="1:22">
      <c r="A4466" s="4">
        <v>1222563</v>
      </c>
      <c r="B4466" t="s">
        <v>8910</v>
      </c>
      <c r="C4466" s="4">
        <v>3475005</v>
      </c>
      <c r="D4466" t="s">
        <v>8768</v>
      </c>
      <c r="E4466" t="s">
        <v>8911</v>
      </c>
      <c r="F4466" s="4">
        <v>11429</v>
      </c>
      <c r="G4466" s="13" t="s">
        <v>7897</v>
      </c>
      <c r="H4466" s="13" t="s">
        <v>8447</v>
      </c>
      <c r="I4466" s="1">
        <v>4070382</v>
      </c>
      <c r="J4466" s="1">
        <v>-7373955</v>
      </c>
      <c r="K4466" t="s">
        <v>5</v>
      </c>
      <c r="L4466" s="20">
        <v>84</v>
      </c>
      <c r="M4466" s="4">
        <v>2</v>
      </c>
      <c r="N4466" s="4">
        <v>172</v>
      </c>
      <c r="O4466" s="2">
        <v>43643</v>
      </c>
      <c r="P4466" s="3">
        <v>2.3199999999999998</v>
      </c>
      <c r="Q4466" s="4">
        <v>5</v>
      </c>
      <c r="R4466" s="3">
        <v>6.24</v>
      </c>
      <c r="S44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6" t="str">
        <f>IF(AIRBNB[[#This Row],[RUIDO(dB)]]&lt;=4,"Silencioso",IF(AIRBNB[[#This Row],[RUIDO(dB)]]&lt;=5.5,"Poco Ruidoso","Ruidoso"))</f>
        <v>Ruidoso</v>
      </c>
      <c r="U4466" t="str">
        <f>IF(AND(AIRBNB[[#This Row],[PRECIO]]&lt;50,AIRBNB[[#This Row],[MIN_NOCHES]]&gt;3),"Dentro del presupuesto","No considerar")</f>
        <v>No considerar</v>
      </c>
      <c r="V4466" t="str">
        <f>VLOOKUP(AIRBNB[[#This Row],[HOST_ID]],Super_host[],5,FALSE)</f>
        <v>Host</v>
      </c>
    </row>
    <row r="4467" spans="1:22">
      <c r="A4467" s="4">
        <v>1892319</v>
      </c>
      <c r="B4467" t="s">
        <v>5790</v>
      </c>
      <c r="C4467" s="4">
        <v>3416555</v>
      </c>
      <c r="D4467" t="s">
        <v>3638</v>
      </c>
      <c r="E4467" t="s">
        <v>5791</v>
      </c>
      <c r="F4467" s="4">
        <v>10011</v>
      </c>
      <c r="G4467" s="13" t="s">
        <v>124</v>
      </c>
      <c r="H4467" s="13" t="s">
        <v>186</v>
      </c>
      <c r="I4467" s="1">
        <v>4074793</v>
      </c>
      <c r="J4467" s="1">
        <v>-7400691</v>
      </c>
      <c r="K4467" t="s">
        <v>40</v>
      </c>
      <c r="L4467" s="20">
        <v>84</v>
      </c>
      <c r="M4467" s="4">
        <v>2</v>
      </c>
      <c r="N4467" s="4">
        <v>143</v>
      </c>
      <c r="O4467" s="2">
        <v>43589</v>
      </c>
      <c r="P4467" s="3">
        <v>2.13</v>
      </c>
      <c r="Q4467" s="4">
        <v>1</v>
      </c>
      <c r="R4467" s="3">
        <v>5.6</v>
      </c>
      <c r="S44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7" t="str">
        <f>IF(AIRBNB[[#This Row],[RUIDO(dB)]]&lt;=4,"Silencioso",IF(AIRBNB[[#This Row],[RUIDO(dB)]]&lt;=5.5,"Poco Ruidoso","Ruidoso"))</f>
        <v>Ruidoso</v>
      </c>
      <c r="U4467" t="str">
        <f>IF(AND(AIRBNB[[#This Row],[PRECIO]]&lt;50,AIRBNB[[#This Row],[MIN_NOCHES]]&gt;3),"Dentro del presupuesto","No considerar")</f>
        <v>No considerar</v>
      </c>
      <c r="V4467" t="str">
        <f>VLOOKUP(AIRBNB[[#This Row],[HOST_ID]],Super_host[],5,FALSE)</f>
        <v>Host</v>
      </c>
    </row>
    <row r="4468" spans="1:22">
      <c r="A4468" s="4">
        <v>550777</v>
      </c>
      <c r="B4468" t="s">
        <v>3218</v>
      </c>
      <c r="C4468" s="4">
        <v>2707053</v>
      </c>
      <c r="D4468" t="s">
        <v>3219</v>
      </c>
      <c r="E4468" t="s">
        <v>3220</v>
      </c>
      <c r="F4468" s="4">
        <v>10025</v>
      </c>
      <c r="G4468" s="13" t="s">
        <v>124</v>
      </c>
      <c r="H4468" s="13" t="s">
        <v>168</v>
      </c>
      <c r="I4468" s="1">
        <v>407964</v>
      </c>
      <c r="J4468" s="1">
        <v>-739675</v>
      </c>
      <c r="K4468" t="s">
        <v>5</v>
      </c>
      <c r="L4468" s="20">
        <v>84</v>
      </c>
      <c r="M4468" s="4">
        <v>3</v>
      </c>
      <c r="N4468" s="4">
        <v>25</v>
      </c>
      <c r="O4468" s="2">
        <v>43626</v>
      </c>
      <c r="P4468" s="3">
        <v>0.3</v>
      </c>
      <c r="Q4468" s="4">
        <v>1</v>
      </c>
      <c r="R4468" s="3">
        <v>5.6</v>
      </c>
      <c r="S44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8" t="str">
        <f>IF(AIRBNB[[#This Row],[RUIDO(dB)]]&lt;=4,"Silencioso",IF(AIRBNB[[#This Row],[RUIDO(dB)]]&lt;=5.5,"Poco Ruidoso","Ruidoso"))</f>
        <v>Ruidoso</v>
      </c>
      <c r="U4468" t="str">
        <f>IF(AND(AIRBNB[[#This Row],[PRECIO]]&lt;50,AIRBNB[[#This Row],[MIN_NOCHES]]&gt;3),"Dentro del presupuesto","No considerar")</f>
        <v>No considerar</v>
      </c>
      <c r="V4468" t="str">
        <f>VLOOKUP(AIRBNB[[#This Row],[HOST_ID]],Super_host[],5,FALSE)</f>
        <v>Host</v>
      </c>
    </row>
    <row r="4469" spans="1:22">
      <c r="A4469" s="4">
        <v>3091202</v>
      </c>
      <c r="B4469" t="s">
        <v>1884</v>
      </c>
      <c r="C4469" s="4">
        <v>1475015</v>
      </c>
      <c r="D4469" t="s">
        <v>498</v>
      </c>
      <c r="E4469" t="s">
        <v>1885</v>
      </c>
      <c r="F4469" s="4">
        <v>10016</v>
      </c>
      <c r="G4469" s="13" t="s">
        <v>124</v>
      </c>
      <c r="H4469" s="13" t="s">
        <v>175</v>
      </c>
      <c r="I4469" s="1">
        <v>4074175</v>
      </c>
      <c r="J4469" s="1">
        <v>-7397741</v>
      </c>
      <c r="K4469" t="s">
        <v>5</v>
      </c>
      <c r="L4469" s="20">
        <v>84</v>
      </c>
      <c r="M4469" s="4">
        <v>30</v>
      </c>
      <c r="N4469" s="4">
        <v>7</v>
      </c>
      <c r="O4469" s="2">
        <v>43377</v>
      </c>
      <c r="P4469" s="3">
        <v>0.12</v>
      </c>
      <c r="Q4469" s="4">
        <v>1</v>
      </c>
      <c r="R4469" s="3">
        <v>5.6</v>
      </c>
      <c r="S44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69" t="str">
        <f>IF(AIRBNB[[#This Row],[RUIDO(dB)]]&lt;=4,"Silencioso",IF(AIRBNB[[#This Row],[RUIDO(dB)]]&lt;=5.5,"Poco Ruidoso","Ruidoso"))</f>
        <v>Ruidoso</v>
      </c>
      <c r="U4469" t="str">
        <f>IF(AND(AIRBNB[[#This Row],[PRECIO]]&lt;50,AIRBNB[[#This Row],[MIN_NOCHES]]&gt;3),"Dentro del presupuesto","No considerar")</f>
        <v>No considerar</v>
      </c>
      <c r="V4469" t="str">
        <f>VLOOKUP(AIRBNB[[#This Row],[HOST_ID]],Super_host[],5,FALSE)</f>
        <v>Host</v>
      </c>
    </row>
    <row r="4470" spans="1:22">
      <c r="A4470" s="4">
        <v>182177</v>
      </c>
      <c r="B4470" t="s">
        <v>16592</v>
      </c>
      <c r="C4470" s="4">
        <v>873273</v>
      </c>
      <c r="D4470" t="s">
        <v>6002</v>
      </c>
      <c r="E4470" t="s">
        <v>16593</v>
      </c>
      <c r="F4470" s="4">
        <v>10469</v>
      </c>
      <c r="G4470" s="13" t="s">
        <v>16360</v>
      </c>
      <c r="H4470" s="13" t="s">
        <v>16364</v>
      </c>
      <c r="I4470" s="1">
        <v>4086466</v>
      </c>
      <c r="J4470" s="1">
        <v>-7385709</v>
      </c>
      <c r="K4470" t="s">
        <v>5</v>
      </c>
      <c r="L4470" s="20">
        <v>84</v>
      </c>
      <c r="M4470" s="4">
        <v>2</v>
      </c>
      <c r="N4470" s="4">
        <v>271</v>
      </c>
      <c r="O4470" s="2">
        <v>43636</v>
      </c>
      <c r="P4470" s="3">
        <v>2.84</v>
      </c>
      <c r="Q4470" s="4">
        <v>5</v>
      </c>
      <c r="R4470" s="3">
        <v>7.84</v>
      </c>
      <c r="S44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0" t="str">
        <f>IF(AIRBNB[[#This Row],[RUIDO(dB)]]&lt;=4,"Silencioso",IF(AIRBNB[[#This Row],[RUIDO(dB)]]&lt;=5.5,"Poco Ruidoso","Ruidoso"))</f>
        <v>Ruidoso</v>
      </c>
      <c r="U4470" t="str">
        <f>IF(AND(AIRBNB[[#This Row],[PRECIO]]&lt;50,AIRBNB[[#This Row],[MIN_NOCHES]]&gt;3),"Dentro del presupuesto","No considerar")</f>
        <v>No considerar</v>
      </c>
      <c r="V4470" t="str">
        <f>VLOOKUP(AIRBNB[[#This Row],[HOST_ID]],Super_host[],5,FALSE)</f>
        <v>SUPERHOST</v>
      </c>
    </row>
    <row r="4471" spans="1:22">
      <c r="A4471" s="4">
        <v>2451647</v>
      </c>
      <c r="B4471" t="s">
        <v>6103</v>
      </c>
      <c r="C4471" s="4">
        <v>64442</v>
      </c>
      <c r="D4471" t="s">
        <v>6104</v>
      </c>
      <c r="E4471" t="s">
        <v>1737</v>
      </c>
      <c r="F4471" s="4">
        <v>10009</v>
      </c>
      <c r="G4471" s="13" t="s">
        <v>124</v>
      </c>
      <c r="H4471" s="13" t="s">
        <v>133</v>
      </c>
      <c r="I4471" s="1">
        <v>4072598</v>
      </c>
      <c r="J4471" s="1">
        <v>-7397778</v>
      </c>
      <c r="K4471" t="s">
        <v>40</v>
      </c>
      <c r="L4471" s="20">
        <v>84</v>
      </c>
      <c r="M4471" s="4">
        <v>1</v>
      </c>
      <c r="N4471" s="4">
        <v>184</v>
      </c>
      <c r="O4471" s="2">
        <v>43647</v>
      </c>
      <c r="P4471" s="3">
        <v>2.86</v>
      </c>
      <c r="Q4471" s="4">
        <v>1</v>
      </c>
      <c r="R4471" s="3">
        <v>5.6</v>
      </c>
      <c r="S44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1" t="str">
        <f>IF(AIRBNB[[#This Row],[RUIDO(dB)]]&lt;=4,"Silencioso",IF(AIRBNB[[#This Row],[RUIDO(dB)]]&lt;=5.5,"Poco Ruidoso","Ruidoso"))</f>
        <v>Ruidoso</v>
      </c>
      <c r="U4471" t="str">
        <f>IF(AND(AIRBNB[[#This Row],[PRECIO]]&lt;50,AIRBNB[[#This Row],[MIN_NOCHES]]&gt;3),"Dentro del presupuesto","No considerar")</f>
        <v>No considerar</v>
      </c>
      <c r="V4471" t="str">
        <f>VLOOKUP(AIRBNB[[#This Row],[HOST_ID]],Super_host[],5,FALSE)</f>
        <v>Host</v>
      </c>
    </row>
    <row r="4472" spans="1:22">
      <c r="A4472" s="4">
        <v>4445185</v>
      </c>
      <c r="B4472" t="s">
        <v>11398</v>
      </c>
      <c r="C4472" s="4">
        <v>7351</v>
      </c>
      <c r="D4472" t="s">
        <v>11399</v>
      </c>
      <c r="E4472" t="s">
        <v>11400</v>
      </c>
      <c r="F4472" s="4">
        <v>11215</v>
      </c>
      <c r="G4472" s="13" t="s">
        <v>4662</v>
      </c>
      <c r="H4472" s="13" t="s">
        <v>9262</v>
      </c>
      <c r="I4472" s="1">
        <v>4066483</v>
      </c>
      <c r="J4472" s="1">
        <v>-7398892</v>
      </c>
      <c r="K4472" t="s">
        <v>40</v>
      </c>
      <c r="L4472" s="20">
        <v>84</v>
      </c>
      <c r="M4472" s="4">
        <v>2</v>
      </c>
      <c r="N4472" s="4">
        <v>11</v>
      </c>
      <c r="O4472" s="2">
        <v>43347</v>
      </c>
      <c r="P4472" s="3">
        <v>0.2</v>
      </c>
      <c r="Q4472" s="4">
        <v>1</v>
      </c>
      <c r="R4472" s="3">
        <v>6.9</v>
      </c>
      <c r="S44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2" t="str">
        <f>IF(AIRBNB[[#This Row],[RUIDO(dB)]]&lt;=4,"Silencioso",IF(AIRBNB[[#This Row],[RUIDO(dB)]]&lt;=5.5,"Poco Ruidoso","Ruidoso"))</f>
        <v>Ruidoso</v>
      </c>
      <c r="U4472" t="str">
        <f>IF(AND(AIRBNB[[#This Row],[PRECIO]]&lt;50,AIRBNB[[#This Row],[MIN_NOCHES]]&gt;3),"Dentro del presupuesto","No considerar")</f>
        <v>No considerar</v>
      </c>
      <c r="V4472" t="str">
        <f>VLOOKUP(AIRBNB[[#This Row],[HOST_ID]],Super_host[],5,FALSE)</f>
        <v>Host</v>
      </c>
    </row>
    <row r="4473" spans="1:22">
      <c r="A4473" s="4">
        <v>6290301</v>
      </c>
      <c r="B4473" t="s">
        <v>12752</v>
      </c>
      <c r="C4473" s="4">
        <v>32142173</v>
      </c>
      <c r="D4473" t="s">
        <v>6569</v>
      </c>
      <c r="E4473" t="s">
        <v>12753</v>
      </c>
      <c r="F4473" s="4">
        <v>11235</v>
      </c>
      <c r="G4473" s="13" t="s">
        <v>4662</v>
      </c>
      <c r="H4473" s="13" t="s">
        <v>9921</v>
      </c>
      <c r="I4473" s="1">
        <v>4058662</v>
      </c>
      <c r="J4473" s="1">
        <v>-7394263</v>
      </c>
      <c r="K4473" t="s">
        <v>5</v>
      </c>
      <c r="L4473" s="20">
        <v>83</v>
      </c>
      <c r="M4473" s="4">
        <v>3</v>
      </c>
      <c r="N4473" s="4">
        <v>29</v>
      </c>
      <c r="O4473" s="2">
        <v>43031</v>
      </c>
      <c r="P4473" s="3">
        <v>0.57999999999999996</v>
      </c>
      <c r="Q4473" s="4">
        <v>1</v>
      </c>
      <c r="R4473" s="3">
        <v>6.9</v>
      </c>
      <c r="S44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3" t="str">
        <f>IF(AIRBNB[[#This Row],[RUIDO(dB)]]&lt;=4,"Silencioso",IF(AIRBNB[[#This Row],[RUIDO(dB)]]&lt;=5.5,"Poco Ruidoso","Ruidoso"))</f>
        <v>Ruidoso</v>
      </c>
      <c r="U4473" t="str">
        <f>IF(AND(AIRBNB[[#This Row],[PRECIO]]&lt;50,AIRBNB[[#This Row],[MIN_NOCHES]]&gt;3),"Dentro del presupuesto","No considerar")</f>
        <v>No considerar</v>
      </c>
      <c r="V4473" t="str">
        <f>VLOOKUP(AIRBNB[[#This Row],[HOST_ID]],Super_host[],5,FALSE)</f>
        <v>Host</v>
      </c>
    </row>
    <row r="4474" spans="1:22">
      <c r="A4474" s="4">
        <v>5905128</v>
      </c>
      <c r="B4474" t="s">
        <v>13593</v>
      </c>
      <c r="C4474" s="4">
        <v>28187447</v>
      </c>
      <c r="D4474" t="s">
        <v>13594</v>
      </c>
      <c r="E4474" t="s">
        <v>13595</v>
      </c>
      <c r="F4474" s="4">
        <v>11233</v>
      </c>
      <c r="G4474" s="13" t="s">
        <v>4662</v>
      </c>
      <c r="H4474" s="13" t="s">
        <v>9230</v>
      </c>
      <c r="I4474" s="1">
        <v>4068336</v>
      </c>
      <c r="J4474" s="1">
        <v>-7391449</v>
      </c>
      <c r="K4474" t="s">
        <v>5</v>
      </c>
      <c r="L4474" s="20">
        <v>83</v>
      </c>
      <c r="M4474" s="4">
        <v>3</v>
      </c>
      <c r="N4474" s="4">
        <v>57</v>
      </c>
      <c r="O4474" s="2">
        <v>43624</v>
      </c>
      <c r="P4474" s="3">
        <v>1.1299999999999999</v>
      </c>
      <c r="Q4474" s="4">
        <v>1</v>
      </c>
      <c r="R4474" s="3">
        <v>6.9</v>
      </c>
      <c r="S44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4" t="str">
        <f>IF(AIRBNB[[#This Row],[RUIDO(dB)]]&lt;=4,"Silencioso",IF(AIRBNB[[#This Row],[RUIDO(dB)]]&lt;=5.5,"Poco Ruidoso","Ruidoso"))</f>
        <v>Ruidoso</v>
      </c>
      <c r="U4474" t="str">
        <f>IF(AND(AIRBNB[[#This Row],[PRECIO]]&lt;50,AIRBNB[[#This Row],[MIN_NOCHES]]&gt;3),"Dentro del presupuesto","No considerar")</f>
        <v>No considerar</v>
      </c>
      <c r="V4474" t="str">
        <f>VLOOKUP(AIRBNB[[#This Row],[HOST_ID]],Super_host[],5,FALSE)</f>
        <v>Host</v>
      </c>
    </row>
    <row r="4475" spans="1:22">
      <c r="A4475" s="4">
        <v>4263802</v>
      </c>
      <c r="B4475" t="s">
        <v>12856</v>
      </c>
      <c r="C4475" s="4">
        <v>11189753</v>
      </c>
      <c r="D4475" t="s">
        <v>12123</v>
      </c>
      <c r="E4475" t="s">
        <v>9525</v>
      </c>
      <c r="F4475" s="4">
        <v>11238</v>
      </c>
      <c r="G4475" s="13" t="s">
        <v>4662</v>
      </c>
      <c r="H4475" s="13" t="s">
        <v>9222</v>
      </c>
      <c r="I4475" s="1">
        <v>4068562</v>
      </c>
      <c r="J4475" s="1">
        <v>-739693</v>
      </c>
      <c r="K4475" t="s">
        <v>5</v>
      </c>
      <c r="L4475" s="20">
        <v>83</v>
      </c>
      <c r="M4475" s="4">
        <v>10</v>
      </c>
      <c r="N4475" s="4">
        <v>36</v>
      </c>
      <c r="O4475" s="2">
        <v>43641</v>
      </c>
      <c r="P4475" s="3">
        <v>0.63</v>
      </c>
      <c r="Q4475" s="4">
        <v>1</v>
      </c>
      <c r="R4475" s="3">
        <v>6.9</v>
      </c>
      <c r="S44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5" t="str">
        <f>IF(AIRBNB[[#This Row],[RUIDO(dB)]]&lt;=4,"Silencioso",IF(AIRBNB[[#This Row],[RUIDO(dB)]]&lt;=5.5,"Poco Ruidoso","Ruidoso"))</f>
        <v>Ruidoso</v>
      </c>
      <c r="U4475" t="str">
        <f>IF(AND(AIRBNB[[#This Row],[PRECIO]]&lt;50,AIRBNB[[#This Row],[MIN_NOCHES]]&gt;3),"Dentro del presupuesto","No considerar")</f>
        <v>No considerar</v>
      </c>
      <c r="V4475" t="str">
        <f>VLOOKUP(AIRBNB[[#This Row],[HOST_ID]],Super_host[],5,FALSE)</f>
        <v>Host</v>
      </c>
    </row>
    <row r="4476" spans="1:22">
      <c r="A4476" s="4">
        <v>6655786</v>
      </c>
      <c r="B4476" t="s">
        <v>11758</v>
      </c>
      <c r="C4476" s="4">
        <v>7088466</v>
      </c>
      <c r="D4476" t="s">
        <v>3227</v>
      </c>
      <c r="E4476" t="s">
        <v>11759</v>
      </c>
      <c r="F4476" s="4">
        <v>11238</v>
      </c>
      <c r="G4476" s="13" t="s">
        <v>4662</v>
      </c>
      <c r="H4476" s="13" t="s">
        <v>9323</v>
      </c>
      <c r="I4476" s="1">
        <v>4067904</v>
      </c>
      <c r="J4476" s="1">
        <v>-73967</v>
      </c>
      <c r="K4476" t="s">
        <v>5</v>
      </c>
      <c r="L4476" s="20">
        <v>83</v>
      </c>
      <c r="M4476" s="4">
        <v>2</v>
      </c>
      <c r="N4476" s="4">
        <v>13</v>
      </c>
      <c r="O4476" s="2">
        <v>42555</v>
      </c>
      <c r="P4476" s="3">
        <v>0.27</v>
      </c>
      <c r="Q4476" s="4">
        <v>1</v>
      </c>
      <c r="R4476" s="3">
        <v>6.9</v>
      </c>
      <c r="S44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6" t="str">
        <f>IF(AIRBNB[[#This Row],[RUIDO(dB)]]&lt;=4,"Silencioso",IF(AIRBNB[[#This Row],[RUIDO(dB)]]&lt;=5.5,"Poco Ruidoso","Ruidoso"))</f>
        <v>Ruidoso</v>
      </c>
      <c r="U4476" t="str">
        <f>IF(AND(AIRBNB[[#This Row],[PRECIO]]&lt;50,AIRBNB[[#This Row],[MIN_NOCHES]]&gt;3),"Dentro del presupuesto","No considerar")</f>
        <v>No considerar</v>
      </c>
      <c r="V4476" t="str">
        <f>VLOOKUP(AIRBNB[[#This Row],[HOST_ID]],Super_host[],5,FALSE)</f>
        <v>Host</v>
      </c>
    </row>
    <row r="4477" spans="1:22">
      <c r="A4477" s="4">
        <v>1069287</v>
      </c>
      <c r="B4477" t="s">
        <v>11439</v>
      </c>
      <c r="C4477" s="4">
        <v>5879729</v>
      </c>
      <c r="D4477" t="s">
        <v>632</v>
      </c>
      <c r="E4477" t="s">
        <v>11440</v>
      </c>
      <c r="F4477" s="4">
        <v>11211</v>
      </c>
      <c r="G4477" s="13" t="s">
        <v>4662</v>
      </c>
      <c r="H4477" s="13" t="s">
        <v>9218</v>
      </c>
      <c r="I4477" s="1">
        <v>4071273</v>
      </c>
      <c r="J4477" s="1">
        <v>-7394399</v>
      </c>
      <c r="K4477" t="s">
        <v>5</v>
      </c>
      <c r="L4477" s="20">
        <v>83</v>
      </c>
      <c r="M4477" s="4">
        <v>30</v>
      </c>
      <c r="N4477" s="4">
        <v>16</v>
      </c>
      <c r="O4477" s="2">
        <v>43071</v>
      </c>
      <c r="P4477" s="3">
        <v>0.21</v>
      </c>
      <c r="Q4477" s="4">
        <v>1</v>
      </c>
      <c r="R4477" s="3">
        <v>6.9</v>
      </c>
      <c r="S44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7" t="str">
        <f>IF(AIRBNB[[#This Row],[RUIDO(dB)]]&lt;=4,"Silencioso",IF(AIRBNB[[#This Row],[RUIDO(dB)]]&lt;=5.5,"Poco Ruidoso","Ruidoso"))</f>
        <v>Ruidoso</v>
      </c>
      <c r="U4477" t="str">
        <f>IF(AND(AIRBNB[[#This Row],[PRECIO]]&lt;50,AIRBNB[[#This Row],[MIN_NOCHES]]&gt;3),"Dentro del presupuesto","No considerar")</f>
        <v>No considerar</v>
      </c>
      <c r="V4477" t="str">
        <f>VLOOKUP(AIRBNB[[#This Row],[HOST_ID]],Super_host[],5,FALSE)</f>
        <v>Host</v>
      </c>
    </row>
    <row r="4478" spans="1:22">
      <c r="A4478" s="4">
        <v>3116279</v>
      </c>
      <c r="B4478" t="s">
        <v>9673</v>
      </c>
      <c r="C4478" s="4">
        <v>5352357</v>
      </c>
      <c r="D4478" t="s">
        <v>9674</v>
      </c>
      <c r="E4478" t="s">
        <v>9675</v>
      </c>
      <c r="F4478" s="4">
        <v>11222</v>
      </c>
      <c r="G4478" s="13" t="s">
        <v>4662</v>
      </c>
      <c r="H4478" s="13" t="s">
        <v>9249</v>
      </c>
      <c r="I4478" s="1">
        <v>4072418</v>
      </c>
      <c r="J4478" s="1">
        <v>-7394528</v>
      </c>
      <c r="K4478" t="s">
        <v>40</v>
      </c>
      <c r="L4478" s="20">
        <v>83</v>
      </c>
      <c r="M4478" s="4">
        <v>2</v>
      </c>
      <c r="N4478" s="4">
        <v>2</v>
      </c>
      <c r="O4478" s="2">
        <v>42607</v>
      </c>
      <c r="P4478" s="3">
        <v>0.03</v>
      </c>
      <c r="Q4478" s="4">
        <v>1</v>
      </c>
      <c r="R4478" s="3">
        <v>6.9</v>
      </c>
      <c r="S44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8" t="str">
        <f>IF(AIRBNB[[#This Row],[RUIDO(dB)]]&lt;=4,"Silencioso",IF(AIRBNB[[#This Row],[RUIDO(dB)]]&lt;=5.5,"Poco Ruidoso","Ruidoso"))</f>
        <v>Ruidoso</v>
      </c>
      <c r="U4478" t="str">
        <f>IF(AND(AIRBNB[[#This Row],[PRECIO]]&lt;50,AIRBNB[[#This Row],[MIN_NOCHES]]&gt;3),"Dentro del presupuesto","No considerar")</f>
        <v>No considerar</v>
      </c>
      <c r="V4478" t="str">
        <f>VLOOKUP(AIRBNB[[#This Row],[HOST_ID]],Super_host[],5,FALSE)</f>
        <v>Host</v>
      </c>
    </row>
    <row r="4479" spans="1:22">
      <c r="A4479" s="4">
        <v>2458811</v>
      </c>
      <c r="B4479" t="s">
        <v>9172</v>
      </c>
      <c r="C4479" s="4">
        <v>4549281</v>
      </c>
      <c r="D4479" t="s">
        <v>9173</v>
      </c>
      <c r="E4479" t="s">
        <v>9174</v>
      </c>
      <c r="F4479" s="4">
        <v>11103</v>
      </c>
      <c r="G4479" s="13" t="s">
        <v>7897</v>
      </c>
      <c r="H4479" s="13" t="s">
        <v>7940</v>
      </c>
      <c r="I4479" s="1">
        <v>4075705</v>
      </c>
      <c r="J4479" s="1">
        <v>-7391771</v>
      </c>
      <c r="K4479" t="s">
        <v>5</v>
      </c>
      <c r="L4479" s="20">
        <v>83</v>
      </c>
      <c r="M4479" s="4">
        <v>14</v>
      </c>
      <c r="N4479" s="4">
        <v>0</v>
      </c>
      <c r="O4479" s="2">
        <v>43474</v>
      </c>
      <c r="P4479" s="3">
        <v>0.35</v>
      </c>
      <c r="Q4479" s="4">
        <v>5</v>
      </c>
      <c r="R4479" s="3">
        <v>6.24</v>
      </c>
      <c r="S44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79" t="str">
        <f>IF(AIRBNB[[#This Row],[RUIDO(dB)]]&lt;=4,"Silencioso",IF(AIRBNB[[#This Row],[RUIDO(dB)]]&lt;=5.5,"Poco Ruidoso","Ruidoso"))</f>
        <v>Ruidoso</v>
      </c>
      <c r="U4479" t="str">
        <f>IF(AND(AIRBNB[[#This Row],[PRECIO]]&lt;50,AIRBNB[[#This Row],[MIN_NOCHES]]&gt;3),"Dentro del presupuesto","No considerar")</f>
        <v>No considerar</v>
      </c>
      <c r="V4479" t="str">
        <f>VLOOKUP(AIRBNB[[#This Row],[HOST_ID]],Super_host[],5,FALSE)</f>
        <v>Host</v>
      </c>
    </row>
    <row r="4480" spans="1:22">
      <c r="A4480" s="4">
        <v>4384181</v>
      </c>
      <c r="B4480" t="s">
        <v>15274</v>
      </c>
      <c r="C4480" s="4">
        <v>457976</v>
      </c>
      <c r="D4480" t="s">
        <v>15275</v>
      </c>
      <c r="E4480" t="s">
        <v>15276</v>
      </c>
      <c r="F4480" s="4">
        <v>11221</v>
      </c>
      <c r="G4480" s="13" t="s">
        <v>4662</v>
      </c>
      <c r="H4480" s="13" t="s">
        <v>9230</v>
      </c>
      <c r="I4480" s="1">
        <v>4069017</v>
      </c>
      <c r="J4480" s="1">
        <v>-7393951</v>
      </c>
      <c r="K4480" t="s">
        <v>5</v>
      </c>
      <c r="L4480" s="20">
        <v>83</v>
      </c>
      <c r="M4480" s="4">
        <v>2</v>
      </c>
      <c r="N4480" s="4">
        <v>88</v>
      </c>
      <c r="O4480" s="2">
        <v>43646</v>
      </c>
      <c r="P4480" s="3">
        <v>4.66</v>
      </c>
      <c r="Q4480" s="4">
        <v>1</v>
      </c>
      <c r="R4480" s="3">
        <v>6.9</v>
      </c>
      <c r="S44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0" t="str">
        <f>IF(AIRBNB[[#This Row],[RUIDO(dB)]]&lt;=4,"Silencioso",IF(AIRBNB[[#This Row],[RUIDO(dB)]]&lt;=5.5,"Poco Ruidoso","Ruidoso"))</f>
        <v>Ruidoso</v>
      </c>
      <c r="U4480" t="str">
        <f>IF(AND(AIRBNB[[#This Row],[PRECIO]]&lt;50,AIRBNB[[#This Row],[MIN_NOCHES]]&gt;3),"Dentro del presupuesto","No considerar")</f>
        <v>No considerar</v>
      </c>
      <c r="V4480" t="str">
        <f>VLOOKUP(AIRBNB[[#This Row],[HOST_ID]],Super_host[],5,FALSE)</f>
        <v>Host</v>
      </c>
    </row>
    <row r="4481" spans="1:22">
      <c r="A4481" s="4">
        <v>51485</v>
      </c>
      <c r="B4481" t="s">
        <v>6027</v>
      </c>
      <c r="C4481" s="4">
        <v>236655</v>
      </c>
      <c r="D4481" t="s">
        <v>6028</v>
      </c>
      <c r="E4481" t="s">
        <v>6029</v>
      </c>
      <c r="F4481" s="4">
        <v>10002</v>
      </c>
      <c r="G4481" s="13" t="s">
        <v>124</v>
      </c>
      <c r="H4481" s="13" t="s">
        <v>137</v>
      </c>
      <c r="I4481" s="1">
        <v>4072319</v>
      </c>
      <c r="J4481" s="1">
        <v>-7399201</v>
      </c>
      <c r="K4481" t="s">
        <v>40</v>
      </c>
      <c r="L4481" s="20">
        <v>83</v>
      </c>
      <c r="M4481" s="4">
        <v>1</v>
      </c>
      <c r="N4481" s="4">
        <v>285</v>
      </c>
      <c r="O4481" s="2">
        <v>43638</v>
      </c>
      <c r="P4481" s="3">
        <v>2.69</v>
      </c>
      <c r="Q4481" s="4">
        <v>1</v>
      </c>
      <c r="R4481" s="3">
        <v>5.6</v>
      </c>
      <c r="S44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1" t="str">
        <f>IF(AIRBNB[[#This Row],[RUIDO(dB)]]&lt;=4,"Silencioso",IF(AIRBNB[[#This Row],[RUIDO(dB)]]&lt;=5.5,"Poco Ruidoso","Ruidoso"))</f>
        <v>Ruidoso</v>
      </c>
      <c r="U4481" t="str">
        <f>IF(AND(AIRBNB[[#This Row],[PRECIO]]&lt;50,AIRBNB[[#This Row],[MIN_NOCHES]]&gt;3),"Dentro del presupuesto","No considerar")</f>
        <v>No considerar</v>
      </c>
      <c r="V4481" t="str">
        <f>VLOOKUP(AIRBNB[[#This Row],[HOST_ID]],Super_host[],5,FALSE)</f>
        <v>Host</v>
      </c>
    </row>
    <row r="4482" spans="1:22">
      <c r="A4482" s="4">
        <v>96471</v>
      </c>
      <c r="B4482" t="s">
        <v>10748</v>
      </c>
      <c r="C4482" s="4">
        <v>116599</v>
      </c>
      <c r="D4482" t="s">
        <v>10749</v>
      </c>
      <c r="E4482" t="s">
        <v>10750</v>
      </c>
      <c r="F4482" s="4">
        <v>11238</v>
      </c>
      <c r="G4482" s="13" t="s">
        <v>4662</v>
      </c>
      <c r="H4482" s="13" t="s">
        <v>9387</v>
      </c>
      <c r="I4482" s="1">
        <v>4068413</v>
      </c>
      <c r="J4482" s="1">
        <v>-7396542</v>
      </c>
      <c r="K4482" t="s">
        <v>40</v>
      </c>
      <c r="L4482" s="20">
        <v>83</v>
      </c>
      <c r="M4482" s="4">
        <v>4</v>
      </c>
      <c r="N4482" s="4">
        <v>11</v>
      </c>
      <c r="O4482" s="2">
        <v>43623</v>
      </c>
      <c r="P4482" s="3">
        <v>0.11</v>
      </c>
      <c r="Q4482" s="4">
        <v>1</v>
      </c>
      <c r="R4482" s="3">
        <v>6.9</v>
      </c>
      <c r="S44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2" t="str">
        <f>IF(AIRBNB[[#This Row],[RUIDO(dB)]]&lt;=4,"Silencioso",IF(AIRBNB[[#This Row],[RUIDO(dB)]]&lt;=5.5,"Poco Ruidoso","Ruidoso"))</f>
        <v>Ruidoso</v>
      </c>
      <c r="U4482" t="str">
        <f>IF(AND(AIRBNB[[#This Row],[PRECIO]]&lt;50,AIRBNB[[#This Row],[MIN_NOCHES]]&gt;3),"Dentro del presupuesto","No considerar")</f>
        <v>No considerar</v>
      </c>
      <c r="V4482" t="str">
        <f>VLOOKUP(AIRBNB[[#This Row],[HOST_ID]],Super_host[],5,FALSE)</f>
        <v>Host</v>
      </c>
    </row>
    <row r="4483" spans="1:22">
      <c r="A4483" s="4">
        <v>5642982</v>
      </c>
      <c r="B4483" t="s">
        <v>3290</v>
      </c>
      <c r="C4483" s="4">
        <v>26080167</v>
      </c>
      <c r="D4483" t="s">
        <v>955</v>
      </c>
      <c r="E4483" t="s">
        <v>3291</v>
      </c>
      <c r="F4483" s="4">
        <v>10032</v>
      </c>
      <c r="G4483" s="13" t="s">
        <v>124</v>
      </c>
      <c r="H4483" s="13" t="s">
        <v>125</v>
      </c>
      <c r="I4483" s="1">
        <v>4083481</v>
      </c>
      <c r="J4483" s="1">
        <v>-7394317</v>
      </c>
      <c r="K4483" t="s">
        <v>40</v>
      </c>
      <c r="L4483" s="20">
        <v>82</v>
      </c>
      <c r="M4483" s="4">
        <v>2</v>
      </c>
      <c r="N4483" s="4">
        <v>11</v>
      </c>
      <c r="O4483" s="2">
        <v>43616</v>
      </c>
      <c r="P4483" s="3">
        <v>0.32</v>
      </c>
      <c r="Q4483" s="4">
        <v>1</v>
      </c>
      <c r="R4483" s="3">
        <v>5.6</v>
      </c>
      <c r="S44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3" t="str">
        <f>IF(AIRBNB[[#This Row],[RUIDO(dB)]]&lt;=4,"Silencioso",IF(AIRBNB[[#This Row],[RUIDO(dB)]]&lt;=5.5,"Poco Ruidoso","Ruidoso"))</f>
        <v>Ruidoso</v>
      </c>
      <c r="U4483" t="str">
        <f>IF(AND(AIRBNB[[#This Row],[PRECIO]]&lt;50,AIRBNB[[#This Row],[MIN_NOCHES]]&gt;3),"Dentro del presupuesto","No considerar")</f>
        <v>No considerar</v>
      </c>
      <c r="V4483" t="str">
        <f>VLOOKUP(AIRBNB[[#This Row],[HOST_ID]],Super_host[],5,FALSE)</f>
        <v>Host</v>
      </c>
    </row>
    <row r="4484" spans="1:22">
      <c r="A4484" s="4">
        <v>4724943</v>
      </c>
      <c r="B4484" t="s">
        <v>9326</v>
      </c>
      <c r="C4484" s="4">
        <v>24403405</v>
      </c>
      <c r="D4484" t="s">
        <v>9327</v>
      </c>
      <c r="E4484" t="s">
        <v>9328</v>
      </c>
      <c r="F4484" s="4">
        <v>11213</v>
      </c>
      <c r="G4484" s="13" t="s">
        <v>4662</v>
      </c>
      <c r="H4484" s="13" t="s">
        <v>9252</v>
      </c>
      <c r="I4484" s="1">
        <v>4067163</v>
      </c>
      <c r="J4484" s="1">
        <v>-7394265</v>
      </c>
      <c r="K4484" t="s">
        <v>5</v>
      </c>
      <c r="L4484" s="20">
        <v>82</v>
      </c>
      <c r="M4484" s="4">
        <v>1</v>
      </c>
      <c r="N4484" s="4">
        <v>1</v>
      </c>
      <c r="O4484" s="2">
        <v>42005</v>
      </c>
      <c r="P4484" s="3">
        <v>0.02</v>
      </c>
      <c r="Q4484" s="4">
        <v>1</v>
      </c>
      <c r="R4484" s="3">
        <v>6.9</v>
      </c>
      <c r="S44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4" t="str">
        <f>IF(AIRBNB[[#This Row],[RUIDO(dB)]]&lt;=4,"Silencioso",IF(AIRBNB[[#This Row],[RUIDO(dB)]]&lt;=5.5,"Poco Ruidoso","Ruidoso"))</f>
        <v>Ruidoso</v>
      </c>
      <c r="U4484" t="str">
        <f>IF(AND(AIRBNB[[#This Row],[PRECIO]]&lt;50,AIRBNB[[#This Row],[MIN_NOCHES]]&gt;3),"Dentro del presupuesto","No considerar")</f>
        <v>No considerar</v>
      </c>
      <c r="V4484" t="str">
        <f>VLOOKUP(AIRBNB[[#This Row],[HOST_ID]],Super_host[],5,FALSE)</f>
        <v>Host</v>
      </c>
    </row>
    <row r="4485" spans="1:22">
      <c r="A4485" s="4">
        <v>4549557</v>
      </c>
      <c r="B4485" t="s">
        <v>935</v>
      </c>
      <c r="C4485" s="4">
        <v>23588055</v>
      </c>
      <c r="D4485" t="s">
        <v>936</v>
      </c>
      <c r="E4485" t="s">
        <v>937</v>
      </c>
      <c r="F4485" s="4">
        <v>10027</v>
      </c>
      <c r="G4485" s="13" t="s">
        <v>124</v>
      </c>
      <c r="H4485" s="13" t="s">
        <v>148</v>
      </c>
      <c r="I4485" s="1">
        <v>4081208</v>
      </c>
      <c r="J4485" s="1">
        <v>-7394243</v>
      </c>
      <c r="K4485" t="s">
        <v>40</v>
      </c>
      <c r="L4485" s="20">
        <v>82</v>
      </c>
      <c r="M4485" s="4">
        <v>2</v>
      </c>
      <c r="N4485" s="4">
        <v>3</v>
      </c>
      <c r="O4485" s="2">
        <v>43291</v>
      </c>
      <c r="P4485" s="3">
        <v>0.05</v>
      </c>
      <c r="Q4485" s="4">
        <v>1</v>
      </c>
      <c r="R4485" s="3">
        <v>5.6</v>
      </c>
      <c r="S44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5" t="str">
        <f>IF(AIRBNB[[#This Row],[RUIDO(dB)]]&lt;=4,"Silencioso",IF(AIRBNB[[#This Row],[RUIDO(dB)]]&lt;=5.5,"Poco Ruidoso","Ruidoso"))</f>
        <v>Ruidoso</v>
      </c>
      <c r="U4485" t="str">
        <f>IF(AND(AIRBNB[[#This Row],[PRECIO]]&lt;50,AIRBNB[[#This Row],[MIN_NOCHES]]&gt;3),"Dentro del presupuesto","No considerar")</f>
        <v>No considerar</v>
      </c>
      <c r="V4485" t="str">
        <f>VLOOKUP(AIRBNB[[#This Row],[HOST_ID]],Super_host[],5,FALSE)</f>
        <v>Host</v>
      </c>
    </row>
    <row r="4486" spans="1:22">
      <c r="A4486" s="4">
        <v>4509664</v>
      </c>
      <c r="B4486" t="s">
        <v>1917</v>
      </c>
      <c r="C4486" s="4">
        <v>23383529</v>
      </c>
      <c r="D4486" t="s">
        <v>1918</v>
      </c>
      <c r="E4486" t="s">
        <v>1919</v>
      </c>
      <c r="F4486" s="4">
        <v>10014</v>
      </c>
      <c r="G4486" s="13" t="s">
        <v>124</v>
      </c>
      <c r="H4486" s="13" t="s">
        <v>140</v>
      </c>
      <c r="I4486" s="1">
        <v>4073277</v>
      </c>
      <c r="J4486" s="1">
        <v>-7400413</v>
      </c>
      <c r="K4486" t="s">
        <v>5</v>
      </c>
      <c r="L4486" s="20">
        <v>82</v>
      </c>
      <c r="M4486" s="4">
        <v>2</v>
      </c>
      <c r="N4486" s="4">
        <v>6</v>
      </c>
      <c r="O4486" s="2">
        <v>42456</v>
      </c>
      <c r="P4486" s="3">
        <v>0.13</v>
      </c>
      <c r="Q4486" s="4">
        <v>1</v>
      </c>
      <c r="R4486" s="3">
        <v>5.6</v>
      </c>
      <c r="S44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6" t="str">
        <f>IF(AIRBNB[[#This Row],[RUIDO(dB)]]&lt;=4,"Silencioso",IF(AIRBNB[[#This Row],[RUIDO(dB)]]&lt;=5.5,"Poco Ruidoso","Ruidoso"))</f>
        <v>Ruidoso</v>
      </c>
      <c r="U4486" t="str">
        <f>IF(AND(AIRBNB[[#This Row],[PRECIO]]&lt;50,AIRBNB[[#This Row],[MIN_NOCHES]]&gt;3),"Dentro del presupuesto","No considerar")</f>
        <v>No considerar</v>
      </c>
      <c r="V4486" t="str">
        <f>VLOOKUP(AIRBNB[[#This Row],[HOST_ID]],Super_host[],5,FALSE)</f>
        <v>Host</v>
      </c>
    </row>
    <row r="4487" spans="1:22">
      <c r="A4487" s="4">
        <v>3740402</v>
      </c>
      <c r="B4487" t="s">
        <v>4745</v>
      </c>
      <c r="C4487" s="4">
        <v>18836774</v>
      </c>
      <c r="D4487" t="s">
        <v>4746</v>
      </c>
      <c r="E4487" t="s">
        <v>4747</v>
      </c>
      <c r="F4487" s="4">
        <v>10028</v>
      </c>
      <c r="G4487" s="13" t="s">
        <v>124</v>
      </c>
      <c r="H4487" s="13" t="s">
        <v>129</v>
      </c>
      <c r="I4487" s="1">
        <v>4077693</v>
      </c>
      <c r="J4487" s="1">
        <v>-7395632</v>
      </c>
      <c r="K4487" t="s">
        <v>40</v>
      </c>
      <c r="L4487" s="20">
        <v>82</v>
      </c>
      <c r="M4487" s="4">
        <v>3</v>
      </c>
      <c r="N4487" s="4">
        <v>56</v>
      </c>
      <c r="O4487" s="2">
        <v>43645</v>
      </c>
      <c r="P4487" s="3">
        <v>0.94</v>
      </c>
      <c r="Q4487" s="4">
        <v>1</v>
      </c>
      <c r="R4487" s="3">
        <v>5.6</v>
      </c>
      <c r="S44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7" t="str">
        <f>IF(AIRBNB[[#This Row],[RUIDO(dB)]]&lt;=4,"Silencioso",IF(AIRBNB[[#This Row],[RUIDO(dB)]]&lt;=5.5,"Poco Ruidoso","Ruidoso"))</f>
        <v>Ruidoso</v>
      </c>
      <c r="U4487" t="str">
        <f>IF(AND(AIRBNB[[#This Row],[PRECIO]]&lt;50,AIRBNB[[#This Row],[MIN_NOCHES]]&gt;3),"Dentro del presupuesto","No considerar")</f>
        <v>No considerar</v>
      </c>
      <c r="V4487" t="str">
        <f>VLOOKUP(AIRBNB[[#This Row],[HOST_ID]],Super_host[],5,FALSE)</f>
        <v>Host</v>
      </c>
    </row>
    <row r="4488" spans="1:22">
      <c r="A4488" s="4">
        <v>5848422</v>
      </c>
      <c r="B4488" t="s">
        <v>1254</v>
      </c>
      <c r="C4488" s="4">
        <v>13465396</v>
      </c>
      <c r="D4488" t="s">
        <v>1255</v>
      </c>
      <c r="E4488" t="s">
        <v>1256</v>
      </c>
      <c r="F4488" s="4">
        <v>10003</v>
      </c>
      <c r="G4488" s="13" t="s">
        <v>124</v>
      </c>
      <c r="H4488" s="13" t="s">
        <v>133</v>
      </c>
      <c r="I4488" s="1">
        <v>4072956</v>
      </c>
      <c r="J4488" s="1">
        <v>-7398613</v>
      </c>
      <c r="K4488" t="s">
        <v>5</v>
      </c>
      <c r="L4488" s="20">
        <v>82</v>
      </c>
      <c r="M4488" s="4">
        <v>5</v>
      </c>
      <c r="N4488" s="4">
        <v>3</v>
      </c>
      <c r="O4488" s="2">
        <v>42389</v>
      </c>
      <c r="P4488" s="3">
        <v>7.0000000000000007E-2</v>
      </c>
      <c r="Q4488" s="4">
        <v>1</v>
      </c>
      <c r="R4488" s="3">
        <v>5.6</v>
      </c>
      <c r="S44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8" t="str">
        <f>IF(AIRBNB[[#This Row],[RUIDO(dB)]]&lt;=4,"Silencioso",IF(AIRBNB[[#This Row],[RUIDO(dB)]]&lt;=5.5,"Poco Ruidoso","Ruidoso"))</f>
        <v>Ruidoso</v>
      </c>
      <c r="U4488" t="str">
        <f>IF(AND(AIRBNB[[#This Row],[PRECIO]]&lt;50,AIRBNB[[#This Row],[MIN_NOCHES]]&gt;3),"Dentro del presupuesto","No considerar")</f>
        <v>No considerar</v>
      </c>
      <c r="V4488" t="str">
        <f>VLOOKUP(AIRBNB[[#This Row],[HOST_ID]],Super_host[],5,FALSE)</f>
        <v>Host</v>
      </c>
    </row>
    <row r="4489" spans="1:22">
      <c r="A4489" s="4">
        <v>1950603</v>
      </c>
      <c r="B4489" t="s">
        <v>7998</v>
      </c>
      <c r="C4489" s="4">
        <v>8048803</v>
      </c>
      <c r="D4489" t="s">
        <v>7999</v>
      </c>
      <c r="E4489" t="s">
        <v>8000</v>
      </c>
      <c r="F4489" s="4">
        <v>11101</v>
      </c>
      <c r="G4489" s="13" t="s">
        <v>7897</v>
      </c>
      <c r="H4489" s="13" t="s">
        <v>7905</v>
      </c>
      <c r="I4489" s="1">
        <v>4075401</v>
      </c>
      <c r="J4489" s="1">
        <v>-7391757</v>
      </c>
      <c r="K4489" t="s">
        <v>5</v>
      </c>
      <c r="L4489" s="20">
        <v>82</v>
      </c>
      <c r="M4489" s="4">
        <v>5</v>
      </c>
      <c r="N4489" s="4">
        <v>2</v>
      </c>
      <c r="O4489" s="2">
        <v>42210</v>
      </c>
      <c r="P4489" s="3">
        <v>0.03</v>
      </c>
      <c r="Q4489" s="4">
        <v>5</v>
      </c>
      <c r="R4489" s="3">
        <v>6.24</v>
      </c>
      <c r="S44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89" t="str">
        <f>IF(AIRBNB[[#This Row],[RUIDO(dB)]]&lt;=4,"Silencioso",IF(AIRBNB[[#This Row],[RUIDO(dB)]]&lt;=5.5,"Poco Ruidoso","Ruidoso"))</f>
        <v>Ruidoso</v>
      </c>
      <c r="U4489" t="str">
        <f>IF(AND(AIRBNB[[#This Row],[PRECIO]]&lt;50,AIRBNB[[#This Row],[MIN_NOCHES]]&gt;3),"Dentro del presupuesto","No considerar")</f>
        <v>No considerar</v>
      </c>
      <c r="V4489" t="str">
        <f>VLOOKUP(AIRBNB[[#This Row],[HOST_ID]],Super_host[],5,FALSE)</f>
        <v>Host</v>
      </c>
    </row>
    <row r="4490" spans="1:22">
      <c r="A4490" s="4">
        <v>1325472</v>
      </c>
      <c r="B4490" t="s">
        <v>1662</v>
      </c>
      <c r="C4490" s="4">
        <v>7182180</v>
      </c>
      <c r="D4490" t="s">
        <v>1663</v>
      </c>
      <c r="E4490" t="s">
        <v>1664</v>
      </c>
      <c r="F4490" s="4">
        <v>10033</v>
      </c>
      <c r="G4490" s="13" t="s">
        <v>124</v>
      </c>
      <c r="H4490" s="13" t="s">
        <v>125</v>
      </c>
      <c r="I4490" s="1">
        <v>4085704</v>
      </c>
      <c r="J4490" s="1">
        <v>-7393789</v>
      </c>
      <c r="K4490" t="s">
        <v>40</v>
      </c>
      <c r="L4490" s="20">
        <v>82</v>
      </c>
      <c r="M4490" s="4">
        <v>1</v>
      </c>
      <c r="N4490" s="4">
        <v>6</v>
      </c>
      <c r="O4490" s="2">
        <v>42985</v>
      </c>
      <c r="P4490" s="3">
        <v>0.1</v>
      </c>
      <c r="Q4490" s="4">
        <v>1</v>
      </c>
      <c r="R4490" s="3">
        <v>5.6</v>
      </c>
      <c r="S44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0" t="str">
        <f>IF(AIRBNB[[#This Row],[RUIDO(dB)]]&lt;=4,"Silencioso",IF(AIRBNB[[#This Row],[RUIDO(dB)]]&lt;=5.5,"Poco Ruidoso","Ruidoso"))</f>
        <v>Ruidoso</v>
      </c>
      <c r="U4490" t="str">
        <f>IF(AND(AIRBNB[[#This Row],[PRECIO]]&lt;50,AIRBNB[[#This Row],[MIN_NOCHES]]&gt;3),"Dentro del presupuesto","No considerar")</f>
        <v>No considerar</v>
      </c>
      <c r="V4490" t="str">
        <f>VLOOKUP(AIRBNB[[#This Row],[HOST_ID]],Super_host[],5,FALSE)</f>
        <v>Host</v>
      </c>
    </row>
    <row r="4491" spans="1:22">
      <c r="A4491" s="4">
        <v>4873690</v>
      </c>
      <c r="B4491" t="s">
        <v>8886</v>
      </c>
      <c r="C4491" s="4">
        <v>4712698</v>
      </c>
      <c r="D4491" t="s">
        <v>63</v>
      </c>
      <c r="E4491" t="s">
        <v>8887</v>
      </c>
      <c r="F4491" s="4">
        <v>11101</v>
      </c>
      <c r="G4491" s="13" t="s">
        <v>7897</v>
      </c>
      <c r="H4491" s="13" t="s">
        <v>7905</v>
      </c>
      <c r="I4491" s="1">
        <v>4074282</v>
      </c>
      <c r="J4491" s="1">
        <v>-7394994</v>
      </c>
      <c r="K4491" t="s">
        <v>40</v>
      </c>
      <c r="L4491" s="20">
        <v>82</v>
      </c>
      <c r="M4491" s="4">
        <v>2</v>
      </c>
      <c r="N4491" s="4">
        <v>116</v>
      </c>
      <c r="O4491" s="2">
        <v>43610</v>
      </c>
      <c r="P4491" s="3">
        <v>2.1</v>
      </c>
      <c r="Q4491" s="4">
        <v>5</v>
      </c>
      <c r="R4491" s="3">
        <v>6.24</v>
      </c>
      <c r="S44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1" t="str">
        <f>IF(AIRBNB[[#This Row],[RUIDO(dB)]]&lt;=4,"Silencioso",IF(AIRBNB[[#This Row],[RUIDO(dB)]]&lt;=5.5,"Poco Ruidoso","Ruidoso"))</f>
        <v>Ruidoso</v>
      </c>
      <c r="U4491" t="str">
        <f>IF(AND(AIRBNB[[#This Row],[PRECIO]]&lt;50,AIRBNB[[#This Row],[MIN_NOCHES]]&gt;3),"Dentro del presupuesto","No considerar")</f>
        <v>No considerar</v>
      </c>
      <c r="V4491" t="str">
        <f>VLOOKUP(AIRBNB[[#This Row],[HOST_ID]],Super_host[],5,FALSE)</f>
        <v>Host</v>
      </c>
    </row>
    <row r="4492" spans="1:22">
      <c r="A4492" s="4">
        <v>764753</v>
      </c>
      <c r="B4492" t="s">
        <v>13835</v>
      </c>
      <c r="C4492" s="4">
        <v>3371859</v>
      </c>
      <c r="D4492" t="s">
        <v>13836</v>
      </c>
      <c r="E4492" t="s">
        <v>13837</v>
      </c>
      <c r="F4492" s="4">
        <v>11213</v>
      </c>
      <c r="G4492" s="13" t="s">
        <v>4662</v>
      </c>
      <c r="H4492" s="13" t="s">
        <v>9252</v>
      </c>
      <c r="I4492" s="1">
        <v>4067679</v>
      </c>
      <c r="J4492" s="1">
        <v>-7393776</v>
      </c>
      <c r="K4492" t="s">
        <v>5</v>
      </c>
      <c r="L4492" s="20">
        <v>82</v>
      </c>
      <c r="M4492" s="4">
        <v>8</v>
      </c>
      <c r="N4492" s="4">
        <v>108</v>
      </c>
      <c r="O4492" s="2">
        <v>43632</v>
      </c>
      <c r="P4492" s="3">
        <v>1.33</v>
      </c>
      <c r="Q4492" s="4">
        <v>1</v>
      </c>
      <c r="R4492" s="3">
        <v>6.9</v>
      </c>
      <c r="S44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2" t="str">
        <f>IF(AIRBNB[[#This Row],[RUIDO(dB)]]&lt;=4,"Silencioso",IF(AIRBNB[[#This Row],[RUIDO(dB)]]&lt;=5.5,"Poco Ruidoso","Ruidoso"))</f>
        <v>Ruidoso</v>
      </c>
      <c r="U4492" t="str">
        <f>IF(AND(AIRBNB[[#This Row],[PRECIO]]&lt;50,AIRBNB[[#This Row],[MIN_NOCHES]]&gt;3),"Dentro del presupuesto","No considerar")</f>
        <v>No considerar</v>
      </c>
      <c r="V4492" t="str">
        <f>VLOOKUP(AIRBNB[[#This Row],[HOST_ID]],Super_host[],5,FALSE)</f>
        <v>Host</v>
      </c>
    </row>
    <row r="4493" spans="1:22">
      <c r="A4493" s="4">
        <v>799924</v>
      </c>
      <c r="B4493" t="s">
        <v>9850</v>
      </c>
      <c r="C4493" s="4">
        <v>2291000</v>
      </c>
      <c r="D4493" t="s">
        <v>5370</v>
      </c>
      <c r="E4493" t="s">
        <v>9851</v>
      </c>
      <c r="F4493" s="4">
        <v>11237</v>
      </c>
      <c r="G4493" s="13" t="s">
        <v>4662</v>
      </c>
      <c r="H4493" s="13" t="s">
        <v>9218</v>
      </c>
      <c r="I4493" s="1">
        <v>4070538</v>
      </c>
      <c r="J4493" s="1">
        <v>-7392946</v>
      </c>
      <c r="K4493" t="s">
        <v>5</v>
      </c>
      <c r="L4493" s="20">
        <v>82</v>
      </c>
      <c r="M4493" s="4">
        <v>1</v>
      </c>
      <c r="N4493" s="4">
        <v>3</v>
      </c>
      <c r="O4493" s="2">
        <v>42548</v>
      </c>
      <c r="P4493" s="3">
        <v>0.04</v>
      </c>
      <c r="Q4493" s="4">
        <v>1</v>
      </c>
      <c r="R4493" s="3">
        <v>6.9</v>
      </c>
      <c r="S44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3" t="str">
        <f>IF(AIRBNB[[#This Row],[RUIDO(dB)]]&lt;=4,"Silencioso",IF(AIRBNB[[#This Row],[RUIDO(dB)]]&lt;=5.5,"Poco Ruidoso","Ruidoso"))</f>
        <v>Ruidoso</v>
      </c>
      <c r="U4493" t="str">
        <f>IF(AND(AIRBNB[[#This Row],[PRECIO]]&lt;50,AIRBNB[[#This Row],[MIN_NOCHES]]&gt;3),"Dentro del presupuesto","No considerar")</f>
        <v>No considerar</v>
      </c>
      <c r="V4493" t="str">
        <f>VLOOKUP(AIRBNB[[#This Row],[HOST_ID]],Super_host[],5,FALSE)</f>
        <v>Host</v>
      </c>
    </row>
    <row r="4494" spans="1:22">
      <c r="A4494" s="4">
        <v>1698334</v>
      </c>
      <c r="B4494" t="s">
        <v>15069</v>
      </c>
      <c r="C4494" s="4">
        <v>1562642</v>
      </c>
      <c r="D4494" t="s">
        <v>2386</v>
      </c>
      <c r="E4494" t="s">
        <v>15070</v>
      </c>
      <c r="F4494" s="4">
        <v>11249</v>
      </c>
      <c r="G4494" s="13" t="s">
        <v>4662</v>
      </c>
      <c r="H4494" s="13" t="s">
        <v>9218</v>
      </c>
      <c r="I4494" s="1">
        <v>407138</v>
      </c>
      <c r="J4494" s="1">
        <v>-7396251</v>
      </c>
      <c r="K4494" t="s">
        <v>40</v>
      </c>
      <c r="L4494" s="20">
        <v>82</v>
      </c>
      <c r="M4494" s="4">
        <v>2</v>
      </c>
      <c r="N4494" s="4">
        <v>144</v>
      </c>
      <c r="O4494" s="2">
        <v>43557</v>
      </c>
      <c r="P4494" s="3">
        <v>3.37</v>
      </c>
      <c r="Q4494" s="4">
        <v>1</v>
      </c>
      <c r="R4494" s="3">
        <v>6.9</v>
      </c>
      <c r="S44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4" t="str">
        <f>IF(AIRBNB[[#This Row],[RUIDO(dB)]]&lt;=4,"Silencioso",IF(AIRBNB[[#This Row],[RUIDO(dB)]]&lt;=5.5,"Poco Ruidoso","Ruidoso"))</f>
        <v>Ruidoso</v>
      </c>
      <c r="U4494" t="str">
        <f>IF(AND(AIRBNB[[#This Row],[PRECIO]]&lt;50,AIRBNB[[#This Row],[MIN_NOCHES]]&gt;3),"Dentro del presupuesto","No considerar")</f>
        <v>No considerar</v>
      </c>
      <c r="V4494" t="str">
        <f>VLOOKUP(AIRBNB[[#This Row],[HOST_ID]],Super_host[],5,FALSE)</f>
        <v>Host</v>
      </c>
    </row>
    <row r="4495" spans="1:22">
      <c r="A4495" s="4">
        <v>518566</v>
      </c>
      <c r="B4495" t="s">
        <v>1996</v>
      </c>
      <c r="C4495" s="4">
        <v>1497427</v>
      </c>
      <c r="D4495" t="s">
        <v>1380</v>
      </c>
      <c r="E4495" t="s">
        <v>1997</v>
      </c>
      <c r="F4495" s="4">
        <v>10021</v>
      </c>
      <c r="G4495" s="13" t="s">
        <v>124</v>
      </c>
      <c r="H4495" s="13" t="s">
        <v>129</v>
      </c>
      <c r="I4495" s="1">
        <v>4077108</v>
      </c>
      <c r="J4495" s="1">
        <v>-7395967</v>
      </c>
      <c r="K4495" t="s">
        <v>40</v>
      </c>
      <c r="L4495" s="20">
        <v>82</v>
      </c>
      <c r="M4495" s="4">
        <v>3</v>
      </c>
      <c r="N4495" s="4">
        <v>10</v>
      </c>
      <c r="O4495" s="2">
        <v>43600</v>
      </c>
      <c r="P4495" s="3">
        <v>0.13</v>
      </c>
      <c r="Q4495" s="4">
        <v>1</v>
      </c>
      <c r="R4495" s="3">
        <v>5.6</v>
      </c>
      <c r="S44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5" t="str">
        <f>IF(AIRBNB[[#This Row],[RUIDO(dB)]]&lt;=4,"Silencioso",IF(AIRBNB[[#This Row],[RUIDO(dB)]]&lt;=5.5,"Poco Ruidoso","Ruidoso"))</f>
        <v>Ruidoso</v>
      </c>
      <c r="U4495" t="str">
        <f>IF(AND(AIRBNB[[#This Row],[PRECIO]]&lt;50,AIRBNB[[#This Row],[MIN_NOCHES]]&gt;3),"Dentro del presupuesto","No considerar")</f>
        <v>No considerar</v>
      </c>
      <c r="V4495" t="str">
        <f>VLOOKUP(AIRBNB[[#This Row],[HOST_ID]],Super_host[],5,FALSE)</f>
        <v>Host</v>
      </c>
    </row>
    <row r="4496" spans="1:22">
      <c r="A4496" s="4">
        <v>6492864</v>
      </c>
      <c r="B4496" t="s">
        <v>2778</v>
      </c>
      <c r="C4496" s="4">
        <v>1480124</v>
      </c>
      <c r="D4496" t="s">
        <v>2779</v>
      </c>
      <c r="E4496" t="s">
        <v>2780</v>
      </c>
      <c r="F4496" s="4">
        <v>10002</v>
      </c>
      <c r="G4496" s="13" t="s">
        <v>124</v>
      </c>
      <c r="H4496" s="13" t="s">
        <v>133</v>
      </c>
      <c r="I4496" s="1">
        <v>4072174</v>
      </c>
      <c r="J4496" s="1">
        <v>-7398418</v>
      </c>
      <c r="K4496" t="s">
        <v>40</v>
      </c>
      <c r="L4496" s="20">
        <v>82</v>
      </c>
      <c r="M4496" s="4">
        <v>3</v>
      </c>
      <c r="N4496" s="4">
        <v>11</v>
      </c>
      <c r="O4496" s="2">
        <v>42273</v>
      </c>
      <c r="P4496" s="3">
        <v>0.23</v>
      </c>
      <c r="Q4496" s="4">
        <v>1</v>
      </c>
      <c r="R4496" s="3">
        <v>5.6</v>
      </c>
      <c r="S44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6" t="str">
        <f>IF(AIRBNB[[#This Row],[RUIDO(dB)]]&lt;=4,"Silencioso",IF(AIRBNB[[#This Row],[RUIDO(dB)]]&lt;=5.5,"Poco Ruidoso","Ruidoso"))</f>
        <v>Ruidoso</v>
      </c>
      <c r="U4496" t="str">
        <f>IF(AND(AIRBNB[[#This Row],[PRECIO]]&lt;50,AIRBNB[[#This Row],[MIN_NOCHES]]&gt;3),"Dentro del presupuesto","No considerar")</f>
        <v>No considerar</v>
      </c>
      <c r="V4496" t="str">
        <f>VLOOKUP(AIRBNB[[#This Row],[HOST_ID]],Super_host[],5,FALSE)</f>
        <v>Host</v>
      </c>
    </row>
    <row r="4497" spans="1:22">
      <c r="A4497" s="4">
        <v>6603756</v>
      </c>
      <c r="B4497" t="s">
        <v>3591</v>
      </c>
      <c r="C4497" s="4">
        <v>22222260</v>
      </c>
      <c r="D4497" t="s">
        <v>2976</v>
      </c>
      <c r="E4497" t="s">
        <v>3592</v>
      </c>
      <c r="F4497" s="4">
        <v>10030</v>
      </c>
      <c r="G4497" s="13" t="s">
        <v>124</v>
      </c>
      <c r="H4497" s="13" t="s">
        <v>148</v>
      </c>
      <c r="I4497" s="1">
        <v>4081894</v>
      </c>
      <c r="J4497" s="1">
        <v>-7393871</v>
      </c>
      <c r="K4497" t="s">
        <v>40</v>
      </c>
      <c r="L4497" s="20">
        <v>81</v>
      </c>
      <c r="M4497" s="4">
        <v>4</v>
      </c>
      <c r="N4497" s="4">
        <v>20</v>
      </c>
      <c r="O4497" s="2">
        <v>43581</v>
      </c>
      <c r="P4497" s="3">
        <v>0.41</v>
      </c>
      <c r="Q4497" s="4">
        <v>1</v>
      </c>
      <c r="R4497" s="3">
        <v>5.6</v>
      </c>
      <c r="S44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7" t="str">
        <f>IF(AIRBNB[[#This Row],[RUIDO(dB)]]&lt;=4,"Silencioso",IF(AIRBNB[[#This Row],[RUIDO(dB)]]&lt;=5.5,"Poco Ruidoso","Ruidoso"))</f>
        <v>Ruidoso</v>
      </c>
      <c r="U4497" t="str">
        <f>IF(AND(AIRBNB[[#This Row],[PRECIO]]&lt;50,AIRBNB[[#This Row],[MIN_NOCHES]]&gt;3),"Dentro del presupuesto","No considerar")</f>
        <v>No considerar</v>
      </c>
      <c r="V4497" t="str">
        <f>VLOOKUP(AIRBNB[[#This Row],[HOST_ID]],Super_host[],5,FALSE)</f>
        <v>Host</v>
      </c>
    </row>
    <row r="4498" spans="1:22">
      <c r="A4498" s="4">
        <v>3924325</v>
      </c>
      <c r="B4498" t="s">
        <v>10300</v>
      </c>
      <c r="C4498" s="4">
        <v>20278196</v>
      </c>
      <c r="D4498" t="s">
        <v>632</v>
      </c>
      <c r="E4498" t="s">
        <v>10301</v>
      </c>
      <c r="F4498" s="4">
        <v>11212</v>
      </c>
      <c r="G4498" s="13" t="s">
        <v>4662</v>
      </c>
      <c r="H4498" s="13" t="s">
        <v>9306</v>
      </c>
      <c r="I4498" s="1">
        <v>4066336</v>
      </c>
      <c r="J4498" s="1">
        <v>-7392656</v>
      </c>
      <c r="K4498" t="s">
        <v>40</v>
      </c>
      <c r="L4498" s="20">
        <v>81</v>
      </c>
      <c r="M4498" s="4">
        <v>2</v>
      </c>
      <c r="N4498" s="4">
        <v>4</v>
      </c>
      <c r="O4498" s="2">
        <v>42674</v>
      </c>
      <c r="P4498" s="3">
        <v>0.08</v>
      </c>
      <c r="Q4498" s="4">
        <v>1</v>
      </c>
      <c r="R4498" s="3">
        <v>6.9</v>
      </c>
      <c r="S44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8" t="str">
        <f>IF(AIRBNB[[#This Row],[RUIDO(dB)]]&lt;=4,"Silencioso",IF(AIRBNB[[#This Row],[RUIDO(dB)]]&lt;=5.5,"Poco Ruidoso","Ruidoso"))</f>
        <v>Ruidoso</v>
      </c>
      <c r="U4498" t="str">
        <f>IF(AND(AIRBNB[[#This Row],[PRECIO]]&lt;50,AIRBNB[[#This Row],[MIN_NOCHES]]&gt;3),"Dentro del presupuesto","No considerar")</f>
        <v>No considerar</v>
      </c>
      <c r="V4498" t="str">
        <f>VLOOKUP(AIRBNB[[#This Row],[HOST_ID]],Super_host[],5,FALSE)</f>
        <v>Host</v>
      </c>
    </row>
    <row r="4499" spans="1:22">
      <c r="A4499" s="4">
        <v>5636395</v>
      </c>
      <c r="B4499" t="s">
        <v>15020</v>
      </c>
      <c r="C4499" s="4">
        <v>11363708</v>
      </c>
      <c r="D4499" t="s">
        <v>15021</v>
      </c>
      <c r="E4499" t="s">
        <v>15022</v>
      </c>
      <c r="F4499" s="4">
        <v>11206</v>
      </c>
      <c r="G4499" s="13" t="s">
        <v>4662</v>
      </c>
      <c r="H4499" s="13" t="s">
        <v>9230</v>
      </c>
      <c r="I4499" s="1">
        <v>4070021</v>
      </c>
      <c r="J4499" s="1">
        <v>-739447</v>
      </c>
      <c r="K4499" t="s">
        <v>40</v>
      </c>
      <c r="L4499" s="20">
        <v>81</v>
      </c>
      <c r="M4499" s="4">
        <v>4</v>
      </c>
      <c r="N4499" s="4">
        <v>165</v>
      </c>
      <c r="O4499" s="2">
        <v>43637</v>
      </c>
      <c r="P4499" s="3">
        <v>3.26</v>
      </c>
      <c r="Q4499" s="4">
        <v>1</v>
      </c>
      <c r="R4499" s="3">
        <v>6.9</v>
      </c>
      <c r="S44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499" t="str">
        <f>IF(AIRBNB[[#This Row],[RUIDO(dB)]]&lt;=4,"Silencioso",IF(AIRBNB[[#This Row],[RUIDO(dB)]]&lt;=5.5,"Poco Ruidoso","Ruidoso"))</f>
        <v>Ruidoso</v>
      </c>
      <c r="U4499" t="str">
        <f>IF(AND(AIRBNB[[#This Row],[PRECIO]]&lt;50,AIRBNB[[#This Row],[MIN_NOCHES]]&gt;3),"Dentro del presupuesto","No considerar")</f>
        <v>No considerar</v>
      </c>
      <c r="V4499" t="str">
        <f>VLOOKUP(AIRBNB[[#This Row],[HOST_ID]],Super_host[],5,FALSE)</f>
        <v>Host</v>
      </c>
    </row>
    <row r="4500" spans="1:22">
      <c r="A4500" s="4">
        <v>1825949</v>
      </c>
      <c r="B4500" t="s">
        <v>12649</v>
      </c>
      <c r="C4500" s="4">
        <v>9554965</v>
      </c>
      <c r="D4500" t="s">
        <v>12650</v>
      </c>
      <c r="E4500" t="s">
        <v>12651</v>
      </c>
      <c r="F4500" s="4">
        <v>11233</v>
      </c>
      <c r="G4500" s="13" t="s">
        <v>4662</v>
      </c>
      <c r="H4500" s="13" t="s">
        <v>9230</v>
      </c>
      <c r="I4500" s="1">
        <v>4068385</v>
      </c>
      <c r="J4500" s="1">
        <v>-7392349</v>
      </c>
      <c r="K4500" t="s">
        <v>40</v>
      </c>
      <c r="L4500" s="20">
        <v>81</v>
      </c>
      <c r="M4500" s="4">
        <v>1</v>
      </c>
      <c r="N4500" s="4">
        <v>36</v>
      </c>
      <c r="O4500" s="2">
        <v>42371</v>
      </c>
      <c r="P4500" s="3">
        <v>0.53</v>
      </c>
      <c r="Q4500" s="4">
        <v>1</v>
      </c>
      <c r="R4500" s="3">
        <v>6.9</v>
      </c>
      <c r="S45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0" t="str">
        <f>IF(AIRBNB[[#This Row],[RUIDO(dB)]]&lt;=4,"Silencioso",IF(AIRBNB[[#This Row],[RUIDO(dB)]]&lt;=5.5,"Poco Ruidoso","Ruidoso"))</f>
        <v>Ruidoso</v>
      </c>
      <c r="U4500" t="str">
        <f>IF(AND(AIRBNB[[#This Row],[PRECIO]]&lt;50,AIRBNB[[#This Row],[MIN_NOCHES]]&gt;3),"Dentro del presupuesto","No considerar")</f>
        <v>No considerar</v>
      </c>
      <c r="V4500" t="str">
        <f>VLOOKUP(AIRBNB[[#This Row],[HOST_ID]],Super_host[],5,FALSE)</f>
        <v>Host</v>
      </c>
    </row>
    <row r="4501" spans="1:22">
      <c r="A4501" s="4">
        <v>3215486</v>
      </c>
      <c r="B4501" t="s">
        <v>2493</v>
      </c>
      <c r="C4501" s="4">
        <v>7691955</v>
      </c>
      <c r="D4501" t="s">
        <v>340</v>
      </c>
      <c r="E4501" t="s">
        <v>2494</v>
      </c>
      <c r="F4501" s="4">
        <v>10002</v>
      </c>
      <c r="G4501" s="13" t="s">
        <v>124</v>
      </c>
      <c r="H4501" s="13" t="s">
        <v>137</v>
      </c>
      <c r="I4501" s="1">
        <v>4071981</v>
      </c>
      <c r="J4501" s="1">
        <v>-7398701</v>
      </c>
      <c r="K4501" t="s">
        <v>40</v>
      </c>
      <c r="L4501" s="20">
        <v>81</v>
      </c>
      <c r="M4501" s="4">
        <v>3</v>
      </c>
      <c r="N4501" s="4">
        <v>9</v>
      </c>
      <c r="O4501" s="2">
        <v>43023</v>
      </c>
      <c r="P4501" s="3">
        <v>0.19</v>
      </c>
      <c r="Q4501" s="4">
        <v>1</v>
      </c>
      <c r="R4501" s="3">
        <v>5.6</v>
      </c>
      <c r="S45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1" t="str">
        <f>IF(AIRBNB[[#This Row],[RUIDO(dB)]]&lt;=4,"Silencioso",IF(AIRBNB[[#This Row],[RUIDO(dB)]]&lt;=5.5,"Poco Ruidoso","Ruidoso"))</f>
        <v>Ruidoso</v>
      </c>
      <c r="U4501" t="str">
        <f>IF(AND(AIRBNB[[#This Row],[PRECIO]]&lt;50,AIRBNB[[#This Row],[MIN_NOCHES]]&gt;3),"Dentro del presupuesto","No considerar")</f>
        <v>No considerar</v>
      </c>
      <c r="V4501" t="str">
        <f>VLOOKUP(AIRBNB[[#This Row],[HOST_ID]],Super_host[],5,FALSE)</f>
        <v>Host</v>
      </c>
    </row>
    <row r="4502" spans="1:22">
      <c r="A4502" s="4">
        <v>4846449</v>
      </c>
      <c r="B4502" t="s">
        <v>6072</v>
      </c>
      <c r="C4502" s="4">
        <v>6486116</v>
      </c>
      <c r="D4502" t="s">
        <v>2506</v>
      </c>
      <c r="E4502" t="s">
        <v>6073</v>
      </c>
      <c r="F4502" s="4">
        <v>10029</v>
      </c>
      <c r="G4502" s="13" t="s">
        <v>124</v>
      </c>
      <c r="H4502" s="13" t="s">
        <v>219</v>
      </c>
      <c r="I4502" s="1">
        <v>4078804</v>
      </c>
      <c r="J4502" s="1">
        <v>-7394906</v>
      </c>
      <c r="K4502" t="s">
        <v>40</v>
      </c>
      <c r="L4502" s="20">
        <v>81</v>
      </c>
      <c r="M4502" s="4">
        <v>1</v>
      </c>
      <c r="N4502" s="4">
        <v>142</v>
      </c>
      <c r="O4502" s="2">
        <v>43617</v>
      </c>
      <c r="P4502" s="3">
        <v>2.81</v>
      </c>
      <c r="Q4502" s="4">
        <v>1</v>
      </c>
      <c r="R4502" s="3">
        <v>5.6</v>
      </c>
      <c r="S45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2" t="str">
        <f>IF(AIRBNB[[#This Row],[RUIDO(dB)]]&lt;=4,"Silencioso",IF(AIRBNB[[#This Row],[RUIDO(dB)]]&lt;=5.5,"Poco Ruidoso","Ruidoso"))</f>
        <v>Ruidoso</v>
      </c>
      <c r="U4502" t="str">
        <f>IF(AND(AIRBNB[[#This Row],[PRECIO]]&lt;50,AIRBNB[[#This Row],[MIN_NOCHES]]&gt;3),"Dentro del presupuesto","No considerar")</f>
        <v>No considerar</v>
      </c>
      <c r="V4502" t="str">
        <f>VLOOKUP(AIRBNB[[#This Row],[HOST_ID]],Super_host[],5,FALSE)</f>
        <v>Host</v>
      </c>
    </row>
    <row r="4503" spans="1:22">
      <c r="A4503" s="4">
        <v>978615</v>
      </c>
      <c r="B4503" t="s">
        <v>8931</v>
      </c>
      <c r="C4503" s="4">
        <v>5369117</v>
      </c>
      <c r="D4503" t="s">
        <v>8643</v>
      </c>
      <c r="E4503" t="s">
        <v>8932</v>
      </c>
      <c r="F4503" s="4">
        <v>11103</v>
      </c>
      <c r="G4503" s="13" t="s">
        <v>7897</v>
      </c>
      <c r="H4503" s="13" t="s">
        <v>7940</v>
      </c>
      <c r="I4503" s="1">
        <v>4076291</v>
      </c>
      <c r="J4503" s="1">
        <v>-7391871</v>
      </c>
      <c r="K4503" t="s">
        <v>40</v>
      </c>
      <c r="L4503" s="20">
        <v>81</v>
      </c>
      <c r="M4503" s="4">
        <v>2</v>
      </c>
      <c r="N4503" s="4">
        <v>183</v>
      </c>
      <c r="O4503" s="2">
        <v>43631</v>
      </c>
      <c r="P4503" s="3">
        <v>2.4500000000000002</v>
      </c>
      <c r="Q4503" s="4">
        <v>5</v>
      </c>
      <c r="R4503" s="3">
        <v>6.24</v>
      </c>
      <c r="S45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3" t="str">
        <f>IF(AIRBNB[[#This Row],[RUIDO(dB)]]&lt;=4,"Silencioso",IF(AIRBNB[[#This Row],[RUIDO(dB)]]&lt;=5.5,"Poco Ruidoso","Ruidoso"))</f>
        <v>Ruidoso</v>
      </c>
      <c r="U4503" t="str">
        <f>IF(AND(AIRBNB[[#This Row],[PRECIO]]&lt;50,AIRBNB[[#This Row],[MIN_NOCHES]]&gt;3),"Dentro del presupuesto","No considerar")</f>
        <v>No considerar</v>
      </c>
      <c r="V4503" t="str">
        <f>VLOOKUP(AIRBNB[[#This Row],[HOST_ID]],Super_host[],5,FALSE)</f>
        <v>Host</v>
      </c>
    </row>
    <row r="4504" spans="1:22">
      <c r="A4504" s="4">
        <v>4782569</v>
      </c>
      <c r="B4504" t="s">
        <v>13529</v>
      </c>
      <c r="C4504" s="4">
        <v>5071632</v>
      </c>
      <c r="D4504" t="s">
        <v>2709</v>
      </c>
      <c r="E4504" t="s">
        <v>13530</v>
      </c>
      <c r="F4504" s="4">
        <v>11204</v>
      </c>
      <c r="G4504" s="13" t="s">
        <v>4662</v>
      </c>
      <c r="H4504" s="13" t="s">
        <v>10662</v>
      </c>
      <c r="I4504" s="1">
        <v>4061959</v>
      </c>
      <c r="J4504" s="1">
        <v>-7397857</v>
      </c>
      <c r="K4504" t="s">
        <v>5</v>
      </c>
      <c r="L4504" s="20">
        <v>81</v>
      </c>
      <c r="M4504" s="4">
        <v>3</v>
      </c>
      <c r="N4504" s="4">
        <v>47</v>
      </c>
      <c r="O4504" s="2">
        <v>43552</v>
      </c>
      <c r="P4504" s="3">
        <v>1.06</v>
      </c>
      <c r="Q4504" s="4">
        <v>1</v>
      </c>
      <c r="R4504" s="3">
        <v>6.9</v>
      </c>
      <c r="S45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4" t="str">
        <f>IF(AIRBNB[[#This Row],[RUIDO(dB)]]&lt;=4,"Silencioso",IF(AIRBNB[[#This Row],[RUIDO(dB)]]&lt;=5.5,"Poco Ruidoso","Ruidoso"))</f>
        <v>Ruidoso</v>
      </c>
      <c r="U4504" t="str">
        <f>IF(AND(AIRBNB[[#This Row],[PRECIO]]&lt;50,AIRBNB[[#This Row],[MIN_NOCHES]]&gt;3),"Dentro del presupuesto","No considerar")</f>
        <v>No considerar</v>
      </c>
      <c r="V4504" t="str">
        <f>VLOOKUP(AIRBNB[[#This Row],[HOST_ID]],Super_host[],5,FALSE)</f>
        <v>Host</v>
      </c>
    </row>
    <row r="4505" spans="1:22">
      <c r="A4505" s="4">
        <v>886833</v>
      </c>
      <c r="B4505" t="s">
        <v>9040</v>
      </c>
      <c r="C4505" s="4">
        <v>4701443</v>
      </c>
      <c r="D4505" t="s">
        <v>583</v>
      </c>
      <c r="E4505" t="s">
        <v>9041</v>
      </c>
      <c r="F4505" s="4">
        <v>11355</v>
      </c>
      <c r="G4505" s="13" t="s">
        <v>7897</v>
      </c>
      <c r="H4505" s="13" t="s">
        <v>7918</v>
      </c>
      <c r="I4505" s="1">
        <v>407525</v>
      </c>
      <c r="J4505" s="1">
        <v>-7381126</v>
      </c>
      <c r="K4505" t="s">
        <v>5</v>
      </c>
      <c r="L4505" s="20">
        <v>81</v>
      </c>
      <c r="M4505" s="4">
        <v>1</v>
      </c>
      <c r="N4505" s="4">
        <v>313</v>
      </c>
      <c r="O4505" s="2">
        <v>43651</v>
      </c>
      <c r="P4505" s="3">
        <v>4.09</v>
      </c>
      <c r="Q4505" s="4">
        <v>5</v>
      </c>
      <c r="R4505" s="3">
        <v>6.24</v>
      </c>
      <c r="S45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5" t="str">
        <f>IF(AIRBNB[[#This Row],[RUIDO(dB)]]&lt;=4,"Silencioso",IF(AIRBNB[[#This Row],[RUIDO(dB)]]&lt;=5.5,"Poco Ruidoso","Ruidoso"))</f>
        <v>Ruidoso</v>
      </c>
      <c r="U4505" t="str">
        <f>IF(AND(AIRBNB[[#This Row],[PRECIO]]&lt;50,AIRBNB[[#This Row],[MIN_NOCHES]]&gt;3),"Dentro del presupuesto","No considerar")</f>
        <v>No considerar</v>
      </c>
      <c r="V4505" t="str">
        <f>VLOOKUP(AIRBNB[[#This Row],[HOST_ID]],Super_host[],5,FALSE)</f>
        <v>Host</v>
      </c>
    </row>
    <row r="4506" spans="1:22">
      <c r="A4506" s="4">
        <v>814327</v>
      </c>
      <c r="B4506" t="s">
        <v>4729</v>
      </c>
      <c r="C4506" s="4">
        <v>4279005</v>
      </c>
      <c r="D4506" t="s">
        <v>4730</v>
      </c>
      <c r="E4506" t="s">
        <v>4731</v>
      </c>
      <c r="F4506" s="4">
        <v>10075</v>
      </c>
      <c r="G4506" s="13" t="s">
        <v>124</v>
      </c>
      <c r="H4506" s="13" t="s">
        <v>129</v>
      </c>
      <c r="I4506" s="1">
        <v>4077171</v>
      </c>
      <c r="J4506" s="1">
        <v>-7395042</v>
      </c>
      <c r="K4506" t="s">
        <v>40</v>
      </c>
      <c r="L4506" s="20">
        <v>81</v>
      </c>
      <c r="M4506" s="4">
        <v>10</v>
      </c>
      <c r="N4506" s="4">
        <v>64</v>
      </c>
      <c r="O4506" s="2">
        <v>43589</v>
      </c>
      <c r="P4506" s="3">
        <v>0.93</v>
      </c>
      <c r="Q4506" s="4">
        <v>1</v>
      </c>
      <c r="R4506" s="3">
        <v>5.6</v>
      </c>
      <c r="S45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6" t="str">
        <f>IF(AIRBNB[[#This Row],[RUIDO(dB)]]&lt;=4,"Silencioso",IF(AIRBNB[[#This Row],[RUIDO(dB)]]&lt;=5.5,"Poco Ruidoso","Ruidoso"))</f>
        <v>Ruidoso</v>
      </c>
      <c r="U4506" t="str">
        <f>IF(AND(AIRBNB[[#This Row],[PRECIO]]&lt;50,AIRBNB[[#This Row],[MIN_NOCHES]]&gt;3),"Dentro del presupuesto","No considerar")</f>
        <v>No considerar</v>
      </c>
      <c r="V4506" t="str">
        <f>VLOOKUP(AIRBNB[[#This Row],[HOST_ID]],Super_host[],5,FALSE)</f>
        <v>Host</v>
      </c>
    </row>
    <row r="4507" spans="1:22">
      <c r="A4507" s="4">
        <v>5594865</v>
      </c>
      <c r="B4507" t="s">
        <v>4292</v>
      </c>
      <c r="C4507" s="4">
        <v>1342014</v>
      </c>
      <c r="D4507" t="s">
        <v>2357</v>
      </c>
      <c r="E4507" t="s">
        <v>4293</v>
      </c>
      <c r="F4507" s="4">
        <v>10002</v>
      </c>
      <c r="G4507" s="13" t="s">
        <v>124</v>
      </c>
      <c r="H4507" s="13" t="s">
        <v>137</v>
      </c>
      <c r="I4507" s="1">
        <v>4071369</v>
      </c>
      <c r="J4507" s="1">
        <v>-7398828</v>
      </c>
      <c r="K4507" t="s">
        <v>40</v>
      </c>
      <c r="L4507" s="20">
        <v>81</v>
      </c>
      <c r="M4507" s="4">
        <v>1</v>
      </c>
      <c r="N4507" s="4">
        <v>3</v>
      </c>
      <c r="O4507" s="2">
        <v>43579</v>
      </c>
      <c r="P4507" s="3">
        <v>0.68</v>
      </c>
      <c r="Q4507" s="4">
        <v>1</v>
      </c>
      <c r="R4507" s="3">
        <v>5.6</v>
      </c>
      <c r="S45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7" t="str">
        <f>IF(AIRBNB[[#This Row],[RUIDO(dB)]]&lt;=4,"Silencioso",IF(AIRBNB[[#This Row],[RUIDO(dB)]]&lt;=5.5,"Poco Ruidoso","Ruidoso"))</f>
        <v>Ruidoso</v>
      </c>
      <c r="U4507" t="str">
        <f>IF(AND(AIRBNB[[#This Row],[PRECIO]]&lt;50,AIRBNB[[#This Row],[MIN_NOCHES]]&gt;3),"Dentro del presupuesto","No considerar")</f>
        <v>No considerar</v>
      </c>
      <c r="V4507" t="str">
        <f>VLOOKUP(AIRBNB[[#This Row],[HOST_ID]],Super_host[],5,FALSE)</f>
        <v>Host</v>
      </c>
    </row>
    <row r="4508" spans="1:22">
      <c r="A4508" s="4">
        <v>253623</v>
      </c>
      <c r="B4508" t="s">
        <v>4475</v>
      </c>
      <c r="C4508" s="4">
        <v>1332108</v>
      </c>
      <c r="D4508" t="s">
        <v>4476</v>
      </c>
      <c r="E4508" t="s">
        <v>2710</v>
      </c>
      <c r="F4508" s="4">
        <v>10030</v>
      </c>
      <c r="G4508" s="13" t="s">
        <v>124</v>
      </c>
      <c r="H4508" s="13" t="s">
        <v>148</v>
      </c>
      <c r="I4508" s="1">
        <v>4081512</v>
      </c>
      <c r="J4508" s="1">
        <v>-7394692</v>
      </c>
      <c r="K4508" t="s">
        <v>40</v>
      </c>
      <c r="L4508" s="20">
        <v>81</v>
      </c>
      <c r="M4508" s="4">
        <v>2</v>
      </c>
      <c r="N4508" s="4">
        <v>72</v>
      </c>
      <c r="O4508" s="2">
        <v>43430</v>
      </c>
      <c r="P4508" s="3">
        <v>0.77</v>
      </c>
      <c r="Q4508" s="4">
        <v>1</v>
      </c>
      <c r="R4508" s="3">
        <v>5.6</v>
      </c>
      <c r="S45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8" t="str">
        <f>IF(AIRBNB[[#This Row],[RUIDO(dB)]]&lt;=4,"Silencioso",IF(AIRBNB[[#This Row],[RUIDO(dB)]]&lt;=5.5,"Poco Ruidoso","Ruidoso"))</f>
        <v>Ruidoso</v>
      </c>
      <c r="U4508" t="str">
        <f>IF(AND(AIRBNB[[#This Row],[PRECIO]]&lt;50,AIRBNB[[#This Row],[MIN_NOCHES]]&gt;3),"Dentro del presupuesto","No considerar")</f>
        <v>No considerar</v>
      </c>
      <c r="V4508" t="str">
        <f>VLOOKUP(AIRBNB[[#This Row],[HOST_ID]],Super_host[],5,FALSE)</f>
        <v>Host</v>
      </c>
    </row>
    <row r="4509" spans="1:22">
      <c r="A4509" s="4">
        <v>6748032</v>
      </c>
      <c r="B4509" t="s">
        <v>14956</v>
      </c>
      <c r="C4509" s="4">
        <v>35329789</v>
      </c>
      <c r="D4509" t="s">
        <v>2976</v>
      </c>
      <c r="E4509" t="s">
        <v>14957</v>
      </c>
      <c r="F4509" s="4">
        <v>11215</v>
      </c>
      <c r="G4509" s="13" t="s">
        <v>4662</v>
      </c>
      <c r="H4509" s="13" t="s">
        <v>9246</v>
      </c>
      <c r="I4509" s="1">
        <v>4066002</v>
      </c>
      <c r="J4509" s="1">
        <v>-7399073</v>
      </c>
      <c r="K4509" t="s">
        <v>5</v>
      </c>
      <c r="L4509" s="20">
        <v>80</v>
      </c>
      <c r="M4509" s="4">
        <v>4</v>
      </c>
      <c r="N4509" s="4">
        <v>152</v>
      </c>
      <c r="O4509" s="2">
        <v>43635</v>
      </c>
      <c r="P4509" s="3">
        <v>3.08</v>
      </c>
      <c r="Q4509" s="4">
        <v>1</v>
      </c>
      <c r="R4509" s="3">
        <v>6.9</v>
      </c>
      <c r="S45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09" t="str">
        <f>IF(AIRBNB[[#This Row],[RUIDO(dB)]]&lt;=4,"Silencioso",IF(AIRBNB[[#This Row],[RUIDO(dB)]]&lt;=5.5,"Poco Ruidoso","Ruidoso"))</f>
        <v>Ruidoso</v>
      </c>
      <c r="U4509" t="str">
        <f>IF(AND(AIRBNB[[#This Row],[PRECIO]]&lt;50,AIRBNB[[#This Row],[MIN_NOCHES]]&gt;3),"Dentro del presupuesto","No considerar")</f>
        <v>No considerar</v>
      </c>
      <c r="V4509" t="str">
        <f>VLOOKUP(AIRBNB[[#This Row],[HOST_ID]],Super_host[],5,FALSE)</f>
        <v>Host</v>
      </c>
    </row>
    <row r="4510" spans="1:22">
      <c r="A4510" s="4">
        <v>6561509</v>
      </c>
      <c r="B4510" t="s">
        <v>3425</v>
      </c>
      <c r="C4510" s="4">
        <v>34322623</v>
      </c>
      <c r="D4510" t="s">
        <v>1364</v>
      </c>
      <c r="E4510" t="s">
        <v>3426</v>
      </c>
      <c r="F4510" s="4">
        <v>10033</v>
      </c>
      <c r="G4510" s="13" t="s">
        <v>124</v>
      </c>
      <c r="H4510" s="13" t="s">
        <v>125</v>
      </c>
      <c r="I4510" s="1">
        <v>4085133</v>
      </c>
      <c r="J4510" s="1">
        <v>-7393844</v>
      </c>
      <c r="K4510" t="s">
        <v>40</v>
      </c>
      <c r="L4510" s="20">
        <v>80</v>
      </c>
      <c r="M4510" s="4">
        <v>2</v>
      </c>
      <c r="N4510" s="4">
        <v>18</v>
      </c>
      <c r="O4510" s="2">
        <v>43616</v>
      </c>
      <c r="P4510" s="3">
        <v>0.36</v>
      </c>
      <c r="Q4510" s="4">
        <v>1</v>
      </c>
      <c r="R4510" s="3">
        <v>5.6</v>
      </c>
      <c r="S45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0" t="str">
        <f>IF(AIRBNB[[#This Row],[RUIDO(dB)]]&lt;=4,"Silencioso",IF(AIRBNB[[#This Row],[RUIDO(dB)]]&lt;=5.5,"Poco Ruidoso","Ruidoso"))</f>
        <v>Ruidoso</v>
      </c>
      <c r="U4510" t="str">
        <f>IF(AND(AIRBNB[[#This Row],[PRECIO]]&lt;50,AIRBNB[[#This Row],[MIN_NOCHES]]&gt;3),"Dentro del presupuesto","No considerar")</f>
        <v>No considerar</v>
      </c>
      <c r="V4510" t="str">
        <f>VLOOKUP(AIRBNB[[#This Row],[HOST_ID]],Super_host[],5,FALSE)</f>
        <v>Host</v>
      </c>
    </row>
    <row r="4511" spans="1:22">
      <c r="A4511" s="4">
        <v>6538963</v>
      </c>
      <c r="B4511" t="s">
        <v>14770</v>
      </c>
      <c r="C4511" s="4">
        <v>34197591</v>
      </c>
      <c r="D4511" t="s">
        <v>8069</v>
      </c>
      <c r="E4511" t="s">
        <v>14771</v>
      </c>
      <c r="F4511" s="4">
        <v>11216</v>
      </c>
      <c r="G4511" s="13" t="s">
        <v>4662</v>
      </c>
      <c r="H4511" s="13" t="s">
        <v>9230</v>
      </c>
      <c r="I4511" s="1">
        <v>406832</v>
      </c>
      <c r="J4511" s="1">
        <v>-7395455</v>
      </c>
      <c r="K4511" t="s">
        <v>40</v>
      </c>
      <c r="L4511" s="20">
        <v>80</v>
      </c>
      <c r="M4511" s="4">
        <v>3</v>
      </c>
      <c r="N4511" s="4">
        <v>131</v>
      </c>
      <c r="O4511" s="2">
        <v>43652</v>
      </c>
      <c r="P4511" s="3">
        <v>2.64</v>
      </c>
      <c r="Q4511" s="4">
        <v>1</v>
      </c>
      <c r="R4511" s="3">
        <v>6.9</v>
      </c>
      <c r="S45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1" t="str">
        <f>IF(AIRBNB[[#This Row],[RUIDO(dB)]]&lt;=4,"Silencioso",IF(AIRBNB[[#This Row],[RUIDO(dB)]]&lt;=5.5,"Poco Ruidoso","Ruidoso"))</f>
        <v>Ruidoso</v>
      </c>
      <c r="U4511" t="str">
        <f>IF(AND(AIRBNB[[#This Row],[PRECIO]]&lt;50,AIRBNB[[#This Row],[MIN_NOCHES]]&gt;3),"Dentro del presupuesto","No considerar")</f>
        <v>No considerar</v>
      </c>
      <c r="V4511" t="str">
        <f>VLOOKUP(AIRBNB[[#This Row],[HOST_ID]],Super_host[],5,FALSE)</f>
        <v>Host</v>
      </c>
    </row>
    <row r="4512" spans="1:22">
      <c r="A4512" s="4">
        <v>6443330</v>
      </c>
      <c r="B4512" t="s">
        <v>6597</v>
      </c>
      <c r="C4512" s="4">
        <v>33640698</v>
      </c>
      <c r="D4512" t="s">
        <v>717</v>
      </c>
      <c r="E4512" t="s">
        <v>6598</v>
      </c>
      <c r="F4512" s="4">
        <v>10014</v>
      </c>
      <c r="G4512" s="13" t="s">
        <v>124</v>
      </c>
      <c r="H4512" s="13" t="s">
        <v>140</v>
      </c>
      <c r="I4512" s="1">
        <v>4073404</v>
      </c>
      <c r="J4512" s="1">
        <v>-7400955</v>
      </c>
      <c r="K4512" t="s">
        <v>5</v>
      </c>
      <c r="L4512" s="20">
        <v>80</v>
      </c>
      <c r="M4512" s="4">
        <v>1</v>
      </c>
      <c r="N4512" s="4">
        <v>0</v>
      </c>
      <c r="O4512" s="2">
        <v>42607</v>
      </c>
      <c r="P4512" s="3">
        <v>0.49</v>
      </c>
      <c r="Q4512" s="4">
        <v>1</v>
      </c>
      <c r="R4512" s="3">
        <v>5.6</v>
      </c>
      <c r="S45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2" t="str">
        <f>IF(AIRBNB[[#This Row],[RUIDO(dB)]]&lt;=4,"Silencioso",IF(AIRBNB[[#This Row],[RUIDO(dB)]]&lt;=5.5,"Poco Ruidoso","Ruidoso"))</f>
        <v>Ruidoso</v>
      </c>
      <c r="U4512" t="str">
        <f>IF(AND(AIRBNB[[#This Row],[PRECIO]]&lt;50,AIRBNB[[#This Row],[MIN_NOCHES]]&gt;3),"Dentro del presupuesto","No considerar")</f>
        <v>No considerar</v>
      </c>
      <c r="V4512" t="str">
        <f>VLOOKUP(AIRBNB[[#This Row],[HOST_ID]],Super_host[],5,FALSE)</f>
        <v>Host</v>
      </c>
    </row>
    <row r="4513" spans="1:22">
      <c r="A4513" s="4">
        <v>6209619</v>
      </c>
      <c r="B4513" t="s">
        <v>6613</v>
      </c>
      <c r="C4513" s="4">
        <v>32199364</v>
      </c>
      <c r="D4513" t="s">
        <v>6614</v>
      </c>
      <c r="E4513" t="s">
        <v>6615</v>
      </c>
      <c r="F4513" s="4">
        <v>10026</v>
      </c>
      <c r="G4513" s="13" t="s">
        <v>124</v>
      </c>
      <c r="H4513" s="13" t="s">
        <v>148</v>
      </c>
      <c r="I4513" s="1">
        <v>4080686</v>
      </c>
      <c r="J4513" s="1">
        <v>-739554</v>
      </c>
      <c r="K4513" t="s">
        <v>5</v>
      </c>
      <c r="L4513" s="20">
        <v>80</v>
      </c>
      <c r="M4513" s="4">
        <v>1</v>
      </c>
      <c r="N4513" s="4">
        <v>0</v>
      </c>
      <c r="O4513" s="2">
        <v>42569</v>
      </c>
      <c r="P4513" s="3">
        <v>0.12</v>
      </c>
      <c r="Q4513" s="4">
        <v>1</v>
      </c>
      <c r="R4513" s="3">
        <v>5.6</v>
      </c>
      <c r="S45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3" t="str">
        <f>IF(AIRBNB[[#This Row],[RUIDO(dB)]]&lt;=4,"Silencioso",IF(AIRBNB[[#This Row],[RUIDO(dB)]]&lt;=5.5,"Poco Ruidoso","Ruidoso"))</f>
        <v>Ruidoso</v>
      </c>
      <c r="U4513" t="str">
        <f>IF(AND(AIRBNB[[#This Row],[PRECIO]]&lt;50,AIRBNB[[#This Row],[MIN_NOCHES]]&gt;3),"Dentro del presupuesto","No considerar")</f>
        <v>No considerar</v>
      </c>
      <c r="V4513" t="str">
        <f>VLOOKUP(AIRBNB[[#This Row],[HOST_ID]],Super_host[],5,FALSE)</f>
        <v>Host</v>
      </c>
    </row>
    <row r="4514" spans="1:22">
      <c r="A4514" s="4">
        <v>6091850</v>
      </c>
      <c r="B4514" t="s">
        <v>9017</v>
      </c>
      <c r="C4514" s="4">
        <v>31614694</v>
      </c>
      <c r="D4514" t="s">
        <v>1245</v>
      </c>
      <c r="E4514" t="s">
        <v>9018</v>
      </c>
      <c r="F4514" s="4">
        <v>11106</v>
      </c>
      <c r="G4514" s="13" t="s">
        <v>7897</v>
      </c>
      <c r="H4514" s="13" t="s">
        <v>7905</v>
      </c>
      <c r="I4514" s="1">
        <v>4076019</v>
      </c>
      <c r="J4514" s="1">
        <v>-7392915</v>
      </c>
      <c r="K4514" t="s">
        <v>5</v>
      </c>
      <c r="L4514" s="20">
        <v>80</v>
      </c>
      <c r="M4514" s="4">
        <v>3</v>
      </c>
      <c r="N4514" s="4">
        <v>177</v>
      </c>
      <c r="O4514" s="2">
        <v>43640</v>
      </c>
      <c r="P4514" s="3">
        <v>3.66</v>
      </c>
      <c r="Q4514" s="4">
        <v>5</v>
      </c>
      <c r="R4514" s="3">
        <v>6.24</v>
      </c>
      <c r="S45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4" t="str">
        <f>IF(AIRBNB[[#This Row],[RUIDO(dB)]]&lt;=4,"Silencioso",IF(AIRBNB[[#This Row],[RUIDO(dB)]]&lt;=5.5,"Poco Ruidoso","Ruidoso"))</f>
        <v>Ruidoso</v>
      </c>
      <c r="U4514" t="str">
        <f>IF(AND(AIRBNB[[#This Row],[PRECIO]]&lt;50,AIRBNB[[#This Row],[MIN_NOCHES]]&gt;3),"Dentro del presupuesto","No considerar")</f>
        <v>No considerar</v>
      </c>
      <c r="V4514" t="str">
        <f>VLOOKUP(AIRBNB[[#This Row],[HOST_ID]],Super_host[],5,FALSE)</f>
        <v>Host</v>
      </c>
    </row>
    <row r="4515" spans="1:22">
      <c r="A4515" s="4">
        <v>5824543</v>
      </c>
      <c r="B4515" t="s">
        <v>16453</v>
      </c>
      <c r="C4515" s="4">
        <v>30232055</v>
      </c>
      <c r="D4515" t="s">
        <v>16454</v>
      </c>
      <c r="E4515" t="s">
        <v>16455</v>
      </c>
      <c r="F4515" s="4">
        <v>10459</v>
      </c>
      <c r="G4515" s="13" t="s">
        <v>16360</v>
      </c>
      <c r="H4515" s="13" t="s">
        <v>16361</v>
      </c>
      <c r="I4515" s="1">
        <v>4082209</v>
      </c>
      <c r="J4515" s="1">
        <v>-7390086</v>
      </c>
      <c r="K4515" t="s">
        <v>40</v>
      </c>
      <c r="L4515" s="20">
        <v>80</v>
      </c>
      <c r="M4515" s="4">
        <v>1</v>
      </c>
      <c r="N4515" s="4">
        <v>2</v>
      </c>
      <c r="O4515" s="2">
        <v>43585</v>
      </c>
      <c r="P4515" s="3">
        <v>0.32</v>
      </c>
      <c r="Q4515" s="4">
        <v>5</v>
      </c>
      <c r="R4515" s="3">
        <v>7.84</v>
      </c>
      <c r="S45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5" t="str">
        <f>IF(AIRBNB[[#This Row],[RUIDO(dB)]]&lt;=4,"Silencioso",IF(AIRBNB[[#This Row],[RUIDO(dB)]]&lt;=5.5,"Poco Ruidoso","Ruidoso"))</f>
        <v>Ruidoso</v>
      </c>
      <c r="U4515" t="str">
        <f>IF(AND(AIRBNB[[#This Row],[PRECIO]]&lt;50,AIRBNB[[#This Row],[MIN_NOCHES]]&gt;3),"Dentro del presupuesto","No considerar")</f>
        <v>No considerar</v>
      </c>
      <c r="V4515" t="str">
        <f>VLOOKUP(AIRBNB[[#This Row],[HOST_ID]],Super_host[],5,FALSE)</f>
        <v>Host</v>
      </c>
    </row>
    <row r="4516" spans="1:22">
      <c r="A4516" s="4">
        <v>5797398</v>
      </c>
      <c r="B4516" t="s">
        <v>15374</v>
      </c>
      <c r="C4516" s="4">
        <v>30078721</v>
      </c>
      <c r="D4516" t="s">
        <v>1364</v>
      </c>
      <c r="E4516" t="s">
        <v>15375</v>
      </c>
      <c r="F4516" s="4">
        <v>11249</v>
      </c>
      <c r="G4516" s="13" t="s">
        <v>4662</v>
      </c>
      <c r="H4516" s="13" t="s">
        <v>9218</v>
      </c>
      <c r="I4516" s="1">
        <v>4071375</v>
      </c>
      <c r="J4516" s="1">
        <v>-7396312</v>
      </c>
      <c r="K4516" t="s">
        <v>40</v>
      </c>
      <c r="L4516" s="20">
        <v>80</v>
      </c>
      <c r="M4516" s="4">
        <v>7</v>
      </c>
      <c r="N4516" s="4">
        <v>0</v>
      </c>
      <c r="O4516" s="2">
        <v>43652</v>
      </c>
      <c r="P4516" s="3">
        <v>0.02</v>
      </c>
      <c r="Q4516" s="4">
        <v>1</v>
      </c>
      <c r="R4516" s="3">
        <v>6.9</v>
      </c>
      <c r="S45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6" t="str">
        <f>IF(AIRBNB[[#This Row],[RUIDO(dB)]]&lt;=4,"Silencioso",IF(AIRBNB[[#This Row],[RUIDO(dB)]]&lt;=5.5,"Poco Ruidoso","Ruidoso"))</f>
        <v>Ruidoso</v>
      </c>
      <c r="U4516" t="str">
        <f>IF(AND(AIRBNB[[#This Row],[PRECIO]]&lt;50,AIRBNB[[#This Row],[MIN_NOCHES]]&gt;3),"Dentro del presupuesto","No considerar")</f>
        <v>No considerar</v>
      </c>
      <c r="V4516" t="str">
        <f>VLOOKUP(AIRBNB[[#This Row],[HOST_ID]],Super_host[],5,FALSE)</f>
        <v>Host</v>
      </c>
    </row>
    <row r="4517" spans="1:22">
      <c r="A4517" s="4">
        <v>5720988</v>
      </c>
      <c r="B4517" t="s">
        <v>2462</v>
      </c>
      <c r="C4517" s="4">
        <v>29664627</v>
      </c>
      <c r="D4517" t="s">
        <v>918</v>
      </c>
      <c r="E4517" t="s">
        <v>2463</v>
      </c>
      <c r="F4517" s="4">
        <v>10014</v>
      </c>
      <c r="G4517" s="13" t="s">
        <v>124</v>
      </c>
      <c r="H4517" s="13" t="s">
        <v>140</v>
      </c>
      <c r="I4517" s="1">
        <v>4073271</v>
      </c>
      <c r="J4517" s="1">
        <v>-7400545</v>
      </c>
      <c r="K4517" t="s">
        <v>5</v>
      </c>
      <c r="L4517" s="20">
        <v>80</v>
      </c>
      <c r="M4517" s="4">
        <v>2</v>
      </c>
      <c r="N4517" s="4">
        <v>8</v>
      </c>
      <c r="O4517" s="2">
        <v>42557</v>
      </c>
      <c r="P4517" s="3">
        <v>0.19</v>
      </c>
      <c r="Q4517" s="4">
        <v>1</v>
      </c>
      <c r="R4517" s="3">
        <v>5.6</v>
      </c>
      <c r="S45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7" t="str">
        <f>IF(AIRBNB[[#This Row],[RUIDO(dB)]]&lt;=4,"Silencioso",IF(AIRBNB[[#This Row],[RUIDO(dB)]]&lt;=5.5,"Poco Ruidoso","Ruidoso"))</f>
        <v>Ruidoso</v>
      </c>
      <c r="U4517" t="str">
        <f>IF(AND(AIRBNB[[#This Row],[PRECIO]]&lt;50,AIRBNB[[#This Row],[MIN_NOCHES]]&gt;3),"Dentro del presupuesto","No considerar")</f>
        <v>No considerar</v>
      </c>
      <c r="V4517" t="str">
        <f>VLOOKUP(AIRBNB[[#This Row],[HOST_ID]],Super_host[],5,FALSE)</f>
        <v>Host</v>
      </c>
    </row>
    <row r="4518" spans="1:22">
      <c r="A4518" s="4">
        <v>5935275</v>
      </c>
      <c r="B4518" t="s">
        <v>8081</v>
      </c>
      <c r="C4518" s="4">
        <v>28846474</v>
      </c>
      <c r="D4518" t="s">
        <v>205</v>
      </c>
      <c r="E4518" t="s">
        <v>8082</v>
      </c>
      <c r="F4518" s="4">
        <v>11101</v>
      </c>
      <c r="G4518" s="13" t="s">
        <v>7897</v>
      </c>
      <c r="H4518" s="13" t="s">
        <v>7905</v>
      </c>
      <c r="I4518" s="1">
        <v>407477</v>
      </c>
      <c r="J4518" s="1">
        <v>-7394438</v>
      </c>
      <c r="K4518" t="s">
        <v>40</v>
      </c>
      <c r="L4518" s="20">
        <v>80</v>
      </c>
      <c r="M4518" s="4">
        <v>4</v>
      </c>
      <c r="N4518" s="4">
        <v>3</v>
      </c>
      <c r="O4518" s="2">
        <v>42249</v>
      </c>
      <c r="P4518" s="3">
        <v>0.06</v>
      </c>
      <c r="Q4518" s="4">
        <v>5</v>
      </c>
      <c r="R4518" s="3">
        <v>6.24</v>
      </c>
      <c r="S45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8" t="str">
        <f>IF(AIRBNB[[#This Row],[RUIDO(dB)]]&lt;=4,"Silencioso",IF(AIRBNB[[#This Row],[RUIDO(dB)]]&lt;=5.5,"Poco Ruidoso","Ruidoso"))</f>
        <v>Ruidoso</v>
      </c>
      <c r="U4518" t="str">
        <f>IF(AND(AIRBNB[[#This Row],[PRECIO]]&lt;50,AIRBNB[[#This Row],[MIN_NOCHES]]&gt;3),"Dentro del presupuesto","No considerar")</f>
        <v>No considerar</v>
      </c>
      <c r="V4518" t="str">
        <f>VLOOKUP(AIRBNB[[#This Row],[HOST_ID]],Super_host[],5,FALSE)</f>
        <v>Host</v>
      </c>
    </row>
    <row r="4519" spans="1:22">
      <c r="A4519" s="4">
        <v>6327529</v>
      </c>
      <c r="B4519" t="s">
        <v>1071</v>
      </c>
      <c r="C4519" s="4">
        <v>27289127</v>
      </c>
      <c r="D4519" t="s">
        <v>989</v>
      </c>
      <c r="E4519" t="s">
        <v>1072</v>
      </c>
      <c r="F4519" s="4">
        <v>10014</v>
      </c>
      <c r="G4519" s="13" t="s">
        <v>124</v>
      </c>
      <c r="H4519" s="13" t="s">
        <v>140</v>
      </c>
      <c r="I4519" s="1">
        <v>4074039</v>
      </c>
      <c r="J4519" s="1">
        <v>-7400665</v>
      </c>
      <c r="K4519" t="s">
        <v>5</v>
      </c>
      <c r="L4519" s="20">
        <v>80</v>
      </c>
      <c r="M4519" s="4">
        <v>5</v>
      </c>
      <c r="N4519" s="4">
        <v>3</v>
      </c>
      <c r="O4519" s="2">
        <v>42370</v>
      </c>
      <c r="P4519" s="3">
        <v>0.06</v>
      </c>
      <c r="Q4519" s="4">
        <v>1</v>
      </c>
      <c r="R4519" s="3">
        <v>5.6</v>
      </c>
      <c r="S45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19" t="str">
        <f>IF(AIRBNB[[#This Row],[RUIDO(dB)]]&lt;=4,"Silencioso",IF(AIRBNB[[#This Row],[RUIDO(dB)]]&lt;=5.5,"Poco Ruidoso","Ruidoso"))</f>
        <v>Ruidoso</v>
      </c>
      <c r="U4519" t="str">
        <f>IF(AND(AIRBNB[[#This Row],[PRECIO]]&lt;50,AIRBNB[[#This Row],[MIN_NOCHES]]&gt;3),"Dentro del presupuesto","No considerar")</f>
        <v>No considerar</v>
      </c>
      <c r="V4519" t="str">
        <f>VLOOKUP(AIRBNB[[#This Row],[HOST_ID]],Super_host[],5,FALSE)</f>
        <v>Host</v>
      </c>
    </row>
    <row r="4520" spans="1:22">
      <c r="A4520" s="4">
        <v>5091056</v>
      </c>
      <c r="B4520" t="s">
        <v>8390</v>
      </c>
      <c r="C4520" s="4">
        <v>26301893</v>
      </c>
      <c r="D4520" t="s">
        <v>6532</v>
      </c>
      <c r="E4520" t="s">
        <v>8391</v>
      </c>
      <c r="F4520" s="4">
        <v>11375</v>
      </c>
      <c r="G4520" s="13" t="s">
        <v>7897</v>
      </c>
      <c r="H4520" s="13" t="s">
        <v>7951</v>
      </c>
      <c r="I4520" s="1">
        <v>4071158</v>
      </c>
      <c r="J4520" s="1">
        <v>-7385273</v>
      </c>
      <c r="K4520" t="s">
        <v>40</v>
      </c>
      <c r="L4520" s="20">
        <v>80</v>
      </c>
      <c r="M4520" s="4">
        <v>1</v>
      </c>
      <c r="N4520" s="4">
        <v>12</v>
      </c>
      <c r="O4520" s="2">
        <v>43468</v>
      </c>
      <c r="P4520" s="3">
        <v>0.35</v>
      </c>
      <c r="Q4520" s="4">
        <v>5</v>
      </c>
      <c r="R4520" s="3">
        <v>6.24</v>
      </c>
      <c r="S45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0" t="str">
        <f>IF(AIRBNB[[#This Row],[RUIDO(dB)]]&lt;=4,"Silencioso",IF(AIRBNB[[#This Row],[RUIDO(dB)]]&lt;=5.5,"Poco Ruidoso","Ruidoso"))</f>
        <v>Ruidoso</v>
      </c>
      <c r="U4520" t="str">
        <f>IF(AND(AIRBNB[[#This Row],[PRECIO]]&lt;50,AIRBNB[[#This Row],[MIN_NOCHES]]&gt;3),"Dentro del presupuesto","No considerar")</f>
        <v>No considerar</v>
      </c>
      <c r="V4520" t="str">
        <f>VLOOKUP(AIRBNB[[#This Row],[HOST_ID]],Super_host[],5,FALSE)</f>
        <v>Host</v>
      </c>
    </row>
    <row r="4521" spans="1:22">
      <c r="A4521" s="4">
        <v>5019373</v>
      </c>
      <c r="B4521" t="s">
        <v>11481</v>
      </c>
      <c r="C4521" s="4">
        <v>25895198</v>
      </c>
      <c r="D4521" t="s">
        <v>11482</v>
      </c>
      <c r="E4521" t="s">
        <v>11483</v>
      </c>
      <c r="F4521" s="4">
        <v>11211</v>
      </c>
      <c r="G4521" s="13" t="s">
        <v>4662</v>
      </c>
      <c r="H4521" s="13" t="s">
        <v>9218</v>
      </c>
      <c r="I4521" s="1">
        <v>4071505</v>
      </c>
      <c r="J4521" s="1">
        <v>-7393936</v>
      </c>
      <c r="K4521" t="s">
        <v>5</v>
      </c>
      <c r="L4521" s="20">
        <v>80</v>
      </c>
      <c r="M4521" s="4">
        <v>7</v>
      </c>
      <c r="N4521" s="4">
        <v>10</v>
      </c>
      <c r="O4521" s="2">
        <v>42541</v>
      </c>
      <c r="P4521" s="3">
        <v>0.22</v>
      </c>
      <c r="Q4521" s="4">
        <v>1</v>
      </c>
      <c r="R4521" s="3">
        <v>6.9</v>
      </c>
      <c r="S45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1" t="str">
        <f>IF(AIRBNB[[#This Row],[RUIDO(dB)]]&lt;=4,"Silencioso",IF(AIRBNB[[#This Row],[RUIDO(dB)]]&lt;=5.5,"Poco Ruidoso","Ruidoso"))</f>
        <v>Ruidoso</v>
      </c>
      <c r="U4521" t="str">
        <f>IF(AND(AIRBNB[[#This Row],[PRECIO]]&lt;50,AIRBNB[[#This Row],[MIN_NOCHES]]&gt;3),"Dentro del presupuesto","No considerar")</f>
        <v>No considerar</v>
      </c>
      <c r="V4521" t="str">
        <f>VLOOKUP(AIRBNB[[#This Row],[HOST_ID]],Super_host[],5,FALSE)</f>
        <v>Host</v>
      </c>
    </row>
    <row r="4522" spans="1:22">
      <c r="A4522" s="4">
        <v>4956469</v>
      </c>
      <c r="B4522" t="s">
        <v>9052</v>
      </c>
      <c r="C4522" s="4">
        <v>25537637</v>
      </c>
      <c r="D4522" t="s">
        <v>1531</v>
      </c>
      <c r="E4522" t="s">
        <v>9053</v>
      </c>
      <c r="F4522" s="4">
        <v>11361</v>
      </c>
      <c r="G4522" s="13" t="s">
        <v>7897</v>
      </c>
      <c r="H4522" s="13" t="s">
        <v>8647</v>
      </c>
      <c r="I4522" s="1">
        <v>407583</v>
      </c>
      <c r="J4522" s="1">
        <v>-7377232</v>
      </c>
      <c r="K4522" t="s">
        <v>5</v>
      </c>
      <c r="L4522" s="20">
        <v>80</v>
      </c>
      <c r="M4522" s="4">
        <v>2</v>
      </c>
      <c r="N4522" s="4">
        <v>123</v>
      </c>
      <c r="O4522" s="2">
        <v>43651</v>
      </c>
      <c r="P4522" s="3">
        <v>4.6900000000000004</v>
      </c>
      <c r="Q4522" s="4">
        <v>5</v>
      </c>
      <c r="R4522" s="3">
        <v>6.24</v>
      </c>
      <c r="S45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2" t="str">
        <f>IF(AIRBNB[[#This Row],[RUIDO(dB)]]&lt;=4,"Silencioso",IF(AIRBNB[[#This Row],[RUIDO(dB)]]&lt;=5.5,"Poco Ruidoso","Ruidoso"))</f>
        <v>Ruidoso</v>
      </c>
      <c r="U4522" t="str">
        <f>IF(AND(AIRBNB[[#This Row],[PRECIO]]&lt;50,AIRBNB[[#This Row],[MIN_NOCHES]]&gt;3),"Dentro del presupuesto","No considerar")</f>
        <v>No considerar</v>
      </c>
      <c r="V4522" t="str">
        <f>VLOOKUP(AIRBNB[[#This Row],[HOST_ID]],Super_host[],5,FALSE)</f>
        <v>Host</v>
      </c>
    </row>
    <row r="4523" spans="1:22">
      <c r="A4523" s="4">
        <v>4836986</v>
      </c>
      <c r="B4523" t="s">
        <v>4678</v>
      </c>
      <c r="C4523" s="4">
        <v>24895956</v>
      </c>
      <c r="D4523" t="s">
        <v>4679</v>
      </c>
      <c r="E4523" t="s">
        <v>4680</v>
      </c>
      <c r="F4523" s="4">
        <v>10029</v>
      </c>
      <c r="G4523" s="13" t="s">
        <v>124</v>
      </c>
      <c r="H4523" s="13" t="s">
        <v>219</v>
      </c>
      <c r="I4523" s="1">
        <v>4078712</v>
      </c>
      <c r="J4523" s="1">
        <v>-7395365</v>
      </c>
      <c r="K4523" t="s">
        <v>40</v>
      </c>
      <c r="L4523" s="20">
        <v>80</v>
      </c>
      <c r="M4523" s="4">
        <v>1</v>
      </c>
      <c r="N4523" s="4">
        <v>39</v>
      </c>
      <c r="O4523" s="2">
        <v>42902</v>
      </c>
      <c r="P4523" s="3">
        <v>0.91</v>
      </c>
      <c r="Q4523" s="4">
        <v>1</v>
      </c>
      <c r="R4523" s="3">
        <v>5.6</v>
      </c>
      <c r="S45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3" t="str">
        <f>IF(AIRBNB[[#This Row],[RUIDO(dB)]]&lt;=4,"Silencioso",IF(AIRBNB[[#This Row],[RUIDO(dB)]]&lt;=5.5,"Poco Ruidoso","Ruidoso"))</f>
        <v>Ruidoso</v>
      </c>
      <c r="U4523" t="str">
        <f>IF(AND(AIRBNB[[#This Row],[PRECIO]]&lt;50,AIRBNB[[#This Row],[MIN_NOCHES]]&gt;3),"Dentro del presupuesto","No considerar")</f>
        <v>No considerar</v>
      </c>
      <c r="V4523" t="str">
        <f>VLOOKUP(AIRBNB[[#This Row],[HOST_ID]],Super_host[],5,FALSE)</f>
        <v>Host</v>
      </c>
    </row>
    <row r="4524" spans="1:22">
      <c r="A4524" s="4">
        <v>6628117</v>
      </c>
      <c r="B4524" t="s">
        <v>10926</v>
      </c>
      <c r="C4524" s="4">
        <v>24839107</v>
      </c>
      <c r="D4524" t="s">
        <v>734</v>
      </c>
      <c r="E4524" t="s">
        <v>10927</v>
      </c>
      <c r="F4524" s="4">
        <v>11249</v>
      </c>
      <c r="G4524" s="13" t="s">
        <v>4662</v>
      </c>
      <c r="H4524" s="13" t="s">
        <v>9218</v>
      </c>
      <c r="I4524" s="1">
        <v>4071681</v>
      </c>
      <c r="J4524" s="1">
        <v>-7396141</v>
      </c>
      <c r="K4524" t="s">
        <v>40</v>
      </c>
      <c r="L4524" s="20">
        <v>80</v>
      </c>
      <c r="M4524" s="4">
        <v>1</v>
      </c>
      <c r="N4524" s="4">
        <v>7</v>
      </c>
      <c r="O4524" s="2">
        <v>42310</v>
      </c>
      <c r="P4524" s="3">
        <v>0.14000000000000001</v>
      </c>
      <c r="Q4524" s="4">
        <v>1</v>
      </c>
      <c r="R4524" s="3">
        <v>6.9</v>
      </c>
      <c r="S45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4" t="str">
        <f>IF(AIRBNB[[#This Row],[RUIDO(dB)]]&lt;=4,"Silencioso",IF(AIRBNB[[#This Row],[RUIDO(dB)]]&lt;=5.5,"Poco Ruidoso","Ruidoso"))</f>
        <v>Ruidoso</v>
      </c>
      <c r="U4524" t="str">
        <f>IF(AND(AIRBNB[[#This Row],[PRECIO]]&lt;50,AIRBNB[[#This Row],[MIN_NOCHES]]&gt;3),"Dentro del presupuesto","No considerar")</f>
        <v>No considerar</v>
      </c>
      <c r="V4524" t="str">
        <f>VLOOKUP(AIRBNB[[#This Row],[HOST_ID]],Super_host[],5,FALSE)</f>
        <v>Host</v>
      </c>
    </row>
    <row r="4525" spans="1:22">
      <c r="A4525" s="4">
        <v>6400170</v>
      </c>
      <c r="B4525" t="s">
        <v>14364</v>
      </c>
      <c r="C4525" s="4">
        <v>24833181</v>
      </c>
      <c r="D4525" t="s">
        <v>11041</v>
      </c>
      <c r="E4525" t="s">
        <v>14365</v>
      </c>
      <c r="F4525" s="4">
        <v>11206</v>
      </c>
      <c r="G4525" s="13" t="s">
        <v>4662</v>
      </c>
      <c r="H4525" s="13" t="s">
        <v>9230</v>
      </c>
      <c r="I4525" s="1">
        <v>4069385</v>
      </c>
      <c r="J4525" s="1">
        <v>-739481</v>
      </c>
      <c r="K4525" t="s">
        <v>5</v>
      </c>
      <c r="L4525" s="20">
        <v>80</v>
      </c>
      <c r="M4525" s="4">
        <v>1</v>
      </c>
      <c r="N4525" s="4">
        <v>93</v>
      </c>
      <c r="O4525" s="2">
        <v>43645</v>
      </c>
      <c r="P4525" s="3">
        <v>2</v>
      </c>
      <c r="Q4525" s="4">
        <v>1</v>
      </c>
      <c r="R4525" s="3">
        <v>6.9</v>
      </c>
      <c r="S45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5" t="str">
        <f>IF(AIRBNB[[#This Row],[RUIDO(dB)]]&lt;=4,"Silencioso",IF(AIRBNB[[#This Row],[RUIDO(dB)]]&lt;=5.5,"Poco Ruidoso","Ruidoso"))</f>
        <v>Ruidoso</v>
      </c>
      <c r="U4525" t="str">
        <f>IF(AND(AIRBNB[[#This Row],[PRECIO]]&lt;50,AIRBNB[[#This Row],[MIN_NOCHES]]&gt;3),"Dentro del presupuesto","No considerar")</f>
        <v>No considerar</v>
      </c>
      <c r="V4525" t="str">
        <f>VLOOKUP(AIRBNB[[#This Row],[HOST_ID]],Super_host[],5,FALSE)</f>
        <v>Host</v>
      </c>
    </row>
    <row r="4526" spans="1:22">
      <c r="A4526" s="4">
        <v>4809346</v>
      </c>
      <c r="B4526" t="s">
        <v>9773</v>
      </c>
      <c r="C4526" s="4">
        <v>24766218</v>
      </c>
      <c r="D4526" t="s">
        <v>49</v>
      </c>
      <c r="E4526" t="s">
        <v>9774</v>
      </c>
      <c r="F4526" s="4">
        <v>11205</v>
      </c>
      <c r="G4526" s="13" t="s">
        <v>4662</v>
      </c>
      <c r="H4526" s="13" t="s">
        <v>9387</v>
      </c>
      <c r="I4526" s="1">
        <v>4068917</v>
      </c>
      <c r="J4526" s="1">
        <v>-7396545</v>
      </c>
      <c r="K4526" t="s">
        <v>40</v>
      </c>
      <c r="L4526" s="20">
        <v>80</v>
      </c>
      <c r="M4526" s="4">
        <v>14</v>
      </c>
      <c r="N4526" s="4">
        <v>2</v>
      </c>
      <c r="O4526" s="2">
        <v>42232</v>
      </c>
      <c r="P4526" s="3">
        <v>0.04</v>
      </c>
      <c r="Q4526" s="4">
        <v>1</v>
      </c>
      <c r="R4526" s="3">
        <v>6.9</v>
      </c>
      <c r="S45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6" t="str">
        <f>IF(AIRBNB[[#This Row],[RUIDO(dB)]]&lt;=4,"Silencioso",IF(AIRBNB[[#This Row],[RUIDO(dB)]]&lt;=5.5,"Poco Ruidoso","Ruidoso"))</f>
        <v>Ruidoso</v>
      </c>
      <c r="U4526" t="str">
        <f>IF(AND(AIRBNB[[#This Row],[PRECIO]]&lt;50,AIRBNB[[#This Row],[MIN_NOCHES]]&gt;3),"Dentro del presupuesto","No considerar")</f>
        <v>No considerar</v>
      </c>
      <c r="V4526" t="str">
        <f>VLOOKUP(AIRBNB[[#This Row],[HOST_ID]],Super_host[],5,FALSE)</f>
        <v>Host</v>
      </c>
    </row>
    <row r="4527" spans="1:22">
      <c r="A4527" s="4">
        <v>4768030</v>
      </c>
      <c r="B4527" t="s">
        <v>6723</v>
      </c>
      <c r="C4527" s="4">
        <v>24598868</v>
      </c>
      <c r="D4527" t="s">
        <v>6724</v>
      </c>
      <c r="E4527" t="s">
        <v>6725</v>
      </c>
      <c r="F4527" s="4">
        <v>10029</v>
      </c>
      <c r="G4527" s="13" t="s">
        <v>124</v>
      </c>
      <c r="H4527" s="13" t="s">
        <v>219</v>
      </c>
      <c r="I4527" s="1">
        <v>4079588</v>
      </c>
      <c r="J4527" s="1">
        <v>-7393646</v>
      </c>
      <c r="K4527" t="s">
        <v>40</v>
      </c>
      <c r="L4527" s="20">
        <v>80</v>
      </c>
      <c r="M4527" s="4">
        <v>1</v>
      </c>
      <c r="N4527" s="4">
        <v>0</v>
      </c>
      <c r="O4527" s="2">
        <v>42606</v>
      </c>
      <c r="P4527" s="3">
        <v>4.13</v>
      </c>
      <c r="Q4527" s="4">
        <v>1</v>
      </c>
      <c r="R4527" s="3">
        <v>5.6</v>
      </c>
      <c r="S45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7" t="str">
        <f>IF(AIRBNB[[#This Row],[RUIDO(dB)]]&lt;=4,"Silencioso",IF(AIRBNB[[#This Row],[RUIDO(dB)]]&lt;=5.5,"Poco Ruidoso","Ruidoso"))</f>
        <v>Ruidoso</v>
      </c>
      <c r="U4527" t="str">
        <f>IF(AND(AIRBNB[[#This Row],[PRECIO]]&lt;50,AIRBNB[[#This Row],[MIN_NOCHES]]&gt;3),"Dentro del presupuesto","No considerar")</f>
        <v>No considerar</v>
      </c>
      <c r="V4527" t="str">
        <f>VLOOKUP(AIRBNB[[#This Row],[HOST_ID]],Super_host[],5,FALSE)</f>
        <v>Host</v>
      </c>
    </row>
    <row r="4528" spans="1:22">
      <c r="A4528" s="4">
        <v>4766198</v>
      </c>
      <c r="B4528" t="s">
        <v>8017</v>
      </c>
      <c r="C4528" s="4">
        <v>24590092</v>
      </c>
      <c r="D4528" t="s">
        <v>8018</v>
      </c>
      <c r="E4528" t="s">
        <v>8019</v>
      </c>
      <c r="F4528" s="4">
        <v>11103</v>
      </c>
      <c r="G4528" s="13" t="s">
        <v>7897</v>
      </c>
      <c r="H4528" s="13" t="s">
        <v>7940</v>
      </c>
      <c r="I4528" s="1">
        <v>4075962</v>
      </c>
      <c r="J4528" s="1">
        <v>-7391419</v>
      </c>
      <c r="K4528" t="s">
        <v>40</v>
      </c>
      <c r="L4528" s="20">
        <v>80</v>
      </c>
      <c r="M4528" s="4">
        <v>1</v>
      </c>
      <c r="N4528" s="4">
        <v>2</v>
      </c>
      <c r="O4528" s="2">
        <v>42181</v>
      </c>
      <c r="P4528" s="3">
        <v>0.04</v>
      </c>
      <c r="Q4528" s="4">
        <v>5</v>
      </c>
      <c r="R4528" s="3">
        <v>6.24</v>
      </c>
      <c r="S45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8" t="str">
        <f>IF(AIRBNB[[#This Row],[RUIDO(dB)]]&lt;=4,"Silencioso",IF(AIRBNB[[#This Row],[RUIDO(dB)]]&lt;=5.5,"Poco Ruidoso","Ruidoso"))</f>
        <v>Ruidoso</v>
      </c>
      <c r="U4528" t="str">
        <f>IF(AND(AIRBNB[[#This Row],[PRECIO]]&lt;50,AIRBNB[[#This Row],[MIN_NOCHES]]&gt;3),"Dentro del presupuesto","No considerar")</f>
        <v>No considerar</v>
      </c>
      <c r="V4528" t="str">
        <f>VLOOKUP(AIRBNB[[#This Row],[HOST_ID]],Super_host[],5,FALSE)</f>
        <v>Host</v>
      </c>
    </row>
    <row r="4529" spans="1:22">
      <c r="A4529" s="4">
        <v>4687896</v>
      </c>
      <c r="B4529" t="s">
        <v>10644</v>
      </c>
      <c r="C4529" s="4">
        <v>24236837</v>
      </c>
      <c r="D4529" t="s">
        <v>8046</v>
      </c>
      <c r="E4529" t="s">
        <v>10645</v>
      </c>
      <c r="F4529" s="4">
        <v>11205</v>
      </c>
      <c r="G4529" s="13" t="s">
        <v>4662</v>
      </c>
      <c r="H4529" s="13" t="s">
        <v>9222</v>
      </c>
      <c r="I4529" s="1">
        <v>4069549</v>
      </c>
      <c r="J4529" s="1">
        <v>-7397144</v>
      </c>
      <c r="K4529" t="s">
        <v>5</v>
      </c>
      <c r="L4529" s="20">
        <v>80</v>
      </c>
      <c r="M4529" s="4">
        <v>30</v>
      </c>
      <c r="N4529" s="4">
        <v>6</v>
      </c>
      <c r="O4529" s="2">
        <v>42886</v>
      </c>
      <c r="P4529" s="3">
        <v>0.11</v>
      </c>
      <c r="Q4529" s="4">
        <v>1</v>
      </c>
      <c r="R4529" s="3">
        <v>6.9</v>
      </c>
      <c r="S45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29" t="str">
        <f>IF(AIRBNB[[#This Row],[RUIDO(dB)]]&lt;=4,"Silencioso",IF(AIRBNB[[#This Row],[RUIDO(dB)]]&lt;=5.5,"Poco Ruidoso","Ruidoso"))</f>
        <v>Ruidoso</v>
      </c>
      <c r="U4529" t="str">
        <f>IF(AND(AIRBNB[[#This Row],[PRECIO]]&lt;50,AIRBNB[[#This Row],[MIN_NOCHES]]&gt;3),"Dentro del presupuesto","No considerar")</f>
        <v>No considerar</v>
      </c>
      <c r="V4529" t="str">
        <f>VLOOKUP(AIRBNB[[#This Row],[HOST_ID]],Super_host[],5,FALSE)</f>
        <v>Host</v>
      </c>
    </row>
    <row r="4530" spans="1:22">
      <c r="A4530" s="4">
        <v>4581479</v>
      </c>
      <c r="B4530" t="s">
        <v>6743</v>
      </c>
      <c r="C4530" s="4">
        <v>23748343</v>
      </c>
      <c r="D4530" t="s">
        <v>6744</v>
      </c>
      <c r="E4530" t="s">
        <v>6745</v>
      </c>
      <c r="F4530" s="4">
        <v>10069</v>
      </c>
      <c r="G4530" s="13" t="s">
        <v>124</v>
      </c>
      <c r="H4530" s="13" t="s">
        <v>168</v>
      </c>
      <c r="I4530" s="1">
        <v>4077334</v>
      </c>
      <c r="J4530" s="1">
        <v>-7399031</v>
      </c>
      <c r="K4530" t="s">
        <v>268</v>
      </c>
      <c r="L4530" s="20">
        <v>80</v>
      </c>
      <c r="M4530" s="4">
        <v>1</v>
      </c>
      <c r="N4530" s="4">
        <v>0</v>
      </c>
      <c r="O4530" s="2">
        <v>42248</v>
      </c>
      <c r="P4530" s="3">
        <v>0.63</v>
      </c>
      <c r="Q4530" s="4">
        <v>1</v>
      </c>
      <c r="R4530" s="3">
        <v>5.6</v>
      </c>
      <c r="S45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0" t="str">
        <f>IF(AIRBNB[[#This Row],[RUIDO(dB)]]&lt;=4,"Silencioso",IF(AIRBNB[[#This Row],[RUIDO(dB)]]&lt;=5.5,"Poco Ruidoso","Ruidoso"))</f>
        <v>Ruidoso</v>
      </c>
      <c r="U4530" t="str">
        <f>IF(AND(AIRBNB[[#This Row],[PRECIO]]&lt;50,AIRBNB[[#This Row],[MIN_NOCHES]]&gt;3),"Dentro del presupuesto","No considerar")</f>
        <v>No considerar</v>
      </c>
      <c r="V4530" t="str">
        <f>VLOOKUP(AIRBNB[[#This Row],[HOST_ID]],Super_host[],5,FALSE)</f>
        <v>Host</v>
      </c>
    </row>
    <row r="4531" spans="1:22">
      <c r="A4531" s="4">
        <v>4586330</v>
      </c>
      <c r="B4531" t="s">
        <v>15479</v>
      </c>
      <c r="C4531" s="4">
        <v>23677128</v>
      </c>
      <c r="D4531" t="s">
        <v>15480</v>
      </c>
      <c r="E4531" t="s">
        <v>15481</v>
      </c>
      <c r="F4531" s="4">
        <v>11222</v>
      </c>
      <c r="G4531" s="13" t="s">
        <v>4662</v>
      </c>
      <c r="H4531" s="13" t="s">
        <v>9249</v>
      </c>
      <c r="I4531" s="1">
        <v>4072712</v>
      </c>
      <c r="J4531" s="1">
        <v>-7395499</v>
      </c>
      <c r="K4531" t="s">
        <v>40</v>
      </c>
      <c r="L4531" s="20">
        <v>80</v>
      </c>
      <c r="M4531" s="4">
        <v>1</v>
      </c>
      <c r="N4531" s="4">
        <v>0</v>
      </c>
      <c r="O4531" s="2">
        <v>43638</v>
      </c>
      <c r="P4531" s="3">
        <v>3.02</v>
      </c>
      <c r="Q4531" s="4">
        <v>1</v>
      </c>
      <c r="R4531" s="3">
        <v>6.9</v>
      </c>
      <c r="S45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1" t="str">
        <f>IF(AIRBNB[[#This Row],[RUIDO(dB)]]&lt;=4,"Silencioso",IF(AIRBNB[[#This Row],[RUIDO(dB)]]&lt;=5.5,"Poco Ruidoso","Ruidoso"))</f>
        <v>Ruidoso</v>
      </c>
      <c r="U4531" t="str">
        <f>IF(AND(AIRBNB[[#This Row],[PRECIO]]&lt;50,AIRBNB[[#This Row],[MIN_NOCHES]]&gt;3),"Dentro del presupuesto","No considerar")</f>
        <v>No considerar</v>
      </c>
      <c r="V4531" t="str">
        <f>VLOOKUP(AIRBNB[[#This Row],[HOST_ID]],Super_host[],5,FALSE)</f>
        <v>Host</v>
      </c>
    </row>
    <row r="4532" spans="1:22">
      <c r="A4532" s="4">
        <v>4558046</v>
      </c>
      <c r="B4532" t="s">
        <v>15482</v>
      </c>
      <c r="C4532" s="4">
        <v>23629361</v>
      </c>
      <c r="D4532" t="s">
        <v>11141</v>
      </c>
      <c r="E4532" t="s">
        <v>15483</v>
      </c>
      <c r="F4532" s="4">
        <v>11213</v>
      </c>
      <c r="G4532" s="13" t="s">
        <v>4662</v>
      </c>
      <c r="H4532" s="13" t="s">
        <v>9252</v>
      </c>
      <c r="I4532" s="1">
        <v>4066953</v>
      </c>
      <c r="J4532" s="1">
        <v>-7392686</v>
      </c>
      <c r="K4532" t="s">
        <v>5</v>
      </c>
      <c r="L4532" s="20">
        <v>80</v>
      </c>
      <c r="M4532" s="4">
        <v>7</v>
      </c>
      <c r="N4532" s="4">
        <v>0</v>
      </c>
      <c r="O4532" s="2">
        <v>42248</v>
      </c>
      <c r="P4532" s="3">
        <v>0.02</v>
      </c>
      <c r="Q4532" s="4">
        <v>1</v>
      </c>
      <c r="R4532" s="3">
        <v>6.9</v>
      </c>
      <c r="S45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2" t="str">
        <f>IF(AIRBNB[[#This Row],[RUIDO(dB)]]&lt;=4,"Silencioso",IF(AIRBNB[[#This Row],[RUIDO(dB)]]&lt;=5.5,"Poco Ruidoso","Ruidoso"))</f>
        <v>Ruidoso</v>
      </c>
      <c r="U4532" t="str">
        <f>IF(AND(AIRBNB[[#This Row],[PRECIO]]&lt;50,AIRBNB[[#This Row],[MIN_NOCHES]]&gt;3),"Dentro del presupuesto","No considerar")</f>
        <v>No considerar</v>
      </c>
      <c r="V4532" t="str">
        <f>VLOOKUP(AIRBNB[[#This Row],[HOST_ID]],Super_host[],5,FALSE)</f>
        <v>Host</v>
      </c>
    </row>
    <row r="4533" spans="1:22">
      <c r="A4533" s="4">
        <v>4533010</v>
      </c>
      <c r="B4533" t="s">
        <v>6019</v>
      </c>
      <c r="C4533" s="4">
        <v>23503432</v>
      </c>
      <c r="D4533" t="s">
        <v>4243</v>
      </c>
      <c r="E4533" t="s">
        <v>6020</v>
      </c>
      <c r="F4533" s="4">
        <v>10040</v>
      </c>
      <c r="G4533" s="13" t="s">
        <v>124</v>
      </c>
      <c r="H4533" s="13" t="s">
        <v>125</v>
      </c>
      <c r="I4533" s="1">
        <v>408552</v>
      </c>
      <c r="J4533" s="1">
        <v>-7393354</v>
      </c>
      <c r="K4533" t="s">
        <v>5</v>
      </c>
      <c r="L4533" s="20">
        <v>80</v>
      </c>
      <c r="M4533" s="4">
        <v>1</v>
      </c>
      <c r="N4533" s="4">
        <v>150</v>
      </c>
      <c r="O4533" s="2">
        <v>43644</v>
      </c>
      <c r="P4533" s="3">
        <v>2.68</v>
      </c>
      <c r="Q4533" s="4">
        <v>1</v>
      </c>
      <c r="R4533" s="3">
        <v>5.6</v>
      </c>
      <c r="S45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3" t="str">
        <f>IF(AIRBNB[[#This Row],[RUIDO(dB)]]&lt;=4,"Silencioso",IF(AIRBNB[[#This Row],[RUIDO(dB)]]&lt;=5.5,"Poco Ruidoso","Ruidoso"))</f>
        <v>Ruidoso</v>
      </c>
      <c r="U4533" t="str">
        <f>IF(AND(AIRBNB[[#This Row],[PRECIO]]&lt;50,AIRBNB[[#This Row],[MIN_NOCHES]]&gt;3),"Dentro del presupuesto","No considerar")</f>
        <v>No considerar</v>
      </c>
      <c r="V4533" t="str">
        <f>VLOOKUP(AIRBNB[[#This Row],[HOST_ID]],Super_host[],5,FALSE)</f>
        <v>Host</v>
      </c>
    </row>
    <row r="4534" spans="1:22">
      <c r="A4534" s="4">
        <v>4518242</v>
      </c>
      <c r="B4534" t="s">
        <v>8055</v>
      </c>
      <c r="C4534" s="4">
        <v>23424461</v>
      </c>
      <c r="D4534" t="s">
        <v>454</v>
      </c>
      <c r="E4534" t="s">
        <v>8056</v>
      </c>
      <c r="F4534" s="4">
        <v>11101</v>
      </c>
      <c r="G4534" s="13" t="s">
        <v>7897</v>
      </c>
      <c r="H4534" s="13" t="s">
        <v>7940</v>
      </c>
      <c r="I4534" s="1">
        <v>4076369</v>
      </c>
      <c r="J4534" s="1">
        <v>-7391601</v>
      </c>
      <c r="K4534" t="s">
        <v>5</v>
      </c>
      <c r="L4534" s="20">
        <v>80</v>
      </c>
      <c r="M4534" s="4">
        <v>1</v>
      </c>
      <c r="N4534" s="4">
        <v>3</v>
      </c>
      <c r="O4534" s="2">
        <v>42371</v>
      </c>
      <c r="P4534" s="3">
        <v>0.05</v>
      </c>
      <c r="Q4534" s="4">
        <v>5</v>
      </c>
      <c r="R4534" s="3">
        <v>6.24</v>
      </c>
      <c r="S45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4" t="str">
        <f>IF(AIRBNB[[#This Row],[RUIDO(dB)]]&lt;=4,"Silencioso",IF(AIRBNB[[#This Row],[RUIDO(dB)]]&lt;=5.5,"Poco Ruidoso","Ruidoso"))</f>
        <v>Ruidoso</v>
      </c>
      <c r="U4534" t="str">
        <f>IF(AND(AIRBNB[[#This Row],[PRECIO]]&lt;50,AIRBNB[[#This Row],[MIN_NOCHES]]&gt;3),"Dentro del presupuesto","No considerar")</f>
        <v>No considerar</v>
      </c>
      <c r="V4534" t="str">
        <f>VLOOKUP(AIRBNB[[#This Row],[HOST_ID]],Super_host[],5,FALSE)</f>
        <v>Host</v>
      </c>
    </row>
    <row r="4535" spans="1:22">
      <c r="A4535" s="4">
        <v>4240861</v>
      </c>
      <c r="B4535" t="s">
        <v>14546</v>
      </c>
      <c r="C4535" s="4">
        <v>22005943</v>
      </c>
      <c r="D4535" t="s">
        <v>14547</v>
      </c>
      <c r="E4535" t="s">
        <v>14548</v>
      </c>
      <c r="F4535" s="4">
        <v>11221</v>
      </c>
      <c r="G4535" s="13" t="s">
        <v>4662</v>
      </c>
      <c r="H4535" s="13" t="s">
        <v>9274</v>
      </c>
      <c r="I4535" s="1">
        <v>4069108</v>
      </c>
      <c r="J4535" s="1">
        <v>-7391443</v>
      </c>
      <c r="K4535" t="s">
        <v>40</v>
      </c>
      <c r="L4535" s="20">
        <v>80</v>
      </c>
      <c r="M4535" s="4">
        <v>2</v>
      </c>
      <c r="N4535" s="4">
        <v>129</v>
      </c>
      <c r="O4535" s="2">
        <v>43632</v>
      </c>
      <c r="P4535" s="3">
        <v>2.2400000000000002</v>
      </c>
      <c r="Q4535" s="4">
        <v>1</v>
      </c>
      <c r="R4535" s="3">
        <v>6.9</v>
      </c>
      <c r="S45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5" t="str">
        <f>IF(AIRBNB[[#This Row],[RUIDO(dB)]]&lt;=4,"Silencioso",IF(AIRBNB[[#This Row],[RUIDO(dB)]]&lt;=5.5,"Poco Ruidoso","Ruidoso"))</f>
        <v>Ruidoso</v>
      </c>
      <c r="U4535" t="str">
        <f>IF(AND(AIRBNB[[#This Row],[PRECIO]]&lt;50,AIRBNB[[#This Row],[MIN_NOCHES]]&gt;3),"Dentro del presupuesto","No considerar")</f>
        <v>No considerar</v>
      </c>
      <c r="V4535" t="str">
        <f>VLOOKUP(AIRBNB[[#This Row],[HOST_ID]],Super_host[],5,FALSE)</f>
        <v>Host</v>
      </c>
    </row>
    <row r="4536" spans="1:22">
      <c r="A4536" s="4">
        <v>4620962</v>
      </c>
      <c r="B4536" t="s">
        <v>6785</v>
      </c>
      <c r="C4536" s="4">
        <v>21685221</v>
      </c>
      <c r="D4536" t="s">
        <v>6786</v>
      </c>
      <c r="E4536" t="s">
        <v>6787</v>
      </c>
      <c r="F4536" s="4">
        <v>10025</v>
      </c>
      <c r="G4536" s="13" t="s">
        <v>124</v>
      </c>
      <c r="H4536" s="13" t="s">
        <v>168</v>
      </c>
      <c r="I4536" s="1">
        <v>4079293</v>
      </c>
      <c r="J4536" s="1">
        <v>-7397126</v>
      </c>
      <c r="K4536" t="s">
        <v>5</v>
      </c>
      <c r="L4536" s="20">
        <v>80</v>
      </c>
      <c r="M4536" s="4">
        <v>1</v>
      </c>
      <c r="N4536" s="4">
        <v>0</v>
      </c>
      <c r="O4536" s="2">
        <v>42917</v>
      </c>
      <c r="P4536" s="3">
        <v>0.68</v>
      </c>
      <c r="Q4536" s="4">
        <v>1</v>
      </c>
      <c r="R4536" s="3">
        <v>5.6</v>
      </c>
      <c r="S45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6" t="str">
        <f>IF(AIRBNB[[#This Row],[RUIDO(dB)]]&lt;=4,"Silencioso",IF(AIRBNB[[#This Row],[RUIDO(dB)]]&lt;=5.5,"Poco Ruidoso","Ruidoso"))</f>
        <v>Ruidoso</v>
      </c>
      <c r="U4536" t="str">
        <f>IF(AND(AIRBNB[[#This Row],[PRECIO]]&lt;50,AIRBNB[[#This Row],[MIN_NOCHES]]&gt;3),"Dentro del presupuesto","No considerar")</f>
        <v>No considerar</v>
      </c>
      <c r="V4536" t="str">
        <f>VLOOKUP(AIRBNB[[#This Row],[HOST_ID]],Super_host[],5,FALSE)</f>
        <v>Host</v>
      </c>
    </row>
    <row r="4537" spans="1:22">
      <c r="A4537" s="4">
        <v>4150972</v>
      </c>
      <c r="B4537" t="s">
        <v>8117</v>
      </c>
      <c r="C4537" s="4">
        <v>21535262</v>
      </c>
      <c r="D4537" t="s">
        <v>8118</v>
      </c>
      <c r="E4537" t="s">
        <v>8119</v>
      </c>
      <c r="F4537" s="4">
        <v>11385</v>
      </c>
      <c r="G4537" s="13" t="s">
        <v>7897</v>
      </c>
      <c r="H4537" s="13" t="s">
        <v>7937</v>
      </c>
      <c r="I4537" s="1">
        <v>4070599</v>
      </c>
      <c r="J4537" s="1">
        <v>-7389755</v>
      </c>
      <c r="K4537" t="s">
        <v>5</v>
      </c>
      <c r="L4537" s="20">
        <v>80</v>
      </c>
      <c r="M4537" s="4">
        <v>30</v>
      </c>
      <c r="N4537" s="4">
        <v>4</v>
      </c>
      <c r="O4537" s="2">
        <v>42767</v>
      </c>
      <c r="P4537" s="3">
        <v>0.08</v>
      </c>
      <c r="Q4537" s="4">
        <v>5</v>
      </c>
      <c r="R4537" s="3">
        <v>6.24</v>
      </c>
      <c r="S45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7" t="str">
        <f>IF(AIRBNB[[#This Row],[RUIDO(dB)]]&lt;=4,"Silencioso",IF(AIRBNB[[#This Row],[RUIDO(dB)]]&lt;=5.5,"Poco Ruidoso","Ruidoso"))</f>
        <v>Ruidoso</v>
      </c>
      <c r="U4537" t="str">
        <f>IF(AND(AIRBNB[[#This Row],[PRECIO]]&lt;50,AIRBNB[[#This Row],[MIN_NOCHES]]&gt;3),"Dentro del presupuesto","No considerar")</f>
        <v>No considerar</v>
      </c>
      <c r="V4537" t="str">
        <f>VLOOKUP(AIRBNB[[#This Row],[HOST_ID]],Super_host[],5,FALSE)</f>
        <v>Host</v>
      </c>
    </row>
    <row r="4538" spans="1:22">
      <c r="A4538" s="4">
        <v>4716349</v>
      </c>
      <c r="B4538" t="s">
        <v>6791</v>
      </c>
      <c r="C4538" s="4">
        <v>21208237</v>
      </c>
      <c r="D4538" t="s">
        <v>2197</v>
      </c>
      <c r="E4538" t="s">
        <v>6792</v>
      </c>
      <c r="F4538" s="4">
        <v>10029</v>
      </c>
      <c r="G4538" s="13" t="s">
        <v>124</v>
      </c>
      <c r="H4538" s="13" t="s">
        <v>219</v>
      </c>
      <c r="I4538" s="1">
        <v>4079311</v>
      </c>
      <c r="J4538" s="1">
        <v>-7394587</v>
      </c>
      <c r="K4538" t="s">
        <v>40</v>
      </c>
      <c r="L4538" s="20">
        <v>80</v>
      </c>
      <c r="M4538" s="4">
        <v>1</v>
      </c>
      <c r="N4538" s="4">
        <v>0</v>
      </c>
      <c r="O4538" s="2">
        <v>43630</v>
      </c>
      <c r="P4538" s="3">
        <v>0.4</v>
      </c>
      <c r="Q4538" s="4">
        <v>1</v>
      </c>
      <c r="R4538" s="3">
        <v>5.6</v>
      </c>
      <c r="S45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8" t="str">
        <f>IF(AIRBNB[[#This Row],[RUIDO(dB)]]&lt;=4,"Silencioso",IF(AIRBNB[[#This Row],[RUIDO(dB)]]&lt;=5.5,"Poco Ruidoso","Ruidoso"))</f>
        <v>Ruidoso</v>
      </c>
      <c r="U4538" t="str">
        <f>IF(AND(AIRBNB[[#This Row],[PRECIO]]&lt;50,AIRBNB[[#This Row],[MIN_NOCHES]]&gt;3),"Dentro del presupuesto","No considerar")</f>
        <v>No considerar</v>
      </c>
      <c r="V4538" t="str">
        <f>VLOOKUP(AIRBNB[[#This Row],[HOST_ID]],Super_host[],5,FALSE)</f>
        <v>Host</v>
      </c>
    </row>
    <row r="4539" spans="1:22">
      <c r="A4539" s="4">
        <v>4244174</v>
      </c>
      <c r="B4539" t="s">
        <v>15528</v>
      </c>
      <c r="C4539" s="4">
        <v>21062282</v>
      </c>
      <c r="D4539" t="s">
        <v>11844</v>
      </c>
      <c r="E4539" t="s">
        <v>15529</v>
      </c>
      <c r="F4539" s="4">
        <v>11222</v>
      </c>
      <c r="G4539" s="13" t="s">
        <v>4662</v>
      </c>
      <c r="H4539" s="13" t="s">
        <v>9249</v>
      </c>
      <c r="I4539" s="1">
        <v>4073235</v>
      </c>
      <c r="J4539" s="1">
        <v>-7395106</v>
      </c>
      <c r="K4539" t="s">
        <v>40</v>
      </c>
      <c r="L4539" s="20">
        <v>80</v>
      </c>
      <c r="M4539" s="4">
        <v>2</v>
      </c>
      <c r="N4539" s="4">
        <v>0</v>
      </c>
      <c r="O4539" s="2">
        <v>43456</v>
      </c>
      <c r="P4539" s="3">
        <v>1.07</v>
      </c>
      <c r="Q4539" s="4">
        <v>1</v>
      </c>
      <c r="R4539" s="3">
        <v>6.9</v>
      </c>
      <c r="S45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39" t="str">
        <f>IF(AIRBNB[[#This Row],[RUIDO(dB)]]&lt;=4,"Silencioso",IF(AIRBNB[[#This Row],[RUIDO(dB)]]&lt;=5.5,"Poco Ruidoso","Ruidoso"))</f>
        <v>Ruidoso</v>
      </c>
      <c r="U4539" t="str">
        <f>IF(AND(AIRBNB[[#This Row],[PRECIO]]&lt;50,AIRBNB[[#This Row],[MIN_NOCHES]]&gt;3),"Dentro del presupuesto","No considerar")</f>
        <v>No considerar</v>
      </c>
      <c r="V4539" t="str">
        <f>VLOOKUP(AIRBNB[[#This Row],[HOST_ID]],Super_host[],5,FALSE)</f>
        <v>Host</v>
      </c>
    </row>
    <row r="4540" spans="1:22">
      <c r="A4540" s="4">
        <v>3933059</v>
      </c>
      <c r="B4540" t="s">
        <v>1241</v>
      </c>
      <c r="C4540" s="4">
        <v>20377328</v>
      </c>
      <c r="D4540" t="s">
        <v>1242</v>
      </c>
      <c r="E4540" t="s">
        <v>1243</v>
      </c>
      <c r="F4540" s="4">
        <v>10034</v>
      </c>
      <c r="G4540" s="13" t="s">
        <v>124</v>
      </c>
      <c r="H4540" s="13" t="s">
        <v>125</v>
      </c>
      <c r="I4540" s="1">
        <v>4085749</v>
      </c>
      <c r="J4540" s="1">
        <v>-7393258</v>
      </c>
      <c r="K4540" t="s">
        <v>5</v>
      </c>
      <c r="L4540" s="20">
        <v>80</v>
      </c>
      <c r="M4540" s="4">
        <v>1</v>
      </c>
      <c r="N4540" s="4">
        <v>4</v>
      </c>
      <c r="O4540" s="2">
        <v>42345</v>
      </c>
      <c r="P4540" s="3">
        <v>7.0000000000000007E-2</v>
      </c>
      <c r="Q4540" s="4">
        <v>1</v>
      </c>
      <c r="R4540" s="3">
        <v>5.6</v>
      </c>
      <c r="S45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0" t="str">
        <f>IF(AIRBNB[[#This Row],[RUIDO(dB)]]&lt;=4,"Silencioso",IF(AIRBNB[[#This Row],[RUIDO(dB)]]&lt;=5.5,"Poco Ruidoso","Ruidoso"))</f>
        <v>Ruidoso</v>
      </c>
      <c r="U4540" t="str">
        <f>IF(AND(AIRBNB[[#This Row],[PRECIO]]&lt;50,AIRBNB[[#This Row],[MIN_NOCHES]]&gt;3),"Dentro del presupuesto","No considerar")</f>
        <v>No considerar</v>
      </c>
      <c r="V4540" t="str">
        <f>VLOOKUP(AIRBNB[[#This Row],[HOST_ID]],Super_host[],5,FALSE)</f>
        <v>Host</v>
      </c>
    </row>
    <row r="4541" spans="1:22">
      <c r="A4541" s="4">
        <v>4280053</v>
      </c>
      <c r="B4541" t="s">
        <v>14162</v>
      </c>
      <c r="C4541" s="4">
        <v>20243795</v>
      </c>
      <c r="D4541" t="s">
        <v>1006</v>
      </c>
      <c r="E4541" t="s">
        <v>14163</v>
      </c>
      <c r="F4541" s="4">
        <v>11216</v>
      </c>
      <c r="G4541" s="13" t="s">
        <v>4662</v>
      </c>
      <c r="H4541" s="13" t="s">
        <v>9230</v>
      </c>
      <c r="I4541" s="1">
        <v>4068206</v>
      </c>
      <c r="J4541" s="1">
        <v>-7395441</v>
      </c>
      <c r="K4541" t="s">
        <v>40</v>
      </c>
      <c r="L4541" s="20">
        <v>80</v>
      </c>
      <c r="M4541" s="4">
        <v>2</v>
      </c>
      <c r="N4541" s="4">
        <v>100</v>
      </c>
      <c r="O4541" s="2">
        <v>43643</v>
      </c>
      <c r="P4541" s="3">
        <v>1.73</v>
      </c>
      <c r="Q4541" s="4">
        <v>1</v>
      </c>
      <c r="R4541" s="3">
        <v>6.9</v>
      </c>
      <c r="S45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1" t="str">
        <f>IF(AIRBNB[[#This Row],[RUIDO(dB)]]&lt;=4,"Silencioso",IF(AIRBNB[[#This Row],[RUIDO(dB)]]&lt;=5.5,"Poco Ruidoso","Ruidoso"))</f>
        <v>Ruidoso</v>
      </c>
      <c r="U4541" t="str">
        <f>IF(AND(AIRBNB[[#This Row],[PRECIO]]&lt;50,AIRBNB[[#This Row],[MIN_NOCHES]]&gt;3),"Dentro del presupuesto","No considerar")</f>
        <v>No considerar</v>
      </c>
      <c r="V4541" t="str">
        <f>VLOOKUP(AIRBNB[[#This Row],[HOST_ID]],Super_host[],5,FALSE)</f>
        <v>Host</v>
      </c>
    </row>
    <row r="4542" spans="1:22">
      <c r="A4542" s="4">
        <v>4833671</v>
      </c>
      <c r="B4542" t="s">
        <v>2473</v>
      </c>
      <c r="C4542" s="4">
        <v>20038668</v>
      </c>
      <c r="D4542" t="s">
        <v>2474</v>
      </c>
      <c r="E4542" t="s">
        <v>2475</v>
      </c>
      <c r="F4542" s="4">
        <v>10031</v>
      </c>
      <c r="G4542" s="13" t="s">
        <v>124</v>
      </c>
      <c r="H4542" s="13" t="s">
        <v>148</v>
      </c>
      <c r="I4542" s="1">
        <v>4082899</v>
      </c>
      <c r="J4542" s="1">
        <v>-7395024</v>
      </c>
      <c r="K4542" t="s">
        <v>40</v>
      </c>
      <c r="L4542" s="20">
        <v>80</v>
      </c>
      <c r="M4542" s="4">
        <v>1</v>
      </c>
      <c r="N4542" s="4">
        <v>9</v>
      </c>
      <c r="O4542" s="2">
        <v>43646</v>
      </c>
      <c r="P4542" s="3">
        <v>0.19</v>
      </c>
      <c r="Q4542" s="4">
        <v>1</v>
      </c>
      <c r="R4542" s="3">
        <v>5.6</v>
      </c>
      <c r="S45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2" t="str">
        <f>IF(AIRBNB[[#This Row],[RUIDO(dB)]]&lt;=4,"Silencioso",IF(AIRBNB[[#This Row],[RUIDO(dB)]]&lt;=5.5,"Poco Ruidoso","Ruidoso"))</f>
        <v>Ruidoso</v>
      </c>
      <c r="U4542" t="str">
        <f>IF(AND(AIRBNB[[#This Row],[PRECIO]]&lt;50,AIRBNB[[#This Row],[MIN_NOCHES]]&gt;3),"Dentro del presupuesto","No considerar")</f>
        <v>No considerar</v>
      </c>
      <c r="V4542" t="str">
        <f>VLOOKUP(AIRBNB[[#This Row],[HOST_ID]],Super_host[],5,FALSE)</f>
        <v>Host</v>
      </c>
    </row>
    <row r="4543" spans="1:22">
      <c r="A4543" s="4">
        <v>4041189</v>
      </c>
      <c r="B4543" t="s">
        <v>946</v>
      </c>
      <c r="C4543" s="4">
        <v>19755511</v>
      </c>
      <c r="D4543" t="s">
        <v>947</v>
      </c>
      <c r="E4543" t="s">
        <v>948</v>
      </c>
      <c r="F4543" s="4">
        <v>10032</v>
      </c>
      <c r="G4543" s="13" t="s">
        <v>124</v>
      </c>
      <c r="H4543" s="13" t="s">
        <v>125</v>
      </c>
      <c r="I4543" s="1">
        <v>4083469</v>
      </c>
      <c r="J4543" s="1">
        <v>-7393961</v>
      </c>
      <c r="K4543" t="s">
        <v>5</v>
      </c>
      <c r="L4543" s="20">
        <v>80</v>
      </c>
      <c r="M4543" s="4">
        <v>4</v>
      </c>
      <c r="N4543" s="4">
        <v>3</v>
      </c>
      <c r="O4543" s="2">
        <v>43440</v>
      </c>
      <c r="P4543" s="3">
        <v>0.05</v>
      </c>
      <c r="Q4543" s="4">
        <v>1</v>
      </c>
      <c r="R4543" s="3">
        <v>5.6</v>
      </c>
      <c r="S45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3" t="str">
        <f>IF(AIRBNB[[#This Row],[RUIDO(dB)]]&lt;=4,"Silencioso",IF(AIRBNB[[#This Row],[RUIDO(dB)]]&lt;=5.5,"Poco Ruidoso","Ruidoso"))</f>
        <v>Ruidoso</v>
      </c>
      <c r="U4543" t="str">
        <f>IF(AND(AIRBNB[[#This Row],[PRECIO]]&lt;50,AIRBNB[[#This Row],[MIN_NOCHES]]&gt;3),"Dentro del presupuesto","No considerar")</f>
        <v>No considerar</v>
      </c>
      <c r="V4543" t="str">
        <f>VLOOKUP(AIRBNB[[#This Row],[HOST_ID]],Super_host[],5,FALSE)</f>
        <v>Host</v>
      </c>
    </row>
    <row r="4544" spans="1:22">
      <c r="A4544" s="4">
        <v>5604704</v>
      </c>
      <c r="B4544" t="s">
        <v>14750</v>
      </c>
      <c r="C4544" s="4">
        <v>19523446</v>
      </c>
      <c r="D4544" t="s">
        <v>14751</v>
      </c>
      <c r="E4544" t="s">
        <v>14752</v>
      </c>
      <c r="F4544" s="4">
        <v>11238</v>
      </c>
      <c r="G4544" s="13" t="s">
        <v>4662</v>
      </c>
      <c r="H4544" s="13" t="s">
        <v>9252</v>
      </c>
      <c r="I4544" s="1">
        <v>4067644</v>
      </c>
      <c r="J4544" s="1">
        <v>-7395991</v>
      </c>
      <c r="K4544" t="s">
        <v>5</v>
      </c>
      <c r="L4544" s="20">
        <v>80</v>
      </c>
      <c r="M4544" s="4">
        <v>3</v>
      </c>
      <c r="N4544" s="4">
        <v>134</v>
      </c>
      <c r="O4544" s="2">
        <v>43648</v>
      </c>
      <c r="P4544" s="3">
        <v>2.62</v>
      </c>
      <c r="Q4544" s="4">
        <v>1</v>
      </c>
      <c r="R4544" s="3">
        <v>6.9</v>
      </c>
      <c r="S45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4" t="str">
        <f>IF(AIRBNB[[#This Row],[RUIDO(dB)]]&lt;=4,"Silencioso",IF(AIRBNB[[#This Row],[RUIDO(dB)]]&lt;=5.5,"Poco Ruidoso","Ruidoso"))</f>
        <v>Ruidoso</v>
      </c>
      <c r="U4544" t="str">
        <f>IF(AND(AIRBNB[[#This Row],[PRECIO]]&lt;50,AIRBNB[[#This Row],[MIN_NOCHES]]&gt;3),"Dentro del presupuesto","No considerar")</f>
        <v>No considerar</v>
      </c>
      <c r="V4544" t="str">
        <f>VLOOKUP(AIRBNB[[#This Row],[HOST_ID]],Super_host[],5,FALSE)</f>
        <v>Host</v>
      </c>
    </row>
    <row r="4545" spans="1:22">
      <c r="A4545" s="4">
        <v>3757178</v>
      </c>
      <c r="B4545" t="s">
        <v>3358</v>
      </c>
      <c r="C4545" s="4">
        <v>19233588</v>
      </c>
      <c r="D4545" t="s">
        <v>3359</v>
      </c>
      <c r="E4545" t="s">
        <v>3360</v>
      </c>
      <c r="F4545" s="4">
        <v>10014</v>
      </c>
      <c r="G4545" s="13" t="s">
        <v>124</v>
      </c>
      <c r="H4545" s="13" t="s">
        <v>662</v>
      </c>
      <c r="I4545" s="1">
        <v>4071726</v>
      </c>
      <c r="J4545" s="1">
        <v>-7401134</v>
      </c>
      <c r="K4545" t="s">
        <v>5</v>
      </c>
      <c r="L4545" s="20">
        <v>80</v>
      </c>
      <c r="M4545" s="4">
        <v>7</v>
      </c>
      <c r="N4545" s="4">
        <v>16</v>
      </c>
      <c r="O4545" s="2">
        <v>42997</v>
      </c>
      <c r="P4545" s="3">
        <v>0.34</v>
      </c>
      <c r="Q4545" s="4">
        <v>1</v>
      </c>
      <c r="R4545" s="3">
        <v>5.6</v>
      </c>
      <c r="S45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5" t="str">
        <f>IF(AIRBNB[[#This Row],[RUIDO(dB)]]&lt;=4,"Silencioso",IF(AIRBNB[[#This Row],[RUIDO(dB)]]&lt;=5.5,"Poco Ruidoso","Ruidoso"))</f>
        <v>Ruidoso</v>
      </c>
      <c r="U4545" t="str">
        <f>IF(AND(AIRBNB[[#This Row],[PRECIO]]&lt;50,AIRBNB[[#This Row],[MIN_NOCHES]]&gt;3),"Dentro del presupuesto","No considerar")</f>
        <v>No considerar</v>
      </c>
      <c r="V4545" t="str">
        <f>VLOOKUP(AIRBNB[[#This Row],[HOST_ID]],Super_host[],5,FALSE)</f>
        <v>Host</v>
      </c>
    </row>
    <row r="4546" spans="1:22">
      <c r="A4546" s="4">
        <v>3793874</v>
      </c>
      <c r="B4546" t="s">
        <v>3129</v>
      </c>
      <c r="C4546" s="4">
        <v>19106718</v>
      </c>
      <c r="D4546" t="s">
        <v>3130</v>
      </c>
      <c r="E4546" t="s">
        <v>3131</v>
      </c>
      <c r="F4546" s="4">
        <v>10014</v>
      </c>
      <c r="G4546" s="13" t="s">
        <v>124</v>
      </c>
      <c r="H4546" s="13" t="s">
        <v>140</v>
      </c>
      <c r="I4546" s="1">
        <v>4073223</v>
      </c>
      <c r="J4546" s="1">
        <v>-7400355</v>
      </c>
      <c r="K4546" t="s">
        <v>5</v>
      </c>
      <c r="L4546" s="20">
        <v>80</v>
      </c>
      <c r="M4546" s="4">
        <v>4</v>
      </c>
      <c r="N4546" s="4">
        <v>17</v>
      </c>
      <c r="O4546" s="2">
        <v>43644</v>
      </c>
      <c r="P4546" s="3">
        <v>0.28999999999999998</v>
      </c>
      <c r="Q4546" s="4">
        <v>1</v>
      </c>
      <c r="R4546" s="3">
        <v>5.6</v>
      </c>
      <c r="S45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6" t="str">
        <f>IF(AIRBNB[[#This Row],[RUIDO(dB)]]&lt;=4,"Silencioso",IF(AIRBNB[[#This Row],[RUIDO(dB)]]&lt;=5.5,"Poco Ruidoso","Ruidoso"))</f>
        <v>Ruidoso</v>
      </c>
      <c r="U4546" t="str">
        <f>IF(AND(AIRBNB[[#This Row],[PRECIO]]&lt;50,AIRBNB[[#This Row],[MIN_NOCHES]]&gt;3),"Dentro del presupuesto","No considerar")</f>
        <v>No considerar</v>
      </c>
      <c r="V4546" t="str">
        <f>VLOOKUP(AIRBNB[[#This Row],[HOST_ID]],Super_host[],5,FALSE)</f>
        <v>Host</v>
      </c>
    </row>
    <row r="4547" spans="1:22">
      <c r="A4547" s="4">
        <v>3727861</v>
      </c>
      <c r="B4547" t="s">
        <v>6815</v>
      </c>
      <c r="C4547" s="4">
        <v>19044783</v>
      </c>
      <c r="D4547" t="s">
        <v>2271</v>
      </c>
      <c r="E4547" t="s">
        <v>6816</v>
      </c>
      <c r="F4547" s="4">
        <v>10026</v>
      </c>
      <c r="G4547" s="13" t="s">
        <v>124</v>
      </c>
      <c r="H4547" s="13" t="s">
        <v>148</v>
      </c>
      <c r="I4547" s="1">
        <v>4080257</v>
      </c>
      <c r="J4547" s="1">
        <v>-739548</v>
      </c>
      <c r="K4547" t="s">
        <v>40</v>
      </c>
      <c r="L4547" s="20">
        <v>80</v>
      </c>
      <c r="M4547" s="4">
        <v>1</v>
      </c>
      <c r="N4547" s="4">
        <v>0</v>
      </c>
      <c r="O4547" s="2">
        <v>43647</v>
      </c>
      <c r="P4547" s="3">
        <v>0.81</v>
      </c>
      <c r="Q4547" s="4">
        <v>1</v>
      </c>
      <c r="R4547" s="3">
        <v>5.6</v>
      </c>
      <c r="S45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7" t="str">
        <f>IF(AIRBNB[[#This Row],[RUIDO(dB)]]&lt;=4,"Silencioso",IF(AIRBNB[[#This Row],[RUIDO(dB)]]&lt;=5.5,"Poco Ruidoso","Ruidoso"))</f>
        <v>Ruidoso</v>
      </c>
      <c r="U4547" t="str">
        <f>IF(AND(AIRBNB[[#This Row],[PRECIO]]&lt;50,AIRBNB[[#This Row],[MIN_NOCHES]]&gt;3),"Dentro del presupuesto","No considerar")</f>
        <v>No considerar</v>
      </c>
      <c r="V4547" t="str">
        <f>VLOOKUP(AIRBNB[[#This Row],[HOST_ID]],Super_host[],5,FALSE)</f>
        <v>Host</v>
      </c>
    </row>
    <row r="4548" spans="1:22">
      <c r="A4548" s="4">
        <v>3727816</v>
      </c>
      <c r="B4548" t="s">
        <v>7986</v>
      </c>
      <c r="C4548" s="4">
        <v>19044620</v>
      </c>
      <c r="D4548" t="s">
        <v>7987</v>
      </c>
      <c r="E4548" t="s">
        <v>7988</v>
      </c>
      <c r="F4548" s="4">
        <v>11375</v>
      </c>
      <c r="G4548" s="13" t="s">
        <v>7897</v>
      </c>
      <c r="H4548" s="13" t="s">
        <v>7951</v>
      </c>
      <c r="I4548" s="1">
        <v>4073538</v>
      </c>
      <c r="J4548" s="1">
        <v>-73853</v>
      </c>
      <c r="K4548" t="s">
        <v>40</v>
      </c>
      <c r="L4548" s="20">
        <v>80</v>
      </c>
      <c r="M4548" s="4">
        <v>1</v>
      </c>
      <c r="N4548" s="4">
        <v>2</v>
      </c>
      <c r="O4548" s="2">
        <v>41934</v>
      </c>
      <c r="P4548" s="3">
        <v>0.03</v>
      </c>
      <c r="Q4548" s="4">
        <v>5</v>
      </c>
      <c r="R4548" s="3">
        <v>6.24</v>
      </c>
      <c r="S45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8" t="str">
        <f>IF(AIRBNB[[#This Row],[RUIDO(dB)]]&lt;=4,"Silencioso",IF(AIRBNB[[#This Row],[RUIDO(dB)]]&lt;=5.5,"Poco Ruidoso","Ruidoso"))</f>
        <v>Ruidoso</v>
      </c>
      <c r="U4548" t="str">
        <f>IF(AND(AIRBNB[[#This Row],[PRECIO]]&lt;50,AIRBNB[[#This Row],[MIN_NOCHES]]&gt;3),"Dentro del presupuesto","No considerar")</f>
        <v>No considerar</v>
      </c>
      <c r="V4548" t="str">
        <f>VLOOKUP(AIRBNB[[#This Row],[HOST_ID]],Super_host[],5,FALSE)</f>
        <v>Host</v>
      </c>
    </row>
    <row r="4549" spans="1:22">
      <c r="A4549" s="4">
        <v>3832774</v>
      </c>
      <c r="B4549" t="s">
        <v>10058</v>
      </c>
      <c r="C4549" s="4">
        <v>18982191</v>
      </c>
      <c r="D4549" t="s">
        <v>1698</v>
      </c>
      <c r="E4549" t="s">
        <v>10059</v>
      </c>
      <c r="F4549" s="4">
        <v>11221</v>
      </c>
      <c r="G4549" s="13" t="s">
        <v>4662</v>
      </c>
      <c r="H4549" s="13" t="s">
        <v>9230</v>
      </c>
      <c r="I4549" s="1">
        <v>4068655</v>
      </c>
      <c r="J4549" s="1">
        <v>-7393797</v>
      </c>
      <c r="K4549" t="s">
        <v>5</v>
      </c>
      <c r="L4549" s="20">
        <v>80</v>
      </c>
      <c r="M4549" s="4">
        <v>3</v>
      </c>
      <c r="N4549" s="4">
        <v>2</v>
      </c>
      <c r="O4549" s="2">
        <v>42597</v>
      </c>
      <c r="P4549" s="3">
        <v>0.06</v>
      </c>
      <c r="Q4549" s="4">
        <v>1</v>
      </c>
      <c r="R4549" s="3">
        <v>6.9</v>
      </c>
      <c r="S45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49" t="str">
        <f>IF(AIRBNB[[#This Row],[RUIDO(dB)]]&lt;=4,"Silencioso",IF(AIRBNB[[#This Row],[RUIDO(dB)]]&lt;=5.5,"Poco Ruidoso","Ruidoso"))</f>
        <v>Ruidoso</v>
      </c>
      <c r="U4549" t="str">
        <f>IF(AND(AIRBNB[[#This Row],[PRECIO]]&lt;50,AIRBNB[[#This Row],[MIN_NOCHES]]&gt;3),"Dentro del presupuesto","No considerar")</f>
        <v>No considerar</v>
      </c>
      <c r="V4549" t="str">
        <f>VLOOKUP(AIRBNB[[#This Row],[HOST_ID]],Super_host[],5,FALSE)</f>
        <v>Host</v>
      </c>
    </row>
    <row r="4550" spans="1:22">
      <c r="A4550" s="4">
        <v>3630304</v>
      </c>
      <c r="B4550" t="s">
        <v>8652</v>
      </c>
      <c r="C4550" s="4">
        <v>18297103</v>
      </c>
      <c r="D4550" t="s">
        <v>8653</v>
      </c>
      <c r="E4550" t="s">
        <v>8654</v>
      </c>
      <c r="F4550" s="4">
        <v>11104</v>
      </c>
      <c r="G4550" s="13" t="s">
        <v>7897</v>
      </c>
      <c r="H4550" s="13" t="s">
        <v>7923</v>
      </c>
      <c r="I4550" s="1">
        <v>4074269</v>
      </c>
      <c r="J4550" s="1">
        <v>-7391518</v>
      </c>
      <c r="K4550" t="s">
        <v>40</v>
      </c>
      <c r="L4550" s="20">
        <v>80</v>
      </c>
      <c r="M4550" s="4">
        <v>1</v>
      </c>
      <c r="N4550" s="4">
        <v>57</v>
      </c>
      <c r="O4550" s="2">
        <v>43624</v>
      </c>
      <c r="P4550" s="3">
        <v>0.97</v>
      </c>
      <c r="Q4550" s="4">
        <v>5</v>
      </c>
      <c r="R4550" s="3">
        <v>6.24</v>
      </c>
      <c r="S45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0" t="str">
        <f>IF(AIRBNB[[#This Row],[RUIDO(dB)]]&lt;=4,"Silencioso",IF(AIRBNB[[#This Row],[RUIDO(dB)]]&lt;=5.5,"Poco Ruidoso","Ruidoso"))</f>
        <v>Ruidoso</v>
      </c>
      <c r="U4550" t="str">
        <f>IF(AND(AIRBNB[[#This Row],[PRECIO]]&lt;50,AIRBNB[[#This Row],[MIN_NOCHES]]&gt;3),"Dentro del presupuesto","No considerar")</f>
        <v>No considerar</v>
      </c>
      <c r="V4550" t="str">
        <f>VLOOKUP(AIRBNB[[#This Row],[HOST_ID]],Super_host[],5,FALSE)</f>
        <v>Host</v>
      </c>
    </row>
    <row r="4551" spans="1:22">
      <c r="A4551" s="4">
        <v>3468942</v>
      </c>
      <c r="B4551" t="s">
        <v>2478</v>
      </c>
      <c r="C4551" s="4">
        <v>17477908</v>
      </c>
      <c r="D4551" t="s">
        <v>1619</v>
      </c>
      <c r="E4551" t="s">
        <v>2479</v>
      </c>
      <c r="F4551" s="4">
        <v>10025</v>
      </c>
      <c r="G4551" s="13" t="s">
        <v>124</v>
      </c>
      <c r="H4551" s="13" t="s">
        <v>168</v>
      </c>
      <c r="I4551" s="1">
        <v>4079219</v>
      </c>
      <c r="J4551" s="1">
        <v>-7396862</v>
      </c>
      <c r="K4551" t="s">
        <v>5</v>
      </c>
      <c r="L4551" s="20">
        <v>80</v>
      </c>
      <c r="M4551" s="4">
        <v>30</v>
      </c>
      <c r="N4551" s="4">
        <v>11</v>
      </c>
      <c r="O4551" s="2">
        <v>43579</v>
      </c>
      <c r="P4551" s="3">
        <v>0.19</v>
      </c>
      <c r="Q4551" s="4">
        <v>1</v>
      </c>
      <c r="R4551" s="3">
        <v>5.6</v>
      </c>
      <c r="S45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1" t="str">
        <f>IF(AIRBNB[[#This Row],[RUIDO(dB)]]&lt;=4,"Silencioso",IF(AIRBNB[[#This Row],[RUIDO(dB)]]&lt;=5.5,"Poco Ruidoso","Ruidoso"))</f>
        <v>Ruidoso</v>
      </c>
      <c r="U4551" t="str">
        <f>IF(AND(AIRBNB[[#This Row],[PRECIO]]&lt;50,AIRBNB[[#This Row],[MIN_NOCHES]]&gt;3),"Dentro del presupuesto","No considerar")</f>
        <v>No considerar</v>
      </c>
      <c r="V4551" t="str">
        <f>VLOOKUP(AIRBNB[[#This Row],[HOST_ID]],Super_host[],5,FALSE)</f>
        <v>Host</v>
      </c>
    </row>
    <row r="4552" spans="1:22">
      <c r="A4552" s="4">
        <v>3268008</v>
      </c>
      <c r="B4552" t="s">
        <v>4558</v>
      </c>
      <c r="C4552" s="4">
        <v>16525423</v>
      </c>
      <c r="D4552" t="s">
        <v>203</v>
      </c>
      <c r="E4552" t="s">
        <v>4559</v>
      </c>
      <c r="F4552" s="4">
        <v>10014</v>
      </c>
      <c r="G4552" s="13" t="s">
        <v>124</v>
      </c>
      <c r="H4552" s="13" t="s">
        <v>140</v>
      </c>
      <c r="I4552" s="1">
        <v>4073547</v>
      </c>
      <c r="J4552" s="1">
        <v>-740051</v>
      </c>
      <c r="K4552" t="s">
        <v>5</v>
      </c>
      <c r="L4552" s="20">
        <v>80</v>
      </c>
      <c r="M4552" s="4">
        <v>4</v>
      </c>
      <c r="N4552" s="4">
        <v>48</v>
      </c>
      <c r="O4552" s="2">
        <v>43648</v>
      </c>
      <c r="P4552" s="3">
        <v>0.82</v>
      </c>
      <c r="Q4552" s="4">
        <v>1</v>
      </c>
      <c r="R4552" s="3">
        <v>5.6</v>
      </c>
      <c r="S45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2" t="str">
        <f>IF(AIRBNB[[#This Row],[RUIDO(dB)]]&lt;=4,"Silencioso",IF(AIRBNB[[#This Row],[RUIDO(dB)]]&lt;=5.5,"Poco Ruidoso","Ruidoso"))</f>
        <v>Ruidoso</v>
      </c>
      <c r="U4552" t="str">
        <f>IF(AND(AIRBNB[[#This Row],[PRECIO]]&lt;50,AIRBNB[[#This Row],[MIN_NOCHES]]&gt;3),"Dentro del presupuesto","No considerar")</f>
        <v>No considerar</v>
      </c>
      <c r="V4552" t="str">
        <f>VLOOKUP(AIRBNB[[#This Row],[HOST_ID]],Super_host[],5,FALSE)</f>
        <v>Host</v>
      </c>
    </row>
    <row r="4553" spans="1:22">
      <c r="A4553" s="4">
        <v>4792192</v>
      </c>
      <c r="B4553" t="s">
        <v>15584</v>
      </c>
      <c r="C4553" s="4">
        <v>16297020</v>
      </c>
      <c r="D4553" t="s">
        <v>15585</v>
      </c>
      <c r="E4553" t="s">
        <v>15586</v>
      </c>
      <c r="F4553" s="4">
        <v>11249</v>
      </c>
      <c r="G4553" s="13" t="s">
        <v>4662</v>
      </c>
      <c r="H4553" s="13" t="s">
        <v>9218</v>
      </c>
      <c r="I4553" s="1">
        <v>4071234</v>
      </c>
      <c r="J4553" s="1">
        <v>-7396601</v>
      </c>
      <c r="K4553" t="s">
        <v>40</v>
      </c>
      <c r="L4553" s="20">
        <v>80</v>
      </c>
      <c r="M4553" s="4">
        <v>1</v>
      </c>
      <c r="N4553" s="4">
        <v>0</v>
      </c>
      <c r="O4553" s="2">
        <v>43460</v>
      </c>
      <c r="P4553" s="3">
        <v>0.2</v>
      </c>
      <c r="Q4553" s="4">
        <v>1</v>
      </c>
      <c r="R4553" s="3">
        <v>6.9</v>
      </c>
      <c r="S45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3" t="str">
        <f>IF(AIRBNB[[#This Row],[RUIDO(dB)]]&lt;=4,"Silencioso",IF(AIRBNB[[#This Row],[RUIDO(dB)]]&lt;=5.5,"Poco Ruidoso","Ruidoso"))</f>
        <v>Ruidoso</v>
      </c>
      <c r="U4553" t="str">
        <f>IF(AND(AIRBNB[[#This Row],[PRECIO]]&lt;50,AIRBNB[[#This Row],[MIN_NOCHES]]&gt;3),"Dentro del presupuesto","No considerar")</f>
        <v>No considerar</v>
      </c>
      <c r="V4553" t="str">
        <f>VLOOKUP(AIRBNB[[#This Row],[HOST_ID]],Super_host[],5,FALSE)</f>
        <v>Host</v>
      </c>
    </row>
    <row r="4554" spans="1:22">
      <c r="A4554" s="4">
        <v>4098078</v>
      </c>
      <c r="B4554" t="s">
        <v>963</v>
      </c>
      <c r="C4554" s="4">
        <v>15277039</v>
      </c>
      <c r="D4554" t="s">
        <v>375</v>
      </c>
      <c r="E4554" t="s">
        <v>964</v>
      </c>
      <c r="F4554" s="4">
        <v>10031</v>
      </c>
      <c r="G4554" s="13" t="s">
        <v>124</v>
      </c>
      <c r="H4554" s="13" t="s">
        <v>148</v>
      </c>
      <c r="I4554" s="1">
        <v>408236</v>
      </c>
      <c r="J4554" s="1">
        <v>-7394743</v>
      </c>
      <c r="K4554" t="s">
        <v>40</v>
      </c>
      <c r="L4554" s="20">
        <v>80</v>
      </c>
      <c r="M4554" s="4">
        <v>4</v>
      </c>
      <c r="N4554" s="4">
        <v>2</v>
      </c>
      <c r="O4554" s="2">
        <v>42369</v>
      </c>
      <c r="P4554" s="3">
        <v>0.05</v>
      </c>
      <c r="Q4554" s="4">
        <v>1</v>
      </c>
      <c r="R4554" s="3">
        <v>5.6</v>
      </c>
      <c r="S45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4" t="str">
        <f>IF(AIRBNB[[#This Row],[RUIDO(dB)]]&lt;=4,"Silencioso",IF(AIRBNB[[#This Row],[RUIDO(dB)]]&lt;=5.5,"Poco Ruidoso","Ruidoso"))</f>
        <v>Ruidoso</v>
      </c>
      <c r="U4554" t="str">
        <f>IF(AND(AIRBNB[[#This Row],[PRECIO]]&lt;50,AIRBNB[[#This Row],[MIN_NOCHES]]&gt;3),"Dentro del presupuesto","No considerar")</f>
        <v>No considerar</v>
      </c>
      <c r="V4554" t="str">
        <f>VLOOKUP(AIRBNB[[#This Row],[HOST_ID]],Super_host[],5,FALSE)</f>
        <v>Host</v>
      </c>
    </row>
    <row r="4555" spans="1:22">
      <c r="A4555" s="4">
        <v>2793834</v>
      </c>
      <c r="B4555" t="s">
        <v>3742</v>
      </c>
      <c r="C4555" s="4">
        <v>14290739</v>
      </c>
      <c r="D4555" t="s">
        <v>3743</v>
      </c>
      <c r="E4555" t="s">
        <v>3744</v>
      </c>
      <c r="F4555" s="4">
        <v>10025</v>
      </c>
      <c r="G4555" s="13" t="s">
        <v>124</v>
      </c>
      <c r="H4555" s="13" t="s">
        <v>168</v>
      </c>
      <c r="I4555" s="1">
        <v>4079194</v>
      </c>
      <c r="J4555" s="1">
        <v>-7396913</v>
      </c>
      <c r="K4555" t="s">
        <v>5</v>
      </c>
      <c r="L4555" s="20">
        <v>80</v>
      </c>
      <c r="M4555" s="4">
        <v>30</v>
      </c>
      <c r="N4555" s="4">
        <v>28</v>
      </c>
      <c r="O4555" s="2">
        <v>43115</v>
      </c>
      <c r="P4555" s="3">
        <v>0.45</v>
      </c>
      <c r="Q4555" s="4">
        <v>1</v>
      </c>
      <c r="R4555" s="3">
        <v>5.6</v>
      </c>
      <c r="S45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5" t="str">
        <f>IF(AIRBNB[[#This Row],[RUIDO(dB)]]&lt;=4,"Silencioso",IF(AIRBNB[[#This Row],[RUIDO(dB)]]&lt;=5.5,"Poco Ruidoso","Ruidoso"))</f>
        <v>Ruidoso</v>
      </c>
      <c r="U4555" t="str">
        <f>IF(AND(AIRBNB[[#This Row],[PRECIO]]&lt;50,AIRBNB[[#This Row],[MIN_NOCHES]]&gt;3),"Dentro del presupuesto","No considerar")</f>
        <v>No considerar</v>
      </c>
      <c r="V4555" t="str">
        <f>VLOOKUP(AIRBNB[[#This Row],[HOST_ID]],Super_host[],5,FALSE)</f>
        <v>Host</v>
      </c>
    </row>
    <row r="4556" spans="1:22">
      <c r="A4556" s="4">
        <v>2658325</v>
      </c>
      <c r="B4556" t="s">
        <v>5839</v>
      </c>
      <c r="C4556" s="4">
        <v>13604945</v>
      </c>
      <c r="D4556" t="s">
        <v>5840</v>
      </c>
      <c r="E4556" t="s">
        <v>5841</v>
      </c>
      <c r="F4556" s="4">
        <v>10009</v>
      </c>
      <c r="G4556" s="13" t="s">
        <v>124</v>
      </c>
      <c r="H4556" s="13" t="s">
        <v>133</v>
      </c>
      <c r="I4556" s="1">
        <v>40721</v>
      </c>
      <c r="J4556" s="1">
        <v>-7398169</v>
      </c>
      <c r="K4556" t="s">
        <v>40</v>
      </c>
      <c r="L4556" s="20">
        <v>80</v>
      </c>
      <c r="M4556" s="4">
        <v>4</v>
      </c>
      <c r="N4556" s="4">
        <v>143</v>
      </c>
      <c r="O4556" s="2">
        <v>43639</v>
      </c>
      <c r="P4556" s="3">
        <v>2.2400000000000002</v>
      </c>
      <c r="Q4556" s="4">
        <v>1</v>
      </c>
      <c r="R4556" s="3">
        <v>5.6</v>
      </c>
      <c r="S45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6" t="str">
        <f>IF(AIRBNB[[#This Row],[RUIDO(dB)]]&lt;=4,"Silencioso",IF(AIRBNB[[#This Row],[RUIDO(dB)]]&lt;=5.5,"Poco Ruidoso","Ruidoso"))</f>
        <v>Ruidoso</v>
      </c>
      <c r="U4556" t="str">
        <f>IF(AND(AIRBNB[[#This Row],[PRECIO]]&lt;50,AIRBNB[[#This Row],[MIN_NOCHES]]&gt;3),"Dentro del presupuesto","No considerar")</f>
        <v>No considerar</v>
      </c>
      <c r="V4556" t="str">
        <f>VLOOKUP(AIRBNB[[#This Row],[HOST_ID]],Super_host[],5,FALSE)</f>
        <v>Host</v>
      </c>
    </row>
    <row r="4557" spans="1:22">
      <c r="A4557" s="4">
        <v>2628191</v>
      </c>
      <c r="B4557" t="s">
        <v>16377</v>
      </c>
      <c r="C4557" s="4">
        <v>12360441</v>
      </c>
      <c r="D4557" t="s">
        <v>16378</v>
      </c>
      <c r="E4557" t="s">
        <v>16379</v>
      </c>
      <c r="F4557" s="4">
        <v>10475</v>
      </c>
      <c r="G4557" s="13" t="s">
        <v>16360</v>
      </c>
      <c r="H4557" s="13" t="s">
        <v>16380</v>
      </c>
      <c r="I4557" s="1">
        <v>4086646</v>
      </c>
      <c r="J4557" s="1">
        <v>-7382154</v>
      </c>
      <c r="K4557" t="s">
        <v>40</v>
      </c>
      <c r="L4557" s="20">
        <v>80</v>
      </c>
      <c r="M4557" s="4">
        <v>3</v>
      </c>
      <c r="N4557" s="4">
        <v>2</v>
      </c>
      <c r="O4557" s="2">
        <v>42290</v>
      </c>
      <c r="P4557" s="3">
        <v>0.03</v>
      </c>
      <c r="Q4557" s="4">
        <v>5</v>
      </c>
      <c r="R4557" s="3">
        <v>7.84</v>
      </c>
      <c r="S45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7" t="str">
        <f>IF(AIRBNB[[#This Row],[RUIDO(dB)]]&lt;=4,"Silencioso",IF(AIRBNB[[#This Row],[RUIDO(dB)]]&lt;=5.5,"Poco Ruidoso","Ruidoso"))</f>
        <v>Ruidoso</v>
      </c>
      <c r="U4557" t="str">
        <f>IF(AND(AIRBNB[[#This Row],[PRECIO]]&lt;50,AIRBNB[[#This Row],[MIN_NOCHES]]&gt;3),"Dentro del presupuesto","No considerar")</f>
        <v>No considerar</v>
      </c>
      <c r="V4557" t="str">
        <f>VLOOKUP(AIRBNB[[#This Row],[HOST_ID]],Super_host[],5,FALSE)</f>
        <v>Host</v>
      </c>
    </row>
    <row r="4558" spans="1:22">
      <c r="A4558" s="4">
        <v>2333141</v>
      </c>
      <c r="B4558" t="s">
        <v>12232</v>
      </c>
      <c r="C4558" s="4">
        <v>11917311</v>
      </c>
      <c r="D4558" t="s">
        <v>12233</v>
      </c>
      <c r="E4558" t="s">
        <v>12234</v>
      </c>
      <c r="F4558" s="4">
        <v>11213</v>
      </c>
      <c r="G4558" s="13" t="s">
        <v>4662</v>
      </c>
      <c r="H4558" s="13" t="s">
        <v>9252</v>
      </c>
      <c r="I4558" s="1">
        <v>4067026</v>
      </c>
      <c r="J4558" s="1">
        <v>-7392587</v>
      </c>
      <c r="K4558" t="s">
        <v>5</v>
      </c>
      <c r="L4558" s="20">
        <v>80</v>
      </c>
      <c r="M4558" s="4">
        <v>2</v>
      </c>
      <c r="N4558" s="4">
        <v>17</v>
      </c>
      <c r="O4558" s="2">
        <v>43166</v>
      </c>
      <c r="P4558" s="3">
        <v>0.39</v>
      </c>
      <c r="Q4558" s="4">
        <v>1</v>
      </c>
      <c r="R4558" s="3">
        <v>6.9</v>
      </c>
      <c r="S45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8" t="str">
        <f>IF(AIRBNB[[#This Row],[RUIDO(dB)]]&lt;=4,"Silencioso",IF(AIRBNB[[#This Row],[RUIDO(dB)]]&lt;=5.5,"Poco Ruidoso","Ruidoso"))</f>
        <v>Ruidoso</v>
      </c>
      <c r="U4558" t="str">
        <f>IF(AND(AIRBNB[[#This Row],[PRECIO]]&lt;50,AIRBNB[[#This Row],[MIN_NOCHES]]&gt;3),"Dentro del presupuesto","No considerar")</f>
        <v>No considerar</v>
      </c>
      <c r="V4558" t="str">
        <f>VLOOKUP(AIRBNB[[#This Row],[HOST_ID]],Super_host[],5,FALSE)</f>
        <v>Host</v>
      </c>
    </row>
    <row r="4559" spans="1:22">
      <c r="A4559" s="4">
        <v>5770283</v>
      </c>
      <c r="B4559" t="s">
        <v>10068</v>
      </c>
      <c r="C4559" s="4">
        <v>11722846</v>
      </c>
      <c r="D4559" t="s">
        <v>10069</v>
      </c>
      <c r="E4559" t="s">
        <v>10070</v>
      </c>
      <c r="F4559" s="4">
        <v>11211</v>
      </c>
      <c r="G4559" s="13" t="s">
        <v>4662</v>
      </c>
      <c r="H4559" s="13" t="s">
        <v>9218</v>
      </c>
      <c r="I4559" s="1">
        <v>40715</v>
      </c>
      <c r="J4559" s="1">
        <v>-7395018</v>
      </c>
      <c r="K4559" t="s">
        <v>5</v>
      </c>
      <c r="L4559" s="20">
        <v>80</v>
      </c>
      <c r="M4559" s="4">
        <v>10</v>
      </c>
      <c r="N4559" s="4">
        <v>3</v>
      </c>
      <c r="O4559" s="2">
        <v>43317</v>
      </c>
      <c r="P4559" s="3">
        <v>0.06</v>
      </c>
      <c r="Q4559" s="4">
        <v>1</v>
      </c>
      <c r="R4559" s="3">
        <v>6.9</v>
      </c>
      <c r="S45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59" t="str">
        <f>IF(AIRBNB[[#This Row],[RUIDO(dB)]]&lt;=4,"Silencioso",IF(AIRBNB[[#This Row],[RUIDO(dB)]]&lt;=5.5,"Poco Ruidoso","Ruidoso"))</f>
        <v>Ruidoso</v>
      </c>
      <c r="U4559" t="str">
        <f>IF(AND(AIRBNB[[#This Row],[PRECIO]]&lt;50,AIRBNB[[#This Row],[MIN_NOCHES]]&gt;3),"Dentro del presupuesto","No considerar")</f>
        <v>No considerar</v>
      </c>
      <c r="V4559" t="str">
        <f>VLOOKUP(AIRBNB[[#This Row],[HOST_ID]],Super_host[],5,FALSE)</f>
        <v>Host</v>
      </c>
    </row>
    <row r="4560" spans="1:22">
      <c r="A4560" s="4">
        <v>2259719</v>
      </c>
      <c r="B4560" t="s">
        <v>6935</v>
      </c>
      <c r="C4560" s="4">
        <v>11539672</v>
      </c>
      <c r="D4560" t="s">
        <v>1589</v>
      </c>
      <c r="E4560" t="s">
        <v>6936</v>
      </c>
      <c r="F4560" s="4">
        <v>10014</v>
      </c>
      <c r="G4560" s="13" t="s">
        <v>124</v>
      </c>
      <c r="H4560" s="13" t="s">
        <v>164</v>
      </c>
      <c r="I4560" s="1">
        <v>4072706</v>
      </c>
      <c r="J4560" s="1">
        <v>-7400043</v>
      </c>
      <c r="K4560" t="s">
        <v>5</v>
      </c>
      <c r="L4560" s="20">
        <v>80</v>
      </c>
      <c r="M4560" s="4">
        <v>1</v>
      </c>
      <c r="N4560" s="4">
        <v>0</v>
      </c>
      <c r="O4560" s="2">
        <v>43647</v>
      </c>
      <c r="P4560" s="3">
        <v>3.9</v>
      </c>
      <c r="Q4560" s="4">
        <v>1</v>
      </c>
      <c r="R4560" s="3">
        <v>5.6</v>
      </c>
      <c r="S45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0" t="str">
        <f>IF(AIRBNB[[#This Row],[RUIDO(dB)]]&lt;=4,"Silencioso",IF(AIRBNB[[#This Row],[RUIDO(dB)]]&lt;=5.5,"Poco Ruidoso","Ruidoso"))</f>
        <v>Ruidoso</v>
      </c>
      <c r="U4560" t="str">
        <f>IF(AND(AIRBNB[[#This Row],[PRECIO]]&lt;50,AIRBNB[[#This Row],[MIN_NOCHES]]&gt;3),"Dentro del presupuesto","No considerar")</f>
        <v>No considerar</v>
      </c>
      <c r="V4560" t="str">
        <f>VLOOKUP(AIRBNB[[#This Row],[HOST_ID]],Super_host[],5,FALSE)</f>
        <v>Host</v>
      </c>
    </row>
    <row r="4561" spans="1:22">
      <c r="A4561" s="4">
        <v>3848324</v>
      </c>
      <c r="B4561" t="s">
        <v>342</v>
      </c>
      <c r="C4561" s="4">
        <v>11495251</v>
      </c>
      <c r="D4561" t="s">
        <v>343</v>
      </c>
      <c r="E4561" t="s">
        <v>344</v>
      </c>
      <c r="F4561" s="4">
        <v>10014</v>
      </c>
      <c r="G4561" s="13" t="s">
        <v>124</v>
      </c>
      <c r="H4561" s="13" t="s">
        <v>140</v>
      </c>
      <c r="I4561" s="1">
        <v>4073123</v>
      </c>
      <c r="J4561" s="1">
        <v>-7400428</v>
      </c>
      <c r="K4561" t="s">
        <v>5</v>
      </c>
      <c r="L4561" s="20">
        <v>80</v>
      </c>
      <c r="M4561" s="4">
        <v>5</v>
      </c>
      <c r="N4561" s="4">
        <v>1</v>
      </c>
      <c r="O4561" s="2">
        <v>41881</v>
      </c>
      <c r="P4561" s="3">
        <v>0.02</v>
      </c>
      <c r="Q4561" s="4">
        <v>1</v>
      </c>
      <c r="R4561" s="3">
        <v>5.6</v>
      </c>
      <c r="S45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1" t="str">
        <f>IF(AIRBNB[[#This Row],[RUIDO(dB)]]&lt;=4,"Silencioso",IF(AIRBNB[[#This Row],[RUIDO(dB)]]&lt;=5.5,"Poco Ruidoso","Ruidoso"))</f>
        <v>Ruidoso</v>
      </c>
      <c r="U4561" t="str">
        <f>IF(AND(AIRBNB[[#This Row],[PRECIO]]&lt;50,AIRBNB[[#This Row],[MIN_NOCHES]]&gt;3),"Dentro del presupuesto","No considerar")</f>
        <v>No considerar</v>
      </c>
      <c r="V4561" t="str">
        <f>VLOOKUP(AIRBNB[[#This Row],[HOST_ID]],Super_host[],5,FALSE)</f>
        <v>Host</v>
      </c>
    </row>
    <row r="4562" spans="1:22">
      <c r="A4562" s="4">
        <v>2803981</v>
      </c>
      <c r="B4562" t="s">
        <v>11219</v>
      </c>
      <c r="C4562" s="4">
        <v>11330223</v>
      </c>
      <c r="D4562" t="s">
        <v>11220</v>
      </c>
      <c r="E4562" t="s">
        <v>11221</v>
      </c>
      <c r="F4562" s="4">
        <v>11211</v>
      </c>
      <c r="G4562" s="13" t="s">
        <v>4662</v>
      </c>
      <c r="H4562" s="13" t="s">
        <v>9218</v>
      </c>
      <c r="I4562" s="1">
        <v>4071389</v>
      </c>
      <c r="J4562" s="1">
        <v>-739657</v>
      </c>
      <c r="K4562" t="s">
        <v>40</v>
      </c>
      <c r="L4562" s="20">
        <v>80</v>
      </c>
      <c r="M4562" s="4">
        <v>5</v>
      </c>
      <c r="N4562" s="4">
        <v>11</v>
      </c>
      <c r="O4562" s="2">
        <v>42512</v>
      </c>
      <c r="P4562" s="3">
        <v>0.18</v>
      </c>
      <c r="Q4562" s="4">
        <v>1</v>
      </c>
      <c r="R4562" s="3">
        <v>6.9</v>
      </c>
      <c r="S45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2" t="str">
        <f>IF(AIRBNB[[#This Row],[RUIDO(dB)]]&lt;=4,"Silencioso",IF(AIRBNB[[#This Row],[RUIDO(dB)]]&lt;=5.5,"Poco Ruidoso","Ruidoso"))</f>
        <v>Ruidoso</v>
      </c>
      <c r="U4562" t="str">
        <f>IF(AND(AIRBNB[[#This Row],[PRECIO]]&lt;50,AIRBNB[[#This Row],[MIN_NOCHES]]&gt;3),"Dentro del presupuesto","No considerar")</f>
        <v>No considerar</v>
      </c>
      <c r="V4562" t="str">
        <f>VLOOKUP(AIRBNB[[#This Row],[HOST_ID]],Super_host[],5,FALSE)</f>
        <v>Host</v>
      </c>
    </row>
    <row r="4563" spans="1:22">
      <c r="A4563" s="4">
        <v>3504289</v>
      </c>
      <c r="B4563" t="s">
        <v>579</v>
      </c>
      <c r="C4563" s="4">
        <v>11308483</v>
      </c>
      <c r="D4563" t="s">
        <v>580</v>
      </c>
      <c r="E4563" t="s">
        <v>581</v>
      </c>
      <c r="F4563" s="4">
        <v>10010</v>
      </c>
      <c r="G4563" s="13" t="s">
        <v>124</v>
      </c>
      <c r="H4563" s="13" t="s">
        <v>175</v>
      </c>
      <c r="I4563" s="1">
        <v>4073877</v>
      </c>
      <c r="J4563" s="1">
        <v>-7398171</v>
      </c>
      <c r="K4563" t="s">
        <v>40</v>
      </c>
      <c r="L4563" s="20">
        <v>80</v>
      </c>
      <c r="M4563" s="4">
        <v>1</v>
      </c>
      <c r="N4563" s="4">
        <v>2</v>
      </c>
      <c r="O4563" s="2">
        <v>41831</v>
      </c>
      <c r="P4563" s="3">
        <v>0.03</v>
      </c>
      <c r="Q4563" s="4">
        <v>1</v>
      </c>
      <c r="R4563" s="3">
        <v>5.6</v>
      </c>
      <c r="S45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3" t="str">
        <f>IF(AIRBNB[[#This Row],[RUIDO(dB)]]&lt;=4,"Silencioso",IF(AIRBNB[[#This Row],[RUIDO(dB)]]&lt;=5.5,"Poco Ruidoso","Ruidoso"))</f>
        <v>Ruidoso</v>
      </c>
      <c r="U4563" t="str">
        <f>IF(AND(AIRBNB[[#This Row],[PRECIO]]&lt;50,AIRBNB[[#This Row],[MIN_NOCHES]]&gt;3),"Dentro del presupuesto","No considerar")</f>
        <v>No considerar</v>
      </c>
      <c r="V4563" t="str">
        <f>VLOOKUP(AIRBNB[[#This Row],[HOST_ID]],Super_host[],5,FALSE)</f>
        <v>Host</v>
      </c>
    </row>
    <row r="4564" spans="1:22">
      <c r="A4564" s="4">
        <v>2119216</v>
      </c>
      <c r="B4564" t="s">
        <v>6516</v>
      </c>
      <c r="C4564" s="4">
        <v>10806025</v>
      </c>
      <c r="D4564" t="s">
        <v>583</v>
      </c>
      <c r="E4564" t="s">
        <v>6517</v>
      </c>
      <c r="F4564" s="4">
        <v>10030</v>
      </c>
      <c r="G4564" s="13" t="s">
        <v>124</v>
      </c>
      <c r="H4564" s="13" t="s">
        <v>148</v>
      </c>
      <c r="I4564" s="1">
        <v>4082029</v>
      </c>
      <c r="J4564" s="1">
        <v>-7393861</v>
      </c>
      <c r="K4564" t="s">
        <v>5</v>
      </c>
      <c r="L4564" s="20">
        <v>80</v>
      </c>
      <c r="M4564" s="4">
        <v>1</v>
      </c>
      <c r="N4564" s="4">
        <v>353</v>
      </c>
      <c r="O4564" s="2">
        <v>43635</v>
      </c>
      <c r="P4564" s="3">
        <v>5.26</v>
      </c>
      <c r="Q4564" s="4">
        <v>1</v>
      </c>
      <c r="R4564" s="3">
        <v>5.6</v>
      </c>
      <c r="S45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4" t="str">
        <f>IF(AIRBNB[[#This Row],[RUIDO(dB)]]&lt;=4,"Silencioso",IF(AIRBNB[[#This Row],[RUIDO(dB)]]&lt;=5.5,"Poco Ruidoso","Ruidoso"))</f>
        <v>Ruidoso</v>
      </c>
      <c r="U4564" t="str">
        <f>IF(AND(AIRBNB[[#This Row],[PRECIO]]&lt;50,AIRBNB[[#This Row],[MIN_NOCHES]]&gt;3),"Dentro del presupuesto","No considerar")</f>
        <v>No considerar</v>
      </c>
      <c r="V4564" t="str">
        <f>VLOOKUP(AIRBNB[[#This Row],[HOST_ID]],Super_host[],5,FALSE)</f>
        <v>Host</v>
      </c>
    </row>
    <row r="4565" spans="1:22">
      <c r="A4565" s="4">
        <v>6546016</v>
      </c>
      <c r="B4565" t="s">
        <v>6007</v>
      </c>
      <c r="C4565" s="4">
        <v>10771238</v>
      </c>
      <c r="D4565" t="s">
        <v>526</v>
      </c>
      <c r="E4565" t="s">
        <v>3665</v>
      </c>
      <c r="F4565" s="4">
        <v>10031</v>
      </c>
      <c r="G4565" s="13" t="s">
        <v>124</v>
      </c>
      <c r="H4565" s="13" t="s">
        <v>148</v>
      </c>
      <c r="I4565" s="1">
        <v>4082589</v>
      </c>
      <c r="J4565" s="1">
        <v>-7395094</v>
      </c>
      <c r="K4565" t="s">
        <v>40</v>
      </c>
      <c r="L4565" s="20">
        <v>80</v>
      </c>
      <c r="M4565" s="4">
        <v>2</v>
      </c>
      <c r="N4565" s="4">
        <v>126</v>
      </c>
      <c r="O4565" s="2">
        <v>43635</v>
      </c>
      <c r="P4565" s="3">
        <v>2.65</v>
      </c>
      <c r="Q4565" s="4">
        <v>1</v>
      </c>
      <c r="R4565" s="3">
        <v>5.6</v>
      </c>
      <c r="S45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5" t="str">
        <f>IF(AIRBNB[[#This Row],[RUIDO(dB)]]&lt;=4,"Silencioso",IF(AIRBNB[[#This Row],[RUIDO(dB)]]&lt;=5.5,"Poco Ruidoso","Ruidoso"))</f>
        <v>Ruidoso</v>
      </c>
      <c r="U4565" t="str">
        <f>IF(AND(AIRBNB[[#This Row],[PRECIO]]&lt;50,AIRBNB[[#This Row],[MIN_NOCHES]]&gt;3),"Dentro del presupuesto","No considerar")</f>
        <v>No considerar</v>
      </c>
      <c r="V4565" t="str">
        <f>VLOOKUP(AIRBNB[[#This Row],[HOST_ID]],Super_host[],5,FALSE)</f>
        <v>Host</v>
      </c>
    </row>
    <row r="4566" spans="1:22">
      <c r="A4566" s="4">
        <v>6712530</v>
      </c>
      <c r="B4566" t="s">
        <v>6372</v>
      </c>
      <c r="C4566" s="4">
        <v>10771238</v>
      </c>
      <c r="D4566" t="s">
        <v>526</v>
      </c>
      <c r="E4566" t="s">
        <v>6373</v>
      </c>
      <c r="F4566" s="4">
        <v>10031</v>
      </c>
      <c r="G4566" s="13" t="s">
        <v>124</v>
      </c>
      <c r="H4566" s="13" t="s">
        <v>148</v>
      </c>
      <c r="I4566" s="1">
        <v>4082608</v>
      </c>
      <c r="J4566" s="1">
        <v>-739525</v>
      </c>
      <c r="K4566" t="s">
        <v>40</v>
      </c>
      <c r="L4566" s="20">
        <v>80</v>
      </c>
      <c r="M4566" s="4">
        <v>2</v>
      </c>
      <c r="N4566" s="4">
        <v>185</v>
      </c>
      <c r="O4566" s="2">
        <v>43635</v>
      </c>
      <c r="P4566" s="3">
        <v>3.72</v>
      </c>
      <c r="Q4566" s="4">
        <v>1</v>
      </c>
      <c r="R4566" s="3">
        <v>5.6</v>
      </c>
      <c r="S45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6" t="str">
        <f>IF(AIRBNB[[#This Row],[RUIDO(dB)]]&lt;=4,"Silencioso",IF(AIRBNB[[#This Row],[RUIDO(dB)]]&lt;=5.5,"Poco Ruidoso","Ruidoso"))</f>
        <v>Ruidoso</v>
      </c>
      <c r="U4566" t="str">
        <f>IF(AND(AIRBNB[[#This Row],[PRECIO]]&lt;50,AIRBNB[[#This Row],[MIN_NOCHES]]&gt;3),"Dentro del presupuesto","No considerar")</f>
        <v>No considerar</v>
      </c>
      <c r="V4566" t="str">
        <f>VLOOKUP(AIRBNB[[#This Row],[HOST_ID]],Super_host[],5,FALSE)</f>
        <v>Host</v>
      </c>
    </row>
    <row r="4567" spans="1:22">
      <c r="A4567" s="4">
        <v>2076101</v>
      </c>
      <c r="B4567" t="s">
        <v>355</v>
      </c>
      <c r="C4567" s="4">
        <v>10610482</v>
      </c>
      <c r="D4567" t="s">
        <v>356</v>
      </c>
      <c r="E4567" t="s">
        <v>357</v>
      </c>
      <c r="F4567" s="4">
        <v>10115</v>
      </c>
      <c r="G4567" s="13" t="s">
        <v>124</v>
      </c>
      <c r="H4567" s="13" t="s">
        <v>245</v>
      </c>
      <c r="I4567" s="1">
        <v>4081233</v>
      </c>
      <c r="J4567" s="1">
        <v>-7396101</v>
      </c>
      <c r="K4567" t="s">
        <v>5</v>
      </c>
      <c r="L4567" s="20">
        <v>80</v>
      </c>
      <c r="M4567" s="4">
        <v>1</v>
      </c>
      <c r="N4567" s="4">
        <v>1</v>
      </c>
      <c r="O4567" s="2">
        <v>42449</v>
      </c>
      <c r="P4567" s="3">
        <v>0.02</v>
      </c>
      <c r="Q4567" s="4">
        <v>1</v>
      </c>
      <c r="R4567" s="3">
        <v>5.6</v>
      </c>
      <c r="S45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7" t="str">
        <f>IF(AIRBNB[[#This Row],[RUIDO(dB)]]&lt;=4,"Silencioso",IF(AIRBNB[[#This Row],[RUIDO(dB)]]&lt;=5.5,"Poco Ruidoso","Ruidoso"))</f>
        <v>Ruidoso</v>
      </c>
      <c r="U4567" t="str">
        <f>IF(AND(AIRBNB[[#This Row],[PRECIO]]&lt;50,AIRBNB[[#This Row],[MIN_NOCHES]]&gt;3),"Dentro del presupuesto","No considerar")</f>
        <v>No considerar</v>
      </c>
      <c r="V4567" t="str">
        <f>VLOOKUP(AIRBNB[[#This Row],[HOST_ID]],Super_host[],5,FALSE)</f>
        <v>Host</v>
      </c>
    </row>
    <row r="4568" spans="1:22">
      <c r="A4568" s="4">
        <v>2057403</v>
      </c>
      <c r="B4568" t="s">
        <v>1849</v>
      </c>
      <c r="C4568" s="4">
        <v>10535116</v>
      </c>
      <c r="D4568" t="s">
        <v>1850</v>
      </c>
      <c r="E4568" t="s">
        <v>1851</v>
      </c>
      <c r="F4568" s="4">
        <v>10025</v>
      </c>
      <c r="G4568" s="13" t="s">
        <v>124</v>
      </c>
      <c r="H4568" s="13" t="s">
        <v>168</v>
      </c>
      <c r="I4568" s="1">
        <v>4079053</v>
      </c>
      <c r="J4568" s="1">
        <v>-7396956</v>
      </c>
      <c r="K4568" t="s">
        <v>5</v>
      </c>
      <c r="L4568" s="20">
        <v>80</v>
      </c>
      <c r="M4568" s="4">
        <v>5</v>
      </c>
      <c r="N4568" s="4">
        <v>8</v>
      </c>
      <c r="O4568" s="2">
        <v>43466</v>
      </c>
      <c r="P4568" s="3">
        <v>0.12</v>
      </c>
      <c r="Q4568" s="4">
        <v>1</v>
      </c>
      <c r="R4568" s="3">
        <v>5.6</v>
      </c>
      <c r="S45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8" t="str">
        <f>IF(AIRBNB[[#This Row],[RUIDO(dB)]]&lt;=4,"Silencioso",IF(AIRBNB[[#This Row],[RUIDO(dB)]]&lt;=5.5,"Poco Ruidoso","Ruidoso"))</f>
        <v>Ruidoso</v>
      </c>
      <c r="U4568" t="str">
        <f>IF(AND(AIRBNB[[#This Row],[PRECIO]]&lt;50,AIRBNB[[#This Row],[MIN_NOCHES]]&gt;3),"Dentro del presupuesto","No considerar")</f>
        <v>No considerar</v>
      </c>
      <c r="V4568" t="str">
        <f>VLOOKUP(AIRBNB[[#This Row],[HOST_ID]],Super_host[],5,FALSE)</f>
        <v>Host</v>
      </c>
    </row>
    <row r="4569" spans="1:22">
      <c r="A4569" s="4">
        <v>4469264</v>
      </c>
      <c r="B4569" t="s">
        <v>14306</v>
      </c>
      <c r="C4569" s="4">
        <v>10304755</v>
      </c>
      <c r="D4569" t="s">
        <v>839</v>
      </c>
      <c r="E4569" t="s">
        <v>14307</v>
      </c>
      <c r="F4569" s="4">
        <v>11211</v>
      </c>
      <c r="G4569" s="13" t="s">
        <v>4662</v>
      </c>
      <c r="H4569" s="13" t="s">
        <v>9218</v>
      </c>
      <c r="I4569" s="1">
        <v>4071156</v>
      </c>
      <c r="J4569" s="1">
        <v>-7395826</v>
      </c>
      <c r="K4569" t="s">
        <v>40</v>
      </c>
      <c r="L4569" s="20">
        <v>80</v>
      </c>
      <c r="M4569" s="4">
        <v>2</v>
      </c>
      <c r="N4569" s="4">
        <v>108</v>
      </c>
      <c r="O4569" s="2">
        <v>43617</v>
      </c>
      <c r="P4569" s="3">
        <v>1.93</v>
      </c>
      <c r="Q4569" s="4">
        <v>1</v>
      </c>
      <c r="R4569" s="3">
        <v>6.9</v>
      </c>
      <c r="S45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69" t="str">
        <f>IF(AIRBNB[[#This Row],[RUIDO(dB)]]&lt;=4,"Silencioso",IF(AIRBNB[[#This Row],[RUIDO(dB)]]&lt;=5.5,"Poco Ruidoso","Ruidoso"))</f>
        <v>Ruidoso</v>
      </c>
      <c r="U4569" t="str">
        <f>IF(AND(AIRBNB[[#This Row],[PRECIO]]&lt;50,AIRBNB[[#This Row],[MIN_NOCHES]]&gt;3),"Dentro del presupuesto","No considerar")</f>
        <v>No considerar</v>
      </c>
      <c r="V4569" t="str">
        <f>VLOOKUP(AIRBNB[[#This Row],[HOST_ID]],Super_host[],5,FALSE)</f>
        <v>Host</v>
      </c>
    </row>
    <row r="4570" spans="1:22">
      <c r="A4570" s="4">
        <v>2451438</v>
      </c>
      <c r="B4570" t="s">
        <v>984</v>
      </c>
      <c r="C4570" s="4">
        <v>10193030</v>
      </c>
      <c r="D4570" t="s">
        <v>866</v>
      </c>
      <c r="E4570" t="s">
        <v>985</v>
      </c>
      <c r="F4570" s="4">
        <v>10039</v>
      </c>
      <c r="G4570" s="13" t="s">
        <v>124</v>
      </c>
      <c r="H4570" s="13" t="s">
        <v>148</v>
      </c>
      <c r="I4570" s="1">
        <v>4082349</v>
      </c>
      <c r="J4570" s="1">
        <v>-7394193</v>
      </c>
      <c r="K4570" t="s">
        <v>40</v>
      </c>
      <c r="L4570" s="20">
        <v>80</v>
      </c>
      <c r="M4570" s="4">
        <v>3</v>
      </c>
      <c r="N4570" s="4">
        <v>3</v>
      </c>
      <c r="O4570" s="2">
        <v>43011</v>
      </c>
      <c r="P4570" s="3">
        <v>0.05</v>
      </c>
      <c r="Q4570" s="4">
        <v>1</v>
      </c>
      <c r="R4570" s="3">
        <v>5.6</v>
      </c>
      <c r="S45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0" t="str">
        <f>IF(AIRBNB[[#This Row],[RUIDO(dB)]]&lt;=4,"Silencioso",IF(AIRBNB[[#This Row],[RUIDO(dB)]]&lt;=5.5,"Poco Ruidoso","Ruidoso"))</f>
        <v>Ruidoso</v>
      </c>
      <c r="U4570" t="str">
        <f>IF(AND(AIRBNB[[#This Row],[PRECIO]]&lt;50,AIRBNB[[#This Row],[MIN_NOCHES]]&gt;3),"Dentro del presupuesto","No considerar")</f>
        <v>No considerar</v>
      </c>
      <c r="V4570" t="str">
        <f>VLOOKUP(AIRBNB[[#This Row],[HOST_ID]],Super_host[],5,FALSE)</f>
        <v>Host</v>
      </c>
    </row>
    <row r="4571" spans="1:22">
      <c r="A4571" s="4">
        <v>1960358</v>
      </c>
      <c r="B4571" t="s">
        <v>15101</v>
      </c>
      <c r="C4571" s="4">
        <v>10129919</v>
      </c>
      <c r="D4571" t="s">
        <v>3372</v>
      </c>
      <c r="E4571" t="s">
        <v>15102</v>
      </c>
      <c r="F4571" s="4">
        <v>11208</v>
      </c>
      <c r="G4571" s="13" t="s">
        <v>4662</v>
      </c>
      <c r="H4571" s="13" t="s">
        <v>11791</v>
      </c>
      <c r="I4571" s="1">
        <v>4068528</v>
      </c>
      <c r="J4571" s="1">
        <v>-7387819</v>
      </c>
      <c r="K4571" t="s">
        <v>5</v>
      </c>
      <c r="L4571" s="20">
        <v>80</v>
      </c>
      <c r="M4571" s="4">
        <v>3</v>
      </c>
      <c r="N4571" s="4">
        <v>225</v>
      </c>
      <c r="O4571" s="2">
        <v>43646</v>
      </c>
      <c r="P4571" s="3">
        <v>3.49</v>
      </c>
      <c r="Q4571" s="4">
        <v>1</v>
      </c>
      <c r="R4571" s="3">
        <v>6.9</v>
      </c>
      <c r="S45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1" t="str">
        <f>IF(AIRBNB[[#This Row],[RUIDO(dB)]]&lt;=4,"Silencioso",IF(AIRBNB[[#This Row],[RUIDO(dB)]]&lt;=5.5,"Poco Ruidoso","Ruidoso"))</f>
        <v>Ruidoso</v>
      </c>
      <c r="U4571" t="str">
        <f>IF(AND(AIRBNB[[#This Row],[PRECIO]]&lt;50,AIRBNB[[#This Row],[MIN_NOCHES]]&gt;3),"Dentro del presupuesto","No considerar")</f>
        <v>No considerar</v>
      </c>
      <c r="V4571" t="str">
        <f>VLOOKUP(AIRBNB[[#This Row],[HOST_ID]],Super_host[],5,FALSE)</f>
        <v>Host</v>
      </c>
    </row>
    <row r="4572" spans="1:22">
      <c r="A4572" s="4">
        <v>1950588</v>
      </c>
      <c r="B4572" t="s">
        <v>4121</v>
      </c>
      <c r="C4572" s="4">
        <v>10087095</v>
      </c>
      <c r="D4572" t="s">
        <v>362</v>
      </c>
      <c r="E4572" t="s">
        <v>4122</v>
      </c>
      <c r="F4572" s="4">
        <v>10013</v>
      </c>
      <c r="G4572" s="13" t="s">
        <v>124</v>
      </c>
      <c r="H4572" s="13" t="s">
        <v>1573</v>
      </c>
      <c r="I4572" s="1">
        <v>407193</v>
      </c>
      <c r="J4572" s="1">
        <v>-7399781</v>
      </c>
      <c r="K4572" t="s">
        <v>5</v>
      </c>
      <c r="L4572" s="20">
        <v>80</v>
      </c>
      <c r="M4572" s="4">
        <v>3</v>
      </c>
      <c r="N4572" s="4">
        <v>41</v>
      </c>
      <c r="O4572" s="2">
        <v>43626</v>
      </c>
      <c r="P4572" s="3">
        <v>0.6</v>
      </c>
      <c r="Q4572" s="4">
        <v>1</v>
      </c>
      <c r="R4572" s="3">
        <v>5.6</v>
      </c>
      <c r="S45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2" t="str">
        <f>IF(AIRBNB[[#This Row],[RUIDO(dB)]]&lt;=4,"Silencioso",IF(AIRBNB[[#This Row],[RUIDO(dB)]]&lt;=5.5,"Poco Ruidoso","Ruidoso"))</f>
        <v>Ruidoso</v>
      </c>
      <c r="U4572" t="str">
        <f>IF(AND(AIRBNB[[#This Row],[PRECIO]]&lt;50,AIRBNB[[#This Row],[MIN_NOCHES]]&gt;3),"Dentro del presupuesto","No considerar")</f>
        <v>No considerar</v>
      </c>
      <c r="V4572" t="str">
        <f>VLOOKUP(AIRBNB[[#This Row],[HOST_ID]],Super_host[],5,FALSE)</f>
        <v>Host</v>
      </c>
    </row>
    <row r="4573" spans="1:22">
      <c r="A4573" s="4">
        <v>1936633</v>
      </c>
      <c r="B4573" t="s">
        <v>16519</v>
      </c>
      <c r="C4573" s="4">
        <v>10018391</v>
      </c>
      <c r="D4573" t="s">
        <v>454</v>
      </c>
      <c r="E4573" t="s">
        <v>16547</v>
      </c>
      <c r="F4573" s="4">
        <v>10464</v>
      </c>
      <c r="G4573" s="13" t="s">
        <v>16360</v>
      </c>
      <c r="H4573" s="13" t="s">
        <v>16522</v>
      </c>
      <c r="I4573" s="1">
        <v>4085258</v>
      </c>
      <c r="J4573" s="1">
        <v>-7378762</v>
      </c>
      <c r="K4573" t="s">
        <v>5</v>
      </c>
      <c r="L4573" s="20">
        <v>80</v>
      </c>
      <c r="M4573" s="4">
        <v>3</v>
      </c>
      <c r="N4573" s="4">
        <v>84</v>
      </c>
      <c r="O4573" s="2">
        <v>43435</v>
      </c>
      <c r="P4573" s="3">
        <v>1.26</v>
      </c>
      <c r="Q4573" s="4">
        <v>5</v>
      </c>
      <c r="R4573" s="3">
        <v>7.84</v>
      </c>
      <c r="S45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3" t="str">
        <f>IF(AIRBNB[[#This Row],[RUIDO(dB)]]&lt;=4,"Silencioso",IF(AIRBNB[[#This Row],[RUIDO(dB)]]&lt;=5.5,"Poco Ruidoso","Ruidoso"))</f>
        <v>Ruidoso</v>
      </c>
      <c r="U4573" t="str">
        <f>IF(AND(AIRBNB[[#This Row],[PRECIO]]&lt;50,AIRBNB[[#This Row],[MIN_NOCHES]]&gt;3),"Dentro del presupuesto","No considerar")</f>
        <v>No considerar</v>
      </c>
      <c r="V4573" t="str">
        <f>VLOOKUP(AIRBNB[[#This Row],[HOST_ID]],Super_host[],5,FALSE)</f>
        <v>Host</v>
      </c>
    </row>
    <row r="4574" spans="1:22">
      <c r="A4574" s="4">
        <v>2924834</v>
      </c>
      <c r="B4574" t="s">
        <v>13599</v>
      </c>
      <c r="C4574" s="4">
        <v>9576121</v>
      </c>
      <c r="D4574" t="s">
        <v>326</v>
      </c>
      <c r="E4574" t="s">
        <v>13600</v>
      </c>
      <c r="F4574" s="4">
        <v>11211</v>
      </c>
      <c r="G4574" s="13" t="s">
        <v>4662</v>
      </c>
      <c r="H4574" s="13" t="s">
        <v>9218</v>
      </c>
      <c r="I4574" s="1">
        <v>4071416</v>
      </c>
      <c r="J4574" s="1">
        <v>-739488</v>
      </c>
      <c r="K4574" t="s">
        <v>40</v>
      </c>
      <c r="L4574" s="20">
        <v>80</v>
      </c>
      <c r="M4574" s="4">
        <v>2</v>
      </c>
      <c r="N4574" s="4">
        <v>71</v>
      </c>
      <c r="O4574" s="2">
        <v>43522</v>
      </c>
      <c r="P4574" s="3">
        <v>1.1299999999999999</v>
      </c>
      <c r="Q4574" s="4">
        <v>1</v>
      </c>
      <c r="R4574" s="3">
        <v>6.9</v>
      </c>
      <c r="S45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4" t="str">
        <f>IF(AIRBNB[[#This Row],[RUIDO(dB)]]&lt;=4,"Silencioso",IF(AIRBNB[[#This Row],[RUIDO(dB)]]&lt;=5.5,"Poco Ruidoso","Ruidoso"))</f>
        <v>Ruidoso</v>
      </c>
      <c r="U4574" t="str">
        <f>IF(AND(AIRBNB[[#This Row],[PRECIO]]&lt;50,AIRBNB[[#This Row],[MIN_NOCHES]]&gt;3),"Dentro del presupuesto","No considerar")</f>
        <v>No considerar</v>
      </c>
      <c r="V4574" t="str">
        <f>VLOOKUP(AIRBNB[[#This Row],[HOST_ID]],Super_host[],5,FALSE)</f>
        <v>Host</v>
      </c>
    </row>
    <row r="4575" spans="1:22">
      <c r="A4575" s="4">
        <v>3216400</v>
      </c>
      <c r="B4575" t="s">
        <v>2870</v>
      </c>
      <c r="C4575" s="4">
        <v>9502879</v>
      </c>
      <c r="D4575" t="s">
        <v>66</v>
      </c>
      <c r="E4575" t="s">
        <v>2871</v>
      </c>
      <c r="F4575" s="4">
        <v>10065</v>
      </c>
      <c r="G4575" s="13" t="s">
        <v>124</v>
      </c>
      <c r="H4575" s="13" t="s">
        <v>129</v>
      </c>
      <c r="I4575" s="1">
        <v>4076158</v>
      </c>
      <c r="J4575" s="1">
        <v>-7396031</v>
      </c>
      <c r="K4575" t="s">
        <v>40</v>
      </c>
      <c r="L4575" s="20">
        <v>80</v>
      </c>
      <c r="M4575" s="4">
        <v>2</v>
      </c>
      <c r="N4575" s="4">
        <v>10</v>
      </c>
      <c r="O4575" s="2">
        <v>42858</v>
      </c>
      <c r="P4575" s="3">
        <v>0.25</v>
      </c>
      <c r="Q4575" s="4">
        <v>1</v>
      </c>
      <c r="R4575" s="3">
        <v>5.6</v>
      </c>
      <c r="S45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5" t="str">
        <f>IF(AIRBNB[[#This Row],[RUIDO(dB)]]&lt;=4,"Silencioso",IF(AIRBNB[[#This Row],[RUIDO(dB)]]&lt;=5.5,"Poco Ruidoso","Ruidoso"))</f>
        <v>Ruidoso</v>
      </c>
      <c r="U4575" t="str">
        <f>IF(AND(AIRBNB[[#This Row],[PRECIO]]&lt;50,AIRBNB[[#This Row],[MIN_NOCHES]]&gt;3),"Dentro del presupuesto","No considerar")</f>
        <v>No considerar</v>
      </c>
      <c r="V4575" t="str">
        <f>VLOOKUP(AIRBNB[[#This Row],[HOST_ID]],Super_host[],5,FALSE)</f>
        <v>Host</v>
      </c>
    </row>
    <row r="4576" spans="1:22">
      <c r="A4576" s="4">
        <v>3836189</v>
      </c>
      <c r="B4576" t="s">
        <v>15724</v>
      </c>
      <c r="C4576" s="4">
        <v>9314076</v>
      </c>
      <c r="D4576" t="s">
        <v>15725</v>
      </c>
      <c r="E4576" t="s">
        <v>15726</v>
      </c>
      <c r="F4576" s="4">
        <v>11206</v>
      </c>
      <c r="G4576" s="13" t="s">
        <v>4662</v>
      </c>
      <c r="H4576" s="13" t="s">
        <v>9230</v>
      </c>
      <c r="I4576" s="1">
        <v>4069291</v>
      </c>
      <c r="J4576" s="1">
        <v>-7395142</v>
      </c>
      <c r="K4576" t="s">
        <v>40</v>
      </c>
      <c r="L4576" s="20">
        <v>80</v>
      </c>
      <c r="M4576" s="4">
        <v>1</v>
      </c>
      <c r="N4576" s="4">
        <v>0</v>
      </c>
      <c r="O4576" s="2">
        <v>42465</v>
      </c>
      <c r="P4576" s="3">
        <v>0.35</v>
      </c>
      <c r="Q4576" s="4">
        <v>1</v>
      </c>
      <c r="R4576" s="3">
        <v>6.9</v>
      </c>
      <c r="S45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6" t="str">
        <f>IF(AIRBNB[[#This Row],[RUIDO(dB)]]&lt;=4,"Silencioso",IF(AIRBNB[[#This Row],[RUIDO(dB)]]&lt;=5.5,"Poco Ruidoso","Ruidoso"))</f>
        <v>Ruidoso</v>
      </c>
      <c r="U4576" t="str">
        <f>IF(AND(AIRBNB[[#This Row],[PRECIO]]&lt;50,AIRBNB[[#This Row],[MIN_NOCHES]]&gt;3),"Dentro del presupuesto","No considerar")</f>
        <v>No considerar</v>
      </c>
      <c r="V4576" t="str">
        <f>VLOOKUP(AIRBNB[[#This Row],[HOST_ID]],Super_host[],5,FALSE)</f>
        <v>Host</v>
      </c>
    </row>
    <row r="4577" spans="1:22">
      <c r="A4577" s="4">
        <v>1771965</v>
      </c>
      <c r="B4577" t="s">
        <v>4942</v>
      </c>
      <c r="C4577" s="4">
        <v>9306716</v>
      </c>
      <c r="D4577" t="s">
        <v>1407</v>
      </c>
      <c r="E4577" t="s">
        <v>4943</v>
      </c>
      <c r="F4577" s="4">
        <v>10026</v>
      </c>
      <c r="G4577" s="13" t="s">
        <v>124</v>
      </c>
      <c r="H4577" s="13" t="s">
        <v>148</v>
      </c>
      <c r="I4577" s="1">
        <v>4080266</v>
      </c>
      <c r="J4577" s="1">
        <v>-7394728</v>
      </c>
      <c r="K4577" t="s">
        <v>5</v>
      </c>
      <c r="L4577" s="20">
        <v>80</v>
      </c>
      <c r="M4577" s="4">
        <v>60</v>
      </c>
      <c r="N4577" s="4">
        <v>74</v>
      </c>
      <c r="O4577" s="2">
        <v>43569</v>
      </c>
      <c r="P4577" s="3">
        <v>1.08</v>
      </c>
      <c r="Q4577" s="4">
        <v>1</v>
      </c>
      <c r="R4577" s="3">
        <v>5.6</v>
      </c>
      <c r="S45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7" t="str">
        <f>IF(AIRBNB[[#This Row],[RUIDO(dB)]]&lt;=4,"Silencioso",IF(AIRBNB[[#This Row],[RUIDO(dB)]]&lt;=5.5,"Poco Ruidoso","Ruidoso"))</f>
        <v>Ruidoso</v>
      </c>
      <c r="U4577" t="str">
        <f>IF(AND(AIRBNB[[#This Row],[PRECIO]]&lt;50,AIRBNB[[#This Row],[MIN_NOCHES]]&gt;3),"Dentro del presupuesto","No considerar")</f>
        <v>No considerar</v>
      </c>
      <c r="V4577" t="str">
        <f>VLOOKUP(AIRBNB[[#This Row],[HOST_ID]],Super_host[],5,FALSE)</f>
        <v>Host</v>
      </c>
    </row>
    <row r="4578" spans="1:22">
      <c r="A4578" s="4">
        <v>1763956</v>
      </c>
      <c r="B4578" t="s">
        <v>5531</v>
      </c>
      <c r="C4578" s="4">
        <v>9271872</v>
      </c>
      <c r="D4578" t="s">
        <v>941</v>
      </c>
      <c r="E4578" t="s">
        <v>5532</v>
      </c>
      <c r="F4578" s="4">
        <v>10019</v>
      </c>
      <c r="G4578" s="13" t="s">
        <v>124</v>
      </c>
      <c r="H4578" s="13" t="s">
        <v>249</v>
      </c>
      <c r="I4578" s="1">
        <v>4076421</v>
      </c>
      <c r="J4578" s="1">
        <v>-7399115</v>
      </c>
      <c r="K4578" t="s">
        <v>40</v>
      </c>
      <c r="L4578" s="20">
        <v>80</v>
      </c>
      <c r="M4578" s="4">
        <v>5</v>
      </c>
      <c r="N4578" s="4">
        <v>62</v>
      </c>
      <c r="O4578" s="2">
        <v>43639</v>
      </c>
      <c r="P4578" s="3">
        <v>1.72</v>
      </c>
      <c r="Q4578" s="4">
        <v>1</v>
      </c>
      <c r="R4578" s="3">
        <v>5.6</v>
      </c>
      <c r="S45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8" t="str">
        <f>IF(AIRBNB[[#This Row],[RUIDO(dB)]]&lt;=4,"Silencioso",IF(AIRBNB[[#This Row],[RUIDO(dB)]]&lt;=5.5,"Poco Ruidoso","Ruidoso"))</f>
        <v>Ruidoso</v>
      </c>
      <c r="U4578" t="str">
        <f>IF(AND(AIRBNB[[#This Row],[PRECIO]]&lt;50,AIRBNB[[#This Row],[MIN_NOCHES]]&gt;3),"Dentro del presupuesto","No considerar")</f>
        <v>No considerar</v>
      </c>
      <c r="V4578" t="str">
        <f>VLOOKUP(AIRBNB[[#This Row],[HOST_ID]],Super_host[],5,FALSE)</f>
        <v>Host</v>
      </c>
    </row>
    <row r="4579" spans="1:22">
      <c r="A4579" s="4">
        <v>1758391</v>
      </c>
      <c r="B4579" t="s">
        <v>14081</v>
      </c>
      <c r="C4579" s="4">
        <v>9234456</v>
      </c>
      <c r="D4579" t="s">
        <v>8825</v>
      </c>
      <c r="E4579" t="s">
        <v>10925</v>
      </c>
      <c r="F4579" s="4">
        <v>11221</v>
      </c>
      <c r="G4579" s="13" t="s">
        <v>4662</v>
      </c>
      <c r="H4579" s="13" t="s">
        <v>9230</v>
      </c>
      <c r="I4579" s="1">
        <v>4069696</v>
      </c>
      <c r="J4579" s="1">
        <v>-7393577</v>
      </c>
      <c r="K4579" t="s">
        <v>40</v>
      </c>
      <c r="L4579" s="20">
        <v>80</v>
      </c>
      <c r="M4579" s="4">
        <v>3</v>
      </c>
      <c r="N4579" s="4">
        <v>112</v>
      </c>
      <c r="O4579" s="2">
        <v>43101</v>
      </c>
      <c r="P4579" s="3">
        <v>1.61</v>
      </c>
      <c r="Q4579" s="4">
        <v>1</v>
      </c>
      <c r="R4579" s="3">
        <v>6.9</v>
      </c>
      <c r="S45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79" t="str">
        <f>IF(AIRBNB[[#This Row],[RUIDO(dB)]]&lt;=4,"Silencioso",IF(AIRBNB[[#This Row],[RUIDO(dB)]]&lt;=5.5,"Poco Ruidoso","Ruidoso"))</f>
        <v>Ruidoso</v>
      </c>
      <c r="U4579" t="str">
        <f>IF(AND(AIRBNB[[#This Row],[PRECIO]]&lt;50,AIRBNB[[#This Row],[MIN_NOCHES]]&gt;3),"Dentro del presupuesto","No considerar")</f>
        <v>No considerar</v>
      </c>
      <c r="V4579" t="str">
        <f>VLOOKUP(AIRBNB[[#This Row],[HOST_ID]],Super_host[],5,FALSE)</f>
        <v>Host</v>
      </c>
    </row>
    <row r="4580" spans="1:22">
      <c r="A4580" s="4">
        <v>5739031</v>
      </c>
      <c r="B4580" t="s">
        <v>13364</v>
      </c>
      <c r="C4580" s="4">
        <v>9080758</v>
      </c>
      <c r="D4580" t="s">
        <v>13365</v>
      </c>
      <c r="E4580" t="s">
        <v>13366</v>
      </c>
      <c r="F4580" s="4">
        <v>11217</v>
      </c>
      <c r="G4580" s="13" t="s">
        <v>4662</v>
      </c>
      <c r="H4580" s="13" t="s">
        <v>9363</v>
      </c>
      <c r="I4580" s="1">
        <v>4067959</v>
      </c>
      <c r="J4580" s="1">
        <v>-7398713</v>
      </c>
      <c r="K4580" t="s">
        <v>40</v>
      </c>
      <c r="L4580" s="20">
        <v>80</v>
      </c>
      <c r="M4580" s="4">
        <v>2</v>
      </c>
      <c r="N4580" s="4">
        <v>48</v>
      </c>
      <c r="O4580" s="2">
        <v>43310</v>
      </c>
      <c r="P4580" s="3">
        <v>0.93</v>
      </c>
      <c r="Q4580" s="4">
        <v>1</v>
      </c>
      <c r="R4580" s="3">
        <v>6.9</v>
      </c>
      <c r="S45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0" t="str">
        <f>IF(AIRBNB[[#This Row],[RUIDO(dB)]]&lt;=4,"Silencioso",IF(AIRBNB[[#This Row],[RUIDO(dB)]]&lt;=5.5,"Poco Ruidoso","Ruidoso"))</f>
        <v>Ruidoso</v>
      </c>
      <c r="U4580" t="str">
        <f>IF(AND(AIRBNB[[#This Row],[PRECIO]]&lt;50,AIRBNB[[#This Row],[MIN_NOCHES]]&gt;3),"Dentro del presupuesto","No considerar")</f>
        <v>No considerar</v>
      </c>
      <c r="V4580" t="str">
        <f>VLOOKUP(AIRBNB[[#This Row],[HOST_ID]],Super_host[],5,FALSE)</f>
        <v>Host</v>
      </c>
    </row>
    <row r="4581" spans="1:22">
      <c r="A4581" s="4">
        <v>5061165</v>
      </c>
      <c r="B4581" t="s">
        <v>6524</v>
      </c>
      <c r="C4581" s="4">
        <v>9018446</v>
      </c>
      <c r="D4581" t="s">
        <v>4324</v>
      </c>
      <c r="E4581" t="s">
        <v>6525</v>
      </c>
      <c r="F4581" s="4">
        <v>10032</v>
      </c>
      <c r="G4581" s="13" t="s">
        <v>124</v>
      </c>
      <c r="H4581" s="13" t="s">
        <v>125</v>
      </c>
      <c r="I4581" s="1">
        <v>4083554</v>
      </c>
      <c r="J4581" s="1">
        <v>-7393849</v>
      </c>
      <c r="K4581" t="s">
        <v>40</v>
      </c>
      <c r="L4581" s="20">
        <v>80</v>
      </c>
      <c r="M4581" s="4">
        <v>1</v>
      </c>
      <c r="N4581" s="4">
        <v>307</v>
      </c>
      <c r="O4581" s="2">
        <v>43645</v>
      </c>
      <c r="P4581" s="3">
        <v>5.66</v>
      </c>
      <c r="Q4581" s="4">
        <v>1</v>
      </c>
      <c r="R4581" s="3">
        <v>5.6</v>
      </c>
      <c r="S45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1" t="str">
        <f>IF(AIRBNB[[#This Row],[RUIDO(dB)]]&lt;=4,"Silencioso",IF(AIRBNB[[#This Row],[RUIDO(dB)]]&lt;=5.5,"Poco Ruidoso","Ruidoso"))</f>
        <v>Ruidoso</v>
      </c>
      <c r="U4581" t="str">
        <f>IF(AND(AIRBNB[[#This Row],[PRECIO]]&lt;50,AIRBNB[[#This Row],[MIN_NOCHES]]&gt;3),"Dentro del presupuesto","No considerar")</f>
        <v>No considerar</v>
      </c>
      <c r="V4581" t="str">
        <f>VLOOKUP(AIRBNB[[#This Row],[HOST_ID]],Super_host[],5,FALSE)</f>
        <v>Host</v>
      </c>
    </row>
    <row r="4582" spans="1:22">
      <c r="A4582" s="4">
        <v>1654551</v>
      </c>
      <c r="B4582" t="s">
        <v>3145</v>
      </c>
      <c r="C4582" s="4">
        <v>8772693</v>
      </c>
      <c r="D4582" t="s">
        <v>407</v>
      </c>
      <c r="E4582" t="s">
        <v>3146</v>
      </c>
      <c r="F4582" s="4">
        <v>10014</v>
      </c>
      <c r="G4582" s="13" t="s">
        <v>124</v>
      </c>
      <c r="H4582" s="13" t="s">
        <v>140</v>
      </c>
      <c r="I4582" s="1">
        <v>4073119</v>
      </c>
      <c r="J4582" s="1">
        <v>-7400615</v>
      </c>
      <c r="K4582" t="s">
        <v>5</v>
      </c>
      <c r="L4582" s="20">
        <v>80</v>
      </c>
      <c r="M4582" s="4">
        <v>3</v>
      </c>
      <c r="N4582" s="4">
        <v>20</v>
      </c>
      <c r="O4582" s="2">
        <v>42644</v>
      </c>
      <c r="P4582" s="3">
        <v>0.28999999999999998</v>
      </c>
      <c r="Q4582" s="4">
        <v>1</v>
      </c>
      <c r="R4582" s="3">
        <v>5.6</v>
      </c>
      <c r="S45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2" t="str">
        <f>IF(AIRBNB[[#This Row],[RUIDO(dB)]]&lt;=4,"Silencioso",IF(AIRBNB[[#This Row],[RUIDO(dB)]]&lt;=5.5,"Poco Ruidoso","Ruidoso"))</f>
        <v>Ruidoso</v>
      </c>
      <c r="U4582" t="str">
        <f>IF(AND(AIRBNB[[#This Row],[PRECIO]]&lt;50,AIRBNB[[#This Row],[MIN_NOCHES]]&gt;3),"Dentro del presupuesto","No considerar")</f>
        <v>No considerar</v>
      </c>
      <c r="V4582" t="str">
        <f>VLOOKUP(AIRBNB[[#This Row],[HOST_ID]],Super_host[],5,FALSE)</f>
        <v>Host</v>
      </c>
    </row>
    <row r="4583" spans="1:22">
      <c r="A4583" s="4">
        <v>2197283</v>
      </c>
      <c r="B4583" t="s">
        <v>5165</v>
      </c>
      <c r="C4583" s="4">
        <v>8706294</v>
      </c>
      <c r="D4583" t="s">
        <v>4454</v>
      </c>
      <c r="E4583" t="s">
        <v>2084</v>
      </c>
      <c r="F4583" s="4">
        <v>10031</v>
      </c>
      <c r="G4583" s="13" t="s">
        <v>124</v>
      </c>
      <c r="H4583" s="13" t="s">
        <v>125</v>
      </c>
      <c r="I4583" s="1">
        <v>4084058</v>
      </c>
      <c r="J4583" s="1">
        <v>-7393885</v>
      </c>
      <c r="K4583" t="s">
        <v>5</v>
      </c>
      <c r="L4583" s="20">
        <v>80</v>
      </c>
      <c r="M4583" s="4">
        <v>5</v>
      </c>
      <c r="N4583" s="4">
        <v>81</v>
      </c>
      <c r="O4583" s="2">
        <v>43649</v>
      </c>
      <c r="P4583" s="3">
        <v>1.26</v>
      </c>
      <c r="Q4583" s="4">
        <v>1</v>
      </c>
      <c r="R4583" s="3">
        <v>5.6</v>
      </c>
      <c r="S45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3" t="str">
        <f>IF(AIRBNB[[#This Row],[RUIDO(dB)]]&lt;=4,"Silencioso",IF(AIRBNB[[#This Row],[RUIDO(dB)]]&lt;=5.5,"Poco Ruidoso","Ruidoso"))</f>
        <v>Ruidoso</v>
      </c>
      <c r="U4583" t="str">
        <f>IF(AND(AIRBNB[[#This Row],[PRECIO]]&lt;50,AIRBNB[[#This Row],[MIN_NOCHES]]&gt;3),"Dentro del presupuesto","No considerar")</f>
        <v>No considerar</v>
      </c>
      <c r="V4583" t="str">
        <f>VLOOKUP(AIRBNB[[#This Row],[HOST_ID]],Super_host[],5,FALSE)</f>
        <v>Host</v>
      </c>
    </row>
    <row r="4584" spans="1:22">
      <c r="A4584" s="4">
        <v>1633420</v>
      </c>
      <c r="B4584" t="s">
        <v>4944</v>
      </c>
      <c r="C4584" s="4">
        <v>8677477</v>
      </c>
      <c r="D4584" t="s">
        <v>4945</v>
      </c>
      <c r="E4584" t="s">
        <v>4946</v>
      </c>
      <c r="F4584" s="4">
        <v>10037</v>
      </c>
      <c r="G4584" s="13" t="s">
        <v>124</v>
      </c>
      <c r="H4584" s="13" t="s">
        <v>148</v>
      </c>
      <c r="I4584" s="1">
        <v>4081307</v>
      </c>
      <c r="J4584" s="1">
        <v>-7393854</v>
      </c>
      <c r="K4584" t="s">
        <v>40</v>
      </c>
      <c r="L4584" s="20">
        <v>80</v>
      </c>
      <c r="M4584" s="4">
        <v>1</v>
      </c>
      <c r="N4584" s="4">
        <v>73</v>
      </c>
      <c r="O4584" s="2">
        <v>43609</v>
      </c>
      <c r="P4584" s="3">
        <v>1.08</v>
      </c>
      <c r="Q4584" s="4">
        <v>1</v>
      </c>
      <c r="R4584" s="3">
        <v>5.6</v>
      </c>
      <c r="S45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4" t="str">
        <f>IF(AIRBNB[[#This Row],[RUIDO(dB)]]&lt;=4,"Silencioso",IF(AIRBNB[[#This Row],[RUIDO(dB)]]&lt;=5.5,"Poco Ruidoso","Ruidoso"))</f>
        <v>Ruidoso</v>
      </c>
      <c r="U4584" t="str">
        <f>IF(AND(AIRBNB[[#This Row],[PRECIO]]&lt;50,AIRBNB[[#This Row],[MIN_NOCHES]]&gt;3),"Dentro del presupuesto","No considerar")</f>
        <v>No considerar</v>
      </c>
      <c r="V4584" t="str">
        <f>VLOOKUP(AIRBNB[[#This Row],[HOST_ID]],Super_host[],5,FALSE)</f>
        <v>Host</v>
      </c>
    </row>
    <row r="4585" spans="1:22">
      <c r="A4585" s="4">
        <v>3587219</v>
      </c>
      <c r="B4585" t="s">
        <v>4956</v>
      </c>
      <c r="C4585" s="4">
        <v>8483704</v>
      </c>
      <c r="D4585" t="s">
        <v>1420</v>
      </c>
      <c r="E4585" t="s">
        <v>4957</v>
      </c>
      <c r="F4585" s="4">
        <v>10014</v>
      </c>
      <c r="G4585" s="13" t="s">
        <v>124</v>
      </c>
      <c r="H4585" s="13" t="s">
        <v>140</v>
      </c>
      <c r="I4585" s="1">
        <v>4073002</v>
      </c>
      <c r="J4585" s="1">
        <v>-7400653</v>
      </c>
      <c r="K4585" t="s">
        <v>5</v>
      </c>
      <c r="L4585" s="20">
        <v>80</v>
      </c>
      <c r="M4585" s="4">
        <v>7</v>
      </c>
      <c r="N4585" s="4">
        <v>16</v>
      </c>
      <c r="O4585" s="2">
        <v>43648</v>
      </c>
      <c r="P4585" s="3">
        <v>1.0900000000000001</v>
      </c>
      <c r="Q4585" s="4">
        <v>1</v>
      </c>
      <c r="R4585" s="3">
        <v>5.6</v>
      </c>
      <c r="S45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5" t="str">
        <f>IF(AIRBNB[[#This Row],[RUIDO(dB)]]&lt;=4,"Silencioso",IF(AIRBNB[[#This Row],[RUIDO(dB)]]&lt;=5.5,"Poco Ruidoso","Ruidoso"))</f>
        <v>Ruidoso</v>
      </c>
      <c r="U4585" t="str">
        <f>IF(AND(AIRBNB[[#This Row],[PRECIO]]&lt;50,AIRBNB[[#This Row],[MIN_NOCHES]]&gt;3),"Dentro del presupuesto","No considerar")</f>
        <v>No considerar</v>
      </c>
      <c r="V4585" t="str">
        <f>VLOOKUP(AIRBNB[[#This Row],[HOST_ID]],Super_host[],5,FALSE)</f>
        <v>Host</v>
      </c>
    </row>
    <row r="4586" spans="1:22">
      <c r="A4586" s="4">
        <v>1564553</v>
      </c>
      <c r="B4586" t="s">
        <v>5608</v>
      </c>
      <c r="C4586" s="4">
        <v>8323145</v>
      </c>
      <c r="D4586" t="s">
        <v>2224</v>
      </c>
      <c r="E4586" t="s">
        <v>5609</v>
      </c>
      <c r="F4586" s="4">
        <v>10012</v>
      </c>
      <c r="G4586" s="13" t="s">
        <v>124</v>
      </c>
      <c r="H4586" s="13" t="s">
        <v>642</v>
      </c>
      <c r="I4586" s="1">
        <v>4072411</v>
      </c>
      <c r="J4586" s="1">
        <v>-7399372</v>
      </c>
      <c r="K4586" t="s">
        <v>40</v>
      </c>
      <c r="L4586" s="20">
        <v>80</v>
      </c>
      <c r="M4586" s="4">
        <v>4</v>
      </c>
      <c r="N4586" s="4">
        <v>131</v>
      </c>
      <c r="O4586" s="2">
        <v>43623</v>
      </c>
      <c r="P4586" s="3">
        <v>1.88</v>
      </c>
      <c r="Q4586" s="4">
        <v>1</v>
      </c>
      <c r="R4586" s="3">
        <v>5.6</v>
      </c>
      <c r="S45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6" t="str">
        <f>IF(AIRBNB[[#This Row],[RUIDO(dB)]]&lt;=4,"Silencioso",IF(AIRBNB[[#This Row],[RUIDO(dB)]]&lt;=5.5,"Poco Ruidoso","Ruidoso"))</f>
        <v>Ruidoso</v>
      </c>
      <c r="U4586" t="str">
        <f>IF(AND(AIRBNB[[#This Row],[PRECIO]]&lt;50,AIRBNB[[#This Row],[MIN_NOCHES]]&gt;3),"Dentro del presupuesto","No considerar")</f>
        <v>No considerar</v>
      </c>
      <c r="V4586" t="str">
        <f>VLOOKUP(AIRBNB[[#This Row],[HOST_ID]],Super_host[],5,FALSE)</f>
        <v>Host</v>
      </c>
    </row>
    <row r="4587" spans="1:22">
      <c r="A4587" s="4">
        <v>4656361</v>
      </c>
      <c r="B4587" t="s">
        <v>4027</v>
      </c>
      <c r="C4587" s="4">
        <v>8291260</v>
      </c>
      <c r="D4587" t="s">
        <v>1364</v>
      </c>
      <c r="E4587" t="s">
        <v>4028</v>
      </c>
      <c r="F4587" s="4">
        <v>10033</v>
      </c>
      <c r="G4587" s="13" t="s">
        <v>124</v>
      </c>
      <c r="H4587" s="13" t="s">
        <v>125</v>
      </c>
      <c r="I4587" s="1">
        <v>4085171</v>
      </c>
      <c r="J4587" s="1">
        <v>-7392894</v>
      </c>
      <c r="K4587" t="s">
        <v>5</v>
      </c>
      <c r="L4587" s="20">
        <v>80</v>
      </c>
      <c r="M4587" s="4">
        <v>3</v>
      </c>
      <c r="N4587" s="4">
        <v>31</v>
      </c>
      <c r="O4587" s="2">
        <v>43645</v>
      </c>
      <c r="P4587" s="3">
        <v>0.56000000000000005</v>
      </c>
      <c r="Q4587" s="4">
        <v>1</v>
      </c>
      <c r="R4587" s="3">
        <v>5.6</v>
      </c>
      <c r="S45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7" t="str">
        <f>IF(AIRBNB[[#This Row],[RUIDO(dB)]]&lt;=4,"Silencioso",IF(AIRBNB[[#This Row],[RUIDO(dB)]]&lt;=5.5,"Poco Ruidoso","Ruidoso"))</f>
        <v>Ruidoso</v>
      </c>
      <c r="U4587" t="str">
        <f>IF(AND(AIRBNB[[#This Row],[PRECIO]]&lt;50,AIRBNB[[#This Row],[MIN_NOCHES]]&gt;3),"Dentro del presupuesto","No considerar")</f>
        <v>No considerar</v>
      </c>
      <c r="V4587" t="str">
        <f>VLOOKUP(AIRBNB[[#This Row],[HOST_ID]],Super_host[],5,FALSE)</f>
        <v>Host</v>
      </c>
    </row>
    <row r="4588" spans="1:22">
      <c r="A4588" s="4">
        <v>2118102</v>
      </c>
      <c r="B4588" t="s">
        <v>1125</v>
      </c>
      <c r="C4588" s="4">
        <v>7579627</v>
      </c>
      <c r="D4588" t="s">
        <v>66</v>
      </c>
      <c r="E4588" t="s">
        <v>539</v>
      </c>
      <c r="F4588" s="4">
        <v>10014</v>
      </c>
      <c r="G4588" s="13" t="s">
        <v>124</v>
      </c>
      <c r="H4588" s="13" t="s">
        <v>140</v>
      </c>
      <c r="I4588" s="1">
        <v>4073236</v>
      </c>
      <c r="J4588" s="1">
        <v>-7400353</v>
      </c>
      <c r="K4588" t="s">
        <v>5</v>
      </c>
      <c r="L4588" s="20">
        <v>80</v>
      </c>
      <c r="M4588" s="4">
        <v>1</v>
      </c>
      <c r="N4588" s="4">
        <v>4</v>
      </c>
      <c r="O4588" s="2">
        <v>42726</v>
      </c>
      <c r="P4588" s="3">
        <v>0.06</v>
      </c>
      <c r="Q4588" s="4">
        <v>1</v>
      </c>
      <c r="R4588" s="3">
        <v>5.6</v>
      </c>
      <c r="S45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8" t="str">
        <f>IF(AIRBNB[[#This Row],[RUIDO(dB)]]&lt;=4,"Silencioso",IF(AIRBNB[[#This Row],[RUIDO(dB)]]&lt;=5.5,"Poco Ruidoso","Ruidoso"))</f>
        <v>Ruidoso</v>
      </c>
      <c r="U4588" t="str">
        <f>IF(AND(AIRBNB[[#This Row],[PRECIO]]&lt;50,AIRBNB[[#This Row],[MIN_NOCHES]]&gt;3),"Dentro del presupuesto","No considerar")</f>
        <v>No considerar</v>
      </c>
      <c r="V4588" t="str">
        <f>VLOOKUP(AIRBNB[[#This Row],[HOST_ID]],Super_host[],5,FALSE)</f>
        <v>Host</v>
      </c>
    </row>
    <row r="4589" spans="1:22">
      <c r="A4589" s="4">
        <v>3568596</v>
      </c>
      <c r="B4589" t="s">
        <v>996</v>
      </c>
      <c r="C4589" s="4">
        <v>7499240</v>
      </c>
      <c r="D4589" t="s">
        <v>997</v>
      </c>
      <c r="E4589" t="s">
        <v>998</v>
      </c>
      <c r="F4589" s="4">
        <v>10032</v>
      </c>
      <c r="G4589" s="13" t="s">
        <v>124</v>
      </c>
      <c r="H4589" s="13" t="s">
        <v>125</v>
      </c>
      <c r="I4589" s="1">
        <v>408362</v>
      </c>
      <c r="J4589" s="1">
        <v>-7394033</v>
      </c>
      <c r="K4589" t="s">
        <v>40</v>
      </c>
      <c r="L4589" s="20">
        <v>80</v>
      </c>
      <c r="M4589" s="4">
        <v>1</v>
      </c>
      <c r="N4589" s="4">
        <v>3</v>
      </c>
      <c r="O4589" s="2">
        <v>42296</v>
      </c>
      <c r="P4589" s="3">
        <v>0.05</v>
      </c>
      <c r="Q4589" s="4">
        <v>1</v>
      </c>
      <c r="R4589" s="3">
        <v>5.6</v>
      </c>
      <c r="S45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89" t="str">
        <f>IF(AIRBNB[[#This Row],[RUIDO(dB)]]&lt;=4,"Silencioso",IF(AIRBNB[[#This Row],[RUIDO(dB)]]&lt;=5.5,"Poco Ruidoso","Ruidoso"))</f>
        <v>Ruidoso</v>
      </c>
      <c r="U4589" t="str">
        <f>IF(AND(AIRBNB[[#This Row],[PRECIO]]&lt;50,AIRBNB[[#This Row],[MIN_NOCHES]]&gt;3),"Dentro del presupuesto","No considerar")</f>
        <v>No considerar</v>
      </c>
      <c r="V4589" t="str">
        <f>VLOOKUP(AIRBNB[[#This Row],[HOST_ID]],Super_host[],5,FALSE)</f>
        <v>Host</v>
      </c>
    </row>
    <row r="4590" spans="1:22">
      <c r="A4590" s="4">
        <v>3545066</v>
      </c>
      <c r="B4590" t="s">
        <v>999</v>
      </c>
      <c r="C4590" s="4">
        <v>7250241</v>
      </c>
      <c r="D4590" t="s">
        <v>1000</v>
      </c>
      <c r="E4590" t="s">
        <v>1001</v>
      </c>
      <c r="F4590" s="4">
        <v>10002</v>
      </c>
      <c r="G4590" s="13" t="s">
        <v>124</v>
      </c>
      <c r="H4590" s="13" t="s">
        <v>137</v>
      </c>
      <c r="I4590" s="1">
        <v>4071306</v>
      </c>
      <c r="J4590" s="1">
        <v>-7398856</v>
      </c>
      <c r="K4590" t="s">
        <v>40</v>
      </c>
      <c r="L4590" s="20">
        <v>80</v>
      </c>
      <c r="M4590" s="4">
        <v>5</v>
      </c>
      <c r="N4590" s="4">
        <v>3</v>
      </c>
      <c r="O4590" s="2">
        <v>42245</v>
      </c>
      <c r="P4590" s="3">
        <v>0.05</v>
      </c>
      <c r="Q4590" s="4">
        <v>1</v>
      </c>
      <c r="R4590" s="3">
        <v>5.6</v>
      </c>
      <c r="S45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0" t="str">
        <f>IF(AIRBNB[[#This Row],[RUIDO(dB)]]&lt;=4,"Silencioso",IF(AIRBNB[[#This Row],[RUIDO(dB)]]&lt;=5.5,"Poco Ruidoso","Ruidoso"))</f>
        <v>Ruidoso</v>
      </c>
      <c r="U4590" t="str">
        <f>IF(AND(AIRBNB[[#This Row],[PRECIO]]&lt;50,AIRBNB[[#This Row],[MIN_NOCHES]]&gt;3),"Dentro del presupuesto","No considerar")</f>
        <v>No considerar</v>
      </c>
      <c r="V4590" t="str">
        <f>VLOOKUP(AIRBNB[[#This Row],[HOST_ID]],Super_host[],5,FALSE)</f>
        <v>Host</v>
      </c>
    </row>
    <row r="4591" spans="1:22">
      <c r="A4591" s="4">
        <v>5512274</v>
      </c>
      <c r="B4591" t="s">
        <v>401</v>
      </c>
      <c r="C4591" s="4">
        <v>7033514</v>
      </c>
      <c r="D4591" t="s">
        <v>311</v>
      </c>
      <c r="E4591" t="s">
        <v>402</v>
      </c>
      <c r="F4591" s="4">
        <v>10014</v>
      </c>
      <c r="G4591" s="13" t="s">
        <v>124</v>
      </c>
      <c r="H4591" s="13" t="s">
        <v>140</v>
      </c>
      <c r="I4591" s="1">
        <v>4073426</v>
      </c>
      <c r="J4591" s="1">
        <v>-7400525</v>
      </c>
      <c r="K4591" t="s">
        <v>5</v>
      </c>
      <c r="L4591" s="20">
        <v>80</v>
      </c>
      <c r="M4591" s="4">
        <v>1</v>
      </c>
      <c r="N4591" s="4">
        <v>1</v>
      </c>
      <c r="O4591" s="2">
        <v>42307</v>
      </c>
      <c r="P4591" s="3">
        <v>0.02</v>
      </c>
      <c r="Q4591" s="4">
        <v>1</v>
      </c>
      <c r="R4591" s="3">
        <v>5.6</v>
      </c>
      <c r="S45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1" t="str">
        <f>IF(AIRBNB[[#This Row],[RUIDO(dB)]]&lt;=4,"Silencioso",IF(AIRBNB[[#This Row],[RUIDO(dB)]]&lt;=5.5,"Poco Ruidoso","Ruidoso"))</f>
        <v>Ruidoso</v>
      </c>
      <c r="U4591" t="str">
        <f>IF(AND(AIRBNB[[#This Row],[PRECIO]]&lt;50,AIRBNB[[#This Row],[MIN_NOCHES]]&gt;3),"Dentro del presupuesto","No considerar")</f>
        <v>No considerar</v>
      </c>
      <c r="V4591" t="str">
        <f>VLOOKUP(AIRBNB[[#This Row],[HOST_ID]],Super_host[],5,FALSE)</f>
        <v>Host</v>
      </c>
    </row>
    <row r="4592" spans="1:22">
      <c r="A4592" s="4">
        <v>2041041</v>
      </c>
      <c r="B4592" t="s">
        <v>5291</v>
      </c>
      <c r="C4592" s="4">
        <v>7028387</v>
      </c>
      <c r="D4592" t="s">
        <v>1698</v>
      </c>
      <c r="E4592" t="s">
        <v>4976</v>
      </c>
      <c r="F4592" s="4">
        <v>10021</v>
      </c>
      <c r="G4592" s="13" t="s">
        <v>124</v>
      </c>
      <c r="H4592" s="13" t="s">
        <v>129</v>
      </c>
      <c r="I4592" s="1">
        <v>4076749</v>
      </c>
      <c r="J4592" s="1">
        <v>-7395533</v>
      </c>
      <c r="K4592" t="s">
        <v>40</v>
      </c>
      <c r="L4592" s="20">
        <v>80</v>
      </c>
      <c r="M4592" s="4">
        <v>24</v>
      </c>
      <c r="N4592" s="4">
        <v>89</v>
      </c>
      <c r="O4592" s="2">
        <v>43629</v>
      </c>
      <c r="P4592" s="3">
        <v>1.4</v>
      </c>
      <c r="Q4592" s="4">
        <v>1</v>
      </c>
      <c r="R4592" s="3">
        <v>5.6</v>
      </c>
      <c r="S45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2" t="str">
        <f>IF(AIRBNB[[#This Row],[RUIDO(dB)]]&lt;=4,"Silencioso",IF(AIRBNB[[#This Row],[RUIDO(dB)]]&lt;=5.5,"Poco Ruidoso","Ruidoso"))</f>
        <v>Ruidoso</v>
      </c>
      <c r="U4592" t="str">
        <f>IF(AND(AIRBNB[[#This Row],[PRECIO]]&lt;50,AIRBNB[[#This Row],[MIN_NOCHES]]&gt;3),"Dentro del presupuesto","No considerar")</f>
        <v>No considerar</v>
      </c>
      <c r="V4592" t="str">
        <f>VLOOKUP(AIRBNB[[#This Row],[HOST_ID]],Super_host[],5,FALSE)</f>
        <v>Host</v>
      </c>
    </row>
    <row r="4593" spans="1:22">
      <c r="A4593" s="4">
        <v>1290208</v>
      </c>
      <c r="B4593" t="s">
        <v>4716</v>
      </c>
      <c r="C4593" s="4">
        <v>7016230</v>
      </c>
      <c r="D4593" t="s">
        <v>4717</v>
      </c>
      <c r="E4593" t="s">
        <v>4718</v>
      </c>
      <c r="F4593" s="4">
        <v>10002</v>
      </c>
      <c r="G4593" s="13" t="s">
        <v>124</v>
      </c>
      <c r="H4593" s="13" t="s">
        <v>137</v>
      </c>
      <c r="I4593" s="1">
        <v>407191</v>
      </c>
      <c r="J4593" s="1">
        <v>-7398866</v>
      </c>
      <c r="K4593" t="s">
        <v>5</v>
      </c>
      <c r="L4593" s="20">
        <v>80</v>
      </c>
      <c r="M4593" s="4">
        <v>3</v>
      </c>
      <c r="N4593" s="4">
        <v>67</v>
      </c>
      <c r="O4593" s="2">
        <v>42751</v>
      </c>
      <c r="P4593" s="3">
        <v>0.92</v>
      </c>
      <c r="Q4593" s="4">
        <v>1</v>
      </c>
      <c r="R4593" s="3">
        <v>5.6</v>
      </c>
      <c r="S45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3" t="str">
        <f>IF(AIRBNB[[#This Row],[RUIDO(dB)]]&lt;=4,"Silencioso",IF(AIRBNB[[#This Row],[RUIDO(dB)]]&lt;=5.5,"Poco Ruidoso","Ruidoso"))</f>
        <v>Ruidoso</v>
      </c>
      <c r="U4593" t="str">
        <f>IF(AND(AIRBNB[[#This Row],[PRECIO]]&lt;50,AIRBNB[[#This Row],[MIN_NOCHES]]&gt;3),"Dentro del presupuesto","No considerar")</f>
        <v>No considerar</v>
      </c>
      <c r="V4593" t="str">
        <f>VLOOKUP(AIRBNB[[#This Row],[HOST_ID]],Super_host[],5,FALSE)</f>
        <v>Host</v>
      </c>
    </row>
    <row r="4594" spans="1:22">
      <c r="A4594" s="4">
        <v>2356082</v>
      </c>
      <c r="B4594" t="s">
        <v>4000</v>
      </c>
      <c r="C4594" s="4">
        <v>6970733</v>
      </c>
      <c r="D4594" t="s">
        <v>4001</v>
      </c>
      <c r="E4594" t="s">
        <v>4002</v>
      </c>
      <c r="F4594" s="4">
        <v>10014</v>
      </c>
      <c r="G4594" s="13" t="s">
        <v>124</v>
      </c>
      <c r="H4594" s="13" t="s">
        <v>144</v>
      </c>
      <c r="I4594" s="1">
        <v>4072946</v>
      </c>
      <c r="J4594" s="1">
        <v>-7400189</v>
      </c>
      <c r="K4594" t="s">
        <v>5</v>
      </c>
      <c r="L4594" s="20">
        <v>80</v>
      </c>
      <c r="M4594" s="4">
        <v>2</v>
      </c>
      <c r="N4594" s="4">
        <v>26</v>
      </c>
      <c r="O4594" s="2">
        <v>43030</v>
      </c>
      <c r="P4594" s="3">
        <v>0.55000000000000004</v>
      </c>
      <c r="Q4594" s="4">
        <v>1</v>
      </c>
      <c r="R4594" s="3">
        <v>5.6</v>
      </c>
      <c r="S45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4" t="str">
        <f>IF(AIRBNB[[#This Row],[RUIDO(dB)]]&lt;=4,"Silencioso",IF(AIRBNB[[#This Row],[RUIDO(dB)]]&lt;=5.5,"Poco Ruidoso","Ruidoso"))</f>
        <v>Ruidoso</v>
      </c>
      <c r="U4594" t="str">
        <f>IF(AND(AIRBNB[[#This Row],[PRECIO]]&lt;50,AIRBNB[[#This Row],[MIN_NOCHES]]&gt;3),"Dentro del presupuesto","No considerar")</f>
        <v>No considerar</v>
      </c>
      <c r="V4594" t="str">
        <f>VLOOKUP(AIRBNB[[#This Row],[HOST_ID]],Super_host[],5,FALSE)</f>
        <v>Host</v>
      </c>
    </row>
    <row r="4595" spans="1:22">
      <c r="A4595" s="4">
        <v>6421335</v>
      </c>
      <c r="B4595" t="s">
        <v>406</v>
      </c>
      <c r="C4595" s="4">
        <v>6680071</v>
      </c>
      <c r="D4595" t="s">
        <v>407</v>
      </c>
      <c r="E4595" t="s">
        <v>408</v>
      </c>
      <c r="F4595" s="4">
        <v>10002</v>
      </c>
      <c r="G4595" s="13" t="s">
        <v>124</v>
      </c>
      <c r="H4595" s="13" t="s">
        <v>409</v>
      </c>
      <c r="I4595" s="1">
        <v>4071489</v>
      </c>
      <c r="J4595" s="1">
        <v>-7399168</v>
      </c>
      <c r="K4595" t="s">
        <v>40</v>
      </c>
      <c r="L4595" s="20">
        <v>80</v>
      </c>
      <c r="M4595" s="4">
        <v>5</v>
      </c>
      <c r="N4595" s="4">
        <v>1</v>
      </c>
      <c r="O4595" s="2">
        <v>42149</v>
      </c>
      <c r="P4595" s="3">
        <v>0.02</v>
      </c>
      <c r="Q4595" s="4">
        <v>1</v>
      </c>
      <c r="R4595" s="3">
        <v>5.6</v>
      </c>
      <c r="S45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5" t="str">
        <f>IF(AIRBNB[[#This Row],[RUIDO(dB)]]&lt;=4,"Silencioso",IF(AIRBNB[[#This Row],[RUIDO(dB)]]&lt;=5.5,"Poco Ruidoso","Ruidoso"))</f>
        <v>Ruidoso</v>
      </c>
      <c r="U4595" t="str">
        <f>IF(AND(AIRBNB[[#This Row],[PRECIO]]&lt;50,AIRBNB[[#This Row],[MIN_NOCHES]]&gt;3),"Dentro del presupuesto","No considerar")</f>
        <v>No considerar</v>
      </c>
      <c r="V4595" t="str">
        <f>VLOOKUP(AIRBNB[[#This Row],[HOST_ID]],Super_host[],5,FALSE)</f>
        <v>Host</v>
      </c>
    </row>
    <row r="4596" spans="1:22">
      <c r="A4596" s="4">
        <v>1185525</v>
      </c>
      <c r="B4596" t="s">
        <v>12655</v>
      </c>
      <c r="C4596" s="4">
        <v>6483295</v>
      </c>
      <c r="D4596" t="s">
        <v>105</v>
      </c>
      <c r="E4596" t="s">
        <v>12656</v>
      </c>
      <c r="F4596" s="4">
        <v>11209</v>
      </c>
      <c r="G4596" s="13" t="s">
        <v>4662</v>
      </c>
      <c r="H4596" s="13" t="s">
        <v>9390</v>
      </c>
      <c r="I4596" s="1">
        <v>4063719</v>
      </c>
      <c r="J4596" s="1">
        <v>-7403489</v>
      </c>
      <c r="K4596" t="s">
        <v>5</v>
      </c>
      <c r="L4596" s="20">
        <v>80</v>
      </c>
      <c r="M4596" s="4">
        <v>3</v>
      </c>
      <c r="N4596" s="4">
        <v>38</v>
      </c>
      <c r="O4596" s="2">
        <v>43586</v>
      </c>
      <c r="P4596" s="3">
        <v>0.53</v>
      </c>
      <c r="Q4596" s="4">
        <v>1</v>
      </c>
      <c r="R4596" s="3">
        <v>6.9</v>
      </c>
      <c r="S45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6" t="str">
        <f>IF(AIRBNB[[#This Row],[RUIDO(dB)]]&lt;=4,"Silencioso",IF(AIRBNB[[#This Row],[RUIDO(dB)]]&lt;=5.5,"Poco Ruidoso","Ruidoso"))</f>
        <v>Ruidoso</v>
      </c>
      <c r="U4596" t="str">
        <f>IF(AND(AIRBNB[[#This Row],[PRECIO]]&lt;50,AIRBNB[[#This Row],[MIN_NOCHES]]&gt;3),"Dentro del presupuesto","No considerar")</f>
        <v>No considerar</v>
      </c>
      <c r="V4596" t="str">
        <f>VLOOKUP(AIRBNB[[#This Row],[HOST_ID]],Super_host[],5,FALSE)</f>
        <v>Host</v>
      </c>
    </row>
    <row r="4597" spans="1:22">
      <c r="A4597" s="4">
        <v>1177971</v>
      </c>
      <c r="B4597" t="s">
        <v>4664</v>
      </c>
      <c r="C4597" s="4">
        <v>6444977</v>
      </c>
      <c r="D4597" t="s">
        <v>764</v>
      </c>
      <c r="E4597" t="s">
        <v>4665</v>
      </c>
      <c r="F4597" s="4">
        <v>10016</v>
      </c>
      <c r="G4597" s="13" t="s">
        <v>124</v>
      </c>
      <c r="H4597" s="13" t="s">
        <v>373</v>
      </c>
      <c r="I4597" s="1">
        <v>4074542</v>
      </c>
      <c r="J4597" s="1">
        <v>-7398205</v>
      </c>
      <c r="K4597" t="s">
        <v>268</v>
      </c>
      <c r="L4597" s="20">
        <v>80</v>
      </c>
      <c r="M4597" s="4">
        <v>1</v>
      </c>
      <c r="N4597" s="4">
        <v>66</v>
      </c>
      <c r="O4597" s="2">
        <v>43589</v>
      </c>
      <c r="P4597" s="3">
        <v>0.89</v>
      </c>
      <c r="Q4597" s="4">
        <v>1</v>
      </c>
      <c r="R4597" s="3">
        <v>5.6</v>
      </c>
      <c r="S45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7" t="str">
        <f>IF(AIRBNB[[#This Row],[RUIDO(dB)]]&lt;=4,"Silencioso",IF(AIRBNB[[#This Row],[RUIDO(dB)]]&lt;=5.5,"Poco Ruidoso","Ruidoso"))</f>
        <v>Ruidoso</v>
      </c>
      <c r="U4597" t="str">
        <f>IF(AND(AIRBNB[[#This Row],[PRECIO]]&lt;50,AIRBNB[[#This Row],[MIN_NOCHES]]&gt;3),"Dentro del presupuesto","No considerar")</f>
        <v>No considerar</v>
      </c>
      <c r="V4597" t="str">
        <f>VLOOKUP(AIRBNB[[#This Row],[HOST_ID]],Super_host[],5,FALSE)</f>
        <v>Host</v>
      </c>
    </row>
    <row r="4598" spans="1:22">
      <c r="A4598" s="4">
        <v>3902791</v>
      </c>
      <c r="B4598" t="s">
        <v>1412</v>
      </c>
      <c r="C4598" s="4">
        <v>6426063</v>
      </c>
      <c r="D4598" t="s">
        <v>442</v>
      </c>
      <c r="E4598" t="s">
        <v>1413</v>
      </c>
      <c r="F4598" s="4">
        <v>10014</v>
      </c>
      <c r="G4598" s="13" t="s">
        <v>124</v>
      </c>
      <c r="H4598" s="13" t="s">
        <v>140</v>
      </c>
      <c r="I4598" s="1">
        <v>4073377</v>
      </c>
      <c r="J4598" s="1">
        <v>-740057</v>
      </c>
      <c r="K4598" t="s">
        <v>5</v>
      </c>
      <c r="L4598" s="20">
        <v>80</v>
      </c>
      <c r="M4598" s="4">
        <v>5</v>
      </c>
      <c r="N4598" s="4">
        <v>5</v>
      </c>
      <c r="O4598" s="2">
        <v>42489</v>
      </c>
      <c r="P4598" s="3">
        <v>0.08</v>
      </c>
      <c r="Q4598" s="4">
        <v>1</v>
      </c>
      <c r="R4598" s="3">
        <v>5.6</v>
      </c>
      <c r="S45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8" t="str">
        <f>IF(AIRBNB[[#This Row],[RUIDO(dB)]]&lt;=4,"Silencioso",IF(AIRBNB[[#This Row],[RUIDO(dB)]]&lt;=5.5,"Poco Ruidoso","Ruidoso"))</f>
        <v>Ruidoso</v>
      </c>
      <c r="U4598" t="str">
        <f>IF(AND(AIRBNB[[#This Row],[PRECIO]]&lt;50,AIRBNB[[#This Row],[MIN_NOCHES]]&gt;3),"Dentro del presupuesto","No considerar")</f>
        <v>No considerar</v>
      </c>
      <c r="V4598" t="str">
        <f>VLOOKUP(AIRBNB[[#This Row],[HOST_ID]],Super_host[],5,FALSE)</f>
        <v>Host</v>
      </c>
    </row>
    <row r="4599" spans="1:22">
      <c r="A4599" s="4">
        <v>1170268</v>
      </c>
      <c r="B4599" t="s">
        <v>12345</v>
      </c>
      <c r="C4599" s="4">
        <v>6407125</v>
      </c>
      <c r="D4599" t="s">
        <v>12346</v>
      </c>
      <c r="E4599" t="s">
        <v>12347</v>
      </c>
      <c r="F4599" s="4">
        <v>11237</v>
      </c>
      <c r="G4599" s="13" t="s">
        <v>4662</v>
      </c>
      <c r="H4599" s="13" t="s">
        <v>9274</v>
      </c>
      <c r="I4599" s="1">
        <v>4069776</v>
      </c>
      <c r="J4599" s="1">
        <v>-7390939</v>
      </c>
      <c r="K4599" t="s">
        <v>5</v>
      </c>
      <c r="L4599" s="20">
        <v>80</v>
      </c>
      <c r="M4599" s="4">
        <v>2</v>
      </c>
      <c r="N4599" s="4">
        <v>31</v>
      </c>
      <c r="O4599" s="2">
        <v>43399</v>
      </c>
      <c r="P4599" s="3">
        <v>0.42</v>
      </c>
      <c r="Q4599" s="4">
        <v>1</v>
      </c>
      <c r="R4599" s="3">
        <v>6.9</v>
      </c>
      <c r="S45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599" t="str">
        <f>IF(AIRBNB[[#This Row],[RUIDO(dB)]]&lt;=4,"Silencioso",IF(AIRBNB[[#This Row],[RUIDO(dB)]]&lt;=5.5,"Poco Ruidoso","Ruidoso"))</f>
        <v>Ruidoso</v>
      </c>
      <c r="U4599" t="str">
        <f>IF(AND(AIRBNB[[#This Row],[PRECIO]]&lt;50,AIRBNB[[#This Row],[MIN_NOCHES]]&gt;3),"Dentro del presupuesto","No considerar")</f>
        <v>No considerar</v>
      </c>
      <c r="V4599" t="str">
        <f>VLOOKUP(AIRBNB[[#This Row],[HOST_ID]],Super_host[],5,FALSE)</f>
        <v>Host</v>
      </c>
    </row>
    <row r="4600" spans="1:22">
      <c r="A4600" s="4">
        <v>1166616</v>
      </c>
      <c r="B4600" t="s">
        <v>4443</v>
      </c>
      <c r="C4600" s="4">
        <v>6388666</v>
      </c>
      <c r="D4600" t="s">
        <v>4444</v>
      </c>
      <c r="E4600" t="s">
        <v>4445</v>
      </c>
      <c r="F4600" s="4">
        <v>10032</v>
      </c>
      <c r="G4600" s="13" t="s">
        <v>124</v>
      </c>
      <c r="H4600" s="13" t="s">
        <v>125</v>
      </c>
      <c r="I4600" s="1">
        <v>4084002</v>
      </c>
      <c r="J4600" s="1">
        <v>-739385</v>
      </c>
      <c r="K4600" t="s">
        <v>40</v>
      </c>
      <c r="L4600" s="20">
        <v>80</v>
      </c>
      <c r="M4600" s="4">
        <v>2</v>
      </c>
      <c r="N4600" s="4">
        <v>56</v>
      </c>
      <c r="O4600" s="2">
        <v>43638</v>
      </c>
      <c r="P4600" s="3">
        <v>0.76</v>
      </c>
      <c r="Q4600" s="4">
        <v>1</v>
      </c>
      <c r="R4600" s="3">
        <v>5.6</v>
      </c>
      <c r="S46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0" t="str">
        <f>IF(AIRBNB[[#This Row],[RUIDO(dB)]]&lt;=4,"Silencioso",IF(AIRBNB[[#This Row],[RUIDO(dB)]]&lt;=5.5,"Poco Ruidoso","Ruidoso"))</f>
        <v>Ruidoso</v>
      </c>
      <c r="U4600" t="str">
        <f>IF(AND(AIRBNB[[#This Row],[PRECIO]]&lt;50,AIRBNB[[#This Row],[MIN_NOCHES]]&gt;3),"Dentro del presupuesto","No considerar")</f>
        <v>No considerar</v>
      </c>
      <c r="V4600" t="str">
        <f>VLOOKUP(AIRBNB[[#This Row],[HOST_ID]],Super_host[],5,FALSE)</f>
        <v>Host</v>
      </c>
    </row>
    <row r="4601" spans="1:22">
      <c r="A4601" s="4">
        <v>2062630</v>
      </c>
      <c r="B4601" t="s">
        <v>16373</v>
      </c>
      <c r="C4601" s="4">
        <v>6313448</v>
      </c>
      <c r="D4601" t="s">
        <v>16374</v>
      </c>
      <c r="E4601" t="s">
        <v>16375</v>
      </c>
      <c r="F4601" s="4">
        <v>10462</v>
      </c>
      <c r="G4601" s="13" t="s">
        <v>16360</v>
      </c>
      <c r="H4601" s="13" t="s">
        <v>16376</v>
      </c>
      <c r="I4601" s="1">
        <v>4085667</v>
      </c>
      <c r="J4601" s="1">
        <v>-7386543</v>
      </c>
      <c r="K4601" t="s">
        <v>5</v>
      </c>
      <c r="L4601" s="20">
        <v>80</v>
      </c>
      <c r="M4601" s="4">
        <v>1</v>
      </c>
      <c r="N4601" s="4">
        <v>1</v>
      </c>
      <c r="O4601" s="2">
        <v>41870</v>
      </c>
      <c r="P4601" s="3">
        <v>0.02</v>
      </c>
      <c r="Q4601" s="4">
        <v>5</v>
      </c>
      <c r="R4601" s="3">
        <v>7.84</v>
      </c>
      <c r="S46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1" t="str">
        <f>IF(AIRBNB[[#This Row],[RUIDO(dB)]]&lt;=4,"Silencioso",IF(AIRBNB[[#This Row],[RUIDO(dB)]]&lt;=5.5,"Poco Ruidoso","Ruidoso"))</f>
        <v>Ruidoso</v>
      </c>
      <c r="U4601" t="str">
        <f>IF(AND(AIRBNB[[#This Row],[PRECIO]]&lt;50,AIRBNB[[#This Row],[MIN_NOCHES]]&gt;3),"Dentro del presupuesto","No considerar")</f>
        <v>No considerar</v>
      </c>
      <c r="V4601" t="str">
        <f>VLOOKUP(AIRBNB[[#This Row],[HOST_ID]],Super_host[],5,FALSE)</f>
        <v>Host</v>
      </c>
    </row>
    <row r="4602" spans="1:22">
      <c r="A4602" s="4">
        <v>3171480</v>
      </c>
      <c r="B4602" t="s">
        <v>1278</v>
      </c>
      <c r="C4602" s="4">
        <v>6183406</v>
      </c>
      <c r="D4602" t="s">
        <v>526</v>
      </c>
      <c r="E4602" t="s">
        <v>1279</v>
      </c>
      <c r="F4602" s="4">
        <v>10014</v>
      </c>
      <c r="G4602" s="13" t="s">
        <v>124</v>
      </c>
      <c r="H4602" s="13" t="s">
        <v>140</v>
      </c>
      <c r="I4602" s="1">
        <v>4073509</v>
      </c>
      <c r="J4602" s="1">
        <v>-7400323</v>
      </c>
      <c r="K4602" t="s">
        <v>5</v>
      </c>
      <c r="L4602" s="20">
        <v>80</v>
      </c>
      <c r="M4602" s="4">
        <v>4</v>
      </c>
      <c r="N4602" s="4">
        <v>4</v>
      </c>
      <c r="O4602" s="2">
        <v>42635</v>
      </c>
      <c r="P4602" s="3">
        <v>7.0000000000000007E-2</v>
      </c>
      <c r="Q4602" s="4">
        <v>1</v>
      </c>
      <c r="R4602" s="3">
        <v>5.6</v>
      </c>
      <c r="S46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2" t="str">
        <f>IF(AIRBNB[[#This Row],[RUIDO(dB)]]&lt;=4,"Silencioso",IF(AIRBNB[[#This Row],[RUIDO(dB)]]&lt;=5.5,"Poco Ruidoso","Ruidoso"))</f>
        <v>Ruidoso</v>
      </c>
      <c r="U4602" t="str">
        <f>IF(AND(AIRBNB[[#This Row],[PRECIO]]&lt;50,AIRBNB[[#This Row],[MIN_NOCHES]]&gt;3),"Dentro del presupuesto","No considerar")</f>
        <v>No considerar</v>
      </c>
      <c r="V4602" t="str">
        <f>VLOOKUP(AIRBNB[[#This Row],[HOST_ID]],Super_host[],5,FALSE)</f>
        <v>Host</v>
      </c>
    </row>
    <row r="4603" spans="1:22">
      <c r="A4603" s="4">
        <v>1110195</v>
      </c>
      <c r="B4603" t="s">
        <v>12844</v>
      </c>
      <c r="C4603" s="4">
        <v>6093878</v>
      </c>
      <c r="D4603" t="s">
        <v>12845</v>
      </c>
      <c r="E4603" t="s">
        <v>12846</v>
      </c>
      <c r="F4603" s="4">
        <v>11216</v>
      </c>
      <c r="G4603" s="13" t="s">
        <v>4662</v>
      </c>
      <c r="H4603" s="13" t="s">
        <v>9230</v>
      </c>
      <c r="I4603" s="1">
        <v>4068068</v>
      </c>
      <c r="J4603" s="1">
        <v>-739535</v>
      </c>
      <c r="K4603" t="s">
        <v>40</v>
      </c>
      <c r="L4603" s="20">
        <v>80</v>
      </c>
      <c r="M4603" s="4">
        <v>2</v>
      </c>
      <c r="N4603" s="4">
        <v>44</v>
      </c>
      <c r="O4603" s="2">
        <v>43645</v>
      </c>
      <c r="P4603" s="3">
        <v>0.62</v>
      </c>
      <c r="Q4603" s="4">
        <v>1</v>
      </c>
      <c r="R4603" s="3">
        <v>6.9</v>
      </c>
      <c r="S46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3" t="str">
        <f>IF(AIRBNB[[#This Row],[RUIDO(dB)]]&lt;=4,"Silencioso",IF(AIRBNB[[#This Row],[RUIDO(dB)]]&lt;=5.5,"Poco Ruidoso","Ruidoso"))</f>
        <v>Ruidoso</v>
      </c>
      <c r="U4603" t="str">
        <f>IF(AND(AIRBNB[[#This Row],[PRECIO]]&lt;50,AIRBNB[[#This Row],[MIN_NOCHES]]&gt;3),"Dentro del presupuesto","No considerar")</f>
        <v>No considerar</v>
      </c>
      <c r="V4603" t="str">
        <f>VLOOKUP(AIRBNB[[#This Row],[HOST_ID]],Super_host[],5,FALSE)</f>
        <v>Host</v>
      </c>
    </row>
    <row r="4604" spans="1:22">
      <c r="A4604" s="4">
        <v>1083888</v>
      </c>
      <c r="B4604" t="s">
        <v>11354</v>
      </c>
      <c r="C4604" s="4">
        <v>5959653</v>
      </c>
      <c r="D4604" t="s">
        <v>11355</v>
      </c>
      <c r="E4604" t="s">
        <v>11356</v>
      </c>
      <c r="F4604" s="4">
        <v>11233</v>
      </c>
      <c r="G4604" s="13" t="s">
        <v>4662</v>
      </c>
      <c r="H4604" s="13" t="s">
        <v>9230</v>
      </c>
      <c r="I4604" s="1">
        <v>4068532</v>
      </c>
      <c r="J4604" s="1">
        <v>-7392429</v>
      </c>
      <c r="K4604" t="s">
        <v>40</v>
      </c>
      <c r="L4604" s="20">
        <v>80</v>
      </c>
      <c r="M4604" s="4">
        <v>1</v>
      </c>
      <c r="N4604" s="4">
        <v>14</v>
      </c>
      <c r="O4604" s="2">
        <v>43532</v>
      </c>
      <c r="P4604" s="3">
        <v>0.2</v>
      </c>
      <c r="Q4604" s="4">
        <v>1</v>
      </c>
      <c r="R4604" s="3">
        <v>6.9</v>
      </c>
      <c r="S46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4" t="str">
        <f>IF(AIRBNB[[#This Row],[RUIDO(dB)]]&lt;=4,"Silencioso",IF(AIRBNB[[#This Row],[RUIDO(dB)]]&lt;=5.5,"Poco Ruidoso","Ruidoso"))</f>
        <v>Ruidoso</v>
      </c>
      <c r="U4604" t="str">
        <f>IF(AND(AIRBNB[[#This Row],[PRECIO]]&lt;50,AIRBNB[[#This Row],[MIN_NOCHES]]&gt;3),"Dentro del presupuesto","No considerar")</f>
        <v>No considerar</v>
      </c>
      <c r="V4604" t="str">
        <f>VLOOKUP(AIRBNB[[#This Row],[HOST_ID]],Super_host[],5,FALSE)</f>
        <v>Host</v>
      </c>
    </row>
    <row r="4605" spans="1:22">
      <c r="A4605" s="4">
        <v>4070027</v>
      </c>
      <c r="B4605" t="s">
        <v>1129</v>
      </c>
      <c r="C4605" s="4">
        <v>5558013</v>
      </c>
      <c r="D4605" t="s">
        <v>1130</v>
      </c>
      <c r="E4605" t="s">
        <v>1131</v>
      </c>
      <c r="F4605" s="4">
        <v>10029</v>
      </c>
      <c r="G4605" s="13" t="s">
        <v>124</v>
      </c>
      <c r="H4605" s="13" t="s">
        <v>219</v>
      </c>
      <c r="I4605" s="1">
        <v>407941</v>
      </c>
      <c r="J4605" s="1">
        <v>-7394045</v>
      </c>
      <c r="K4605" t="s">
        <v>40</v>
      </c>
      <c r="L4605" s="20">
        <v>80</v>
      </c>
      <c r="M4605" s="4">
        <v>2</v>
      </c>
      <c r="N4605" s="4">
        <v>2</v>
      </c>
      <c r="O4605" s="2">
        <v>42608</v>
      </c>
      <c r="P4605" s="3">
        <v>0.06</v>
      </c>
      <c r="Q4605" s="4">
        <v>1</v>
      </c>
      <c r="R4605" s="3">
        <v>5.6</v>
      </c>
      <c r="S46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5" t="str">
        <f>IF(AIRBNB[[#This Row],[RUIDO(dB)]]&lt;=4,"Silencioso",IF(AIRBNB[[#This Row],[RUIDO(dB)]]&lt;=5.5,"Poco Ruidoso","Ruidoso"))</f>
        <v>Ruidoso</v>
      </c>
      <c r="U4605" t="str">
        <f>IF(AND(AIRBNB[[#This Row],[PRECIO]]&lt;50,AIRBNB[[#This Row],[MIN_NOCHES]]&gt;3),"Dentro del presupuesto","No considerar")</f>
        <v>No considerar</v>
      </c>
      <c r="V4605" t="str">
        <f>VLOOKUP(AIRBNB[[#This Row],[HOST_ID]],Super_host[],5,FALSE)</f>
        <v>Host</v>
      </c>
    </row>
    <row r="4606" spans="1:22">
      <c r="A4606" s="4">
        <v>1479349</v>
      </c>
      <c r="B4606" t="s">
        <v>14250</v>
      </c>
      <c r="C4606" s="4">
        <v>5464042</v>
      </c>
      <c r="D4606" t="s">
        <v>933</v>
      </c>
      <c r="E4606" t="s">
        <v>14251</v>
      </c>
      <c r="F4606" s="4">
        <v>11206</v>
      </c>
      <c r="G4606" s="13" t="s">
        <v>4662</v>
      </c>
      <c r="H4606" s="13" t="s">
        <v>9218</v>
      </c>
      <c r="I4606" s="1">
        <v>4070952</v>
      </c>
      <c r="J4606" s="1">
        <v>-7395078</v>
      </c>
      <c r="K4606" t="s">
        <v>40</v>
      </c>
      <c r="L4606" s="20">
        <v>80</v>
      </c>
      <c r="M4606" s="4">
        <v>3</v>
      </c>
      <c r="N4606" s="4">
        <v>130</v>
      </c>
      <c r="O4606" s="2">
        <v>42859</v>
      </c>
      <c r="P4606" s="3">
        <v>1.85</v>
      </c>
      <c r="Q4606" s="4">
        <v>1</v>
      </c>
      <c r="R4606" s="3">
        <v>6.9</v>
      </c>
      <c r="S46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6" t="str">
        <f>IF(AIRBNB[[#This Row],[RUIDO(dB)]]&lt;=4,"Silencioso",IF(AIRBNB[[#This Row],[RUIDO(dB)]]&lt;=5.5,"Poco Ruidoso","Ruidoso"))</f>
        <v>Ruidoso</v>
      </c>
      <c r="U4606" t="str">
        <f>IF(AND(AIRBNB[[#This Row],[PRECIO]]&lt;50,AIRBNB[[#This Row],[MIN_NOCHES]]&gt;3),"Dentro del presupuesto","No considerar")</f>
        <v>No considerar</v>
      </c>
      <c r="V4606" t="str">
        <f>VLOOKUP(AIRBNB[[#This Row],[HOST_ID]],Super_host[],5,FALSE)</f>
        <v>Host</v>
      </c>
    </row>
    <row r="4607" spans="1:22">
      <c r="A4607" s="4">
        <v>5999786</v>
      </c>
      <c r="B4607" t="s">
        <v>5263</v>
      </c>
      <c r="C4607" s="4">
        <v>4714927</v>
      </c>
      <c r="D4607" t="s">
        <v>3214</v>
      </c>
      <c r="E4607" t="s">
        <v>5264</v>
      </c>
      <c r="F4607" s="4">
        <v>10029</v>
      </c>
      <c r="G4607" s="13" t="s">
        <v>124</v>
      </c>
      <c r="H4607" s="13" t="s">
        <v>219</v>
      </c>
      <c r="I4607" s="1">
        <v>4079155</v>
      </c>
      <c r="J4607" s="1">
        <v>-7394746</v>
      </c>
      <c r="K4607" t="s">
        <v>40</v>
      </c>
      <c r="L4607" s="20">
        <v>80</v>
      </c>
      <c r="M4607" s="4">
        <v>1</v>
      </c>
      <c r="N4607" s="4">
        <v>70</v>
      </c>
      <c r="O4607" s="2">
        <v>43634</v>
      </c>
      <c r="P4607" s="3">
        <v>1.36</v>
      </c>
      <c r="Q4607" s="4">
        <v>1</v>
      </c>
      <c r="R4607" s="3">
        <v>5.6</v>
      </c>
      <c r="S46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7" t="str">
        <f>IF(AIRBNB[[#This Row],[RUIDO(dB)]]&lt;=4,"Silencioso",IF(AIRBNB[[#This Row],[RUIDO(dB)]]&lt;=5.5,"Poco Ruidoso","Ruidoso"))</f>
        <v>Ruidoso</v>
      </c>
      <c r="U4607" t="str">
        <f>IF(AND(AIRBNB[[#This Row],[PRECIO]]&lt;50,AIRBNB[[#This Row],[MIN_NOCHES]]&gt;3),"Dentro del presupuesto","No considerar")</f>
        <v>No considerar</v>
      </c>
      <c r="V4607" t="str">
        <f>VLOOKUP(AIRBNB[[#This Row],[HOST_ID]],Super_host[],5,FALSE)</f>
        <v>Host</v>
      </c>
    </row>
    <row r="4608" spans="1:22">
      <c r="A4608" s="4">
        <v>2006452</v>
      </c>
      <c r="B4608" t="s">
        <v>10370</v>
      </c>
      <c r="C4608" s="4">
        <v>4467316</v>
      </c>
      <c r="D4608" t="s">
        <v>5241</v>
      </c>
      <c r="E4608" t="s">
        <v>10096</v>
      </c>
      <c r="F4608" s="4">
        <v>11211</v>
      </c>
      <c r="G4608" s="13" t="s">
        <v>4662</v>
      </c>
      <c r="H4608" s="13" t="s">
        <v>9218</v>
      </c>
      <c r="I4608" s="1">
        <v>4071044</v>
      </c>
      <c r="J4608" s="1">
        <v>-7393987</v>
      </c>
      <c r="K4608" t="s">
        <v>40</v>
      </c>
      <c r="L4608" s="20">
        <v>80</v>
      </c>
      <c r="M4608" s="4">
        <v>30</v>
      </c>
      <c r="N4608" s="4">
        <v>4</v>
      </c>
      <c r="O4608" s="2">
        <v>43467</v>
      </c>
      <c r="P4608" s="3">
        <v>0.08</v>
      </c>
      <c r="Q4608" s="4">
        <v>1</v>
      </c>
      <c r="R4608" s="3">
        <v>6.9</v>
      </c>
      <c r="S46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8" t="str">
        <f>IF(AIRBNB[[#This Row],[RUIDO(dB)]]&lt;=4,"Silencioso",IF(AIRBNB[[#This Row],[RUIDO(dB)]]&lt;=5.5,"Poco Ruidoso","Ruidoso"))</f>
        <v>Ruidoso</v>
      </c>
      <c r="U4608" t="str">
        <f>IF(AND(AIRBNB[[#This Row],[PRECIO]]&lt;50,AIRBNB[[#This Row],[MIN_NOCHES]]&gt;3),"Dentro del presupuesto","No considerar")</f>
        <v>No considerar</v>
      </c>
      <c r="V4608" t="str">
        <f>VLOOKUP(AIRBNB[[#This Row],[HOST_ID]],Super_host[],5,FALSE)</f>
        <v>Host</v>
      </c>
    </row>
    <row r="4609" spans="1:22">
      <c r="A4609" s="4">
        <v>843036</v>
      </c>
      <c r="B4609" t="s">
        <v>3090</v>
      </c>
      <c r="C4609" s="4">
        <v>4401623</v>
      </c>
      <c r="D4609" t="s">
        <v>3091</v>
      </c>
      <c r="E4609" t="s">
        <v>3092</v>
      </c>
      <c r="F4609" s="4">
        <v>10033</v>
      </c>
      <c r="G4609" s="13" t="s">
        <v>124</v>
      </c>
      <c r="H4609" s="13" t="s">
        <v>125</v>
      </c>
      <c r="I4609" s="1">
        <v>4084714</v>
      </c>
      <c r="J4609" s="1">
        <v>-7394172</v>
      </c>
      <c r="K4609" t="s">
        <v>5</v>
      </c>
      <c r="L4609" s="20">
        <v>80</v>
      </c>
      <c r="M4609" s="4">
        <v>60</v>
      </c>
      <c r="N4609" s="4">
        <v>22</v>
      </c>
      <c r="O4609" s="2">
        <v>43572</v>
      </c>
      <c r="P4609" s="3">
        <v>0.28000000000000003</v>
      </c>
      <c r="Q4609" s="4">
        <v>1</v>
      </c>
      <c r="R4609" s="3">
        <v>5.6</v>
      </c>
      <c r="S46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09" t="str">
        <f>IF(AIRBNB[[#This Row],[RUIDO(dB)]]&lt;=4,"Silencioso",IF(AIRBNB[[#This Row],[RUIDO(dB)]]&lt;=5.5,"Poco Ruidoso","Ruidoso"))</f>
        <v>Ruidoso</v>
      </c>
      <c r="U4609" t="str">
        <f>IF(AND(AIRBNB[[#This Row],[PRECIO]]&lt;50,AIRBNB[[#This Row],[MIN_NOCHES]]&gt;3),"Dentro del presupuesto","No considerar")</f>
        <v>No considerar</v>
      </c>
      <c r="V4609" t="str">
        <f>VLOOKUP(AIRBNB[[#This Row],[HOST_ID]],Super_host[],5,FALSE)</f>
        <v>Host</v>
      </c>
    </row>
    <row r="4610" spans="1:22">
      <c r="A4610" s="4">
        <v>810346</v>
      </c>
      <c r="B4610" t="s">
        <v>11896</v>
      </c>
      <c r="C4610" s="4">
        <v>4252490</v>
      </c>
      <c r="D4610" t="s">
        <v>11897</v>
      </c>
      <c r="E4610" t="s">
        <v>11898</v>
      </c>
      <c r="F4610" s="4">
        <v>11206</v>
      </c>
      <c r="G4610" s="13" t="s">
        <v>4662</v>
      </c>
      <c r="H4610" s="13" t="s">
        <v>9218</v>
      </c>
      <c r="I4610" s="1">
        <v>4070281</v>
      </c>
      <c r="J4610" s="1">
        <v>-7394328</v>
      </c>
      <c r="K4610" t="s">
        <v>40</v>
      </c>
      <c r="L4610" s="20">
        <v>80</v>
      </c>
      <c r="M4610" s="4">
        <v>10</v>
      </c>
      <c r="N4610" s="4">
        <v>15</v>
      </c>
      <c r="O4610" s="2">
        <v>42887</v>
      </c>
      <c r="P4610" s="3">
        <v>0.3</v>
      </c>
      <c r="Q4610" s="4">
        <v>1</v>
      </c>
      <c r="R4610" s="3">
        <v>6.9</v>
      </c>
      <c r="S46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0" t="str">
        <f>IF(AIRBNB[[#This Row],[RUIDO(dB)]]&lt;=4,"Silencioso",IF(AIRBNB[[#This Row],[RUIDO(dB)]]&lt;=5.5,"Poco Ruidoso","Ruidoso"))</f>
        <v>Ruidoso</v>
      </c>
      <c r="U4610" t="str">
        <f>IF(AND(AIRBNB[[#This Row],[PRECIO]]&lt;50,AIRBNB[[#This Row],[MIN_NOCHES]]&gt;3),"Dentro del presupuesto","No considerar")</f>
        <v>No considerar</v>
      </c>
      <c r="V4610" t="str">
        <f>VLOOKUP(AIRBNB[[#This Row],[HOST_ID]],Super_host[],5,FALSE)</f>
        <v>Host</v>
      </c>
    </row>
    <row r="4611" spans="1:22">
      <c r="A4611" s="4">
        <v>6273469</v>
      </c>
      <c r="B4611" t="s">
        <v>7158</v>
      </c>
      <c r="C4611" s="4">
        <v>4248868</v>
      </c>
      <c r="D4611" t="s">
        <v>227</v>
      </c>
      <c r="E4611" t="s">
        <v>3157</v>
      </c>
      <c r="F4611" s="4">
        <v>10014</v>
      </c>
      <c r="G4611" s="13" t="s">
        <v>124</v>
      </c>
      <c r="H4611" s="13" t="s">
        <v>140</v>
      </c>
      <c r="I4611" s="1">
        <v>4073674</v>
      </c>
      <c r="J4611" s="1">
        <v>-7400832</v>
      </c>
      <c r="K4611" t="s">
        <v>5</v>
      </c>
      <c r="L4611" s="20">
        <v>80</v>
      </c>
      <c r="M4611" s="4">
        <v>1</v>
      </c>
      <c r="N4611" s="4">
        <v>0</v>
      </c>
      <c r="O4611" s="2">
        <v>42211</v>
      </c>
      <c r="P4611" s="3">
        <v>0.06</v>
      </c>
      <c r="Q4611" s="4">
        <v>1</v>
      </c>
      <c r="R4611" s="3">
        <v>5.6</v>
      </c>
      <c r="S46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1" t="str">
        <f>IF(AIRBNB[[#This Row],[RUIDO(dB)]]&lt;=4,"Silencioso",IF(AIRBNB[[#This Row],[RUIDO(dB)]]&lt;=5.5,"Poco Ruidoso","Ruidoso"))</f>
        <v>Ruidoso</v>
      </c>
      <c r="U4611" t="str">
        <f>IF(AND(AIRBNB[[#This Row],[PRECIO]]&lt;50,AIRBNB[[#This Row],[MIN_NOCHES]]&gt;3),"Dentro del presupuesto","No considerar")</f>
        <v>No considerar</v>
      </c>
      <c r="V4611" t="str">
        <f>VLOOKUP(AIRBNB[[#This Row],[HOST_ID]],Super_host[],5,FALSE)</f>
        <v>Host</v>
      </c>
    </row>
    <row r="4612" spans="1:22">
      <c r="A4612" s="4">
        <v>779838</v>
      </c>
      <c r="B4612" t="s">
        <v>3975</v>
      </c>
      <c r="C4612" s="4">
        <v>4040811</v>
      </c>
      <c r="D4612" t="s">
        <v>3976</v>
      </c>
      <c r="E4612" t="s">
        <v>3977</v>
      </c>
      <c r="F4612" s="4">
        <v>10025</v>
      </c>
      <c r="G4612" s="13" t="s">
        <v>124</v>
      </c>
      <c r="H4612" s="13" t="s">
        <v>168</v>
      </c>
      <c r="I4612" s="1">
        <v>407982</v>
      </c>
      <c r="J4612" s="1">
        <v>-7397173</v>
      </c>
      <c r="K4612" t="s">
        <v>5</v>
      </c>
      <c r="L4612" s="20">
        <v>80</v>
      </c>
      <c r="M4612" s="4">
        <v>2</v>
      </c>
      <c r="N4612" s="4">
        <v>8</v>
      </c>
      <c r="O4612" s="2">
        <v>43618</v>
      </c>
      <c r="P4612" s="3">
        <v>0.53</v>
      </c>
      <c r="Q4612" s="4">
        <v>1</v>
      </c>
      <c r="R4612" s="3">
        <v>5.6</v>
      </c>
      <c r="S46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2" t="str">
        <f>IF(AIRBNB[[#This Row],[RUIDO(dB)]]&lt;=4,"Silencioso",IF(AIRBNB[[#This Row],[RUIDO(dB)]]&lt;=5.5,"Poco Ruidoso","Ruidoso"))</f>
        <v>Ruidoso</v>
      </c>
      <c r="U4612" t="str">
        <f>IF(AND(AIRBNB[[#This Row],[PRECIO]]&lt;50,AIRBNB[[#This Row],[MIN_NOCHES]]&gt;3),"Dentro del presupuesto","No considerar")</f>
        <v>No considerar</v>
      </c>
      <c r="V4612" t="str">
        <f>VLOOKUP(AIRBNB[[#This Row],[HOST_ID]],Super_host[],5,FALSE)</f>
        <v>Host</v>
      </c>
    </row>
    <row r="4613" spans="1:22">
      <c r="A4613" s="4">
        <v>761835</v>
      </c>
      <c r="B4613" t="s">
        <v>8624</v>
      </c>
      <c r="C4613" s="4">
        <v>4015459</v>
      </c>
      <c r="D4613" t="s">
        <v>8625</v>
      </c>
      <c r="E4613" t="s">
        <v>8626</v>
      </c>
      <c r="F4613" s="4">
        <v>11106</v>
      </c>
      <c r="G4613" s="13" t="s">
        <v>7897</v>
      </c>
      <c r="H4613" s="13" t="s">
        <v>7940</v>
      </c>
      <c r="I4613" s="1">
        <v>4076605</v>
      </c>
      <c r="J4613" s="1">
        <v>-7392922</v>
      </c>
      <c r="K4613" t="s">
        <v>40</v>
      </c>
      <c r="L4613" s="20">
        <v>80</v>
      </c>
      <c r="M4613" s="4">
        <v>2</v>
      </c>
      <c r="N4613" s="4">
        <v>72</v>
      </c>
      <c r="O4613" s="2">
        <v>43646</v>
      </c>
      <c r="P4613" s="3">
        <v>0.89</v>
      </c>
      <c r="Q4613" s="4">
        <v>5</v>
      </c>
      <c r="R4613" s="3">
        <v>6.24</v>
      </c>
      <c r="S46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3" t="str">
        <f>IF(AIRBNB[[#This Row],[RUIDO(dB)]]&lt;=4,"Silencioso",IF(AIRBNB[[#This Row],[RUIDO(dB)]]&lt;=5.5,"Poco Ruidoso","Ruidoso"))</f>
        <v>Ruidoso</v>
      </c>
      <c r="U4613" t="str">
        <f>IF(AND(AIRBNB[[#This Row],[PRECIO]]&lt;50,AIRBNB[[#This Row],[MIN_NOCHES]]&gt;3),"Dentro del presupuesto","No considerar")</f>
        <v>No considerar</v>
      </c>
      <c r="V4613" t="str">
        <f>VLOOKUP(AIRBNB[[#This Row],[HOST_ID]],Super_host[],5,FALSE)</f>
        <v>Host</v>
      </c>
    </row>
    <row r="4614" spans="1:22">
      <c r="A4614" s="4">
        <v>746983</v>
      </c>
      <c r="B4614" t="s">
        <v>7164</v>
      </c>
      <c r="C4614" s="4">
        <v>3920171</v>
      </c>
      <c r="D4614" t="s">
        <v>7165</v>
      </c>
      <c r="E4614" t="s">
        <v>721</v>
      </c>
      <c r="F4614" s="4">
        <v>10037</v>
      </c>
      <c r="G4614" s="13" t="s">
        <v>124</v>
      </c>
      <c r="H4614" s="13" t="s">
        <v>148</v>
      </c>
      <c r="I4614" s="1">
        <v>4081161</v>
      </c>
      <c r="J4614" s="1">
        <v>-7394046</v>
      </c>
      <c r="K4614" t="s">
        <v>40</v>
      </c>
      <c r="L4614" s="20">
        <v>80</v>
      </c>
      <c r="M4614" s="4">
        <v>3</v>
      </c>
      <c r="N4614" s="4">
        <v>0</v>
      </c>
      <c r="O4614" s="2">
        <v>42398</v>
      </c>
      <c r="P4614" s="3">
        <v>0.04</v>
      </c>
      <c r="Q4614" s="4">
        <v>1</v>
      </c>
      <c r="R4614" s="3">
        <v>5.6</v>
      </c>
      <c r="S46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4" t="str">
        <f>IF(AIRBNB[[#This Row],[RUIDO(dB)]]&lt;=4,"Silencioso",IF(AIRBNB[[#This Row],[RUIDO(dB)]]&lt;=5.5,"Poco Ruidoso","Ruidoso"))</f>
        <v>Ruidoso</v>
      </c>
      <c r="U4614" t="str">
        <f>IF(AND(AIRBNB[[#This Row],[PRECIO]]&lt;50,AIRBNB[[#This Row],[MIN_NOCHES]]&gt;3),"Dentro del presupuesto","No considerar")</f>
        <v>No considerar</v>
      </c>
      <c r="V4614" t="str">
        <f>VLOOKUP(AIRBNB[[#This Row],[HOST_ID]],Super_host[],5,FALSE)</f>
        <v>Host</v>
      </c>
    </row>
    <row r="4615" spans="1:22">
      <c r="A4615" s="4">
        <v>3554599</v>
      </c>
      <c r="B4615" t="s">
        <v>15860</v>
      </c>
      <c r="C4615" s="4">
        <v>3902832</v>
      </c>
      <c r="D4615" t="s">
        <v>1364</v>
      </c>
      <c r="E4615" t="s">
        <v>15861</v>
      </c>
      <c r="F4615" s="4">
        <v>11222</v>
      </c>
      <c r="G4615" s="13" t="s">
        <v>4662</v>
      </c>
      <c r="H4615" s="13" t="s">
        <v>9249</v>
      </c>
      <c r="I4615" s="1">
        <v>407322</v>
      </c>
      <c r="J4615" s="1">
        <v>-7395882</v>
      </c>
      <c r="K4615" t="s">
        <v>40</v>
      </c>
      <c r="L4615" s="20">
        <v>80</v>
      </c>
      <c r="M4615" s="4">
        <v>3</v>
      </c>
      <c r="N4615" s="4">
        <v>0</v>
      </c>
      <c r="O4615" s="2">
        <v>43590</v>
      </c>
      <c r="P4615" s="3">
        <v>7.0000000000000007E-2</v>
      </c>
      <c r="Q4615" s="4">
        <v>1</v>
      </c>
      <c r="R4615" s="3">
        <v>6.9</v>
      </c>
      <c r="S46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5" t="str">
        <f>IF(AIRBNB[[#This Row],[RUIDO(dB)]]&lt;=4,"Silencioso",IF(AIRBNB[[#This Row],[RUIDO(dB)]]&lt;=5.5,"Poco Ruidoso","Ruidoso"))</f>
        <v>Ruidoso</v>
      </c>
      <c r="U4615" t="str">
        <f>IF(AND(AIRBNB[[#This Row],[PRECIO]]&lt;50,AIRBNB[[#This Row],[MIN_NOCHES]]&gt;3),"Dentro del presupuesto","No considerar")</f>
        <v>No considerar</v>
      </c>
      <c r="V4615" t="str">
        <f>VLOOKUP(AIRBNB[[#This Row],[HOST_ID]],Super_host[],5,FALSE)</f>
        <v>Host</v>
      </c>
    </row>
    <row r="4616" spans="1:22">
      <c r="A4616" s="4">
        <v>4514042</v>
      </c>
      <c r="B4616" t="s">
        <v>12066</v>
      </c>
      <c r="C4616" s="4">
        <v>3709510</v>
      </c>
      <c r="D4616" t="s">
        <v>12067</v>
      </c>
      <c r="E4616" t="s">
        <v>12068</v>
      </c>
      <c r="F4616" s="4">
        <v>11221</v>
      </c>
      <c r="G4616" s="13" t="s">
        <v>4662</v>
      </c>
      <c r="H4616" s="13" t="s">
        <v>9274</v>
      </c>
      <c r="I4616" s="1">
        <v>4069213</v>
      </c>
      <c r="J4616" s="1">
        <v>-7392371</v>
      </c>
      <c r="K4616" t="s">
        <v>40</v>
      </c>
      <c r="L4616" s="20">
        <v>80</v>
      </c>
      <c r="M4616" s="4">
        <v>1</v>
      </c>
      <c r="N4616" s="4">
        <v>4</v>
      </c>
      <c r="O4616" s="2">
        <v>43613</v>
      </c>
      <c r="P4616" s="3">
        <v>0.34</v>
      </c>
      <c r="Q4616" s="4">
        <v>1</v>
      </c>
      <c r="R4616" s="3">
        <v>6.9</v>
      </c>
      <c r="S46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6" t="str">
        <f>IF(AIRBNB[[#This Row],[RUIDO(dB)]]&lt;=4,"Silencioso",IF(AIRBNB[[#This Row],[RUIDO(dB)]]&lt;=5.5,"Poco Ruidoso","Ruidoso"))</f>
        <v>Ruidoso</v>
      </c>
      <c r="U4616" t="str">
        <f>IF(AND(AIRBNB[[#This Row],[PRECIO]]&lt;50,AIRBNB[[#This Row],[MIN_NOCHES]]&gt;3),"Dentro del presupuesto","No considerar")</f>
        <v>No considerar</v>
      </c>
      <c r="V4616" t="str">
        <f>VLOOKUP(AIRBNB[[#This Row],[HOST_ID]],Super_host[],5,FALSE)</f>
        <v>Host</v>
      </c>
    </row>
    <row r="4617" spans="1:22">
      <c r="A4617" s="4">
        <v>882209</v>
      </c>
      <c r="B4617" t="s">
        <v>12727</v>
      </c>
      <c r="C4617" s="4">
        <v>3673451</v>
      </c>
      <c r="D4617" t="s">
        <v>2237</v>
      </c>
      <c r="E4617" t="s">
        <v>12728</v>
      </c>
      <c r="F4617" s="4">
        <v>11211</v>
      </c>
      <c r="G4617" s="13" t="s">
        <v>4662</v>
      </c>
      <c r="H4617" s="13" t="s">
        <v>9218</v>
      </c>
      <c r="I4617" s="1">
        <v>4070502</v>
      </c>
      <c r="J4617" s="1">
        <v>-7395262</v>
      </c>
      <c r="K4617" t="s">
        <v>40</v>
      </c>
      <c r="L4617" s="20">
        <v>80</v>
      </c>
      <c r="M4617" s="4">
        <v>2</v>
      </c>
      <c r="N4617" s="4">
        <v>37</v>
      </c>
      <c r="O4617" s="2">
        <v>43589</v>
      </c>
      <c r="P4617" s="3">
        <v>0.56000000000000005</v>
      </c>
      <c r="Q4617" s="4">
        <v>1</v>
      </c>
      <c r="R4617" s="3">
        <v>6.9</v>
      </c>
      <c r="S46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7" t="str">
        <f>IF(AIRBNB[[#This Row],[RUIDO(dB)]]&lt;=4,"Silencioso",IF(AIRBNB[[#This Row],[RUIDO(dB)]]&lt;=5.5,"Poco Ruidoso","Ruidoso"))</f>
        <v>Ruidoso</v>
      </c>
      <c r="U4617" t="str">
        <f>IF(AND(AIRBNB[[#This Row],[PRECIO]]&lt;50,AIRBNB[[#This Row],[MIN_NOCHES]]&gt;3),"Dentro del presupuesto","No considerar")</f>
        <v>No considerar</v>
      </c>
      <c r="V4617" t="str">
        <f>VLOOKUP(AIRBNB[[#This Row],[HOST_ID]],Super_host[],5,FALSE)</f>
        <v>Host</v>
      </c>
    </row>
    <row r="4618" spans="1:22">
      <c r="A4618" s="4">
        <v>701227</v>
      </c>
      <c r="B4618" t="s">
        <v>11180</v>
      </c>
      <c r="C4618" s="4">
        <v>3598306</v>
      </c>
      <c r="D4618" t="s">
        <v>10117</v>
      </c>
      <c r="E4618" t="s">
        <v>10118</v>
      </c>
      <c r="F4618" s="4">
        <v>11205</v>
      </c>
      <c r="G4618" s="13" t="s">
        <v>4662</v>
      </c>
      <c r="H4618" s="13" t="s">
        <v>9222</v>
      </c>
      <c r="I4618" s="1">
        <v>406967</v>
      </c>
      <c r="J4618" s="1">
        <v>-7397622</v>
      </c>
      <c r="K4618" t="s">
        <v>40</v>
      </c>
      <c r="L4618" s="20">
        <v>80</v>
      </c>
      <c r="M4618" s="4">
        <v>2</v>
      </c>
      <c r="N4618" s="4">
        <v>14</v>
      </c>
      <c r="O4618" s="2">
        <v>43014</v>
      </c>
      <c r="P4618" s="3">
        <v>0.17</v>
      </c>
      <c r="Q4618" s="4">
        <v>1</v>
      </c>
      <c r="R4618" s="3">
        <v>6.9</v>
      </c>
      <c r="S46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8" t="str">
        <f>IF(AIRBNB[[#This Row],[RUIDO(dB)]]&lt;=4,"Silencioso",IF(AIRBNB[[#This Row],[RUIDO(dB)]]&lt;=5.5,"Poco Ruidoso","Ruidoso"))</f>
        <v>Ruidoso</v>
      </c>
      <c r="U4618" t="str">
        <f>IF(AND(AIRBNB[[#This Row],[PRECIO]]&lt;50,AIRBNB[[#This Row],[MIN_NOCHES]]&gt;3),"Dentro del presupuesto","No considerar")</f>
        <v>No considerar</v>
      </c>
      <c r="V4618" t="str">
        <f>VLOOKUP(AIRBNB[[#This Row],[HOST_ID]],Super_host[],5,FALSE)</f>
        <v>Host</v>
      </c>
    </row>
    <row r="4619" spans="1:22">
      <c r="A4619" s="4">
        <v>2185668</v>
      </c>
      <c r="B4619" t="s">
        <v>1862</v>
      </c>
      <c r="C4619" s="4">
        <v>3579337</v>
      </c>
      <c r="D4619" t="s">
        <v>1815</v>
      </c>
      <c r="E4619" t="s">
        <v>1863</v>
      </c>
      <c r="F4619" s="4">
        <v>10019</v>
      </c>
      <c r="G4619" s="13" t="s">
        <v>124</v>
      </c>
      <c r="H4619" s="13" t="s">
        <v>186</v>
      </c>
      <c r="I4619" s="1">
        <v>4074106</v>
      </c>
      <c r="J4619" s="1">
        <v>-7400262</v>
      </c>
      <c r="K4619" t="s">
        <v>40</v>
      </c>
      <c r="L4619" s="20">
        <v>80</v>
      </c>
      <c r="M4619" s="4">
        <v>30</v>
      </c>
      <c r="N4619" s="4">
        <v>8</v>
      </c>
      <c r="O4619" s="2">
        <v>42766</v>
      </c>
      <c r="P4619" s="3">
        <v>0.12</v>
      </c>
      <c r="Q4619" s="4">
        <v>1</v>
      </c>
      <c r="R4619" s="3">
        <v>5.6</v>
      </c>
      <c r="S46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19" t="str">
        <f>IF(AIRBNB[[#This Row],[RUIDO(dB)]]&lt;=4,"Silencioso",IF(AIRBNB[[#This Row],[RUIDO(dB)]]&lt;=5.5,"Poco Ruidoso","Ruidoso"))</f>
        <v>Ruidoso</v>
      </c>
      <c r="U4619" t="str">
        <f>IF(AND(AIRBNB[[#This Row],[PRECIO]]&lt;50,AIRBNB[[#This Row],[MIN_NOCHES]]&gt;3),"Dentro del presupuesto","No considerar")</f>
        <v>No considerar</v>
      </c>
      <c r="V4619" t="str">
        <f>VLOOKUP(AIRBNB[[#This Row],[HOST_ID]],Super_host[],5,FALSE)</f>
        <v>Host</v>
      </c>
    </row>
    <row r="4620" spans="1:22">
      <c r="A4620" s="4">
        <v>4424261</v>
      </c>
      <c r="B4620" t="s">
        <v>3902</v>
      </c>
      <c r="C4620" s="4">
        <v>3447311</v>
      </c>
      <c r="D4620" t="s">
        <v>442</v>
      </c>
      <c r="E4620" t="s">
        <v>3903</v>
      </c>
      <c r="F4620" s="4">
        <v>10025</v>
      </c>
      <c r="G4620" s="13" t="s">
        <v>124</v>
      </c>
      <c r="H4620" s="13" t="s">
        <v>168</v>
      </c>
      <c r="I4620" s="1">
        <v>4080188</v>
      </c>
      <c r="J4620" s="1">
        <v>-7396808</v>
      </c>
      <c r="K4620" t="s">
        <v>5</v>
      </c>
      <c r="L4620" s="20">
        <v>80</v>
      </c>
      <c r="M4620" s="4">
        <v>2</v>
      </c>
      <c r="N4620" s="4">
        <v>22</v>
      </c>
      <c r="O4620" s="2">
        <v>43606</v>
      </c>
      <c r="P4620" s="3">
        <v>0.5</v>
      </c>
      <c r="Q4620" s="4">
        <v>1</v>
      </c>
      <c r="R4620" s="3">
        <v>5.6</v>
      </c>
      <c r="S46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0" t="str">
        <f>IF(AIRBNB[[#This Row],[RUIDO(dB)]]&lt;=4,"Silencioso",IF(AIRBNB[[#This Row],[RUIDO(dB)]]&lt;=5.5,"Poco Ruidoso","Ruidoso"))</f>
        <v>Ruidoso</v>
      </c>
      <c r="U4620" t="str">
        <f>IF(AND(AIRBNB[[#This Row],[PRECIO]]&lt;50,AIRBNB[[#This Row],[MIN_NOCHES]]&gt;3),"Dentro del presupuesto","No considerar")</f>
        <v>No considerar</v>
      </c>
      <c r="V4620" t="str">
        <f>VLOOKUP(AIRBNB[[#This Row],[HOST_ID]],Super_host[],5,FALSE)</f>
        <v>Host</v>
      </c>
    </row>
    <row r="4621" spans="1:22">
      <c r="A4621" s="4">
        <v>944183</v>
      </c>
      <c r="B4621" t="s">
        <v>1033</v>
      </c>
      <c r="C4621" s="4">
        <v>3361696</v>
      </c>
      <c r="D4621" t="s">
        <v>589</v>
      </c>
      <c r="E4621" t="s">
        <v>1034</v>
      </c>
      <c r="F4621" s="4">
        <v>10027</v>
      </c>
      <c r="G4621" s="13" t="s">
        <v>124</v>
      </c>
      <c r="H4621" s="13" t="s">
        <v>148</v>
      </c>
      <c r="I4621" s="1">
        <v>4081177</v>
      </c>
      <c r="J4621" s="1">
        <v>-7395139</v>
      </c>
      <c r="K4621" t="s">
        <v>5</v>
      </c>
      <c r="L4621" s="20">
        <v>80</v>
      </c>
      <c r="M4621" s="4">
        <v>3</v>
      </c>
      <c r="N4621" s="4">
        <v>1</v>
      </c>
      <c r="O4621" s="2">
        <v>43102</v>
      </c>
      <c r="P4621" s="3">
        <v>0.05</v>
      </c>
      <c r="Q4621" s="4">
        <v>1</v>
      </c>
      <c r="R4621" s="3">
        <v>5.6</v>
      </c>
      <c r="S46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1" t="str">
        <f>IF(AIRBNB[[#This Row],[RUIDO(dB)]]&lt;=4,"Silencioso",IF(AIRBNB[[#This Row],[RUIDO(dB)]]&lt;=5.5,"Poco Ruidoso","Ruidoso"))</f>
        <v>Ruidoso</v>
      </c>
      <c r="U4621" t="str">
        <f>IF(AND(AIRBNB[[#This Row],[PRECIO]]&lt;50,AIRBNB[[#This Row],[MIN_NOCHES]]&gt;3),"Dentro del presupuesto","No considerar")</f>
        <v>No considerar</v>
      </c>
      <c r="V4621" t="str">
        <f>VLOOKUP(AIRBNB[[#This Row],[HOST_ID]],Super_host[],5,FALSE)</f>
        <v>Host</v>
      </c>
    </row>
    <row r="4622" spans="1:22">
      <c r="A4622" s="4">
        <v>842176</v>
      </c>
      <c r="B4622" t="s">
        <v>13553</v>
      </c>
      <c r="C4622" s="4">
        <v>3330412</v>
      </c>
      <c r="D4622" t="s">
        <v>13554</v>
      </c>
      <c r="E4622" t="s">
        <v>13555</v>
      </c>
      <c r="F4622" s="4">
        <v>11211</v>
      </c>
      <c r="G4622" s="13" t="s">
        <v>4662</v>
      </c>
      <c r="H4622" s="13" t="s">
        <v>9218</v>
      </c>
      <c r="I4622" s="1">
        <v>4071541</v>
      </c>
      <c r="J4622" s="1">
        <v>-7394464</v>
      </c>
      <c r="K4622" t="s">
        <v>40</v>
      </c>
      <c r="L4622" s="20">
        <v>80</v>
      </c>
      <c r="M4622" s="4">
        <v>4</v>
      </c>
      <c r="N4622" s="4">
        <v>80</v>
      </c>
      <c r="O4622" s="2">
        <v>43026</v>
      </c>
      <c r="P4622" s="3">
        <v>1.08</v>
      </c>
      <c r="Q4622" s="4">
        <v>1</v>
      </c>
      <c r="R4622" s="3">
        <v>6.9</v>
      </c>
      <c r="S46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2" t="str">
        <f>IF(AIRBNB[[#This Row],[RUIDO(dB)]]&lt;=4,"Silencioso",IF(AIRBNB[[#This Row],[RUIDO(dB)]]&lt;=5.5,"Poco Ruidoso","Ruidoso"))</f>
        <v>Ruidoso</v>
      </c>
      <c r="U4622" t="str">
        <f>IF(AND(AIRBNB[[#This Row],[PRECIO]]&lt;50,AIRBNB[[#This Row],[MIN_NOCHES]]&gt;3),"Dentro del presupuesto","No considerar")</f>
        <v>No considerar</v>
      </c>
      <c r="V4622" t="str">
        <f>VLOOKUP(AIRBNB[[#This Row],[HOST_ID]],Super_host[],5,FALSE)</f>
        <v>Host</v>
      </c>
    </row>
    <row r="4623" spans="1:22">
      <c r="A4623" s="4">
        <v>4000571</v>
      </c>
      <c r="B4623" t="s">
        <v>3955</v>
      </c>
      <c r="C4623" s="4">
        <v>3325418</v>
      </c>
      <c r="D4623" t="s">
        <v>1666</v>
      </c>
      <c r="E4623" t="s">
        <v>3956</v>
      </c>
      <c r="F4623" s="4">
        <v>10025</v>
      </c>
      <c r="G4623" s="13" t="s">
        <v>124</v>
      </c>
      <c r="H4623" s="13" t="s">
        <v>245</v>
      </c>
      <c r="I4623" s="1">
        <v>4080452</v>
      </c>
      <c r="J4623" s="1">
        <v>-7396393</v>
      </c>
      <c r="K4623" t="s">
        <v>40</v>
      </c>
      <c r="L4623" s="20">
        <v>80</v>
      </c>
      <c r="M4623" s="4">
        <v>1</v>
      </c>
      <c r="N4623" s="4">
        <v>30</v>
      </c>
      <c r="O4623" s="2">
        <v>43220</v>
      </c>
      <c r="P4623" s="3">
        <v>0.52</v>
      </c>
      <c r="Q4623" s="4">
        <v>1</v>
      </c>
      <c r="R4623" s="3">
        <v>5.6</v>
      </c>
      <c r="S46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3" t="str">
        <f>IF(AIRBNB[[#This Row],[RUIDO(dB)]]&lt;=4,"Silencioso",IF(AIRBNB[[#This Row],[RUIDO(dB)]]&lt;=5.5,"Poco Ruidoso","Ruidoso"))</f>
        <v>Ruidoso</v>
      </c>
      <c r="U4623" t="str">
        <f>IF(AND(AIRBNB[[#This Row],[PRECIO]]&lt;50,AIRBNB[[#This Row],[MIN_NOCHES]]&gt;3),"Dentro del presupuesto","No considerar")</f>
        <v>No considerar</v>
      </c>
      <c r="V4623" t="str">
        <f>VLOOKUP(AIRBNB[[#This Row],[HOST_ID]],Super_host[],5,FALSE)</f>
        <v>Host</v>
      </c>
    </row>
    <row r="4624" spans="1:22">
      <c r="A4624" s="4">
        <v>673248</v>
      </c>
      <c r="B4624" t="s">
        <v>14352</v>
      </c>
      <c r="C4624" s="4">
        <v>3317183</v>
      </c>
      <c r="D4624" t="s">
        <v>3016</v>
      </c>
      <c r="E4624" t="s">
        <v>14353</v>
      </c>
      <c r="F4624" s="4">
        <v>11216</v>
      </c>
      <c r="G4624" s="13" t="s">
        <v>4662</v>
      </c>
      <c r="H4624" s="13" t="s">
        <v>9230</v>
      </c>
      <c r="I4624" s="1">
        <v>4068773</v>
      </c>
      <c r="J4624" s="1">
        <v>-7395631</v>
      </c>
      <c r="K4624" t="s">
        <v>5</v>
      </c>
      <c r="L4624" s="20">
        <v>80</v>
      </c>
      <c r="M4624" s="4">
        <v>3</v>
      </c>
      <c r="N4624" s="4">
        <v>162</v>
      </c>
      <c r="O4624" s="2">
        <v>43640</v>
      </c>
      <c r="P4624" s="3">
        <v>1.97</v>
      </c>
      <c r="Q4624" s="4">
        <v>1</v>
      </c>
      <c r="R4624" s="3">
        <v>6.9</v>
      </c>
      <c r="S46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4" t="str">
        <f>IF(AIRBNB[[#This Row],[RUIDO(dB)]]&lt;=4,"Silencioso",IF(AIRBNB[[#This Row],[RUIDO(dB)]]&lt;=5.5,"Poco Ruidoso","Ruidoso"))</f>
        <v>Ruidoso</v>
      </c>
      <c r="U4624" t="str">
        <f>IF(AND(AIRBNB[[#This Row],[PRECIO]]&lt;50,AIRBNB[[#This Row],[MIN_NOCHES]]&gt;3),"Dentro del presupuesto","No considerar")</f>
        <v>No considerar</v>
      </c>
      <c r="V4624" t="str">
        <f>VLOOKUP(AIRBNB[[#This Row],[HOST_ID]],Super_host[],5,FALSE)</f>
        <v>Host</v>
      </c>
    </row>
    <row r="4625" spans="1:22">
      <c r="A4625" s="4">
        <v>839539</v>
      </c>
      <c r="B4625" t="s">
        <v>7190</v>
      </c>
      <c r="C4625" s="4">
        <v>3200135</v>
      </c>
      <c r="D4625" t="s">
        <v>203</v>
      </c>
      <c r="E4625" t="s">
        <v>7191</v>
      </c>
      <c r="F4625" s="4">
        <v>10009</v>
      </c>
      <c r="G4625" s="13" t="s">
        <v>124</v>
      </c>
      <c r="H4625" s="13" t="s">
        <v>133</v>
      </c>
      <c r="I4625" s="1">
        <v>4072876</v>
      </c>
      <c r="J4625" s="1">
        <v>-7398413</v>
      </c>
      <c r="K4625" t="s">
        <v>40</v>
      </c>
      <c r="L4625" s="20">
        <v>80</v>
      </c>
      <c r="M4625" s="4">
        <v>7</v>
      </c>
      <c r="N4625" s="4">
        <v>0</v>
      </c>
      <c r="O4625" s="2">
        <v>43646</v>
      </c>
      <c r="P4625" s="3">
        <v>0.57999999999999996</v>
      </c>
      <c r="Q4625" s="4">
        <v>1</v>
      </c>
      <c r="R4625" s="3">
        <v>5.6</v>
      </c>
      <c r="S46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5" t="str">
        <f>IF(AIRBNB[[#This Row],[RUIDO(dB)]]&lt;=4,"Silencioso",IF(AIRBNB[[#This Row],[RUIDO(dB)]]&lt;=5.5,"Poco Ruidoso","Ruidoso"))</f>
        <v>Ruidoso</v>
      </c>
      <c r="U4625" t="str">
        <f>IF(AND(AIRBNB[[#This Row],[PRECIO]]&lt;50,AIRBNB[[#This Row],[MIN_NOCHES]]&gt;3),"Dentro del presupuesto","No considerar")</f>
        <v>No considerar</v>
      </c>
      <c r="V4625" t="str">
        <f>VLOOKUP(AIRBNB[[#This Row],[HOST_ID]],Super_host[],5,FALSE)</f>
        <v>Host</v>
      </c>
    </row>
    <row r="4626" spans="1:22">
      <c r="A4626" s="4">
        <v>5519207</v>
      </c>
      <c r="B4626" t="s">
        <v>6025</v>
      </c>
      <c r="C4626" s="4">
        <v>3191371</v>
      </c>
      <c r="D4626" t="s">
        <v>276</v>
      </c>
      <c r="E4626" t="s">
        <v>6026</v>
      </c>
      <c r="F4626" s="4">
        <v>10037</v>
      </c>
      <c r="G4626" s="13" t="s">
        <v>124</v>
      </c>
      <c r="H4626" s="13" t="s">
        <v>219</v>
      </c>
      <c r="I4626" s="1">
        <v>4080843</v>
      </c>
      <c r="J4626" s="1">
        <v>-7393722</v>
      </c>
      <c r="K4626" t="s">
        <v>40</v>
      </c>
      <c r="L4626" s="20">
        <v>80</v>
      </c>
      <c r="M4626" s="4">
        <v>1</v>
      </c>
      <c r="N4626" s="4">
        <v>134</v>
      </c>
      <c r="O4626" s="2">
        <v>43629</v>
      </c>
      <c r="P4626" s="3">
        <v>2.69</v>
      </c>
      <c r="Q4626" s="4">
        <v>1</v>
      </c>
      <c r="R4626" s="3">
        <v>5.6</v>
      </c>
      <c r="S46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6" t="str">
        <f>IF(AIRBNB[[#This Row],[RUIDO(dB)]]&lt;=4,"Silencioso",IF(AIRBNB[[#This Row],[RUIDO(dB)]]&lt;=5.5,"Poco Ruidoso","Ruidoso"))</f>
        <v>Ruidoso</v>
      </c>
      <c r="U4626" t="str">
        <f>IF(AND(AIRBNB[[#This Row],[PRECIO]]&lt;50,AIRBNB[[#This Row],[MIN_NOCHES]]&gt;3),"Dentro del presupuesto","No considerar")</f>
        <v>No considerar</v>
      </c>
      <c r="V4626" t="str">
        <f>VLOOKUP(AIRBNB[[#This Row],[HOST_ID]],Super_host[],5,FALSE)</f>
        <v>Host</v>
      </c>
    </row>
    <row r="4627" spans="1:22">
      <c r="A4627" s="4">
        <v>629949</v>
      </c>
      <c r="B4627" t="s">
        <v>5640</v>
      </c>
      <c r="C4627" s="4">
        <v>3130534</v>
      </c>
      <c r="D4627" t="s">
        <v>463</v>
      </c>
      <c r="E4627" t="s">
        <v>5641</v>
      </c>
      <c r="F4627" s="4">
        <v>10128</v>
      </c>
      <c r="G4627" s="13" t="s">
        <v>124</v>
      </c>
      <c r="H4627" s="13" t="s">
        <v>129</v>
      </c>
      <c r="I4627" s="1">
        <v>4077975</v>
      </c>
      <c r="J4627" s="1">
        <v>-7394977</v>
      </c>
      <c r="K4627" t="s">
        <v>40</v>
      </c>
      <c r="L4627" s="20">
        <v>80</v>
      </c>
      <c r="M4627" s="4">
        <v>1</v>
      </c>
      <c r="N4627" s="4">
        <v>160</v>
      </c>
      <c r="O4627" s="2">
        <v>43643</v>
      </c>
      <c r="P4627" s="3">
        <v>1.9</v>
      </c>
      <c r="Q4627" s="4">
        <v>1</v>
      </c>
      <c r="R4627" s="3">
        <v>5.6</v>
      </c>
      <c r="S46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7" t="str">
        <f>IF(AIRBNB[[#This Row],[RUIDO(dB)]]&lt;=4,"Silencioso",IF(AIRBNB[[#This Row],[RUIDO(dB)]]&lt;=5.5,"Poco Ruidoso","Ruidoso"))</f>
        <v>Ruidoso</v>
      </c>
      <c r="U4627" t="str">
        <f>IF(AND(AIRBNB[[#This Row],[PRECIO]]&lt;50,AIRBNB[[#This Row],[MIN_NOCHES]]&gt;3),"Dentro del presupuesto","No considerar")</f>
        <v>No considerar</v>
      </c>
      <c r="V4627" t="str">
        <f>VLOOKUP(AIRBNB[[#This Row],[HOST_ID]],Super_host[],5,FALSE)</f>
        <v>Host</v>
      </c>
    </row>
    <row r="4628" spans="1:22">
      <c r="A4628" s="4">
        <v>4556760</v>
      </c>
      <c r="B4628" t="s">
        <v>15885</v>
      </c>
      <c r="C4628" s="4">
        <v>3074432</v>
      </c>
      <c r="D4628" t="s">
        <v>15886</v>
      </c>
      <c r="E4628" t="s">
        <v>15887</v>
      </c>
      <c r="F4628" s="4">
        <v>11222</v>
      </c>
      <c r="G4628" s="13" t="s">
        <v>4662</v>
      </c>
      <c r="H4628" s="13" t="s">
        <v>9249</v>
      </c>
      <c r="I4628" s="1">
        <v>4073298</v>
      </c>
      <c r="J4628" s="1">
        <v>-7395813</v>
      </c>
      <c r="K4628" t="s">
        <v>40</v>
      </c>
      <c r="L4628" s="20">
        <v>80</v>
      </c>
      <c r="M4628" s="4">
        <v>1</v>
      </c>
      <c r="N4628" s="4">
        <v>0</v>
      </c>
      <c r="O4628" s="2">
        <v>42665</v>
      </c>
      <c r="P4628" s="3">
        <v>0.16</v>
      </c>
      <c r="Q4628" s="4">
        <v>1</v>
      </c>
      <c r="R4628" s="3">
        <v>6.9</v>
      </c>
      <c r="S46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8" t="str">
        <f>IF(AIRBNB[[#This Row],[RUIDO(dB)]]&lt;=4,"Silencioso",IF(AIRBNB[[#This Row],[RUIDO(dB)]]&lt;=5.5,"Poco Ruidoso","Ruidoso"))</f>
        <v>Ruidoso</v>
      </c>
      <c r="U4628" t="str">
        <f>IF(AND(AIRBNB[[#This Row],[PRECIO]]&lt;50,AIRBNB[[#This Row],[MIN_NOCHES]]&gt;3),"Dentro del presupuesto","No considerar")</f>
        <v>No considerar</v>
      </c>
      <c r="V4628" t="str">
        <f>VLOOKUP(AIRBNB[[#This Row],[HOST_ID]],Super_host[],5,FALSE)</f>
        <v>Host</v>
      </c>
    </row>
    <row r="4629" spans="1:22">
      <c r="A4629" s="4">
        <v>789686</v>
      </c>
      <c r="B4629" t="s">
        <v>7194</v>
      </c>
      <c r="C4629" s="4">
        <v>3055496</v>
      </c>
      <c r="D4629" t="s">
        <v>7195</v>
      </c>
      <c r="E4629" t="s">
        <v>7196</v>
      </c>
      <c r="F4629" s="4">
        <v>10033</v>
      </c>
      <c r="G4629" s="13" t="s">
        <v>124</v>
      </c>
      <c r="H4629" s="13" t="s">
        <v>125</v>
      </c>
      <c r="I4629" s="1">
        <v>4085082</v>
      </c>
      <c r="J4629" s="1">
        <v>-739378</v>
      </c>
      <c r="K4629" t="s">
        <v>40</v>
      </c>
      <c r="L4629" s="20">
        <v>80</v>
      </c>
      <c r="M4629" s="4">
        <v>3</v>
      </c>
      <c r="N4629" s="4">
        <v>0</v>
      </c>
      <c r="O4629" s="2">
        <v>42200</v>
      </c>
      <c r="P4629" s="3">
        <v>1.18</v>
      </c>
      <c r="Q4629" s="4">
        <v>1</v>
      </c>
      <c r="R4629" s="3">
        <v>5.6</v>
      </c>
      <c r="S46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29" t="str">
        <f>IF(AIRBNB[[#This Row],[RUIDO(dB)]]&lt;=4,"Silencioso",IF(AIRBNB[[#This Row],[RUIDO(dB)]]&lt;=5.5,"Poco Ruidoso","Ruidoso"))</f>
        <v>Ruidoso</v>
      </c>
      <c r="U4629" t="str">
        <f>IF(AND(AIRBNB[[#This Row],[PRECIO]]&lt;50,AIRBNB[[#This Row],[MIN_NOCHES]]&gt;3),"Dentro del presupuesto","No considerar")</f>
        <v>No considerar</v>
      </c>
      <c r="V4629" t="str">
        <f>VLOOKUP(AIRBNB[[#This Row],[HOST_ID]],Super_host[],5,FALSE)</f>
        <v>Host</v>
      </c>
    </row>
    <row r="4630" spans="1:22">
      <c r="A4630" s="4">
        <v>587554</v>
      </c>
      <c r="B4630" t="s">
        <v>3615</v>
      </c>
      <c r="C4630" s="4">
        <v>2897329</v>
      </c>
      <c r="D4630" t="s">
        <v>3616</v>
      </c>
      <c r="E4630" t="s">
        <v>3617</v>
      </c>
      <c r="F4630" s="4">
        <v>10014</v>
      </c>
      <c r="G4630" s="13" t="s">
        <v>124</v>
      </c>
      <c r="H4630" s="13" t="s">
        <v>140</v>
      </c>
      <c r="I4630" s="1">
        <v>4073041</v>
      </c>
      <c r="J4630" s="1">
        <v>-7400326</v>
      </c>
      <c r="K4630" t="s">
        <v>5</v>
      </c>
      <c r="L4630" s="20">
        <v>80</v>
      </c>
      <c r="M4630" s="4">
        <v>7</v>
      </c>
      <c r="N4630" s="4">
        <v>34</v>
      </c>
      <c r="O4630" s="2">
        <v>43646</v>
      </c>
      <c r="P4630" s="3">
        <v>0.41</v>
      </c>
      <c r="Q4630" s="4">
        <v>1</v>
      </c>
      <c r="R4630" s="3">
        <v>5.6</v>
      </c>
      <c r="S46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0" t="str">
        <f>IF(AIRBNB[[#This Row],[RUIDO(dB)]]&lt;=4,"Silencioso",IF(AIRBNB[[#This Row],[RUIDO(dB)]]&lt;=5.5,"Poco Ruidoso","Ruidoso"))</f>
        <v>Ruidoso</v>
      </c>
      <c r="U4630" t="str">
        <f>IF(AND(AIRBNB[[#This Row],[PRECIO]]&lt;50,AIRBNB[[#This Row],[MIN_NOCHES]]&gt;3),"Dentro del presupuesto","No considerar")</f>
        <v>No considerar</v>
      </c>
      <c r="V4630" t="str">
        <f>VLOOKUP(AIRBNB[[#This Row],[HOST_ID]],Super_host[],5,FALSE)</f>
        <v>Host</v>
      </c>
    </row>
    <row r="4631" spans="1:22">
      <c r="A4631" s="4">
        <v>566911</v>
      </c>
      <c r="B4631" t="s">
        <v>12547</v>
      </c>
      <c r="C4631" s="4">
        <v>2788488</v>
      </c>
      <c r="D4631" t="s">
        <v>12548</v>
      </c>
      <c r="E4631" t="s">
        <v>12549</v>
      </c>
      <c r="F4631" s="4">
        <v>11221</v>
      </c>
      <c r="G4631" s="13" t="s">
        <v>4662</v>
      </c>
      <c r="H4631" s="13" t="s">
        <v>9230</v>
      </c>
      <c r="I4631" s="1">
        <v>4068411</v>
      </c>
      <c r="J4631" s="1">
        <v>-7393875</v>
      </c>
      <c r="K4631" t="s">
        <v>5</v>
      </c>
      <c r="L4631" s="20">
        <v>80</v>
      </c>
      <c r="M4631" s="4">
        <v>4</v>
      </c>
      <c r="N4631" s="4">
        <v>42</v>
      </c>
      <c r="O4631" s="2">
        <v>43613</v>
      </c>
      <c r="P4631" s="3">
        <v>0.49</v>
      </c>
      <c r="Q4631" s="4">
        <v>1</v>
      </c>
      <c r="R4631" s="3">
        <v>6.9</v>
      </c>
      <c r="S46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1" t="str">
        <f>IF(AIRBNB[[#This Row],[RUIDO(dB)]]&lt;=4,"Silencioso",IF(AIRBNB[[#This Row],[RUIDO(dB)]]&lt;=5.5,"Poco Ruidoso","Ruidoso"))</f>
        <v>Ruidoso</v>
      </c>
      <c r="U4631" t="str">
        <f>IF(AND(AIRBNB[[#This Row],[PRECIO]]&lt;50,AIRBNB[[#This Row],[MIN_NOCHES]]&gt;3),"Dentro del presupuesto","No considerar")</f>
        <v>No considerar</v>
      </c>
      <c r="V4631" t="str">
        <f>VLOOKUP(AIRBNB[[#This Row],[HOST_ID]],Super_host[],5,FALSE)</f>
        <v>Host</v>
      </c>
    </row>
    <row r="4632" spans="1:22">
      <c r="A4632" s="4">
        <v>1925519</v>
      </c>
      <c r="B4632" t="s">
        <v>474</v>
      </c>
      <c r="C4632" s="4">
        <v>2765870</v>
      </c>
      <c r="D4632" t="s">
        <v>475</v>
      </c>
      <c r="E4632" t="s">
        <v>476</v>
      </c>
      <c r="F4632" s="4">
        <v>10002</v>
      </c>
      <c r="G4632" s="13" t="s">
        <v>124</v>
      </c>
      <c r="H4632" s="13" t="s">
        <v>137</v>
      </c>
      <c r="I4632" s="1">
        <v>407193</v>
      </c>
      <c r="J4632" s="1">
        <v>-7398986</v>
      </c>
      <c r="K4632" t="s">
        <v>40</v>
      </c>
      <c r="L4632" s="20">
        <v>80</v>
      </c>
      <c r="M4632" s="4">
        <v>1</v>
      </c>
      <c r="N4632" s="4">
        <v>1</v>
      </c>
      <c r="O4632" s="2">
        <v>42309</v>
      </c>
      <c r="P4632" s="3">
        <v>0.02</v>
      </c>
      <c r="Q4632" s="4">
        <v>1</v>
      </c>
      <c r="R4632" s="3">
        <v>5.6</v>
      </c>
      <c r="S46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2" t="str">
        <f>IF(AIRBNB[[#This Row],[RUIDO(dB)]]&lt;=4,"Silencioso",IF(AIRBNB[[#This Row],[RUIDO(dB)]]&lt;=5.5,"Poco Ruidoso","Ruidoso"))</f>
        <v>Ruidoso</v>
      </c>
      <c r="U4632" t="str">
        <f>IF(AND(AIRBNB[[#This Row],[PRECIO]]&lt;50,AIRBNB[[#This Row],[MIN_NOCHES]]&gt;3),"Dentro del presupuesto","No considerar")</f>
        <v>No considerar</v>
      </c>
      <c r="V4632" t="str">
        <f>VLOOKUP(AIRBNB[[#This Row],[HOST_ID]],Super_host[],5,FALSE)</f>
        <v>Host</v>
      </c>
    </row>
    <row r="4633" spans="1:22">
      <c r="A4633" s="4">
        <v>613528</v>
      </c>
      <c r="B4633" t="s">
        <v>4412</v>
      </c>
      <c r="C4633" s="4">
        <v>2518984</v>
      </c>
      <c r="D4633" t="s">
        <v>4413</v>
      </c>
      <c r="E4633" t="s">
        <v>4414</v>
      </c>
      <c r="F4633" s="4">
        <v>10030</v>
      </c>
      <c r="G4633" s="13" t="s">
        <v>124</v>
      </c>
      <c r="H4633" s="13" t="s">
        <v>148</v>
      </c>
      <c r="I4633" s="1">
        <v>4081726</v>
      </c>
      <c r="J4633" s="1">
        <v>-7394583</v>
      </c>
      <c r="K4633" t="s">
        <v>5</v>
      </c>
      <c r="L4633" s="20">
        <v>80</v>
      </c>
      <c r="M4633" s="4">
        <v>2</v>
      </c>
      <c r="N4633" s="4">
        <v>54</v>
      </c>
      <c r="O4633" s="2">
        <v>43647</v>
      </c>
      <c r="P4633" s="3">
        <v>0.74</v>
      </c>
      <c r="Q4633" s="4">
        <v>1</v>
      </c>
      <c r="R4633" s="3">
        <v>5.6</v>
      </c>
      <c r="S46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3" t="str">
        <f>IF(AIRBNB[[#This Row],[RUIDO(dB)]]&lt;=4,"Silencioso",IF(AIRBNB[[#This Row],[RUIDO(dB)]]&lt;=5.5,"Poco Ruidoso","Ruidoso"))</f>
        <v>Ruidoso</v>
      </c>
      <c r="U4633" t="str">
        <f>IF(AND(AIRBNB[[#This Row],[PRECIO]]&lt;50,AIRBNB[[#This Row],[MIN_NOCHES]]&gt;3),"Dentro del presupuesto","No considerar")</f>
        <v>No considerar</v>
      </c>
      <c r="V4633" t="str">
        <f>VLOOKUP(AIRBNB[[#This Row],[HOST_ID]],Super_host[],5,FALSE)</f>
        <v>Host</v>
      </c>
    </row>
    <row r="4634" spans="1:22">
      <c r="A4634" s="4">
        <v>505231</v>
      </c>
      <c r="B4634" t="s">
        <v>152</v>
      </c>
      <c r="C4634" s="4">
        <v>2490915</v>
      </c>
      <c r="D4634" t="s">
        <v>153</v>
      </c>
      <c r="E4634" t="s">
        <v>154</v>
      </c>
      <c r="F4634" s="4">
        <v>10028</v>
      </c>
      <c r="G4634" s="13" t="s">
        <v>124</v>
      </c>
      <c r="H4634" s="13" t="s">
        <v>129</v>
      </c>
      <c r="I4634" s="1">
        <v>4077799</v>
      </c>
      <c r="J4634" s="1">
        <v>-7395223</v>
      </c>
      <c r="K4634" t="s">
        <v>40</v>
      </c>
      <c r="L4634" s="20">
        <v>80</v>
      </c>
      <c r="M4634" s="4">
        <v>1</v>
      </c>
      <c r="N4634" s="4">
        <v>1</v>
      </c>
      <c r="O4634" s="2">
        <v>41082</v>
      </c>
      <c r="P4634" s="3">
        <v>0.01</v>
      </c>
      <c r="Q4634" s="4">
        <v>1</v>
      </c>
      <c r="R4634" s="3">
        <v>5.6</v>
      </c>
      <c r="S46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4" t="str">
        <f>IF(AIRBNB[[#This Row],[RUIDO(dB)]]&lt;=4,"Silencioso",IF(AIRBNB[[#This Row],[RUIDO(dB)]]&lt;=5.5,"Poco Ruidoso","Ruidoso"))</f>
        <v>Ruidoso</v>
      </c>
      <c r="U4634" t="str">
        <f>IF(AND(AIRBNB[[#This Row],[PRECIO]]&lt;50,AIRBNB[[#This Row],[MIN_NOCHES]]&gt;3),"Dentro del presupuesto","No considerar")</f>
        <v>No considerar</v>
      </c>
      <c r="V4634" t="str">
        <f>VLOOKUP(AIRBNB[[#This Row],[HOST_ID]],Super_host[],5,FALSE)</f>
        <v>Host</v>
      </c>
    </row>
    <row r="4635" spans="1:22">
      <c r="A4635" s="4">
        <v>6706494</v>
      </c>
      <c r="B4635" t="s">
        <v>10124</v>
      </c>
      <c r="C4635" s="4">
        <v>2466294</v>
      </c>
      <c r="D4635" t="s">
        <v>1306</v>
      </c>
      <c r="E4635" t="s">
        <v>10125</v>
      </c>
      <c r="F4635" s="4">
        <v>11237</v>
      </c>
      <c r="G4635" s="13" t="s">
        <v>4662</v>
      </c>
      <c r="H4635" s="13" t="s">
        <v>9274</v>
      </c>
      <c r="I4635" s="1">
        <v>4070264</v>
      </c>
      <c r="J4635" s="1">
        <v>-7391702</v>
      </c>
      <c r="K4635" t="s">
        <v>5</v>
      </c>
      <c r="L4635" s="20">
        <v>80</v>
      </c>
      <c r="M4635" s="4">
        <v>2</v>
      </c>
      <c r="N4635" s="4">
        <v>3</v>
      </c>
      <c r="O4635" s="2">
        <v>42321</v>
      </c>
      <c r="P4635" s="3">
        <v>0.06</v>
      </c>
      <c r="Q4635" s="4">
        <v>1</v>
      </c>
      <c r="R4635" s="3">
        <v>6.9</v>
      </c>
      <c r="S46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5" t="str">
        <f>IF(AIRBNB[[#This Row],[RUIDO(dB)]]&lt;=4,"Silencioso",IF(AIRBNB[[#This Row],[RUIDO(dB)]]&lt;=5.5,"Poco Ruidoso","Ruidoso"))</f>
        <v>Ruidoso</v>
      </c>
      <c r="U4635" t="str">
        <f>IF(AND(AIRBNB[[#This Row],[PRECIO]]&lt;50,AIRBNB[[#This Row],[MIN_NOCHES]]&gt;3),"Dentro del presupuesto","No considerar")</f>
        <v>No considerar</v>
      </c>
      <c r="V4635" t="str">
        <f>VLOOKUP(AIRBNB[[#This Row],[HOST_ID]],Super_host[],5,FALSE)</f>
        <v>Host</v>
      </c>
    </row>
    <row r="4636" spans="1:22">
      <c r="A4636" s="4">
        <v>497370</v>
      </c>
      <c r="B4636" t="s">
        <v>12317</v>
      </c>
      <c r="C4636" s="4">
        <v>2455462</v>
      </c>
      <c r="D4636" t="s">
        <v>12318</v>
      </c>
      <c r="E4636" t="s">
        <v>12319</v>
      </c>
      <c r="F4636" s="4">
        <v>11231</v>
      </c>
      <c r="G4636" s="13" t="s">
        <v>4662</v>
      </c>
      <c r="H4636" s="13" t="s">
        <v>9363</v>
      </c>
      <c r="I4636" s="1">
        <v>4067828</v>
      </c>
      <c r="J4636" s="1">
        <v>-7399136</v>
      </c>
      <c r="K4636" t="s">
        <v>40</v>
      </c>
      <c r="L4636" s="20">
        <v>80</v>
      </c>
      <c r="M4636" s="4">
        <v>2</v>
      </c>
      <c r="N4636" s="4">
        <v>35</v>
      </c>
      <c r="O4636" s="2">
        <v>42885</v>
      </c>
      <c r="P4636" s="3">
        <v>0.41</v>
      </c>
      <c r="Q4636" s="4">
        <v>1</v>
      </c>
      <c r="R4636" s="3">
        <v>6.9</v>
      </c>
      <c r="S46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6" t="str">
        <f>IF(AIRBNB[[#This Row],[RUIDO(dB)]]&lt;=4,"Silencioso",IF(AIRBNB[[#This Row],[RUIDO(dB)]]&lt;=5.5,"Poco Ruidoso","Ruidoso"))</f>
        <v>Ruidoso</v>
      </c>
      <c r="U4636" t="str">
        <f>IF(AND(AIRBNB[[#This Row],[PRECIO]]&lt;50,AIRBNB[[#This Row],[MIN_NOCHES]]&gt;3),"Dentro del presupuesto","No considerar")</f>
        <v>No considerar</v>
      </c>
      <c r="V4636" t="str">
        <f>VLOOKUP(AIRBNB[[#This Row],[HOST_ID]],Super_host[],5,FALSE)</f>
        <v>Host</v>
      </c>
    </row>
    <row r="4637" spans="1:22">
      <c r="A4637" s="4">
        <v>489965</v>
      </c>
      <c r="B4637" t="s">
        <v>4266</v>
      </c>
      <c r="C4637" s="4">
        <v>2423067</v>
      </c>
      <c r="D4637" t="s">
        <v>4042</v>
      </c>
      <c r="E4637" t="s">
        <v>4267</v>
      </c>
      <c r="F4637" s="4">
        <v>10035</v>
      </c>
      <c r="G4637" s="13" t="s">
        <v>124</v>
      </c>
      <c r="H4637" s="13" t="s">
        <v>219</v>
      </c>
      <c r="I4637" s="1">
        <v>4079313</v>
      </c>
      <c r="J4637" s="1">
        <v>-7393493</v>
      </c>
      <c r="K4637" t="s">
        <v>40</v>
      </c>
      <c r="L4637" s="20">
        <v>80</v>
      </c>
      <c r="M4637" s="4">
        <v>3</v>
      </c>
      <c r="N4637" s="4">
        <v>47</v>
      </c>
      <c r="O4637" s="2">
        <v>43533</v>
      </c>
      <c r="P4637" s="3">
        <v>0.66</v>
      </c>
      <c r="Q4637" s="4">
        <v>1</v>
      </c>
      <c r="R4637" s="3">
        <v>5.6</v>
      </c>
      <c r="S46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7" t="str">
        <f>IF(AIRBNB[[#This Row],[RUIDO(dB)]]&lt;=4,"Silencioso",IF(AIRBNB[[#This Row],[RUIDO(dB)]]&lt;=5.5,"Poco Ruidoso","Ruidoso"))</f>
        <v>Ruidoso</v>
      </c>
      <c r="U4637" t="str">
        <f>IF(AND(AIRBNB[[#This Row],[PRECIO]]&lt;50,AIRBNB[[#This Row],[MIN_NOCHES]]&gt;3),"Dentro del presupuesto","No considerar")</f>
        <v>No considerar</v>
      </c>
      <c r="V4637" t="str">
        <f>VLOOKUP(AIRBNB[[#This Row],[HOST_ID]],Super_host[],5,FALSE)</f>
        <v>Host</v>
      </c>
    </row>
    <row r="4638" spans="1:22">
      <c r="A4638" s="4">
        <v>3616173</v>
      </c>
      <c r="B4638" t="s">
        <v>13992</v>
      </c>
      <c r="C4638" s="4">
        <v>2383619</v>
      </c>
      <c r="D4638" t="s">
        <v>13993</v>
      </c>
      <c r="E4638" t="s">
        <v>13994</v>
      </c>
      <c r="F4638" s="4">
        <v>11231</v>
      </c>
      <c r="G4638" s="13" t="s">
        <v>4662</v>
      </c>
      <c r="H4638" s="13" t="s">
        <v>9237</v>
      </c>
      <c r="I4638" s="1">
        <v>4068184</v>
      </c>
      <c r="J4638" s="1">
        <v>-7399308</v>
      </c>
      <c r="K4638" t="s">
        <v>40</v>
      </c>
      <c r="L4638" s="20">
        <v>80</v>
      </c>
      <c r="M4638" s="4">
        <v>21</v>
      </c>
      <c r="N4638" s="4">
        <v>88</v>
      </c>
      <c r="O4638" s="2">
        <v>43192</v>
      </c>
      <c r="P4638" s="3">
        <v>1.5</v>
      </c>
      <c r="Q4638" s="4">
        <v>1</v>
      </c>
      <c r="R4638" s="3">
        <v>6.9</v>
      </c>
      <c r="S46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8" t="str">
        <f>IF(AIRBNB[[#This Row],[RUIDO(dB)]]&lt;=4,"Silencioso",IF(AIRBNB[[#This Row],[RUIDO(dB)]]&lt;=5.5,"Poco Ruidoso","Ruidoso"))</f>
        <v>Ruidoso</v>
      </c>
      <c r="U4638" t="str">
        <f>IF(AND(AIRBNB[[#This Row],[PRECIO]]&lt;50,AIRBNB[[#This Row],[MIN_NOCHES]]&gt;3),"Dentro del presupuesto","No considerar")</f>
        <v>No considerar</v>
      </c>
      <c r="V4638" t="str">
        <f>VLOOKUP(AIRBNB[[#This Row],[HOST_ID]],Super_host[],5,FALSE)</f>
        <v>Host</v>
      </c>
    </row>
    <row r="4639" spans="1:22">
      <c r="A4639" s="4">
        <v>479285</v>
      </c>
      <c r="B4639" t="s">
        <v>7929</v>
      </c>
      <c r="C4639" s="4">
        <v>2374190</v>
      </c>
      <c r="D4639" t="s">
        <v>7930</v>
      </c>
      <c r="E4639" t="s">
        <v>7931</v>
      </c>
      <c r="F4639" s="4">
        <v>11104</v>
      </c>
      <c r="G4639" s="13" t="s">
        <v>7897</v>
      </c>
      <c r="H4639" s="13" t="s">
        <v>7923</v>
      </c>
      <c r="I4639" s="1">
        <v>4074679</v>
      </c>
      <c r="J4639" s="1">
        <v>-7391853</v>
      </c>
      <c r="K4639" t="s">
        <v>40</v>
      </c>
      <c r="L4639" s="20">
        <v>80</v>
      </c>
      <c r="M4639" s="4">
        <v>3</v>
      </c>
      <c r="N4639" s="4">
        <v>1</v>
      </c>
      <c r="O4639" s="2">
        <v>41273</v>
      </c>
      <c r="P4639" s="3">
        <v>0.01</v>
      </c>
      <c r="Q4639" s="4">
        <v>5</v>
      </c>
      <c r="R4639" s="3">
        <v>6.24</v>
      </c>
      <c r="S46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39" t="str">
        <f>IF(AIRBNB[[#This Row],[RUIDO(dB)]]&lt;=4,"Silencioso",IF(AIRBNB[[#This Row],[RUIDO(dB)]]&lt;=5.5,"Poco Ruidoso","Ruidoso"))</f>
        <v>Ruidoso</v>
      </c>
      <c r="U4639" t="str">
        <f>IF(AND(AIRBNB[[#This Row],[PRECIO]]&lt;50,AIRBNB[[#This Row],[MIN_NOCHES]]&gt;3),"Dentro del presupuesto","No considerar")</f>
        <v>No considerar</v>
      </c>
      <c r="V4639" t="str">
        <f>VLOOKUP(AIRBNB[[#This Row],[HOST_ID]],Super_host[],5,FALSE)</f>
        <v>Host</v>
      </c>
    </row>
    <row r="4640" spans="1:22">
      <c r="A4640" s="4">
        <v>478053</v>
      </c>
      <c r="B4640" t="s">
        <v>4044</v>
      </c>
      <c r="C4640" s="4">
        <v>2368753</v>
      </c>
      <c r="D4640" t="s">
        <v>4045</v>
      </c>
      <c r="E4640" t="s">
        <v>4046</v>
      </c>
      <c r="F4640" s="4">
        <v>10002</v>
      </c>
      <c r="G4640" s="13" t="s">
        <v>124</v>
      </c>
      <c r="H4640" s="13" t="s">
        <v>943</v>
      </c>
      <c r="I4640" s="1">
        <v>4071137</v>
      </c>
      <c r="J4640" s="1">
        <v>-7399403</v>
      </c>
      <c r="K4640" t="s">
        <v>40</v>
      </c>
      <c r="L4640" s="20">
        <v>80</v>
      </c>
      <c r="M4640" s="4">
        <v>4</v>
      </c>
      <c r="N4640" s="4">
        <v>48</v>
      </c>
      <c r="O4640" s="2">
        <v>43471</v>
      </c>
      <c r="P4640" s="3">
        <v>0.56000000000000005</v>
      </c>
      <c r="Q4640" s="4">
        <v>1</v>
      </c>
      <c r="R4640" s="3">
        <v>5.6</v>
      </c>
      <c r="S46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0" t="str">
        <f>IF(AIRBNB[[#This Row],[RUIDO(dB)]]&lt;=4,"Silencioso",IF(AIRBNB[[#This Row],[RUIDO(dB)]]&lt;=5.5,"Poco Ruidoso","Ruidoso"))</f>
        <v>Ruidoso</v>
      </c>
      <c r="U4640" t="str">
        <f>IF(AND(AIRBNB[[#This Row],[PRECIO]]&lt;50,AIRBNB[[#This Row],[MIN_NOCHES]]&gt;3),"Dentro del presupuesto","No considerar")</f>
        <v>No considerar</v>
      </c>
      <c r="V4640" t="str">
        <f>VLOOKUP(AIRBNB[[#This Row],[HOST_ID]],Super_host[],5,FALSE)</f>
        <v>Host</v>
      </c>
    </row>
    <row r="4641" spans="1:22">
      <c r="A4641" s="4">
        <v>4866426</v>
      </c>
      <c r="B4641" t="s">
        <v>14976</v>
      </c>
      <c r="C4641" s="4">
        <v>2346300</v>
      </c>
      <c r="D4641" t="s">
        <v>14977</v>
      </c>
      <c r="E4641" t="s">
        <v>14978</v>
      </c>
      <c r="F4641" s="4">
        <v>11201</v>
      </c>
      <c r="G4641" s="13" t="s">
        <v>4662</v>
      </c>
      <c r="H4641" s="13" t="s">
        <v>9576</v>
      </c>
      <c r="I4641" s="1">
        <v>4068983</v>
      </c>
      <c r="J4641" s="1">
        <v>-7399114</v>
      </c>
      <c r="K4641" t="s">
        <v>40</v>
      </c>
      <c r="L4641" s="20">
        <v>80</v>
      </c>
      <c r="M4641" s="4">
        <v>1</v>
      </c>
      <c r="N4641" s="4">
        <v>168</v>
      </c>
      <c r="O4641" s="2">
        <v>43646</v>
      </c>
      <c r="P4641" s="3">
        <v>3.11</v>
      </c>
      <c r="Q4641" s="4">
        <v>1</v>
      </c>
      <c r="R4641" s="3">
        <v>6.9</v>
      </c>
      <c r="S46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1" t="str">
        <f>IF(AIRBNB[[#This Row],[RUIDO(dB)]]&lt;=4,"Silencioso",IF(AIRBNB[[#This Row],[RUIDO(dB)]]&lt;=5.5,"Poco Ruidoso","Ruidoso"))</f>
        <v>Ruidoso</v>
      </c>
      <c r="U4641" t="str">
        <f>IF(AND(AIRBNB[[#This Row],[PRECIO]]&lt;50,AIRBNB[[#This Row],[MIN_NOCHES]]&gt;3),"Dentro del presupuesto","No considerar")</f>
        <v>No considerar</v>
      </c>
      <c r="V4641" t="str">
        <f>VLOOKUP(AIRBNB[[#This Row],[HOST_ID]],Super_host[],5,FALSE)</f>
        <v>Host</v>
      </c>
    </row>
    <row r="4642" spans="1:22">
      <c r="A4642" s="4">
        <v>3841113</v>
      </c>
      <c r="B4642" t="s">
        <v>3223</v>
      </c>
      <c r="C4642" s="4">
        <v>2222500</v>
      </c>
      <c r="D4642" t="s">
        <v>3224</v>
      </c>
      <c r="E4642" t="s">
        <v>3225</v>
      </c>
      <c r="F4642" s="4">
        <v>10128</v>
      </c>
      <c r="G4642" s="13" t="s">
        <v>124</v>
      </c>
      <c r="H4642" s="13" t="s">
        <v>129</v>
      </c>
      <c r="I4642" s="1">
        <v>4077993</v>
      </c>
      <c r="J4642" s="1">
        <v>-7394939</v>
      </c>
      <c r="K4642" t="s">
        <v>40</v>
      </c>
      <c r="L4642" s="20">
        <v>80</v>
      </c>
      <c r="M4642" s="4">
        <v>5</v>
      </c>
      <c r="N4642" s="4">
        <v>18</v>
      </c>
      <c r="O4642" s="2">
        <v>43057</v>
      </c>
      <c r="P4642" s="3">
        <v>0.3</v>
      </c>
      <c r="Q4642" s="4">
        <v>1</v>
      </c>
      <c r="R4642" s="3">
        <v>5.6</v>
      </c>
      <c r="S46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2" t="str">
        <f>IF(AIRBNB[[#This Row],[RUIDO(dB)]]&lt;=4,"Silencioso",IF(AIRBNB[[#This Row],[RUIDO(dB)]]&lt;=5.5,"Poco Ruidoso","Ruidoso"))</f>
        <v>Ruidoso</v>
      </c>
      <c r="U4642" t="str">
        <f>IF(AND(AIRBNB[[#This Row],[PRECIO]]&lt;50,AIRBNB[[#This Row],[MIN_NOCHES]]&gt;3),"Dentro del presupuesto","No considerar")</f>
        <v>No considerar</v>
      </c>
      <c r="V4642" t="str">
        <f>VLOOKUP(AIRBNB[[#This Row],[HOST_ID]],Super_host[],5,FALSE)</f>
        <v>Host</v>
      </c>
    </row>
    <row r="4643" spans="1:22">
      <c r="A4643" s="4">
        <v>491942</v>
      </c>
      <c r="B4643" t="s">
        <v>3226</v>
      </c>
      <c r="C4643" s="4">
        <v>1995093</v>
      </c>
      <c r="D4643" t="s">
        <v>3227</v>
      </c>
      <c r="E4643" t="s">
        <v>3228</v>
      </c>
      <c r="F4643" s="4">
        <v>10025</v>
      </c>
      <c r="G4643" s="13" t="s">
        <v>124</v>
      </c>
      <c r="H4643" s="13" t="s">
        <v>168</v>
      </c>
      <c r="I4643" s="1">
        <v>4079183</v>
      </c>
      <c r="J4643" s="1">
        <v>-7397172</v>
      </c>
      <c r="K4643" t="s">
        <v>5</v>
      </c>
      <c r="L4643" s="20">
        <v>80</v>
      </c>
      <c r="M4643" s="4">
        <v>3</v>
      </c>
      <c r="N4643" s="4">
        <v>24</v>
      </c>
      <c r="O4643" s="2">
        <v>42652</v>
      </c>
      <c r="P4643" s="3">
        <v>0.3</v>
      </c>
      <c r="Q4643" s="4">
        <v>1</v>
      </c>
      <c r="R4643" s="3">
        <v>5.6</v>
      </c>
      <c r="S46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3" t="str">
        <f>IF(AIRBNB[[#This Row],[RUIDO(dB)]]&lt;=4,"Silencioso",IF(AIRBNB[[#This Row],[RUIDO(dB)]]&lt;=5.5,"Poco Ruidoso","Ruidoso"))</f>
        <v>Ruidoso</v>
      </c>
      <c r="U4643" t="str">
        <f>IF(AND(AIRBNB[[#This Row],[PRECIO]]&lt;50,AIRBNB[[#This Row],[MIN_NOCHES]]&gt;3),"Dentro del presupuesto","No considerar")</f>
        <v>No considerar</v>
      </c>
      <c r="V4643" t="str">
        <f>VLOOKUP(AIRBNB[[#This Row],[HOST_ID]],Super_host[],5,FALSE)</f>
        <v>Host</v>
      </c>
    </row>
    <row r="4644" spans="1:22">
      <c r="A4644" s="4">
        <v>364785</v>
      </c>
      <c r="B4644" t="s">
        <v>13084</v>
      </c>
      <c r="C4644" s="4">
        <v>1842714</v>
      </c>
      <c r="D4644" t="s">
        <v>2601</v>
      </c>
      <c r="E4644" t="s">
        <v>13085</v>
      </c>
      <c r="F4644" s="4">
        <v>11217</v>
      </c>
      <c r="G4644" s="13" t="s">
        <v>4662</v>
      </c>
      <c r="H4644" s="13" t="s">
        <v>9234</v>
      </c>
      <c r="I4644" s="1">
        <v>4067962</v>
      </c>
      <c r="J4644" s="1">
        <v>-7397655</v>
      </c>
      <c r="K4644" t="s">
        <v>40</v>
      </c>
      <c r="L4644" s="20">
        <v>80</v>
      </c>
      <c r="M4644" s="4">
        <v>2</v>
      </c>
      <c r="N4644" s="4">
        <v>30</v>
      </c>
      <c r="O4644" s="2">
        <v>43463</v>
      </c>
      <c r="P4644" s="3">
        <v>0.74</v>
      </c>
      <c r="Q4644" s="4">
        <v>1</v>
      </c>
      <c r="R4644" s="3">
        <v>6.9</v>
      </c>
      <c r="S46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4" t="str">
        <f>IF(AIRBNB[[#This Row],[RUIDO(dB)]]&lt;=4,"Silencioso",IF(AIRBNB[[#This Row],[RUIDO(dB)]]&lt;=5.5,"Poco Ruidoso","Ruidoso"))</f>
        <v>Ruidoso</v>
      </c>
      <c r="U4644" t="str">
        <f>IF(AND(AIRBNB[[#This Row],[PRECIO]]&lt;50,AIRBNB[[#This Row],[MIN_NOCHES]]&gt;3),"Dentro del presupuesto","No considerar")</f>
        <v>No considerar</v>
      </c>
      <c r="V4644" t="str">
        <f>VLOOKUP(AIRBNB[[#This Row],[HOST_ID]],Super_host[],5,FALSE)</f>
        <v>Host</v>
      </c>
    </row>
    <row r="4645" spans="1:22">
      <c r="A4645" s="4">
        <v>317838</v>
      </c>
      <c r="B4645" t="s">
        <v>4385</v>
      </c>
      <c r="C4645" s="4">
        <v>1631400</v>
      </c>
      <c r="D4645" t="s">
        <v>4386</v>
      </c>
      <c r="E4645" t="s">
        <v>4387</v>
      </c>
      <c r="F4645" s="4">
        <v>10014</v>
      </c>
      <c r="G4645" s="13" t="s">
        <v>124</v>
      </c>
      <c r="H4645" s="13" t="s">
        <v>140</v>
      </c>
      <c r="I4645" s="1">
        <v>4073237</v>
      </c>
      <c r="J4645" s="1">
        <v>-7400608</v>
      </c>
      <c r="K4645" t="s">
        <v>5</v>
      </c>
      <c r="L4645" s="20">
        <v>80</v>
      </c>
      <c r="M4645" s="4">
        <v>14</v>
      </c>
      <c r="N4645" s="4">
        <v>65</v>
      </c>
      <c r="O4645" s="2">
        <v>43647</v>
      </c>
      <c r="P4645" s="3">
        <v>0.73</v>
      </c>
      <c r="Q4645" s="4">
        <v>1</v>
      </c>
      <c r="R4645" s="3">
        <v>5.6</v>
      </c>
      <c r="S46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5" t="str">
        <f>IF(AIRBNB[[#This Row],[RUIDO(dB)]]&lt;=4,"Silencioso",IF(AIRBNB[[#This Row],[RUIDO(dB)]]&lt;=5.5,"Poco Ruidoso","Ruidoso"))</f>
        <v>Ruidoso</v>
      </c>
      <c r="U4645" t="str">
        <f>IF(AND(AIRBNB[[#This Row],[PRECIO]]&lt;50,AIRBNB[[#This Row],[MIN_NOCHES]]&gt;3),"Dentro del presupuesto","No considerar")</f>
        <v>No considerar</v>
      </c>
      <c r="V4645" t="str">
        <f>VLOOKUP(AIRBNB[[#This Row],[HOST_ID]],Super_host[],5,FALSE)</f>
        <v>Host</v>
      </c>
    </row>
    <row r="4646" spans="1:22">
      <c r="A4646" s="4">
        <v>2164135</v>
      </c>
      <c r="B4646" t="s">
        <v>13904</v>
      </c>
      <c r="C4646" s="4">
        <v>1470471</v>
      </c>
      <c r="D4646" t="s">
        <v>13905</v>
      </c>
      <c r="E4646" t="s">
        <v>13906</v>
      </c>
      <c r="F4646" s="4">
        <v>11221</v>
      </c>
      <c r="G4646" s="13" t="s">
        <v>4662</v>
      </c>
      <c r="H4646" s="13" t="s">
        <v>9230</v>
      </c>
      <c r="I4646" s="1">
        <v>4069112</v>
      </c>
      <c r="J4646" s="1">
        <v>-7395203</v>
      </c>
      <c r="K4646" t="s">
        <v>40</v>
      </c>
      <c r="L4646" s="20">
        <v>80</v>
      </c>
      <c r="M4646" s="4">
        <v>3</v>
      </c>
      <c r="N4646" s="4">
        <v>90</v>
      </c>
      <c r="O4646" s="2">
        <v>43633</v>
      </c>
      <c r="P4646" s="3">
        <v>1.39</v>
      </c>
      <c r="Q4646" s="4">
        <v>1</v>
      </c>
      <c r="R4646" s="3">
        <v>6.9</v>
      </c>
      <c r="S46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6" t="str">
        <f>IF(AIRBNB[[#This Row],[RUIDO(dB)]]&lt;=4,"Silencioso",IF(AIRBNB[[#This Row],[RUIDO(dB)]]&lt;=5.5,"Poco Ruidoso","Ruidoso"))</f>
        <v>Ruidoso</v>
      </c>
      <c r="U4646" t="str">
        <f>IF(AND(AIRBNB[[#This Row],[PRECIO]]&lt;50,AIRBNB[[#This Row],[MIN_NOCHES]]&gt;3),"Dentro del presupuesto","No considerar")</f>
        <v>No considerar</v>
      </c>
      <c r="V4646" t="str">
        <f>VLOOKUP(AIRBNB[[#This Row],[HOST_ID]],Super_host[],5,FALSE)</f>
        <v>Host</v>
      </c>
    </row>
    <row r="4647" spans="1:22">
      <c r="A4647" s="4">
        <v>1423175</v>
      </c>
      <c r="B4647" t="s">
        <v>11933</v>
      </c>
      <c r="C4647" s="4">
        <v>1403769</v>
      </c>
      <c r="D4647" t="s">
        <v>184</v>
      </c>
      <c r="E4647" t="s">
        <v>11934</v>
      </c>
      <c r="F4647" s="4">
        <v>11220</v>
      </c>
      <c r="G4647" s="13" t="s">
        <v>4662</v>
      </c>
      <c r="H4647" s="13" t="s">
        <v>9246</v>
      </c>
      <c r="I4647" s="1">
        <v>4064674</v>
      </c>
      <c r="J4647" s="1">
        <v>-7401043</v>
      </c>
      <c r="K4647" t="s">
        <v>5</v>
      </c>
      <c r="L4647" s="20">
        <v>80</v>
      </c>
      <c r="M4647" s="4">
        <v>30</v>
      </c>
      <c r="N4647" s="4">
        <v>18</v>
      </c>
      <c r="O4647" s="2">
        <v>43008</v>
      </c>
      <c r="P4647" s="3">
        <v>0.31</v>
      </c>
      <c r="Q4647" s="4">
        <v>1</v>
      </c>
      <c r="R4647" s="3">
        <v>6.9</v>
      </c>
      <c r="S46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7" t="str">
        <f>IF(AIRBNB[[#This Row],[RUIDO(dB)]]&lt;=4,"Silencioso",IF(AIRBNB[[#This Row],[RUIDO(dB)]]&lt;=5.5,"Poco Ruidoso","Ruidoso"))</f>
        <v>Ruidoso</v>
      </c>
      <c r="U4647" t="str">
        <f>IF(AND(AIRBNB[[#This Row],[PRECIO]]&lt;50,AIRBNB[[#This Row],[MIN_NOCHES]]&gt;3),"Dentro del presupuesto","No considerar")</f>
        <v>No considerar</v>
      </c>
      <c r="V4647" t="str">
        <f>VLOOKUP(AIRBNB[[#This Row],[HOST_ID]],Super_host[],5,FALSE)</f>
        <v>Host</v>
      </c>
    </row>
    <row r="4648" spans="1:22">
      <c r="A4648" s="4">
        <v>266756</v>
      </c>
      <c r="B4648" t="s">
        <v>4812</v>
      </c>
      <c r="C4648" s="4">
        <v>1398809</v>
      </c>
      <c r="D4648" t="s">
        <v>4813</v>
      </c>
      <c r="E4648" t="s">
        <v>4814</v>
      </c>
      <c r="F4648" s="4">
        <v>10013</v>
      </c>
      <c r="G4648" s="13" t="s">
        <v>124</v>
      </c>
      <c r="H4648" s="13" t="s">
        <v>1573</v>
      </c>
      <c r="I4648" s="1">
        <v>4071905</v>
      </c>
      <c r="J4648" s="1">
        <v>-7399677</v>
      </c>
      <c r="K4648" t="s">
        <v>5</v>
      </c>
      <c r="L4648" s="20">
        <v>80</v>
      </c>
      <c r="M4648" s="4">
        <v>28</v>
      </c>
      <c r="N4648" s="4">
        <v>89</v>
      </c>
      <c r="O4648" s="2">
        <v>43281</v>
      </c>
      <c r="P4648" s="3">
        <v>0.99</v>
      </c>
      <c r="Q4648" s="4">
        <v>1</v>
      </c>
      <c r="R4648" s="3">
        <v>5.6</v>
      </c>
      <c r="S46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8" t="str">
        <f>IF(AIRBNB[[#This Row],[RUIDO(dB)]]&lt;=4,"Silencioso",IF(AIRBNB[[#This Row],[RUIDO(dB)]]&lt;=5.5,"Poco Ruidoso","Ruidoso"))</f>
        <v>Ruidoso</v>
      </c>
      <c r="U4648" t="str">
        <f>IF(AND(AIRBNB[[#This Row],[PRECIO]]&lt;50,AIRBNB[[#This Row],[MIN_NOCHES]]&gt;3),"Dentro del presupuesto","No considerar")</f>
        <v>No considerar</v>
      </c>
      <c r="V4648" t="str">
        <f>VLOOKUP(AIRBNB[[#This Row],[HOST_ID]],Super_host[],5,FALSE)</f>
        <v>Host</v>
      </c>
    </row>
    <row r="4649" spans="1:22">
      <c r="A4649" s="4">
        <v>256078</v>
      </c>
      <c r="B4649" t="s">
        <v>8657</v>
      </c>
      <c r="C4649" s="4">
        <v>1346437</v>
      </c>
      <c r="D4649" t="s">
        <v>4919</v>
      </c>
      <c r="E4649" t="s">
        <v>8658</v>
      </c>
      <c r="F4649" s="4">
        <v>11104</v>
      </c>
      <c r="G4649" s="13" t="s">
        <v>7897</v>
      </c>
      <c r="H4649" s="13" t="s">
        <v>7923</v>
      </c>
      <c r="I4649" s="1">
        <v>4074511</v>
      </c>
      <c r="J4649" s="1">
        <v>-7392398</v>
      </c>
      <c r="K4649" t="s">
        <v>5</v>
      </c>
      <c r="L4649" s="20">
        <v>80</v>
      </c>
      <c r="M4649" s="4">
        <v>10</v>
      </c>
      <c r="N4649" s="4">
        <v>81</v>
      </c>
      <c r="O4649" s="2">
        <v>43616</v>
      </c>
      <c r="P4649" s="3">
        <v>0.98</v>
      </c>
      <c r="Q4649" s="4">
        <v>5</v>
      </c>
      <c r="R4649" s="3">
        <v>6.24</v>
      </c>
      <c r="S46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49" t="str">
        <f>IF(AIRBNB[[#This Row],[RUIDO(dB)]]&lt;=4,"Silencioso",IF(AIRBNB[[#This Row],[RUIDO(dB)]]&lt;=5.5,"Poco Ruidoso","Ruidoso"))</f>
        <v>Ruidoso</v>
      </c>
      <c r="U4649" t="str">
        <f>IF(AND(AIRBNB[[#This Row],[PRECIO]]&lt;50,AIRBNB[[#This Row],[MIN_NOCHES]]&gt;3),"Dentro del presupuesto","No considerar")</f>
        <v>No considerar</v>
      </c>
      <c r="V4649" t="str">
        <f>VLOOKUP(AIRBNB[[#This Row],[HOST_ID]],Super_host[],5,FALSE)</f>
        <v>Host</v>
      </c>
    </row>
    <row r="4650" spans="1:22">
      <c r="A4650" s="4">
        <v>241862</v>
      </c>
      <c r="B4650" t="s">
        <v>3558</v>
      </c>
      <c r="C4650" s="4">
        <v>1269455</v>
      </c>
      <c r="D4650" t="s">
        <v>498</v>
      </c>
      <c r="E4650" t="s">
        <v>3559</v>
      </c>
      <c r="F4650" s="4">
        <v>10014</v>
      </c>
      <c r="G4650" s="13" t="s">
        <v>124</v>
      </c>
      <c r="H4650" s="13" t="s">
        <v>140</v>
      </c>
      <c r="I4650" s="1">
        <v>4072969</v>
      </c>
      <c r="J4650" s="1">
        <v>-7400635</v>
      </c>
      <c r="K4650" t="s">
        <v>5</v>
      </c>
      <c r="L4650" s="20">
        <v>80</v>
      </c>
      <c r="M4650" s="4">
        <v>2</v>
      </c>
      <c r="N4650" s="4">
        <v>37</v>
      </c>
      <c r="O4650" s="2">
        <v>43467</v>
      </c>
      <c r="P4650" s="3">
        <v>0.39</v>
      </c>
      <c r="Q4650" s="4">
        <v>1</v>
      </c>
      <c r="R4650" s="3">
        <v>5.6</v>
      </c>
      <c r="S46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0" t="str">
        <f>IF(AIRBNB[[#This Row],[RUIDO(dB)]]&lt;=4,"Silencioso",IF(AIRBNB[[#This Row],[RUIDO(dB)]]&lt;=5.5,"Poco Ruidoso","Ruidoso"))</f>
        <v>Ruidoso</v>
      </c>
      <c r="U4650" t="str">
        <f>IF(AND(AIRBNB[[#This Row],[PRECIO]]&lt;50,AIRBNB[[#This Row],[MIN_NOCHES]]&gt;3),"Dentro del presupuesto","No considerar")</f>
        <v>No considerar</v>
      </c>
      <c r="V4650" t="str">
        <f>VLOOKUP(AIRBNB[[#This Row],[HOST_ID]],Super_host[],5,FALSE)</f>
        <v>Host</v>
      </c>
    </row>
    <row r="4651" spans="1:22">
      <c r="A4651" s="4">
        <v>230321</v>
      </c>
      <c r="B4651" t="s">
        <v>12280</v>
      </c>
      <c r="C4651" s="4">
        <v>1203500</v>
      </c>
      <c r="D4651" t="s">
        <v>12281</v>
      </c>
      <c r="E4651" t="s">
        <v>12282</v>
      </c>
      <c r="F4651" s="4">
        <v>11205</v>
      </c>
      <c r="G4651" s="13" t="s">
        <v>4662</v>
      </c>
      <c r="H4651" s="13" t="s">
        <v>9230</v>
      </c>
      <c r="I4651" s="1">
        <v>4069046</v>
      </c>
      <c r="J4651" s="1">
        <v>-7395167</v>
      </c>
      <c r="K4651" t="s">
        <v>5</v>
      </c>
      <c r="L4651" s="20">
        <v>80</v>
      </c>
      <c r="M4651" s="4">
        <v>2</v>
      </c>
      <c r="N4651" s="4">
        <v>35</v>
      </c>
      <c r="O4651" s="2">
        <v>43625</v>
      </c>
      <c r="P4651" s="3">
        <v>0.4</v>
      </c>
      <c r="Q4651" s="4">
        <v>1</v>
      </c>
      <c r="R4651" s="3">
        <v>6.9</v>
      </c>
      <c r="S46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1" t="str">
        <f>IF(AIRBNB[[#This Row],[RUIDO(dB)]]&lt;=4,"Silencioso",IF(AIRBNB[[#This Row],[RUIDO(dB)]]&lt;=5.5,"Poco Ruidoso","Ruidoso"))</f>
        <v>Ruidoso</v>
      </c>
      <c r="U4651" t="str">
        <f>IF(AND(AIRBNB[[#This Row],[PRECIO]]&lt;50,AIRBNB[[#This Row],[MIN_NOCHES]]&gt;3),"Dentro del presupuesto","No considerar")</f>
        <v>No considerar</v>
      </c>
      <c r="V4651" t="str">
        <f>VLOOKUP(AIRBNB[[#This Row],[HOST_ID]],Super_host[],5,FALSE)</f>
        <v>Host</v>
      </c>
    </row>
    <row r="4652" spans="1:22">
      <c r="A4652" s="4">
        <v>4803750</v>
      </c>
      <c r="B4652" t="s">
        <v>3843</v>
      </c>
      <c r="C4652" s="4">
        <v>932245</v>
      </c>
      <c r="D4652" t="s">
        <v>3844</v>
      </c>
      <c r="E4652" t="s">
        <v>3845</v>
      </c>
      <c r="F4652" s="4">
        <v>10031</v>
      </c>
      <c r="G4652" s="13" t="s">
        <v>124</v>
      </c>
      <c r="H4652" s="13" t="s">
        <v>148</v>
      </c>
      <c r="I4652" s="1">
        <v>4082775</v>
      </c>
      <c r="J4652" s="1">
        <v>-7394313</v>
      </c>
      <c r="K4652" t="s">
        <v>5</v>
      </c>
      <c r="L4652" s="20">
        <v>80</v>
      </c>
      <c r="M4652" s="4">
        <v>2</v>
      </c>
      <c r="N4652" s="4">
        <v>22</v>
      </c>
      <c r="O4652" s="2">
        <v>43612</v>
      </c>
      <c r="P4652" s="3">
        <v>0.48</v>
      </c>
      <c r="Q4652" s="4">
        <v>1</v>
      </c>
      <c r="R4652" s="3">
        <v>5.6</v>
      </c>
      <c r="S46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2" t="str">
        <f>IF(AIRBNB[[#This Row],[RUIDO(dB)]]&lt;=4,"Silencioso",IF(AIRBNB[[#This Row],[RUIDO(dB)]]&lt;=5.5,"Poco Ruidoso","Ruidoso"))</f>
        <v>Ruidoso</v>
      </c>
      <c r="U4652" t="str">
        <f>IF(AND(AIRBNB[[#This Row],[PRECIO]]&lt;50,AIRBNB[[#This Row],[MIN_NOCHES]]&gt;3),"Dentro del presupuesto","No considerar")</f>
        <v>No considerar</v>
      </c>
      <c r="V4652" t="str">
        <f>VLOOKUP(AIRBNB[[#This Row],[HOST_ID]],Super_host[],5,FALSE)</f>
        <v>Host</v>
      </c>
    </row>
    <row r="4653" spans="1:22">
      <c r="A4653" s="4">
        <v>482365</v>
      </c>
      <c r="B4653" t="s">
        <v>3495</v>
      </c>
      <c r="C4653" s="4">
        <v>914838</v>
      </c>
      <c r="D4653" t="s">
        <v>2180</v>
      </c>
      <c r="E4653" t="s">
        <v>3496</v>
      </c>
      <c r="F4653" s="4">
        <v>10018</v>
      </c>
      <c r="G4653" s="13" t="s">
        <v>124</v>
      </c>
      <c r="H4653" s="13" t="s">
        <v>249</v>
      </c>
      <c r="I4653" s="1">
        <v>4075636</v>
      </c>
      <c r="J4653" s="1">
        <v>-739939</v>
      </c>
      <c r="K4653" t="s">
        <v>5</v>
      </c>
      <c r="L4653" s="20">
        <v>80</v>
      </c>
      <c r="M4653" s="4">
        <v>30</v>
      </c>
      <c r="N4653" s="4">
        <v>32</v>
      </c>
      <c r="O4653" s="2">
        <v>42766</v>
      </c>
      <c r="P4653" s="3">
        <v>0.37</v>
      </c>
      <c r="Q4653" s="4">
        <v>1</v>
      </c>
      <c r="R4653" s="3">
        <v>5.6</v>
      </c>
      <c r="S46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3" t="str">
        <f>IF(AIRBNB[[#This Row],[RUIDO(dB)]]&lt;=4,"Silencioso",IF(AIRBNB[[#This Row],[RUIDO(dB)]]&lt;=5.5,"Poco Ruidoso","Ruidoso"))</f>
        <v>Ruidoso</v>
      </c>
      <c r="U4653" t="str">
        <f>IF(AND(AIRBNB[[#This Row],[PRECIO]]&lt;50,AIRBNB[[#This Row],[MIN_NOCHES]]&gt;3),"Dentro del presupuesto","No considerar")</f>
        <v>No considerar</v>
      </c>
      <c r="V4653" t="str">
        <f>VLOOKUP(AIRBNB[[#This Row],[HOST_ID]],Super_host[],5,FALSE)</f>
        <v>Host</v>
      </c>
    </row>
    <row r="4654" spans="1:22">
      <c r="A4654" s="4">
        <v>4948928</v>
      </c>
      <c r="B4654" t="s">
        <v>2179</v>
      </c>
      <c r="C4654" s="4">
        <v>914838</v>
      </c>
      <c r="D4654" t="s">
        <v>2180</v>
      </c>
      <c r="E4654" t="s">
        <v>2181</v>
      </c>
      <c r="F4654" s="4">
        <v>10019</v>
      </c>
      <c r="G4654" s="13" t="s">
        <v>124</v>
      </c>
      <c r="H4654" s="13" t="s">
        <v>249</v>
      </c>
      <c r="I4654" s="1">
        <v>4076537</v>
      </c>
      <c r="J4654" s="1">
        <v>-7399438</v>
      </c>
      <c r="K4654" t="s">
        <v>5</v>
      </c>
      <c r="L4654" s="20">
        <v>80</v>
      </c>
      <c r="M4654" s="4">
        <v>20</v>
      </c>
      <c r="N4654" s="4">
        <v>5</v>
      </c>
      <c r="O4654" s="2">
        <v>42752</v>
      </c>
      <c r="P4654" s="3">
        <v>0.15</v>
      </c>
      <c r="Q4654" s="4">
        <v>1</v>
      </c>
      <c r="R4654" s="3">
        <v>5.6</v>
      </c>
      <c r="S46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4" t="str">
        <f>IF(AIRBNB[[#This Row],[RUIDO(dB)]]&lt;=4,"Silencioso",IF(AIRBNB[[#This Row],[RUIDO(dB)]]&lt;=5.5,"Poco Ruidoso","Ruidoso"))</f>
        <v>Ruidoso</v>
      </c>
      <c r="U4654" t="str">
        <f>IF(AND(AIRBNB[[#This Row],[PRECIO]]&lt;50,AIRBNB[[#This Row],[MIN_NOCHES]]&gt;3),"Dentro del presupuesto","No considerar")</f>
        <v>No considerar</v>
      </c>
      <c r="V4654" t="str">
        <f>VLOOKUP(AIRBNB[[#This Row],[HOST_ID]],Super_host[],5,FALSE)</f>
        <v>Host</v>
      </c>
    </row>
    <row r="4655" spans="1:22">
      <c r="A4655" s="4">
        <v>1654738</v>
      </c>
      <c r="B4655" t="s">
        <v>2451</v>
      </c>
      <c r="C4655" s="4">
        <v>914838</v>
      </c>
      <c r="D4655" t="s">
        <v>2180</v>
      </c>
      <c r="E4655" t="s">
        <v>2452</v>
      </c>
      <c r="F4655" s="4">
        <v>10036</v>
      </c>
      <c r="G4655" s="13" t="s">
        <v>124</v>
      </c>
      <c r="H4655" s="13" t="s">
        <v>249</v>
      </c>
      <c r="I4655" s="1">
        <v>4076364</v>
      </c>
      <c r="J4655" s="1">
        <v>-7399465</v>
      </c>
      <c r="K4655" t="s">
        <v>5</v>
      </c>
      <c r="L4655" s="20">
        <v>80</v>
      </c>
      <c r="M4655" s="4">
        <v>30</v>
      </c>
      <c r="N4655" s="4">
        <v>12</v>
      </c>
      <c r="O4655" s="2">
        <v>43632</v>
      </c>
      <c r="P4655" s="3">
        <v>0.18</v>
      </c>
      <c r="Q4655" s="4">
        <v>1</v>
      </c>
      <c r="R4655" s="3">
        <v>5.6</v>
      </c>
      <c r="S46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5" t="str">
        <f>IF(AIRBNB[[#This Row],[RUIDO(dB)]]&lt;=4,"Silencioso",IF(AIRBNB[[#This Row],[RUIDO(dB)]]&lt;=5.5,"Poco Ruidoso","Ruidoso"))</f>
        <v>Ruidoso</v>
      </c>
      <c r="U4655" t="str">
        <f>IF(AND(AIRBNB[[#This Row],[PRECIO]]&lt;50,AIRBNB[[#This Row],[MIN_NOCHES]]&gt;3),"Dentro del presupuesto","No considerar")</f>
        <v>No considerar</v>
      </c>
      <c r="V4655" t="str">
        <f>VLOOKUP(AIRBNB[[#This Row],[HOST_ID]],Super_host[],5,FALSE)</f>
        <v>Host</v>
      </c>
    </row>
    <row r="4656" spans="1:22">
      <c r="A4656" s="4">
        <v>163809</v>
      </c>
      <c r="B4656" t="s">
        <v>3726</v>
      </c>
      <c r="C4656" s="4">
        <v>781647</v>
      </c>
      <c r="D4656" t="s">
        <v>3727</v>
      </c>
      <c r="E4656" t="s">
        <v>3728</v>
      </c>
      <c r="F4656" s="4">
        <v>10026</v>
      </c>
      <c r="G4656" s="13" t="s">
        <v>124</v>
      </c>
      <c r="H4656" s="13" t="s">
        <v>148</v>
      </c>
      <c r="I4656" s="1">
        <v>4080523</v>
      </c>
      <c r="J4656" s="1">
        <v>-7395139</v>
      </c>
      <c r="K4656" t="s">
        <v>5</v>
      </c>
      <c r="L4656" s="20">
        <v>80</v>
      </c>
      <c r="M4656" s="4">
        <v>5</v>
      </c>
      <c r="N4656" s="4">
        <v>42</v>
      </c>
      <c r="O4656" s="2">
        <v>43619</v>
      </c>
      <c r="P4656" s="3">
        <v>0.44</v>
      </c>
      <c r="Q4656" s="4">
        <v>1</v>
      </c>
      <c r="R4656" s="3">
        <v>5.6</v>
      </c>
      <c r="S46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6" t="str">
        <f>IF(AIRBNB[[#This Row],[RUIDO(dB)]]&lt;=4,"Silencioso",IF(AIRBNB[[#This Row],[RUIDO(dB)]]&lt;=5.5,"Poco Ruidoso","Ruidoso"))</f>
        <v>Ruidoso</v>
      </c>
      <c r="U4656" t="str">
        <f>IF(AND(AIRBNB[[#This Row],[PRECIO]]&lt;50,AIRBNB[[#This Row],[MIN_NOCHES]]&gt;3),"Dentro del presupuesto","No considerar")</f>
        <v>No considerar</v>
      </c>
      <c r="V4656" t="str">
        <f>VLOOKUP(AIRBNB[[#This Row],[HOST_ID]],Super_host[],5,FALSE)</f>
        <v>Host</v>
      </c>
    </row>
    <row r="4657" spans="1:22">
      <c r="A4657" s="4">
        <v>1316961</v>
      </c>
      <c r="B4657" t="s">
        <v>12040</v>
      </c>
      <c r="C4657" s="4">
        <v>772862</v>
      </c>
      <c r="D4657" t="s">
        <v>276</v>
      </c>
      <c r="E4657" t="s">
        <v>12041</v>
      </c>
      <c r="F4657" s="4">
        <v>11238</v>
      </c>
      <c r="G4657" s="13" t="s">
        <v>4662</v>
      </c>
      <c r="H4657" s="13" t="s">
        <v>9387</v>
      </c>
      <c r="I4657" s="1">
        <v>4068645</v>
      </c>
      <c r="J4657" s="1">
        <v>-7396587</v>
      </c>
      <c r="K4657" t="s">
        <v>5</v>
      </c>
      <c r="L4657" s="20">
        <v>80</v>
      </c>
      <c r="M4657" s="4">
        <v>3</v>
      </c>
      <c r="N4657" s="4">
        <v>24</v>
      </c>
      <c r="O4657" s="2">
        <v>43603</v>
      </c>
      <c r="P4657" s="3">
        <v>0.33</v>
      </c>
      <c r="Q4657" s="4">
        <v>1</v>
      </c>
      <c r="R4657" s="3">
        <v>6.9</v>
      </c>
      <c r="S46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7" t="str">
        <f>IF(AIRBNB[[#This Row],[RUIDO(dB)]]&lt;=4,"Silencioso",IF(AIRBNB[[#This Row],[RUIDO(dB)]]&lt;=5.5,"Poco Ruidoso","Ruidoso"))</f>
        <v>Ruidoso</v>
      </c>
      <c r="U4657" t="str">
        <f>IF(AND(AIRBNB[[#This Row],[PRECIO]]&lt;50,AIRBNB[[#This Row],[MIN_NOCHES]]&gt;3),"Dentro del presupuesto","No considerar")</f>
        <v>No considerar</v>
      </c>
      <c r="V4657" t="str">
        <f>VLOOKUP(AIRBNB[[#This Row],[HOST_ID]],Super_host[],5,FALSE)</f>
        <v>Host</v>
      </c>
    </row>
    <row r="4658" spans="1:22">
      <c r="A4658" s="4">
        <v>6743935</v>
      </c>
      <c r="B4658" t="s">
        <v>3168</v>
      </c>
      <c r="C4658" s="4">
        <v>740756</v>
      </c>
      <c r="D4658" t="s">
        <v>3169</v>
      </c>
      <c r="E4658" t="s">
        <v>3170</v>
      </c>
      <c r="F4658" s="4">
        <v>10014</v>
      </c>
      <c r="G4658" s="13" t="s">
        <v>124</v>
      </c>
      <c r="H4658" s="13" t="s">
        <v>140</v>
      </c>
      <c r="I4658" s="1">
        <v>4073742</v>
      </c>
      <c r="J4658" s="1">
        <v>-7400171</v>
      </c>
      <c r="K4658" t="s">
        <v>5</v>
      </c>
      <c r="L4658" s="20">
        <v>80</v>
      </c>
      <c r="M4658" s="4">
        <v>2</v>
      </c>
      <c r="N4658" s="4">
        <v>14</v>
      </c>
      <c r="O4658" s="2">
        <v>42498</v>
      </c>
      <c r="P4658" s="3">
        <v>0.28999999999999998</v>
      </c>
      <c r="Q4658" s="4">
        <v>1</v>
      </c>
      <c r="R4658" s="3">
        <v>5.6</v>
      </c>
      <c r="S46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8" t="str">
        <f>IF(AIRBNB[[#This Row],[RUIDO(dB)]]&lt;=4,"Silencioso",IF(AIRBNB[[#This Row],[RUIDO(dB)]]&lt;=5.5,"Poco Ruidoso","Ruidoso"))</f>
        <v>Ruidoso</v>
      </c>
      <c r="U4658" t="str">
        <f>IF(AND(AIRBNB[[#This Row],[PRECIO]]&lt;50,AIRBNB[[#This Row],[MIN_NOCHES]]&gt;3),"Dentro del presupuesto","No considerar")</f>
        <v>No considerar</v>
      </c>
      <c r="V4658" t="str">
        <f>VLOOKUP(AIRBNB[[#This Row],[HOST_ID]],Super_host[],5,FALSE)</f>
        <v>Host</v>
      </c>
    </row>
    <row r="4659" spans="1:22">
      <c r="A4659" s="4">
        <v>1703506</v>
      </c>
      <c r="B4659" t="s">
        <v>11379</v>
      </c>
      <c r="C4659" s="4">
        <v>706623</v>
      </c>
      <c r="D4659" t="s">
        <v>11380</v>
      </c>
      <c r="E4659" t="s">
        <v>11381</v>
      </c>
      <c r="F4659" s="4">
        <v>11237</v>
      </c>
      <c r="G4659" s="13" t="s">
        <v>4662</v>
      </c>
      <c r="H4659" s="13" t="s">
        <v>9274</v>
      </c>
      <c r="I4659" s="1">
        <v>4069383</v>
      </c>
      <c r="J4659" s="1">
        <v>-7390837</v>
      </c>
      <c r="K4659" t="s">
        <v>5</v>
      </c>
      <c r="L4659" s="20">
        <v>80</v>
      </c>
      <c r="M4659" s="4">
        <v>3</v>
      </c>
      <c r="N4659" s="4">
        <v>11</v>
      </c>
      <c r="O4659" s="2">
        <v>43582</v>
      </c>
      <c r="P4659" s="3">
        <v>0.2</v>
      </c>
      <c r="Q4659" s="4">
        <v>1</v>
      </c>
      <c r="R4659" s="3">
        <v>6.9</v>
      </c>
      <c r="S46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59" t="str">
        <f>IF(AIRBNB[[#This Row],[RUIDO(dB)]]&lt;=4,"Silencioso",IF(AIRBNB[[#This Row],[RUIDO(dB)]]&lt;=5.5,"Poco Ruidoso","Ruidoso"))</f>
        <v>Ruidoso</v>
      </c>
      <c r="U4659" t="str">
        <f>IF(AND(AIRBNB[[#This Row],[PRECIO]]&lt;50,AIRBNB[[#This Row],[MIN_NOCHES]]&gt;3),"Dentro del presupuesto","No considerar")</f>
        <v>No considerar</v>
      </c>
      <c r="V4659" t="str">
        <f>VLOOKUP(AIRBNB[[#This Row],[HOST_ID]],Super_host[],5,FALSE)</f>
        <v>Host</v>
      </c>
    </row>
    <row r="4660" spans="1:22">
      <c r="A4660" s="4">
        <v>6150778</v>
      </c>
      <c r="B4660" t="s">
        <v>9563</v>
      </c>
      <c r="C4660" s="4">
        <v>608113</v>
      </c>
      <c r="D4660" t="s">
        <v>205</v>
      </c>
      <c r="E4660" t="s">
        <v>9564</v>
      </c>
      <c r="F4660" s="4">
        <v>11206</v>
      </c>
      <c r="G4660" s="13" t="s">
        <v>4662</v>
      </c>
      <c r="H4660" s="13" t="s">
        <v>9218</v>
      </c>
      <c r="I4660" s="1">
        <v>4071059</v>
      </c>
      <c r="J4660" s="1">
        <v>-739506</v>
      </c>
      <c r="K4660" t="s">
        <v>40</v>
      </c>
      <c r="L4660" s="20">
        <v>80</v>
      </c>
      <c r="M4660" s="4">
        <v>4</v>
      </c>
      <c r="N4660" s="4">
        <v>1</v>
      </c>
      <c r="O4660" s="2">
        <v>42144</v>
      </c>
      <c r="P4660" s="3">
        <v>0.02</v>
      </c>
      <c r="Q4660" s="4">
        <v>1</v>
      </c>
      <c r="R4660" s="3">
        <v>6.9</v>
      </c>
      <c r="S46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0" t="str">
        <f>IF(AIRBNB[[#This Row],[RUIDO(dB)]]&lt;=4,"Silencioso",IF(AIRBNB[[#This Row],[RUIDO(dB)]]&lt;=5.5,"Poco Ruidoso","Ruidoso"))</f>
        <v>Ruidoso</v>
      </c>
      <c r="U4660" t="str">
        <f>IF(AND(AIRBNB[[#This Row],[PRECIO]]&lt;50,AIRBNB[[#This Row],[MIN_NOCHES]]&gt;3),"Dentro del presupuesto","No considerar")</f>
        <v>No considerar</v>
      </c>
      <c r="V4660" t="str">
        <f>VLOOKUP(AIRBNB[[#This Row],[HOST_ID]],Super_host[],5,FALSE)</f>
        <v>Host</v>
      </c>
    </row>
    <row r="4661" spans="1:22">
      <c r="A4661" s="4">
        <v>334781</v>
      </c>
      <c r="B4661" t="s">
        <v>2661</v>
      </c>
      <c r="C4661" s="4">
        <v>547177</v>
      </c>
      <c r="D4661" t="s">
        <v>2662</v>
      </c>
      <c r="E4661" t="s">
        <v>2663</v>
      </c>
      <c r="F4661" s="4">
        <v>10039</v>
      </c>
      <c r="G4661" s="13" t="s">
        <v>124</v>
      </c>
      <c r="H4661" s="13" t="s">
        <v>148</v>
      </c>
      <c r="I4661" s="1">
        <v>4082772</v>
      </c>
      <c r="J4661" s="1">
        <v>-7393877</v>
      </c>
      <c r="K4661" t="s">
        <v>40</v>
      </c>
      <c r="L4661" s="20">
        <v>80</v>
      </c>
      <c r="M4661" s="4">
        <v>1</v>
      </c>
      <c r="N4661" s="4">
        <v>15</v>
      </c>
      <c r="O4661" s="2">
        <v>43640</v>
      </c>
      <c r="P4661" s="3">
        <v>0.21</v>
      </c>
      <c r="Q4661" s="4">
        <v>1</v>
      </c>
      <c r="R4661" s="3">
        <v>5.6</v>
      </c>
      <c r="S46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1" t="str">
        <f>IF(AIRBNB[[#This Row],[RUIDO(dB)]]&lt;=4,"Silencioso",IF(AIRBNB[[#This Row],[RUIDO(dB)]]&lt;=5.5,"Poco Ruidoso","Ruidoso"))</f>
        <v>Ruidoso</v>
      </c>
      <c r="U4661" t="str">
        <f>IF(AND(AIRBNB[[#This Row],[PRECIO]]&lt;50,AIRBNB[[#This Row],[MIN_NOCHES]]&gt;3),"Dentro del presupuesto","No considerar")</f>
        <v>No considerar</v>
      </c>
      <c r="V4661" t="str">
        <f>VLOOKUP(AIRBNB[[#This Row],[HOST_ID]],Super_host[],5,FALSE)</f>
        <v>Host</v>
      </c>
    </row>
    <row r="4662" spans="1:22">
      <c r="A4662" s="4">
        <v>262478</v>
      </c>
      <c r="B4662" t="s">
        <v>3792</v>
      </c>
      <c r="C4662" s="4">
        <v>535128</v>
      </c>
      <c r="D4662" t="s">
        <v>2309</v>
      </c>
      <c r="E4662" t="s">
        <v>3793</v>
      </c>
      <c r="F4662" s="4">
        <v>10002</v>
      </c>
      <c r="G4662" s="13" t="s">
        <v>124</v>
      </c>
      <c r="H4662" s="13" t="s">
        <v>137</v>
      </c>
      <c r="I4662" s="1">
        <v>407193</v>
      </c>
      <c r="J4662" s="1">
        <v>-7398966</v>
      </c>
      <c r="K4662" t="s">
        <v>40</v>
      </c>
      <c r="L4662" s="20">
        <v>80</v>
      </c>
      <c r="M4662" s="4">
        <v>5</v>
      </c>
      <c r="N4662" s="4">
        <v>10</v>
      </c>
      <c r="O4662" s="2">
        <v>43465</v>
      </c>
      <c r="P4662" s="3">
        <v>0.46</v>
      </c>
      <c r="Q4662" s="4">
        <v>1</v>
      </c>
      <c r="R4662" s="3">
        <v>5.6</v>
      </c>
      <c r="S46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2" t="str">
        <f>IF(AIRBNB[[#This Row],[RUIDO(dB)]]&lt;=4,"Silencioso",IF(AIRBNB[[#This Row],[RUIDO(dB)]]&lt;=5.5,"Poco Ruidoso","Ruidoso"))</f>
        <v>Ruidoso</v>
      </c>
      <c r="U4662" t="str">
        <f>IF(AND(AIRBNB[[#This Row],[PRECIO]]&lt;50,AIRBNB[[#This Row],[MIN_NOCHES]]&gt;3),"Dentro del presupuesto","No considerar")</f>
        <v>No considerar</v>
      </c>
      <c r="V4662" t="str">
        <f>VLOOKUP(AIRBNB[[#This Row],[HOST_ID]],Super_host[],5,FALSE)</f>
        <v>Host</v>
      </c>
    </row>
    <row r="4663" spans="1:22">
      <c r="A4663" s="4">
        <v>3747567</v>
      </c>
      <c r="B4663" t="s">
        <v>4528</v>
      </c>
      <c r="C4663" s="4">
        <v>522065</v>
      </c>
      <c r="D4663" t="s">
        <v>4529</v>
      </c>
      <c r="E4663" t="s">
        <v>4530</v>
      </c>
      <c r="F4663" s="4">
        <v>10029</v>
      </c>
      <c r="G4663" s="13" t="s">
        <v>124</v>
      </c>
      <c r="H4663" s="13" t="s">
        <v>219</v>
      </c>
      <c r="I4663" s="1">
        <v>4079416</v>
      </c>
      <c r="J4663" s="1">
        <v>-7393984</v>
      </c>
      <c r="K4663" t="s">
        <v>40</v>
      </c>
      <c r="L4663" s="20">
        <v>80</v>
      </c>
      <c r="M4663" s="4">
        <v>7</v>
      </c>
      <c r="N4663" s="4">
        <v>47</v>
      </c>
      <c r="O4663" s="2">
        <v>43608</v>
      </c>
      <c r="P4663" s="3">
        <v>0.8</v>
      </c>
      <c r="Q4663" s="4">
        <v>1</v>
      </c>
      <c r="R4663" s="3">
        <v>5.6</v>
      </c>
      <c r="S46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3" t="str">
        <f>IF(AIRBNB[[#This Row],[RUIDO(dB)]]&lt;=4,"Silencioso",IF(AIRBNB[[#This Row],[RUIDO(dB)]]&lt;=5.5,"Poco Ruidoso","Ruidoso"))</f>
        <v>Ruidoso</v>
      </c>
      <c r="U4663" t="str">
        <f>IF(AND(AIRBNB[[#This Row],[PRECIO]]&lt;50,AIRBNB[[#This Row],[MIN_NOCHES]]&gt;3),"Dentro del presupuesto","No considerar")</f>
        <v>No considerar</v>
      </c>
      <c r="V4663" t="str">
        <f>VLOOKUP(AIRBNB[[#This Row],[HOST_ID]],Super_host[],5,FALSE)</f>
        <v>Host</v>
      </c>
    </row>
    <row r="4664" spans="1:22">
      <c r="A4664" s="4">
        <v>3351584</v>
      </c>
      <c r="B4664" t="s">
        <v>4276</v>
      </c>
      <c r="C4664" s="4">
        <v>455017</v>
      </c>
      <c r="D4664" t="s">
        <v>122</v>
      </c>
      <c r="E4664" t="s">
        <v>4277</v>
      </c>
      <c r="F4664" s="4">
        <v>10032</v>
      </c>
      <c r="G4664" s="13" t="s">
        <v>124</v>
      </c>
      <c r="H4664" s="13" t="s">
        <v>125</v>
      </c>
      <c r="I4664" s="1">
        <v>4083473</v>
      </c>
      <c r="J4664" s="1">
        <v>-7393706</v>
      </c>
      <c r="K4664" t="s">
        <v>40</v>
      </c>
      <c r="L4664" s="20">
        <v>80</v>
      </c>
      <c r="M4664" s="4">
        <v>1</v>
      </c>
      <c r="N4664" s="4">
        <v>1</v>
      </c>
      <c r="O4664" s="2">
        <v>43610</v>
      </c>
      <c r="P4664" s="3">
        <v>0.67</v>
      </c>
      <c r="Q4664" s="4">
        <v>1</v>
      </c>
      <c r="R4664" s="3">
        <v>5.6</v>
      </c>
      <c r="S46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4" t="str">
        <f>IF(AIRBNB[[#This Row],[RUIDO(dB)]]&lt;=4,"Silencioso",IF(AIRBNB[[#This Row],[RUIDO(dB)]]&lt;=5.5,"Poco Ruidoso","Ruidoso"))</f>
        <v>Ruidoso</v>
      </c>
      <c r="U4664" t="str">
        <f>IF(AND(AIRBNB[[#This Row],[PRECIO]]&lt;50,AIRBNB[[#This Row],[MIN_NOCHES]]&gt;3),"Dentro del presupuesto","No considerar")</f>
        <v>No considerar</v>
      </c>
      <c r="V4664" t="str">
        <f>VLOOKUP(AIRBNB[[#This Row],[HOST_ID]],Super_host[],5,FALSE)</f>
        <v>Host</v>
      </c>
    </row>
    <row r="4665" spans="1:22">
      <c r="A4665" s="4">
        <v>2069359</v>
      </c>
      <c r="B4665" t="s">
        <v>14373</v>
      </c>
      <c r="C4665" s="4">
        <v>347642</v>
      </c>
      <c r="D4665" t="s">
        <v>14371</v>
      </c>
      <c r="E4665" t="s">
        <v>14374</v>
      </c>
      <c r="F4665" s="4">
        <v>11233</v>
      </c>
      <c r="G4665" s="13" t="s">
        <v>4662</v>
      </c>
      <c r="H4665" s="13" t="s">
        <v>9230</v>
      </c>
      <c r="I4665" s="1">
        <v>4067828</v>
      </c>
      <c r="J4665" s="1">
        <v>-7392965</v>
      </c>
      <c r="K4665" t="s">
        <v>40</v>
      </c>
      <c r="L4665" s="20">
        <v>80</v>
      </c>
      <c r="M4665" s="4">
        <v>3</v>
      </c>
      <c r="N4665" s="4">
        <v>130</v>
      </c>
      <c r="O4665" s="2">
        <v>43626</v>
      </c>
      <c r="P4665" s="3">
        <v>2</v>
      </c>
      <c r="Q4665" s="4">
        <v>1</v>
      </c>
      <c r="R4665" s="3">
        <v>6.9</v>
      </c>
      <c r="S46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5" t="str">
        <f>IF(AIRBNB[[#This Row],[RUIDO(dB)]]&lt;=4,"Silencioso",IF(AIRBNB[[#This Row],[RUIDO(dB)]]&lt;=5.5,"Poco Ruidoso","Ruidoso"))</f>
        <v>Ruidoso</v>
      </c>
      <c r="U4665" t="str">
        <f>IF(AND(AIRBNB[[#This Row],[PRECIO]]&lt;50,AIRBNB[[#This Row],[MIN_NOCHES]]&gt;3),"Dentro del presupuesto","No considerar")</f>
        <v>No considerar</v>
      </c>
      <c r="V4665" t="str">
        <f>VLOOKUP(AIRBNB[[#This Row],[HOST_ID]],Super_host[],5,FALSE)</f>
        <v>Host</v>
      </c>
    </row>
    <row r="4666" spans="1:22">
      <c r="A4666" s="4">
        <v>586847</v>
      </c>
      <c r="B4666" t="s">
        <v>10421</v>
      </c>
      <c r="C4666" s="4">
        <v>311286</v>
      </c>
      <c r="D4666" t="s">
        <v>541</v>
      </c>
      <c r="E4666" t="s">
        <v>10422</v>
      </c>
      <c r="F4666" s="4">
        <v>11216</v>
      </c>
      <c r="G4666" s="13" t="s">
        <v>4662</v>
      </c>
      <c r="H4666" s="13" t="s">
        <v>9252</v>
      </c>
      <c r="I4666" s="1">
        <v>4067649</v>
      </c>
      <c r="J4666" s="1">
        <v>-739435</v>
      </c>
      <c r="K4666" t="s">
        <v>40</v>
      </c>
      <c r="L4666" s="20">
        <v>80</v>
      </c>
      <c r="M4666" s="4">
        <v>2</v>
      </c>
      <c r="N4666" s="4">
        <v>5</v>
      </c>
      <c r="O4666" s="2">
        <v>42863</v>
      </c>
      <c r="P4666" s="3">
        <v>0.08</v>
      </c>
      <c r="Q4666" s="4">
        <v>1</v>
      </c>
      <c r="R4666" s="3">
        <v>6.9</v>
      </c>
      <c r="S46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6" t="str">
        <f>IF(AIRBNB[[#This Row],[RUIDO(dB)]]&lt;=4,"Silencioso",IF(AIRBNB[[#This Row],[RUIDO(dB)]]&lt;=5.5,"Poco Ruidoso","Ruidoso"))</f>
        <v>Ruidoso</v>
      </c>
      <c r="U4666" t="str">
        <f>IF(AND(AIRBNB[[#This Row],[PRECIO]]&lt;50,AIRBNB[[#This Row],[MIN_NOCHES]]&gt;3),"Dentro del presupuesto","No considerar")</f>
        <v>No considerar</v>
      </c>
      <c r="V4666" t="str">
        <f>VLOOKUP(AIRBNB[[#This Row],[HOST_ID]],Super_host[],5,FALSE)</f>
        <v>Host</v>
      </c>
    </row>
    <row r="4667" spans="1:22">
      <c r="A4667" s="4">
        <v>54466</v>
      </c>
      <c r="B4667" t="s">
        <v>7315</v>
      </c>
      <c r="C4667" s="4">
        <v>253385</v>
      </c>
      <c r="D4667" t="s">
        <v>955</v>
      </c>
      <c r="E4667" t="s">
        <v>7316</v>
      </c>
      <c r="F4667" s="4">
        <v>10026</v>
      </c>
      <c r="G4667" s="13" t="s">
        <v>124</v>
      </c>
      <c r="H4667" s="13" t="s">
        <v>148</v>
      </c>
      <c r="I4667" s="1">
        <v>4080234</v>
      </c>
      <c r="J4667" s="1">
        <v>-7395603</v>
      </c>
      <c r="K4667" t="s">
        <v>40</v>
      </c>
      <c r="L4667" s="20">
        <v>80</v>
      </c>
      <c r="M4667" s="4">
        <v>30</v>
      </c>
      <c r="N4667" s="4">
        <v>0</v>
      </c>
      <c r="O4667" s="2">
        <v>43493</v>
      </c>
      <c r="P4667" s="3">
        <v>0.02</v>
      </c>
      <c r="Q4667" s="4">
        <v>1</v>
      </c>
      <c r="R4667" s="3">
        <v>5.6</v>
      </c>
      <c r="S46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7" t="str">
        <f>IF(AIRBNB[[#This Row],[RUIDO(dB)]]&lt;=4,"Silencioso",IF(AIRBNB[[#This Row],[RUIDO(dB)]]&lt;=5.5,"Poco Ruidoso","Ruidoso"))</f>
        <v>Ruidoso</v>
      </c>
      <c r="U4667" t="str">
        <f>IF(AND(AIRBNB[[#This Row],[PRECIO]]&lt;50,AIRBNB[[#This Row],[MIN_NOCHES]]&gt;3),"Dentro del presupuesto","No considerar")</f>
        <v>No considerar</v>
      </c>
      <c r="V4667" t="str">
        <f>VLOOKUP(AIRBNB[[#This Row],[HOST_ID]],Super_host[],5,FALSE)</f>
        <v>Host</v>
      </c>
    </row>
    <row r="4668" spans="1:22">
      <c r="A4668" s="4">
        <v>53196</v>
      </c>
      <c r="B4668" t="s">
        <v>12524</v>
      </c>
      <c r="C4668" s="4">
        <v>247432</v>
      </c>
      <c r="D4668" t="s">
        <v>682</v>
      </c>
      <c r="E4668" t="s">
        <v>12525</v>
      </c>
      <c r="F4668" s="4">
        <v>11206</v>
      </c>
      <c r="G4668" s="13" t="s">
        <v>4662</v>
      </c>
      <c r="H4668" s="13" t="s">
        <v>9230</v>
      </c>
      <c r="I4668" s="1">
        <v>4069546</v>
      </c>
      <c r="J4668" s="1">
        <v>-7393503</v>
      </c>
      <c r="K4668" t="s">
        <v>40</v>
      </c>
      <c r="L4668" s="20">
        <v>80</v>
      </c>
      <c r="M4668" s="4">
        <v>2</v>
      </c>
      <c r="N4668" s="4">
        <v>11</v>
      </c>
      <c r="O4668" s="2">
        <v>43052</v>
      </c>
      <c r="P4668" s="3">
        <v>0.48</v>
      </c>
      <c r="Q4668" s="4">
        <v>1</v>
      </c>
      <c r="R4668" s="3">
        <v>6.9</v>
      </c>
      <c r="S46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8" t="str">
        <f>IF(AIRBNB[[#This Row],[RUIDO(dB)]]&lt;=4,"Silencioso",IF(AIRBNB[[#This Row],[RUIDO(dB)]]&lt;=5.5,"Poco Ruidoso","Ruidoso"))</f>
        <v>Ruidoso</v>
      </c>
      <c r="U4668" t="str">
        <f>IF(AND(AIRBNB[[#This Row],[PRECIO]]&lt;50,AIRBNB[[#This Row],[MIN_NOCHES]]&gt;3),"Dentro del presupuesto","No considerar")</f>
        <v>No considerar</v>
      </c>
      <c r="V4668" t="str">
        <f>VLOOKUP(AIRBNB[[#This Row],[HOST_ID]],Super_host[],5,FALSE)</f>
        <v>Host</v>
      </c>
    </row>
    <row r="4669" spans="1:22">
      <c r="A4669" s="4">
        <v>227715</v>
      </c>
      <c r="B4669" t="s">
        <v>14672</v>
      </c>
      <c r="C4669" s="4">
        <v>209460</v>
      </c>
      <c r="D4669" t="s">
        <v>13645</v>
      </c>
      <c r="E4669" t="s">
        <v>14673</v>
      </c>
      <c r="F4669" s="4">
        <v>11216</v>
      </c>
      <c r="G4669" s="13" t="s">
        <v>4662</v>
      </c>
      <c r="H4669" s="13" t="s">
        <v>9230</v>
      </c>
      <c r="I4669" s="1">
        <v>4067855</v>
      </c>
      <c r="J4669" s="1">
        <v>-7394949</v>
      </c>
      <c r="K4669" t="s">
        <v>5</v>
      </c>
      <c r="L4669" s="20">
        <v>80</v>
      </c>
      <c r="M4669" s="4">
        <v>3</v>
      </c>
      <c r="N4669" s="4">
        <v>234</v>
      </c>
      <c r="O4669" s="2">
        <v>43646</v>
      </c>
      <c r="P4669" s="3">
        <v>2.4700000000000002</v>
      </c>
      <c r="Q4669" s="4">
        <v>1</v>
      </c>
      <c r="R4669" s="3">
        <v>6.9</v>
      </c>
      <c r="S46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69" t="str">
        <f>IF(AIRBNB[[#This Row],[RUIDO(dB)]]&lt;=4,"Silencioso",IF(AIRBNB[[#This Row],[RUIDO(dB)]]&lt;=5.5,"Poco Ruidoso","Ruidoso"))</f>
        <v>Ruidoso</v>
      </c>
      <c r="U4669" t="str">
        <f>IF(AND(AIRBNB[[#This Row],[PRECIO]]&lt;50,AIRBNB[[#This Row],[MIN_NOCHES]]&gt;3),"Dentro del presupuesto","No considerar")</f>
        <v>No considerar</v>
      </c>
      <c r="V4669" t="str">
        <f>VLOOKUP(AIRBNB[[#This Row],[HOST_ID]],Super_host[],5,FALSE)</f>
        <v>Host</v>
      </c>
    </row>
    <row r="4670" spans="1:22">
      <c r="A4670" s="4">
        <v>116940</v>
      </c>
      <c r="B4670" t="s">
        <v>14567</v>
      </c>
      <c r="C4670" s="4">
        <v>209460</v>
      </c>
      <c r="D4670" t="s">
        <v>13645</v>
      </c>
      <c r="E4670" t="s">
        <v>14568</v>
      </c>
      <c r="F4670" s="4">
        <v>11216</v>
      </c>
      <c r="G4670" s="13" t="s">
        <v>4662</v>
      </c>
      <c r="H4670" s="13" t="s">
        <v>9252</v>
      </c>
      <c r="I4670" s="1">
        <v>4067705</v>
      </c>
      <c r="J4670" s="1">
        <v>-7394925</v>
      </c>
      <c r="K4670" t="s">
        <v>5</v>
      </c>
      <c r="L4670" s="20">
        <v>80</v>
      </c>
      <c r="M4670" s="4">
        <v>3</v>
      </c>
      <c r="N4670" s="4">
        <v>225</v>
      </c>
      <c r="O4670" s="2">
        <v>43640</v>
      </c>
      <c r="P4670" s="3">
        <v>2.27</v>
      </c>
      <c r="Q4670" s="4">
        <v>1</v>
      </c>
      <c r="R4670" s="3">
        <v>6.9</v>
      </c>
      <c r="S46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0" t="str">
        <f>IF(AIRBNB[[#This Row],[RUIDO(dB)]]&lt;=4,"Silencioso",IF(AIRBNB[[#This Row],[RUIDO(dB)]]&lt;=5.5,"Poco Ruidoso","Ruidoso"))</f>
        <v>Ruidoso</v>
      </c>
      <c r="U4670" t="str">
        <f>IF(AND(AIRBNB[[#This Row],[PRECIO]]&lt;50,AIRBNB[[#This Row],[MIN_NOCHES]]&gt;3),"Dentro del presupuesto","No considerar")</f>
        <v>No considerar</v>
      </c>
      <c r="V4670" t="str">
        <f>VLOOKUP(AIRBNB[[#This Row],[HOST_ID]],Super_host[],5,FALSE)</f>
        <v>Host</v>
      </c>
    </row>
    <row r="4671" spans="1:22">
      <c r="A4671" s="4">
        <v>4195677</v>
      </c>
      <c r="B4671" t="s">
        <v>8727</v>
      </c>
      <c r="C4671" s="4">
        <v>191324</v>
      </c>
      <c r="D4671" t="s">
        <v>4305</v>
      </c>
      <c r="E4671" t="s">
        <v>8728</v>
      </c>
      <c r="F4671" s="4">
        <v>11104</v>
      </c>
      <c r="G4671" s="13" t="s">
        <v>7897</v>
      </c>
      <c r="H4671" s="13" t="s">
        <v>7923</v>
      </c>
      <c r="I4671" s="1">
        <v>4074944</v>
      </c>
      <c r="J4671" s="1">
        <v>-7391361</v>
      </c>
      <c r="K4671" t="s">
        <v>40</v>
      </c>
      <c r="L4671" s="20">
        <v>80</v>
      </c>
      <c r="M4671" s="4">
        <v>2</v>
      </c>
      <c r="N4671" s="4">
        <v>76</v>
      </c>
      <c r="O4671" s="2">
        <v>43640</v>
      </c>
      <c r="P4671" s="3">
        <v>1.31</v>
      </c>
      <c r="Q4671" s="4">
        <v>5</v>
      </c>
      <c r="R4671" s="3">
        <v>6.24</v>
      </c>
      <c r="S46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1" t="str">
        <f>IF(AIRBNB[[#This Row],[RUIDO(dB)]]&lt;=4,"Silencioso",IF(AIRBNB[[#This Row],[RUIDO(dB)]]&lt;=5.5,"Poco Ruidoso","Ruidoso"))</f>
        <v>Ruidoso</v>
      </c>
      <c r="U4671" t="str">
        <f>IF(AND(AIRBNB[[#This Row],[PRECIO]]&lt;50,AIRBNB[[#This Row],[MIN_NOCHES]]&gt;3),"Dentro del presupuesto","No considerar")</f>
        <v>No considerar</v>
      </c>
      <c r="V4671" t="str">
        <f>VLOOKUP(AIRBNB[[#This Row],[HOST_ID]],Super_host[],5,FALSE)</f>
        <v>Host</v>
      </c>
    </row>
    <row r="4672" spans="1:22">
      <c r="A4672" s="4">
        <v>41513</v>
      </c>
      <c r="B4672" t="s">
        <v>911</v>
      </c>
      <c r="C4672" s="4">
        <v>181167</v>
      </c>
      <c r="D4672" t="s">
        <v>912</v>
      </c>
      <c r="E4672" t="s">
        <v>913</v>
      </c>
      <c r="F4672" s="4">
        <v>10031</v>
      </c>
      <c r="G4672" s="13" t="s">
        <v>124</v>
      </c>
      <c r="H4672" s="13" t="s">
        <v>148</v>
      </c>
      <c r="I4672" s="1">
        <v>4082704</v>
      </c>
      <c r="J4672" s="1">
        <v>-7394907</v>
      </c>
      <c r="K4672" t="s">
        <v>5</v>
      </c>
      <c r="L4672" s="20">
        <v>80</v>
      </c>
      <c r="M4672" s="4">
        <v>3</v>
      </c>
      <c r="N4672" s="4">
        <v>2</v>
      </c>
      <c r="O4672" s="2">
        <v>42310</v>
      </c>
      <c r="P4672" s="3">
        <v>0.04</v>
      </c>
      <c r="Q4672" s="4">
        <v>1</v>
      </c>
      <c r="R4672" s="3">
        <v>5.6</v>
      </c>
      <c r="S46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2" t="str">
        <f>IF(AIRBNB[[#This Row],[RUIDO(dB)]]&lt;=4,"Silencioso",IF(AIRBNB[[#This Row],[RUIDO(dB)]]&lt;=5.5,"Poco Ruidoso","Ruidoso"))</f>
        <v>Ruidoso</v>
      </c>
      <c r="U4672" t="str">
        <f>IF(AND(AIRBNB[[#This Row],[PRECIO]]&lt;50,AIRBNB[[#This Row],[MIN_NOCHES]]&gt;3),"Dentro del presupuesto","No considerar")</f>
        <v>No considerar</v>
      </c>
      <c r="V4672" t="str">
        <f>VLOOKUP(AIRBNB[[#This Row],[HOST_ID]],Super_host[],5,FALSE)</f>
        <v>Host</v>
      </c>
    </row>
    <row r="4673" spans="1:22">
      <c r="A4673" s="4">
        <v>3603287</v>
      </c>
      <c r="B4673" t="s">
        <v>1335</v>
      </c>
      <c r="C4673" s="4">
        <v>146825</v>
      </c>
      <c r="D4673" t="s">
        <v>1336</v>
      </c>
      <c r="E4673" t="s">
        <v>1337</v>
      </c>
      <c r="F4673" s="4">
        <v>10012</v>
      </c>
      <c r="G4673" s="13" t="s">
        <v>124</v>
      </c>
      <c r="H4673" s="13" t="s">
        <v>642</v>
      </c>
      <c r="I4673" s="1">
        <v>4072061</v>
      </c>
      <c r="J4673" s="1">
        <v>-7399472</v>
      </c>
      <c r="K4673" t="s">
        <v>40</v>
      </c>
      <c r="L4673" s="20">
        <v>80</v>
      </c>
      <c r="M4673" s="4">
        <v>6</v>
      </c>
      <c r="N4673" s="4">
        <v>3</v>
      </c>
      <c r="O4673" s="2">
        <v>42455</v>
      </c>
      <c r="P4673" s="3">
        <v>7.0000000000000007E-2</v>
      </c>
      <c r="Q4673" s="4">
        <v>1</v>
      </c>
      <c r="R4673" s="3">
        <v>5.6</v>
      </c>
      <c r="S46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3" t="str">
        <f>IF(AIRBNB[[#This Row],[RUIDO(dB)]]&lt;=4,"Silencioso",IF(AIRBNB[[#This Row],[RUIDO(dB)]]&lt;=5.5,"Poco Ruidoso","Ruidoso"))</f>
        <v>Ruidoso</v>
      </c>
      <c r="U4673" t="str">
        <f>IF(AND(AIRBNB[[#This Row],[PRECIO]]&lt;50,AIRBNB[[#This Row],[MIN_NOCHES]]&gt;3),"Dentro del presupuesto","No considerar")</f>
        <v>No considerar</v>
      </c>
      <c r="V4673" t="str">
        <f>VLOOKUP(AIRBNB[[#This Row],[HOST_ID]],Super_host[],5,FALSE)</f>
        <v>Host</v>
      </c>
    </row>
    <row r="4674" spans="1:22">
      <c r="A4674" s="4">
        <v>25406</v>
      </c>
      <c r="B4674" t="s">
        <v>12288</v>
      </c>
      <c r="C4674" s="4">
        <v>105538</v>
      </c>
      <c r="D4674" t="s">
        <v>2819</v>
      </c>
      <c r="E4674" t="s">
        <v>12289</v>
      </c>
      <c r="F4674" s="4">
        <v>11211</v>
      </c>
      <c r="G4674" s="13" t="s">
        <v>4662</v>
      </c>
      <c r="H4674" s="13" t="s">
        <v>9218</v>
      </c>
      <c r="I4674" s="1">
        <v>4071459</v>
      </c>
      <c r="J4674" s="1">
        <v>-7394844</v>
      </c>
      <c r="K4674" t="s">
        <v>5</v>
      </c>
      <c r="L4674" s="20">
        <v>80</v>
      </c>
      <c r="M4674" s="4">
        <v>30</v>
      </c>
      <c r="N4674" s="4">
        <v>29</v>
      </c>
      <c r="O4674" s="2">
        <v>43246</v>
      </c>
      <c r="P4674" s="3">
        <v>0.4</v>
      </c>
      <c r="Q4674" s="4">
        <v>1</v>
      </c>
      <c r="R4674" s="3">
        <v>6.9</v>
      </c>
      <c r="S46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4" t="str">
        <f>IF(AIRBNB[[#This Row],[RUIDO(dB)]]&lt;=4,"Silencioso",IF(AIRBNB[[#This Row],[RUIDO(dB)]]&lt;=5.5,"Poco Ruidoso","Ruidoso"))</f>
        <v>Ruidoso</v>
      </c>
      <c r="U4674" t="str">
        <f>IF(AND(AIRBNB[[#This Row],[PRECIO]]&lt;50,AIRBNB[[#This Row],[MIN_NOCHES]]&gt;3),"Dentro del presupuesto","No considerar")</f>
        <v>No considerar</v>
      </c>
      <c r="V4674" t="str">
        <f>VLOOKUP(AIRBNB[[#This Row],[HOST_ID]],Super_host[],5,FALSE)</f>
        <v>Host</v>
      </c>
    </row>
    <row r="4675" spans="1:22">
      <c r="A4675" s="4">
        <v>729841</v>
      </c>
      <c r="B4675" t="s">
        <v>3314</v>
      </c>
      <c r="C4675" s="4">
        <v>73549</v>
      </c>
      <c r="D4675" t="s">
        <v>3315</v>
      </c>
      <c r="E4675" t="s">
        <v>3316</v>
      </c>
      <c r="F4675" s="4">
        <v>10014</v>
      </c>
      <c r="G4675" s="13" t="s">
        <v>124</v>
      </c>
      <c r="H4675" s="13" t="s">
        <v>140</v>
      </c>
      <c r="I4675" s="1">
        <v>4073616</v>
      </c>
      <c r="J4675" s="1">
        <v>-74004</v>
      </c>
      <c r="K4675" t="s">
        <v>5</v>
      </c>
      <c r="L4675" s="20">
        <v>80</v>
      </c>
      <c r="M4675" s="4">
        <v>2</v>
      </c>
      <c r="N4675" s="4">
        <v>23</v>
      </c>
      <c r="O4675" s="2">
        <v>43441</v>
      </c>
      <c r="P4675" s="3">
        <v>0.32</v>
      </c>
      <c r="Q4675" s="4">
        <v>1</v>
      </c>
      <c r="R4675" s="3">
        <v>5.6</v>
      </c>
      <c r="S46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5" t="str">
        <f>IF(AIRBNB[[#This Row],[RUIDO(dB)]]&lt;=4,"Silencioso",IF(AIRBNB[[#This Row],[RUIDO(dB)]]&lt;=5.5,"Poco Ruidoso","Ruidoso"))</f>
        <v>Ruidoso</v>
      </c>
      <c r="U4675" t="str">
        <f>IF(AND(AIRBNB[[#This Row],[PRECIO]]&lt;50,AIRBNB[[#This Row],[MIN_NOCHES]]&gt;3),"Dentro del presupuesto","No considerar")</f>
        <v>No considerar</v>
      </c>
      <c r="V4675" t="str">
        <f>VLOOKUP(AIRBNB[[#This Row],[HOST_ID]],Super_host[],5,FALSE)</f>
        <v>Host</v>
      </c>
    </row>
    <row r="4676" spans="1:22">
      <c r="A4676" s="4">
        <v>33223</v>
      </c>
      <c r="B4676" t="s">
        <v>14262</v>
      </c>
      <c r="C4676" s="4">
        <v>72014</v>
      </c>
      <c r="D4676" t="s">
        <v>16622</v>
      </c>
      <c r="E4676" t="s">
        <v>14263</v>
      </c>
      <c r="F4676" s="4">
        <v>11211</v>
      </c>
      <c r="G4676" s="13" t="s">
        <v>4662</v>
      </c>
      <c r="H4676" s="13" t="s">
        <v>9218</v>
      </c>
      <c r="I4676" s="1">
        <v>4071165</v>
      </c>
      <c r="J4676" s="1">
        <v>-7396087</v>
      </c>
      <c r="K4676" t="s">
        <v>40</v>
      </c>
      <c r="L4676" s="20">
        <v>80</v>
      </c>
      <c r="M4676" s="4">
        <v>3</v>
      </c>
      <c r="N4676" s="4">
        <v>200</v>
      </c>
      <c r="O4676" s="2">
        <v>43638</v>
      </c>
      <c r="P4676" s="3">
        <v>1.86</v>
      </c>
      <c r="Q4676" s="4">
        <v>1</v>
      </c>
      <c r="R4676" s="3">
        <v>6.9</v>
      </c>
      <c r="S46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6" t="str">
        <f>IF(AIRBNB[[#This Row],[RUIDO(dB)]]&lt;=4,"Silencioso",IF(AIRBNB[[#This Row],[RUIDO(dB)]]&lt;=5.5,"Poco Ruidoso","Ruidoso"))</f>
        <v>Ruidoso</v>
      </c>
      <c r="U4676" t="str">
        <f>IF(AND(AIRBNB[[#This Row],[PRECIO]]&lt;50,AIRBNB[[#This Row],[MIN_NOCHES]]&gt;3),"Dentro del presupuesto","No considerar")</f>
        <v>No considerar</v>
      </c>
      <c r="V4676" t="str">
        <f>VLOOKUP(AIRBNB[[#This Row],[HOST_ID]],Super_host[],5,FALSE)</f>
        <v>Host</v>
      </c>
    </row>
    <row r="4677" spans="1:22">
      <c r="A4677" s="4">
        <v>281521</v>
      </c>
      <c r="B4677" t="s">
        <v>169</v>
      </c>
      <c r="C4677" s="4">
        <v>70614</v>
      </c>
      <c r="D4677" t="s">
        <v>170</v>
      </c>
      <c r="E4677" t="s">
        <v>171</v>
      </c>
      <c r="F4677" s="4">
        <v>10014</v>
      </c>
      <c r="G4677" s="13" t="s">
        <v>124</v>
      </c>
      <c r="H4677" s="13" t="s">
        <v>140</v>
      </c>
      <c r="I4677" s="1">
        <v>4073879</v>
      </c>
      <c r="J4677" s="1">
        <v>-7400425</v>
      </c>
      <c r="K4677" t="s">
        <v>5</v>
      </c>
      <c r="L4677" s="20">
        <v>80</v>
      </c>
      <c r="M4677" s="4">
        <v>27</v>
      </c>
      <c r="N4677" s="4">
        <v>1</v>
      </c>
      <c r="O4677" s="2">
        <v>41184</v>
      </c>
      <c r="P4677" s="3">
        <v>0.01</v>
      </c>
      <c r="Q4677" s="4">
        <v>1</v>
      </c>
      <c r="R4677" s="3">
        <v>5.6</v>
      </c>
      <c r="S46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7" t="str">
        <f>IF(AIRBNB[[#This Row],[RUIDO(dB)]]&lt;=4,"Silencioso",IF(AIRBNB[[#This Row],[RUIDO(dB)]]&lt;=5.5,"Poco Ruidoso","Ruidoso"))</f>
        <v>Ruidoso</v>
      </c>
      <c r="U4677" t="str">
        <f>IF(AND(AIRBNB[[#This Row],[PRECIO]]&lt;50,AIRBNB[[#This Row],[MIN_NOCHES]]&gt;3),"Dentro del presupuesto","No considerar")</f>
        <v>No considerar</v>
      </c>
      <c r="V4677" t="str">
        <f>VLOOKUP(AIRBNB[[#This Row],[HOST_ID]],Super_host[],5,FALSE)</f>
        <v>Host</v>
      </c>
    </row>
    <row r="4678" spans="1:22">
      <c r="A4678" s="4">
        <v>16580</v>
      </c>
      <c r="B4678" t="s">
        <v>6490</v>
      </c>
      <c r="C4678" s="4">
        <v>64442</v>
      </c>
      <c r="D4678" t="s">
        <v>6104</v>
      </c>
      <c r="E4678" t="s">
        <v>5699</v>
      </c>
      <c r="F4678" s="4">
        <v>10009</v>
      </c>
      <c r="G4678" s="13" t="s">
        <v>124</v>
      </c>
      <c r="H4678" s="13" t="s">
        <v>133</v>
      </c>
      <c r="I4678" s="1">
        <v>4072649</v>
      </c>
      <c r="J4678" s="1">
        <v>-7397904</v>
      </c>
      <c r="K4678" t="s">
        <v>40</v>
      </c>
      <c r="L4678" s="20">
        <v>80</v>
      </c>
      <c r="M4678" s="4">
        <v>1</v>
      </c>
      <c r="N4678" s="4">
        <v>338</v>
      </c>
      <c r="O4678" s="2">
        <v>43647</v>
      </c>
      <c r="P4678" s="3">
        <v>4.72</v>
      </c>
      <c r="Q4678" s="4">
        <v>1</v>
      </c>
      <c r="R4678" s="3">
        <v>5.6</v>
      </c>
      <c r="S46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8" t="str">
        <f>IF(AIRBNB[[#This Row],[RUIDO(dB)]]&lt;=4,"Silencioso",IF(AIRBNB[[#This Row],[RUIDO(dB)]]&lt;=5.5,"Poco Ruidoso","Ruidoso"))</f>
        <v>Ruidoso</v>
      </c>
      <c r="U4678" t="str">
        <f>IF(AND(AIRBNB[[#This Row],[PRECIO]]&lt;50,AIRBNB[[#This Row],[MIN_NOCHES]]&gt;3),"Dentro del presupuesto","No considerar")</f>
        <v>No considerar</v>
      </c>
      <c r="V4678" t="str">
        <f>VLOOKUP(AIRBNB[[#This Row],[HOST_ID]],Super_host[],5,FALSE)</f>
        <v>Host</v>
      </c>
    </row>
    <row r="4679" spans="1:22">
      <c r="A4679" s="4">
        <v>15385</v>
      </c>
      <c r="B4679" t="s">
        <v>12223</v>
      </c>
      <c r="C4679" s="4">
        <v>60252</v>
      </c>
      <c r="D4679" t="s">
        <v>4919</v>
      </c>
      <c r="E4679" t="s">
        <v>12224</v>
      </c>
      <c r="F4679" s="4">
        <v>11211</v>
      </c>
      <c r="G4679" s="13" t="s">
        <v>4662</v>
      </c>
      <c r="H4679" s="13" t="s">
        <v>9218</v>
      </c>
      <c r="I4679" s="1">
        <v>4071185</v>
      </c>
      <c r="J4679" s="1">
        <v>-7396204</v>
      </c>
      <c r="K4679" t="s">
        <v>40</v>
      </c>
      <c r="L4679" s="20">
        <v>80</v>
      </c>
      <c r="M4679" s="4">
        <v>2</v>
      </c>
      <c r="N4679" s="4">
        <v>42</v>
      </c>
      <c r="O4679" s="2">
        <v>43646</v>
      </c>
      <c r="P4679" s="3">
        <v>0.38</v>
      </c>
      <c r="Q4679" s="4">
        <v>1</v>
      </c>
      <c r="R4679" s="3">
        <v>6.9</v>
      </c>
      <c r="S46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79" t="str">
        <f>IF(AIRBNB[[#This Row],[RUIDO(dB)]]&lt;=4,"Silencioso",IF(AIRBNB[[#This Row],[RUIDO(dB)]]&lt;=5.5,"Poco Ruidoso","Ruidoso"))</f>
        <v>Ruidoso</v>
      </c>
      <c r="U4679" t="str">
        <f>IF(AND(AIRBNB[[#This Row],[PRECIO]]&lt;50,AIRBNB[[#This Row],[MIN_NOCHES]]&gt;3),"Dentro del presupuesto","No considerar")</f>
        <v>No considerar</v>
      </c>
      <c r="V4679" t="str">
        <f>VLOOKUP(AIRBNB[[#This Row],[HOST_ID]],Super_host[],5,FALSE)</f>
        <v>Host</v>
      </c>
    </row>
    <row r="4680" spans="1:22">
      <c r="A4680" s="4">
        <v>159815</v>
      </c>
      <c r="B4680" t="s">
        <v>12328</v>
      </c>
      <c r="C4680" s="4">
        <v>54275</v>
      </c>
      <c r="D4680" t="s">
        <v>12329</v>
      </c>
      <c r="E4680" t="s">
        <v>12330</v>
      </c>
      <c r="F4680" s="4">
        <v>11213</v>
      </c>
      <c r="G4680" s="13" t="s">
        <v>4662</v>
      </c>
      <c r="H4680" s="13" t="s">
        <v>9230</v>
      </c>
      <c r="I4680" s="1">
        <v>406798</v>
      </c>
      <c r="J4680" s="1">
        <v>-7393908</v>
      </c>
      <c r="K4680" t="s">
        <v>40</v>
      </c>
      <c r="L4680" s="20">
        <v>80</v>
      </c>
      <c r="M4680" s="4">
        <v>1</v>
      </c>
      <c r="N4680" s="4">
        <v>39</v>
      </c>
      <c r="O4680" s="2">
        <v>43640</v>
      </c>
      <c r="P4680" s="3">
        <v>0.41</v>
      </c>
      <c r="Q4680" s="4">
        <v>1</v>
      </c>
      <c r="R4680" s="3">
        <v>6.9</v>
      </c>
      <c r="S46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0" t="str">
        <f>IF(AIRBNB[[#This Row],[RUIDO(dB)]]&lt;=4,"Silencioso",IF(AIRBNB[[#This Row],[RUIDO(dB)]]&lt;=5.5,"Poco Ruidoso","Ruidoso"))</f>
        <v>Ruidoso</v>
      </c>
      <c r="U4680" t="str">
        <f>IF(AND(AIRBNB[[#This Row],[PRECIO]]&lt;50,AIRBNB[[#This Row],[MIN_NOCHES]]&gt;3),"Dentro del presupuesto","No considerar")</f>
        <v>No considerar</v>
      </c>
      <c r="V4680" t="str">
        <f>VLOOKUP(AIRBNB[[#This Row],[HOST_ID]],Super_host[],5,FALSE)</f>
        <v>Host</v>
      </c>
    </row>
    <row r="4681" spans="1:22">
      <c r="A4681" s="4">
        <v>13808</v>
      </c>
      <c r="B4681" t="s">
        <v>13487</v>
      </c>
      <c r="C4681" s="4">
        <v>54275</v>
      </c>
      <c r="D4681" t="s">
        <v>12329</v>
      </c>
      <c r="E4681" t="s">
        <v>13488</v>
      </c>
      <c r="F4681" s="4">
        <v>11216</v>
      </c>
      <c r="G4681" s="13" t="s">
        <v>4662</v>
      </c>
      <c r="H4681" s="13" t="s">
        <v>9230</v>
      </c>
      <c r="I4681" s="1">
        <v>4068043</v>
      </c>
      <c r="J4681" s="1">
        <v>-7393934</v>
      </c>
      <c r="K4681" t="s">
        <v>40</v>
      </c>
      <c r="L4681" s="20">
        <v>80</v>
      </c>
      <c r="M4681" s="4">
        <v>1</v>
      </c>
      <c r="N4681" s="4">
        <v>112</v>
      </c>
      <c r="O4681" s="2">
        <v>43632</v>
      </c>
      <c r="P4681" s="3">
        <v>1.01</v>
      </c>
      <c r="Q4681" s="4">
        <v>1</v>
      </c>
      <c r="R4681" s="3">
        <v>6.9</v>
      </c>
      <c r="S46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1" t="str">
        <f>IF(AIRBNB[[#This Row],[RUIDO(dB)]]&lt;=4,"Silencioso",IF(AIRBNB[[#This Row],[RUIDO(dB)]]&lt;=5.5,"Poco Ruidoso","Ruidoso"))</f>
        <v>Ruidoso</v>
      </c>
      <c r="U4681" t="str">
        <f>IF(AND(AIRBNB[[#This Row],[PRECIO]]&lt;50,AIRBNB[[#This Row],[MIN_NOCHES]]&gt;3),"Dentro del presupuesto","No considerar")</f>
        <v>No considerar</v>
      </c>
      <c r="V4681" t="str">
        <f>VLOOKUP(AIRBNB[[#This Row],[HOST_ID]],Super_host[],5,FALSE)</f>
        <v>Host</v>
      </c>
    </row>
    <row r="4682" spans="1:22">
      <c r="A4682" s="4">
        <v>849567</v>
      </c>
      <c r="B4682" t="s">
        <v>2612</v>
      </c>
      <c r="C4682" s="4">
        <v>52394</v>
      </c>
      <c r="D4682" t="s">
        <v>2613</v>
      </c>
      <c r="E4682" t="s">
        <v>2614</v>
      </c>
      <c r="F4682" s="4">
        <v>10463</v>
      </c>
      <c r="G4682" s="13" t="s">
        <v>124</v>
      </c>
      <c r="H4682" s="13" t="s">
        <v>241</v>
      </c>
      <c r="I4682" s="1">
        <v>4086585</v>
      </c>
      <c r="J4682" s="1">
        <v>-7392693</v>
      </c>
      <c r="K4682" t="s">
        <v>5</v>
      </c>
      <c r="L4682" s="20">
        <v>80</v>
      </c>
      <c r="M4682" s="4">
        <v>4</v>
      </c>
      <c r="N4682" s="4">
        <v>16</v>
      </c>
      <c r="O4682" s="2">
        <v>43231</v>
      </c>
      <c r="P4682" s="3">
        <v>0.2</v>
      </c>
      <c r="Q4682" s="4">
        <v>1</v>
      </c>
      <c r="R4682" s="3">
        <v>5.6</v>
      </c>
      <c r="S46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2" t="str">
        <f>IF(AIRBNB[[#This Row],[RUIDO(dB)]]&lt;=4,"Silencioso",IF(AIRBNB[[#This Row],[RUIDO(dB)]]&lt;=5.5,"Poco Ruidoso","Ruidoso"))</f>
        <v>Ruidoso</v>
      </c>
      <c r="U4682" t="str">
        <f>IF(AND(AIRBNB[[#This Row],[PRECIO]]&lt;50,AIRBNB[[#This Row],[MIN_NOCHES]]&gt;3),"Dentro del presupuesto","No considerar")</f>
        <v>No considerar</v>
      </c>
      <c r="V4682" t="str">
        <f>VLOOKUP(AIRBNB[[#This Row],[HOST_ID]],Super_host[],5,FALSE)</f>
        <v>Host</v>
      </c>
    </row>
    <row r="4683" spans="1:22">
      <c r="A4683" s="4">
        <v>13394</v>
      </c>
      <c r="B4683" t="s">
        <v>13634</v>
      </c>
      <c r="C4683" s="4">
        <v>52335</v>
      </c>
      <c r="D4683" t="s">
        <v>2852</v>
      </c>
      <c r="E4683" t="s">
        <v>12094</v>
      </c>
      <c r="F4683" s="4">
        <v>11205</v>
      </c>
      <c r="G4683" s="13" t="s">
        <v>4662</v>
      </c>
      <c r="H4683" s="13" t="s">
        <v>9222</v>
      </c>
      <c r="I4683" s="1">
        <v>4069142</v>
      </c>
      <c r="J4683" s="1">
        <v>-7397376</v>
      </c>
      <c r="K4683" t="s">
        <v>40</v>
      </c>
      <c r="L4683" s="20">
        <v>80</v>
      </c>
      <c r="M4683" s="4">
        <v>3</v>
      </c>
      <c r="N4683" s="4">
        <v>135</v>
      </c>
      <c r="O4683" s="2">
        <v>43633</v>
      </c>
      <c r="P4683" s="3">
        <v>1.1599999999999999</v>
      </c>
      <c r="Q4683" s="4">
        <v>1</v>
      </c>
      <c r="R4683" s="3">
        <v>6.9</v>
      </c>
      <c r="S46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3" t="str">
        <f>IF(AIRBNB[[#This Row],[RUIDO(dB)]]&lt;=4,"Silencioso",IF(AIRBNB[[#This Row],[RUIDO(dB)]]&lt;=5.5,"Poco Ruidoso","Ruidoso"))</f>
        <v>Ruidoso</v>
      </c>
      <c r="U4683" t="str">
        <f>IF(AND(AIRBNB[[#This Row],[PRECIO]]&lt;50,AIRBNB[[#This Row],[MIN_NOCHES]]&gt;3),"Dentro del presupuesto","No considerar")</f>
        <v>No considerar</v>
      </c>
      <c r="V4683" t="str">
        <f>VLOOKUP(AIRBNB[[#This Row],[HOST_ID]],Super_host[],5,FALSE)</f>
        <v>Host</v>
      </c>
    </row>
    <row r="4684" spans="1:22">
      <c r="A4684" s="4">
        <v>94035</v>
      </c>
      <c r="B4684" t="s">
        <v>8707</v>
      </c>
      <c r="C4684" s="4">
        <v>35375</v>
      </c>
      <c r="D4684" t="s">
        <v>8708</v>
      </c>
      <c r="E4684" t="s">
        <v>8709</v>
      </c>
      <c r="F4684" s="4">
        <v>11103</v>
      </c>
      <c r="G4684" s="13" t="s">
        <v>7897</v>
      </c>
      <c r="H4684" s="13" t="s">
        <v>7940</v>
      </c>
      <c r="I4684" s="1">
        <v>4075961</v>
      </c>
      <c r="J4684" s="1">
        <v>-7391117</v>
      </c>
      <c r="K4684" t="s">
        <v>40</v>
      </c>
      <c r="L4684" s="20">
        <v>80</v>
      </c>
      <c r="M4684" s="4">
        <v>1</v>
      </c>
      <c r="N4684" s="4">
        <v>42</v>
      </c>
      <c r="O4684" s="2">
        <v>43652</v>
      </c>
      <c r="P4684" s="3">
        <v>1.21</v>
      </c>
      <c r="Q4684" s="4">
        <v>5</v>
      </c>
      <c r="R4684" s="3">
        <v>6.24</v>
      </c>
      <c r="S46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4" t="str">
        <f>IF(AIRBNB[[#This Row],[RUIDO(dB)]]&lt;=4,"Silencioso",IF(AIRBNB[[#This Row],[RUIDO(dB)]]&lt;=5.5,"Poco Ruidoso","Ruidoso"))</f>
        <v>Ruidoso</v>
      </c>
      <c r="U4684" t="str">
        <f>IF(AND(AIRBNB[[#This Row],[PRECIO]]&lt;50,AIRBNB[[#This Row],[MIN_NOCHES]]&gt;3),"Dentro del presupuesto","No considerar")</f>
        <v>No considerar</v>
      </c>
      <c r="V4684" t="str">
        <f>VLOOKUP(AIRBNB[[#This Row],[HOST_ID]],Super_host[],5,FALSE)</f>
        <v>Host</v>
      </c>
    </row>
    <row r="4685" spans="1:22">
      <c r="A4685" s="4">
        <v>8700</v>
      </c>
      <c r="B4685" t="s">
        <v>7320</v>
      </c>
      <c r="C4685" s="4">
        <v>26394</v>
      </c>
      <c r="D4685" t="s">
        <v>7321</v>
      </c>
      <c r="E4685" t="s">
        <v>7322</v>
      </c>
      <c r="F4685" s="4">
        <v>10034</v>
      </c>
      <c r="G4685" s="13" t="s">
        <v>124</v>
      </c>
      <c r="H4685" s="13" t="s">
        <v>241</v>
      </c>
      <c r="I4685" s="1">
        <v>4086754</v>
      </c>
      <c r="J4685" s="1">
        <v>-7392639</v>
      </c>
      <c r="K4685" t="s">
        <v>40</v>
      </c>
      <c r="L4685" s="20">
        <v>80</v>
      </c>
      <c r="M4685" s="4">
        <v>4</v>
      </c>
      <c r="N4685" s="4">
        <v>0</v>
      </c>
      <c r="O4685" s="2">
        <v>43634</v>
      </c>
      <c r="P4685" s="3">
        <v>0.02</v>
      </c>
      <c r="Q4685" s="4">
        <v>1</v>
      </c>
      <c r="R4685" s="3">
        <v>5.6</v>
      </c>
      <c r="S46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5" t="str">
        <f>IF(AIRBNB[[#This Row],[RUIDO(dB)]]&lt;=4,"Silencioso",IF(AIRBNB[[#This Row],[RUIDO(dB)]]&lt;=5.5,"Poco Ruidoso","Ruidoso"))</f>
        <v>Ruidoso</v>
      </c>
      <c r="U4685" t="str">
        <f>IF(AND(AIRBNB[[#This Row],[PRECIO]]&lt;50,AIRBNB[[#This Row],[MIN_NOCHES]]&gt;3),"Dentro del presupuesto","No considerar")</f>
        <v>No considerar</v>
      </c>
      <c r="V4685" t="str">
        <f>VLOOKUP(AIRBNB[[#This Row],[HOST_ID]],Super_host[],5,FALSE)</f>
        <v>Host</v>
      </c>
    </row>
    <row r="4686" spans="1:22">
      <c r="A4686" s="4">
        <v>8025</v>
      </c>
      <c r="B4686" t="s">
        <v>12188</v>
      </c>
      <c r="C4686" s="4">
        <v>22486</v>
      </c>
      <c r="D4686" t="s">
        <v>11474</v>
      </c>
      <c r="E4686" t="s">
        <v>12189</v>
      </c>
      <c r="F4686" s="4">
        <v>11217</v>
      </c>
      <c r="G4686" s="13" t="s">
        <v>4662</v>
      </c>
      <c r="H4686" s="13" t="s">
        <v>9234</v>
      </c>
      <c r="I4686" s="1">
        <v>4067989</v>
      </c>
      <c r="J4686" s="1">
        <v>-7397798</v>
      </c>
      <c r="K4686" t="s">
        <v>40</v>
      </c>
      <c r="L4686" s="20">
        <v>80</v>
      </c>
      <c r="M4686" s="4">
        <v>1</v>
      </c>
      <c r="N4686" s="4">
        <v>39</v>
      </c>
      <c r="O4686" s="2">
        <v>43466</v>
      </c>
      <c r="P4686" s="3">
        <v>0.37</v>
      </c>
      <c r="Q4686" s="4">
        <v>1</v>
      </c>
      <c r="R4686" s="3">
        <v>6.9</v>
      </c>
      <c r="S46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6" t="str">
        <f>IF(AIRBNB[[#This Row],[RUIDO(dB)]]&lt;=4,"Silencioso",IF(AIRBNB[[#This Row],[RUIDO(dB)]]&lt;=5.5,"Poco Ruidoso","Ruidoso"))</f>
        <v>Ruidoso</v>
      </c>
      <c r="U4686" t="str">
        <f>IF(AND(AIRBNB[[#This Row],[PRECIO]]&lt;50,AIRBNB[[#This Row],[MIN_NOCHES]]&gt;3),"Dentro del presupuesto","No considerar")</f>
        <v>No considerar</v>
      </c>
      <c r="V4686" t="str">
        <f>VLOOKUP(AIRBNB[[#This Row],[HOST_ID]],Super_host[],5,FALSE)</f>
        <v>Host</v>
      </c>
    </row>
    <row r="4687" spans="1:22">
      <c r="A4687" s="4">
        <v>3120957</v>
      </c>
      <c r="B4687" t="s">
        <v>2007</v>
      </c>
      <c r="C4687" s="4">
        <v>8703</v>
      </c>
      <c r="D4687" t="s">
        <v>839</v>
      </c>
      <c r="E4687" t="s">
        <v>2008</v>
      </c>
      <c r="F4687" s="4">
        <v>10027</v>
      </c>
      <c r="G4687" s="13" t="s">
        <v>124</v>
      </c>
      <c r="H4687" s="13" t="s">
        <v>148</v>
      </c>
      <c r="I4687" s="1">
        <v>4080699</v>
      </c>
      <c r="J4687" s="1">
        <v>-7394227</v>
      </c>
      <c r="K4687" t="s">
        <v>268</v>
      </c>
      <c r="L4687" s="20">
        <v>80</v>
      </c>
      <c r="M4687" s="4">
        <v>1</v>
      </c>
      <c r="N4687" s="4">
        <v>8</v>
      </c>
      <c r="O4687" s="2">
        <v>42642</v>
      </c>
      <c r="P4687" s="3">
        <v>0.13</v>
      </c>
      <c r="Q4687" s="4">
        <v>1</v>
      </c>
      <c r="R4687" s="3">
        <v>5.6</v>
      </c>
      <c r="S46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7" t="str">
        <f>IF(AIRBNB[[#This Row],[RUIDO(dB)]]&lt;=4,"Silencioso",IF(AIRBNB[[#This Row],[RUIDO(dB)]]&lt;=5.5,"Poco Ruidoso","Ruidoso"))</f>
        <v>Ruidoso</v>
      </c>
      <c r="U4687" t="str">
        <f>IF(AND(AIRBNB[[#This Row],[PRECIO]]&lt;50,AIRBNB[[#This Row],[MIN_NOCHES]]&gt;3),"Dentro del presupuesto","No considerar")</f>
        <v>No considerar</v>
      </c>
      <c r="V4687" t="str">
        <f>VLOOKUP(AIRBNB[[#This Row],[HOST_ID]],Super_host[],5,FALSE)</f>
        <v>Host</v>
      </c>
    </row>
    <row r="4688" spans="1:22">
      <c r="A4688" s="4">
        <v>5022</v>
      </c>
      <c r="B4688" t="s">
        <v>1724</v>
      </c>
      <c r="C4688" s="4">
        <v>7192</v>
      </c>
      <c r="D4688" t="s">
        <v>332</v>
      </c>
      <c r="E4688" t="s">
        <v>1725</v>
      </c>
      <c r="F4688" s="4">
        <v>10029</v>
      </c>
      <c r="G4688" s="13" t="s">
        <v>124</v>
      </c>
      <c r="H4688" s="13" t="s">
        <v>219</v>
      </c>
      <c r="I4688" s="1">
        <v>4079851</v>
      </c>
      <c r="J4688" s="1">
        <v>-7394399</v>
      </c>
      <c r="K4688" t="s">
        <v>5</v>
      </c>
      <c r="L4688" s="20">
        <v>80</v>
      </c>
      <c r="M4688" s="4">
        <v>10</v>
      </c>
      <c r="N4688" s="4">
        <v>9</v>
      </c>
      <c r="O4688" s="2">
        <v>43423</v>
      </c>
      <c r="P4688" s="3">
        <v>0.1</v>
      </c>
      <c r="Q4688" s="4">
        <v>1</v>
      </c>
      <c r="R4688" s="3">
        <v>5.6</v>
      </c>
      <c r="S46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8" t="str">
        <f>IF(AIRBNB[[#This Row],[RUIDO(dB)]]&lt;=4,"Silencioso",IF(AIRBNB[[#This Row],[RUIDO(dB)]]&lt;=5.5,"Poco Ruidoso","Ruidoso"))</f>
        <v>Ruidoso</v>
      </c>
      <c r="U4688" t="str">
        <f>IF(AND(AIRBNB[[#This Row],[PRECIO]]&lt;50,AIRBNB[[#This Row],[MIN_NOCHES]]&gt;3),"Dentro del presupuesto","No considerar")</f>
        <v>No considerar</v>
      </c>
      <c r="V4688" t="str">
        <f>VLOOKUP(AIRBNB[[#This Row],[HOST_ID]],Super_host[],5,FALSE)</f>
        <v>Host</v>
      </c>
    </row>
    <row r="4689" spans="1:22">
      <c r="A4689" s="4">
        <v>6404584</v>
      </c>
      <c r="B4689" t="s">
        <v>10033</v>
      </c>
      <c r="C4689" s="4">
        <v>33403059</v>
      </c>
      <c r="D4689" t="s">
        <v>1599</v>
      </c>
      <c r="E4689" t="s">
        <v>10034</v>
      </c>
      <c r="F4689" s="4">
        <v>11213</v>
      </c>
      <c r="G4689" s="13" t="s">
        <v>4662</v>
      </c>
      <c r="H4689" s="13" t="s">
        <v>9252</v>
      </c>
      <c r="I4689" s="1">
        <v>4067725</v>
      </c>
      <c r="J4689" s="1">
        <v>-7395994</v>
      </c>
      <c r="K4689" t="s">
        <v>40</v>
      </c>
      <c r="L4689" s="20">
        <v>79</v>
      </c>
      <c r="M4689" s="4">
        <v>5</v>
      </c>
      <c r="N4689" s="4">
        <v>3</v>
      </c>
      <c r="O4689" s="2">
        <v>42293</v>
      </c>
      <c r="P4689" s="3">
        <v>0.06</v>
      </c>
      <c r="Q4689" s="4">
        <v>1</v>
      </c>
      <c r="R4689" s="3">
        <v>6.9</v>
      </c>
      <c r="S46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89" t="str">
        <f>IF(AIRBNB[[#This Row],[RUIDO(dB)]]&lt;=4,"Silencioso",IF(AIRBNB[[#This Row],[RUIDO(dB)]]&lt;=5.5,"Poco Ruidoso","Ruidoso"))</f>
        <v>Ruidoso</v>
      </c>
      <c r="U4689" t="str">
        <f>IF(AND(AIRBNB[[#This Row],[PRECIO]]&lt;50,AIRBNB[[#This Row],[MIN_NOCHES]]&gt;3),"Dentro del presupuesto","No considerar")</f>
        <v>No considerar</v>
      </c>
      <c r="V4689" t="str">
        <f>VLOOKUP(AIRBNB[[#This Row],[HOST_ID]],Super_host[],5,FALSE)</f>
        <v>Host</v>
      </c>
    </row>
    <row r="4690" spans="1:22">
      <c r="A4690" s="4">
        <v>6196860</v>
      </c>
      <c r="B4690" t="s">
        <v>1480</v>
      </c>
      <c r="C4690" s="4">
        <v>32135311</v>
      </c>
      <c r="D4690" t="s">
        <v>1066</v>
      </c>
      <c r="E4690" t="s">
        <v>1481</v>
      </c>
      <c r="F4690" s="4">
        <v>10040</v>
      </c>
      <c r="G4690" s="13" t="s">
        <v>124</v>
      </c>
      <c r="H4690" s="13" t="s">
        <v>241</v>
      </c>
      <c r="I4690" s="1">
        <v>4085901</v>
      </c>
      <c r="J4690" s="1">
        <v>-7392874</v>
      </c>
      <c r="K4690" t="s">
        <v>5</v>
      </c>
      <c r="L4690" s="20">
        <v>79</v>
      </c>
      <c r="M4690" s="4">
        <v>4</v>
      </c>
      <c r="N4690" s="4">
        <v>4</v>
      </c>
      <c r="O4690" s="2">
        <v>42389</v>
      </c>
      <c r="P4690" s="3">
        <v>0.09</v>
      </c>
      <c r="Q4690" s="4">
        <v>1</v>
      </c>
      <c r="R4690" s="3">
        <v>5.6</v>
      </c>
      <c r="S46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0" t="str">
        <f>IF(AIRBNB[[#This Row],[RUIDO(dB)]]&lt;=4,"Silencioso",IF(AIRBNB[[#This Row],[RUIDO(dB)]]&lt;=5.5,"Poco Ruidoso","Ruidoso"))</f>
        <v>Ruidoso</v>
      </c>
      <c r="U4690" t="str">
        <f>IF(AND(AIRBNB[[#This Row],[PRECIO]]&lt;50,AIRBNB[[#This Row],[MIN_NOCHES]]&gt;3),"Dentro del presupuesto","No considerar")</f>
        <v>No considerar</v>
      </c>
      <c r="V4690" t="str">
        <f>VLOOKUP(AIRBNB[[#This Row],[HOST_ID]],Super_host[],5,FALSE)</f>
        <v>Host</v>
      </c>
    </row>
    <row r="4691" spans="1:22">
      <c r="A4691" s="4">
        <v>4663804</v>
      </c>
      <c r="B4691" t="s">
        <v>246</v>
      </c>
      <c r="C4691" s="4">
        <v>24132118</v>
      </c>
      <c r="D4691" t="s">
        <v>247</v>
      </c>
      <c r="E4691" t="s">
        <v>248</v>
      </c>
      <c r="F4691" s="4">
        <v>10019</v>
      </c>
      <c r="G4691" s="13" t="s">
        <v>124</v>
      </c>
      <c r="H4691" s="13" t="s">
        <v>249</v>
      </c>
      <c r="I4691" s="1">
        <v>4076793</v>
      </c>
      <c r="J4691" s="1">
        <v>-7398817</v>
      </c>
      <c r="K4691" t="s">
        <v>40</v>
      </c>
      <c r="L4691" s="20">
        <v>79</v>
      </c>
      <c r="M4691" s="4">
        <v>7</v>
      </c>
      <c r="N4691" s="4">
        <v>1</v>
      </c>
      <c r="O4691" s="2">
        <v>42172</v>
      </c>
      <c r="P4691" s="3">
        <v>0.02</v>
      </c>
      <c r="Q4691" s="4">
        <v>1</v>
      </c>
      <c r="R4691" s="3">
        <v>5.6</v>
      </c>
      <c r="S46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1" t="str">
        <f>IF(AIRBNB[[#This Row],[RUIDO(dB)]]&lt;=4,"Silencioso",IF(AIRBNB[[#This Row],[RUIDO(dB)]]&lt;=5.5,"Poco Ruidoso","Ruidoso"))</f>
        <v>Ruidoso</v>
      </c>
      <c r="U4691" t="str">
        <f>IF(AND(AIRBNB[[#This Row],[PRECIO]]&lt;50,AIRBNB[[#This Row],[MIN_NOCHES]]&gt;3),"Dentro del presupuesto","No considerar")</f>
        <v>No considerar</v>
      </c>
      <c r="V4691" t="str">
        <f>VLOOKUP(AIRBNB[[#This Row],[HOST_ID]],Super_host[],5,FALSE)</f>
        <v>Host</v>
      </c>
    </row>
    <row r="4692" spans="1:22">
      <c r="A4692" s="4">
        <v>4412533</v>
      </c>
      <c r="B4692" t="s">
        <v>4971</v>
      </c>
      <c r="C4692" s="4">
        <v>22904933</v>
      </c>
      <c r="D4692" t="s">
        <v>4740</v>
      </c>
      <c r="E4692" t="s">
        <v>4972</v>
      </c>
      <c r="F4692" s="4">
        <v>10029</v>
      </c>
      <c r="G4692" s="13" t="s">
        <v>124</v>
      </c>
      <c r="H4692" s="13" t="s">
        <v>219</v>
      </c>
      <c r="I4692" s="1">
        <v>4079765</v>
      </c>
      <c r="J4692" s="1">
        <v>-7394022</v>
      </c>
      <c r="K4692" t="s">
        <v>40</v>
      </c>
      <c r="L4692" s="20">
        <v>79</v>
      </c>
      <c r="M4692" s="4">
        <v>3</v>
      </c>
      <c r="N4692" s="4">
        <v>56</v>
      </c>
      <c r="O4692" s="2">
        <v>43612</v>
      </c>
      <c r="P4692" s="3">
        <v>1.1000000000000001</v>
      </c>
      <c r="Q4692" s="4">
        <v>1</v>
      </c>
      <c r="R4692" s="3">
        <v>5.6</v>
      </c>
      <c r="S46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2" t="str">
        <f>IF(AIRBNB[[#This Row],[RUIDO(dB)]]&lt;=4,"Silencioso",IF(AIRBNB[[#This Row],[RUIDO(dB)]]&lt;=5.5,"Poco Ruidoso","Ruidoso"))</f>
        <v>Ruidoso</v>
      </c>
      <c r="U4692" t="str">
        <f>IF(AND(AIRBNB[[#This Row],[PRECIO]]&lt;50,AIRBNB[[#This Row],[MIN_NOCHES]]&gt;3),"Dentro del presupuesto","No considerar")</f>
        <v>No considerar</v>
      </c>
      <c r="V4692" t="str">
        <f>VLOOKUP(AIRBNB[[#This Row],[HOST_ID]],Super_host[],5,FALSE)</f>
        <v>Host</v>
      </c>
    </row>
    <row r="4693" spans="1:22">
      <c r="A4693" s="4">
        <v>5096158</v>
      </c>
      <c r="B4693" t="s">
        <v>10440</v>
      </c>
      <c r="C4693" s="4">
        <v>21201361</v>
      </c>
      <c r="D4693" t="s">
        <v>7512</v>
      </c>
      <c r="E4693" t="s">
        <v>10441</v>
      </c>
      <c r="F4693" s="4">
        <v>11211</v>
      </c>
      <c r="G4693" s="13" t="s">
        <v>4662</v>
      </c>
      <c r="H4693" s="13" t="s">
        <v>9218</v>
      </c>
      <c r="I4693" s="1">
        <v>4071102</v>
      </c>
      <c r="J4693" s="1">
        <v>-7395627</v>
      </c>
      <c r="K4693" t="s">
        <v>40</v>
      </c>
      <c r="L4693" s="20">
        <v>79</v>
      </c>
      <c r="M4693" s="4">
        <v>1</v>
      </c>
      <c r="N4693" s="4">
        <v>1</v>
      </c>
      <c r="O4693" s="2">
        <v>43338</v>
      </c>
      <c r="P4693" s="3">
        <v>0.09</v>
      </c>
      <c r="Q4693" s="4">
        <v>1</v>
      </c>
      <c r="R4693" s="3">
        <v>6.9</v>
      </c>
      <c r="S46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3" t="str">
        <f>IF(AIRBNB[[#This Row],[RUIDO(dB)]]&lt;=4,"Silencioso",IF(AIRBNB[[#This Row],[RUIDO(dB)]]&lt;=5.5,"Poco Ruidoso","Ruidoso"))</f>
        <v>Ruidoso</v>
      </c>
      <c r="U4693" t="str">
        <f>IF(AND(AIRBNB[[#This Row],[PRECIO]]&lt;50,AIRBNB[[#This Row],[MIN_NOCHES]]&gt;3),"Dentro del presupuesto","No considerar")</f>
        <v>No considerar</v>
      </c>
      <c r="V4693" t="str">
        <f>VLOOKUP(AIRBNB[[#This Row],[HOST_ID]],Super_host[],5,FALSE)</f>
        <v>Host</v>
      </c>
    </row>
    <row r="4694" spans="1:22">
      <c r="A4694" s="4">
        <v>3826908</v>
      </c>
      <c r="B4694" t="s">
        <v>8611</v>
      </c>
      <c r="C4694" s="4">
        <v>19691070</v>
      </c>
      <c r="D4694" t="s">
        <v>8612</v>
      </c>
      <c r="E4694" t="s">
        <v>8613</v>
      </c>
      <c r="F4694" s="4">
        <v>11101</v>
      </c>
      <c r="G4694" s="13" t="s">
        <v>7897</v>
      </c>
      <c r="H4694" s="13" t="s">
        <v>7905</v>
      </c>
      <c r="I4694" s="1">
        <v>4074622</v>
      </c>
      <c r="J4694" s="1">
        <v>-7394277</v>
      </c>
      <c r="K4694" t="s">
        <v>40</v>
      </c>
      <c r="L4694" s="20">
        <v>79</v>
      </c>
      <c r="M4694" s="4">
        <v>1</v>
      </c>
      <c r="N4694" s="4">
        <v>39</v>
      </c>
      <c r="O4694" s="2">
        <v>43652</v>
      </c>
      <c r="P4694" s="3">
        <v>0.83</v>
      </c>
      <c r="Q4694" s="4">
        <v>5</v>
      </c>
      <c r="R4694" s="3">
        <v>6.24</v>
      </c>
      <c r="S46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4" t="str">
        <f>IF(AIRBNB[[#This Row],[RUIDO(dB)]]&lt;=4,"Silencioso",IF(AIRBNB[[#This Row],[RUIDO(dB)]]&lt;=5.5,"Poco Ruidoso","Ruidoso"))</f>
        <v>Ruidoso</v>
      </c>
      <c r="U4694" t="str">
        <f>IF(AND(AIRBNB[[#This Row],[PRECIO]]&lt;50,AIRBNB[[#This Row],[MIN_NOCHES]]&gt;3),"Dentro del presupuesto","No considerar")</f>
        <v>No considerar</v>
      </c>
      <c r="V4694" t="str">
        <f>VLOOKUP(AIRBNB[[#This Row],[HOST_ID]],Super_host[],5,FALSE)</f>
        <v>Host</v>
      </c>
    </row>
    <row r="4695" spans="1:22">
      <c r="A4695" s="4">
        <v>3507112</v>
      </c>
      <c r="B4695" t="s">
        <v>16425</v>
      </c>
      <c r="C4695" s="4">
        <v>17658078</v>
      </c>
      <c r="D4695" t="s">
        <v>1831</v>
      </c>
      <c r="E4695" t="s">
        <v>16426</v>
      </c>
      <c r="F4695" s="4">
        <v>10455</v>
      </c>
      <c r="G4695" s="13" t="s">
        <v>16360</v>
      </c>
      <c r="H4695" s="13" t="s">
        <v>16427</v>
      </c>
      <c r="I4695" s="1">
        <v>4081049</v>
      </c>
      <c r="J4695" s="1">
        <v>-739043</v>
      </c>
      <c r="K4695" t="s">
        <v>40</v>
      </c>
      <c r="L4695" s="20">
        <v>79</v>
      </c>
      <c r="M4695" s="4">
        <v>2</v>
      </c>
      <c r="N4695" s="4">
        <v>11</v>
      </c>
      <c r="O4695" s="2">
        <v>42448</v>
      </c>
      <c r="P4695" s="3">
        <v>0.19</v>
      </c>
      <c r="Q4695" s="4">
        <v>5</v>
      </c>
      <c r="R4695" s="3">
        <v>7.84</v>
      </c>
      <c r="S46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5" t="str">
        <f>IF(AIRBNB[[#This Row],[RUIDO(dB)]]&lt;=4,"Silencioso",IF(AIRBNB[[#This Row],[RUIDO(dB)]]&lt;=5.5,"Poco Ruidoso","Ruidoso"))</f>
        <v>Ruidoso</v>
      </c>
      <c r="U4695" t="str">
        <f>IF(AND(AIRBNB[[#This Row],[PRECIO]]&lt;50,AIRBNB[[#This Row],[MIN_NOCHES]]&gt;3),"Dentro del presupuesto","No considerar")</f>
        <v>No considerar</v>
      </c>
      <c r="V4695" t="str">
        <f>VLOOKUP(AIRBNB[[#This Row],[HOST_ID]],Super_host[],5,FALSE)</f>
        <v>Host</v>
      </c>
    </row>
    <row r="4696" spans="1:22">
      <c r="A4696" s="4">
        <v>4813832</v>
      </c>
      <c r="B4696" t="s">
        <v>11283</v>
      </c>
      <c r="C4696" s="4">
        <v>13486673</v>
      </c>
      <c r="D4696" t="s">
        <v>399</v>
      </c>
      <c r="E4696" t="s">
        <v>11284</v>
      </c>
      <c r="F4696" s="4">
        <v>11217</v>
      </c>
      <c r="G4696" s="13" t="s">
        <v>4662</v>
      </c>
      <c r="H4696" s="13" t="s">
        <v>9323</v>
      </c>
      <c r="I4696" s="1">
        <v>4067904</v>
      </c>
      <c r="J4696" s="1">
        <v>-7397289</v>
      </c>
      <c r="K4696" t="s">
        <v>40</v>
      </c>
      <c r="L4696" s="20">
        <v>79</v>
      </c>
      <c r="M4696" s="4">
        <v>13</v>
      </c>
      <c r="N4696" s="4">
        <v>8</v>
      </c>
      <c r="O4696" s="2">
        <v>43537</v>
      </c>
      <c r="P4696" s="3">
        <v>0.19</v>
      </c>
      <c r="Q4696" s="4">
        <v>1</v>
      </c>
      <c r="R4696" s="3">
        <v>6.9</v>
      </c>
      <c r="S46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6" t="str">
        <f>IF(AIRBNB[[#This Row],[RUIDO(dB)]]&lt;=4,"Silencioso",IF(AIRBNB[[#This Row],[RUIDO(dB)]]&lt;=5.5,"Poco Ruidoso","Ruidoso"))</f>
        <v>Ruidoso</v>
      </c>
      <c r="U4696" t="str">
        <f>IF(AND(AIRBNB[[#This Row],[PRECIO]]&lt;50,AIRBNB[[#This Row],[MIN_NOCHES]]&gt;3),"Dentro del presupuesto","No considerar")</f>
        <v>No considerar</v>
      </c>
      <c r="V4696" t="str">
        <f>VLOOKUP(AIRBNB[[#This Row],[HOST_ID]],Super_host[],5,FALSE)</f>
        <v>Host</v>
      </c>
    </row>
    <row r="4697" spans="1:22">
      <c r="A4697" s="4">
        <v>2193649</v>
      </c>
      <c r="B4697" t="s">
        <v>6403</v>
      </c>
      <c r="C4697" s="4">
        <v>11136429</v>
      </c>
      <c r="D4697" t="s">
        <v>6404</v>
      </c>
      <c r="E4697" t="s">
        <v>6405</v>
      </c>
      <c r="F4697" s="4">
        <v>10002</v>
      </c>
      <c r="G4697" s="13" t="s">
        <v>124</v>
      </c>
      <c r="H4697" s="13" t="s">
        <v>137</v>
      </c>
      <c r="I4697" s="1">
        <v>4071735</v>
      </c>
      <c r="J4697" s="1">
        <v>-7399095</v>
      </c>
      <c r="K4697" t="s">
        <v>40</v>
      </c>
      <c r="L4697" s="20">
        <v>79</v>
      </c>
      <c r="M4697" s="4">
        <v>1</v>
      </c>
      <c r="N4697" s="4">
        <v>259</v>
      </c>
      <c r="O4697" s="2">
        <v>43089</v>
      </c>
      <c r="P4697" s="3">
        <v>3.93</v>
      </c>
      <c r="Q4697" s="4">
        <v>1</v>
      </c>
      <c r="R4697" s="3">
        <v>5.6</v>
      </c>
      <c r="S46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7" t="str">
        <f>IF(AIRBNB[[#This Row],[RUIDO(dB)]]&lt;=4,"Silencioso",IF(AIRBNB[[#This Row],[RUIDO(dB)]]&lt;=5.5,"Poco Ruidoso","Ruidoso"))</f>
        <v>Ruidoso</v>
      </c>
      <c r="U4697" t="str">
        <f>IF(AND(AIRBNB[[#This Row],[PRECIO]]&lt;50,AIRBNB[[#This Row],[MIN_NOCHES]]&gt;3),"Dentro del presupuesto","No considerar")</f>
        <v>No considerar</v>
      </c>
      <c r="V4697" t="str">
        <f>VLOOKUP(AIRBNB[[#This Row],[HOST_ID]],Super_host[],5,FALSE)</f>
        <v>Host</v>
      </c>
    </row>
    <row r="4698" spans="1:22">
      <c r="A4698" s="4">
        <v>2067688</v>
      </c>
      <c r="B4698" t="s">
        <v>1115</v>
      </c>
      <c r="C4698" s="4">
        <v>10575680</v>
      </c>
      <c r="D4698" t="s">
        <v>399</v>
      </c>
      <c r="E4698" t="s">
        <v>1116</v>
      </c>
      <c r="F4698" s="4">
        <v>10016</v>
      </c>
      <c r="G4698" s="13" t="s">
        <v>124</v>
      </c>
      <c r="H4698" s="13" t="s">
        <v>175</v>
      </c>
      <c r="I4698" s="1">
        <v>4074221</v>
      </c>
      <c r="J4698" s="1">
        <v>-7398121</v>
      </c>
      <c r="K4698" t="s">
        <v>40</v>
      </c>
      <c r="L4698" s="20">
        <v>79</v>
      </c>
      <c r="M4698" s="4">
        <v>2</v>
      </c>
      <c r="N4698" s="4">
        <v>2</v>
      </c>
      <c r="O4698" s="2">
        <v>42737</v>
      </c>
      <c r="P4698" s="3">
        <v>0.06</v>
      </c>
      <c r="Q4698" s="4">
        <v>1</v>
      </c>
      <c r="R4698" s="3">
        <v>5.6</v>
      </c>
      <c r="S46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8" t="str">
        <f>IF(AIRBNB[[#This Row],[RUIDO(dB)]]&lt;=4,"Silencioso",IF(AIRBNB[[#This Row],[RUIDO(dB)]]&lt;=5.5,"Poco Ruidoso","Ruidoso"))</f>
        <v>Ruidoso</v>
      </c>
      <c r="U4698" t="str">
        <f>IF(AND(AIRBNB[[#This Row],[PRECIO]]&lt;50,AIRBNB[[#This Row],[MIN_NOCHES]]&gt;3),"Dentro del presupuesto","No considerar")</f>
        <v>No considerar</v>
      </c>
      <c r="V4698" t="str">
        <f>VLOOKUP(AIRBNB[[#This Row],[HOST_ID]],Super_host[],5,FALSE)</f>
        <v>Host</v>
      </c>
    </row>
    <row r="4699" spans="1:22">
      <c r="A4699" s="4">
        <v>1347478</v>
      </c>
      <c r="B4699" t="s">
        <v>13168</v>
      </c>
      <c r="C4699" s="4">
        <v>7310886</v>
      </c>
      <c r="D4699" t="s">
        <v>1162</v>
      </c>
      <c r="E4699" t="s">
        <v>13169</v>
      </c>
      <c r="F4699" s="4">
        <v>11211</v>
      </c>
      <c r="G4699" s="13" t="s">
        <v>4662</v>
      </c>
      <c r="H4699" s="13" t="s">
        <v>9218</v>
      </c>
      <c r="I4699" s="1">
        <v>4071101</v>
      </c>
      <c r="J4699" s="1">
        <v>-7395164</v>
      </c>
      <c r="K4699" t="s">
        <v>40</v>
      </c>
      <c r="L4699" s="20">
        <v>79</v>
      </c>
      <c r="M4699" s="4">
        <v>2</v>
      </c>
      <c r="N4699" s="4">
        <v>11</v>
      </c>
      <c r="O4699" s="2">
        <v>43576</v>
      </c>
      <c r="P4699" s="3">
        <v>0.8</v>
      </c>
      <c r="Q4699" s="4">
        <v>1</v>
      </c>
      <c r="R4699" s="3">
        <v>6.9</v>
      </c>
      <c r="S46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699" t="str">
        <f>IF(AIRBNB[[#This Row],[RUIDO(dB)]]&lt;=4,"Silencioso",IF(AIRBNB[[#This Row],[RUIDO(dB)]]&lt;=5.5,"Poco Ruidoso","Ruidoso"))</f>
        <v>Ruidoso</v>
      </c>
      <c r="U4699" t="str">
        <f>IF(AND(AIRBNB[[#This Row],[PRECIO]]&lt;50,AIRBNB[[#This Row],[MIN_NOCHES]]&gt;3),"Dentro del presupuesto","No considerar")</f>
        <v>No considerar</v>
      </c>
      <c r="V4699" t="str">
        <f>VLOOKUP(AIRBNB[[#This Row],[HOST_ID]],Super_host[],5,FALSE)</f>
        <v>Host</v>
      </c>
    </row>
    <row r="4700" spans="1:22">
      <c r="A4700" s="4">
        <v>5979675</v>
      </c>
      <c r="B4700" t="s">
        <v>14228</v>
      </c>
      <c r="C4700" s="4">
        <v>7039396</v>
      </c>
      <c r="D4700" t="s">
        <v>14229</v>
      </c>
      <c r="E4700" t="s">
        <v>14230</v>
      </c>
      <c r="F4700" s="4">
        <v>11207</v>
      </c>
      <c r="G4700" s="13" t="s">
        <v>4662</v>
      </c>
      <c r="H4700" s="13" t="s">
        <v>11791</v>
      </c>
      <c r="I4700" s="1">
        <v>4068085</v>
      </c>
      <c r="J4700" s="1">
        <v>-7388895</v>
      </c>
      <c r="K4700" t="s">
        <v>5</v>
      </c>
      <c r="L4700" s="20">
        <v>79</v>
      </c>
      <c r="M4700" s="4">
        <v>1</v>
      </c>
      <c r="N4700" s="4">
        <v>91</v>
      </c>
      <c r="O4700" s="2">
        <v>43645</v>
      </c>
      <c r="P4700" s="3">
        <v>1.81</v>
      </c>
      <c r="Q4700" s="4">
        <v>1</v>
      </c>
      <c r="R4700" s="3">
        <v>6.9</v>
      </c>
      <c r="S47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0" t="str">
        <f>IF(AIRBNB[[#This Row],[RUIDO(dB)]]&lt;=4,"Silencioso",IF(AIRBNB[[#This Row],[RUIDO(dB)]]&lt;=5.5,"Poco Ruidoso","Ruidoso"))</f>
        <v>Ruidoso</v>
      </c>
      <c r="U4700" t="str">
        <f>IF(AND(AIRBNB[[#This Row],[PRECIO]]&lt;50,AIRBNB[[#This Row],[MIN_NOCHES]]&gt;3),"Dentro del presupuesto","No considerar")</f>
        <v>No considerar</v>
      </c>
      <c r="V4700" t="str">
        <f>VLOOKUP(AIRBNB[[#This Row],[HOST_ID]],Super_host[],5,FALSE)</f>
        <v>Host</v>
      </c>
    </row>
    <row r="4701" spans="1:22">
      <c r="A4701" s="4">
        <v>3529503</v>
      </c>
      <c r="B4701" t="s">
        <v>13661</v>
      </c>
      <c r="C4701" s="4">
        <v>6491377</v>
      </c>
      <c r="D4701" t="s">
        <v>13662</v>
      </c>
      <c r="E4701" t="s">
        <v>13663</v>
      </c>
      <c r="F4701" s="4">
        <v>11206</v>
      </c>
      <c r="G4701" s="13" t="s">
        <v>4662</v>
      </c>
      <c r="H4701" s="13" t="s">
        <v>9230</v>
      </c>
      <c r="I4701" s="1">
        <v>4069334</v>
      </c>
      <c r="J4701" s="1">
        <v>-7394608</v>
      </c>
      <c r="K4701" t="s">
        <v>40</v>
      </c>
      <c r="L4701" s="20">
        <v>79</v>
      </c>
      <c r="M4701" s="4">
        <v>4</v>
      </c>
      <c r="N4701" s="4">
        <v>70</v>
      </c>
      <c r="O4701" s="2">
        <v>43640</v>
      </c>
      <c r="P4701" s="3">
        <v>1.19</v>
      </c>
      <c r="Q4701" s="4">
        <v>1</v>
      </c>
      <c r="R4701" s="3">
        <v>6.9</v>
      </c>
      <c r="S47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1" t="str">
        <f>IF(AIRBNB[[#This Row],[RUIDO(dB)]]&lt;=4,"Silencioso",IF(AIRBNB[[#This Row],[RUIDO(dB)]]&lt;=5.5,"Poco Ruidoso","Ruidoso"))</f>
        <v>Ruidoso</v>
      </c>
      <c r="U4701" t="str">
        <f>IF(AND(AIRBNB[[#This Row],[PRECIO]]&lt;50,AIRBNB[[#This Row],[MIN_NOCHES]]&gt;3),"Dentro del presupuesto","No considerar")</f>
        <v>No considerar</v>
      </c>
      <c r="V4701" t="str">
        <f>VLOOKUP(AIRBNB[[#This Row],[HOST_ID]],Super_host[],5,FALSE)</f>
        <v>Host</v>
      </c>
    </row>
    <row r="4702" spans="1:22">
      <c r="A4702" s="4">
        <v>1186153</v>
      </c>
      <c r="B4702" t="s">
        <v>4125</v>
      </c>
      <c r="C4702" s="4">
        <v>6486116</v>
      </c>
      <c r="D4702" t="s">
        <v>2506</v>
      </c>
      <c r="E4702" t="s">
        <v>4126</v>
      </c>
      <c r="F4702" s="4">
        <v>10029</v>
      </c>
      <c r="G4702" s="13" t="s">
        <v>124</v>
      </c>
      <c r="H4702" s="13" t="s">
        <v>219</v>
      </c>
      <c r="I4702" s="1">
        <v>4078943</v>
      </c>
      <c r="J4702" s="1">
        <v>-7394726</v>
      </c>
      <c r="K4702" t="s">
        <v>40</v>
      </c>
      <c r="L4702" s="20">
        <v>79</v>
      </c>
      <c r="M4702" s="4">
        <v>1</v>
      </c>
      <c r="N4702" s="4">
        <v>38</v>
      </c>
      <c r="O4702" s="2">
        <v>43589</v>
      </c>
      <c r="P4702" s="3">
        <v>0.6</v>
      </c>
      <c r="Q4702" s="4">
        <v>1</v>
      </c>
      <c r="R4702" s="3">
        <v>5.6</v>
      </c>
      <c r="S47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2" t="str">
        <f>IF(AIRBNB[[#This Row],[RUIDO(dB)]]&lt;=4,"Silencioso",IF(AIRBNB[[#This Row],[RUIDO(dB)]]&lt;=5.5,"Poco Ruidoso","Ruidoso"))</f>
        <v>Ruidoso</v>
      </c>
      <c r="U4702" t="str">
        <f>IF(AND(AIRBNB[[#This Row],[PRECIO]]&lt;50,AIRBNB[[#This Row],[MIN_NOCHES]]&gt;3),"Dentro del presupuesto","No considerar")</f>
        <v>No considerar</v>
      </c>
      <c r="V4702" t="str">
        <f>VLOOKUP(AIRBNB[[#This Row],[HOST_ID]],Super_host[],5,FALSE)</f>
        <v>Host</v>
      </c>
    </row>
    <row r="4703" spans="1:22">
      <c r="A4703" s="4">
        <v>1682958</v>
      </c>
      <c r="B4703" t="s">
        <v>9035</v>
      </c>
      <c r="C4703" s="4">
        <v>6194487</v>
      </c>
      <c r="D4703" t="s">
        <v>9036</v>
      </c>
      <c r="E4703" t="s">
        <v>9037</v>
      </c>
      <c r="F4703" s="4">
        <v>11103</v>
      </c>
      <c r="G4703" s="13" t="s">
        <v>7897</v>
      </c>
      <c r="H4703" s="13" t="s">
        <v>7940</v>
      </c>
      <c r="I4703" s="1">
        <v>4076359</v>
      </c>
      <c r="J4703" s="1">
        <v>-7390586</v>
      </c>
      <c r="K4703" t="s">
        <v>40</v>
      </c>
      <c r="L4703" s="20">
        <v>79</v>
      </c>
      <c r="M4703" s="4">
        <v>1</v>
      </c>
      <c r="N4703" s="4">
        <v>274</v>
      </c>
      <c r="O4703" s="2">
        <v>43580</v>
      </c>
      <c r="P4703" s="3">
        <v>4.0199999999999996</v>
      </c>
      <c r="Q4703" s="4">
        <v>5</v>
      </c>
      <c r="R4703" s="3">
        <v>6.24</v>
      </c>
      <c r="S47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3" t="str">
        <f>IF(AIRBNB[[#This Row],[RUIDO(dB)]]&lt;=4,"Silencioso",IF(AIRBNB[[#This Row],[RUIDO(dB)]]&lt;=5.5,"Poco Ruidoso","Ruidoso"))</f>
        <v>Ruidoso</v>
      </c>
      <c r="U4703" t="str">
        <f>IF(AND(AIRBNB[[#This Row],[PRECIO]]&lt;50,AIRBNB[[#This Row],[MIN_NOCHES]]&gt;3),"Dentro del presupuesto","No considerar")</f>
        <v>No considerar</v>
      </c>
      <c r="V4703" t="str">
        <f>VLOOKUP(AIRBNB[[#This Row],[HOST_ID]],Super_host[],5,FALSE)</f>
        <v>Host</v>
      </c>
    </row>
    <row r="4704" spans="1:22">
      <c r="A4704" s="4">
        <v>1628564</v>
      </c>
      <c r="B4704" t="s">
        <v>5442</v>
      </c>
      <c r="C4704" s="4">
        <v>5334697</v>
      </c>
      <c r="D4704" t="s">
        <v>614</v>
      </c>
      <c r="E4704" t="s">
        <v>5443</v>
      </c>
      <c r="F4704" s="4">
        <v>10032</v>
      </c>
      <c r="G4704" s="13" t="s">
        <v>124</v>
      </c>
      <c r="H4704" s="13" t="s">
        <v>125</v>
      </c>
      <c r="I4704" s="1">
        <v>4083942</v>
      </c>
      <c r="J4704" s="1">
        <v>-7393855</v>
      </c>
      <c r="K4704" t="s">
        <v>40</v>
      </c>
      <c r="L4704" s="20">
        <v>79</v>
      </c>
      <c r="M4704" s="4">
        <v>5</v>
      </c>
      <c r="N4704" s="4">
        <v>112</v>
      </c>
      <c r="O4704" s="2">
        <v>43648</v>
      </c>
      <c r="P4704" s="3">
        <v>1.59</v>
      </c>
      <c r="Q4704" s="4">
        <v>1</v>
      </c>
      <c r="R4704" s="3">
        <v>5.6</v>
      </c>
      <c r="S47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4" t="str">
        <f>IF(AIRBNB[[#This Row],[RUIDO(dB)]]&lt;=4,"Silencioso",IF(AIRBNB[[#This Row],[RUIDO(dB)]]&lt;=5.5,"Poco Ruidoso","Ruidoso"))</f>
        <v>Ruidoso</v>
      </c>
      <c r="U4704" t="str">
        <f>IF(AND(AIRBNB[[#This Row],[PRECIO]]&lt;50,AIRBNB[[#This Row],[MIN_NOCHES]]&gt;3),"Dentro del presupuesto","No considerar")</f>
        <v>No considerar</v>
      </c>
      <c r="V4704" t="str">
        <f>VLOOKUP(AIRBNB[[#This Row],[HOST_ID]],Super_host[],5,FALSE)</f>
        <v>Host</v>
      </c>
    </row>
    <row r="4705" spans="1:22">
      <c r="A4705" s="4">
        <v>4165278</v>
      </c>
      <c r="B4705" t="s">
        <v>1538</v>
      </c>
      <c r="C4705" s="4">
        <v>4403262</v>
      </c>
      <c r="D4705" t="s">
        <v>205</v>
      </c>
      <c r="E4705" t="s">
        <v>1539</v>
      </c>
      <c r="F4705" s="4">
        <v>10002</v>
      </c>
      <c r="G4705" s="13" t="s">
        <v>124</v>
      </c>
      <c r="H4705" s="13" t="s">
        <v>137</v>
      </c>
      <c r="I4705" s="1">
        <v>4071906</v>
      </c>
      <c r="J4705" s="1">
        <v>-7398433</v>
      </c>
      <c r="K4705" t="s">
        <v>40</v>
      </c>
      <c r="L4705" s="20">
        <v>79</v>
      </c>
      <c r="M4705" s="4">
        <v>9</v>
      </c>
      <c r="N4705" s="4">
        <v>5</v>
      </c>
      <c r="O4705" s="2">
        <v>42597</v>
      </c>
      <c r="P4705" s="3">
        <v>0.09</v>
      </c>
      <c r="Q4705" s="4">
        <v>1</v>
      </c>
      <c r="R4705" s="3">
        <v>5.6</v>
      </c>
      <c r="S47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5" t="str">
        <f>IF(AIRBNB[[#This Row],[RUIDO(dB)]]&lt;=4,"Silencioso",IF(AIRBNB[[#This Row],[RUIDO(dB)]]&lt;=5.5,"Poco Ruidoso","Ruidoso"))</f>
        <v>Ruidoso</v>
      </c>
      <c r="U4705" t="str">
        <f>IF(AND(AIRBNB[[#This Row],[PRECIO]]&lt;50,AIRBNB[[#This Row],[MIN_NOCHES]]&gt;3),"Dentro del presupuesto","No considerar")</f>
        <v>No considerar</v>
      </c>
      <c r="V4705" t="str">
        <f>VLOOKUP(AIRBNB[[#This Row],[HOST_ID]],Super_host[],5,FALSE)</f>
        <v>Host</v>
      </c>
    </row>
    <row r="4706" spans="1:22">
      <c r="A4706" s="4">
        <v>830949</v>
      </c>
      <c r="B4706" t="s">
        <v>5698</v>
      </c>
      <c r="C4706" s="4">
        <v>4352069</v>
      </c>
      <c r="D4706" t="s">
        <v>2392</v>
      </c>
      <c r="E4706" t="s">
        <v>5699</v>
      </c>
      <c r="F4706" s="4">
        <v>10009</v>
      </c>
      <c r="G4706" s="13" t="s">
        <v>124</v>
      </c>
      <c r="H4706" s="13" t="s">
        <v>133</v>
      </c>
      <c r="I4706" s="1">
        <v>4072632</v>
      </c>
      <c r="J4706" s="1">
        <v>-7397907</v>
      </c>
      <c r="K4706" t="s">
        <v>40</v>
      </c>
      <c r="L4706" s="20">
        <v>79</v>
      </c>
      <c r="M4706" s="4">
        <v>1</v>
      </c>
      <c r="N4706" s="4">
        <v>137</v>
      </c>
      <c r="O4706" s="2">
        <v>43636</v>
      </c>
      <c r="P4706" s="3">
        <v>1.98</v>
      </c>
      <c r="Q4706" s="4">
        <v>1</v>
      </c>
      <c r="R4706" s="3">
        <v>5.6</v>
      </c>
      <c r="S47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6" t="str">
        <f>IF(AIRBNB[[#This Row],[RUIDO(dB)]]&lt;=4,"Silencioso",IF(AIRBNB[[#This Row],[RUIDO(dB)]]&lt;=5.5,"Poco Ruidoso","Ruidoso"))</f>
        <v>Ruidoso</v>
      </c>
      <c r="U4706" t="str">
        <f>IF(AND(AIRBNB[[#This Row],[PRECIO]]&lt;50,AIRBNB[[#This Row],[MIN_NOCHES]]&gt;3),"Dentro del presupuesto","No considerar")</f>
        <v>No considerar</v>
      </c>
      <c r="V4706" t="str">
        <f>VLOOKUP(AIRBNB[[#This Row],[HOST_ID]],Super_host[],5,FALSE)</f>
        <v>Host</v>
      </c>
    </row>
    <row r="4707" spans="1:22">
      <c r="A4707" s="4">
        <v>883306</v>
      </c>
      <c r="B4707" t="s">
        <v>13924</v>
      </c>
      <c r="C4707" s="4">
        <v>4310378</v>
      </c>
      <c r="D4707" t="s">
        <v>13588</v>
      </c>
      <c r="E4707" t="s">
        <v>13925</v>
      </c>
      <c r="F4707" s="4">
        <v>11205</v>
      </c>
      <c r="G4707" s="13" t="s">
        <v>4662</v>
      </c>
      <c r="H4707" s="13" t="s">
        <v>9387</v>
      </c>
      <c r="I4707" s="1">
        <v>4069494</v>
      </c>
      <c r="J4707" s="1">
        <v>-7396372</v>
      </c>
      <c r="K4707" t="s">
        <v>40</v>
      </c>
      <c r="L4707" s="20">
        <v>79</v>
      </c>
      <c r="M4707" s="4">
        <v>2</v>
      </c>
      <c r="N4707" s="4">
        <v>102</v>
      </c>
      <c r="O4707" s="2">
        <v>43633</v>
      </c>
      <c r="P4707" s="3">
        <v>1.41</v>
      </c>
      <c r="Q4707" s="4">
        <v>1</v>
      </c>
      <c r="R4707" s="3">
        <v>6.9</v>
      </c>
      <c r="S47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7" t="str">
        <f>IF(AIRBNB[[#This Row],[RUIDO(dB)]]&lt;=4,"Silencioso",IF(AIRBNB[[#This Row],[RUIDO(dB)]]&lt;=5.5,"Poco Ruidoso","Ruidoso"))</f>
        <v>Ruidoso</v>
      </c>
      <c r="U4707" t="str">
        <f>IF(AND(AIRBNB[[#This Row],[PRECIO]]&lt;50,AIRBNB[[#This Row],[MIN_NOCHES]]&gt;3),"Dentro del presupuesto","No considerar")</f>
        <v>No considerar</v>
      </c>
      <c r="V4707" t="str">
        <f>VLOOKUP(AIRBNB[[#This Row],[HOST_ID]],Super_host[],5,FALSE)</f>
        <v>Host</v>
      </c>
    </row>
    <row r="4708" spans="1:22">
      <c r="A4708" s="4">
        <v>811450</v>
      </c>
      <c r="B4708" t="s">
        <v>9484</v>
      </c>
      <c r="C4708" s="4">
        <v>4267089</v>
      </c>
      <c r="D4708" t="s">
        <v>1159</v>
      </c>
      <c r="E4708" t="s">
        <v>9485</v>
      </c>
      <c r="F4708" s="4">
        <v>11233</v>
      </c>
      <c r="G4708" s="13" t="s">
        <v>4662</v>
      </c>
      <c r="H4708" s="13" t="s">
        <v>9230</v>
      </c>
      <c r="I4708" s="1">
        <v>4068194</v>
      </c>
      <c r="J4708" s="1">
        <v>-7392757</v>
      </c>
      <c r="K4708" t="s">
        <v>40</v>
      </c>
      <c r="L4708" s="20">
        <v>79</v>
      </c>
      <c r="M4708" s="4">
        <v>4</v>
      </c>
      <c r="N4708" s="4">
        <v>1</v>
      </c>
      <c r="O4708" s="2">
        <v>42006</v>
      </c>
      <c r="P4708" s="3">
        <v>0.02</v>
      </c>
      <c r="Q4708" s="4">
        <v>1</v>
      </c>
      <c r="R4708" s="3">
        <v>6.9</v>
      </c>
      <c r="S47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8" t="str">
        <f>IF(AIRBNB[[#This Row],[RUIDO(dB)]]&lt;=4,"Silencioso",IF(AIRBNB[[#This Row],[RUIDO(dB)]]&lt;=5.5,"Poco Ruidoso","Ruidoso"))</f>
        <v>Ruidoso</v>
      </c>
      <c r="U4708" t="str">
        <f>IF(AND(AIRBNB[[#This Row],[PRECIO]]&lt;50,AIRBNB[[#This Row],[MIN_NOCHES]]&gt;3),"Dentro del presupuesto","No considerar")</f>
        <v>No considerar</v>
      </c>
      <c r="V4708" t="str">
        <f>VLOOKUP(AIRBNB[[#This Row],[HOST_ID]],Super_host[],5,FALSE)</f>
        <v>Host</v>
      </c>
    </row>
    <row r="4709" spans="1:22">
      <c r="A4709" s="4">
        <v>807535</v>
      </c>
      <c r="B4709" t="s">
        <v>11441</v>
      </c>
      <c r="C4709" s="4">
        <v>4249297</v>
      </c>
      <c r="D4709" t="s">
        <v>457</v>
      </c>
      <c r="E4709" t="s">
        <v>11442</v>
      </c>
      <c r="F4709" s="4">
        <v>11206</v>
      </c>
      <c r="G4709" s="13" t="s">
        <v>4662</v>
      </c>
      <c r="H4709" s="13" t="s">
        <v>9218</v>
      </c>
      <c r="I4709" s="1">
        <v>4070876</v>
      </c>
      <c r="J4709" s="1">
        <v>-7394971</v>
      </c>
      <c r="K4709" t="s">
        <v>40</v>
      </c>
      <c r="L4709" s="20">
        <v>79</v>
      </c>
      <c r="M4709" s="4">
        <v>5</v>
      </c>
      <c r="N4709" s="4">
        <v>5</v>
      </c>
      <c r="O4709" s="2">
        <v>43467</v>
      </c>
      <c r="P4709" s="3">
        <v>0.21</v>
      </c>
      <c r="Q4709" s="4">
        <v>1</v>
      </c>
      <c r="R4709" s="3">
        <v>6.9</v>
      </c>
      <c r="S47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09" t="str">
        <f>IF(AIRBNB[[#This Row],[RUIDO(dB)]]&lt;=4,"Silencioso",IF(AIRBNB[[#This Row],[RUIDO(dB)]]&lt;=5.5,"Poco Ruidoso","Ruidoso"))</f>
        <v>Ruidoso</v>
      </c>
      <c r="U4709" t="str">
        <f>IF(AND(AIRBNB[[#This Row],[PRECIO]]&lt;50,AIRBNB[[#This Row],[MIN_NOCHES]]&gt;3),"Dentro del presupuesto","No considerar")</f>
        <v>No considerar</v>
      </c>
      <c r="V4709" t="str">
        <f>VLOOKUP(AIRBNB[[#This Row],[HOST_ID]],Super_host[],5,FALSE)</f>
        <v>Host</v>
      </c>
    </row>
    <row r="4710" spans="1:22">
      <c r="A4710" s="4">
        <v>6314794</v>
      </c>
      <c r="B4710" t="s">
        <v>7162</v>
      </c>
      <c r="C4710" s="4">
        <v>3944633</v>
      </c>
      <c r="D4710" t="s">
        <v>7163</v>
      </c>
      <c r="E4710" t="s">
        <v>4885</v>
      </c>
      <c r="F4710" s="4">
        <v>10031</v>
      </c>
      <c r="G4710" s="13" t="s">
        <v>124</v>
      </c>
      <c r="H4710" s="13" t="s">
        <v>148</v>
      </c>
      <c r="I4710" s="1">
        <v>4082782</v>
      </c>
      <c r="J4710" s="1">
        <v>-7395155</v>
      </c>
      <c r="K4710" t="s">
        <v>40</v>
      </c>
      <c r="L4710" s="20">
        <v>79</v>
      </c>
      <c r="M4710" s="4">
        <v>1</v>
      </c>
      <c r="N4710" s="4">
        <v>0</v>
      </c>
      <c r="O4710" s="2">
        <v>43586</v>
      </c>
      <c r="P4710" s="3">
        <v>0.03</v>
      </c>
      <c r="Q4710" s="4">
        <v>1</v>
      </c>
      <c r="R4710" s="3">
        <v>5.6</v>
      </c>
      <c r="S47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0" t="str">
        <f>IF(AIRBNB[[#This Row],[RUIDO(dB)]]&lt;=4,"Silencioso",IF(AIRBNB[[#This Row],[RUIDO(dB)]]&lt;=5.5,"Poco Ruidoso","Ruidoso"))</f>
        <v>Ruidoso</v>
      </c>
      <c r="U4710" t="str">
        <f>IF(AND(AIRBNB[[#This Row],[PRECIO]]&lt;50,AIRBNB[[#This Row],[MIN_NOCHES]]&gt;3),"Dentro del presupuesto","No considerar")</f>
        <v>No considerar</v>
      </c>
      <c r="V4710" t="str">
        <f>VLOOKUP(AIRBNB[[#This Row],[HOST_ID]],Super_host[],5,FALSE)</f>
        <v>Host</v>
      </c>
    </row>
    <row r="4711" spans="1:22">
      <c r="A4711" s="4">
        <v>719914</v>
      </c>
      <c r="B4711" t="s">
        <v>3211</v>
      </c>
      <c r="C4711" s="4">
        <v>3715319</v>
      </c>
      <c r="D4711" t="s">
        <v>2471</v>
      </c>
      <c r="E4711" t="s">
        <v>3212</v>
      </c>
      <c r="F4711" s="4">
        <v>10039</v>
      </c>
      <c r="G4711" s="13" t="s">
        <v>124</v>
      </c>
      <c r="H4711" s="13" t="s">
        <v>148</v>
      </c>
      <c r="I4711" s="1">
        <v>4082655</v>
      </c>
      <c r="J4711" s="1">
        <v>-7393943</v>
      </c>
      <c r="K4711" t="s">
        <v>40</v>
      </c>
      <c r="L4711" s="20">
        <v>79</v>
      </c>
      <c r="M4711" s="4">
        <v>3</v>
      </c>
      <c r="N4711" s="4">
        <v>19</v>
      </c>
      <c r="O4711" s="2">
        <v>43399</v>
      </c>
      <c r="P4711" s="3">
        <v>0.3</v>
      </c>
      <c r="Q4711" s="4">
        <v>1</v>
      </c>
      <c r="R4711" s="3">
        <v>5.6</v>
      </c>
      <c r="S47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1" t="str">
        <f>IF(AIRBNB[[#This Row],[RUIDO(dB)]]&lt;=4,"Silencioso",IF(AIRBNB[[#This Row],[RUIDO(dB)]]&lt;=5.5,"Poco Ruidoso","Ruidoso"))</f>
        <v>Ruidoso</v>
      </c>
      <c r="U4711" t="str">
        <f>IF(AND(AIRBNB[[#This Row],[PRECIO]]&lt;50,AIRBNB[[#This Row],[MIN_NOCHES]]&gt;3),"Dentro del presupuesto","No considerar")</f>
        <v>No considerar</v>
      </c>
      <c r="V4711" t="str">
        <f>VLOOKUP(AIRBNB[[#This Row],[HOST_ID]],Super_host[],5,FALSE)</f>
        <v>Host</v>
      </c>
    </row>
    <row r="4712" spans="1:22">
      <c r="A4712" s="4">
        <v>657217</v>
      </c>
      <c r="B4712" t="s">
        <v>6444</v>
      </c>
      <c r="C4712" s="4">
        <v>3312204</v>
      </c>
      <c r="D4712" t="s">
        <v>283</v>
      </c>
      <c r="E4712" t="s">
        <v>154</v>
      </c>
      <c r="F4712" s="4">
        <v>10028</v>
      </c>
      <c r="G4712" s="13" t="s">
        <v>124</v>
      </c>
      <c r="H4712" s="13" t="s">
        <v>129</v>
      </c>
      <c r="I4712" s="1">
        <v>407779</v>
      </c>
      <c r="J4712" s="1">
        <v>-7395246</v>
      </c>
      <c r="K4712" t="s">
        <v>40</v>
      </c>
      <c r="L4712" s="20">
        <v>79</v>
      </c>
      <c r="M4712" s="4">
        <v>1</v>
      </c>
      <c r="N4712" s="4">
        <v>347</v>
      </c>
      <c r="O4712" s="2">
        <v>43650</v>
      </c>
      <c r="P4712" s="3">
        <v>4.24</v>
      </c>
      <c r="Q4712" s="4">
        <v>1</v>
      </c>
      <c r="R4712" s="3">
        <v>5.6</v>
      </c>
      <c r="S47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2" t="str">
        <f>IF(AIRBNB[[#This Row],[RUIDO(dB)]]&lt;=4,"Silencioso",IF(AIRBNB[[#This Row],[RUIDO(dB)]]&lt;=5.5,"Poco Ruidoso","Ruidoso"))</f>
        <v>Ruidoso</v>
      </c>
      <c r="U4712" t="str">
        <f>IF(AND(AIRBNB[[#This Row],[PRECIO]]&lt;50,AIRBNB[[#This Row],[MIN_NOCHES]]&gt;3),"Dentro del presupuesto","No considerar")</f>
        <v>No considerar</v>
      </c>
      <c r="V4712" t="str">
        <f>VLOOKUP(AIRBNB[[#This Row],[HOST_ID]],Super_host[],5,FALSE)</f>
        <v>Host</v>
      </c>
    </row>
    <row r="4713" spans="1:22">
      <c r="A4713" s="4">
        <v>4000579</v>
      </c>
      <c r="B4713" t="s">
        <v>9976</v>
      </c>
      <c r="C4713" s="4">
        <v>3146353</v>
      </c>
      <c r="D4713" t="s">
        <v>863</v>
      </c>
      <c r="E4713" t="s">
        <v>9977</v>
      </c>
      <c r="F4713" s="4">
        <v>11238</v>
      </c>
      <c r="G4713" s="13" t="s">
        <v>4662</v>
      </c>
      <c r="H4713" s="13" t="s">
        <v>9387</v>
      </c>
      <c r="I4713" s="1">
        <v>4068329</v>
      </c>
      <c r="J4713" s="1">
        <v>-739609</v>
      </c>
      <c r="K4713" t="s">
        <v>5</v>
      </c>
      <c r="L4713" s="20">
        <v>79</v>
      </c>
      <c r="M4713" s="4">
        <v>4</v>
      </c>
      <c r="N4713" s="4">
        <v>3</v>
      </c>
      <c r="O4713" s="2">
        <v>41934</v>
      </c>
      <c r="P4713" s="3">
        <v>0.05</v>
      </c>
      <c r="Q4713" s="4">
        <v>1</v>
      </c>
      <c r="R4713" s="3">
        <v>6.9</v>
      </c>
      <c r="S47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3" t="str">
        <f>IF(AIRBNB[[#This Row],[RUIDO(dB)]]&lt;=4,"Silencioso",IF(AIRBNB[[#This Row],[RUIDO(dB)]]&lt;=5.5,"Poco Ruidoso","Ruidoso"))</f>
        <v>Ruidoso</v>
      </c>
      <c r="U4713" t="str">
        <f>IF(AND(AIRBNB[[#This Row],[PRECIO]]&lt;50,AIRBNB[[#This Row],[MIN_NOCHES]]&gt;3),"Dentro del presupuesto","No considerar")</f>
        <v>No considerar</v>
      </c>
      <c r="V4713" t="str">
        <f>VLOOKUP(AIRBNB[[#This Row],[HOST_ID]],Super_host[],5,FALSE)</f>
        <v>Host</v>
      </c>
    </row>
    <row r="4714" spans="1:22">
      <c r="A4714" s="4">
        <v>2432545</v>
      </c>
      <c r="B4714" t="s">
        <v>13016</v>
      </c>
      <c r="C4714" s="4">
        <v>3053987</v>
      </c>
      <c r="D4714" t="s">
        <v>11107</v>
      </c>
      <c r="E4714" t="s">
        <v>13017</v>
      </c>
      <c r="F4714" s="4">
        <v>11221</v>
      </c>
      <c r="G4714" s="13" t="s">
        <v>4662</v>
      </c>
      <c r="H4714" s="13" t="s">
        <v>9274</v>
      </c>
      <c r="I4714" s="1">
        <v>406911</v>
      </c>
      <c r="J4714" s="1">
        <v>-7392125</v>
      </c>
      <c r="K4714" t="s">
        <v>5</v>
      </c>
      <c r="L4714" s="20">
        <v>79</v>
      </c>
      <c r="M4714" s="4">
        <v>3</v>
      </c>
      <c r="N4714" s="4">
        <v>43</v>
      </c>
      <c r="O4714" s="2">
        <v>43288</v>
      </c>
      <c r="P4714" s="3">
        <v>0.71</v>
      </c>
      <c r="Q4714" s="4">
        <v>1</v>
      </c>
      <c r="R4714" s="3">
        <v>6.9</v>
      </c>
      <c r="S47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4" t="str">
        <f>IF(AIRBNB[[#This Row],[RUIDO(dB)]]&lt;=4,"Silencioso",IF(AIRBNB[[#This Row],[RUIDO(dB)]]&lt;=5.5,"Poco Ruidoso","Ruidoso"))</f>
        <v>Ruidoso</v>
      </c>
      <c r="U4714" t="str">
        <f>IF(AND(AIRBNB[[#This Row],[PRECIO]]&lt;50,AIRBNB[[#This Row],[MIN_NOCHES]]&gt;3),"Dentro del presupuesto","No considerar")</f>
        <v>No considerar</v>
      </c>
      <c r="V4714" t="str">
        <f>VLOOKUP(AIRBNB[[#This Row],[HOST_ID]],Super_host[],5,FALSE)</f>
        <v>Host</v>
      </c>
    </row>
    <row r="4715" spans="1:22">
      <c r="A4715" s="4">
        <v>1132409</v>
      </c>
      <c r="B4715" t="s">
        <v>2262</v>
      </c>
      <c r="C4715" s="4">
        <v>3038687</v>
      </c>
      <c r="D4715" t="s">
        <v>466</v>
      </c>
      <c r="E4715" t="s">
        <v>2263</v>
      </c>
      <c r="F4715" s="4">
        <v>10024</v>
      </c>
      <c r="G4715" s="13" t="s">
        <v>124</v>
      </c>
      <c r="H4715" s="13" t="s">
        <v>168</v>
      </c>
      <c r="I4715" s="1">
        <v>4078898</v>
      </c>
      <c r="J4715" s="1">
        <v>-7397589</v>
      </c>
      <c r="K4715" t="s">
        <v>5</v>
      </c>
      <c r="L4715" s="20">
        <v>79</v>
      </c>
      <c r="M4715" s="4">
        <v>30</v>
      </c>
      <c r="N4715" s="4">
        <v>12</v>
      </c>
      <c r="O4715" s="2">
        <v>42461</v>
      </c>
      <c r="P4715" s="3">
        <v>0.16</v>
      </c>
      <c r="Q4715" s="4">
        <v>1</v>
      </c>
      <c r="R4715" s="3">
        <v>5.6</v>
      </c>
      <c r="S47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5" t="str">
        <f>IF(AIRBNB[[#This Row],[RUIDO(dB)]]&lt;=4,"Silencioso",IF(AIRBNB[[#This Row],[RUIDO(dB)]]&lt;=5.5,"Poco Ruidoso","Ruidoso"))</f>
        <v>Ruidoso</v>
      </c>
      <c r="U4715" t="str">
        <f>IF(AND(AIRBNB[[#This Row],[PRECIO]]&lt;50,AIRBNB[[#This Row],[MIN_NOCHES]]&gt;3),"Dentro del presupuesto","No considerar")</f>
        <v>No considerar</v>
      </c>
      <c r="V4715" t="str">
        <f>VLOOKUP(AIRBNB[[#This Row],[HOST_ID]],Super_host[],5,FALSE)</f>
        <v>Host</v>
      </c>
    </row>
    <row r="4716" spans="1:22">
      <c r="A4716" s="4">
        <v>2791758</v>
      </c>
      <c r="B4716" t="s">
        <v>14853</v>
      </c>
      <c r="C4716" s="4">
        <v>2637408</v>
      </c>
      <c r="D4716" t="s">
        <v>764</v>
      </c>
      <c r="E4716" t="s">
        <v>14854</v>
      </c>
      <c r="F4716" s="4">
        <v>11211</v>
      </c>
      <c r="G4716" s="13" t="s">
        <v>4662</v>
      </c>
      <c r="H4716" s="13" t="s">
        <v>9218</v>
      </c>
      <c r="I4716" s="1">
        <v>4071173</v>
      </c>
      <c r="J4716" s="1">
        <v>-7394955</v>
      </c>
      <c r="K4716" t="s">
        <v>40</v>
      </c>
      <c r="L4716" s="20">
        <v>79</v>
      </c>
      <c r="M4716" s="4">
        <v>3</v>
      </c>
      <c r="N4716" s="4">
        <v>115</v>
      </c>
      <c r="O4716" s="2">
        <v>43647</v>
      </c>
      <c r="P4716" s="3">
        <v>2.83</v>
      </c>
      <c r="Q4716" s="4">
        <v>1</v>
      </c>
      <c r="R4716" s="3">
        <v>6.9</v>
      </c>
      <c r="S47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6" t="str">
        <f>IF(AIRBNB[[#This Row],[RUIDO(dB)]]&lt;=4,"Silencioso",IF(AIRBNB[[#This Row],[RUIDO(dB)]]&lt;=5.5,"Poco Ruidoso","Ruidoso"))</f>
        <v>Ruidoso</v>
      </c>
      <c r="U4716" t="str">
        <f>IF(AND(AIRBNB[[#This Row],[PRECIO]]&lt;50,AIRBNB[[#This Row],[MIN_NOCHES]]&gt;3),"Dentro del presupuesto","No considerar")</f>
        <v>No considerar</v>
      </c>
      <c r="V4716" t="str">
        <f>VLOOKUP(AIRBNB[[#This Row],[HOST_ID]],Super_host[],5,FALSE)</f>
        <v>Host</v>
      </c>
    </row>
    <row r="4717" spans="1:22">
      <c r="A4717" s="4">
        <v>501082</v>
      </c>
      <c r="B4717" t="s">
        <v>5799</v>
      </c>
      <c r="C4717" s="4">
        <v>2471671</v>
      </c>
      <c r="D4717" t="s">
        <v>5800</v>
      </c>
      <c r="E4717" t="s">
        <v>5801</v>
      </c>
      <c r="F4717" s="4">
        <v>10039</v>
      </c>
      <c r="G4717" s="13" t="s">
        <v>124</v>
      </c>
      <c r="H4717" s="13" t="s">
        <v>148</v>
      </c>
      <c r="I4717" s="1">
        <v>4082392</v>
      </c>
      <c r="J4717" s="1">
        <v>-7394205</v>
      </c>
      <c r="K4717" t="s">
        <v>40</v>
      </c>
      <c r="L4717" s="20">
        <v>79</v>
      </c>
      <c r="M4717" s="4">
        <v>30</v>
      </c>
      <c r="N4717" s="4">
        <v>185</v>
      </c>
      <c r="O4717" s="2">
        <v>43623</v>
      </c>
      <c r="P4717" s="3">
        <v>2.15</v>
      </c>
      <c r="Q4717" s="4">
        <v>1</v>
      </c>
      <c r="R4717" s="3">
        <v>5.6</v>
      </c>
      <c r="S47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7" t="str">
        <f>IF(AIRBNB[[#This Row],[RUIDO(dB)]]&lt;=4,"Silencioso",IF(AIRBNB[[#This Row],[RUIDO(dB)]]&lt;=5.5,"Poco Ruidoso","Ruidoso"))</f>
        <v>Ruidoso</v>
      </c>
      <c r="U4717" t="str">
        <f>IF(AND(AIRBNB[[#This Row],[PRECIO]]&lt;50,AIRBNB[[#This Row],[MIN_NOCHES]]&gt;3),"Dentro del presupuesto","No considerar")</f>
        <v>No considerar</v>
      </c>
      <c r="V4717" t="str">
        <f>VLOOKUP(AIRBNB[[#This Row],[HOST_ID]],Super_host[],5,FALSE)</f>
        <v>Host</v>
      </c>
    </row>
    <row r="4718" spans="1:22">
      <c r="A4718" s="4">
        <v>3689140</v>
      </c>
      <c r="B4718" t="s">
        <v>6306</v>
      </c>
      <c r="C4718" s="4">
        <v>2267864</v>
      </c>
      <c r="D4718" t="s">
        <v>6200</v>
      </c>
      <c r="E4718" t="s">
        <v>6307</v>
      </c>
      <c r="F4718" s="4">
        <v>10014</v>
      </c>
      <c r="G4718" s="13" t="s">
        <v>124</v>
      </c>
      <c r="H4718" s="13" t="s">
        <v>140</v>
      </c>
      <c r="I4718" s="1">
        <v>4073419</v>
      </c>
      <c r="J4718" s="1">
        <v>-7400213</v>
      </c>
      <c r="K4718" t="s">
        <v>5</v>
      </c>
      <c r="L4718" s="20">
        <v>79</v>
      </c>
      <c r="M4718" s="4">
        <v>2</v>
      </c>
      <c r="N4718" s="4">
        <v>207</v>
      </c>
      <c r="O4718" s="2">
        <v>43646</v>
      </c>
      <c r="P4718" s="3">
        <v>3.46</v>
      </c>
      <c r="Q4718" s="4">
        <v>1</v>
      </c>
      <c r="R4718" s="3">
        <v>5.6</v>
      </c>
      <c r="S47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8" t="str">
        <f>IF(AIRBNB[[#This Row],[RUIDO(dB)]]&lt;=4,"Silencioso",IF(AIRBNB[[#This Row],[RUIDO(dB)]]&lt;=5.5,"Poco Ruidoso","Ruidoso"))</f>
        <v>Ruidoso</v>
      </c>
      <c r="U4718" t="str">
        <f>IF(AND(AIRBNB[[#This Row],[PRECIO]]&lt;50,AIRBNB[[#This Row],[MIN_NOCHES]]&gt;3),"Dentro del presupuesto","No considerar")</f>
        <v>No considerar</v>
      </c>
      <c r="V4718" t="str">
        <f>VLOOKUP(AIRBNB[[#This Row],[HOST_ID]],Super_host[],5,FALSE)</f>
        <v>Host</v>
      </c>
    </row>
    <row r="4719" spans="1:22">
      <c r="A4719" s="4">
        <v>4144519</v>
      </c>
      <c r="B4719" t="s">
        <v>8421</v>
      </c>
      <c r="C4719" s="4">
        <v>1756624</v>
      </c>
      <c r="D4719" t="s">
        <v>8422</v>
      </c>
      <c r="E4719" t="s">
        <v>8423</v>
      </c>
      <c r="F4719" s="4">
        <v>11377</v>
      </c>
      <c r="G4719" s="13" t="s">
        <v>7897</v>
      </c>
      <c r="H4719" s="13" t="s">
        <v>7923</v>
      </c>
      <c r="I4719" s="1">
        <v>4074059</v>
      </c>
      <c r="J4719" s="1">
        <v>-7391985</v>
      </c>
      <c r="K4719" t="s">
        <v>40</v>
      </c>
      <c r="L4719" s="20">
        <v>79</v>
      </c>
      <c r="M4719" s="4">
        <v>3</v>
      </c>
      <c r="N4719" s="4">
        <v>23</v>
      </c>
      <c r="O4719" s="2">
        <v>43343</v>
      </c>
      <c r="P4719" s="3">
        <v>0.4</v>
      </c>
      <c r="Q4719" s="4">
        <v>5</v>
      </c>
      <c r="R4719" s="3">
        <v>6.24</v>
      </c>
      <c r="S47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19" t="str">
        <f>IF(AIRBNB[[#This Row],[RUIDO(dB)]]&lt;=4,"Silencioso",IF(AIRBNB[[#This Row],[RUIDO(dB)]]&lt;=5.5,"Poco Ruidoso","Ruidoso"))</f>
        <v>Ruidoso</v>
      </c>
      <c r="U4719" t="str">
        <f>IF(AND(AIRBNB[[#This Row],[PRECIO]]&lt;50,AIRBNB[[#This Row],[MIN_NOCHES]]&gt;3),"Dentro del presupuesto","No considerar")</f>
        <v>No considerar</v>
      </c>
      <c r="V4719" t="str">
        <f>VLOOKUP(AIRBNB[[#This Row],[HOST_ID]],Super_host[],5,FALSE)</f>
        <v>Host</v>
      </c>
    </row>
    <row r="4720" spans="1:22">
      <c r="A4720" s="4">
        <v>333189</v>
      </c>
      <c r="B4720" t="s">
        <v>12494</v>
      </c>
      <c r="C4720" s="4">
        <v>1697784</v>
      </c>
      <c r="D4720" t="s">
        <v>63</v>
      </c>
      <c r="E4720" t="s">
        <v>12495</v>
      </c>
      <c r="F4720" s="4">
        <v>11249</v>
      </c>
      <c r="G4720" s="13" t="s">
        <v>4662</v>
      </c>
      <c r="H4720" s="13" t="s">
        <v>9218</v>
      </c>
      <c r="I4720" s="1">
        <v>4071179</v>
      </c>
      <c r="J4720" s="1">
        <v>-7396449</v>
      </c>
      <c r="K4720" t="s">
        <v>40</v>
      </c>
      <c r="L4720" s="20">
        <v>79</v>
      </c>
      <c r="M4720" s="4">
        <v>4</v>
      </c>
      <c r="N4720" s="4">
        <v>42</v>
      </c>
      <c r="O4720" s="2">
        <v>43640</v>
      </c>
      <c r="P4720" s="3">
        <v>0.47</v>
      </c>
      <c r="Q4720" s="4">
        <v>1</v>
      </c>
      <c r="R4720" s="3">
        <v>6.9</v>
      </c>
      <c r="S47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0" t="str">
        <f>IF(AIRBNB[[#This Row],[RUIDO(dB)]]&lt;=4,"Silencioso",IF(AIRBNB[[#This Row],[RUIDO(dB)]]&lt;=5.5,"Poco Ruidoso","Ruidoso"))</f>
        <v>Ruidoso</v>
      </c>
      <c r="U4720" t="str">
        <f>IF(AND(AIRBNB[[#This Row],[PRECIO]]&lt;50,AIRBNB[[#This Row],[MIN_NOCHES]]&gt;3),"Dentro del presupuesto","No considerar")</f>
        <v>No considerar</v>
      </c>
      <c r="V4720" t="str">
        <f>VLOOKUP(AIRBNB[[#This Row],[HOST_ID]],Super_host[],5,FALSE)</f>
        <v>Host</v>
      </c>
    </row>
    <row r="4721" spans="1:22">
      <c r="A4721" s="4">
        <v>2237032</v>
      </c>
      <c r="B4721" t="s">
        <v>8357</v>
      </c>
      <c r="C4721" s="4">
        <v>1589909</v>
      </c>
      <c r="D4721" t="s">
        <v>8358</v>
      </c>
      <c r="E4721" t="s">
        <v>8359</v>
      </c>
      <c r="F4721" s="4">
        <v>11101</v>
      </c>
      <c r="G4721" s="13" t="s">
        <v>7897</v>
      </c>
      <c r="H4721" s="13" t="s">
        <v>7905</v>
      </c>
      <c r="I4721" s="1">
        <v>4074495</v>
      </c>
      <c r="J4721" s="1">
        <v>-7395146</v>
      </c>
      <c r="K4721" t="s">
        <v>40</v>
      </c>
      <c r="L4721" s="20">
        <v>79</v>
      </c>
      <c r="M4721" s="4">
        <v>15</v>
      </c>
      <c r="N4721" s="4">
        <v>15</v>
      </c>
      <c r="O4721" s="2">
        <v>43608</v>
      </c>
      <c r="P4721" s="3">
        <v>0.28999999999999998</v>
      </c>
      <c r="Q4721" s="4">
        <v>5</v>
      </c>
      <c r="R4721" s="3">
        <v>6.24</v>
      </c>
      <c r="S47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1" t="str">
        <f>IF(AIRBNB[[#This Row],[RUIDO(dB)]]&lt;=4,"Silencioso",IF(AIRBNB[[#This Row],[RUIDO(dB)]]&lt;=5.5,"Poco Ruidoso","Ruidoso"))</f>
        <v>Ruidoso</v>
      </c>
      <c r="U4721" t="str">
        <f>IF(AND(AIRBNB[[#This Row],[PRECIO]]&lt;50,AIRBNB[[#This Row],[MIN_NOCHES]]&gt;3),"Dentro del presupuesto","No considerar")</f>
        <v>No considerar</v>
      </c>
      <c r="V4721" t="str">
        <f>VLOOKUP(AIRBNB[[#This Row],[HOST_ID]],Super_host[],5,FALSE)</f>
        <v>Host</v>
      </c>
    </row>
    <row r="4722" spans="1:22">
      <c r="A4722" s="4">
        <v>1987371</v>
      </c>
      <c r="B4722" t="s">
        <v>14768</v>
      </c>
      <c r="C4722" s="4">
        <v>1525582</v>
      </c>
      <c r="D4722" t="s">
        <v>583</v>
      </c>
      <c r="E4722" t="s">
        <v>14769</v>
      </c>
      <c r="F4722" s="4">
        <v>11249</v>
      </c>
      <c r="G4722" s="13" t="s">
        <v>4662</v>
      </c>
      <c r="H4722" s="13" t="s">
        <v>9218</v>
      </c>
      <c r="I4722" s="1">
        <v>4071971</v>
      </c>
      <c r="J4722" s="1">
        <v>-7395998</v>
      </c>
      <c r="K4722" t="s">
        <v>40</v>
      </c>
      <c r="L4722" s="20">
        <v>79</v>
      </c>
      <c r="M4722" s="4">
        <v>3</v>
      </c>
      <c r="N4722" s="4">
        <v>176</v>
      </c>
      <c r="O4722" s="2">
        <v>43637</v>
      </c>
      <c r="P4722" s="3">
        <v>2.63</v>
      </c>
      <c r="Q4722" s="4">
        <v>1</v>
      </c>
      <c r="R4722" s="3">
        <v>6.9</v>
      </c>
      <c r="S47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2" t="str">
        <f>IF(AIRBNB[[#This Row],[RUIDO(dB)]]&lt;=4,"Silencioso",IF(AIRBNB[[#This Row],[RUIDO(dB)]]&lt;=5.5,"Poco Ruidoso","Ruidoso"))</f>
        <v>Ruidoso</v>
      </c>
      <c r="U4722" t="str">
        <f>IF(AND(AIRBNB[[#This Row],[PRECIO]]&lt;50,AIRBNB[[#This Row],[MIN_NOCHES]]&gt;3),"Dentro del presupuesto","No considerar")</f>
        <v>No considerar</v>
      </c>
      <c r="V4722" t="str">
        <f>VLOOKUP(AIRBNB[[#This Row],[HOST_ID]],Super_host[],5,FALSE)</f>
        <v>Host</v>
      </c>
    </row>
    <row r="4723" spans="1:22">
      <c r="A4723" s="4">
        <v>2435669</v>
      </c>
      <c r="B4723" t="s">
        <v>10894</v>
      </c>
      <c r="C4723" s="4">
        <v>1301613</v>
      </c>
      <c r="D4723" t="s">
        <v>10895</v>
      </c>
      <c r="E4723" t="s">
        <v>10627</v>
      </c>
      <c r="F4723" s="4">
        <v>11230</v>
      </c>
      <c r="G4723" s="13" t="s">
        <v>4662</v>
      </c>
      <c r="H4723" s="13" t="s">
        <v>9427</v>
      </c>
      <c r="I4723" s="1">
        <v>4064815</v>
      </c>
      <c r="J4723" s="1">
        <v>-7396486</v>
      </c>
      <c r="K4723" t="s">
        <v>5</v>
      </c>
      <c r="L4723" s="20">
        <v>79</v>
      </c>
      <c r="M4723" s="4">
        <v>2</v>
      </c>
      <c r="N4723" s="4">
        <v>8</v>
      </c>
      <c r="O4723" s="2">
        <v>42983</v>
      </c>
      <c r="P4723" s="3">
        <v>0.13</v>
      </c>
      <c r="Q4723" s="4">
        <v>1</v>
      </c>
      <c r="R4723" s="3">
        <v>6.9</v>
      </c>
      <c r="S47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3" t="str">
        <f>IF(AIRBNB[[#This Row],[RUIDO(dB)]]&lt;=4,"Silencioso",IF(AIRBNB[[#This Row],[RUIDO(dB)]]&lt;=5.5,"Poco Ruidoso","Ruidoso"))</f>
        <v>Ruidoso</v>
      </c>
      <c r="U4723" t="str">
        <f>IF(AND(AIRBNB[[#This Row],[PRECIO]]&lt;50,AIRBNB[[#This Row],[MIN_NOCHES]]&gt;3),"Dentro del presupuesto","No considerar")</f>
        <v>No considerar</v>
      </c>
      <c r="V4723" t="str">
        <f>VLOOKUP(AIRBNB[[#This Row],[HOST_ID]],Super_host[],5,FALSE)</f>
        <v>Host</v>
      </c>
    </row>
    <row r="4724" spans="1:22">
      <c r="A4724" s="4">
        <v>644869</v>
      </c>
      <c r="B4724" t="s">
        <v>1800</v>
      </c>
      <c r="C4724" s="4">
        <v>1223359</v>
      </c>
      <c r="D4724" t="s">
        <v>1643</v>
      </c>
      <c r="E4724" t="s">
        <v>1801</v>
      </c>
      <c r="F4724" s="4">
        <v>10030</v>
      </c>
      <c r="G4724" s="13" t="s">
        <v>124</v>
      </c>
      <c r="H4724" s="13" t="s">
        <v>148</v>
      </c>
      <c r="I4724" s="1">
        <v>408224</v>
      </c>
      <c r="J4724" s="1">
        <v>-7394358</v>
      </c>
      <c r="K4724" t="s">
        <v>40</v>
      </c>
      <c r="L4724" s="20">
        <v>79</v>
      </c>
      <c r="M4724" s="4">
        <v>3</v>
      </c>
      <c r="N4724" s="4">
        <v>9</v>
      </c>
      <c r="O4724" s="2">
        <v>43646</v>
      </c>
      <c r="P4724" s="3">
        <v>0.11</v>
      </c>
      <c r="Q4724" s="4">
        <v>1</v>
      </c>
      <c r="R4724" s="3">
        <v>5.6</v>
      </c>
      <c r="S47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4" t="str">
        <f>IF(AIRBNB[[#This Row],[RUIDO(dB)]]&lt;=4,"Silencioso",IF(AIRBNB[[#This Row],[RUIDO(dB)]]&lt;=5.5,"Poco Ruidoso","Ruidoso"))</f>
        <v>Ruidoso</v>
      </c>
      <c r="U4724" t="str">
        <f>IF(AND(AIRBNB[[#This Row],[PRECIO]]&lt;50,AIRBNB[[#This Row],[MIN_NOCHES]]&gt;3),"Dentro del presupuesto","No considerar")</f>
        <v>No considerar</v>
      </c>
      <c r="V4724" t="str">
        <f>VLOOKUP(AIRBNB[[#This Row],[HOST_ID]],Super_host[],5,FALSE)</f>
        <v>Host</v>
      </c>
    </row>
    <row r="4725" spans="1:22">
      <c r="A4725" s="4">
        <v>170420</v>
      </c>
      <c r="B4725" t="s">
        <v>2290</v>
      </c>
      <c r="C4725" s="4">
        <v>812814</v>
      </c>
      <c r="D4725" t="s">
        <v>2291</v>
      </c>
      <c r="E4725" t="s">
        <v>2292</v>
      </c>
      <c r="F4725" s="4">
        <v>10029</v>
      </c>
      <c r="G4725" s="13" t="s">
        <v>124</v>
      </c>
      <c r="H4725" s="13" t="s">
        <v>219</v>
      </c>
      <c r="I4725" s="1">
        <v>407932</v>
      </c>
      <c r="J4725" s="1">
        <v>-7394007</v>
      </c>
      <c r="K4725" t="s">
        <v>5</v>
      </c>
      <c r="L4725" s="20">
        <v>79</v>
      </c>
      <c r="M4725" s="4">
        <v>2</v>
      </c>
      <c r="N4725" s="4">
        <v>15</v>
      </c>
      <c r="O4725" s="2">
        <v>42415</v>
      </c>
      <c r="P4725" s="3">
        <v>0.16</v>
      </c>
      <c r="Q4725" s="4">
        <v>1</v>
      </c>
      <c r="R4725" s="3">
        <v>5.6</v>
      </c>
      <c r="S47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5" t="str">
        <f>IF(AIRBNB[[#This Row],[RUIDO(dB)]]&lt;=4,"Silencioso",IF(AIRBNB[[#This Row],[RUIDO(dB)]]&lt;=5.5,"Poco Ruidoso","Ruidoso"))</f>
        <v>Ruidoso</v>
      </c>
      <c r="U4725" t="str">
        <f>IF(AND(AIRBNB[[#This Row],[PRECIO]]&lt;50,AIRBNB[[#This Row],[MIN_NOCHES]]&gt;3),"Dentro del presupuesto","No considerar")</f>
        <v>No considerar</v>
      </c>
      <c r="V4725" t="str">
        <f>VLOOKUP(AIRBNB[[#This Row],[HOST_ID]],Super_host[],5,FALSE)</f>
        <v>Host</v>
      </c>
    </row>
    <row r="4726" spans="1:22">
      <c r="A4726" s="4">
        <v>544131</v>
      </c>
      <c r="B4726" t="s">
        <v>4857</v>
      </c>
      <c r="C4726" s="4">
        <v>534328</v>
      </c>
      <c r="D4726" t="s">
        <v>4858</v>
      </c>
      <c r="E4726" t="s">
        <v>4859</v>
      </c>
      <c r="F4726" s="4">
        <v>10012</v>
      </c>
      <c r="G4726" s="13" t="s">
        <v>124</v>
      </c>
      <c r="H4726" s="13" t="s">
        <v>144</v>
      </c>
      <c r="I4726" s="1">
        <v>4072987</v>
      </c>
      <c r="J4726" s="1">
        <v>-7400082</v>
      </c>
      <c r="K4726" t="s">
        <v>40</v>
      </c>
      <c r="L4726" s="20">
        <v>79</v>
      </c>
      <c r="M4726" s="4">
        <v>4</v>
      </c>
      <c r="N4726" s="4">
        <v>87</v>
      </c>
      <c r="O4726" s="2">
        <v>43650</v>
      </c>
      <c r="P4726" s="3">
        <v>1.02</v>
      </c>
      <c r="Q4726" s="4">
        <v>1</v>
      </c>
      <c r="R4726" s="3">
        <v>5.6</v>
      </c>
      <c r="S47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6" t="str">
        <f>IF(AIRBNB[[#This Row],[RUIDO(dB)]]&lt;=4,"Silencioso",IF(AIRBNB[[#This Row],[RUIDO(dB)]]&lt;=5.5,"Poco Ruidoso","Ruidoso"))</f>
        <v>Ruidoso</v>
      </c>
      <c r="U4726" t="str">
        <f>IF(AND(AIRBNB[[#This Row],[PRECIO]]&lt;50,AIRBNB[[#This Row],[MIN_NOCHES]]&gt;3),"Dentro del presupuesto","No considerar")</f>
        <v>No considerar</v>
      </c>
      <c r="V4726" t="str">
        <f>VLOOKUP(AIRBNB[[#This Row],[HOST_ID]],Super_host[],5,FALSE)</f>
        <v>Host</v>
      </c>
    </row>
    <row r="4727" spans="1:22">
      <c r="A4727" s="4">
        <v>85094</v>
      </c>
      <c r="B4727" t="s">
        <v>10736</v>
      </c>
      <c r="C4727" s="4">
        <v>322716</v>
      </c>
      <c r="D4727" t="s">
        <v>454</v>
      </c>
      <c r="E4727" t="s">
        <v>10737</v>
      </c>
      <c r="F4727" s="4">
        <v>11213</v>
      </c>
      <c r="G4727" s="13" t="s">
        <v>4662</v>
      </c>
      <c r="H4727" s="13" t="s">
        <v>9252</v>
      </c>
      <c r="I4727" s="1">
        <v>4066966</v>
      </c>
      <c r="J4727" s="1">
        <v>-7394735</v>
      </c>
      <c r="K4727" t="s">
        <v>5</v>
      </c>
      <c r="L4727" s="20">
        <v>79</v>
      </c>
      <c r="M4727" s="4">
        <v>15</v>
      </c>
      <c r="N4727" s="4">
        <v>11</v>
      </c>
      <c r="O4727" s="2">
        <v>43479</v>
      </c>
      <c r="P4727" s="3">
        <v>0.11</v>
      </c>
      <c r="Q4727" s="4">
        <v>1</v>
      </c>
      <c r="R4727" s="3">
        <v>6.9</v>
      </c>
      <c r="S47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7" t="str">
        <f>IF(AIRBNB[[#This Row],[RUIDO(dB)]]&lt;=4,"Silencioso",IF(AIRBNB[[#This Row],[RUIDO(dB)]]&lt;=5.5,"Poco Ruidoso","Ruidoso"))</f>
        <v>Ruidoso</v>
      </c>
      <c r="U4727" t="str">
        <f>IF(AND(AIRBNB[[#This Row],[PRECIO]]&lt;50,AIRBNB[[#This Row],[MIN_NOCHES]]&gt;3),"Dentro del presupuesto","No considerar")</f>
        <v>No considerar</v>
      </c>
      <c r="V4727" t="str">
        <f>VLOOKUP(AIRBNB[[#This Row],[HOST_ID]],Super_host[],5,FALSE)</f>
        <v>Host</v>
      </c>
    </row>
    <row r="4728" spans="1:22">
      <c r="A4728" s="4">
        <v>39593</v>
      </c>
      <c r="B4728" t="s">
        <v>8337</v>
      </c>
      <c r="C4728" s="4">
        <v>110506</v>
      </c>
      <c r="D4728" t="s">
        <v>8338</v>
      </c>
      <c r="E4728" t="s">
        <v>8251</v>
      </c>
      <c r="F4728" s="4">
        <v>11104</v>
      </c>
      <c r="G4728" s="13" t="s">
        <v>7897</v>
      </c>
      <c r="H4728" s="13" t="s">
        <v>7923</v>
      </c>
      <c r="I4728" s="1">
        <v>4074559</v>
      </c>
      <c r="J4728" s="1">
        <v>-7392313</v>
      </c>
      <c r="K4728" t="s">
        <v>40</v>
      </c>
      <c r="L4728" s="20">
        <v>79</v>
      </c>
      <c r="M4728" s="4">
        <v>30</v>
      </c>
      <c r="N4728" s="4">
        <v>28</v>
      </c>
      <c r="O4728" s="2">
        <v>43567</v>
      </c>
      <c r="P4728" s="3">
        <v>0.26</v>
      </c>
      <c r="Q4728" s="4">
        <v>5</v>
      </c>
      <c r="R4728" s="3">
        <v>6.24</v>
      </c>
      <c r="S47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8" t="str">
        <f>IF(AIRBNB[[#This Row],[RUIDO(dB)]]&lt;=4,"Silencioso",IF(AIRBNB[[#This Row],[RUIDO(dB)]]&lt;=5.5,"Poco Ruidoso","Ruidoso"))</f>
        <v>Ruidoso</v>
      </c>
      <c r="U4728" t="str">
        <f>IF(AND(AIRBNB[[#This Row],[PRECIO]]&lt;50,AIRBNB[[#This Row],[MIN_NOCHES]]&gt;3),"Dentro del presupuesto","No considerar")</f>
        <v>No considerar</v>
      </c>
      <c r="V4728" t="str">
        <f>VLOOKUP(AIRBNB[[#This Row],[HOST_ID]],Super_host[],5,FALSE)</f>
        <v>Host</v>
      </c>
    </row>
    <row r="4729" spans="1:22">
      <c r="A4729" s="4">
        <v>2640764</v>
      </c>
      <c r="B4729" t="s">
        <v>12075</v>
      </c>
      <c r="C4729" s="4">
        <v>72014</v>
      </c>
      <c r="D4729" t="s">
        <v>16622</v>
      </c>
      <c r="E4729" t="s">
        <v>12076</v>
      </c>
      <c r="F4729" s="4">
        <v>11211</v>
      </c>
      <c r="G4729" s="13" t="s">
        <v>4662</v>
      </c>
      <c r="H4729" s="13" t="s">
        <v>9218</v>
      </c>
      <c r="I4729" s="1">
        <v>4071112</v>
      </c>
      <c r="J4729" s="1">
        <v>-7396268</v>
      </c>
      <c r="K4729" t="s">
        <v>40</v>
      </c>
      <c r="L4729" s="20">
        <v>79</v>
      </c>
      <c r="M4729" s="4">
        <v>22</v>
      </c>
      <c r="N4729" s="4">
        <v>21</v>
      </c>
      <c r="O4729" s="2">
        <v>43630</v>
      </c>
      <c r="P4729" s="3">
        <v>0.34</v>
      </c>
      <c r="Q4729" s="4">
        <v>1</v>
      </c>
      <c r="R4729" s="3">
        <v>6.9</v>
      </c>
      <c r="S47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29" t="str">
        <f>IF(AIRBNB[[#This Row],[RUIDO(dB)]]&lt;=4,"Silencioso",IF(AIRBNB[[#This Row],[RUIDO(dB)]]&lt;=5.5,"Poco Ruidoso","Ruidoso"))</f>
        <v>Ruidoso</v>
      </c>
      <c r="U4729" t="str">
        <f>IF(AND(AIRBNB[[#This Row],[PRECIO]]&lt;50,AIRBNB[[#This Row],[MIN_NOCHES]]&gt;3),"Dentro del presupuesto","No considerar")</f>
        <v>No considerar</v>
      </c>
      <c r="V4729" t="str">
        <f>VLOOKUP(AIRBNB[[#This Row],[HOST_ID]],Super_host[],5,FALSE)</f>
        <v>Host</v>
      </c>
    </row>
    <row r="4730" spans="1:22">
      <c r="A4730" s="4">
        <v>246916</v>
      </c>
      <c r="B4730" t="s">
        <v>8542</v>
      </c>
      <c r="C4730" s="4">
        <v>3647</v>
      </c>
      <c r="D4730" t="s">
        <v>8514</v>
      </c>
      <c r="E4730" t="s">
        <v>8543</v>
      </c>
      <c r="F4730" s="4">
        <v>11373</v>
      </c>
      <c r="G4730" s="13" t="s">
        <v>7897</v>
      </c>
      <c r="H4730" s="13" t="s">
        <v>8051</v>
      </c>
      <c r="I4730" s="1">
        <v>407347</v>
      </c>
      <c r="J4730" s="1">
        <v>-7388066</v>
      </c>
      <c r="K4730" t="s">
        <v>5</v>
      </c>
      <c r="L4730" s="20">
        <v>79</v>
      </c>
      <c r="M4730" s="4">
        <v>4</v>
      </c>
      <c r="N4730" s="4">
        <v>60</v>
      </c>
      <c r="O4730" s="2">
        <v>43641</v>
      </c>
      <c r="P4730" s="3">
        <v>0.64</v>
      </c>
      <c r="Q4730" s="4">
        <v>5</v>
      </c>
      <c r="R4730" s="3">
        <v>6.24</v>
      </c>
      <c r="S47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0" t="str">
        <f>IF(AIRBNB[[#This Row],[RUIDO(dB)]]&lt;=4,"Silencioso",IF(AIRBNB[[#This Row],[RUIDO(dB)]]&lt;=5.5,"Poco Ruidoso","Ruidoso"))</f>
        <v>Ruidoso</v>
      </c>
      <c r="U4730" t="str">
        <f>IF(AND(AIRBNB[[#This Row],[PRECIO]]&lt;50,AIRBNB[[#This Row],[MIN_NOCHES]]&gt;3),"Dentro del presupuesto","No considerar")</f>
        <v>No considerar</v>
      </c>
      <c r="V4730" t="str">
        <f>VLOOKUP(AIRBNB[[#This Row],[HOST_ID]],Super_host[],5,FALSE)</f>
        <v>Host</v>
      </c>
    </row>
    <row r="4731" spans="1:22">
      <c r="A4731" s="4">
        <v>6779136</v>
      </c>
      <c r="B4731" t="s">
        <v>176</v>
      </c>
      <c r="C4731" s="4">
        <v>35488245</v>
      </c>
      <c r="D4731" t="s">
        <v>177</v>
      </c>
      <c r="E4731" t="s">
        <v>178</v>
      </c>
      <c r="F4731" s="4">
        <v>10014</v>
      </c>
      <c r="G4731" s="13" t="s">
        <v>124</v>
      </c>
      <c r="H4731" s="13" t="s">
        <v>140</v>
      </c>
      <c r="I4731" s="1">
        <v>4073212</v>
      </c>
      <c r="J4731" s="1">
        <v>-7401051</v>
      </c>
      <c r="K4731" t="s">
        <v>5</v>
      </c>
      <c r="L4731" s="20">
        <v>78</v>
      </c>
      <c r="M4731" s="4">
        <v>1</v>
      </c>
      <c r="N4731" s="4">
        <v>1</v>
      </c>
      <c r="O4731" s="2">
        <v>42241</v>
      </c>
      <c r="P4731" s="3">
        <v>0.02</v>
      </c>
      <c r="Q4731" s="4">
        <v>1</v>
      </c>
      <c r="R4731" s="3">
        <v>5.6</v>
      </c>
      <c r="S47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1" t="str">
        <f>IF(AIRBNB[[#This Row],[RUIDO(dB)]]&lt;=4,"Silencioso",IF(AIRBNB[[#This Row],[RUIDO(dB)]]&lt;=5.5,"Poco Ruidoso","Ruidoso"))</f>
        <v>Ruidoso</v>
      </c>
      <c r="U4731" t="str">
        <f>IF(AND(AIRBNB[[#This Row],[PRECIO]]&lt;50,AIRBNB[[#This Row],[MIN_NOCHES]]&gt;3),"Dentro del presupuesto","No considerar")</f>
        <v>No considerar</v>
      </c>
      <c r="V4731" t="str">
        <f>VLOOKUP(AIRBNB[[#This Row],[HOST_ID]],Super_host[],5,FALSE)</f>
        <v>Host</v>
      </c>
    </row>
    <row r="4732" spans="1:22">
      <c r="A4732" s="4">
        <v>6130145</v>
      </c>
      <c r="B4732" t="s">
        <v>8894</v>
      </c>
      <c r="C4732" s="4">
        <v>29871437</v>
      </c>
      <c r="D4732" t="s">
        <v>8895</v>
      </c>
      <c r="E4732" t="s">
        <v>8896</v>
      </c>
      <c r="F4732" s="4">
        <v>11104</v>
      </c>
      <c r="G4732" s="13" t="s">
        <v>7897</v>
      </c>
      <c r="H4732" s="13" t="s">
        <v>7923</v>
      </c>
      <c r="I4732" s="1">
        <v>4074315</v>
      </c>
      <c r="J4732" s="1">
        <v>-7391733</v>
      </c>
      <c r="K4732" t="s">
        <v>40</v>
      </c>
      <c r="L4732" s="20">
        <v>78</v>
      </c>
      <c r="M4732" s="4">
        <v>3</v>
      </c>
      <c r="N4732" s="4">
        <v>113</v>
      </c>
      <c r="O4732" s="2">
        <v>43647</v>
      </c>
      <c r="P4732" s="3">
        <v>2.23</v>
      </c>
      <c r="Q4732" s="4">
        <v>5</v>
      </c>
      <c r="R4732" s="3">
        <v>6.24</v>
      </c>
      <c r="S47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2" t="str">
        <f>IF(AIRBNB[[#This Row],[RUIDO(dB)]]&lt;=4,"Silencioso",IF(AIRBNB[[#This Row],[RUIDO(dB)]]&lt;=5.5,"Poco Ruidoso","Ruidoso"))</f>
        <v>Ruidoso</v>
      </c>
      <c r="U4732" t="str">
        <f>IF(AND(AIRBNB[[#This Row],[PRECIO]]&lt;50,AIRBNB[[#This Row],[MIN_NOCHES]]&gt;3),"Dentro del presupuesto","No considerar")</f>
        <v>No considerar</v>
      </c>
      <c r="V4732" t="str">
        <f>VLOOKUP(AIRBNB[[#This Row],[HOST_ID]],Super_host[],5,FALSE)</f>
        <v>Host</v>
      </c>
    </row>
    <row r="4733" spans="1:22">
      <c r="A4733" s="4">
        <v>5659204</v>
      </c>
      <c r="B4733" t="s">
        <v>6686</v>
      </c>
      <c r="C4733" s="4">
        <v>26080167</v>
      </c>
      <c r="D4733" t="s">
        <v>955</v>
      </c>
      <c r="E4733" t="s">
        <v>4271</v>
      </c>
      <c r="F4733" s="4">
        <v>10032</v>
      </c>
      <c r="G4733" s="13" t="s">
        <v>124</v>
      </c>
      <c r="H4733" s="13" t="s">
        <v>125</v>
      </c>
      <c r="I4733" s="1">
        <v>4083514</v>
      </c>
      <c r="J4733" s="1">
        <v>-7394334</v>
      </c>
      <c r="K4733" t="s">
        <v>40</v>
      </c>
      <c r="L4733" s="20">
        <v>78</v>
      </c>
      <c r="M4733" s="4">
        <v>5</v>
      </c>
      <c r="N4733" s="4">
        <v>0</v>
      </c>
      <c r="O4733" s="2">
        <v>42982</v>
      </c>
      <c r="P4733" s="3">
        <v>0.02</v>
      </c>
      <c r="Q4733" s="4">
        <v>1</v>
      </c>
      <c r="R4733" s="3">
        <v>5.6</v>
      </c>
      <c r="S47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3" t="str">
        <f>IF(AIRBNB[[#This Row],[RUIDO(dB)]]&lt;=4,"Silencioso",IF(AIRBNB[[#This Row],[RUIDO(dB)]]&lt;=5.5,"Poco Ruidoso","Ruidoso"))</f>
        <v>Ruidoso</v>
      </c>
      <c r="U4733" t="str">
        <f>IF(AND(AIRBNB[[#This Row],[PRECIO]]&lt;50,AIRBNB[[#This Row],[MIN_NOCHES]]&gt;3),"Dentro del presupuesto","No considerar")</f>
        <v>No considerar</v>
      </c>
      <c r="V4733" t="str">
        <f>VLOOKUP(AIRBNB[[#This Row],[HOST_ID]],Super_host[],5,FALSE)</f>
        <v>Host</v>
      </c>
    </row>
    <row r="4734" spans="1:22">
      <c r="A4734" s="4">
        <v>5629953</v>
      </c>
      <c r="B4734" t="s">
        <v>4340</v>
      </c>
      <c r="C4734" s="4">
        <v>23863437</v>
      </c>
      <c r="D4734" t="s">
        <v>4341</v>
      </c>
      <c r="E4734" t="s">
        <v>4342</v>
      </c>
      <c r="F4734" s="4">
        <v>10031</v>
      </c>
      <c r="G4734" s="13" t="s">
        <v>124</v>
      </c>
      <c r="H4734" s="13" t="s">
        <v>148</v>
      </c>
      <c r="I4734" s="1">
        <v>4082955</v>
      </c>
      <c r="J4734" s="1">
        <v>-739477</v>
      </c>
      <c r="K4734" t="s">
        <v>40</v>
      </c>
      <c r="L4734" s="20">
        <v>78</v>
      </c>
      <c r="M4734" s="4">
        <v>7</v>
      </c>
      <c r="N4734" s="4">
        <v>26</v>
      </c>
      <c r="O4734" s="2">
        <v>42965</v>
      </c>
      <c r="P4734" s="3">
        <v>0.71</v>
      </c>
      <c r="Q4734" s="4">
        <v>1</v>
      </c>
      <c r="R4734" s="3">
        <v>5.6</v>
      </c>
      <c r="S47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4" t="str">
        <f>IF(AIRBNB[[#This Row],[RUIDO(dB)]]&lt;=4,"Silencioso",IF(AIRBNB[[#This Row],[RUIDO(dB)]]&lt;=5.5,"Poco Ruidoso","Ruidoso"))</f>
        <v>Ruidoso</v>
      </c>
      <c r="U4734" t="str">
        <f>IF(AND(AIRBNB[[#This Row],[PRECIO]]&lt;50,AIRBNB[[#This Row],[MIN_NOCHES]]&gt;3),"Dentro del presupuesto","No considerar")</f>
        <v>No considerar</v>
      </c>
      <c r="V4734" t="str">
        <f>VLOOKUP(AIRBNB[[#This Row],[HOST_ID]],Super_host[],5,FALSE)</f>
        <v>Host</v>
      </c>
    </row>
    <row r="4735" spans="1:22">
      <c r="A4735" s="4">
        <v>6784908</v>
      </c>
      <c r="B4735" t="s">
        <v>1498</v>
      </c>
      <c r="C4735" s="4">
        <v>18186682</v>
      </c>
      <c r="D4735" t="s">
        <v>153</v>
      </c>
      <c r="E4735" t="s">
        <v>1499</v>
      </c>
      <c r="F4735" s="4">
        <v>10034</v>
      </c>
      <c r="G4735" s="13" t="s">
        <v>124</v>
      </c>
      <c r="H4735" s="13" t="s">
        <v>241</v>
      </c>
      <c r="I4735" s="1">
        <v>4087211</v>
      </c>
      <c r="J4735" s="1">
        <v>-7391544</v>
      </c>
      <c r="K4735" t="s">
        <v>5</v>
      </c>
      <c r="L4735" s="20">
        <v>78</v>
      </c>
      <c r="M4735" s="4">
        <v>30</v>
      </c>
      <c r="N4735" s="4">
        <v>2</v>
      </c>
      <c r="O4735" s="2">
        <v>43555</v>
      </c>
      <c r="P4735" s="3">
        <v>0.09</v>
      </c>
      <c r="Q4735" s="4">
        <v>1</v>
      </c>
      <c r="R4735" s="3">
        <v>5.6</v>
      </c>
      <c r="S47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5" t="str">
        <f>IF(AIRBNB[[#This Row],[RUIDO(dB)]]&lt;=4,"Silencioso",IF(AIRBNB[[#This Row],[RUIDO(dB)]]&lt;=5.5,"Poco Ruidoso","Ruidoso"))</f>
        <v>Ruidoso</v>
      </c>
      <c r="U4735" t="str">
        <f>IF(AND(AIRBNB[[#This Row],[PRECIO]]&lt;50,AIRBNB[[#This Row],[MIN_NOCHES]]&gt;3),"Dentro del presupuesto","No considerar")</f>
        <v>No considerar</v>
      </c>
      <c r="V4735" t="str">
        <f>VLOOKUP(AIRBNB[[#This Row],[HOST_ID]],Super_host[],5,FALSE)</f>
        <v>Host</v>
      </c>
    </row>
    <row r="4736" spans="1:22">
      <c r="A4736" s="4">
        <v>3400739</v>
      </c>
      <c r="B4736" t="s">
        <v>13436</v>
      </c>
      <c r="C4736" s="4">
        <v>17151343</v>
      </c>
      <c r="D4736" t="s">
        <v>13437</v>
      </c>
      <c r="E4736" t="s">
        <v>13438</v>
      </c>
      <c r="F4736" s="4">
        <v>11213</v>
      </c>
      <c r="G4736" s="13" t="s">
        <v>4662</v>
      </c>
      <c r="H4736" s="13" t="s">
        <v>9252</v>
      </c>
      <c r="I4736" s="1">
        <v>4067132</v>
      </c>
      <c r="J4736" s="1">
        <v>-739325</v>
      </c>
      <c r="K4736" t="s">
        <v>40</v>
      </c>
      <c r="L4736" s="20">
        <v>78</v>
      </c>
      <c r="M4736" s="4">
        <v>21</v>
      </c>
      <c r="N4736" s="4">
        <v>60</v>
      </c>
      <c r="O4736" s="2">
        <v>42705</v>
      </c>
      <c r="P4736" s="3">
        <v>0.99</v>
      </c>
      <c r="Q4736" s="4">
        <v>1</v>
      </c>
      <c r="R4736" s="3">
        <v>6.9</v>
      </c>
      <c r="S47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6" t="str">
        <f>IF(AIRBNB[[#This Row],[RUIDO(dB)]]&lt;=4,"Silencioso",IF(AIRBNB[[#This Row],[RUIDO(dB)]]&lt;=5.5,"Poco Ruidoso","Ruidoso"))</f>
        <v>Ruidoso</v>
      </c>
      <c r="U4736" t="str">
        <f>IF(AND(AIRBNB[[#This Row],[PRECIO]]&lt;50,AIRBNB[[#This Row],[MIN_NOCHES]]&gt;3),"Dentro del presupuesto","No considerar")</f>
        <v>No considerar</v>
      </c>
      <c r="V4736" t="str">
        <f>VLOOKUP(AIRBNB[[#This Row],[HOST_ID]],Super_host[],5,FALSE)</f>
        <v>Host</v>
      </c>
    </row>
    <row r="4737" spans="1:22">
      <c r="A4737" s="4">
        <v>4026150</v>
      </c>
      <c r="B4737" t="s">
        <v>8905</v>
      </c>
      <c r="C4737" s="4">
        <v>16514175</v>
      </c>
      <c r="D4737" t="s">
        <v>466</v>
      </c>
      <c r="E4737" t="s">
        <v>8906</v>
      </c>
      <c r="F4737" s="4">
        <v>11373</v>
      </c>
      <c r="G4737" s="13" t="s">
        <v>7897</v>
      </c>
      <c r="H4737" s="13" t="s">
        <v>8051</v>
      </c>
      <c r="I4737" s="1">
        <v>4074561</v>
      </c>
      <c r="J4737" s="1">
        <v>-7388514</v>
      </c>
      <c r="K4737" t="s">
        <v>5</v>
      </c>
      <c r="L4737" s="20">
        <v>78</v>
      </c>
      <c r="M4737" s="4">
        <v>2</v>
      </c>
      <c r="N4737" s="4">
        <v>133</v>
      </c>
      <c r="O4737" s="2">
        <v>43639</v>
      </c>
      <c r="P4737" s="3">
        <v>2.2599999999999998</v>
      </c>
      <c r="Q4737" s="4">
        <v>5</v>
      </c>
      <c r="R4737" s="3">
        <v>6.24</v>
      </c>
      <c r="S47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7" t="str">
        <f>IF(AIRBNB[[#This Row],[RUIDO(dB)]]&lt;=4,"Silencioso",IF(AIRBNB[[#This Row],[RUIDO(dB)]]&lt;=5.5,"Poco Ruidoso","Ruidoso"))</f>
        <v>Ruidoso</v>
      </c>
      <c r="U4737" t="str">
        <f>IF(AND(AIRBNB[[#This Row],[PRECIO]]&lt;50,AIRBNB[[#This Row],[MIN_NOCHES]]&gt;3),"Dentro del presupuesto","No considerar")</f>
        <v>No considerar</v>
      </c>
      <c r="V4737" t="str">
        <f>VLOOKUP(AIRBNB[[#This Row],[HOST_ID]],Super_host[],5,FALSE)</f>
        <v>Host</v>
      </c>
    </row>
    <row r="4738" spans="1:22">
      <c r="A4738" s="4">
        <v>3248526</v>
      </c>
      <c r="B4738" t="s">
        <v>2685</v>
      </c>
      <c r="C4738" s="4">
        <v>16430857</v>
      </c>
      <c r="D4738" t="s">
        <v>2686</v>
      </c>
      <c r="E4738" t="s">
        <v>2687</v>
      </c>
      <c r="F4738" s="4">
        <v>10039</v>
      </c>
      <c r="G4738" s="13" t="s">
        <v>124</v>
      </c>
      <c r="H4738" s="13" t="s">
        <v>148</v>
      </c>
      <c r="I4738" s="1">
        <v>4082524</v>
      </c>
      <c r="J4738" s="1">
        <v>-7394186</v>
      </c>
      <c r="K4738" t="s">
        <v>5</v>
      </c>
      <c r="L4738" s="20">
        <v>78</v>
      </c>
      <c r="M4738" s="4">
        <v>5</v>
      </c>
      <c r="N4738" s="4">
        <v>13</v>
      </c>
      <c r="O4738" s="2">
        <v>43359</v>
      </c>
      <c r="P4738" s="3">
        <v>0.22</v>
      </c>
      <c r="Q4738" s="4">
        <v>1</v>
      </c>
      <c r="R4738" s="3">
        <v>5.6</v>
      </c>
      <c r="S47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8" t="str">
        <f>IF(AIRBNB[[#This Row],[RUIDO(dB)]]&lt;=4,"Silencioso",IF(AIRBNB[[#This Row],[RUIDO(dB)]]&lt;=5.5,"Poco Ruidoso","Ruidoso"))</f>
        <v>Ruidoso</v>
      </c>
      <c r="U4738" t="str">
        <f>IF(AND(AIRBNB[[#This Row],[PRECIO]]&lt;50,AIRBNB[[#This Row],[MIN_NOCHES]]&gt;3),"Dentro del presupuesto","No considerar")</f>
        <v>No considerar</v>
      </c>
      <c r="V4738" t="str">
        <f>VLOOKUP(AIRBNB[[#This Row],[HOST_ID]],Super_host[],5,FALSE)</f>
        <v>Host</v>
      </c>
    </row>
    <row r="4739" spans="1:22">
      <c r="A4739" s="4">
        <v>6572570</v>
      </c>
      <c r="B4739" t="s">
        <v>14486</v>
      </c>
      <c r="C4739" s="4">
        <v>16139880</v>
      </c>
      <c r="D4739" t="s">
        <v>14382</v>
      </c>
      <c r="E4739" t="s">
        <v>14487</v>
      </c>
      <c r="F4739" s="4">
        <v>11233</v>
      </c>
      <c r="G4739" s="13" t="s">
        <v>4662</v>
      </c>
      <c r="H4739" s="13" t="s">
        <v>9230</v>
      </c>
      <c r="I4739" s="1">
        <v>40677</v>
      </c>
      <c r="J4739" s="1">
        <v>-7391677</v>
      </c>
      <c r="K4739" t="s">
        <v>40</v>
      </c>
      <c r="L4739" s="20">
        <v>78</v>
      </c>
      <c r="M4739" s="4">
        <v>3</v>
      </c>
      <c r="N4739" s="4">
        <v>108</v>
      </c>
      <c r="O4739" s="2">
        <v>43615</v>
      </c>
      <c r="P4739" s="3">
        <v>2.17</v>
      </c>
      <c r="Q4739" s="4">
        <v>1</v>
      </c>
      <c r="R4739" s="3">
        <v>6.9</v>
      </c>
      <c r="S47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39" t="str">
        <f>IF(AIRBNB[[#This Row],[RUIDO(dB)]]&lt;=4,"Silencioso",IF(AIRBNB[[#This Row],[RUIDO(dB)]]&lt;=5.5,"Poco Ruidoso","Ruidoso"))</f>
        <v>Ruidoso</v>
      </c>
      <c r="U4739" t="str">
        <f>IF(AND(AIRBNB[[#This Row],[PRECIO]]&lt;50,AIRBNB[[#This Row],[MIN_NOCHES]]&gt;3),"Dentro del presupuesto","No considerar")</f>
        <v>No considerar</v>
      </c>
      <c r="V4739" t="str">
        <f>VLOOKUP(AIRBNB[[#This Row],[HOST_ID]],Super_host[],5,FALSE)</f>
        <v>Host</v>
      </c>
    </row>
    <row r="4740" spans="1:22">
      <c r="A4740" s="4">
        <v>3038614</v>
      </c>
      <c r="B4740" t="s">
        <v>9924</v>
      </c>
      <c r="C4740" s="4">
        <v>14892152</v>
      </c>
      <c r="D4740" t="s">
        <v>332</v>
      </c>
      <c r="E4740" t="s">
        <v>9925</v>
      </c>
      <c r="F4740" s="4">
        <v>11238</v>
      </c>
      <c r="G4740" s="13" t="s">
        <v>4662</v>
      </c>
      <c r="H4740" s="13" t="s">
        <v>9230</v>
      </c>
      <c r="I4740" s="1">
        <v>4068596</v>
      </c>
      <c r="J4740" s="1">
        <v>-7395837</v>
      </c>
      <c r="K4740" t="s">
        <v>5</v>
      </c>
      <c r="L4740" s="20">
        <v>78</v>
      </c>
      <c r="M4740" s="4">
        <v>25</v>
      </c>
      <c r="N4740" s="4">
        <v>3</v>
      </c>
      <c r="O4740" s="2">
        <v>42096</v>
      </c>
      <c r="P4740" s="3">
        <v>0.05</v>
      </c>
      <c r="Q4740" s="4">
        <v>1</v>
      </c>
      <c r="R4740" s="3">
        <v>6.9</v>
      </c>
      <c r="S47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0" t="str">
        <f>IF(AIRBNB[[#This Row],[RUIDO(dB)]]&lt;=4,"Silencioso",IF(AIRBNB[[#This Row],[RUIDO(dB)]]&lt;=5.5,"Poco Ruidoso","Ruidoso"))</f>
        <v>Ruidoso</v>
      </c>
      <c r="U4740" t="str">
        <f>IF(AND(AIRBNB[[#This Row],[PRECIO]]&lt;50,AIRBNB[[#This Row],[MIN_NOCHES]]&gt;3),"Dentro del presupuesto","No considerar")</f>
        <v>No considerar</v>
      </c>
      <c r="V4740" t="str">
        <f>VLOOKUP(AIRBNB[[#This Row],[HOST_ID]],Super_host[],5,FALSE)</f>
        <v>Host</v>
      </c>
    </row>
    <row r="4741" spans="1:22">
      <c r="A4741" s="4">
        <v>2763206</v>
      </c>
      <c r="B4741" t="s">
        <v>4395</v>
      </c>
      <c r="C4741" s="4">
        <v>14133008</v>
      </c>
      <c r="D4741" t="s">
        <v>166</v>
      </c>
      <c r="E4741" t="s">
        <v>4396</v>
      </c>
      <c r="F4741" s="4">
        <v>10022</v>
      </c>
      <c r="G4741" s="13" t="s">
        <v>124</v>
      </c>
      <c r="H4741" s="13" t="s">
        <v>373</v>
      </c>
      <c r="I4741" s="1">
        <v>4075967</v>
      </c>
      <c r="J4741" s="1">
        <v>-7396595</v>
      </c>
      <c r="K4741" t="s">
        <v>40</v>
      </c>
      <c r="L4741" s="20">
        <v>78</v>
      </c>
      <c r="M4741" s="4">
        <v>12</v>
      </c>
      <c r="N4741" s="4">
        <v>43</v>
      </c>
      <c r="O4741" s="2">
        <v>43584</v>
      </c>
      <c r="P4741" s="3">
        <v>0.74</v>
      </c>
      <c r="Q4741" s="4">
        <v>1</v>
      </c>
      <c r="R4741" s="3">
        <v>5.6</v>
      </c>
      <c r="S47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1" t="str">
        <f>IF(AIRBNB[[#This Row],[RUIDO(dB)]]&lt;=4,"Silencioso",IF(AIRBNB[[#This Row],[RUIDO(dB)]]&lt;=5.5,"Poco Ruidoso","Ruidoso"))</f>
        <v>Ruidoso</v>
      </c>
      <c r="U4741" t="str">
        <f>IF(AND(AIRBNB[[#This Row],[PRECIO]]&lt;50,AIRBNB[[#This Row],[MIN_NOCHES]]&gt;3),"Dentro del presupuesto","No considerar")</f>
        <v>No considerar</v>
      </c>
      <c r="V4741" t="str">
        <f>VLOOKUP(AIRBNB[[#This Row],[HOST_ID]],Super_host[],5,FALSE)</f>
        <v>Host</v>
      </c>
    </row>
    <row r="4742" spans="1:22">
      <c r="A4742" s="4">
        <v>3311834</v>
      </c>
      <c r="B4742" t="s">
        <v>13831</v>
      </c>
      <c r="C4742" s="4">
        <v>13611255</v>
      </c>
      <c r="D4742" t="s">
        <v>13675</v>
      </c>
      <c r="E4742" t="s">
        <v>13832</v>
      </c>
      <c r="F4742" s="4">
        <v>11221</v>
      </c>
      <c r="G4742" s="13" t="s">
        <v>4662</v>
      </c>
      <c r="H4742" s="13" t="s">
        <v>9230</v>
      </c>
      <c r="I4742" s="1">
        <v>4068975</v>
      </c>
      <c r="J4742" s="1">
        <v>-739346</v>
      </c>
      <c r="K4742" t="s">
        <v>5</v>
      </c>
      <c r="L4742" s="20">
        <v>78</v>
      </c>
      <c r="M4742" s="4">
        <v>30</v>
      </c>
      <c r="N4742" s="4">
        <v>81</v>
      </c>
      <c r="O4742" s="2">
        <v>43343</v>
      </c>
      <c r="P4742" s="3">
        <v>1.33</v>
      </c>
      <c r="Q4742" s="4">
        <v>1</v>
      </c>
      <c r="R4742" s="3">
        <v>6.9</v>
      </c>
      <c r="S47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2" t="str">
        <f>IF(AIRBNB[[#This Row],[RUIDO(dB)]]&lt;=4,"Silencioso",IF(AIRBNB[[#This Row],[RUIDO(dB)]]&lt;=5.5,"Poco Ruidoso","Ruidoso"))</f>
        <v>Ruidoso</v>
      </c>
      <c r="U4742" t="str">
        <f>IF(AND(AIRBNB[[#This Row],[PRECIO]]&lt;50,AIRBNB[[#This Row],[MIN_NOCHES]]&gt;3),"Dentro del presupuesto","No considerar")</f>
        <v>No considerar</v>
      </c>
      <c r="V4742" t="str">
        <f>VLOOKUP(AIRBNB[[#This Row],[HOST_ID]],Super_host[],5,FALSE)</f>
        <v>Host</v>
      </c>
    </row>
    <row r="4743" spans="1:22">
      <c r="A4743" s="4">
        <v>4951402</v>
      </c>
      <c r="B4743" t="s">
        <v>6300</v>
      </c>
      <c r="C4743" s="4">
        <v>10795846</v>
      </c>
      <c r="D4743" t="s">
        <v>671</v>
      </c>
      <c r="E4743" t="s">
        <v>6301</v>
      </c>
      <c r="F4743" s="4">
        <v>10024</v>
      </c>
      <c r="G4743" s="13" t="s">
        <v>124</v>
      </c>
      <c r="H4743" s="13" t="s">
        <v>168</v>
      </c>
      <c r="I4743" s="1">
        <v>4078936</v>
      </c>
      <c r="J4743" s="1">
        <v>-7397502</v>
      </c>
      <c r="K4743" t="s">
        <v>40</v>
      </c>
      <c r="L4743" s="20">
        <v>78</v>
      </c>
      <c r="M4743" s="4">
        <v>2</v>
      </c>
      <c r="N4743" s="4">
        <v>171</v>
      </c>
      <c r="O4743" s="2">
        <v>43114</v>
      </c>
      <c r="P4743" s="3">
        <v>3.43</v>
      </c>
      <c r="Q4743" s="4">
        <v>1</v>
      </c>
      <c r="R4743" s="3">
        <v>5.6</v>
      </c>
      <c r="S47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3" t="str">
        <f>IF(AIRBNB[[#This Row],[RUIDO(dB)]]&lt;=4,"Silencioso",IF(AIRBNB[[#This Row],[RUIDO(dB)]]&lt;=5.5,"Poco Ruidoso","Ruidoso"))</f>
        <v>Ruidoso</v>
      </c>
      <c r="U4743" t="str">
        <f>IF(AND(AIRBNB[[#This Row],[PRECIO]]&lt;50,AIRBNB[[#This Row],[MIN_NOCHES]]&gt;3),"Dentro del presupuesto","No considerar")</f>
        <v>No considerar</v>
      </c>
      <c r="V4743" t="str">
        <f>VLOOKUP(AIRBNB[[#This Row],[HOST_ID]],Super_host[],5,FALSE)</f>
        <v>Host</v>
      </c>
    </row>
    <row r="4744" spans="1:22">
      <c r="A4744" s="4">
        <v>3198824</v>
      </c>
      <c r="B4744" t="s">
        <v>1947</v>
      </c>
      <c r="C4744" s="4">
        <v>9523245</v>
      </c>
      <c r="D4744" t="s">
        <v>1948</v>
      </c>
      <c r="E4744" t="s">
        <v>1949</v>
      </c>
      <c r="F4744" s="4">
        <v>10025</v>
      </c>
      <c r="G4744" s="13" t="s">
        <v>124</v>
      </c>
      <c r="H4744" s="13" t="s">
        <v>168</v>
      </c>
      <c r="I4744" s="1">
        <v>4079739</v>
      </c>
      <c r="J4744" s="1">
        <v>-7396945</v>
      </c>
      <c r="K4744" t="s">
        <v>5</v>
      </c>
      <c r="L4744" s="20">
        <v>78</v>
      </c>
      <c r="M4744" s="4">
        <v>3</v>
      </c>
      <c r="N4744" s="4">
        <v>8</v>
      </c>
      <c r="O4744" s="2">
        <v>42925</v>
      </c>
      <c r="P4744" s="3">
        <v>0.13</v>
      </c>
      <c r="Q4744" s="4">
        <v>1</v>
      </c>
      <c r="R4744" s="3">
        <v>5.6</v>
      </c>
      <c r="S47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4" t="str">
        <f>IF(AIRBNB[[#This Row],[RUIDO(dB)]]&lt;=4,"Silencioso",IF(AIRBNB[[#This Row],[RUIDO(dB)]]&lt;=5.5,"Poco Ruidoso","Ruidoso"))</f>
        <v>Ruidoso</v>
      </c>
      <c r="U4744" t="str">
        <f>IF(AND(AIRBNB[[#This Row],[PRECIO]]&lt;50,AIRBNB[[#This Row],[MIN_NOCHES]]&gt;3),"Dentro del presupuesto","No considerar")</f>
        <v>No considerar</v>
      </c>
      <c r="V4744" t="str">
        <f>VLOOKUP(AIRBNB[[#This Row],[HOST_ID]],Super_host[],5,FALSE)</f>
        <v>Host</v>
      </c>
    </row>
    <row r="4745" spans="1:22">
      <c r="A4745" s="4">
        <v>1657110</v>
      </c>
      <c r="B4745" t="s">
        <v>4406</v>
      </c>
      <c r="C4745" s="4">
        <v>8315861</v>
      </c>
      <c r="D4745" t="s">
        <v>63</v>
      </c>
      <c r="E4745" t="s">
        <v>4407</v>
      </c>
      <c r="F4745" s="4">
        <v>10014</v>
      </c>
      <c r="G4745" s="13" t="s">
        <v>124</v>
      </c>
      <c r="H4745" s="13" t="s">
        <v>140</v>
      </c>
      <c r="I4745" s="1">
        <v>4073433</v>
      </c>
      <c r="J4745" s="1">
        <v>-740036</v>
      </c>
      <c r="K4745" t="s">
        <v>5</v>
      </c>
      <c r="L4745" s="20">
        <v>78</v>
      </c>
      <c r="M4745" s="4">
        <v>5</v>
      </c>
      <c r="N4745" s="4">
        <v>52</v>
      </c>
      <c r="O4745" s="2">
        <v>43503</v>
      </c>
      <c r="P4745" s="3">
        <v>0.74</v>
      </c>
      <c r="Q4745" s="4">
        <v>1</v>
      </c>
      <c r="R4745" s="3">
        <v>5.6</v>
      </c>
      <c r="S47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5" t="str">
        <f>IF(AIRBNB[[#This Row],[RUIDO(dB)]]&lt;=4,"Silencioso",IF(AIRBNB[[#This Row],[RUIDO(dB)]]&lt;=5.5,"Poco Ruidoso","Ruidoso"))</f>
        <v>Ruidoso</v>
      </c>
      <c r="U4745" t="str">
        <f>IF(AND(AIRBNB[[#This Row],[PRECIO]]&lt;50,AIRBNB[[#This Row],[MIN_NOCHES]]&gt;3),"Dentro del presupuesto","No considerar")</f>
        <v>No considerar</v>
      </c>
      <c r="V4745" t="str">
        <f>VLOOKUP(AIRBNB[[#This Row],[HOST_ID]],Super_host[],5,FALSE)</f>
        <v>Host</v>
      </c>
    </row>
    <row r="4746" spans="1:22">
      <c r="A4746" s="4">
        <v>6121300</v>
      </c>
      <c r="B4746" t="s">
        <v>1123</v>
      </c>
      <c r="C4746" s="4">
        <v>7655328</v>
      </c>
      <c r="D4746" t="s">
        <v>131</v>
      </c>
      <c r="E4746" t="s">
        <v>1124</v>
      </c>
      <c r="F4746" s="4">
        <v>10012</v>
      </c>
      <c r="G4746" s="13" t="s">
        <v>124</v>
      </c>
      <c r="H4746" s="13" t="s">
        <v>144</v>
      </c>
      <c r="I4746" s="1">
        <v>4072923</v>
      </c>
      <c r="J4746" s="1">
        <v>-7399949</v>
      </c>
      <c r="K4746" t="s">
        <v>40</v>
      </c>
      <c r="L4746" s="20">
        <v>78</v>
      </c>
      <c r="M4746" s="4">
        <v>1</v>
      </c>
      <c r="N4746" s="4">
        <v>3</v>
      </c>
      <c r="O4746" s="2">
        <v>42400</v>
      </c>
      <c r="P4746" s="3">
        <v>0.06</v>
      </c>
      <c r="Q4746" s="4">
        <v>1</v>
      </c>
      <c r="R4746" s="3">
        <v>5.6</v>
      </c>
      <c r="S47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6" t="str">
        <f>IF(AIRBNB[[#This Row],[RUIDO(dB)]]&lt;=4,"Silencioso",IF(AIRBNB[[#This Row],[RUIDO(dB)]]&lt;=5.5,"Poco Ruidoso","Ruidoso"))</f>
        <v>Ruidoso</v>
      </c>
      <c r="U4746" t="str">
        <f>IF(AND(AIRBNB[[#This Row],[PRECIO]]&lt;50,AIRBNB[[#This Row],[MIN_NOCHES]]&gt;3),"Dentro del presupuesto","No considerar")</f>
        <v>No considerar</v>
      </c>
      <c r="V4746" t="str">
        <f>VLOOKUP(AIRBNB[[#This Row],[HOST_ID]],Super_host[],5,FALSE)</f>
        <v>Host</v>
      </c>
    </row>
    <row r="4747" spans="1:22">
      <c r="A4747" s="4">
        <v>1267954</v>
      </c>
      <c r="B4747" t="s">
        <v>14237</v>
      </c>
      <c r="C4747" s="4">
        <v>6901734</v>
      </c>
      <c r="D4747" t="s">
        <v>5348</v>
      </c>
      <c r="E4747" t="s">
        <v>14238</v>
      </c>
      <c r="F4747" s="4">
        <v>11238</v>
      </c>
      <c r="G4747" s="13" t="s">
        <v>4662</v>
      </c>
      <c r="H4747" s="13" t="s">
        <v>9387</v>
      </c>
      <c r="I4747" s="1">
        <v>4068843</v>
      </c>
      <c r="J4747" s="1">
        <v>-7396239</v>
      </c>
      <c r="K4747" t="s">
        <v>5</v>
      </c>
      <c r="L4747" s="20">
        <v>78</v>
      </c>
      <c r="M4747" s="4">
        <v>2</v>
      </c>
      <c r="N4747" s="4">
        <v>114</v>
      </c>
      <c r="O4747" s="2">
        <v>43633</v>
      </c>
      <c r="P4747" s="3">
        <v>1.82</v>
      </c>
      <c r="Q4747" s="4">
        <v>1</v>
      </c>
      <c r="R4747" s="3">
        <v>6.9</v>
      </c>
      <c r="S47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7" t="str">
        <f>IF(AIRBNB[[#This Row],[RUIDO(dB)]]&lt;=4,"Silencioso",IF(AIRBNB[[#This Row],[RUIDO(dB)]]&lt;=5.5,"Poco Ruidoso","Ruidoso"))</f>
        <v>Ruidoso</v>
      </c>
      <c r="U4747" t="str">
        <f>IF(AND(AIRBNB[[#This Row],[PRECIO]]&lt;50,AIRBNB[[#This Row],[MIN_NOCHES]]&gt;3),"Dentro del presupuesto","No considerar")</f>
        <v>No considerar</v>
      </c>
      <c r="V4747" t="str">
        <f>VLOOKUP(AIRBNB[[#This Row],[HOST_ID]],Super_host[],5,FALSE)</f>
        <v>Host</v>
      </c>
    </row>
    <row r="4748" spans="1:22">
      <c r="A4748" s="4">
        <v>1183172</v>
      </c>
      <c r="B4748" t="s">
        <v>14135</v>
      </c>
      <c r="C4748" s="4">
        <v>6436296</v>
      </c>
      <c r="D4748" t="s">
        <v>8943</v>
      </c>
      <c r="E4748" t="s">
        <v>10098</v>
      </c>
      <c r="F4748" s="4">
        <v>11238</v>
      </c>
      <c r="G4748" s="13" t="s">
        <v>4662</v>
      </c>
      <c r="H4748" s="13" t="s">
        <v>9323</v>
      </c>
      <c r="I4748" s="1">
        <v>4067839</v>
      </c>
      <c r="J4748" s="1">
        <v>-7396623</v>
      </c>
      <c r="K4748" t="s">
        <v>5</v>
      </c>
      <c r="L4748" s="20">
        <v>78</v>
      </c>
      <c r="M4748" s="4">
        <v>4</v>
      </c>
      <c r="N4748" s="4">
        <v>125</v>
      </c>
      <c r="O4748" s="2">
        <v>43463</v>
      </c>
      <c r="P4748" s="3">
        <v>1.68</v>
      </c>
      <c r="Q4748" s="4">
        <v>1</v>
      </c>
      <c r="R4748" s="3">
        <v>6.9</v>
      </c>
      <c r="S47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8" t="str">
        <f>IF(AIRBNB[[#This Row],[RUIDO(dB)]]&lt;=4,"Silencioso",IF(AIRBNB[[#This Row],[RUIDO(dB)]]&lt;=5.5,"Poco Ruidoso","Ruidoso"))</f>
        <v>Ruidoso</v>
      </c>
      <c r="U4748" t="str">
        <f>IF(AND(AIRBNB[[#This Row],[PRECIO]]&lt;50,AIRBNB[[#This Row],[MIN_NOCHES]]&gt;3),"Dentro del presupuesto","No considerar")</f>
        <v>No considerar</v>
      </c>
      <c r="V4748" t="str">
        <f>VLOOKUP(AIRBNB[[#This Row],[HOST_ID]],Super_host[],5,FALSE)</f>
        <v>Host</v>
      </c>
    </row>
    <row r="4749" spans="1:22">
      <c r="A4749" s="4">
        <v>1044502</v>
      </c>
      <c r="B4749" t="s">
        <v>5545</v>
      </c>
      <c r="C4749" s="4">
        <v>5749899</v>
      </c>
      <c r="D4749" t="s">
        <v>5546</v>
      </c>
      <c r="E4749" t="s">
        <v>5547</v>
      </c>
      <c r="F4749" s="4">
        <v>10026</v>
      </c>
      <c r="G4749" s="13" t="s">
        <v>124</v>
      </c>
      <c r="H4749" s="13" t="s">
        <v>148</v>
      </c>
      <c r="I4749" s="1">
        <v>408035</v>
      </c>
      <c r="J4749" s="1">
        <v>-7394764</v>
      </c>
      <c r="K4749" t="s">
        <v>5</v>
      </c>
      <c r="L4749" s="20">
        <v>78</v>
      </c>
      <c r="M4749" s="4">
        <v>4</v>
      </c>
      <c r="N4749" s="4">
        <v>128</v>
      </c>
      <c r="O4749" s="2">
        <v>43638</v>
      </c>
      <c r="P4749" s="3">
        <v>1.76</v>
      </c>
      <c r="Q4749" s="4">
        <v>1</v>
      </c>
      <c r="R4749" s="3">
        <v>5.6</v>
      </c>
      <c r="S47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49" t="str">
        <f>IF(AIRBNB[[#This Row],[RUIDO(dB)]]&lt;=4,"Silencioso",IF(AIRBNB[[#This Row],[RUIDO(dB)]]&lt;=5.5,"Poco Ruidoso","Ruidoso"))</f>
        <v>Ruidoso</v>
      </c>
      <c r="U4749" t="str">
        <f>IF(AND(AIRBNB[[#This Row],[PRECIO]]&lt;50,AIRBNB[[#This Row],[MIN_NOCHES]]&gt;3),"Dentro del presupuesto","No considerar")</f>
        <v>No considerar</v>
      </c>
      <c r="V4749" t="str">
        <f>VLOOKUP(AIRBNB[[#This Row],[HOST_ID]],Super_host[],5,FALSE)</f>
        <v>Host</v>
      </c>
    </row>
    <row r="4750" spans="1:22">
      <c r="A4750" s="4">
        <v>987329</v>
      </c>
      <c r="B4750" t="s">
        <v>8808</v>
      </c>
      <c r="C4750" s="4">
        <v>5369117</v>
      </c>
      <c r="D4750" t="s">
        <v>8643</v>
      </c>
      <c r="E4750" t="s">
        <v>8809</v>
      </c>
      <c r="F4750" s="4">
        <v>11103</v>
      </c>
      <c r="G4750" s="13" t="s">
        <v>7897</v>
      </c>
      <c r="H4750" s="13" t="s">
        <v>7940</v>
      </c>
      <c r="I4750" s="1">
        <v>4076491</v>
      </c>
      <c r="J4750" s="1">
        <v>-739207</v>
      </c>
      <c r="K4750" t="s">
        <v>40</v>
      </c>
      <c r="L4750" s="20">
        <v>78</v>
      </c>
      <c r="M4750" s="4">
        <v>4</v>
      </c>
      <c r="N4750" s="4">
        <v>70</v>
      </c>
      <c r="O4750" s="2">
        <v>43628</v>
      </c>
      <c r="P4750" s="3">
        <v>1.64</v>
      </c>
      <c r="Q4750" s="4">
        <v>5</v>
      </c>
      <c r="R4750" s="3">
        <v>6.24</v>
      </c>
      <c r="S47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0" t="str">
        <f>IF(AIRBNB[[#This Row],[RUIDO(dB)]]&lt;=4,"Silencioso",IF(AIRBNB[[#This Row],[RUIDO(dB)]]&lt;=5.5,"Poco Ruidoso","Ruidoso"))</f>
        <v>Ruidoso</v>
      </c>
      <c r="U4750" t="str">
        <f>IF(AND(AIRBNB[[#This Row],[PRECIO]]&lt;50,AIRBNB[[#This Row],[MIN_NOCHES]]&gt;3),"Dentro del presupuesto","No considerar")</f>
        <v>No considerar</v>
      </c>
      <c r="V4750" t="str">
        <f>VLOOKUP(AIRBNB[[#This Row],[HOST_ID]],Super_host[],5,FALSE)</f>
        <v>Host</v>
      </c>
    </row>
    <row r="4751" spans="1:22">
      <c r="A4751" s="4">
        <v>804246</v>
      </c>
      <c r="B4751" t="s">
        <v>4464</v>
      </c>
      <c r="C4751" s="4">
        <v>4233030</v>
      </c>
      <c r="D4751" t="s">
        <v>839</v>
      </c>
      <c r="E4751" t="s">
        <v>4465</v>
      </c>
      <c r="F4751" s="4">
        <v>10013</v>
      </c>
      <c r="G4751" s="13" t="s">
        <v>124</v>
      </c>
      <c r="H4751" s="13" t="s">
        <v>409</v>
      </c>
      <c r="I4751" s="1">
        <v>4071786</v>
      </c>
      <c r="J4751" s="1">
        <v>-7399518</v>
      </c>
      <c r="K4751" t="s">
        <v>40</v>
      </c>
      <c r="L4751" s="20">
        <v>78</v>
      </c>
      <c r="M4751" s="4">
        <v>3</v>
      </c>
      <c r="N4751" s="4">
        <v>61</v>
      </c>
      <c r="O4751" s="2">
        <v>43646</v>
      </c>
      <c r="P4751" s="3">
        <v>0.77</v>
      </c>
      <c r="Q4751" s="4">
        <v>1</v>
      </c>
      <c r="R4751" s="3">
        <v>5.6</v>
      </c>
      <c r="S47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1" t="str">
        <f>IF(AIRBNB[[#This Row],[RUIDO(dB)]]&lt;=4,"Silencioso",IF(AIRBNB[[#This Row],[RUIDO(dB)]]&lt;=5.5,"Poco Ruidoso","Ruidoso"))</f>
        <v>Ruidoso</v>
      </c>
      <c r="U4751" t="str">
        <f>IF(AND(AIRBNB[[#This Row],[PRECIO]]&lt;50,AIRBNB[[#This Row],[MIN_NOCHES]]&gt;3),"Dentro del presupuesto","No considerar")</f>
        <v>No considerar</v>
      </c>
      <c r="V4751" t="str">
        <f>VLOOKUP(AIRBNB[[#This Row],[HOST_ID]],Super_host[],5,FALSE)</f>
        <v>Host</v>
      </c>
    </row>
    <row r="4752" spans="1:22">
      <c r="A4752" s="4">
        <v>793951</v>
      </c>
      <c r="B4752" t="s">
        <v>4263</v>
      </c>
      <c r="C4752" s="4">
        <v>4182834</v>
      </c>
      <c r="D4752" t="s">
        <v>4264</v>
      </c>
      <c r="E4752" t="s">
        <v>4265</v>
      </c>
      <c r="F4752" s="4">
        <v>10031</v>
      </c>
      <c r="G4752" s="13" t="s">
        <v>124</v>
      </c>
      <c r="H4752" s="13" t="s">
        <v>148</v>
      </c>
      <c r="I4752" s="1">
        <v>4082169</v>
      </c>
      <c r="J4752" s="1">
        <v>-7393882</v>
      </c>
      <c r="K4752" t="s">
        <v>40</v>
      </c>
      <c r="L4752" s="20">
        <v>78</v>
      </c>
      <c r="M4752" s="4">
        <v>1</v>
      </c>
      <c r="N4752" s="4">
        <v>52</v>
      </c>
      <c r="O4752" s="2">
        <v>42961</v>
      </c>
      <c r="P4752" s="3">
        <v>0.66</v>
      </c>
      <c r="Q4752" s="4">
        <v>1</v>
      </c>
      <c r="R4752" s="3">
        <v>5.6</v>
      </c>
      <c r="S47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2" t="str">
        <f>IF(AIRBNB[[#This Row],[RUIDO(dB)]]&lt;=4,"Silencioso",IF(AIRBNB[[#This Row],[RUIDO(dB)]]&lt;=5.5,"Poco Ruidoso","Ruidoso"))</f>
        <v>Ruidoso</v>
      </c>
      <c r="U4752" t="str">
        <f>IF(AND(AIRBNB[[#This Row],[PRECIO]]&lt;50,AIRBNB[[#This Row],[MIN_NOCHES]]&gt;3),"Dentro del presupuesto","No considerar")</f>
        <v>No considerar</v>
      </c>
      <c r="V4752" t="str">
        <f>VLOOKUP(AIRBNB[[#This Row],[HOST_ID]],Super_host[],5,FALSE)</f>
        <v>Host</v>
      </c>
    </row>
    <row r="4753" spans="1:22">
      <c r="A4753" s="4">
        <v>770960</v>
      </c>
      <c r="B4753" t="s">
        <v>11087</v>
      </c>
      <c r="C4753" s="4">
        <v>4067211</v>
      </c>
      <c r="D4753" t="s">
        <v>11088</v>
      </c>
      <c r="E4753" t="s">
        <v>11089</v>
      </c>
      <c r="F4753" s="4">
        <v>11238</v>
      </c>
      <c r="G4753" s="13" t="s">
        <v>4662</v>
      </c>
      <c r="H4753" s="13" t="s">
        <v>9323</v>
      </c>
      <c r="I4753" s="1">
        <v>4067453</v>
      </c>
      <c r="J4753" s="1">
        <v>-7396759</v>
      </c>
      <c r="K4753" t="s">
        <v>5</v>
      </c>
      <c r="L4753" s="20">
        <v>78</v>
      </c>
      <c r="M4753" s="4">
        <v>3</v>
      </c>
      <c r="N4753" s="4">
        <v>13</v>
      </c>
      <c r="O4753" s="2">
        <v>42481</v>
      </c>
      <c r="P4753" s="3">
        <v>0.16</v>
      </c>
      <c r="Q4753" s="4">
        <v>1</v>
      </c>
      <c r="R4753" s="3">
        <v>6.9</v>
      </c>
      <c r="S47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3" t="str">
        <f>IF(AIRBNB[[#This Row],[RUIDO(dB)]]&lt;=4,"Silencioso",IF(AIRBNB[[#This Row],[RUIDO(dB)]]&lt;=5.5,"Poco Ruidoso","Ruidoso"))</f>
        <v>Ruidoso</v>
      </c>
      <c r="U4753" t="str">
        <f>IF(AND(AIRBNB[[#This Row],[PRECIO]]&lt;50,AIRBNB[[#This Row],[MIN_NOCHES]]&gt;3),"Dentro del presupuesto","No considerar")</f>
        <v>No considerar</v>
      </c>
      <c r="V4753" t="str">
        <f>VLOOKUP(AIRBNB[[#This Row],[HOST_ID]],Super_host[],5,FALSE)</f>
        <v>Host</v>
      </c>
    </row>
    <row r="4754" spans="1:22">
      <c r="A4754" s="4">
        <v>723507</v>
      </c>
      <c r="B4754" t="s">
        <v>3672</v>
      </c>
      <c r="C4754" s="4">
        <v>3737582</v>
      </c>
      <c r="D4754" t="s">
        <v>3673</v>
      </c>
      <c r="E4754" t="s">
        <v>3674</v>
      </c>
      <c r="F4754" s="4">
        <v>10025</v>
      </c>
      <c r="G4754" s="13" t="s">
        <v>124</v>
      </c>
      <c r="H4754" s="13" t="s">
        <v>168</v>
      </c>
      <c r="I4754" s="1">
        <v>4079241</v>
      </c>
      <c r="J4754" s="1">
        <v>-7397111</v>
      </c>
      <c r="K4754" t="s">
        <v>5</v>
      </c>
      <c r="L4754" s="20">
        <v>78</v>
      </c>
      <c r="M4754" s="4">
        <v>3</v>
      </c>
      <c r="N4754" s="4">
        <v>17</v>
      </c>
      <c r="O4754" s="2">
        <v>43361</v>
      </c>
      <c r="P4754" s="3">
        <v>0.43</v>
      </c>
      <c r="Q4754" s="4">
        <v>1</v>
      </c>
      <c r="R4754" s="3">
        <v>5.6</v>
      </c>
      <c r="S47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4" t="str">
        <f>IF(AIRBNB[[#This Row],[RUIDO(dB)]]&lt;=4,"Silencioso",IF(AIRBNB[[#This Row],[RUIDO(dB)]]&lt;=5.5,"Poco Ruidoso","Ruidoso"))</f>
        <v>Ruidoso</v>
      </c>
      <c r="U4754" t="str">
        <f>IF(AND(AIRBNB[[#This Row],[PRECIO]]&lt;50,AIRBNB[[#This Row],[MIN_NOCHES]]&gt;3),"Dentro del presupuesto","No considerar")</f>
        <v>No considerar</v>
      </c>
      <c r="V4754" t="str">
        <f>VLOOKUP(AIRBNB[[#This Row],[HOST_ID]],Super_host[],5,FALSE)</f>
        <v>Host</v>
      </c>
    </row>
    <row r="4755" spans="1:22">
      <c r="A4755" s="4">
        <v>3312417</v>
      </c>
      <c r="B4755" t="s">
        <v>13938</v>
      </c>
      <c r="C4755" s="4">
        <v>3691863</v>
      </c>
      <c r="D4755" t="s">
        <v>131</v>
      </c>
      <c r="E4755" t="s">
        <v>13939</v>
      </c>
      <c r="F4755" s="4">
        <v>11216</v>
      </c>
      <c r="G4755" s="13" t="s">
        <v>4662</v>
      </c>
      <c r="H4755" s="13" t="s">
        <v>9230</v>
      </c>
      <c r="I4755" s="1">
        <v>4068172</v>
      </c>
      <c r="J4755" s="1">
        <v>-7394095</v>
      </c>
      <c r="K4755" t="s">
        <v>40</v>
      </c>
      <c r="L4755" s="20">
        <v>78</v>
      </c>
      <c r="M4755" s="4">
        <v>3</v>
      </c>
      <c r="N4755" s="4">
        <v>86</v>
      </c>
      <c r="O4755" s="2">
        <v>43646</v>
      </c>
      <c r="P4755" s="3">
        <v>1.43</v>
      </c>
      <c r="Q4755" s="4">
        <v>1</v>
      </c>
      <c r="R4755" s="3">
        <v>6.9</v>
      </c>
      <c r="S47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5" t="str">
        <f>IF(AIRBNB[[#This Row],[RUIDO(dB)]]&lt;=4,"Silencioso",IF(AIRBNB[[#This Row],[RUIDO(dB)]]&lt;=5.5,"Poco Ruidoso","Ruidoso"))</f>
        <v>Ruidoso</v>
      </c>
      <c r="U4755" t="str">
        <f>IF(AND(AIRBNB[[#This Row],[PRECIO]]&lt;50,AIRBNB[[#This Row],[MIN_NOCHES]]&gt;3),"Dentro del presupuesto","No considerar")</f>
        <v>No considerar</v>
      </c>
      <c r="V4755" t="str">
        <f>VLOOKUP(AIRBNB[[#This Row],[HOST_ID]],Super_host[],5,FALSE)</f>
        <v>Host</v>
      </c>
    </row>
    <row r="4756" spans="1:22">
      <c r="A4756" s="4">
        <v>3072242</v>
      </c>
      <c r="B4756" t="s">
        <v>11106</v>
      </c>
      <c r="C4756" s="4">
        <v>3053987</v>
      </c>
      <c r="D4756" t="s">
        <v>11107</v>
      </c>
      <c r="E4756" t="s">
        <v>11108</v>
      </c>
      <c r="F4756" s="4">
        <v>11221</v>
      </c>
      <c r="G4756" s="13" t="s">
        <v>4662</v>
      </c>
      <c r="H4756" s="13" t="s">
        <v>9274</v>
      </c>
      <c r="I4756" s="1">
        <v>4069158</v>
      </c>
      <c r="J4756" s="1">
        <v>-7392115</v>
      </c>
      <c r="K4756" t="s">
        <v>5</v>
      </c>
      <c r="L4756" s="20">
        <v>78</v>
      </c>
      <c r="M4756" s="4">
        <v>3</v>
      </c>
      <c r="N4756" s="4">
        <v>10</v>
      </c>
      <c r="O4756" s="2">
        <v>42144</v>
      </c>
      <c r="P4756" s="3">
        <v>0.16</v>
      </c>
      <c r="Q4756" s="4">
        <v>1</v>
      </c>
      <c r="R4756" s="3">
        <v>6.9</v>
      </c>
      <c r="S47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6" t="str">
        <f>IF(AIRBNB[[#This Row],[RUIDO(dB)]]&lt;=4,"Silencioso",IF(AIRBNB[[#This Row],[RUIDO(dB)]]&lt;=5.5,"Poco Ruidoso","Ruidoso"))</f>
        <v>Ruidoso</v>
      </c>
      <c r="U4756" t="str">
        <f>IF(AND(AIRBNB[[#This Row],[PRECIO]]&lt;50,AIRBNB[[#This Row],[MIN_NOCHES]]&gt;3),"Dentro del presupuesto","No considerar")</f>
        <v>No considerar</v>
      </c>
      <c r="V4756" t="str">
        <f>VLOOKUP(AIRBNB[[#This Row],[HOST_ID]],Super_host[],5,FALSE)</f>
        <v>Host</v>
      </c>
    </row>
    <row r="4757" spans="1:22">
      <c r="A4757" s="4">
        <v>581180</v>
      </c>
      <c r="B4757" t="s">
        <v>13091</v>
      </c>
      <c r="C4757" s="4">
        <v>2775107</v>
      </c>
      <c r="D4757" t="s">
        <v>2429</v>
      </c>
      <c r="E4757" t="s">
        <v>13092</v>
      </c>
      <c r="F4757" s="4">
        <v>11238</v>
      </c>
      <c r="G4757" s="13" t="s">
        <v>4662</v>
      </c>
      <c r="H4757" s="13" t="s">
        <v>9387</v>
      </c>
      <c r="I4757" s="1">
        <v>4068232</v>
      </c>
      <c r="J4757" s="1">
        <v>-7396501</v>
      </c>
      <c r="K4757" t="s">
        <v>5</v>
      </c>
      <c r="L4757" s="20">
        <v>78</v>
      </c>
      <c r="M4757" s="4">
        <v>30</v>
      </c>
      <c r="N4757" s="4">
        <v>63</v>
      </c>
      <c r="O4757" s="2">
        <v>43611</v>
      </c>
      <c r="P4757" s="3">
        <v>0.75</v>
      </c>
      <c r="Q4757" s="4">
        <v>1</v>
      </c>
      <c r="R4757" s="3">
        <v>6.9</v>
      </c>
      <c r="S47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7" t="str">
        <f>IF(AIRBNB[[#This Row],[RUIDO(dB)]]&lt;=4,"Silencioso",IF(AIRBNB[[#This Row],[RUIDO(dB)]]&lt;=5.5,"Poco Ruidoso","Ruidoso"))</f>
        <v>Ruidoso</v>
      </c>
      <c r="U4757" t="str">
        <f>IF(AND(AIRBNB[[#This Row],[PRECIO]]&lt;50,AIRBNB[[#This Row],[MIN_NOCHES]]&gt;3),"Dentro del presupuesto","No considerar")</f>
        <v>No considerar</v>
      </c>
      <c r="V4757" t="str">
        <f>VLOOKUP(AIRBNB[[#This Row],[HOST_ID]],Super_host[],5,FALSE)</f>
        <v>Host</v>
      </c>
    </row>
    <row r="4758" spans="1:22">
      <c r="A4758" s="4">
        <v>344019</v>
      </c>
      <c r="B4758" t="s">
        <v>1447</v>
      </c>
      <c r="C4758" s="4">
        <v>1746209</v>
      </c>
      <c r="D4758" t="s">
        <v>1448</v>
      </c>
      <c r="E4758" t="s">
        <v>1449</v>
      </c>
      <c r="F4758" s="4">
        <v>10014</v>
      </c>
      <c r="G4758" s="13" t="s">
        <v>124</v>
      </c>
      <c r="H4758" s="13" t="s">
        <v>140</v>
      </c>
      <c r="I4758" s="1">
        <v>4073104</v>
      </c>
      <c r="J4758" s="1">
        <v>-7400879</v>
      </c>
      <c r="K4758" t="s">
        <v>40</v>
      </c>
      <c r="L4758" s="20">
        <v>78</v>
      </c>
      <c r="M4758" s="4">
        <v>1</v>
      </c>
      <c r="N4758" s="4">
        <v>7</v>
      </c>
      <c r="O4758" s="2">
        <v>41067</v>
      </c>
      <c r="P4758" s="3">
        <v>0.08</v>
      </c>
      <c r="Q4758" s="4">
        <v>1</v>
      </c>
      <c r="R4758" s="3">
        <v>5.6</v>
      </c>
      <c r="S47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8" t="str">
        <f>IF(AIRBNB[[#This Row],[RUIDO(dB)]]&lt;=4,"Silencioso",IF(AIRBNB[[#This Row],[RUIDO(dB)]]&lt;=5.5,"Poco Ruidoso","Ruidoso"))</f>
        <v>Ruidoso</v>
      </c>
      <c r="U4758" t="str">
        <f>IF(AND(AIRBNB[[#This Row],[PRECIO]]&lt;50,AIRBNB[[#This Row],[MIN_NOCHES]]&gt;3),"Dentro del presupuesto","No considerar")</f>
        <v>No considerar</v>
      </c>
      <c r="V4758" t="str">
        <f>VLOOKUP(AIRBNB[[#This Row],[HOST_ID]],Super_host[],5,FALSE)</f>
        <v>Host</v>
      </c>
    </row>
    <row r="4759" spans="1:22">
      <c r="A4759" s="4">
        <v>1326566</v>
      </c>
      <c r="B4759" t="s">
        <v>12042</v>
      </c>
      <c r="C4759" s="4">
        <v>514261</v>
      </c>
      <c r="D4759" t="s">
        <v>217</v>
      </c>
      <c r="E4759" t="s">
        <v>12043</v>
      </c>
      <c r="F4759" s="4">
        <v>11215</v>
      </c>
      <c r="G4759" s="13" t="s">
        <v>4662</v>
      </c>
      <c r="H4759" s="13" t="s">
        <v>9262</v>
      </c>
      <c r="I4759" s="1">
        <v>4066701</v>
      </c>
      <c r="J4759" s="1">
        <v>-7398703</v>
      </c>
      <c r="K4759" t="s">
        <v>40</v>
      </c>
      <c r="L4759" s="20">
        <v>78</v>
      </c>
      <c r="M4759" s="4">
        <v>3</v>
      </c>
      <c r="N4759" s="4">
        <v>24</v>
      </c>
      <c r="O4759" s="2">
        <v>43612</v>
      </c>
      <c r="P4759" s="3">
        <v>0.33</v>
      </c>
      <c r="Q4759" s="4">
        <v>1</v>
      </c>
      <c r="R4759" s="3">
        <v>6.9</v>
      </c>
      <c r="S47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59" t="str">
        <f>IF(AIRBNB[[#This Row],[RUIDO(dB)]]&lt;=4,"Silencioso",IF(AIRBNB[[#This Row],[RUIDO(dB)]]&lt;=5.5,"Poco Ruidoso","Ruidoso"))</f>
        <v>Ruidoso</v>
      </c>
      <c r="U4759" t="str">
        <f>IF(AND(AIRBNB[[#This Row],[PRECIO]]&lt;50,AIRBNB[[#This Row],[MIN_NOCHES]]&gt;3),"Dentro del presupuesto","No considerar")</f>
        <v>No considerar</v>
      </c>
      <c r="V4759" t="str">
        <f>VLOOKUP(AIRBNB[[#This Row],[HOST_ID]],Super_host[],5,FALSE)</f>
        <v>Host</v>
      </c>
    </row>
    <row r="4760" spans="1:22">
      <c r="A4760" s="4">
        <v>1021957</v>
      </c>
      <c r="B4760" t="s">
        <v>10976</v>
      </c>
      <c r="C4760" s="4">
        <v>315606</v>
      </c>
      <c r="D4760" t="s">
        <v>1045</v>
      </c>
      <c r="E4760" t="s">
        <v>10977</v>
      </c>
      <c r="F4760" s="4">
        <v>11216</v>
      </c>
      <c r="G4760" s="13" t="s">
        <v>4662</v>
      </c>
      <c r="H4760" s="13" t="s">
        <v>9252</v>
      </c>
      <c r="I4760" s="1">
        <v>4067515</v>
      </c>
      <c r="J4760" s="1">
        <v>-7395435</v>
      </c>
      <c r="K4760" t="s">
        <v>40</v>
      </c>
      <c r="L4760" s="20">
        <v>78</v>
      </c>
      <c r="M4760" s="4">
        <v>3</v>
      </c>
      <c r="N4760" s="4">
        <v>10</v>
      </c>
      <c r="O4760" s="2">
        <v>42973</v>
      </c>
      <c r="P4760" s="3">
        <v>0.14000000000000001</v>
      </c>
      <c r="Q4760" s="4">
        <v>1</v>
      </c>
      <c r="R4760" s="3">
        <v>6.9</v>
      </c>
      <c r="S47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0" t="str">
        <f>IF(AIRBNB[[#This Row],[RUIDO(dB)]]&lt;=4,"Silencioso",IF(AIRBNB[[#This Row],[RUIDO(dB)]]&lt;=5.5,"Poco Ruidoso","Ruidoso"))</f>
        <v>Ruidoso</v>
      </c>
      <c r="U4760" t="str">
        <f>IF(AND(AIRBNB[[#This Row],[PRECIO]]&lt;50,AIRBNB[[#This Row],[MIN_NOCHES]]&gt;3),"Dentro del presupuesto","No considerar")</f>
        <v>No considerar</v>
      </c>
      <c r="V4760" t="str">
        <f>VLOOKUP(AIRBNB[[#This Row],[HOST_ID]],Super_host[],5,FALSE)</f>
        <v>Host</v>
      </c>
    </row>
    <row r="4761" spans="1:22">
      <c r="A4761" s="4">
        <v>60794</v>
      </c>
      <c r="B4761" t="s">
        <v>908</v>
      </c>
      <c r="C4761" s="4">
        <v>293394</v>
      </c>
      <c r="D4761" t="s">
        <v>909</v>
      </c>
      <c r="E4761" t="s">
        <v>910</v>
      </c>
      <c r="F4761" s="4">
        <v>10025</v>
      </c>
      <c r="G4761" s="13" t="s">
        <v>124</v>
      </c>
      <c r="H4761" s="13" t="s">
        <v>168</v>
      </c>
      <c r="I4761" s="1">
        <v>4080021</v>
      </c>
      <c r="J4761" s="1">
        <v>-7396071</v>
      </c>
      <c r="K4761" t="s">
        <v>5</v>
      </c>
      <c r="L4761" s="20">
        <v>78</v>
      </c>
      <c r="M4761" s="4">
        <v>4</v>
      </c>
      <c r="N4761" s="4">
        <v>4</v>
      </c>
      <c r="O4761" s="2">
        <v>42972</v>
      </c>
      <c r="P4761" s="3">
        <v>0.04</v>
      </c>
      <c r="Q4761" s="4">
        <v>1</v>
      </c>
      <c r="R4761" s="3">
        <v>5.6</v>
      </c>
      <c r="S47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1" t="str">
        <f>IF(AIRBNB[[#This Row],[RUIDO(dB)]]&lt;=4,"Silencioso",IF(AIRBNB[[#This Row],[RUIDO(dB)]]&lt;=5.5,"Poco Ruidoso","Ruidoso"))</f>
        <v>Ruidoso</v>
      </c>
      <c r="U4761" t="str">
        <f>IF(AND(AIRBNB[[#This Row],[PRECIO]]&lt;50,AIRBNB[[#This Row],[MIN_NOCHES]]&gt;3),"Dentro del presupuesto","No considerar")</f>
        <v>No considerar</v>
      </c>
      <c r="V4761" t="str">
        <f>VLOOKUP(AIRBNB[[#This Row],[HOST_ID]],Super_host[],5,FALSE)</f>
        <v>Host</v>
      </c>
    </row>
    <row r="4762" spans="1:22">
      <c r="A4762" s="4">
        <v>4916150</v>
      </c>
      <c r="B4762" t="s">
        <v>525</v>
      </c>
      <c r="C4762" s="4">
        <v>236659</v>
      </c>
      <c r="D4762" t="s">
        <v>526</v>
      </c>
      <c r="E4762" t="s">
        <v>527</v>
      </c>
      <c r="F4762" s="4">
        <v>10038</v>
      </c>
      <c r="G4762" s="13" t="s">
        <v>124</v>
      </c>
      <c r="H4762" s="13" t="s">
        <v>528</v>
      </c>
      <c r="I4762" s="1">
        <v>407082</v>
      </c>
      <c r="J4762" s="1">
        <v>-7400139</v>
      </c>
      <c r="K4762" t="s">
        <v>40</v>
      </c>
      <c r="L4762" s="20">
        <v>78</v>
      </c>
      <c r="M4762" s="4">
        <v>1</v>
      </c>
      <c r="N4762" s="4">
        <v>1</v>
      </c>
      <c r="O4762" s="2">
        <v>42055</v>
      </c>
      <c r="P4762" s="3">
        <v>0.02</v>
      </c>
      <c r="Q4762" s="4">
        <v>1</v>
      </c>
      <c r="R4762" s="3">
        <v>5.6</v>
      </c>
      <c r="S47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2" t="str">
        <f>IF(AIRBNB[[#This Row],[RUIDO(dB)]]&lt;=4,"Silencioso",IF(AIRBNB[[#This Row],[RUIDO(dB)]]&lt;=5.5,"Poco Ruidoso","Ruidoso"))</f>
        <v>Ruidoso</v>
      </c>
      <c r="U4762" t="str">
        <f>IF(AND(AIRBNB[[#This Row],[PRECIO]]&lt;50,AIRBNB[[#This Row],[MIN_NOCHES]]&gt;3),"Dentro del presupuesto","No considerar")</f>
        <v>No considerar</v>
      </c>
      <c r="V4762" t="str">
        <f>VLOOKUP(AIRBNB[[#This Row],[HOST_ID]],Super_host[],5,FALSE)</f>
        <v>Host</v>
      </c>
    </row>
    <row r="4763" spans="1:22">
      <c r="A4763" s="4">
        <v>6539114</v>
      </c>
      <c r="B4763" t="s">
        <v>9583</v>
      </c>
      <c r="C4763" s="4">
        <v>111837</v>
      </c>
      <c r="D4763" t="s">
        <v>9584</v>
      </c>
      <c r="E4763" t="s">
        <v>9585</v>
      </c>
      <c r="F4763" s="4">
        <v>11211</v>
      </c>
      <c r="G4763" s="13" t="s">
        <v>4662</v>
      </c>
      <c r="H4763" s="13" t="s">
        <v>9218</v>
      </c>
      <c r="I4763" s="1">
        <v>4071145</v>
      </c>
      <c r="J4763" s="1">
        <v>-7395302</v>
      </c>
      <c r="K4763" t="s">
        <v>40</v>
      </c>
      <c r="L4763" s="20">
        <v>78</v>
      </c>
      <c r="M4763" s="4">
        <v>2</v>
      </c>
      <c r="N4763" s="4">
        <v>1</v>
      </c>
      <c r="O4763" s="2">
        <v>42171</v>
      </c>
      <c r="P4763" s="3">
        <v>0.02</v>
      </c>
      <c r="Q4763" s="4">
        <v>1</v>
      </c>
      <c r="R4763" s="3">
        <v>6.9</v>
      </c>
      <c r="S47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3" t="str">
        <f>IF(AIRBNB[[#This Row],[RUIDO(dB)]]&lt;=4,"Silencioso",IF(AIRBNB[[#This Row],[RUIDO(dB)]]&lt;=5.5,"Poco Ruidoso","Ruidoso"))</f>
        <v>Ruidoso</v>
      </c>
      <c r="U4763" t="str">
        <f>IF(AND(AIRBNB[[#This Row],[PRECIO]]&lt;50,AIRBNB[[#This Row],[MIN_NOCHES]]&gt;3),"Dentro del presupuesto","No considerar")</f>
        <v>No considerar</v>
      </c>
      <c r="V4763" t="str">
        <f>VLOOKUP(AIRBNB[[#This Row],[HOST_ID]],Super_host[],5,FALSE)</f>
        <v>Host</v>
      </c>
    </row>
    <row r="4764" spans="1:22">
      <c r="A4764" s="4">
        <v>5061178</v>
      </c>
      <c r="B4764" t="s">
        <v>5430</v>
      </c>
      <c r="C4764" s="4">
        <v>26136707</v>
      </c>
      <c r="D4764" t="s">
        <v>3372</v>
      </c>
      <c r="E4764" t="s">
        <v>5431</v>
      </c>
      <c r="F4764" s="4">
        <v>10033</v>
      </c>
      <c r="G4764" s="13" t="s">
        <v>124</v>
      </c>
      <c r="H4764" s="13" t="s">
        <v>125</v>
      </c>
      <c r="I4764" s="1">
        <v>408447</v>
      </c>
      <c r="J4764" s="1">
        <v>-7393369</v>
      </c>
      <c r="K4764" t="s">
        <v>40</v>
      </c>
      <c r="L4764" s="20">
        <v>77</v>
      </c>
      <c r="M4764" s="4">
        <v>4</v>
      </c>
      <c r="N4764" s="4">
        <v>80</v>
      </c>
      <c r="O4764" s="2">
        <v>43632</v>
      </c>
      <c r="P4764" s="3">
        <v>1.57</v>
      </c>
      <c r="Q4764" s="4">
        <v>1</v>
      </c>
      <c r="R4764" s="3">
        <v>5.6</v>
      </c>
      <c r="S47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4" t="str">
        <f>IF(AIRBNB[[#This Row],[RUIDO(dB)]]&lt;=4,"Silencioso",IF(AIRBNB[[#This Row],[RUIDO(dB)]]&lt;=5.5,"Poco Ruidoso","Ruidoso"))</f>
        <v>Ruidoso</v>
      </c>
      <c r="U4764" t="str">
        <f>IF(AND(AIRBNB[[#This Row],[PRECIO]]&lt;50,AIRBNB[[#This Row],[MIN_NOCHES]]&gt;3),"Dentro del presupuesto","No considerar")</f>
        <v>No considerar</v>
      </c>
      <c r="V4764" t="str">
        <f>VLOOKUP(AIRBNB[[#This Row],[HOST_ID]],Super_host[],5,FALSE)</f>
        <v>Host</v>
      </c>
    </row>
    <row r="4765" spans="1:22">
      <c r="A4765" s="4">
        <v>4738250</v>
      </c>
      <c r="B4765" t="s">
        <v>15461</v>
      </c>
      <c r="C4765" s="4">
        <v>24461143</v>
      </c>
      <c r="D4765" t="s">
        <v>15462</v>
      </c>
      <c r="E4765" t="s">
        <v>15463</v>
      </c>
      <c r="F4765" s="4">
        <v>11249</v>
      </c>
      <c r="G4765" s="13" t="s">
        <v>4662</v>
      </c>
      <c r="H4765" s="13" t="s">
        <v>9218</v>
      </c>
      <c r="I4765" s="1">
        <v>4071754</v>
      </c>
      <c r="J4765" s="1">
        <v>-7396228</v>
      </c>
      <c r="K4765" t="s">
        <v>40</v>
      </c>
      <c r="L4765" s="20">
        <v>77</v>
      </c>
      <c r="M4765" s="4">
        <v>1</v>
      </c>
      <c r="N4765" s="4">
        <v>0</v>
      </c>
      <c r="O4765" s="2">
        <v>43648</v>
      </c>
      <c r="P4765" s="3">
        <v>2.12</v>
      </c>
      <c r="Q4765" s="4">
        <v>1</v>
      </c>
      <c r="R4765" s="3">
        <v>6.9</v>
      </c>
      <c r="S47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5" t="str">
        <f>IF(AIRBNB[[#This Row],[RUIDO(dB)]]&lt;=4,"Silencioso",IF(AIRBNB[[#This Row],[RUIDO(dB)]]&lt;=5.5,"Poco Ruidoso","Ruidoso"))</f>
        <v>Ruidoso</v>
      </c>
      <c r="U4765" t="str">
        <f>IF(AND(AIRBNB[[#This Row],[PRECIO]]&lt;50,AIRBNB[[#This Row],[MIN_NOCHES]]&gt;3),"Dentro del presupuesto","No considerar")</f>
        <v>No considerar</v>
      </c>
      <c r="V4765" t="str">
        <f>VLOOKUP(AIRBNB[[#This Row],[HOST_ID]],Super_host[],5,FALSE)</f>
        <v>Host</v>
      </c>
    </row>
    <row r="4766" spans="1:22">
      <c r="A4766" s="4">
        <v>4129541</v>
      </c>
      <c r="B4766" t="s">
        <v>12912</v>
      </c>
      <c r="C4766" s="4">
        <v>18397763</v>
      </c>
      <c r="D4766" t="s">
        <v>12115</v>
      </c>
      <c r="E4766" t="s">
        <v>12913</v>
      </c>
      <c r="F4766" s="4">
        <v>11221</v>
      </c>
      <c r="G4766" s="13" t="s">
        <v>4662</v>
      </c>
      <c r="H4766" s="13" t="s">
        <v>9230</v>
      </c>
      <c r="I4766" s="1">
        <v>4068627</v>
      </c>
      <c r="J4766" s="1">
        <v>-7393131</v>
      </c>
      <c r="K4766" t="s">
        <v>40</v>
      </c>
      <c r="L4766" s="20">
        <v>77</v>
      </c>
      <c r="M4766" s="4">
        <v>2</v>
      </c>
      <c r="N4766" s="4">
        <v>38</v>
      </c>
      <c r="O4766" s="2">
        <v>43540</v>
      </c>
      <c r="P4766" s="3">
        <v>0.66</v>
      </c>
      <c r="Q4766" s="4">
        <v>1</v>
      </c>
      <c r="R4766" s="3">
        <v>6.9</v>
      </c>
      <c r="S47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6" t="str">
        <f>IF(AIRBNB[[#This Row],[RUIDO(dB)]]&lt;=4,"Silencioso",IF(AIRBNB[[#This Row],[RUIDO(dB)]]&lt;=5.5,"Poco Ruidoso","Ruidoso"))</f>
        <v>Ruidoso</v>
      </c>
      <c r="U4766" t="str">
        <f>IF(AND(AIRBNB[[#This Row],[PRECIO]]&lt;50,AIRBNB[[#This Row],[MIN_NOCHES]]&gt;3),"Dentro del presupuesto","No considerar")</f>
        <v>No considerar</v>
      </c>
      <c r="V4766" t="str">
        <f>VLOOKUP(AIRBNB[[#This Row],[HOST_ID]],Super_host[],5,FALSE)</f>
        <v>Host</v>
      </c>
    </row>
    <row r="4767" spans="1:22">
      <c r="A4767" s="4">
        <v>4178152</v>
      </c>
      <c r="B4767" t="s">
        <v>14469</v>
      </c>
      <c r="C4767" s="4">
        <v>17462748</v>
      </c>
      <c r="D4767" t="s">
        <v>1643</v>
      </c>
      <c r="E4767" t="s">
        <v>14470</v>
      </c>
      <c r="F4767" s="4">
        <v>11213</v>
      </c>
      <c r="G4767" s="13" t="s">
        <v>4662</v>
      </c>
      <c r="H4767" s="13" t="s">
        <v>9252</v>
      </c>
      <c r="I4767" s="1">
        <v>4067599</v>
      </c>
      <c r="J4767" s="1">
        <v>-7393995</v>
      </c>
      <c r="K4767" t="s">
        <v>40</v>
      </c>
      <c r="L4767" s="20">
        <v>77</v>
      </c>
      <c r="M4767" s="4">
        <v>5</v>
      </c>
      <c r="N4767" s="4">
        <v>108</v>
      </c>
      <c r="O4767" s="2">
        <v>43644</v>
      </c>
      <c r="P4767" s="3">
        <v>2.14</v>
      </c>
      <c r="Q4767" s="4">
        <v>1</v>
      </c>
      <c r="R4767" s="3">
        <v>6.9</v>
      </c>
      <c r="S47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7" t="str">
        <f>IF(AIRBNB[[#This Row],[RUIDO(dB)]]&lt;=4,"Silencioso",IF(AIRBNB[[#This Row],[RUIDO(dB)]]&lt;=5.5,"Poco Ruidoso","Ruidoso"))</f>
        <v>Ruidoso</v>
      </c>
      <c r="U4767" t="str">
        <f>IF(AND(AIRBNB[[#This Row],[PRECIO]]&lt;50,AIRBNB[[#This Row],[MIN_NOCHES]]&gt;3),"Dentro del presupuesto","No considerar")</f>
        <v>No considerar</v>
      </c>
      <c r="V4767" t="str">
        <f>VLOOKUP(AIRBNB[[#This Row],[HOST_ID]],Super_host[],5,FALSE)</f>
        <v>Host</v>
      </c>
    </row>
    <row r="4768" spans="1:22">
      <c r="A4768" s="4">
        <v>3042553</v>
      </c>
      <c r="B4768" t="s">
        <v>5853</v>
      </c>
      <c r="C4768" s="4">
        <v>15492140</v>
      </c>
      <c r="D4768" t="s">
        <v>5854</v>
      </c>
      <c r="E4768" t="s">
        <v>5855</v>
      </c>
      <c r="F4768" s="4">
        <v>10002</v>
      </c>
      <c r="G4768" s="13" t="s">
        <v>124</v>
      </c>
      <c r="H4768" s="13" t="s">
        <v>137</v>
      </c>
      <c r="I4768" s="1">
        <v>4072232</v>
      </c>
      <c r="J4768" s="1">
        <v>-7398987</v>
      </c>
      <c r="K4768" t="s">
        <v>40</v>
      </c>
      <c r="L4768" s="20">
        <v>77</v>
      </c>
      <c r="M4768" s="4">
        <v>3</v>
      </c>
      <c r="N4768" s="4">
        <v>139</v>
      </c>
      <c r="O4768" s="2">
        <v>43653</v>
      </c>
      <c r="P4768" s="3">
        <v>2.29</v>
      </c>
      <c r="Q4768" s="4">
        <v>1</v>
      </c>
      <c r="R4768" s="3">
        <v>5.6</v>
      </c>
      <c r="S47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8" t="str">
        <f>IF(AIRBNB[[#This Row],[RUIDO(dB)]]&lt;=4,"Silencioso",IF(AIRBNB[[#This Row],[RUIDO(dB)]]&lt;=5.5,"Poco Ruidoso","Ruidoso"))</f>
        <v>Ruidoso</v>
      </c>
      <c r="U4768" t="str">
        <f>IF(AND(AIRBNB[[#This Row],[PRECIO]]&lt;50,AIRBNB[[#This Row],[MIN_NOCHES]]&gt;3),"Dentro del presupuesto","No considerar")</f>
        <v>No considerar</v>
      </c>
      <c r="V4768" t="str">
        <f>VLOOKUP(AIRBNB[[#This Row],[HOST_ID]],Super_host[],5,FALSE)</f>
        <v>Host</v>
      </c>
    </row>
    <row r="4769" spans="1:22">
      <c r="A4769" s="4">
        <v>6145637</v>
      </c>
      <c r="B4769" t="s">
        <v>5009</v>
      </c>
      <c r="C4769" s="4">
        <v>9532490</v>
      </c>
      <c r="D4769" t="s">
        <v>200</v>
      </c>
      <c r="E4769" t="s">
        <v>4604</v>
      </c>
      <c r="F4769" s="4">
        <v>10003</v>
      </c>
      <c r="G4769" s="13" t="s">
        <v>124</v>
      </c>
      <c r="H4769" s="13" t="s">
        <v>133</v>
      </c>
      <c r="I4769" s="1">
        <v>4073065</v>
      </c>
      <c r="J4769" s="1">
        <v>-7398899</v>
      </c>
      <c r="K4769" t="s">
        <v>268</v>
      </c>
      <c r="L4769" s="20">
        <v>77</v>
      </c>
      <c r="M4769" s="4">
        <v>2</v>
      </c>
      <c r="N4769" s="4">
        <v>57</v>
      </c>
      <c r="O4769" s="2">
        <v>43618</v>
      </c>
      <c r="P4769" s="3">
        <v>1.1299999999999999</v>
      </c>
      <c r="Q4769" s="4">
        <v>1</v>
      </c>
      <c r="R4769" s="3">
        <v>5.6</v>
      </c>
      <c r="S47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69" t="str">
        <f>IF(AIRBNB[[#This Row],[RUIDO(dB)]]&lt;=4,"Silencioso",IF(AIRBNB[[#This Row],[RUIDO(dB)]]&lt;=5.5,"Poco Ruidoso","Ruidoso"))</f>
        <v>Ruidoso</v>
      </c>
      <c r="U4769" t="str">
        <f>IF(AND(AIRBNB[[#This Row],[PRECIO]]&lt;50,AIRBNB[[#This Row],[MIN_NOCHES]]&gt;3),"Dentro del presupuesto","No considerar")</f>
        <v>No considerar</v>
      </c>
      <c r="V4769" t="str">
        <f>VLOOKUP(AIRBNB[[#This Row],[HOST_ID]],Super_host[],5,FALSE)</f>
        <v>Host</v>
      </c>
    </row>
    <row r="4770" spans="1:22">
      <c r="A4770" s="4">
        <v>923979</v>
      </c>
      <c r="B4770" t="s">
        <v>8666</v>
      </c>
      <c r="C4770" s="4">
        <v>4970027</v>
      </c>
      <c r="D4770" t="s">
        <v>8667</v>
      </c>
      <c r="E4770" t="s">
        <v>8668</v>
      </c>
      <c r="F4770" s="4">
        <v>11435</v>
      </c>
      <c r="G4770" s="13" t="s">
        <v>7897</v>
      </c>
      <c r="H4770" s="13" t="s">
        <v>8248</v>
      </c>
      <c r="I4770" s="1">
        <v>4070715</v>
      </c>
      <c r="J4770" s="1">
        <v>-7381468</v>
      </c>
      <c r="K4770" t="s">
        <v>5</v>
      </c>
      <c r="L4770" s="20">
        <v>77</v>
      </c>
      <c r="M4770" s="4">
        <v>1</v>
      </c>
      <c r="N4770" s="4">
        <v>78</v>
      </c>
      <c r="O4770" s="2">
        <v>43651</v>
      </c>
      <c r="P4770" s="3">
        <v>1.02</v>
      </c>
      <c r="Q4770" s="4">
        <v>5</v>
      </c>
      <c r="R4770" s="3">
        <v>6.24</v>
      </c>
      <c r="S47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0" t="str">
        <f>IF(AIRBNB[[#This Row],[RUIDO(dB)]]&lt;=4,"Silencioso",IF(AIRBNB[[#This Row],[RUIDO(dB)]]&lt;=5.5,"Poco Ruidoso","Ruidoso"))</f>
        <v>Ruidoso</v>
      </c>
      <c r="U4770" t="str">
        <f>IF(AND(AIRBNB[[#This Row],[PRECIO]]&lt;50,AIRBNB[[#This Row],[MIN_NOCHES]]&gt;3),"Dentro del presupuesto","No considerar")</f>
        <v>No considerar</v>
      </c>
      <c r="V4770" t="str">
        <f>VLOOKUP(AIRBNB[[#This Row],[HOST_ID]],Super_host[],5,FALSE)</f>
        <v>Host</v>
      </c>
    </row>
    <row r="4771" spans="1:22">
      <c r="A4771" s="4">
        <v>3674757</v>
      </c>
      <c r="B4771" t="s">
        <v>14650</v>
      </c>
      <c r="C4771" s="4">
        <v>2702080</v>
      </c>
      <c r="D4771" t="s">
        <v>14651</v>
      </c>
      <c r="E4771" t="s">
        <v>14652</v>
      </c>
      <c r="F4771" s="4">
        <v>11216</v>
      </c>
      <c r="G4771" s="13" t="s">
        <v>4662</v>
      </c>
      <c r="H4771" s="13" t="s">
        <v>9230</v>
      </c>
      <c r="I4771" s="1">
        <v>406916</v>
      </c>
      <c r="J4771" s="1">
        <v>-7394714</v>
      </c>
      <c r="K4771" t="s">
        <v>40</v>
      </c>
      <c r="L4771" s="20">
        <v>77</v>
      </c>
      <c r="M4771" s="4">
        <v>2</v>
      </c>
      <c r="N4771" s="4">
        <v>145</v>
      </c>
      <c r="O4771" s="2">
        <v>43618</v>
      </c>
      <c r="P4771" s="3">
        <v>2.42</v>
      </c>
      <c r="Q4771" s="4">
        <v>1</v>
      </c>
      <c r="R4771" s="3">
        <v>6.9</v>
      </c>
      <c r="S47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1" t="str">
        <f>IF(AIRBNB[[#This Row],[RUIDO(dB)]]&lt;=4,"Silencioso",IF(AIRBNB[[#This Row],[RUIDO(dB)]]&lt;=5.5,"Poco Ruidoso","Ruidoso"))</f>
        <v>Ruidoso</v>
      </c>
      <c r="U4771" t="str">
        <f>IF(AND(AIRBNB[[#This Row],[PRECIO]]&lt;50,AIRBNB[[#This Row],[MIN_NOCHES]]&gt;3),"Dentro del presupuesto","No considerar")</f>
        <v>No considerar</v>
      </c>
      <c r="V4771" t="str">
        <f>VLOOKUP(AIRBNB[[#This Row],[HOST_ID]],Super_host[],5,FALSE)</f>
        <v>Host</v>
      </c>
    </row>
    <row r="4772" spans="1:22">
      <c r="A4772" s="4">
        <v>442636</v>
      </c>
      <c r="B4772" t="s">
        <v>8992</v>
      </c>
      <c r="C4772" s="4">
        <v>1655939</v>
      </c>
      <c r="D4772" t="s">
        <v>8993</v>
      </c>
      <c r="E4772" t="s">
        <v>8994</v>
      </c>
      <c r="F4772" s="4">
        <v>11385</v>
      </c>
      <c r="G4772" s="13" t="s">
        <v>7897</v>
      </c>
      <c r="H4772" s="13" t="s">
        <v>7937</v>
      </c>
      <c r="I4772" s="1">
        <v>4070054</v>
      </c>
      <c r="J4772" s="1">
        <v>-7390255</v>
      </c>
      <c r="K4772" t="s">
        <v>5</v>
      </c>
      <c r="L4772" s="20">
        <v>77</v>
      </c>
      <c r="M4772" s="4">
        <v>3</v>
      </c>
      <c r="N4772" s="4">
        <v>289</v>
      </c>
      <c r="O4772" s="2">
        <v>43640</v>
      </c>
      <c r="P4772" s="3">
        <v>3.3</v>
      </c>
      <c r="Q4772" s="4">
        <v>5</v>
      </c>
      <c r="R4772" s="3">
        <v>6.24</v>
      </c>
      <c r="S47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2" t="str">
        <f>IF(AIRBNB[[#This Row],[RUIDO(dB)]]&lt;=4,"Silencioso",IF(AIRBNB[[#This Row],[RUIDO(dB)]]&lt;=5.5,"Poco Ruidoso","Ruidoso"))</f>
        <v>Ruidoso</v>
      </c>
      <c r="U4772" t="str">
        <f>IF(AND(AIRBNB[[#This Row],[PRECIO]]&lt;50,AIRBNB[[#This Row],[MIN_NOCHES]]&gt;3),"Dentro del presupuesto","No considerar")</f>
        <v>No considerar</v>
      </c>
      <c r="V4772" t="str">
        <f>VLOOKUP(AIRBNB[[#This Row],[HOST_ID]],Super_host[],5,FALSE)</f>
        <v>Host</v>
      </c>
    </row>
    <row r="4773" spans="1:22">
      <c r="A4773" s="4">
        <v>258284</v>
      </c>
      <c r="B4773" t="s">
        <v>14692</v>
      </c>
      <c r="C4773" s="4">
        <v>1358312</v>
      </c>
      <c r="D4773" t="s">
        <v>4756</v>
      </c>
      <c r="E4773" t="s">
        <v>12836</v>
      </c>
      <c r="F4773" s="4">
        <v>11238</v>
      </c>
      <c r="G4773" s="13" t="s">
        <v>4662</v>
      </c>
      <c r="H4773" s="13" t="s">
        <v>9387</v>
      </c>
      <c r="I4773" s="1">
        <v>4068618</v>
      </c>
      <c r="J4773" s="1">
        <v>-7396144</v>
      </c>
      <c r="K4773" t="s">
        <v>5</v>
      </c>
      <c r="L4773" s="20">
        <v>77</v>
      </c>
      <c r="M4773" s="4">
        <v>3</v>
      </c>
      <c r="N4773" s="4">
        <v>233</v>
      </c>
      <c r="O4773" s="2">
        <v>43565</v>
      </c>
      <c r="P4773" s="3">
        <v>2.5</v>
      </c>
      <c r="Q4773" s="4">
        <v>1</v>
      </c>
      <c r="R4773" s="3">
        <v>6.9</v>
      </c>
      <c r="S47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3" t="str">
        <f>IF(AIRBNB[[#This Row],[RUIDO(dB)]]&lt;=4,"Silencioso",IF(AIRBNB[[#This Row],[RUIDO(dB)]]&lt;=5.5,"Poco Ruidoso","Ruidoso"))</f>
        <v>Ruidoso</v>
      </c>
      <c r="U4773" t="str">
        <f>IF(AND(AIRBNB[[#This Row],[PRECIO]]&lt;50,AIRBNB[[#This Row],[MIN_NOCHES]]&gt;3),"Dentro del presupuesto","No considerar")</f>
        <v>No considerar</v>
      </c>
      <c r="V4773" t="str">
        <f>VLOOKUP(AIRBNB[[#This Row],[HOST_ID]],Super_host[],5,FALSE)</f>
        <v>Host</v>
      </c>
    </row>
    <row r="4774" spans="1:22">
      <c r="A4774" s="4">
        <v>595321</v>
      </c>
      <c r="B4774" t="s">
        <v>10405</v>
      </c>
      <c r="C4774" s="4">
        <v>898980</v>
      </c>
      <c r="D4774" t="s">
        <v>3779</v>
      </c>
      <c r="E4774" t="s">
        <v>10406</v>
      </c>
      <c r="F4774" s="4">
        <v>11211</v>
      </c>
      <c r="G4774" s="13" t="s">
        <v>4662</v>
      </c>
      <c r="H4774" s="13" t="s">
        <v>9218</v>
      </c>
      <c r="I4774" s="1">
        <v>4071316</v>
      </c>
      <c r="J4774" s="1">
        <v>-7394532</v>
      </c>
      <c r="K4774" t="s">
        <v>40</v>
      </c>
      <c r="L4774" s="20">
        <v>77</v>
      </c>
      <c r="M4774" s="4">
        <v>3</v>
      </c>
      <c r="N4774" s="4">
        <v>5</v>
      </c>
      <c r="O4774" s="2">
        <v>43394</v>
      </c>
      <c r="P4774" s="3">
        <v>0.08</v>
      </c>
      <c r="Q4774" s="4">
        <v>1</v>
      </c>
      <c r="R4774" s="3">
        <v>6.9</v>
      </c>
      <c r="S47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4" t="str">
        <f>IF(AIRBNB[[#This Row],[RUIDO(dB)]]&lt;=4,"Silencioso",IF(AIRBNB[[#This Row],[RUIDO(dB)]]&lt;=5.5,"Poco Ruidoso","Ruidoso"))</f>
        <v>Ruidoso</v>
      </c>
      <c r="U4774" t="str">
        <f>IF(AND(AIRBNB[[#This Row],[PRECIO]]&lt;50,AIRBNB[[#This Row],[MIN_NOCHES]]&gt;3),"Dentro del presupuesto","No considerar")</f>
        <v>No considerar</v>
      </c>
      <c r="V4774" t="str">
        <f>VLOOKUP(AIRBNB[[#This Row],[HOST_ID]],Super_host[],5,FALSE)</f>
        <v>Host</v>
      </c>
    </row>
    <row r="4775" spans="1:22">
      <c r="A4775" s="4">
        <v>3499326</v>
      </c>
      <c r="B4775" t="s">
        <v>11880</v>
      </c>
      <c r="C4775" s="4">
        <v>380728</v>
      </c>
      <c r="D4775" t="s">
        <v>11881</v>
      </c>
      <c r="E4775" t="s">
        <v>11882</v>
      </c>
      <c r="F4775" s="4">
        <v>11249</v>
      </c>
      <c r="G4775" s="13" t="s">
        <v>4662</v>
      </c>
      <c r="H4775" s="13" t="s">
        <v>9218</v>
      </c>
      <c r="I4775" s="1">
        <v>4071119</v>
      </c>
      <c r="J4775" s="1">
        <v>-7396703</v>
      </c>
      <c r="K4775" t="s">
        <v>40</v>
      </c>
      <c r="L4775" s="20">
        <v>77</v>
      </c>
      <c r="M4775" s="4">
        <v>6</v>
      </c>
      <c r="N4775" s="4">
        <v>17</v>
      </c>
      <c r="O4775" s="2">
        <v>42248</v>
      </c>
      <c r="P4775" s="3">
        <v>0.28999999999999998</v>
      </c>
      <c r="Q4775" s="4">
        <v>1</v>
      </c>
      <c r="R4775" s="3">
        <v>6.9</v>
      </c>
      <c r="S47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5" t="str">
        <f>IF(AIRBNB[[#This Row],[RUIDO(dB)]]&lt;=4,"Silencioso",IF(AIRBNB[[#This Row],[RUIDO(dB)]]&lt;=5.5,"Poco Ruidoso","Ruidoso"))</f>
        <v>Ruidoso</v>
      </c>
      <c r="U4775" t="str">
        <f>IF(AND(AIRBNB[[#This Row],[PRECIO]]&lt;50,AIRBNB[[#This Row],[MIN_NOCHES]]&gt;3),"Dentro del presupuesto","No considerar")</f>
        <v>No considerar</v>
      </c>
      <c r="V4775" t="str">
        <f>VLOOKUP(AIRBNB[[#This Row],[HOST_ID]],Super_host[],5,FALSE)</f>
        <v>Host</v>
      </c>
    </row>
    <row r="4776" spans="1:22">
      <c r="A4776" s="4">
        <v>4573897</v>
      </c>
      <c r="B4776" t="s">
        <v>5267</v>
      </c>
      <c r="C4776" s="4">
        <v>21935479</v>
      </c>
      <c r="D4776" t="s">
        <v>5268</v>
      </c>
      <c r="E4776" t="s">
        <v>5269</v>
      </c>
      <c r="F4776" s="4">
        <v>10034</v>
      </c>
      <c r="G4776" s="13" t="s">
        <v>124</v>
      </c>
      <c r="H4776" s="13" t="s">
        <v>241</v>
      </c>
      <c r="I4776" s="1">
        <v>4086821</v>
      </c>
      <c r="J4776" s="1">
        <v>-7392128</v>
      </c>
      <c r="K4776" t="s">
        <v>40</v>
      </c>
      <c r="L4776" s="20">
        <v>76</v>
      </c>
      <c r="M4776" s="4">
        <v>2</v>
      </c>
      <c r="N4776" s="4">
        <v>70</v>
      </c>
      <c r="O4776" s="2">
        <v>43624</v>
      </c>
      <c r="P4776" s="3">
        <v>1.37</v>
      </c>
      <c r="Q4776" s="4">
        <v>1</v>
      </c>
      <c r="R4776" s="3">
        <v>5.6</v>
      </c>
      <c r="S47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6" t="str">
        <f>IF(AIRBNB[[#This Row],[RUIDO(dB)]]&lt;=4,"Silencioso",IF(AIRBNB[[#This Row],[RUIDO(dB)]]&lt;=5.5,"Poco Ruidoso","Ruidoso"))</f>
        <v>Ruidoso</v>
      </c>
      <c r="U4776" t="str">
        <f>IF(AND(AIRBNB[[#This Row],[PRECIO]]&lt;50,AIRBNB[[#This Row],[MIN_NOCHES]]&gt;3),"Dentro del presupuesto","No considerar")</f>
        <v>No considerar</v>
      </c>
      <c r="V4776" t="str">
        <f>VLOOKUP(AIRBNB[[#This Row],[HOST_ID]],Super_host[],5,FALSE)</f>
        <v>Host</v>
      </c>
    </row>
    <row r="4777" spans="1:22">
      <c r="A4777" s="4">
        <v>2381302</v>
      </c>
      <c r="B4777" t="s">
        <v>12401</v>
      </c>
      <c r="C4777" s="4">
        <v>12126255</v>
      </c>
      <c r="D4777" t="s">
        <v>12402</v>
      </c>
      <c r="E4777" t="s">
        <v>12403</v>
      </c>
      <c r="F4777" s="4">
        <v>11204</v>
      </c>
      <c r="G4777" s="13" t="s">
        <v>4662</v>
      </c>
      <c r="H4777" s="13" t="s">
        <v>10210</v>
      </c>
      <c r="I4777" s="1">
        <v>4061518</v>
      </c>
      <c r="J4777" s="1">
        <v>-7398874</v>
      </c>
      <c r="K4777" t="s">
        <v>5</v>
      </c>
      <c r="L4777" s="20">
        <v>76</v>
      </c>
      <c r="M4777" s="4">
        <v>30</v>
      </c>
      <c r="N4777" s="4">
        <v>28</v>
      </c>
      <c r="O4777" s="2">
        <v>43411</v>
      </c>
      <c r="P4777" s="3">
        <v>0.44</v>
      </c>
      <c r="Q4777" s="4">
        <v>1</v>
      </c>
      <c r="R4777" s="3">
        <v>6.9</v>
      </c>
      <c r="S47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7" t="str">
        <f>IF(AIRBNB[[#This Row],[RUIDO(dB)]]&lt;=4,"Silencioso",IF(AIRBNB[[#This Row],[RUIDO(dB)]]&lt;=5.5,"Poco Ruidoso","Ruidoso"))</f>
        <v>Ruidoso</v>
      </c>
      <c r="U4777" t="str">
        <f>IF(AND(AIRBNB[[#This Row],[PRECIO]]&lt;50,AIRBNB[[#This Row],[MIN_NOCHES]]&gt;3),"Dentro del presupuesto","No considerar")</f>
        <v>No considerar</v>
      </c>
      <c r="V4777" t="str">
        <f>VLOOKUP(AIRBNB[[#This Row],[HOST_ID]],Super_host[],5,FALSE)</f>
        <v>Host</v>
      </c>
    </row>
    <row r="4778" spans="1:22">
      <c r="A4778" s="4">
        <v>1704798</v>
      </c>
      <c r="B4778" t="s">
        <v>5884</v>
      </c>
      <c r="C4778" s="4">
        <v>8998805</v>
      </c>
      <c r="D4778" t="s">
        <v>5885</v>
      </c>
      <c r="E4778" t="s">
        <v>3278</v>
      </c>
      <c r="F4778" s="4">
        <v>10122</v>
      </c>
      <c r="G4778" s="13" t="s">
        <v>124</v>
      </c>
      <c r="H4778" s="13" t="s">
        <v>186</v>
      </c>
      <c r="I4778" s="1">
        <v>4075224</v>
      </c>
      <c r="J4778" s="1">
        <v>-7399487</v>
      </c>
      <c r="K4778" t="s">
        <v>40</v>
      </c>
      <c r="L4778" s="20">
        <v>76</v>
      </c>
      <c r="M4778" s="4">
        <v>3</v>
      </c>
      <c r="N4778" s="4">
        <v>164</v>
      </c>
      <c r="O4778" s="2">
        <v>43640</v>
      </c>
      <c r="P4778" s="3">
        <v>2.34</v>
      </c>
      <c r="Q4778" s="4">
        <v>1</v>
      </c>
      <c r="R4778" s="3">
        <v>5.6</v>
      </c>
      <c r="S47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8" t="str">
        <f>IF(AIRBNB[[#This Row],[RUIDO(dB)]]&lt;=4,"Silencioso",IF(AIRBNB[[#This Row],[RUIDO(dB)]]&lt;=5.5,"Poco Ruidoso","Ruidoso"))</f>
        <v>Ruidoso</v>
      </c>
      <c r="U4778" t="str">
        <f>IF(AND(AIRBNB[[#This Row],[PRECIO]]&lt;50,AIRBNB[[#This Row],[MIN_NOCHES]]&gt;3),"Dentro del presupuesto","No considerar")</f>
        <v>No considerar</v>
      </c>
      <c r="V4778" t="str">
        <f>VLOOKUP(AIRBNB[[#This Row],[HOST_ID]],Super_host[],5,FALSE)</f>
        <v>Host</v>
      </c>
    </row>
    <row r="4779" spans="1:22">
      <c r="A4779" s="4">
        <v>1347204</v>
      </c>
      <c r="B4779" t="s">
        <v>5533</v>
      </c>
      <c r="C4779" s="4">
        <v>7309232</v>
      </c>
      <c r="D4779" t="s">
        <v>5534</v>
      </c>
      <c r="E4779" t="s">
        <v>5535</v>
      </c>
      <c r="F4779" s="4">
        <v>10027</v>
      </c>
      <c r="G4779" s="13" t="s">
        <v>124</v>
      </c>
      <c r="H4779" s="13" t="s">
        <v>148</v>
      </c>
      <c r="I4779" s="1">
        <v>4080861</v>
      </c>
      <c r="J4779" s="1">
        <v>-7394574</v>
      </c>
      <c r="K4779" t="s">
        <v>5</v>
      </c>
      <c r="L4779" s="20">
        <v>76</v>
      </c>
      <c r="M4779" s="4">
        <v>3</v>
      </c>
      <c r="N4779" s="4">
        <v>123</v>
      </c>
      <c r="O4779" s="2">
        <v>43648</v>
      </c>
      <c r="P4779" s="3">
        <v>1.73</v>
      </c>
      <c r="Q4779" s="4">
        <v>1</v>
      </c>
      <c r="R4779" s="3">
        <v>5.6</v>
      </c>
      <c r="S47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79" t="str">
        <f>IF(AIRBNB[[#This Row],[RUIDO(dB)]]&lt;=4,"Silencioso",IF(AIRBNB[[#This Row],[RUIDO(dB)]]&lt;=5.5,"Poco Ruidoso","Ruidoso"))</f>
        <v>Ruidoso</v>
      </c>
      <c r="U4779" t="str">
        <f>IF(AND(AIRBNB[[#This Row],[PRECIO]]&lt;50,AIRBNB[[#This Row],[MIN_NOCHES]]&gt;3),"Dentro del presupuesto","No considerar")</f>
        <v>No considerar</v>
      </c>
      <c r="V4779" t="str">
        <f>VLOOKUP(AIRBNB[[#This Row],[HOST_ID]],Super_host[],5,FALSE)</f>
        <v>Host</v>
      </c>
    </row>
    <row r="4780" spans="1:22">
      <c r="A4780" s="4">
        <v>971247</v>
      </c>
      <c r="B4780" t="s">
        <v>5765</v>
      </c>
      <c r="C4780" s="4">
        <v>5308961</v>
      </c>
      <c r="D4780" t="s">
        <v>5766</v>
      </c>
      <c r="E4780" t="s">
        <v>5767</v>
      </c>
      <c r="F4780" s="4">
        <v>10025</v>
      </c>
      <c r="G4780" s="13" t="s">
        <v>124</v>
      </c>
      <c r="H4780" s="13" t="s">
        <v>168</v>
      </c>
      <c r="I4780" s="1">
        <v>4079368</v>
      </c>
      <c r="J4780" s="1">
        <v>-7396487</v>
      </c>
      <c r="K4780" t="s">
        <v>5</v>
      </c>
      <c r="L4780" s="20">
        <v>76</v>
      </c>
      <c r="M4780" s="4">
        <v>3</v>
      </c>
      <c r="N4780" s="4">
        <v>159</v>
      </c>
      <c r="O4780" s="2">
        <v>43649</v>
      </c>
      <c r="P4780" s="3">
        <v>2.09</v>
      </c>
      <c r="Q4780" s="4">
        <v>1</v>
      </c>
      <c r="R4780" s="3">
        <v>5.6</v>
      </c>
      <c r="S47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0" t="str">
        <f>IF(AIRBNB[[#This Row],[RUIDO(dB)]]&lt;=4,"Silencioso",IF(AIRBNB[[#This Row],[RUIDO(dB)]]&lt;=5.5,"Poco Ruidoso","Ruidoso"))</f>
        <v>Ruidoso</v>
      </c>
      <c r="U4780" t="str">
        <f>IF(AND(AIRBNB[[#This Row],[PRECIO]]&lt;50,AIRBNB[[#This Row],[MIN_NOCHES]]&gt;3),"Dentro del presupuesto","No considerar")</f>
        <v>No considerar</v>
      </c>
      <c r="V4780" t="str">
        <f>VLOOKUP(AIRBNB[[#This Row],[HOST_ID]],Super_host[],5,FALSE)</f>
        <v>Host</v>
      </c>
    </row>
    <row r="4781" spans="1:22">
      <c r="A4781" s="4">
        <v>927597</v>
      </c>
      <c r="B4781" t="s">
        <v>8661</v>
      </c>
      <c r="C4781" s="4">
        <v>4983320</v>
      </c>
      <c r="D4781" t="s">
        <v>8662</v>
      </c>
      <c r="E4781" t="s">
        <v>8663</v>
      </c>
      <c r="F4781" s="4">
        <v>11355</v>
      </c>
      <c r="G4781" s="13" t="s">
        <v>7897</v>
      </c>
      <c r="H4781" s="13" t="s">
        <v>7918</v>
      </c>
      <c r="I4781" s="1">
        <v>4075444</v>
      </c>
      <c r="J4781" s="1">
        <v>-7383057</v>
      </c>
      <c r="K4781" t="s">
        <v>40</v>
      </c>
      <c r="L4781" s="20">
        <v>76</v>
      </c>
      <c r="M4781" s="4">
        <v>1</v>
      </c>
      <c r="N4781" s="4">
        <v>75</v>
      </c>
      <c r="O4781" s="2">
        <v>42736</v>
      </c>
      <c r="P4781" s="3">
        <v>1</v>
      </c>
      <c r="Q4781" s="4">
        <v>5</v>
      </c>
      <c r="R4781" s="3">
        <v>6.24</v>
      </c>
      <c r="S47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1" t="str">
        <f>IF(AIRBNB[[#This Row],[RUIDO(dB)]]&lt;=4,"Silencioso",IF(AIRBNB[[#This Row],[RUIDO(dB)]]&lt;=5.5,"Poco Ruidoso","Ruidoso"))</f>
        <v>Ruidoso</v>
      </c>
      <c r="U4781" t="str">
        <f>IF(AND(AIRBNB[[#This Row],[PRECIO]]&lt;50,AIRBNB[[#This Row],[MIN_NOCHES]]&gt;3),"Dentro del presupuesto","No considerar")</f>
        <v>No considerar</v>
      </c>
      <c r="V4781" t="str">
        <f>VLOOKUP(AIRBNB[[#This Row],[HOST_ID]],Super_host[],5,FALSE)</f>
        <v>Host</v>
      </c>
    </row>
    <row r="4782" spans="1:22">
      <c r="A4782" s="4">
        <v>3829609</v>
      </c>
      <c r="B4782" t="s">
        <v>11816</v>
      </c>
      <c r="C4782" s="4">
        <v>4928083</v>
      </c>
      <c r="D4782" t="s">
        <v>6011</v>
      </c>
      <c r="E4782" t="s">
        <v>11817</v>
      </c>
      <c r="F4782" s="4">
        <v>11216</v>
      </c>
      <c r="G4782" s="13" t="s">
        <v>4662</v>
      </c>
      <c r="H4782" s="13" t="s">
        <v>9252</v>
      </c>
      <c r="I4782" s="1">
        <v>4067767</v>
      </c>
      <c r="J4782" s="1">
        <v>-7395162</v>
      </c>
      <c r="K4782" t="s">
        <v>5</v>
      </c>
      <c r="L4782" s="20">
        <v>76</v>
      </c>
      <c r="M4782" s="4">
        <v>5</v>
      </c>
      <c r="N4782" s="4">
        <v>14</v>
      </c>
      <c r="O4782" s="2">
        <v>43566</v>
      </c>
      <c r="P4782" s="3">
        <v>0.28000000000000003</v>
      </c>
      <c r="Q4782" s="4">
        <v>1</v>
      </c>
      <c r="R4782" s="3">
        <v>6.9</v>
      </c>
      <c r="S47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2" t="str">
        <f>IF(AIRBNB[[#This Row],[RUIDO(dB)]]&lt;=4,"Silencioso",IF(AIRBNB[[#This Row],[RUIDO(dB)]]&lt;=5.5,"Poco Ruidoso","Ruidoso"))</f>
        <v>Ruidoso</v>
      </c>
      <c r="U4782" t="str">
        <f>IF(AND(AIRBNB[[#This Row],[PRECIO]]&lt;50,AIRBNB[[#This Row],[MIN_NOCHES]]&gt;3),"Dentro del presupuesto","No considerar")</f>
        <v>No considerar</v>
      </c>
      <c r="V4782" t="str">
        <f>VLOOKUP(AIRBNB[[#This Row],[HOST_ID]],Super_host[],5,FALSE)</f>
        <v>Host</v>
      </c>
    </row>
    <row r="4783" spans="1:22">
      <c r="A4783" s="4">
        <v>783202</v>
      </c>
      <c r="B4783" t="s">
        <v>5864</v>
      </c>
      <c r="C4783" s="4">
        <v>4129805</v>
      </c>
      <c r="D4783" t="s">
        <v>5772</v>
      </c>
      <c r="E4783" t="s">
        <v>5865</v>
      </c>
      <c r="F4783" s="4">
        <v>10014</v>
      </c>
      <c r="G4783" s="13" t="s">
        <v>124</v>
      </c>
      <c r="H4783" s="13" t="s">
        <v>140</v>
      </c>
      <c r="I4783" s="1">
        <v>4073164</v>
      </c>
      <c r="J4783" s="1">
        <v>-7400327</v>
      </c>
      <c r="K4783" t="s">
        <v>5</v>
      </c>
      <c r="L4783" s="20">
        <v>76</v>
      </c>
      <c r="M4783" s="4">
        <v>2</v>
      </c>
      <c r="N4783" s="4">
        <v>185</v>
      </c>
      <c r="O4783" s="2">
        <v>43640</v>
      </c>
      <c r="P4783" s="3">
        <v>2.2999999999999998</v>
      </c>
      <c r="Q4783" s="4">
        <v>1</v>
      </c>
      <c r="R4783" s="3">
        <v>5.6</v>
      </c>
      <c r="S47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3" t="str">
        <f>IF(AIRBNB[[#This Row],[RUIDO(dB)]]&lt;=4,"Silencioso",IF(AIRBNB[[#This Row],[RUIDO(dB)]]&lt;=5.5,"Poco Ruidoso","Ruidoso"))</f>
        <v>Ruidoso</v>
      </c>
      <c r="U4783" t="str">
        <f>IF(AND(AIRBNB[[#This Row],[PRECIO]]&lt;50,AIRBNB[[#This Row],[MIN_NOCHES]]&gt;3),"Dentro del presupuesto","No considerar")</f>
        <v>No considerar</v>
      </c>
      <c r="V4783" t="str">
        <f>VLOOKUP(AIRBNB[[#This Row],[HOST_ID]],Super_host[],5,FALSE)</f>
        <v>Host</v>
      </c>
    </row>
    <row r="4784" spans="1:22">
      <c r="A4784" s="4">
        <v>6364086</v>
      </c>
      <c r="B4784" t="s">
        <v>2255</v>
      </c>
      <c r="C4784" s="4">
        <v>3471132</v>
      </c>
      <c r="D4784" t="s">
        <v>2256</v>
      </c>
      <c r="E4784" t="s">
        <v>2257</v>
      </c>
      <c r="F4784" s="4">
        <v>10025</v>
      </c>
      <c r="G4784" s="13" t="s">
        <v>124</v>
      </c>
      <c r="H4784" s="13" t="s">
        <v>168</v>
      </c>
      <c r="I4784" s="1">
        <v>407966</v>
      </c>
      <c r="J4784" s="1">
        <v>-7397154</v>
      </c>
      <c r="K4784" t="s">
        <v>5</v>
      </c>
      <c r="L4784" s="20">
        <v>76</v>
      </c>
      <c r="M4784" s="4">
        <v>4</v>
      </c>
      <c r="N4784" s="4">
        <v>8</v>
      </c>
      <c r="O4784" s="2">
        <v>42701</v>
      </c>
      <c r="P4784" s="3">
        <v>0.16</v>
      </c>
      <c r="Q4784" s="4">
        <v>1</v>
      </c>
      <c r="R4784" s="3">
        <v>5.6</v>
      </c>
      <c r="S47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4" t="str">
        <f>IF(AIRBNB[[#This Row],[RUIDO(dB)]]&lt;=4,"Silencioso",IF(AIRBNB[[#This Row],[RUIDO(dB)]]&lt;=5.5,"Poco Ruidoso","Ruidoso"))</f>
        <v>Ruidoso</v>
      </c>
      <c r="U4784" t="str">
        <f>IF(AND(AIRBNB[[#This Row],[PRECIO]]&lt;50,AIRBNB[[#This Row],[MIN_NOCHES]]&gt;3),"Dentro del presupuesto","No considerar")</f>
        <v>No considerar</v>
      </c>
      <c r="V4784" t="str">
        <f>VLOOKUP(AIRBNB[[#This Row],[HOST_ID]],Super_host[],5,FALSE)</f>
        <v>Host</v>
      </c>
    </row>
    <row r="4785" spans="1:22">
      <c r="A4785" s="4">
        <v>4057361</v>
      </c>
      <c r="B4785" t="s">
        <v>8429</v>
      </c>
      <c r="C4785" s="4">
        <v>2075509</v>
      </c>
      <c r="D4785" t="s">
        <v>1640</v>
      </c>
      <c r="E4785" t="s">
        <v>8430</v>
      </c>
      <c r="F4785" s="4">
        <v>11106</v>
      </c>
      <c r="G4785" s="13" t="s">
        <v>7897</v>
      </c>
      <c r="H4785" s="13" t="s">
        <v>7905</v>
      </c>
      <c r="I4785" s="1">
        <v>4075977</v>
      </c>
      <c r="J4785" s="1">
        <v>-7392904</v>
      </c>
      <c r="K4785" t="s">
        <v>40</v>
      </c>
      <c r="L4785" s="20">
        <v>76</v>
      </c>
      <c r="M4785" s="4">
        <v>1</v>
      </c>
      <c r="N4785" s="4">
        <v>14</v>
      </c>
      <c r="O4785" s="2">
        <v>43566</v>
      </c>
      <c r="P4785" s="3">
        <v>0.41</v>
      </c>
      <c r="Q4785" s="4">
        <v>5</v>
      </c>
      <c r="R4785" s="3">
        <v>6.24</v>
      </c>
      <c r="S47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5" t="str">
        <f>IF(AIRBNB[[#This Row],[RUIDO(dB)]]&lt;=4,"Silencioso",IF(AIRBNB[[#This Row],[RUIDO(dB)]]&lt;=5.5,"Poco Ruidoso","Ruidoso"))</f>
        <v>Ruidoso</v>
      </c>
      <c r="U4785" t="str">
        <f>IF(AND(AIRBNB[[#This Row],[PRECIO]]&lt;50,AIRBNB[[#This Row],[MIN_NOCHES]]&gt;3),"Dentro del presupuesto","No considerar")</f>
        <v>No considerar</v>
      </c>
      <c r="V4785" t="str">
        <f>VLOOKUP(AIRBNB[[#This Row],[HOST_ID]],Super_host[],5,FALSE)</f>
        <v>Host</v>
      </c>
    </row>
    <row r="4786" spans="1:22">
      <c r="A4786" s="4">
        <v>782554</v>
      </c>
      <c r="B4786" t="s">
        <v>4722</v>
      </c>
      <c r="C4786" s="4">
        <v>1830890</v>
      </c>
      <c r="D4786" t="s">
        <v>4723</v>
      </c>
      <c r="E4786" t="s">
        <v>4724</v>
      </c>
      <c r="F4786" s="4">
        <v>10014</v>
      </c>
      <c r="G4786" s="13" t="s">
        <v>124</v>
      </c>
      <c r="H4786" s="13" t="s">
        <v>140</v>
      </c>
      <c r="I4786" s="1">
        <v>4073364</v>
      </c>
      <c r="J4786" s="1">
        <v>-7400539</v>
      </c>
      <c r="K4786" t="s">
        <v>5</v>
      </c>
      <c r="L4786" s="20">
        <v>76</v>
      </c>
      <c r="M4786" s="4">
        <v>2</v>
      </c>
      <c r="N4786" s="4">
        <v>68</v>
      </c>
      <c r="O4786" s="2">
        <v>43647</v>
      </c>
      <c r="P4786" s="3">
        <v>0.92</v>
      </c>
      <c r="Q4786" s="4">
        <v>1</v>
      </c>
      <c r="R4786" s="3">
        <v>5.6</v>
      </c>
      <c r="S47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6" t="str">
        <f>IF(AIRBNB[[#This Row],[RUIDO(dB)]]&lt;=4,"Silencioso",IF(AIRBNB[[#This Row],[RUIDO(dB)]]&lt;=5.5,"Poco Ruidoso","Ruidoso"))</f>
        <v>Ruidoso</v>
      </c>
      <c r="U4786" t="str">
        <f>IF(AND(AIRBNB[[#This Row],[PRECIO]]&lt;50,AIRBNB[[#This Row],[MIN_NOCHES]]&gt;3),"Dentro del presupuesto","No considerar")</f>
        <v>No considerar</v>
      </c>
      <c r="V4786" t="str">
        <f>VLOOKUP(AIRBNB[[#This Row],[HOST_ID]],Super_host[],5,FALSE)</f>
        <v>Host</v>
      </c>
    </row>
    <row r="4787" spans="1:22">
      <c r="A4787" s="4">
        <v>1049224</v>
      </c>
      <c r="B4787" t="s">
        <v>3677</v>
      </c>
      <c r="C4787" s="4">
        <v>1740216</v>
      </c>
      <c r="D4787" t="s">
        <v>332</v>
      </c>
      <c r="E4787" t="s">
        <v>3678</v>
      </c>
      <c r="F4787" s="4">
        <v>10027</v>
      </c>
      <c r="G4787" s="13" t="s">
        <v>124</v>
      </c>
      <c r="H4787" s="13" t="s">
        <v>148</v>
      </c>
      <c r="I4787" s="1">
        <v>4081241</v>
      </c>
      <c r="J4787" s="1">
        <v>-7394371</v>
      </c>
      <c r="K4787" t="s">
        <v>5</v>
      </c>
      <c r="L4787" s="20">
        <v>76</v>
      </c>
      <c r="M4787" s="4">
        <v>30</v>
      </c>
      <c r="N4787" s="4">
        <v>31</v>
      </c>
      <c r="O4787" s="2">
        <v>43104</v>
      </c>
      <c r="P4787" s="3">
        <v>0.43</v>
      </c>
      <c r="Q4787" s="4">
        <v>1</v>
      </c>
      <c r="R4787" s="3">
        <v>5.6</v>
      </c>
      <c r="S47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7" t="str">
        <f>IF(AIRBNB[[#This Row],[RUIDO(dB)]]&lt;=4,"Silencioso",IF(AIRBNB[[#This Row],[RUIDO(dB)]]&lt;=5.5,"Poco Ruidoso","Ruidoso"))</f>
        <v>Ruidoso</v>
      </c>
      <c r="U4787" t="str">
        <f>IF(AND(AIRBNB[[#This Row],[PRECIO]]&lt;50,AIRBNB[[#This Row],[MIN_NOCHES]]&gt;3),"Dentro del presupuesto","No considerar")</f>
        <v>No considerar</v>
      </c>
      <c r="V4787" t="str">
        <f>VLOOKUP(AIRBNB[[#This Row],[HOST_ID]],Super_host[],5,FALSE)</f>
        <v>Host</v>
      </c>
    </row>
    <row r="4788" spans="1:22">
      <c r="A4788" s="4">
        <v>6105140</v>
      </c>
      <c r="B4788" t="s">
        <v>13001</v>
      </c>
      <c r="C4788" s="4">
        <v>946182</v>
      </c>
      <c r="D4788" t="s">
        <v>1430</v>
      </c>
      <c r="E4788" t="s">
        <v>13002</v>
      </c>
      <c r="F4788" s="4">
        <v>11221</v>
      </c>
      <c r="G4788" s="13" t="s">
        <v>4662</v>
      </c>
      <c r="H4788" s="13" t="s">
        <v>9230</v>
      </c>
      <c r="I4788" s="1">
        <v>4068582</v>
      </c>
      <c r="J4788" s="1">
        <v>-7394231</v>
      </c>
      <c r="K4788" t="s">
        <v>40</v>
      </c>
      <c r="L4788" s="20">
        <v>76</v>
      </c>
      <c r="M4788" s="4">
        <v>1</v>
      </c>
      <c r="N4788" s="4">
        <v>19</v>
      </c>
      <c r="O4788" s="2">
        <v>43611</v>
      </c>
      <c r="P4788" s="3">
        <v>0.7</v>
      </c>
      <c r="Q4788" s="4">
        <v>1</v>
      </c>
      <c r="R4788" s="3">
        <v>6.9</v>
      </c>
      <c r="S47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8" t="str">
        <f>IF(AIRBNB[[#This Row],[RUIDO(dB)]]&lt;=4,"Silencioso",IF(AIRBNB[[#This Row],[RUIDO(dB)]]&lt;=5.5,"Poco Ruidoso","Ruidoso"))</f>
        <v>Ruidoso</v>
      </c>
      <c r="U4788" t="str">
        <f>IF(AND(AIRBNB[[#This Row],[PRECIO]]&lt;50,AIRBNB[[#This Row],[MIN_NOCHES]]&gt;3),"Dentro del presupuesto","No considerar")</f>
        <v>No considerar</v>
      </c>
      <c r="V4788" t="str">
        <f>VLOOKUP(AIRBNB[[#This Row],[HOST_ID]],Super_host[],5,FALSE)</f>
        <v>Host</v>
      </c>
    </row>
    <row r="4789" spans="1:22">
      <c r="A4789" s="4">
        <v>6783518</v>
      </c>
      <c r="B4789" t="s">
        <v>15337</v>
      </c>
      <c r="C4789" s="4">
        <v>35512327</v>
      </c>
      <c r="D4789" t="s">
        <v>15338</v>
      </c>
      <c r="E4789" t="s">
        <v>15339</v>
      </c>
      <c r="F4789" s="4">
        <v>11216</v>
      </c>
      <c r="G4789" s="13" t="s">
        <v>4662</v>
      </c>
      <c r="H4789" s="13" t="s">
        <v>9230</v>
      </c>
      <c r="I4789" s="1">
        <v>4068247</v>
      </c>
      <c r="J4789" s="1">
        <v>-7394243</v>
      </c>
      <c r="K4789" t="s">
        <v>40</v>
      </c>
      <c r="L4789" s="20">
        <v>75</v>
      </c>
      <c r="M4789" s="4">
        <v>3</v>
      </c>
      <c r="N4789" s="4">
        <v>0</v>
      </c>
      <c r="O4789" s="2">
        <v>43038</v>
      </c>
      <c r="P4789" s="3">
        <v>0.2</v>
      </c>
      <c r="Q4789" s="4">
        <v>1</v>
      </c>
      <c r="R4789" s="3">
        <v>6.9</v>
      </c>
      <c r="S47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89" t="str">
        <f>IF(AIRBNB[[#This Row],[RUIDO(dB)]]&lt;=4,"Silencioso",IF(AIRBNB[[#This Row],[RUIDO(dB)]]&lt;=5.5,"Poco Ruidoso","Ruidoso"))</f>
        <v>Ruidoso</v>
      </c>
      <c r="U4789" t="str">
        <f>IF(AND(AIRBNB[[#This Row],[PRECIO]]&lt;50,AIRBNB[[#This Row],[MIN_NOCHES]]&gt;3),"Dentro del presupuesto","No considerar")</f>
        <v>No considerar</v>
      </c>
      <c r="V4789" t="str">
        <f>VLOOKUP(AIRBNB[[#This Row],[HOST_ID]],Super_host[],5,FALSE)</f>
        <v>Host</v>
      </c>
    </row>
    <row r="4790" spans="1:22">
      <c r="A4790" s="4">
        <v>6766259</v>
      </c>
      <c r="B4790" t="s">
        <v>8283</v>
      </c>
      <c r="C4790" s="4">
        <v>35423181</v>
      </c>
      <c r="D4790" t="s">
        <v>8284</v>
      </c>
      <c r="E4790" t="s">
        <v>8285</v>
      </c>
      <c r="F4790" s="4">
        <v>11103</v>
      </c>
      <c r="G4790" s="13" t="s">
        <v>7897</v>
      </c>
      <c r="H4790" s="13" t="s">
        <v>7940</v>
      </c>
      <c r="I4790" s="1">
        <v>407665</v>
      </c>
      <c r="J4790" s="1">
        <v>-7391759</v>
      </c>
      <c r="K4790" t="s">
        <v>40</v>
      </c>
      <c r="L4790" s="20">
        <v>75</v>
      </c>
      <c r="M4790" s="4">
        <v>1</v>
      </c>
      <c r="N4790" s="4">
        <v>10</v>
      </c>
      <c r="O4790" s="2">
        <v>43380</v>
      </c>
      <c r="P4790" s="3">
        <v>0.22</v>
      </c>
      <c r="Q4790" s="4">
        <v>5</v>
      </c>
      <c r="R4790" s="3">
        <v>6.24</v>
      </c>
      <c r="S47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0" t="str">
        <f>IF(AIRBNB[[#This Row],[RUIDO(dB)]]&lt;=4,"Silencioso",IF(AIRBNB[[#This Row],[RUIDO(dB)]]&lt;=5.5,"Poco Ruidoso","Ruidoso"))</f>
        <v>Ruidoso</v>
      </c>
      <c r="U4790" t="str">
        <f>IF(AND(AIRBNB[[#This Row],[PRECIO]]&lt;50,AIRBNB[[#This Row],[MIN_NOCHES]]&gt;3),"Dentro del presupuesto","No considerar")</f>
        <v>No considerar</v>
      </c>
      <c r="V4790" t="str">
        <f>VLOOKUP(AIRBNB[[#This Row],[HOST_ID]],Super_host[],5,FALSE)</f>
        <v>Host</v>
      </c>
    </row>
    <row r="4791" spans="1:22">
      <c r="A4791" s="4">
        <v>6699912</v>
      </c>
      <c r="B4791" t="s">
        <v>15340</v>
      </c>
      <c r="C4791" s="4">
        <v>35070587</v>
      </c>
      <c r="D4791" t="s">
        <v>2618</v>
      </c>
      <c r="E4791" t="s">
        <v>15341</v>
      </c>
      <c r="F4791" s="4">
        <v>11215</v>
      </c>
      <c r="G4791" s="13" t="s">
        <v>4662</v>
      </c>
      <c r="H4791" s="13" t="s">
        <v>9246</v>
      </c>
      <c r="I4791" s="1">
        <v>4065972</v>
      </c>
      <c r="J4791" s="1">
        <v>-739937</v>
      </c>
      <c r="K4791" t="s">
        <v>40</v>
      </c>
      <c r="L4791" s="20">
        <v>75</v>
      </c>
      <c r="M4791" s="4">
        <v>7</v>
      </c>
      <c r="N4791" s="4">
        <v>0</v>
      </c>
      <c r="O4791" s="2">
        <v>43615</v>
      </c>
      <c r="P4791" s="3">
        <v>0.24</v>
      </c>
      <c r="Q4791" s="4">
        <v>1</v>
      </c>
      <c r="R4791" s="3">
        <v>6.9</v>
      </c>
      <c r="S47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1" t="str">
        <f>IF(AIRBNB[[#This Row],[RUIDO(dB)]]&lt;=4,"Silencioso",IF(AIRBNB[[#This Row],[RUIDO(dB)]]&lt;=5.5,"Poco Ruidoso","Ruidoso"))</f>
        <v>Ruidoso</v>
      </c>
      <c r="U4791" t="str">
        <f>IF(AND(AIRBNB[[#This Row],[PRECIO]]&lt;50,AIRBNB[[#This Row],[MIN_NOCHES]]&gt;3),"Dentro del presupuesto","No considerar")</f>
        <v>No considerar</v>
      </c>
      <c r="V4791" t="str">
        <f>VLOOKUP(AIRBNB[[#This Row],[HOST_ID]],Super_host[],5,FALSE)</f>
        <v>Host</v>
      </c>
    </row>
    <row r="4792" spans="1:22">
      <c r="A4792" s="4">
        <v>6662487</v>
      </c>
      <c r="B4792" t="s">
        <v>5092</v>
      </c>
      <c r="C4792" s="4">
        <v>34874378</v>
      </c>
      <c r="D4792" t="s">
        <v>131</v>
      </c>
      <c r="E4792" t="s">
        <v>2387</v>
      </c>
      <c r="F4792" s="4">
        <v>10031</v>
      </c>
      <c r="G4792" s="13" t="s">
        <v>124</v>
      </c>
      <c r="H4792" s="13" t="s">
        <v>148</v>
      </c>
      <c r="I4792" s="1">
        <v>4082398</v>
      </c>
      <c r="J4792" s="1">
        <v>-7394846</v>
      </c>
      <c r="K4792" t="s">
        <v>40</v>
      </c>
      <c r="L4792" s="20">
        <v>75</v>
      </c>
      <c r="M4792" s="4">
        <v>1</v>
      </c>
      <c r="N4792" s="4">
        <v>59</v>
      </c>
      <c r="O4792" s="2">
        <v>42993</v>
      </c>
      <c r="P4792" s="3">
        <v>1.19</v>
      </c>
      <c r="Q4792" s="4">
        <v>1</v>
      </c>
      <c r="R4792" s="3">
        <v>5.6</v>
      </c>
      <c r="S47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2" t="str">
        <f>IF(AIRBNB[[#This Row],[RUIDO(dB)]]&lt;=4,"Silencioso",IF(AIRBNB[[#This Row],[RUIDO(dB)]]&lt;=5.5,"Poco Ruidoso","Ruidoso"))</f>
        <v>Ruidoso</v>
      </c>
      <c r="U4792" t="str">
        <f>IF(AND(AIRBNB[[#This Row],[PRECIO]]&lt;50,AIRBNB[[#This Row],[MIN_NOCHES]]&gt;3),"Dentro del presupuesto","No considerar")</f>
        <v>No considerar</v>
      </c>
      <c r="V4792" t="str">
        <f>VLOOKUP(AIRBNB[[#This Row],[HOST_ID]],Super_host[],5,FALSE)</f>
        <v>Host</v>
      </c>
    </row>
    <row r="4793" spans="1:22">
      <c r="A4793" s="4">
        <v>6636968</v>
      </c>
      <c r="B4793" t="s">
        <v>12049</v>
      </c>
      <c r="C4793" s="4">
        <v>34738375</v>
      </c>
      <c r="D4793" t="s">
        <v>334</v>
      </c>
      <c r="E4793" t="s">
        <v>11784</v>
      </c>
      <c r="F4793" s="4">
        <v>11225</v>
      </c>
      <c r="G4793" s="13" t="s">
        <v>4662</v>
      </c>
      <c r="H4793" s="13" t="s">
        <v>9481</v>
      </c>
      <c r="I4793" s="1">
        <v>4066205</v>
      </c>
      <c r="J4793" s="1">
        <v>-7396301</v>
      </c>
      <c r="K4793" t="s">
        <v>5</v>
      </c>
      <c r="L4793" s="20">
        <v>75</v>
      </c>
      <c r="M4793" s="4">
        <v>5</v>
      </c>
      <c r="N4793" s="4">
        <v>12</v>
      </c>
      <c r="O4793" s="2">
        <v>43104</v>
      </c>
      <c r="P4793" s="3">
        <v>0.34</v>
      </c>
      <c r="Q4793" s="4">
        <v>1</v>
      </c>
      <c r="R4793" s="3">
        <v>6.9</v>
      </c>
      <c r="S47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3" t="str">
        <f>IF(AIRBNB[[#This Row],[RUIDO(dB)]]&lt;=4,"Silencioso",IF(AIRBNB[[#This Row],[RUIDO(dB)]]&lt;=5.5,"Poco Ruidoso","Ruidoso"))</f>
        <v>Ruidoso</v>
      </c>
      <c r="U4793" t="str">
        <f>IF(AND(AIRBNB[[#This Row],[PRECIO]]&lt;50,AIRBNB[[#This Row],[MIN_NOCHES]]&gt;3),"Dentro del presupuesto","No considerar")</f>
        <v>No considerar</v>
      </c>
      <c r="V4793" t="str">
        <f>VLOOKUP(AIRBNB[[#This Row],[HOST_ID]],Super_host[],5,FALSE)</f>
        <v>Host</v>
      </c>
    </row>
    <row r="4794" spans="1:22">
      <c r="A4794" s="4">
        <v>6599689</v>
      </c>
      <c r="B4794" t="s">
        <v>6581</v>
      </c>
      <c r="C4794" s="4">
        <v>34475475</v>
      </c>
      <c r="D4794" t="s">
        <v>1831</v>
      </c>
      <c r="E4794" t="s">
        <v>6582</v>
      </c>
      <c r="F4794" s="4">
        <v>10033</v>
      </c>
      <c r="G4794" s="13" t="s">
        <v>124</v>
      </c>
      <c r="H4794" s="13" t="s">
        <v>125</v>
      </c>
      <c r="I4794" s="1">
        <v>4085131</v>
      </c>
      <c r="J4794" s="1">
        <v>-7394059</v>
      </c>
      <c r="K4794" t="s">
        <v>40</v>
      </c>
      <c r="L4794" s="20">
        <v>75</v>
      </c>
      <c r="M4794" s="4">
        <v>1</v>
      </c>
      <c r="N4794" s="4">
        <v>0</v>
      </c>
      <c r="O4794" s="2">
        <v>43467</v>
      </c>
      <c r="P4794" s="3">
        <v>0.06</v>
      </c>
      <c r="Q4794" s="4">
        <v>1</v>
      </c>
      <c r="R4794" s="3">
        <v>5.6</v>
      </c>
      <c r="S47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4" t="str">
        <f>IF(AIRBNB[[#This Row],[RUIDO(dB)]]&lt;=4,"Silencioso",IF(AIRBNB[[#This Row],[RUIDO(dB)]]&lt;=5.5,"Poco Ruidoso","Ruidoso"))</f>
        <v>Ruidoso</v>
      </c>
      <c r="U4794" t="str">
        <f>IF(AND(AIRBNB[[#This Row],[PRECIO]]&lt;50,AIRBNB[[#This Row],[MIN_NOCHES]]&gt;3),"Dentro del presupuesto","No considerar")</f>
        <v>No considerar</v>
      </c>
      <c r="V4794" t="str">
        <f>VLOOKUP(AIRBNB[[#This Row],[HOST_ID]],Super_host[],5,FALSE)</f>
        <v>Host</v>
      </c>
    </row>
    <row r="4795" spans="1:22">
      <c r="A4795" s="4">
        <v>6437262</v>
      </c>
      <c r="B4795" t="s">
        <v>11677</v>
      </c>
      <c r="C4795" s="4">
        <v>33605594</v>
      </c>
      <c r="D4795" t="s">
        <v>11678</v>
      </c>
      <c r="E4795" t="s">
        <v>11679</v>
      </c>
      <c r="F4795" s="4">
        <v>11235</v>
      </c>
      <c r="G4795" s="13" t="s">
        <v>4662</v>
      </c>
      <c r="H4795" s="13" t="s">
        <v>9921</v>
      </c>
      <c r="I4795" s="1">
        <v>4059225</v>
      </c>
      <c r="J4795" s="1">
        <v>-7395026</v>
      </c>
      <c r="K4795" t="s">
        <v>40</v>
      </c>
      <c r="L4795" s="20">
        <v>75</v>
      </c>
      <c r="M4795" s="4">
        <v>1</v>
      </c>
      <c r="N4795" s="4">
        <v>8</v>
      </c>
      <c r="O4795" s="2">
        <v>43600</v>
      </c>
      <c r="P4795" s="3">
        <v>0.26</v>
      </c>
      <c r="Q4795" s="4">
        <v>1</v>
      </c>
      <c r="R4795" s="3">
        <v>6.9</v>
      </c>
      <c r="S47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5" t="str">
        <f>IF(AIRBNB[[#This Row],[RUIDO(dB)]]&lt;=4,"Silencioso",IF(AIRBNB[[#This Row],[RUIDO(dB)]]&lt;=5.5,"Poco Ruidoso","Ruidoso"))</f>
        <v>Ruidoso</v>
      </c>
      <c r="U4795" t="str">
        <f>IF(AND(AIRBNB[[#This Row],[PRECIO]]&lt;50,AIRBNB[[#This Row],[MIN_NOCHES]]&gt;3),"Dentro del presupuesto","No considerar")</f>
        <v>No considerar</v>
      </c>
      <c r="V4795" t="str">
        <f>VLOOKUP(AIRBNB[[#This Row],[HOST_ID]],Super_host[],5,FALSE)</f>
        <v>Host</v>
      </c>
    </row>
    <row r="4796" spans="1:22">
      <c r="A4796" s="4">
        <v>6391465</v>
      </c>
      <c r="B4796" t="s">
        <v>12699</v>
      </c>
      <c r="C4796" s="4">
        <v>33323743</v>
      </c>
      <c r="D4796" t="s">
        <v>4928</v>
      </c>
      <c r="E4796" t="s">
        <v>12700</v>
      </c>
      <c r="F4796" s="4">
        <v>11213</v>
      </c>
      <c r="G4796" s="13" t="s">
        <v>4662</v>
      </c>
      <c r="H4796" s="13" t="s">
        <v>9252</v>
      </c>
      <c r="I4796" s="1">
        <v>4067371</v>
      </c>
      <c r="J4796" s="1">
        <v>-7392743</v>
      </c>
      <c r="K4796" t="s">
        <v>40</v>
      </c>
      <c r="L4796" s="20">
        <v>75</v>
      </c>
      <c r="M4796" s="4">
        <v>1</v>
      </c>
      <c r="N4796" s="4">
        <v>5</v>
      </c>
      <c r="O4796" s="2">
        <v>43466</v>
      </c>
      <c r="P4796" s="3">
        <v>0.55000000000000004</v>
      </c>
      <c r="Q4796" s="4">
        <v>1</v>
      </c>
      <c r="R4796" s="3">
        <v>6.9</v>
      </c>
      <c r="S47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6" t="str">
        <f>IF(AIRBNB[[#This Row],[RUIDO(dB)]]&lt;=4,"Silencioso",IF(AIRBNB[[#This Row],[RUIDO(dB)]]&lt;=5.5,"Poco Ruidoso","Ruidoso"))</f>
        <v>Ruidoso</v>
      </c>
      <c r="U4796" t="str">
        <f>IF(AND(AIRBNB[[#This Row],[PRECIO]]&lt;50,AIRBNB[[#This Row],[MIN_NOCHES]]&gt;3),"Dentro del presupuesto","No considerar")</f>
        <v>No considerar</v>
      </c>
      <c r="V4796" t="str">
        <f>VLOOKUP(AIRBNB[[#This Row],[HOST_ID]],Super_host[],5,FALSE)</f>
        <v>Host</v>
      </c>
    </row>
    <row r="4797" spans="1:22">
      <c r="A4797" s="4">
        <v>6104187</v>
      </c>
      <c r="B4797" t="s">
        <v>14406</v>
      </c>
      <c r="C4797" s="4">
        <v>31673092</v>
      </c>
      <c r="D4797" t="s">
        <v>14407</v>
      </c>
      <c r="E4797" t="s">
        <v>14408</v>
      </c>
      <c r="F4797" s="4">
        <v>11216</v>
      </c>
      <c r="G4797" s="13" t="s">
        <v>4662</v>
      </c>
      <c r="H4797" s="13" t="s">
        <v>9252</v>
      </c>
      <c r="I4797" s="1">
        <v>4067757</v>
      </c>
      <c r="J4797" s="1">
        <v>-7394886</v>
      </c>
      <c r="K4797" t="s">
        <v>5</v>
      </c>
      <c r="L4797" s="20">
        <v>75</v>
      </c>
      <c r="M4797" s="4">
        <v>30</v>
      </c>
      <c r="N4797" s="4">
        <v>101</v>
      </c>
      <c r="O4797" s="2">
        <v>43624</v>
      </c>
      <c r="P4797" s="3">
        <v>2.06</v>
      </c>
      <c r="Q4797" s="4">
        <v>1</v>
      </c>
      <c r="R4797" s="3">
        <v>6.9</v>
      </c>
      <c r="S47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7" t="str">
        <f>IF(AIRBNB[[#This Row],[RUIDO(dB)]]&lt;=4,"Silencioso",IF(AIRBNB[[#This Row],[RUIDO(dB)]]&lt;=5.5,"Poco Ruidoso","Ruidoso"))</f>
        <v>Ruidoso</v>
      </c>
      <c r="U4797" t="str">
        <f>IF(AND(AIRBNB[[#This Row],[PRECIO]]&lt;50,AIRBNB[[#This Row],[MIN_NOCHES]]&gt;3),"Dentro del presupuesto","No considerar")</f>
        <v>No considerar</v>
      </c>
      <c r="V4797" t="str">
        <f>VLOOKUP(AIRBNB[[#This Row],[HOST_ID]],Super_host[],5,FALSE)</f>
        <v>Host</v>
      </c>
    </row>
    <row r="4798" spans="1:22">
      <c r="A4798" s="4">
        <v>6259928</v>
      </c>
      <c r="B4798" t="s">
        <v>1065</v>
      </c>
      <c r="C4798" s="4">
        <v>31405259</v>
      </c>
      <c r="D4798" t="s">
        <v>1066</v>
      </c>
      <c r="E4798" t="s">
        <v>1067</v>
      </c>
      <c r="F4798" s="4">
        <v>10009</v>
      </c>
      <c r="G4798" s="13" t="s">
        <v>124</v>
      </c>
      <c r="H4798" s="13" t="s">
        <v>133</v>
      </c>
      <c r="I4798" s="1">
        <v>4072745</v>
      </c>
      <c r="J4798" s="1">
        <v>-7398362</v>
      </c>
      <c r="K4798" t="s">
        <v>40</v>
      </c>
      <c r="L4798" s="20">
        <v>75</v>
      </c>
      <c r="M4798" s="4">
        <v>6</v>
      </c>
      <c r="N4798" s="4">
        <v>3</v>
      </c>
      <c r="O4798" s="2">
        <v>42742</v>
      </c>
      <c r="P4798" s="3">
        <v>0.06</v>
      </c>
      <c r="Q4798" s="4">
        <v>1</v>
      </c>
      <c r="R4798" s="3">
        <v>5.6</v>
      </c>
      <c r="S47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8" t="str">
        <f>IF(AIRBNB[[#This Row],[RUIDO(dB)]]&lt;=4,"Silencioso",IF(AIRBNB[[#This Row],[RUIDO(dB)]]&lt;=5.5,"Poco Ruidoso","Ruidoso"))</f>
        <v>Ruidoso</v>
      </c>
      <c r="U4798" t="str">
        <f>IF(AND(AIRBNB[[#This Row],[PRECIO]]&lt;50,AIRBNB[[#This Row],[MIN_NOCHES]]&gt;3),"Dentro del presupuesto","No considerar")</f>
        <v>No considerar</v>
      </c>
      <c r="V4798" t="str">
        <f>VLOOKUP(AIRBNB[[#This Row],[HOST_ID]],Super_host[],5,FALSE)</f>
        <v>Host</v>
      </c>
    </row>
    <row r="4799" spans="1:22">
      <c r="A4799" s="4">
        <v>5883655</v>
      </c>
      <c r="B4799" t="s">
        <v>15370</v>
      </c>
      <c r="C4799" s="4">
        <v>30554435</v>
      </c>
      <c r="D4799" t="s">
        <v>236</v>
      </c>
      <c r="E4799" t="s">
        <v>15371</v>
      </c>
      <c r="F4799" s="4">
        <v>11222</v>
      </c>
      <c r="G4799" s="13" t="s">
        <v>4662</v>
      </c>
      <c r="H4799" s="13" t="s">
        <v>9249</v>
      </c>
      <c r="I4799" s="1">
        <v>4072684</v>
      </c>
      <c r="J4799" s="1">
        <v>-7395628</v>
      </c>
      <c r="K4799" t="s">
        <v>40</v>
      </c>
      <c r="L4799" s="20">
        <v>75</v>
      </c>
      <c r="M4799" s="4">
        <v>1</v>
      </c>
      <c r="N4799" s="4">
        <v>0</v>
      </c>
      <c r="O4799" s="2">
        <v>42995</v>
      </c>
      <c r="P4799" s="3">
        <v>0.66</v>
      </c>
      <c r="Q4799" s="4">
        <v>1</v>
      </c>
      <c r="R4799" s="3">
        <v>6.9</v>
      </c>
      <c r="S47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799" t="str">
        <f>IF(AIRBNB[[#This Row],[RUIDO(dB)]]&lt;=4,"Silencioso",IF(AIRBNB[[#This Row],[RUIDO(dB)]]&lt;=5.5,"Poco Ruidoso","Ruidoso"))</f>
        <v>Ruidoso</v>
      </c>
      <c r="U4799" t="str">
        <f>IF(AND(AIRBNB[[#This Row],[PRECIO]]&lt;50,AIRBNB[[#This Row],[MIN_NOCHES]]&gt;3),"Dentro del presupuesto","No considerar")</f>
        <v>No considerar</v>
      </c>
      <c r="V4799" t="str">
        <f>VLOOKUP(AIRBNB[[#This Row],[HOST_ID]],Super_host[],5,FALSE)</f>
        <v>Host</v>
      </c>
    </row>
    <row r="4800" spans="1:22">
      <c r="A4800" s="4">
        <v>5845124</v>
      </c>
      <c r="B4800" t="s">
        <v>8166</v>
      </c>
      <c r="C4800" s="4">
        <v>30346554</v>
      </c>
      <c r="D4800" t="s">
        <v>1162</v>
      </c>
      <c r="E4800" t="s">
        <v>8167</v>
      </c>
      <c r="F4800" s="4">
        <v>11102</v>
      </c>
      <c r="G4800" s="13" t="s">
        <v>7897</v>
      </c>
      <c r="H4800" s="13" t="s">
        <v>7940</v>
      </c>
      <c r="I4800" s="1">
        <v>4076956</v>
      </c>
      <c r="J4800" s="1">
        <v>-7391787</v>
      </c>
      <c r="K4800" t="s">
        <v>40</v>
      </c>
      <c r="L4800" s="20">
        <v>75</v>
      </c>
      <c r="M4800" s="4">
        <v>2</v>
      </c>
      <c r="N4800" s="4">
        <v>6</v>
      </c>
      <c r="O4800" s="2">
        <v>42527</v>
      </c>
      <c r="P4800" s="3">
        <v>0.12</v>
      </c>
      <c r="Q4800" s="4">
        <v>5</v>
      </c>
      <c r="R4800" s="3">
        <v>6.24</v>
      </c>
      <c r="S48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0" t="str">
        <f>IF(AIRBNB[[#This Row],[RUIDO(dB)]]&lt;=4,"Silencioso",IF(AIRBNB[[#This Row],[RUIDO(dB)]]&lt;=5.5,"Poco Ruidoso","Ruidoso"))</f>
        <v>Ruidoso</v>
      </c>
      <c r="U4800" t="str">
        <f>IF(AND(AIRBNB[[#This Row],[PRECIO]]&lt;50,AIRBNB[[#This Row],[MIN_NOCHES]]&gt;3),"Dentro del presupuesto","No considerar")</f>
        <v>No considerar</v>
      </c>
      <c r="V4800" t="str">
        <f>VLOOKUP(AIRBNB[[#This Row],[HOST_ID]],Super_host[],5,FALSE)</f>
        <v>Host</v>
      </c>
    </row>
    <row r="4801" spans="1:22">
      <c r="A4801" s="4">
        <v>5615835</v>
      </c>
      <c r="B4801" t="s">
        <v>5287</v>
      </c>
      <c r="C4801" s="4">
        <v>29106164</v>
      </c>
      <c r="D4801" t="s">
        <v>583</v>
      </c>
      <c r="E4801" t="s">
        <v>5288</v>
      </c>
      <c r="F4801" s="4">
        <v>10009</v>
      </c>
      <c r="G4801" s="13" t="s">
        <v>124</v>
      </c>
      <c r="H4801" s="13" t="s">
        <v>133</v>
      </c>
      <c r="I4801" s="1">
        <v>4072805</v>
      </c>
      <c r="J4801" s="1">
        <v>-7398415</v>
      </c>
      <c r="K4801" t="s">
        <v>40</v>
      </c>
      <c r="L4801" s="20">
        <v>75</v>
      </c>
      <c r="M4801" s="4">
        <v>3</v>
      </c>
      <c r="N4801" s="4">
        <v>32</v>
      </c>
      <c r="O4801" s="2">
        <v>43609</v>
      </c>
      <c r="P4801" s="3">
        <v>1.39</v>
      </c>
      <c r="Q4801" s="4">
        <v>1</v>
      </c>
      <c r="R4801" s="3">
        <v>5.6</v>
      </c>
      <c r="S48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1" t="str">
        <f>IF(AIRBNB[[#This Row],[RUIDO(dB)]]&lt;=4,"Silencioso",IF(AIRBNB[[#This Row],[RUIDO(dB)]]&lt;=5.5,"Poco Ruidoso","Ruidoso"))</f>
        <v>Ruidoso</v>
      </c>
      <c r="U4801" t="str">
        <f>IF(AND(AIRBNB[[#This Row],[PRECIO]]&lt;50,AIRBNB[[#This Row],[MIN_NOCHES]]&gt;3),"Dentro del presupuesto","No considerar")</f>
        <v>No considerar</v>
      </c>
      <c r="V4801" t="str">
        <f>VLOOKUP(AIRBNB[[#This Row],[HOST_ID]],Super_host[],5,FALSE)</f>
        <v>Host</v>
      </c>
    </row>
    <row r="4802" spans="1:22">
      <c r="A4802" s="4">
        <v>5414178</v>
      </c>
      <c r="B4802" t="s">
        <v>9764</v>
      </c>
      <c r="C4802" s="4">
        <v>28065838</v>
      </c>
      <c r="D4802" t="s">
        <v>2429</v>
      </c>
      <c r="E4802" t="s">
        <v>9765</v>
      </c>
      <c r="F4802" s="4">
        <v>11238</v>
      </c>
      <c r="G4802" s="13" t="s">
        <v>4662</v>
      </c>
      <c r="H4802" s="13" t="s">
        <v>9323</v>
      </c>
      <c r="I4802" s="1">
        <v>406769</v>
      </c>
      <c r="J4802" s="1">
        <v>-7396485</v>
      </c>
      <c r="K4802" t="s">
        <v>40</v>
      </c>
      <c r="L4802" s="20">
        <v>75</v>
      </c>
      <c r="M4802" s="4">
        <v>1</v>
      </c>
      <c r="N4802" s="4">
        <v>2</v>
      </c>
      <c r="O4802" s="2">
        <v>42118</v>
      </c>
      <c r="P4802" s="3">
        <v>0.04</v>
      </c>
      <c r="Q4802" s="4">
        <v>1</v>
      </c>
      <c r="R4802" s="3">
        <v>6.9</v>
      </c>
      <c r="S48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2" t="str">
        <f>IF(AIRBNB[[#This Row],[RUIDO(dB)]]&lt;=4,"Silencioso",IF(AIRBNB[[#This Row],[RUIDO(dB)]]&lt;=5.5,"Poco Ruidoso","Ruidoso"))</f>
        <v>Ruidoso</v>
      </c>
      <c r="U4802" t="str">
        <f>IF(AND(AIRBNB[[#This Row],[PRECIO]]&lt;50,AIRBNB[[#This Row],[MIN_NOCHES]]&gt;3),"Dentro del presupuesto","No considerar")</f>
        <v>No considerar</v>
      </c>
      <c r="V4802" t="str">
        <f>VLOOKUP(AIRBNB[[#This Row],[HOST_ID]],Super_host[],5,FALSE)</f>
        <v>Host</v>
      </c>
    </row>
    <row r="4803" spans="1:22">
      <c r="A4803" s="4">
        <v>6334492</v>
      </c>
      <c r="B4803" t="s">
        <v>14710</v>
      </c>
      <c r="C4803" s="4">
        <v>27295569</v>
      </c>
      <c r="D4803" t="s">
        <v>839</v>
      </c>
      <c r="E4803" t="s">
        <v>14711</v>
      </c>
      <c r="F4803" s="4">
        <v>11235</v>
      </c>
      <c r="G4803" s="13" t="s">
        <v>4662</v>
      </c>
      <c r="H4803" s="13" t="s">
        <v>9867</v>
      </c>
      <c r="I4803" s="1">
        <v>4057679</v>
      </c>
      <c r="J4803" s="1">
        <v>-7396016</v>
      </c>
      <c r="K4803" t="s">
        <v>40</v>
      </c>
      <c r="L4803" s="20">
        <v>75</v>
      </c>
      <c r="M4803" s="4">
        <v>1</v>
      </c>
      <c r="N4803" s="4">
        <v>127</v>
      </c>
      <c r="O4803" s="2">
        <v>43646</v>
      </c>
      <c r="P4803" s="3">
        <v>2.54</v>
      </c>
      <c r="Q4803" s="4">
        <v>1</v>
      </c>
      <c r="R4803" s="3">
        <v>6.9</v>
      </c>
      <c r="S48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3" t="str">
        <f>IF(AIRBNB[[#This Row],[RUIDO(dB)]]&lt;=4,"Silencioso",IF(AIRBNB[[#This Row],[RUIDO(dB)]]&lt;=5.5,"Poco Ruidoso","Ruidoso"))</f>
        <v>Ruidoso</v>
      </c>
      <c r="U4803" t="str">
        <f>IF(AND(AIRBNB[[#This Row],[PRECIO]]&lt;50,AIRBNB[[#This Row],[MIN_NOCHES]]&gt;3),"Dentro del presupuesto","No considerar")</f>
        <v>No considerar</v>
      </c>
      <c r="V4803" t="str">
        <f>VLOOKUP(AIRBNB[[#This Row],[HOST_ID]],Super_host[],5,FALSE)</f>
        <v>Host</v>
      </c>
    </row>
    <row r="4804" spans="1:22">
      <c r="A4804" s="4">
        <v>4907749</v>
      </c>
      <c r="B4804" t="s">
        <v>15429</v>
      </c>
      <c r="C4804" s="4">
        <v>25268374</v>
      </c>
      <c r="D4804" t="s">
        <v>1260</v>
      </c>
      <c r="E4804" t="s">
        <v>15430</v>
      </c>
      <c r="F4804" s="4">
        <v>11213</v>
      </c>
      <c r="G4804" s="13" t="s">
        <v>4662</v>
      </c>
      <c r="H4804" s="13" t="s">
        <v>9252</v>
      </c>
      <c r="I4804" s="1">
        <v>406741</v>
      </c>
      <c r="J4804" s="1">
        <v>-7394496</v>
      </c>
      <c r="K4804" t="s">
        <v>40</v>
      </c>
      <c r="L4804" s="20">
        <v>75</v>
      </c>
      <c r="M4804" s="4">
        <v>1</v>
      </c>
      <c r="N4804" s="4">
        <v>0</v>
      </c>
      <c r="O4804" s="2">
        <v>43631</v>
      </c>
      <c r="P4804" s="3">
        <v>0.28999999999999998</v>
      </c>
      <c r="Q4804" s="4">
        <v>1</v>
      </c>
      <c r="R4804" s="3">
        <v>6.9</v>
      </c>
      <c r="S48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4" t="str">
        <f>IF(AIRBNB[[#This Row],[RUIDO(dB)]]&lt;=4,"Silencioso",IF(AIRBNB[[#This Row],[RUIDO(dB)]]&lt;=5.5,"Poco Ruidoso","Ruidoso"))</f>
        <v>Ruidoso</v>
      </c>
      <c r="U4804" t="str">
        <f>IF(AND(AIRBNB[[#This Row],[PRECIO]]&lt;50,AIRBNB[[#This Row],[MIN_NOCHES]]&gt;3),"Dentro del presupuesto","No considerar")</f>
        <v>No considerar</v>
      </c>
      <c r="V4804" t="str">
        <f>VLOOKUP(AIRBNB[[#This Row],[HOST_ID]],Super_host[],5,FALSE)</f>
        <v>Host</v>
      </c>
    </row>
    <row r="4805" spans="1:22">
      <c r="A4805" s="4">
        <v>4863176</v>
      </c>
      <c r="B4805" t="s">
        <v>1728</v>
      </c>
      <c r="C4805" s="4">
        <v>25015010</v>
      </c>
      <c r="D4805" t="s">
        <v>1729</v>
      </c>
      <c r="E4805" t="s">
        <v>1730</v>
      </c>
      <c r="F4805" s="4">
        <v>10034</v>
      </c>
      <c r="G4805" s="13" t="s">
        <v>124</v>
      </c>
      <c r="H4805" s="13" t="s">
        <v>241</v>
      </c>
      <c r="I4805" s="1">
        <v>4086648</v>
      </c>
      <c r="J4805" s="1">
        <v>-7392754</v>
      </c>
      <c r="K4805" t="s">
        <v>5</v>
      </c>
      <c r="L4805" s="20">
        <v>75</v>
      </c>
      <c r="M4805" s="4">
        <v>1</v>
      </c>
      <c r="N4805" s="4">
        <v>5</v>
      </c>
      <c r="O4805" s="2">
        <v>42614</v>
      </c>
      <c r="P4805" s="3">
        <v>0.11</v>
      </c>
      <c r="Q4805" s="4">
        <v>1</v>
      </c>
      <c r="R4805" s="3">
        <v>5.6</v>
      </c>
      <c r="S48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5" t="str">
        <f>IF(AIRBNB[[#This Row],[RUIDO(dB)]]&lt;=4,"Silencioso",IF(AIRBNB[[#This Row],[RUIDO(dB)]]&lt;=5.5,"Poco Ruidoso","Ruidoso"))</f>
        <v>Ruidoso</v>
      </c>
      <c r="U4805" t="str">
        <f>IF(AND(AIRBNB[[#This Row],[PRECIO]]&lt;50,AIRBNB[[#This Row],[MIN_NOCHES]]&gt;3),"Dentro del presupuesto","No considerar")</f>
        <v>No considerar</v>
      </c>
      <c r="V4805" t="str">
        <f>VLOOKUP(AIRBNB[[#This Row],[HOST_ID]],Super_host[],5,FALSE)</f>
        <v>Host</v>
      </c>
    </row>
    <row r="4806" spans="1:22">
      <c r="A4806" s="4">
        <v>5602200</v>
      </c>
      <c r="B4806" t="s">
        <v>11323</v>
      </c>
      <c r="C4806" s="4">
        <v>24665235</v>
      </c>
      <c r="D4806" t="s">
        <v>11324</v>
      </c>
      <c r="E4806" t="s">
        <v>11325</v>
      </c>
      <c r="F4806" s="4">
        <v>11216</v>
      </c>
      <c r="G4806" s="13" t="s">
        <v>4662</v>
      </c>
      <c r="H4806" s="13" t="s">
        <v>9230</v>
      </c>
      <c r="I4806" s="1">
        <v>4068417</v>
      </c>
      <c r="J4806" s="1">
        <v>-7394977</v>
      </c>
      <c r="K4806" t="s">
        <v>5</v>
      </c>
      <c r="L4806" s="20">
        <v>75</v>
      </c>
      <c r="M4806" s="4">
        <v>2</v>
      </c>
      <c r="N4806" s="4">
        <v>9</v>
      </c>
      <c r="O4806" s="2">
        <v>42479</v>
      </c>
      <c r="P4806" s="3">
        <v>0.2</v>
      </c>
      <c r="Q4806" s="4">
        <v>1</v>
      </c>
      <c r="R4806" s="3">
        <v>6.9</v>
      </c>
      <c r="S48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6" t="str">
        <f>IF(AIRBNB[[#This Row],[RUIDO(dB)]]&lt;=4,"Silencioso",IF(AIRBNB[[#This Row],[RUIDO(dB)]]&lt;=5.5,"Poco Ruidoso","Ruidoso"))</f>
        <v>Ruidoso</v>
      </c>
      <c r="U4806" t="str">
        <f>IF(AND(AIRBNB[[#This Row],[PRECIO]]&lt;50,AIRBNB[[#This Row],[MIN_NOCHES]]&gt;3),"Dentro del presupuesto","No considerar")</f>
        <v>No considerar</v>
      </c>
      <c r="V4806" t="str">
        <f>VLOOKUP(AIRBNB[[#This Row],[HOST_ID]],Super_host[],5,FALSE)</f>
        <v>Host</v>
      </c>
    </row>
    <row r="4807" spans="1:22">
      <c r="A4807" s="4">
        <v>4744276</v>
      </c>
      <c r="B4807" t="s">
        <v>12225</v>
      </c>
      <c r="C4807" s="4">
        <v>24487418</v>
      </c>
      <c r="D4807" t="s">
        <v>233</v>
      </c>
      <c r="E4807" t="s">
        <v>12226</v>
      </c>
      <c r="F4807" s="4">
        <v>11216</v>
      </c>
      <c r="G4807" s="13" t="s">
        <v>4662</v>
      </c>
      <c r="H4807" s="13" t="s">
        <v>9252</v>
      </c>
      <c r="I4807" s="1">
        <v>4067318</v>
      </c>
      <c r="J4807" s="1">
        <v>-7394842</v>
      </c>
      <c r="K4807" t="s">
        <v>40</v>
      </c>
      <c r="L4807" s="20">
        <v>75</v>
      </c>
      <c r="M4807" s="4">
        <v>2</v>
      </c>
      <c r="N4807" s="4">
        <v>19</v>
      </c>
      <c r="O4807" s="2">
        <v>42608</v>
      </c>
      <c r="P4807" s="3">
        <v>0.39</v>
      </c>
      <c r="Q4807" s="4">
        <v>1</v>
      </c>
      <c r="R4807" s="3">
        <v>6.9</v>
      </c>
      <c r="S48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7" t="str">
        <f>IF(AIRBNB[[#This Row],[RUIDO(dB)]]&lt;=4,"Silencioso",IF(AIRBNB[[#This Row],[RUIDO(dB)]]&lt;=5.5,"Poco Ruidoso","Ruidoso"))</f>
        <v>Ruidoso</v>
      </c>
      <c r="U4807" t="str">
        <f>IF(AND(AIRBNB[[#This Row],[PRECIO]]&lt;50,AIRBNB[[#This Row],[MIN_NOCHES]]&gt;3),"Dentro del presupuesto","No considerar")</f>
        <v>No considerar</v>
      </c>
      <c r="V4807" t="str">
        <f>VLOOKUP(AIRBNB[[#This Row],[HOST_ID]],Super_host[],5,FALSE)</f>
        <v>Host</v>
      </c>
    </row>
    <row r="4808" spans="1:22">
      <c r="A4808" s="4">
        <v>4694622</v>
      </c>
      <c r="B4808" t="s">
        <v>13174</v>
      </c>
      <c r="C4808" s="4">
        <v>24269297</v>
      </c>
      <c r="D4808" t="s">
        <v>45</v>
      </c>
      <c r="E4808" t="s">
        <v>13175</v>
      </c>
      <c r="F4808" s="4">
        <v>11221</v>
      </c>
      <c r="G4808" s="13" t="s">
        <v>4662</v>
      </c>
      <c r="H4808" s="13" t="s">
        <v>9274</v>
      </c>
      <c r="I4808" s="1">
        <v>4069935</v>
      </c>
      <c r="J4808" s="1">
        <v>-739228</v>
      </c>
      <c r="K4808" t="s">
        <v>40</v>
      </c>
      <c r="L4808" s="20">
        <v>75</v>
      </c>
      <c r="M4808" s="4">
        <v>3</v>
      </c>
      <c r="N4808" s="4">
        <v>41</v>
      </c>
      <c r="O4808" s="2">
        <v>43641</v>
      </c>
      <c r="P4808" s="3">
        <v>0.81</v>
      </c>
      <c r="Q4808" s="4">
        <v>1</v>
      </c>
      <c r="R4808" s="3">
        <v>6.9</v>
      </c>
      <c r="S48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8" t="str">
        <f>IF(AIRBNB[[#This Row],[RUIDO(dB)]]&lt;=4,"Silencioso",IF(AIRBNB[[#This Row],[RUIDO(dB)]]&lt;=5.5,"Poco Ruidoso","Ruidoso"))</f>
        <v>Ruidoso</v>
      </c>
      <c r="U4808" t="str">
        <f>IF(AND(AIRBNB[[#This Row],[PRECIO]]&lt;50,AIRBNB[[#This Row],[MIN_NOCHES]]&gt;3),"Dentro del presupuesto","No considerar")</f>
        <v>No considerar</v>
      </c>
      <c r="V4808" t="str">
        <f>VLOOKUP(AIRBNB[[#This Row],[HOST_ID]],Super_host[],5,FALSE)</f>
        <v>Host</v>
      </c>
    </row>
    <row r="4809" spans="1:22">
      <c r="A4809" s="4">
        <v>4546034</v>
      </c>
      <c r="B4809" t="s">
        <v>3696</v>
      </c>
      <c r="C4809" s="4">
        <v>23570593</v>
      </c>
      <c r="D4809" t="s">
        <v>1599</v>
      </c>
      <c r="E4809" t="s">
        <v>3697</v>
      </c>
      <c r="F4809" s="4">
        <v>10033</v>
      </c>
      <c r="G4809" s="13" t="s">
        <v>124</v>
      </c>
      <c r="H4809" s="13" t="s">
        <v>125</v>
      </c>
      <c r="I4809" s="1">
        <v>4084769</v>
      </c>
      <c r="J4809" s="1">
        <v>-7393512</v>
      </c>
      <c r="K4809" t="s">
        <v>40</v>
      </c>
      <c r="L4809" s="20">
        <v>75</v>
      </c>
      <c r="M4809" s="4">
        <v>2</v>
      </c>
      <c r="N4809" s="4">
        <v>24</v>
      </c>
      <c r="O4809" s="2">
        <v>43646</v>
      </c>
      <c r="P4809" s="3">
        <v>0.44</v>
      </c>
      <c r="Q4809" s="4">
        <v>1</v>
      </c>
      <c r="R4809" s="3">
        <v>5.6</v>
      </c>
      <c r="S48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09" t="str">
        <f>IF(AIRBNB[[#This Row],[RUIDO(dB)]]&lt;=4,"Silencioso",IF(AIRBNB[[#This Row],[RUIDO(dB)]]&lt;=5.5,"Poco Ruidoso","Ruidoso"))</f>
        <v>Ruidoso</v>
      </c>
      <c r="U4809" t="str">
        <f>IF(AND(AIRBNB[[#This Row],[PRECIO]]&lt;50,AIRBNB[[#This Row],[MIN_NOCHES]]&gt;3),"Dentro del presupuesto","No considerar")</f>
        <v>No considerar</v>
      </c>
      <c r="V4809" t="str">
        <f>VLOOKUP(AIRBNB[[#This Row],[HOST_ID]],Super_host[],5,FALSE)</f>
        <v>Host</v>
      </c>
    </row>
    <row r="4810" spans="1:22">
      <c r="A4810" s="4">
        <v>4500794</v>
      </c>
      <c r="B4810" t="s">
        <v>2538</v>
      </c>
      <c r="C4810" s="4">
        <v>23342156</v>
      </c>
      <c r="D4810" t="s">
        <v>2539</v>
      </c>
      <c r="E4810" t="s">
        <v>2540</v>
      </c>
      <c r="F4810" s="4">
        <v>10032</v>
      </c>
      <c r="G4810" s="13" t="s">
        <v>124</v>
      </c>
      <c r="H4810" s="13" t="s">
        <v>125</v>
      </c>
      <c r="I4810" s="1">
        <v>4083714</v>
      </c>
      <c r="J4810" s="1">
        <v>-7393713</v>
      </c>
      <c r="K4810" t="s">
        <v>40</v>
      </c>
      <c r="L4810" s="20">
        <v>75</v>
      </c>
      <c r="M4810" s="4">
        <v>1</v>
      </c>
      <c r="N4810" s="4">
        <v>9</v>
      </c>
      <c r="O4810" s="2">
        <v>42496</v>
      </c>
      <c r="P4810" s="3">
        <v>0.2</v>
      </c>
      <c r="Q4810" s="4">
        <v>1</v>
      </c>
      <c r="R4810" s="3">
        <v>5.6</v>
      </c>
      <c r="S48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0" t="str">
        <f>IF(AIRBNB[[#This Row],[RUIDO(dB)]]&lt;=4,"Silencioso",IF(AIRBNB[[#This Row],[RUIDO(dB)]]&lt;=5.5,"Poco Ruidoso","Ruidoso"))</f>
        <v>Ruidoso</v>
      </c>
      <c r="U4810" t="str">
        <f>IF(AND(AIRBNB[[#This Row],[PRECIO]]&lt;50,AIRBNB[[#This Row],[MIN_NOCHES]]&gt;3),"Dentro del presupuesto","No considerar")</f>
        <v>No considerar</v>
      </c>
      <c r="V4810" t="str">
        <f>VLOOKUP(AIRBNB[[#This Row],[HOST_ID]],Super_host[],5,FALSE)</f>
        <v>Host</v>
      </c>
    </row>
    <row r="4811" spans="1:22">
      <c r="A4811" s="4">
        <v>4404544</v>
      </c>
      <c r="B4811" t="s">
        <v>13706</v>
      </c>
      <c r="C4811" s="4">
        <v>22864208</v>
      </c>
      <c r="D4811" t="s">
        <v>13707</v>
      </c>
      <c r="E4811" t="s">
        <v>13708</v>
      </c>
      <c r="F4811" s="4">
        <v>11221</v>
      </c>
      <c r="G4811" s="13" t="s">
        <v>4662</v>
      </c>
      <c r="H4811" s="13" t="s">
        <v>9274</v>
      </c>
      <c r="I4811" s="1">
        <v>4069703</v>
      </c>
      <c r="J4811" s="1">
        <v>-7393207</v>
      </c>
      <c r="K4811" t="s">
        <v>40</v>
      </c>
      <c r="L4811" s="20">
        <v>75</v>
      </c>
      <c r="M4811" s="4">
        <v>2</v>
      </c>
      <c r="N4811" s="4">
        <v>53</v>
      </c>
      <c r="O4811" s="2">
        <v>43633</v>
      </c>
      <c r="P4811" s="3">
        <v>1.23</v>
      </c>
      <c r="Q4811" s="4">
        <v>1</v>
      </c>
      <c r="R4811" s="3">
        <v>6.9</v>
      </c>
      <c r="S48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1" t="str">
        <f>IF(AIRBNB[[#This Row],[RUIDO(dB)]]&lt;=4,"Silencioso",IF(AIRBNB[[#This Row],[RUIDO(dB)]]&lt;=5.5,"Poco Ruidoso","Ruidoso"))</f>
        <v>Ruidoso</v>
      </c>
      <c r="U4811" t="str">
        <f>IF(AND(AIRBNB[[#This Row],[PRECIO]]&lt;50,AIRBNB[[#This Row],[MIN_NOCHES]]&gt;3),"Dentro del presupuesto","No considerar")</f>
        <v>No considerar</v>
      </c>
      <c r="V4811" t="str">
        <f>VLOOKUP(AIRBNB[[#This Row],[HOST_ID]],Super_host[],5,FALSE)</f>
        <v>Host</v>
      </c>
    </row>
    <row r="4812" spans="1:22">
      <c r="A4812" s="4">
        <v>4375146</v>
      </c>
      <c r="B4812" t="s">
        <v>7947</v>
      </c>
      <c r="C4812" s="4">
        <v>22715031</v>
      </c>
      <c r="D4812" t="s">
        <v>6011</v>
      </c>
      <c r="E4812" t="s">
        <v>7948</v>
      </c>
      <c r="F4812" s="4">
        <v>11102</v>
      </c>
      <c r="G4812" s="13" t="s">
        <v>7897</v>
      </c>
      <c r="H4812" s="13" t="s">
        <v>7940</v>
      </c>
      <c r="I4812" s="1">
        <v>4076575</v>
      </c>
      <c r="J4812" s="1">
        <v>-7392092</v>
      </c>
      <c r="K4812" t="s">
        <v>40</v>
      </c>
      <c r="L4812" s="20">
        <v>75</v>
      </c>
      <c r="M4812" s="4">
        <v>5</v>
      </c>
      <c r="N4812" s="4">
        <v>1</v>
      </c>
      <c r="O4812" s="2">
        <v>41953</v>
      </c>
      <c r="P4812" s="3">
        <v>0.02</v>
      </c>
      <c r="Q4812" s="4">
        <v>5</v>
      </c>
      <c r="R4812" s="3">
        <v>6.24</v>
      </c>
      <c r="S48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2" t="str">
        <f>IF(AIRBNB[[#This Row],[RUIDO(dB)]]&lt;=4,"Silencioso",IF(AIRBNB[[#This Row],[RUIDO(dB)]]&lt;=5.5,"Poco Ruidoso","Ruidoso"))</f>
        <v>Ruidoso</v>
      </c>
      <c r="U4812" t="str">
        <f>IF(AND(AIRBNB[[#This Row],[PRECIO]]&lt;50,AIRBNB[[#This Row],[MIN_NOCHES]]&gt;3),"Dentro del presupuesto","No considerar")</f>
        <v>No considerar</v>
      </c>
      <c r="V4812" t="str">
        <f>VLOOKUP(AIRBNB[[#This Row],[HOST_ID]],Super_host[],5,FALSE)</f>
        <v>Host</v>
      </c>
    </row>
    <row r="4813" spans="1:22">
      <c r="A4813" s="4">
        <v>5846050</v>
      </c>
      <c r="B4813" t="s">
        <v>4742</v>
      </c>
      <c r="C4813" s="4">
        <v>22534207</v>
      </c>
      <c r="D4813" t="s">
        <v>4743</v>
      </c>
      <c r="E4813" t="s">
        <v>4744</v>
      </c>
      <c r="F4813" s="4">
        <v>10037</v>
      </c>
      <c r="G4813" s="13" t="s">
        <v>124</v>
      </c>
      <c r="H4813" s="13" t="s">
        <v>219</v>
      </c>
      <c r="I4813" s="1">
        <v>4080906</v>
      </c>
      <c r="J4813" s="1">
        <v>-7393686</v>
      </c>
      <c r="K4813" t="s">
        <v>40</v>
      </c>
      <c r="L4813" s="20">
        <v>75</v>
      </c>
      <c r="M4813" s="4">
        <v>2</v>
      </c>
      <c r="N4813" s="4">
        <v>45</v>
      </c>
      <c r="O4813" s="2">
        <v>43619</v>
      </c>
      <c r="P4813" s="3">
        <v>0.94</v>
      </c>
      <c r="Q4813" s="4">
        <v>1</v>
      </c>
      <c r="R4813" s="3">
        <v>5.6</v>
      </c>
      <c r="S48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3" t="str">
        <f>IF(AIRBNB[[#This Row],[RUIDO(dB)]]&lt;=4,"Silencioso",IF(AIRBNB[[#This Row],[RUIDO(dB)]]&lt;=5.5,"Poco Ruidoso","Ruidoso"))</f>
        <v>Ruidoso</v>
      </c>
      <c r="U4813" t="str">
        <f>IF(AND(AIRBNB[[#This Row],[PRECIO]]&lt;50,AIRBNB[[#This Row],[MIN_NOCHES]]&gt;3),"Dentro del presupuesto","No considerar")</f>
        <v>No considerar</v>
      </c>
      <c r="V4813" t="str">
        <f>VLOOKUP(AIRBNB[[#This Row],[HOST_ID]],Super_host[],5,FALSE)</f>
        <v>Host</v>
      </c>
    </row>
    <row r="4814" spans="1:22">
      <c r="A4814" s="4">
        <v>4296291</v>
      </c>
      <c r="B4814" t="s">
        <v>5642</v>
      </c>
      <c r="C4814" s="4">
        <v>22303517</v>
      </c>
      <c r="D4814" t="s">
        <v>737</v>
      </c>
      <c r="E4814" t="s">
        <v>5643</v>
      </c>
      <c r="F4814" s="4">
        <v>10029</v>
      </c>
      <c r="G4814" s="13" t="s">
        <v>124</v>
      </c>
      <c r="H4814" s="13" t="s">
        <v>219</v>
      </c>
      <c r="I4814" s="1">
        <v>4078907</v>
      </c>
      <c r="J4814" s="1">
        <v>-7394877</v>
      </c>
      <c r="K4814" t="s">
        <v>5</v>
      </c>
      <c r="L4814" s="20">
        <v>75</v>
      </c>
      <c r="M4814" s="4">
        <v>1</v>
      </c>
      <c r="N4814" s="4">
        <v>107</v>
      </c>
      <c r="O4814" s="2">
        <v>43643</v>
      </c>
      <c r="P4814" s="3">
        <v>1.91</v>
      </c>
      <c r="Q4814" s="4">
        <v>1</v>
      </c>
      <c r="R4814" s="3">
        <v>5.6</v>
      </c>
      <c r="S48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4" t="str">
        <f>IF(AIRBNB[[#This Row],[RUIDO(dB)]]&lt;=4,"Silencioso",IF(AIRBNB[[#This Row],[RUIDO(dB)]]&lt;=5.5,"Poco Ruidoso","Ruidoso"))</f>
        <v>Ruidoso</v>
      </c>
      <c r="U4814" t="str">
        <f>IF(AND(AIRBNB[[#This Row],[PRECIO]]&lt;50,AIRBNB[[#This Row],[MIN_NOCHES]]&gt;3),"Dentro del presupuesto","No considerar")</f>
        <v>No considerar</v>
      </c>
      <c r="V4814" t="str">
        <f>VLOOKUP(AIRBNB[[#This Row],[HOST_ID]],Super_host[],5,FALSE)</f>
        <v>Host</v>
      </c>
    </row>
    <row r="4815" spans="1:22">
      <c r="A4815" s="4">
        <v>5690007</v>
      </c>
      <c r="B4815" t="s">
        <v>6458</v>
      </c>
      <c r="C4815" s="4">
        <v>22020703</v>
      </c>
      <c r="D4815" t="s">
        <v>3083</v>
      </c>
      <c r="E4815" t="s">
        <v>6459</v>
      </c>
      <c r="F4815" s="4">
        <v>10040</v>
      </c>
      <c r="G4815" s="13" t="s">
        <v>124</v>
      </c>
      <c r="H4815" s="13" t="s">
        <v>125</v>
      </c>
      <c r="I4815" s="1">
        <v>4085494</v>
      </c>
      <c r="J4815" s="1">
        <v>-7393179</v>
      </c>
      <c r="K4815" t="s">
        <v>40</v>
      </c>
      <c r="L4815" s="20">
        <v>75</v>
      </c>
      <c r="M4815" s="4">
        <v>1</v>
      </c>
      <c r="N4815" s="4">
        <v>155</v>
      </c>
      <c r="O4815" s="2">
        <v>43653</v>
      </c>
      <c r="P4815" s="3">
        <v>4.42</v>
      </c>
      <c r="Q4815" s="4">
        <v>1</v>
      </c>
      <c r="R4815" s="3">
        <v>5.6</v>
      </c>
      <c r="S48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5" t="str">
        <f>IF(AIRBNB[[#This Row],[RUIDO(dB)]]&lt;=4,"Silencioso",IF(AIRBNB[[#This Row],[RUIDO(dB)]]&lt;=5.5,"Poco Ruidoso","Ruidoso"))</f>
        <v>Ruidoso</v>
      </c>
      <c r="U4815" t="str">
        <f>IF(AND(AIRBNB[[#This Row],[PRECIO]]&lt;50,AIRBNB[[#This Row],[MIN_NOCHES]]&gt;3),"Dentro del presupuesto","No considerar")</f>
        <v>No considerar</v>
      </c>
      <c r="V4815" t="str">
        <f>VLOOKUP(AIRBNB[[#This Row],[HOST_ID]],Super_host[],5,FALSE)</f>
        <v>Host</v>
      </c>
    </row>
    <row r="4816" spans="1:22">
      <c r="A4816" s="4">
        <v>4217268</v>
      </c>
      <c r="B4816" t="s">
        <v>1491</v>
      </c>
      <c r="C4816" s="4">
        <v>21886798</v>
      </c>
      <c r="D4816" t="s">
        <v>334</v>
      </c>
      <c r="E4816" t="s">
        <v>1492</v>
      </c>
      <c r="F4816" s="4">
        <v>10032</v>
      </c>
      <c r="G4816" s="13" t="s">
        <v>124</v>
      </c>
      <c r="H4816" s="13" t="s">
        <v>125</v>
      </c>
      <c r="I4816" s="1">
        <v>4084261</v>
      </c>
      <c r="J4816" s="1">
        <v>-7393771</v>
      </c>
      <c r="K4816" t="s">
        <v>5</v>
      </c>
      <c r="L4816" s="20">
        <v>75</v>
      </c>
      <c r="M4816" s="4">
        <v>7</v>
      </c>
      <c r="N4816" s="4">
        <v>1</v>
      </c>
      <c r="O4816" s="2">
        <v>43324</v>
      </c>
      <c r="P4816" s="3">
        <v>0.09</v>
      </c>
      <c r="Q4816" s="4">
        <v>1</v>
      </c>
      <c r="R4816" s="3">
        <v>5.6</v>
      </c>
      <c r="S48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6" t="str">
        <f>IF(AIRBNB[[#This Row],[RUIDO(dB)]]&lt;=4,"Silencioso",IF(AIRBNB[[#This Row],[RUIDO(dB)]]&lt;=5.5,"Poco Ruidoso","Ruidoso"))</f>
        <v>Ruidoso</v>
      </c>
      <c r="U4816" t="str">
        <f>IF(AND(AIRBNB[[#This Row],[PRECIO]]&lt;50,AIRBNB[[#This Row],[MIN_NOCHES]]&gt;3),"Dentro del presupuesto","No considerar")</f>
        <v>No considerar</v>
      </c>
      <c r="V4816" t="str">
        <f>VLOOKUP(AIRBNB[[#This Row],[HOST_ID]],Super_host[],5,FALSE)</f>
        <v>Host</v>
      </c>
    </row>
    <row r="4817" spans="1:22">
      <c r="A4817" s="4">
        <v>4196039</v>
      </c>
      <c r="B4817" t="s">
        <v>15510</v>
      </c>
      <c r="C4817" s="4">
        <v>21768291</v>
      </c>
      <c r="D4817" t="s">
        <v>1159</v>
      </c>
      <c r="E4817" t="s">
        <v>15511</v>
      </c>
      <c r="F4817" s="4">
        <v>11222</v>
      </c>
      <c r="G4817" s="13" t="s">
        <v>4662</v>
      </c>
      <c r="H4817" s="13" t="s">
        <v>9249</v>
      </c>
      <c r="I4817" s="1">
        <v>4072401</v>
      </c>
      <c r="J4817" s="1">
        <v>-7394016</v>
      </c>
      <c r="K4817" t="s">
        <v>5</v>
      </c>
      <c r="L4817" s="20">
        <v>75</v>
      </c>
      <c r="M4817" s="4">
        <v>2</v>
      </c>
      <c r="N4817" s="4">
        <v>0</v>
      </c>
      <c r="O4817" s="2">
        <v>43325</v>
      </c>
      <c r="P4817" s="3">
        <v>0.27</v>
      </c>
      <c r="Q4817" s="4">
        <v>1</v>
      </c>
      <c r="R4817" s="3">
        <v>6.9</v>
      </c>
      <c r="S48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7" t="str">
        <f>IF(AIRBNB[[#This Row],[RUIDO(dB)]]&lt;=4,"Silencioso",IF(AIRBNB[[#This Row],[RUIDO(dB)]]&lt;=5.5,"Poco Ruidoso","Ruidoso"))</f>
        <v>Ruidoso</v>
      </c>
      <c r="U4817" t="str">
        <f>IF(AND(AIRBNB[[#This Row],[PRECIO]]&lt;50,AIRBNB[[#This Row],[MIN_NOCHES]]&gt;3),"Dentro del presupuesto","No considerar")</f>
        <v>No considerar</v>
      </c>
      <c r="V4817" t="str">
        <f>VLOOKUP(AIRBNB[[#This Row],[HOST_ID]],Super_host[],5,FALSE)</f>
        <v>Host</v>
      </c>
    </row>
    <row r="4818" spans="1:22">
      <c r="A4818" s="4">
        <v>4121363</v>
      </c>
      <c r="B4818" t="s">
        <v>1824</v>
      </c>
      <c r="C4818" s="4">
        <v>21380762</v>
      </c>
      <c r="D4818" t="s">
        <v>909</v>
      </c>
      <c r="E4818" t="s">
        <v>1825</v>
      </c>
      <c r="F4818" s="4">
        <v>10035</v>
      </c>
      <c r="G4818" s="13" t="s">
        <v>124</v>
      </c>
      <c r="H4818" s="13" t="s">
        <v>219</v>
      </c>
      <c r="I4818" s="1">
        <v>4080738</v>
      </c>
      <c r="J4818" s="1">
        <v>-7393707</v>
      </c>
      <c r="K4818" t="s">
        <v>5</v>
      </c>
      <c r="L4818" s="20">
        <v>75</v>
      </c>
      <c r="M4818" s="4">
        <v>30</v>
      </c>
      <c r="N4818" s="4">
        <v>6</v>
      </c>
      <c r="O4818" s="2">
        <v>43607</v>
      </c>
      <c r="P4818" s="3">
        <v>0.12</v>
      </c>
      <c r="Q4818" s="4">
        <v>1</v>
      </c>
      <c r="R4818" s="3">
        <v>5.6</v>
      </c>
      <c r="S48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8" t="str">
        <f>IF(AIRBNB[[#This Row],[RUIDO(dB)]]&lt;=4,"Silencioso",IF(AIRBNB[[#This Row],[RUIDO(dB)]]&lt;=5.5,"Poco Ruidoso","Ruidoso"))</f>
        <v>Ruidoso</v>
      </c>
      <c r="U4818" t="str">
        <f>IF(AND(AIRBNB[[#This Row],[PRECIO]]&lt;50,AIRBNB[[#This Row],[MIN_NOCHES]]&gt;3),"Dentro del presupuesto","No considerar")</f>
        <v>No considerar</v>
      </c>
      <c r="V4818" t="str">
        <f>VLOOKUP(AIRBNB[[#This Row],[HOST_ID]],Super_host[],5,FALSE)</f>
        <v>Host</v>
      </c>
    </row>
    <row r="4819" spans="1:22">
      <c r="A4819" s="4">
        <v>4127402</v>
      </c>
      <c r="B4819" t="s">
        <v>11843</v>
      </c>
      <c r="C4819" s="4">
        <v>21336880</v>
      </c>
      <c r="D4819" t="s">
        <v>11844</v>
      </c>
      <c r="E4819" t="s">
        <v>11845</v>
      </c>
      <c r="F4819" s="4">
        <v>11238</v>
      </c>
      <c r="G4819" s="13" t="s">
        <v>4662</v>
      </c>
      <c r="H4819" s="13" t="s">
        <v>9252</v>
      </c>
      <c r="I4819" s="1">
        <v>4067822</v>
      </c>
      <c r="J4819" s="1">
        <v>-7395883</v>
      </c>
      <c r="K4819" t="s">
        <v>5</v>
      </c>
      <c r="L4819" s="20">
        <v>75</v>
      </c>
      <c r="M4819" s="4">
        <v>5</v>
      </c>
      <c r="N4819" s="4">
        <v>14</v>
      </c>
      <c r="O4819" s="2">
        <v>42675</v>
      </c>
      <c r="P4819" s="3">
        <v>0.28999999999999998</v>
      </c>
      <c r="Q4819" s="4">
        <v>1</v>
      </c>
      <c r="R4819" s="3">
        <v>6.9</v>
      </c>
      <c r="S48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19" t="str">
        <f>IF(AIRBNB[[#This Row],[RUIDO(dB)]]&lt;=4,"Silencioso",IF(AIRBNB[[#This Row],[RUIDO(dB)]]&lt;=5.5,"Poco Ruidoso","Ruidoso"))</f>
        <v>Ruidoso</v>
      </c>
      <c r="U4819" t="str">
        <f>IF(AND(AIRBNB[[#This Row],[PRECIO]]&lt;50,AIRBNB[[#This Row],[MIN_NOCHES]]&gt;3),"Dentro del presupuesto","No considerar")</f>
        <v>No considerar</v>
      </c>
      <c r="V4819" t="str">
        <f>VLOOKUP(AIRBNB[[#This Row],[HOST_ID]],Super_host[],5,FALSE)</f>
        <v>Host</v>
      </c>
    </row>
    <row r="4820" spans="1:22">
      <c r="A4820" s="4">
        <v>4392596</v>
      </c>
      <c r="B4820" t="s">
        <v>8844</v>
      </c>
      <c r="C4820" s="4">
        <v>20820856</v>
      </c>
      <c r="D4820" t="s">
        <v>8845</v>
      </c>
      <c r="E4820" t="s">
        <v>8846</v>
      </c>
      <c r="F4820" s="4">
        <v>11105</v>
      </c>
      <c r="G4820" s="13" t="s">
        <v>7897</v>
      </c>
      <c r="H4820" s="13" t="s">
        <v>7898</v>
      </c>
      <c r="I4820" s="1">
        <v>4077431</v>
      </c>
      <c r="J4820" s="1">
        <v>-739114</v>
      </c>
      <c r="K4820" t="s">
        <v>40</v>
      </c>
      <c r="L4820" s="20">
        <v>75</v>
      </c>
      <c r="M4820" s="4">
        <v>1</v>
      </c>
      <c r="N4820" s="4">
        <v>4</v>
      </c>
      <c r="O4820" s="2">
        <v>43611</v>
      </c>
      <c r="P4820" s="3">
        <v>1.85</v>
      </c>
      <c r="Q4820" s="4">
        <v>5</v>
      </c>
      <c r="R4820" s="3">
        <v>6.24</v>
      </c>
      <c r="S48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0" t="str">
        <f>IF(AIRBNB[[#This Row],[RUIDO(dB)]]&lt;=4,"Silencioso",IF(AIRBNB[[#This Row],[RUIDO(dB)]]&lt;=5.5,"Poco Ruidoso","Ruidoso"))</f>
        <v>Ruidoso</v>
      </c>
      <c r="U4820" t="str">
        <f>IF(AND(AIRBNB[[#This Row],[PRECIO]]&lt;50,AIRBNB[[#This Row],[MIN_NOCHES]]&gt;3),"Dentro del presupuesto","No considerar")</f>
        <v>No considerar</v>
      </c>
      <c r="V4820" t="str">
        <f>VLOOKUP(AIRBNB[[#This Row],[HOST_ID]],Super_host[],5,FALSE)</f>
        <v>Host</v>
      </c>
    </row>
    <row r="4821" spans="1:22">
      <c r="A4821" s="4">
        <v>5571405</v>
      </c>
      <c r="B4821" t="s">
        <v>2216</v>
      </c>
      <c r="C4821" s="4">
        <v>20559017</v>
      </c>
      <c r="D4821" t="s">
        <v>740</v>
      </c>
      <c r="E4821" t="s">
        <v>2217</v>
      </c>
      <c r="F4821" s="4">
        <v>10035</v>
      </c>
      <c r="G4821" s="13" t="s">
        <v>124</v>
      </c>
      <c r="H4821" s="13" t="s">
        <v>129</v>
      </c>
      <c r="I4821" s="1">
        <v>4076324</v>
      </c>
      <c r="J4821" s="1">
        <v>-7396251</v>
      </c>
      <c r="K4821" t="s">
        <v>40</v>
      </c>
      <c r="L4821" s="20">
        <v>75</v>
      </c>
      <c r="M4821" s="4">
        <v>30</v>
      </c>
      <c r="N4821" s="4">
        <v>8</v>
      </c>
      <c r="O4821" s="2">
        <v>43364</v>
      </c>
      <c r="P4821" s="3">
        <v>0.16</v>
      </c>
      <c r="Q4821" s="4">
        <v>1</v>
      </c>
      <c r="R4821" s="3">
        <v>5.6</v>
      </c>
      <c r="S48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1" t="str">
        <f>IF(AIRBNB[[#This Row],[RUIDO(dB)]]&lt;=4,"Silencioso",IF(AIRBNB[[#This Row],[RUIDO(dB)]]&lt;=5.5,"Poco Ruidoso","Ruidoso"))</f>
        <v>Ruidoso</v>
      </c>
      <c r="U4821" t="str">
        <f>IF(AND(AIRBNB[[#This Row],[PRECIO]]&lt;50,AIRBNB[[#This Row],[MIN_NOCHES]]&gt;3),"Dentro del presupuesto","No considerar")</f>
        <v>No considerar</v>
      </c>
      <c r="V4821" t="str">
        <f>VLOOKUP(AIRBNB[[#This Row],[HOST_ID]],Super_host[],5,FALSE)</f>
        <v>Host</v>
      </c>
    </row>
    <row r="4822" spans="1:22">
      <c r="A4822" s="4">
        <v>3946239</v>
      </c>
      <c r="B4822" t="s">
        <v>12333</v>
      </c>
      <c r="C4822" s="4">
        <v>20449694</v>
      </c>
      <c r="D4822" t="s">
        <v>918</v>
      </c>
      <c r="E4822" t="s">
        <v>12334</v>
      </c>
      <c r="F4822" s="4">
        <v>11238</v>
      </c>
      <c r="G4822" s="13" t="s">
        <v>4662</v>
      </c>
      <c r="H4822" s="13" t="s">
        <v>9387</v>
      </c>
      <c r="I4822" s="1">
        <v>4068646</v>
      </c>
      <c r="J4822" s="1">
        <v>-7395975</v>
      </c>
      <c r="K4822" t="s">
        <v>5</v>
      </c>
      <c r="L4822" s="20">
        <v>75</v>
      </c>
      <c r="M4822" s="4">
        <v>2</v>
      </c>
      <c r="N4822" s="4">
        <v>11</v>
      </c>
      <c r="O4822" s="2">
        <v>43259</v>
      </c>
      <c r="P4822" s="3">
        <v>0.42</v>
      </c>
      <c r="Q4822" s="4">
        <v>1</v>
      </c>
      <c r="R4822" s="3">
        <v>6.9</v>
      </c>
      <c r="S48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2" t="str">
        <f>IF(AIRBNB[[#This Row],[RUIDO(dB)]]&lt;=4,"Silencioso",IF(AIRBNB[[#This Row],[RUIDO(dB)]]&lt;=5.5,"Poco Ruidoso","Ruidoso"))</f>
        <v>Ruidoso</v>
      </c>
      <c r="U4822" t="str">
        <f>IF(AND(AIRBNB[[#This Row],[PRECIO]]&lt;50,AIRBNB[[#This Row],[MIN_NOCHES]]&gt;3),"Dentro del presupuesto","No considerar")</f>
        <v>No considerar</v>
      </c>
      <c r="V4822" t="str">
        <f>VLOOKUP(AIRBNB[[#This Row],[HOST_ID]],Super_host[],5,FALSE)</f>
        <v>Host</v>
      </c>
    </row>
    <row r="4823" spans="1:22">
      <c r="A4823" s="4">
        <v>4948953</v>
      </c>
      <c r="B4823" t="s">
        <v>15544</v>
      </c>
      <c r="C4823" s="4">
        <v>19965673</v>
      </c>
      <c r="D4823" t="s">
        <v>892</v>
      </c>
      <c r="E4823" t="s">
        <v>15545</v>
      </c>
      <c r="F4823" s="4">
        <v>11222</v>
      </c>
      <c r="G4823" s="13" t="s">
        <v>4662</v>
      </c>
      <c r="H4823" s="13" t="s">
        <v>9249</v>
      </c>
      <c r="I4823" s="1">
        <v>4072086</v>
      </c>
      <c r="J4823" s="1">
        <v>-7394609</v>
      </c>
      <c r="K4823" t="s">
        <v>40</v>
      </c>
      <c r="L4823" s="20">
        <v>75</v>
      </c>
      <c r="M4823" s="4">
        <v>1</v>
      </c>
      <c r="N4823" s="4">
        <v>0</v>
      </c>
      <c r="O4823" s="2">
        <v>43631</v>
      </c>
      <c r="P4823" s="3">
        <v>3.9</v>
      </c>
      <c r="Q4823" s="4">
        <v>1</v>
      </c>
      <c r="R4823" s="3">
        <v>6.9</v>
      </c>
      <c r="S48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3" t="str">
        <f>IF(AIRBNB[[#This Row],[RUIDO(dB)]]&lt;=4,"Silencioso",IF(AIRBNB[[#This Row],[RUIDO(dB)]]&lt;=5.5,"Poco Ruidoso","Ruidoso"))</f>
        <v>Ruidoso</v>
      </c>
      <c r="U4823" t="str">
        <f>IF(AND(AIRBNB[[#This Row],[PRECIO]]&lt;50,AIRBNB[[#This Row],[MIN_NOCHES]]&gt;3),"Dentro del presupuesto","No considerar")</f>
        <v>No considerar</v>
      </c>
      <c r="V4823" t="str">
        <f>VLOOKUP(AIRBNB[[#This Row],[HOST_ID]],Super_host[],5,FALSE)</f>
        <v>Host</v>
      </c>
    </row>
    <row r="4824" spans="1:22">
      <c r="A4824" s="4">
        <v>4295108</v>
      </c>
      <c r="B4824" t="s">
        <v>2543</v>
      </c>
      <c r="C4824" s="4">
        <v>19841476</v>
      </c>
      <c r="D4824" t="s">
        <v>2544</v>
      </c>
      <c r="E4824" t="s">
        <v>2545</v>
      </c>
      <c r="F4824" s="4">
        <v>10035</v>
      </c>
      <c r="G4824" s="13" t="s">
        <v>124</v>
      </c>
      <c r="H4824" s="13" t="s">
        <v>219</v>
      </c>
      <c r="I4824" s="1">
        <v>4080161</v>
      </c>
      <c r="J4824" s="1">
        <v>-7394277</v>
      </c>
      <c r="K4824" t="s">
        <v>40</v>
      </c>
      <c r="L4824" s="20">
        <v>75</v>
      </c>
      <c r="M4824" s="4">
        <v>1</v>
      </c>
      <c r="N4824" s="4">
        <v>7</v>
      </c>
      <c r="O4824" s="2">
        <v>42712</v>
      </c>
      <c r="P4824" s="3">
        <v>0.2</v>
      </c>
      <c r="Q4824" s="4">
        <v>1</v>
      </c>
      <c r="R4824" s="3">
        <v>5.6</v>
      </c>
      <c r="S48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4" t="str">
        <f>IF(AIRBNB[[#This Row],[RUIDO(dB)]]&lt;=4,"Silencioso",IF(AIRBNB[[#This Row],[RUIDO(dB)]]&lt;=5.5,"Poco Ruidoso","Ruidoso"))</f>
        <v>Ruidoso</v>
      </c>
      <c r="U4824" t="str">
        <f>IF(AND(AIRBNB[[#This Row],[PRECIO]]&lt;50,AIRBNB[[#This Row],[MIN_NOCHES]]&gt;3),"Dentro del presupuesto","No considerar")</f>
        <v>No considerar</v>
      </c>
      <c r="V4824" t="str">
        <f>VLOOKUP(AIRBNB[[#This Row],[HOST_ID]],Super_host[],5,FALSE)</f>
        <v>Host</v>
      </c>
    </row>
    <row r="4825" spans="1:22">
      <c r="A4825" s="4">
        <v>3822172</v>
      </c>
      <c r="B4825" t="s">
        <v>15550</v>
      </c>
      <c r="C4825" s="4">
        <v>19663195</v>
      </c>
      <c r="D4825" t="s">
        <v>2415</v>
      </c>
      <c r="E4825" t="s">
        <v>15551</v>
      </c>
      <c r="F4825" s="4">
        <v>11211</v>
      </c>
      <c r="G4825" s="13" t="s">
        <v>4662</v>
      </c>
      <c r="H4825" s="13" t="s">
        <v>9218</v>
      </c>
      <c r="I4825" s="1">
        <v>4071863</v>
      </c>
      <c r="J4825" s="1">
        <v>-7394416</v>
      </c>
      <c r="K4825" t="s">
        <v>5</v>
      </c>
      <c r="L4825" s="20">
        <v>75</v>
      </c>
      <c r="M4825" s="4">
        <v>24</v>
      </c>
      <c r="N4825" s="4">
        <v>0</v>
      </c>
      <c r="O4825" s="2">
        <v>43632</v>
      </c>
      <c r="P4825" s="3">
        <v>7.0000000000000007E-2</v>
      </c>
      <c r="Q4825" s="4">
        <v>1</v>
      </c>
      <c r="R4825" s="3">
        <v>6.9</v>
      </c>
      <c r="S48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5" t="str">
        <f>IF(AIRBNB[[#This Row],[RUIDO(dB)]]&lt;=4,"Silencioso",IF(AIRBNB[[#This Row],[RUIDO(dB)]]&lt;=5.5,"Poco Ruidoso","Ruidoso"))</f>
        <v>Ruidoso</v>
      </c>
      <c r="U4825" t="str">
        <f>IF(AND(AIRBNB[[#This Row],[PRECIO]]&lt;50,AIRBNB[[#This Row],[MIN_NOCHES]]&gt;3),"Dentro del presupuesto","No considerar")</f>
        <v>No considerar</v>
      </c>
      <c r="V4825" t="str">
        <f>VLOOKUP(AIRBNB[[#This Row],[HOST_ID]],Super_host[],5,FALSE)</f>
        <v>Host</v>
      </c>
    </row>
    <row r="4826" spans="1:22">
      <c r="A4826" s="4">
        <v>4038794</v>
      </c>
      <c r="B4826" t="s">
        <v>3968</v>
      </c>
      <c r="C4826" s="4">
        <v>19638238</v>
      </c>
      <c r="D4826" t="s">
        <v>3969</v>
      </c>
      <c r="E4826" t="s">
        <v>3011</v>
      </c>
      <c r="F4826" s="4">
        <v>10032</v>
      </c>
      <c r="G4826" s="13" t="s">
        <v>124</v>
      </c>
      <c r="H4826" s="13" t="s">
        <v>125</v>
      </c>
      <c r="I4826" s="1">
        <v>4083428</v>
      </c>
      <c r="J4826" s="1">
        <v>-7394738</v>
      </c>
      <c r="K4826" t="s">
        <v>40</v>
      </c>
      <c r="L4826" s="20">
        <v>75</v>
      </c>
      <c r="M4826" s="4">
        <v>2</v>
      </c>
      <c r="N4826" s="4">
        <v>25</v>
      </c>
      <c r="O4826" s="2">
        <v>43615</v>
      </c>
      <c r="P4826" s="3">
        <v>0.53</v>
      </c>
      <c r="Q4826" s="4">
        <v>1</v>
      </c>
      <c r="R4826" s="3">
        <v>5.6</v>
      </c>
      <c r="S48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6" t="str">
        <f>IF(AIRBNB[[#This Row],[RUIDO(dB)]]&lt;=4,"Silencioso",IF(AIRBNB[[#This Row],[RUIDO(dB)]]&lt;=5.5,"Poco Ruidoso","Ruidoso"))</f>
        <v>Ruidoso</v>
      </c>
      <c r="U4826" t="str">
        <f>IF(AND(AIRBNB[[#This Row],[PRECIO]]&lt;50,AIRBNB[[#This Row],[MIN_NOCHES]]&gt;3),"Dentro del presupuesto","No considerar")</f>
        <v>No considerar</v>
      </c>
      <c r="V4826" t="str">
        <f>VLOOKUP(AIRBNB[[#This Row],[HOST_ID]],Super_host[],5,FALSE)</f>
        <v>Host</v>
      </c>
    </row>
    <row r="4827" spans="1:22">
      <c r="A4827" s="4">
        <v>6054400</v>
      </c>
      <c r="B4827" t="s">
        <v>12643</v>
      </c>
      <c r="C4827" s="4">
        <v>18874199</v>
      </c>
      <c r="D4827" t="s">
        <v>2738</v>
      </c>
      <c r="E4827" t="s">
        <v>12644</v>
      </c>
      <c r="F4827" s="4">
        <v>11222</v>
      </c>
      <c r="G4827" s="13" t="s">
        <v>4662</v>
      </c>
      <c r="H4827" s="13" t="s">
        <v>9249</v>
      </c>
      <c r="I4827" s="1">
        <v>4073629</v>
      </c>
      <c r="J4827" s="1">
        <v>-7395208</v>
      </c>
      <c r="K4827" t="s">
        <v>5</v>
      </c>
      <c r="L4827" s="20">
        <v>75</v>
      </c>
      <c r="M4827" s="4">
        <v>1</v>
      </c>
      <c r="N4827" s="4">
        <v>27</v>
      </c>
      <c r="O4827" s="2">
        <v>42282</v>
      </c>
      <c r="P4827" s="3">
        <v>0.53</v>
      </c>
      <c r="Q4827" s="4">
        <v>1</v>
      </c>
      <c r="R4827" s="3">
        <v>6.9</v>
      </c>
      <c r="S48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7" t="str">
        <f>IF(AIRBNB[[#This Row],[RUIDO(dB)]]&lt;=4,"Silencioso",IF(AIRBNB[[#This Row],[RUIDO(dB)]]&lt;=5.5,"Poco Ruidoso","Ruidoso"))</f>
        <v>Ruidoso</v>
      </c>
      <c r="U4827" t="str">
        <f>IF(AND(AIRBNB[[#This Row],[PRECIO]]&lt;50,AIRBNB[[#This Row],[MIN_NOCHES]]&gt;3),"Dentro del presupuesto","No considerar")</f>
        <v>No considerar</v>
      </c>
      <c r="V4827" t="str">
        <f>VLOOKUP(AIRBNB[[#This Row],[HOST_ID]],Super_host[],5,FALSE)</f>
        <v>Host</v>
      </c>
    </row>
    <row r="4828" spans="1:22">
      <c r="A4828" s="4">
        <v>3677769</v>
      </c>
      <c r="B4828" t="s">
        <v>8855</v>
      </c>
      <c r="C4828" s="4">
        <v>18681479</v>
      </c>
      <c r="D4828" t="s">
        <v>8789</v>
      </c>
      <c r="E4828" t="s">
        <v>8856</v>
      </c>
      <c r="F4828" s="4">
        <v>11104</v>
      </c>
      <c r="G4828" s="13" t="s">
        <v>7897</v>
      </c>
      <c r="H4828" s="13" t="s">
        <v>7923</v>
      </c>
      <c r="I4828" s="1">
        <v>4074189</v>
      </c>
      <c r="J4828" s="1">
        <v>-7392375</v>
      </c>
      <c r="K4828" t="s">
        <v>40</v>
      </c>
      <c r="L4828" s="20">
        <v>75</v>
      </c>
      <c r="M4828" s="4">
        <v>2</v>
      </c>
      <c r="N4828" s="4">
        <v>111</v>
      </c>
      <c r="O4828" s="2">
        <v>43640</v>
      </c>
      <c r="P4828" s="3">
        <v>1.89</v>
      </c>
      <c r="Q4828" s="4">
        <v>5</v>
      </c>
      <c r="R4828" s="3">
        <v>6.24</v>
      </c>
      <c r="S48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8" t="str">
        <f>IF(AIRBNB[[#This Row],[RUIDO(dB)]]&lt;=4,"Silencioso",IF(AIRBNB[[#This Row],[RUIDO(dB)]]&lt;=5.5,"Poco Ruidoso","Ruidoso"))</f>
        <v>Ruidoso</v>
      </c>
      <c r="U4828" t="str">
        <f>IF(AND(AIRBNB[[#This Row],[PRECIO]]&lt;50,AIRBNB[[#This Row],[MIN_NOCHES]]&gt;3),"Dentro del presupuesto","No considerar")</f>
        <v>No considerar</v>
      </c>
      <c r="V4828" t="str">
        <f>VLOOKUP(AIRBNB[[#This Row],[HOST_ID]],Super_host[],5,FALSE)</f>
        <v>Host</v>
      </c>
    </row>
    <row r="4829" spans="1:22">
      <c r="A4829" s="4">
        <v>3623158</v>
      </c>
      <c r="B4829" t="s">
        <v>769</v>
      </c>
      <c r="C4829" s="4">
        <v>18212433</v>
      </c>
      <c r="D4829" t="s">
        <v>767</v>
      </c>
      <c r="E4829" t="s">
        <v>770</v>
      </c>
      <c r="F4829" s="4">
        <v>10029</v>
      </c>
      <c r="G4829" s="13" t="s">
        <v>124</v>
      </c>
      <c r="H4829" s="13" t="s">
        <v>219</v>
      </c>
      <c r="I4829" s="1">
        <v>407946</v>
      </c>
      <c r="J4829" s="1">
        <v>-7394105</v>
      </c>
      <c r="K4829" t="s">
        <v>40</v>
      </c>
      <c r="L4829" s="20">
        <v>75</v>
      </c>
      <c r="M4829" s="4">
        <v>30</v>
      </c>
      <c r="N4829" s="4">
        <v>2</v>
      </c>
      <c r="O4829" s="2">
        <v>43317</v>
      </c>
      <c r="P4829" s="3">
        <v>0.04</v>
      </c>
      <c r="Q4829" s="4">
        <v>1</v>
      </c>
      <c r="R4829" s="3">
        <v>5.6</v>
      </c>
      <c r="S48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29" t="str">
        <f>IF(AIRBNB[[#This Row],[RUIDO(dB)]]&lt;=4,"Silencioso",IF(AIRBNB[[#This Row],[RUIDO(dB)]]&lt;=5.5,"Poco Ruidoso","Ruidoso"))</f>
        <v>Ruidoso</v>
      </c>
      <c r="U4829" t="str">
        <f>IF(AND(AIRBNB[[#This Row],[PRECIO]]&lt;50,AIRBNB[[#This Row],[MIN_NOCHES]]&gt;3),"Dentro del presupuesto","No considerar")</f>
        <v>No considerar</v>
      </c>
      <c r="V4829" t="str">
        <f>VLOOKUP(AIRBNB[[#This Row],[HOST_ID]],Super_host[],5,FALSE)</f>
        <v>Host</v>
      </c>
    </row>
    <row r="4830" spans="1:22">
      <c r="A4830" s="4">
        <v>3544273</v>
      </c>
      <c r="B4830" t="s">
        <v>10987</v>
      </c>
      <c r="C4830" s="4">
        <v>17842194</v>
      </c>
      <c r="D4830" t="s">
        <v>10988</v>
      </c>
      <c r="E4830" t="s">
        <v>10989</v>
      </c>
      <c r="F4830" s="4">
        <v>11238</v>
      </c>
      <c r="G4830" s="13" t="s">
        <v>4662</v>
      </c>
      <c r="H4830" s="13" t="s">
        <v>9252</v>
      </c>
      <c r="I4830" s="1">
        <v>4067893</v>
      </c>
      <c r="J4830" s="1">
        <v>-7396262</v>
      </c>
      <c r="K4830" t="s">
        <v>5</v>
      </c>
      <c r="L4830" s="20">
        <v>75</v>
      </c>
      <c r="M4830" s="4">
        <v>4</v>
      </c>
      <c r="N4830" s="4">
        <v>9</v>
      </c>
      <c r="O4830" s="2">
        <v>43100</v>
      </c>
      <c r="P4830" s="3">
        <v>0.15</v>
      </c>
      <c r="Q4830" s="4">
        <v>1</v>
      </c>
      <c r="R4830" s="3">
        <v>6.9</v>
      </c>
      <c r="S48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0" t="str">
        <f>IF(AIRBNB[[#This Row],[RUIDO(dB)]]&lt;=4,"Silencioso",IF(AIRBNB[[#This Row],[RUIDO(dB)]]&lt;=5.5,"Poco Ruidoso","Ruidoso"))</f>
        <v>Ruidoso</v>
      </c>
      <c r="U4830" t="str">
        <f>IF(AND(AIRBNB[[#This Row],[PRECIO]]&lt;50,AIRBNB[[#This Row],[MIN_NOCHES]]&gt;3),"Dentro del presupuesto","No considerar")</f>
        <v>No considerar</v>
      </c>
      <c r="V4830" t="str">
        <f>VLOOKUP(AIRBNB[[#This Row],[HOST_ID]],Super_host[],5,FALSE)</f>
        <v>Host</v>
      </c>
    </row>
    <row r="4831" spans="1:22">
      <c r="A4831" s="4">
        <v>4278084</v>
      </c>
      <c r="B4831" t="s">
        <v>2755</v>
      </c>
      <c r="C4831" s="4">
        <v>17770287</v>
      </c>
      <c r="D4831" t="s">
        <v>1815</v>
      </c>
      <c r="E4831" t="s">
        <v>1931</v>
      </c>
      <c r="F4831" s="4">
        <v>10016</v>
      </c>
      <c r="G4831" s="13" t="s">
        <v>124</v>
      </c>
      <c r="H4831" s="13" t="s">
        <v>373</v>
      </c>
      <c r="I4831" s="1">
        <v>4075062</v>
      </c>
      <c r="J4831" s="1">
        <v>-7398247</v>
      </c>
      <c r="K4831" t="s">
        <v>5</v>
      </c>
      <c r="L4831" s="20">
        <v>75</v>
      </c>
      <c r="M4831" s="4">
        <v>30</v>
      </c>
      <c r="N4831" s="4">
        <v>13</v>
      </c>
      <c r="O4831" s="2">
        <v>43482</v>
      </c>
      <c r="P4831" s="3">
        <v>0.23</v>
      </c>
      <c r="Q4831" s="4">
        <v>1</v>
      </c>
      <c r="R4831" s="3">
        <v>5.6</v>
      </c>
      <c r="S48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1" t="str">
        <f>IF(AIRBNB[[#This Row],[RUIDO(dB)]]&lt;=4,"Silencioso",IF(AIRBNB[[#This Row],[RUIDO(dB)]]&lt;=5.5,"Poco Ruidoso","Ruidoso"))</f>
        <v>Ruidoso</v>
      </c>
      <c r="U4831" t="str">
        <f>IF(AND(AIRBNB[[#This Row],[PRECIO]]&lt;50,AIRBNB[[#This Row],[MIN_NOCHES]]&gt;3),"Dentro del presupuesto","No considerar")</f>
        <v>No considerar</v>
      </c>
      <c r="V4831" t="str">
        <f>VLOOKUP(AIRBNB[[#This Row],[HOST_ID]],Super_host[],5,FALSE)</f>
        <v>Host</v>
      </c>
    </row>
    <row r="4832" spans="1:22">
      <c r="A4832" s="4">
        <v>4160934</v>
      </c>
      <c r="B4832" t="s">
        <v>14471</v>
      </c>
      <c r="C4832" s="4">
        <v>17462748</v>
      </c>
      <c r="D4832" t="s">
        <v>1643</v>
      </c>
      <c r="E4832" t="s">
        <v>14472</v>
      </c>
      <c r="F4832" s="4">
        <v>11213</v>
      </c>
      <c r="G4832" s="13" t="s">
        <v>4662</v>
      </c>
      <c r="H4832" s="13" t="s">
        <v>9252</v>
      </c>
      <c r="I4832" s="1">
        <v>4067495</v>
      </c>
      <c r="J4832" s="1">
        <v>-7393845</v>
      </c>
      <c r="K4832" t="s">
        <v>40</v>
      </c>
      <c r="L4832" s="20">
        <v>75</v>
      </c>
      <c r="M4832" s="4">
        <v>5</v>
      </c>
      <c r="N4832" s="4">
        <v>125</v>
      </c>
      <c r="O4832" s="2">
        <v>43643</v>
      </c>
      <c r="P4832" s="3">
        <v>2.15</v>
      </c>
      <c r="Q4832" s="4">
        <v>1</v>
      </c>
      <c r="R4832" s="3">
        <v>6.9</v>
      </c>
      <c r="S48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2" t="str">
        <f>IF(AIRBNB[[#This Row],[RUIDO(dB)]]&lt;=4,"Silencioso",IF(AIRBNB[[#This Row],[RUIDO(dB)]]&lt;=5.5,"Poco Ruidoso","Ruidoso"))</f>
        <v>Ruidoso</v>
      </c>
      <c r="U4832" t="str">
        <f>IF(AND(AIRBNB[[#This Row],[PRECIO]]&lt;50,AIRBNB[[#This Row],[MIN_NOCHES]]&gt;3),"Dentro del presupuesto","No considerar")</f>
        <v>No considerar</v>
      </c>
      <c r="V4832" t="str">
        <f>VLOOKUP(AIRBNB[[#This Row],[HOST_ID]],Super_host[],5,FALSE)</f>
        <v>Host</v>
      </c>
    </row>
    <row r="4833" spans="1:22">
      <c r="A4833" s="4">
        <v>3073195</v>
      </c>
      <c r="B4833" t="s">
        <v>10854</v>
      </c>
      <c r="C4833" s="4">
        <v>15639713</v>
      </c>
      <c r="D4833" t="s">
        <v>10855</v>
      </c>
      <c r="E4833" t="s">
        <v>10856</v>
      </c>
      <c r="F4833" s="4">
        <v>11211</v>
      </c>
      <c r="G4833" s="13" t="s">
        <v>4662</v>
      </c>
      <c r="H4833" s="13" t="s">
        <v>9218</v>
      </c>
      <c r="I4833" s="1">
        <v>4070442</v>
      </c>
      <c r="J4833" s="1">
        <v>-7395413</v>
      </c>
      <c r="K4833" t="s">
        <v>40</v>
      </c>
      <c r="L4833" s="20">
        <v>75</v>
      </c>
      <c r="M4833" s="4">
        <v>4</v>
      </c>
      <c r="N4833" s="4">
        <v>6</v>
      </c>
      <c r="O4833" s="2">
        <v>42339</v>
      </c>
      <c r="P4833" s="3">
        <v>0.13</v>
      </c>
      <c r="Q4833" s="4">
        <v>1</v>
      </c>
      <c r="R4833" s="3">
        <v>6.9</v>
      </c>
      <c r="S48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3" t="str">
        <f>IF(AIRBNB[[#This Row],[RUIDO(dB)]]&lt;=4,"Silencioso",IF(AIRBNB[[#This Row],[RUIDO(dB)]]&lt;=5.5,"Poco Ruidoso","Ruidoso"))</f>
        <v>Ruidoso</v>
      </c>
      <c r="U4833" t="str">
        <f>IF(AND(AIRBNB[[#This Row],[PRECIO]]&lt;50,AIRBNB[[#This Row],[MIN_NOCHES]]&gt;3),"Dentro del presupuesto","No considerar")</f>
        <v>No considerar</v>
      </c>
      <c r="V4833" t="str">
        <f>VLOOKUP(AIRBNB[[#This Row],[HOST_ID]],Super_host[],5,FALSE)</f>
        <v>Host</v>
      </c>
    </row>
    <row r="4834" spans="1:22">
      <c r="A4834" s="4">
        <v>2863223</v>
      </c>
      <c r="B4834" t="s">
        <v>11920</v>
      </c>
      <c r="C4834" s="4">
        <v>14586041</v>
      </c>
      <c r="D4834" t="s">
        <v>11921</v>
      </c>
      <c r="E4834" t="s">
        <v>9635</v>
      </c>
      <c r="F4834" s="4">
        <v>11206</v>
      </c>
      <c r="G4834" s="13" t="s">
        <v>4662</v>
      </c>
      <c r="H4834" s="13" t="s">
        <v>9218</v>
      </c>
      <c r="I4834" s="1">
        <v>4070665</v>
      </c>
      <c r="J4834" s="1">
        <v>-7395067</v>
      </c>
      <c r="K4834" t="s">
        <v>40</v>
      </c>
      <c r="L4834" s="20">
        <v>75</v>
      </c>
      <c r="M4834" s="4">
        <v>7</v>
      </c>
      <c r="N4834" s="4">
        <v>18</v>
      </c>
      <c r="O4834" s="2">
        <v>42228</v>
      </c>
      <c r="P4834" s="3">
        <v>0.31</v>
      </c>
      <c r="Q4834" s="4">
        <v>1</v>
      </c>
      <c r="R4834" s="3">
        <v>6.9</v>
      </c>
      <c r="S48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4" t="str">
        <f>IF(AIRBNB[[#This Row],[RUIDO(dB)]]&lt;=4,"Silencioso",IF(AIRBNB[[#This Row],[RUIDO(dB)]]&lt;=5.5,"Poco Ruidoso","Ruidoso"))</f>
        <v>Ruidoso</v>
      </c>
      <c r="U4834" t="str">
        <f>IF(AND(AIRBNB[[#This Row],[PRECIO]]&lt;50,AIRBNB[[#This Row],[MIN_NOCHES]]&gt;3),"Dentro del presupuesto","No considerar")</f>
        <v>No considerar</v>
      </c>
      <c r="V4834" t="str">
        <f>VLOOKUP(AIRBNB[[#This Row],[HOST_ID]],Super_host[],5,FALSE)</f>
        <v>Host</v>
      </c>
    </row>
    <row r="4835" spans="1:22">
      <c r="A4835" s="4">
        <v>2794725</v>
      </c>
      <c r="B4835" t="s">
        <v>30</v>
      </c>
      <c r="C4835" s="4">
        <v>14295613</v>
      </c>
      <c r="D4835" t="s">
        <v>31</v>
      </c>
      <c r="E4835" t="s">
        <v>32</v>
      </c>
      <c r="F4835" s="4">
        <v>10304</v>
      </c>
      <c r="G4835" s="13" t="s">
        <v>3</v>
      </c>
      <c r="H4835" s="13" t="s">
        <v>33</v>
      </c>
      <c r="I4835" s="1">
        <v>4062578</v>
      </c>
      <c r="J4835" s="1">
        <v>-7407356</v>
      </c>
      <c r="K4835" t="s">
        <v>5</v>
      </c>
      <c r="L4835" s="20">
        <v>75</v>
      </c>
      <c r="M4835" s="4">
        <v>1</v>
      </c>
      <c r="N4835" s="4">
        <v>1</v>
      </c>
      <c r="O4835" s="2">
        <v>41748</v>
      </c>
      <c r="P4835" s="3">
        <v>0.02</v>
      </c>
      <c r="Q4835" s="4">
        <v>1</v>
      </c>
      <c r="R4835" s="3">
        <v>5.19</v>
      </c>
      <c r="S4835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835" t="str">
        <f>IF(AIRBNB[[#This Row],[RUIDO(dB)]]&lt;=4,"Silencioso",IF(AIRBNB[[#This Row],[RUIDO(dB)]]&lt;=5.5,"Poco Ruidoso","Ruidoso"))</f>
        <v>Poco Ruidoso</v>
      </c>
      <c r="U4835" t="str">
        <f>IF(AND(AIRBNB[[#This Row],[PRECIO]]&lt;50,AIRBNB[[#This Row],[MIN_NOCHES]]&gt;3),"Dentro del presupuesto","No considerar")</f>
        <v>No considerar</v>
      </c>
      <c r="V4835" t="str">
        <f>VLOOKUP(AIRBNB[[#This Row],[HOST_ID]],Super_host[],5,FALSE)</f>
        <v>Host</v>
      </c>
    </row>
    <row r="4836" spans="1:22">
      <c r="A4836" s="4">
        <v>3312276</v>
      </c>
      <c r="B4836" t="s">
        <v>16551</v>
      </c>
      <c r="C4836" s="4">
        <v>14214034</v>
      </c>
      <c r="D4836" t="s">
        <v>16552</v>
      </c>
      <c r="E4836" t="s">
        <v>16553</v>
      </c>
      <c r="F4836" s="4">
        <v>10451</v>
      </c>
      <c r="G4836" s="13" t="s">
        <v>16360</v>
      </c>
      <c r="H4836" s="13" t="s">
        <v>16427</v>
      </c>
      <c r="I4836" s="1">
        <v>4081444</v>
      </c>
      <c r="J4836" s="1">
        <v>-7392516</v>
      </c>
      <c r="K4836" t="s">
        <v>5</v>
      </c>
      <c r="L4836" s="20">
        <v>75</v>
      </c>
      <c r="M4836" s="4">
        <v>2</v>
      </c>
      <c r="N4836" s="4">
        <v>85</v>
      </c>
      <c r="O4836" s="2">
        <v>43625</v>
      </c>
      <c r="P4836" s="3">
        <v>1.41</v>
      </c>
      <c r="Q4836" s="4">
        <v>5</v>
      </c>
      <c r="R4836" s="3">
        <v>7.84</v>
      </c>
      <c r="S48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6" t="str">
        <f>IF(AIRBNB[[#This Row],[RUIDO(dB)]]&lt;=4,"Silencioso",IF(AIRBNB[[#This Row],[RUIDO(dB)]]&lt;=5.5,"Poco Ruidoso","Ruidoso"))</f>
        <v>Ruidoso</v>
      </c>
      <c r="U4836" t="str">
        <f>IF(AND(AIRBNB[[#This Row],[PRECIO]]&lt;50,AIRBNB[[#This Row],[MIN_NOCHES]]&gt;3),"Dentro del presupuesto","No considerar")</f>
        <v>No considerar</v>
      </c>
      <c r="V4836" t="str">
        <f>VLOOKUP(AIRBNB[[#This Row],[HOST_ID]],Super_host[],5,FALSE)</f>
        <v>Host</v>
      </c>
    </row>
    <row r="4837" spans="1:22">
      <c r="A4837" s="4">
        <v>2801300</v>
      </c>
      <c r="B4837" t="s">
        <v>8586</v>
      </c>
      <c r="C4837" s="4">
        <v>14103991</v>
      </c>
      <c r="D4837" t="s">
        <v>8572</v>
      </c>
      <c r="E4837" t="s">
        <v>8587</v>
      </c>
      <c r="F4837" s="4">
        <v>11355</v>
      </c>
      <c r="G4837" s="13" t="s">
        <v>7897</v>
      </c>
      <c r="H4837" s="13" t="s">
        <v>7918</v>
      </c>
      <c r="I4837" s="1">
        <v>4075611</v>
      </c>
      <c r="J4837" s="1">
        <v>-7381957</v>
      </c>
      <c r="K4837" t="s">
        <v>40</v>
      </c>
      <c r="L4837" s="20">
        <v>75</v>
      </c>
      <c r="M4837" s="4">
        <v>1</v>
      </c>
      <c r="N4837" s="4">
        <v>48</v>
      </c>
      <c r="O4837" s="2">
        <v>43639</v>
      </c>
      <c r="P4837" s="3">
        <v>0.77</v>
      </c>
      <c r="Q4837" s="4">
        <v>5</v>
      </c>
      <c r="R4837" s="3">
        <v>6.24</v>
      </c>
      <c r="S48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7" t="str">
        <f>IF(AIRBNB[[#This Row],[RUIDO(dB)]]&lt;=4,"Silencioso",IF(AIRBNB[[#This Row],[RUIDO(dB)]]&lt;=5.5,"Poco Ruidoso","Ruidoso"))</f>
        <v>Ruidoso</v>
      </c>
      <c r="U4837" t="str">
        <f>IF(AND(AIRBNB[[#This Row],[PRECIO]]&lt;50,AIRBNB[[#This Row],[MIN_NOCHES]]&gt;3),"Dentro del presupuesto","No considerar")</f>
        <v>No considerar</v>
      </c>
      <c r="V4837" t="str">
        <f>VLOOKUP(AIRBNB[[#This Row],[HOST_ID]],Super_host[],5,FALSE)</f>
        <v>Host</v>
      </c>
    </row>
    <row r="4838" spans="1:22">
      <c r="A4838" s="4">
        <v>2719792</v>
      </c>
      <c r="B4838" t="s">
        <v>13689</v>
      </c>
      <c r="C4838" s="4">
        <v>13917921</v>
      </c>
      <c r="D4838" t="s">
        <v>334</v>
      </c>
      <c r="E4838" t="s">
        <v>13690</v>
      </c>
      <c r="F4838" s="4">
        <v>11206</v>
      </c>
      <c r="G4838" s="13" t="s">
        <v>4662</v>
      </c>
      <c r="H4838" s="13" t="s">
        <v>9274</v>
      </c>
      <c r="I4838" s="1">
        <v>4069895</v>
      </c>
      <c r="J4838" s="1">
        <v>-7393249</v>
      </c>
      <c r="K4838" t="s">
        <v>40</v>
      </c>
      <c r="L4838" s="20">
        <v>75</v>
      </c>
      <c r="M4838" s="4">
        <v>2</v>
      </c>
      <c r="N4838" s="4">
        <v>26</v>
      </c>
      <c r="O4838" s="2">
        <v>43634</v>
      </c>
      <c r="P4838" s="3">
        <v>1.22</v>
      </c>
      <c r="Q4838" s="4">
        <v>1</v>
      </c>
      <c r="R4838" s="3">
        <v>6.9</v>
      </c>
      <c r="S48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8" t="str">
        <f>IF(AIRBNB[[#This Row],[RUIDO(dB)]]&lt;=4,"Silencioso",IF(AIRBNB[[#This Row],[RUIDO(dB)]]&lt;=5.5,"Poco Ruidoso","Ruidoso"))</f>
        <v>Ruidoso</v>
      </c>
      <c r="U4838" t="str">
        <f>IF(AND(AIRBNB[[#This Row],[PRECIO]]&lt;50,AIRBNB[[#This Row],[MIN_NOCHES]]&gt;3),"Dentro del presupuesto","No considerar")</f>
        <v>No considerar</v>
      </c>
      <c r="V4838" t="str">
        <f>VLOOKUP(AIRBNB[[#This Row],[HOST_ID]],Super_host[],5,FALSE)</f>
        <v>Host</v>
      </c>
    </row>
    <row r="4839" spans="1:22">
      <c r="A4839" s="4">
        <v>4750486</v>
      </c>
      <c r="B4839" t="s">
        <v>6491</v>
      </c>
      <c r="C4839" s="4">
        <v>13631524</v>
      </c>
      <c r="D4839" t="s">
        <v>6492</v>
      </c>
      <c r="E4839" t="s">
        <v>6446</v>
      </c>
      <c r="F4839" s="4">
        <v>10035</v>
      </c>
      <c r="G4839" s="13" t="s">
        <v>124</v>
      </c>
      <c r="H4839" s="13" t="s">
        <v>219</v>
      </c>
      <c r="I4839" s="1">
        <v>4079774</v>
      </c>
      <c r="J4839" s="1">
        <v>-7393244</v>
      </c>
      <c r="K4839" t="s">
        <v>40</v>
      </c>
      <c r="L4839" s="20">
        <v>75</v>
      </c>
      <c r="M4839" s="4">
        <v>2</v>
      </c>
      <c r="N4839" s="4">
        <v>262</v>
      </c>
      <c r="O4839" s="2">
        <v>43625</v>
      </c>
      <c r="P4839" s="3">
        <v>4.7300000000000004</v>
      </c>
      <c r="Q4839" s="4">
        <v>1</v>
      </c>
      <c r="R4839" s="3">
        <v>5.6</v>
      </c>
      <c r="S48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39" t="str">
        <f>IF(AIRBNB[[#This Row],[RUIDO(dB)]]&lt;=4,"Silencioso",IF(AIRBNB[[#This Row],[RUIDO(dB)]]&lt;=5.5,"Poco Ruidoso","Ruidoso"))</f>
        <v>Ruidoso</v>
      </c>
      <c r="U4839" t="str">
        <f>IF(AND(AIRBNB[[#This Row],[PRECIO]]&lt;50,AIRBNB[[#This Row],[MIN_NOCHES]]&gt;3),"Dentro del presupuesto","No considerar")</f>
        <v>No considerar</v>
      </c>
      <c r="V4839" t="str">
        <f>VLOOKUP(AIRBNB[[#This Row],[HOST_ID]],Super_host[],5,FALSE)</f>
        <v>Host</v>
      </c>
    </row>
    <row r="4840" spans="1:22">
      <c r="A4840" s="4">
        <v>2557654</v>
      </c>
      <c r="B4840" t="s">
        <v>5650</v>
      </c>
      <c r="C4840" s="4">
        <v>13094498</v>
      </c>
      <c r="D4840" t="s">
        <v>5651</v>
      </c>
      <c r="E4840" t="s">
        <v>4416</v>
      </c>
      <c r="F4840" s="4">
        <v>10009</v>
      </c>
      <c r="G4840" s="13" t="s">
        <v>124</v>
      </c>
      <c r="H4840" s="13" t="s">
        <v>133</v>
      </c>
      <c r="I4840" s="1">
        <v>4072939</v>
      </c>
      <c r="J4840" s="1">
        <v>-7398319</v>
      </c>
      <c r="K4840" t="s">
        <v>40</v>
      </c>
      <c r="L4840" s="20">
        <v>75</v>
      </c>
      <c r="M4840" s="4">
        <v>2</v>
      </c>
      <c r="N4840" s="4">
        <v>124</v>
      </c>
      <c r="O4840" s="2">
        <v>43653</v>
      </c>
      <c r="P4840" s="3">
        <v>1.92</v>
      </c>
      <c r="Q4840" s="4">
        <v>1</v>
      </c>
      <c r="R4840" s="3">
        <v>5.6</v>
      </c>
      <c r="S48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0" t="str">
        <f>IF(AIRBNB[[#This Row],[RUIDO(dB)]]&lt;=4,"Silencioso",IF(AIRBNB[[#This Row],[RUIDO(dB)]]&lt;=5.5,"Poco Ruidoso","Ruidoso"))</f>
        <v>Ruidoso</v>
      </c>
      <c r="U4840" t="str">
        <f>IF(AND(AIRBNB[[#This Row],[PRECIO]]&lt;50,AIRBNB[[#This Row],[MIN_NOCHES]]&gt;3),"Dentro del presupuesto","No considerar")</f>
        <v>No considerar</v>
      </c>
      <c r="V4840" t="str">
        <f>VLOOKUP(AIRBNB[[#This Row],[HOST_ID]],Super_host[],5,FALSE)</f>
        <v>Host</v>
      </c>
    </row>
    <row r="4841" spans="1:22">
      <c r="A4841" s="4">
        <v>4724857</v>
      </c>
      <c r="B4841" t="s">
        <v>15632</v>
      </c>
      <c r="C4841" s="4">
        <v>12729740</v>
      </c>
      <c r="D4841" t="s">
        <v>15633</v>
      </c>
      <c r="E4841" t="s">
        <v>15634</v>
      </c>
      <c r="F4841" s="4">
        <v>11233</v>
      </c>
      <c r="G4841" s="13" t="s">
        <v>4662</v>
      </c>
      <c r="H4841" s="13" t="s">
        <v>9230</v>
      </c>
      <c r="I4841" s="1">
        <v>4068467</v>
      </c>
      <c r="J4841" s="1">
        <v>-7392863</v>
      </c>
      <c r="K4841" t="s">
        <v>40</v>
      </c>
      <c r="L4841" s="20">
        <v>75</v>
      </c>
      <c r="M4841" s="4">
        <v>1</v>
      </c>
      <c r="N4841" s="4">
        <v>0</v>
      </c>
      <c r="O4841" s="2">
        <v>43615</v>
      </c>
      <c r="P4841" s="3">
        <v>0.1</v>
      </c>
      <c r="Q4841" s="4">
        <v>1</v>
      </c>
      <c r="R4841" s="3">
        <v>6.9</v>
      </c>
      <c r="S48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1" t="str">
        <f>IF(AIRBNB[[#This Row],[RUIDO(dB)]]&lt;=4,"Silencioso",IF(AIRBNB[[#This Row],[RUIDO(dB)]]&lt;=5.5,"Poco Ruidoso","Ruidoso"))</f>
        <v>Ruidoso</v>
      </c>
      <c r="U4841" t="str">
        <f>IF(AND(AIRBNB[[#This Row],[PRECIO]]&lt;50,AIRBNB[[#This Row],[MIN_NOCHES]]&gt;3),"Dentro del presupuesto","No considerar")</f>
        <v>No considerar</v>
      </c>
      <c r="V4841" t="str">
        <f>VLOOKUP(AIRBNB[[#This Row],[HOST_ID]],Super_host[],5,FALSE)</f>
        <v>Host</v>
      </c>
    </row>
    <row r="4842" spans="1:22">
      <c r="A4842" s="4">
        <v>2485482</v>
      </c>
      <c r="B4842" t="s">
        <v>9120</v>
      </c>
      <c r="C4842" s="4">
        <v>12718658</v>
      </c>
      <c r="D4842" t="s">
        <v>7608</v>
      </c>
      <c r="E4842" t="s">
        <v>9121</v>
      </c>
      <c r="F4842" s="4">
        <v>11372</v>
      </c>
      <c r="G4842" s="13" t="s">
        <v>7897</v>
      </c>
      <c r="H4842" s="13" t="s">
        <v>8009</v>
      </c>
      <c r="I4842" s="1">
        <v>4075484</v>
      </c>
      <c r="J4842" s="1">
        <v>-738764</v>
      </c>
      <c r="K4842" t="s">
        <v>268</v>
      </c>
      <c r="L4842" s="20">
        <v>75</v>
      </c>
      <c r="M4842" s="4">
        <v>2</v>
      </c>
      <c r="N4842" s="4">
        <v>0</v>
      </c>
      <c r="O4842" s="2">
        <v>43632</v>
      </c>
      <c r="P4842" s="3">
        <v>0.05</v>
      </c>
      <c r="Q4842" s="4">
        <v>5</v>
      </c>
      <c r="R4842" s="3">
        <v>6.24</v>
      </c>
      <c r="S48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2" t="str">
        <f>IF(AIRBNB[[#This Row],[RUIDO(dB)]]&lt;=4,"Silencioso",IF(AIRBNB[[#This Row],[RUIDO(dB)]]&lt;=5.5,"Poco Ruidoso","Ruidoso"))</f>
        <v>Ruidoso</v>
      </c>
      <c r="U4842" t="str">
        <f>IF(AND(AIRBNB[[#This Row],[PRECIO]]&lt;50,AIRBNB[[#This Row],[MIN_NOCHES]]&gt;3),"Dentro del presupuesto","No considerar")</f>
        <v>No considerar</v>
      </c>
      <c r="V4842" t="str">
        <f>VLOOKUP(AIRBNB[[#This Row],[HOST_ID]],Super_host[],5,FALSE)</f>
        <v>Host</v>
      </c>
    </row>
    <row r="4843" spans="1:22">
      <c r="A4843" s="4">
        <v>2461540</v>
      </c>
      <c r="B4843" t="s">
        <v>8979</v>
      </c>
      <c r="C4843" s="4">
        <v>12587147</v>
      </c>
      <c r="D4843" t="s">
        <v>8980</v>
      </c>
      <c r="E4843" t="s">
        <v>8981</v>
      </c>
      <c r="F4843" s="4">
        <v>11103</v>
      </c>
      <c r="G4843" s="13" t="s">
        <v>7897</v>
      </c>
      <c r="H4843" s="13" t="s">
        <v>7940</v>
      </c>
      <c r="I4843" s="1">
        <v>4075799</v>
      </c>
      <c r="J4843" s="1">
        <v>-7392006</v>
      </c>
      <c r="K4843" t="s">
        <v>40</v>
      </c>
      <c r="L4843" s="20">
        <v>75</v>
      </c>
      <c r="M4843" s="4">
        <v>7</v>
      </c>
      <c r="N4843" s="4">
        <v>186</v>
      </c>
      <c r="O4843" s="2">
        <v>43626</v>
      </c>
      <c r="P4843" s="3">
        <v>2.93</v>
      </c>
      <c r="Q4843" s="4">
        <v>5</v>
      </c>
      <c r="R4843" s="3">
        <v>6.24</v>
      </c>
      <c r="S48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3" t="str">
        <f>IF(AIRBNB[[#This Row],[RUIDO(dB)]]&lt;=4,"Silencioso",IF(AIRBNB[[#This Row],[RUIDO(dB)]]&lt;=5.5,"Poco Ruidoso","Ruidoso"))</f>
        <v>Ruidoso</v>
      </c>
      <c r="U4843" t="str">
        <f>IF(AND(AIRBNB[[#This Row],[PRECIO]]&lt;50,AIRBNB[[#This Row],[MIN_NOCHES]]&gt;3),"Dentro del presupuesto","No considerar")</f>
        <v>No considerar</v>
      </c>
      <c r="V4843" t="str">
        <f>VLOOKUP(AIRBNB[[#This Row],[HOST_ID]],Super_host[],5,FALSE)</f>
        <v>Host</v>
      </c>
    </row>
    <row r="4844" spans="1:22">
      <c r="A4844" s="4">
        <v>2447467</v>
      </c>
      <c r="B4844" t="s">
        <v>12701</v>
      </c>
      <c r="C4844" s="4">
        <v>12515888</v>
      </c>
      <c r="D4844" t="s">
        <v>10668</v>
      </c>
      <c r="E4844" t="s">
        <v>12702</v>
      </c>
      <c r="F4844" s="4">
        <v>11222</v>
      </c>
      <c r="G4844" s="13" t="s">
        <v>4662</v>
      </c>
      <c r="H4844" s="13" t="s">
        <v>9249</v>
      </c>
      <c r="I4844" s="1">
        <v>4073418</v>
      </c>
      <c r="J4844" s="1">
        <v>-7395683</v>
      </c>
      <c r="K4844" t="s">
        <v>40</v>
      </c>
      <c r="L4844" s="20">
        <v>75</v>
      </c>
      <c r="M4844" s="4">
        <v>1</v>
      </c>
      <c r="N4844" s="4">
        <v>35</v>
      </c>
      <c r="O4844" s="2">
        <v>43637</v>
      </c>
      <c r="P4844" s="3">
        <v>0.55000000000000004</v>
      </c>
      <c r="Q4844" s="4">
        <v>1</v>
      </c>
      <c r="R4844" s="3">
        <v>6.9</v>
      </c>
      <c r="S48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4" t="str">
        <f>IF(AIRBNB[[#This Row],[RUIDO(dB)]]&lt;=4,"Silencioso",IF(AIRBNB[[#This Row],[RUIDO(dB)]]&lt;=5.5,"Poco Ruidoso","Ruidoso"))</f>
        <v>Ruidoso</v>
      </c>
      <c r="U4844" t="str">
        <f>IF(AND(AIRBNB[[#This Row],[PRECIO]]&lt;50,AIRBNB[[#This Row],[MIN_NOCHES]]&gt;3),"Dentro del presupuesto","No considerar")</f>
        <v>No considerar</v>
      </c>
      <c r="V4844" t="str">
        <f>VLOOKUP(AIRBNB[[#This Row],[HOST_ID]],Super_host[],5,FALSE)</f>
        <v>Host</v>
      </c>
    </row>
    <row r="4845" spans="1:22">
      <c r="A4845" s="4">
        <v>2392814</v>
      </c>
      <c r="B4845" t="s">
        <v>6913</v>
      </c>
      <c r="C4845" s="4">
        <v>12223914</v>
      </c>
      <c r="D4845" t="s">
        <v>6914</v>
      </c>
      <c r="E4845" t="s">
        <v>6915</v>
      </c>
      <c r="F4845" s="4">
        <v>10002</v>
      </c>
      <c r="G4845" s="13" t="s">
        <v>124</v>
      </c>
      <c r="H4845" s="13" t="s">
        <v>137</v>
      </c>
      <c r="I4845" s="1">
        <v>4071968</v>
      </c>
      <c r="J4845" s="1">
        <v>-7398726</v>
      </c>
      <c r="K4845" t="s">
        <v>40</v>
      </c>
      <c r="L4845" s="20">
        <v>75</v>
      </c>
      <c r="M4845" s="4">
        <v>1</v>
      </c>
      <c r="N4845" s="4">
        <v>0</v>
      </c>
      <c r="O4845" s="2">
        <v>43554</v>
      </c>
      <c r="P4845" s="3">
        <v>0.02</v>
      </c>
      <c r="Q4845" s="4">
        <v>1</v>
      </c>
      <c r="R4845" s="3">
        <v>5.6</v>
      </c>
      <c r="S48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5" t="str">
        <f>IF(AIRBNB[[#This Row],[RUIDO(dB)]]&lt;=4,"Silencioso",IF(AIRBNB[[#This Row],[RUIDO(dB)]]&lt;=5.5,"Poco Ruidoso","Ruidoso"))</f>
        <v>Ruidoso</v>
      </c>
      <c r="U4845" t="str">
        <f>IF(AND(AIRBNB[[#This Row],[PRECIO]]&lt;50,AIRBNB[[#This Row],[MIN_NOCHES]]&gt;3),"Dentro del presupuesto","No considerar")</f>
        <v>No considerar</v>
      </c>
      <c r="V4845" t="str">
        <f>VLOOKUP(AIRBNB[[#This Row],[HOST_ID]],Super_host[],5,FALSE)</f>
        <v>Host</v>
      </c>
    </row>
    <row r="4846" spans="1:22">
      <c r="A4846" s="4">
        <v>6460353</v>
      </c>
      <c r="B4846" t="s">
        <v>12164</v>
      </c>
      <c r="C4846" s="4">
        <v>11775328</v>
      </c>
      <c r="D4846" t="s">
        <v>12165</v>
      </c>
      <c r="E4846" t="s">
        <v>11317</v>
      </c>
      <c r="F4846" s="4">
        <v>11225</v>
      </c>
      <c r="G4846" s="13" t="s">
        <v>4662</v>
      </c>
      <c r="H4846" s="13" t="s">
        <v>9481</v>
      </c>
      <c r="I4846" s="1">
        <v>406566</v>
      </c>
      <c r="J4846" s="1">
        <v>-7396162</v>
      </c>
      <c r="K4846" t="s">
        <v>5</v>
      </c>
      <c r="L4846" s="20">
        <v>75</v>
      </c>
      <c r="M4846" s="4">
        <v>2</v>
      </c>
      <c r="N4846" s="4">
        <v>17</v>
      </c>
      <c r="O4846" s="2">
        <v>43604</v>
      </c>
      <c r="P4846" s="3">
        <v>0.37</v>
      </c>
      <c r="Q4846" s="4">
        <v>1</v>
      </c>
      <c r="R4846" s="3">
        <v>6.9</v>
      </c>
      <c r="S48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6" t="str">
        <f>IF(AIRBNB[[#This Row],[RUIDO(dB)]]&lt;=4,"Silencioso",IF(AIRBNB[[#This Row],[RUIDO(dB)]]&lt;=5.5,"Poco Ruidoso","Ruidoso"))</f>
        <v>Ruidoso</v>
      </c>
      <c r="U4846" t="str">
        <f>IF(AND(AIRBNB[[#This Row],[PRECIO]]&lt;50,AIRBNB[[#This Row],[MIN_NOCHES]]&gt;3),"Dentro del presupuesto","No considerar")</f>
        <v>No considerar</v>
      </c>
      <c r="V4846" t="str">
        <f>VLOOKUP(AIRBNB[[#This Row],[HOST_ID]],Super_host[],5,FALSE)</f>
        <v>Host</v>
      </c>
    </row>
    <row r="4847" spans="1:22">
      <c r="A4847" s="4">
        <v>2257064</v>
      </c>
      <c r="B4847" t="s">
        <v>9928</v>
      </c>
      <c r="C4847" s="4">
        <v>11526701</v>
      </c>
      <c r="D4847" t="s">
        <v>9929</v>
      </c>
      <c r="E4847" t="s">
        <v>9930</v>
      </c>
      <c r="F4847" s="4">
        <v>11249</v>
      </c>
      <c r="G4847" s="13" t="s">
        <v>4662</v>
      </c>
      <c r="H4847" s="13" t="s">
        <v>9218</v>
      </c>
      <c r="I4847" s="1">
        <v>4071357</v>
      </c>
      <c r="J4847" s="1">
        <v>-7396279</v>
      </c>
      <c r="K4847" t="s">
        <v>40</v>
      </c>
      <c r="L4847" s="20">
        <v>75</v>
      </c>
      <c r="M4847" s="4">
        <v>4</v>
      </c>
      <c r="N4847" s="4">
        <v>3</v>
      </c>
      <c r="O4847" s="2">
        <v>42374</v>
      </c>
      <c r="P4847" s="3">
        <v>0.05</v>
      </c>
      <c r="Q4847" s="4">
        <v>1</v>
      </c>
      <c r="R4847" s="3">
        <v>6.9</v>
      </c>
      <c r="S48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7" t="str">
        <f>IF(AIRBNB[[#This Row],[RUIDO(dB)]]&lt;=4,"Silencioso",IF(AIRBNB[[#This Row],[RUIDO(dB)]]&lt;=5.5,"Poco Ruidoso","Ruidoso"))</f>
        <v>Ruidoso</v>
      </c>
      <c r="U4847" t="str">
        <f>IF(AND(AIRBNB[[#This Row],[PRECIO]]&lt;50,AIRBNB[[#This Row],[MIN_NOCHES]]&gt;3),"Dentro del presupuesto","No considerar")</f>
        <v>No considerar</v>
      </c>
      <c r="V4847" t="str">
        <f>VLOOKUP(AIRBNB[[#This Row],[HOST_ID]],Super_host[],5,FALSE)</f>
        <v>Host</v>
      </c>
    </row>
    <row r="4848" spans="1:22">
      <c r="A4848" s="4">
        <v>3584528</v>
      </c>
      <c r="B4848" t="s">
        <v>9640</v>
      </c>
      <c r="C4848" s="4">
        <v>11495235</v>
      </c>
      <c r="D4848" t="s">
        <v>3979</v>
      </c>
      <c r="E4848" t="s">
        <v>9641</v>
      </c>
      <c r="F4848" s="4">
        <v>11237</v>
      </c>
      <c r="G4848" s="13" t="s">
        <v>4662</v>
      </c>
      <c r="H4848" s="13" t="s">
        <v>9274</v>
      </c>
      <c r="I4848" s="1">
        <v>4070204</v>
      </c>
      <c r="J4848" s="1">
        <v>-7392109</v>
      </c>
      <c r="K4848" t="s">
        <v>5</v>
      </c>
      <c r="L4848" s="20">
        <v>75</v>
      </c>
      <c r="M4848" s="4">
        <v>1</v>
      </c>
      <c r="N4848" s="4">
        <v>2</v>
      </c>
      <c r="O4848" s="2">
        <v>42374</v>
      </c>
      <c r="P4848" s="3">
        <v>0.03</v>
      </c>
      <c r="Q4848" s="4">
        <v>1</v>
      </c>
      <c r="R4848" s="3">
        <v>6.9</v>
      </c>
      <c r="S48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8" t="str">
        <f>IF(AIRBNB[[#This Row],[RUIDO(dB)]]&lt;=4,"Silencioso",IF(AIRBNB[[#This Row],[RUIDO(dB)]]&lt;=5.5,"Poco Ruidoso","Ruidoso"))</f>
        <v>Ruidoso</v>
      </c>
      <c r="U4848" t="str">
        <f>IF(AND(AIRBNB[[#This Row],[PRECIO]]&lt;50,AIRBNB[[#This Row],[MIN_NOCHES]]&gt;3),"Dentro del presupuesto","No considerar")</f>
        <v>No considerar</v>
      </c>
      <c r="V4848" t="str">
        <f>VLOOKUP(AIRBNB[[#This Row],[HOST_ID]],Super_host[],5,FALSE)</f>
        <v>Host</v>
      </c>
    </row>
    <row r="4849" spans="1:22">
      <c r="A4849" s="4">
        <v>5490833</v>
      </c>
      <c r="B4849" t="s">
        <v>15655</v>
      </c>
      <c r="C4849" s="4">
        <v>11463877</v>
      </c>
      <c r="D4849" t="s">
        <v>737</v>
      </c>
      <c r="E4849" t="s">
        <v>15656</v>
      </c>
      <c r="F4849" s="4">
        <v>11221</v>
      </c>
      <c r="G4849" s="13" t="s">
        <v>4662</v>
      </c>
      <c r="H4849" s="13" t="s">
        <v>9230</v>
      </c>
      <c r="I4849" s="1">
        <v>4069195</v>
      </c>
      <c r="J4849" s="1">
        <v>-7393487</v>
      </c>
      <c r="K4849" t="s">
        <v>40</v>
      </c>
      <c r="L4849" s="20">
        <v>75</v>
      </c>
      <c r="M4849" s="4">
        <v>1</v>
      </c>
      <c r="N4849" s="4">
        <v>0</v>
      </c>
      <c r="O4849" s="2">
        <v>43554</v>
      </c>
      <c r="P4849" s="3">
        <v>0.02</v>
      </c>
      <c r="Q4849" s="4">
        <v>1</v>
      </c>
      <c r="R4849" s="3">
        <v>6.9</v>
      </c>
      <c r="S48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49" t="str">
        <f>IF(AIRBNB[[#This Row],[RUIDO(dB)]]&lt;=4,"Silencioso",IF(AIRBNB[[#This Row],[RUIDO(dB)]]&lt;=5.5,"Poco Ruidoso","Ruidoso"))</f>
        <v>Ruidoso</v>
      </c>
      <c r="U4849" t="str">
        <f>IF(AND(AIRBNB[[#This Row],[PRECIO]]&lt;50,AIRBNB[[#This Row],[MIN_NOCHES]]&gt;3),"Dentro del presupuesto","No considerar")</f>
        <v>No considerar</v>
      </c>
      <c r="V4849" t="str">
        <f>VLOOKUP(AIRBNB[[#This Row],[HOST_ID]],Super_host[],5,FALSE)</f>
        <v>Host</v>
      </c>
    </row>
    <row r="4850" spans="1:22">
      <c r="A4850" s="4">
        <v>2223628</v>
      </c>
      <c r="B4850" t="s">
        <v>16428</v>
      </c>
      <c r="C4850" s="4">
        <v>11342593</v>
      </c>
      <c r="D4850" t="s">
        <v>16429</v>
      </c>
      <c r="E4850" t="s">
        <v>16430</v>
      </c>
      <c r="F4850" s="4">
        <v>10468</v>
      </c>
      <c r="G4850" s="13" t="s">
        <v>16360</v>
      </c>
      <c r="H4850" s="13" t="s">
        <v>16409</v>
      </c>
      <c r="I4850" s="1">
        <v>4086467</v>
      </c>
      <c r="J4850" s="1">
        <v>-7390125</v>
      </c>
      <c r="K4850" t="s">
        <v>40</v>
      </c>
      <c r="L4850" s="20">
        <v>75</v>
      </c>
      <c r="M4850" s="4">
        <v>2</v>
      </c>
      <c r="N4850" s="4">
        <v>11</v>
      </c>
      <c r="O4850" s="2">
        <v>42344</v>
      </c>
      <c r="P4850" s="3">
        <v>0.2</v>
      </c>
      <c r="Q4850" s="4">
        <v>5</v>
      </c>
      <c r="R4850" s="3">
        <v>7.84</v>
      </c>
      <c r="S48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0" t="str">
        <f>IF(AIRBNB[[#This Row],[RUIDO(dB)]]&lt;=4,"Silencioso",IF(AIRBNB[[#This Row],[RUIDO(dB)]]&lt;=5.5,"Poco Ruidoso","Ruidoso"))</f>
        <v>Ruidoso</v>
      </c>
      <c r="U4850" t="str">
        <f>IF(AND(AIRBNB[[#This Row],[PRECIO]]&lt;50,AIRBNB[[#This Row],[MIN_NOCHES]]&gt;3),"Dentro del presupuesto","No considerar")</f>
        <v>No considerar</v>
      </c>
      <c r="V4850" t="str">
        <f>VLOOKUP(AIRBNB[[#This Row],[HOST_ID]],Super_host[],5,FALSE)</f>
        <v>Host</v>
      </c>
    </row>
    <row r="4851" spans="1:22">
      <c r="A4851" s="4">
        <v>6169897</v>
      </c>
      <c r="B4851" t="s">
        <v>6952</v>
      </c>
      <c r="C4851" s="4">
        <v>10720264</v>
      </c>
      <c r="D4851" t="s">
        <v>291</v>
      </c>
      <c r="E4851" t="s">
        <v>6953</v>
      </c>
      <c r="F4851" s="4">
        <v>10031</v>
      </c>
      <c r="G4851" s="13" t="s">
        <v>124</v>
      </c>
      <c r="H4851" s="13" t="s">
        <v>148</v>
      </c>
      <c r="I4851" s="1">
        <v>4082135</v>
      </c>
      <c r="J4851" s="1">
        <v>-7395521</v>
      </c>
      <c r="K4851" t="s">
        <v>5</v>
      </c>
      <c r="L4851" s="20">
        <v>75</v>
      </c>
      <c r="M4851" s="4">
        <v>500</v>
      </c>
      <c r="N4851" s="4">
        <v>0</v>
      </c>
      <c r="O4851" s="2">
        <v>42200</v>
      </c>
      <c r="P4851" s="3">
        <v>0.02</v>
      </c>
      <c r="Q4851" s="4">
        <v>1</v>
      </c>
      <c r="R4851" s="3">
        <v>5.6</v>
      </c>
      <c r="S48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1" t="str">
        <f>IF(AIRBNB[[#This Row],[RUIDO(dB)]]&lt;=4,"Silencioso",IF(AIRBNB[[#This Row],[RUIDO(dB)]]&lt;=5.5,"Poco Ruidoso","Ruidoso"))</f>
        <v>Ruidoso</v>
      </c>
      <c r="U4851" t="str">
        <f>IF(AND(AIRBNB[[#This Row],[PRECIO]]&lt;50,AIRBNB[[#This Row],[MIN_NOCHES]]&gt;3),"Dentro del presupuesto","No considerar")</f>
        <v>No considerar</v>
      </c>
      <c r="V4851" t="str">
        <f>VLOOKUP(AIRBNB[[#This Row],[HOST_ID]],Super_host[],5,FALSE)</f>
        <v>Host</v>
      </c>
    </row>
    <row r="4852" spans="1:22">
      <c r="A4852" s="4">
        <v>2297147</v>
      </c>
      <c r="B4852" t="s">
        <v>10332</v>
      </c>
      <c r="C4852" s="4">
        <v>10674441</v>
      </c>
      <c r="D4852" t="s">
        <v>3945</v>
      </c>
      <c r="E4852" t="s">
        <v>10333</v>
      </c>
      <c r="F4852" s="4">
        <v>11205</v>
      </c>
      <c r="G4852" s="13" t="s">
        <v>4662</v>
      </c>
      <c r="H4852" s="13" t="s">
        <v>9230</v>
      </c>
      <c r="I4852" s="1">
        <v>4069329</v>
      </c>
      <c r="J4852" s="1">
        <v>-7395607</v>
      </c>
      <c r="K4852" t="s">
        <v>40</v>
      </c>
      <c r="L4852" s="20">
        <v>75</v>
      </c>
      <c r="M4852" s="4">
        <v>3</v>
      </c>
      <c r="N4852" s="4">
        <v>5</v>
      </c>
      <c r="O4852" s="2">
        <v>43492</v>
      </c>
      <c r="P4852" s="3">
        <v>0.08</v>
      </c>
      <c r="Q4852" s="4">
        <v>1</v>
      </c>
      <c r="R4852" s="3">
        <v>6.9</v>
      </c>
      <c r="S48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2" t="str">
        <f>IF(AIRBNB[[#This Row],[RUIDO(dB)]]&lt;=4,"Silencioso",IF(AIRBNB[[#This Row],[RUIDO(dB)]]&lt;=5.5,"Poco Ruidoso","Ruidoso"))</f>
        <v>Ruidoso</v>
      </c>
      <c r="U4852" t="str">
        <f>IF(AND(AIRBNB[[#This Row],[PRECIO]]&lt;50,AIRBNB[[#This Row],[MIN_NOCHES]]&gt;3),"Dentro del presupuesto","No considerar")</f>
        <v>No considerar</v>
      </c>
      <c r="V4852" t="str">
        <f>VLOOKUP(AIRBNB[[#This Row],[HOST_ID]],Super_host[],5,FALSE)</f>
        <v>Host</v>
      </c>
    </row>
    <row r="4853" spans="1:22">
      <c r="A4853" s="4">
        <v>2091204</v>
      </c>
      <c r="B4853" t="s">
        <v>10562</v>
      </c>
      <c r="C4853" s="4">
        <v>10672341</v>
      </c>
      <c r="D4853" t="s">
        <v>851</v>
      </c>
      <c r="E4853" t="s">
        <v>10563</v>
      </c>
      <c r="F4853" s="4">
        <v>11225</v>
      </c>
      <c r="G4853" s="13" t="s">
        <v>4662</v>
      </c>
      <c r="H4853" s="13" t="s">
        <v>9252</v>
      </c>
      <c r="I4853" s="1">
        <v>4066876</v>
      </c>
      <c r="J4853" s="1">
        <v>-7395633</v>
      </c>
      <c r="K4853" t="s">
        <v>5</v>
      </c>
      <c r="L4853" s="20">
        <v>75</v>
      </c>
      <c r="M4853" s="4">
        <v>4</v>
      </c>
      <c r="N4853" s="4">
        <v>6</v>
      </c>
      <c r="O4853" s="2">
        <v>43594</v>
      </c>
      <c r="P4853" s="3">
        <v>0.1</v>
      </c>
      <c r="Q4853" s="4">
        <v>1</v>
      </c>
      <c r="R4853" s="3">
        <v>6.9</v>
      </c>
      <c r="S48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3" t="str">
        <f>IF(AIRBNB[[#This Row],[RUIDO(dB)]]&lt;=4,"Silencioso",IF(AIRBNB[[#This Row],[RUIDO(dB)]]&lt;=5.5,"Poco Ruidoso","Ruidoso"))</f>
        <v>Ruidoso</v>
      </c>
      <c r="U4853" t="str">
        <f>IF(AND(AIRBNB[[#This Row],[PRECIO]]&lt;50,AIRBNB[[#This Row],[MIN_NOCHES]]&gt;3),"Dentro del presupuesto","No considerar")</f>
        <v>No considerar</v>
      </c>
      <c r="V4853" t="str">
        <f>VLOOKUP(AIRBNB[[#This Row],[HOST_ID]],Super_host[],5,FALSE)</f>
        <v>Host</v>
      </c>
    </row>
    <row r="4854" spans="1:22">
      <c r="A4854" s="4">
        <v>3811639</v>
      </c>
      <c r="B4854" t="s">
        <v>15084</v>
      </c>
      <c r="C4854" s="4">
        <v>10603767</v>
      </c>
      <c r="D4854" t="s">
        <v>611</v>
      </c>
      <c r="E4854" t="s">
        <v>15085</v>
      </c>
      <c r="F4854" s="4">
        <v>11237</v>
      </c>
      <c r="G4854" s="13" t="s">
        <v>4662</v>
      </c>
      <c r="H4854" s="13" t="s">
        <v>9274</v>
      </c>
      <c r="I4854" s="1">
        <v>4070784</v>
      </c>
      <c r="J4854" s="1">
        <v>-7392224</v>
      </c>
      <c r="K4854" t="s">
        <v>5</v>
      </c>
      <c r="L4854" s="20">
        <v>75</v>
      </c>
      <c r="M4854" s="4">
        <v>3</v>
      </c>
      <c r="N4854" s="4">
        <v>203</v>
      </c>
      <c r="O4854" s="2">
        <v>43638</v>
      </c>
      <c r="P4854" s="3">
        <v>3.42</v>
      </c>
      <c r="Q4854" s="4">
        <v>1</v>
      </c>
      <c r="R4854" s="3">
        <v>6.9</v>
      </c>
      <c r="S48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4" t="str">
        <f>IF(AIRBNB[[#This Row],[RUIDO(dB)]]&lt;=4,"Silencioso",IF(AIRBNB[[#This Row],[RUIDO(dB)]]&lt;=5.5,"Poco Ruidoso","Ruidoso"))</f>
        <v>Ruidoso</v>
      </c>
      <c r="U4854" t="str">
        <f>IF(AND(AIRBNB[[#This Row],[PRECIO]]&lt;50,AIRBNB[[#This Row],[MIN_NOCHES]]&gt;3),"Dentro del presupuesto","No considerar")</f>
        <v>No considerar</v>
      </c>
      <c r="V4854" t="str">
        <f>VLOOKUP(AIRBNB[[#This Row],[HOST_ID]],Super_host[],5,FALSE)</f>
        <v>Host</v>
      </c>
    </row>
    <row r="4855" spans="1:22">
      <c r="A4855" s="4">
        <v>2067166</v>
      </c>
      <c r="B4855" t="s">
        <v>1398</v>
      </c>
      <c r="C4855" s="4">
        <v>10573163</v>
      </c>
      <c r="D4855" t="s">
        <v>1399</v>
      </c>
      <c r="E4855" t="s">
        <v>1400</v>
      </c>
      <c r="F4855" s="4">
        <v>10075</v>
      </c>
      <c r="G4855" s="13" t="s">
        <v>124</v>
      </c>
      <c r="H4855" s="13" t="s">
        <v>129</v>
      </c>
      <c r="I4855" s="1">
        <v>4077127</v>
      </c>
      <c r="J4855" s="1">
        <v>-7395033</v>
      </c>
      <c r="K4855" t="s">
        <v>5</v>
      </c>
      <c r="L4855" s="20">
        <v>75</v>
      </c>
      <c r="M4855" s="4">
        <v>3</v>
      </c>
      <c r="N4855" s="4">
        <v>2</v>
      </c>
      <c r="O4855" s="2">
        <v>42941</v>
      </c>
      <c r="P4855" s="3">
        <v>0.08</v>
      </c>
      <c r="Q4855" s="4">
        <v>1</v>
      </c>
      <c r="R4855" s="3">
        <v>5.6</v>
      </c>
      <c r="S48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5" t="str">
        <f>IF(AIRBNB[[#This Row],[RUIDO(dB)]]&lt;=4,"Silencioso",IF(AIRBNB[[#This Row],[RUIDO(dB)]]&lt;=5.5,"Poco Ruidoso","Ruidoso"))</f>
        <v>Ruidoso</v>
      </c>
      <c r="U4855" t="str">
        <f>IF(AND(AIRBNB[[#This Row],[PRECIO]]&lt;50,AIRBNB[[#This Row],[MIN_NOCHES]]&gt;3),"Dentro del presupuesto","No considerar")</f>
        <v>No considerar</v>
      </c>
      <c r="V4855" t="str">
        <f>VLOOKUP(AIRBNB[[#This Row],[HOST_ID]],Super_host[],5,FALSE)</f>
        <v>Host</v>
      </c>
    </row>
    <row r="4856" spans="1:22">
      <c r="A4856" s="4">
        <v>2057553</v>
      </c>
      <c r="B4856" t="s">
        <v>1847</v>
      </c>
      <c r="C4856" s="4">
        <v>10535719</v>
      </c>
      <c r="D4856" t="s">
        <v>498</v>
      </c>
      <c r="E4856" t="s">
        <v>1848</v>
      </c>
      <c r="F4856" s="4">
        <v>10035</v>
      </c>
      <c r="G4856" s="13" t="s">
        <v>124</v>
      </c>
      <c r="H4856" s="13" t="s">
        <v>219</v>
      </c>
      <c r="I4856" s="1">
        <v>4079981</v>
      </c>
      <c r="J4856" s="1">
        <v>-7394048</v>
      </c>
      <c r="K4856" t="s">
        <v>40</v>
      </c>
      <c r="L4856" s="20">
        <v>75</v>
      </c>
      <c r="M4856" s="4">
        <v>7</v>
      </c>
      <c r="N4856" s="4">
        <v>7</v>
      </c>
      <c r="O4856" s="2">
        <v>43388</v>
      </c>
      <c r="P4856" s="3">
        <v>0.12</v>
      </c>
      <c r="Q4856" s="4">
        <v>1</v>
      </c>
      <c r="R4856" s="3">
        <v>5.6</v>
      </c>
      <c r="S48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6" t="str">
        <f>IF(AIRBNB[[#This Row],[RUIDO(dB)]]&lt;=4,"Silencioso",IF(AIRBNB[[#This Row],[RUIDO(dB)]]&lt;=5.5,"Poco Ruidoso","Ruidoso"))</f>
        <v>Ruidoso</v>
      </c>
      <c r="U4856" t="str">
        <f>IF(AND(AIRBNB[[#This Row],[PRECIO]]&lt;50,AIRBNB[[#This Row],[MIN_NOCHES]]&gt;3),"Dentro del presupuesto","No considerar")</f>
        <v>No considerar</v>
      </c>
      <c r="V4856" t="str">
        <f>VLOOKUP(AIRBNB[[#This Row],[HOST_ID]],Super_host[],5,FALSE)</f>
        <v>Host</v>
      </c>
    </row>
    <row r="4857" spans="1:22">
      <c r="A4857" s="4">
        <v>4428027</v>
      </c>
      <c r="B4857" t="s">
        <v>10465</v>
      </c>
      <c r="C4857" s="4">
        <v>10396079</v>
      </c>
      <c r="D4857" t="s">
        <v>10466</v>
      </c>
      <c r="E4857" t="s">
        <v>10467</v>
      </c>
      <c r="F4857" s="4">
        <v>11238</v>
      </c>
      <c r="G4857" s="13" t="s">
        <v>4662</v>
      </c>
      <c r="H4857" s="13" t="s">
        <v>9323</v>
      </c>
      <c r="I4857" s="1">
        <v>4067734</v>
      </c>
      <c r="J4857" s="1">
        <v>-7396814</v>
      </c>
      <c r="K4857" t="s">
        <v>5</v>
      </c>
      <c r="L4857" s="20">
        <v>75</v>
      </c>
      <c r="M4857" s="4">
        <v>6</v>
      </c>
      <c r="N4857" s="4">
        <v>5</v>
      </c>
      <c r="O4857" s="2">
        <v>42370</v>
      </c>
      <c r="P4857" s="3">
        <v>0.09</v>
      </c>
      <c r="Q4857" s="4">
        <v>1</v>
      </c>
      <c r="R4857" s="3">
        <v>6.9</v>
      </c>
      <c r="S48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7" t="str">
        <f>IF(AIRBNB[[#This Row],[RUIDO(dB)]]&lt;=4,"Silencioso",IF(AIRBNB[[#This Row],[RUIDO(dB)]]&lt;=5.5,"Poco Ruidoso","Ruidoso"))</f>
        <v>Ruidoso</v>
      </c>
      <c r="U4857" t="str">
        <f>IF(AND(AIRBNB[[#This Row],[PRECIO]]&lt;50,AIRBNB[[#This Row],[MIN_NOCHES]]&gt;3),"Dentro del presupuesto","No considerar")</f>
        <v>No considerar</v>
      </c>
      <c r="V4857" t="str">
        <f>VLOOKUP(AIRBNB[[#This Row],[HOST_ID]],Super_host[],5,FALSE)</f>
        <v>Host</v>
      </c>
    </row>
    <row r="4858" spans="1:22">
      <c r="A4858" s="4">
        <v>2012750</v>
      </c>
      <c r="B4858" t="s">
        <v>8642</v>
      </c>
      <c r="C4858" s="4">
        <v>10355206</v>
      </c>
      <c r="D4858" t="s">
        <v>8643</v>
      </c>
      <c r="E4858" t="s">
        <v>8644</v>
      </c>
      <c r="F4858" s="4">
        <v>11385</v>
      </c>
      <c r="G4858" s="13" t="s">
        <v>7897</v>
      </c>
      <c r="H4858" s="13" t="s">
        <v>7937</v>
      </c>
      <c r="I4858" s="1">
        <v>4070493</v>
      </c>
      <c r="J4858" s="1">
        <v>-7390795</v>
      </c>
      <c r="K4858" t="s">
        <v>5</v>
      </c>
      <c r="L4858" s="20">
        <v>75</v>
      </c>
      <c r="M4858" s="4">
        <v>30</v>
      </c>
      <c r="N4858" s="4">
        <v>64</v>
      </c>
      <c r="O4858" s="2">
        <v>42310</v>
      </c>
      <c r="P4858" s="3">
        <v>0.95</v>
      </c>
      <c r="Q4858" s="4">
        <v>5</v>
      </c>
      <c r="R4858" s="3">
        <v>6.24</v>
      </c>
      <c r="S48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8" t="str">
        <f>IF(AIRBNB[[#This Row],[RUIDO(dB)]]&lt;=4,"Silencioso",IF(AIRBNB[[#This Row],[RUIDO(dB)]]&lt;=5.5,"Poco Ruidoso","Ruidoso"))</f>
        <v>Ruidoso</v>
      </c>
      <c r="U4858" t="str">
        <f>IF(AND(AIRBNB[[#This Row],[PRECIO]]&lt;50,AIRBNB[[#This Row],[MIN_NOCHES]]&gt;3),"Dentro del presupuesto","No considerar")</f>
        <v>No considerar</v>
      </c>
      <c r="V4858" t="str">
        <f>VLOOKUP(AIRBNB[[#This Row],[HOST_ID]],Super_host[],5,FALSE)</f>
        <v>Host</v>
      </c>
    </row>
    <row r="4859" spans="1:22">
      <c r="A4859" s="4">
        <v>2063587</v>
      </c>
      <c r="B4859" t="s">
        <v>4268</v>
      </c>
      <c r="C4859" s="4">
        <v>9864136</v>
      </c>
      <c r="D4859" t="s">
        <v>941</v>
      </c>
      <c r="E4859" t="s">
        <v>4269</v>
      </c>
      <c r="F4859" s="4">
        <v>10016</v>
      </c>
      <c r="G4859" s="13" t="s">
        <v>124</v>
      </c>
      <c r="H4859" s="13" t="s">
        <v>175</v>
      </c>
      <c r="I4859" s="1">
        <v>4074282</v>
      </c>
      <c r="J4859" s="1">
        <v>-739803</v>
      </c>
      <c r="K4859" t="s">
        <v>40</v>
      </c>
      <c r="L4859" s="20">
        <v>75</v>
      </c>
      <c r="M4859" s="4">
        <v>30</v>
      </c>
      <c r="N4859" s="4">
        <v>42</v>
      </c>
      <c r="O4859" s="2">
        <v>43444</v>
      </c>
      <c r="P4859" s="3">
        <v>0.67</v>
      </c>
      <c r="Q4859" s="4">
        <v>1</v>
      </c>
      <c r="R4859" s="3">
        <v>5.6</v>
      </c>
      <c r="S48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59" t="str">
        <f>IF(AIRBNB[[#This Row],[RUIDO(dB)]]&lt;=4,"Silencioso",IF(AIRBNB[[#This Row],[RUIDO(dB)]]&lt;=5.5,"Poco Ruidoso","Ruidoso"))</f>
        <v>Ruidoso</v>
      </c>
      <c r="U4859" t="str">
        <f>IF(AND(AIRBNB[[#This Row],[PRECIO]]&lt;50,AIRBNB[[#This Row],[MIN_NOCHES]]&gt;3),"Dentro del presupuesto","No considerar")</f>
        <v>No considerar</v>
      </c>
      <c r="V4859" t="str">
        <f>VLOOKUP(AIRBNB[[#This Row],[HOST_ID]],Super_host[],5,FALSE)</f>
        <v>Host</v>
      </c>
    </row>
    <row r="4860" spans="1:22">
      <c r="A4860" s="4">
        <v>6313624</v>
      </c>
      <c r="B4860" t="s">
        <v>2046</v>
      </c>
      <c r="C4860" s="4">
        <v>9864136</v>
      </c>
      <c r="D4860" t="s">
        <v>941</v>
      </c>
      <c r="E4860" t="s">
        <v>2047</v>
      </c>
      <c r="F4860" s="4">
        <v>10016</v>
      </c>
      <c r="G4860" s="13" t="s">
        <v>124</v>
      </c>
      <c r="H4860" s="13" t="s">
        <v>175</v>
      </c>
      <c r="I4860" s="1">
        <v>4074253</v>
      </c>
      <c r="J4860" s="1">
        <v>-7398006</v>
      </c>
      <c r="K4860" t="s">
        <v>40</v>
      </c>
      <c r="L4860" s="20">
        <v>75</v>
      </c>
      <c r="M4860" s="4">
        <v>30</v>
      </c>
      <c r="N4860" s="4">
        <v>1</v>
      </c>
      <c r="O4860" s="2">
        <v>43441</v>
      </c>
      <c r="P4860" s="3">
        <v>0.14000000000000001</v>
      </c>
      <c r="Q4860" s="4">
        <v>1</v>
      </c>
      <c r="R4860" s="3">
        <v>5.6</v>
      </c>
      <c r="S48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0" t="str">
        <f>IF(AIRBNB[[#This Row],[RUIDO(dB)]]&lt;=4,"Silencioso",IF(AIRBNB[[#This Row],[RUIDO(dB)]]&lt;=5.5,"Poco Ruidoso","Ruidoso"))</f>
        <v>Ruidoso</v>
      </c>
      <c r="U4860" t="str">
        <f>IF(AND(AIRBNB[[#This Row],[PRECIO]]&lt;50,AIRBNB[[#This Row],[MIN_NOCHES]]&gt;3),"Dentro del presupuesto","No considerar")</f>
        <v>No considerar</v>
      </c>
      <c r="V4860" t="str">
        <f>VLOOKUP(AIRBNB[[#This Row],[HOST_ID]],Super_host[],5,FALSE)</f>
        <v>Host</v>
      </c>
    </row>
    <row r="4861" spans="1:22">
      <c r="A4861" s="4">
        <v>2875923</v>
      </c>
      <c r="B4861" t="s">
        <v>3324</v>
      </c>
      <c r="C4861" s="4">
        <v>9638204</v>
      </c>
      <c r="D4861" t="s">
        <v>597</v>
      </c>
      <c r="E4861" t="s">
        <v>3325</v>
      </c>
      <c r="F4861" s="4">
        <v>10039</v>
      </c>
      <c r="G4861" s="13" t="s">
        <v>124</v>
      </c>
      <c r="H4861" s="13" t="s">
        <v>148</v>
      </c>
      <c r="I4861" s="1">
        <v>4082149</v>
      </c>
      <c r="J4861" s="1">
        <v>-7393718</v>
      </c>
      <c r="K4861" t="s">
        <v>40</v>
      </c>
      <c r="L4861" s="20">
        <v>75</v>
      </c>
      <c r="M4861" s="4">
        <v>1</v>
      </c>
      <c r="N4861" s="4">
        <v>3</v>
      </c>
      <c r="O4861" s="2">
        <v>43604</v>
      </c>
      <c r="P4861" s="3">
        <v>0.33</v>
      </c>
      <c r="Q4861" s="4">
        <v>1</v>
      </c>
      <c r="R4861" s="3">
        <v>5.6</v>
      </c>
      <c r="S48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1" t="str">
        <f>IF(AIRBNB[[#This Row],[RUIDO(dB)]]&lt;=4,"Silencioso",IF(AIRBNB[[#This Row],[RUIDO(dB)]]&lt;=5.5,"Poco Ruidoso","Ruidoso"))</f>
        <v>Ruidoso</v>
      </c>
      <c r="U4861" t="str">
        <f>IF(AND(AIRBNB[[#This Row],[PRECIO]]&lt;50,AIRBNB[[#This Row],[MIN_NOCHES]]&gt;3),"Dentro del presupuesto","No considerar")</f>
        <v>No considerar</v>
      </c>
      <c r="V4861" t="str">
        <f>VLOOKUP(AIRBNB[[#This Row],[HOST_ID]],Super_host[],5,FALSE)</f>
        <v>Host</v>
      </c>
    </row>
    <row r="4862" spans="1:22">
      <c r="A4862" s="4">
        <v>819956</v>
      </c>
      <c r="B4862" t="s">
        <v>12590</v>
      </c>
      <c r="C4862" s="4">
        <v>9269794</v>
      </c>
      <c r="D4862" t="s">
        <v>12591</v>
      </c>
      <c r="E4862" t="s">
        <v>12592</v>
      </c>
      <c r="F4862" s="4">
        <v>11221</v>
      </c>
      <c r="G4862" s="13" t="s">
        <v>4662</v>
      </c>
      <c r="H4862" s="13" t="s">
        <v>9230</v>
      </c>
      <c r="I4862" s="1">
        <v>4068615</v>
      </c>
      <c r="J4862" s="1">
        <v>-7393095</v>
      </c>
      <c r="K4862" t="s">
        <v>40</v>
      </c>
      <c r="L4862" s="20">
        <v>75</v>
      </c>
      <c r="M4862" s="4">
        <v>2</v>
      </c>
      <c r="N4862" s="4">
        <v>38</v>
      </c>
      <c r="O4862" s="2">
        <v>43467</v>
      </c>
      <c r="P4862" s="3">
        <v>0.51</v>
      </c>
      <c r="Q4862" s="4">
        <v>1</v>
      </c>
      <c r="R4862" s="3">
        <v>6.9</v>
      </c>
      <c r="S48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2" t="str">
        <f>IF(AIRBNB[[#This Row],[RUIDO(dB)]]&lt;=4,"Silencioso",IF(AIRBNB[[#This Row],[RUIDO(dB)]]&lt;=5.5,"Poco Ruidoso","Ruidoso"))</f>
        <v>Ruidoso</v>
      </c>
      <c r="U4862" t="str">
        <f>IF(AND(AIRBNB[[#This Row],[PRECIO]]&lt;50,AIRBNB[[#This Row],[MIN_NOCHES]]&gt;3),"Dentro del presupuesto","No considerar")</f>
        <v>No considerar</v>
      </c>
      <c r="V4862" t="str">
        <f>VLOOKUP(AIRBNB[[#This Row],[HOST_ID]],Super_host[],5,FALSE)</f>
        <v>Host</v>
      </c>
    </row>
    <row r="4863" spans="1:22">
      <c r="A4863" s="4">
        <v>1809547</v>
      </c>
      <c r="B4863" t="s">
        <v>3297</v>
      </c>
      <c r="C4863" s="4">
        <v>9207223</v>
      </c>
      <c r="D4863" t="s">
        <v>375</v>
      </c>
      <c r="E4863" t="s">
        <v>3298</v>
      </c>
      <c r="F4863" s="4">
        <v>10035</v>
      </c>
      <c r="G4863" s="13" t="s">
        <v>124</v>
      </c>
      <c r="H4863" s="13" t="s">
        <v>219</v>
      </c>
      <c r="I4863" s="1">
        <v>4080126</v>
      </c>
      <c r="J4863" s="1">
        <v>-739454</v>
      </c>
      <c r="K4863" t="s">
        <v>40</v>
      </c>
      <c r="L4863" s="20">
        <v>75</v>
      </c>
      <c r="M4863" s="4">
        <v>3</v>
      </c>
      <c r="N4863" s="4">
        <v>22</v>
      </c>
      <c r="O4863" s="2">
        <v>42374</v>
      </c>
      <c r="P4863" s="3">
        <v>0.32</v>
      </c>
      <c r="Q4863" s="4">
        <v>1</v>
      </c>
      <c r="R4863" s="3">
        <v>5.6</v>
      </c>
      <c r="S48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3" t="str">
        <f>IF(AIRBNB[[#This Row],[RUIDO(dB)]]&lt;=4,"Silencioso",IF(AIRBNB[[#This Row],[RUIDO(dB)]]&lt;=5.5,"Poco Ruidoso","Ruidoso"))</f>
        <v>Ruidoso</v>
      </c>
      <c r="U4863" t="str">
        <f>IF(AND(AIRBNB[[#This Row],[PRECIO]]&lt;50,AIRBNB[[#This Row],[MIN_NOCHES]]&gt;3),"Dentro del presupuesto","No considerar")</f>
        <v>No considerar</v>
      </c>
      <c r="V4863" t="str">
        <f>VLOOKUP(AIRBNB[[#This Row],[HOST_ID]],Super_host[],5,FALSE)</f>
        <v>Host</v>
      </c>
    </row>
    <row r="4864" spans="1:22">
      <c r="A4864" s="4">
        <v>3157330</v>
      </c>
      <c r="B4864" t="s">
        <v>9421</v>
      </c>
      <c r="C4864" s="4">
        <v>9105586</v>
      </c>
      <c r="D4864" t="s">
        <v>1235</v>
      </c>
      <c r="E4864" t="s">
        <v>9422</v>
      </c>
      <c r="F4864" s="4">
        <v>11221</v>
      </c>
      <c r="G4864" s="13" t="s">
        <v>4662</v>
      </c>
      <c r="H4864" s="13" t="s">
        <v>9230</v>
      </c>
      <c r="I4864" s="1">
        <v>4068898</v>
      </c>
      <c r="J4864" s="1">
        <v>-739412</v>
      </c>
      <c r="K4864" t="s">
        <v>5</v>
      </c>
      <c r="L4864" s="20">
        <v>75</v>
      </c>
      <c r="M4864" s="4">
        <v>1</v>
      </c>
      <c r="N4864" s="4">
        <v>1</v>
      </c>
      <c r="O4864" s="2">
        <v>42047</v>
      </c>
      <c r="P4864" s="3">
        <v>0.02</v>
      </c>
      <c r="Q4864" s="4">
        <v>1</v>
      </c>
      <c r="R4864" s="3">
        <v>6.9</v>
      </c>
      <c r="S48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4" t="str">
        <f>IF(AIRBNB[[#This Row],[RUIDO(dB)]]&lt;=4,"Silencioso",IF(AIRBNB[[#This Row],[RUIDO(dB)]]&lt;=5.5,"Poco Ruidoso","Ruidoso"))</f>
        <v>Ruidoso</v>
      </c>
      <c r="U4864" t="str">
        <f>IF(AND(AIRBNB[[#This Row],[PRECIO]]&lt;50,AIRBNB[[#This Row],[MIN_NOCHES]]&gt;3),"Dentro del presupuesto","No considerar")</f>
        <v>No considerar</v>
      </c>
      <c r="V4864" t="str">
        <f>VLOOKUP(AIRBNB[[#This Row],[HOST_ID]],Super_host[],5,FALSE)</f>
        <v>Host</v>
      </c>
    </row>
    <row r="4865" spans="1:22">
      <c r="A4865" s="4">
        <v>5557684</v>
      </c>
      <c r="B4865" t="s">
        <v>11157</v>
      </c>
      <c r="C4865" s="4">
        <v>9035762</v>
      </c>
      <c r="D4865" t="s">
        <v>11158</v>
      </c>
      <c r="E4865" t="s">
        <v>11159</v>
      </c>
      <c r="F4865" s="4">
        <v>11221</v>
      </c>
      <c r="G4865" s="13" t="s">
        <v>4662</v>
      </c>
      <c r="H4865" s="13" t="s">
        <v>9274</v>
      </c>
      <c r="I4865" s="1">
        <v>4069099</v>
      </c>
      <c r="J4865" s="1">
        <v>-7391665</v>
      </c>
      <c r="K4865" t="s">
        <v>40</v>
      </c>
      <c r="L4865" s="20">
        <v>75</v>
      </c>
      <c r="M4865" s="4">
        <v>1</v>
      </c>
      <c r="N4865" s="4">
        <v>8</v>
      </c>
      <c r="O4865" s="2">
        <v>42736</v>
      </c>
      <c r="P4865" s="3">
        <v>0.17</v>
      </c>
      <c r="Q4865" s="4">
        <v>1</v>
      </c>
      <c r="R4865" s="3">
        <v>6.9</v>
      </c>
      <c r="S48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5" t="str">
        <f>IF(AIRBNB[[#This Row],[RUIDO(dB)]]&lt;=4,"Silencioso",IF(AIRBNB[[#This Row],[RUIDO(dB)]]&lt;=5.5,"Poco Ruidoso","Ruidoso"))</f>
        <v>Ruidoso</v>
      </c>
      <c r="U4865" t="str">
        <f>IF(AND(AIRBNB[[#This Row],[PRECIO]]&lt;50,AIRBNB[[#This Row],[MIN_NOCHES]]&gt;3),"Dentro del presupuesto","No considerar")</f>
        <v>No considerar</v>
      </c>
      <c r="V4865" t="str">
        <f>VLOOKUP(AIRBNB[[#This Row],[HOST_ID]],Super_host[],5,FALSE)</f>
        <v>Host</v>
      </c>
    </row>
    <row r="4866" spans="1:22">
      <c r="A4866" s="4">
        <v>1707823</v>
      </c>
      <c r="B4866" t="s">
        <v>15251</v>
      </c>
      <c r="C4866" s="4">
        <v>9010955</v>
      </c>
      <c r="D4866" t="s">
        <v>317</v>
      </c>
      <c r="E4866" t="s">
        <v>15252</v>
      </c>
      <c r="F4866" s="4">
        <v>11222</v>
      </c>
      <c r="G4866" s="13" t="s">
        <v>4662</v>
      </c>
      <c r="H4866" s="13" t="s">
        <v>9249</v>
      </c>
      <c r="I4866" s="1">
        <v>4073487</v>
      </c>
      <c r="J4866" s="1">
        <v>-7395789</v>
      </c>
      <c r="K4866" t="s">
        <v>40</v>
      </c>
      <c r="L4866" s="20">
        <v>75</v>
      </c>
      <c r="M4866" s="4">
        <v>1</v>
      </c>
      <c r="N4866" s="4">
        <v>69</v>
      </c>
      <c r="O4866" s="2">
        <v>43646</v>
      </c>
      <c r="P4866" s="3">
        <v>4.43</v>
      </c>
      <c r="Q4866" s="4">
        <v>1</v>
      </c>
      <c r="R4866" s="3">
        <v>6.9</v>
      </c>
      <c r="S48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6" t="str">
        <f>IF(AIRBNB[[#This Row],[RUIDO(dB)]]&lt;=4,"Silencioso",IF(AIRBNB[[#This Row],[RUIDO(dB)]]&lt;=5.5,"Poco Ruidoso","Ruidoso"))</f>
        <v>Ruidoso</v>
      </c>
      <c r="U4866" t="str">
        <f>IF(AND(AIRBNB[[#This Row],[PRECIO]]&lt;50,AIRBNB[[#This Row],[MIN_NOCHES]]&gt;3),"Dentro del presupuesto","No considerar")</f>
        <v>No considerar</v>
      </c>
      <c r="V4866" t="str">
        <f>VLOOKUP(AIRBNB[[#This Row],[HOST_ID]],Super_host[],5,FALSE)</f>
        <v>Host</v>
      </c>
    </row>
    <row r="4867" spans="1:22">
      <c r="A4867" s="4">
        <v>1665498</v>
      </c>
      <c r="B4867" t="s">
        <v>52</v>
      </c>
      <c r="C4867" s="4">
        <v>8821936</v>
      </c>
      <c r="D4867" t="s">
        <v>23</v>
      </c>
      <c r="E4867" t="s">
        <v>53</v>
      </c>
      <c r="F4867" s="4">
        <v>10305</v>
      </c>
      <c r="G4867" s="13" t="s">
        <v>3</v>
      </c>
      <c r="H4867" s="13" t="s">
        <v>54</v>
      </c>
      <c r="I4867" s="1">
        <v>4061135</v>
      </c>
      <c r="J4867" s="1">
        <v>-7406356</v>
      </c>
      <c r="K4867" t="s">
        <v>5</v>
      </c>
      <c r="L4867" s="20">
        <v>75</v>
      </c>
      <c r="M4867" s="4">
        <v>3</v>
      </c>
      <c r="N4867" s="4">
        <v>19</v>
      </c>
      <c r="O4867" s="2">
        <v>43615</v>
      </c>
      <c r="P4867" s="3">
        <v>0.28000000000000003</v>
      </c>
      <c r="Q4867" s="4">
        <v>1</v>
      </c>
      <c r="R4867" s="3">
        <v>5.19</v>
      </c>
      <c r="S4867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867" t="str">
        <f>IF(AIRBNB[[#This Row],[RUIDO(dB)]]&lt;=4,"Silencioso",IF(AIRBNB[[#This Row],[RUIDO(dB)]]&lt;=5.5,"Poco Ruidoso","Ruidoso"))</f>
        <v>Poco Ruidoso</v>
      </c>
      <c r="U4867" t="str">
        <f>IF(AND(AIRBNB[[#This Row],[PRECIO]]&lt;50,AIRBNB[[#This Row],[MIN_NOCHES]]&gt;3),"Dentro del presupuesto","No considerar")</f>
        <v>No considerar</v>
      </c>
      <c r="V4867" t="str">
        <f>VLOOKUP(AIRBNB[[#This Row],[HOST_ID]],Super_host[],5,FALSE)</f>
        <v>Host</v>
      </c>
    </row>
    <row r="4868" spans="1:22">
      <c r="A4868" s="4">
        <v>3442140</v>
      </c>
      <c r="B4868" t="s">
        <v>10214</v>
      </c>
      <c r="C4868" s="4">
        <v>8697041</v>
      </c>
      <c r="D4868" t="s">
        <v>10215</v>
      </c>
      <c r="E4868" t="s">
        <v>10216</v>
      </c>
      <c r="F4868" s="4">
        <v>11211</v>
      </c>
      <c r="G4868" s="13" t="s">
        <v>4662</v>
      </c>
      <c r="H4868" s="13" t="s">
        <v>9218</v>
      </c>
      <c r="I4868" s="1">
        <v>4071266</v>
      </c>
      <c r="J4868" s="1">
        <v>-7394829</v>
      </c>
      <c r="K4868" t="s">
        <v>40</v>
      </c>
      <c r="L4868" s="20">
        <v>75</v>
      </c>
      <c r="M4868" s="4">
        <v>15</v>
      </c>
      <c r="N4868" s="4">
        <v>4</v>
      </c>
      <c r="O4868" s="2">
        <v>42277</v>
      </c>
      <c r="P4868" s="3">
        <v>7.0000000000000007E-2</v>
      </c>
      <c r="Q4868" s="4">
        <v>1</v>
      </c>
      <c r="R4868" s="3">
        <v>6.9</v>
      </c>
      <c r="S48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8" t="str">
        <f>IF(AIRBNB[[#This Row],[RUIDO(dB)]]&lt;=4,"Silencioso",IF(AIRBNB[[#This Row],[RUIDO(dB)]]&lt;=5.5,"Poco Ruidoso","Ruidoso"))</f>
        <v>Ruidoso</v>
      </c>
      <c r="U4868" t="str">
        <f>IF(AND(AIRBNB[[#This Row],[PRECIO]]&lt;50,AIRBNB[[#This Row],[MIN_NOCHES]]&gt;3),"Dentro del presupuesto","No considerar")</f>
        <v>No considerar</v>
      </c>
      <c r="V4868" t="str">
        <f>VLOOKUP(AIRBNB[[#This Row],[HOST_ID]],Super_host[],5,FALSE)</f>
        <v>Host</v>
      </c>
    </row>
    <row r="4869" spans="1:22">
      <c r="A4869" s="4">
        <v>1571455</v>
      </c>
      <c r="B4869" t="s">
        <v>8417</v>
      </c>
      <c r="C4869" s="4">
        <v>8316059</v>
      </c>
      <c r="D4869" t="s">
        <v>3372</v>
      </c>
      <c r="E4869" t="s">
        <v>8418</v>
      </c>
      <c r="F4869" s="4">
        <v>11377</v>
      </c>
      <c r="G4869" s="13" t="s">
        <v>7897</v>
      </c>
      <c r="H4869" s="13" t="s">
        <v>8023</v>
      </c>
      <c r="I4869" s="1">
        <v>4074409</v>
      </c>
      <c r="J4869" s="1">
        <v>-7389864</v>
      </c>
      <c r="K4869" t="s">
        <v>40</v>
      </c>
      <c r="L4869" s="20">
        <v>75</v>
      </c>
      <c r="M4869" s="4">
        <v>2</v>
      </c>
      <c r="N4869" s="4">
        <v>25</v>
      </c>
      <c r="O4869" s="2">
        <v>43401</v>
      </c>
      <c r="P4869" s="3">
        <v>0.4</v>
      </c>
      <c r="Q4869" s="4">
        <v>5</v>
      </c>
      <c r="R4869" s="3">
        <v>6.24</v>
      </c>
      <c r="S48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69" t="str">
        <f>IF(AIRBNB[[#This Row],[RUIDO(dB)]]&lt;=4,"Silencioso",IF(AIRBNB[[#This Row],[RUIDO(dB)]]&lt;=5.5,"Poco Ruidoso","Ruidoso"))</f>
        <v>Ruidoso</v>
      </c>
      <c r="U4869" t="str">
        <f>IF(AND(AIRBNB[[#This Row],[PRECIO]]&lt;50,AIRBNB[[#This Row],[MIN_NOCHES]]&gt;3),"Dentro del presupuesto","No considerar")</f>
        <v>No considerar</v>
      </c>
      <c r="V4869" t="str">
        <f>VLOOKUP(AIRBNB[[#This Row],[HOST_ID]],Super_host[],5,FALSE)</f>
        <v>Host</v>
      </c>
    </row>
    <row r="4870" spans="1:22">
      <c r="A4870" s="4">
        <v>3654510</v>
      </c>
      <c r="B4870" t="s">
        <v>2761</v>
      </c>
      <c r="C4870" s="4">
        <v>7920086</v>
      </c>
      <c r="D4870" t="s">
        <v>2601</v>
      </c>
      <c r="E4870" t="s">
        <v>1354</v>
      </c>
      <c r="F4870" s="4">
        <v>10029</v>
      </c>
      <c r="G4870" s="13" t="s">
        <v>124</v>
      </c>
      <c r="H4870" s="13" t="s">
        <v>219</v>
      </c>
      <c r="I4870" s="1">
        <v>4078698</v>
      </c>
      <c r="J4870" s="1">
        <v>-73944</v>
      </c>
      <c r="K4870" t="s">
        <v>40</v>
      </c>
      <c r="L4870" s="20">
        <v>75</v>
      </c>
      <c r="M4870" s="4">
        <v>11</v>
      </c>
      <c r="N4870" s="4">
        <v>14</v>
      </c>
      <c r="O4870" s="2">
        <v>43174</v>
      </c>
      <c r="P4870" s="3">
        <v>0.23</v>
      </c>
      <c r="Q4870" s="4">
        <v>1</v>
      </c>
      <c r="R4870" s="3">
        <v>5.6</v>
      </c>
      <c r="S48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0" t="str">
        <f>IF(AIRBNB[[#This Row],[RUIDO(dB)]]&lt;=4,"Silencioso",IF(AIRBNB[[#This Row],[RUIDO(dB)]]&lt;=5.5,"Poco Ruidoso","Ruidoso"))</f>
        <v>Ruidoso</v>
      </c>
      <c r="U4870" t="str">
        <f>IF(AND(AIRBNB[[#This Row],[PRECIO]]&lt;50,AIRBNB[[#This Row],[MIN_NOCHES]]&gt;3),"Dentro del presupuesto","No considerar")</f>
        <v>No considerar</v>
      </c>
      <c r="V4870" t="str">
        <f>VLOOKUP(AIRBNB[[#This Row],[HOST_ID]],Super_host[],5,FALSE)</f>
        <v>Host</v>
      </c>
    </row>
    <row r="4871" spans="1:22">
      <c r="A4871" s="4">
        <v>1428371</v>
      </c>
      <c r="B4871" t="s">
        <v>9152</v>
      </c>
      <c r="C4871" s="4">
        <v>7681692</v>
      </c>
      <c r="D4871" t="s">
        <v>3757</v>
      </c>
      <c r="E4871" t="s">
        <v>9153</v>
      </c>
      <c r="F4871" s="4">
        <v>11102</v>
      </c>
      <c r="G4871" s="13" t="s">
        <v>7897</v>
      </c>
      <c r="H4871" s="13" t="s">
        <v>7940</v>
      </c>
      <c r="I4871" s="1">
        <v>4076924</v>
      </c>
      <c r="J4871" s="1">
        <v>-7391776</v>
      </c>
      <c r="K4871" t="s">
        <v>40</v>
      </c>
      <c r="L4871" s="20">
        <v>75</v>
      </c>
      <c r="M4871" s="4">
        <v>6</v>
      </c>
      <c r="N4871" s="4">
        <v>0</v>
      </c>
      <c r="O4871" s="2">
        <v>43639</v>
      </c>
      <c r="P4871" s="3">
        <v>0.13</v>
      </c>
      <c r="Q4871" s="4">
        <v>5</v>
      </c>
      <c r="R4871" s="3">
        <v>6.24</v>
      </c>
      <c r="S48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1" t="str">
        <f>IF(AIRBNB[[#This Row],[RUIDO(dB)]]&lt;=4,"Silencioso",IF(AIRBNB[[#This Row],[RUIDO(dB)]]&lt;=5.5,"Poco Ruidoso","Ruidoso"))</f>
        <v>Ruidoso</v>
      </c>
      <c r="U4871" t="str">
        <f>IF(AND(AIRBNB[[#This Row],[PRECIO]]&lt;50,AIRBNB[[#This Row],[MIN_NOCHES]]&gt;3),"Dentro del presupuesto","No considerar")</f>
        <v>No considerar</v>
      </c>
      <c r="V4871" t="str">
        <f>VLOOKUP(AIRBNB[[#This Row],[HOST_ID]],Super_host[],5,FALSE)</f>
        <v>Host</v>
      </c>
    </row>
    <row r="4872" spans="1:22">
      <c r="A4872" s="4">
        <v>1404355</v>
      </c>
      <c r="B4872" t="s">
        <v>12613</v>
      </c>
      <c r="C4872" s="4">
        <v>7557833</v>
      </c>
      <c r="D4872" t="s">
        <v>2397</v>
      </c>
      <c r="E4872" t="s">
        <v>12614</v>
      </c>
      <c r="F4872" s="4">
        <v>11216</v>
      </c>
      <c r="G4872" s="13" t="s">
        <v>4662</v>
      </c>
      <c r="H4872" s="13" t="s">
        <v>9230</v>
      </c>
      <c r="I4872" s="1">
        <v>4069063</v>
      </c>
      <c r="J4872" s="1">
        <v>-7394534</v>
      </c>
      <c r="K4872" t="s">
        <v>40</v>
      </c>
      <c r="L4872" s="20">
        <v>75</v>
      </c>
      <c r="M4872" s="4">
        <v>2</v>
      </c>
      <c r="N4872" s="4">
        <v>33</v>
      </c>
      <c r="O4872" s="2">
        <v>43608</v>
      </c>
      <c r="P4872" s="3">
        <v>0.52</v>
      </c>
      <c r="Q4872" s="4">
        <v>1</v>
      </c>
      <c r="R4872" s="3">
        <v>6.9</v>
      </c>
      <c r="S48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2" t="str">
        <f>IF(AIRBNB[[#This Row],[RUIDO(dB)]]&lt;=4,"Silencioso",IF(AIRBNB[[#This Row],[RUIDO(dB)]]&lt;=5.5,"Poco Ruidoso","Ruidoso"))</f>
        <v>Ruidoso</v>
      </c>
      <c r="U4872" t="str">
        <f>IF(AND(AIRBNB[[#This Row],[PRECIO]]&lt;50,AIRBNB[[#This Row],[MIN_NOCHES]]&gt;3),"Dentro del presupuesto","No considerar")</f>
        <v>No considerar</v>
      </c>
      <c r="V4872" t="str">
        <f>VLOOKUP(AIRBNB[[#This Row],[HOST_ID]],Super_host[],5,FALSE)</f>
        <v>Host</v>
      </c>
    </row>
    <row r="4873" spans="1:22">
      <c r="A4873" s="4">
        <v>1808550</v>
      </c>
      <c r="B4873" t="s">
        <v>12378</v>
      </c>
      <c r="C4873" s="4">
        <v>7557833</v>
      </c>
      <c r="D4873" t="s">
        <v>2397</v>
      </c>
      <c r="E4873" t="s">
        <v>12379</v>
      </c>
      <c r="F4873" s="4">
        <v>11216</v>
      </c>
      <c r="G4873" s="13" t="s">
        <v>4662</v>
      </c>
      <c r="H4873" s="13" t="s">
        <v>9230</v>
      </c>
      <c r="I4873" s="1">
        <v>4069096</v>
      </c>
      <c r="J4873" s="1">
        <v>-7394613</v>
      </c>
      <c r="K4873" t="s">
        <v>40</v>
      </c>
      <c r="L4873" s="20">
        <v>75</v>
      </c>
      <c r="M4873" s="4">
        <v>7</v>
      </c>
      <c r="N4873" s="4">
        <v>30</v>
      </c>
      <c r="O4873" s="2">
        <v>43512</v>
      </c>
      <c r="P4873" s="3">
        <v>0.43</v>
      </c>
      <c r="Q4873" s="4">
        <v>1</v>
      </c>
      <c r="R4873" s="3">
        <v>6.9</v>
      </c>
      <c r="S48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3" t="str">
        <f>IF(AIRBNB[[#This Row],[RUIDO(dB)]]&lt;=4,"Silencioso",IF(AIRBNB[[#This Row],[RUIDO(dB)]]&lt;=5.5,"Poco Ruidoso","Ruidoso"))</f>
        <v>Ruidoso</v>
      </c>
      <c r="U4873" t="str">
        <f>IF(AND(AIRBNB[[#This Row],[PRECIO]]&lt;50,AIRBNB[[#This Row],[MIN_NOCHES]]&gt;3),"Dentro del presupuesto","No considerar")</f>
        <v>No considerar</v>
      </c>
      <c r="V4873" t="str">
        <f>VLOOKUP(AIRBNB[[#This Row],[HOST_ID]],Super_host[],5,FALSE)</f>
        <v>Host</v>
      </c>
    </row>
    <row r="4874" spans="1:22">
      <c r="A4874" s="4">
        <v>1808497</v>
      </c>
      <c r="B4874" t="s">
        <v>11855</v>
      </c>
      <c r="C4874" s="4">
        <v>7557833</v>
      </c>
      <c r="D4874" t="s">
        <v>2397</v>
      </c>
      <c r="E4874" t="s">
        <v>11856</v>
      </c>
      <c r="F4874" s="4">
        <v>11221</v>
      </c>
      <c r="G4874" s="13" t="s">
        <v>4662</v>
      </c>
      <c r="H4874" s="13" t="s">
        <v>9230</v>
      </c>
      <c r="I4874" s="1">
        <v>4069023</v>
      </c>
      <c r="J4874" s="1">
        <v>-7394628</v>
      </c>
      <c r="K4874" t="s">
        <v>40</v>
      </c>
      <c r="L4874" s="20">
        <v>75</v>
      </c>
      <c r="M4874" s="4">
        <v>1</v>
      </c>
      <c r="N4874" s="4">
        <v>19</v>
      </c>
      <c r="O4874" s="2">
        <v>43638</v>
      </c>
      <c r="P4874" s="3">
        <v>0.28999999999999998</v>
      </c>
      <c r="Q4874" s="4">
        <v>1</v>
      </c>
      <c r="R4874" s="3">
        <v>6.9</v>
      </c>
      <c r="S48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4" t="str">
        <f>IF(AIRBNB[[#This Row],[RUIDO(dB)]]&lt;=4,"Silencioso",IF(AIRBNB[[#This Row],[RUIDO(dB)]]&lt;=5.5,"Poco Ruidoso","Ruidoso"))</f>
        <v>Ruidoso</v>
      </c>
      <c r="U4874" t="str">
        <f>IF(AND(AIRBNB[[#This Row],[PRECIO]]&lt;50,AIRBNB[[#This Row],[MIN_NOCHES]]&gt;3),"Dentro del presupuesto","No considerar")</f>
        <v>No considerar</v>
      </c>
      <c r="V4874" t="str">
        <f>VLOOKUP(AIRBNB[[#This Row],[HOST_ID]],Super_host[],5,FALSE)</f>
        <v>Host</v>
      </c>
    </row>
    <row r="4875" spans="1:22">
      <c r="A4875" s="4">
        <v>1391683</v>
      </c>
      <c r="B4875" t="s">
        <v>2762</v>
      </c>
      <c r="C4875" s="4">
        <v>7474069</v>
      </c>
      <c r="D4875" t="s">
        <v>2763</v>
      </c>
      <c r="E4875" t="s">
        <v>147</v>
      </c>
      <c r="F4875" s="4">
        <v>10032</v>
      </c>
      <c r="G4875" s="13" t="s">
        <v>124</v>
      </c>
      <c r="H4875" s="13" t="s">
        <v>125</v>
      </c>
      <c r="I4875" s="1">
        <v>408469</v>
      </c>
      <c r="J4875" s="1">
        <v>-7394522</v>
      </c>
      <c r="K4875" t="s">
        <v>40</v>
      </c>
      <c r="L4875" s="20">
        <v>75</v>
      </c>
      <c r="M4875" s="4">
        <v>4</v>
      </c>
      <c r="N4875" s="4">
        <v>14</v>
      </c>
      <c r="O4875" s="2">
        <v>43007</v>
      </c>
      <c r="P4875" s="3">
        <v>0.23</v>
      </c>
      <c r="Q4875" s="4">
        <v>1</v>
      </c>
      <c r="R4875" s="3">
        <v>5.6</v>
      </c>
      <c r="S48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5" t="str">
        <f>IF(AIRBNB[[#This Row],[RUIDO(dB)]]&lt;=4,"Silencioso",IF(AIRBNB[[#This Row],[RUIDO(dB)]]&lt;=5.5,"Poco Ruidoso","Ruidoso"))</f>
        <v>Ruidoso</v>
      </c>
      <c r="U4875" t="str">
        <f>IF(AND(AIRBNB[[#This Row],[PRECIO]]&lt;50,AIRBNB[[#This Row],[MIN_NOCHES]]&gt;3),"Dentro del presupuesto","No considerar")</f>
        <v>No considerar</v>
      </c>
      <c r="V4875" t="str">
        <f>VLOOKUP(AIRBNB[[#This Row],[HOST_ID]],Super_host[],5,FALSE)</f>
        <v>Host</v>
      </c>
    </row>
    <row r="4876" spans="1:22">
      <c r="A4876" s="4">
        <v>6263101</v>
      </c>
      <c r="B4876" t="s">
        <v>15773</v>
      </c>
      <c r="C4876" s="4">
        <v>7322303</v>
      </c>
      <c r="D4876" t="s">
        <v>203</v>
      </c>
      <c r="E4876" t="s">
        <v>15774</v>
      </c>
      <c r="F4876" s="4">
        <v>11211</v>
      </c>
      <c r="G4876" s="13" t="s">
        <v>4662</v>
      </c>
      <c r="H4876" s="13" t="s">
        <v>9218</v>
      </c>
      <c r="I4876" s="1">
        <v>4071335</v>
      </c>
      <c r="J4876" s="1">
        <v>-7395789</v>
      </c>
      <c r="K4876" t="s">
        <v>40</v>
      </c>
      <c r="L4876" s="20">
        <v>75</v>
      </c>
      <c r="M4876" s="4">
        <v>45</v>
      </c>
      <c r="N4876" s="4">
        <v>0</v>
      </c>
      <c r="O4876" s="2">
        <v>42237</v>
      </c>
      <c r="P4876" s="3">
        <v>0.02</v>
      </c>
      <c r="Q4876" s="4">
        <v>1</v>
      </c>
      <c r="R4876" s="3">
        <v>6.9</v>
      </c>
      <c r="S48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6" t="str">
        <f>IF(AIRBNB[[#This Row],[RUIDO(dB)]]&lt;=4,"Silencioso",IF(AIRBNB[[#This Row],[RUIDO(dB)]]&lt;=5.5,"Poco Ruidoso","Ruidoso"))</f>
        <v>Ruidoso</v>
      </c>
      <c r="U4876" t="str">
        <f>IF(AND(AIRBNB[[#This Row],[PRECIO]]&lt;50,AIRBNB[[#This Row],[MIN_NOCHES]]&gt;3),"Dentro del presupuesto","No considerar")</f>
        <v>No considerar</v>
      </c>
      <c r="V4876" t="str">
        <f>VLOOKUP(AIRBNB[[#This Row],[HOST_ID]],Super_host[],5,FALSE)</f>
        <v>Host</v>
      </c>
    </row>
    <row r="4877" spans="1:22">
      <c r="A4877" s="4">
        <v>6244461</v>
      </c>
      <c r="B4877" t="s">
        <v>10097</v>
      </c>
      <c r="C4877" s="4">
        <v>7290581</v>
      </c>
      <c r="D4877" t="s">
        <v>2309</v>
      </c>
      <c r="E4877" t="s">
        <v>10098</v>
      </c>
      <c r="F4877" s="4">
        <v>11238</v>
      </c>
      <c r="G4877" s="13" t="s">
        <v>4662</v>
      </c>
      <c r="H4877" s="13" t="s">
        <v>9323</v>
      </c>
      <c r="I4877" s="1">
        <v>4067847</v>
      </c>
      <c r="J4877" s="1">
        <v>-7396694</v>
      </c>
      <c r="K4877" t="s">
        <v>5</v>
      </c>
      <c r="L4877" s="20">
        <v>75</v>
      </c>
      <c r="M4877" s="4">
        <v>2</v>
      </c>
      <c r="N4877" s="4">
        <v>2</v>
      </c>
      <c r="O4877" s="2">
        <v>42749</v>
      </c>
      <c r="P4877" s="3">
        <v>0.06</v>
      </c>
      <c r="Q4877" s="4">
        <v>1</v>
      </c>
      <c r="R4877" s="3">
        <v>6.9</v>
      </c>
      <c r="S48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7" t="str">
        <f>IF(AIRBNB[[#This Row],[RUIDO(dB)]]&lt;=4,"Silencioso",IF(AIRBNB[[#This Row],[RUIDO(dB)]]&lt;=5.5,"Poco Ruidoso","Ruidoso"))</f>
        <v>Ruidoso</v>
      </c>
      <c r="U4877" t="str">
        <f>IF(AND(AIRBNB[[#This Row],[PRECIO]]&lt;50,AIRBNB[[#This Row],[MIN_NOCHES]]&gt;3),"Dentro del presupuesto","No considerar")</f>
        <v>No considerar</v>
      </c>
      <c r="V4877" t="str">
        <f>VLOOKUP(AIRBNB[[#This Row],[HOST_ID]],Super_host[],5,FALSE)</f>
        <v>Host</v>
      </c>
    </row>
    <row r="4878" spans="1:22">
      <c r="A4878" s="4">
        <v>5451108</v>
      </c>
      <c r="B4878" t="s">
        <v>15779</v>
      </c>
      <c r="C4878" s="4">
        <v>7159349</v>
      </c>
      <c r="D4878" t="s">
        <v>15780</v>
      </c>
      <c r="E4878" t="s">
        <v>15781</v>
      </c>
      <c r="F4878" s="4">
        <v>11222</v>
      </c>
      <c r="G4878" s="13" t="s">
        <v>4662</v>
      </c>
      <c r="H4878" s="13" t="s">
        <v>9249</v>
      </c>
      <c r="I4878" s="1">
        <v>4073556</v>
      </c>
      <c r="J4878" s="1">
        <v>-739557</v>
      </c>
      <c r="K4878" t="s">
        <v>40</v>
      </c>
      <c r="L4878" s="20">
        <v>75</v>
      </c>
      <c r="M4878" s="4">
        <v>6</v>
      </c>
      <c r="N4878" s="4">
        <v>0</v>
      </c>
      <c r="O4878" s="2">
        <v>42203</v>
      </c>
      <c r="P4878" s="3">
        <v>0.21</v>
      </c>
      <c r="Q4878" s="4">
        <v>1</v>
      </c>
      <c r="R4878" s="3">
        <v>6.9</v>
      </c>
      <c r="S48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8" t="str">
        <f>IF(AIRBNB[[#This Row],[RUIDO(dB)]]&lt;=4,"Silencioso",IF(AIRBNB[[#This Row],[RUIDO(dB)]]&lt;=5.5,"Poco Ruidoso","Ruidoso"))</f>
        <v>Ruidoso</v>
      </c>
      <c r="U4878" t="str">
        <f>IF(AND(AIRBNB[[#This Row],[PRECIO]]&lt;50,AIRBNB[[#This Row],[MIN_NOCHES]]&gt;3),"Dentro del presupuesto","No considerar")</f>
        <v>No considerar</v>
      </c>
      <c r="V4878" t="str">
        <f>VLOOKUP(AIRBNB[[#This Row],[HOST_ID]],Super_host[],5,FALSE)</f>
        <v>Host</v>
      </c>
    </row>
    <row r="4879" spans="1:22">
      <c r="A4879" s="4">
        <v>3093240</v>
      </c>
      <c r="B4879" t="s">
        <v>13922</v>
      </c>
      <c r="C4879" s="4">
        <v>7136700</v>
      </c>
      <c r="D4879" t="s">
        <v>2100</v>
      </c>
      <c r="E4879" t="s">
        <v>13923</v>
      </c>
      <c r="F4879" s="4">
        <v>11213</v>
      </c>
      <c r="G4879" s="13" t="s">
        <v>4662</v>
      </c>
      <c r="H4879" s="13" t="s">
        <v>9252</v>
      </c>
      <c r="I4879" s="1">
        <v>4067104</v>
      </c>
      <c r="J4879" s="1">
        <v>-7394562</v>
      </c>
      <c r="K4879" t="s">
        <v>40</v>
      </c>
      <c r="L4879" s="20">
        <v>75</v>
      </c>
      <c r="M4879" s="4">
        <v>3</v>
      </c>
      <c r="N4879" s="4">
        <v>85</v>
      </c>
      <c r="O4879" s="2">
        <v>43635</v>
      </c>
      <c r="P4879" s="3">
        <v>1.41</v>
      </c>
      <c r="Q4879" s="4">
        <v>1</v>
      </c>
      <c r="R4879" s="3">
        <v>6.9</v>
      </c>
      <c r="S48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79" t="str">
        <f>IF(AIRBNB[[#This Row],[RUIDO(dB)]]&lt;=4,"Silencioso",IF(AIRBNB[[#This Row],[RUIDO(dB)]]&lt;=5.5,"Poco Ruidoso","Ruidoso"))</f>
        <v>Ruidoso</v>
      </c>
      <c r="U4879" t="str">
        <f>IF(AND(AIRBNB[[#This Row],[PRECIO]]&lt;50,AIRBNB[[#This Row],[MIN_NOCHES]]&gt;3),"Dentro del presupuesto","No considerar")</f>
        <v>No considerar</v>
      </c>
      <c r="V4879" t="str">
        <f>VLOOKUP(AIRBNB[[#This Row],[HOST_ID]],Super_host[],5,FALSE)</f>
        <v>Host</v>
      </c>
    </row>
    <row r="4880" spans="1:22">
      <c r="A4880" s="4">
        <v>6437347</v>
      </c>
      <c r="B4880" t="s">
        <v>9809</v>
      </c>
      <c r="C4880" s="4">
        <v>7108862</v>
      </c>
      <c r="D4880" t="s">
        <v>9810</v>
      </c>
      <c r="E4880" t="s">
        <v>9811</v>
      </c>
      <c r="F4880" s="4">
        <v>11207</v>
      </c>
      <c r="G4880" s="13" t="s">
        <v>4662</v>
      </c>
      <c r="H4880" s="13" t="s">
        <v>9218</v>
      </c>
      <c r="I4880" s="1">
        <v>407103</v>
      </c>
      <c r="J4880" s="1">
        <v>-7396622</v>
      </c>
      <c r="K4880" t="s">
        <v>40</v>
      </c>
      <c r="L4880" s="20">
        <v>75</v>
      </c>
      <c r="M4880" s="4">
        <v>4</v>
      </c>
      <c r="N4880" s="4">
        <v>2</v>
      </c>
      <c r="O4880" s="2">
        <v>42168</v>
      </c>
      <c r="P4880" s="3">
        <v>0.04</v>
      </c>
      <c r="Q4880" s="4">
        <v>1</v>
      </c>
      <c r="R4880" s="3">
        <v>6.9</v>
      </c>
      <c r="S48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0" t="str">
        <f>IF(AIRBNB[[#This Row],[RUIDO(dB)]]&lt;=4,"Silencioso",IF(AIRBNB[[#This Row],[RUIDO(dB)]]&lt;=5.5,"Poco Ruidoso","Ruidoso"))</f>
        <v>Ruidoso</v>
      </c>
      <c r="U4880" t="str">
        <f>IF(AND(AIRBNB[[#This Row],[PRECIO]]&lt;50,AIRBNB[[#This Row],[MIN_NOCHES]]&gt;3),"Dentro del presupuesto","No considerar")</f>
        <v>No considerar</v>
      </c>
      <c r="V4880" t="str">
        <f>VLOOKUP(AIRBNB[[#This Row],[HOST_ID]],Super_host[],5,FALSE)</f>
        <v>Host</v>
      </c>
    </row>
    <row r="4881" spans="1:22">
      <c r="A4881" s="4">
        <v>3672455</v>
      </c>
      <c r="B4881" t="s">
        <v>8086</v>
      </c>
      <c r="C4881" s="4">
        <v>6966831</v>
      </c>
      <c r="D4881" t="s">
        <v>1201</v>
      </c>
      <c r="E4881" t="s">
        <v>8087</v>
      </c>
      <c r="F4881" s="4">
        <v>11377</v>
      </c>
      <c r="G4881" s="13" t="s">
        <v>7897</v>
      </c>
      <c r="H4881" s="13" t="s">
        <v>7923</v>
      </c>
      <c r="I4881" s="1">
        <v>4074532</v>
      </c>
      <c r="J4881" s="1">
        <v>-7391974</v>
      </c>
      <c r="K4881" t="s">
        <v>40</v>
      </c>
      <c r="L4881" s="20">
        <v>75</v>
      </c>
      <c r="M4881" s="4">
        <v>2</v>
      </c>
      <c r="N4881" s="4">
        <v>3</v>
      </c>
      <c r="O4881" s="2">
        <v>42208</v>
      </c>
      <c r="P4881" s="3">
        <v>0.06</v>
      </c>
      <c r="Q4881" s="4">
        <v>5</v>
      </c>
      <c r="R4881" s="3">
        <v>6.24</v>
      </c>
      <c r="S48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1" t="str">
        <f>IF(AIRBNB[[#This Row],[RUIDO(dB)]]&lt;=4,"Silencioso",IF(AIRBNB[[#This Row],[RUIDO(dB)]]&lt;=5.5,"Poco Ruidoso","Ruidoso"))</f>
        <v>Ruidoso</v>
      </c>
      <c r="U4881" t="str">
        <f>IF(AND(AIRBNB[[#This Row],[PRECIO]]&lt;50,AIRBNB[[#This Row],[MIN_NOCHES]]&gt;3),"Dentro del presupuesto","No considerar")</f>
        <v>No considerar</v>
      </c>
      <c r="V4881" t="str">
        <f>VLOOKUP(AIRBNB[[#This Row],[HOST_ID]],Super_host[],5,FALSE)</f>
        <v>Host</v>
      </c>
    </row>
    <row r="4882" spans="1:22">
      <c r="A4882" s="4">
        <v>1276760</v>
      </c>
      <c r="B4882" t="s">
        <v>11009</v>
      </c>
      <c r="C4882" s="4">
        <v>6949594</v>
      </c>
      <c r="D4882" t="s">
        <v>11010</v>
      </c>
      <c r="E4882" t="s">
        <v>11011</v>
      </c>
      <c r="F4882" s="4">
        <v>11249</v>
      </c>
      <c r="G4882" s="13" t="s">
        <v>4662</v>
      </c>
      <c r="H4882" s="13" t="s">
        <v>9218</v>
      </c>
      <c r="I4882" s="1">
        <v>4070971</v>
      </c>
      <c r="J4882" s="1">
        <v>-7395621</v>
      </c>
      <c r="K4882" t="s">
        <v>5</v>
      </c>
      <c r="L4882" s="20">
        <v>75</v>
      </c>
      <c r="M4882" s="4">
        <v>7</v>
      </c>
      <c r="N4882" s="4">
        <v>10</v>
      </c>
      <c r="O4882" s="2">
        <v>42357</v>
      </c>
      <c r="P4882" s="3">
        <v>0.15</v>
      </c>
      <c r="Q4882" s="4">
        <v>1</v>
      </c>
      <c r="R4882" s="3">
        <v>6.9</v>
      </c>
      <c r="S48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2" t="str">
        <f>IF(AIRBNB[[#This Row],[RUIDO(dB)]]&lt;=4,"Silencioso",IF(AIRBNB[[#This Row],[RUIDO(dB)]]&lt;=5.5,"Poco Ruidoso","Ruidoso"))</f>
        <v>Ruidoso</v>
      </c>
      <c r="U4882" t="str">
        <f>IF(AND(AIRBNB[[#This Row],[PRECIO]]&lt;50,AIRBNB[[#This Row],[MIN_NOCHES]]&gt;3),"Dentro del presupuesto","No considerar")</f>
        <v>No considerar</v>
      </c>
      <c r="V4882" t="str">
        <f>VLOOKUP(AIRBNB[[#This Row],[HOST_ID]],Super_host[],5,FALSE)</f>
        <v>Host</v>
      </c>
    </row>
    <row r="4883" spans="1:22">
      <c r="A4883" s="4">
        <v>4775278</v>
      </c>
      <c r="B4883" t="s">
        <v>9437</v>
      </c>
      <c r="C4883" s="4">
        <v>6948005</v>
      </c>
      <c r="D4883" t="s">
        <v>203</v>
      </c>
      <c r="E4883" t="s">
        <v>9438</v>
      </c>
      <c r="F4883" s="4">
        <v>11205</v>
      </c>
      <c r="G4883" s="13" t="s">
        <v>4662</v>
      </c>
      <c r="H4883" s="13" t="s">
        <v>9230</v>
      </c>
      <c r="I4883" s="1">
        <v>4069294</v>
      </c>
      <c r="J4883" s="1">
        <v>-7396001</v>
      </c>
      <c r="K4883" t="s">
        <v>40</v>
      </c>
      <c r="L4883" s="20">
        <v>75</v>
      </c>
      <c r="M4883" s="4">
        <v>1</v>
      </c>
      <c r="N4883" s="4">
        <v>1</v>
      </c>
      <c r="O4883" s="2">
        <v>42370</v>
      </c>
      <c r="P4883" s="3">
        <v>0.02</v>
      </c>
      <c r="Q4883" s="4">
        <v>1</v>
      </c>
      <c r="R4883" s="3">
        <v>6.9</v>
      </c>
      <c r="S48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3" t="str">
        <f>IF(AIRBNB[[#This Row],[RUIDO(dB)]]&lt;=4,"Silencioso",IF(AIRBNB[[#This Row],[RUIDO(dB)]]&lt;=5.5,"Poco Ruidoso","Ruidoso"))</f>
        <v>Ruidoso</v>
      </c>
      <c r="U4883" t="str">
        <f>IF(AND(AIRBNB[[#This Row],[PRECIO]]&lt;50,AIRBNB[[#This Row],[MIN_NOCHES]]&gt;3),"Dentro del presupuesto","No considerar")</f>
        <v>No considerar</v>
      </c>
      <c r="V4883" t="str">
        <f>VLOOKUP(AIRBNB[[#This Row],[HOST_ID]],Super_host[],5,FALSE)</f>
        <v>Host</v>
      </c>
    </row>
    <row r="4884" spans="1:22">
      <c r="A4884" s="4">
        <v>1576883</v>
      </c>
      <c r="B4884" t="s">
        <v>11590</v>
      </c>
      <c r="C4884" s="4">
        <v>6866353</v>
      </c>
      <c r="D4884" t="s">
        <v>4457</v>
      </c>
      <c r="E4884" t="s">
        <v>11591</v>
      </c>
      <c r="F4884" s="4">
        <v>11207</v>
      </c>
      <c r="G4884" s="13" t="s">
        <v>4662</v>
      </c>
      <c r="H4884" s="13" t="s">
        <v>9274</v>
      </c>
      <c r="I4884" s="1">
        <v>4068585</v>
      </c>
      <c r="J4884" s="1">
        <v>-7390686</v>
      </c>
      <c r="K4884" t="s">
        <v>40</v>
      </c>
      <c r="L4884" s="20">
        <v>75</v>
      </c>
      <c r="M4884" s="4">
        <v>2</v>
      </c>
      <c r="N4884" s="4">
        <v>12</v>
      </c>
      <c r="O4884" s="2">
        <v>43282</v>
      </c>
      <c r="P4884" s="3">
        <v>0.24</v>
      </c>
      <c r="Q4884" s="4">
        <v>1</v>
      </c>
      <c r="R4884" s="3">
        <v>6.9</v>
      </c>
      <c r="S48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4" t="str">
        <f>IF(AIRBNB[[#This Row],[RUIDO(dB)]]&lt;=4,"Silencioso",IF(AIRBNB[[#This Row],[RUIDO(dB)]]&lt;=5.5,"Poco Ruidoso","Ruidoso"))</f>
        <v>Ruidoso</v>
      </c>
      <c r="U4884" t="str">
        <f>IF(AND(AIRBNB[[#This Row],[PRECIO]]&lt;50,AIRBNB[[#This Row],[MIN_NOCHES]]&gt;3),"Dentro del presupuesto","No considerar")</f>
        <v>No considerar</v>
      </c>
      <c r="V4884" t="str">
        <f>VLOOKUP(AIRBNB[[#This Row],[HOST_ID]],Super_host[],5,FALSE)</f>
        <v>Host</v>
      </c>
    </row>
    <row r="4885" spans="1:22">
      <c r="A4885" s="4">
        <v>6423589</v>
      </c>
      <c r="B4885" t="s">
        <v>11353</v>
      </c>
      <c r="C4885" s="4">
        <v>6767463</v>
      </c>
      <c r="D4885" t="s">
        <v>2618</v>
      </c>
      <c r="E4885" t="s">
        <v>11223</v>
      </c>
      <c r="F4885" s="4">
        <v>11237</v>
      </c>
      <c r="G4885" s="13" t="s">
        <v>4662</v>
      </c>
      <c r="H4885" s="13" t="s">
        <v>9274</v>
      </c>
      <c r="I4885" s="1">
        <v>4070746</v>
      </c>
      <c r="J4885" s="1">
        <v>-7392054</v>
      </c>
      <c r="K4885" t="s">
        <v>40</v>
      </c>
      <c r="L4885" s="20">
        <v>75</v>
      </c>
      <c r="M4885" s="4">
        <v>30</v>
      </c>
      <c r="N4885" s="4">
        <v>10</v>
      </c>
      <c r="O4885" s="2">
        <v>42794</v>
      </c>
      <c r="P4885" s="3">
        <v>0.2</v>
      </c>
      <c r="Q4885" s="4">
        <v>1</v>
      </c>
      <c r="R4885" s="3">
        <v>6.9</v>
      </c>
      <c r="S48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5" t="str">
        <f>IF(AIRBNB[[#This Row],[RUIDO(dB)]]&lt;=4,"Silencioso",IF(AIRBNB[[#This Row],[RUIDO(dB)]]&lt;=5.5,"Poco Ruidoso","Ruidoso"))</f>
        <v>Ruidoso</v>
      </c>
      <c r="U4885" t="str">
        <f>IF(AND(AIRBNB[[#This Row],[PRECIO]]&lt;50,AIRBNB[[#This Row],[MIN_NOCHES]]&gt;3),"Dentro del presupuesto","No considerar")</f>
        <v>No considerar</v>
      </c>
      <c r="V4885" t="str">
        <f>VLOOKUP(AIRBNB[[#This Row],[HOST_ID]],Super_host[],5,FALSE)</f>
        <v>Host</v>
      </c>
    </row>
    <row r="4886" spans="1:22">
      <c r="A4886" s="4">
        <v>1239293</v>
      </c>
      <c r="B4886" t="s">
        <v>10683</v>
      </c>
      <c r="C4886" s="4">
        <v>6755111</v>
      </c>
      <c r="D4886" t="s">
        <v>131</v>
      </c>
      <c r="E4886" t="s">
        <v>10684</v>
      </c>
      <c r="F4886" s="4">
        <v>11218</v>
      </c>
      <c r="G4886" s="13" t="s">
        <v>4662</v>
      </c>
      <c r="H4886" s="13" t="s">
        <v>9393</v>
      </c>
      <c r="I4886" s="1">
        <v>406412</v>
      </c>
      <c r="J4886" s="1">
        <v>-739786</v>
      </c>
      <c r="K4886" t="s">
        <v>40</v>
      </c>
      <c r="L4886" s="20">
        <v>75</v>
      </c>
      <c r="M4886" s="4">
        <v>2</v>
      </c>
      <c r="N4886" s="4">
        <v>8</v>
      </c>
      <c r="O4886" s="2">
        <v>41646</v>
      </c>
      <c r="P4886" s="3">
        <v>0.11</v>
      </c>
      <c r="Q4886" s="4">
        <v>1</v>
      </c>
      <c r="R4886" s="3">
        <v>6.9</v>
      </c>
      <c r="S48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6" t="str">
        <f>IF(AIRBNB[[#This Row],[RUIDO(dB)]]&lt;=4,"Silencioso",IF(AIRBNB[[#This Row],[RUIDO(dB)]]&lt;=5.5,"Poco Ruidoso","Ruidoso"))</f>
        <v>Ruidoso</v>
      </c>
      <c r="U4886" t="str">
        <f>IF(AND(AIRBNB[[#This Row],[PRECIO]]&lt;50,AIRBNB[[#This Row],[MIN_NOCHES]]&gt;3),"Dentro del presupuesto","No considerar")</f>
        <v>No considerar</v>
      </c>
      <c r="V4886" t="str">
        <f>VLOOKUP(AIRBNB[[#This Row],[HOST_ID]],Super_host[],5,FALSE)</f>
        <v>Host</v>
      </c>
    </row>
    <row r="4887" spans="1:22">
      <c r="A4887" s="4">
        <v>1215836</v>
      </c>
      <c r="B4887" t="s">
        <v>9818</v>
      </c>
      <c r="C4887" s="4">
        <v>6533489</v>
      </c>
      <c r="D4887" t="s">
        <v>375</v>
      </c>
      <c r="E4887" t="s">
        <v>9819</v>
      </c>
      <c r="F4887" s="4">
        <v>11238</v>
      </c>
      <c r="G4887" s="13" t="s">
        <v>4662</v>
      </c>
      <c r="H4887" s="13" t="s">
        <v>9252</v>
      </c>
      <c r="I4887" s="1">
        <v>4067394</v>
      </c>
      <c r="J4887" s="1">
        <v>-7395951</v>
      </c>
      <c r="K4887" t="s">
        <v>5</v>
      </c>
      <c r="L4887" s="20">
        <v>75</v>
      </c>
      <c r="M4887" s="4">
        <v>2</v>
      </c>
      <c r="N4887" s="4">
        <v>1</v>
      </c>
      <c r="O4887" s="2">
        <v>42908</v>
      </c>
      <c r="P4887" s="3">
        <v>0.04</v>
      </c>
      <c r="Q4887" s="4">
        <v>1</v>
      </c>
      <c r="R4887" s="3">
        <v>6.9</v>
      </c>
      <c r="S48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7" t="str">
        <f>IF(AIRBNB[[#This Row],[RUIDO(dB)]]&lt;=4,"Silencioso",IF(AIRBNB[[#This Row],[RUIDO(dB)]]&lt;=5.5,"Poco Ruidoso","Ruidoso"))</f>
        <v>Ruidoso</v>
      </c>
      <c r="U4887" t="str">
        <f>IF(AND(AIRBNB[[#This Row],[PRECIO]]&lt;50,AIRBNB[[#This Row],[MIN_NOCHES]]&gt;3),"Dentro del presupuesto","No considerar")</f>
        <v>No considerar</v>
      </c>
      <c r="V4887" t="str">
        <f>VLOOKUP(AIRBNB[[#This Row],[HOST_ID]],Super_host[],5,FALSE)</f>
        <v>Host</v>
      </c>
    </row>
    <row r="4888" spans="1:22">
      <c r="A4888" s="4">
        <v>4205232</v>
      </c>
      <c r="B4888" t="s">
        <v>11166</v>
      </c>
      <c r="C4888" s="4">
        <v>6468894</v>
      </c>
      <c r="D4888" t="s">
        <v>11167</v>
      </c>
      <c r="E4888" t="s">
        <v>11011</v>
      </c>
      <c r="F4888" s="4">
        <v>11211</v>
      </c>
      <c r="G4888" s="13" t="s">
        <v>4662</v>
      </c>
      <c r="H4888" s="13" t="s">
        <v>9218</v>
      </c>
      <c r="I4888" s="1">
        <v>4071564</v>
      </c>
      <c r="J4888" s="1">
        <v>-7395107</v>
      </c>
      <c r="K4888" t="s">
        <v>40</v>
      </c>
      <c r="L4888" s="20">
        <v>75</v>
      </c>
      <c r="M4888" s="4">
        <v>1</v>
      </c>
      <c r="N4888" s="4">
        <v>10</v>
      </c>
      <c r="O4888" s="2">
        <v>42479</v>
      </c>
      <c r="P4888" s="3">
        <v>0.17</v>
      </c>
      <c r="Q4888" s="4">
        <v>1</v>
      </c>
      <c r="R4888" s="3">
        <v>6.9</v>
      </c>
      <c r="S48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8" t="str">
        <f>IF(AIRBNB[[#This Row],[RUIDO(dB)]]&lt;=4,"Silencioso",IF(AIRBNB[[#This Row],[RUIDO(dB)]]&lt;=5.5,"Poco Ruidoso","Ruidoso"))</f>
        <v>Ruidoso</v>
      </c>
      <c r="U4888" t="str">
        <f>IF(AND(AIRBNB[[#This Row],[PRECIO]]&lt;50,AIRBNB[[#This Row],[MIN_NOCHES]]&gt;3),"Dentro del presupuesto","No considerar")</f>
        <v>No considerar</v>
      </c>
      <c r="V4888" t="str">
        <f>VLOOKUP(AIRBNB[[#This Row],[HOST_ID]],Super_host[],5,FALSE)</f>
        <v>Host</v>
      </c>
    </row>
    <row r="4889" spans="1:22">
      <c r="A4889" s="4">
        <v>1673338</v>
      </c>
      <c r="B4889" t="s">
        <v>12017</v>
      </c>
      <c r="C4889" s="4">
        <v>5719998</v>
      </c>
      <c r="D4889" t="s">
        <v>6500</v>
      </c>
      <c r="E4889" t="s">
        <v>12018</v>
      </c>
      <c r="F4889" s="4">
        <v>11211</v>
      </c>
      <c r="G4889" s="13" t="s">
        <v>4662</v>
      </c>
      <c r="H4889" s="13" t="s">
        <v>9218</v>
      </c>
      <c r="I4889" s="1">
        <v>4071346</v>
      </c>
      <c r="J4889" s="1">
        <v>-7393883</v>
      </c>
      <c r="K4889" t="s">
        <v>40</v>
      </c>
      <c r="L4889" s="20">
        <v>75</v>
      </c>
      <c r="M4889" s="4">
        <v>1</v>
      </c>
      <c r="N4889" s="4">
        <v>23</v>
      </c>
      <c r="O4889" s="2">
        <v>43645</v>
      </c>
      <c r="P4889" s="3">
        <v>0.33</v>
      </c>
      <c r="Q4889" s="4">
        <v>1</v>
      </c>
      <c r="R4889" s="3">
        <v>6.9</v>
      </c>
      <c r="S48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89" t="str">
        <f>IF(AIRBNB[[#This Row],[RUIDO(dB)]]&lt;=4,"Silencioso",IF(AIRBNB[[#This Row],[RUIDO(dB)]]&lt;=5.5,"Poco Ruidoso","Ruidoso"))</f>
        <v>Ruidoso</v>
      </c>
      <c r="U4889" t="str">
        <f>IF(AND(AIRBNB[[#This Row],[PRECIO]]&lt;50,AIRBNB[[#This Row],[MIN_NOCHES]]&gt;3),"Dentro del presupuesto","No considerar")</f>
        <v>No considerar</v>
      </c>
      <c r="V4889" t="str">
        <f>VLOOKUP(AIRBNB[[#This Row],[HOST_ID]],Super_host[],5,FALSE)</f>
        <v>Host</v>
      </c>
    </row>
    <row r="4890" spans="1:22">
      <c r="A4890" s="4">
        <v>1034911</v>
      </c>
      <c r="B4890" t="s">
        <v>11547</v>
      </c>
      <c r="C4890" s="4">
        <v>5696628</v>
      </c>
      <c r="D4890" t="s">
        <v>2397</v>
      </c>
      <c r="E4890" t="s">
        <v>11213</v>
      </c>
      <c r="F4890" s="4">
        <v>11238</v>
      </c>
      <c r="G4890" s="13" t="s">
        <v>4662</v>
      </c>
      <c r="H4890" s="13" t="s">
        <v>9230</v>
      </c>
      <c r="I4890" s="1">
        <v>4068854</v>
      </c>
      <c r="J4890" s="1">
        <v>-7395742</v>
      </c>
      <c r="K4890" t="s">
        <v>5</v>
      </c>
      <c r="L4890" s="20">
        <v>75</v>
      </c>
      <c r="M4890" s="4">
        <v>2</v>
      </c>
      <c r="N4890" s="4">
        <v>17</v>
      </c>
      <c r="O4890" s="2">
        <v>43586</v>
      </c>
      <c r="P4890" s="3">
        <v>0.23</v>
      </c>
      <c r="Q4890" s="4">
        <v>1</v>
      </c>
      <c r="R4890" s="3">
        <v>6.9</v>
      </c>
      <c r="S48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0" t="str">
        <f>IF(AIRBNB[[#This Row],[RUIDO(dB)]]&lt;=4,"Silencioso",IF(AIRBNB[[#This Row],[RUIDO(dB)]]&lt;=5.5,"Poco Ruidoso","Ruidoso"))</f>
        <v>Ruidoso</v>
      </c>
      <c r="U4890" t="str">
        <f>IF(AND(AIRBNB[[#This Row],[PRECIO]]&lt;50,AIRBNB[[#This Row],[MIN_NOCHES]]&gt;3),"Dentro del presupuesto","No considerar")</f>
        <v>No considerar</v>
      </c>
      <c r="V4890" t="str">
        <f>VLOOKUP(AIRBNB[[#This Row],[HOST_ID]],Super_host[],5,FALSE)</f>
        <v>Host</v>
      </c>
    </row>
    <row r="4891" spans="1:22">
      <c r="A4891" s="4">
        <v>1025001</v>
      </c>
      <c r="B4891" t="s">
        <v>8834</v>
      </c>
      <c r="C4891" s="4">
        <v>5641042</v>
      </c>
      <c r="D4891" t="s">
        <v>8835</v>
      </c>
      <c r="E4891" t="s">
        <v>8836</v>
      </c>
      <c r="F4891" s="4">
        <v>11385</v>
      </c>
      <c r="G4891" s="13" t="s">
        <v>7897</v>
      </c>
      <c r="H4891" s="13" t="s">
        <v>8693</v>
      </c>
      <c r="I4891" s="1">
        <v>4070538</v>
      </c>
      <c r="J4891" s="1">
        <v>-7389448</v>
      </c>
      <c r="K4891" t="s">
        <v>40</v>
      </c>
      <c r="L4891" s="20">
        <v>75</v>
      </c>
      <c r="M4891" s="4">
        <v>2</v>
      </c>
      <c r="N4891" s="4">
        <v>132</v>
      </c>
      <c r="O4891" s="2">
        <v>43641</v>
      </c>
      <c r="P4891" s="3">
        <v>1.74</v>
      </c>
      <c r="Q4891" s="4">
        <v>5</v>
      </c>
      <c r="R4891" s="3">
        <v>6.24</v>
      </c>
      <c r="S48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1" t="str">
        <f>IF(AIRBNB[[#This Row],[RUIDO(dB)]]&lt;=4,"Silencioso",IF(AIRBNB[[#This Row],[RUIDO(dB)]]&lt;=5.5,"Poco Ruidoso","Ruidoso"))</f>
        <v>Ruidoso</v>
      </c>
      <c r="U4891" t="str">
        <f>IF(AND(AIRBNB[[#This Row],[PRECIO]]&lt;50,AIRBNB[[#This Row],[MIN_NOCHES]]&gt;3),"Dentro del presupuesto","No considerar")</f>
        <v>No considerar</v>
      </c>
      <c r="V4891" t="str">
        <f>VLOOKUP(AIRBNB[[#This Row],[HOST_ID]],Super_host[],5,FALSE)</f>
        <v>Host</v>
      </c>
    </row>
    <row r="4892" spans="1:22">
      <c r="A4892" s="4">
        <v>4902025</v>
      </c>
      <c r="B4892" t="s">
        <v>15806</v>
      </c>
      <c r="C4892" s="4">
        <v>5564276</v>
      </c>
      <c r="D4892" t="s">
        <v>3044</v>
      </c>
      <c r="E4892" t="s">
        <v>15807</v>
      </c>
      <c r="F4892" s="4">
        <v>11205</v>
      </c>
      <c r="G4892" s="13" t="s">
        <v>4662</v>
      </c>
      <c r="H4892" s="13" t="s">
        <v>9230</v>
      </c>
      <c r="I4892" s="1">
        <v>4068998</v>
      </c>
      <c r="J4892" s="1">
        <v>-7395646</v>
      </c>
      <c r="K4892" t="s">
        <v>40</v>
      </c>
      <c r="L4892" s="20">
        <v>75</v>
      </c>
      <c r="M4892" s="4">
        <v>1</v>
      </c>
      <c r="N4892" s="4">
        <v>0</v>
      </c>
      <c r="O4892" s="2">
        <v>43468</v>
      </c>
      <c r="P4892" s="3">
        <v>0.12</v>
      </c>
      <c r="Q4892" s="4">
        <v>1</v>
      </c>
      <c r="R4892" s="3">
        <v>6.9</v>
      </c>
      <c r="S48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2" t="str">
        <f>IF(AIRBNB[[#This Row],[RUIDO(dB)]]&lt;=4,"Silencioso",IF(AIRBNB[[#This Row],[RUIDO(dB)]]&lt;=5.5,"Poco Ruidoso","Ruidoso"))</f>
        <v>Ruidoso</v>
      </c>
      <c r="U4892" t="str">
        <f>IF(AND(AIRBNB[[#This Row],[PRECIO]]&lt;50,AIRBNB[[#This Row],[MIN_NOCHES]]&gt;3),"Dentro del presupuesto","No considerar")</f>
        <v>No considerar</v>
      </c>
      <c r="V4892" t="str">
        <f>VLOOKUP(AIRBNB[[#This Row],[HOST_ID]],Super_host[],5,FALSE)</f>
        <v>Host</v>
      </c>
    </row>
    <row r="4893" spans="1:22">
      <c r="A4893" s="4">
        <v>1427084</v>
      </c>
      <c r="B4893" t="s">
        <v>12722</v>
      </c>
      <c r="C4893" s="4">
        <v>5531489</v>
      </c>
      <c r="D4893" t="s">
        <v>12723</v>
      </c>
      <c r="E4893" t="s">
        <v>12724</v>
      </c>
      <c r="F4893" s="4">
        <v>11221</v>
      </c>
      <c r="G4893" s="13" t="s">
        <v>4662</v>
      </c>
      <c r="H4893" s="13" t="s">
        <v>9230</v>
      </c>
      <c r="I4893" s="1">
        <v>4068584</v>
      </c>
      <c r="J4893" s="1">
        <v>-739263</v>
      </c>
      <c r="K4893" t="s">
        <v>40</v>
      </c>
      <c r="L4893" s="20">
        <v>75</v>
      </c>
      <c r="M4893" s="4">
        <v>5</v>
      </c>
      <c r="N4893" s="4">
        <v>13</v>
      </c>
      <c r="O4893" s="2">
        <v>43607</v>
      </c>
      <c r="P4893" s="3">
        <v>0.56000000000000005</v>
      </c>
      <c r="Q4893" s="4">
        <v>1</v>
      </c>
      <c r="R4893" s="3">
        <v>6.9</v>
      </c>
      <c r="S48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3" t="str">
        <f>IF(AIRBNB[[#This Row],[RUIDO(dB)]]&lt;=4,"Silencioso",IF(AIRBNB[[#This Row],[RUIDO(dB)]]&lt;=5.5,"Poco Ruidoso","Ruidoso"))</f>
        <v>Ruidoso</v>
      </c>
      <c r="U4893" t="str">
        <f>IF(AND(AIRBNB[[#This Row],[PRECIO]]&lt;50,AIRBNB[[#This Row],[MIN_NOCHES]]&gt;3),"Dentro del presupuesto","No considerar")</f>
        <v>No considerar</v>
      </c>
      <c r="V4893" t="str">
        <f>VLOOKUP(AIRBNB[[#This Row],[HOST_ID]],Super_host[],5,FALSE)</f>
        <v>Host</v>
      </c>
    </row>
    <row r="4894" spans="1:22">
      <c r="A4894" s="4">
        <v>966104</v>
      </c>
      <c r="B4894" t="s">
        <v>4323</v>
      </c>
      <c r="C4894" s="4">
        <v>5268970</v>
      </c>
      <c r="D4894" t="s">
        <v>4324</v>
      </c>
      <c r="E4894" t="s">
        <v>4325</v>
      </c>
      <c r="F4894" s="4">
        <v>10009</v>
      </c>
      <c r="G4894" s="13" t="s">
        <v>124</v>
      </c>
      <c r="H4894" s="13" t="s">
        <v>133</v>
      </c>
      <c r="I4894" s="1">
        <v>4072726</v>
      </c>
      <c r="J4894" s="1">
        <v>-7397573</v>
      </c>
      <c r="K4894" t="s">
        <v>40</v>
      </c>
      <c r="L4894" s="20">
        <v>75</v>
      </c>
      <c r="M4894" s="4">
        <v>3</v>
      </c>
      <c r="N4894" s="4">
        <v>51</v>
      </c>
      <c r="O4894" s="2">
        <v>43429</v>
      </c>
      <c r="P4894" s="3">
        <v>0.7</v>
      </c>
      <c r="Q4894" s="4">
        <v>1</v>
      </c>
      <c r="R4894" s="3">
        <v>5.6</v>
      </c>
      <c r="S48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4" t="str">
        <f>IF(AIRBNB[[#This Row],[RUIDO(dB)]]&lt;=4,"Silencioso",IF(AIRBNB[[#This Row],[RUIDO(dB)]]&lt;=5.5,"Poco Ruidoso","Ruidoso"))</f>
        <v>Ruidoso</v>
      </c>
      <c r="U4894" t="str">
        <f>IF(AND(AIRBNB[[#This Row],[PRECIO]]&lt;50,AIRBNB[[#This Row],[MIN_NOCHES]]&gt;3),"Dentro del presupuesto","No considerar")</f>
        <v>No considerar</v>
      </c>
      <c r="V4894" t="str">
        <f>VLOOKUP(AIRBNB[[#This Row],[HOST_ID]],Super_host[],5,FALSE)</f>
        <v>Host</v>
      </c>
    </row>
    <row r="4895" spans="1:22">
      <c r="A4895" s="4">
        <v>3461872</v>
      </c>
      <c r="B4895" t="s">
        <v>1002</v>
      </c>
      <c r="C4895" s="4">
        <v>5220670</v>
      </c>
      <c r="D4895" t="s">
        <v>1003</v>
      </c>
      <c r="E4895" t="s">
        <v>1004</v>
      </c>
      <c r="F4895" s="4">
        <v>10035</v>
      </c>
      <c r="G4895" s="13" t="s">
        <v>124</v>
      </c>
      <c r="H4895" s="13" t="s">
        <v>219</v>
      </c>
      <c r="I4895" s="1">
        <v>4080278</v>
      </c>
      <c r="J4895" s="1">
        <v>-7394001</v>
      </c>
      <c r="K4895" t="s">
        <v>40</v>
      </c>
      <c r="L4895" s="20">
        <v>75</v>
      </c>
      <c r="M4895" s="4">
        <v>1</v>
      </c>
      <c r="N4895" s="4">
        <v>3</v>
      </c>
      <c r="O4895" s="2">
        <v>42281</v>
      </c>
      <c r="P4895" s="3">
        <v>0.05</v>
      </c>
      <c r="Q4895" s="4">
        <v>1</v>
      </c>
      <c r="R4895" s="3">
        <v>5.6</v>
      </c>
      <c r="S48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5" t="str">
        <f>IF(AIRBNB[[#This Row],[RUIDO(dB)]]&lt;=4,"Silencioso",IF(AIRBNB[[#This Row],[RUIDO(dB)]]&lt;=5.5,"Poco Ruidoso","Ruidoso"))</f>
        <v>Ruidoso</v>
      </c>
      <c r="U4895" t="str">
        <f>IF(AND(AIRBNB[[#This Row],[PRECIO]]&lt;50,AIRBNB[[#This Row],[MIN_NOCHES]]&gt;3),"Dentro del presupuesto","No considerar")</f>
        <v>No considerar</v>
      </c>
      <c r="V4895" t="str">
        <f>VLOOKUP(AIRBNB[[#This Row],[HOST_ID]],Super_host[],5,FALSE)</f>
        <v>Host</v>
      </c>
    </row>
    <row r="4896" spans="1:22">
      <c r="A4896" s="4">
        <v>1559435</v>
      </c>
      <c r="B4896" t="s">
        <v>12916</v>
      </c>
      <c r="C4896" s="4">
        <v>5191738</v>
      </c>
      <c r="D4896" t="s">
        <v>12917</v>
      </c>
      <c r="E4896" t="s">
        <v>12918</v>
      </c>
      <c r="F4896" s="4">
        <v>11221</v>
      </c>
      <c r="G4896" s="13" t="s">
        <v>4662</v>
      </c>
      <c r="H4896" s="13" t="s">
        <v>9230</v>
      </c>
      <c r="I4896" s="1">
        <v>4068864</v>
      </c>
      <c r="J4896" s="1">
        <v>-739213</v>
      </c>
      <c r="K4896" t="s">
        <v>5</v>
      </c>
      <c r="L4896" s="20">
        <v>75</v>
      </c>
      <c r="M4896" s="4">
        <v>2</v>
      </c>
      <c r="N4896" s="4">
        <v>36</v>
      </c>
      <c r="O4896" s="2">
        <v>43641</v>
      </c>
      <c r="P4896" s="3">
        <v>0.66</v>
      </c>
      <c r="Q4896" s="4">
        <v>1</v>
      </c>
      <c r="R4896" s="3">
        <v>6.9</v>
      </c>
      <c r="S48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6" t="str">
        <f>IF(AIRBNB[[#This Row],[RUIDO(dB)]]&lt;=4,"Silencioso",IF(AIRBNB[[#This Row],[RUIDO(dB)]]&lt;=5.5,"Poco Ruidoso","Ruidoso"))</f>
        <v>Ruidoso</v>
      </c>
      <c r="U4896" t="str">
        <f>IF(AND(AIRBNB[[#This Row],[PRECIO]]&lt;50,AIRBNB[[#This Row],[MIN_NOCHES]]&gt;3),"Dentro del presupuesto","No considerar")</f>
        <v>No considerar</v>
      </c>
      <c r="V4896" t="str">
        <f>VLOOKUP(AIRBNB[[#This Row],[HOST_ID]],Super_host[],5,FALSE)</f>
        <v>Host</v>
      </c>
    </row>
    <row r="4897" spans="1:22">
      <c r="A4897" s="4">
        <v>3858105</v>
      </c>
      <c r="B4897" t="s">
        <v>9468</v>
      </c>
      <c r="C4897" s="4">
        <v>5174082</v>
      </c>
      <c r="D4897" t="s">
        <v>2392</v>
      </c>
      <c r="E4897" t="s">
        <v>9469</v>
      </c>
      <c r="F4897" s="4">
        <v>11231</v>
      </c>
      <c r="G4897" s="13" t="s">
        <v>4662</v>
      </c>
      <c r="H4897" s="13" t="s">
        <v>9470</v>
      </c>
      <c r="I4897" s="1">
        <v>4068404</v>
      </c>
      <c r="J4897" s="1">
        <v>-74004</v>
      </c>
      <c r="K4897" t="s">
        <v>5</v>
      </c>
      <c r="L4897" s="20">
        <v>75</v>
      </c>
      <c r="M4897" s="4">
        <v>8</v>
      </c>
      <c r="N4897" s="4">
        <v>1</v>
      </c>
      <c r="O4897" s="2">
        <v>41876</v>
      </c>
      <c r="P4897" s="3">
        <v>0.02</v>
      </c>
      <c r="Q4897" s="4">
        <v>1</v>
      </c>
      <c r="R4897" s="3">
        <v>6.9</v>
      </c>
      <c r="S48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7" t="str">
        <f>IF(AIRBNB[[#This Row],[RUIDO(dB)]]&lt;=4,"Silencioso",IF(AIRBNB[[#This Row],[RUIDO(dB)]]&lt;=5.5,"Poco Ruidoso","Ruidoso"))</f>
        <v>Ruidoso</v>
      </c>
      <c r="U4897" t="str">
        <f>IF(AND(AIRBNB[[#This Row],[PRECIO]]&lt;50,AIRBNB[[#This Row],[MIN_NOCHES]]&gt;3),"Dentro del presupuesto","No considerar")</f>
        <v>No considerar</v>
      </c>
      <c r="V4897" t="str">
        <f>VLOOKUP(AIRBNB[[#This Row],[HOST_ID]],Super_host[],5,FALSE)</f>
        <v>Host</v>
      </c>
    </row>
    <row r="4898" spans="1:22">
      <c r="A4898" s="4">
        <v>2310008</v>
      </c>
      <c r="B4898" t="s">
        <v>1132</v>
      </c>
      <c r="C4898" s="4">
        <v>5019619</v>
      </c>
      <c r="D4898" t="s">
        <v>764</v>
      </c>
      <c r="E4898" t="s">
        <v>1133</v>
      </c>
      <c r="F4898" s="4">
        <v>10002</v>
      </c>
      <c r="G4898" s="13" t="s">
        <v>124</v>
      </c>
      <c r="H4898" s="13" t="s">
        <v>409</v>
      </c>
      <c r="I4898" s="1">
        <v>4071627</v>
      </c>
      <c r="J4898" s="1">
        <v>-7399404</v>
      </c>
      <c r="K4898" t="s">
        <v>40</v>
      </c>
      <c r="L4898" s="20">
        <v>75</v>
      </c>
      <c r="M4898" s="4">
        <v>1</v>
      </c>
      <c r="N4898" s="4">
        <v>4</v>
      </c>
      <c r="O4898" s="2">
        <v>42057</v>
      </c>
      <c r="P4898" s="3">
        <v>0.06</v>
      </c>
      <c r="Q4898" s="4">
        <v>1</v>
      </c>
      <c r="R4898" s="3">
        <v>5.6</v>
      </c>
      <c r="S48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8" t="str">
        <f>IF(AIRBNB[[#This Row],[RUIDO(dB)]]&lt;=4,"Silencioso",IF(AIRBNB[[#This Row],[RUIDO(dB)]]&lt;=5.5,"Poco Ruidoso","Ruidoso"))</f>
        <v>Ruidoso</v>
      </c>
      <c r="U4898" t="str">
        <f>IF(AND(AIRBNB[[#This Row],[PRECIO]]&lt;50,AIRBNB[[#This Row],[MIN_NOCHES]]&gt;3),"Dentro del presupuesto","No considerar")</f>
        <v>No considerar</v>
      </c>
      <c r="V4898" t="str">
        <f>VLOOKUP(AIRBNB[[#This Row],[HOST_ID]],Super_host[],5,FALSE)</f>
        <v>Host</v>
      </c>
    </row>
    <row r="4899" spans="1:22">
      <c r="A4899" s="4">
        <v>3090922</v>
      </c>
      <c r="B4899" t="s">
        <v>13791</v>
      </c>
      <c r="C4899" s="4">
        <v>4936720</v>
      </c>
      <c r="D4899" t="s">
        <v>2560</v>
      </c>
      <c r="E4899" t="s">
        <v>9870</v>
      </c>
      <c r="F4899" s="4">
        <v>11211</v>
      </c>
      <c r="G4899" s="13" t="s">
        <v>4662</v>
      </c>
      <c r="H4899" s="13" t="s">
        <v>9218</v>
      </c>
      <c r="I4899" s="1">
        <v>407152</v>
      </c>
      <c r="J4899" s="1">
        <v>-7395445</v>
      </c>
      <c r="K4899" t="s">
        <v>40</v>
      </c>
      <c r="L4899" s="20">
        <v>75</v>
      </c>
      <c r="M4899" s="4">
        <v>1</v>
      </c>
      <c r="N4899" s="4">
        <v>52</v>
      </c>
      <c r="O4899" s="2">
        <v>43632</v>
      </c>
      <c r="P4899" s="3">
        <v>1.29</v>
      </c>
      <c r="Q4899" s="4">
        <v>1</v>
      </c>
      <c r="R4899" s="3">
        <v>6.9</v>
      </c>
      <c r="S48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899" t="str">
        <f>IF(AIRBNB[[#This Row],[RUIDO(dB)]]&lt;=4,"Silencioso",IF(AIRBNB[[#This Row],[RUIDO(dB)]]&lt;=5.5,"Poco Ruidoso","Ruidoso"))</f>
        <v>Ruidoso</v>
      </c>
      <c r="U4899" t="str">
        <f>IF(AND(AIRBNB[[#This Row],[PRECIO]]&lt;50,AIRBNB[[#This Row],[MIN_NOCHES]]&gt;3),"Dentro del presupuesto","No considerar")</f>
        <v>No considerar</v>
      </c>
      <c r="V4899" t="str">
        <f>VLOOKUP(AIRBNB[[#This Row],[HOST_ID]],Super_host[],5,FALSE)</f>
        <v>Host</v>
      </c>
    </row>
    <row r="4900" spans="1:22">
      <c r="A4900" s="4">
        <v>1091840</v>
      </c>
      <c r="B4900" t="s">
        <v>5730</v>
      </c>
      <c r="C4900" s="4">
        <v>4714927</v>
      </c>
      <c r="D4900" t="s">
        <v>3214</v>
      </c>
      <c r="E4900" t="s">
        <v>5731</v>
      </c>
      <c r="F4900" s="4">
        <v>10029</v>
      </c>
      <c r="G4900" s="13" t="s">
        <v>124</v>
      </c>
      <c r="H4900" s="13" t="s">
        <v>219</v>
      </c>
      <c r="I4900" s="1">
        <v>4078859</v>
      </c>
      <c r="J4900" s="1">
        <v>-7394715</v>
      </c>
      <c r="K4900" t="s">
        <v>40</v>
      </c>
      <c r="L4900" s="20">
        <v>75</v>
      </c>
      <c r="M4900" s="4">
        <v>2</v>
      </c>
      <c r="N4900" s="4">
        <v>152</v>
      </c>
      <c r="O4900" s="2">
        <v>43616</v>
      </c>
      <c r="P4900" s="3">
        <v>2.0299999999999998</v>
      </c>
      <c r="Q4900" s="4">
        <v>1</v>
      </c>
      <c r="R4900" s="3">
        <v>5.6</v>
      </c>
      <c r="S49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0" t="str">
        <f>IF(AIRBNB[[#This Row],[RUIDO(dB)]]&lt;=4,"Silencioso",IF(AIRBNB[[#This Row],[RUIDO(dB)]]&lt;=5.5,"Poco Ruidoso","Ruidoso"))</f>
        <v>Ruidoso</v>
      </c>
      <c r="U4900" t="str">
        <f>IF(AND(AIRBNB[[#This Row],[PRECIO]]&lt;50,AIRBNB[[#This Row],[MIN_NOCHES]]&gt;3),"Dentro del presupuesto","No considerar")</f>
        <v>No considerar</v>
      </c>
      <c r="V4900" t="str">
        <f>VLOOKUP(AIRBNB[[#This Row],[HOST_ID]],Super_host[],5,FALSE)</f>
        <v>Host</v>
      </c>
    </row>
    <row r="4901" spans="1:22">
      <c r="A4901" s="4">
        <v>4581942</v>
      </c>
      <c r="B4901" t="s">
        <v>15837</v>
      </c>
      <c r="C4901" s="4">
        <v>4618480</v>
      </c>
      <c r="D4901" t="s">
        <v>526</v>
      </c>
      <c r="E4901" t="s">
        <v>15838</v>
      </c>
      <c r="F4901" s="4">
        <v>11232</v>
      </c>
      <c r="G4901" s="13" t="s">
        <v>4662</v>
      </c>
      <c r="H4901" s="13" t="s">
        <v>9246</v>
      </c>
      <c r="I4901" s="1">
        <v>4065687</v>
      </c>
      <c r="J4901" s="1">
        <v>-7400489</v>
      </c>
      <c r="K4901" t="s">
        <v>40</v>
      </c>
      <c r="L4901" s="20">
        <v>75</v>
      </c>
      <c r="M4901" s="4">
        <v>1</v>
      </c>
      <c r="N4901" s="4">
        <v>0</v>
      </c>
      <c r="O4901" s="2">
        <v>42610</v>
      </c>
      <c r="P4901" s="3">
        <v>1.93</v>
      </c>
      <c r="Q4901" s="4">
        <v>1</v>
      </c>
      <c r="R4901" s="3">
        <v>6.9</v>
      </c>
      <c r="S49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1" t="str">
        <f>IF(AIRBNB[[#This Row],[RUIDO(dB)]]&lt;=4,"Silencioso",IF(AIRBNB[[#This Row],[RUIDO(dB)]]&lt;=5.5,"Poco Ruidoso","Ruidoso"))</f>
        <v>Ruidoso</v>
      </c>
      <c r="U4901" t="str">
        <f>IF(AND(AIRBNB[[#This Row],[PRECIO]]&lt;50,AIRBNB[[#This Row],[MIN_NOCHES]]&gt;3),"Dentro del presupuesto","No considerar")</f>
        <v>No considerar</v>
      </c>
      <c r="V4901" t="str">
        <f>VLOOKUP(AIRBNB[[#This Row],[HOST_ID]],Super_host[],5,FALSE)</f>
        <v>Host</v>
      </c>
    </row>
    <row r="4902" spans="1:22">
      <c r="A4902" s="4">
        <v>6570517</v>
      </c>
      <c r="B4902" t="s">
        <v>4876</v>
      </c>
      <c r="C4902" s="4">
        <v>4534649</v>
      </c>
      <c r="D4902" t="s">
        <v>4877</v>
      </c>
      <c r="E4902" t="s">
        <v>1675</v>
      </c>
      <c r="F4902" s="4">
        <v>10031</v>
      </c>
      <c r="G4902" s="13" t="s">
        <v>124</v>
      </c>
      <c r="H4902" s="13" t="s">
        <v>148</v>
      </c>
      <c r="I4902" s="1">
        <v>408179</v>
      </c>
      <c r="J4902" s="1">
        <v>-739539</v>
      </c>
      <c r="K4902" t="s">
        <v>40</v>
      </c>
      <c r="L4902" s="20">
        <v>75</v>
      </c>
      <c r="M4902" s="4">
        <v>2</v>
      </c>
      <c r="N4902" s="4">
        <v>52</v>
      </c>
      <c r="O4902" s="2">
        <v>42802</v>
      </c>
      <c r="P4902" s="3">
        <v>1.04</v>
      </c>
      <c r="Q4902" s="4">
        <v>1</v>
      </c>
      <c r="R4902" s="3">
        <v>5.6</v>
      </c>
      <c r="S49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2" t="str">
        <f>IF(AIRBNB[[#This Row],[RUIDO(dB)]]&lt;=4,"Silencioso",IF(AIRBNB[[#This Row],[RUIDO(dB)]]&lt;=5.5,"Poco Ruidoso","Ruidoso"))</f>
        <v>Ruidoso</v>
      </c>
      <c r="U4902" t="str">
        <f>IF(AND(AIRBNB[[#This Row],[PRECIO]]&lt;50,AIRBNB[[#This Row],[MIN_NOCHES]]&gt;3),"Dentro del presupuesto","No considerar")</f>
        <v>No considerar</v>
      </c>
      <c r="V4902" t="str">
        <f>VLOOKUP(AIRBNB[[#This Row],[HOST_ID]],Super_host[],5,FALSE)</f>
        <v>Host</v>
      </c>
    </row>
    <row r="4903" spans="1:22">
      <c r="A4903" s="4">
        <v>829083</v>
      </c>
      <c r="B4903" t="s">
        <v>10955</v>
      </c>
      <c r="C4903" s="4">
        <v>4345735</v>
      </c>
      <c r="D4903" t="s">
        <v>478</v>
      </c>
      <c r="E4903" t="s">
        <v>10956</v>
      </c>
      <c r="F4903" s="4">
        <v>11238</v>
      </c>
      <c r="G4903" s="13" t="s">
        <v>4662</v>
      </c>
      <c r="H4903" s="13" t="s">
        <v>9323</v>
      </c>
      <c r="I4903" s="1">
        <v>4067378</v>
      </c>
      <c r="J4903" s="1">
        <v>-7396471</v>
      </c>
      <c r="K4903" t="s">
        <v>5</v>
      </c>
      <c r="L4903" s="20">
        <v>75</v>
      </c>
      <c r="M4903" s="4">
        <v>3</v>
      </c>
      <c r="N4903" s="4">
        <v>11</v>
      </c>
      <c r="O4903" s="2">
        <v>41999</v>
      </c>
      <c r="P4903" s="3">
        <v>0.14000000000000001</v>
      </c>
      <c r="Q4903" s="4">
        <v>1</v>
      </c>
      <c r="R4903" s="3">
        <v>6.9</v>
      </c>
      <c r="S49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3" t="str">
        <f>IF(AIRBNB[[#This Row],[RUIDO(dB)]]&lt;=4,"Silencioso",IF(AIRBNB[[#This Row],[RUIDO(dB)]]&lt;=5.5,"Poco Ruidoso","Ruidoso"))</f>
        <v>Ruidoso</v>
      </c>
      <c r="U4903" t="str">
        <f>IF(AND(AIRBNB[[#This Row],[PRECIO]]&lt;50,AIRBNB[[#This Row],[MIN_NOCHES]]&gt;3),"Dentro del presupuesto","No considerar")</f>
        <v>No considerar</v>
      </c>
      <c r="V4903" t="str">
        <f>VLOOKUP(AIRBNB[[#This Row],[HOST_ID]],Super_host[],5,FALSE)</f>
        <v>Host</v>
      </c>
    </row>
    <row r="4904" spans="1:22">
      <c r="A4904" s="4">
        <v>3354484</v>
      </c>
      <c r="B4904" t="s">
        <v>11082</v>
      </c>
      <c r="C4904" s="4">
        <v>4319841</v>
      </c>
      <c r="D4904" t="s">
        <v>66</v>
      </c>
      <c r="E4904" t="s">
        <v>11083</v>
      </c>
      <c r="F4904" s="4">
        <v>11218</v>
      </c>
      <c r="G4904" s="13" t="s">
        <v>4662</v>
      </c>
      <c r="H4904" s="13" t="s">
        <v>10548</v>
      </c>
      <c r="I4904" s="1">
        <v>4065181</v>
      </c>
      <c r="J4904" s="1">
        <v>-7397648</v>
      </c>
      <c r="K4904" t="s">
        <v>5</v>
      </c>
      <c r="L4904" s="20">
        <v>75</v>
      </c>
      <c r="M4904" s="4">
        <v>5</v>
      </c>
      <c r="N4904" s="4">
        <v>9</v>
      </c>
      <c r="O4904" s="2">
        <v>42957</v>
      </c>
      <c r="P4904" s="3">
        <v>0.16</v>
      </c>
      <c r="Q4904" s="4">
        <v>1</v>
      </c>
      <c r="R4904" s="3">
        <v>6.9</v>
      </c>
      <c r="S49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4" t="str">
        <f>IF(AIRBNB[[#This Row],[RUIDO(dB)]]&lt;=4,"Silencioso",IF(AIRBNB[[#This Row],[RUIDO(dB)]]&lt;=5.5,"Poco Ruidoso","Ruidoso"))</f>
        <v>Ruidoso</v>
      </c>
      <c r="U4904" t="str">
        <f>IF(AND(AIRBNB[[#This Row],[PRECIO]]&lt;50,AIRBNB[[#This Row],[MIN_NOCHES]]&gt;3),"Dentro del presupuesto","No considerar")</f>
        <v>No considerar</v>
      </c>
      <c r="V4904" t="str">
        <f>VLOOKUP(AIRBNB[[#This Row],[HOST_ID]],Super_host[],5,FALSE)</f>
        <v>Host</v>
      </c>
    </row>
    <row r="4905" spans="1:22">
      <c r="A4905" s="4">
        <v>799900</v>
      </c>
      <c r="B4905" t="s">
        <v>10244</v>
      </c>
      <c r="C4905" s="4">
        <v>4211266</v>
      </c>
      <c r="D4905" t="s">
        <v>127</v>
      </c>
      <c r="E4905" t="s">
        <v>10245</v>
      </c>
      <c r="F4905" s="4">
        <v>11238</v>
      </c>
      <c r="G4905" s="13" t="s">
        <v>4662</v>
      </c>
      <c r="H4905" s="13" t="s">
        <v>9323</v>
      </c>
      <c r="I4905" s="1">
        <v>4067338</v>
      </c>
      <c r="J4905" s="1">
        <v>-7396415</v>
      </c>
      <c r="K4905" t="s">
        <v>5</v>
      </c>
      <c r="L4905" s="20">
        <v>75</v>
      </c>
      <c r="M4905" s="4">
        <v>17</v>
      </c>
      <c r="N4905" s="4">
        <v>3</v>
      </c>
      <c r="O4905" s="2">
        <v>42639</v>
      </c>
      <c r="P4905" s="3">
        <v>7.0000000000000007E-2</v>
      </c>
      <c r="Q4905" s="4">
        <v>1</v>
      </c>
      <c r="R4905" s="3">
        <v>6.9</v>
      </c>
      <c r="S49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5" t="str">
        <f>IF(AIRBNB[[#This Row],[RUIDO(dB)]]&lt;=4,"Silencioso",IF(AIRBNB[[#This Row],[RUIDO(dB)]]&lt;=5.5,"Poco Ruidoso","Ruidoso"))</f>
        <v>Ruidoso</v>
      </c>
      <c r="U4905" t="str">
        <f>IF(AND(AIRBNB[[#This Row],[PRECIO]]&lt;50,AIRBNB[[#This Row],[MIN_NOCHES]]&gt;3),"Dentro del presupuesto","No considerar")</f>
        <v>No considerar</v>
      </c>
      <c r="V4905" t="str">
        <f>VLOOKUP(AIRBNB[[#This Row],[HOST_ID]],Super_host[],5,FALSE)</f>
        <v>Host</v>
      </c>
    </row>
    <row r="4906" spans="1:22">
      <c r="A4906" s="4">
        <v>777327</v>
      </c>
      <c r="B4906" t="s">
        <v>12904</v>
      </c>
      <c r="C4906" s="4">
        <v>4086839</v>
      </c>
      <c r="D4906" t="s">
        <v>6872</v>
      </c>
      <c r="E4906" t="s">
        <v>12905</v>
      </c>
      <c r="F4906" s="4">
        <v>11226</v>
      </c>
      <c r="G4906" s="13" t="s">
        <v>4662</v>
      </c>
      <c r="H4906" s="13" t="s">
        <v>9427</v>
      </c>
      <c r="I4906" s="1">
        <v>4064047</v>
      </c>
      <c r="J4906" s="1">
        <v>-7396388</v>
      </c>
      <c r="K4906" t="s">
        <v>5</v>
      </c>
      <c r="L4906" s="20">
        <v>75</v>
      </c>
      <c r="M4906" s="4">
        <v>5</v>
      </c>
      <c r="N4906" s="4">
        <v>52</v>
      </c>
      <c r="O4906" s="2">
        <v>43613</v>
      </c>
      <c r="P4906" s="3">
        <v>0.65</v>
      </c>
      <c r="Q4906" s="4">
        <v>1</v>
      </c>
      <c r="R4906" s="3">
        <v>6.9</v>
      </c>
      <c r="S49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6" t="str">
        <f>IF(AIRBNB[[#This Row],[RUIDO(dB)]]&lt;=4,"Silencioso",IF(AIRBNB[[#This Row],[RUIDO(dB)]]&lt;=5.5,"Poco Ruidoso","Ruidoso"))</f>
        <v>Ruidoso</v>
      </c>
      <c r="U4906" t="str">
        <f>IF(AND(AIRBNB[[#This Row],[PRECIO]]&lt;50,AIRBNB[[#This Row],[MIN_NOCHES]]&gt;3),"Dentro del presupuesto","No considerar")</f>
        <v>No considerar</v>
      </c>
      <c r="V4906" t="str">
        <f>VLOOKUP(AIRBNB[[#This Row],[HOST_ID]],Super_host[],5,FALSE)</f>
        <v>Host</v>
      </c>
    </row>
    <row r="4907" spans="1:22">
      <c r="A4907" s="4">
        <v>1279234</v>
      </c>
      <c r="B4907" t="s">
        <v>10246</v>
      </c>
      <c r="C4907" s="4">
        <v>3967827</v>
      </c>
      <c r="D4907" t="s">
        <v>10247</v>
      </c>
      <c r="E4907" t="s">
        <v>10248</v>
      </c>
      <c r="F4907" s="4">
        <v>11225</v>
      </c>
      <c r="G4907" s="13" t="s">
        <v>4662</v>
      </c>
      <c r="H4907" s="13" t="s">
        <v>9252</v>
      </c>
      <c r="I4907" s="1">
        <v>4066886</v>
      </c>
      <c r="J4907" s="1">
        <v>-7395412</v>
      </c>
      <c r="K4907" t="s">
        <v>5</v>
      </c>
      <c r="L4907" s="20">
        <v>75</v>
      </c>
      <c r="M4907" s="4">
        <v>50</v>
      </c>
      <c r="N4907" s="4">
        <v>4</v>
      </c>
      <c r="O4907" s="2">
        <v>42967</v>
      </c>
      <c r="P4907" s="3">
        <v>7.0000000000000007E-2</v>
      </c>
      <c r="Q4907" s="4">
        <v>1</v>
      </c>
      <c r="R4907" s="3">
        <v>6.9</v>
      </c>
      <c r="S49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7" t="str">
        <f>IF(AIRBNB[[#This Row],[RUIDO(dB)]]&lt;=4,"Silencioso",IF(AIRBNB[[#This Row],[RUIDO(dB)]]&lt;=5.5,"Poco Ruidoso","Ruidoso"))</f>
        <v>Ruidoso</v>
      </c>
      <c r="U4907" t="str">
        <f>IF(AND(AIRBNB[[#This Row],[PRECIO]]&lt;50,AIRBNB[[#This Row],[MIN_NOCHES]]&gt;3),"Dentro del presupuesto","No considerar")</f>
        <v>No considerar</v>
      </c>
      <c r="V4907" t="str">
        <f>VLOOKUP(AIRBNB[[#This Row],[HOST_ID]],Super_host[],5,FALSE)</f>
        <v>Host</v>
      </c>
    </row>
    <row r="4908" spans="1:22">
      <c r="A4908" s="4">
        <v>763600</v>
      </c>
      <c r="B4908" t="s">
        <v>9688</v>
      </c>
      <c r="C4908" s="4">
        <v>3891399</v>
      </c>
      <c r="D4908" t="s">
        <v>941</v>
      </c>
      <c r="E4908" t="s">
        <v>9689</v>
      </c>
      <c r="F4908" s="4">
        <v>11206</v>
      </c>
      <c r="G4908" s="13" t="s">
        <v>4662</v>
      </c>
      <c r="H4908" s="13" t="s">
        <v>9218</v>
      </c>
      <c r="I4908" s="1">
        <v>4070369</v>
      </c>
      <c r="J4908" s="1">
        <v>-7393284</v>
      </c>
      <c r="K4908" t="s">
        <v>40</v>
      </c>
      <c r="L4908" s="20">
        <v>75</v>
      </c>
      <c r="M4908" s="4">
        <v>3</v>
      </c>
      <c r="N4908" s="4">
        <v>2</v>
      </c>
      <c r="O4908" s="2">
        <v>41946</v>
      </c>
      <c r="P4908" s="3">
        <v>0.03</v>
      </c>
      <c r="Q4908" s="4">
        <v>1</v>
      </c>
      <c r="R4908" s="3">
        <v>6.9</v>
      </c>
      <c r="S49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8" t="str">
        <f>IF(AIRBNB[[#This Row],[RUIDO(dB)]]&lt;=4,"Silencioso",IF(AIRBNB[[#This Row],[RUIDO(dB)]]&lt;=5.5,"Poco Ruidoso","Ruidoso"))</f>
        <v>Ruidoso</v>
      </c>
      <c r="U4908" t="str">
        <f>IF(AND(AIRBNB[[#This Row],[PRECIO]]&lt;50,AIRBNB[[#This Row],[MIN_NOCHES]]&gt;3),"Dentro del presupuesto","No considerar")</f>
        <v>No considerar</v>
      </c>
      <c r="V4908" t="str">
        <f>VLOOKUP(AIRBNB[[#This Row],[HOST_ID]],Super_host[],5,FALSE)</f>
        <v>Host</v>
      </c>
    </row>
    <row r="4909" spans="1:22">
      <c r="A4909" s="4">
        <v>3857180</v>
      </c>
      <c r="B4909" t="s">
        <v>11552</v>
      </c>
      <c r="C4909" s="4">
        <v>3861404</v>
      </c>
      <c r="D4909" t="s">
        <v>3930</v>
      </c>
      <c r="E4909" t="s">
        <v>11553</v>
      </c>
      <c r="F4909" s="4">
        <v>11226</v>
      </c>
      <c r="G4909" s="13" t="s">
        <v>4662</v>
      </c>
      <c r="H4909" s="13" t="s">
        <v>9481</v>
      </c>
      <c r="I4909" s="1">
        <v>4065575</v>
      </c>
      <c r="J4909" s="1">
        <v>-739609</v>
      </c>
      <c r="K4909" t="s">
        <v>40</v>
      </c>
      <c r="L4909" s="20">
        <v>75</v>
      </c>
      <c r="M4909" s="4">
        <v>5</v>
      </c>
      <c r="N4909" s="4">
        <v>11</v>
      </c>
      <c r="O4909" s="2">
        <v>42674</v>
      </c>
      <c r="P4909" s="3">
        <v>0.23</v>
      </c>
      <c r="Q4909" s="4">
        <v>1</v>
      </c>
      <c r="R4909" s="3">
        <v>6.9</v>
      </c>
      <c r="S49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09" t="str">
        <f>IF(AIRBNB[[#This Row],[RUIDO(dB)]]&lt;=4,"Silencioso",IF(AIRBNB[[#This Row],[RUIDO(dB)]]&lt;=5.5,"Poco Ruidoso","Ruidoso"))</f>
        <v>Ruidoso</v>
      </c>
      <c r="U4909" t="str">
        <f>IF(AND(AIRBNB[[#This Row],[PRECIO]]&lt;50,AIRBNB[[#This Row],[MIN_NOCHES]]&gt;3),"Dentro del presupuesto","No considerar")</f>
        <v>No considerar</v>
      </c>
      <c r="V4909" t="str">
        <f>VLOOKUP(AIRBNB[[#This Row],[HOST_ID]],Super_host[],5,FALSE)</f>
        <v>Host</v>
      </c>
    </row>
    <row r="4910" spans="1:22">
      <c r="A4910" s="4">
        <v>3414607</v>
      </c>
      <c r="B4910" t="s">
        <v>12350</v>
      </c>
      <c r="C4910" s="4">
        <v>3640784</v>
      </c>
      <c r="D4910" t="s">
        <v>10388</v>
      </c>
      <c r="E4910" t="s">
        <v>12351</v>
      </c>
      <c r="F4910" s="4">
        <v>11238</v>
      </c>
      <c r="G4910" s="13" t="s">
        <v>4662</v>
      </c>
      <c r="H4910" s="13" t="s">
        <v>9323</v>
      </c>
      <c r="I4910" s="1">
        <v>4068148</v>
      </c>
      <c r="J4910" s="1">
        <v>-7396674</v>
      </c>
      <c r="K4910" t="s">
        <v>5</v>
      </c>
      <c r="L4910" s="20">
        <v>75</v>
      </c>
      <c r="M4910" s="4">
        <v>3</v>
      </c>
      <c r="N4910" s="4">
        <v>25</v>
      </c>
      <c r="O4910" s="2">
        <v>43652</v>
      </c>
      <c r="P4910" s="3">
        <v>0.42</v>
      </c>
      <c r="Q4910" s="4">
        <v>1</v>
      </c>
      <c r="R4910" s="3">
        <v>6.9</v>
      </c>
      <c r="S49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0" t="str">
        <f>IF(AIRBNB[[#This Row],[RUIDO(dB)]]&lt;=4,"Silencioso",IF(AIRBNB[[#This Row],[RUIDO(dB)]]&lt;=5.5,"Poco Ruidoso","Ruidoso"))</f>
        <v>Ruidoso</v>
      </c>
      <c r="U4910" t="str">
        <f>IF(AND(AIRBNB[[#This Row],[PRECIO]]&lt;50,AIRBNB[[#This Row],[MIN_NOCHES]]&gt;3),"Dentro del presupuesto","No considerar")</f>
        <v>No considerar</v>
      </c>
      <c r="V4910" t="str">
        <f>VLOOKUP(AIRBNB[[#This Row],[HOST_ID]],Super_host[],5,FALSE)</f>
        <v>Host</v>
      </c>
    </row>
    <row r="4911" spans="1:22">
      <c r="A4911" s="4">
        <v>712136</v>
      </c>
      <c r="B4911" t="s">
        <v>58</v>
      </c>
      <c r="C4911" s="4">
        <v>3625735</v>
      </c>
      <c r="D4911" t="s">
        <v>59</v>
      </c>
      <c r="E4911" t="s">
        <v>60</v>
      </c>
      <c r="F4911" s="4">
        <v>10304</v>
      </c>
      <c r="G4911" s="13" t="s">
        <v>3</v>
      </c>
      <c r="H4911" s="13" t="s">
        <v>61</v>
      </c>
      <c r="I4911" s="1">
        <v>4060213</v>
      </c>
      <c r="J4911" s="1">
        <v>-740893</v>
      </c>
      <c r="K4911" t="s">
        <v>40</v>
      </c>
      <c r="L4911" s="20">
        <v>75</v>
      </c>
      <c r="M4911" s="4">
        <v>30</v>
      </c>
      <c r="N4911" s="4">
        <v>36</v>
      </c>
      <c r="O4911" s="2">
        <v>42976</v>
      </c>
      <c r="P4911" s="3">
        <v>0.44</v>
      </c>
      <c r="Q4911" s="4">
        <v>1</v>
      </c>
      <c r="R4911" s="3">
        <v>5.19</v>
      </c>
      <c r="S4911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911" t="str">
        <f>IF(AIRBNB[[#This Row],[RUIDO(dB)]]&lt;=4,"Silencioso",IF(AIRBNB[[#This Row],[RUIDO(dB)]]&lt;=5.5,"Poco Ruidoso","Ruidoso"))</f>
        <v>Poco Ruidoso</v>
      </c>
      <c r="U4911" t="str">
        <f>IF(AND(AIRBNB[[#This Row],[PRECIO]]&lt;50,AIRBNB[[#This Row],[MIN_NOCHES]]&gt;3),"Dentro del presupuesto","No considerar")</f>
        <v>No considerar</v>
      </c>
      <c r="V4911" t="str">
        <f>VLOOKUP(AIRBNB[[#This Row],[HOST_ID]],Super_host[],5,FALSE)</f>
        <v>Host</v>
      </c>
    </row>
    <row r="4912" spans="1:22">
      <c r="A4912" s="4">
        <v>697923</v>
      </c>
      <c r="B4912" t="s">
        <v>5827</v>
      </c>
      <c r="C4912" s="4">
        <v>3576466</v>
      </c>
      <c r="D4912" t="s">
        <v>320</v>
      </c>
      <c r="E4912" t="s">
        <v>5828</v>
      </c>
      <c r="F4912" s="4">
        <v>10019</v>
      </c>
      <c r="G4912" s="13" t="s">
        <v>124</v>
      </c>
      <c r="H4912" s="13" t="s">
        <v>249</v>
      </c>
      <c r="I4912" s="1">
        <v>4076422</v>
      </c>
      <c r="J4912" s="1">
        <v>-7399382</v>
      </c>
      <c r="K4912" t="s">
        <v>40</v>
      </c>
      <c r="L4912" s="20">
        <v>75</v>
      </c>
      <c r="M4912" s="4">
        <v>2</v>
      </c>
      <c r="N4912" s="4">
        <v>176</v>
      </c>
      <c r="O4912" s="2">
        <v>43637</v>
      </c>
      <c r="P4912" s="3">
        <v>2.2200000000000002</v>
      </c>
      <c r="Q4912" s="4">
        <v>1</v>
      </c>
      <c r="R4912" s="3">
        <v>5.6</v>
      </c>
      <c r="S49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2" t="str">
        <f>IF(AIRBNB[[#This Row],[RUIDO(dB)]]&lt;=4,"Silencioso",IF(AIRBNB[[#This Row],[RUIDO(dB)]]&lt;=5.5,"Poco Ruidoso","Ruidoso"))</f>
        <v>Ruidoso</v>
      </c>
      <c r="U4912" t="str">
        <f>IF(AND(AIRBNB[[#This Row],[PRECIO]]&lt;50,AIRBNB[[#This Row],[MIN_NOCHES]]&gt;3),"Dentro del presupuesto","No considerar")</f>
        <v>No considerar</v>
      </c>
      <c r="V4912" t="str">
        <f>VLOOKUP(AIRBNB[[#This Row],[HOST_ID]],Super_host[],5,FALSE)</f>
        <v>Host</v>
      </c>
    </row>
    <row r="4913" spans="1:22">
      <c r="A4913" s="4">
        <v>6559985</v>
      </c>
      <c r="B4913" t="s">
        <v>12021</v>
      </c>
      <c r="C4913" s="4">
        <v>3531344</v>
      </c>
      <c r="D4913" t="s">
        <v>12022</v>
      </c>
      <c r="E4913" t="s">
        <v>12023</v>
      </c>
      <c r="F4913" s="4">
        <v>11237</v>
      </c>
      <c r="G4913" s="13" t="s">
        <v>4662</v>
      </c>
      <c r="H4913" s="13" t="s">
        <v>9274</v>
      </c>
      <c r="I4913" s="1">
        <v>4070755</v>
      </c>
      <c r="J4913" s="1">
        <v>-7392277</v>
      </c>
      <c r="K4913" t="s">
        <v>5</v>
      </c>
      <c r="L4913" s="20">
        <v>75</v>
      </c>
      <c r="M4913" s="4">
        <v>3</v>
      </c>
      <c r="N4913" s="4">
        <v>16</v>
      </c>
      <c r="O4913" s="2">
        <v>43345</v>
      </c>
      <c r="P4913" s="3">
        <v>0.33</v>
      </c>
      <c r="Q4913" s="4">
        <v>1</v>
      </c>
      <c r="R4913" s="3">
        <v>6.9</v>
      </c>
      <c r="S49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3" t="str">
        <f>IF(AIRBNB[[#This Row],[RUIDO(dB)]]&lt;=4,"Silencioso",IF(AIRBNB[[#This Row],[RUIDO(dB)]]&lt;=5.5,"Poco Ruidoso","Ruidoso"))</f>
        <v>Ruidoso</v>
      </c>
      <c r="U4913" t="str">
        <f>IF(AND(AIRBNB[[#This Row],[PRECIO]]&lt;50,AIRBNB[[#This Row],[MIN_NOCHES]]&gt;3),"Dentro del presupuesto","No considerar")</f>
        <v>No considerar</v>
      </c>
      <c r="V4913" t="str">
        <f>VLOOKUP(AIRBNB[[#This Row],[HOST_ID]],Super_host[],5,FALSE)</f>
        <v>Host</v>
      </c>
    </row>
    <row r="4914" spans="1:22">
      <c r="A4914" s="4">
        <v>679633</v>
      </c>
      <c r="B4914" t="s">
        <v>7926</v>
      </c>
      <c r="C4914" s="4">
        <v>3458785</v>
      </c>
      <c r="D4914" t="s">
        <v>7927</v>
      </c>
      <c r="E4914" t="s">
        <v>7928</v>
      </c>
      <c r="F4914" s="4">
        <v>11105</v>
      </c>
      <c r="G4914" s="13" t="s">
        <v>7897</v>
      </c>
      <c r="H4914" s="13" t="s">
        <v>7898</v>
      </c>
      <c r="I4914" s="1">
        <v>4077987</v>
      </c>
      <c r="J4914" s="1">
        <v>-7391565</v>
      </c>
      <c r="K4914" t="s">
        <v>5</v>
      </c>
      <c r="L4914" s="20">
        <v>75</v>
      </c>
      <c r="M4914" s="4">
        <v>3</v>
      </c>
      <c r="N4914" s="4">
        <v>1</v>
      </c>
      <c r="O4914" s="2">
        <v>41170</v>
      </c>
      <c r="P4914" s="3">
        <v>0.01</v>
      </c>
      <c r="Q4914" s="4">
        <v>5</v>
      </c>
      <c r="R4914" s="3">
        <v>6.24</v>
      </c>
      <c r="S49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4" t="str">
        <f>IF(AIRBNB[[#This Row],[RUIDO(dB)]]&lt;=4,"Silencioso",IF(AIRBNB[[#This Row],[RUIDO(dB)]]&lt;=5.5,"Poco Ruidoso","Ruidoso"))</f>
        <v>Ruidoso</v>
      </c>
      <c r="U4914" t="str">
        <f>IF(AND(AIRBNB[[#This Row],[PRECIO]]&lt;50,AIRBNB[[#This Row],[MIN_NOCHES]]&gt;3),"Dentro del presupuesto","No considerar")</f>
        <v>No considerar</v>
      </c>
      <c r="V4914" t="str">
        <f>VLOOKUP(AIRBNB[[#This Row],[HOST_ID]],Super_host[],5,FALSE)</f>
        <v>Host</v>
      </c>
    </row>
    <row r="4915" spans="1:22">
      <c r="A4915" s="4">
        <v>674692</v>
      </c>
      <c r="B4915" t="s">
        <v>8202</v>
      </c>
      <c r="C4915" s="4">
        <v>3425965</v>
      </c>
      <c r="D4915" t="s">
        <v>2127</v>
      </c>
      <c r="E4915" t="s">
        <v>8203</v>
      </c>
      <c r="F4915" s="4">
        <v>11385</v>
      </c>
      <c r="G4915" s="13" t="s">
        <v>7897</v>
      </c>
      <c r="H4915" s="13" t="s">
        <v>7937</v>
      </c>
      <c r="I4915" s="1">
        <v>4070719</v>
      </c>
      <c r="J4915" s="1">
        <v>-7389632</v>
      </c>
      <c r="K4915" t="s">
        <v>40</v>
      </c>
      <c r="L4915" s="20">
        <v>75</v>
      </c>
      <c r="M4915" s="4">
        <v>14</v>
      </c>
      <c r="N4915" s="4">
        <v>11</v>
      </c>
      <c r="O4915" s="2">
        <v>43343</v>
      </c>
      <c r="P4915" s="3">
        <v>0.15</v>
      </c>
      <c r="Q4915" s="4">
        <v>5</v>
      </c>
      <c r="R4915" s="3">
        <v>6.24</v>
      </c>
      <c r="S49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5" t="str">
        <f>IF(AIRBNB[[#This Row],[RUIDO(dB)]]&lt;=4,"Silencioso",IF(AIRBNB[[#This Row],[RUIDO(dB)]]&lt;=5.5,"Poco Ruidoso","Ruidoso"))</f>
        <v>Ruidoso</v>
      </c>
      <c r="U4915" t="str">
        <f>IF(AND(AIRBNB[[#This Row],[PRECIO]]&lt;50,AIRBNB[[#This Row],[MIN_NOCHES]]&gt;3),"Dentro del presupuesto","No considerar")</f>
        <v>No considerar</v>
      </c>
      <c r="V4915" t="str">
        <f>VLOOKUP(AIRBNB[[#This Row],[HOST_ID]],Super_host[],5,FALSE)</f>
        <v>Host</v>
      </c>
    </row>
    <row r="4916" spans="1:22">
      <c r="A4916" s="4">
        <v>658008</v>
      </c>
      <c r="B4916" t="s">
        <v>14343</v>
      </c>
      <c r="C4916" s="4">
        <v>3317183</v>
      </c>
      <c r="D4916" t="s">
        <v>3016</v>
      </c>
      <c r="E4916" t="s">
        <v>14344</v>
      </c>
      <c r="F4916" s="4">
        <v>11216</v>
      </c>
      <c r="G4916" s="13" t="s">
        <v>4662</v>
      </c>
      <c r="H4916" s="13" t="s">
        <v>9230</v>
      </c>
      <c r="I4916" s="1">
        <v>406883</v>
      </c>
      <c r="J4916" s="1">
        <v>-7395375</v>
      </c>
      <c r="K4916" t="s">
        <v>5</v>
      </c>
      <c r="L4916" s="20">
        <v>75</v>
      </c>
      <c r="M4916" s="4">
        <v>3</v>
      </c>
      <c r="N4916" s="4">
        <v>163</v>
      </c>
      <c r="O4916" s="2">
        <v>43635</v>
      </c>
      <c r="P4916" s="3">
        <v>1.96</v>
      </c>
      <c r="Q4916" s="4">
        <v>1</v>
      </c>
      <c r="R4916" s="3">
        <v>6.9</v>
      </c>
      <c r="S49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6" t="str">
        <f>IF(AIRBNB[[#This Row],[RUIDO(dB)]]&lt;=4,"Silencioso",IF(AIRBNB[[#This Row],[RUIDO(dB)]]&lt;=5.5,"Poco Ruidoso","Ruidoso"))</f>
        <v>Ruidoso</v>
      </c>
      <c r="U4916" t="str">
        <f>IF(AND(AIRBNB[[#This Row],[PRECIO]]&lt;50,AIRBNB[[#This Row],[MIN_NOCHES]]&gt;3),"Dentro del presupuesto","No considerar")</f>
        <v>No considerar</v>
      </c>
      <c r="V4916" t="str">
        <f>VLOOKUP(AIRBNB[[#This Row],[HOST_ID]],Super_host[],5,FALSE)</f>
        <v>Host</v>
      </c>
    </row>
    <row r="4917" spans="1:22">
      <c r="A4917" s="4">
        <v>852118</v>
      </c>
      <c r="B4917" t="s">
        <v>12769</v>
      </c>
      <c r="C4917" s="4">
        <v>3259274</v>
      </c>
      <c r="D4917" t="s">
        <v>9840</v>
      </c>
      <c r="E4917" t="s">
        <v>12770</v>
      </c>
      <c r="F4917" s="4">
        <v>11238</v>
      </c>
      <c r="G4917" s="13" t="s">
        <v>4662</v>
      </c>
      <c r="H4917" s="13" t="s">
        <v>9252</v>
      </c>
      <c r="I4917" s="1">
        <v>4067434</v>
      </c>
      <c r="J4917" s="1">
        <v>-7395728</v>
      </c>
      <c r="K4917" t="s">
        <v>5</v>
      </c>
      <c r="L4917" s="20">
        <v>75</v>
      </c>
      <c r="M4917" s="4">
        <v>2</v>
      </c>
      <c r="N4917" s="4">
        <v>37</v>
      </c>
      <c r="O4917" s="2">
        <v>43604</v>
      </c>
      <c r="P4917" s="3">
        <v>0.57999999999999996</v>
      </c>
      <c r="Q4917" s="4">
        <v>1</v>
      </c>
      <c r="R4917" s="3">
        <v>6.9</v>
      </c>
      <c r="S49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7" t="str">
        <f>IF(AIRBNB[[#This Row],[RUIDO(dB)]]&lt;=4,"Silencioso",IF(AIRBNB[[#This Row],[RUIDO(dB)]]&lt;=5.5,"Poco Ruidoso","Ruidoso"))</f>
        <v>Ruidoso</v>
      </c>
      <c r="U4917" t="str">
        <f>IF(AND(AIRBNB[[#This Row],[PRECIO]]&lt;50,AIRBNB[[#This Row],[MIN_NOCHES]]&gt;3),"Dentro del presupuesto","No considerar")</f>
        <v>No considerar</v>
      </c>
      <c r="V4917" t="str">
        <f>VLOOKUP(AIRBNB[[#This Row],[HOST_ID]],Super_host[],5,FALSE)</f>
        <v>Host</v>
      </c>
    </row>
    <row r="4918" spans="1:22">
      <c r="A4918" s="4">
        <v>647413</v>
      </c>
      <c r="B4918" t="s">
        <v>11710</v>
      </c>
      <c r="C4918" s="4">
        <v>3245898</v>
      </c>
      <c r="D4918" t="s">
        <v>11711</v>
      </c>
      <c r="E4918" t="s">
        <v>11712</v>
      </c>
      <c r="F4918" s="4">
        <v>11238</v>
      </c>
      <c r="G4918" s="13" t="s">
        <v>4662</v>
      </c>
      <c r="H4918" s="13" t="s">
        <v>9323</v>
      </c>
      <c r="I4918" s="1">
        <v>406795</v>
      </c>
      <c r="J4918" s="1">
        <v>-739685</v>
      </c>
      <c r="K4918" t="s">
        <v>5</v>
      </c>
      <c r="L4918" s="20">
        <v>75</v>
      </c>
      <c r="M4918" s="4">
        <v>3</v>
      </c>
      <c r="N4918" s="4">
        <v>18</v>
      </c>
      <c r="O4918" s="2">
        <v>43561</v>
      </c>
      <c r="P4918" s="3">
        <v>0.26</v>
      </c>
      <c r="Q4918" s="4">
        <v>1</v>
      </c>
      <c r="R4918" s="3">
        <v>6.9</v>
      </c>
      <c r="S49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8" t="str">
        <f>IF(AIRBNB[[#This Row],[RUIDO(dB)]]&lt;=4,"Silencioso",IF(AIRBNB[[#This Row],[RUIDO(dB)]]&lt;=5.5,"Poco Ruidoso","Ruidoso"))</f>
        <v>Ruidoso</v>
      </c>
      <c r="U4918" t="str">
        <f>IF(AND(AIRBNB[[#This Row],[PRECIO]]&lt;50,AIRBNB[[#This Row],[MIN_NOCHES]]&gt;3),"Dentro del presupuesto","No considerar")</f>
        <v>No considerar</v>
      </c>
      <c r="V4918" t="str">
        <f>VLOOKUP(AIRBNB[[#This Row],[HOST_ID]],Super_host[],5,FALSE)</f>
        <v>Host</v>
      </c>
    </row>
    <row r="4919" spans="1:22">
      <c r="A4919" s="4">
        <v>1903249</v>
      </c>
      <c r="B4919" t="s">
        <v>6221</v>
      </c>
      <c r="C4919" s="4">
        <v>3187531</v>
      </c>
      <c r="D4919" t="s">
        <v>2100</v>
      </c>
      <c r="E4919" t="s">
        <v>6222</v>
      </c>
      <c r="F4919" s="4">
        <v>10011</v>
      </c>
      <c r="G4919" s="13" t="s">
        <v>124</v>
      </c>
      <c r="H4919" s="13" t="s">
        <v>186</v>
      </c>
      <c r="I4919" s="1">
        <v>4074676</v>
      </c>
      <c r="J4919" s="1">
        <v>-7400234</v>
      </c>
      <c r="K4919" t="s">
        <v>40</v>
      </c>
      <c r="L4919" s="20">
        <v>75</v>
      </c>
      <c r="M4919" s="4">
        <v>1</v>
      </c>
      <c r="N4919" s="4">
        <v>202</v>
      </c>
      <c r="O4919" s="2">
        <v>43621</v>
      </c>
      <c r="P4919" s="3">
        <v>3.19</v>
      </c>
      <c r="Q4919" s="4">
        <v>1</v>
      </c>
      <c r="R4919" s="3">
        <v>5.6</v>
      </c>
      <c r="S49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19" t="str">
        <f>IF(AIRBNB[[#This Row],[RUIDO(dB)]]&lt;=4,"Silencioso",IF(AIRBNB[[#This Row],[RUIDO(dB)]]&lt;=5.5,"Poco Ruidoso","Ruidoso"))</f>
        <v>Ruidoso</v>
      </c>
      <c r="U4919" t="str">
        <f>IF(AND(AIRBNB[[#This Row],[PRECIO]]&lt;50,AIRBNB[[#This Row],[MIN_NOCHES]]&gt;3),"Dentro del presupuesto","No considerar")</f>
        <v>No considerar</v>
      </c>
      <c r="V4919" t="str">
        <f>VLOOKUP(AIRBNB[[#This Row],[HOST_ID]],Super_host[],5,FALSE)</f>
        <v>Host</v>
      </c>
    </row>
    <row r="4920" spans="1:22">
      <c r="A4920" s="4">
        <v>4606385</v>
      </c>
      <c r="B4920" t="s">
        <v>9500</v>
      </c>
      <c r="C4920" s="4">
        <v>3184878</v>
      </c>
      <c r="D4920" t="s">
        <v>3125</v>
      </c>
      <c r="E4920" t="s">
        <v>9501</v>
      </c>
      <c r="F4920" s="4">
        <v>11237</v>
      </c>
      <c r="G4920" s="13" t="s">
        <v>4662</v>
      </c>
      <c r="H4920" s="13" t="s">
        <v>9274</v>
      </c>
      <c r="I4920" s="1">
        <v>4070545</v>
      </c>
      <c r="J4920" s="1">
        <v>-7391929</v>
      </c>
      <c r="K4920" t="s">
        <v>5</v>
      </c>
      <c r="L4920" s="20">
        <v>75</v>
      </c>
      <c r="M4920" s="4">
        <v>1</v>
      </c>
      <c r="N4920" s="4">
        <v>1</v>
      </c>
      <c r="O4920" s="2">
        <v>42080</v>
      </c>
      <c r="P4920" s="3">
        <v>0.02</v>
      </c>
      <c r="Q4920" s="4">
        <v>1</v>
      </c>
      <c r="R4920" s="3">
        <v>6.9</v>
      </c>
      <c r="S49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0" t="str">
        <f>IF(AIRBNB[[#This Row],[RUIDO(dB)]]&lt;=4,"Silencioso",IF(AIRBNB[[#This Row],[RUIDO(dB)]]&lt;=5.5,"Poco Ruidoso","Ruidoso"))</f>
        <v>Ruidoso</v>
      </c>
      <c r="U4920" t="str">
        <f>IF(AND(AIRBNB[[#This Row],[PRECIO]]&lt;50,AIRBNB[[#This Row],[MIN_NOCHES]]&gt;3),"Dentro del presupuesto","No considerar")</f>
        <v>No considerar</v>
      </c>
      <c r="V4920" t="str">
        <f>VLOOKUP(AIRBNB[[#This Row],[HOST_ID]],Super_host[],5,FALSE)</f>
        <v>Host</v>
      </c>
    </row>
    <row r="4921" spans="1:22">
      <c r="A4921" s="4">
        <v>6611774</v>
      </c>
      <c r="B4921" t="s">
        <v>15873</v>
      </c>
      <c r="C4921" s="4">
        <v>3183567</v>
      </c>
      <c r="D4921" t="s">
        <v>3989</v>
      </c>
      <c r="E4921" t="s">
        <v>15874</v>
      </c>
      <c r="F4921" s="4">
        <v>11217</v>
      </c>
      <c r="G4921" s="13" t="s">
        <v>4662</v>
      </c>
      <c r="H4921" s="13" t="s">
        <v>9234</v>
      </c>
      <c r="I4921" s="1">
        <v>406777</v>
      </c>
      <c r="J4921" s="1">
        <v>-7398106</v>
      </c>
      <c r="K4921" t="s">
        <v>40</v>
      </c>
      <c r="L4921" s="20">
        <v>75</v>
      </c>
      <c r="M4921" s="4">
        <v>2</v>
      </c>
      <c r="N4921" s="4">
        <v>0</v>
      </c>
      <c r="O4921" s="2">
        <v>42556</v>
      </c>
      <c r="P4921" s="3">
        <v>0.02</v>
      </c>
      <c r="Q4921" s="4">
        <v>1</v>
      </c>
      <c r="R4921" s="3">
        <v>6.9</v>
      </c>
      <c r="S49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1" t="str">
        <f>IF(AIRBNB[[#This Row],[RUIDO(dB)]]&lt;=4,"Silencioso",IF(AIRBNB[[#This Row],[RUIDO(dB)]]&lt;=5.5,"Poco Ruidoso","Ruidoso"))</f>
        <v>Ruidoso</v>
      </c>
      <c r="U4921" t="str">
        <f>IF(AND(AIRBNB[[#This Row],[PRECIO]]&lt;50,AIRBNB[[#This Row],[MIN_NOCHES]]&gt;3),"Dentro del presupuesto","No considerar")</f>
        <v>No considerar</v>
      </c>
      <c r="V4921" t="str">
        <f>VLOOKUP(AIRBNB[[#This Row],[HOST_ID]],Super_host[],5,FALSE)</f>
        <v>Host</v>
      </c>
    </row>
    <row r="4922" spans="1:22">
      <c r="A4922" s="4">
        <v>778381</v>
      </c>
      <c r="B4922" t="s">
        <v>12138</v>
      </c>
      <c r="C4922" s="4">
        <v>3043126</v>
      </c>
      <c r="D4922" t="s">
        <v>12139</v>
      </c>
      <c r="E4922" t="s">
        <v>12140</v>
      </c>
      <c r="F4922" s="4">
        <v>11205</v>
      </c>
      <c r="G4922" s="13" t="s">
        <v>4662</v>
      </c>
      <c r="H4922" s="13" t="s">
        <v>9230</v>
      </c>
      <c r="I4922" s="1">
        <v>406953</v>
      </c>
      <c r="J4922" s="1">
        <v>-7395832</v>
      </c>
      <c r="K4922" t="s">
        <v>40</v>
      </c>
      <c r="L4922" s="20">
        <v>75</v>
      </c>
      <c r="M4922" s="4">
        <v>1</v>
      </c>
      <c r="N4922" s="4">
        <v>28</v>
      </c>
      <c r="O4922" s="2">
        <v>43617</v>
      </c>
      <c r="P4922" s="3">
        <v>0.36</v>
      </c>
      <c r="Q4922" s="4">
        <v>1</v>
      </c>
      <c r="R4922" s="3">
        <v>6.9</v>
      </c>
      <c r="S49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2" t="str">
        <f>IF(AIRBNB[[#This Row],[RUIDO(dB)]]&lt;=4,"Silencioso",IF(AIRBNB[[#This Row],[RUIDO(dB)]]&lt;=5.5,"Poco Ruidoso","Ruidoso"))</f>
        <v>Ruidoso</v>
      </c>
      <c r="U4922" t="str">
        <f>IF(AND(AIRBNB[[#This Row],[PRECIO]]&lt;50,AIRBNB[[#This Row],[MIN_NOCHES]]&gt;3),"Dentro del presupuesto","No considerar")</f>
        <v>No considerar</v>
      </c>
      <c r="V4922" t="str">
        <f>VLOOKUP(AIRBNB[[#This Row],[HOST_ID]],Super_host[],5,FALSE)</f>
        <v>Host</v>
      </c>
    </row>
    <row r="4923" spans="1:22">
      <c r="A4923" s="4">
        <v>599847</v>
      </c>
      <c r="B4923" t="s">
        <v>11598</v>
      </c>
      <c r="C4923" s="4">
        <v>2966937</v>
      </c>
      <c r="D4923" t="s">
        <v>764</v>
      </c>
      <c r="E4923" t="s">
        <v>11599</v>
      </c>
      <c r="F4923" s="4">
        <v>11238</v>
      </c>
      <c r="G4923" s="13" t="s">
        <v>4662</v>
      </c>
      <c r="H4923" s="13" t="s">
        <v>9387</v>
      </c>
      <c r="I4923" s="1">
        <v>4068533</v>
      </c>
      <c r="J4923" s="1">
        <v>-7396808</v>
      </c>
      <c r="K4923" t="s">
        <v>5</v>
      </c>
      <c r="L4923" s="20">
        <v>75</v>
      </c>
      <c r="M4923" s="4">
        <v>2</v>
      </c>
      <c r="N4923" s="4">
        <v>20</v>
      </c>
      <c r="O4923" s="2">
        <v>43464</v>
      </c>
      <c r="P4923" s="3">
        <v>0.24</v>
      </c>
      <c r="Q4923" s="4">
        <v>1</v>
      </c>
      <c r="R4923" s="3">
        <v>6.9</v>
      </c>
      <c r="S49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3" t="str">
        <f>IF(AIRBNB[[#This Row],[RUIDO(dB)]]&lt;=4,"Silencioso",IF(AIRBNB[[#This Row],[RUIDO(dB)]]&lt;=5.5,"Poco Ruidoso","Ruidoso"))</f>
        <v>Ruidoso</v>
      </c>
      <c r="U4923" t="str">
        <f>IF(AND(AIRBNB[[#This Row],[PRECIO]]&lt;50,AIRBNB[[#This Row],[MIN_NOCHES]]&gt;3),"Dentro del presupuesto","No considerar")</f>
        <v>No considerar</v>
      </c>
      <c r="V4923" t="str">
        <f>VLOOKUP(AIRBNB[[#This Row],[HOST_ID]],Super_host[],5,FALSE)</f>
        <v>Host</v>
      </c>
    </row>
    <row r="4924" spans="1:22">
      <c r="A4924" s="4">
        <v>592853</v>
      </c>
      <c r="B4924" t="s">
        <v>8272</v>
      </c>
      <c r="C4924" s="4">
        <v>2926593</v>
      </c>
      <c r="D4924" t="s">
        <v>3224</v>
      </c>
      <c r="E4924" t="s">
        <v>8273</v>
      </c>
      <c r="F4924" s="4">
        <v>11385</v>
      </c>
      <c r="G4924" s="13" t="s">
        <v>7897</v>
      </c>
      <c r="H4924" s="13" t="s">
        <v>7937</v>
      </c>
      <c r="I4924" s="1">
        <v>4070001</v>
      </c>
      <c r="J4924" s="1">
        <v>-7390698</v>
      </c>
      <c r="K4924" t="s">
        <v>5</v>
      </c>
      <c r="L4924" s="20">
        <v>75</v>
      </c>
      <c r="M4924" s="4">
        <v>2</v>
      </c>
      <c r="N4924" s="4">
        <v>17</v>
      </c>
      <c r="O4924" s="2">
        <v>42736</v>
      </c>
      <c r="P4924" s="3">
        <v>0.2</v>
      </c>
      <c r="Q4924" s="4">
        <v>5</v>
      </c>
      <c r="R4924" s="3">
        <v>6.24</v>
      </c>
      <c r="S49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4" t="str">
        <f>IF(AIRBNB[[#This Row],[RUIDO(dB)]]&lt;=4,"Silencioso",IF(AIRBNB[[#This Row],[RUIDO(dB)]]&lt;=5.5,"Poco Ruidoso","Ruidoso"))</f>
        <v>Ruidoso</v>
      </c>
      <c r="U4924" t="str">
        <f>IF(AND(AIRBNB[[#This Row],[PRECIO]]&lt;50,AIRBNB[[#This Row],[MIN_NOCHES]]&gt;3),"Dentro del presupuesto","No considerar")</f>
        <v>No considerar</v>
      </c>
      <c r="V4924" t="str">
        <f>VLOOKUP(AIRBNB[[#This Row],[HOST_ID]],Super_host[],5,FALSE)</f>
        <v>Host</v>
      </c>
    </row>
    <row r="4925" spans="1:22">
      <c r="A4925" s="4">
        <v>5940868</v>
      </c>
      <c r="B4925" t="s">
        <v>10961</v>
      </c>
      <c r="C4925" s="4">
        <v>2862308</v>
      </c>
      <c r="D4925" t="s">
        <v>10962</v>
      </c>
      <c r="E4925" t="s">
        <v>10963</v>
      </c>
      <c r="F4925" s="4">
        <v>11222</v>
      </c>
      <c r="G4925" s="13" t="s">
        <v>4662</v>
      </c>
      <c r="H4925" s="13" t="s">
        <v>9249</v>
      </c>
      <c r="I4925" s="1">
        <v>4072777</v>
      </c>
      <c r="J4925" s="1">
        <v>-7395231</v>
      </c>
      <c r="K4925" t="s">
        <v>5</v>
      </c>
      <c r="L4925" s="20">
        <v>75</v>
      </c>
      <c r="M4925" s="4">
        <v>2</v>
      </c>
      <c r="N4925" s="4">
        <v>6</v>
      </c>
      <c r="O4925" s="2">
        <v>42739</v>
      </c>
      <c r="P4925" s="3">
        <v>0.14000000000000001</v>
      </c>
      <c r="Q4925" s="4">
        <v>1</v>
      </c>
      <c r="R4925" s="3">
        <v>6.9</v>
      </c>
      <c r="S49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5" t="str">
        <f>IF(AIRBNB[[#This Row],[RUIDO(dB)]]&lt;=4,"Silencioso",IF(AIRBNB[[#This Row],[RUIDO(dB)]]&lt;=5.5,"Poco Ruidoso","Ruidoso"))</f>
        <v>Ruidoso</v>
      </c>
      <c r="U4925" t="str">
        <f>IF(AND(AIRBNB[[#This Row],[PRECIO]]&lt;50,AIRBNB[[#This Row],[MIN_NOCHES]]&gt;3),"Dentro del presupuesto","No considerar")</f>
        <v>No considerar</v>
      </c>
      <c r="V4925" t="str">
        <f>VLOOKUP(AIRBNB[[#This Row],[HOST_ID]],Super_host[],5,FALSE)</f>
        <v>Host</v>
      </c>
    </row>
    <row r="4926" spans="1:22">
      <c r="A4926" s="4">
        <v>1777197</v>
      </c>
      <c r="B4926" t="s">
        <v>8632</v>
      </c>
      <c r="C4926" s="4">
        <v>2793778</v>
      </c>
      <c r="D4926" t="s">
        <v>6011</v>
      </c>
      <c r="E4926" t="s">
        <v>8633</v>
      </c>
      <c r="F4926" s="4">
        <v>11415</v>
      </c>
      <c r="G4926" s="13" t="s">
        <v>7897</v>
      </c>
      <c r="H4926" s="13" t="s">
        <v>7951</v>
      </c>
      <c r="I4926" s="1">
        <v>4071697</v>
      </c>
      <c r="J4926" s="1">
        <v>-7383396</v>
      </c>
      <c r="K4926" t="s">
        <v>268</v>
      </c>
      <c r="L4926" s="20">
        <v>75</v>
      </c>
      <c r="M4926" s="4">
        <v>5</v>
      </c>
      <c r="N4926" s="4">
        <v>63</v>
      </c>
      <c r="O4926" s="2">
        <v>43604</v>
      </c>
      <c r="P4926" s="3">
        <v>0.91</v>
      </c>
      <c r="Q4926" s="4">
        <v>5</v>
      </c>
      <c r="R4926" s="3">
        <v>6.24</v>
      </c>
      <c r="S49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6" t="str">
        <f>IF(AIRBNB[[#This Row],[RUIDO(dB)]]&lt;=4,"Silencioso",IF(AIRBNB[[#This Row],[RUIDO(dB)]]&lt;=5.5,"Poco Ruidoso","Ruidoso"))</f>
        <v>Ruidoso</v>
      </c>
      <c r="U4926" t="str">
        <f>IF(AND(AIRBNB[[#This Row],[PRECIO]]&lt;50,AIRBNB[[#This Row],[MIN_NOCHES]]&gt;3),"Dentro del presupuesto","No considerar")</f>
        <v>No considerar</v>
      </c>
      <c r="V4926" t="str">
        <f>VLOOKUP(AIRBNB[[#This Row],[HOST_ID]],Super_host[],5,FALSE)</f>
        <v>Host</v>
      </c>
    </row>
    <row r="4927" spans="1:22">
      <c r="A4927" s="4">
        <v>998423</v>
      </c>
      <c r="B4927" t="s">
        <v>8477</v>
      </c>
      <c r="C4927" s="4">
        <v>2765234</v>
      </c>
      <c r="D4927" t="s">
        <v>191</v>
      </c>
      <c r="E4927" t="s">
        <v>8478</v>
      </c>
      <c r="F4927" s="4">
        <v>11103</v>
      </c>
      <c r="G4927" s="13" t="s">
        <v>7897</v>
      </c>
      <c r="H4927" s="13" t="s">
        <v>7940</v>
      </c>
      <c r="I4927" s="1">
        <v>407603</v>
      </c>
      <c r="J4927" s="1">
        <v>-7391395</v>
      </c>
      <c r="K4927" t="s">
        <v>40</v>
      </c>
      <c r="L4927" s="20">
        <v>75</v>
      </c>
      <c r="M4927" s="4">
        <v>4</v>
      </c>
      <c r="N4927" s="4">
        <v>19</v>
      </c>
      <c r="O4927" s="2">
        <v>43580</v>
      </c>
      <c r="P4927" s="3">
        <v>0.52</v>
      </c>
      <c r="Q4927" s="4">
        <v>5</v>
      </c>
      <c r="R4927" s="3">
        <v>6.24</v>
      </c>
      <c r="S49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7" t="str">
        <f>IF(AIRBNB[[#This Row],[RUIDO(dB)]]&lt;=4,"Silencioso",IF(AIRBNB[[#This Row],[RUIDO(dB)]]&lt;=5.5,"Poco Ruidoso","Ruidoso"))</f>
        <v>Ruidoso</v>
      </c>
      <c r="U4927" t="str">
        <f>IF(AND(AIRBNB[[#This Row],[PRECIO]]&lt;50,AIRBNB[[#This Row],[MIN_NOCHES]]&gt;3),"Dentro del presupuesto","No considerar")</f>
        <v>No considerar</v>
      </c>
      <c r="V4927" t="str">
        <f>VLOOKUP(AIRBNB[[#This Row],[HOST_ID]],Super_host[],5,FALSE)</f>
        <v>Host</v>
      </c>
    </row>
    <row r="4928" spans="1:22">
      <c r="A4928" s="4">
        <v>3869398</v>
      </c>
      <c r="B4928" t="s">
        <v>13044</v>
      </c>
      <c r="C4928" s="4">
        <v>2718526</v>
      </c>
      <c r="D4928" t="s">
        <v>13045</v>
      </c>
      <c r="E4928" t="s">
        <v>13046</v>
      </c>
      <c r="F4928" s="4">
        <v>11222</v>
      </c>
      <c r="G4928" s="13" t="s">
        <v>4662</v>
      </c>
      <c r="H4928" s="13" t="s">
        <v>9249</v>
      </c>
      <c r="I4928" s="1">
        <v>4073385</v>
      </c>
      <c r="J4928" s="1">
        <v>-7395418</v>
      </c>
      <c r="K4928" t="s">
        <v>5</v>
      </c>
      <c r="L4928" s="20">
        <v>75</v>
      </c>
      <c r="M4928" s="4">
        <v>1</v>
      </c>
      <c r="N4928" s="4">
        <v>42</v>
      </c>
      <c r="O4928" s="2">
        <v>43634</v>
      </c>
      <c r="P4928" s="3">
        <v>0.72</v>
      </c>
      <c r="Q4928" s="4">
        <v>1</v>
      </c>
      <c r="R4928" s="3">
        <v>6.9</v>
      </c>
      <c r="S49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8" t="str">
        <f>IF(AIRBNB[[#This Row],[RUIDO(dB)]]&lt;=4,"Silencioso",IF(AIRBNB[[#This Row],[RUIDO(dB)]]&lt;=5.5,"Poco Ruidoso","Ruidoso"))</f>
        <v>Ruidoso</v>
      </c>
      <c r="U4928" t="str">
        <f>IF(AND(AIRBNB[[#This Row],[PRECIO]]&lt;50,AIRBNB[[#This Row],[MIN_NOCHES]]&gt;3),"Dentro del presupuesto","No considerar")</f>
        <v>No considerar</v>
      </c>
      <c r="V4928" t="str">
        <f>VLOOKUP(AIRBNB[[#This Row],[HOST_ID]],Super_host[],5,FALSE)</f>
        <v>Host</v>
      </c>
    </row>
    <row r="4929" spans="1:22">
      <c r="A4929" s="4">
        <v>582272</v>
      </c>
      <c r="B4929" t="s">
        <v>10885</v>
      </c>
      <c r="C4929" s="4">
        <v>2712129</v>
      </c>
      <c r="D4929" t="s">
        <v>10886</v>
      </c>
      <c r="E4929" t="s">
        <v>10887</v>
      </c>
      <c r="F4929" s="4">
        <v>11222</v>
      </c>
      <c r="G4929" s="13" t="s">
        <v>4662</v>
      </c>
      <c r="H4929" s="13" t="s">
        <v>9249</v>
      </c>
      <c r="I4929" s="1">
        <v>4072437</v>
      </c>
      <c r="J4929" s="1">
        <v>-7394847</v>
      </c>
      <c r="K4929" t="s">
        <v>40</v>
      </c>
      <c r="L4929" s="20">
        <v>75</v>
      </c>
      <c r="M4929" s="4">
        <v>5</v>
      </c>
      <c r="N4929" s="4">
        <v>1</v>
      </c>
      <c r="O4929" s="2">
        <v>43417</v>
      </c>
      <c r="P4929" s="3">
        <v>0.13</v>
      </c>
      <c r="Q4929" s="4">
        <v>1</v>
      </c>
      <c r="R4929" s="3">
        <v>6.9</v>
      </c>
      <c r="S49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29" t="str">
        <f>IF(AIRBNB[[#This Row],[RUIDO(dB)]]&lt;=4,"Silencioso",IF(AIRBNB[[#This Row],[RUIDO(dB)]]&lt;=5.5,"Poco Ruidoso","Ruidoso"))</f>
        <v>Ruidoso</v>
      </c>
      <c r="U4929" t="str">
        <f>IF(AND(AIRBNB[[#This Row],[PRECIO]]&lt;50,AIRBNB[[#This Row],[MIN_NOCHES]]&gt;3),"Dentro del presupuesto","No considerar")</f>
        <v>No considerar</v>
      </c>
      <c r="V4929" t="str">
        <f>VLOOKUP(AIRBNB[[#This Row],[HOST_ID]],Super_host[],5,FALSE)</f>
        <v>Host</v>
      </c>
    </row>
    <row r="4930" spans="1:22">
      <c r="A4930" s="4">
        <v>2017397</v>
      </c>
      <c r="B4930" t="s">
        <v>13544</v>
      </c>
      <c r="C4930" s="4">
        <v>2496464</v>
      </c>
      <c r="D4930" t="s">
        <v>3044</v>
      </c>
      <c r="E4930" t="s">
        <v>13545</v>
      </c>
      <c r="F4930" s="4">
        <v>11225</v>
      </c>
      <c r="G4930" s="13" t="s">
        <v>4662</v>
      </c>
      <c r="H4930" s="13" t="s">
        <v>9252</v>
      </c>
      <c r="I4930" s="1">
        <v>4066687</v>
      </c>
      <c r="J4930" s="1">
        <v>-7395619</v>
      </c>
      <c r="K4930" t="s">
        <v>5</v>
      </c>
      <c r="L4930" s="20">
        <v>75</v>
      </c>
      <c r="M4930" s="4">
        <v>5</v>
      </c>
      <c r="N4930" s="4">
        <v>68</v>
      </c>
      <c r="O4930" s="2">
        <v>43647</v>
      </c>
      <c r="P4930" s="3">
        <v>1.07</v>
      </c>
      <c r="Q4930" s="4">
        <v>1</v>
      </c>
      <c r="R4930" s="3">
        <v>6.9</v>
      </c>
      <c r="S49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0" t="str">
        <f>IF(AIRBNB[[#This Row],[RUIDO(dB)]]&lt;=4,"Silencioso",IF(AIRBNB[[#This Row],[RUIDO(dB)]]&lt;=5.5,"Poco Ruidoso","Ruidoso"))</f>
        <v>Ruidoso</v>
      </c>
      <c r="U4930" t="str">
        <f>IF(AND(AIRBNB[[#This Row],[PRECIO]]&lt;50,AIRBNB[[#This Row],[MIN_NOCHES]]&gt;3),"Dentro del presupuesto","No considerar")</f>
        <v>No considerar</v>
      </c>
      <c r="V4930" t="str">
        <f>VLOOKUP(AIRBNB[[#This Row],[HOST_ID]],Super_host[],5,FALSE)</f>
        <v>Host</v>
      </c>
    </row>
    <row r="4931" spans="1:22">
      <c r="A4931" s="4">
        <v>666220</v>
      </c>
      <c r="B4931" t="s">
        <v>1313</v>
      </c>
      <c r="C4931" s="4">
        <v>2490963</v>
      </c>
      <c r="D4931" t="s">
        <v>530</v>
      </c>
      <c r="E4931" t="s">
        <v>1314</v>
      </c>
      <c r="F4931" s="4">
        <v>10009</v>
      </c>
      <c r="G4931" s="13" t="s">
        <v>124</v>
      </c>
      <c r="H4931" s="13" t="s">
        <v>133</v>
      </c>
      <c r="I4931" s="1">
        <v>4072771</v>
      </c>
      <c r="J4931" s="1">
        <v>-7398172</v>
      </c>
      <c r="K4931" t="s">
        <v>40</v>
      </c>
      <c r="L4931" s="20">
        <v>75</v>
      </c>
      <c r="M4931" s="4">
        <v>5</v>
      </c>
      <c r="N4931" s="4">
        <v>6</v>
      </c>
      <c r="O4931" s="2">
        <v>41466</v>
      </c>
      <c r="P4931" s="3">
        <v>7.0000000000000007E-2</v>
      </c>
      <c r="Q4931" s="4">
        <v>1</v>
      </c>
      <c r="R4931" s="3">
        <v>5.6</v>
      </c>
      <c r="S49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1" t="str">
        <f>IF(AIRBNB[[#This Row],[RUIDO(dB)]]&lt;=4,"Silencioso",IF(AIRBNB[[#This Row],[RUIDO(dB)]]&lt;=5.5,"Poco Ruidoso","Ruidoso"))</f>
        <v>Ruidoso</v>
      </c>
      <c r="U4931" t="str">
        <f>IF(AND(AIRBNB[[#This Row],[PRECIO]]&lt;50,AIRBNB[[#This Row],[MIN_NOCHES]]&gt;3),"Dentro del presupuesto","No considerar")</f>
        <v>No considerar</v>
      </c>
      <c r="V4931" t="str">
        <f>VLOOKUP(AIRBNB[[#This Row],[HOST_ID]],Super_host[],5,FALSE)</f>
        <v>Host</v>
      </c>
    </row>
    <row r="4932" spans="1:22">
      <c r="A4932" s="4">
        <v>494296</v>
      </c>
      <c r="B4932" t="s">
        <v>15924</v>
      </c>
      <c r="C4932" s="4">
        <v>2442340</v>
      </c>
      <c r="D4932" t="s">
        <v>12943</v>
      </c>
      <c r="E4932" t="s">
        <v>15925</v>
      </c>
      <c r="F4932" s="4">
        <v>11231</v>
      </c>
      <c r="G4932" s="13" t="s">
        <v>4662</v>
      </c>
      <c r="H4932" s="13" t="s">
        <v>9470</v>
      </c>
      <c r="I4932" s="1">
        <v>4068721</v>
      </c>
      <c r="J4932" s="1">
        <v>-7400147</v>
      </c>
      <c r="K4932" t="s">
        <v>40</v>
      </c>
      <c r="L4932" s="20">
        <v>75</v>
      </c>
      <c r="M4932" s="4">
        <v>7</v>
      </c>
      <c r="N4932" s="4">
        <v>0</v>
      </c>
      <c r="O4932" s="2">
        <v>42928</v>
      </c>
      <c r="P4932" s="3">
        <v>0.83</v>
      </c>
      <c r="Q4932" s="4">
        <v>1</v>
      </c>
      <c r="R4932" s="3">
        <v>6.9</v>
      </c>
      <c r="S49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2" t="str">
        <f>IF(AIRBNB[[#This Row],[RUIDO(dB)]]&lt;=4,"Silencioso",IF(AIRBNB[[#This Row],[RUIDO(dB)]]&lt;=5.5,"Poco Ruidoso","Ruidoso"))</f>
        <v>Ruidoso</v>
      </c>
      <c r="U4932" t="str">
        <f>IF(AND(AIRBNB[[#This Row],[PRECIO]]&lt;50,AIRBNB[[#This Row],[MIN_NOCHES]]&gt;3),"Dentro del presupuesto","No considerar")</f>
        <v>No considerar</v>
      </c>
      <c r="V4932" t="str">
        <f>VLOOKUP(AIRBNB[[#This Row],[HOST_ID]],Super_host[],5,FALSE)</f>
        <v>Host</v>
      </c>
    </row>
    <row r="4933" spans="1:22">
      <c r="A4933" s="4">
        <v>3561828</v>
      </c>
      <c r="B4933" t="s">
        <v>15930</v>
      </c>
      <c r="C4933" s="4">
        <v>2401823</v>
      </c>
      <c r="D4933" t="s">
        <v>650</v>
      </c>
      <c r="E4933" t="s">
        <v>15931</v>
      </c>
      <c r="F4933" s="4">
        <v>11238</v>
      </c>
      <c r="G4933" s="13" t="s">
        <v>4662</v>
      </c>
      <c r="H4933" s="13" t="s">
        <v>9387</v>
      </c>
      <c r="I4933" s="1">
        <v>4068695</v>
      </c>
      <c r="J4933" s="1">
        <v>-739631</v>
      </c>
      <c r="K4933" t="s">
        <v>5</v>
      </c>
      <c r="L4933" s="20">
        <v>75</v>
      </c>
      <c r="M4933" s="4">
        <v>3</v>
      </c>
      <c r="N4933" s="4">
        <v>0</v>
      </c>
      <c r="O4933" s="2">
        <v>43646</v>
      </c>
      <c r="P4933" s="3">
        <v>0.02</v>
      </c>
      <c r="Q4933" s="4">
        <v>1</v>
      </c>
      <c r="R4933" s="3">
        <v>6.9</v>
      </c>
      <c r="S49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3" t="str">
        <f>IF(AIRBNB[[#This Row],[RUIDO(dB)]]&lt;=4,"Silencioso",IF(AIRBNB[[#This Row],[RUIDO(dB)]]&lt;=5.5,"Poco Ruidoso","Ruidoso"))</f>
        <v>Ruidoso</v>
      </c>
      <c r="U4933" t="str">
        <f>IF(AND(AIRBNB[[#This Row],[PRECIO]]&lt;50,AIRBNB[[#This Row],[MIN_NOCHES]]&gt;3),"Dentro del presupuesto","No considerar")</f>
        <v>No considerar</v>
      </c>
      <c r="V4933" t="str">
        <f>VLOOKUP(AIRBNB[[#This Row],[HOST_ID]],Super_host[],5,FALSE)</f>
        <v>Host</v>
      </c>
    </row>
    <row r="4934" spans="1:22">
      <c r="A4934" s="4">
        <v>1197899</v>
      </c>
      <c r="B4934" t="s">
        <v>11117</v>
      </c>
      <c r="C4934" s="4">
        <v>2360794</v>
      </c>
      <c r="D4934" t="s">
        <v>1967</v>
      </c>
      <c r="E4934" t="s">
        <v>11118</v>
      </c>
      <c r="F4934" s="4">
        <v>11205</v>
      </c>
      <c r="G4934" s="13" t="s">
        <v>4662</v>
      </c>
      <c r="H4934" s="13" t="s">
        <v>9387</v>
      </c>
      <c r="I4934" s="1">
        <v>4069258</v>
      </c>
      <c r="J4934" s="1">
        <v>-7396649</v>
      </c>
      <c r="K4934" t="s">
        <v>40</v>
      </c>
      <c r="L4934" s="20">
        <v>75</v>
      </c>
      <c r="M4934" s="4">
        <v>3</v>
      </c>
      <c r="N4934" s="4">
        <v>11</v>
      </c>
      <c r="O4934" s="2">
        <v>43395</v>
      </c>
      <c r="P4934" s="3">
        <v>0.16</v>
      </c>
      <c r="Q4934" s="4">
        <v>1</v>
      </c>
      <c r="R4934" s="3">
        <v>6.9</v>
      </c>
      <c r="S49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4" t="str">
        <f>IF(AIRBNB[[#This Row],[RUIDO(dB)]]&lt;=4,"Silencioso",IF(AIRBNB[[#This Row],[RUIDO(dB)]]&lt;=5.5,"Poco Ruidoso","Ruidoso"))</f>
        <v>Ruidoso</v>
      </c>
      <c r="U4934" t="str">
        <f>IF(AND(AIRBNB[[#This Row],[PRECIO]]&lt;50,AIRBNB[[#This Row],[MIN_NOCHES]]&gt;3),"Dentro del presupuesto","No considerar")</f>
        <v>No considerar</v>
      </c>
      <c r="V4934" t="str">
        <f>VLOOKUP(AIRBNB[[#This Row],[HOST_ID]],Super_host[],5,FALSE)</f>
        <v>Host</v>
      </c>
    </row>
    <row r="4935" spans="1:22">
      <c r="A4935" s="4">
        <v>795198</v>
      </c>
      <c r="B4935" t="s">
        <v>4383</v>
      </c>
      <c r="C4935" s="4">
        <v>2333904</v>
      </c>
      <c r="D4935" t="s">
        <v>632</v>
      </c>
      <c r="E4935" t="s">
        <v>4384</v>
      </c>
      <c r="F4935" s="4">
        <v>10009</v>
      </c>
      <c r="G4935" s="13" t="s">
        <v>124</v>
      </c>
      <c r="H4935" s="13" t="s">
        <v>133</v>
      </c>
      <c r="I4935" s="1">
        <v>4072381</v>
      </c>
      <c r="J4935" s="1">
        <v>-7397896</v>
      </c>
      <c r="K4935" t="s">
        <v>40</v>
      </c>
      <c r="L4935" s="20">
        <v>75</v>
      </c>
      <c r="M4935" s="4">
        <v>26</v>
      </c>
      <c r="N4935" s="4">
        <v>58</v>
      </c>
      <c r="O4935" s="2">
        <v>43623</v>
      </c>
      <c r="P4935" s="3">
        <v>0.73</v>
      </c>
      <c r="Q4935" s="4">
        <v>1</v>
      </c>
      <c r="R4935" s="3">
        <v>5.6</v>
      </c>
      <c r="S49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5" t="str">
        <f>IF(AIRBNB[[#This Row],[RUIDO(dB)]]&lt;=4,"Silencioso",IF(AIRBNB[[#This Row],[RUIDO(dB)]]&lt;=5.5,"Poco Ruidoso","Ruidoso"))</f>
        <v>Ruidoso</v>
      </c>
      <c r="U4935" t="str">
        <f>IF(AND(AIRBNB[[#This Row],[PRECIO]]&lt;50,AIRBNB[[#This Row],[MIN_NOCHES]]&gt;3),"Dentro del presupuesto","No considerar")</f>
        <v>No considerar</v>
      </c>
      <c r="V4935" t="str">
        <f>VLOOKUP(AIRBNB[[#This Row],[HOST_ID]],Super_host[],5,FALSE)</f>
        <v>Host</v>
      </c>
    </row>
    <row r="4936" spans="1:22">
      <c r="A4936" s="4">
        <v>737075</v>
      </c>
      <c r="B4936" t="s">
        <v>4329</v>
      </c>
      <c r="C4936" s="4">
        <v>2333904</v>
      </c>
      <c r="D4936" t="s">
        <v>632</v>
      </c>
      <c r="E4936" t="s">
        <v>4330</v>
      </c>
      <c r="F4936" s="4">
        <v>10009</v>
      </c>
      <c r="G4936" s="13" t="s">
        <v>124</v>
      </c>
      <c r="H4936" s="13" t="s">
        <v>133</v>
      </c>
      <c r="I4936" s="1">
        <v>407232</v>
      </c>
      <c r="J4936" s="1">
        <v>-7397927</v>
      </c>
      <c r="K4936" t="s">
        <v>40</v>
      </c>
      <c r="L4936" s="20">
        <v>75</v>
      </c>
      <c r="M4936" s="4">
        <v>26</v>
      </c>
      <c r="N4936" s="4">
        <v>57</v>
      </c>
      <c r="O4936" s="2">
        <v>43605</v>
      </c>
      <c r="P4936" s="3">
        <v>0.7</v>
      </c>
      <c r="Q4936" s="4">
        <v>1</v>
      </c>
      <c r="R4936" s="3">
        <v>5.6</v>
      </c>
      <c r="S49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6" t="str">
        <f>IF(AIRBNB[[#This Row],[RUIDO(dB)]]&lt;=4,"Silencioso",IF(AIRBNB[[#This Row],[RUIDO(dB)]]&lt;=5.5,"Poco Ruidoso","Ruidoso"))</f>
        <v>Ruidoso</v>
      </c>
      <c r="U4936" t="str">
        <f>IF(AND(AIRBNB[[#This Row],[PRECIO]]&lt;50,AIRBNB[[#This Row],[MIN_NOCHES]]&gt;3),"Dentro del presupuesto","No considerar")</f>
        <v>No considerar</v>
      </c>
      <c r="V4936" t="str">
        <f>VLOOKUP(AIRBNB[[#This Row],[HOST_ID]],Super_host[],5,FALSE)</f>
        <v>Host</v>
      </c>
    </row>
    <row r="4937" spans="1:22">
      <c r="A4937" s="4">
        <v>580323</v>
      </c>
      <c r="B4937" t="s">
        <v>4163</v>
      </c>
      <c r="C4937" s="4">
        <v>2311767</v>
      </c>
      <c r="D4937" t="s">
        <v>4164</v>
      </c>
      <c r="E4937" t="s">
        <v>4165</v>
      </c>
      <c r="F4937" s="4">
        <v>10029</v>
      </c>
      <c r="G4937" s="13" t="s">
        <v>124</v>
      </c>
      <c r="H4937" s="13" t="s">
        <v>219</v>
      </c>
      <c r="I4937" s="1">
        <v>4078837</v>
      </c>
      <c r="J4937" s="1">
        <v>-7394628</v>
      </c>
      <c r="K4937" t="s">
        <v>40</v>
      </c>
      <c r="L4937" s="20">
        <v>75</v>
      </c>
      <c r="M4937" s="4">
        <v>2</v>
      </c>
      <c r="N4937" s="4">
        <v>51</v>
      </c>
      <c r="O4937" s="2">
        <v>43646</v>
      </c>
      <c r="P4937" s="3">
        <v>0.61</v>
      </c>
      <c r="Q4937" s="4">
        <v>1</v>
      </c>
      <c r="R4937" s="3">
        <v>5.6</v>
      </c>
      <c r="S49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7" t="str">
        <f>IF(AIRBNB[[#This Row],[RUIDO(dB)]]&lt;=4,"Silencioso",IF(AIRBNB[[#This Row],[RUIDO(dB)]]&lt;=5.5,"Poco Ruidoso","Ruidoso"))</f>
        <v>Ruidoso</v>
      </c>
      <c r="U4937" t="str">
        <f>IF(AND(AIRBNB[[#This Row],[PRECIO]]&lt;50,AIRBNB[[#This Row],[MIN_NOCHES]]&gt;3),"Dentro del presupuesto","No considerar")</f>
        <v>No considerar</v>
      </c>
      <c r="V4937" t="str">
        <f>VLOOKUP(AIRBNB[[#This Row],[HOST_ID]],Super_host[],5,FALSE)</f>
        <v>Host</v>
      </c>
    </row>
    <row r="4938" spans="1:22">
      <c r="A4938" s="4">
        <v>456526</v>
      </c>
      <c r="B4938" t="s">
        <v>5548</v>
      </c>
      <c r="C4938" s="4">
        <v>2270183</v>
      </c>
      <c r="D4938" t="s">
        <v>5549</v>
      </c>
      <c r="E4938" t="s">
        <v>5550</v>
      </c>
      <c r="F4938" s="4">
        <v>10030</v>
      </c>
      <c r="G4938" s="13" t="s">
        <v>124</v>
      </c>
      <c r="H4938" s="13" t="s">
        <v>148</v>
      </c>
      <c r="I4938" s="1">
        <v>4081713</v>
      </c>
      <c r="J4938" s="1">
        <v>-7394217</v>
      </c>
      <c r="K4938" t="s">
        <v>40</v>
      </c>
      <c r="L4938" s="20">
        <v>75</v>
      </c>
      <c r="M4938" s="4">
        <v>3</v>
      </c>
      <c r="N4938" s="4">
        <v>36</v>
      </c>
      <c r="O4938" s="2">
        <v>43639</v>
      </c>
      <c r="P4938" s="3">
        <v>1.76</v>
      </c>
      <c r="Q4938" s="4">
        <v>1</v>
      </c>
      <c r="R4938" s="3">
        <v>5.6</v>
      </c>
      <c r="S49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8" t="str">
        <f>IF(AIRBNB[[#This Row],[RUIDO(dB)]]&lt;=4,"Silencioso",IF(AIRBNB[[#This Row],[RUIDO(dB)]]&lt;=5.5,"Poco Ruidoso","Ruidoso"))</f>
        <v>Ruidoso</v>
      </c>
      <c r="U4938" t="str">
        <f>IF(AND(AIRBNB[[#This Row],[PRECIO]]&lt;50,AIRBNB[[#This Row],[MIN_NOCHES]]&gt;3),"Dentro del presupuesto","No considerar")</f>
        <v>No considerar</v>
      </c>
      <c r="V4938" t="str">
        <f>VLOOKUP(AIRBNB[[#This Row],[HOST_ID]],Super_host[],5,FALSE)</f>
        <v>Host</v>
      </c>
    </row>
    <row r="4939" spans="1:22">
      <c r="A4939" s="4">
        <v>1273533</v>
      </c>
      <c r="B4939" t="s">
        <v>9699</v>
      </c>
      <c r="C4939" s="4">
        <v>2246253</v>
      </c>
      <c r="D4939" t="s">
        <v>9700</v>
      </c>
      <c r="E4939" t="s">
        <v>9701</v>
      </c>
      <c r="F4939" s="4">
        <v>11206</v>
      </c>
      <c r="G4939" s="13" t="s">
        <v>4662</v>
      </c>
      <c r="H4939" s="13" t="s">
        <v>9230</v>
      </c>
      <c r="I4939" s="1">
        <v>4069585</v>
      </c>
      <c r="J4939" s="1">
        <v>-739446</v>
      </c>
      <c r="K4939" t="s">
        <v>40</v>
      </c>
      <c r="L4939" s="20">
        <v>75</v>
      </c>
      <c r="M4939" s="4">
        <v>1</v>
      </c>
      <c r="N4939" s="4">
        <v>2</v>
      </c>
      <c r="O4939" s="2">
        <v>41864</v>
      </c>
      <c r="P4939" s="3">
        <v>0.03</v>
      </c>
      <c r="Q4939" s="4">
        <v>1</v>
      </c>
      <c r="R4939" s="3">
        <v>6.9</v>
      </c>
      <c r="S49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39" t="str">
        <f>IF(AIRBNB[[#This Row],[RUIDO(dB)]]&lt;=4,"Silencioso",IF(AIRBNB[[#This Row],[RUIDO(dB)]]&lt;=5.5,"Poco Ruidoso","Ruidoso"))</f>
        <v>Ruidoso</v>
      </c>
      <c r="U4939" t="str">
        <f>IF(AND(AIRBNB[[#This Row],[PRECIO]]&lt;50,AIRBNB[[#This Row],[MIN_NOCHES]]&gt;3),"Dentro del presupuesto","No considerar")</f>
        <v>No considerar</v>
      </c>
      <c r="V4939" t="str">
        <f>VLOOKUP(AIRBNB[[#This Row],[HOST_ID]],Super_host[],5,FALSE)</f>
        <v>Host</v>
      </c>
    </row>
    <row r="4940" spans="1:22">
      <c r="A4940" s="4">
        <v>438513</v>
      </c>
      <c r="B4940" t="s">
        <v>13476</v>
      </c>
      <c r="C4940" s="4">
        <v>2177462</v>
      </c>
      <c r="D4940" t="s">
        <v>1235</v>
      </c>
      <c r="E4940" t="s">
        <v>13477</v>
      </c>
      <c r="F4940" s="4">
        <v>11225</v>
      </c>
      <c r="G4940" s="13" t="s">
        <v>4662</v>
      </c>
      <c r="H4940" s="13" t="s">
        <v>9481</v>
      </c>
      <c r="I4940" s="1">
        <v>4065814</v>
      </c>
      <c r="J4940" s="1">
        <v>-7396181</v>
      </c>
      <c r="K4940" t="s">
        <v>5</v>
      </c>
      <c r="L4940" s="20">
        <v>75</v>
      </c>
      <c r="M4940" s="4">
        <v>3</v>
      </c>
      <c r="N4940" s="4">
        <v>87</v>
      </c>
      <c r="O4940" s="2">
        <v>43632</v>
      </c>
      <c r="P4940" s="3">
        <v>1</v>
      </c>
      <c r="Q4940" s="4">
        <v>1</v>
      </c>
      <c r="R4940" s="3">
        <v>6.9</v>
      </c>
      <c r="S49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0" t="str">
        <f>IF(AIRBNB[[#This Row],[RUIDO(dB)]]&lt;=4,"Silencioso",IF(AIRBNB[[#This Row],[RUIDO(dB)]]&lt;=5.5,"Poco Ruidoso","Ruidoso"))</f>
        <v>Ruidoso</v>
      </c>
      <c r="U4940" t="str">
        <f>IF(AND(AIRBNB[[#This Row],[PRECIO]]&lt;50,AIRBNB[[#This Row],[MIN_NOCHES]]&gt;3),"Dentro del presupuesto","No considerar")</f>
        <v>No considerar</v>
      </c>
      <c r="V4940" t="str">
        <f>VLOOKUP(AIRBNB[[#This Row],[HOST_ID]],Super_host[],5,FALSE)</f>
        <v>Host</v>
      </c>
    </row>
    <row r="4941" spans="1:22">
      <c r="A4941" s="4">
        <v>4033300</v>
      </c>
      <c r="B4941" t="s">
        <v>14722</v>
      </c>
      <c r="C4941" s="4">
        <v>2155917</v>
      </c>
      <c r="D4941" t="s">
        <v>632</v>
      </c>
      <c r="E4941" t="s">
        <v>14723</v>
      </c>
      <c r="F4941" s="4">
        <v>11238</v>
      </c>
      <c r="G4941" s="13" t="s">
        <v>4662</v>
      </c>
      <c r="H4941" s="13" t="s">
        <v>9230</v>
      </c>
      <c r="I4941" s="1">
        <v>4068693</v>
      </c>
      <c r="J4941" s="1">
        <v>-7395725</v>
      </c>
      <c r="K4941" t="s">
        <v>5</v>
      </c>
      <c r="L4941" s="20">
        <v>75</v>
      </c>
      <c r="M4941" s="4">
        <v>5</v>
      </c>
      <c r="N4941" s="4">
        <v>18</v>
      </c>
      <c r="O4941" s="2">
        <v>43642</v>
      </c>
      <c r="P4941" s="3">
        <v>2.57</v>
      </c>
      <c r="Q4941" s="4">
        <v>1</v>
      </c>
      <c r="R4941" s="3">
        <v>6.9</v>
      </c>
      <c r="S49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1" t="str">
        <f>IF(AIRBNB[[#This Row],[RUIDO(dB)]]&lt;=4,"Silencioso",IF(AIRBNB[[#This Row],[RUIDO(dB)]]&lt;=5.5,"Poco Ruidoso","Ruidoso"))</f>
        <v>Ruidoso</v>
      </c>
      <c r="U4941" t="str">
        <f>IF(AND(AIRBNB[[#This Row],[PRECIO]]&lt;50,AIRBNB[[#This Row],[MIN_NOCHES]]&gt;3),"Dentro del presupuesto","No considerar")</f>
        <v>No considerar</v>
      </c>
      <c r="V4941" t="str">
        <f>VLOOKUP(AIRBNB[[#This Row],[HOST_ID]],Super_host[],5,FALSE)</f>
        <v>Host</v>
      </c>
    </row>
    <row r="4942" spans="1:22">
      <c r="A4942" s="4">
        <v>6106142</v>
      </c>
      <c r="B4942" t="s">
        <v>1191</v>
      </c>
      <c r="C4942" s="4">
        <v>2077383</v>
      </c>
      <c r="D4942" t="s">
        <v>1192</v>
      </c>
      <c r="E4942" t="s">
        <v>1193</v>
      </c>
      <c r="F4942" s="4">
        <v>10028</v>
      </c>
      <c r="G4942" s="13" t="s">
        <v>124</v>
      </c>
      <c r="H4942" s="13" t="s">
        <v>129</v>
      </c>
      <c r="I4942" s="1">
        <v>4077724</v>
      </c>
      <c r="J4942" s="1">
        <v>-7395883</v>
      </c>
      <c r="K4942" t="s">
        <v>5</v>
      </c>
      <c r="L4942" s="20">
        <v>75</v>
      </c>
      <c r="M4942" s="4">
        <v>3</v>
      </c>
      <c r="N4942" s="4">
        <v>3</v>
      </c>
      <c r="O4942" s="2">
        <v>42535</v>
      </c>
      <c r="P4942" s="3">
        <v>0.06</v>
      </c>
      <c r="Q4942" s="4">
        <v>1</v>
      </c>
      <c r="R4942" s="3">
        <v>5.6</v>
      </c>
      <c r="S49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2" t="str">
        <f>IF(AIRBNB[[#This Row],[RUIDO(dB)]]&lt;=4,"Silencioso",IF(AIRBNB[[#This Row],[RUIDO(dB)]]&lt;=5.5,"Poco Ruidoso","Ruidoso"))</f>
        <v>Ruidoso</v>
      </c>
      <c r="U4942" t="str">
        <f>IF(AND(AIRBNB[[#This Row],[PRECIO]]&lt;50,AIRBNB[[#This Row],[MIN_NOCHES]]&gt;3),"Dentro del presupuesto","No considerar")</f>
        <v>No considerar</v>
      </c>
      <c r="V4942" t="str">
        <f>VLOOKUP(AIRBNB[[#This Row],[HOST_ID]],Super_host[],5,FALSE)</f>
        <v>Host</v>
      </c>
    </row>
    <row r="4943" spans="1:22">
      <c r="A4943" s="4">
        <v>1699934</v>
      </c>
      <c r="B4943" t="s">
        <v>12550</v>
      </c>
      <c r="C4943" s="4">
        <v>2015914</v>
      </c>
      <c r="D4943" t="s">
        <v>12551</v>
      </c>
      <c r="E4943" t="s">
        <v>12552</v>
      </c>
      <c r="F4943" s="4">
        <v>11207</v>
      </c>
      <c r="G4943" s="13" t="s">
        <v>4662</v>
      </c>
      <c r="H4943" s="13" t="s">
        <v>11055</v>
      </c>
      <c r="I4943" s="1">
        <v>4066874</v>
      </c>
      <c r="J4943" s="1">
        <v>-7388548</v>
      </c>
      <c r="K4943" t="s">
        <v>40</v>
      </c>
      <c r="L4943" s="20">
        <v>75</v>
      </c>
      <c r="M4943" s="4">
        <v>3</v>
      </c>
      <c r="N4943" s="4">
        <v>34</v>
      </c>
      <c r="O4943" s="2">
        <v>43561</v>
      </c>
      <c r="P4943" s="3">
        <v>0.49</v>
      </c>
      <c r="Q4943" s="4">
        <v>1</v>
      </c>
      <c r="R4943" s="3">
        <v>6.9</v>
      </c>
      <c r="S49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3" t="str">
        <f>IF(AIRBNB[[#This Row],[RUIDO(dB)]]&lt;=4,"Silencioso",IF(AIRBNB[[#This Row],[RUIDO(dB)]]&lt;=5.5,"Poco Ruidoso","Ruidoso"))</f>
        <v>Ruidoso</v>
      </c>
      <c r="U4943" t="str">
        <f>IF(AND(AIRBNB[[#This Row],[PRECIO]]&lt;50,AIRBNB[[#This Row],[MIN_NOCHES]]&gt;3),"Dentro del presupuesto","No considerar")</f>
        <v>No considerar</v>
      </c>
      <c r="V4943" t="str">
        <f>VLOOKUP(AIRBNB[[#This Row],[HOST_ID]],Super_host[],5,FALSE)</f>
        <v>Host</v>
      </c>
    </row>
    <row r="4944" spans="1:22">
      <c r="A4944" s="4">
        <v>407469</v>
      </c>
      <c r="B4944" t="s">
        <v>13776</v>
      </c>
      <c r="C4944" s="4">
        <v>2015914</v>
      </c>
      <c r="D4944" t="s">
        <v>12551</v>
      </c>
      <c r="E4944" t="s">
        <v>13777</v>
      </c>
      <c r="F4944" s="4">
        <v>11221</v>
      </c>
      <c r="G4944" s="13" t="s">
        <v>4662</v>
      </c>
      <c r="H4944" s="13" t="s">
        <v>9274</v>
      </c>
      <c r="I4944" s="1">
        <v>4068979</v>
      </c>
      <c r="J4944" s="1">
        <v>-7391661</v>
      </c>
      <c r="K4944" t="s">
        <v>40</v>
      </c>
      <c r="L4944" s="20">
        <v>75</v>
      </c>
      <c r="M4944" s="4">
        <v>3</v>
      </c>
      <c r="N4944" s="4">
        <v>112</v>
      </c>
      <c r="O4944" s="2">
        <v>43611</v>
      </c>
      <c r="P4944" s="3">
        <v>1.28</v>
      </c>
      <c r="Q4944" s="4">
        <v>1</v>
      </c>
      <c r="R4944" s="3">
        <v>6.9</v>
      </c>
      <c r="S49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4" t="str">
        <f>IF(AIRBNB[[#This Row],[RUIDO(dB)]]&lt;=4,"Silencioso",IF(AIRBNB[[#This Row],[RUIDO(dB)]]&lt;=5.5,"Poco Ruidoso","Ruidoso"))</f>
        <v>Ruidoso</v>
      </c>
      <c r="U4944" t="str">
        <f>IF(AND(AIRBNB[[#This Row],[PRECIO]]&lt;50,AIRBNB[[#This Row],[MIN_NOCHES]]&gt;3),"Dentro del presupuesto","No considerar")</f>
        <v>No considerar</v>
      </c>
      <c r="V4944" t="str">
        <f>VLOOKUP(AIRBNB[[#This Row],[HOST_ID]],Super_host[],5,FALSE)</f>
        <v>Host</v>
      </c>
    </row>
    <row r="4945" spans="1:22">
      <c r="A4945" s="4">
        <v>1310672</v>
      </c>
      <c r="B4945" t="s">
        <v>13478</v>
      </c>
      <c r="C4945" s="4">
        <v>2015914</v>
      </c>
      <c r="D4945" t="s">
        <v>12551</v>
      </c>
      <c r="E4945" t="s">
        <v>13479</v>
      </c>
      <c r="F4945" s="4">
        <v>11221</v>
      </c>
      <c r="G4945" s="13" t="s">
        <v>4662</v>
      </c>
      <c r="H4945" s="13" t="s">
        <v>9274</v>
      </c>
      <c r="I4945" s="1">
        <v>4068799</v>
      </c>
      <c r="J4945" s="1">
        <v>-7391677</v>
      </c>
      <c r="K4945" t="s">
        <v>40</v>
      </c>
      <c r="L4945" s="20">
        <v>75</v>
      </c>
      <c r="M4945" s="4">
        <v>3</v>
      </c>
      <c r="N4945" s="4">
        <v>73</v>
      </c>
      <c r="O4945" s="2">
        <v>43442</v>
      </c>
      <c r="P4945" s="3">
        <v>1</v>
      </c>
      <c r="Q4945" s="4">
        <v>1</v>
      </c>
      <c r="R4945" s="3">
        <v>6.9</v>
      </c>
      <c r="S49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5" t="str">
        <f>IF(AIRBNB[[#This Row],[RUIDO(dB)]]&lt;=4,"Silencioso",IF(AIRBNB[[#This Row],[RUIDO(dB)]]&lt;=5.5,"Poco Ruidoso","Ruidoso"))</f>
        <v>Ruidoso</v>
      </c>
      <c r="U4945" t="str">
        <f>IF(AND(AIRBNB[[#This Row],[PRECIO]]&lt;50,AIRBNB[[#This Row],[MIN_NOCHES]]&gt;3),"Dentro del presupuesto","No considerar")</f>
        <v>No considerar</v>
      </c>
      <c r="V4945" t="str">
        <f>VLOOKUP(AIRBNB[[#This Row],[HOST_ID]],Super_host[],5,FALSE)</f>
        <v>Host</v>
      </c>
    </row>
    <row r="4946" spans="1:22">
      <c r="A4946" s="4">
        <v>389482</v>
      </c>
      <c r="B4946" t="s">
        <v>8565</v>
      </c>
      <c r="C4946" s="4">
        <v>1947974</v>
      </c>
      <c r="D4946" t="s">
        <v>8246</v>
      </c>
      <c r="E4946" t="s">
        <v>8566</v>
      </c>
      <c r="F4946" s="4">
        <v>11435</v>
      </c>
      <c r="G4946" s="13" t="s">
        <v>7897</v>
      </c>
      <c r="H4946" s="13" t="s">
        <v>8248</v>
      </c>
      <c r="I4946" s="1">
        <v>4071151</v>
      </c>
      <c r="J4946" s="1">
        <v>-7381561</v>
      </c>
      <c r="K4946" t="s">
        <v>40</v>
      </c>
      <c r="L4946" s="20">
        <v>75</v>
      </c>
      <c r="M4946" s="4">
        <v>1</v>
      </c>
      <c r="N4946" s="4">
        <v>59</v>
      </c>
      <c r="O4946" s="2">
        <v>43413</v>
      </c>
      <c r="P4946" s="3">
        <v>0.69</v>
      </c>
      <c r="Q4946" s="4">
        <v>5</v>
      </c>
      <c r="R4946" s="3">
        <v>6.24</v>
      </c>
      <c r="S49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6" t="str">
        <f>IF(AIRBNB[[#This Row],[RUIDO(dB)]]&lt;=4,"Silencioso",IF(AIRBNB[[#This Row],[RUIDO(dB)]]&lt;=5.5,"Poco Ruidoso","Ruidoso"))</f>
        <v>Ruidoso</v>
      </c>
      <c r="U4946" t="str">
        <f>IF(AND(AIRBNB[[#This Row],[PRECIO]]&lt;50,AIRBNB[[#This Row],[MIN_NOCHES]]&gt;3),"Dentro del presupuesto","No considerar")</f>
        <v>No considerar</v>
      </c>
      <c r="V4946" t="str">
        <f>VLOOKUP(AIRBNB[[#This Row],[HOST_ID]],Super_host[],5,FALSE)</f>
        <v>Host</v>
      </c>
    </row>
    <row r="4947" spans="1:22">
      <c r="A4947" s="4">
        <v>394111</v>
      </c>
      <c r="B4947" t="s">
        <v>8245</v>
      </c>
      <c r="C4947" s="4">
        <v>1947974</v>
      </c>
      <c r="D4947" t="s">
        <v>8246</v>
      </c>
      <c r="E4947" t="s">
        <v>8247</v>
      </c>
      <c r="F4947" s="4">
        <v>11435</v>
      </c>
      <c r="G4947" s="13" t="s">
        <v>7897</v>
      </c>
      <c r="H4947" s="13" t="s">
        <v>8248</v>
      </c>
      <c r="I4947" s="1">
        <v>4071068</v>
      </c>
      <c r="J4947" s="1">
        <v>-7381577</v>
      </c>
      <c r="K4947" t="s">
        <v>40</v>
      </c>
      <c r="L4947" s="20">
        <v>75</v>
      </c>
      <c r="M4947" s="4">
        <v>1</v>
      </c>
      <c r="N4947" s="4">
        <v>16</v>
      </c>
      <c r="O4947" s="2">
        <v>42736</v>
      </c>
      <c r="P4947" s="3">
        <v>0.18</v>
      </c>
      <c r="Q4947" s="4">
        <v>5</v>
      </c>
      <c r="R4947" s="3">
        <v>6.24</v>
      </c>
      <c r="S49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7" t="str">
        <f>IF(AIRBNB[[#This Row],[RUIDO(dB)]]&lt;=4,"Silencioso",IF(AIRBNB[[#This Row],[RUIDO(dB)]]&lt;=5.5,"Poco Ruidoso","Ruidoso"))</f>
        <v>Ruidoso</v>
      </c>
      <c r="U4947" t="str">
        <f>IF(AND(AIRBNB[[#This Row],[PRECIO]]&lt;50,AIRBNB[[#This Row],[MIN_NOCHES]]&gt;3),"Dentro del presupuesto","No considerar")</f>
        <v>No considerar</v>
      </c>
      <c r="V4947" t="str">
        <f>VLOOKUP(AIRBNB[[#This Row],[HOST_ID]],Super_host[],5,FALSE)</f>
        <v>Host</v>
      </c>
    </row>
    <row r="4948" spans="1:22">
      <c r="A4948" s="4">
        <v>6612664</v>
      </c>
      <c r="B4948" t="s">
        <v>5255</v>
      </c>
      <c r="C4948" s="4">
        <v>1797304</v>
      </c>
      <c r="D4948" t="s">
        <v>5256</v>
      </c>
      <c r="E4948" t="s">
        <v>5257</v>
      </c>
      <c r="F4948" s="4">
        <v>10036</v>
      </c>
      <c r="G4948" s="13" t="s">
        <v>124</v>
      </c>
      <c r="H4948" s="13" t="s">
        <v>249</v>
      </c>
      <c r="I4948" s="1">
        <v>407617</v>
      </c>
      <c r="J4948" s="1">
        <v>-7399244</v>
      </c>
      <c r="K4948" t="s">
        <v>40</v>
      </c>
      <c r="L4948" s="20">
        <v>75</v>
      </c>
      <c r="M4948" s="4">
        <v>5</v>
      </c>
      <c r="N4948" s="4">
        <v>53</v>
      </c>
      <c r="O4948" s="2">
        <v>43642</v>
      </c>
      <c r="P4948" s="3">
        <v>1.34</v>
      </c>
      <c r="Q4948" s="4">
        <v>1</v>
      </c>
      <c r="R4948" s="3">
        <v>5.6</v>
      </c>
      <c r="S49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8" t="str">
        <f>IF(AIRBNB[[#This Row],[RUIDO(dB)]]&lt;=4,"Silencioso",IF(AIRBNB[[#This Row],[RUIDO(dB)]]&lt;=5.5,"Poco Ruidoso","Ruidoso"))</f>
        <v>Ruidoso</v>
      </c>
      <c r="U4948" t="str">
        <f>IF(AND(AIRBNB[[#This Row],[PRECIO]]&lt;50,AIRBNB[[#This Row],[MIN_NOCHES]]&gt;3),"Dentro del presupuesto","No considerar")</f>
        <v>No considerar</v>
      </c>
      <c r="V4948" t="str">
        <f>VLOOKUP(AIRBNB[[#This Row],[HOST_ID]],Super_host[],5,FALSE)</f>
        <v>Host</v>
      </c>
    </row>
    <row r="4949" spans="1:22">
      <c r="A4949" s="4">
        <v>333323</v>
      </c>
      <c r="B4949" t="s">
        <v>5778</v>
      </c>
      <c r="C4949" s="4">
        <v>1698391</v>
      </c>
      <c r="D4949" t="s">
        <v>720</v>
      </c>
      <c r="E4949" t="s">
        <v>5779</v>
      </c>
      <c r="F4949" s="4">
        <v>10036</v>
      </c>
      <c r="G4949" s="13" t="s">
        <v>124</v>
      </c>
      <c r="H4949" s="13" t="s">
        <v>249</v>
      </c>
      <c r="I4949" s="1">
        <v>4076186</v>
      </c>
      <c r="J4949" s="1">
        <v>-7399165</v>
      </c>
      <c r="K4949" t="s">
        <v>40</v>
      </c>
      <c r="L4949" s="20">
        <v>75</v>
      </c>
      <c r="M4949" s="4">
        <v>2</v>
      </c>
      <c r="N4949" s="4">
        <v>118</v>
      </c>
      <c r="O4949" s="2">
        <v>43647</v>
      </c>
      <c r="P4949" s="3">
        <v>2.11</v>
      </c>
      <c r="Q4949" s="4">
        <v>1</v>
      </c>
      <c r="R4949" s="3">
        <v>5.6</v>
      </c>
      <c r="S49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49" t="str">
        <f>IF(AIRBNB[[#This Row],[RUIDO(dB)]]&lt;=4,"Silencioso",IF(AIRBNB[[#This Row],[RUIDO(dB)]]&lt;=5.5,"Poco Ruidoso","Ruidoso"))</f>
        <v>Ruidoso</v>
      </c>
      <c r="U4949" t="str">
        <f>IF(AND(AIRBNB[[#This Row],[PRECIO]]&lt;50,AIRBNB[[#This Row],[MIN_NOCHES]]&gt;3),"Dentro del presupuesto","No considerar")</f>
        <v>No considerar</v>
      </c>
      <c r="V4949" t="str">
        <f>VLOOKUP(AIRBNB[[#This Row],[HOST_ID]],Super_host[],5,FALSE)</f>
        <v>Host</v>
      </c>
    </row>
    <row r="4950" spans="1:22">
      <c r="A4950" s="4">
        <v>324115</v>
      </c>
      <c r="B4950" t="s">
        <v>14661</v>
      </c>
      <c r="C4950" s="4">
        <v>1639120</v>
      </c>
      <c r="D4950" t="s">
        <v>105</v>
      </c>
      <c r="E4950" t="s">
        <v>14662</v>
      </c>
      <c r="F4950" s="4">
        <v>11211</v>
      </c>
      <c r="G4950" s="13" t="s">
        <v>4662</v>
      </c>
      <c r="H4950" s="13" t="s">
        <v>9218</v>
      </c>
      <c r="I4950" s="1">
        <v>4071336</v>
      </c>
      <c r="J4950" s="1">
        <v>-7396192</v>
      </c>
      <c r="K4950" t="s">
        <v>40</v>
      </c>
      <c r="L4950" s="20">
        <v>75</v>
      </c>
      <c r="M4950" s="4">
        <v>2</v>
      </c>
      <c r="N4950" s="4">
        <v>219</v>
      </c>
      <c r="O4950" s="2">
        <v>43635</v>
      </c>
      <c r="P4950" s="3">
        <v>2.44</v>
      </c>
      <c r="Q4950" s="4">
        <v>1</v>
      </c>
      <c r="R4950" s="3">
        <v>6.9</v>
      </c>
      <c r="S49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0" t="str">
        <f>IF(AIRBNB[[#This Row],[RUIDO(dB)]]&lt;=4,"Silencioso",IF(AIRBNB[[#This Row],[RUIDO(dB)]]&lt;=5.5,"Poco Ruidoso","Ruidoso"))</f>
        <v>Ruidoso</v>
      </c>
      <c r="U4950" t="str">
        <f>IF(AND(AIRBNB[[#This Row],[PRECIO]]&lt;50,AIRBNB[[#This Row],[MIN_NOCHES]]&gt;3),"Dentro del presupuesto","No considerar")</f>
        <v>No considerar</v>
      </c>
      <c r="V4950" t="str">
        <f>VLOOKUP(AIRBNB[[#This Row],[HOST_ID]],Super_host[],5,FALSE)</f>
        <v>Host</v>
      </c>
    </row>
    <row r="4951" spans="1:22">
      <c r="A4951" s="4">
        <v>310524</v>
      </c>
      <c r="B4951" t="s">
        <v>11024</v>
      </c>
      <c r="C4951" s="4">
        <v>1597481</v>
      </c>
      <c r="D4951" t="s">
        <v>10</v>
      </c>
      <c r="E4951" t="s">
        <v>11025</v>
      </c>
      <c r="F4951" s="4">
        <v>11205</v>
      </c>
      <c r="G4951" s="13" t="s">
        <v>4662</v>
      </c>
      <c r="H4951" s="13" t="s">
        <v>9230</v>
      </c>
      <c r="I4951" s="1">
        <v>4069348</v>
      </c>
      <c r="J4951" s="1">
        <v>-7395927</v>
      </c>
      <c r="K4951" t="s">
        <v>40</v>
      </c>
      <c r="L4951" s="20">
        <v>75</v>
      </c>
      <c r="M4951" s="4">
        <v>3</v>
      </c>
      <c r="N4951" s="4">
        <v>13</v>
      </c>
      <c r="O4951" s="2">
        <v>43496</v>
      </c>
      <c r="P4951" s="3">
        <v>0.15</v>
      </c>
      <c r="Q4951" s="4">
        <v>1</v>
      </c>
      <c r="R4951" s="3">
        <v>6.9</v>
      </c>
      <c r="S49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1" t="str">
        <f>IF(AIRBNB[[#This Row],[RUIDO(dB)]]&lt;=4,"Silencioso",IF(AIRBNB[[#This Row],[RUIDO(dB)]]&lt;=5.5,"Poco Ruidoso","Ruidoso"))</f>
        <v>Ruidoso</v>
      </c>
      <c r="U4951" t="str">
        <f>IF(AND(AIRBNB[[#This Row],[PRECIO]]&lt;50,AIRBNB[[#This Row],[MIN_NOCHES]]&gt;3),"Dentro del presupuesto","No considerar")</f>
        <v>No considerar</v>
      </c>
      <c r="V4951" t="str">
        <f>VLOOKUP(AIRBNB[[#This Row],[HOST_ID]],Super_host[],5,FALSE)</f>
        <v>Host</v>
      </c>
    </row>
    <row r="4952" spans="1:22">
      <c r="A4952" s="4">
        <v>3930842</v>
      </c>
      <c r="B4952" t="s">
        <v>12359</v>
      </c>
      <c r="C4952" s="4">
        <v>1568383</v>
      </c>
      <c r="D4952" t="s">
        <v>1599</v>
      </c>
      <c r="E4952" t="s">
        <v>12360</v>
      </c>
      <c r="F4952" s="4">
        <v>11211</v>
      </c>
      <c r="G4952" s="13" t="s">
        <v>4662</v>
      </c>
      <c r="H4952" s="13" t="s">
        <v>9218</v>
      </c>
      <c r="I4952" s="1">
        <v>4071494</v>
      </c>
      <c r="J4952" s="1">
        <v>-7393906</v>
      </c>
      <c r="K4952" t="s">
        <v>40</v>
      </c>
      <c r="L4952" s="20">
        <v>75</v>
      </c>
      <c r="M4952" s="4">
        <v>30</v>
      </c>
      <c r="N4952" s="4">
        <v>1</v>
      </c>
      <c r="O4952" s="2">
        <v>43583</v>
      </c>
      <c r="P4952" s="3">
        <v>0.42</v>
      </c>
      <c r="Q4952" s="4">
        <v>1</v>
      </c>
      <c r="R4952" s="3">
        <v>6.9</v>
      </c>
      <c r="S49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2" t="str">
        <f>IF(AIRBNB[[#This Row],[RUIDO(dB)]]&lt;=4,"Silencioso",IF(AIRBNB[[#This Row],[RUIDO(dB)]]&lt;=5.5,"Poco Ruidoso","Ruidoso"))</f>
        <v>Ruidoso</v>
      </c>
      <c r="U4952" t="str">
        <f>IF(AND(AIRBNB[[#This Row],[PRECIO]]&lt;50,AIRBNB[[#This Row],[MIN_NOCHES]]&gt;3),"Dentro del presupuesto","No considerar")</f>
        <v>No considerar</v>
      </c>
      <c r="V4952" t="str">
        <f>VLOOKUP(AIRBNB[[#This Row],[HOST_ID]],Super_host[],5,FALSE)</f>
        <v>Host</v>
      </c>
    </row>
    <row r="4953" spans="1:22">
      <c r="A4953" s="4">
        <v>302057</v>
      </c>
      <c r="B4953" t="s">
        <v>14199</v>
      </c>
      <c r="C4953" s="4">
        <v>1555897</v>
      </c>
      <c r="D4953" t="s">
        <v>786</v>
      </c>
      <c r="E4953" t="s">
        <v>14200</v>
      </c>
      <c r="F4953" s="4">
        <v>11218</v>
      </c>
      <c r="G4953" s="13" t="s">
        <v>4662</v>
      </c>
      <c r="H4953" s="13" t="s">
        <v>9427</v>
      </c>
      <c r="I4953" s="1">
        <v>4064387</v>
      </c>
      <c r="J4953" s="1">
        <v>-7396855</v>
      </c>
      <c r="K4953" t="s">
        <v>40</v>
      </c>
      <c r="L4953" s="20">
        <v>75</v>
      </c>
      <c r="M4953" s="4">
        <v>2</v>
      </c>
      <c r="N4953" s="4">
        <v>158</v>
      </c>
      <c r="O4953" s="2">
        <v>43467</v>
      </c>
      <c r="P4953" s="3">
        <v>1.77</v>
      </c>
      <c r="Q4953" s="4">
        <v>1</v>
      </c>
      <c r="R4953" s="3">
        <v>6.9</v>
      </c>
      <c r="S49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3" t="str">
        <f>IF(AIRBNB[[#This Row],[RUIDO(dB)]]&lt;=4,"Silencioso",IF(AIRBNB[[#This Row],[RUIDO(dB)]]&lt;=5.5,"Poco Ruidoso","Ruidoso"))</f>
        <v>Ruidoso</v>
      </c>
      <c r="U4953" t="str">
        <f>IF(AND(AIRBNB[[#This Row],[PRECIO]]&lt;50,AIRBNB[[#This Row],[MIN_NOCHES]]&gt;3),"Dentro del presupuesto","No considerar")</f>
        <v>No considerar</v>
      </c>
      <c r="V4953" t="str">
        <f>VLOOKUP(AIRBNB[[#This Row],[HOST_ID]],Super_host[],5,FALSE)</f>
        <v>Host</v>
      </c>
    </row>
    <row r="4954" spans="1:22">
      <c r="A4954" s="4">
        <v>283072</v>
      </c>
      <c r="B4954" t="s">
        <v>15985</v>
      </c>
      <c r="C4954" s="4">
        <v>1474637</v>
      </c>
      <c r="D4954" t="s">
        <v>9220</v>
      </c>
      <c r="E4954" t="s">
        <v>15986</v>
      </c>
      <c r="F4954" s="4">
        <v>11208</v>
      </c>
      <c r="G4954" s="13" t="s">
        <v>4662</v>
      </c>
      <c r="H4954" s="13" t="s">
        <v>11791</v>
      </c>
      <c r="I4954" s="1">
        <v>4067889</v>
      </c>
      <c r="J4954" s="1">
        <v>-7386404</v>
      </c>
      <c r="K4954" t="s">
        <v>40</v>
      </c>
      <c r="L4954" s="20">
        <v>75</v>
      </c>
      <c r="M4954" s="4">
        <v>7</v>
      </c>
      <c r="N4954" s="4">
        <v>0</v>
      </c>
      <c r="O4954" s="2">
        <v>42398</v>
      </c>
      <c r="P4954" s="3">
        <v>4.7</v>
      </c>
      <c r="Q4954" s="4">
        <v>1</v>
      </c>
      <c r="R4954" s="3">
        <v>6.9</v>
      </c>
      <c r="S49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4" t="str">
        <f>IF(AIRBNB[[#This Row],[RUIDO(dB)]]&lt;=4,"Silencioso",IF(AIRBNB[[#This Row],[RUIDO(dB)]]&lt;=5.5,"Poco Ruidoso","Ruidoso"))</f>
        <v>Ruidoso</v>
      </c>
      <c r="U4954" t="str">
        <f>IF(AND(AIRBNB[[#This Row],[PRECIO]]&lt;50,AIRBNB[[#This Row],[MIN_NOCHES]]&gt;3),"Dentro del presupuesto","No considerar")</f>
        <v>No considerar</v>
      </c>
      <c r="V4954" t="str">
        <f>VLOOKUP(AIRBNB[[#This Row],[HOST_ID]],Super_host[],5,FALSE)</f>
        <v>Host</v>
      </c>
    </row>
    <row r="4955" spans="1:22">
      <c r="A4955" s="4">
        <v>277207</v>
      </c>
      <c r="B4955" t="s">
        <v>11658</v>
      </c>
      <c r="C4955" s="4">
        <v>1447684</v>
      </c>
      <c r="D4955" t="s">
        <v>8643</v>
      </c>
      <c r="E4955" t="s">
        <v>11659</v>
      </c>
      <c r="F4955" s="4">
        <v>11222</v>
      </c>
      <c r="G4955" s="13" t="s">
        <v>4662</v>
      </c>
      <c r="H4955" s="13" t="s">
        <v>9249</v>
      </c>
      <c r="I4955" s="1">
        <v>4072868</v>
      </c>
      <c r="J4955" s="1">
        <v>-7395835</v>
      </c>
      <c r="K4955" t="s">
        <v>40</v>
      </c>
      <c r="L4955" s="20">
        <v>75</v>
      </c>
      <c r="M4955" s="4">
        <v>7</v>
      </c>
      <c r="N4955" s="4">
        <v>15</v>
      </c>
      <c r="O4955" s="2">
        <v>43624</v>
      </c>
      <c r="P4955" s="3">
        <v>0.25</v>
      </c>
      <c r="Q4955" s="4">
        <v>1</v>
      </c>
      <c r="R4955" s="3">
        <v>6.9</v>
      </c>
      <c r="S49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5" t="str">
        <f>IF(AIRBNB[[#This Row],[RUIDO(dB)]]&lt;=4,"Silencioso",IF(AIRBNB[[#This Row],[RUIDO(dB)]]&lt;=5.5,"Poco Ruidoso","Ruidoso"))</f>
        <v>Ruidoso</v>
      </c>
      <c r="U4955" t="str">
        <f>IF(AND(AIRBNB[[#This Row],[PRECIO]]&lt;50,AIRBNB[[#This Row],[MIN_NOCHES]]&gt;3),"Dentro del presupuesto","No considerar")</f>
        <v>No considerar</v>
      </c>
      <c r="V4955" t="str">
        <f>VLOOKUP(AIRBNB[[#This Row],[HOST_ID]],Super_host[],5,FALSE)</f>
        <v>Host</v>
      </c>
    </row>
    <row r="4956" spans="1:22">
      <c r="A4956" s="4">
        <v>298854</v>
      </c>
      <c r="B4956" t="s">
        <v>16004</v>
      </c>
      <c r="C4956" s="4">
        <v>1412944</v>
      </c>
      <c r="D4956" t="s">
        <v>105</v>
      </c>
      <c r="E4956" t="s">
        <v>16005</v>
      </c>
      <c r="F4956" s="4">
        <v>11211</v>
      </c>
      <c r="G4956" s="13" t="s">
        <v>4662</v>
      </c>
      <c r="H4956" s="13" t="s">
        <v>9218</v>
      </c>
      <c r="I4956" s="1">
        <v>4071635</v>
      </c>
      <c r="J4956" s="1">
        <v>-7394609</v>
      </c>
      <c r="K4956" t="s">
        <v>40</v>
      </c>
      <c r="L4956" s="20">
        <v>75</v>
      </c>
      <c r="M4956" s="4">
        <v>3</v>
      </c>
      <c r="N4956" s="4">
        <v>0</v>
      </c>
      <c r="O4956" s="2">
        <v>43638</v>
      </c>
      <c r="P4956" s="3">
        <v>0.14000000000000001</v>
      </c>
      <c r="Q4956" s="4">
        <v>1</v>
      </c>
      <c r="R4956" s="3">
        <v>6.9</v>
      </c>
      <c r="S49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6" t="str">
        <f>IF(AIRBNB[[#This Row],[RUIDO(dB)]]&lt;=4,"Silencioso",IF(AIRBNB[[#This Row],[RUIDO(dB)]]&lt;=5.5,"Poco Ruidoso","Ruidoso"))</f>
        <v>Ruidoso</v>
      </c>
      <c r="U4956" t="str">
        <f>IF(AND(AIRBNB[[#This Row],[PRECIO]]&lt;50,AIRBNB[[#This Row],[MIN_NOCHES]]&gt;3),"Dentro del presupuesto","No considerar")</f>
        <v>No considerar</v>
      </c>
      <c r="V4956" t="str">
        <f>VLOOKUP(AIRBNB[[#This Row],[HOST_ID]],Super_host[],5,FALSE)</f>
        <v>Host</v>
      </c>
    </row>
    <row r="4957" spans="1:22">
      <c r="A4957" s="4">
        <v>519310</v>
      </c>
      <c r="B4957" t="s">
        <v>8976</v>
      </c>
      <c r="C4957" s="4">
        <v>1366310</v>
      </c>
      <c r="D4957" t="s">
        <v>8977</v>
      </c>
      <c r="E4957" t="s">
        <v>8978</v>
      </c>
      <c r="F4957" s="4">
        <v>11377</v>
      </c>
      <c r="G4957" s="13" t="s">
        <v>7897</v>
      </c>
      <c r="H4957" s="13" t="s">
        <v>8023</v>
      </c>
      <c r="I4957" s="1">
        <v>4074377</v>
      </c>
      <c r="J4957" s="1">
        <v>-7391225</v>
      </c>
      <c r="K4957" t="s">
        <v>40</v>
      </c>
      <c r="L4957" s="20">
        <v>75</v>
      </c>
      <c r="M4957" s="4">
        <v>2</v>
      </c>
      <c r="N4957" s="4">
        <v>251</v>
      </c>
      <c r="O4957" s="2">
        <v>43653</v>
      </c>
      <c r="P4957" s="3">
        <v>2.92</v>
      </c>
      <c r="Q4957" s="4">
        <v>5</v>
      </c>
      <c r="R4957" s="3">
        <v>6.24</v>
      </c>
      <c r="S49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7" t="str">
        <f>IF(AIRBNB[[#This Row],[RUIDO(dB)]]&lt;=4,"Silencioso",IF(AIRBNB[[#This Row],[RUIDO(dB)]]&lt;=5.5,"Poco Ruidoso","Ruidoso"))</f>
        <v>Ruidoso</v>
      </c>
      <c r="U4957" t="str">
        <f>IF(AND(AIRBNB[[#This Row],[PRECIO]]&lt;50,AIRBNB[[#This Row],[MIN_NOCHES]]&gt;3),"Dentro del presupuesto","No considerar")</f>
        <v>No considerar</v>
      </c>
      <c r="V4957" t="str">
        <f>VLOOKUP(AIRBNB[[#This Row],[HOST_ID]],Super_host[],5,FALSE)</f>
        <v>Host</v>
      </c>
    </row>
    <row r="4958" spans="1:22">
      <c r="A4958" s="4">
        <v>1045491</v>
      </c>
      <c r="B4958" t="s">
        <v>14628</v>
      </c>
      <c r="C4958" s="4">
        <v>1356046</v>
      </c>
      <c r="D4958" t="s">
        <v>233</v>
      </c>
      <c r="E4958" t="s">
        <v>14629</v>
      </c>
      <c r="F4958" s="4">
        <v>11211</v>
      </c>
      <c r="G4958" s="13" t="s">
        <v>4662</v>
      </c>
      <c r="H4958" s="13" t="s">
        <v>9218</v>
      </c>
      <c r="I4958" s="1">
        <v>4071454</v>
      </c>
      <c r="J4958" s="1">
        <v>-739507</v>
      </c>
      <c r="K4958" t="s">
        <v>40</v>
      </c>
      <c r="L4958" s="20">
        <v>75</v>
      </c>
      <c r="M4958" s="4">
        <v>3</v>
      </c>
      <c r="N4958" s="4">
        <v>179</v>
      </c>
      <c r="O4958" s="2">
        <v>43625</v>
      </c>
      <c r="P4958" s="3">
        <v>2.39</v>
      </c>
      <c r="Q4958" s="4">
        <v>1</v>
      </c>
      <c r="R4958" s="3">
        <v>6.9</v>
      </c>
      <c r="S49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8" t="str">
        <f>IF(AIRBNB[[#This Row],[RUIDO(dB)]]&lt;=4,"Silencioso",IF(AIRBNB[[#This Row],[RUIDO(dB)]]&lt;=5.5,"Poco Ruidoso","Ruidoso"))</f>
        <v>Ruidoso</v>
      </c>
      <c r="U4958" t="str">
        <f>IF(AND(AIRBNB[[#This Row],[PRECIO]]&lt;50,AIRBNB[[#This Row],[MIN_NOCHES]]&gt;3),"Dentro del presupuesto","No considerar")</f>
        <v>No considerar</v>
      </c>
      <c r="V4958" t="str">
        <f>VLOOKUP(AIRBNB[[#This Row],[HOST_ID]],Super_host[],5,FALSE)</f>
        <v>Host</v>
      </c>
    </row>
    <row r="4959" spans="1:22">
      <c r="A4959" s="4">
        <v>270681</v>
      </c>
      <c r="B4959" t="s">
        <v>10146</v>
      </c>
      <c r="C4959" s="4">
        <v>1315849</v>
      </c>
      <c r="D4959" t="s">
        <v>10147</v>
      </c>
      <c r="E4959" t="s">
        <v>10148</v>
      </c>
      <c r="F4959" s="4">
        <v>11211</v>
      </c>
      <c r="G4959" s="13" t="s">
        <v>4662</v>
      </c>
      <c r="H4959" s="13" t="s">
        <v>9218</v>
      </c>
      <c r="I4959" s="1">
        <v>4071028</v>
      </c>
      <c r="J4959" s="1">
        <v>-7396128</v>
      </c>
      <c r="K4959" t="s">
        <v>40</v>
      </c>
      <c r="L4959" s="20">
        <v>75</v>
      </c>
      <c r="M4959" s="4">
        <v>2</v>
      </c>
      <c r="N4959" s="4">
        <v>5</v>
      </c>
      <c r="O4959" s="2">
        <v>42254</v>
      </c>
      <c r="P4959" s="3">
        <v>0.06</v>
      </c>
      <c r="Q4959" s="4">
        <v>1</v>
      </c>
      <c r="R4959" s="3">
        <v>6.9</v>
      </c>
      <c r="S49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59" t="str">
        <f>IF(AIRBNB[[#This Row],[RUIDO(dB)]]&lt;=4,"Silencioso",IF(AIRBNB[[#This Row],[RUIDO(dB)]]&lt;=5.5,"Poco Ruidoso","Ruidoso"))</f>
        <v>Ruidoso</v>
      </c>
      <c r="U4959" t="str">
        <f>IF(AND(AIRBNB[[#This Row],[PRECIO]]&lt;50,AIRBNB[[#This Row],[MIN_NOCHES]]&gt;3),"Dentro del presupuesto","No considerar")</f>
        <v>No considerar</v>
      </c>
      <c r="V4959" t="str">
        <f>VLOOKUP(AIRBNB[[#This Row],[HOST_ID]],Super_host[],5,FALSE)</f>
        <v>Host</v>
      </c>
    </row>
    <row r="4960" spans="1:22">
      <c r="A4960" s="4">
        <v>448048</v>
      </c>
      <c r="B4960" t="s">
        <v>8399</v>
      </c>
      <c r="C4960" s="4">
        <v>1267021</v>
      </c>
      <c r="D4960" t="s">
        <v>8400</v>
      </c>
      <c r="E4960" t="s">
        <v>8401</v>
      </c>
      <c r="F4960" s="4">
        <v>11372</v>
      </c>
      <c r="G4960" s="13" t="s">
        <v>7897</v>
      </c>
      <c r="H4960" s="13" t="s">
        <v>8009</v>
      </c>
      <c r="I4960" s="1">
        <v>4075193</v>
      </c>
      <c r="J4960" s="1">
        <v>-7387873</v>
      </c>
      <c r="K4960" t="s">
        <v>40</v>
      </c>
      <c r="L4960" s="20">
        <v>75</v>
      </c>
      <c r="M4960" s="4">
        <v>5</v>
      </c>
      <c r="N4960" s="4">
        <v>30</v>
      </c>
      <c r="O4960" s="2">
        <v>43609</v>
      </c>
      <c r="P4960" s="3">
        <v>0.37</v>
      </c>
      <c r="Q4960" s="4">
        <v>5</v>
      </c>
      <c r="R4960" s="3">
        <v>6.24</v>
      </c>
      <c r="S49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0" t="str">
        <f>IF(AIRBNB[[#This Row],[RUIDO(dB)]]&lt;=4,"Silencioso",IF(AIRBNB[[#This Row],[RUIDO(dB)]]&lt;=5.5,"Poco Ruidoso","Ruidoso"))</f>
        <v>Ruidoso</v>
      </c>
      <c r="U4960" t="str">
        <f>IF(AND(AIRBNB[[#This Row],[PRECIO]]&lt;50,AIRBNB[[#This Row],[MIN_NOCHES]]&gt;3),"Dentro del presupuesto","No considerar")</f>
        <v>No considerar</v>
      </c>
      <c r="V4960" t="str">
        <f>VLOOKUP(AIRBNB[[#This Row],[HOST_ID]],Super_host[],5,FALSE)</f>
        <v>Host</v>
      </c>
    </row>
    <row r="4961" spans="1:22">
      <c r="A4961" s="4">
        <v>239733</v>
      </c>
      <c r="B4961" t="s">
        <v>8484</v>
      </c>
      <c r="C4961" s="4">
        <v>1256874</v>
      </c>
      <c r="D4961" t="s">
        <v>227</v>
      </c>
      <c r="E4961" t="s">
        <v>8485</v>
      </c>
      <c r="F4961" s="4">
        <v>11105</v>
      </c>
      <c r="G4961" s="13" t="s">
        <v>7897</v>
      </c>
      <c r="H4961" s="13" t="s">
        <v>7898</v>
      </c>
      <c r="I4961" s="1">
        <v>4077679</v>
      </c>
      <c r="J4961" s="1">
        <v>-7391687</v>
      </c>
      <c r="K4961" t="s">
        <v>5</v>
      </c>
      <c r="L4961" s="20">
        <v>75</v>
      </c>
      <c r="M4961" s="4">
        <v>28</v>
      </c>
      <c r="N4961" s="4">
        <v>49</v>
      </c>
      <c r="O4961" s="2">
        <v>43642</v>
      </c>
      <c r="P4961" s="3">
        <v>0.53</v>
      </c>
      <c r="Q4961" s="4">
        <v>5</v>
      </c>
      <c r="R4961" s="3">
        <v>6.24</v>
      </c>
      <c r="S49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1" t="str">
        <f>IF(AIRBNB[[#This Row],[RUIDO(dB)]]&lt;=4,"Silencioso",IF(AIRBNB[[#This Row],[RUIDO(dB)]]&lt;=5.5,"Poco Ruidoso","Ruidoso"))</f>
        <v>Ruidoso</v>
      </c>
      <c r="U4961" t="str">
        <f>IF(AND(AIRBNB[[#This Row],[PRECIO]]&lt;50,AIRBNB[[#This Row],[MIN_NOCHES]]&gt;3),"Dentro del presupuesto","No considerar")</f>
        <v>No considerar</v>
      </c>
      <c r="V4961" t="str">
        <f>VLOOKUP(AIRBNB[[#This Row],[HOST_ID]],Super_host[],5,FALSE)</f>
        <v>Host</v>
      </c>
    </row>
    <row r="4962" spans="1:22">
      <c r="A4962" s="4">
        <v>258686</v>
      </c>
      <c r="B4962" t="s">
        <v>8304</v>
      </c>
      <c r="C4962" s="4">
        <v>1233267</v>
      </c>
      <c r="D4962" t="s">
        <v>2954</v>
      </c>
      <c r="E4962" t="s">
        <v>8305</v>
      </c>
      <c r="F4962" s="4">
        <v>11412</v>
      </c>
      <c r="G4962" s="13" t="s">
        <v>7897</v>
      </c>
      <c r="H4962" s="13" t="s">
        <v>8174</v>
      </c>
      <c r="I4962" s="1">
        <v>4070554</v>
      </c>
      <c r="J4962" s="1">
        <v>-7376637</v>
      </c>
      <c r="K4962" t="s">
        <v>40</v>
      </c>
      <c r="L4962" s="20">
        <v>75</v>
      </c>
      <c r="M4962" s="4">
        <v>4</v>
      </c>
      <c r="N4962" s="4">
        <v>20</v>
      </c>
      <c r="O4962" s="2">
        <v>42368</v>
      </c>
      <c r="P4962" s="3">
        <v>0.23</v>
      </c>
      <c r="Q4962" s="4">
        <v>5</v>
      </c>
      <c r="R4962" s="3">
        <v>6.24</v>
      </c>
      <c r="S49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2" t="str">
        <f>IF(AIRBNB[[#This Row],[RUIDO(dB)]]&lt;=4,"Silencioso",IF(AIRBNB[[#This Row],[RUIDO(dB)]]&lt;=5.5,"Poco Ruidoso","Ruidoso"))</f>
        <v>Ruidoso</v>
      </c>
      <c r="U4962" t="str">
        <f>IF(AND(AIRBNB[[#This Row],[PRECIO]]&lt;50,AIRBNB[[#This Row],[MIN_NOCHES]]&gt;3),"Dentro del presupuesto","No considerar")</f>
        <v>No considerar</v>
      </c>
      <c r="V4962" t="str">
        <f>VLOOKUP(AIRBNB[[#This Row],[HOST_ID]],Super_host[],5,FALSE)</f>
        <v>Host</v>
      </c>
    </row>
    <row r="4963" spans="1:22">
      <c r="A4963" s="4">
        <v>234870</v>
      </c>
      <c r="B4963" t="s">
        <v>8574</v>
      </c>
      <c r="C4963" s="4">
        <v>1229984</v>
      </c>
      <c r="D4963" t="s">
        <v>291</v>
      </c>
      <c r="E4963" t="s">
        <v>8575</v>
      </c>
      <c r="F4963" s="4">
        <v>11101</v>
      </c>
      <c r="G4963" s="13" t="s">
        <v>7897</v>
      </c>
      <c r="H4963" s="13" t="s">
        <v>7905</v>
      </c>
      <c r="I4963" s="1">
        <v>4074581</v>
      </c>
      <c r="J4963" s="1">
        <v>-7395295</v>
      </c>
      <c r="K4963" t="s">
        <v>40</v>
      </c>
      <c r="L4963" s="20">
        <v>75</v>
      </c>
      <c r="M4963" s="4">
        <v>30</v>
      </c>
      <c r="N4963" s="4">
        <v>65</v>
      </c>
      <c r="O4963" s="2">
        <v>42947</v>
      </c>
      <c r="P4963" s="3">
        <v>0.74</v>
      </c>
      <c r="Q4963" s="4">
        <v>5</v>
      </c>
      <c r="R4963" s="3">
        <v>6.24</v>
      </c>
      <c r="S49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3" t="str">
        <f>IF(AIRBNB[[#This Row],[RUIDO(dB)]]&lt;=4,"Silencioso",IF(AIRBNB[[#This Row],[RUIDO(dB)]]&lt;=5.5,"Poco Ruidoso","Ruidoso"))</f>
        <v>Ruidoso</v>
      </c>
      <c r="U4963" t="str">
        <f>IF(AND(AIRBNB[[#This Row],[PRECIO]]&lt;50,AIRBNB[[#This Row],[MIN_NOCHES]]&gt;3),"Dentro del presupuesto","No considerar")</f>
        <v>No considerar</v>
      </c>
      <c r="V4963" t="str">
        <f>VLOOKUP(AIRBNB[[#This Row],[HOST_ID]],Super_host[],5,FALSE)</f>
        <v>Host</v>
      </c>
    </row>
    <row r="4964" spans="1:22">
      <c r="A4964" s="4">
        <v>2380403</v>
      </c>
      <c r="B4964" t="s">
        <v>16012</v>
      </c>
      <c r="C4964" s="4">
        <v>1226950</v>
      </c>
      <c r="D4964" t="s">
        <v>16013</v>
      </c>
      <c r="E4964" t="s">
        <v>16014</v>
      </c>
      <c r="F4964" s="4">
        <v>11216</v>
      </c>
      <c r="G4964" s="13" t="s">
        <v>4662</v>
      </c>
      <c r="H4964" s="13" t="s">
        <v>9252</v>
      </c>
      <c r="I4964" s="1">
        <v>406769</v>
      </c>
      <c r="J4964" s="1">
        <v>-739513</v>
      </c>
      <c r="K4964" t="s">
        <v>40</v>
      </c>
      <c r="L4964" s="20">
        <v>75</v>
      </c>
      <c r="M4964" s="4">
        <v>2</v>
      </c>
      <c r="N4964" s="4">
        <v>0</v>
      </c>
      <c r="O4964" s="2">
        <v>43646</v>
      </c>
      <c r="P4964" s="3">
        <v>0.02</v>
      </c>
      <c r="Q4964" s="4">
        <v>1</v>
      </c>
      <c r="R4964" s="3">
        <v>6.9</v>
      </c>
      <c r="S49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4" t="str">
        <f>IF(AIRBNB[[#This Row],[RUIDO(dB)]]&lt;=4,"Silencioso",IF(AIRBNB[[#This Row],[RUIDO(dB)]]&lt;=5.5,"Poco Ruidoso","Ruidoso"))</f>
        <v>Ruidoso</v>
      </c>
      <c r="U4964" t="str">
        <f>IF(AND(AIRBNB[[#This Row],[PRECIO]]&lt;50,AIRBNB[[#This Row],[MIN_NOCHES]]&gt;3),"Dentro del presupuesto","No considerar")</f>
        <v>No considerar</v>
      </c>
      <c r="V4964" t="str">
        <f>VLOOKUP(AIRBNB[[#This Row],[HOST_ID]],Super_host[],5,FALSE)</f>
        <v>Host</v>
      </c>
    </row>
    <row r="4965" spans="1:22">
      <c r="A4965" s="4">
        <v>225976</v>
      </c>
      <c r="B4965" t="s">
        <v>72</v>
      </c>
      <c r="C4965" s="4">
        <v>1177947</v>
      </c>
      <c r="D4965" t="s">
        <v>7</v>
      </c>
      <c r="E4965" t="s">
        <v>73</v>
      </c>
      <c r="F4965" s="4">
        <v>10305</v>
      </c>
      <c r="G4965" s="13" t="s">
        <v>3</v>
      </c>
      <c r="H4965" s="13" t="s">
        <v>54</v>
      </c>
      <c r="I4965" s="1">
        <v>4061077</v>
      </c>
      <c r="J4965" s="1">
        <v>-7406824</v>
      </c>
      <c r="K4965" t="s">
        <v>5</v>
      </c>
      <c r="L4965" s="20">
        <v>75</v>
      </c>
      <c r="M4965" s="4">
        <v>6</v>
      </c>
      <c r="N4965" s="4">
        <v>76</v>
      </c>
      <c r="O4965" s="2">
        <v>43629</v>
      </c>
      <c r="P4965" s="3">
        <v>0.8</v>
      </c>
      <c r="Q4965" s="4">
        <v>1</v>
      </c>
      <c r="R4965" s="3">
        <v>5.19</v>
      </c>
      <c r="S4965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4965" t="str">
        <f>IF(AIRBNB[[#This Row],[RUIDO(dB)]]&lt;=4,"Silencioso",IF(AIRBNB[[#This Row],[RUIDO(dB)]]&lt;=5.5,"Poco Ruidoso","Ruidoso"))</f>
        <v>Poco Ruidoso</v>
      </c>
      <c r="U4965" t="str">
        <f>IF(AND(AIRBNB[[#This Row],[PRECIO]]&lt;50,AIRBNB[[#This Row],[MIN_NOCHES]]&gt;3),"Dentro del presupuesto","No considerar")</f>
        <v>No considerar</v>
      </c>
      <c r="V4965" t="str">
        <f>VLOOKUP(AIRBNB[[#This Row],[HOST_ID]],Super_host[],5,FALSE)</f>
        <v>Host</v>
      </c>
    </row>
    <row r="4966" spans="1:22">
      <c r="A4966" s="4">
        <v>223930</v>
      </c>
      <c r="B4966" t="s">
        <v>11665</v>
      </c>
      <c r="C4966" s="4">
        <v>1164642</v>
      </c>
      <c r="D4966" t="s">
        <v>11666</v>
      </c>
      <c r="E4966" t="s">
        <v>11667</v>
      </c>
      <c r="F4966" s="4">
        <v>11238</v>
      </c>
      <c r="G4966" s="13" t="s">
        <v>4662</v>
      </c>
      <c r="H4966" s="13" t="s">
        <v>9323</v>
      </c>
      <c r="I4966" s="1">
        <v>4067424</v>
      </c>
      <c r="J4966" s="1">
        <v>-7396665</v>
      </c>
      <c r="K4966" t="s">
        <v>5</v>
      </c>
      <c r="L4966" s="20">
        <v>75</v>
      </c>
      <c r="M4966" s="4">
        <v>5</v>
      </c>
      <c r="N4966" s="4">
        <v>24</v>
      </c>
      <c r="O4966" s="2">
        <v>43639</v>
      </c>
      <c r="P4966" s="3">
        <v>0.25</v>
      </c>
      <c r="Q4966" s="4">
        <v>1</v>
      </c>
      <c r="R4966" s="3">
        <v>6.9</v>
      </c>
      <c r="S49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6" t="str">
        <f>IF(AIRBNB[[#This Row],[RUIDO(dB)]]&lt;=4,"Silencioso",IF(AIRBNB[[#This Row],[RUIDO(dB)]]&lt;=5.5,"Poco Ruidoso","Ruidoso"))</f>
        <v>Ruidoso</v>
      </c>
      <c r="U4966" t="str">
        <f>IF(AND(AIRBNB[[#This Row],[PRECIO]]&lt;50,AIRBNB[[#This Row],[MIN_NOCHES]]&gt;3),"Dentro del presupuesto","No considerar")</f>
        <v>No considerar</v>
      </c>
      <c r="V4966" t="str">
        <f>VLOOKUP(AIRBNB[[#This Row],[HOST_ID]],Super_host[],5,FALSE)</f>
        <v>Host</v>
      </c>
    </row>
    <row r="4967" spans="1:22">
      <c r="A4967" s="4">
        <v>1073780</v>
      </c>
      <c r="B4967" t="s">
        <v>12143</v>
      </c>
      <c r="C4967" s="4">
        <v>1149419</v>
      </c>
      <c r="D4967" t="s">
        <v>454</v>
      </c>
      <c r="E4967" t="s">
        <v>12144</v>
      </c>
      <c r="F4967" s="4">
        <v>11238</v>
      </c>
      <c r="G4967" s="13" t="s">
        <v>4662</v>
      </c>
      <c r="H4967" s="13" t="s">
        <v>9252</v>
      </c>
      <c r="I4967" s="1">
        <v>406803</v>
      </c>
      <c r="J4967" s="1">
        <v>-7396059</v>
      </c>
      <c r="K4967" t="s">
        <v>5</v>
      </c>
      <c r="L4967" s="20">
        <v>75</v>
      </c>
      <c r="M4967" s="4">
        <v>28</v>
      </c>
      <c r="N4967" s="4">
        <v>18</v>
      </c>
      <c r="O4967" s="2">
        <v>43584</v>
      </c>
      <c r="P4967" s="3">
        <v>0.36</v>
      </c>
      <c r="Q4967" s="4">
        <v>1</v>
      </c>
      <c r="R4967" s="3">
        <v>6.9</v>
      </c>
      <c r="S49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7" t="str">
        <f>IF(AIRBNB[[#This Row],[RUIDO(dB)]]&lt;=4,"Silencioso",IF(AIRBNB[[#This Row],[RUIDO(dB)]]&lt;=5.5,"Poco Ruidoso","Ruidoso"))</f>
        <v>Ruidoso</v>
      </c>
      <c r="U4967" t="str">
        <f>IF(AND(AIRBNB[[#This Row],[PRECIO]]&lt;50,AIRBNB[[#This Row],[MIN_NOCHES]]&gt;3),"Dentro del presupuesto","No considerar")</f>
        <v>No considerar</v>
      </c>
      <c r="V4967" t="str">
        <f>VLOOKUP(AIRBNB[[#This Row],[HOST_ID]],Super_host[],5,FALSE)</f>
        <v>Host</v>
      </c>
    </row>
    <row r="4968" spans="1:22">
      <c r="A4968" s="4">
        <v>199195</v>
      </c>
      <c r="B4968" t="s">
        <v>4251</v>
      </c>
      <c r="C4968" s="4">
        <v>971075</v>
      </c>
      <c r="D4968" t="s">
        <v>4252</v>
      </c>
      <c r="E4968" t="s">
        <v>4253</v>
      </c>
      <c r="F4968" s="4">
        <v>10031</v>
      </c>
      <c r="G4968" s="13" t="s">
        <v>124</v>
      </c>
      <c r="H4968" s="13" t="s">
        <v>148</v>
      </c>
      <c r="I4968" s="1">
        <v>4082922</v>
      </c>
      <c r="J4968" s="1">
        <v>-7394174</v>
      </c>
      <c r="K4968" t="s">
        <v>40</v>
      </c>
      <c r="L4968" s="20">
        <v>75</v>
      </c>
      <c r="M4968" s="4">
        <v>3</v>
      </c>
      <c r="N4968" s="4">
        <v>50</v>
      </c>
      <c r="O4968" s="2">
        <v>43554</v>
      </c>
      <c r="P4968" s="3">
        <v>0.65</v>
      </c>
      <c r="Q4968" s="4">
        <v>1</v>
      </c>
      <c r="R4968" s="3">
        <v>5.6</v>
      </c>
      <c r="S49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8" t="str">
        <f>IF(AIRBNB[[#This Row],[RUIDO(dB)]]&lt;=4,"Silencioso",IF(AIRBNB[[#This Row],[RUIDO(dB)]]&lt;=5.5,"Poco Ruidoso","Ruidoso"))</f>
        <v>Ruidoso</v>
      </c>
      <c r="U4968" t="str">
        <f>IF(AND(AIRBNB[[#This Row],[PRECIO]]&lt;50,AIRBNB[[#This Row],[MIN_NOCHES]]&gt;3),"Dentro del presupuesto","No considerar")</f>
        <v>No considerar</v>
      </c>
      <c r="V4968" t="str">
        <f>VLOOKUP(AIRBNB[[#This Row],[HOST_ID]],Super_host[],5,FALSE)</f>
        <v>Host</v>
      </c>
    </row>
    <row r="4969" spans="1:22">
      <c r="A4969" s="4">
        <v>193393</v>
      </c>
      <c r="B4969" t="s">
        <v>8819</v>
      </c>
      <c r="C4969" s="4">
        <v>938056</v>
      </c>
      <c r="D4969" t="s">
        <v>498</v>
      </c>
      <c r="E4969" t="s">
        <v>8820</v>
      </c>
      <c r="F4969" s="4">
        <v>11104</v>
      </c>
      <c r="G4969" s="13" t="s">
        <v>7897</v>
      </c>
      <c r="H4969" s="13" t="s">
        <v>7923</v>
      </c>
      <c r="I4969" s="1">
        <v>4074249</v>
      </c>
      <c r="J4969" s="1">
        <v>-7392466</v>
      </c>
      <c r="K4969" t="s">
        <v>40</v>
      </c>
      <c r="L4969" s="20">
        <v>75</v>
      </c>
      <c r="M4969" s="4">
        <v>2</v>
      </c>
      <c r="N4969" s="4">
        <v>160</v>
      </c>
      <c r="O4969" s="2">
        <v>43641</v>
      </c>
      <c r="P4969" s="3">
        <v>1.68</v>
      </c>
      <c r="Q4969" s="4">
        <v>5</v>
      </c>
      <c r="R4969" s="3">
        <v>6.24</v>
      </c>
      <c r="S49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69" t="str">
        <f>IF(AIRBNB[[#This Row],[RUIDO(dB)]]&lt;=4,"Silencioso",IF(AIRBNB[[#This Row],[RUIDO(dB)]]&lt;=5.5,"Poco Ruidoso","Ruidoso"))</f>
        <v>Ruidoso</v>
      </c>
      <c r="U4969" t="str">
        <f>IF(AND(AIRBNB[[#This Row],[PRECIO]]&lt;50,AIRBNB[[#This Row],[MIN_NOCHES]]&gt;3),"Dentro del presupuesto","No considerar")</f>
        <v>No considerar</v>
      </c>
      <c r="V4969" t="str">
        <f>VLOOKUP(AIRBNB[[#This Row],[HOST_ID]],Super_host[],5,FALSE)</f>
        <v>Host</v>
      </c>
    </row>
    <row r="4970" spans="1:22">
      <c r="A4970" s="4">
        <v>6292309</v>
      </c>
      <c r="B4970" t="s">
        <v>16021</v>
      </c>
      <c r="C4970" s="4">
        <v>931790</v>
      </c>
      <c r="D4970" t="s">
        <v>16022</v>
      </c>
      <c r="E4970" t="s">
        <v>16023</v>
      </c>
      <c r="F4970" s="4">
        <v>11218</v>
      </c>
      <c r="G4970" s="13" t="s">
        <v>4662</v>
      </c>
      <c r="H4970" s="13" t="s">
        <v>9393</v>
      </c>
      <c r="I4970" s="1">
        <v>4063822</v>
      </c>
      <c r="J4970" s="1">
        <v>-7397123</v>
      </c>
      <c r="K4970" t="s">
        <v>5</v>
      </c>
      <c r="L4970" s="20">
        <v>75</v>
      </c>
      <c r="M4970" s="4">
        <v>1</v>
      </c>
      <c r="N4970" s="4">
        <v>0</v>
      </c>
      <c r="O4970" s="2">
        <v>43632</v>
      </c>
      <c r="P4970" s="3">
        <v>0.06</v>
      </c>
      <c r="Q4970" s="4">
        <v>1</v>
      </c>
      <c r="R4970" s="3">
        <v>6.9</v>
      </c>
      <c r="S49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0" t="str">
        <f>IF(AIRBNB[[#This Row],[RUIDO(dB)]]&lt;=4,"Silencioso",IF(AIRBNB[[#This Row],[RUIDO(dB)]]&lt;=5.5,"Poco Ruidoso","Ruidoso"))</f>
        <v>Ruidoso</v>
      </c>
      <c r="U4970" t="str">
        <f>IF(AND(AIRBNB[[#This Row],[PRECIO]]&lt;50,AIRBNB[[#This Row],[MIN_NOCHES]]&gt;3),"Dentro del presupuesto","No considerar")</f>
        <v>No considerar</v>
      </c>
      <c r="V4970" t="str">
        <f>VLOOKUP(AIRBNB[[#This Row],[HOST_ID]],Super_host[],5,FALSE)</f>
        <v>Host</v>
      </c>
    </row>
    <row r="4971" spans="1:22">
      <c r="A4971" s="4">
        <v>220563</v>
      </c>
      <c r="B4971" t="s">
        <v>12849</v>
      </c>
      <c r="C4971" s="4">
        <v>918087</v>
      </c>
      <c r="D4971" t="s">
        <v>12850</v>
      </c>
      <c r="E4971" t="s">
        <v>12851</v>
      </c>
      <c r="F4971" s="4">
        <v>11216</v>
      </c>
      <c r="G4971" s="13" t="s">
        <v>4662</v>
      </c>
      <c r="H4971" s="13" t="s">
        <v>9230</v>
      </c>
      <c r="I4971" s="1">
        <v>4068634</v>
      </c>
      <c r="J4971" s="1">
        <v>-7395088</v>
      </c>
      <c r="K4971" t="s">
        <v>40</v>
      </c>
      <c r="L4971" s="20">
        <v>75</v>
      </c>
      <c r="M4971" s="4">
        <v>3</v>
      </c>
      <c r="N4971" s="4">
        <v>59</v>
      </c>
      <c r="O4971" s="2">
        <v>42740</v>
      </c>
      <c r="P4971" s="3">
        <v>0.62</v>
      </c>
      <c r="Q4971" s="4">
        <v>1</v>
      </c>
      <c r="R4971" s="3">
        <v>6.9</v>
      </c>
      <c r="S49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1" t="str">
        <f>IF(AIRBNB[[#This Row],[RUIDO(dB)]]&lt;=4,"Silencioso",IF(AIRBNB[[#This Row],[RUIDO(dB)]]&lt;=5.5,"Poco Ruidoso","Ruidoso"))</f>
        <v>Ruidoso</v>
      </c>
      <c r="U4971" t="str">
        <f>IF(AND(AIRBNB[[#This Row],[PRECIO]]&lt;50,AIRBNB[[#This Row],[MIN_NOCHES]]&gt;3),"Dentro del presupuesto","No considerar")</f>
        <v>No considerar</v>
      </c>
      <c r="V4971" t="str">
        <f>VLOOKUP(AIRBNB[[#This Row],[HOST_ID]],Super_host[],5,FALSE)</f>
        <v>Host</v>
      </c>
    </row>
    <row r="4972" spans="1:22">
      <c r="A4972" s="4">
        <v>5048535</v>
      </c>
      <c r="B4972" t="s">
        <v>7281</v>
      </c>
      <c r="C4972" s="4">
        <v>905563</v>
      </c>
      <c r="D4972" t="s">
        <v>6861</v>
      </c>
      <c r="E4972" t="s">
        <v>7282</v>
      </c>
      <c r="F4972" s="4">
        <v>10010</v>
      </c>
      <c r="G4972" s="13" t="s">
        <v>124</v>
      </c>
      <c r="H4972" s="13" t="s">
        <v>281</v>
      </c>
      <c r="I4972" s="1">
        <v>4073718</v>
      </c>
      <c r="J4972" s="1">
        <v>-7398373</v>
      </c>
      <c r="K4972" t="s">
        <v>40</v>
      </c>
      <c r="L4972" s="20">
        <v>75</v>
      </c>
      <c r="M4972" s="4">
        <v>5</v>
      </c>
      <c r="N4972" s="4">
        <v>0</v>
      </c>
      <c r="O4972" s="2">
        <v>43632</v>
      </c>
      <c r="P4972" s="3">
        <v>0.13</v>
      </c>
      <c r="Q4972" s="4">
        <v>1</v>
      </c>
      <c r="R4972" s="3">
        <v>5.6</v>
      </c>
      <c r="S49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2" t="str">
        <f>IF(AIRBNB[[#This Row],[RUIDO(dB)]]&lt;=4,"Silencioso",IF(AIRBNB[[#This Row],[RUIDO(dB)]]&lt;=5.5,"Poco Ruidoso","Ruidoso"))</f>
        <v>Ruidoso</v>
      </c>
      <c r="U4972" t="str">
        <f>IF(AND(AIRBNB[[#This Row],[PRECIO]]&lt;50,AIRBNB[[#This Row],[MIN_NOCHES]]&gt;3),"Dentro del presupuesto","No considerar")</f>
        <v>No considerar</v>
      </c>
      <c r="V4972" t="str">
        <f>VLOOKUP(AIRBNB[[#This Row],[HOST_ID]],Super_host[],5,FALSE)</f>
        <v>Host</v>
      </c>
    </row>
    <row r="4973" spans="1:22">
      <c r="A4973" s="4">
        <v>185266</v>
      </c>
      <c r="B4973" t="s">
        <v>14023</v>
      </c>
      <c r="C4973" s="4">
        <v>889106</v>
      </c>
      <c r="D4973" t="s">
        <v>166</v>
      </c>
      <c r="E4973" t="s">
        <v>14024</v>
      </c>
      <c r="F4973" s="4">
        <v>11211</v>
      </c>
      <c r="G4973" s="13" t="s">
        <v>4662</v>
      </c>
      <c r="H4973" s="13" t="s">
        <v>9218</v>
      </c>
      <c r="I4973" s="1">
        <v>4071297</v>
      </c>
      <c r="J4973" s="1">
        <v>-7394336</v>
      </c>
      <c r="K4973" t="s">
        <v>40</v>
      </c>
      <c r="L4973" s="20">
        <v>75</v>
      </c>
      <c r="M4973" s="4">
        <v>4</v>
      </c>
      <c r="N4973" s="4">
        <v>80</v>
      </c>
      <c r="O4973" s="2">
        <v>43652</v>
      </c>
      <c r="P4973" s="3">
        <v>1.55</v>
      </c>
      <c r="Q4973" s="4">
        <v>1</v>
      </c>
      <c r="R4973" s="3">
        <v>6.9</v>
      </c>
      <c r="S49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3" t="str">
        <f>IF(AIRBNB[[#This Row],[RUIDO(dB)]]&lt;=4,"Silencioso",IF(AIRBNB[[#This Row],[RUIDO(dB)]]&lt;=5.5,"Poco Ruidoso","Ruidoso"))</f>
        <v>Ruidoso</v>
      </c>
      <c r="U4973" t="str">
        <f>IF(AND(AIRBNB[[#This Row],[PRECIO]]&lt;50,AIRBNB[[#This Row],[MIN_NOCHES]]&gt;3),"Dentro del presupuesto","No considerar")</f>
        <v>No considerar</v>
      </c>
      <c r="V4973" t="str">
        <f>VLOOKUP(AIRBNB[[#This Row],[HOST_ID]],Super_host[],5,FALSE)</f>
        <v>Host</v>
      </c>
    </row>
    <row r="4974" spans="1:22">
      <c r="A4974" s="4">
        <v>3696043</v>
      </c>
      <c r="B4974" t="s">
        <v>14562</v>
      </c>
      <c r="C4974" s="4">
        <v>807340</v>
      </c>
      <c r="D4974" t="s">
        <v>320</v>
      </c>
      <c r="E4974" t="s">
        <v>9440</v>
      </c>
      <c r="F4974" s="4">
        <v>11212</v>
      </c>
      <c r="G4974" s="13" t="s">
        <v>4662</v>
      </c>
      <c r="H4974" s="13" t="s">
        <v>13377</v>
      </c>
      <c r="I4974" s="1">
        <v>4066827</v>
      </c>
      <c r="J4974" s="1">
        <v>-7392509</v>
      </c>
      <c r="K4974" t="s">
        <v>5</v>
      </c>
      <c r="L4974" s="20">
        <v>75</v>
      </c>
      <c r="M4974" s="4">
        <v>1</v>
      </c>
      <c r="N4974" s="4">
        <v>135</v>
      </c>
      <c r="O4974" s="2">
        <v>43647</v>
      </c>
      <c r="P4974" s="3">
        <v>2.27</v>
      </c>
      <c r="Q4974" s="4">
        <v>1</v>
      </c>
      <c r="R4974" s="3">
        <v>6.9</v>
      </c>
      <c r="S49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4" t="str">
        <f>IF(AIRBNB[[#This Row],[RUIDO(dB)]]&lt;=4,"Silencioso",IF(AIRBNB[[#This Row],[RUIDO(dB)]]&lt;=5.5,"Poco Ruidoso","Ruidoso"))</f>
        <v>Ruidoso</v>
      </c>
      <c r="U4974" t="str">
        <f>IF(AND(AIRBNB[[#This Row],[PRECIO]]&lt;50,AIRBNB[[#This Row],[MIN_NOCHES]]&gt;3),"Dentro del presupuesto","No considerar")</f>
        <v>No considerar</v>
      </c>
      <c r="V4974" t="str">
        <f>VLOOKUP(AIRBNB[[#This Row],[HOST_ID]],Super_host[],5,FALSE)</f>
        <v>Host</v>
      </c>
    </row>
    <row r="4975" spans="1:22">
      <c r="A4975" s="4">
        <v>169152</v>
      </c>
      <c r="B4975" t="s">
        <v>13564</v>
      </c>
      <c r="C4975" s="4">
        <v>806112</v>
      </c>
      <c r="D4975" t="s">
        <v>806</v>
      </c>
      <c r="E4975" t="s">
        <v>13565</v>
      </c>
      <c r="F4975" s="4">
        <v>11216</v>
      </c>
      <c r="G4975" s="13" t="s">
        <v>4662</v>
      </c>
      <c r="H4975" s="13" t="s">
        <v>9230</v>
      </c>
      <c r="I4975" s="1">
        <v>4068131</v>
      </c>
      <c r="J4975" s="1">
        <v>-7395332</v>
      </c>
      <c r="K4975" t="s">
        <v>5</v>
      </c>
      <c r="L4975" s="20">
        <v>75</v>
      </c>
      <c r="M4975" s="4">
        <v>2</v>
      </c>
      <c r="N4975" s="4">
        <v>87</v>
      </c>
      <c r="O4975" s="2">
        <v>42843</v>
      </c>
      <c r="P4975" s="3">
        <v>1.0900000000000001</v>
      </c>
      <c r="Q4975" s="4">
        <v>1</v>
      </c>
      <c r="R4975" s="3">
        <v>6.9</v>
      </c>
      <c r="S49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5" t="str">
        <f>IF(AIRBNB[[#This Row],[RUIDO(dB)]]&lt;=4,"Silencioso",IF(AIRBNB[[#This Row],[RUIDO(dB)]]&lt;=5.5,"Poco Ruidoso","Ruidoso"))</f>
        <v>Ruidoso</v>
      </c>
      <c r="U4975" t="str">
        <f>IF(AND(AIRBNB[[#This Row],[PRECIO]]&lt;50,AIRBNB[[#This Row],[MIN_NOCHES]]&gt;3),"Dentro del presupuesto","No considerar")</f>
        <v>No considerar</v>
      </c>
      <c r="V4975" t="str">
        <f>VLOOKUP(AIRBNB[[#This Row],[HOST_ID]],Super_host[],5,FALSE)</f>
        <v>Host</v>
      </c>
    </row>
    <row r="4976" spans="1:22">
      <c r="A4976" s="4">
        <v>166541</v>
      </c>
      <c r="B4976" t="s">
        <v>3415</v>
      </c>
      <c r="C4976" s="4">
        <v>793620</v>
      </c>
      <c r="D4976" t="s">
        <v>3348</v>
      </c>
      <c r="E4976" t="s">
        <v>3416</v>
      </c>
      <c r="F4976" s="4">
        <v>10032</v>
      </c>
      <c r="G4976" s="13" t="s">
        <v>124</v>
      </c>
      <c r="H4976" s="13" t="s">
        <v>125</v>
      </c>
      <c r="I4976" s="1">
        <v>4084468</v>
      </c>
      <c r="J4976" s="1">
        <v>-7394303</v>
      </c>
      <c r="K4976" t="s">
        <v>40</v>
      </c>
      <c r="L4976" s="20">
        <v>75</v>
      </c>
      <c r="M4976" s="4">
        <v>2</v>
      </c>
      <c r="N4976" s="4">
        <v>34</v>
      </c>
      <c r="O4976" s="2">
        <v>43631</v>
      </c>
      <c r="P4976" s="3">
        <v>0.35</v>
      </c>
      <c r="Q4976" s="4">
        <v>1</v>
      </c>
      <c r="R4976" s="3">
        <v>5.6</v>
      </c>
      <c r="S49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6" t="str">
        <f>IF(AIRBNB[[#This Row],[RUIDO(dB)]]&lt;=4,"Silencioso",IF(AIRBNB[[#This Row],[RUIDO(dB)]]&lt;=5.5,"Poco Ruidoso","Ruidoso"))</f>
        <v>Ruidoso</v>
      </c>
      <c r="U4976" t="str">
        <f>IF(AND(AIRBNB[[#This Row],[PRECIO]]&lt;50,AIRBNB[[#This Row],[MIN_NOCHES]]&gt;3),"Dentro del presupuesto","No considerar")</f>
        <v>No considerar</v>
      </c>
      <c r="V4976" t="str">
        <f>VLOOKUP(AIRBNB[[#This Row],[HOST_ID]],Super_host[],5,FALSE)</f>
        <v>Host</v>
      </c>
    </row>
    <row r="4977" spans="1:22">
      <c r="A4977" s="4">
        <v>4244476</v>
      </c>
      <c r="B4977" t="s">
        <v>9555</v>
      </c>
      <c r="C4977" s="4">
        <v>782008</v>
      </c>
      <c r="D4977" t="s">
        <v>860</v>
      </c>
      <c r="E4977" t="s">
        <v>9556</v>
      </c>
      <c r="F4977" s="4">
        <v>11222</v>
      </c>
      <c r="G4977" s="13" t="s">
        <v>4662</v>
      </c>
      <c r="H4977" s="13" t="s">
        <v>9249</v>
      </c>
      <c r="I4977" s="1">
        <v>4073093</v>
      </c>
      <c r="J4977" s="1">
        <v>-7395332</v>
      </c>
      <c r="K4977" t="s">
        <v>40</v>
      </c>
      <c r="L4977" s="20">
        <v>75</v>
      </c>
      <c r="M4977" s="4">
        <v>1</v>
      </c>
      <c r="N4977" s="4">
        <v>1</v>
      </c>
      <c r="O4977" s="2">
        <v>42195</v>
      </c>
      <c r="P4977" s="3">
        <v>0.02</v>
      </c>
      <c r="Q4977" s="4">
        <v>1</v>
      </c>
      <c r="R4977" s="3">
        <v>6.9</v>
      </c>
      <c r="S49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7" t="str">
        <f>IF(AIRBNB[[#This Row],[RUIDO(dB)]]&lt;=4,"Silencioso",IF(AIRBNB[[#This Row],[RUIDO(dB)]]&lt;=5.5,"Poco Ruidoso","Ruidoso"))</f>
        <v>Ruidoso</v>
      </c>
      <c r="U4977" t="str">
        <f>IF(AND(AIRBNB[[#This Row],[PRECIO]]&lt;50,AIRBNB[[#This Row],[MIN_NOCHES]]&gt;3),"Dentro del presupuesto","No considerar")</f>
        <v>No considerar</v>
      </c>
      <c r="V4977" t="str">
        <f>VLOOKUP(AIRBNB[[#This Row],[HOST_ID]],Super_host[],5,FALSE)</f>
        <v>Host</v>
      </c>
    </row>
    <row r="4978" spans="1:22">
      <c r="A4978" s="4">
        <v>1403635</v>
      </c>
      <c r="B4978" t="s">
        <v>2293</v>
      </c>
      <c r="C4978" s="4">
        <v>754675</v>
      </c>
      <c r="D4978" t="s">
        <v>2294</v>
      </c>
      <c r="E4978" t="s">
        <v>2295</v>
      </c>
      <c r="F4978" s="4">
        <v>10031</v>
      </c>
      <c r="G4978" s="13" t="s">
        <v>124</v>
      </c>
      <c r="H4978" s="13" t="s">
        <v>148</v>
      </c>
      <c r="I4978" s="1">
        <v>4082036</v>
      </c>
      <c r="J4978" s="1">
        <v>-7395589</v>
      </c>
      <c r="K4978" t="s">
        <v>40</v>
      </c>
      <c r="L4978" s="20">
        <v>75</v>
      </c>
      <c r="M4978" s="4">
        <v>5</v>
      </c>
      <c r="N4978" s="4">
        <v>3</v>
      </c>
      <c r="O4978" s="2">
        <v>43465</v>
      </c>
      <c r="P4978" s="3">
        <v>0.16</v>
      </c>
      <c r="Q4978" s="4">
        <v>1</v>
      </c>
      <c r="R4978" s="3">
        <v>5.6</v>
      </c>
      <c r="S49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8" t="str">
        <f>IF(AIRBNB[[#This Row],[RUIDO(dB)]]&lt;=4,"Silencioso",IF(AIRBNB[[#This Row],[RUIDO(dB)]]&lt;=5.5,"Poco Ruidoso","Ruidoso"))</f>
        <v>Ruidoso</v>
      </c>
      <c r="U4978" t="str">
        <f>IF(AND(AIRBNB[[#This Row],[PRECIO]]&lt;50,AIRBNB[[#This Row],[MIN_NOCHES]]&gt;3),"Dentro del presupuesto","No considerar")</f>
        <v>No considerar</v>
      </c>
      <c r="V4978" t="str">
        <f>VLOOKUP(AIRBNB[[#This Row],[HOST_ID]],Super_host[],5,FALSE)</f>
        <v>Host</v>
      </c>
    </row>
    <row r="4979" spans="1:22">
      <c r="A4979" s="4">
        <v>310325</v>
      </c>
      <c r="B4979" t="s">
        <v>3560</v>
      </c>
      <c r="C4979" s="4">
        <v>745069</v>
      </c>
      <c r="D4979" t="s">
        <v>883</v>
      </c>
      <c r="E4979" t="s">
        <v>3561</v>
      </c>
      <c r="F4979" s="4">
        <v>10031</v>
      </c>
      <c r="G4979" s="13" t="s">
        <v>124</v>
      </c>
      <c r="H4979" s="13" t="s">
        <v>148</v>
      </c>
      <c r="I4979" s="1">
        <v>4082286</v>
      </c>
      <c r="J4979" s="1">
        <v>-7394596</v>
      </c>
      <c r="K4979" t="s">
        <v>40</v>
      </c>
      <c r="L4979" s="20">
        <v>75</v>
      </c>
      <c r="M4979" s="4">
        <v>3</v>
      </c>
      <c r="N4979" s="4">
        <v>33</v>
      </c>
      <c r="O4979" s="2">
        <v>43626</v>
      </c>
      <c r="P4979" s="3">
        <v>0.39</v>
      </c>
      <c r="Q4979" s="4">
        <v>1</v>
      </c>
      <c r="R4979" s="3">
        <v>5.6</v>
      </c>
      <c r="S49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79" t="str">
        <f>IF(AIRBNB[[#This Row],[RUIDO(dB)]]&lt;=4,"Silencioso",IF(AIRBNB[[#This Row],[RUIDO(dB)]]&lt;=5.5,"Poco Ruidoso","Ruidoso"))</f>
        <v>Ruidoso</v>
      </c>
      <c r="U4979" t="str">
        <f>IF(AND(AIRBNB[[#This Row],[PRECIO]]&lt;50,AIRBNB[[#This Row],[MIN_NOCHES]]&gt;3),"Dentro del presupuesto","No considerar")</f>
        <v>No considerar</v>
      </c>
      <c r="V4979" t="str">
        <f>VLOOKUP(AIRBNB[[#This Row],[HOST_ID]],Super_host[],5,FALSE)</f>
        <v>Host</v>
      </c>
    </row>
    <row r="4980" spans="1:22">
      <c r="A4980" s="4">
        <v>154934</v>
      </c>
      <c r="B4980" t="s">
        <v>3653</v>
      </c>
      <c r="C4980" s="4">
        <v>745069</v>
      </c>
      <c r="D4980" t="s">
        <v>883</v>
      </c>
      <c r="E4980" t="s">
        <v>3654</v>
      </c>
      <c r="F4980" s="4">
        <v>10031</v>
      </c>
      <c r="G4980" s="13" t="s">
        <v>124</v>
      </c>
      <c r="H4980" s="13" t="s">
        <v>148</v>
      </c>
      <c r="I4980" s="1">
        <v>4082426</v>
      </c>
      <c r="J4980" s="1">
        <v>-739463</v>
      </c>
      <c r="K4980" t="s">
        <v>40</v>
      </c>
      <c r="L4980" s="20">
        <v>75</v>
      </c>
      <c r="M4980" s="4">
        <v>3</v>
      </c>
      <c r="N4980" s="4">
        <v>38</v>
      </c>
      <c r="O4980" s="2">
        <v>43228</v>
      </c>
      <c r="P4980" s="3">
        <v>0.42</v>
      </c>
      <c r="Q4980" s="4">
        <v>1</v>
      </c>
      <c r="R4980" s="3">
        <v>5.6</v>
      </c>
      <c r="S49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0" t="str">
        <f>IF(AIRBNB[[#This Row],[RUIDO(dB)]]&lt;=4,"Silencioso",IF(AIRBNB[[#This Row],[RUIDO(dB)]]&lt;=5.5,"Poco Ruidoso","Ruidoso"))</f>
        <v>Ruidoso</v>
      </c>
      <c r="U4980" t="str">
        <f>IF(AND(AIRBNB[[#This Row],[PRECIO]]&lt;50,AIRBNB[[#This Row],[MIN_NOCHES]]&gt;3),"Dentro del presupuesto","No considerar")</f>
        <v>No considerar</v>
      </c>
      <c r="V4980" t="str">
        <f>VLOOKUP(AIRBNB[[#This Row],[HOST_ID]],Super_host[],5,FALSE)</f>
        <v>Host</v>
      </c>
    </row>
    <row r="4981" spans="1:22">
      <c r="A4981" s="4">
        <v>310338</v>
      </c>
      <c r="B4981" t="s">
        <v>3417</v>
      </c>
      <c r="C4981" s="4">
        <v>745069</v>
      </c>
      <c r="D4981" t="s">
        <v>883</v>
      </c>
      <c r="E4981" t="s">
        <v>3418</v>
      </c>
      <c r="F4981" s="4">
        <v>10040</v>
      </c>
      <c r="G4981" s="13" t="s">
        <v>124</v>
      </c>
      <c r="H4981" s="13" t="s">
        <v>148</v>
      </c>
      <c r="I4981" s="1">
        <v>4082451</v>
      </c>
      <c r="J4981" s="1">
        <v>-7394457</v>
      </c>
      <c r="K4981" t="s">
        <v>40</v>
      </c>
      <c r="L4981" s="20">
        <v>75</v>
      </c>
      <c r="M4981" s="4">
        <v>3</v>
      </c>
      <c r="N4981" s="4">
        <v>30</v>
      </c>
      <c r="O4981" s="2">
        <v>43466</v>
      </c>
      <c r="P4981" s="3">
        <v>0.35</v>
      </c>
      <c r="Q4981" s="4">
        <v>1</v>
      </c>
      <c r="R4981" s="3">
        <v>5.6</v>
      </c>
      <c r="S49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1" t="str">
        <f>IF(AIRBNB[[#This Row],[RUIDO(dB)]]&lt;=4,"Silencioso",IF(AIRBNB[[#This Row],[RUIDO(dB)]]&lt;=5.5,"Poco Ruidoso","Ruidoso"))</f>
        <v>Ruidoso</v>
      </c>
      <c r="U4981" t="str">
        <f>IF(AND(AIRBNB[[#This Row],[PRECIO]]&lt;50,AIRBNB[[#This Row],[MIN_NOCHES]]&gt;3),"Dentro del presupuesto","No considerar")</f>
        <v>No considerar</v>
      </c>
      <c r="V4981" t="str">
        <f>VLOOKUP(AIRBNB[[#This Row],[HOST_ID]],Super_host[],5,FALSE)</f>
        <v>Host</v>
      </c>
    </row>
    <row r="4982" spans="1:22">
      <c r="A4982" s="4">
        <v>5191965</v>
      </c>
      <c r="B4982" t="s">
        <v>12991</v>
      </c>
      <c r="C4982" s="4">
        <v>610690</v>
      </c>
      <c r="D4982" t="s">
        <v>8822</v>
      </c>
      <c r="E4982" t="s">
        <v>12992</v>
      </c>
      <c r="F4982" s="4">
        <v>11233</v>
      </c>
      <c r="G4982" s="13" t="s">
        <v>4662</v>
      </c>
      <c r="H4982" s="13" t="s">
        <v>9230</v>
      </c>
      <c r="I4982" s="1">
        <v>4068006</v>
      </c>
      <c r="J4982" s="1">
        <v>-7391113</v>
      </c>
      <c r="K4982" t="s">
        <v>40</v>
      </c>
      <c r="L4982" s="20">
        <v>75</v>
      </c>
      <c r="M4982" s="4">
        <v>1</v>
      </c>
      <c r="N4982" s="4">
        <v>35</v>
      </c>
      <c r="O4982" s="2">
        <v>43642</v>
      </c>
      <c r="P4982" s="3">
        <v>0.69</v>
      </c>
      <c r="Q4982" s="4">
        <v>1</v>
      </c>
      <c r="R4982" s="3">
        <v>6.9</v>
      </c>
      <c r="S49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2" t="str">
        <f>IF(AIRBNB[[#This Row],[RUIDO(dB)]]&lt;=4,"Silencioso",IF(AIRBNB[[#This Row],[RUIDO(dB)]]&lt;=5.5,"Poco Ruidoso","Ruidoso"))</f>
        <v>Ruidoso</v>
      </c>
      <c r="U4982" t="str">
        <f>IF(AND(AIRBNB[[#This Row],[PRECIO]]&lt;50,AIRBNB[[#This Row],[MIN_NOCHES]]&gt;3),"Dentro del presupuesto","No considerar")</f>
        <v>No considerar</v>
      </c>
      <c r="V4982" t="str">
        <f>VLOOKUP(AIRBNB[[#This Row],[HOST_ID]],Super_host[],5,FALSE)</f>
        <v>Host</v>
      </c>
    </row>
    <row r="4983" spans="1:22">
      <c r="A4983" s="4">
        <v>1121497</v>
      </c>
      <c r="B4983" t="s">
        <v>13450</v>
      </c>
      <c r="C4983" s="4">
        <v>496164</v>
      </c>
      <c r="D4983" t="s">
        <v>1698</v>
      </c>
      <c r="E4983" t="s">
        <v>13451</v>
      </c>
      <c r="F4983" s="4">
        <v>11206</v>
      </c>
      <c r="G4983" s="13" t="s">
        <v>4662</v>
      </c>
      <c r="H4983" s="13" t="s">
        <v>9218</v>
      </c>
      <c r="I4983" s="1">
        <v>4070974</v>
      </c>
      <c r="J4983" s="1">
        <v>-7393962</v>
      </c>
      <c r="K4983" t="s">
        <v>40</v>
      </c>
      <c r="L4983" s="20">
        <v>75</v>
      </c>
      <c r="M4983" s="4">
        <v>5</v>
      </c>
      <c r="N4983" s="4">
        <v>73</v>
      </c>
      <c r="O4983" s="2">
        <v>43623</v>
      </c>
      <c r="P4983" s="3">
        <v>0.99</v>
      </c>
      <c r="Q4983" s="4">
        <v>1</v>
      </c>
      <c r="R4983" s="3">
        <v>6.9</v>
      </c>
      <c r="S49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3" t="str">
        <f>IF(AIRBNB[[#This Row],[RUIDO(dB)]]&lt;=4,"Silencioso",IF(AIRBNB[[#This Row],[RUIDO(dB)]]&lt;=5.5,"Poco Ruidoso","Ruidoso"))</f>
        <v>Ruidoso</v>
      </c>
      <c r="U4983" t="str">
        <f>IF(AND(AIRBNB[[#This Row],[PRECIO]]&lt;50,AIRBNB[[#This Row],[MIN_NOCHES]]&gt;3),"Dentro del presupuesto","No considerar")</f>
        <v>No considerar</v>
      </c>
      <c r="V4983" t="str">
        <f>VLOOKUP(AIRBNB[[#This Row],[HOST_ID]],Super_host[],5,FALSE)</f>
        <v>Host</v>
      </c>
    </row>
    <row r="4984" spans="1:22">
      <c r="A4984" s="4">
        <v>296345</v>
      </c>
      <c r="B4984" t="s">
        <v>13546</v>
      </c>
      <c r="C4984" s="4">
        <v>496164</v>
      </c>
      <c r="D4984" t="s">
        <v>1698</v>
      </c>
      <c r="E4984" t="s">
        <v>13547</v>
      </c>
      <c r="F4984" s="4">
        <v>11206</v>
      </c>
      <c r="G4984" s="13" t="s">
        <v>4662</v>
      </c>
      <c r="H4984" s="13" t="s">
        <v>9218</v>
      </c>
      <c r="I4984" s="1">
        <v>4071143</v>
      </c>
      <c r="J4984" s="1">
        <v>-7394159</v>
      </c>
      <c r="K4984" t="s">
        <v>40</v>
      </c>
      <c r="L4984" s="20">
        <v>75</v>
      </c>
      <c r="M4984" s="4">
        <v>2</v>
      </c>
      <c r="N4984" s="4">
        <v>98</v>
      </c>
      <c r="O4984" s="2">
        <v>43616</v>
      </c>
      <c r="P4984" s="3">
        <v>1.07</v>
      </c>
      <c r="Q4984" s="4">
        <v>1</v>
      </c>
      <c r="R4984" s="3">
        <v>6.9</v>
      </c>
      <c r="S49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4" t="str">
        <f>IF(AIRBNB[[#This Row],[RUIDO(dB)]]&lt;=4,"Silencioso",IF(AIRBNB[[#This Row],[RUIDO(dB)]]&lt;=5.5,"Poco Ruidoso","Ruidoso"))</f>
        <v>Ruidoso</v>
      </c>
      <c r="U4984" t="str">
        <f>IF(AND(AIRBNB[[#This Row],[PRECIO]]&lt;50,AIRBNB[[#This Row],[MIN_NOCHES]]&gt;3),"Dentro del presupuesto","No considerar")</f>
        <v>No considerar</v>
      </c>
      <c r="V4984" t="str">
        <f>VLOOKUP(AIRBNB[[#This Row],[HOST_ID]],Super_host[],5,FALSE)</f>
        <v>Host</v>
      </c>
    </row>
    <row r="4985" spans="1:22">
      <c r="A4985" s="4">
        <v>1483688</v>
      </c>
      <c r="B4985" t="s">
        <v>12384</v>
      </c>
      <c r="C4985" s="4">
        <v>477140</v>
      </c>
      <c r="D4985" t="s">
        <v>150</v>
      </c>
      <c r="E4985" t="s">
        <v>12385</v>
      </c>
      <c r="F4985" s="4">
        <v>11238</v>
      </c>
      <c r="G4985" s="13" t="s">
        <v>4662</v>
      </c>
      <c r="H4985" s="13" t="s">
        <v>9222</v>
      </c>
      <c r="I4985" s="1">
        <v>406862</v>
      </c>
      <c r="J4985" s="1">
        <v>-7397184</v>
      </c>
      <c r="K4985" t="s">
        <v>5</v>
      </c>
      <c r="L4985" s="20">
        <v>75</v>
      </c>
      <c r="M4985" s="4">
        <v>3</v>
      </c>
      <c r="N4985" s="4">
        <v>17</v>
      </c>
      <c r="O4985" s="2">
        <v>42637</v>
      </c>
      <c r="P4985" s="3">
        <v>0.43</v>
      </c>
      <c r="Q4985" s="4">
        <v>1</v>
      </c>
      <c r="R4985" s="3">
        <v>6.9</v>
      </c>
      <c r="S49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5" t="str">
        <f>IF(AIRBNB[[#This Row],[RUIDO(dB)]]&lt;=4,"Silencioso",IF(AIRBNB[[#This Row],[RUIDO(dB)]]&lt;=5.5,"Poco Ruidoso","Ruidoso"))</f>
        <v>Ruidoso</v>
      </c>
      <c r="U4985" t="str">
        <f>IF(AND(AIRBNB[[#This Row],[PRECIO]]&lt;50,AIRBNB[[#This Row],[MIN_NOCHES]]&gt;3),"Dentro del presupuesto","No considerar")</f>
        <v>No considerar</v>
      </c>
      <c r="V4985" t="str">
        <f>VLOOKUP(AIRBNB[[#This Row],[HOST_ID]],Super_host[],5,FALSE)</f>
        <v>Host</v>
      </c>
    </row>
    <row r="4986" spans="1:22">
      <c r="A4986" s="4">
        <v>3614159</v>
      </c>
      <c r="B4986" t="s">
        <v>11725</v>
      </c>
      <c r="C4986" s="4">
        <v>461269</v>
      </c>
      <c r="D4986" t="s">
        <v>49</v>
      </c>
      <c r="E4986" t="s">
        <v>11726</v>
      </c>
      <c r="F4986" s="4">
        <v>11238</v>
      </c>
      <c r="G4986" s="13" t="s">
        <v>4662</v>
      </c>
      <c r="H4986" s="13" t="s">
        <v>9323</v>
      </c>
      <c r="I4986" s="1">
        <v>4067426</v>
      </c>
      <c r="J4986" s="1">
        <v>-7396586</v>
      </c>
      <c r="K4986" t="s">
        <v>40</v>
      </c>
      <c r="L4986" s="20">
        <v>75</v>
      </c>
      <c r="M4986" s="4">
        <v>2</v>
      </c>
      <c r="N4986" s="4">
        <v>13</v>
      </c>
      <c r="O4986" s="2">
        <v>42491</v>
      </c>
      <c r="P4986" s="3">
        <v>0.26</v>
      </c>
      <c r="Q4986" s="4">
        <v>1</v>
      </c>
      <c r="R4986" s="3">
        <v>6.9</v>
      </c>
      <c r="S49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6" t="str">
        <f>IF(AIRBNB[[#This Row],[RUIDO(dB)]]&lt;=4,"Silencioso",IF(AIRBNB[[#This Row],[RUIDO(dB)]]&lt;=5.5,"Poco Ruidoso","Ruidoso"))</f>
        <v>Ruidoso</v>
      </c>
      <c r="U4986" t="str">
        <f>IF(AND(AIRBNB[[#This Row],[PRECIO]]&lt;50,AIRBNB[[#This Row],[MIN_NOCHES]]&gt;3),"Dentro del presupuesto","No considerar")</f>
        <v>No considerar</v>
      </c>
      <c r="V4986" t="str">
        <f>VLOOKUP(AIRBNB[[#This Row],[HOST_ID]],Super_host[],5,FALSE)</f>
        <v>Host</v>
      </c>
    </row>
    <row r="4987" spans="1:22">
      <c r="A4987" s="4">
        <v>3924506</v>
      </c>
      <c r="B4987" t="s">
        <v>10010</v>
      </c>
      <c r="C4987" s="4">
        <v>452781</v>
      </c>
      <c r="D4987" t="s">
        <v>10011</v>
      </c>
      <c r="E4987" t="s">
        <v>10012</v>
      </c>
      <c r="F4987" s="4">
        <v>11216</v>
      </c>
      <c r="G4987" s="13" t="s">
        <v>4662</v>
      </c>
      <c r="H4987" s="13" t="s">
        <v>9252</v>
      </c>
      <c r="I4987" s="1">
        <v>4067297</v>
      </c>
      <c r="J4987" s="1">
        <v>-7395489</v>
      </c>
      <c r="K4987" t="s">
        <v>40</v>
      </c>
      <c r="L4987" s="20">
        <v>75</v>
      </c>
      <c r="M4987" s="4">
        <v>1</v>
      </c>
      <c r="N4987" s="4">
        <v>3</v>
      </c>
      <c r="O4987" s="2">
        <v>42288</v>
      </c>
      <c r="P4987" s="3">
        <v>0.05</v>
      </c>
      <c r="Q4987" s="4">
        <v>1</v>
      </c>
      <c r="R4987" s="3">
        <v>6.9</v>
      </c>
      <c r="S49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7" t="str">
        <f>IF(AIRBNB[[#This Row],[RUIDO(dB)]]&lt;=4,"Silencioso",IF(AIRBNB[[#This Row],[RUIDO(dB)]]&lt;=5.5,"Poco Ruidoso","Ruidoso"))</f>
        <v>Ruidoso</v>
      </c>
      <c r="U4987" t="str">
        <f>IF(AND(AIRBNB[[#This Row],[PRECIO]]&lt;50,AIRBNB[[#This Row],[MIN_NOCHES]]&gt;3),"Dentro del presupuesto","No considerar")</f>
        <v>No considerar</v>
      </c>
      <c r="V4987" t="str">
        <f>VLOOKUP(AIRBNB[[#This Row],[HOST_ID]],Super_host[],5,FALSE)</f>
        <v>Host</v>
      </c>
    </row>
    <row r="4988" spans="1:22">
      <c r="A4988" s="4">
        <v>2292366</v>
      </c>
      <c r="B4988" t="s">
        <v>3343</v>
      </c>
      <c r="C4988" s="4">
        <v>440396</v>
      </c>
      <c r="D4988" t="s">
        <v>10</v>
      </c>
      <c r="E4988" t="s">
        <v>3344</v>
      </c>
      <c r="F4988" s="4">
        <v>10128</v>
      </c>
      <c r="G4988" s="13" t="s">
        <v>124</v>
      </c>
      <c r="H4988" s="13" t="s">
        <v>129</v>
      </c>
      <c r="I4988" s="1">
        <v>4078103</v>
      </c>
      <c r="J4988" s="1">
        <v>-7395069</v>
      </c>
      <c r="K4988" t="s">
        <v>5</v>
      </c>
      <c r="L4988" s="20">
        <v>75</v>
      </c>
      <c r="M4988" s="4">
        <v>2</v>
      </c>
      <c r="N4988" s="4">
        <v>14</v>
      </c>
      <c r="O4988" s="2">
        <v>43617</v>
      </c>
      <c r="P4988" s="3">
        <v>0.33</v>
      </c>
      <c r="Q4988" s="4">
        <v>1</v>
      </c>
      <c r="R4988" s="3">
        <v>5.6</v>
      </c>
      <c r="S49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8" t="str">
        <f>IF(AIRBNB[[#This Row],[RUIDO(dB)]]&lt;=4,"Silencioso",IF(AIRBNB[[#This Row],[RUIDO(dB)]]&lt;=5.5,"Poco Ruidoso","Ruidoso"))</f>
        <v>Ruidoso</v>
      </c>
      <c r="U4988" t="str">
        <f>IF(AND(AIRBNB[[#This Row],[PRECIO]]&lt;50,AIRBNB[[#This Row],[MIN_NOCHES]]&gt;3),"Dentro del presupuesto","No considerar")</f>
        <v>No considerar</v>
      </c>
      <c r="V4988" t="str">
        <f>VLOOKUP(AIRBNB[[#This Row],[HOST_ID]],Super_host[],5,FALSE)</f>
        <v>Host</v>
      </c>
    </row>
    <row r="4989" spans="1:22">
      <c r="A4989" s="4">
        <v>846470</v>
      </c>
      <c r="B4989" t="s">
        <v>10160</v>
      </c>
      <c r="C4989" s="4">
        <v>430188</v>
      </c>
      <c r="D4989" t="s">
        <v>4826</v>
      </c>
      <c r="E4989" t="s">
        <v>10161</v>
      </c>
      <c r="F4989" s="4">
        <v>11211</v>
      </c>
      <c r="G4989" s="13" t="s">
        <v>4662</v>
      </c>
      <c r="H4989" s="13" t="s">
        <v>9218</v>
      </c>
      <c r="I4989" s="1">
        <v>4070694</v>
      </c>
      <c r="J4989" s="1">
        <v>-7395307</v>
      </c>
      <c r="K4989" t="s">
        <v>40</v>
      </c>
      <c r="L4989" s="20">
        <v>75</v>
      </c>
      <c r="M4989" s="4">
        <v>18</v>
      </c>
      <c r="N4989" s="4">
        <v>5</v>
      </c>
      <c r="O4989" s="2">
        <v>43596</v>
      </c>
      <c r="P4989" s="3">
        <v>0.06</v>
      </c>
      <c r="Q4989" s="4">
        <v>1</v>
      </c>
      <c r="R4989" s="3">
        <v>6.9</v>
      </c>
      <c r="S49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89" t="str">
        <f>IF(AIRBNB[[#This Row],[RUIDO(dB)]]&lt;=4,"Silencioso",IF(AIRBNB[[#This Row],[RUIDO(dB)]]&lt;=5.5,"Poco Ruidoso","Ruidoso"))</f>
        <v>Ruidoso</v>
      </c>
      <c r="U4989" t="str">
        <f>IF(AND(AIRBNB[[#This Row],[PRECIO]]&lt;50,AIRBNB[[#This Row],[MIN_NOCHES]]&gt;3),"Dentro del presupuesto","No considerar")</f>
        <v>No considerar</v>
      </c>
      <c r="V4989" t="str">
        <f>VLOOKUP(AIRBNB[[#This Row],[HOST_ID]],Super_host[],5,FALSE)</f>
        <v>Host</v>
      </c>
    </row>
    <row r="4990" spans="1:22">
      <c r="A4990" s="4">
        <v>409666</v>
      </c>
      <c r="B4990" t="s">
        <v>10632</v>
      </c>
      <c r="C4990" s="4">
        <v>405225</v>
      </c>
      <c r="D4990" t="s">
        <v>283</v>
      </c>
      <c r="E4990" t="s">
        <v>10633</v>
      </c>
      <c r="F4990" s="4">
        <v>11235</v>
      </c>
      <c r="G4990" s="13" t="s">
        <v>4662</v>
      </c>
      <c r="H4990" s="13" t="s">
        <v>9867</v>
      </c>
      <c r="I4990" s="1">
        <v>405781</v>
      </c>
      <c r="J4990" s="1">
        <v>-7395455</v>
      </c>
      <c r="K4990" t="s">
        <v>5</v>
      </c>
      <c r="L4990" s="20">
        <v>75</v>
      </c>
      <c r="M4990" s="4">
        <v>2</v>
      </c>
      <c r="N4990" s="4">
        <v>8</v>
      </c>
      <c r="O4990" s="2">
        <v>42631</v>
      </c>
      <c r="P4990" s="3">
        <v>0.1</v>
      </c>
      <c r="Q4990" s="4">
        <v>1</v>
      </c>
      <c r="R4990" s="3">
        <v>6.9</v>
      </c>
      <c r="S49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0" t="str">
        <f>IF(AIRBNB[[#This Row],[RUIDO(dB)]]&lt;=4,"Silencioso",IF(AIRBNB[[#This Row],[RUIDO(dB)]]&lt;=5.5,"Poco Ruidoso","Ruidoso"))</f>
        <v>Ruidoso</v>
      </c>
      <c r="U4990" t="str">
        <f>IF(AND(AIRBNB[[#This Row],[PRECIO]]&lt;50,AIRBNB[[#This Row],[MIN_NOCHES]]&gt;3),"Dentro del presupuesto","No considerar")</f>
        <v>No considerar</v>
      </c>
      <c r="V4990" t="str">
        <f>VLOOKUP(AIRBNB[[#This Row],[HOST_ID]],Super_host[],5,FALSE)</f>
        <v>Host</v>
      </c>
    </row>
    <row r="4991" spans="1:22">
      <c r="A4991" s="4">
        <v>65813</v>
      </c>
      <c r="B4991" t="s">
        <v>2980</v>
      </c>
      <c r="C4991" s="4">
        <v>321756</v>
      </c>
      <c r="D4991" t="s">
        <v>677</v>
      </c>
      <c r="E4991" t="s">
        <v>2981</v>
      </c>
      <c r="F4991" s="4">
        <v>10031</v>
      </c>
      <c r="G4991" s="13" t="s">
        <v>124</v>
      </c>
      <c r="H4991" s="13" t="s">
        <v>148</v>
      </c>
      <c r="I4991" s="1">
        <v>4082888</v>
      </c>
      <c r="J4991" s="1">
        <v>-7394307</v>
      </c>
      <c r="K4991" t="s">
        <v>40</v>
      </c>
      <c r="L4991" s="20">
        <v>75</v>
      </c>
      <c r="M4991" s="4">
        <v>3</v>
      </c>
      <c r="N4991" s="4">
        <v>20</v>
      </c>
      <c r="O4991" s="2">
        <v>43467</v>
      </c>
      <c r="P4991" s="3">
        <v>0.26</v>
      </c>
      <c r="Q4991" s="4">
        <v>1</v>
      </c>
      <c r="R4991" s="3">
        <v>5.6</v>
      </c>
      <c r="S49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1" t="str">
        <f>IF(AIRBNB[[#This Row],[RUIDO(dB)]]&lt;=4,"Silencioso",IF(AIRBNB[[#This Row],[RUIDO(dB)]]&lt;=5.5,"Poco Ruidoso","Ruidoso"))</f>
        <v>Ruidoso</v>
      </c>
      <c r="U4991" t="str">
        <f>IF(AND(AIRBNB[[#This Row],[PRECIO]]&lt;50,AIRBNB[[#This Row],[MIN_NOCHES]]&gt;3),"Dentro del presupuesto","No considerar")</f>
        <v>No considerar</v>
      </c>
      <c r="V4991" t="str">
        <f>VLOOKUP(AIRBNB[[#This Row],[HOST_ID]],Super_host[],5,FALSE)</f>
        <v>Host</v>
      </c>
    </row>
    <row r="4992" spans="1:22">
      <c r="A4992" s="4">
        <v>65268</v>
      </c>
      <c r="B4992" t="s">
        <v>12955</v>
      </c>
      <c r="C4992" s="4">
        <v>319092</v>
      </c>
      <c r="D4992" t="s">
        <v>12956</v>
      </c>
      <c r="E4992" t="s">
        <v>12957</v>
      </c>
      <c r="F4992" s="4">
        <v>11216</v>
      </c>
      <c r="G4992" s="13" t="s">
        <v>4662</v>
      </c>
      <c r="H4992" s="13" t="s">
        <v>9230</v>
      </c>
      <c r="I4992" s="1">
        <v>4068276</v>
      </c>
      <c r="J4992" s="1">
        <v>-7395264</v>
      </c>
      <c r="K4992" t="s">
        <v>40</v>
      </c>
      <c r="L4992" s="20">
        <v>75</v>
      </c>
      <c r="M4992" s="4">
        <v>5</v>
      </c>
      <c r="N4992" s="4">
        <v>64</v>
      </c>
      <c r="O4992" s="2">
        <v>43470</v>
      </c>
      <c r="P4992" s="3">
        <v>0.67</v>
      </c>
      <c r="Q4992" s="4">
        <v>1</v>
      </c>
      <c r="R4992" s="3">
        <v>6.9</v>
      </c>
      <c r="S49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2" t="str">
        <f>IF(AIRBNB[[#This Row],[RUIDO(dB)]]&lt;=4,"Silencioso",IF(AIRBNB[[#This Row],[RUIDO(dB)]]&lt;=5.5,"Poco Ruidoso","Ruidoso"))</f>
        <v>Ruidoso</v>
      </c>
      <c r="U4992" t="str">
        <f>IF(AND(AIRBNB[[#This Row],[PRECIO]]&lt;50,AIRBNB[[#This Row],[MIN_NOCHES]]&gt;3),"Dentro del presupuesto","No considerar")</f>
        <v>No considerar</v>
      </c>
      <c r="V4992" t="str">
        <f>VLOOKUP(AIRBNB[[#This Row],[HOST_ID]],Super_host[],5,FALSE)</f>
        <v>Host</v>
      </c>
    </row>
    <row r="4993" spans="1:22">
      <c r="A4993" s="4">
        <v>63913</v>
      </c>
      <c r="B4993" t="s">
        <v>7312</v>
      </c>
      <c r="C4993" s="4">
        <v>312288</v>
      </c>
      <c r="D4993" t="s">
        <v>3111</v>
      </c>
      <c r="E4993" t="s">
        <v>7313</v>
      </c>
      <c r="F4993" s="4">
        <v>10034</v>
      </c>
      <c r="G4993" s="13" t="s">
        <v>124</v>
      </c>
      <c r="H4993" s="13" t="s">
        <v>241</v>
      </c>
      <c r="I4993" s="1">
        <v>4086648</v>
      </c>
      <c r="J4993" s="1">
        <v>-739263</v>
      </c>
      <c r="K4993" t="s">
        <v>40</v>
      </c>
      <c r="L4993" s="20">
        <v>75</v>
      </c>
      <c r="M4993" s="4">
        <v>7</v>
      </c>
      <c r="N4993" s="4">
        <v>0</v>
      </c>
      <c r="O4993" s="2">
        <v>42591</v>
      </c>
      <c r="P4993" s="3">
        <v>0.13</v>
      </c>
      <c r="Q4993" s="4">
        <v>1</v>
      </c>
      <c r="R4993" s="3">
        <v>5.6</v>
      </c>
      <c r="S49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3" t="str">
        <f>IF(AIRBNB[[#This Row],[RUIDO(dB)]]&lt;=4,"Silencioso",IF(AIRBNB[[#This Row],[RUIDO(dB)]]&lt;=5.5,"Poco Ruidoso","Ruidoso"))</f>
        <v>Ruidoso</v>
      </c>
      <c r="U4993" t="str">
        <f>IF(AND(AIRBNB[[#This Row],[PRECIO]]&lt;50,AIRBNB[[#This Row],[MIN_NOCHES]]&gt;3),"Dentro del presupuesto","No considerar")</f>
        <v>No considerar</v>
      </c>
      <c r="V4993" t="str">
        <f>VLOOKUP(AIRBNB[[#This Row],[HOST_ID]],Super_host[],5,FALSE)</f>
        <v>Host</v>
      </c>
    </row>
    <row r="4994" spans="1:22">
      <c r="A4994" s="4">
        <v>4082062</v>
      </c>
      <c r="B4994" t="s">
        <v>16500</v>
      </c>
      <c r="C4994" s="4">
        <v>310670</v>
      </c>
      <c r="D4994" t="s">
        <v>16422</v>
      </c>
      <c r="E4994" t="s">
        <v>16501</v>
      </c>
      <c r="F4994" s="4">
        <v>10475</v>
      </c>
      <c r="G4994" s="13" t="s">
        <v>16360</v>
      </c>
      <c r="H4994" s="13" t="s">
        <v>16424</v>
      </c>
      <c r="I4994" s="1">
        <v>408806</v>
      </c>
      <c r="J4994" s="1">
        <v>-7383433</v>
      </c>
      <c r="K4994" t="s">
        <v>40</v>
      </c>
      <c r="L4994" s="20">
        <v>75</v>
      </c>
      <c r="M4994" s="4">
        <v>2</v>
      </c>
      <c r="N4994" s="4">
        <v>37</v>
      </c>
      <c r="O4994" s="2">
        <v>43632</v>
      </c>
      <c r="P4994" s="3">
        <v>0.73</v>
      </c>
      <c r="Q4994" s="4">
        <v>5</v>
      </c>
      <c r="R4994" s="3">
        <v>7.84</v>
      </c>
      <c r="S49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4" t="str">
        <f>IF(AIRBNB[[#This Row],[RUIDO(dB)]]&lt;=4,"Silencioso",IF(AIRBNB[[#This Row],[RUIDO(dB)]]&lt;=5.5,"Poco Ruidoso","Ruidoso"))</f>
        <v>Ruidoso</v>
      </c>
      <c r="U4994" t="str">
        <f>IF(AND(AIRBNB[[#This Row],[PRECIO]]&lt;50,AIRBNB[[#This Row],[MIN_NOCHES]]&gt;3),"Dentro del presupuesto","No considerar")</f>
        <v>No considerar</v>
      </c>
      <c r="V4994" t="str">
        <f>VLOOKUP(AIRBNB[[#This Row],[HOST_ID]],Super_host[],5,FALSE)</f>
        <v>SUPERHOST</v>
      </c>
    </row>
    <row r="4995" spans="1:22">
      <c r="A4995" s="4">
        <v>47199</v>
      </c>
      <c r="B4995" t="s">
        <v>5597</v>
      </c>
      <c r="C4995" s="4">
        <v>212722</v>
      </c>
      <c r="D4995" t="s">
        <v>597</v>
      </c>
      <c r="E4995" t="s">
        <v>5598</v>
      </c>
      <c r="F4995" s="4">
        <v>10021</v>
      </c>
      <c r="G4995" s="13" t="s">
        <v>124</v>
      </c>
      <c r="H4995" s="13" t="s">
        <v>129</v>
      </c>
      <c r="I4995" s="1">
        <v>4076834</v>
      </c>
      <c r="J4995" s="1">
        <v>-7395334</v>
      </c>
      <c r="K4995" t="s">
        <v>40</v>
      </c>
      <c r="L4995" s="20">
        <v>75</v>
      </c>
      <c r="M4995" s="4">
        <v>3</v>
      </c>
      <c r="N4995" s="4">
        <v>199</v>
      </c>
      <c r="O4995" s="2">
        <v>43640</v>
      </c>
      <c r="P4995" s="3">
        <v>1.85</v>
      </c>
      <c r="Q4995" s="4">
        <v>1</v>
      </c>
      <c r="R4995" s="3">
        <v>5.6</v>
      </c>
      <c r="S49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5" t="str">
        <f>IF(AIRBNB[[#This Row],[RUIDO(dB)]]&lt;=4,"Silencioso",IF(AIRBNB[[#This Row],[RUIDO(dB)]]&lt;=5.5,"Poco Ruidoso","Ruidoso"))</f>
        <v>Ruidoso</v>
      </c>
      <c r="U4995" t="str">
        <f>IF(AND(AIRBNB[[#This Row],[PRECIO]]&lt;50,AIRBNB[[#This Row],[MIN_NOCHES]]&gt;3),"Dentro del presupuesto","No considerar")</f>
        <v>No considerar</v>
      </c>
      <c r="V4995" t="str">
        <f>VLOOKUP(AIRBNB[[#This Row],[HOST_ID]],Super_host[],5,FALSE)</f>
        <v>Host</v>
      </c>
    </row>
    <row r="4996" spans="1:22">
      <c r="A4996" s="4">
        <v>4783437</v>
      </c>
      <c r="B4996" t="s">
        <v>15025</v>
      </c>
      <c r="C4996" s="4">
        <v>186888</v>
      </c>
      <c r="D4996" t="s">
        <v>387</v>
      </c>
      <c r="E4996" t="s">
        <v>15026</v>
      </c>
      <c r="F4996" s="4">
        <v>11206</v>
      </c>
      <c r="G4996" s="13" t="s">
        <v>4662</v>
      </c>
      <c r="H4996" s="13" t="s">
        <v>9218</v>
      </c>
      <c r="I4996" s="1">
        <v>4070936</v>
      </c>
      <c r="J4996" s="1">
        <v>-7394109</v>
      </c>
      <c r="K4996" t="s">
        <v>40</v>
      </c>
      <c r="L4996" s="20">
        <v>75</v>
      </c>
      <c r="M4996" s="4">
        <v>3</v>
      </c>
      <c r="N4996" s="4">
        <v>125</v>
      </c>
      <c r="O4996" s="2">
        <v>43649</v>
      </c>
      <c r="P4996" s="3">
        <v>3.26</v>
      </c>
      <c r="Q4996" s="4">
        <v>1</v>
      </c>
      <c r="R4996" s="3">
        <v>6.9</v>
      </c>
      <c r="S49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6" t="str">
        <f>IF(AIRBNB[[#This Row],[RUIDO(dB)]]&lt;=4,"Silencioso",IF(AIRBNB[[#This Row],[RUIDO(dB)]]&lt;=5.5,"Poco Ruidoso","Ruidoso"))</f>
        <v>Ruidoso</v>
      </c>
      <c r="U4996" t="str">
        <f>IF(AND(AIRBNB[[#This Row],[PRECIO]]&lt;50,AIRBNB[[#This Row],[MIN_NOCHES]]&gt;3),"Dentro del presupuesto","No considerar")</f>
        <v>No considerar</v>
      </c>
      <c r="V4996" t="str">
        <f>VLOOKUP(AIRBNB[[#This Row],[HOST_ID]],Super_host[],5,FALSE)</f>
        <v>Host</v>
      </c>
    </row>
    <row r="4997" spans="1:22">
      <c r="A4997" s="4">
        <v>5247202</v>
      </c>
      <c r="B4997" t="s">
        <v>4278</v>
      </c>
      <c r="C4997" s="4">
        <v>172672</v>
      </c>
      <c r="D4997" t="s">
        <v>2988</v>
      </c>
      <c r="E4997" t="s">
        <v>4279</v>
      </c>
      <c r="F4997" s="4">
        <v>10128</v>
      </c>
      <c r="G4997" s="13" t="s">
        <v>124</v>
      </c>
      <c r="H4997" s="13" t="s">
        <v>129</v>
      </c>
      <c r="I4997" s="1">
        <v>4077828</v>
      </c>
      <c r="J4997" s="1">
        <v>-7394768</v>
      </c>
      <c r="K4997" t="s">
        <v>5</v>
      </c>
      <c r="L4997" s="20">
        <v>75</v>
      </c>
      <c r="M4997" s="4">
        <v>30</v>
      </c>
      <c r="N4997" s="4">
        <v>32</v>
      </c>
      <c r="O4997" s="2">
        <v>43591</v>
      </c>
      <c r="P4997" s="3">
        <v>0.67</v>
      </c>
      <c r="Q4997" s="4">
        <v>1</v>
      </c>
      <c r="R4997" s="3">
        <v>5.6</v>
      </c>
      <c r="S49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7" t="str">
        <f>IF(AIRBNB[[#This Row],[RUIDO(dB)]]&lt;=4,"Silencioso",IF(AIRBNB[[#This Row],[RUIDO(dB)]]&lt;=5.5,"Poco Ruidoso","Ruidoso"))</f>
        <v>Ruidoso</v>
      </c>
      <c r="U4997" t="str">
        <f>IF(AND(AIRBNB[[#This Row],[PRECIO]]&lt;50,AIRBNB[[#This Row],[MIN_NOCHES]]&gt;3),"Dentro del presupuesto","No considerar")</f>
        <v>No considerar</v>
      </c>
      <c r="V4997" t="str">
        <f>VLOOKUP(AIRBNB[[#This Row],[HOST_ID]],Super_host[],5,FALSE)</f>
        <v>Host</v>
      </c>
    </row>
    <row r="4998" spans="1:22">
      <c r="A4998" s="4">
        <v>12627</v>
      </c>
      <c r="B4998" t="s">
        <v>12559</v>
      </c>
      <c r="C4998" s="4">
        <v>49670</v>
      </c>
      <c r="D4998" t="s">
        <v>12560</v>
      </c>
      <c r="E4998" t="s">
        <v>12561</v>
      </c>
      <c r="F4998" s="4">
        <v>11225</v>
      </c>
      <c r="G4998" s="13" t="s">
        <v>4662</v>
      </c>
      <c r="H4998" s="13" t="s">
        <v>9481</v>
      </c>
      <c r="I4998" s="1">
        <v>4065944</v>
      </c>
      <c r="J4998" s="1">
        <v>-7396238</v>
      </c>
      <c r="K4998" t="s">
        <v>5</v>
      </c>
      <c r="L4998" s="20">
        <v>75</v>
      </c>
      <c r="M4998" s="4">
        <v>29</v>
      </c>
      <c r="N4998" s="4">
        <v>11</v>
      </c>
      <c r="O4998" s="2">
        <v>43621</v>
      </c>
      <c r="P4998" s="3">
        <v>0.49</v>
      </c>
      <c r="Q4998" s="4">
        <v>1</v>
      </c>
      <c r="R4998" s="3">
        <v>6.9</v>
      </c>
      <c r="S49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8" t="str">
        <f>IF(AIRBNB[[#This Row],[RUIDO(dB)]]&lt;=4,"Silencioso",IF(AIRBNB[[#This Row],[RUIDO(dB)]]&lt;=5.5,"Poco Ruidoso","Ruidoso"))</f>
        <v>Ruidoso</v>
      </c>
      <c r="U4998" t="str">
        <f>IF(AND(AIRBNB[[#This Row],[PRECIO]]&lt;50,AIRBNB[[#This Row],[MIN_NOCHES]]&gt;3),"Dentro del presupuesto","No considerar")</f>
        <v>No considerar</v>
      </c>
      <c r="V4998" t="str">
        <f>VLOOKUP(AIRBNB[[#This Row],[HOST_ID]],Super_host[],5,FALSE)</f>
        <v>Host</v>
      </c>
    </row>
    <row r="4999" spans="1:22">
      <c r="A4999" s="4">
        <v>11943</v>
      </c>
      <c r="B4999" t="s">
        <v>16077</v>
      </c>
      <c r="C4999" s="4">
        <v>45445</v>
      </c>
      <c r="D4999" t="s">
        <v>16078</v>
      </c>
      <c r="E4999" t="s">
        <v>16079</v>
      </c>
      <c r="F4999" s="4">
        <v>11226</v>
      </c>
      <c r="G4999" s="13" t="s">
        <v>4662</v>
      </c>
      <c r="H4999" s="13" t="s">
        <v>9427</v>
      </c>
      <c r="I4999" s="1">
        <v>4063702</v>
      </c>
      <c r="J4999" s="1">
        <v>-7396327</v>
      </c>
      <c r="K4999" t="s">
        <v>40</v>
      </c>
      <c r="L4999" s="20">
        <v>75</v>
      </c>
      <c r="M4999" s="4">
        <v>1</v>
      </c>
      <c r="N4999" s="4">
        <v>0</v>
      </c>
      <c r="O4999" s="2">
        <v>42319</v>
      </c>
      <c r="P4999" s="3">
        <v>0.63</v>
      </c>
      <c r="Q4999" s="4">
        <v>1</v>
      </c>
      <c r="R4999" s="3">
        <v>6.9</v>
      </c>
      <c r="S49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4999" t="str">
        <f>IF(AIRBNB[[#This Row],[RUIDO(dB)]]&lt;=4,"Silencioso",IF(AIRBNB[[#This Row],[RUIDO(dB)]]&lt;=5.5,"Poco Ruidoso","Ruidoso"))</f>
        <v>Ruidoso</v>
      </c>
      <c r="U4999" t="str">
        <f>IF(AND(AIRBNB[[#This Row],[PRECIO]]&lt;50,AIRBNB[[#This Row],[MIN_NOCHES]]&gt;3),"Dentro del presupuesto","No considerar")</f>
        <v>No considerar</v>
      </c>
      <c r="V4999" t="str">
        <f>VLOOKUP(AIRBNB[[#This Row],[HOST_ID]],Super_host[],5,FALSE)</f>
        <v>Host</v>
      </c>
    </row>
    <row r="5000" spans="1:22">
      <c r="A5000" s="4">
        <v>3816499</v>
      </c>
      <c r="B5000" t="s">
        <v>16646</v>
      </c>
      <c r="C5000" s="4">
        <v>23633</v>
      </c>
      <c r="D5000" t="s">
        <v>9881</v>
      </c>
      <c r="E5000" t="s">
        <v>9882</v>
      </c>
      <c r="F5000" s="4">
        <v>11206</v>
      </c>
      <c r="G5000" s="13" t="s">
        <v>4662</v>
      </c>
      <c r="H5000" s="13" t="s">
        <v>9274</v>
      </c>
      <c r="I5000" s="1">
        <v>4070315</v>
      </c>
      <c r="J5000" s="1">
        <v>-7393124</v>
      </c>
      <c r="K5000" t="s">
        <v>40</v>
      </c>
      <c r="L5000" s="20">
        <v>75</v>
      </c>
      <c r="M5000" s="4">
        <v>2</v>
      </c>
      <c r="N5000" s="4">
        <v>2</v>
      </c>
      <c r="O5000" s="2">
        <v>42309</v>
      </c>
      <c r="P5000" s="3">
        <v>0.04</v>
      </c>
      <c r="Q5000" s="4">
        <v>1</v>
      </c>
      <c r="R5000" s="3">
        <v>6.9</v>
      </c>
      <c r="S50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0" t="str">
        <f>IF(AIRBNB[[#This Row],[RUIDO(dB)]]&lt;=4,"Silencioso",IF(AIRBNB[[#This Row],[RUIDO(dB)]]&lt;=5.5,"Poco Ruidoso","Ruidoso"))</f>
        <v>Ruidoso</v>
      </c>
      <c r="U5000" t="str">
        <f>IF(AND(AIRBNB[[#This Row],[PRECIO]]&lt;50,AIRBNB[[#This Row],[MIN_NOCHES]]&gt;3),"Dentro del presupuesto","No considerar")</f>
        <v>No considerar</v>
      </c>
      <c r="V5000" t="str">
        <f>VLOOKUP(AIRBNB[[#This Row],[HOST_ID]],Super_host[],5,FALSE)</f>
        <v>Host</v>
      </c>
    </row>
    <row r="5001" spans="1:22">
      <c r="A5001" s="4">
        <v>3324498</v>
      </c>
      <c r="B5001" t="s">
        <v>8210</v>
      </c>
      <c r="C5001" s="4">
        <v>11827364</v>
      </c>
      <c r="D5001" t="s">
        <v>6741</v>
      </c>
      <c r="E5001" t="s">
        <v>8211</v>
      </c>
      <c r="F5001" s="4">
        <v>11104</v>
      </c>
      <c r="G5001" s="13" t="s">
        <v>7897</v>
      </c>
      <c r="H5001" s="13" t="s">
        <v>7923</v>
      </c>
      <c r="I5001" s="1">
        <v>4073873</v>
      </c>
      <c r="J5001" s="1">
        <v>-7392435</v>
      </c>
      <c r="K5001" t="s">
        <v>40</v>
      </c>
      <c r="L5001" s="20">
        <v>74</v>
      </c>
      <c r="M5001" s="4">
        <v>30</v>
      </c>
      <c r="N5001" s="4">
        <v>9</v>
      </c>
      <c r="O5001" s="2">
        <v>43336</v>
      </c>
      <c r="P5001" s="3">
        <v>0.16</v>
      </c>
      <c r="Q5001" s="4">
        <v>5</v>
      </c>
      <c r="R5001" s="3">
        <v>6.24</v>
      </c>
      <c r="S50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1" t="str">
        <f>IF(AIRBNB[[#This Row],[RUIDO(dB)]]&lt;=4,"Silencioso",IF(AIRBNB[[#This Row],[RUIDO(dB)]]&lt;=5.5,"Poco Ruidoso","Ruidoso"))</f>
        <v>Ruidoso</v>
      </c>
      <c r="U5001" t="str">
        <f>IF(AND(AIRBNB[[#This Row],[PRECIO]]&lt;50,AIRBNB[[#This Row],[MIN_NOCHES]]&gt;3),"Dentro del presupuesto","No considerar")</f>
        <v>No considerar</v>
      </c>
      <c r="V5001" t="str">
        <f>VLOOKUP(AIRBNB[[#This Row],[HOST_ID]],Super_host[],5,FALSE)</f>
        <v>Host</v>
      </c>
    </row>
    <row r="5002" spans="1:22">
      <c r="A5002" s="4">
        <v>1348118</v>
      </c>
      <c r="B5002" t="s">
        <v>5714</v>
      </c>
      <c r="C5002" s="4">
        <v>7309232</v>
      </c>
      <c r="D5002" t="s">
        <v>5534</v>
      </c>
      <c r="E5002" t="s">
        <v>5715</v>
      </c>
      <c r="F5002" s="4">
        <v>10027</v>
      </c>
      <c r="G5002" s="13" t="s">
        <v>124</v>
      </c>
      <c r="H5002" s="13" t="s">
        <v>148</v>
      </c>
      <c r="I5002" s="1">
        <v>4080862</v>
      </c>
      <c r="J5002" s="1">
        <v>-7394516</v>
      </c>
      <c r="K5002" t="s">
        <v>5</v>
      </c>
      <c r="L5002" s="20">
        <v>74</v>
      </c>
      <c r="M5002" s="4">
        <v>3</v>
      </c>
      <c r="N5002" s="4">
        <v>141</v>
      </c>
      <c r="O5002" s="2">
        <v>43641</v>
      </c>
      <c r="P5002" s="3">
        <v>2</v>
      </c>
      <c r="Q5002" s="4">
        <v>1</v>
      </c>
      <c r="R5002" s="3">
        <v>5.6</v>
      </c>
      <c r="S50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2" t="str">
        <f>IF(AIRBNB[[#This Row],[RUIDO(dB)]]&lt;=4,"Silencioso",IF(AIRBNB[[#This Row],[RUIDO(dB)]]&lt;=5.5,"Poco Ruidoso","Ruidoso"))</f>
        <v>Ruidoso</v>
      </c>
      <c r="U5002" t="str">
        <f>IF(AND(AIRBNB[[#This Row],[PRECIO]]&lt;50,AIRBNB[[#This Row],[MIN_NOCHES]]&gt;3),"Dentro del presupuesto","No considerar")</f>
        <v>No considerar</v>
      </c>
      <c r="V5002" t="str">
        <f>VLOOKUP(AIRBNB[[#This Row],[HOST_ID]],Super_host[],5,FALSE)</f>
        <v>Host</v>
      </c>
    </row>
    <row r="5003" spans="1:22">
      <c r="A5003" s="4">
        <v>1656621</v>
      </c>
      <c r="B5003" t="s">
        <v>14927</v>
      </c>
      <c r="C5003" s="4">
        <v>5738733</v>
      </c>
      <c r="D5003" t="s">
        <v>1364</v>
      </c>
      <c r="E5003" t="s">
        <v>14928</v>
      </c>
      <c r="F5003" s="4">
        <v>11221</v>
      </c>
      <c r="G5003" s="13" t="s">
        <v>4662</v>
      </c>
      <c r="H5003" s="13" t="s">
        <v>9230</v>
      </c>
      <c r="I5003" s="1">
        <v>4068978</v>
      </c>
      <c r="J5003" s="1">
        <v>-7393751</v>
      </c>
      <c r="K5003" t="s">
        <v>5</v>
      </c>
      <c r="L5003" s="20">
        <v>74</v>
      </c>
      <c r="M5003" s="4">
        <v>2</v>
      </c>
      <c r="N5003" s="4">
        <v>189</v>
      </c>
      <c r="O5003" s="2">
        <v>43646</v>
      </c>
      <c r="P5003" s="3">
        <v>3.02</v>
      </c>
      <c r="Q5003" s="4">
        <v>1</v>
      </c>
      <c r="R5003" s="3">
        <v>6.9</v>
      </c>
      <c r="S50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3" t="str">
        <f>IF(AIRBNB[[#This Row],[RUIDO(dB)]]&lt;=4,"Silencioso",IF(AIRBNB[[#This Row],[RUIDO(dB)]]&lt;=5.5,"Poco Ruidoso","Ruidoso"))</f>
        <v>Ruidoso</v>
      </c>
      <c r="U5003" t="str">
        <f>IF(AND(AIRBNB[[#This Row],[PRECIO]]&lt;50,AIRBNB[[#This Row],[MIN_NOCHES]]&gt;3),"Dentro del presupuesto","No considerar")</f>
        <v>No considerar</v>
      </c>
      <c r="V5003" t="str">
        <f>VLOOKUP(AIRBNB[[#This Row],[HOST_ID]],Super_host[],5,FALSE)</f>
        <v>Host</v>
      </c>
    </row>
    <row r="5004" spans="1:22">
      <c r="A5004" s="4">
        <v>5434655</v>
      </c>
      <c r="B5004" t="s">
        <v>7169</v>
      </c>
      <c r="C5004" s="4">
        <v>3810454</v>
      </c>
      <c r="D5004" t="s">
        <v>839</v>
      </c>
      <c r="E5004" t="s">
        <v>7170</v>
      </c>
      <c r="F5004" s="4">
        <v>10025</v>
      </c>
      <c r="G5004" s="13" t="s">
        <v>124</v>
      </c>
      <c r="H5004" s="13" t="s">
        <v>168</v>
      </c>
      <c r="I5004" s="1">
        <v>4079584</v>
      </c>
      <c r="J5004" s="1">
        <v>-7397156</v>
      </c>
      <c r="K5004" t="s">
        <v>5</v>
      </c>
      <c r="L5004" s="20">
        <v>74</v>
      </c>
      <c r="M5004" s="4">
        <v>3</v>
      </c>
      <c r="N5004" s="4">
        <v>0</v>
      </c>
      <c r="O5004" s="2">
        <v>43648</v>
      </c>
      <c r="P5004" s="3">
        <v>0.06</v>
      </c>
      <c r="Q5004" s="4">
        <v>1</v>
      </c>
      <c r="R5004" s="3">
        <v>5.6</v>
      </c>
      <c r="S50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4" t="str">
        <f>IF(AIRBNB[[#This Row],[RUIDO(dB)]]&lt;=4,"Silencioso",IF(AIRBNB[[#This Row],[RUIDO(dB)]]&lt;=5.5,"Poco Ruidoso","Ruidoso"))</f>
        <v>Ruidoso</v>
      </c>
      <c r="U5004" t="str">
        <f>IF(AND(AIRBNB[[#This Row],[PRECIO]]&lt;50,AIRBNB[[#This Row],[MIN_NOCHES]]&gt;3),"Dentro del presupuesto","No considerar")</f>
        <v>No considerar</v>
      </c>
      <c r="V5004" t="str">
        <f>VLOOKUP(AIRBNB[[#This Row],[HOST_ID]],Super_host[],5,FALSE)</f>
        <v>Host</v>
      </c>
    </row>
    <row r="5005" spans="1:22">
      <c r="A5005" s="4">
        <v>387324</v>
      </c>
      <c r="B5005" t="s">
        <v>2347</v>
      </c>
      <c r="C5005" s="4">
        <v>1828506</v>
      </c>
      <c r="D5005" t="s">
        <v>2348</v>
      </c>
      <c r="E5005" t="s">
        <v>2349</v>
      </c>
      <c r="F5005" s="4">
        <v>10016</v>
      </c>
      <c r="G5005" s="13" t="s">
        <v>124</v>
      </c>
      <c r="H5005" s="13" t="s">
        <v>175</v>
      </c>
      <c r="I5005" s="1">
        <v>4074238</v>
      </c>
      <c r="J5005" s="1">
        <v>-7398122</v>
      </c>
      <c r="K5005" t="s">
        <v>40</v>
      </c>
      <c r="L5005" s="20">
        <v>74</v>
      </c>
      <c r="M5005" s="4">
        <v>240</v>
      </c>
      <c r="N5005" s="4">
        <v>15</v>
      </c>
      <c r="O5005" s="2">
        <v>43347</v>
      </c>
      <c r="P5005" s="3">
        <v>0.17</v>
      </c>
      <c r="Q5005" s="4">
        <v>1</v>
      </c>
      <c r="R5005" s="3">
        <v>5.6</v>
      </c>
      <c r="S50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5" t="str">
        <f>IF(AIRBNB[[#This Row],[RUIDO(dB)]]&lt;=4,"Silencioso",IF(AIRBNB[[#This Row],[RUIDO(dB)]]&lt;=5.5,"Poco Ruidoso","Ruidoso"))</f>
        <v>Ruidoso</v>
      </c>
      <c r="U5005" t="str">
        <f>IF(AND(AIRBNB[[#This Row],[PRECIO]]&lt;50,AIRBNB[[#This Row],[MIN_NOCHES]]&gt;3),"Dentro del presupuesto","No considerar")</f>
        <v>No considerar</v>
      </c>
      <c r="V5005" t="str">
        <f>VLOOKUP(AIRBNB[[#This Row],[HOST_ID]],Super_host[],5,FALSE)</f>
        <v>Host</v>
      </c>
    </row>
    <row r="5006" spans="1:22">
      <c r="A5006" s="4">
        <v>2217342</v>
      </c>
      <c r="B5006" t="s">
        <v>3274</v>
      </c>
      <c r="C5006" s="4">
        <v>1544485</v>
      </c>
      <c r="D5006" t="s">
        <v>3275</v>
      </c>
      <c r="E5006" t="s">
        <v>3276</v>
      </c>
      <c r="F5006" s="4">
        <v>10014</v>
      </c>
      <c r="G5006" s="13" t="s">
        <v>124</v>
      </c>
      <c r="H5006" s="13" t="s">
        <v>140</v>
      </c>
      <c r="I5006" s="1">
        <v>4073311</v>
      </c>
      <c r="J5006" s="1">
        <v>-7400401</v>
      </c>
      <c r="K5006" t="s">
        <v>5</v>
      </c>
      <c r="L5006" s="20">
        <v>74</v>
      </c>
      <c r="M5006" s="4">
        <v>7</v>
      </c>
      <c r="N5006" s="4">
        <v>19</v>
      </c>
      <c r="O5006" s="2">
        <v>42582</v>
      </c>
      <c r="P5006" s="3">
        <v>0.31</v>
      </c>
      <c r="Q5006" s="4">
        <v>1</v>
      </c>
      <c r="R5006" s="3">
        <v>5.6</v>
      </c>
      <c r="S50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6" t="str">
        <f>IF(AIRBNB[[#This Row],[RUIDO(dB)]]&lt;=4,"Silencioso",IF(AIRBNB[[#This Row],[RUIDO(dB)]]&lt;=5.5,"Poco Ruidoso","Ruidoso"))</f>
        <v>Ruidoso</v>
      </c>
      <c r="U5006" t="str">
        <f>IF(AND(AIRBNB[[#This Row],[PRECIO]]&lt;50,AIRBNB[[#This Row],[MIN_NOCHES]]&gt;3),"Dentro del presupuesto","No considerar")</f>
        <v>No considerar</v>
      </c>
      <c r="V5006" t="str">
        <f>VLOOKUP(AIRBNB[[#This Row],[HOST_ID]],Super_host[],5,FALSE)</f>
        <v>Host</v>
      </c>
    </row>
    <row r="5007" spans="1:22">
      <c r="A5007" s="4">
        <v>266351</v>
      </c>
      <c r="B5007" t="s">
        <v>10812</v>
      </c>
      <c r="C5007" s="4">
        <v>1396546</v>
      </c>
      <c r="D5007" t="s">
        <v>3159</v>
      </c>
      <c r="E5007" t="s">
        <v>10813</v>
      </c>
      <c r="F5007" s="4">
        <v>11238</v>
      </c>
      <c r="G5007" s="13" t="s">
        <v>4662</v>
      </c>
      <c r="H5007" s="13" t="s">
        <v>9222</v>
      </c>
      <c r="I5007" s="1">
        <v>4068737</v>
      </c>
      <c r="J5007" s="1">
        <v>-7397125</v>
      </c>
      <c r="K5007" t="s">
        <v>5</v>
      </c>
      <c r="L5007" s="20">
        <v>74</v>
      </c>
      <c r="M5007" s="4">
        <v>15</v>
      </c>
      <c r="N5007" s="4">
        <v>5</v>
      </c>
      <c r="O5007" s="2">
        <v>43293</v>
      </c>
      <c r="P5007" s="3">
        <v>0.12</v>
      </c>
      <c r="Q5007" s="4">
        <v>1</v>
      </c>
      <c r="R5007" s="3">
        <v>6.9</v>
      </c>
      <c r="S50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7" t="str">
        <f>IF(AIRBNB[[#This Row],[RUIDO(dB)]]&lt;=4,"Silencioso",IF(AIRBNB[[#This Row],[RUIDO(dB)]]&lt;=5.5,"Poco Ruidoso","Ruidoso"))</f>
        <v>Ruidoso</v>
      </c>
      <c r="U5007" t="str">
        <f>IF(AND(AIRBNB[[#This Row],[PRECIO]]&lt;50,AIRBNB[[#This Row],[MIN_NOCHES]]&gt;3),"Dentro del presupuesto","No considerar")</f>
        <v>No considerar</v>
      </c>
      <c r="V5007" t="str">
        <f>VLOOKUP(AIRBNB[[#This Row],[HOST_ID]],Super_host[],5,FALSE)</f>
        <v>Host</v>
      </c>
    </row>
    <row r="5008" spans="1:22">
      <c r="A5008" s="4">
        <v>5013556</v>
      </c>
      <c r="B5008" t="s">
        <v>13517</v>
      </c>
      <c r="C5008" s="4">
        <v>1387175</v>
      </c>
      <c r="D5008" t="s">
        <v>399</v>
      </c>
      <c r="E5008" t="s">
        <v>10293</v>
      </c>
      <c r="F5008" s="4">
        <v>11238</v>
      </c>
      <c r="G5008" s="13" t="s">
        <v>4662</v>
      </c>
      <c r="H5008" s="13" t="s">
        <v>9252</v>
      </c>
      <c r="I5008" s="1">
        <v>4067279</v>
      </c>
      <c r="J5008" s="1">
        <v>-7396033</v>
      </c>
      <c r="K5008" t="s">
        <v>5</v>
      </c>
      <c r="L5008" s="20">
        <v>74</v>
      </c>
      <c r="M5008" s="4">
        <v>7</v>
      </c>
      <c r="N5008" s="4">
        <v>56</v>
      </c>
      <c r="O5008" s="2">
        <v>43630</v>
      </c>
      <c r="P5008" s="3">
        <v>1.05</v>
      </c>
      <c r="Q5008" s="4">
        <v>1</v>
      </c>
      <c r="R5008" s="3">
        <v>6.9</v>
      </c>
      <c r="S50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8" t="str">
        <f>IF(AIRBNB[[#This Row],[RUIDO(dB)]]&lt;=4,"Silencioso",IF(AIRBNB[[#This Row],[RUIDO(dB)]]&lt;=5.5,"Poco Ruidoso","Ruidoso"))</f>
        <v>Ruidoso</v>
      </c>
      <c r="U5008" t="str">
        <f>IF(AND(AIRBNB[[#This Row],[PRECIO]]&lt;50,AIRBNB[[#This Row],[MIN_NOCHES]]&gt;3),"Dentro del presupuesto","No considerar")</f>
        <v>No considerar</v>
      </c>
      <c r="V5008" t="str">
        <f>VLOOKUP(AIRBNB[[#This Row],[HOST_ID]],Super_host[],5,FALSE)</f>
        <v>Host</v>
      </c>
    </row>
    <row r="5009" spans="1:22">
      <c r="A5009" s="4">
        <v>253590</v>
      </c>
      <c r="B5009" t="s">
        <v>2781</v>
      </c>
      <c r="C5009" s="4">
        <v>1331850</v>
      </c>
      <c r="D5009" t="s">
        <v>600</v>
      </c>
      <c r="E5009" t="s">
        <v>2782</v>
      </c>
      <c r="F5009" s="4">
        <v>10025</v>
      </c>
      <c r="G5009" s="13" t="s">
        <v>124</v>
      </c>
      <c r="H5009" s="13" t="s">
        <v>168</v>
      </c>
      <c r="I5009" s="1">
        <v>4079771</v>
      </c>
      <c r="J5009" s="1">
        <v>-7396323</v>
      </c>
      <c r="K5009" t="s">
        <v>5</v>
      </c>
      <c r="L5009" s="20">
        <v>74</v>
      </c>
      <c r="M5009" s="4">
        <v>2</v>
      </c>
      <c r="N5009" s="4">
        <v>16</v>
      </c>
      <c r="O5009" s="2">
        <v>43644</v>
      </c>
      <c r="P5009" s="3">
        <v>0.23</v>
      </c>
      <c r="Q5009" s="4">
        <v>1</v>
      </c>
      <c r="R5009" s="3">
        <v>5.6</v>
      </c>
      <c r="S50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09" t="str">
        <f>IF(AIRBNB[[#This Row],[RUIDO(dB)]]&lt;=4,"Silencioso",IF(AIRBNB[[#This Row],[RUIDO(dB)]]&lt;=5.5,"Poco Ruidoso","Ruidoso"))</f>
        <v>Ruidoso</v>
      </c>
      <c r="U5009" t="str">
        <f>IF(AND(AIRBNB[[#This Row],[PRECIO]]&lt;50,AIRBNB[[#This Row],[MIN_NOCHES]]&gt;3),"Dentro del presupuesto","No considerar")</f>
        <v>No considerar</v>
      </c>
      <c r="V5009" t="str">
        <f>VLOOKUP(AIRBNB[[#This Row],[HOST_ID]],Super_host[],5,FALSE)</f>
        <v>Host</v>
      </c>
    </row>
    <row r="5010" spans="1:22">
      <c r="A5010" s="4">
        <v>2969489</v>
      </c>
      <c r="B5010" t="s">
        <v>14150</v>
      </c>
      <c r="C5010" s="4">
        <v>1012583</v>
      </c>
      <c r="D5010" t="s">
        <v>10324</v>
      </c>
      <c r="E5010" t="s">
        <v>14151</v>
      </c>
      <c r="F5010" s="4">
        <v>11211</v>
      </c>
      <c r="G5010" s="13" t="s">
        <v>4662</v>
      </c>
      <c r="H5010" s="13" t="s">
        <v>9218</v>
      </c>
      <c r="I5010" s="1">
        <v>4071587</v>
      </c>
      <c r="J5010" s="1">
        <v>-7395934</v>
      </c>
      <c r="K5010" t="s">
        <v>40</v>
      </c>
      <c r="L5010" s="20">
        <v>74</v>
      </c>
      <c r="M5010" s="4">
        <v>4</v>
      </c>
      <c r="N5010" s="4">
        <v>106</v>
      </c>
      <c r="O5010" s="2">
        <v>43610</v>
      </c>
      <c r="P5010" s="3">
        <v>1.71</v>
      </c>
      <c r="Q5010" s="4">
        <v>1</v>
      </c>
      <c r="R5010" s="3">
        <v>6.9</v>
      </c>
      <c r="S50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0" t="str">
        <f>IF(AIRBNB[[#This Row],[RUIDO(dB)]]&lt;=4,"Silencioso",IF(AIRBNB[[#This Row],[RUIDO(dB)]]&lt;=5.5,"Poco Ruidoso","Ruidoso"))</f>
        <v>Ruidoso</v>
      </c>
      <c r="U5010" t="str">
        <f>IF(AND(AIRBNB[[#This Row],[PRECIO]]&lt;50,AIRBNB[[#This Row],[MIN_NOCHES]]&gt;3),"Dentro del presupuesto","No considerar")</f>
        <v>No considerar</v>
      </c>
      <c r="V5010" t="str">
        <f>VLOOKUP(AIRBNB[[#This Row],[HOST_ID]],Super_host[],5,FALSE)</f>
        <v>Host</v>
      </c>
    </row>
    <row r="5011" spans="1:22">
      <c r="A5011" s="4">
        <v>856304</v>
      </c>
      <c r="B5011" t="s">
        <v>10626</v>
      </c>
      <c r="C5011" s="4">
        <v>524575</v>
      </c>
      <c r="D5011" t="s">
        <v>5485</v>
      </c>
      <c r="E5011" t="s">
        <v>10627</v>
      </c>
      <c r="F5011" s="4">
        <v>11230</v>
      </c>
      <c r="G5011" s="13" t="s">
        <v>4662</v>
      </c>
      <c r="H5011" s="13" t="s">
        <v>9427</v>
      </c>
      <c r="I5011" s="1">
        <v>406483</v>
      </c>
      <c r="J5011" s="1">
        <v>-739644</v>
      </c>
      <c r="K5011" t="s">
        <v>40</v>
      </c>
      <c r="L5011" s="20">
        <v>74</v>
      </c>
      <c r="M5011" s="4">
        <v>1</v>
      </c>
      <c r="N5011" s="4">
        <v>8</v>
      </c>
      <c r="O5011" s="2">
        <v>42296</v>
      </c>
      <c r="P5011" s="3">
        <v>0.1</v>
      </c>
      <c r="Q5011" s="4">
        <v>1</v>
      </c>
      <c r="R5011" s="3">
        <v>6.9</v>
      </c>
      <c r="S50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1" t="str">
        <f>IF(AIRBNB[[#This Row],[RUIDO(dB)]]&lt;=4,"Silencioso",IF(AIRBNB[[#This Row],[RUIDO(dB)]]&lt;=5.5,"Poco Ruidoso","Ruidoso"))</f>
        <v>Ruidoso</v>
      </c>
      <c r="U5011" t="str">
        <f>IF(AND(AIRBNB[[#This Row],[PRECIO]]&lt;50,AIRBNB[[#This Row],[MIN_NOCHES]]&gt;3),"Dentro del presupuesto","No considerar")</f>
        <v>No considerar</v>
      </c>
      <c r="V5011" t="str">
        <f>VLOOKUP(AIRBNB[[#This Row],[HOST_ID]],Super_host[],5,FALSE)</f>
        <v>Host</v>
      </c>
    </row>
    <row r="5012" spans="1:22">
      <c r="A5012" s="4">
        <v>5794806</v>
      </c>
      <c r="B5012" t="s">
        <v>11540</v>
      </c>
      <c r="C5012" s="4">
        <v>257676</v>
      </c>
      <c r="D5012" t="s">
        <v>5335</v>
      </c>
      <c r="E5012" t="s">
        <v>11541</v>
      </c>
      <c r="F5012" s="4">
        <v>11226</v>
      </c>
      <c r="G5012" s="13" t="s">
        <v>4662</v>
      </c>
      <c r="H5012" s="13" t="s">
        <v>9427</v>
      </c>
      <c r="I5012" s="1">
        <v>4065409</v>
      </c>
      <c r="J5012" s="1">
        <v>-7396025</v>
      </c>
      <c r="K5012" t="s">
        <v>40</v>
      </c>
      <c r="L5012" s="20">
        <v>74</v>
      </c>
      <c r="M5012" s="4">
        <v>1</v>
      </c>
      <c r="N5012" s="4">
        <v>11</v>
      </c>
      <c r="O5012" s="2">
        <v>43469</v>
      </c>
      <c r="P5012" s="3">
        <v>0.22</v>
      </c>
      <c r="Q5012" s="4">
        <v>1</v>
      </c>
      <c r="R5012" s="3">
        <v>6.9</v>
      </c>
      <c r="S50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2" t="str">
        <f>IF(AIRBNB[[#This Row],[RUIDO(dB)]]&lt;=4,"Silencioso",IF(AIRBNB[[#This Row],[RUIDO(dB)]]&lt;=5.5,"Poco Ruidoso","Ruidoso"))</f>
        <v>Ruidoso</v>
      </c>
      <c r="U5012" t="str">
        <f>IF(AND(AIRBNB[[#This Row],[PRECIO]]&lt;50,AIRBNB[[#This Row],[MIN_NOCHES]]&gt;3),"Dentro del presupuesto","No considerar")</f>
        <v>No considerar</v>
      </c>
      <c r="V5012" t="str">
        <f>VLOOKUP(AIRBNB[[#This Row],[HOST_ID]],Super_host[],5,FALSE)</f>
        <v>Host</v>
      </c>
    </row>
    <row r="5013" spans="1:22">
      <c r="A5013" s="4">
        <v>6358723</v>
      </c>
      <c r="B5013" t="s">
        <v>12154</v>
      </c>
      <c r="C5013" s="4">
        <v>33125859</v>
      </c>
      <c r="D5013" t="s">
        <v>1473</v>
      </c>
      <c r="E5013" t="s">
        <v>12155</v>
      </c>
      <c r="F5013" s="4">
        <v>11238</v>
      </c>
      <c r="G5013" s="13" t="s">
        <v>4662</v>
      </c>
      <c r="H5013" s="13" t="s">
        <v>9323</v>
      </c>
      <c r="I5013" s="1">
        <v>4067758</v>
      </c>
      <c r="J5013" s="1">
        <v>-7397239</v>
      </c>
      <c r="K5013" t="s">
        <v>5</v>
      </c>
      <c r="L5013" s="20">
        <v>73</v>
      </c>
      <c r="M5013" s="4">
        <v>3</v>
      </c>
      <c r="N5013" s="4">
        <v>18</v>
      </c>
      <c r="O5013" s="2">
        <v>43641</v>
      </c>
      <c r="P5013" s="3">
        <v>0.37</v>
      </c>
      <c r="Q5013" s="4">
        <v>1</v>
      </c>
      <c r="R5013" s="3">
        <v>6.9</v>
      </c>
      <c r="S50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3" t="str">
        <f>IF(AIRBNB[[#This Row],[RUIDO(dB)]]&lt;=4,"Silencioso",IF(AIRBNB[[#This Row],[RUIDO(dB)]]&lt;=5.5,"Poco Ruidoso","Ruidoso"))</f>
        <v>Ruidoso</v>
      </c>
      <c r="U5013" t="str">
        <f>IF(AND(AIRBNB[[#This Row],[PRECIO]]&lt;50,AIRBNB[[#This Row],[MIN_NOCHES]]&gt;3),"Dentro del presupuesto","No considerar")</f>
        <v>No considerar</v>
      </c>
      <c r="V5013" t="str">
        <f>VLOOKUP(AIRBNB[[#This Row],[HOST_ID]],Super_host[],5,FALSE)</f>
        <v>Host</v>
      </c>
    </row>
    <row r="5014" spans="1:22">
      <c r="A5014" s="4">
        <v>5505918</v>
      </c>
      <c r="B5014" t="s">
        <v>1344</v>
      </c>
      <c r="C5014" s="4">
        <v>28557212</v>
      </c>
      <c r="D5014" t="s">
        <v>1345</v>
      </c>
      <c r="E5014" t="s">
        <v>1346</v>
      </c>
      <c r="F5014" s="4">
        <v>10003</v>
      </c>
      <c r="G5014" s="13" t="s">
        <v>124</v>
      </c>
      <c r="H5014" s="13" t="s">
        <v>281</v>
      </c>
      <c r="I5014" s="1">
        <v>4073305</v>
      </c>
      <c r="J5014" s="1">
        <v>-7398255</v>
      </c>
      <c r="K5014" t="s">
        <v>40</v>
      </c>
      <c r="L5014" s="20">
        <v>73</v>
      </c>
      <c r="M5014" s="4">
        <v>5</v>
      </c>
      <c r="N5014" s="4">
        <v>4</v>
      </c>
      <c r="O5014" s="2">
        <v>42787</v>
      </c>
      <c r="P5014" s="3">
        <v>0.08</v>
      </c>
      <c r="Q5014" s="4">
        <v>1</v>
      </c>
      <c r="R5014" s="3">
        <v>5.6</v>
      </c>
      <c r="S50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4" t="str">
        <f>IF(AIRBNB[[#This Row],[RUIDO(dB)]]&lt;=4,"Silencioso",IF(AIRBNB[[#This Row],[RUIDO(dB)]]&lt;=5.5,"Poco Ruidoso","Ruidoso"))</f>
        <v>Ruidoso</v>
      </c>
      <c r="U5014" t="str">
        <f>IF(AND(AIRBNB[[#This Row],[PRECIO]]&lt;50,AIRBNB[[#This Row],[MIN_NOCHES]]&gt;3),"Dentro del presupuesto","No considerar")</f>
        <v>No considerar</v>
      </c>
      <c r="V5014" t="str">
        <f>VLOOKUP(AIRBNB[[#This Row],[HOST_ID]],Super_host[],5,FALSE)</f>
        <v>Host</v>
      </c>
    </row>
    <row r="5015" spans="1:22">
      <c r="A5015" s="4">
        <v>5482918</v>
      </c>
      <c r="B5015" t="s">
        <v>9026</v>
      </c>
      <c r="C5015" s="4">
        <v>26602392</v>
      </c>
      <c r="D5015" t="s">
        <v>9027</v>
      </c>
      <c r="E5015" t="s">
        <v>9028</v>
      </c>
      <c r="F5015" s="4">
        <v>11434</v>
      </c>
      <c r="G5015" s="13" t="s">
        <v>7897</v>
      </c>
      <c r="H5015" s="13" t="s">
        <v>8193</v>
      </c>
      <c r="I5015" s="1">
        <v>406631</v>
      </c>
      <c r="J5015" s="1">
        <v>-7376749</v>
      </c>
      <c r="K5015" t="s">
        <v>40</v>
      </c>
      <c r="L5015" s="20">
        <v>73</v>
      </c>
      <c r="M5015" s="4">
        <v>1</v>
      </c>
      <c r="N5015" s="4">
        <v>148</v>
      </c>
      <c r="O5015" s="2">
        <v>43615</v>
      </c>
      <c r="P5015" s="3">
        <v>3.82</v>
      </c>
      <c r="Q5015" s="4">
        <v>5</v>
      </c>
      <c r="R5015" s="3">
        <v>6.24</v>
      </c>
      <c r="S50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5" t="str">
        <f>IF(AIRBNB[[#This Row],[RUIDO(dB)]]&lt;=4,"Silencioso",IF(AIRBNB[[#This Row],[RUIDO(dB)]]&lt;=5.5,"Poco Ruidoso","Ruidoso"))</f>
        <v>Ruidoso</v>
      </c>
      <c r="U5015" t="str">
        <f>IF(AND(AIRBNB[[#This Row],[PRECIO]]&lt;50,AIRBNB[[#This Row],[MIN_NOCHES]]&gt;3),"Dentro del presupuesto","No considerar")</f>
        <v>No considerar</v>
      </c>
      <c r="V5015" t="str">
        <f>VLOOKUP(AIRBNB[[#This Row],[HOST_ID]],Super_host[],5,FALSE)</f>
        <v>Host</v>
      </c>
    </row>
    <row r="5016" spans="1:22">
      <c r="A5016" s="4">
        <v>6377624</v>
      </c>
      <c r="B5016" t="s">
        <v>10049</v>
      </c>
      <c r="C5016" s="4">
        <v>25472836</v>
      </c>
      <c r="D5016" t="s">
        <v>10050</v>
      </c>
      <c r="E5016" t="s">
        <v>10051</v>
      </c>
      <c r="F5016" s="4">
        <v>11238</v>
      </c>
      <c r="G5016" s="13" t="s">
        <v>4662</v>
      </c>
      <c r="H5016" s="13" t="s">
        <v>9387</v>
      </c>
      <c r="I5016" s="1">
        <v>4068672</v>
      </c>
      <c r="J5016" s="1">
        <v>-7396376</v>
      </c>
      <c r="K5016" t="s">
        <v>5</v>
      </c>
      <c r="L5016" s="20">
        <v>73</v>
      </c>
      <c r="M5016" s="4">
        <v>2</v>
      </c>
      <c r="N5016" s="4">
        <v>2</v>
      </c>
      <c r="O5016" s="2">
        <v>42592</v>
      </c>
      <c r="P5016" s="3">
        <v>0.06</v>
      </c>
      <c r="Q5016" s="4">
        <v>1</v>
      </c>
      <c r="R5016" s="3">
        <v>6.9</v>
      </c>
      <c r="S50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6" t="str">
        <f>IF(AIRBNB[[#This Row],[RUIDO(dB)]]&lt;=4,"Silencioso",IF(AIRBNB[[#This Row],[RUIDO(dB)]]&lt;=5.5,"Poco Ruidoso","Ruidoso"))</f>
        <v>Ruidoso</v>
      </c>
      <c r="U5016" t="str">
        <f>IF(AND(AIRBNB[[#This Row],[PRECIO]]&lt;50,AIRBNB[[#This Row],[MIN_NOCHES]]&gt;3),"Dentro del presupuesto","No considerar")</f>
        <v>No considerar</v>
      </c>
      <c r="V5016" t="str">
        <f>VLOOKUP(AIRBNB[[#This Row],[HOST_ID]],Super_host[],5,FALSE)</f>
        <v>Host</v>
      </c>
    </row>
    <row r="5017" spans="1:22">
      <c r="A5017" s="4">
        <v>4758924</v>
      </c>
      <c r="B5017" t="s">
        <v>9315</v>
      </c>
      <c r="C5017" s="4">
        <v>24555785</v>
      </c>
      <c r="D5017" t="s">
        <v>9316</v>
      </c>
      <c r="E5017" t="s">
        <v>9317</v>
      </c>
      <c r="F5017" s="4">
        <v>11221</v>
      </c>
      <c r="G5017" s="13" t="s">
        <v>4662</v>
      </c>
      <c r="H5017" s="13" t="s">
        <v>9274</v>
      </c>
      <c r="I5017" s="1">
        <v>4069685</v>
      </c>
      <c r="J5017" s="1">
        <v>-7392933</v>
      </c>
      <c r="K5017" t="s">
        <v>40</v>
      </c>
      <c r="L5017" s="20">
        <v>73</v>
      </c>
      <c r="M5017" s="4">
        <v>1</v>
      </c>
      <c r="N5017" s="4">
        <v>1</v>
      </c>
      <c r="O5017" s="2">
        <v>42007</v>
      </c>
      <c r="P5017" s="3">
        <v>0.02</v>
      </c>
      <c r="Q5017" s="4">
        <v>1</v>
      </c>
      <c r="R5017" s="3">
        <v>6.9</v>
      </c>
      <c r="S50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7" t="str">
        <f>IF(AIRBNB[[#This Row],[RUIDO(dB)]]&lt;=4,"Silencioso",IF(AIRBNB[[#This Row],[RUIDO(dB)]]&lt;=5.5,"Poco Ruidoso","Ruidoso"))</f>
        <v>Ruidoso</v>
      </c>
      <c r="U5017" t="str">
        <f>IF(AND(AIRBNB[[#This Row],[PRECIO]]&lt;50,AIRBNB[[#This Row],[MIN_NOCHES]]&gt;3),"Dentro del presupuesto","No considerar")</f>
        <v>No considerar</v>
      </c>
      <c r="V5017" t="str">
        <f>VLOOKUP(AIRBNB[[#This Row],[HOST_ID]],Super_host[],5,FALSE)</f>
        <v>Host</v>
      </c>
    </row>
    <row r="5018" spans="1:22">
      <c r="A5018" s="4">
        <v>4208547</v>
      </c>
      <c r="B5018" t="s">
        <v>14277</v>
      </c>
      <c r="C5018" s="4">
        <v>17462748</v>
      </c>
      <c r="D5018" t="s">
        <v>1643</v>
      </c>
      <c r="E5018" t="s">
        <v>14278</v>
      </c>
      <c r="F5018" s="4">
        <v>11213</v>
      </c>
      <c r="G5018" s="13" t="s">
        <v>4662</v>
      </c>
      <c r="H5018" s="13" t="s">
        <v>9252</v>
      </c>
      <c r="I5018" s="1">
        <v>4067417</v>
      </c>
      <c r="J5018" s="1">
        <v>-7394028</v>
      </c>
      <c r="K5018" t="s">
        <v>40</v>
      </c>
      <c r="L5018" s="20">
        <v>73</v>
      </c>
      <c r="M5018" s="4">
        <v>5</v>
      </c>
      <c r="N5018" s="4">
        <v>102</v>
      </c>
      <c r="O5018" s="2">
        <v>43652</v>
      </c>
      <c r="P5018" s="3">
        <v>1.88</v>
      </c>
      <c r="Q5018" s="4">
        <v>1</v>
      </c>
      <c r="R5018" s="3">
        <v>6.9</v>
      </c>
      <c r="S50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8" t="str">
        <f>IF(AIRBNB[[#This Row],[RUIDO(dB)]]&lt;=4,"Silencioso",IF(AIRBNB[[#This Row],[RUIDO(dB)]]&lt;=5.5,"Poco Ruidoso","Ruidoso"))</f>
        <v>Ruidoso</v>
      </c>
      <c r="U5018" t="str">
        <f>IF(AND(AIRBNB[[#This Row],[PRECIO]]&lt;50,AIRBNB[[#This Row],[MIN_NOCHES]]&gt;3),"Dentro del presupuesto","No considerar")</f>
        <v>No considerar</v>
      </c>
      <c r="V5018" t="str">
        <f>VLOOKUP(AIRBNB[[#This Row],[HOST_ID]],Super_host[],5,FALSE)</f>
        <v>Host</v>
      </c>
    </row>
    <row r="5019" spans="1:22">
      <c r="A5019" s="4">
        <v>3874702</v>
      </c>
      <c r="B5019" t="s">
        <v>13320</v>
      </c>
      <c r="C5019" s="4">
        <v>16765013</v>
      </c>
      <c r="D5019" t="s">
        <v>857</v>
      </c>
      <c r="E5019" t="s">
        <v>13321</v>
      </c>
      <c r="F5019" s="4">
        <v>11238</v>
      </c>
      <c r="G5019" s="13" t="s">
        <v>4662</v>
      </c>
      <c r="H5019" s="13" t="s">
        <v>9387</v>
      </c>
      <c r="I5019" s="1">
        <v>4068423</v>
      </c>
      <c r="J5019" s="1">
        <v>-7396242</v>
      </c>
      <c r="K5019" t="s">
        <v>5</v>
      </c>
      <c r="L5019" s="20">
        <v>73</v>
      </c>
      <c r="M5019" s="4">
        <v>5</v>
      </c>
      <c r="N5019" s="4">
        <v>53</v>
      </c>
      <c r="O5019" s="2">
        <v>43618</v>
      </c>
      <c r="P5019" s="3">
        <v>0.9</v>
      </c>
      <c r="Q5019" s="4">
        <v>1</v>
      </c>
      <c r="R5019" s="3">
        <v>6.9</v>
      </c>
      <c r="S50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19" t="str">
        <f>IF(AIRBNB[[#This Row],[RUIDO(dB)]]&lt;=4,"Silencioso",IF(AIRBNB[[#This Row],[RUIDO(dB)]]&lt;=5.5,"Poco Ruidoso","Ruidoso"))</f>
        <v>Ruidoso</v>
      </c>
      <c r="U5019" t="str">
        <f>IF(AND(AIRBNB[[#This Row],[PRECIO]]&lt;50,AIRBNB[[#This Row],[MIN_NOCHES]]&gt;3),"Dentro del presupuesto","No considerar")</f>
        <v>No considerar</v>
      </c>
      <c r="V5019" t="str">
        <f>VLOOKUP(AIRBNB[[#This Row],[HOST_ID]],Super_host[],5,FALSE)</f>
        <v>Host</v>
      </c>
    </row>
    <row r="5020" spans="1:22">
      <c r="A5020" s="4">
        <v>2291507</v>
      </c>
      <c r="B5020" t="s">
        <v>15670</v>
      </c>
      <c r="C5020" s="4">
        <v>11057719</v>
      </c>
      <c r="D5020" t="s">
        <v>1742</v>
      </c>
      <c r="E5020" t="s">
        <v>15671</v>
      </c>
      <c r="F5020" s="4">
        <v>11211</v>
      </c>
      <c r="G5020" s="13" t="s">
        <v>4662</v>
      </c>
      <c r="H5020" s="13" t="s">
        <v>9218</v>
      </c>
      <c r="I5020" s="1">
        <v>4071558</v>
      </c>
      <c r="J5020" s="1">
        <v>-7394881</v>
      </c>
      <c r="K5020" t="s">
        <v>40</v>
      </c>
      <c r="L5020" s="20">
        <v>73</v>
      </c>
      <c r="M5020" s="4">
        <v>14</v>
      </c>
      <c r="N5020" s="4">
        <v>0</v>
      </c>
      <c r="O5020" s="2">
        <v>43626</v>
      </c>
      <c r="P5020" s="3">
        <v>0.02</v>
      </c>
      <c r="Q5020" s="4">
        <v>1</v>
      </c>
      <c r="R5020" s="3">
        <v>6.9</v>
      </c>
      <c r="S50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0" t="str">
        <f>IF(AIRBNB[[#This Row],[RUIDO(dB)]]&lt;=4,"Silencioso",IF(AIRBNB[[#This Row],[RUIDO(dB)]]&lt;=5.5,"Poco Ruidoso","Ruidoso"))</f>
        <v>Ruidoso</v>
      </c>
      <c r="U5020" t="str">
        <f>IF(AND(AIRBNB[[#This Row],[PRECIO]]&lt;50,AIRBNB[[#This Row],[MIN_NOCHES]]&gt;3),"Dentro del presupuesto","No considerar")</f>
        <v>No considerar</v>
      </c>
      <c r="V5020" t="str">
        <f>VLOOKUP(AIRBNB[[#This Row],[HOST_ID]],Super_host[],5,FALSE)</f>
        <v>Host</v>
      </c>
    </row>
    <row r="5021" spans="1:22">
      <c r="A5021" s="4">
        <v>2346296</v>
      </c>
      <c r="B5021" t="s">
        <v>11890</v>
      </c>
      <c r="C5021" s="4">
        <v>10792303</v>
      </c>
      <c r="D5021" t="s">
        <v>127</v>
      </c>
      <c r="E5021" t="s">
        <v>11891</v>
      </c>
      <c r="F5021" s="4">
        <v>11249</v>
      </c>
      <c r="G5021" s="13" t="s">
        <v>4662</v>
      </c>
      <c r="H5021" s="13" t="s">
        <v>9218</v>
      </c>
      <c r="I5021" s="1">
        <v>4071165</v>
      </c>
      <c r="J5021" s="1">
        <v>-7396716</v>
      </c>
      <c r="K5021" t="s">
        <v>40</v>
      </c>
      <c r="L5021" s="20">
        <v>73</v>
      </c>
      <c r="M5021" s="4">
        <v>10</v>
      </c>
      <c r="N5021" s="4">
        <v>19</v>
      </c>
      <c r="O5021" s="2">
        <v>43578</v>
      </c>
      <c r="P5021" s="3">
        <v>0.3</v>
      </c>
      <c r="Q5021" s="4">
        <v>1</v>
      </c>
      <c r="R5021" s="3">
        <v>6.9</v>
      </c>
      <c r="S50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1" t="str">
        <f>IF(AIRBNB[[#This Row],[RUIDO(dB)]]&lt;=4,"Silencioso",IF(AIRBNB[[#This Row],[RUIDO(dB)]]&lt;=5.5,"Poco Ruidoso","Ruidoso"))</f>
        <v>Ruidoso</v>
      </c>
      <c r="U5021" t="str">
        <f>IF(AND(AIRBNB[[#This Row],[PRECIO]]&lt;50,AIRBNB[[#This Row],[MIN_NOCHES]]&gt;3),"Dentro del presupuesto","No considerar")</f>
        <v>No considerar</v>
      </c>
      <c r="V5021" t="str">
        <f>VLOOKUP(AIRBNB[[#This Row],[HOST_ID]],Super_host[],5,FALSE)</f>
        <v>Host</v>
      </c>
    </row>
    <row r="5022" spans="1:22">
      <c r="A5022" s="4">
        <v>2346335</v>
      </c>
      <c r="B5022" t="s">
        <v>15685</v>
      </c>
      <c r="C5022" s="4">
        <v>10672341</v>
      </c>
      <c r="D5022" t="s">
        <v>851</v>
      </c>
      <c r="E5022" t="s">
        <v>15686</v>
      </c>
      <c r="F5022" s="4">
        <v>11226</v>
      </c>
      <c r="G5022" s="13" t="s">
        <v>4662</v>
      </c>
      <c r="H5022" s="13" t="s">
        <v>9252</v>
      </c>
      <c r="I5022" s="1">
        <v>4066732</v>
      </c>
      <c r="J5022" s="1">
        <v>-7395794</v>
      </c>
      <c r="K5022" t="s">
        <v>5</v>
      </c>
      <c r="L5022" s="20">
        <v>73</v>
      </c>
      <c r="M5022" s="4">
        <v>2</v>
      </c>
      <c r="N5022" s="4">
        <v>0</v>
      </c>
      <c r="O5022" s="2">
        <v>42182</v>
      </c>
      <c r="P5022" s="3">
        <v>4.8499999999999996</v>
      </c>
      <c r="Q5022" s="4">
        <v>1</v>
      </c>
      <c r="R5022" s="3">
        <v>6.9</v>
      </c>
      <c r="S50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2" t="str">
        <f>IF(AIRBNB[[#This Row],[RUIDO(dB)]]&lt;=4,"Silencioso",IF(AIRBNB[[#This Row],[RUIDO(dB)]]&lt;=5.5,"Poco Ruidoso","Ruidoso"))</f>
        <v>Ruidoso</v>
      </c>
      <c r="U5022" t="str">
        <f>IF(AND(AIRBNB[[#This Row],[PRECIO]]&lt;50,AIRBNB[[#This Row],[MIN_NOCHES]]&gt;3),"Dentro del presupuesto","No considerar")</f>
        <v>No considerar</v>
      </c>
      <c r="V5022" t="str">
        <f>VLOOKUP(AIRBNB[[#This Row],[HOST_ID]],Super_host[],5,FALSE)</f>
        <v>Host</v>
      </c>
    </row>
    <row r="5023" spans="1:22">
      <c r="A5023" s="4">
        <v>6285844</v>
      </c>
      <c r="B5023" t="s">
        <v>14350</v>
      </c>
      <c r="C5023" s="4">
        <v>8726203</v>
      </c>
      <c r="D5023" t="s">
        <v>3027</v>
      </c>
      <c r="E5023" t="s">
        <v>14351</v>
      </c>
      <c r="F5023" s="4">
        <v>11237</v>
      </c>
      <c r="G5023" s="13" t="s">
        <v>4662</v>
      </c>
      <c r="H5023" s="13" t="s">
        <v>9274</v>
      </c>
      <c r="I5023" s="1">
        <v>4070451</v>
      </c>
      <c r="J5023" s="1">
        <v>-7392685</v>
      </c>
      <c r="K5023" t="s">
        <v>5</v>
      </c>
      <c r="L5023" s="20">
        <v>73</v>
      </c>
      <c r="M5023" s="4">
        <v>3</v>
      </c>
      <c r="N5023" s="4">
        <v>99</v>
      </c>
      <c r="O5023" s="2">
        <v>43651</v>
      </c>
      <c r="P5023" s="3">
        <v>1.97</v>
      </c>
      <c r="Q5023" s="4">
        <v>1</v>
      </c>
      <c r="R5023" s="3">
        <v>6.9</v>
      </c>
      <c r="S50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3" t="str">
        <f>IF(AIRBNB[[#This Row],[RUIDO(dB)]]&lt;=4,"Silencioso",IF(AIRBNB[[#This Row],[RUIDO(dB)]]&lt;=5.5,"Poco Ruidoso","Ruidoso"))</f>
        <v>Ruidoso</v>
      </c>
      <c r="U5023" t="str">
        <f>IF(AND(AIRBNB[[#This Row],[PRECIO]]&lt;50,AIRBNB[[#This Row],[MIN_NOCHES]]&gt;3),"Dentro del presupuesto","No considerar")</f>
        <v>No considerar</v>
      </c>
      <c r="V5023" t="str">
        <f>VLOOKUP(AIRBNB[[#This Row],[HOST_ID]],Super_host[],5,FALSE)</f>
        <v>Host</v>
      </c>
    </row>
    <row r="5024" spans="1:22">
      <c r="A5024" s="4">
        <v>4832126</v>
      </c>
      <c r="B5024" t="s">
        <v>13012</v>
      </c>
      <c r="C5024" s="4">
        <v>6707311</v>
      </c>
      <c r="D5024" t="s">
        <v>13013</v>
      </c>
      <c r="E5024" t="s">
        <v>13014</v>
      </c>
      <c r="F5024" s="4">
        <v>11211</v>
      </c>
      <c r="G5024" s="13" t="s">
        <v>4662</v>
      </c>
      <c r="H5024" s="13" t="s">
        <v>9218</v>
      </c>
      <c r="I5024" s="1">
        <v>4071895</v>
      </c>
      <c r="J5024" s="1">
        <v>-7395604</v>
      </c>
      <c r="K5024" t="s">
        <v>40</v>
      </c>
      <c r="L5024" s="20">
        <v>73</v>
      </c>
      <c r="M5024" s="4">
        <v>2</v>
      </c>
      <c r="N5024" s="4">
        <v>39</v>
      </c>
      <c r="O5024" s="2">
        <v>43629</v>
      </c>
      <c r="P5024" s="3">
        <v>0.71</v>
      </c>
      <c r="Q5024" s="4">
        <v>1</v>
      </c>
      <c r="R5024" s="3">
        <v>6.9</v>
      </c>
      <c r="S50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4" t="str">
        <f>IF(AIRBNB[[#This Row],[RUIDO(dB)]]&lt;=4,"Silencioso",IF(AIRBNB[[#This Row],[RUIDO(dB)]]&lt;=5.5,"Poco Ruidoso","Ruidoso"))</f>
        <v>Ruidoso</v>
      </c>
      <c r="U5024" t="str">
        <f>IF(AND(AIRBNB[[#This Row],[PRECIO]]&lt;50,AIRBNB[[#This Row],[MIN_NOCHES]]&gt;3),"Dentro del presupuesto","No considerar")</f>
        <v>No considerar</v>
      </c>
      <c r="V5024" t="str">
        <f>VLOOKUP(AIRBNB[[#This Row],[HOST_ID]],Super_host[],5,FALSE)</f>
        <v>Host</v>
      </c>
    </row>
    <row r="5025" spans="1:22">
      <c r="A5025" s="4">
        <v>1114788</v>
      </c>
      <c r="B5025" t="s">
        <v>8185</v>
      </c>
      <c r="C5025" s="4">
        <v>6118355</v>
      </c>
      <c r="D5025" t="s">
        <v>1</v>
      </c>
      <c r="E5025" t="s">
        <v>8186</v>
      </c>
      <c r="F5025" s="4">
        <v>11370</v>
      </c>
      <c r="G5025" s="13" t="s">
        <v>7897</v>
      </c>
      <c r="H5025" s="13" t="s">
        <v>7898</v>
      </c>
      <c r="I5025" s="1">
        <v>4077103</v>
      </c>
      <c r="J5025" s="1">
        <v>-7389461</v>
      </c>
      <c r="K5025" t="s">
        <v>40</v>
      </c>
      <c r="L5025" s="20">
        <v>73</v>
      </c>
      <c r="M5025" s="4">
        <v>1</v>
      </c>
      <c r="N5025" s="4">
        <v>6</v>
      </c>
      <c r="O5025" s="2">
        <v>43555</v>
      </c>
      <c r="P5025" s="3">
        <v>0.13</v>
      </c>
      <c r="Q5025" s="4">
        <v>5</v>
      </c>
      <c r="R5025" s="3">
        <v>6.24</v>
      </c>
      <c r="S50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5" t="str">
        <f>IF(AIRBNB[[#This Row],[RUIDO(dB)]]&lt;=4,"Silencioso",IF(AIRBNB[[#This Row],[RUIDO(dB)]]&lt;=5.5,"Poco Ruidoso","Ruidoso"))</f>
        <v>Ruidoso</v>
      </c>
      <c r="U5025" t="str">
        <f>IF(AND(AIRBNB[[#This Row],[PRECIO]]&lt;50,AIRBNB[[#This Row],[MIN_NOCHES]]&gt;3),"Dentro del presupuesto","No considerar")</f>
        <v>No considerar</v>
      </c>
      <c r="V5025" t="str">
        <f>VLOOKUP(AIRBNB[[#This Row],[HOST_ID]],Super_host[],5,FALSE)</f>
        <v>Host</v>
      </c>
    </row>
    <row r="5026" spans="1:22">
      <c r="A5026" s="4">
        <v>1870228</v>
      </c>
      <c r="B5026" t="s">
        <v>8771</v>
      </c>
      <c r="C5026" s="4">
        <v>4378763</v>
      </c>
      <c r="D5026" t="s">
        <v>7242</v>
      </c>
      <c r="E5026" t="s">
        <v>8772</v>
      </c>
      <c r="F5026" s="4">
        <v>11101</v>
      </c>
      <c r="G5026" s="13" t="s">
        <v>7897</v>
      </c>
      <c r="H5026" s="13" t="s">
        <v>7905</v>
      </c>
      <c r="I5026" s="1">
        <v>4075283</v>
      </c>
      <c r="J5026" s="1">
        <v>-7392915</v>
      </c>
      <c r="K5026" t="s">
        <v>40</v>
      </c>
      <c r="L5026" s="20">
        <v>73</v>
      </c>
      <c r="M5026" s="4">
        <v>2</v>
      </c>
      <c r="N5026" s="4">
        <v>97</v>
      </c>
      <c r="O5026" s="2">
        <v>43625</v>
      </c>
      <c r="P5026" s="3">
        <v>1.44</v>
      </c>
      <c r="Q5026" s="4">
        <v>5</v>
      </c>
      <c r="R5026" s="3">
        <v>6.24</v>
      </c>
      <c r="S50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6" t="str">
        <f>IF(AIRBNB[[#This Row],[RUIDO(dB)]]&lt;=4,"Silencioso",IF(AIRBNB[[#This Row],[RUIDO(dB)]]&lt;=5.5,"Poco Ruidoso","Ruidoso"))</f>
        <v>Ruidoso</v>
      </c>
      <c r="U5026" t="str">
        <f>IF(AND(AIRBNB[[#This Row],[PRECIO]]&lt;50,AIRBNB[[#This Row],[MIN_NOCHES]]&gt;3),"Dentro del presupuesto","No considerar")</f>
        <v>No considerar</v>
      </c>
      <c r="V5026" t="str">
        <f>VLOOKUP(AIRBNB[[#This Row],[HOST_ID]],Super_host[],5,FALSE)</f>
        <v>Host</v>
      </c>
    </row>
    <row r="5027" spans="1:22">
      <c r="A5027" s="4">
        <v>2080709</v>
      </c>
      <c r="B5027" t="s">
        <v>11824</v>
      </c>
      <c r="C5027" s="4">
        <v>4030621</v>
      </c>
      <c r="D5027" t="s">
        <v>2945</v>
      </c>
      <c r="E5027" t="s">
        <v>11825</v>
      </c>
      <c r="F5027" s="4">
        <v>11222</v>
      </c>
      <c r="G5027" s="13" t="s">
        <v>4662</v>
      </c>
      <c r="H5027" s="13" t="s">
        <v>9249</v>
      </c>
      <c r="I5027" s="1">
        <v>4073303</v>
      </c>
      <c r="J5027" s="1">
        <v>-7395153</v>
      </c>
      <c r="K5027" t="s">
        <v>40</v>
      </c>
      <c r="L5027" s="20">
        <v>73</v>
      </c>
      <c r="M5027" s="4">
        <v>2</v>
      </c>
      <c r="N5027" s="4">
        <v>19</v>
      </c>
      <c r="O5027" s="2">
        <v>42374</v>
      </c>
      <c r="P5027" s="3">
        <v>0.28000000000000003</v>
      </c>
      <c r="Q5027" s="4">
        <v>1</v>
      </c>
      <c r="R5027" s="3">
        <v>6.9</v>
      </c>
      <c r="S50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7" t="str">
        <f>IF(AIRBNB[[#This Row],[RUIDO(dB)]]&lt;=4,"Silencioso",IF(AIRBNB[[#This Row],[RUIDO(dB)]]&lt;=5.5,"Poco Ruidoso","Ruidoso"))</f>
        <v>Ruidoso</v>
      </c>
      <c r="U5027" t="str">
        <f>IF(AND(AIRBNB[[#This Row],[PRECIO]]&lt;50,AIRBNB[[#This Row],[MIN_NOCHES]]&gt;3),"Dentro del presupuesto","No considerar")</f>
        <v>No considerar</v>
      </c>
      <c r="V5027" t="str">
        <f>VLOOKUP(AIRBNB[[#This Row],[HOST_ID]],Super_host[],5,FALSE)</f>
        <v>Host</v>
      </c>
    </row>
    <row r="5028" spans="1:22">
      <c r="A5028" s="4">
        <v>695465</v>
      </c>
      <c r="B5028" t="s">
        <v>5154</v>
      </c>
      <c r="C5028" s="4">
        <v>3561489</v>
      </c>
      <c r="D5028" t="s">
        <v>291</v>
      </c>
      <c r="E5028" t="s">
        <v>5155</v>
      </c>
      <c r="F5028" s="4">
        <v>10009</v>
      </c>
      <c r="G5028" s="13" t="s">
        <v>124</v>
      </c>
      <c r="H5028" s="13" t="s">
        <v>133</v>
      </c>
      <c r="I5028" s="1">
        <v>4072482</v>
      </c>
      <c r="J5028" s="1">
        <v>-7398097</v>
      </c>
      <c r="K5028" t="s">
        <v>5</v>
      </c>
      <c r="L5028" s="20">
        <v>73</v>
      </c>
      <c r="M5028" s="4">
        <v>30</v>
      </c>
      <c r="N5028" s="4">
        <v>100</v>
      </c>
      <c r="O5028" s="2">
        <v>43647</v>
      </c>
      <c r="P5028" s="3">
        <v>1.25</v>
      </c>
      <c r="Q5028" s="4">
        <v>1</v>
      </c>
      <c r="R5028" s="3">
        <v>5.6</v>
      </c>
      <c r="S50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8" t="str">
        <f>IF(AIRBNB[[#This Row],[RUIDO(dB)]]&lt;=4,"Silencioso",IF(AIRBNB[[#This Row],[RUIDO(dB)]]&lt;=5.5,"Poco Ruidoso","Ruidoso"))</f>
        <v>Ruidoso</v>
      </c>
      <c r="U5028" t="str">
        <f>IF(AND(AIRBNB[[#This Row],[PRECIO]]&lt;50,AIRBNB[[#This Row],[MIN_NOCHES]]&gt;3),"Dentro del presupuesto","No considerar")</f>
        <v>No considerar</v>
      </c>
      <c r="V5028" t="str">
        <f>VLOOKUP(AIRBNB[[#This Row],[HOST_ID]],Super_host[],5,FALSE)</f>
        <v>Host</v>
      </c>
    </row>
    <row r="5029" spans="1:22">
      <c r="A5029" s="4">
        <v>5364134</v>
      </c>
      <c r="B5029" t="s">
        <v>15225</v>
      </c>
      <c r="C5029" s="4">
        <v>3201774</v>
      </c>
      <c r="D5029" t="s">
        <v>337</v>
      </c>
      <c r="E5029" t="s">
        <v>15226</v>
      </c>
      <c r="F5029" s="4">
        <v>11215</v>
      </c>
      <c r="G5029" s="13" t="s">
        <v>4662</v>
      </c>
      <c r="H5029" s="13" t="s">
        <v>9262</v>
      </c>
      <c r="I5029" s="1">
        <v>4066305</v>
      </c>
      <c r="J5029" s="1">
        <v>-739886</v>
      </c>
      <c r="K5029" t="s">
        <v>40</v>
      </c>
      <c r="L5029" s="20">
        <v>73</v>
      </c>
      <c r="M5029" s="4">
        <v>1</v>
      </c>
      <c r="N5029" s="4">
        <v>199</v>
      </c>
      <c r="O5029" s="2">
        <v>43648</v>
      </c>
      <c r="P5029" s="3">
        <v>4.1500000000000004</v>
      </c>
      <c r="Q5029" s="4">
        <v>1</v>
      </c>
      <c r="R5029" s="3">
        <v>6.9</v>
      </c>
      <c r="S50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29" t="str">
        <f>IF(AIRBNB[[#This Row],[RUIDO(dB)]]&lt;=4,"Silencioso",IF(AIRBNB[[#This Row],[RUIDO(dB)]]&lt;=5.5,"Poco Ruidoso","Ruidoso"))</f>
        <v>Ruidoso</v>
      </c>
      <c r="U5029" t="str">
        <f>IF(AND(AIRBNB[[#This Row],[PRECIO]]&lt;50,AIRBNB[[#This Row],[MIN_NOCHES]]&gt;3),"Dentro del presupuesto","No considerar")</f>
        <v>No considerar</v>
      </c>
      <c r="V5029" t="str">
        <f>VLOOKUP(AIRBNB[[#This Row],[HOST_ID]],Super_host[],5,FALSE)</f>
        <v>Host</v>
      </c>
    </row>
    <row r="5030" spans="1:22">
      <c r="A5030" s="4">
        <v>741354</v>
      </c>
      <c r="B5030" t="s">
        <v>11715</v>
      </c>
      <c r="C5030" s="4">
        <v>2577615</v>
      </c>
      <c r="D5030" t="s">
        <v>11716</v>
      </c>
      <c r="E5030" t="s">
        <v>11717</v>
      </c>
      <c r="F5030" s="4">
        <v>11235</v>
      </c>
      <c r="G5030" s="13" t="s">
        <v>4662</v>
      </c>
      <c r="H5030" s="13" t="s">
        <v>9867</v>
      </c>
      <c r="I5030" s="1">
        <v>4057728</v>
      </c>
      <c r="J5030" s="1">
        <v>-7395362</v>
      </c>
      <c r="K5030" t="s">
        <v>5</v>
      </c>
      <c r="L5030" s="20">
        <v>73</v>
      </c>
      <c r="M5030" s="4">
        <v>30</v>
      </c>
      <c r="N5030" s="4">
        <v>21</v>
      </c>
      <c r="O5030" s="2">
        <v>42843</v>
      </c>
      <c r="P5030" s="3">
        <v>0.26</v>
      </c>
      <c r="Q5030" s="4">
        <v>1</v>
      </c>
      <c r="R5030" s="3">
        <v>6.9</v>
      </c>
      <c r="S50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0" t="str">
        <f>IF(AIRBNB[[#This Row],[RUIDO(dB)]]&lt;=4,"Silencioso",IF(AIRBNB[[#This Row],[RUIDO(dB)]]&lt;=5.5,"Poco Ruidoso","Ruidoso"))</f>
        <v>Ruidoso</v>
      </c>
      <c r="U5030" t="str">
        <f>IF(AND(AIRBNB[[#This Row],[PRECIO]]&lt;50,AIRBNB[[#This Row],[MIN_NOCHES]]&gt;3),"Dentro del presupuesto","No considerar")</f>
        <v>No considerar</v>
      </c>
      <c r="V5030" t="str">
        <f>VLOOKUP(AIRBNB[[#This Row],[HOST_ID]],Super_host[],5,FALSE)</f>
        <v>Host</v>
      </c>
    </row>
    <row r="5031" spans="1:22">
      <c r="A5031" s="4">
        <v>6433445</v>
      </c>
      <c r="B5031" t="s">
        <v>12071</v>
      </c>
      <c r="C5031" s="4">
        <v>1905361</v>
      </c>
      <c r="D5031" t="s">
        <v>1967</v>
      </c>
      <c r="E5031" t="s">
        <v>12072</v>
      </c>
      <c r="F5031" s="4">
        <v>11238</v>
      </c>
      <c r="G5031" s="13" t="s">
        <v>4662</v>
      </c>
      <c r="H5031" s="13" t="s">
        <v>9387</v>
      </c>
      <c r="I5031" s="1">
        <v>4068404</v>
      </c>
      <c r="J5031" s="1">
        <v>-7396714</v>
      </c>
      <c r="K5031" t="s">
        <v>5</v>
      </c>
      <c r="L5031" s="20">
        <v>73</v>
      </c>
      <c r="M5031" s="4">
        <v>6</v>
      </c>
      <c r="N5031" s="4">
        <v>17</v>
      </c>
      <c r="O5031" s="2">
        <v>43615</v>
      </c>
      <c r="P5031" s="3">
        <v>0.34</v>
      </c>
      <c r="Q5031" s="4">
        <v>1</v>
      </c>
      <c r="R5031" s="3">
        <v>6.9</v>
      </c>
      <c r="S50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1" t="str">
        <f>IF(AIRBNB[[#This Row],[RUIDO(dB)]]&lt;=4,"Silencioso",IF(AIRBNB[[#This Row],[RUIDO(dB)]]&lt;=5.5,"Poco Ruidoso","Ruidoso"))</f>
        <v>Ruidoso</v>
      </c>
      <c r="U5031" t="str">
        <f>IF(AND(AIRBNB[[#This Row],[PRECIO]]&lt;50,AIRBNB[[#This Row],[MIN_NOCHES]]&gt;3),"Dentro del presupuesto","No considerar")</f>
        <v>No considerar</v>
      </c>
      <c r="V5031" t="str">
        <f>VLOOKUP(AIRBNB[[#This Row],[HOST_ID]],Super_host[],5,FALSE)</f>
        <v>Host</v>
      </c>
    </row>
    <row r="5032" spans="1:22">
      <c r="A5032" s="4">
        <v>263776</v>
      </c>
      <c r="B5032" t="s">
        <v>8669</v>
      </c>
      <c r="C5032" s="4">
        <v>1384111</v>
      </c>
      <c r="D5032" t="s">
        <v>8670</v>
      </c>
      <c r="E5032" t="s">
        <v>8251</v>
      </c>
      <c r="F5032" s="4">
        <v>11104</v>
      </c>
      <c r="G5032" s="13" t="s">
        <v>7897</v>
      </c>
      <c r="H5032" s="13" t="s">
        <v>7923</v>
      </c>
      <c r="I5032" s="1">
        <v>4074558</v>
      </c>
      <c r="J5032" s="1">
        <v>-7392324</v>
      </c>
      <c r="K5032" t="s">
        <v>40</v>
      </c>
      <c r="L5032" s="20">
        <v>73</v>
      </c>
      <c r="M5032" s="4">
        <v>2</v>
      </c>
      <c r="N5032" s="4">
        <v>95</v>
      </c>
      <c r="O5032" s="2">
        <v>43467</v>
      </c>
      <c r="P5032" s="3">
        <v>1.02</v>
      </c>
      <c r="Q5032" s="4">
        <v>5</v>
      </c>
      <c r="R5032" s="3">
        <v>6.24</v>
      </c>
      <c r="S50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2" t="str">
        <f>IF(AIRBNB[[#This Row],[RUIDO(dB)]]&lt;=4,"Silencioso",IF(AIRBNB[[#This Row],[RUIDO(dB)]]&lt;=5.5,"Poco Ruidoso","Ruidoso"))</f>
        <v>Ruidoso</v>
      </c>
      <c r="U5032" t="str">
        <f>IF(AND(AIRBNB[[#This Row],[PRECIO]]&lt;50,AIRBNB[[#This Row],[MIN_NOCHES]]&gt;3),"Dentro del presupuesto","No considerar")</f>
        <v>No considerar</v>
      </c>
      <c r="V5032" t="str">
        <f>VLOOKUP(AIRBNB[[#This Row],[HOST_ID]],Super_host[],5,FALSE)</f>
        <v>Host</v>
      </c>
    </row>
    <row r="5033" spans="1:22">
      <c r="A5033" s="4">
        <v>1487222</v>
      </c>
      <c r="B5033" t="s">
        <v>11660</v>
      </c>
      <c r="C5033" s="4">
        <v>1308282</v>
      </c>
      <c r="D5033" t="s">
        <v>2197</v>
      </c>
      <c r="E5033" t="s">
        <v>11661</v>
      </c>
      <c r="F5033" s="4">
        <v>11238</v>
      </c>
      <c r="G5033" s="13" t="s">
        <v>4662</v>
      </c>
      <c r="H5033" s="13" t="s">
        <v>9252</v>
      </c>
      <c r="I5033" s="1">
        <v>4067838</v>
      </c>
      <c r="J5033" s="1">
        <v>-7395549</v>
      </c>
      <c r="K5033" t="s">
        <v>5</v>
      </c>
      <c r="L5033" s="20">
        <v>73</v>
      </c>
      <c r="M5033" s="4">
        <v>4</v>
      </c>
      <c r="N5033" s="4">
        <v>18</v>
      </c>
      <c r="O5033" s="2">
        <v>43429</v>
      </c>
      <c r="P5033" s="3">
        <v>0.25</v>
      </c>
      <c r="Q5033" s="4">
        <v>1</v>
      </c>
      <c r="R5033" s="3">
        <v>6.9</v>
      </c>
      <c r="S50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3" t="str">
        <f>IF(AIRBNB[[#This Row],[RUIDO(dB)]]&lt;=4,"Silencioso",IF(AIRBNB[[#This Row],[RUIDO(dB)]]&lt;=5.5,"Poco Ruidoso","Ruidoso"))</f>
        <v>Ruidoso</v>
      </c>
      <c r="U5033" t="str">
        <f>IF(AND(AIRBNB[[#This Row],[PRECIO]]&lt;50,AIRBNB[[#This Row],[MIN_NOCHES]]&gt;3),"Dentro del presupuesto","No considerar")</f>
        <v>No considerar</v>
      </c>
      <c r="V5033" t="str">
        <f>VLOOKUP(AIRBNB[[#This Row],[HOST_ID]],Super_host[],5,FALSE)</f>
        <v>Host</v>
      </c>
    </row>
    <row r="5034" spans="1:22">
      <c r="A5034" s="4">
        <v>1474980</v>
      </c>
      <c r="B5034" t="s">
        <v>2288</v>
      </c>
      <c r="C5034" s="4">
        <v>823392</v>
      </c>
      <c r="D5034" t="s">
        <v>466</v>
      </c>
      <c r="E5034" t="s">
        <v>2289</v>
      </c>
      <c r="F5034" s="4">
        <v>10009</v>
      </c>
      <c r="G5034" s="13" t="s">
        <v>124</v>
      </c>
      <c r="H5034" s="13" t="s">
        <v>133</v>
      </c>
      <c r="I5034" s="1">
        <v>4072247</v>
      </c>
      <c r="J5034" s="1">
        <v>-7397947</v>
      </c>
      <c r="K5034" t="s">
        <v>40</v>
      </c>
      <c r="L5034" s="20">
        <v>73</v>
      </c>
      <c r="M5034" s="4">
        <v>12</v>
      </c>
      <c r="N5034" s="4">
        <v>11</v>
      </c>
      <c r="O5034" s="2">
        <v>43645</v>
      </c>
      <c r="P5034" s="3">
        <v>0.16</v>
      </c>
      <c r="Q5034" s="4">
        <v>1</v>
      </c>
      <c r="R5034" s="3">
        <v>5.6</v>
      </c>
      <c r="S50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4" t="str">
        <f>IF(AIRBNB[[#This Row],[RUIDO(dB)]]&lt;=4,"Silencioso",IF(AIRBNB[[#This Row],[RUIDO(dB)]]&lt;=5.5,"Poco Ruidoso","Ruidoso"))</f>
        <v>Ruidoso</v>
      </c>
      <c r="U5034" t="str">
        <f>IF(AND(AIRBNB[[#This Row],[PRECIO]]&lt;50,AIRBNB[[#This Row],[MIN_NOCHES]]&gt;3),"Dentro del presupuesto","No considerar")</f>
        <v>No considerar</v>
      </c>
      <c r="V5034" t="str">
        <f>VLOOKUP(AIRBNB[[#This Row],[HOST_ID]],Super_host[],5,FALSE)</f>
        <v>Host</v>
      </c>
    </row>
    <row r="5035" spans="1:22">
      <c r="A5035" s="4">
        <v>4766284</v>
      </c>
      <c r="B5035" t="s">
        <v>3345</v>
      </c>
      <c r="C5035" s="4">
        <v>420111</v>
      </c>
      <c r="D5035" t="s">
        <v>658</v>
      </c>
      <c r="E5035" t="s">
        <v>3346</v>
      </c>
      <c r="F5035" s="4">
        <v>10035</v>
      </c>
      <c r="G5035" s="13" t="s">
        <v>124</v>
      </c>
      <c r="H5035" s="13" t="s">
        <v>219</v>
      </c>
      <c r="I5035" s="1">
        <v>4079796</v>
      </c>
      <c r="J5035" s="1">
        <v>-7393856</v>
      </c>
      <c r="K5035" t="s">
        <v>40</v>
      </c>
      <c r="L5035" s="20">
        <v>73</v>
      </c>
      <c r="M5035" s="4">
        <v>2</v>
      </c>
      <c r="N5035" s="4">
        <v>15</v>
      </c>
      <c r="O5035" s="2">
        <v>43645</v>
      </c>
      <c r="P5035" s="3">
        <v>0.33</v>
      </c>
      <c r="Q5035" s="4">
        <v>1</v>
      </c>
      <c r="R5035" s="3">
        <v>5.6</v>
      </c>
      <c r="S50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5" t="str">
        <f>IF(AIRBNB[[#This Row],[RUIDO(dB)]]&lt;=4,"Silencioso",IF(AIRBNB[[#This Row],[RUIDO(dB)]]&lt;=5.5,"Poco Ruidoso","Ruidoso"))</f>
        <v>Ruidoso</v>
      </c>
      <c r="U5035" t="str">
        <f>IF(AND(AIRBNB[[#This Row],[PRECIO]]&lt;50,AIRBNB[[#This Row],[MIN_NOCHES]]&gt;3),"Dentro del presupuesto","No considerar")</f>
        <v>No considerar</v>
      </c>
      <c r="V5035" t="str">
        <f>VLOOKUP(AIRBNB[[#This Row],[HOST_ID]],Super_host[],5,FALSE)</f>
        <v>Host</v>
      </c>
    </row>
    <row r="5036" spans="1:22">
      <c r="A5036" s="4">
        <v>646458</v>
      </c>
      <c r="B5036" t="s">
        <v>10277</v>
      </c>
      <c r="C5036" s="4">
        <v>415660</v>
      </c>
      <c r="D5036" t="s">
        <v>8134</v>
      </c>
      <c r="E5036" t="s">
        <v>10278</v>
      </c>
      <c r="F5036" s="4">
        <v>11249</v>
      </c>
      <c r="G5036" s="13" t="s">
        <v>4662</v>
      </c>
      <c r="H5036" s="13" t="s">
        <v>9218</v>
      </c>
      <c r="I5036" s="1">
        <v>4071256</v>
      </c>
      <c r="J5036" s="1">
        <v>-7396626</v>
      </c>
      <c r="K5036" t="s">
        <v>40</v>
      </c>
      <c r="L5036" s="20">
        <v>73</v>
      </c>
      <c r="M5036" s="4">
        <v>6</v>
      </c>
      <c r="N5036" s="4">
        <v>6</v>
      </c>
      <c r="O5036" s="2">
        <v>43598</v>
      </c>
      <c r="P5036" s="3">
        <v>7.0000000000000007E-2</v>
      </c>
      <c r="Q5036" s="4">
        <v>1</v>
      </c>
      <c r="R5036" s="3">
        <v>6.9</v>
      </c>
      <c r="S50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6" t="str">
        <f>IF(AIRBNB[[#This Row],[RUIDO(dB)]]&lt;=4,"Silencioso",IF(AIRBNB[[#This Row],[RUIDO(dB)]]&lt;=5.5,"Poco Ruidoso","Ruidoso"))</f>
        <v>Ruidoso</v>
      </c>
      <c r="U5036" t="str">
        <f>IF(AND(AIRBNB[[#This Row],[PRECIO]]&lt;50,AIRBNB[[#This Row],[MIN_NOCHES]]&gt;3),"Dentro del presupuesto","No considerar")</f>
        <v>No considerar</v>
      </c>
      <c r="V5036" t="str">
        <f>VLOOKUP(AIRBNB[[#This Row],[HOST_ID]],Super_host[],5,FALSE)</f>
        <v>Host</v>
      </c>
    </row>
    <row r="5037" spans="1:22">
      <c r="A5037" s="4">
        <v>350525</v>
      </c>
      <c r="B5037" t="s">
        <v>12637</v>
      </c>
      <c r="C5037" s="4">
        <v>74777</v>
      </c>
      <c r="D5037" t="s">
        <v>12638</v>
      </c>
      <c r="E5037" t="s">
        <v>12639</v>
      </c>
      <c r="F5037" s="4">
        <v>11225</v>
      </c>
      <c r="G5037" s="13" t="s">
        <v>4662</v>
      </c>
      <c r="H5037" s="13" t="s">
        <v>9252</v>
      </c>
      <c r="I5037" s="1">
        <v>4066888</v>
      </c>
      <c r="J5037" s="1">
        <v>-7395292</v>
      </c>
      <c r="K5037" t="s">
        <v>5</v>
      </c>
      <c r="L5037" s="20">
        <v>73</v>
      </c>
      <c r="M5037" s="4">
        <v>14</v>
      </c>
      <c r="N5037" s="4">
        <v>46</v>
      </c>
      <c r="O5037" s="2">
        <v>43270</v>
      </c>
      <c r="P5037" s="3">
        <v>0.52</v>
      </c>
      <c r="Q5037" s="4">
        <v>1</v>
      </c>
      <c r="R5037" s="3">
        <v>6.9</v>
      </c>
      <c r="S50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7" t="str">
        <f>IF(AIRBNB[[#This Row],[RUIDO(dB)]]&lt;=4,"Silencioso",IF(AIRBNB[[#This Row],[RUIDO(dB)]]&lt;=5.5,"Poco Ruidoso","Ruidoso"))</f>
        <v>Ruidoso</v>
      </c>
      <c r="U5037" t="str">
        <f>IF(AND(AIRBNB[[#This Row],[PRECIO]]&lt;50,AIRBNB[[#This Row],[MIN_NOCHES]]&gt;3),"Dentro del presupuesto","No considerar")</f>
        <v>No considerar</v>
      </c>
      <c r="V5037" t="str">
        <f>VLOOKUP(AIRBNB[[#This Row],[HOST_ID]],Super_host[],5,FALSE)</f>
        <v>Host</v>
      </c>
    </row>
    <row r="5038" spans="1:22">
      <c r="A5038" s="4">
        <v>6544899</v>
      </c>
      <c r="B5038" t="s">
        <v>6585</v>
      </c>
      <c r="C5038" s="4">
        <v>34233009</v>
      </c>
      <c r="D5038" t="s">
        <v>5635</v>
      </c>
      <c r="E5038" t="s">
        <v>6586</v>
      </c>
      <c r="F5038" s="4">
        <v>10014</v>
      </c>
      <c r="G5038" s="13" t="s">
        <v>124</v>
      </c>
      <c r="H5038" s="13" t="s">
        <v>140</v>
      </c>
      <c r="I5038" s="1">
        <v>4073638</v>
      </c>
      <c r="J5038" s="1">
        <v>-7400393</v>
      </c>
      <c r="K5038" t="s">
        <v>5</v>
      </c>
      <c r="L5038" s="20">
        <v>72</v>
      </c>
      <c r="M5038" s="4">
        <v>28</v>
      </c>
      <c r="N5038" s="4">
        <v>0</v>
      </c>
      <c r="O5038" s="2">
        <v>42240</v>
      </c>
      <c r="P5038" s="3">
        <v>0.08</v>
      </c>
      <c r="Q5038" s="4">
        <v>1</v>
      </c>
      <c r="R5038" s="3">
        <v>5.6</v>
      </c>
      <c r="S50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8" t="str">
        <f>IF(AIRBNB[[#This Row],[RUIDO(dB)]]&lt;=4,"Silencioso",IF(AIRBNB[[#This Row],[RUIDO(dB)]]&lt;=5.5,"Poco Ruidoso","Ruidoso"))</f>
        <v>Ruidoso</v>
      </c>
      <c r="U5038" t="str">
        <f>IF(AND(AIRBNB[[#This Row],[PRECIO]]&lt;50,AIRBNB[[#This Row],[MIN_NOCHES]]&gt;3),"Dentro del presupuesto","No considerar")</f>
        <v>No considerar</v>
      </c>
      <c r="V5038" t="str">
        <f>VLOOKUP(AIRBNB[[#This Row],[HOST_ID]],Super_host[],5,FALSE)</f>
        <v>Host</v>
      </c>
    </row>
    <row r="5039" spans="1:22">
      <c r="A5039" s="4">
        <v>5856760</v>
      </c>
      <c r="B5039" t="s">
        <v>2015</v>
      </c>
      <c r="C5039" s="4">
        <v>29408349</v>
      </c>
      <c r="D5039" t="s">
        <v>353</v>
      </c>
      <c r="E5039" t="s">
        <v>2016</v>
      </c>
      <c r="F5039" s="4">
        <v>10013</v>
      </c>
      <c r="G5039" s="13" t="s">
        <v>124</v>
      </c>
      <c r="H5039" s="13" t="s">
        <v>409</v>
      </c>
      <c r="I5039" s="1">
        <v>407149</v>
      </c>
      <c r="J5039" s="1">
        <v>-7399976</v>
      </c>
      <c r="K5039" t="s">
        <v>5</v>
      </c>
      <c r="L5039" s="20">
        <v>72</v>
      </c>
      <c r="M5039" s="4">
        <v>5</v>
      </c>
      <c r="N5039" s="4">
        <v>7</v>
      </c>
      <c r="O5039" s="2">
        <v>42843</v>
      </c>
      <c r="P5039" s="3">
        <v>0.14000000000000001</v>
      </c>
      <c r="Q5039" s="4">
        <v>1</v>
      </c>
      <c r="R5039" s="3">
        <v>5.6</v>
      </c>
      <c r="S50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39" t="str">
        <f>IF(AIRBNB[[#This Row],[RUIDO(dB)]]&lt;=4,"Silencioso",IF(AIRBNB[[#This Row],[RUIDO(dB)]]&lt;=5.5,"Poco Ruidoso","Ruidoso"))</f>
        <v>Ruidoso</v>
      </c>
      <c r="U5039" t="str">
        <f>IF(AND(AIRBNB[[#This Row],[PRECIO]]&lt;50,AIRBNB[[#This Row],[MIN_NOCHES]]&gt;3),"Dentro del presupuesto","No considerar")</f>
        <v>No considerar</v>
      </c>
      <c r="V5039" t="str">
        <f>VLOOKUP(AIRBNB[[#This Row],[HOST_ID]],Super_host[],5,FALSE)</f>
        <v>Host</v>
      </c>
    </row>
    <row r="5040" spans="1:22">
      <c r="A5040" s="4">
        <v>5500740</v>
      </c>
      <c r="B5040" t="s">
        <v>3397</v>
      </c>
      <c r="C5040" s="4">
        <v>26080167</v>
      </c>
      <c r="D5040" t="s">
        <v>955</v>
      </c>
      <c r="E5040" t="s">
        <v>3398</v>
      </c>
      <c r="F5040" s="4">
        <v>10032</v>
      </c>
      <c r="G5040" s="13" t="s">
        <v>124</v>
      </c>
      <c r="H5040" s="13" t="s">
        <v>125</v>
      </c>
      <c r="I5040" s="1">
        <v>4083551</v>
      </c>
      <c r="J5040" s="1">
        <v>-7394232</v>
      </c>
      <c r="K5040" t="s">
        <v>40</v>
      </c>
      <c r="L5040" s="20">
        <v>72</v>
      </c>
      <c r="M5040" s="4">
        <v>2</v>
      </c>
      <c r="N5040" s="4">
        <v>18</v>
      </c>
      <c r="O5040" s="2">
        <v>43590</v>
      </c>
      <c r="P5040" s="3">
        <v>0.35</v>
      </c>
      <c r="Q5040" s="4">
        <v>1</v>
      </c>
      <c r="R5040" s="3">
        <v>5.6</v>
      </c>
      <c r="S50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0" t="str">
        <f>IF(AIRBNB[[#This Row],[RUIDO(dB)]]&lt;=4,"Silencioso",IF(AIRBNB[[#This Row],[RUIDO(dB)]]&lt;=5.5,"Poco Ruidoso","Ruidoso"))</f>
        <v>Ruidoso</v>
      </c>
      <c r="U5040" t="str">
        <f>IF(AND(AIRBNB[[#This Row],[PRECIO]]&lt;50,AIRBNB[[#This Row],[MIN_NOCHES]]&gt;3),"Dentro del presupuesto","No considerar")</f>
        <v>No considerar</v>
      </c>
      <c r="V5040" t="str">
        <f>VLOOKUP(AIRBNB[[#This Row],[HOST_ID]],Super_host[],5,FALSE)</f>
        <v>Host</v>
      </c>
    </row>
    <row r="5041" spans="1:22">
      <c r="A5041" s="4">
        <v>4449058</v>
      </c>
      <c r="B5041" t="s">
        <v>3803</v>
      </c>
      <c r="C5041" s="4">
        <v>23089516</v>
      </c>
      <c r="D5041" t="s">
        <v>166</v>
      </c>
      <c r="E5041" t="s">
        <v>3804</v>
      </c>
      <c r="F5041" s="4">
        <v>10027</v>
      </c>
      <c r="G5041" s="13" t="s">
        <v>124</v>
      </c>
      <c r="H5041" s="13" t="s">
        <v>148</v>
      </c>
      <c r="I5041" s="1">
        <v>4081693</v>
      </c>
      <c r="J5041" s="1">
        <v>-7395421</v>
      </c>
      <c r="K5041" t="s">
        <v>40</v>
      </c>
      <c r="L5041" s="20">
        <v>72</v>
      </c>
      <c r="M5041" s="4">
        <v>1</v>
      </c>
      <c r="N5041" s="4">
        <v>26</v>
      </c>
      <c r="O5041" s="2">
        <v>43641</v>
      </c>
      <c r="P5041" s="3">
        <v>0.47</v>
      </c>
      <c r="Q5041" s="4">
        <v>1</v>
      </c>
      <c r="R5041" s="3">
        <v>5.6</v>
      </c>
      <c r="S50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1" t="str">
        <f>IF(AIRBNB[[#This Row],[RUIDO(dB)]]&lt;=4,"Silencioso",IF(AIRBNB[[#This Row],[RUIDO(dB)]]&lt;=5.5,"Poco Ruidoso","Ruidoso"))</f>
        <v>Ruidoso</v>
      </c>
      <c r="U5041" t="str">
        <f>IF(AND(AIRBNB[[#This Row],[PRECIO]]&lt;50,AIRBNB[[#This Row],[MIN_NOCHES]]&gt;3),"Dentro del presupuesto","No considerar")</f>
        <v>No considerar</v>
      </c>
      <c r="V5041" t="str">
        <f>VLOOKUP(AIRBNB[[#This Row],[HOST_ID]],Super_host[],5,FALSE)</f>
        <v>Host</v>
      </c>
    </row>
    <row r="5042" spans="1:22">
      <c r="A5042" s="4">
        <v>5191630</v>
      </c>
      <c r="B5042" t="s">
        <v>11401</v>
      </c>
      <c r="C5042" s="4">
        <v>21538710</v>
      </c>
      <c r="D5042" t="s">
        <v>11402</v>
      </c>
      <c r="E5042" t="s">
        <v>11403</v>
      </c>
      <c r="F5042" s="4">
        <v>11213</v>
      </c>
      <c r="G5042" s="13" t="s">
        <v>4662</v>
      </c>
      <c r="H5042" s="13" t="s">
        <v>9252</v>
      </c>
      <c r="I5042" s="1">
        <v>4067116</v>
      </c>
      <c r="J5042" s="1">
        <v>-7394293</v>
      </c>
      <c r="K5042" t="s">
        <v>5</v>
      </c>
      <c r="L5042" s="20">
        <v>72</v>
      </c>
      <c r="M5042" s="4">
        <v>7</v>
      </c>
      <c r="N5042" s="4">
        <v>11</v>
      </c>
      <c r="O5042" s="2">
        <v>42685</v>
      </c>
      <c r="P5042" s="3">
        <v>0.21</v>
      </c>
      <c r="Q5042" s="4">
        <v>1</v>
      </c>
      <c r="R5042" s="3">
        <v>6.9</v>
      </c>
      <c r="S50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2" t="str">
        <f>IF(AIRBNB[[#This Row],[RUIDO(dB)]]&lt;=4,"Silencioso",IF(AIRBNB[[#This Row],[RUIDO(dB)]]&lt;=5.5,"Poco Ruidoso","Ruidoso"))</f>
        <v>Ruidoso</v>
      </c>
      <c r="U5042" t="str">
        <f>IF(AND(AIRBNB[[#This Row],[PRECIO]]&lt;50,AIRBNB[[#This Row],[MIN_NOCHES]]&gt;3),"Dentro del presupuesto","No considerar")</f>
        <v>No considerar</v>
      </c>
      <c r="V5042" t="str">
        <f>VLOOKUP(AIRBNB[[#This Row],[HOST_ID]],Super_host[],5,FALSE)</f>
        <v>Host</v>
      </c>
    </row>
    <row r="5043" spans="1:22">
      <c r="A5043" s="4">
        <v>3835740</v>
      </c>
      <c r="B5043" t="s">
        <v>12817</v>
      </c>
      <c r="C5043" s="4">
        <v>18397763</v>
      </c>
      <c r="D5043" t="s">
        <v>12115</v>
      </c>
      <c r="E5043" t="s">
        <v>12818</v>
      </c>
      <c r="F5043" s="4">
        <v>11221</v>
      </c>
      <c r="G5043" s="13" t="s">
        <v>4662</v>
      </c>
      <c r="H5043" s="13" t="s">
        <v>9230</v>
      </c>
      <c r="I5043" s="1">
        <v>4068769</v>
      </c>
      <c r="J5043" s="1">
        <v>-7393074</v>
      </c>
      <c r="K5043" t="s">
        <v>40</v>
      </c>
      <c r="L5043" s="20">
        <v>72</v>
      </c>
      <c r="M5043" s="4">
        <v>2</v>
      </c>
      <c r="N5043" s="4">
        <v>36</v>
      </c>
      <c r="O5043" s="2">
        <v>43645</v>
      </c>
      <c r="P5043" s="3">
        <v>0.61</v>
      </c>
      <c r="Q5043" s="4">
        <v>1</v>
      </c>
      <c r="R5043" s="3">
        <v>6.9</v>
      </c>
      <c r="S50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3" t="str">
        <f>IF(AIRBNB[[#This Row],[RUIDO(dB)]]&lt;=4,"Silencioso",IF(AIRBNB[[#This Row],[RUIDO(dB)]]&lt;=5.5,"Poco Ruidoso","Ruidoso"))</f>
        <v>Ruidoso</v>
      </c>
      <c r="U5043" t="str">
        <f>IF(AND(AIRBNB[[#This Row],[PRECIO]]&lt;50,AIRBNB[[#This Row],[MIN_NOCHES]]&gt;3),"Dentro del presupuesto","No considerar")</f>
        <v>No considerar</v>
      </c>
      <c r="V5043" t="str">
        <f>VLOOKUP(AIRBNB[[#This Row],[HOST_ID]],Super_host[],5,FALSE)</f>
        <v>Host</v>
      </c>
    </row>
    <row r="5044" spans="1:22">
      <c r="A5044" s="4">
        <v>2465699</v>
      </c>
      <c r="B5044" t="s">
        <v>3707</v>
      </c>
      <c r="C5044" s="4">
        <v>12608261</v>
      </c>
      <c r="D5044" t="s">
        <v>3708</v>
      </c>
      <c r="E5044" t="s">
        <v>3709</v>
      </c>
      <c r="F5044" s="4">
        <v>10037</v>
      </c>
      <c r="G5044" s="13" t="s">
        <v>124</v>
      </c>
      <c r="H5044" s="13" t="s">
        <v>148</v>
      </c>
      <c r="I5044" s="1">
        <v>4079841</v>
      </c>
      <c r="J5044" s="1">
        <v>-7395257</v>
      </c>
      <c r="K5044" t="s">
        <v>40</v>
      </c>
      <c r="L5044" s="20">
        <v>72</v>
      </c>
      <c r="M5044" s="4">
        <v>2</v>
      </c>
      <c r="N5044" s="4">
        <v>27</v>
      </c>
      <c r="O5044" s="2">
        <v>43567</v>
      </c>
      <c r="P5044" s="3">
        <v>0.44</v>
      </c>
      <c r="Q5044" s="4">
        <v>1</v>
      </c>
      <c r="R5044" s="3">
        <v>5.6</v>
      </c>
      <c r="S50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4" t="str">
        <f>IF(AIRBNB[[#This Row],[RUIDO(dB)]]&lt;=4,"Silencioso",IF(AIRBNB[[#This Row],[RUIDO(dB)]]&lt;=5.5,"Poco Ruidoso","Ruidoso"))</f>
        <v>Ruidoso</v>
      </c>
      <c r="U5044" t="str">
        <f>IF(AND(AIRBNB[[#This Row],[PRECIO]]&lt;50,AIRBNB[[#This Row],[MIN_NOCHES]]&gt;3),"Dentro del presupuesto","No considerar")</f>
        <v>No considerar</v>
      </c>
      <c r="V5044" t="str">
        <f>VLOOKUP(AIRBNB[[#This Row],[HOST_ID]],Super_host[],5,FALSE)</f>
        <v>Host</v>
      </c>
    </row>
    <row r="5045" spans="1:22">
      <c r="A5045" s="4">
        <v>5020687</v>
      </c>
      <c r="B5045" t="s">
        <v>8998</v>
      </c>
      <c r="C5045" s="4">
        <v>10366837</v>
      </c>
      <c r="D5045" t="s">
        <v>8999</v>
      </c>
      <c r="E5045" t="s">
        <v>9000</v>
      </c>
      <c r="F5045" s="4">
        <v>11354</v>
      </c>
      <c r="G5045" s="13" t="s">
        <v>7897</v>
      </c>
      <c r="H5045" s="13" t="s">
        <v>7918</v>
      </c>
      <c r="I5045" s="1">
        <v>4075784</v>
      </c>
      <c r="J5045" s="1">
        <v>-7383181</v>
      </c>
      <c r="K5045" t="s">
        <v>5</v>
      </c>
      <c r="L5045" s="20">
        <v>72</v>
      </c>
      <c r="M5045" s="4">
        <v>2</v>
      </c>
      <c r="N5045" s="4">
        <v>94</v>
      </c>
      <c r="O5045" s="2">
        <v>43647</v>
      </c>
      <c r="P5045" s="3">
        <v>3.4</v>
      </c>
      <c r="Q5045" s="4">
        <v>5</v>
      </c>
      <c r="R5045" s="3">
        <v>6.24</v>
      </c>
      <c r="S50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5" t="str">
        <f>IF(AIRBNB[[#This Row],[RUIDO(dB)]]&lt;=4,"Silencioso",IF(AIRBNB[[#This Row],[RUIDO(dB)]]&lt;=5.5,"Poco Ruidoso","Ruidoso"))</f>
        <v>Ruidoso</v>
      </c>
      <c r="U5045" t="str">
        <f>IF(AND(AIRBNB[[#This Row],[PRECIO]]&lt;50,AIRBNB[[#This Row],[MIN_NOCHES]]&gt;3),"Dentro del presupuesto","No considerar")</f>
        <v>No considerar</v>
      </c>
      <c r="V5045" t="str">
        <f>VLOOKUP(AIRBNB[[#This Row],[HOST_ID]],Super_host[],5,FALSE)</f>
        <v>Host</v>
      </c>
    </row>
    <row r="5046" spans="1:22">
      <c r="A5046" s="4">
        <v>2028432</v>
      </c>
      <c r="B5046" t="s">
        <v>8424</v>
      </c>
      <c r="C5046" s="4">
        <v>10243387</v>
      </c>
      <c r="D5046" t="s">
        <v>8425</v>
      </c>
      <c r="E5046" t="s">
        <v>8426</v>
      </c>
      <c r="F5046" s="4">
        <v>11106</v>
      </c>
      <c r="G5046" s="13" t="s">
        <v>7897</v>
      </c>
      <c r="H5046" s="13" t="s">
        <v>7905</v>
      </c>
      <c r="I5046" s="1">
        <v>4075832</v>
      </c>
      <c r="J5046" s="1">
        <v>-7392874</v>
      </c>
      <c r="K5046" t="s">
        <v>40</v>
      </c>
      <c r="L5046" s="20">
        <v>72</v>
      </c>
      <c r="M5046" s="4">
        <v>3</v>
      </c>
      <c r="N5046" s="4">
        <v>26</v>
      </c>
      <c r="O5046" s="2">
        <v>43538</v>
      </c>
      <c r="P5046" s="3">
        <v>0.41</v>
      </c>
      <c r="Q5046" s="4">
        <v>5</v>
      </c>
      <c r="R5046" s="3">
        <v>6.24</v>
      </c>
      <c r="S50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6" t="str">
        <f>IF(AIRBNB[[#This Row],[RUIDO(dB)]]&lt;=4,"Silencioso",IF(AIRBNB[[#This Row],[RUIDO(dB)]]&lt;=5.5,"Poco Ruidoso","Ruidoso"))</f>
        <v>Ruidoso</v>
      </c>
      <c r="U5046" t="str">
        <f>IF(AND(AIRBNB[[#This Row],[PRECIO]]&lt;50,AIRBNB[[#This Row],[MIN_NOCHES]]&gt;3),"Dentro del presupuesto","No considerar")</f>
        <v>No considerar</v>
      </c>
      <c r="V5046" t="str">
        <f>VLOOKUP(AIRBNB[[#This Row],[HOST_ID]],Super_host[],5,FALSE)</f>
        <v>Host</v>
      </c>
    </row>
    <row r="5047" spans="1:22">
      <c r="A5047" s="4">
        <v>3715638</v>
      </c>
      <c r="B5047" t="s">
        <v>6295</v>
      </c>
      <c r="C5047" s="4">
        <v>9784206</v>
      </c>
      <c r="D5047" t="s">
        <v>6296</v>
      </c>
      <c r="E5047" t="s">
        <v>6297</v>
      </c>
      <c r="F5047" s="4">
        <v>10029</v>
      </c>
      <c r="G5047" s="13" t="s">
        <v>124</v>
      </c>
      <c r="H5047" s="13" t="s">
        <v>219</v>
      </c>
      <c r="I5047" s="1">
        <v>4079508</v>
      </c>
      <c r="J5047" s="1">
        <v>-7394895</v>
      </c>
      <c r="K5047" t="s">
        <v>40</v>
      </c>
      <c r="L5047" s="20">
        <v>72</v>
      </c>
      <c r="M5047" s="4">
        <v>1</v>
      </c>
      <c r="N5047" s="4">
        <v>204</v>
      </c>
      <c r="O5047" s="2">
        <v>43651</v>
      </c>
      <c r="P5047" s="3">
        <v>3.41</v>
      </c>
      <c r="Q5047" s="4">
        <v>1</v>
      </c>
      <c r="R5047" s="3">
        <v>5.6</v>
      </c>
      <c r="S50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7" t="str">
        <f>IF(AIRBNB[[#This Row],[RUIDO(dB)]]&lt;=4,"Silencioso",IF(AIRBNB[[#This Row],[RUIDO(dB)]]&lt;=5.5,"Poco Ruidoso","Ruidoso"))</f>
        <v>Ruidoso</v>
      </c>
      <c r="U5047" t="str">
        <f>IF(AND(AIRBNB[[#This Row],[PRECIO]]&lt;50,AIRBNB[[#This Row],[MIN_NOCHES]]&gt;3),"Dentro del presupuesto","No considerar")</f>
        <v>No considerar</v>
      </c>
      <c r="V5047" t="str">
        <f>VLOOKUP(AIRBNB[[#This Row],[HOST_ID]],Super_host[],5,FALSE)</f>
        <v>Host</v>
      </c>
    </row>
    <row r="5048" spans="1:22">
      <c r="A5048" s="4">
        <v>1846580</v>
      </c>
      <c r="B5048" t="s">
        <v>14680</v>
      </c>
      <c r="C5048" s="4">
        <v>9646158</v>
      </c>
      <c r="D5048" t="s">
        <v>14681</v>
      </c>
      <c r="E5048" t="s">
        <v>14682</v>
      </c>
      <c r="F5048" s="4">
        <v>11215</v>
      </c>
      <c r="G5048" s="13" t="s">
        <v>4662</v>
      </c>
      <c r="H5048" s="13" t="s">
        <v>9262</v>
      </c>
      <c r="I5048" s="1">
        <v>4066516</v>
      </c>
      <c r="J5048" s="1">
        <v>-739794</v>
      </c>
      <c r="K5048" t="s">
        <v>40</v>
      </c>
      <c r="L5048" s="20">
        <v>72</v>
      </c>
      <c r="M5048" s="4">
        <v>2</v>
      </c>
      <c r="N5048" s="4">
        <v>166</v>
      </c>
      <c r="O5048" s="2">
        <v>43648</v>
      </c>
      <c r="P5048" s="3">
        <v>2.4900000000000002</v>
      </c>
      <c r="Q5048" s="4">
        <v>1</v>
      </c>
      <c r="R5048" s="3">
        <v>6.9</v>
      </c>
      <c r="S50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8" t="str">
        <f>IF(AIRBNB[[#This Row],[RUIDO(dB)]]&lt;=4,"Silencioso",IF(AIRBNB[[#This Row],[RUIDO(dB)]]&lt;=5.5,"Poco Ruidoso","Ruidoso"))</f>
        <v>Ruidoso</v>
      </c>
      <c r="U5048" t="str">
        <f>IF(AND(AIRBNB[[#This Row],[PRECIO]]&lt;50,AIRBNB[[#This Row],[MIN_NOCHES]]&gt;3),"Dentro del presupuesto","No considerar")</f>
        <v>No considerar</v>
      </c>
      <c r="V5048" t="str">
        <f>VLOOKUP(AIRBNB[[#This Row],[HOST_ID]],Super_host[],5,FALSE)</f>
        <v>Host</v>
      </c>
    </row>
    <row r="5049" spans="1:22">
      <c r="A5049" s="4">
        <v>1426004</v>
      </c>
      <c r="B5049" t="s">
        <v>12762</v>
      </c>
      <c r="C5049" s="4">
        <v>7670501</v>
      </c>
      <c r="D5049" t="s">
        <v>478</v>
      </c>
      <c r="E5049" t="s">
        <v>12763</v>
      </c>
      <c r="F5049" s="4">
        <v>11221</v>
      </c>
      <c r="G5049" s="13" t="s">
        <v>4662</v>
      </c>
      <c r="H5049" s="13" t="s">
        <v>9230</v>
      </c>
      <c r="I5049" s="1">
        <v>406937</v>
      </c>
      <c r="J5049" s="1">
        <v>-7393104</v>
      </c>
      <c r="K5049" t="s">
        <v>40</v>
      </c>
      <c r="L5049" s="20">
        <v>72</v>
      </c>
      <c r="M5049" s="4">
        <v>7</v>
      </c>
      <c r="N5049" s="4">
        <v>41</v>
      </c>
      <c r="O5049" s="2">
        <v>43627</v>
      </c>
      <c r="P5049" s="3">
        <v>0.57999999999999996</v>
      </c>
      <c r="Q5049" s="4">
        <v>1</v>
      </c>
      <c r="R5049" s="3">
        <v>6.9</v>
      </c>
      <c r="S50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49" t="str">
        <f>IF(AIRBNB[[#This Row],[RUIDO(dB)]]&lt;=4,"Silencioso",IF(AIRBNB[[#This Row],[RUIDO(dB)]]&lt;=5.5,"Poco Ruidoso","Ruidoso"))</f>
        <v>Ruidoso</v>
      </c>
      <c r="U5049" t="str">
        <f>IF(AND(AIRBNB[[#This Row],[PRECIO]]&lt;50,AIRBNB[[#This Row],[MIN_NOCHES]]&gt;3),"Dentro del presupuesto","No considerar")</f>
        <v>No considerar</v>
      </c>
      <c r="V5049" t="str">
        <f>VLOOKUP(AIRBNB[[#This Row],[HOST_ID]],Super_host[],5,FALSE)</f>
        <v>Host</v>
      </c>
    </row>
    <row r="5050" spans="1:22">
      <c r="A5050" s="4">
        <v>1442450</v>
      </c>
      <c r="B5050" t="s">
        <v>15767</v>
      </c>
      <c r="C5050" s="4">
        <v>7388128</v>
      </c>
      <c r="D5050" t="s">
        <v>15768</v>
      </c>
      <c r="E5050" t="s">
        <v>15769</v>
      </c>
      <c r="F5050" s="4">
        <v>11221</v>
      </c>
      <c r="G5050" s="13" t="s">
        <v>4662</v>
      </c>
      <c r="H5050" s="13" t="s">
        <v>9230</v>
      </c>
      <c r="I5050" s="1">
        <v>4068669</v>
      </c>
      <c r="J5050" s="1">
        <v>-7391897</v>
      </c>
      <c r="K5050" t="s">
        <v>40</v>
      </c>
      <c r="L5050" s="20">
        <v>72</v>
      </c>
      <c r="M5050" s="4">
        <v>3</v>
      </c>
      <c r="N5050" s="4">
        <v>0</v>
      </c>
      <c r="O5050" s="2">
        <v>43080</v>
      </c>
      <c r="P5050" s="3">
        <v>0.04</v>
      </c>
      <c r="Q5050" s="4">
        <v>1</v>
      </c>
      <c r="R5050" s="3">
        <v>6.9</v>
      </c>
      <c r="S50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0" t="str">
        <f>IF(AIRBNB[[#This Row],[RUIDO(dB)]]&lt;=4,"Silencioso",IF(AIRBNB[[#This Row],[RUIDO(dB)]]&lt;=5.5,"Poco Ruidoso","Ruidoso"))</f>
        <v>Ruidoso</v>
      </c>
      <c r="U5050" t="str">
        <f>IF(AND(AIRBNB[[#This Row],[PRECIO]]&lt;50,AIRBNB[[#This Row],[MIN_NOCHES]]&gt;3),"Dentro del presupuesto","No considerar")</f>
        <v>No considerar</v>
      </c>
      <c r="V5050" t="str">
        <f>VLOOKUP(AIRBNB[[#This Row],[HOST_ID]],Super_host[],5,FALSE)</f>
        <v>Host</v>
      </c>
    </row>
    <row r="5051" spans="1:22">
      <c r="A5051" s="4">
        <v>1095106</v>
      </c>
      <c r="B5051" t="s">
        <v>13031</v>
      </c>
      <c r="C5051" s="4">
        <v>6016424</v>
      </c>
      <c r="D5051" t="s">
        <v>2601</v>
      </c>
      <c r="E5051" t="s">
        <v>13032</v>
      </c>
      <c r="F5051" s="4">
        <v>11222</v>
      </c>
      <c r="G5051" s="13" t="s">
        <v>4662</v>
      </c>
      <c r="H5051" s="13" t="s">
        <v>9249</v>
      </c>
      <c r="I5051" s="1">
        <v>4073026</v>
      </c>
      <c r="J5051" s="1">
        <v>-7395596</v>
      </c>
      <c r="K5051" t="s">
        <v>40</v>
      </c>
      <c r="L5051" s="20">
        <v>72</v>
      </c>
      <c r="M5051" s="4">
        <v>4</v>
      </c>
      <c r="N5051" s="4">
        <v>54</v>
      </c>
      <c r="O5051" s="2">
        <v>43618</v>
      </c>
      <c r="P5051" s="3">
        <v>0.72</v>
      </c>
      <c r="Q5051" s="4">
        <v>1</v>
      </c>
      <c r="R5051" s="3">
        <v>6.9</v>
      </c>
      <c r="S50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1" t="str">
        <f>IF(AIRBNB[[#This Row],[RUIDO(dB)]]&lt;=4,"Silencioso",IF(AIRBNB[[#This Row],[RUIDO(dB)]]&lt;=5.5,"Poco Ruidoso","Ruidoso"))</f>
        <v>Ruidoso</v>
      </c>
      <c r="U5051" t="str">
        <f>IF(AND(AIRBNB[[#This Row],[PRECIO]]&lt;50,AIRBNB[[#This Row],[MIN_NOCHES]]&gt;3),"Dentro del presupuesto","No considerar")</f>
        <v>No considerar</v>
      </c>
      <c r="V5051" t="str">
        <f>VLOOKUP(AIRBNB[[#This Row],[HOST_ID]],Super_host[],5,FALSE)</f>
        <v>Host</v>
      </c>
    </row>
    <row r="5052" spans="1:22">
      <c r="A5052" s="4">
        <v>1596314</v>
      </c>
      <c r="B5052" t="s">
        <v>3783</v>
      </c>
      <c r="C5052" s="4">
        <v>4327300</v>
      </c>
      <c r="D5052" t="s">
        <v>1174</v>
      </c>
      <c r="E5052" t="s">
        <v>3784</v>
      </c>
      <c r="F5052" s="4">
        <v>10032</v>
      </c>
      <c r="G5052" s="13" t="s">
        <v>124</v>
      </c>
      <c r="H5052" s="13" t="s">
        <v>125</v>
      </c>
      <c r="I5052" s="1">
        <v>4083399</v>
      </c>
      <c r="J5052" s="1">
        <v>-7394474</v>
      </c>
      <c r="K5052" t="s">
        <v>5</v>
      </c>
      <c r="L5052" s="20">
        <v>72</v>
      </c>
      <c r="M5052" s="4">
        <v>7</v>
      </c>
      <c r="N5052" s="4">
        <v>27</v>
      </c>
      <c r="O5052" s="2">
        <v>43610</v>
      </c>
      <c r="P5052" s="3">
        <v>0.46</v>
      </c>
      <c r="Q5052" s="4">
        <v>1</v>
      </c>
      <c r="R5052" s="3">
        <v>5.6</v>
      </c>
      <c r="S50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2" t="str">
        <f>IF(AIRBNB[[#This Row],[RUIDO(dB)]]&lt;=4,"Silencioso",IF(AIRBNB[[#This Row],[RUIDO(dB)]]&lt;=5.5,"Poco Ruidoso","Ruidoso"))</f>
        <v>Ruidoso</v>
      </c>
      <c r="U5052" t="str">
        <f>IF(AND(AIRBNB[[#This Row],[PRECIO]]&lt;50,AIRBNB[[#This Row],[MIN_NOCHES]]&gt;3),"Dentro del presupuesto","No considerar")</f>
        <v>No considerar</v>
      </c>
      <c r="V5052" t="str">
        <f>VLOOKUP(AIRBNB[[#This Row],[HOST_ID]],Super_host[],5,FALSE)</f>
        <v>Host</v>
      </c>
    </row>
    <row r="5053" spans="1:22">
      <c r="A5053" s="4">
        <v>1235078</v>
      </c>
      <c r="B5053" t="s">
        <v>1016</v>
      </c>
      <c r="C5053" s="4">
        <v>4185151</v>
      </c>
      <c r="D5053" t="s">
        <v>1017</v>
      </c>
      <c r="E5053" t="s">
        <v>1018</v>
      </c>
      <c r="F5053" s="4">
        <v>10031</v>
      </c>
      <c r="G5053" s="13" t="s">
        <v>124</v>
      </c>
      <c r="H5053" s="13" t="s">
        <v>148</v>
      </c>
      <c r="I5053" s="1">
        <v>408291</v>
      </c>
      <c r="J5053" s="1">
        <v>-7394816</v>
      </c>
      <c r="K5053" t="s">
        <v>40</v>
      </c>
      <c r="L5053" s="20">
        <v>72</v>
      </c>
      <c r="M5053" s="4">
        <v>30</v>
      </c>
      <c r="N5053" s="4">
        <v>3</v>
      </c>
      <c r="O5053" s="2">
        <v>42239</v>
      </c>
      <c r="P5053" s="3">
        <v>0.05</v>
      </c>
      <c r="Q5053" s="4">
        <v>1</v>
      </c>
      <c r="R5053" s="3">
        <v>5.6</v>
      </c>
      <c r="S50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3" t="str">
        <f>IF(AIRBNB[[#This Row],[RUIDO(dB)]]&lt;=4,"Silencioso",IF(AIRBNB[[#This Row],[RUIDO(dB)]]&lt;=5.5,"Poco Ruidoso","Ruidoso"))</f>
        <v>Ruidoso</v>
      </c>
      <c r="U5053" t="str">
        <f>IF(AND(AIRBNB[[#This Row],[PRECIO]]&lt;50,AIRBNB[[#This Row],[MIN_NOCHES]]&gt;3),"Dentro del presupuesto","No considerar")</f>
        <v>No considerar</v>
      </c>
      <c r="V5053" t="str">
        <f>VLOOKUP(AIRBNB[[#This Row],[HOST_ID]],Super_host[],5,FALSE)</f>
        <v>Host</v>
      </c>
    </row>
    <row r="5054" spans="1:22">
      <c r="A5054" s="4">
        <v>698327</v>
      </c>
      <c r="B5054" t="s">
        <v>2253</v>
      </c>
      <c r="C5054" s="4">
        <v>3579337</v>
      </c>
      <c r="D5054" t="s">
        <v>1815</v>
      </c>
      <c r="E5054" t="s">
        <v>2254</v>
      </c>
      <c r="F5054" s="4">
        <v>10011</v>
      </c>
      <c r="G5054" s="13" t="s">
        <v>124</v>
      </c>
      <c r="H5054" s="13" t="s">
        <v>186</v>
      </c>
      <c r="I5054" s="1">
        <v>4074034</v>
      </c>
      <c r="J5054" s="1">
        <v>-7400259</v>
      </c>
      <c r="K5054" t="s">
        <v>40</v>
      </c>
      <c r="L5054" s="20">
        <v>72</v>
      </c>
      <c r="M5054" s="4">
        <v>14</v>
      </c>
      <c r="N5054" s="4">
        <v>11</v>
      </c>
      <c r="O5054" s="2">
        <v>43077</v>
      </c>
      <c r="P5054" s="3">
        <v>0.16</v>
      </c>
      <c r="Q5054" s="4">
        <v>1</v>
      </c>
      <c r="R5054" s="3">
        <v>5.6</v>
      </c>
      <c r="S50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4" t="str">
        <f>IF(AIRBNB[[#This Row],[RUIDO(dB)]]&lt;=4,"Silencioso",IF(AIRBNB[[#This Row],[RUIDO(dB)]]&lt;=5.5,"Poco Ruidoso","Ruidoso"))</f>
        <v>Ruidoso</v>
      </c>
      <c r="U5054" t="str">
        <f>IF(AND(AIRBNB[[#This Row],[PRECIO]]&lt;50,AIRBNB[[#This Row],[MIN_NOCHES]]&gt;3),"Dentro del presupuesto","No considerar")</f>
        <v>No considerar</v>
      </c>
      <c r="V5054" t="str">
        <f>VLOOKUP(AIRBNB[[#This Row],[HOST_ID]],Super_host[],5,FALSE)</f>
        <v>Host</v>
      </c>
    </row>
    <row r="5055" spans="1:22">
      <c r="A5055" s="4">
        <v>4516939</v>
      </c>
      <c r="B5055" t="s">
        <v>14120</v>
      </c>
      <c r="C5055" s="4">
        <v>3388950</v>
      </c>
      <c r="D5055" t="s">
        <v>13515</v>
      </c>
      <c r="E5055" t="s">
        <v>13969</v>
      </c>
      <c r="F5055" s="4">
        <v>11206</v>
      </c>
      <c r="G5055" s="13" t="s">
        <v>4662</v>
      </c>
      <c r="H5055" s="13" t="s">
        <v>9230</v>
      </c>
      <c r="I5055" s="1">
        <v>4069454</v>
      </c>
      <c r="J5055" s="1">
        <v>-7393427</v>
      </c>
      <c r="K5055" t="s">
        <v>40</v>
      </c>
      <c r="L5055" s="20">
        <v>72</v>
      </c>
      <c r="M5055" s="4">
        <v>5</v>
      </c>
      <c r="N5055" s="4">
        <v>89</v>
      </c>
      <c r="O5055" s="2">
        <v>43607</v>
      </c>
      <c r="P5055" s="3">
        <v>1.65</v>
      </c>
      <c r="Q5055" s="4">
        <v>1</v>
      </c>
      <c r="R5055" s="3">
        <v>6.9</v>
      </c>
      <c r="S50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5" t="str">
        <f>IF(AIRBNB[[#This Row],[RUIDO(dB)]]&lt;=4,"Silencioso",IF(AIRBNB[[#This Row],[RUIDO(dB)]]&lt;=5.5,"Poco Ruidoso","Ruidoso"))</f>
        <v>Ruidoso</v>
      </c>
      <c r="U5055" t="str">
        <f>IF(AND(AIRBNB[[#This Row],[PRECIO]]&lt;50,AIRBNB[[#This Row],[MIN_NOCHES]]&gt;3),"Dentro del presupuesto","No considerar")</f>
        <v>No considerar</v>
      </c>
      <c r="V5055" t="str">
        <f>VLOOKUP(AIRBNB[[#This Row],[HOST_ID]],Super_host[],5,FALSE)</f>
        <v>Host</v>
      </c>
    </row>
    <row r="5056" spans="1:22">
      <c r="A5056" s="4">
        <v>1970697</v>
      </c>
      <c r="B5056" t="s">
        <v>13514</v>
      </c>
      <c r="C5056" s="4">
        <v>3388950</v>
      </c>
      <c r="D5056" t="s">
        <v>13515</v>
      </c>
      <c r="E5056" t="s">
        <v>13516</v>
      </c>
      <c r="F5056" s="4">
        <v>11221</v>
      </c>
      <c r="G5056" s="13" t="s">
        <v>4662</v>
      </c>
      <c r="H5056" s="13" t="s">
        <v>9230</v>
      </c>
      <c r="I5056" s="1">
        <v>4069484</v>
      </c>
      <c r="J5056" s="1">
        <v>-739342</v>
      </c>
      <c r="K5056" t="s">
        <v>40</v>
      </c>
      <c r="L5056" s="20">
        <v>72</v>
      </c>
      <c r="M5056" s="4">
        <v>5</v>
      </c>
      <c r="N5056" s="4">
        <v>62</v>
      </c>
      <c r="O5056" s="2">
        <v>43647</v>
      </c>
      <c r="P5056" s="3">
        <v>1.05</v>
      </c>
      <c r="Q5056" s="4">
        <v>1</v>
      </c>
      <c r="R5056" s="3">
        <v>6.9</v>
      </c>
      <c r="S50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6" t="str">
        <f>IF(AIRBNB[[#This Row],[RUIDO(dB)]]&lt;=4,"Silencioso",IF(AIRBNB[[#This Row],[RUIDO(dB)]]&lt;=5.5,"Poco Ruidoso","Ruidoso"))</f>
        <v>Ruidoso</v>
      </c>
      <c r="U5056" t="str">
        <f>IF(AND(AIRBNB[[#This Row],[PRECIO]]&lt;50,AIRBNB[[#This Row],[MIN_NOCHES]]&gt;3),"Dentro del presupuesto","No considerar")</f>
        <v>No considerar</v>
      </c>
      <c r="V5056" t="str">
        <f>VLOOKUP(AIRBNB[[#This Row],[HOST_ID]],Super_host[],5,FALSE)</f>
        <v>Host</v>
      </c>
    </row>
    <row r="5057" spans="1:22">
      <c r="A5057" s="4">
        <v>656281</v>
      </c>
      <c r="B5057" t="s">
        <v>12785</v>
      </c>
      <c r="C5057" s="4">
        <v>3180741</v>
      </c>
      <c r="D5057" t="s">
        <v>12786</v>
      </c>
      <c r="E5057" t="s">
        <v>12787</v>
      </c>
      <c r="F5057" s="4">
        <v>11218</v>
      </c>
      <c r="G5057" s="13" t="s">
        <v>4662</v>
      </c>
      <c r="H5057" s="13" t="s">
        <v>9393</v>
      </c>
      <c r="I5057" s="1">
        <v>4064573</v>
      </c>
      <c r="J5057" s="1">
        <v>-7398013</v>
      </c>
      <c r="K5057" t="s">
        <v>40</v>
      </c>
      <c r="L5057" s="20">
        <v>72</v>
      </c>
      <c r="M5057" s="4">
        <v>1</v>
      </c>
      <c r="N5057" s="4">
        <v>48</v>
      </c>
      <c r="O5057" s="2">
        <v>43524</v>
      </c>
      <c r="P5057" s="3">
        <v>0.59</v>
      </c>
      <c r="Q5057" s="4">
        <v>1</v>
      </c>
      <c r="R5057" s="3">
        <v>6.9</v>
      </c>
      <c r="S50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7" t="str">
        <f>IF(AIRBNB[[#This Row],[RUIDO(dB)]]&lt;=4,"Silencioso",IF(AIRBNB[[#This Row],[RUIDO(dB)]]&lt;=5.5,"Poco Ruidoso","Ruidoso"))</f>
        <v>Ruidoso</v>
      </c>
      <c r="U5057" t="str">
        <f>IF(AND(AIRBNB[[#This Row],[PRECIO]]&lt;50,AIRBNB[[#This Row],[MIN_NOCHES]]&gt;3),"Dentro del presupuesto","No considerar")</f>
        <v>No considerar</v>
      </c>
      <c r="V5057" t="str">
        <f>VLOOKUP(AIRBNB[[#This Row],[HOST_ID]],Super_host[],5,FALSE)</f>
        <v>Host</v>
      </c>
    </row>
    <row r="5058" spans="1:22">
      <c r="A5058" s="4">
        <v>506121</v>
      </c>
      <c r="B5058" t="s">
        <v>6518</v>
      </c>
      <c r="C5058" s="4">
        <v>2267153</v>
      </c>
      <c r="D5058" t="s">
        <v>291</v>
      </c>
      <c r="E5058" t="s">
        <v>1067</v>
      </c>
      <c r="F5058" s="4">
        <v>10009</v>
      </c>
      <c r="G5058" s="13" t="s">
        <v>124</v>
      </c>
      <c r="H5058" s="13" t="s">
        <v>133</v>
      </c>
      <c r="I5058" s="1">
        <v>407276</v>
      </c>
      <c r="J5058" s="1">
        <v>-7398347</v>
      </c>
      <c r="K5058" t="s">
        <v>40</v>
      </c>
      <c r="L5058" s="20">
        <v>72</v>
      </c>
      <c r="M5058" s="4">
        <v>5</v>
      </c>
      <c r="N5058" s="4">
        <v>451</v>
      </c>
      <c r="O5058" s="2">
        <v>43646</v>
      </c>
      <c r="P5058" s="3">
        <v>5.26</v>
      </c>
      <c r="Q5058" s="4">
        <v>1</v>
      </c>
      <c r="R5058" s="3">
        <v>5.6</v>
      </c>
      <c r="S50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8" t="str">
        <f>IF(AIRBNB[[#This Row],[RUIDO(dB)]]&lt;=4,"Silencioso",IF(AIRBNB[[#This Row],[RUIDO(dB)]]&lt;=5.5,"Poco Ruidoso","Ruidoso"))</f>
        <v>Ruidoso</v>
      </c>
      <c r="U5058" t="str">
        <f>IF(AND(AIRBNB[[#This Row],[PRECIO]]&lt;50,AIRBNB[[#This Row],[MIN_NOCHES]]&gt;3),"Dentro del presupuesto","No considerar")</f>
        <v>No considerar</v>
      </c>
      <c r="V5058" t="str">
        <f>VLOOKUP(AIRBNB[[#This Row],[HOST_ID]],Super_host[],5,FALSE)</f>
        <v>Host</v>
      </c>
    </row>
    <row r="5059" spans="1:22">
      <c r="A5059" s="4">
        <v>3860762</v>
      </c>
      <c r="B5059" t="s">
        <v>15956</v>
      </c>
      <c r="C5059" s="4">
        <v>1908606</v>
      </c>
      <c r="D5059" t="s">
        <v>15957</v>
      </c>
      <c r="E5059" t="s">
        <v>15958</v>
      </c>
      <c r="F5059" s="4">
        <v>11205</v>
      </c>
      <c r="G5059" s="13" t="s">
        <v>4662</v>
      </c>
      <c r="H5059" s="13" t="s">
        <v>9230</v>
      </c>
      <c r="I5059" s="1">
        <v>4068989</v>
      </c>
      <c r="J5059" s="1">
        <v>-7395428</v>
      </c>
      <c r="K5059" t="s">
        <v>40</v>
      </c>
      <c r="L5059" s="20">
        <v>72</v>
      </c>
      <c r="M5059" s="4">
        <v>5</v>
      </c>
      <c r="N5059" s="4">
        <v>0</v>
      </c>
      <c r="O5059" s="2">
        <v>43613</v>
      </c>
      <c r="P5059" s="3">
        <v>3.01</v>
      </c>
      <c r="Q5059" s="4">
        <v>1</v>
      </c>
      <c r="R5059" s="3">
        <v>6.9</v>
      </c>
      <c r="S50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59" t="str">
        <f>IF(AIRBNB[[#This Row],[RUIDO(dB)]]&lt;=4,"Silencioso",IF(AIRBNB[[#This Row],[RUIDO(dB)]]&lt;=5.5,"Poco Ruidoso","Ruidoso"))</f>
        <v>Ruidoso</v>
      </c>
      <c r="U5059" t="str">
        <f>IF(AND(AIRBNB[[#This Row],[PRECIO]]&lt;50,AIRBNB[[#This Row],[MIN_NOCHES]]&gt;3),"Dentro del presupuesto","No considerar")</f>
        <v>No considerar</v>
      </c>
      <c r="V5059" t="str">
        <f>VLOOKUP(AIRBNB[[#This Row],[HOST_ID]],Super_host[],5,FALSE)</f>
        <v>Host</v>
      </c>
    </row>
    <row r="5060" spans="1:22">
      <c r="A5060" s="4">
        <v>364275</v>
      </c>
      <c r="B5060" t="s">
        <v>14221</v>
      </c>
      <c r="C5060" s="4">
        <v>1840564</v>
      </c>
      <c r="D5060" t="s">
        <v>14222</v>
      </c>
      <c r="E5060" t="s">
        <v>14223</v>
      </c>
      <c r="F5060" s="4">
        <v>11206</v>
      </c>
      <c r="G5060" s="13" t="s">
        <v>4662</v>
      </c>
      <c r="H5060" s="13" t="s">
        <v>9218</v>
      </c>
      <c r="I5060" s="1">
        <v>4070507</v>
      </c>
      <c r="J5060" s="1">
        <v>-739353</v>
      </c>
      <c r="K5060" t="s">
        <v>40</v>
      </c>
      <c r="L5060" s="20">
        <v>72</v>
      </c>
      <c r="M5060" s="4">
        <v>3</v>
      </c>
      <c r="N5060" s="4">
        <v>156</v>
      </c>
      <c r="O5060" s="2">
        <v>43650</v>
      </c>
      <c r="P5060" s="3">
        <v>1.8</v>
      </c>
      <c r="Q5060" s="4">
        <v>1</v>
      </c>
      <c r="R5060" s="3">
        <v>6.9</v>
      </c>
      <c r="S50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0" t="str">
        <f>IF(AIRBNB[[#This Row],[RUIDO(dB)]]&lt;=4,"Silencioso",IF(AIRBNB[[#This Row],[RUIDO(dB)]]&lt;=5.5,"Poco Ruidoso","Ruidoso"))</f>
        <v>Ruidoso</v>
      </c>
      <c r="U5060" t="str">
        <f>IF(AND(AIRBNB[[#This Row],[PRECIO]]&lt;50,AIRBNB[[#This Row],[MIN_NOCHES]]&gt;3),"Dentro del presupuesto","No considerar")</f>
        <v>No considerar</v>
      </c>
      <c r="V5060" t="str">
        <f>VLOOKUP(AIRBNB[[#This Row],[HOST_ID]],Super_host[],5,FALSE)</f>
        <v>Host</v>
      </c>
    </row>
    <row r="5061" spans="1:22">
      <c r="A5061" s="4">
        <v>2870840</v>
      </c>
      <c r="B5061" t="s">
        <v>4900</v>
      </c>
      <c r="C5061" s="4">
        <v>1668930</v>
      </c>
      <c r="D5061" t="s">
        <v>4901</v>
      </c>
      <c r="E5061" t="s">
        <v>4902</v>
      </c>
      <c r="F5061" s="4">
        <v>10033</v>
      </c>
      <c r="G5061" s="13" t="s">
        <v>124</v>
      </c>
      <c r="H5061" s="13" t="s">
        <v>125</v>
      </c>
      <c r="I5061" s="1">
        <v>4085084</v>
      </c>
      <c r="J5061" s="1">
        <v>-7394125</v>
      </c>
      <c r="K5061" t="s">
        <v>40</v>
      </c>
      <c r="L5061" s="20">
        <v>72</v>
      </c>
      <c r="M5061" s="4">
        <v>2</v>
      </c>
      <c r="N5061" s="4">
        <v>65</v>
      </c>
      <c r="O5061" s="2">
        <v>43619</v>
      </c>
      <c r="P5061" s="3">
        <v>1.05</v>
      </c>
      <c r="Q5061" s="4">
        <v>1</v>
      </c>
      <c r="R5061" s="3">
        <v>5.6</v>
      </c>
      <c r="S50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1" t="str">
        <f>IF(AIRBNB[[#This Row],[RUIDO(dB)]]&lt;=4,"Silencioso",IF(AIRBNB[[#This Row],[RUIDO(dB)]]&lt;=5.5,"Poco Ruidoso","Ruidoso"))</f>
        <v>Ruidoso</v>
      </c>
      <c r="U5061" t="str">
        <f>IF(AND(AIRBNB[[#This Row],[PRECIO]]&lt;50,AIRBNB[[#This Row],[MIN_NOCHES]]&gt;3),"Dentro del presupuesto","No considerar")</f>
        <v>No considerar</v>
      </c>
      <c r="V5061" t="str">
        <f>VLOOKUP(AIRBNB[[#This Row],[HOST_ID]],Super_host[],5,FALSE)</f>
        <v>Host</v>
      </c>
    </row>
    <row r="5062" spans="1:22">
      <c r="A5062" s="4">
        <v>683681</v>
      </c>
      <c r="B5062" t="s">
        <v>3787</v>
      </c>
      <c r="C5062" s="4">
        <v>1397883</v>
      </c>
      <c r="D5062" t="s">
        <v>117</v>
      </c>
      <c r="E5062" t="s">
        <v>3788</v>
      </c>
      <c r="F5062" s="4">
        <v>10014</v>
      </c>
      <c r="G5062" s="13" t="s">
        <v>124</v>
      </c>
      <c r="H5062" s="13" t="s">
        <v>140</v>
      </c>
      <c r="I5062" s="1">
        <v>4073477</v>
      </c>
      <c r="J5062" s="1">
        <v>-7400275</v>
      </c>
      <c r="K5062" t="s">
        <v>5</v>
      </c>
      <c r="L5062" s="20">
        <v>72</v>
      </c>
      <c r="M5062" s="4">
        <v>14</v>
      </c>
      <c r="N5062" s="4">
        <v>37</v>
      </c>
      <c r="O5062" s="2">
        <v>43624</v>
      </c>
      <c r="P5062" s="3">
        <v>0.46</v>
      </c>
      <c r="Q5062" s="4">
        <v>1</v>
      </c>
      <c r="R5062" s="3">
        <v>5.6</v>
      </c>
      <c r="S50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2" t="str">
        <f>IF(AIRBNB[[#This Row],[RUIDO(dB)]]&lt;=4,"Silencioso",IF(AIRBNB[[#This Row],[RUIDO(dB)]]&lt;=5.5,"Poco Ruidoso","Ruidoso"))</f>
        <v>Ruidoso</v>
      </c>
      <c r="U5062" t="str">
        <f>IF(AND(AIRBNB[[#This Row],[PRECIO]]&lt;50,AIRBNB[[#This Row],[MIN_NOCHES]]&gt;3),"Dentro del presupuesto","No considerar")</f>
        <v>No considerar</v>
      </c>
      <c r="V5062" t="str">
        <f>VLOOKUP(AIRBNB[[#This Row],[HOST_ID]],Super_host[],5,FALSE)</f>
        <v>Host</v>
      </c>
    </row>
    <row r="5063" spans="1:22">
      <c r="A5063" s="4">
        <v>3790746</v>
      </c>
      <c r="B5063" t="s">
        <v>6040</v>
      </c>
      <c r="C5063" s="4">
        <v>1317384</v>
      </c>
      <c r="D5063" t="s">
        <v>1772</v>
      </c>
      <c r="E5063" t="s">
        <v>6041</v>
      </c>
      <c r="F5063" s="4">
        <v>10031</v>
      </c>
      <c r="G5063" s="13" t="s">
        <v>124</v>
      </c>
      <c r="H5063" s="13" t="s">
        <v>148</v>
      </c>
      <c r="I5063" s="1">
        <v>4082621</v>
      </c>
      <c r="J5063" s="1">
        <v>-7394596</v>
      </c>
      <c r="K5063" t="s">
        <v>40</v>
      </c>
      <c r="L5063" s="20">
        <v>72</v>
      </c>
      <c r="M5063" s="4">
        <v>3</v>
      </c>
      <c r="N5063" s="4">
        <v>154</v>
      </c>
      <c r="O5063" s="2">
        <v>43638</v>
      </c>
      <c r="P5063" s="3">
        <v>2.72</v>
      </c>
      <c r="Q5063" s="4">
        <v>1</v>
      </c>
      <c r="R5063" s="3">
        <v>5.6</v>
      </c>
      <c r="S50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3" t="str">
        <f>IF(AIRBNB[[#This Row],[RUIDO(dB)]]&lt;=4,"Silencioso",IF(AIRBNB[[#This Row],[RUIDO(dB)]]&lt;=5.5,"Poco Ruidoso","Ruidoso"))</f>
        <v>Ruidoso</v>
      </c>
      <c r="U5063" t="str">
        <f>IF(AND(AIRBNB[[#This Row],[PRECIO]]&lt;50,AIRBNB[[#This Row],[MIN_NOCHES]]&gt;3),"Dentro del presupuesto","No considerar")</f>
        <v>No considerar</v>
      </c>
      <c r="V5063" t="str">
        <f>VLOOKUP(AIRBNB[[#This Row],[HOST_ID]],Super_host[],5,FALSE)</f>
        <v>Host</v>
      </c>
    </row>
    <row r="5064" spans="1:22">
      <c r="A5064" s="4">
        <v>1456352</v>
      </c>
      <c r="B5064" t="s">
        <v>5588</v>
      </c>
      <c r="C5064" s="4">
        <v>838704</v>
      </c>
      <c r="D5064" t="s">
        <v>1589</v>
      </c>
      <c r="E5064" t="s">
        <v>5589</v>
      </c>
      <c r="F5064" s="4">
        <v>10025</v>
      </c>
      <c r="G5064" s="13" t="s">
        <v>124</v>
      </c>
      <c r="H5064" s="13" t="s">
        <v>168</v>
      </c>
      <c r="I5064" s="1">
        <v>4080028</v>
      </c>
      <c r="J5064" s="1">
        <v>-739618</v>
      </c>
      <c r="K5064" t="s">
        <v>5</v>
      </c>
      <c r="L5064" s="20">
        <v>72</v>
      </c>
      <c r="M5064" s="4">
        <v>32</v>
      </c>
      <c r="N5064" s="4">
        <v>132</v>
      </c>
      <c r="O5064" s="2">
        <v>43221</v>
      </c>
      <c r="P5064" s="3">
        <v>1.84</v>
      </c>
      <c r="Q5064" s="4">
        <v>1</v>
      </c>
      <c r="R5064" s="3">
        <v>5.6</v>
      </c>
      <c r="S50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4" t="str">
        <f>IF(AIRBNB[[#This Row],[RUIDO(dB)]]&lt;=4,"Silencioso",IF(AIRBNB[[#This Row],[RUIDO(dB)]]&lt;=5.5,"Poco Ruidoso","Ruidoso"))</f>
        <v>Ruidoso</v>
      </c>
      <c r="U5064" t="str">
        <f>IF(AND(AIRBNB[[#This Row],[PRECIO]]&lt;50,AIRBNB[[#This Row],[MIN_NOCHES]]&gt;3),"Dentro del presupuesto","No considerar")</f>
        <v>No considerar</v>
      </c>
      <c r="V5064" t="str">
        <f>VLOOKUP(AIRBNB[[#This Row],[HOST_ID]],Super_host[],5,FALSE)</f>
        <v>Host</v>
      </c>
    </row>
    <row r="5065" spans="1:22">
      <c r="A5065" s="4">
        <v>587698</v>
      </c>
      <c r="B5065" t="s">
        <v>13190</v>
      </c>
      <c r="C5065" s="4">
        <v>807642</v>
      </c>
      <c r="D5065" t="s">
        <v>194</v>
      </c>
      <c r="E5065" t="s">
        <v>13191</v>
      </c>
      <c r="F5065" s="4">
        <v>11223</v>
      </c>
      <c r="G5065" s="13" t="s">
        <v>4662</v>
      </c>
      <c r="H5065" s="13" t="s">
        <v>10191</v>
      </c>
      <c r="I5065" s="1">
        <v>4060399</v>
      </c>
      <c r="J5065" s="1">
        <v>-7397092</v>
      </c>
      <c r="K5065" t="s">
        <v>40</v>
      </c>
      <c r="L5065" s="20">
        <v>72</v>
      </c>
      <c r="M5065" s="4">
        <v>1</v>
      </c>
      <c r="N5065" s="4">
        <v>61</v>
      </c>
      <c r="O5065" s="2">
        <v>43652</v>
      </c>
      <c r="P5065" s="3">
        <v>0.81</v>
      </c>
      <c r="Q5065" s="4">
        <v>1</v>
      </c>
      <c r="R5065" s="3">
        <v>6.9</v>
      </c>
      <c r="S50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5" t="str">
        <f>IF(AIRBNB[[#This Row],[RUIDO(dB)]]&lt;=4,"Silencioso",IF(AIRBNB[[#This Row],[RUIDO(dB)]]&lt;=5.5,"Poco Ruidoso","Ruidoso"))</f>
        <v>Ruidoso</v>
      </c>
      <c r="U5065" t="str">
        <f>IF(AND(AIRBNB[[#This Row],[PRECIO]]&lt;50,AIRBNB[[#This Row],[MIN_NOCHES]]&gt;3),"Dentro del presupuesto","No considerar")</f>
        <v>No considerar</v>
      </c>
      <c r="V5065" t="str">
        <f>VLOOKUP(AIRBNB[[#This Row],[HOST_ID]],Super_host[],5,FALSE)</f>
        <v>Host</v>
      </c>
    </row>
    <row r="5066" spans="1:22">
      <c r="A5066" s="4">
        <v>157673</v>
      </c>
      <c r="B5066" t="s">
        <v>13342</v>
      </c>
      <c r="C5066" s="4">
        <v>757166</v>
      </c>
      <c r="D5066" t="s">
        <v>13343</v>
      </c>
      <c r="E5066" t="s">
        <v>13344</v>
      </c>
      <c r="F5066" s="4">
        <v>11216</v>
      </c>
      <c r="G5066" s="13" t="s">
        <v>4662</v>
      </c>
      <c r="H5066" s="13" t="s">
        <v>9230</v>
      </c>
      <c r="I5066" s="1">
        <v>4068101</v>
      </c>
      <c r="J5066" s="1">
        <v>-7394081</v>
      </c>
      <c r="K5066" t="s">
        <v>5</v>
      </c>
      <c r="L5066" s="20">
        <v>72</v>
      </c>
      <c r="M5066" s="4">
        <v>31</v>
      </c>
      <c r="N5066" s="4">
        <v>88</v>
      </c>
      <c r="O5066" s="2">
        <v>43632</v>
      </c>
      <c r="P5066" s="3">
        <v>0.91</v>
      </c>
      <c r="Q5066" s="4">
        <v>1</v>
      </c>
      <c r="R5066" s="3">
        <v>6.9</v>
      </c>
      <c r="S50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6" t="str">
        <f>IF(AIRBNB[[#This Row],[RUIDO(dB)]]&lt;=4,"Silencioso",IF(AIRBNB[[#This Row],[RUIDO(dB)]]&lt;=5.5,"Poco Ruidoso","Ruidoso"))</f>
        <v>Ruidoso</v>
      </c>
      <c r="U5066" t="str">
        <f>IF(AND(AIRBNB[[#This Row],[PRECIO]]&lt;50,AIRBNB[[#This Row],[MIN_NOCHES]]&gt;3),"Dentro del presupuesto","No considerar")</f>
        <v>No considerar</v>
      </c>
      <c r="V5066" t="str">
        <f>VLOOKUP(AIRBNB[[#This Row],[HOST_ID]],Super_host[],5,FALSE)</f>
        <v>Host</v>
      </c>
    </row>
    <row r="5067" spans="1:22">
      <c r="A5067" s="4">
        <v>382524</v>
      </c>
      <c r="B5067" t="s">
        <v>2296</v>
      </c>
      <c r="C5067" s="4">
        <v>732535</v>
      </c>
      <c r="D5067" t="s">
        <v>1</v>
      </c>
      <c r="E5067" t="s">
        <v>2297</v>
      </c>
      <c r="F5067" s="4">
        <v>10026</v>
      </c>
      <c r="G5067" s="13" t="s">
        <v>124</v>
      </c>
      <c r="H5067" s="13" t="s">
        <v>148</v>
      </c>
      <c r="I5067" s="1">
        <v>4080334</v>
      </c>
      <c r="J5067" s="1">
        <v>-7394805</v>
      </c>
      <c r="K5067" t="s">
        <v>40</v>
      </c>
      <c r="L5067" s="20">
        <v>72</v>
      </c>
      <c r="M5067" s="4">
        <v>3</v>
      </c>
      <c r="N5067" s="4">
        <v>14</v>
      </c>
      <c r="O5067" s="2">
        <v>43559</v>
      </c>
      <c r="P5067" s="3">
        <v>0.16</v>
      </c>
      <c r="Q5067" s="4">
        <v>1</v>
      </c>
      <c r="R5067" s="3">
        <v>5.6</v>
      </c>
      <c r="S50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7" t="str">
        <f>IF(AIRBNB[[#This Row],[RUIDO(dB)]]&lt;=4,"Silencioso",IF(AIRBNB[[#This Row],[RUIDO(dB)]]&lt;=5.5,"Poco Ruidoso","Ruidoso"))</f>
        <v>Ruidoso</v>
      </c>
      <c r="U5067" t="str">
        <f>IF(AND(AIRBNB[[#This Row],[PRECIO]]&lt;50,AIRBNB[[#This Row],[MIN_NOCHES]]&gt;3),"Dentro del presupuesto","No considerar")</f>
        <v>No considerar</v>
      </c>
      <c r="V5067" t="str">
        <f>VLOOKUP(AIRBNB[[#This Row],[HOST_ID]],Super_host[],5,FALSE)</f>
        <v>Host</v>
      </c>
    </row>
    <row r="5068" spans="1:22">
      <c r="A5068" s="4">
        <v>1433897</v>
      </c>
      <c r="B5068" t="s">
        <v>10168</v>
      </c>
      <c r="C5068" s="4">
        <v>33816</v>
      </c>
      <c r="D5068" t="s">
        <v>10169</v>
      </c>
      <c r="E5068" t="s">
        <v>10170</v>
      </c>
      <c r="F5068" s="4">
        <v>11238</v>
      </c>
      <c r="G5068" s="13" t="s">
        <v>4662</v>
      </c>
      <c r="H5068" s="13" t="s">
        <v>9230</v>
      </c>
      <c r="I5068" s="1">
        <v>4068714</v>
      </c>
      <c r="J5068" s="1">
        <v>-7395775</v>
      </c>
      <c r="K5068" t="s">
        <v>5</v>
      </c>
      <c r="L5068" s="20">
        <v>72</v>
      </c>
      <c r="M5068" s="4">
        <v>5</v>
      </c>
      <c r="N5068" s="4">
        <v>3</v>
      </c>
      <c r="O5068" s="2">
        <v>42652</v>
      </c>
      <c r="P5068" s="3">
        <v>0.06</v>
      </c>
      <c r="Q5068" s="4">
        <v>1</v>
      </c>
      <c r="R5068" s="3">
        <v>6.9</v>
      </c>
      <c r="S50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8" t="str">
        <f>IF(AIRBNB[[#This Row],[RUIDO(dB)]]&lt;=4,"Silencioso",IF(AIRBNB[[#This Row],[RUIDO(dB)]]&lt;=5.5,"Poco Ruidoso","Ruidoso"))</f>
        <v>Ruidoso</v>
      </c>
      <c r="U5068" t="str">
        <f>IF(AND(AIRBNB[[#This Row],[PRECIO]]&lt;50,AIRBNB[[#This Row],[MIN_NOCHES]]&gt;3),"Dentro del presupuesto","No considerar")</f>
        <v>No considerar</v>
      </c>
      <c r="V5068" t="str">
        <f>VLOOKUP(AIRBNB[[#This Row],[HOST_ID]],Super_host[],5,FALSE)</f>
        <v>Host</v>
      </c>
    </row>
    <row r="5069" spans="1:22">
      <c r="A5069" s="4">
        <v>6590570</v>
      </c>
      <c r="B5069" t="s">
        <v>5952</v>
      </c>
      <c r="C5069" s="4">
        <v>9777215</v>
      </c>
      <c r="D5069" t="s">
        <v>5953</v>
      </c>
      <c r="E5069" t="s">
        <v>5954</v>
      </c>
      <c r="F5069" s="4">
        <v>10027</v>
      </c>
      <c r="G5069" s="13" t="s">
        <v>124</v>
      </c>
      <c r="H5069" s="13" t="s">
        <v>148</v>
      </c>
      <c r="I5069" s="1">
        <v>4081346</v>
      </c>
      <c r="J5069" s="1">
        <v>-7394458</v>
      </c>
      <c r="K5069" t="s">
        <v>5</v>
      </c>
      <c r="L5069" s="20">
        <v>71</v>
      </c>
      <c r="M5069" s="4">
        <v>3</v>
      </c>
      <c r="N5069" s="4">
        <v>122</v>
      </c>
      <c r="O5069" s="2">
        <v>43636</v>
      </c>
      <c r="P5069" s="3">
        <v>2.4900000000000002</v>
      </c>
      <c r="Q5069" s="4">
        <v>1</v>
      </c>
      <c r="R5069" s="3">
        <v>5.6</v>
      </c>
      <c r="S50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69" t="str">
        <f>IF(AIRBNB[[#This Row],[RUIDO(dB)]]&lt;=4,"Silencioso",IF(AIRBNB[[#This Row],[RUIDO(dB)]]&lt;=5.5,"Poco Ruidoso","Ruidoso"))</f>
        <v>Ruidoso</v>
      </c>
      <c r="U5069" t="str">
        <f>IF(AND(AIRBNB[[#This Row],[PRECIO]]&lt;50,AIRBNB[[#This Row],[MIN_NOCHES]]&gt;3),"Dentro del presupuesto","No considerar")</f>
        <v>No considerar</v>
      </c>
      <c r="V5069" t="str">
        <f>VLOOKUP(AIRBNB[[#This Row],[HOST_ID]],Super_host[],5,FALSE)</f>
        <v>Host</v>
      </c>
    </row>
    <row r="5070" spans="1:22">
      <c r="A5070" s="4">
        <v>5067417</v>
      </c>
      <c r="B5070" t="s">
        <v>3920</v>
      </c>
      <c r="C5070" s="4">
        <v>8954264</v>
      </c>
      <c r="D5070" t="s">
        <v>3921</v>
      </c>
      <c r="E5070" t="s">
        <v>3922</v>
      </c>
      <c r="F5070" s="4">
        <v>10027</v>
      </c>
      <c r="G5070" s="13" t="s">
        <v>124</v>
      </c>
      <c r="H5070" s="13" t="s">
        <v>148</v>
      </c>
      <c r="I5070" s="1">
        <v>4080858</v>
      </c>
      <c r="J5070" s="1">
        <v>-7395132</v>
      </c>
      <c r="K5070" t="s">
        <v>40</v>
      </c>
      <c r="L5070" s="20">
        <v>71</v>
      </c>
      <c r="M5070" s="4">
        <v>10</v>
      </c>
      <c r="N5070" s="4">
        <v>25</v>
      </c>
      <c r="O5070" s="2">
        <v>43624</v>
      </c>
      <c r="P5070" s="3">
        <v>0.51</v>
      </c>
      <c r="Q5070" s="4">
        <v>1</v>
      </c>
      <c r="R5070" s="3">
        <v>5.6</v>
      </c>
      <c r="S50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0" t="str">
        <f>IF(AIRBNB[[#This Row],[RUIDO(dB)]]&lt;=4,"Silencioso",IF(AIRBNB[[#This Row],[RUIDO(dB)]]&lt;=5.5,"Poco Ruidoso","Ruidoso"))</f>
        <v>Ruidoso</v>
      </c>
      <c r="U5070" t="str">
        <f>IF(AND(AIRBNB[[#This Row],[PRECIO]]&lt;50,AIRBNB[[#This Row],[MIN_NOCHES]]&gt;3),"Dentro del presupuesto","No considerar")</f>
        <v>No considerar</v>
      </c>
      <c r="V5070" t="str">
        <f>VLOOKUP(AIRBNB[[#This Row],[HOST_ID]],Super_host[],5,FALSE)</f>
        <v>Host</v>
      </c>
    </row>
    <row r="5071" spans="1:22">
      <c r="A5071" s="4">
        <v>4890335</v>
      </c>
      <c r="B5071" t="s">
        <v>3402</v>
      </c>
      <c r="C5071" s="4">
        <v>7920086</v>
      </c>
      <c r="D5071" t="s">
        <v>2601</v>
      </c>
      <c r="E5071" t="s">
        <v>1240</v>
      </c>
      <c r="F5071" s="4">
        <v>10029</v>
      </c>
      <c r="G5071" s="13" t="s">
        <v>124</v>
      </c>
      <c r="H5071" s="13" t="s">
        <v>219</v>
      </c>
      <c r="I5071" s="1">
        <v>4078615</v>
      </c>
      <c r="J5071" s="1">
        <v>-7394295</v>
      </c>
      <c r="K5071" t="s">
        <v>40</v>
      </c>
      <c r="L5071" s="20">
        <v>71</v>
      </c>
      <c r="M5071" s="4">
        <v>30</v>
      </c>
      <c r="N5071" s="4">
        <v>19</v>
      </c>
      <c r="O5071" s="2">
        <v>43401</v>
      </c>
      <c r="P5071" s="3">
        <v>0.35</v>
      </c>
      <c r="Q5071" s="4">
        <v>1</v>
      </c>
      <c r="R5071" s="3">
        <v>5.6</v>
      </c>
      <c r="S50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1" t="str">
        <f>IF(AIRBNB[[#This Row],[RUIDO(dB)]]&lt;=4,"Silencioso",IF(AIRBNB[[#This Row],[RUIDO(dB)]]&lt;=5.5,"Poco Ruidoso","Ruidoso"))</f>
        <v>Ruidoso</v>
      </c>
      <c r="U5071" t="str">
        <f>IF(AND(AIRBNB[[#This Row],[PRECIO]]&lt;50,AIRBNB[[#This Row],[MIN_NOCHES]]&gt;3),"Dentro del presupuesto","No considerar")</f>
        <v>No considerar</v>
      </c>
      <c r="V5071" t="str">
        <f>VLOOKUP(AIRBNB[[#This Row],[HOST_ID]],Super_host[],5,FALSE)</f>
        <v>Host</v>
      </c>
    </row>
    <row r="5072" spans="1:22">
      <c r="A5072" s="4">
        <v>2719640</v>
      </c>
      <c r="B5072" t="s">
        <v>16467</v>
      </c>
      <c r="C5072" s="4">
        <v>6586128</v>
      </c>
      <c r="D5072" t="s">
        <v>16436</v>
      </c>
      <c r="E5072" t="s">
        <v>16468</v>
      </c>
      <c r="F5072" s="4">
        <v>10454</v>
      </c>
      <c r="G5072" s="13" t="s">
        <v>16360</v>
      </c>
      <c r="H5072" s="13" t="s">
        <v>16434</v>
      </c>
      <c r="I5072" s="1">
        <v>4080091</v>
      </c>
      <c r="J5072" s="1">
        <v>-7391449</v>
      </c>
      <c r="K5072" t="s">
        <v>40</v>
      </c>
      <c r="L5072" s="20">
        <v>71</v>
      </c>
      <c r="M5072" s="4">
        <v>4</v>
      </c>
      <c r="N5072" s="4">
        <v>18</v>
      </c>
      <c r="O5072" s="2">
        <v>43464</v>
      </c>
      <c r="P5072" s="3">
        <v>0.37</v>
      </c>
      <c r="Q5072" s="4">
        <v>5</v>
      </c>
      <c r="R5072" s="3">
        <v>7.84</v>
      </c>
      <c r="S50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2" t="str">
        <f>IF(AIRBNB[[#This Row],[RUIDO(dB)]]&lt;=4,"Silencioso",IF(AIRBNB[[#This Row],[RUIDO(dB)]]&lt;=5.5,"Poco Ruidoso","Ruidoso"))</f>
        <v>Ruidoso</v>
      </c>
      <c r="U5072" t="str">
        <f>IF(AND(AIRBNB[[#This Row],[PRECIO]]&lt;50,AIRBNB[[#This Row],[MIN_NOCHES]]&gt;3),"Dentro del presupuesto","No considerar")</f>
        <v>No considerar</v>
      </c>
      <c r="V5072" t="str">
        <f>VLOOKUP(AIRBNB[[#This Row],[HOST_ID]],Super_host[],5,FALSE)</f>
        <v>Host</v>
      </c>
    </row>
    <row r="5073" spans="1:22">
      <c r="A5073" s="4">
        <v>5372526</v>
      </c>
      <c r="B5073" t="s">
        <v>4947</v>
      </c>
      <c r="C5073" s="4">
        <v>1223259</v>
      </c>
      <c r="D5073" t="s">
        <v>117</v>
      </c>
      <c r="E5073" t="s">
        <v>4948</v>
      </c>
      <c r="F5073" s="4">
        <v>10002</v>
      </c>
      <c r="G5073" s="13" t="s">
        <v>124</v>
      </c>
      <c r="H5073" s="13" t="s">
        <v>137</v>
      </c>
      <c r="I5073" s="1">
        <v>4071952</v>
      </c>
      <c r="J5073" s="1">
        <v>-7399313</v>
      </c>
      <c r="K5073" t="s">
        <v>40</v>
      </c>
      <c r="L5073" s="20">
        <v>71</v>
      </c>
      <c r="M5073" s="4">
        <v>10</v>
      </c>
      <c r="N5073" s="4">
        <v>56</v>
      </c>
      <c r="O5073" s="2">
        <v>43599</v>
      </c>
      <c r="P5073" s="3">
        <v>1.08</v>
      </c>
      <c r="Q5073" s="4">
        <v>1</v>
      </c>
      <c r="R5073" s="3">
        <v>5.6</v>
      </c>
      <c r="S50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3" t="str">
        <f>IF(AIRBNB[[#This Row],[RUIDO(dB)]]&lt;=4,"Silencioso",IF(AIRBNB[[#This Row],[RUIDO(dB)]]&lt;=5.5,"Poco Ruidoso","Ruidoso"))</f>
        <v>Ruidoso</v>
      </c>
      <c r="U5073" t="str">
        <f>IF(AND(AIRBNB[[#This Row],[PRECIO]]&lt;50,AIRBNB[[#This Row],[MIN_NOCHES]]&gt;3),"Dentro del presupuesto","No considerar")</f>
        <v>No considerar</v>
      </c>
      <c r="V5073" t="str">
        <f>VLOOKUP(AIRBNB[[#This Row],[HOST_ID]],Super_host[],5,FALSE)</f>
        <v>Host</v>
      </c>
    </row>
    <row r="5074" spans="1:22">
      <c r="A5074" s="4">
        <v>6225974</v>
      </c>
      <c r="B5074" t="s">
        <v>14996</v>
      </c>
      <c r="C5074" s="4">
        <v>909577</v>
      </c>
      <c r="D5074" t="s">
        <v>6875</v>
      </c>
      <c r="E5074" t="s">
        <v>14997</v>
      </c>
      <c r="F5074" s="4">
        <v>11249</v>
      </c>
      <c r="G5074" s="13" t="s">
        <v>4662</v>
      </c>
      <c r="H5074" s="13" t="s">
        <v>9218</v>
      </c>
      <c r="I5074" s="1">
        <v>40714</v>
      </c>
      <c r="J5074" s="1">
        <v>-7396253</v>
      </c>
      <c r="K5074" t="s">
        <v>40</v>
      </c>
      <c r="L5074" s="20">
        <v>71</v>
      </c>
      <c r="M5074" s="4">
        <v>2</v>
      </c>
      <c r="N5074" s="4">
        <v>162</v>
      </c>
      <c r="O5074" s="2">
        <v>43649</v>
      </c>
      <c r="P5074" s="3">
        <v>3.18</v>
      </c>
      <c r="Q5074" s="4">
        <v>1</v>
      </c>
      <c r="R5074" s="3">
        <v>6.9</v>
      </c>
      <c r="S50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4" t="str">
        <f>IF(AIRBNB[[#This Row],[RUIDO(dB)]]&lt;=4,"Silencioso",IF(AIRBNB[[#This Row],[RUIDO(dB)]]&lt;=5.5,"Poco Ruidoso","Ruidoso"))</f>
        <v>Ruidoso</v>
      </c>
      <c r="U5074" t="str">
        <f>IF(AND(AIRBNB[[#This Row],[PRECIO]]&lt;50,AIRBNB[[#This Row],[MIN_NOCHES]]&gt;3),"Dentro del presupuesto","No considerar")</f>
        <v>No considerar</v>
      </c>
      <c r="V5074" t="str">
        <f>VLOOKUP(AIRBNB[[#This Row],[HOST_ID]],Super_host[],5,FALSE)</f>
        <v>Host</v>
      </c>
    </row>
    <row r="5075" spans="1:22">
      <c r="A5075" s="4">
        <v>245504</v>
      </c>
      <c r="B5075" t="s">
        <v>5941</v>
      </c>
      <c r="C5075" s="4">
        <v>714200</v>
      </c>
      <c r="D5075" t="s">
        <v>5942</v>
      </c>
      <c r="E5075" t="s">
        <v>1481</v>
      </c>
      <c r="F5075" s="4">
        <v>10040</v>
      </c>
      <c r="G5075" s="13" t="s">
        <v>124</v>
      </c>
      <c r="H5075" s="13" t="s">
        <v>241</v>
      </c>
      <c r="I5075" s="1">
        <v>4085888</v>
      </c>
      <c r="J5075" s="1">
        <v>-7392886</v>
      </c>
      <c r="K5075" t="s">
        <v>40</v>
      </c>
      <c r="L5075" s="20">
        <v>71</v>
      </c>
      <c r="M5075" s="4">
        <v>4</v>
      </c>
      <c r="N5075" s="4">
        <v>229</v>
      </c>
      <c r="O5075" s="2">
        <v>43637</v>
      </c>
      <c r="P5075" s="3">
        <v>2.4500000000000002</v>
      </c>
      <c r="Q5075" s="4">
        <v>1</v>
      </c>
      <c r="R5075" s="3">
        <v>5.6</v>
      </c>
      <c r="S50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5" t="str">
        <f>IF(AIRBNB[[#This Row],[RUIDO(dB)]]&lt;=4,"Silencioso",IF(AIRBNB[[#This Row],[RUIDO(dB)]]&lt;=5.5,"Poco Ruidoso","Ruidoso"))</f>
        <v>Ruidoso</v>
      </c>
      <c r="U5075" t="str">
        <f>IF(AND(AIRBNB[[#This Row],[PRECIO]]&lt;50,AIRBNB[[#This Row],[MIN_NOCHES]]&gt;3),"Dentro del presupuesto","No considerar")</f>
        <v>No considerar</v>
      </c>
      <c r="V5075" t="str">
        <f>VLOOKUP(AIRBNB[[#This Row],[HOST_ID]],Super_host[],5,FALSE)</f>
        <v>Host</v>
      </c>
    </row>
    <row r="5076" spans="1:22">
      <c r="A5076" s="4">
        <v>80493</v>
      </c>
      <c r="B5076" t="s">
        <v>5567</v>
      </c>
      <c r="C5076" s="4">
        <v>434987</v>
      </c>
      <c r="D5076" t="s">
        <v>478</v>
      </c>
      <c r="E5076" t="s">
        <v>5568</v>
      </c>
      <c r="F5076" s="4">
        <v>10009</v>
      </c>
      <c r="G5076" s="13" t="s">
        <v>124</v>
      </c>
      <c r="H5076" s="13" t="s">
        <v>133</v>
      </c>
      <c r="I5076" s="1">
        <v>4072329</v>
      </c>
      <c r="J5076" s="1">
        <v>-7398486</v>
      </c>
      <c r="K5076" t="s">
        <v>40</v>
      </c>
      <c r="L5076" s="20">
        <v>71</v>
      </c>
      <c r="M5076" s="4">
        <v>2</v>
      </c>
      <c r="N5076" s="4">
        <v>182</v>
      </c>
      <c r="O5076" s="2">
        <v>43650</v>
      </c>
      <c r="P5076" s="3">
        <v>1.81</v>
      </c>
      <c r="Q5076" s="4">
        <v>1</v>
      </c>
      <c r="R5076" s="3">
        <v>5.6</v>
      </c>
      <c r="S50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6" t="str">
        <f>IF(AIRBNB[[#This Row],[RUIDO(dB)]]&lt;=4,"Silencioso",IF(AIRBNB[[#This Row],[RUIDO(dB)]]&lt;=5.5,"Poco Ruidoso","Ruidoso"))</f>
        <v>Ruidoso</v>
      </c>
      <c r="U5076" t="str">
        <f>IF(AND(AIRBNB[[#This Row],[PRECIO]]&lt;50,AIRBNB[[#This Row],[MIN_NOCHES]]&gt;3),"Dentro del presupuesto","No considerar")</f>
        <v>No considerar</v>
      </c>
      <c r="V5076" t="str">
        <f>VLOOKUP(AIRBNB[[#This Row],[HOST_ID]],Super_host[],5,FALSE)</f>
        <v>Host</v>
      </c>
    </row>
    <row r="5077" spans="1:22">
      <c r="A5077" s="4">
        <v>55498</v>
      </c>
      <c r="B5077" t="s">
        <v>11537</v>
      </c>
      <c r="C5077" s="4">
        <v>262138</v>
      </c>
      <c r="D5077" t="s">
        <v>11538</v>
      </c>
      <c r="E5077" t="s">
        <v>11539</v>
      </c>
      <c r="F5077" s="4">
        <v>11233</v>
      </c>
      <c r="G5077" s="13" t="s">
        <v>4662</v>
      </c>
      <c r="H5077" s="13" t="s">
        <v>9230</v>
      </c>
      <c r="I5077" s="1">
        <v>406829</v>
      </c>
      <c r="J5077" s="1">
        <v>-7393549</v>
      </c>
      <c r="K5077" t="s">
        <v>40</v>
      </c>
      <c r="L5077" s="20">
        <v>71</v>
      </c>
      <c r="M5077" s="4">
        <v>2</v>
      </c>
      <c r="N5077" s="4">
        <v>23</v>
      </c>
      <c r="O5077" s="2">
        <v>43647</v>
      </c>
      <c r="P5077" s="3">
        <v>0.22</v>
      </c>
      <c r="Q5077" s="4">
        <v>1</v>
      </c>
      <c r="R5077" s="3">
        <v>6.9</v>
      </c>
      <c r="S50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7" t="str">
        <f>IF(AIRBNB[[#This Row],[RUIDO(dB)]]&lt;=4,"Silencioso",IF(AIRBNB[[#This Row],[RUIDO(dB)]]&lt;=5.5,"Poco Ruidoso","Ruidoso"))</f>
        <v>Ruidoso</v>
      </c>
      <c r="U5077" t="str">
        <f>IF(AND(AIRBNB[[#This Row],[PRECIO]]&lt;50,AIRBNB[[#This Row],[MIN_NOCHES]]&gt;3),"Dentro del presupuesto","No considerar")</f>
        <v>No considerar</v>
      </c>
      <c r="V5077" t="str">
        <f>VLOOKUP(AIRBNB[[#This Row],[HOST_ID]],Super_host[],5,FALSE)</f>
        <v>Host</v>
      </c>
    </row>
    <row r="5078" spans="1:22">
      <c r="A5078" s="4">
        <v>6766169</v>
      </c>
      <c r="B5078" t="s">
        <v>11271</v>
      </c>
      <c r="C5078" s="4">
        <v>35422693</v>
      </c>
      <c r="D5078" t="s">
        <v>1147</v>
      </c>
      <c r="E5078" t="s">
        <v>11272</v>
      </c>
      <c r="F5078" s="4">
        <v>11213</v>
      </c>
      <c r="G5078" s="13" t="s">
        <v>4662</v>
      </c>
      <c r="H5078" s="13" t="s">
        <v>9252</v>
      </c>
      <c r="I5078" s="1">
        <v>4066922</v>
      </c>
      <c r="J5078" s="1">
        <v>-7394682</v>
      </c>
      <c r="K5078" t="s">
        <v>5</v>
      </c>
      <c r="L5078" s="20">
        <v>70</v>
      </c>
      <c r="M5078" s="4">
        <v>15</v>
      </c>
      <c r="N5078" s="4">
        <v>9</v>
      </c>
      <c r="O5078" s="2">
        <v>43306</v>
      </c>
      <c r="P5078" s="3">
        <v>0.19</v>
      </c>
      <c r="Q5078" s="4">
        <v>1</v>
      </c>
      <c r="R5078" s="3">
        <v>6.9</v>
      </c>
      <c r="S50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8" t="str">
        <f>IF(AIRBNB[[#This Row],[RUIDO(dB)]]&lt;=4,"Silencioso",IF(AIRBNB[[#This Row],[RUIDO(dB)]]&lt;=5.5,"Poco Ruidoso","Ruidoso"))</f>
        <v>Ruidoso</v>
      </c>
      <c r="U5078" t="str">
        <f>IF(AND(AIRBNB[[#This Row],[PRECIO]]&lt;50,AIRBNB[[#This Row],[MIN_NOCHES]]&gt;3),"Dentro del presupuesto","No considerar")</f>
        <v>No considerar</v>
      </c>
      <c r="V5078" t="str">
        <f>VLOOKUP(AIRBNB[[#This Row],[HOST_ID]],Super_host[],5,FALSE)</f>
        <v>Host</v>
      </c>
    </row>
    <row r="5079" spans="1:22">
      <c r="A5079" s="4">
        <v>6759264</v>
      </c>
      <c r="B5079" t="s">
        <v>8198</v>
      </c>
      <c r="C5079" s="4">
        <v>35386618</v>
      </c>
      <c r="D5079" t="s">
        <v>1380</v>
      </c>
      <c r="E5079" t="s">
        <v>8199</v>
      </c>
      <c r="F5079" s="4">
        <v>11103</v>
      </c>
      <c r="G5079" s="13" t="s">
        <v>7897</v>
      </c>
      <c r="H5079" s="13" t="s">
        <v>7940</v>
      </c>
      <c r="I5079" s="1">
        <v>4075706</v>
      </c>
      <c r="J5079" s="1">
        <v>-7391834</v>
      </c>
      <c r="K5079" t="s">
        <v>40</v>
      </c>
      <c r="L5079" s="20">
        <v>70</v>
      </c>
      <c r="M5079" s="4">
        <v>1</v>
      </c>
      <c r="N5079" s="4">
        <v>7</v>
      </c>
      <c r="O5079" s="2">
        <v>42515</v>
      </c>
      <c r="P5079" s="3">
        <v>0.15</v>
      </c>
      <c r="Q5079" s="4">
        <v>5</v>
      </c>
      <c r="R5079" s="3">
        <v>6.24</v>
      </c>
      <c r="S50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79" t="str">
        <f>IF(AIRBNB[[#This Row],[RUIDO(dB)]]&lt;=4,"Silencioso",IF(AIRBNB[[#This Row],[RUIDO(dB)]]&lt;=5.5,"Poco Ruidoso","Ruidoso"))</f>
        <v>Ruidoso</v>
      </c>
      <c r="U5079" t="str">
        <f>IF(AND(AIRBNB[[#This Row],[PRECIO]]&lt;50,AIRBNB[[#This Row],[MIN_NOCHES]]&gt;3),"Dentro del presupuesto","No considerar")</f>
        <v>No considerar</v>
      </c>
      <c r="V5079" t="str">
        <f>VLOOKUP(AIRBNB[[#This Row],[HOST_ID]],Super_host[],5,FALSE)</f>
        <v>Host</v>
      </c>
    </row>
    <row r="5080" spans="1:22">
      <c r="A5080" s="4">
        <v>6608666</v>
      </c>
      <c r="B5080" t="s">
        <v>14760</v>
      </c>
      <c r="C5080" s="4">
        <v>34546849</v>
      </c>
      <c r="D5080" t="s">
        <v>1713</v>
      </c>
      <c r="E5080" t="s">
        <v>14761</v>
      </c>
      <c r="F5080" s="4">
        <v>11221</v>
      </c>
      <c r="G5080" s="13" t="s">
        <v>4662</v>
      </c>
      <c r="H5080" s="13" t="s">
        <v>9230</v>
      </c>
      <c r="I5080" s="1">
        <v>4068736</v>
      </c>
      <c r="J5080" s="1">
        <v>-7392827</v>
      </c>
      <c r="K5080" t="s">
        <v>40</v>
      </c>
      <c r="L5080" s="20">
        <v>70</v>
      </c>
      <c r="M5080" s="4">
        <v>2</v>
      </c>
      <c r="N5080" s="4">
        <v>131</v>
      </c>
      <c r="O5080" s="2">
        <v>43640</v>
      </c>
      <c r="P5080" s="3">
        <v>2.63</v>
      </c>
      <c r="Q5080" s="4">
        <v>1</v>
      </c>
      <c r="R5080" s="3">
        <v>6.9</v>
      </c>
      <c r="S50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0" t="str">
        <f>IF(AIRBNB[[#This Row],[RUIDO(dB)]]&lt;=4,"Silencioso",IF(AIRBNB[[#This Row],[RUIDO(dB)]]&lt;=5.5,"Poco Ruidoso","Ruidoso"))</f>
        <v>Ruidoso</v>
      </c>
      <c r="U5080" t="str">
        <f>IF(AND(AIRBNB[[#This Row],[PRECIO]]&lt;50,AIRBNB[[#This Row],[MIN_NOCHES]]&gt;3),"Dentro del presupuesto","No considerar")</f>
        <v>No considerar</v>
      </c>
      <c r="V5080" t="str">
        <f>VLOOKUP(AIRBNB[[#This Row],[HOST_ID]],Super_host[],5,FALSE)</f>
        <v>Host</v>
      </c>
    </row>
    <row r="5081" spans="1:22">
      <c r="A5081" s="4">
        <v>6576336</v>
      </c>
      <c r="B5081" t="s">
        <v>8936</v>
      </c>
      <c r="C5081" s="4">
        <v>34397256</v>
      </c>
      <c r="D5081" t="s">
        <v>8937</v>
      </c>
      <c r="E5081" t="s">
        <v>8938</v>
      </c>
      <c r="F5081" s="4">
        <v>11416</v>
      </c>
      <c r="G5081" s="13" t="s">
        <v>7897</v>
      </c>
      <c r="H5081" s="13" t="s">
        <v>8039</v>
      </c>
      <c r="I5081" s="1">
        <v>406904</v>
      </c>
      <c r="J5081" s="1">
        <v>-7383727</v>
      </c>
      <c r="K5081" t="s">
        <v>40</v>
      </c>
      <c r="L5081" s="20">
        <v>70</v>
      </c>
      <c r="M5081" s="4">
        <v>2</v>
      </c>
      <c r="N5081" s="4">
        <v>114</v>
      </c>
      <c r="O5081" s="2">
        <v>43644</v>
      </c>
      <c r="P5081" s="3">
        <v>2.4700000000000002</v>
      </c>
      <c r="Q5081" s="4">
        <v>5</v>
      </c>
      <c r="R5081" s="3">
        <v>6.24</v>
      </c>
      <c r="S50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1" t="str">
        <f>IF(AIRBNB[[#This Row],[RUIDO(dB)]]&lt;=4,"Silencioso",IF(AIRBNB[[#This Row],[RUIDO(dB)]]&lt;=5.5,"Poco Ruidoso","Ruidoso"))</f>
        <v>Ruidoso</v>
      </c>
      <c r="U5081" t="str">
        <f>IF(AND(AIRBNB[[#This Row],[PRECIO]]&lt;50,AIRBNB[[#This Row],[MIN_NOCHES]]&gt;3),"Dentro del presupuesto","No considerar")</f>
        <v>No considerar</v>
      </c>
      <c r="V5081" t="str">
        <f>VLOOKUP(AIRBNB[[#This Row],[HOST_ID]],Super_host[],5,FALSE)</f>
        <v>Host</v>
      </c>
    </row>
    <row r="5082" spans="1:22">
      <c r="A5082" s="4">
        <v>6457121</v>
      </c>
      <c r="B5082" t="s">
        <v>15343</v>
      </c>
      <c r="C5082" s="4">
        <v>33721278</v>
      </c>
      <c r="D5082" t="s">
        <v>12810</v>
      </c>
      <c r="E5082" t="s">
        <v>15344</v>
      </c>
      <c r="F5082" s="4">
        <v>11230</v>
      </c>
      <c r="G5082" s="13" t="s">
        <v>4662</v>
      </c>
      <c r="H5082" s="13" t="s">
        <v>9225</v>
      </c>
      <c r="I5082" s="1">
        <v>4061839</v>
      </c>
      <c r="J5082" s="1">
        <v>-7395762</v>
      </c>
      <c r="K5082" t="s">
        <v>40</v>
      </c>
      <c r="L5082" s="20">
        <v>70</v>
      </c>
      <c r="M5082" s="4">
        <v>1</v>
      </c>
      <c r="N5082" s="4">
        <v>0</v>
      </c>
      <c r="O5082" s="2">
        <v>42326</v>
      </c>
      <c r="P5082" s="3">
        <v>0.31</v>
      </c>
      <c r="Q5082" s="4">
        <v>1</v>
      </c>
      <c r="R5082" s="3">
        <v>6.9</v>
      </c>
      <c r="S50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2" t="str">
        <f>IF(AIRBNB[[#This Row],[RUIDO(dB)]]&lt;=4,"Silencioso",IF(AIRBNB[[#This Row],[RUIDO(dB)]]&lt;=5.5,"Poco Ruidoso","Ruidoso"))</f>
        <v>Ruidoso</v>
      </c>
      <c r="U5082" t="str">
        <f>IF(AND(AIRBNB[[#This Row],[PRECIO]]&lt;50,AIRBNB[[#This Row],[MIN_NOCHES]]&gt;3),"Dentro del presupuesto","No considerar")</f>
        <v>No considerar</v>
      </c>
      <c r="V5082" t="str">
        <f>VLOOKUP(AIRBNB[[#This Row],[HOST_ID]],Super_host[],5,FALSE)</f>
        <v>Host</v>
      </c>
    </row>
    <row r="5083" spans="1:22">
      <c r="A5083" s="4">
        <v>6395425</v>
      </c>
      <c r="B5083" t="s">
        <v>4632</v>
      </c>
      <c r="C5083" s="4">
        <v>33346283</v>
      </c>
      <c r="D5083" t="s">
        <v>63</v>
      </c>
      <c r="E5083" t="s">
        <v>4633</v>
      </c>
      <c r="F5083" s="4">
        <v>10031</v>
      </c>
      <c r="G5083" s="13" t="s">
        <v>124</v>
      </c>
      <c r="H5083" s="13" t="s">
        <v>148</v>
      </c>
      <c r="I5083" s="1">
        <v>4083001</v>
      </c>
      <c r="J5083" s="1">
        <v>-7394815</v>
      </c>
      <c r="K5083" t="s">
        <v>40</v>
      </c>
      <c r="L5083" s="20">
        <v>70</v>
      </c>
      <c r="M5083" s="4">
        <v>5</v>
      </c>
      <c r="N5083" s="4">
        <v>42</v>
      </c>
      <c r="O5083" s="2">
        <v>43612</v>
      </c>
      <c r="P5083" s="3">
        <v>0.87</v>
      </c>
      <c r="Q5083" s="4">
        <v>1</v>
      </c>
      <c r="R5083" s="3">
        <v>5.6</v>
      </c>
      <c r="S50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3" t="str">
        <f>IF(AIRBNB[[#This Row],[RUIDO(dB)]]&lt;=4,"Silencioso",IF(AIRBNB[[#This Row],[RUIDO(dB)]]&lt;=5.5,"Poco Ruidoso","Ruidoso"))</f>
        <v>Ruidoso</v>
      </c>
      <c r="U5083" t="str">
        <f>IF(AND(AIRBNB[[#This Row],[PRECIO]]&lt;50,AIRBNB[[#This Row],[MIN_NOCHES]]&gt;3),"Dentro del presupuesto","No considerar")</f>
        <v>No considerar</v>
      </c>
      <c r="V5083" t="str">
        <f>VLOOKUP(AIRBNB[[#This Row],[HOST_ID]],Super_host[],5,FALSE)</f>
        <v>Host</v>
      </c>
    </row>
    <row r="5084" spans="1:22">
      <c r="A5084" s="4">
        <v>6559615</v>
      </c>
      <c r="B5084" t="s">
        <v>13635</v>
      </c>
      <c r="C5084" s="4">
        <v>31675601</v>
      </c>
      <c r="D5084" t="s">
        <v>1407</v>
      </c>
      <c r="E5084" t="s">
        <v>13636</v>
      </c>
      <c r="F5084" s="4">
        <v>11209</v>
      </c>
      <c r="G5084" s="13" t="s">
        <v>4662</v>
      </c>
      <c r="H5084" s="13" t="s">
        <v>9390</v>
      </c>
      <c r="I5084" s="1">
        <v>4062487</v>
      </c>
      <c r="J5084" s="1">
        <v>-7402949</v>
      </c>
      <c r="K5084" t="s">
        <v>40</v>
      </c>
      <c r="L5084" s="20">
        <v>70</v>
      </c>
      <c r="M5084" s="4">
        <v>30</v>
      </c>
      <c r="N5084" s="4">
        <v>54</v>
      </c>
      <c r="O5084" s="2">
        <v>43646</v>
      </c>
      <c r="P5084" s="3">
        <v>1.17</v>
      </c>
      <c r="Q5084" s="4">
        <v>1</v>
      </c>
      <c r="R5084" s="3">
        <v>6.9</v>
      </c>
      <c r="S50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4" t="str">
        <f>IF(AIRBNB[[#This Row],[RUIDO(dB)]]&lt;=4,"Silencioso",IF(AIRBNB[[#This Row],[RUIDO(dB)]]&lt;=5.5,"Poco Ruidoso","Ruidoso"))</f>
        <v>Ruidoso</v>
      </c>
      <c r="U5084" t="str">
        <f>IF(AND(AIRBNB[[#This Row],[PRECIO]]&lt;50,AIRBNB[[#This Row],[MIN_NOCHES]]&gt;3),"Dentro del presupuesto","No considerar")</f>
        <v>No considerar</v>
      </c>
      <c r="V5084" t="str">
        <f>VLOOKUP(AIRBNB[[#This Row],[HOST_ID]],Super_host[],5,FALSE)</f>
        <v>Host</v>
      </c>
    </row>
    <row r="5085" spans="1:22">
      <c r="A5085" s="4">
        <v>5926953</v>
      </c>
      <c r="B5085" t="s">
        <v>14925</v>
      </c>
      <c r="C5085" s="4">
        <v>30430827</v>
      </c>
      <c r="D5085" t="s">
        <v>4170</v>
      </c>
      <c r="E5085" t="s">
        <v>14926</v>
      </c>
      <c r="F5085" s="4">
        <v>11205</v>
      </c>
      <c r="G5085" s="13" t="s">
        <v>4662</v>
      </c>
      <c r="H5085" s="13" t="s">
        <v>9222</v>
      </c>
      <c r="I5085" s="1">
        <v>4069634</v>
      </c>
      <c r="J5085" s="1">
        <v>-7397296</v>
      </c>
      <c r="K5085" t="s">
        <v>40</v>
      </c>
      <c r="L5085" s="20">
        <v>70</v>
      </c>
      <c r="M5085" s="4">
        <v>1</v>
      </c>
      <c r="N5085" s="4">
        <v>152</v>
      </c>
      <c r="O5085" s="2">
        <v>43640</v>
      </c>
      <c r="P5085" s="3">
        <v>3.02</v>
      </c>
      <c r="Q5085" s="4">
        <v>1</v>
      </c>
      <c r="R5085" s="3">
        <v>6.9</v>
      </c>
      <c r="S50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5" t="str">
        <f>IF(AIRBNB[[#This Row],[RUIDO(dB)]]&lt;=4,"Silencioso",IF(AIRBNB[[#This Row],[RUIDO(dB)]]&lt;=5.5,"Poco Ruidoso","Ruidoso"))</f>
        <v>Ruidoso</v>
      </c>
      <c r="U5085" t="str">
        <f>IF(AND(AIRBNB[[#This Row],[PRECIO]]&lt;50,AIRBNB[[#This Row],[MIN_NOCHES]]&gt;3),"Dentro del presupuesto","No considerar")</f>
        <v>No considerar</v>
      </c>
      <c r="V5085" t="str">
        <f>VLOOKUP(AIRBNB[[#This Row],[HOST_ID]],Super_host[],5,FALSE)</f>
        <v>Host</v>
      </c>
    </row>
    <row r="5086" spans="1:22">
      <c r="A5086" s="4">
        <v>5748301</v>
      </c>
      <c r="B5086" t="s">
        <v>9004</v>
      </c>
      <c r="C5086" s="4">
        <v>29817997</v>
      </c>
      <c r="D5086" t="s">
        <v>2268</v>
      </c>
      <c r="E5086" t="s">
        <v>9005</v>
      </c>
      <c r="F5086" s="4">
        <v>11374</v>
      </c>
      <c r="G5086" s="13" t="s">
        <v>7897</v>
      </c>
      <c r="H5086" s="13" t="s">
        <v>8158</v>
      </c>
      <c r="I5086" s="1">
        <v>4072799</v>
      </c>
      <c r="J5086" s="1">
        <v>-7385543</v>
      </c>
      <c r="K5086" t="s">
        <v>40</v>
      </c>
      <c r="L5086" s="20">
        <v>70</v>
      </c>
      <c r="M5086" s="4">
        <v>2</v>
      </c>
      <c r="N5086" s="4">
        <v>175</v>
      </c>
      <c r="O5086" s="2">
        <v>43642</v>
      </c>
      <c r="P5086" s="3">
        <v>3.45</v>
      </c>
      <c r="Q5086" s="4">
        <v>5</v>
      </c>
      <c r="R5086" s="3">
        <v>6.24</v>
      </c>
      <c r="S50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6" t="str">
        <f>IF(AIRBNB[[#This Row],[RUIDO(dB)]]&lt;=4,"Silencioso",IF(AIRBNB[[#This Row],[RUIDO(dB)]]&lt;=5.5,"Poco Ruidoso","Ruidoso"))</f>
        <v>Ruidoso</v>
      </c>
      <c r="U5086" t="str">
        <f>IF(AND(AIRBNB[[#This Row],[PRECIO]]&lt;50,AIRBNB[[#This Row],[MIN_NOCHES]]&gt;3),"Dentro del presupuesto","No considerar")</f>
        <v>No considerar</v>
      </c>
      <c r="V5086" t="str">
        <f>VLOOKUP(AIRBNB[[#This Row],[HOST_ID]],Super_host[],5,FALSE)</f>
        <v>Host</v>
      </c>
    </row>
    <row r="5087" spans="1:22">
      <c r="A5087" s="4">
        <v>5727850</v>
      </c>
      <c r="B5087" t="s">
        <v>3058</v>
      </c>
      <c r="C5087" s="4">
        <v>29697292</v>
      </c>
      <c r="D5087" t="s">
        <v>3059</v>
      </c>
      <c r="E5087" t="s">
        <v>3060</v>
      </c>
      <c r="F5087" s="4">
        <v>11201</v>
      </c>
      <c r="G5087" s="13" t="s">
        <v>124</v>
      </c>
      <c r="H5087" s="13" t="s">
        <v>528</v>
      </c>
      <c r="I5087" s="1">
        <v>4070854</v>
      </c>
      <c r="J5087" s="1">
        <v>-7399992</v>
      </c>
      <c r="K5087" t="s">
        <v>40</v>
      </c>
      <c r="L5087" s="20">
        <v>70</v>
      </c>
      <c r="M5087" s="4">
        <v>7</v>
      </c>
      <c r="N5087" s="4">
        <v>12</v>
      </c>
      <c r="O5087" s="2">
        <v>43606</v>
      </c>
      <c r="P5087" s="3">
        <v>0.28000000000000003</v>
      </c>
      <c r="Q5087" s="4">
        <v>1</v>
      </c>
      <c r="R5087" s="3">
        <v>5.6</v>
      </c>
      <c r="S50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7" t="str">
        <f>IF(AIRBNB[[#This Row],[RUIDO(dB)]]&lt;=4,"Silencioso",IF(AIRBNB[[#This Row],[RUIDO(dB)]]&lt;=5.5,"Poco Ruidoso","Ruidoso"))</f>
        <v>Ruidoso</v>
      </c>
      <c r="U5087" t="str">
        <f>IF(AND(AIRBNB[[#This Row],[PRECIO]]&lt;50,AIRBNB[[#This Row],[MIN_NOCHES]]&gt;3),"Dentro del presupuesto","No considerar")</f>
        <v>No considerar</v>
      </c>
      <c r="V5087" t="str">
        <f>VLOOKUP(AIRBNB[[#This Row],[HOST_ID]],Super_host[],5,FALSE)</f>
        <v>Host</v>
      </c>
    </row>
    <row r="5088" spans="1:22">
      <c r="A5088" s="4">
        <v>5717674</v>
      </c>
      <c r="B5088" t="s">
        <v>11143</v>
      </c>
      <c r="C5088" s="4">
        <v>29642992</v>
      </c>
      <c r="D5088" t="s">
        <v>11144</v>
      </c>
      <c r="E5088" t="s">
        <v>11145</v>
      </c>
      <c r="F5088" s="4">
        <v>11218</v>
      </c>
      <c r="G5088" s="13" t="s">
        <v>4662</v>
      </c>
      <c r="H5088" s="13" t="s">
        <v>9393</v>
      </c>
      <c r="I5088" s="1">
        <v>4063694</v>
      </c>
      <c r="J5088" s="1">
        <v>-7397487</v>
      </c>
      <c r="K5088" t="s">
        <v>40</v>
      </c>
      <c r="L5088" s="20">
        <v>70</v>
      </c>
      <c r="M5088" s="4">
        <v>3</v>
      </c>
      <c r="N5088" s="4">
        <v>8</v>
      </c>
      <c r="O5088" s="2">
        <v>42661</v>
      </c>
      <c r="P5088" s="3">
        <v>0.17</v>
      </c>
      <c r="Q5088" s="4">
        <v>1</v>
      </c>
      <c r="R5088" s="3">
        <v>6.9</v>
      </c>
      <c r="S50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8" t="str">
        <f>IF(AIRBNB[[#This Row],[RUIDO(dB)]]&lt;=4,"Silencioso",IF(AIRBNB[[#This Row],[RUIDO(dB)]]&lt;=5.5,"Poco Ruidoso","Ruidoso"))</f>
        <v>Ruidoso</v>
      </c>
      <c r="U5088" t="str">
        <f>IF(AND(AIRBNB[[#This Row],[PRECIO]]&lt;50,AIRBNB[[#This Row],[MIN_NOCHES]]&gt;3),"Dentro del presupuesto","No considerar")</f>
        <v>No considerar</v>
      </c>
      <c r="V5088" t="str">
        <f>VLOOKUP(AIRBNB[[#This Row],[HOST_ID]],Super_host[],5,FALSE)</f>
        <v>Host</v>
      </c>
    </row>
    <row r="5089" spans="1:22">
      <c r="A5089" s="4">
        <v>6757821</v>
      </c>
      <c r="B5089" t="s">
        <v>6658</v>
      </c>
      <c r="C5089" s="4">
        <v>28813132</v>
      </c>
      <c r="D5089" t="s">
        <v>6659</v>
      </c>
      <c r="E5089" t="s">
        <v>6660</v>
      </c>
      <c r="F5089" s="4">
        <v>10115</v>
      </c>
      <c r="G5089" s="13" t="s">
        <v>124</v>
      </c>
      <c r="H5089" s="13" t="s">
        <v>245</v>
      </c>
      <c r="I5089" s="1">
        <v>4081656</v>
      </c>
      <c r="J5089" s="1">
        <v>-7396122</v>
      </c>
      <c r="K5089" t="s">
        <v>40</v>
      </c>
      <c r="L5089" s="20">
        <v>70</v>
      </c>
      <c r="M5089" s="4">
        <v>1</v>
      </c>
      <c r="N5089" s="4">
        <v>0</v>
      </c>
      <c r="O5089" s="2">
        <v>43470</v>
      </c>
      <c r="P5089" s="3">
        <v>0.04</v>
      </c>
      <c r="Q5089" s="4">
        <v>1</v>
      </c>
      <c r="R5089" s="3">
        <v>5.6</v>
      </c>
      <c r="S50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89" t="str">
        <f>IF(AIRBNB[[#This Row],[RUIDO(dB)]]&lt;=4,"Silencioso",IF(AIRBNB[[#This Row],[RUIDO(dB)]]&lt;=5.5,"Poco Ruidoso","Ruidoso"))</f>
        <v>Ruidoso</v>
      </c>
      <c r="U5089" t="str">
        <f>IF(AND(AIRBNB[[#This Row],[PRECIO]]&lt;50,AIRBNB[[#This Row],[MIN_NOCHES]]&gt;3),"Dentro del presupuesto","No considerar")</f>
        <v>No considerar</v>
      </c>
      <c r="V5089" t="str">
        <f>VLOOKUP(AIRBNB[[#This Row],[HOST_ID]],Super_host[],5,FALSE)</f>
        <v>Host</v>
      </c>
    </row>
    <row r="5090" spans="1:22">
      <c r="A5090" s="4">
        <v>6612737</v>
      </c>
      <c r="B5090" t="s">
        <v>6670</v>
      </c>
      <c r="C5090" s="4">
        <v>28181993</v>
      </c>
      <c r="D5090" t="s">
        <v>6671</v>
      </c>
      <c r="E5090" t="s">
        <v>6672</v>
      </c>
      <c r="F5090" s="4">
        <v>10010</v>
      </c>
      <c r="G5090" s="13" t="s">
        <v>124</v>
      </c>
      <c r="H5090" s="13" t="s">
        <v>175</v>
      </c>
      <c r="I5090" s="1">
        <v>4073909</v>
      </c>
      <c r="J5090" s="1">
        <v>-739788</v>
      </c>
      <c r="K5090" t="s">
        <v>40</v>
      </c>
      <c r="L5090" s="20">
        <v>70</v>
      </c>
      <c r="M5090" s="4">
        <v>15</v>
      </c>
      <c r="N5090" s="4">
        <v>0</v>
      </c>
      <c r="O5090" s="2">
        <v>43312</v>
      </c>
      <c r="P5090" s="3">
        <v>0.11</v>
      </c>
      <c r="Q5090" s="4">
        <v>1</v>
      </c>
      <c r="R5090" s="3">
        <v>5.6</v>
      </c>
      <c r="S50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0" t="str">
        <f>IF(AIRBNB[[#This Row],[RUIDO(dB)]]&lt;=4,"Silencioso",IF(AIRBNB[[#This Row],[RUIDO(dB)]]&lt;=5.5,"Poco Ruidoso","Ruidoso"))</f>
        <v>Ruidoso</v>
      </c>
      <c r="U5090" t="str">
        <f>IF(AND(AIRBNB[[#This Row],[PRECIO]]&lt;50,AIRBNB[[#This Row],[MIN_NOCHES]]&gt;3),"Dentro del presupuesto","No considerar")</f>
        <v>No considerar</v>
      </c>
      <c r="V5090" t="str">
        <f>VLOOKUP(AIRBNB[[#This Row],[HOST_ID]],Super_host[],5,FALSE)</f>
        <v>Host</v>
      </c>
    </row>
    <row r="5091" spans="1:22">
      <c r="A5091" s="4">
        <v>5364337</v>
      </c>
      <c r="B5091" t="s">
        <v>15384</v>
      </c>
      <c r="C5091" s="4">
        <v>27807705</v>
      </c>
      <c r="D5091" t="s">
        <v>15385</v>
      </c>
      <c r="E5091" t="s">
        <v>15386</v>
      </c>
      <c r="F5091" s="4">
        <v>11221</v>
      </c>
      <c r="G5091" s="13" t="s">
        <v>4662</v>
      </c>
      <c r="H5091" s="13" t="s">
        <v>9230</v>
      </c>
      <c r="I5091" s="1">
        <v>4068767</v>
      </c>
      <c r="J5091" s="1">
        <v>-7394147</v>
      </c>
      <c r="K5091" t="s">
        <v>40</v>
      </c>
      <c r="L5091" s="20">
        <v>70</v>
      </c>
      <c r="M5091" s="4">
        <v>1</v>
      </c>
      <c r="N5091" s="4">
        <v>0</v>
      </c>
      <c r="O5091" s="2">
        <v>42736</v>
      </c>
      <c r="P5091" s="3">
        <v>0.1</v>
      </c>
      <c r="Q5091" s="4">
        <v>1</v>
      </c>
      <c r="R5091" s="3">
        <v>6.9</v>
      </c>
      <c r="S50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1" t="str">
        <f>IF(AIRBNB[[#This Row],[RUIDO(dB)]]&lt;=4,"Silencioso",IF(AIRBNB[[#This Row],[RUIDO(dB)]]&lt;=5.5,"Poco Ruidoso","Ruidoso"))</f>
        <v>Ruidoso</v>
      </c>
      <c r="U5091" t="str">
        <f>IF(AND(AIRBNB[[#This Row],[PRECIO]]&lt;50,AIRBNB[[#This Row],[MIN_NOCHES]]&gt;3),"Dentro del presupuesto","No considerar")</f>
        <v>No considerar</v>
      </c>
      <c r="V5091" t="str">
        <f>VLOOKUP(AIRBNB[[#This Row],[HOST_ID]],Super_host[],5,FALSE)</f>
        <v>Host</v>
      </c>
    </row>
    <row r="5092" spans="1:22">
      <c r="A5092" s="4">
        <v>5309343</v>
      </c>
      <c r="B5092" t="s">
        <v>6678</v>
      </c>
      <c r="C5092" s="4">
        <v>27502743</v>
      </c>
      <c r="D5092" t="s">
        <v>291</v>
      </c>
      <c r="E5092" t="s">
        <v>6679</v>
      </c>
      <c r="F5092" s="4">
        <v>10014</v>
      </c>
      <c r="G5092" s="13" t="s">
        <v>124</v>
      </c>
      <c r="H5092" s="13" t="s">
        <v>140</v>
      </c>
      <c r="I5092" s="1">
        <v>4073183</v>
      </c>
      <c r="J5092" s="1">
        <v>-7400649</v>
      </c>
      <c r="K5092" t="s">
        <v>5</v>
      </c>
      <c r="L5092" s="20">
        <v>70</v>
      </c>
      <c r="M5092" s="4">
        <v>90</v>
      </c>
      <c r="N5092" s="4">
        <v>0</v>
      </c>
      <c r="O5092" s="2">
        <v>42182</v>
      </c>
      <c r="P5092" s="3">
        <v>5.37</v>
      </c>
      <c r="Q5092" s="4">
        <v>1</v>
      </c>
      <c r="R5092" s="3">
        <v>5.6</v>
      </c>
      <c r="S50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2" t="str">
        <f>IF(AIRBNB[[#This Row],[RUIDO(dB)]]&lt;=4,"Silencioso",IF(AIRBNB[[#This Row],[RUIDO(dB)]]&lt;=5.5,"Poco Ruidoso","Ruidoso"))</f>
        <v>Ruidoso</v>
      </c>
      <c r="U5092" t="str">
        <f>IF(AND(AIRBNB[[#This Row],[PRECIO]]&lt;50,AIRBNB[[#This Row],[MIN_NOCHES]]&gt;3),"Dentro del presupuesto","No considerar")</f>
        <v>No considerar</v>
      </c>
      <c r="V5092" t="str">
        <f>VLOOKUP(AIRBNB[[#This Row],[HOST_ID]],Super_host[],5,FALSE)</f>
        <v>Host</v>
      </c>
    </row>
    <row r="5093" spans="1:22">
      <c r="A5093" s="4">
        <v>5173154</v>
      </c>
      <c r="B5093" t="s">
        <v>15396</v>
      </c>
      <c r="C5093" s="4">
        <v>26756453</v>
      </c>
      <c r="D5093" t="s">
        <v>7968</v>
      </c>
      <c r="E5093" t="s">
        <v>15397</v>
      </c>
      <c r="F5093" s="4">
        <v>11221</v>
      </c>
      <c r="G5093" s="13" t="s">
        <v>4662</v>
      </c>
      <c r="H5093" s="13" t="s">
        <v>9230</v>
      </c>
      <c r="I5093" s="1">
        <v>4068833</v>
      </c>
      <c r="J5093" s="1">
        <v>-7394329</v>
      </c>
      <c r="K5093" t="s">
        <v>40</v>
      </c>
      <c r="L5093" s="20">
        <v>70</v>
      </c>
      <c r="M5093" s="4">
        <v>1</v>
      </c>
      <c r="N5093" s="4">
        <v>0</v>
      </c>
      <c r="O5093" s="2">
        <v>42288</v>
      </c>
      <c r="P5093" s="3">
        <v>0.02</v>
      </c>
      <c r="Q5093" s="4">
        <v>1</v>
      </c>
      <c r="R5093" s="3">
        <v>6.9</v>
      </c>
      <c r="S50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3" t="str">
        <f>IF(AIRBNB[[#This Row],[RUIDO(dB)]]&lt;=4,"Silencioso",IF(AIRBNB[[#This Row],[RUIDO(dB)]]&lt;=5.5,"Poco Ruidoso","Ruidoso"))</f>
        <v>Ruidoso</v>
      </c>
      <c r="U5093" t="str">
        <f>IF(AND(AIRBNB[[#This Row],[PRECIO]]&lt;50,AIRBNB[[#This Row],[MIN_NOCHES]]&gt;3),"Dentro del presupuesto","No considerar")</f>
        <v>No considerar</v>
      </c>
      <c r="V5093" t="str">
        <f>VLOOKUP(AIRBNB[[#This Row],[HOST_ID]],Super_host[],5,FALSE)</f>
        <v>Host</v>
      </c>
    </row>
    <row r="5094" spans="1:22">
      <c r="A5094" s="4">
        <v>5066526</v>
      </c>
      <c r="B5094" t="s">
        <v>15407</v>
      </c>
      <c r="C5094" s="4">
        <v>26162659</v>
      </c>
      <c r="D5094" t="s">
        <v>15408</v>
      </c>
      <c r="E5094" t="s">
        <v>15409</v>
      </c>
      <c r="F5094" s="4">
        <v>11205</v>
      </c>
      <c r="G5094" s="13" t="s">
        <v>4662</v>
      </c>
      <c r="H5094" s="13" t="s">
        <v>9230</v>
      </c>
      <c r="I5094" s="1">
        <v>4069494</v>
      </c>
      <c r="J5094" s="1">
        <v>-7395507</v>
      </c>
      <c r="K5094" t="s">
        <v>40</v>
      </c>
      <c r="L5094" s="20">
        <v>70</v>
      </c>
      <c r="M5094" s="4">
        <v>1</v>
      </c>
      <c r="N5094" s="4">
        <v>0</v>
      </c>
      <c r="O5094" s="2">
        <v>42211</v>
      </c>
      <c r="P5094" s="3">
        <v>0.03</v>
      </c>
      <c r="Q5094" s="4">
        <v>1</v>
      </c>
      <c r="R5094" s="3">
        <v>6.9</v>
      </c>
      <c r="S50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4" t="str">
        <f>IF(AIRBNB[[#This Row],[RUIDO(dB)]]&lt;=4,"Silencioso",IF(AIRBNB[[#This Row],[RUIDO(dB)]]&lt;=5.5,"Poco Ruidoso","Ruidoso"))</f>
        <v>Ruidoso</v>
      </c>
      <c r="U5094" t="str">
        <f>IF(AND(AIRBNB[[#This Row],[PRECIO]]&lt;50,AIRBNB[[#This Row],[MIN_NOCHES]]&gt;3),"Dentro del presupuesto","No considerar")</f>
        <v>No considerar</v>
      </c>
      <c r="V5094" t="str">
        <f>VLOOKUP(AIRBNB[[#This Row],[HOST_ID]],Super_host[],5,FALSE)</f>
        <v>Host</v>
      </c>
    </row>
    <row r="5095" spans="1:22">
      <c r="A5095" s="4">
        <v>6653095</v>
      </c>
      <c r="B5095" t="s">
        <v>5187</v>
      </c>
      <c r="C5095" s="4">
        <v>25812962</v>
      </c>
      <c r="D5095" t="s">
        <v>5188</v>
      </c>
      <c r="E5095" t="s">
        <v>5189</v>
      </c>
      <c r="F5095" s="4">
        <v>10029</v>
      </c>
      <c r="G5095" s="13" t="s">
        <v>124</v>
      </c>
      <c r="H5095" s="13" t="s">
        <v>219</v>
      </c>
      <c r="I5095" s="1">
        <v>4079052</v>
      </c>
      <c r="J5095" s="1">
        <v>-7394364</v>
      </c>
      <c r="K5095" t="s">
        <v>40</v>
      </c>
      <c r="L5095" s="20">
        <v>70</v>
      </c>
      <c r="M5095" s="4">
        <v>1</v>
      </c>
      <c r="N5095" s="4">
        <v>33</v>
      </c>
      <c r="O5095" s="2">
        <v>43596</v>
      </c>
      <c r="P5095" s="3">
        <v>1.28</v>
      </c>
      <c r="Q5095" s="4">
        <v>1</v>
      </c>
      <c r="R5095" s="3">
        <v>5.6</v>
      </c>
      <c r="S50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5" t="str">
        <f>IF(AIRBNB[[#This Row],[RUIDO(dB)]]&lt;=4,"Silencioso",IF(AIRBNB[[#This Row],[RUIDO(dB)]]&lt;=5.5,"Poco Ruidoso","Ruidoso"))</f>
        <v>Ruidoso</v>
      </c>
      <c r="U5095" t="str">
        <f>IF(AND(AIRBNB[[#This Row],[PRECIO]]&lt;50,AIRBNB[[#This Row],[MIN_NOCHES]]&gt;3),"Dentro del presupuesto","No considerar")</f>
        <v>No considerar</v>
      </c>
      <c r="V5095" t="str">
        <f>VLOOKUP(AIRBNB[[#This Row],[HOST_ID]],Super_host[],5,FALSE)</f>
        <v>Host</v>
      </c>
    </row>
    <row r="5096" spans="1:22">
      <c r="A5096" s="4">
        <v>4942523</v>
      </c>
      <c r="B5096" t="s">
        <v>8699</v>
      </c>
      <c r="C5096" s="4">
        <v>25473311</v>
      </c>
      <c r="D5096" t="s">
        <v>839</v>
      </c>
      <c r="E5096" t="s">
        <v>8700</v>
      </c>
      <c r="F5096" s="4">
        <v>11104</v>
      </c>
      <c r="G5096" s="13" t="s">
        <v>7897</v>
      </c>
      <c r="H5096" s="13" t="s">
        <v>7923</v>
      </c>
      <c r="I5096" s="1">
        <v>4073835</v>
      </c>
      <c r="J5096" s="1">
        <v>-7392636</v>
      </c>
      <c r="K5096" t="s">
        <v>40</v>
      </c>
      <c r="L5096" s="20">
        <v>70</v>
      </c>
      <c r="M5096" s="4">
        <v>7</v>
      </c>
      <c r="N5096" s="4">
        <v>56</v>
      </c>
      <c r="O5096" s="2">
        <v>43466</v>
      </c>
      <c r="P5096" s="3">
        <v>1.18</v>
      </c>
      <c r="Q5096" s="4">
        <v>5</v>
      </c>
      <c r="R5096" s="3">
        <v>6.24</v>
      </c>
      <c r="S50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6" t="str">
        <f>IF(AIRBNB[[#This Row],[RUIDO(dB)]]&lt;=4,"Silencioso",IF(AIRBNB[[#This Row],[RUIDO(dB)]]&lt;=5.5,"Poco Ruidoso","Ruidoso"))</f>
        <v>Ruidoso</v>
      </c>
      <c r="U5096" t="str">
        <f>IF(AND(AIRBNB[[#This Row],[PRECIO]]&lt;50,AIRBNB[[#This Row],[MIN_NOCHES]]&gt;3),"Dentro del presupuesto","No considerar")</f>
        <v>No considerar</v>
      </c>
      <c r="V5096" t="str">
        <f>VLOOKUP(AIRBNB[[#This Row],[HOST_ID]],Super_host[],5,FALSE)</f>
        <v>Host</v>
      </c>
    </row>
    <row r="5097" spans="1:22">
      <c r="A5097" s="4">
        <v>4891616</v>
      </c>
      <c r="B5097" t="s">
        <v>232</v>
      </c>
      <c r="C5097" s="4">
        <v>25168328</v>
      </c>
      <c r="D5097" t="s">
        <v>233</v>
      </c>
      <c r="E5097" t="s">
        <v>234</v>
      </c>
      <c r="F5097" s="4">
        <v>10039</v>
      </c>
      <c r="G5097" s="13" t="s">
        <v>124</v>
      </c>
      <c r="H5097" s="13" t="s">
        <v>148</v>
      </c>
      <c r="I5097" s="1">
        <v>4082389</v>
      </c>
      <c r="J5097" s="1">
        <v>-7394033</v>
      </c>
      <c r="K5097" t="s">
        <v>5</v>
      </c>
      <c r="L5097" s="20">
        <v>70</v>
      </c>
      <c r="M5097" s="4">
        <v>1</v>
      </c>
      <c r="N5097" s="4">
        <v>1</v>
      </c>
      <c r="O5097" s="2">
        <v>42401</v>
      </c>
      <c r="P5097" s="3">
        <v>0.02</v>
      </c>
      <c r="Q5097" s="4">
        <v>1</v>
      </c>
      <c r="R5097" s="3">
        <v>5.6</v>
      </c>
      <c r="S50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7" t="str">
        <f>IF(AIRBNB[[#This Row],[RUIDO(dB)]]&lt;=4,"Silencioso",IF(AIRBNB[[#This Row],[RUIDO(dB)]]&lt;=5.5,"Poco Ruidoso","Ruidoso"))</f>
        <v>Ruidoso</v>
      </c>
      <c r="U5097" t="str">
        <f>IF(AND(AIRBNB[[#This Row],[PRECIO]]&lt;50,AIRBNB[[#This Row],[MIN_NOCHES]]&gt;3),"Dentro del presupuesto","No considerar")</f>
        <v>No considerar</v>
      </c>
      <c r="V5097" t="str">
        <f>VLOOKUP(AIRBNB[[#This Row],[HOST_ID]],Super_host[],5,FALSE)</f>
        <v>Host</v>
      </c>
    </row>
    <row r="5098" spans="1:22">
      <c r="A5098" s="4">
        <v>4841431</v>
      </c>
      <c r="B5098" t="s">
        <v>13155</v>
      </c>
      <c r="C5098" s="4">
        <v>24915465</v>
      </c>
      <c r="D5098" t="s">
        <v>13156</v>
      </c>
      <c r="E5098" t="s">
        <v>13157</v>
      </c>
      <c r="F5098" s="4">
        <v>11225</v>
      </c>
      <c r="G5098" s="13" t="s">
        <v>4662</v>
      </c>
      <c r="H5098" s="13" t="s">
        <v>9481</v>
      </c>
      <c r="I5098" s="1">
        <v>4066244</v>
      </c>
      <c r="J5098" s="1">
        <v>-7395813</v>
      </c>
      <c r="K5098" t="s">
        <v>5</v>
      </c>
      <c r="L5098" s="20">
        <v>70</v>
      </c>
      <c r="M5098" s="4">
        <v>1</v>
      </c>
      <c r="N5098" s="4">
        <v>44</v>
      </c>
      <c r="O5098" s="2">
        <v>42498</v>
      </c>
      <c r="P5098" s="3">
        <v>0.8</v>
      </c>
      <c r="Q5098" s="4">
        <v>1</v>
      </c>
      <c r="R5098" s="3">
        <v>6.9</v>
      </c>
      <c r="S50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8" t="str">
        <f>IF(AIRBNB[[#This Row],[RUIDO(dB)]]&lt;=4,"Silencioso",IF(AIRBNB[[#This Row],[RUIDO(dB)]]&lt;=5.5,"Poco Ruidoso","Ruidoso"))</f>
        <v>Ruidoso</v>
      </c>
      <c r="U5098" t="str">
        <f>IF(AND(AIRBNB[[#This Row],[PRECIO]]&lt;50,AIRBNB[[#This Row],[MIN_NOCHES]]&gt;3),"Dentro del presupuesto","No considerar")</f>
        <v>No considerar</v>
      </c>
      <c r="V5098" t="str">
        <f>VLOOKUP(AIRBNB[[#This Row],[HOST_ID]],Super_host[],5,FALSE)</f>
        <v>Host</v>
      </c>
    </row>
    <row r="5099" spans="1:22">
      <c r="A5099" s="4">
        <v>4824211</v>
      </c>
      <c r="B5099" t="s">
        <v>2017</v>
      </c>
      <c r="C5099" s="4">
        <v>24841295</v>
      </c>
      <c r="D5099" t="s">
        <v>2018</v>
      </c>
      <c r="E5099" t="s">
        <v>2019</v>
      </c>
      <c r="F5099" s="4">
        <v>10009</v>
      </c>
      <c r="G5099" s="13" t="s">
        <v>124</v>
      </c>
      <c r="H5099" s="13" t="s">
        <v>133</v>
      </c>
      <c r="I5099" s="1">
        <v>4072503</v>
      </c>
      <c r="J5099" s="1">
        <v>-7397696</v>
      </c>
      <c r="K5099" t="s">
        <v>40</v>
      </c>
      <c r="L5099" s="20">
        <v>70</v>
      </c>
      <c r="M5099" s="4">
        <v>2</v>
      </c>
      <c r="N5099" s="4">
        <v>5</v>
      </c>
      <c r="O5099" s="2">
        <v>42894</v>
      </c>
      <c r="P5099" s="3">
        <v>0.14000000000000001</v>
      </c>
      <c r="Q5099" s="4">
        <v>1</v>
      </c>
      <c r="R5099" s="3">
        <v>5.6</v>
      </c>
      <c r="S50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099" t="str">
        <f>IF(AIRBNB[[#This Row],[RUIDO(dB)]]&lt;=4,"Silencioso",IF(AIRBNB[[#This Row],[RUIDO(dB)]]&lt;=5.5,"Poco Ruidoso","Ruidoso"))</f>
        <v>Ruidoso</v>
      </c>
      <c r="U5099" t="str">
        <f>IF(AND(AIRBNB[[#This Row],[PRECIO]]&lt;50,AIRBNB[[#This Row],[MIN_NOCHES]]&gt;3),"Dentro del presupuesto","No considerar")</f>
        <v>No considerar</v>
      </c>
      <c r="V5099" t="str">
        <f>VLOOKUP(AIRBNB[[#This Row],[HOST_ID]],Super_host[],5,FALSE)</f>
        <v>Host</v>
      </c>
    </row>
    <row r="5100" spans="1:22">
      <c r="A5100" s="4">
        <v>4758877</v>
      </c>
      <c r="B5100" t="s">
        <v>6726</v>
      </c>
      <c r="C5100" s="4">
        <v>24555605</v>
      </c>
      <c r="D5100" t="s">
        <v>334</v>
      </c>
      <c r="E5100" t="s">
        <v>6727</v>
      </c>
      <c r="F5100" s="4">
        <v>10002</v>
      </c>
      <c r="G5100" s="13" t="s">
        <v>124</v>
      </c>
      <c r="H5100" s="13" t="s">
        <v>137</v>
      </c>
      <c r="I5100" s="1">
        <v>4072229</v>
      </c>
      <c r="J5100" s="1">
        <v>-739873</v>
      </c>
      <c r="K5100" t="s">
        <v>40</v>
      </c>
      <c r="L5100" s="20">
        <v>70</v>
      </c>
      <c r="M5100" s="4">
        <v>2</v>
      </c>
      <c r="N5100" s="4">
        <v>0</v>
      </c>
      <c r="O5100" s="2">
        <v>43649</v>
      </c>
      <c r="P5100" s="3">
        <v>3.86</v>
      </c>
      <c r="Q5100" s="4">
        <v>1</v>
      </c>
      <c r="R5100" s="3">
        <v>5.6</v>
      </c>
      <c r="S51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0" t="str">
        <f>IF(AIRBNB[[#This Row],[RUIDO(dB)]]&lt;=4,"Silencioso",IF(AIRBNB[[#This Row],[RUIDO(dB)]]&lt;=5.5,"Poco Ruidoso","Ruidoso"))</f>
        <v>Ruidoso</v>
      </c>
      <c r="U5100" t="str">
        <f>IF(AND(AIRBNB[[#This Row],[PRECIO]]&lt;50,AIRBNB[[#This Row],[MIN_NOCHES]]&gt;3),"Dentro del presupuesto","No considerar")</f>
        <v>No considerar</v>
      </c>
      <c r="V5100" t="str">
        <f>VLOOKUP(AIRBNB[[#This Row],[HOST_ID]],Super_host[],5,FALSE)</f>
        <v>Host</v>
      </c>
    </row>
    <row r="5101" spans="1:22">
      <c r="A5101" s="4">
        <v>4710310</v>
      </c>
      <c r="B5101" t="s">
        <v>9093</v>
      </c>
      <c r="C5101" s="4">
        <v>24344136</v>
      </c>
      <c r="D5101" t="s">
        <v>9094</v>
      </c>
      <c r="E5101" t="s">
        <v>9095</v>
      </c>
      <c r="F5101" s="4">
        <v>11105</v>
      </c>
      <c r="G5101" s="13" t="s">
        <v>7897</v>
      </c>
      <c r="H5101" s="13" t="s">
        <v>7940</v>
      </c>
      <c r="I5101" s="1">
        <v>4076888</v>
      </c>
      <c r="J5101" s="1">
        <v>-7390807</v>
      </c>
      <c r="K5101" t="s">
        <v>40</v>
      </c>
      <c r="L5101" s="20">
        <v>70</v>
      </c>
      <c r="M5101" s="4">
        <v>5</v>
      </c>
      <c r="N5101" s="4">
        <v>0</v>
      </c>
      <c r="O5101" s="2">
        <v>43466</v>
      </c>
      <c r="P5101" s="3">
        <v>0.06</v>
      </c>
      <c r="Q5101" s="4">
        <v>5</v>
      </c>
      <c r="R5101" s="3">
        <v>6.24</v>
      </c>
      <c r="S51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1" t="str">
        <f>IF(AIRBNB[[#This Row],[RUIDO(dB)]]&lt;=4,"Silencioso",IF(AIRBNB[[#This Row],[RUIDO(dB)]]&lt;=5.5,"Poco Ruidoso","Ruidoso"))</f>
        <v>Ruidoso</v>
      </c>
      <c r="U5101" t="str">
        <f>IF(AND(AIRBNB[[#This Row],[PRECIO]]&lt;50,AIRBNB[[#This Row],[MIN_NOCHES]]&gt;3),"Dentro del presupuesto","No considerar")</f>
        <v>No considerar</v>
      </c>
      <c r="V5101" t="str">
        <f>VLOOKUP(AIRBNB[[#This Row],[HOST_ID]],Super_host[],5,FALSE)</f>
        <v>Host</v>
      </c>
    </row>
    <row r="5102" spans="1:22">
      <c r="A5102" s="4">
        <v>4691130</v>
      </c>
      <c r="B5102" t="s">
        <v>14670</v>
      </c>
      <c r="C5102" s="4">
        <v>24253453</v>
      </c>
      <c r="D5102" t="s">
        <v>14671</v>
      </c>
      <c r="E5102" t="s">
        <v>11111</v>
      </c>
      <c r="F5102" s="4">
        <v>11215</v>
      </c>
      <c r="G5102" s="13" t="s">
        <v>4662</v>
      </c>
      <c r="H5102" s="13" t="s">
        <v>9234</v>
      </c>
      <c r="I5102" s="1">
        <v>4067489</v>
      </c>
      <c r="J5102" s="1">
        <v>-7397963</v>
      </c>
      <c r="K5102" t="s">
        <v>40</v>
      </c>
      <c r="L5102" s="20">
        <v>70</v>
      </c>
      <c r="M5102" s="4">
        <v>2</v>
      </c>
      <c r="N5102" s="4">
        <v>120</v>
      </c>
      <c r="O5102" s="2">
        <v>43104</v>
      </c>
      <c r="P5102" s="3">
        <v>2.4700000000000002</v>
      </c>
      <c r="Q5102" s="4">
        <v>1</v>
      </c>
      <c r="R5102" s="3">
        <v>6.9</v>
      </c>
      <c r="S51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2" t="str">
        <f>IF(AIRBNB[[#This Row],[RUIDO(dB)]]&lt;=4,"Silencioso",IF(AIRBNB[[#This Row],[RUIDO(dB)]]&lt;=5.5,"Poco Ruidoso","Ruidoso"))</f>
        <v>Ruidoso</v>
      </c>
      <c r="U5102" t="str">
        <f>IF(AND(AIRBNB[[#This Row],[PRECIO]]&lt;50,AIRBNB[[#This Row],[MIN_NOCHES]]&gt;3),"Dentro del presupuesto","No considerar")</f>
        <v>No considerar</v>
      </c>
      <c r="V5102" t="str">
        <f>VLOOKUP(AIRBNB[[#This Row],[HOST_ID]],Super_host[],5,FALSE)</f>
        <v>Host</v>
      </c>
    </row>
    <row r="5103" spans="1:22">
      <c r="A5103" s="4">
        <v>4678795</v>
      </c>
      <c r="B5103" t="s">
        <v>15469</v>
      </c>
      <c r="C5103" s="4">
        <v>24048208</v>
      </c>
      <c r="D5103" t="s">
        <v>15470</v>
      </c>
      <c r="E5103" t="s">
        <v>15471</v>
      </c>
      <c r="F5103" s="4">
        <v>11238</v>
      </c>
      <c r="G5103" s="13" t="s">
        <v>4662</v>
      </c>
      <c r="H5103" s="13" t="s">
        <v>9230</v>
      </c>
      <c r="I5103" s="1">
        <v>406848</v>
      </c>
      <c r="J5103" s="1">
        <v>-7395728</v>
      </c>
      <c r="K5103" t="s">
        <v>5</v>
      </c>
      <c r="L5103" s="20">
        <v>70</v>
      </c>
      <c r="M5103" s="4">
        <v>3</v>
      </c>
      <c r="N5103" s="4">
        <v>0</v>
      </c>
      <c r="O5103" s="2">
        <v>43632</v>
      </c>
      <c r="P5103" s="3">
        <v>4.6500000000000004</v>
      </c>
      <c r="Q5103" s="4">
        <v>1</v>
      </c>
      <c r="R5103" s="3">
        <v>6.9</v>
      </c>
      <c r="S51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3" t="str">
        <f>IF(AIRBNB[[#This Row],[RUIDO(dB)]]&lt;=4,"Silencioso",IF(AIRBNB[[#This Row],[RUIDO(dB)]]&lt;=5.5,"Poco Ruidoso","Ruidoso"))</f>
        <v>Ruidoso</v>
      </c>
      <c r="U5103" t="str">
        <f>IF(AND(AIRBNB[[#This Row],[PRECIO]]&lt;50,AIRBNB[[#This Row],[MIN_NOCHES]]&gt;3),"Dentro del presupuesto","No considerar")</f>
        <v>No considerar</v>
      </c>
      <c r="V5103" t="str">
        <f>VLOOKUP(AIRBNB[[#This Row],[HOST_ID]],Super_host[],5,FALSE)</f>
        <v>Host</v>
      </c>
    </row>
    <row r="5104" spans="1:22">
      <c r="A5104" s="4">
        <v>4680299</v>
      </c>
      <c r="B5104" t="s">
        <v>1920</v>
      </c>
      <c r="C5104" s="4">
        <v>23047797</v>
      </c>
      <c r="D5104" t="s">
        <v>1283</v>
      </c>
      <c r="E5104" t="s">
        <v>1921</v>
      </c>
      <c r="F5104" s="4">
        <v>10040</v>
      </c>
      <c r="G5104" s="13" t="s">
        <v>124</v>
      </c>
      <c r="H5104" s="13" t="s">
        <v>125</v>
      </c>
      <c r="I5104" s="1">
        <v>4085658</v>
      </c>
      <c r="J5104" s="1">
        <v>-7392656</v>
      </c>
      <c r="K5104" t="s">
        <v>40</v>
      </c>
      <c r="L5104" s="20">
        <v>70</v>
      </c>
      <c r="M5104" s="4">
        <v>2</v>
      </c>
      <c r="N5104" s="4">
        <v>7</v>
      </c>
      <c r="O5104" s="2">
        <v>42641</v>
      </c>
      <c r="P5104" s="3">
        <v>0.13</v>
      </c>
      <c r="Q5104" s="4">
        <v>1</v>
      </c>
      <c r="R5104" s="3">
        <v>5.6</v>
      </c>
      <c r="S51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4" t="str">
        <f>IF(AIRBNB[[#This Row],[RUIDO(dB)]]&lt;=4,"Silencioso",IF(AIRBNB[[#This Row],[RUIDO(dB)]]&lt;=5.5,"Poco Ruidoso","Ruidoso"))</f>
        <v>Ruidoso</v>
      </c>
      <c r="U5104" t="str">
        <f>IF(AND(AIRBNB[[#This Row],[PRECIO]]&lt;50,AIRBNB[[#This Row],[MIN_NOCHES]]&gt;3),"Dentro del presupuesto","No considerar")</f>
        <v>No considerar</v>
      </c>
      <c r="V5104" t="str">
        <f>VLOOKUP(AIRBNB[[#This Row],[HOST_ID]],Super_host[],5,FALSE)</f>
        <v>Host</v>
      </c>
    </row>
    <row r="5105" spans="1:22">
      <c r="A5105" s="4">
        <v>4339202</v>
      </c>
      <c r="B5105" t="s">
        <v>8057</v>
      </c>
      <c r="C5105" s="4">
        <v>22527661</v>
      </c>
      <c r="D5105" t="s">
        <v>4574</v>
      </c>
      <c r="E5105" t="s">
        <v>8058</v>
      </c>
      <c r="F5105" s="4">
        <v>11103</v>
      </c>
      <c r="G5105" s="13" t="s">
        <v>7897</v>
      </c>
      <c r="H5105" s="13" t="s">
        <v>7940</v>
      </c>
      <c r="I5105" s="1">
        <v>4076261</v>
      </c>
      <c r="J5105" s="1">
        <v>-7391767</v>
      </c>
      <c r="K5105" t="s">
        <v>40</v>
      </c>
      <c r="L5105" s="20">
        <v>70</v>
      </c>
      <c r="M5105" s="4">
        <v>3</v>
      </c>
      <c r="N5105" s="4">
        <v>2</v>
      </c>
      <c r="O5105" s="2">
        <v>43608</v>
      </c>
      <c r="P5105" s="3">
        <v>0.05</v>
      </c>
      <c r="Q5105" s="4">
        <v>5</v>
      </c>
      <c r="R5105" s="3">
        <v>6.24</v>
      </c>
      <c r="S51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5" t="str">
        <f>IF(AIRBNB[[#This Row],[RUIDO(dB)]]&lt;=4,"Silencioso",IF(AIRBNB[[#This Row],[RUIDO(dB)]]&lt;=5.5,"Poco Ruidoso","Ruidoso"))</f>
        <v>Ruidoso</v>
      </c>
      <c r="U5105" t="str">
        <f>IF(AND(AIRBNB[[#This Row],[PRECIO]]&lt;50,AIRBNB[[#This Row],[MIN_NOCHES]]&gt;3),"Dentro del presupuesto","No considerar")</f>
        <v>No considerar</v>
      </c>
      <c r="V5105" t="str">
        <f>VLOOKUP(AIRBNB[[#This Row],[HOST_ID]],Super_host[],5,FALSE)</f>
        <v>Host</v>
      </c>
    </row>
    <row r="5106" spans="1:22">
      <c r="A5106" s="4">
        <v>4431247</v>
      </c>
      <c r="B5106" t="s">
        <v>5990</v>
      </c>
      <c r="C5106" s="4">
        <v>22382732</v>
      </c>
      <c r="D5106" t="s">
        <v>2061</v>
      </c>
      <c r="E5106" t="s">
        <v>5991</v>
      </c>
      <c r="F5106" s="4">
        <v>10011</v>
      </c>
      <c r="G5106" s="13" t="s">
        <v>124</v>
      </c>
      <c r="H5106" s="13" t="s">
        <v>186</v>
      </c>
      <c r="I5106" s="1">
        <v>4074726</v>
      </c>
      <c r="J5106" s="1">
        <v>-7400213</v>
      </c>
      <c r="K5106" t="s">
        <v>268</v>
      </c>
      <c r="L5106" s="20">
        <v>70</v>
      </c>
      <c r="M5106" s="4">
        <v>2</v>
      </c>
      <c r="N5106" s="4">
        <v>126</v>
      </c>
      <c r="O5106" s="2">
        <v>43645</v>
      </c>
      <c r="P5106" s="3">
        <v>2.61</v>
      </c>
      <c r="Q5106" s="4">
        <v>1</v>
      </c>
      <c r="R5106" s="3">
        <v>5.6</v>
      </c>
      <c r="S51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6" t="str">
        <f>IF(AIRBNB[[#This Row],[RUIDO(dB)]]&lt;=4,"Silencioso",IF(AIRBNB[[#This Row],[RUIDO(dB)]]&lt;=5.5,"Poco Ruidoso","Ruidoso"))</f>
        <v>Ruidoso</v>
      </c>
      <c r="U5106" t="str">
        <f>IF(AND(AIRBNB[[#This Row],[PRECIO]]&lt;50,AIRBNB[[#This Row],[MIN_NOCHES]]&gt;3),"Dentro del presupuesto","No considerar")</f>
        <v>No considerar</v>
      </c>
      <c r="V5106" t="str">
        <f>VLOOKUP(AIRBNB[[#This Row],[HOST_ID]],Super_host[],5,FALSE)</f>
        <v>Host</v>
      </c>
    </row>
    <row r="5107" spans="1:22">
      <c r="A5107" s="4">
        <v>4244242</v>
      </c>
      <c r="B5107" t="s">
        <v>14333</v>
      </c>
      <c r="C5107" s="4">
        <v>22023014</v>
      </c>
      <c r="D5107" t="s">
        <v>14334</v>
      </c>
      <c r="E5107" t="s">
        <v>14335</v>
      </c>
      <c r="F5107" s="4">
        <v>11206</v>
      </c>
      <c r="G5107" s="13" t="s">
        <v>4662</v>
      </c>
      <c r="H5107" s="13" t="s">
        <v>9230</v>
      </c>
      <c r="I5107" s="1">
        <v>4069496</v>
      </c>
      <c r="J5107" s="1">
        <v>-7393949</v>
      </c>
      <c r="K5107" t="s">
        <v>40</v>
      </c>
      <c r="L5107" s="20">
        <v>70</v>
      </c>
      <c r="M5107" s="4">
        <v>1</v>
      </c>
      <c r="N5107" s="4">
        <v>110</v>
      </c>
      <c r="O5107" s="2">
        <v>43639</v>
      </c>
      <c r="P5107" s="3">
        <v>1.96</v>
      </c>
      <c r="Q5107" s="4">
        <v>1</v>
      </c>
      <c r="R5107" s="3">
        <v>6.9</v>
      </c>
      <c r="S51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7" t="str">
        <f>IF(AIRBNB[[#This Row],[RUIDO(dB)]]&lt;=4,"Silencioso",IF(AIRBNB[[#This Row],[RUIDO(dB)]]&lt;=5.5,"Poco Ruidoso","Ruidoso"))</f>
        <v>Ruidoso</v>
      </c>
      <c r="U5107" t="str">
        <f>IF(AND(AIRBNB[[#This Row],[PRECIO]]&lt;50,AIRBNB[[#This Row],[MIN_NOCHES]]&gt;3),"Dentro del presupuesto","No considerar")</f>
        <v>No considerar</v>
      </c>
      <c r="V5107" t="str">
        <f>VLOOKUP(AIRBNB[[#This Row],[HOST_ID]],Super_host[],5,FALSE)</f>
        <v>Host</v>
      </c>
    </row>
    <row r="5108" spans="1:22">
      <c r="A5108" s="4">
        <v>4612401</v>
      </c>
      <c r="B5108" t="s">
        <v>15506</v>
      </c>
      <c r="C5108" s="4">
        <v>21906247</v>
      </c>
      <c r="D5108" t="s">
        <v>2197</v>
      </c>
      <c r="E5108" t="s">
        <v>15507</v>
      </c>
      <c r="F5108" s="4">
        <v>11221</v>
      </c>
      <c r="G5108" s="13" t="s">
        <v>4662</v>
      </c>
      <c r="H5108" s="13" t="s">
        <v>9230</v>
      </c>
      <c r="I5108" s="1">
        <v>4069295</v>
      </c>
      <c r="J5108" s="1">
        <v>-7393537</v>
      </c>
      <c r="K5108" t="s">
        <v>40</v>
      </c>
      <c r="L5108" s="20">
        <v>70</v>
      </c>
      <c r="M5108" s="4">
        <v>1</v>
      </c>
      <c r="N5108" s="4">
        <v>0</v>
      </c>
      <c r="O5108" s="2">
        <v>43645</v>
      </c>
      <c r="P5108" s="3">
        <v>0.38</v>
      </c>
      <c r="Q5108" s="4">
        <v>1</v>
      </c>
      <c r="R5108" s="3">
        <v>6.9</v>
      </c>
      <c r="S51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8" t="str">
        <f>IF(AIRBNB[[#This Row],[RUIDO(dB)]]&lt;=4,"Silencioso",IF(AIRBNB[[#This Row],[RUIDO(dB)]]&lt;=5.5,"Poco Ruidoso","Ruidoso"))</f>
        <v>Ruidoso</v>
      </c>
      <c r="U5108" t="str">
        <f>IF(AND(AIRBNB[[#This Row],[PRECIO]]&lt;50,AIRBNB[[#This Row],[MIN_NOCHES]]&gt;3),"Dentro del presupuesto","No considerar")</f>
        <v>No considerar</v>
      </c>
      <c r="V5108" t="str">
        <f>VLOOKUP(AIRBNB[[#This Row],[HOST_ID]],Super_host[],5,FALSE)</f>
        <v>Host</v>
      </c>
    </row>
    <row r="5109" spans="1:22">
      <c r="A5109" s="4">
        <v>4183664</v>
      </c>
      <c r="B5109" t="s">
        <v>12077</v>
      </c>
      <c r="C5109" s="4">
        <v>21705739</v>
      </c>
      <c r="D5109" t="s">
        <v>1410</v>
      </c>
      <c r="E5109" t="s">
        <v>12078</v>
      </c>
      <c r="F5109" s="4">
        <v>11233</v>
      </c>
      <c r="G5109" s="13" t="s">
        <v>4662</v>
      </c>
      <c r="H5109" s="13" t="s">
        <v>9252</v>
      </c>
      <c r="I5109" s="1">
        <v>4067196</v>
      </c>
      <c r="J5109" s="1">
        <v>-7393824</v>
      </c>
      <c r="K5109" t="s">
        <v>40</v>
      </c>
      <c r="L5109" s="20">
        <v>70</v>
      </c>
      <c r="M5109" s="4">
        <v>7</v>
      </c>
      <c r="N5109" s="4">
        <v>20</v>
      </c>
      <c r="O5109" s="2">
        <v>42390</v>
      </c>
      <c r="P5109" s="3">
        <v>0.35</v>
      </c>
      <c r="Q5109" s="4">
        <v>1</v>
      </c>
      <c r="R5109" s="3">
        <v>6.9</v>
      </c>
      <c r="S51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09" t="str">
        <f>IF(AIRBNB[[#This Row],[RUIDO(dB)]]&lt;=4,"Silencioso",IF(AIRBNB[[#This Row],[RUIDO(dB)]]&lt;=5.5,"Poco Ruidoso","Ruidoso"))</f>
        <v>Ruidoso</v>
      </c>
      <c r="U5109" t="str">
        <f>IF(AND(AIRBNB[[#This Row],[PRECIO]]&lt;50,AIRBNB[[#This Row],[MIN_NOCHES]]&gt;3),"Dentro del presupuesto","No considerar")</f>
        <v>No considerar</v>
      </c>
      <c r="V5109" t="str">
        <f>VLOOKUP(AIRBNB[[#This Row],[HOST_ID]],Super_host[],5,FALSE)</f>
        <v>Host</v>
      </c>
    </row>
    <row r="5110" spans="1:22">
      <c r="A5110" s="4">
        <v>4661662</v>
      </c>
      <c r="B5110" t="s">
        <v>5818</v>
      </c>
      <c r="C5110" s="4">
        <v>21455957</v>
      </c>
      <c r="D5110" t="s">
        <v>5819</v>
      </c>
      <c r="E5110" t="s">
        <v>5820</v>
      </c>
      <c r="F5110" s="4">
        <v>10030</v>
      </c>
      <c r="G5110" s="13" t="s">
        <v>124</v>
      </c>
      <c r="H5110" s="13" t="s">
        <v>148</v>
      </c>
      <c r="I5110" s="1">
        <v>4081995</v>
      </c>
      <c r="J5110" s="1">
        <v>-7394607</v>
      </c>
      <c r="K5110" t="s">
        <v>40</v>
      </c>
      <c r="L5110" s="20">
        <v>70</v>
      </c>
      <c r="M5110" s="4">
        <v>3</v>
      </c>
      <c r="N5110" s="4">
        <v>122</v>
      </c>
      <c r="O5110" s="2">
        <v>43645</v>
      </c>
      <c r="P5110" s="3">
        <v>2.19</v>
      </c>
      <c r="Q5110" s="4">
        <v>1</v>
      </c>
      <c r="R5110" s="3">
        <v>5.6</v>
      </c>
      <c r="S51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0" t="str">
        <f>IF(AIRBNB[[#This Row],[RUIDO(dB)]]&lt;=4,"Silencioso",IF(AIRBNB[[#This Row],[RUIDO(dB)]]&lt;=5.5,"Poco Ruidoso","Ruidoso"))</f>
        <v>Ruidoso</v>
      </c>
      <c r="U5110" t="str">
        <f>IF(AND(AIRBNB[[#This Row],[PRECIO]]&lt;50,AIRBNB[[#This Row],[MIN_NOCHES]]&gt;3),"Dentro del presupuesto","No considerar")</f>
        <v>No considerar</v>
      </c>
      <c r="V5110" t="str">
        <f>VLOOKUP(AIRBNB[[#This Row],[HOST_ID]],Super_host[],5,FALSE)</f>
        <v>Host</v>
      </c>
    </row>
    <row r="5111" spans="1:22">
      <c r="A5111" s="4">
        <v>6386823</v>
      </c>
      <c r="B5111" t="s">
        <v>6346</v>
      </c>
      <c r="C5111" s="4">
        <v>21361229</v>
      </c>
      <c r="D5111" t="s">
        <v>6347</v>
      </c>
      <c r="E5111" t="s">
        <v>6348</v>
      </c>
      <c r="F5111" s="4">
        <v>10032</v>
      </c>
      <c r="G5111" s="13" t="s">
        <v>124</v>
      </c>
      <c r="H5111" s="13" t="s">
        <v>125</v>
      </c>
      <c r="I5111" s="1">
        <v>4083998</v>
      </c>
      <c r="J5111" s="1">
        <v>-7394295</v>
      </c>
      <c r="K5111" t="s">
        <v>40</v>
      </c>
      <c r="L5111" s="20">
        <v>70</v>
      </c>
      <c r="M5111" s="4">
        <v>1</v>
      </c>
      <c r="N5111" s="4">
        <v>88</v>
      </c>
      <c r="O5111" s="2">
        <v>43646</v>
      </c>
      <c r="P5111" s="3">
        <v>3.66</v>
      </c>
      <c r="Q5111" s="4">
        <v>1</v>
      </c>
      <c r="R5111" s="3">
        <v>5.6</v>
      </c>
      <c r="S51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1" t="str">
        <f>IF(AIRBNB[[#This Row],[RUIDO(dB)]]&lt;=4,"Silencioso",IF(AIRBNB[[#This Row],[RUIDO(dB)]]&lt;=5.5,"Poco Ruidoso","Ruidoso"))</f>
        <v>Ruidoso</v>
      </c>
      <c r="U5111" t="str">
        <f>IF(AND(AIRBNB[[#This Row],[PRECIO]]&lt;50,AIRBNB[[#This Row],[MIN_NOCHES]]&gt;3),"Dentro del presupuesto","No considerar")</f>
        <v>No considerar</v>
      </c>
      <c r="V5111" t="str">
        <f>VLOOKUP(AIRBNB[[#This Row],[HOST_ID]],Super_host[],5,FALSE)</f>
        <v>Host</v>
      </c>
    </row>
    <row r="5112" spans="1:22">
      <c r="A5112" s="4">
        <v>4120182</v>
      </c>
      <c r="B5112" t="s">
        <v>8249</v>
      </c>
      <c r="C5112" s="4">
        <v>21228368</v>
      </c>
      <c r="D5112" t="s">
        <v>131</v>
      </c>
      <c r="E5112" t="s">
        <v>7950</v>
      </c>
      <c r="F5112" s="4">
        <v>11375</v>
      </c>
      <c r="G5112" s="13" t="s">
        <v>7897</v>
      </c>
      <c r="H5112" s="13" t="s">
        <v>7951</v>
      </c>
      <c r="I5112" s="1">
        <v>4071293</v>
      </c>
      <c r="J5112" s="1">
        <v>-7384915</v>
      </c>
      <c r="K5112" t="s">
        <v>40</v>
      </c>
      <c r="L5112" s="20">
        <v>70</v>
      </c>
      <c r="M5112" s="4">
        <v>1</v>
      </c>
      <c r="N5112" s="4">
        <v>11</v>
      </c>
      <c r="O5112" s="2">
        <v>42679</v>
      </c>
      <c r="P5112" s="3">
        <v>0.19</v>
      </c>
      <c r="Q5112" s="4">
        <v>5</v>
      </c>
      <c r="R5112" s="3">
        <v>6.24</v>
      </c>
      <c r="S51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2" t="str">
        <f>IF(AIRBNB[[#This Row],[RUIDO(dB)]]&lt;=4,"Silencioso",IF(AIRBNB[[#This Row],[RUIDO(dB)]]&lt;=5.5,"Poco Ruidoso","Ruidoso"))</f>
        <v>Ruidoso</v>
      </c>
      <c r="U5112" t="str">
        <f>IF(AND(AIRBNB[[#This Row],[PRECIO]]&lt;50,AIRBNB[[#This Row],[MIN_NOCHES]]&gt;3),"Dentro del presupuesto","No considerar")</f>
        <v>No considerar</v>
      </c>
      <c r="V5112" t="str">
        <f>VLOOKUP(AIRBNB[[#This Row],[HOST_ID]],Super_host[],5,FALSE)</f>
        <v>Host</v>
      </c>
    </row>
    <row r="5113" spans="1:22">
      <c r="A5113" s="4">
        <v>3939535</v>
      </c>
      <c r="B5113" t="s">
        <v>8694</v>
      </c>
      <c r="C5113" s="4">
        <v>20411855</v>
      </c>
      <c r="D5113" t="s">
        <v>8695</v>
      </c>
      <c r="E5113" t="s">
        <v>8696</v>
      </c>
      <c r="F5113" s="4">
        <v>11435</v>
      </c>
      <c r="G5113" s="13" t="s">
        <v>7897</v>
      </c>
      <c r="H5113" s="13" t="s">
        <v>8248</v>
      </c>
      <c r="I5113" s="1">
        <v>4071009</v>
      </c>
      <c r="J5113" s="1">
        <v>-738196</v>
      </c>
      <c r="K5113" t="s">
        <v>40</v>
      </c>
      <c r="L5113" s="20">
        <v>70</v>
      </c>
      <c r="M5113" s="4">
        <v>3</v>
      </c>
      <c r="N5113" s="4">
        <v>64</v>
      </c>
      <c r="O5113" s="2">
        <v>43369</v>
      </c>
      <c r="P5113" s="3">
        <v>1.1599999999999999</v>
      </c>
      <c r="Q5113" s="4">
        <v>5</v>
      </c>
      <c r="R5113" s="3">
        <v>6.24</v>
      </c>
      <c r="S51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3" t="str">
        <f>IF(AIRBNB[[#This Row],[RUIDO(dB)]]&lt;=4,"Silencioso",IF(AIRBNB[[#This Row],[RUIDO(dB)]]&lt;=5.5,"Poco Ruidoso","Ruidoso"))</f>
        <v>Ruidoso</v>
      </c>
      <c r="U5113" t="str">
        <f>IF(AND(AIRBNB[[#This Row],[PRECIO]]&lt;50,AIRBNB[[#This Row],[MIN_NOCHES]]&gt;3),"Dentro del presupuesto","No considerar")</f>
        <v>No considerar</v>
      </c>
      <c r="V5113" t="str">
        <f>VLOOKUP(AIRBNB[[#This Row],[HOST_ID]],Super_host[],5,FALSE)</f>
        <v>Host</v>
      </c>
    </row>
    <row r="5114" spans="1:22">
      <c r="A5114" s="4">
        <v>3769257</v>
      </c>
      <c r="B5114" t="s">
        <v>6813</v>
      </c>
      <c r="C5114" s="4">
        <v>19315796</v>
      </c>
      <c r="D5114" t="s">
        <v>492</v>
      </c>
      <c r="E5114" t="s">
        <v>6814</v>
      </c>
      <c r="F5114" s="4">
        <v>10022</v>
      </c>
      <c r="G5114" s="13" t="s">
        <v>124</v>
      </c>
      <c r="H5114" s="13" t="s">
        <v>373</v>
      </c>
      <c r="I5114" s="1">
        <v>4075911</v>
      </c>
      <c r="J5114" s="1">
        <v>-7396299</v>
      </c>
      <c r="K5114" t="s">
        <v>40</v>
      </c>
      <c r="L5114" s="20">
        <v>70</v>
      </c>
      <c r="M5114" s="4">
        <v>1</v>
      </c>
      <c r="N5114" s="4">
        <v>0</v>
      </c>
      <c r="O5114" s="2">
        <v>43474</v>
      </c>
      <c r="P5114" s="3">
        <v>0.4</v>
      </c>
      <c r="Q5114" s="4">
        <v>1</v>
      </c>
      <c r="R5114" s="3">
        <v>5.6</v>
      </c>
      <c r="S51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4" t="str">
        <f>IF(AIRBNB[[#This Row],[RUIDO(dB)]]&lt;=4,"Silencioso",IF(AIRBNB[[#This Row],[RUIDO(dB)]]&lt;=5.5,"Poco Ruidoso","Ruidoso"))</f>
        <v>Ruidoso</v>
      </c>
      <c r="U5114" t="str">
        <f>IF(AND(AIRBNB[[#This Row],[PRECIO]]&lt;50,AIRBNB[[#This Row],[MIN_NOCHES]]&gt;3),"Dentro del presupuesto","No considerar")</f>
        <v>No considerar</v>
      </c>
      <c r="V5114" t="str">
        <f>VLOOKUP(AIRBNB[[#This Row],[HOST_ID]],Super_host[],5,FALSE)</f>
        <v>Host</v>
      </c>
    </row>
    <row r="5115" spans="1:22">
      <c r="A5115" s="4">
        <v>3750917</v>
      </c>
      <c r="B5115" t="s">
        <v>15557</v>
      </c>
      <c r="C5115" s="4">
        <v>19191737</v>
      </c>
      <c r="D5115" t="s">
        <v>1599</v>
      </c>
      <c r="E5115" t="s">
        <v>15558</v>
      </c>
      <c r="F5115" s="4">
        <v>11218</v>
      </c>
      <c r="G5115" s="13" t="s">
        <v>4662</v>
      </c>
      <c r="H5115" s="13" t="s">
        <v>10548</v>
      </c>
      <c r="I5115" s="1">
        <v>4065084</v>
      </c>
      <c r="J5115" s="1">
        <v>-7397334</v>
      </c>
      <c r="K5115" t="s">
        <v>40</v>
      </c>
      <c r="L5115" s="20">
        <v>70</v>
      </c>
      <c r="M5115" s="4">
        <v>10</v>
      </c>
      <c r="N5115" s="4">
        <v>0</v>
      </c>
      <c r="O5115" s="2">
        <v>42851</v>
      </c>
      <c r="P5115" s="3">
        <v>0.02</v>
      </c>
      <c r="Q5115" s="4">
        <v>1</v>
      </c>
      <c r="R5115" s="3">
        <v>6.9</v>
      </c>
      <c r="S51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5" t="str">
        <f>IF(AIRBNB[[#This Row],[RUIDO(dB)]]&lt;=4,"Silencioso",IF(AIRBNB[[#This Row],[RUIDO(dB)]]&lt;=5.5,"Poco Ruidoso","Ruidoso"))</f>
        <v>Ruidoso</v>
      </c>
      <c r="U5115" t="str">
        <f>IF(AND(AIRBNB[[#This Row],[PRECIO]]&lt;50,AIRBNB[[#This Row],[MIN_NOCHES]]&gt;3),"Dentro del presupuesto","No considerar")</f>
        <v>No considerar</v>
      </c>
      <c r="V5115" t="str">
        <f>VLOOKUP(AIRBNB[[#This Row],[HOST_ID]],Super_host[],5,FALSE)</f>
        <v>Host</v>
      </c>
    </row>
    <row r="5116" spans="1:22">
      <c r="A5116" s="4">
        <v>3468486</v>
      </c>
      <c r="B5116" t="s">
        <v>304</v>
      </c>
      <c r="C5116" s="4">
        <v>17475146</v>
      </c>
      <c r="D5116" t="s">
        <v>305</v>
      </c>
      <c r="E5116" t="s">
        <v>306</v>
      </c>
      <c r="F5116" s="4">
        <v>10037</v>
      </c>
      <c r="G5116" s="13" t="s">
        <v>124</v>
      </c>
      <c r="H5116" s="13" t="s">
        <v>219</v>
      </c>
      <c r="I5116" s="1">
        <v>4080409</v>
      </c>
      <c r="J5116" s="1">
        <v>-7393988</v>
      </c>
      <c r="K5116" t="s">
        <v>5</v>
      </c>
      <c r="L5116" s="20">
        <v>70</v>
      </c>
      <c r="M5116" s="4">
        <v>7</v>
      </c>
      <c r="N5116" s="4">
        <v>1</v>
      </c>
      <c r="O5116" s="2">
        <v>41848</v>
      </c>
      <c r="P5116" s="3">
        <v>0.02</v>
      </c>
      <c r="Q5116" s="4">
        <v>1</v>
      </c>
      <c r="R5116" s="3">
        <v>5.6</v>
      </c>
      <c r="S51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6" t="str">
        <f>IF(AIRBNB[[#This Row],[RUIDO(dB)]]&lt;=4,"Silencioso",IF(AIRBNB[[#This Row],[RUIDO(dB)]]&lt;=5.5,"Poco Ruidoso","Ruidoso"))</f>
        <v>Ruidoso</v>
      </c>
      <c r="U5116" t="str">
        <f>IF(AND(AIRBNB[[#This Row],[PRECIO]]&lt;50,AIRBNB[[#This Row],[MIN_NOCHES]]&gt;3),"Dentro del presupuesto","No considerar")</f>
        <v>No considerar</v>
      </c>
      <c r="V5116" t="str">
        <f>VLOOKUP(AIRBNB[[#This Row],[HOST_ID]],Super_host[],5,FALSE)</f>
        <v>Host</v>
      </c>
    </row>
    <row r="5117" spans="1:22">
      <c r="A5117" s="4">
        <v>4171692</v>
      </c>
      <c r="B5117" t="s">
        <v>14054</v>
      </c>
      <c r="C5117" s="4">
        <v>17462748</v>
      </c>
      <c r="D5117" t="s">
        <v>1643</v>
      </c>
      <c r="E5117" t="s">
        <v>14055</v>
      </c>
      <c r="F5117" s="4">
        <v>11213</v>
      </c>
      <c r="G5117" s="13" t="s">
        <v>4662</v>
      </c>
      <c r="H5117" s="13" t="s">
        <v>9252</v>
      </c>
      <c r="I5117" s="1">
        <v>4067412</v>
      </c>
      <c r="J5117" s="1">
        <v>-7393833</v>
      </c>
      <c r="K5117" t="s">
        <v>40</v>
      </c>
      <c r="L5117" s="20">
        <v>70</v>
      </c>
      <c r="M5117" s="4">
        <v>5</v>
      </c>
      <c r="N5117" s="4">
        <v>92</v>
      </c>
      <c r="O5117" s="2">
        <v>43652</v>
      </c>
      <c r="P5117" s="3">
        <v>1.58</v>
      </c>
      <c r="Q5117" s="4">
        <v>1</v>
      </c>
      <c r="R5117" s="3">
        <v>6.9</v>
      </c>
      <c r="S51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7" t="str">
        <f>IF(AIRBNB[[#This Row],[RUIDO(dB)]]&lt;=4,"Silencioso",IF(AIRBNB[[#This Row],[RUIDO(dB)]]&lt;=5.5,"Poco Ruidoso","Ruidoso"))</f>
        <v>Ruidoso</v>
      </c>
      <c r="U5117" t="str">
        <f>IF(AND(AIRBNB[[#This Row],[PRECIO]]&lt;50,AIRBNB[[#This Row],[MIN_NOCHES]]&gt;3),"Dentro del presupuesto","No considerar")</f>
        <v>No considerar</v>
      </c>
      <c r="V5117" t="str">
        <f>VLOOKUP(AIRBNB[[#This Row],[HOST_ID]],Super_host[],5,FALSE)</f>
        <v>Host</v>
      </c>
    </row>
    <row r="5118" spans="1:22">
      <c r="A5118" s="4">
        <v>3430612</v>
      </c>
      <c r="B5118" t="s">
        <v>11335</v>
      </c>
      <c r="C5118" s="4">
        <v>17289499</v>
      </c>
      <c r="D5118" t="s">
        <v>332</v>
      </c>
      <c r="E5118" t="s">
        <v>11336</v>
      </c>
      <c r="F5118" s="4">
        <v>11238</v>
      </c>
      <c r="G5118" s="13" t="s">
        <v>4662</v>
      </c>
      <c r="H5118" s="13" t="s">
        <v>9323</v>
      </c>
      <c r="I5118" s="1">
        <v>4067998</v>
      </c>
      <c r="J5118" s="1">
        <v>-7396743</v>
      </c>
      <c r="K5118" t="s">
        <v>5</v>
      </c>
      <c r="L5118" s="20">
        <v>70</v>
      </c>
      <c r="M5118" s="4">
        <v>3</v>
      </c>
      <c r="N5118" s="4">
        <v>12</v>
      </c>
      <c r="O5118" s="2">
        <v>42982</v>
      </c>
      <c r="P5118" s="3">
        <v>0.2</v>
      </c>
      <c r="Q5118" s="4">
        <v>1</v>
      </c>
      <c r="R5118" s="3">
        <v>6.9</v>
      </c>
      <c r="S51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8" t="str">
        <f>IF(AIRBNB[[#This Row],[RUIDO(dB)]]&lt;=4,"Silencioso",IF(AIRBNB[[#This Row],[RUIDO(dB)]]&lt;=5.5,"Poco Ruidoso","Ruidoso"))</f>
        <v>Ruidoso</v>
      </c>
      <c r="U5118" t="str">
        <f>IF(AND(AIRBNB[[#This Row],[PRECIO]]&lt;50,AIRBNB[[#This Row],[MIN_NOCHES]]&gt;3),"Dentro del presupuesto","No considerar")</f>
        <v>No considerar</v>
      </c>
      <c r="V5118" t="str">
        <f>VLOOKUP(AIRBNB[[#This Row],[HOST_ID]],Super_host[],5,FALSE)</f>
        <v>Host</v>
      </c>
    </row>
    <row r="5119" spans="1:22">
      <c r="A5119" s="4">
        <v>3198365</v>
      </c>
      <c r="B5119" t="s">
        <v>5908</v>
      </c>
      <c r="C5119" s="4">
        <v>16209547</v>
      </c>
      <c r="D5119" t="s">
        <v>2999</v>
      </c>
      <c r="E5119" t="s">
        <v>5909</v>
      </c>
      <c r="F5119" s="4">
        <v>10026</v>
      </c>
      <c r="G5119" s="13" t="s">
        <v>124</v>
      </c>
      <c r="H5119" s="13" t="s">
        <v>148</v>
      </c>
      <c r="I5119" s="1">
        <v>4080185</v>
      </c>
      <c r="J5119" s="1">
        <v>-7395667</v>
      </c>
      <c r="K5119" t="s">
        <v>5</v>
      </c>
      <c r="L5119" s="20">
        <v>70</v>
      </c>
      <c r="M5119" s="4">
        <v>2</v>
      </c>
      <c r="N5119" s="4">
        <v>142</v>
      </c>
      <c r="O5119" s="2">
        <v>43645</v>
      </c>
      <c r="P5119" s="3">
        <v>2.39</v>
      </c>
      <c r="Q5119" s="4">
        <v>1</v>
      </c>
      <c r="R5119" s="3">
        <v>5.6</v>
      </c>
      <c r="S51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19" t="str">
        <f>IF(AIRBNB[[#This Row],[RUIDO(dB)]]&lt;=4,"Silencioso",IF(AIRBNB[[#This Row],[RUIDO(dB)]]&lt;=5.5,"Poco Ruidoso","Ruidoso"))</f>
        <v>Ruidoso</v>
      </c>
      <c r="U5119" t="str">
        <f>IF(AND(AIRBNB[[#This Row],[PRECIO]]&lt;50,AIRBNB[[#This Row],[MIN_NOCHES]]&gt;3),"Dentro del presupuesto","No considerar")</f>
        <v>No considerar</v>
      </c>
      <c r="V5119" t="str">
        <f>VLOOKUP(AIRBNB[[#This Row],[HOST_ID]],Super_host[],5,FALSE)</f>
        <v>Host</v>
      </c>
    </row>
    <row r="5120" spans="1:22">
      <c r="A5120" s="4">
        <v>3185489</v>
      </c>
      <c r="B5120" t="s">
        <v>2932</v>
      </c>
      <c r="C5120" s="4">
        <v>16142344</v>
      </c>
      <c r="D5120" t="s">
        <v>194</v>
      </c>
      <c r="E5120" t="s">
        <v>2933</v>
      </c>
      <c r="F5120" s="4">
        <v>10031</v>
      </c>
      <c r="G5120" s="13" t="s">
        <v>124</v>
      </c>
      <c r="H5120" s="13" t="s">
        <v>148</v>
      </c>
      <c r="I5120" s="1">
        <v>4082165</v>
      </c>
      <c r="J5120" s="1">
        <v>-7395491</v>
      </c>
      <c r="K5120" t="s">
        <v>40</v>
      </c>
      <c r="L5120" s="20">
        <v>70</v>
      </c>
      <c r="M5120" s="4">
        <v>3</v>
      </c>
      <c r="N5120" s="4">
        <v>16</v>
      </c>
      <c r="O5120" s="2">
        <v>42582</v>
      </c>
      <c r="P5120" s="3">
        <v>0.26</v>
      </c>
      <c r="Q5120" s="4">
        <v>1</v>
      </c>
      <c r="R5120" s="3">
        <v>5.6</v>
      </c>
      <c r="S51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0" t="str">
        <f>IF(AIRBNB[[#This Row],[RUIDO(dB)]]&lt;=4,"Silencioso",IF(AIRBNB[[#This Row],[RUIDO(dB)]]&lt;=5.5,"Poco Ruidoso","Ruidoso"))</f>
        <v>Ruidoso</v>
      </c>
      <c r="U5120" t="str">
        <f>IF(AND(AIRBNB[[#This Row],[PRECIO]]&lt;50,AIRBNB[[#This Row],[MIN_NOCHES]]&gt;3),"Dentro del presupuesto","No considerar")</f>
        <v>No considerar</v>
      </c>
      <c r="V5120" t="str">
        <f>VLOOKUP(AIRBNB[[#This Row],[HOST_ID]],Super_host[],5,FALSE)</f>
        <v>Host</v>
      </c>
    </row>
    <row r="5121" spans="1:22">
      <c r="A5121" s="4">
        <v>4767139</v>
      </c>
      <c r="B5121" t="s">
        <v>13240</v>
      </c>
      <c r="C5121" s="4">
        <v>15815124</v>
      </c>
      <c r="D5121" t="s">
        <v>1095</v>
      </c>
      <c r="E5121" t="s">
        <v>13241</v>
      </c>
      <c r="F5121" s="4">
        <v>11213</v>
      </c>
      <c r="G5121" s="13" t="s">
        <v>4662</v>
      </c>
      <c r="H5121" s="13" t="s">
        <v>9323</v>
      </c>
      <c r="I5121" s="1">
        <v>4068163</v>
      </c>
      <c r="J5121" s="1">
        <v>-7397122</v>
      </c>
      <c r="K5121" t="s">
        <v>40</v>
      </c>
      <c r="L5121" s="20">
        <v>70</v>
      </c>
      <c r="M5121" s="4">
        <v>2</v>
      </c>
      <c r="N5121" s="4">
        <v>45</v>
      </c>
      <c r="O5121" s="2">
        <v>43423</v>
      </c>
      <c r="P5121" s="3">
        <v>0.85</v>
      </c>
      <c r="Q5121" s="4">
        <v>1</v>
      </c>
      <c r="R5121" s="3">
        <v>6.9</v>
      </c>
      <c r="S51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1" t="str">
        <f>IF(AIRBNB[[#This Row],[RUIDO(dB)]]&lt;=4,"Silencioso",IF(AIRBNB[[#This Row],[RUIDO(dB)]]&lt;=5.5,"Poco Ruidoso","Ruidoso"))</f>
        <v>Ruidoso</v>
      </c>
      <c r="U5121" t="str">
        <f>IF(AND(AIRBNB[[#This Row],[PRECIO]]&lt;50,AIRBNB[[#This Row],[MIN_NOCHES]]&gt;3),"Dentro del presupuesto","No considerar")</f>
        <v>No considerar</v>
      </c>
      <c r="V5121" t="str">
        <f>VLOOKUP(AIRBNB[[#This Row],[HOST_ID]],Super_host[],5,FALSE)</f>
        <v>Host</v>
      </c>
    </row>
    <row r="5122" spans="1:22">
      <c r="A5122" s="4">
        <v>5181492</v>
      </c>
      <c r="B5122" t="s">
        <v>12263</v>
      </c>
      <c r="C5122" s="4">
        <v>15714652</v>
      </c>
      <c r="D5122" t="s">
        <v>12264</v>
      </c>
      <c r="E5122" t="s">
        <v>12265</v>
      </c>
      <c r="F5122" s="4">
        <v>11206</v>
      </c>
      <c r="G5122" s="13" t="s">
        <v>4662</v>
      </c>
      <c r="H5122" s="13" t="s">
        <v>9274</v>
      </c>
      <c r="I5122" s="1">
        <v>4070041</v>
      </c>
      <c r="J5122" s="1">
        <v>-7393816</v>
      </c>
      <c r="K5122" t="s">
        <v>40</v>
      </c>
      <c r="L5122" s="20">
        <v>70</v>
      </c>
      <c r="M5122" s="4">
        <v>11</v>
      </c>
      <c r="N5122" s="4">
        <v>21</v>
      </c>
      <c r="O5122" s="2">
        <v>43603</v>
      </c>
      <c r="P5122" s="3">
        <v>0.4</v>
      </c>
      <c r="Q5122" s="4">
        <v>1</v>
      </c>
      <c r="R5122" s="3">
        <v>6.9</v>
      </c>
      <c r="S51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2" t="str">
        <f>IF(AIRBNB[[#This Row],[RUIDO(dB)]]&lt;=4,"Silencioso",IF(AIRBNB[[#This Row],[RUIDO(dB)]]&lt;=5.5,"Poco Ruidoso","Ruidoso"))</f>
        <v>Ruidoso</v>
      </c>
      <c r="U5122" t="str">
        <f>IF(AND(AIRBNB[[#This Row],[PRECIO]]&lt;50,AIRBNB[[#This Row],[MIN_NOCHES]]&gt;3),"Dentro del presupuesto","No considerar")</f>
        <v>No considerar</v>
      </c>
      <c r="V5122" t="str">
        <f>VLOOKUP(AIRBNB[[#This Row],[HOST_ID]],Super_host[],5,FALSE)</f>
        <v>Host</v>
      </c>
    </row>
    <row r="5123" spans="1:22">
      <c r="A5123" s="4">
        <v>6208002</v>
      </c>
      <c r="B5123" t="s">
        <v>3190</v>
      </c>
      <c r="C5123" s="4">
        <v>15498912</v>
      </c>
      <c r="D5123" t="s">
        <v>3191</v>
      </c>
      <c r="E5123" t="s">
        <v>1664</v>
      </c>
      <c r="F5123" s="4">
        <v>10033</v>
      </c>
      <c r="G5123" s="13" t="s">
        <v>124</v>
      </c>
      <c r="H5123" s="13" t="s">
        <v>125</v>
      </c>
      <c r="I5123" s="1">
        <v>4085677</v>
      </c>
      <c r="J5123" s="1">
        <v>-7393715</v>
      </c>
      <c r="K5123" t="s">
        <v>40</v>
      </c>
      <c r="L5123" s="20">
        <v>70</v>
      </c>
      <c r="M5123" s="4">
        <v>3</v>
      </c>
      <c r="N5123" s="4">
        <v>14</v>
      </c>
      <c r="O5123" s="2">
        <v>43615</v>
      </c>
      <c r="P5123" s="3">
        <v>0.3</v>
      </c>
      <c r="Q5123" s="4">
        <v>1</v>
      </c>
      <c r="R5123" s="3">
        <v>5.6</v>
      </c>
      <c r="S51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3" t="str">
        <f>IF(AIRBNB[[#This Row],[RUIDO(dB)]]&lt;=4,"Silencioso",IF(AIRBNB[[#This Row],[RUIDO(dB)]]&lt;=5.5,"Poco Ruidoso","Ruidoso"))</f>
        <v>Ruidoso</v>
      </c>
      <c r="U5123" t="str">
        <f>IF(AND(AIRBNB[[#This Row],[PRECIO]]&lt;50,AIRBNB[[#This Row],[MIN_NOCHES]]&gt;3),"Dentro del presupuesto","No considerar")</f>
        <v>No considerar</v>
      </c>
      <c r="V5123" t="str">
        <f>VLOOKUP(AIRBNB[[#This Row],[HOST_ID]],Super_host[],5,FALSE)</f>
        <v>Host</v>
      </c>
    </row>
    <row r="5124" spans="1:22">
      <c r="A5124" s="4">
        <v>2994536</v>
      </c>
      <c r="B5124" t="s">
        <v>11152</v>
      </c>
      <c r="C5124" s="4">
        <v>15265839</v>
      </c>
      <c r="D5124" t="s">
        <v>11153</v>
      </c>
      <c r="E5124" t="s">
        <v>11154</v>
      </c>
      <c r="F5124" s="4">
        <v>11222</v>
      </c>
      <c r="G5124" s="13" t="s">
        <v>4662</v>
      </c>
      <c r="H5124" s="13" t="s">
        <v>9249</v>
      </c>
      <c r="I5124" s="1">
        <v>4073057</v>
      </c>
      <c r="J5124" s="1">
        <v>-7395023</v>
      </c>
      <c r="K5124" t="s">
        <v>40</v>
      </c>
      <c r="L5124" s="20">
        <v>70</v>
      </c>
      <c r="M5124" s="4">
        <v>2</v>
      </c>
      <c r="N5124" s="4">
        <v>8</v>
      </c>
      <c r="O5124" s="2">
        <v>42554</v>
      </c>
      <c r="P5124" s="3">
        <v>0.17</v>
      </c>
      <c r="Q5124" s="4">
        <v>1</v>
      </c>
      <c r="R5124" s="3">
        <v>6.9</v>
      </c>
      <c r="S51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4" t="str">
        <f>IF(AIRBNB[[#This Row],[RUIDO(dB)]]&lt;=4,"Silencioso",IF(AIRBNB[[#This Row],[RUIDO(dB)]]&lt;=5.5,"Poco Ruidoso","Ruidoso"))</f>
        <v>Ruidoso</v>
      </c>
      <c r="U5124" t="str">
        <f>IF(AND(AIRBNB[[#This Row],[PRECIO]]&lt;50,AIRBNB[[#This Row],[MIN_NOCHES]]&gt;3),"Dentro del presupuesto","No considerar")</f>
        <v>No considerar</v>
      </c>
      <c r="V5124" t="str">
        <f>VLOOKUP(AIRBNB[[#This Row],[HOST_ID]],Super_host[],5,FALSE)</f>
        <v>Host</v>
      </c>
    </row>
    <row r="5125" spans="1:22">
      <c r="A5125" s="4">
        <v>4759361</v>
      </c>
      <c r="B5125" t="s">
        <v>6482</v>
      </c>
      <c r="C5125" s="4">
        <v>15055041</v>
      </c>
      <c r="D5125" t="s">
        <v>580</v>
      </c>
      <c r="E5125" t="s">
        <v>6483</v>
      </c>
      <c r="F5125" s="4">
        <v>10032</v>
      </c>
      <c r="G5125" s="13" t="s">
        <v>124</v>
      </c>
      <c r="H5125" s="13" t="s">
        <v>125</v>
      </c>
      <c r="I5125" s="1">
        <v>4083779</v>
      </c>
      <c r="J5125" s="1">
        <v>-7394328</v>
      </c>
      <c r="K5125" t="s">
        <v>40</v>
      </c>
      <c r="L5125" s="20">
        <v>70</v>
      </c>
      <c r="M5125" s="4">
        <v>2</v>
      </c>
      <c r="N5125" s="4">
        <v>248</v>
      </c>
      <c r="O5125" s="2">
        <v>43651</v>
      </c>
      <c r="P5125" s="3">
        <v>4.6500000000000004</v>
      </c>
      <c r="Q5125" s="4">
        <v>1</v>
      </c>
      <c r="R5125" s="3">
        <v>5.6</v>
      </c>
      <c r="S51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5" t="str">
        <f>IF(AIRBNB[[#This Row],[RUIDO(dB)]]&lt;=4,"Silencioso",IF(AIRBNB[[#This Row],[RUIDO(dB)]]&lt;=5.5,"Poco Ruidoso","Ruidoso"))</f>
        <v>Ruidoso</v>
      </c>
      <c r="U5125" t="str">
        <f>IF(AND(AIRBNB[[#This Row],[PRECIO]]&lt;50,AIRBNB[[#This Row],[MIN_NOCHES]]&gt;3),"Dentro del presupuesto","No considerar")</f>
        <v>No considerar</v>
      </c>
      <c r="V5125" t="str">
        <f>VLOOKUP(AIRBNB[[#This Row],[HOST_ID]],Super_host[],5,FALSE)</f>
        <v>Host</v>
      </c>
    </row>
    <row r="5126" spans="1:22">
      <c r="A5126" s="4">
        <v>2943724</v>
      </c>
      <c r="B5126" t="s">
        <v>8278</v>
      </c>
      <c r="C5126" s="4">
        <v>15029400</v>
      </c>
      <c r="D5126" t="s">
        <v>7940</v>
      </c>
      <c r="E5126" t="s">
        <v>8279</v>
      </c>
      <c r="F5126" s="4">
        <v>11691</v>
      </c>
      <c r="G5126" s="13" t="s">
        <v>7897</v>
      </c>
      <c r="H5126" s="13" t="s">
        <v>8280</v>
      </c>
      <c r="I5126" s="1">
        <v>4060549</v>
      </c>
      <c r="J5126" s="1">
        <v>-7375547</v>
      </c>
      <c r="K5126" t="s">
        <v>40</v>
      </c>
      <c r="L5126" s="20">
        <v>70</v>
      </c>
      <c r="M5126" s="4">
        <v>1</v>
      </c>
      <c r="N5126" s="4">
        <v>13</v>
      </c>
      <c r="O5126" s="2">
        <v>42149</v>
      </c>
      <c r="P5126" s="3">
        <v>0.21</v>
      </c>
      <c r="Q5126" s="4">
        <v>5</v>
      </c>
      <c r="R5126" s="3">
        <v>6.24</v>
      </c>
      <c r="S51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6" t="str">
        <f>IF(AIRBNB[[#This Row],[RUIDO(dB)]]&lt;=4,"Silencioso",IF(AIRBNB[[#This Row],[RUIDO(dB)]]&lt;=5.5,"Poco Ruidoso","Ruidoso"))</f>
        <v>Ruidoso</v>
      </c>
      <c r="U5126" t="str">
        <f>IF(AND(AIRBNB[[#This Row],[PRECIO]]&lt;50,AIRBNB[[#This Row],[MIN_NOCHES]]&gt;3),"Dentro del presupuesto","No considerar")</f>
        <v>No considerar</v>
      </c>
      <c r="V5126" t="str">
        <f>VLOOKUP(AIRBNB[[#This Row],[HOST_ID]],Super_host[],5,FALSE)</f>
        <v>Host</v>
      </c>
    </row>
    <row r="5127" spans="1:22">
      <c r="A5127" s="4">
        <v>4700265</v>
      </c>
      <c r="B5127" t="s">
        <v>15608</v>
      </c>
      <c r="C5127" s="4">
        <v>14320459</v>
      </c>
      <c r="D5127" t="s">
        <v>6407</v>
      </c>
      <c r="E5127" t="s">
        <v>15609</v>
      </c>
      <c r="F5127" s="4">
        <v>11206</v>
      </c>
      <c r="G5127" s="13" t="s">
        <v>4662</v>
      </c>
      <c r="H5127" s="13" t="s">
        <v>9218</v>
      </c>
      <c r="I5127" s="1">
        <v>4070985</v>
      </c>
      <c r="J5127" s="1">
        <v>-7394738</v>
      </c>
      <c r="K5127" t="s">
        <v>40</v>
      </c>
      <c r="L5127" s="20">
        <v>70</v>
      </c>
      <c r="M5127" s="4">
        <v>2</v>
      </c>
      <c r="N5127" s="4">
        <v>0</v>
      </c>
      <c r="O5127" s="2">
        <v>42591</v>
      </c>
      <c r="P5127" s="3">
        <v>0.1</v>
      </c>
      <c r="Q5127" s="4">
        <v>1</v>
      </c>
      <c r="R5127" s="3">
        <v>6.9</v>
      </c>
      <c r="S51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7" t="str">
        <f>IF(AIRBNB[[#This Row],[RUIDO(dB)]]&lt;=4,"Silencioso",IF(AIRBNB[[#This Row],[RUIDO(dB)]]&lt;=5.5,"Poco Ruidoso","Ruidoso"))</f>
        <v>Ruidoso</v>
      </c>
      <c r="U5127" t="str">
        <f>IF(AND(AIRBNB[[#This Row],[PRECIO]]&lt;50,AIRBNB[[#This Row],[MIN_NOCHES]]&gt;3),"Dentro del presupuesto","No considerar")</f>
        <v>No considerar</v>
      </c>
      <c r="V5127" t="str">
        <f>VLOOKUP(AIRBNB[[#This Row],[HOST_ID]],Super_host[],5,FALSE)</f>
        <v>Host</v>
      </c>
    </row>
    <row r="5128" spans="1:22">
      <c r="A5128" s="4">
        <v>3605388</v>
      </c>
      <c r="B5128" t="s">
        <v>13374</v>
      </c>
      <c r="C5128" s="4">
        <v>14157138</v>
      </c>
      <c r="D5128" t="s">
        <v>13375</v>
      </c>
      <c r="E5128" t="s">
        <v>13376</v>
      </c>
      <c r="F5128" s="4">
        <v>11213</v>
      </c>
      <c r="G5128" s="13" t="s">
        <v>4662</v>
      </c>
      <c r="H5128" s="13" t="s">
        <v>13377</v>
      </c>
      <c r="I5128" s="1">
        <v>4066748</v>
      </c>
      <c r="J5128" s="1">
        <v>-7392554</v>
      </c>
      <c r="K5128" t="s">
        <v>5</v>
      </c>
      <c r="L5128" s="20">
        <v>70</v>
      </c>
      <c r="M5128" s="4">
        <v>2</v>
      </c>
      <c r="N5128" s="4">
        <v>56</v>
      </c>
      <c r="O5128" s="2">
        <v>43402</v>
      </c>
      <c r="P5128" s="3">
        <v>0.94</v>
      </c>
      <c r="Q5128" s="4">
        <v>1</v>
      </c>
      <c r="R5128" s="3">
        <v>6.9</v>
      </c>
      <c r="S51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8" t="str">
        <f>IF(AIRBNB[[#This Row],[RUIDO(dB)]]&lt;=4,"Silencioso",IF(AIRBNB[[#This Row],[RUIDO(dB)]]&lt;=5.5,"Poco Ruidoso","Ruidoso"))</f>
        <v>Ruidoso</v>
      </c>
      <c r="U5128" t="str">
        <f>IF(AND(AIRBNB[[#This Row],[PRECIO]]&lt;50,AIRBNB[[#This Row],[MIN_NOCHES]]&gt;3),"Dentro del presupuesto","No considerar")</f>
        <v>No considerar</v>
      </c>
      <c r="V5128" t="str">
        <f>VLOOKUP(AIRBNB[[#This Row],[HOST_ID]],Super_host[],5,FALSE)</f>
        <v>Host</v>
      </c>
    </row>
    <row r="5129" spans="1:22">
      <c r="A5129" s="4">
        <v>2722391</v>
      </c>
      <c r="B5129" t="s">
        <v>15618</v>
      </c>
      <c r="C5129" s="4">
        <v>13931194</v>
      </c>
      <c r="D5129" t="s">
        <v>233</v>
      </c>
      <c r="E5129" t="s">
        <v>15619</v>
      </c>
      <c r="F5129" s="4">
        <v>11206</v>
      </c>
      <c r="G5129" s="13" t="s">
        <v>4662</v>
      </c>
      <c r="H5129" s="13" t="s">
        <v>9218</v>
      </c>
      <c r="I5129" s="1">
        <v>4070024</v>
      </c>
      <c r="J5129" s="1">
        <v>-7395047</v>
      </c>
      <c r="K5129" t="s">
        <v>40</v>
      </c>
      <c r="L5129" s="20">
        <v>70</v>
      </c>
      <c r="M5129" s="4">
        <v>7</v>
      </c>
      <c r="N5129" s="4">
        <v>0</v>
      </c>
      <c r="O5129" s="2">
        <v>43541</v>
      </c>
      <c r="P5129" s="3">
        <v>0.02</v>
      </c>
      <c r="Q5129" s="4">
        <v>1</v>
      </c>
      <c r="R5129" s="3">
        <v>6.9</v>
      </c>
      <c r="S51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29" t="str">
        <f>IF(AIRBNB[[#This Row],[RUIDO(dB)]]&lt;=4,"Silencioso",IF(AIRBNB[[#This Row],[RUIDO(dB)]]&lt;=5.5,"Poco Ruidoso","Ruidoso"))</f>
        <v>Ruidoso</v>
      </c>
      <c r="U5129" t="str">
        <f>IF(AND(AIRBNB[[#This Row],[PRECIO]]&lt;50,AIRBNB[[#This Row],[MIN_NOCHES]]&gt;3),"Dentro del presupuesto","No considerar")</f>
        <v>No considerar</v>
      </c>
      <c r="V5129" t="str">
        <f>VLOOKUP(AIRBNB[[#This Row],[HOST_ID]],Super_host[],5,FALSE)</f>
        <v>Host</v>
      </c>
    </row>
    <row r="5130" spans="1:22">
      <c r="A5130" s="4">
        <v>2513351</v>
      </c>
      <c r="B5130" t="s">
        <v>7962</v>
      </c>
      <c r="C5130" s="4">
        <v>12864943</v>
      </c>
      <c r="D5130" t="s">
        <v>7963</v>
      </c>
      <c r="E5130" t="s">
        <v>7964</v>
      </c>
      <c r="F5130" s="4">
        <v>11106</v>
      </c>
      <c r="G5130" s="13" t="s">
        <v>7897</v>
      </c>
      <c r="H5130" s="13" t="s">
        <v>7940</v>
      </c>
      <c r="I5130" s="1">
        <v>4076441</v>
      </c>
      <c r="J5130" s="1">
        <v>-7392878</v>
      </c>
      <c r="K5130" t="s">
        <v>40</v>
      </c>
      <c r="L5130" s="20">
        <v>70</v>
      </c>
      <c r="M5130" s="4">
        <v>3</v>
      </c>
      <c r="N5130" s="4">
        <v>1</v>
      </c>
      <c r="O5130" s="2">
        <v>42100</v>
      </c>
      <c r="P5130" s="3">
        <v>0.02</v>
      </c>
      <c r="Q5130" s="4">
        <v>5</v>
      </c>
      <c r="R5130" s="3">
        <v>6.24</v>
      </c>
      <c r="S51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0" t="str">
        <f>IF(AIRBNB[[#This Row],[RUIDO(dB)]]&lt;=4,"Silencioso",IF(AIRBNB[[#This Row],[RUIDO(dB)]]&lt;=5.5,"Poco Ruidoso","Ruidoso"))</f>
        <v>Ruidoso</v>
      </c>
      <c r="U5130" t="str">
        <f>IF(AND(AIRBNB[[#This Row],[PRECIO]]&lt;50,AIRBNB[[#This Row],[MIN_NOCHES]]&gt;3),"Dentro del presupuesto","No considerar")</f>
        <v>No considerar</v>
      </c>
      <c r="V5130" t="str">
        <f>VLOOKUP(AIRBNB[[#This Row],[HOST_ID]],Super_host[],5,FALSE)</f>
        <v>Host</v>
      </c>
    </row>
    <row r="5131" spans="1:22">
      <c r="A5131" s="4">
        <v>6659165</v>
      </c>
      <c r="B5131" t="s">
        <v>12343</v>
      </c>
      <c r="C5131" s="4">
        <v>12720552</v>
      </c>
      <c r="D5131" t="s">
        <v>4457</v>
      </c>
      <c r="E5131" t="s">
        <v>12344</v>
      </c>
      <c r="F5131" s="4">
        <v>11206</v>
      </c>
      <c r="G5131" s="13" t="s">
        <v>4662</v>
      </c>
      <c r="H5131" s="13" t="s">
        <v>9274</v>
      </c>
      <c r="I5131" s="1">
        <v>4070168</v>
      </c>
      <c r="J5131" s="1">
        <v>-7392845</v>
      </c>
      <c r="K5131" t="s">
        <v>40</v>
      </c>
      <c r="L5131" s="20">
        <v>70</v>
      </c>
      <c r="M5131" s="4">
        <v>1</v>
      </c>
      <c r="N5131" s="4">
        <v>20</v>
      </c>
      <c r="O5131" s="2">
        <v>43612</v>
      </c>
      <c r="P5131" s="3">
        <v>0.42</v>
      </c>
      <c r="Q5131" s="4">
        <v>1</v>
      </c>
      <c r="R5131" s="3">
        <v>6.9</v>
      </c>
      <c r="S51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1" t="str">
        <f>IF(AIRBNB[[#This Row],[RUIDO(dB)]]&lt;=4,"Silencioso",IF(AIRBNB[[#This Row],[RUIDO(dB)]]&lt;=5.5,"Poco Ruidoso","Ruidoso"))</f>
        <v>Ruidoso</v>
      </c>
      <c r="U5131" t="str">
        <f>IF(AND(AIRBNB[[#This Row],[PRECIO]]&lt;50,AIRBNB[[#This Row],[MIN_NOCHES]]&gt;3),"Dentro del presupuesto","No considerar")</f>
        <v>No considerar</v>
      </c>
      <c r="V5131" t="str">
        <f>VLOOKUP(AIRBNB[[#This Row],[HOST_ID]],Super_host[],5,FALSE)</f>
        <v>Host</v>
      </c>
    </row>
    <row r="5132" spans="1:22">
      <c r="A5132" s="4">
        <v>3423032</v>
      </c>
      <c r="B5132" t="s">
        <v>8144</v>
      </c>
      <c r="C5132" s="4">
        <v>12483101</v>
      </c>
      <c r="D5132" t="s">
        <v>8145</v>
      </c>
      <c r="E5132" t="s">
        <v>8146</v>
      </c>
      <c r="F5132" s="4">
        <v>11106</v>
      </c>
      <c r="G5132" s="13" t="s">
        <v>7897</v>
      </c>
      <c r="H5132" s="13" t="s">
        <v>7905</v>
      </c>
      <c r="I5132" s="1">
        <v>4076844</v>
      </c>
      <c r="J5132" s="1">
        <v>-7393819</v>
      </c>
      <c r="K5132" t="s">
        <v>40</v>
      </c>
      <c r="L5132" s="20">
        <v>70</v>
      </c>
      <c r="M5132" s="4">
        <v>3</v>
      </c>
      <c r="N5132" s="4">
        <v>1</v>
      </c>
      <c r="O5132" s="2">
        <v>43337</v>
      </c>
      <c r="P5132" s="3">
        <v>0.09</v>
      </c>
      <c r="Q5132" s="4">
        <v>5</v>
      </c>
      <c r="R5132" s="3">
        <v>6.24</v>
      </c>
      <c r="S51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2" t="str">
        <f>IF(AIRBNB[[#This Row],[RUIDO(dB)]]&lt;=4,"Silencioso",IF(AIRBNB[[#This Row],[RUIDO(dB)]]&lt;=5.5,"Poco Ruidoso","Ruidoso"))</f>
        <v>Ruidoso</v>
      </c>
      <c r="U5132" t="str">
        <f>IF(AND(AIRBNB[[#This Row],[PRECIO]]&lt;50,AIRBNB[[#This Row],[MIN_NOCHES]]&gt;3),"Dentro del presupuesto","No considerar")</f>
        <v>No considerar</v>
      </c>
      <c r="V5132" t="str">
        <f>VLOOKUP(AIRBNB[[#This Row],[HOST_ID]],Super_host[],5,FALSE)</f>
        <v>Host</v>
      </c>
    </row>
    <row r="5133" spans="1:22">
      <c r="A5133" s="4">
        <v>3531345</v>
      </c>
      <c r="B5133" t="s">
        <v>4560</v>
      </c>
      <c r="C5133" s="4">
        <v>12337318</v>
      </c>
      <c r="D5133" t="s">
        <v>492</v>
      </c>
      <c r="E5133" t="s">
        <v>4561</v>
      </c>
      <c r="F5133" s="4">
        <v>10031</v>
      </c>
      <c r="G5133" s="13" t="s">
        <v>124</v>
      </c>
      <c r="H5133" s="13" t="s">
        <v>148</v>
      </c>
      <c r="I5133" s="1">
        <v>4082435</v>
      </c>
      <c r="J5133" s="1">
        <v>-7394507</v>
      </c>
      <c r="K5133" t="s">
        <v>40</v>
      </c>
      <c r="L5133" s="20">
        <v>70</v>
      </c>
      <c r="M5133" s="4">
        <v>2</v>
      </c>
      <c r="N5133" s="4">
        <v>28</v>
      </c>
      <c r="O5133" s="2">
        <v>43581</v>
      </c>
      <c r="P5133" s="3">
        <v>0.82</v>
      </c>
      <c r="Q5133" s="4">
        <v>1</v>
      </c>
      <c r="R5133" s="3">
        <v>5.6</v>
      </c>
      <c r="S51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3" t="str">
        <f>IF(AIRBNB[[#This Row],[RUIDO(dB)]]&lt;=4,"Silencioso",IF(AIRBNB[[#This Row],[RUIDO(dB)]]&lt;=5.5,"Poco Ruidoso","Ruidoso"))</f>
        <v>Ruidoso</v>
      </c>
      <c r="U5133" t="str">
        <f>IF(AND(AIRBNB[[#This Row],[PRECIO]]&lt;50,AIRBNB[[#This Row],[MIN_NOCHES]]&gt;3),"Dentro del presupuesto","No considerar")</f>
        <v>No considerar</v>
      </c>
      <c r="V5133" t="str">
        <f>VLOOKUP(AIRBNB[[#This Row],[HOST_ID]],Super_host[],5,FALSE)</f>
        <v>Host</v>
      </c>
    </row>
    <row r="5134" spans="1:22">
      <c r="A5134" s="4">
        <v>2339096</v>
      </c>
      <c r="B5134" t="s">
        <v>6166</v>
      </c>
      <c r="C5134" s="4">
        <v>11947308</v>
      </c>
      <c r="D5134" t="s">
        <v>6167</v>
      </c>
      <c r="E5134" t="s">
        <v>5080</v>
      </c>
      <c r="F5134" s="4">
        <v>10002</v>
      </c>
      <c r="G5134" s="13" t="s">
        <v>124</v>
      </c>
      <c r="H5134" s="13" t="s">
        <v>409</v>
      </c>
      <c r="I5134" s="1">
        <v>407159</v>
      </c>
      <c r="J5134" s="1">
        <v>-7399059</v>
      </c>
      <c r="K5134" t="s">
        <v>40</v>
      </c>
      <c r="L5134" s="20">
        <v>70</v>
      </c>
      <c r="M5134" s="4">
        <v>1</v>
      </c>
      <c r="N5134" s="4">
        <v>196</v>
      </c>
      <c r="O5134" s="2">
        <v>43360</v>
      </c>
      <c r="P5134" s="3">
        <v>3.03</v>
      </c>
      <c r="Q5134" s="4">
        <v>1</v>
      </c>
      <c r="R5134" s="3">
        <v>5.6</v>
      </c>
      <c r="S51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4" t="str">
        <f>IF(AIRBNB[[#This Row],[RUIDO(dB)]]&lt;=4,"Silencioso",IF(AIRBNB[[#This Row],[RUIDO(dB)]]&lt;=5.5,"Poco Ruidoso","Ruidoso"))</f>
        <v>Ruidoso</v>
      </c>
      <c r="U5134" t="str">
        <f>IF(AND(AIRBNB[[#This Row],[PRECIO]]&lt;50,AIRBNB[[#This Row],[MIN_NOCHES]]&gt;3),"Dentro del presupuesto","No considerar")</f>
        <v>No considerar</v>
      </c>
      <c r="V5134" t="str">
        <f>VLOOKUP(AIRBNB[[#This Row],[HOST_ID]],Super_host[],5,FALSE)</f>
        <v>Host</v>
      </c>
    </row>
    <row r="5135" spans="1:22">
      <c r="A5135" s="4">
        <v>2331929</v>
      </c>
      <c r="B5135" t="s">
        <v>9638</v>
      </c>
      <c r="C5135" s="4">
        <v>11910223</v>
      </c>
      <c r="D5135" t="s">
        <v>3096</v>
      </c>
      <c r="E5135" t="s">
        <v>9639</v>
      </c>
      <c r="F5135" s="4">
        <v>11211</v>
      </c>
      <c r="G5135" s="13" t="s">
        <v>4662</v>
      </c>
      <c r="H5135" s="13" t="s">
        <v>9218</v>
      </c>
      <c r="I5135" s="1">
        <v>4071216</v>
      </c>
      <c r="J5135" s="1">
        <v>-7394612</v>
      </c>
      <c r="K5135" t="s">
        <v>40</v>
      </c>
      <c r="L5135" s="20">
        <v>70</v>
      </c>
      <c r="M5135" s="4">
        <v>90</v>
      </c>
      <c r="N5135" s="4">
        <v>2</v>
      </c>
      <c r="O5135" s="2">
        <v>41882</v>
      </c>
      <c r="P5135" s="3">
        <v>0.03</v>
      </c>
      <c r="Q5135" s="4">
        <v>1</v>
      </c>
      <c r="R5135" s="3">
        <v>6.9</v>
      </c>
      <c r="S51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5" t="str">
        <f>IF(AIRBNB[[#This Row],[RUIDO(dB)]]&lt;=4,"Silencioso",IF(AIRBNB[[#This Row],[RUIDO(dB)]]&lt;=5.5,"Poco Ruidoso","Ruidoso"))</f>
        <v>Ruidoso</v>
      </c>
      <c r="U5135" t="str">
        <f>IF(AND(AIRBNB[[#This Row],[PRECIO]]&lt;50,AIRBNB[[#This Row],[MIN_NOCHES]]&gt;3),"Dentro del presupuesto","No considerar")</f>
        <v>No considerar</v>
      </c>
      <c r="V5135" t="str">
        <f>VLOOKUP(AIRBNB[[#This Row],[HOST_ID]],Super_host[],5,FALSE)</f>
        <v>Host</v>
      </c>
    </row>
    <row r="5136" spans="1:22">
      <c r="A5136" s="4">
        <v>2113431</v>
      </c>
      <c r="B5136" t="s">
        <v>15677</v>
      </c>
      <c r="C5136" s="4">
        <v>10775192</v>
      </c>
      <c r="D5136" t="s">
        <v>1599</v>
      </c>
      <c r="E5136" t="s">
        <v>15678</v>
      </c>
      <c r="F5136" s="4">
        <v>11222</v>
      </c>
      <c r="G5136" s="13" t="s">
        <v>4662</v>
      </c>
      <c r="H5136" s="13" t="s">
        <v>9249</v>
      </c>
      <c r="I5136" s="1">
        <v>4072553</v>
      </c>
      <c r="J5136" s="1">
        <v>-7394571</v>
      </c>
      <c r="K5136" t="s">
        <v>40</v>
      </c>
      <c r="L5136" s="20">
        <v>70</v>
      </c>
      <c r="M5136" s="4">
        <v>1</v>
      </c>
      <c r="N5136" s="4">
        <v>0</v>
      </c>
      <c r="O5136" s="2">
        <v>42736</v>
      </c>
      <c r="P5136" s="3">
        <v>0.23</v>
      </c>
      <c r="Q5136" s="4">
        <v>1</v>
      </c>
      <c r="R5136" s="3">
        <v>6.9</v>
      </c>
      <c r="S51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6" t="str">
        <f>IF(AIRBNB[[#This Row],[RUIDO(dB)]]&lt;=4,"Silencioso",IF(AIRBNB[[#This Row],[RUIDO(dB)]]&lt;=5.5,"Poco Ruidoso","Ruidoso"))</f>
        <v>Ruidoso</v>
      </c>
      <c r="U5136" t="str">
        <f>IF(AND(AIRBNB[[#This Row],[PRECIO]]&lt;50,AIRBNB[[#This Row],[MIN_NOCHES]]&gt;3),"Dentro del presupuesto","No considerar")</f>
        <v>No considerar</v>
      </c>
      <c r="V5136" t="str">
        <f>VLOOKUP(AIRBNB[[#This Row],[HOST_ID]],Super_host[],5,FALSE)</f>
        <v>Host</v>
      </c>
    </row>
    <row r="5137" spans="1:22">
      <c r="A5137" s="4">
        <v>3043467</v>
      </c>
      <c r="B5137" t="s">
        <v>12819</v>
      </c>
      <c r="C5137" s="4">
        <v>10432817</v>
      </c>
      <c r="D5137" t="s">
        <v>12820</v>
      </c>
      <c r="E5137" t="s">
        <v>12821</v>
      </c>
      <c r="F5137" s="4">
        <v>11201</v>
      </c>
      <c r="G5137" s="13" t="s">
        <v>4662</v>
      </c>
      <c r="H5137" s="13" t="s">
        <v>9345</v>
      </c>
      <c r="I5137" s="1">
        <v>4069405</v>
      </c>
      <c r="J5137" s="1">
        <v>-7399634</v>
      </c>
      <c r="K5137" t="s">
        <v>40</v>
      </c>
      <c r="L5137" s="20">
        <v>70</v>
      </c>
      <c r="M5137" s="4">
        <v>14</v>
      </c>
      <c r="N5137" s="4">
        <v>16</v>
      </c>
      <c r="O5137" s="2">
        <v>43648</v>
      </c>
      <c r="P5137" s="3">
        <v>0.61</v>
      </c>
      <c r="Q5137" s="4">
        <v>1</v>
      </c>
      <c r="R5137" s="3">
        <v>6.9</v>
      </c>
      <c r="S51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7" t="str">
        <f>IF(AIRBNB[[#This Row],[RUIDO(dB)]]&lt;=4,"Silencioso",IF(AIRBNB[[#This Row],[RUIDO(dB)]]&lt;=5.5,"Poco Ruidoso","Ruidoso"))</f>
        <v>Ruidoso</v>
      </c>
      <c r="U5137" t="str">
        <f>IF(AND(AIRBNB[[#This Row],[PRECIO]]&lt;50,AIRBNB[[#This Row],[MIN_NOCHES]]&gt;3),"Dentro del presupuesto","No considerar")</f>
        <v>No considerar</v>
      </c>
      <c r="V5137" t="str">
        <f>VLOOKUP(AIRBNB[[#This Row],[HOST_ID]],Super_host[],5,FALSE)</f>
        <v>Host</v>
      </c>
    </row>
    <row r="5138" spans="1:22">
      <c r="A5138" s="4">
        <v>2687375</v>
      </c>
      <c r="B5138" t="s">
        <v>1763</v>
      </c>
      <c r="C5138" s="4">
        <v>10264372</v>
      </c>
      <c r="D5138" t="s">
        <v>1764</v>
      </c>
      <c r="E5138" t="s">
        <v>1765</v>
      </c>
      <c r="F5138" s="4">
        <v>10039</v>
      </c>
      <c r="G5138" s="13" t="s">
        <v>124</v>
      </c>
      <c r="H5138" s="13" t="s">
        <v>148</v>
      </c>
      <c r="I5138" s="1">
        <v>4082305</v>
      </c>
      <c r="J5138" s="1">
        <v>-7393739</v>
      </c>
      <c r="K5138" t="s">
        <v>40</v>
      </c>
      <c r="L5138" s="20">
        <v>70</v>
      </c>
      <c r="M5138" s="4">
        <v>1</v>
      </c>
      <c r="N5138" s="4">
        <v>6</v>
      </c>
      <c r="O5138" s="2">
        <v>42289</v>
      </c>
      <c r="P5138" s="3">
        <v>0.11</v>
      </c>
      <c r="Q5138" s="4">
        <v>1</v>
      </c>
      <c r="R5138" s="3">
        <v>5.6</v>
      </c>
      <c r="S51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8" t="str">
        <f>IF(AIRBNB[[#This Row],[RUIDO(dB)]]&lt;=4,"Silencioso",IF(AIRBNB[[#This Row],[RUIDO(dB)]]&lt;=5.5,"Poco Ruidoso","Ruidoso"))</f>
        <v>Ruidoso</v>
      </c>
      <c r="U5138" t="str">
        <f>IF(AND(AIRBNB[[#This Row],[PRECIO]]&lt;50,AIRBNB[[#This Row],[MIN_NOCHES]]&gt;3),"Dentro del presupuesto","No considerar")</f>
        <v>No considerar</v>
      </c>
      <c r="V5138" t="str">
        <f>VLOOKUP(AIRBNB[[#This Row],[HOST_ID]],Super_host[],5,FALSE)</f>
        <v>Host</v>
      </c>
    </row>
    <row r="5139" spans="1:22">
      <c r="A5139" s="4">
        <v>4713896</v>
      </c>
      <c r="B5139" t="s">
        <v>9937</v>
      </c>
      <c r="C5139" s="4">
        <v>10148113</v>
      </c>
      <c r="D5139" t="s">
        <v>9938</v>
      </c>
      <c r="E5139" t="s">
        <v>9939</v>
      </c>
      <c r="F5139" s="4">
        <v>11216</v>
      </c>
      <c r="G5139" s="13" t="s">
        <v>4662</v>
      </c>
      <c r="H5139" s="13" t="s">
        <v>9230</v>
      </c>
      <c r="I5139" s="1">
        <v>4068927</v>
      </c>
      <c r="J5139" s="1">
        <v>-7394767</v>
      </c>
      <c r="K5139" t="s">
        <v>40</v>
      </c>
      <c r="L5139" s="20">
        <v>70</v>
      </c>
      <c r="M5139" s="4">
        <v>2</v>
      </c>
      <c r="N5139" s="4">
        <v>3</v>
      </c>
      <c r="O5139" s="2">
        <v>42039</v>
      </c>
      <c r="P5139" s="3">
        <v>0.05</v>
      </c>
      <c r="Q5139" s="4">
        <v>1</v>
      </c>
      <c r="R5139" s="3">
        <v>6.9</v>
      </c>
      <c r="S51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39" t="str">
        <f>IF(AIRBNB[[#This Row],[RUIDO(dB)]]&lt;=4,"Silencioso",IF(AIRBNB[[#This Row],[RUIDO(dB)]]&lt;=5.5,"Poco Ruidoso","Ruidoso"))</f>
        <v>Ruidoso</v>
      </c>
      <c r="U5139" t="str">
        <f>IF(AND(AIRBNB[[#This Row],[PRECIO]]&lt;50,AIRBNB[[#This Row],[MIN_NOCHES]]&gt;3),"Dentro del presupuesto","No considerar")</f>
        <v>No considerar</v>
      </c>
      <c r="V5139" t="str">
        <f>VLOOKUP(AIRBNB[[#This Row],[HOST_ID]],Super_host[],5,FALSE)</f>
        <v>Host</v>
      </c>
    </row>
    <row r="5140" spans="1:22">
      <c r="A5140" s="4">
        <v>2440846</v>
      </c>
      <c r="B5140" t="s">
        <v>10992</v>
      </c>
      <c r="C5140" s="4">
        <v>9872597</v>
      </c>
      <c r="D5140" t="s">
        <v>3942</v>
      </c>
      <c r="E5140" t="s">
        <v>10993</v>
      </c>
      <c r="F5140" s="4">
        <v>11211</v>
      </c>
      <c r="G5140" s="13" t="s">
        <v>4662</v>
      </c>
      <c r="H5140" s="13" t="s">
        <v>9218</v>
      </c>
      <c r="I5140" s="1">
        <v>4071124</v>
      </c>
      <c r="J5140" s="1">
        <v>-739499</v>
      </c>
      <c r="K5140" t="s">
        <v>40</v>
      </c>
      <c r="L5140" s="20">
        <v>70</v>
      </c>
      <c r="M5140" s="4">
        <v>5</v>
      </c>
      <c r="N5140" s="4">
        <v>8</v>
      </c>
      <c r="O5140" s="2">
        <v>42207</v>
      </c>
      <c r="P5140" s="3">
        <v>0.15</v>
      </c>
      <c r="Q5140" s="4">
        <v>1</v>
      </c>
      <c r="R5140" s="3">
        <v>6.9</v>
      </c>
      <c r="S51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0" t="str">
        <f>IF(AIRBNB[[#This Row],[RUIDO(dB)]]&lt;=4,"Silencioso",IF(AIRBNB[[#This Row],[RUIDO(dB)]]&lt;=5.5,"Poco Ruidoso","Ruidoso"))</f>
        <v>Ruidoso</v>
      </c>
      <c r="U5140" t="str">
        <f>IF(AND(AIRBNB[[#This Row],[PRECIO]]&lt;50,AIRBNB[[#This Row],[MIN_NOCHES]]&gt;3),"Dentro del presupuesto","No considerar")</f>
        <v>No considerar</v>
      </c>
      <c r="V5140" t="str">
        <f>VLOOKUP(AIRBNB[[#This Row],[HOST_ID]],Super_host[],5,FALSE)</f>
        <v>Host</v>
      </c>
    </row>
    <row r="5141" spans="1:22">
      <c r="A5141" s="4">
        <v>1895457</v>
      </c>
      <c r="B5141" t="s">
        <v>10082</v>
      </c>
      <c r="C5141" s="4">
        <v>9848620</v>
      </c>
      <c r="D5141" t="s">
        <v>320</v>
      </c>
      <c r="E5141" t="s">
        <v>10083</v>
      </c>
      <c r="F5141" s="4">
        <v>11222</v>
      </c>
      <c r="G5141" s="13" t="s">
        <v>4662</v>
      </c>
      <c r="H5141" s="13" t="s">
        <v>9249</v>
      </c>
      <c r="I5141" s="1">
        <v>4072587</v>
      </c>
      <c r="J5141" s="1">
        <v>-7394122</v>
      </c>
      <c r="K5141" t="s">
        <v>5</v>
      </c>
      <c r="L5141" s="20">
        <v>70</v>
      </c>
      <c r="M5141" s="4">
        <v>5</v>
      </c>
      <c r="N5141" s="4">
        <v>2</v>
      </c>
      <c r="O5141" s="2">
        <v>42605</v>
      </c>
      <c r="P5141" s="3">
        <v>0.06</v>
      </c>
      <c r="Q5141" s="4">
        <v>1</v>
      </c>
      <c r="R5141" s="3">
        <v>6.9</v>
      </c>
      <c r="S51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1" t="str">
        <f>IF(AIRBNB[[#This Row],[RUIDO(dB)]]&lt;=4,"Silencioso",IF(AIRBNB[[#This Row],[RUIDO(dB)]]&lt;=5.5,"Poco Ruidoso","Ruidoso"))</f>
        <v>Ruidoso</v>
      </c>
      <c r="U5141" t="str">
        <f>IF(AND(AIRBNB[[#This Row],[PRECIO]]&lt;50,AIRBNB[[#This Row],[MIN_NOCHES]]&gt;3),"Dentro del presupuesto","No considerar")</f>
        <v>No considerar</v>
      </c>
      <c r="V5141" t="str">
        <f>VLOOKUP(AIRBNB[[#This Row],[HOST_ID]],Super_host[],5,FALSE)</f>
        <v>Host</v>
      </c>
    </row>
    <row r="5142" spans="1:22">
      <c r="A5142" s="4">
        <v>3951363</v>
      </c>
      <c r="B5142" t="s">
        <v>15710</v>
      </c>
      <c r="C5142" s="4">
        <v>9769764</v>
      </c>
      <c r="D5142" t="s">
        <v>15711</v>
      </c>
      <c r="E5142" t="s">
        <v>15712</v>
      </c>
      <c r="F5142" s="4">
        <v>11221</v>
      </c>
      <c r="G5142" s="13" t="s">
        <v>4662</v>
      </c>
      <c r="H5142" s="13" t="s">
        <v>9274</v>
      </c>
      <c r="I5142" s="1">
        <v>4068819</v>
      </c>
      <c r="J5142" s="1">
        <v>-7391594</v>
      </c>
      <c r="K5142" t="s">
        <v>40</v>
      </c>
      <c r="L5142" s="20">
        <v>70</v>
      </c>
      <c r="M5142" s="4">
        <v>30</v>
      </c>
      <c r="N5142" s="4">
        <v>0</v>
      </c>
      <c r="O5142" s="2">
        <v>43586</v>
      </c>
      <c r="P5142" s="3">
        <v>0.04</v>
      </c>
      <c r="Q5142" s="4">
        <v>1</v>
      </c>
      <c r="R5142" s="3">
        <v>6.9</v>
      </c>
      <c r="S51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2" t="str">
        <f>IF(AIRBNB[[#This Row],[RUIDO(dB)]]&lt;=4,"Silencioso",IF(AIRBNB[[#This Row],[RUIDO(dB)]]&lt;=5.5,"Poco Ruidoso","Ruidoso"))</f>
        <v>Ruidoso</v>
      </c>
      <c r="U5142" t="str">
        <f>IF(AND(AIRBNB[[#This Row],[PRECIO]]&lt;50,AIRBNB[[#This Row],[MIN_NOCHES]]&gt;3),"Dentro del presupuesto","No considerar")</f>
        <v>No considerar</v>
      </c>
      <c r="V5142" t="str">
        <f>VLOOKUP(AIRBNB[[#This Row],[HOST_ID]],Super_host[],5,FALSE)</f>
        <v>Host</v>
      </c>
    </row>
    <row r="5143" spans="1:22">
      <c r="A5143" s="4">
        <v>1786408</v>
      </c>
      <c r="B5143" t="s">
        <v>15721</v>
      </c>
      <c r="C5143" s="4">
        <v>9375506</v>
      </c>
      <c r="D5143" t="s">
        <v>15722</v>
      </c>
      <c r="E5143" t="s">
        <v>15723</v>
      </c>
      <c r="F5143" s="4">
        <v>11222</v>
      </c>
      <c r="G5143" s="13" t="s">
        <v>4662</v>
      </c>
      <c r="H5143" s="13" t="s">
        <v>9249</v>
      </c>
      <c r="I5143" s="1">
        <v>4072495</v>
      </c>
      <c r="J5143" s="1">
        <v>-7395112</v>
      </c>
      <c r="K5143" t="s">
        <v>40</v>
      </c>
      <c r="L5143" s="20">
        <v>70</v>
      </c>
      <c r="M5143" s="4">
        <v>3</v>
      </c>
      <c r="N5143" s="4">
        <v>0</v>
      </c>
      <c r="O5143" s="2">
        <v>43585</v>
      </c>
      <c r="P5143" s="3">
        <v>0.38</v>
      </c>
      <c r="Q5143" s="4">
        <v>1</v>
      </c>
      <c r="R5143" s="3">
        <v>6.9</v>
      </c>
      <c r="S51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3" t="str">
        <f>IF(AIRBNB[[#This Row],[RUIDO(dB)]]&lt;=4,"Silencioso",IF(AIRBNB[[#This Row],[RUIDO(dB)]]&lt;=5.5,"Poco Ruidoso","Ruidoso"))</f>
        <v>Ruidoso</v>
      </c>
      <c r="U5143" t="str">
        <f>IF(AND(AIRBNB[[#This Row],[PRECIO]]&lt;50,AIRBNB[[#This Row],[MIN_NOCHES]]&gt;3),"Dentro del presupuesto","No considerar")</f>
        <v>No considerar</v>
      </c>
      <c r="V5143" t="str">
        <f>VLOOKUP(AIRBNB[[#This Row],[HOST_ID]],Super_host[],5,FALSE)</f>
        <v>Host</v>
      </c>
    </row>
    <row r="5144" spans="1:22">
      <c r="A5144" s="4">
        <v>2473861</v>
      </c>
      <c r="B5144" t="s">
        <v>5943</v>
      </c>
      <c r="C5144" s="4">
        <v>8826175</v>
      </c>
      <c r="D5144" t="s">
        <v>5944</v>
      </c>
      <c r="E5144" t="s">
        <v>5945</v>
      </c>
      <c r="F5144" s="4">
        <v>10027</v>
      </c>
      <c r="G5144" s="13" t="s">
        <v>124</v>
      </c>
      <c r="H5144" s="13" t="s">
        <v>148</v>
      </c>
      <c r="I5144" s="1">
        <v>4080705</v>
      </c>
      <c r="J5144" s="1">
        <v>-7394452</v>
      </c>
      <c r="K5144" t="s">
        <v>5</v>
      </c>
      <c r="L5144" s="20">
        <v>70</v>
      </c>
      <c r="M5144" s="4">
        <v>3</v>
      </c>
      <c r="N5144" s="4">
        <v>157</v>
      </c>
      <c r="O5144" s="2">
        <v>43638</v>
      </c>
      <c r="P5144" s="3">
        <v>2.46</v>
      </c>
      <c r="Q5144" s="4">
        <v>1</v>
      </c>
      <c r="R5144" s="3">
        <v>5.6</v>
      </c>
      <c r="S51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4" t="str">
        <f>IF(AIRBNB[[#This Row],[RUIDO(dB)]]&lt;=4,"Silencioso",IF(AIRBNB[[#This Row],[RUIDO(dB)]]&lt;=5.5,"Poco Ruidoso","Ruidoso"))</f>
        <v>Ruidoso</v>
      </c>
      <c r="U5144" t="str">
        <f>IF(AND(AIRBNB[[#This Row],[PRECIO]]&lt;50,AIRBNB[[#This Row],[MIN_NOCHES]]&gt;3),"Dentro del presupuesto","No considerar")</f>
        <v>No considerar</v>
      </c>
      <c r="V5144" t="str">
        <f>VLOOKUP(AIRBNB[[#This Row],[HOST_ID]],Super_host[],5,FALSE)</f>
        <v>Host</v>
      </c>
    </row>
    <row r="5145" spans="1:22">
      <c r="A5145" s="4">
        <v>5790990</v>
      </c>
      <c r="B5145" t="s">
        <v>12539</v>
      </c>
      <c r="C5145" s="4">
        <v>8818661</v>
      </c>
      <c r="D5145" t="s">
        <v>445</v>
      </c>
      <c r="E5145" t="s">
        <v>12540</v>
      </c>
      <c r="F5145" s="4">
        <v>11249</v>
      </c>
      <c r="G5145" s="13" t="s">
        <v>4662</v>
      </c>
      <c r="H5145" s="13" t="s">
        <v>9218</v>
      </c>
      <c r="I5145" s="1">
        <v>4071335</v>
      </c>
      <c r="J5145" s="1">
        <v>-739655</v>
      </c>
      <c r="K5145" t="s">
        <v>40</v>
      </c>
      <c r="L5145" s="20">
        <v>70</v>
      </c>
      <c r="M5145" s="4">
        <v>3</v>
      </c>
      <c r="N5145" s="4">
        <v>16</v>
      </c>
      <c r="O5145" s="2">
        <v>43339</v>
      </c>
      <c r="P5145" s="3">
        <v>0.49</v>
      </c>
      <c r="Q5145" s="4">
        <v>1</v>
      </c>
      <c r="R5145" s="3">
        <v>6.9</v>
      </c>
      <c r="S51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5" t="str">
        <f>IF(AIRBNB[[#This Row],[RUIDO(dB)]]&lt;=4,"Silencioso",IF(AIRBNB[[#This Row],[RUIDO(dB)]]&lt;=5.5,"Poco Ruidoso","Ruidoso"))</f>
        <v>Ruidoso</v>
      </c>
      <c r="U5145" t="str">
        <f>IF(AND(AIRBNB[[#This Row],[PRECIO]]&lt;50,AIRBNB[[#This Row],[MIN_NOCHES]]&gt;3),"Dentro del presupuesto","No considerar")</f>
        <v>No considerar</v>
      </c>
      <c r="V5145" t="str">
        <f>VLOOKUP(AIRBNB[[#This Row],[HOST_ID]],Super_host[],5,FALSE)</f>
        <v>Host</v>
      </c>
    </row>
    <row r="5146" spans="1:22">
      <c r="A5146" s="4">
        <v>5030256</v>
      </c>
      <c r="B5146" t="s">
        <v>15739</v>
      </c>
      <c r="C5146" s="4">
        <v>8707742</v>
      </c>
      <c r="D5146" t="s">
        <v>15740</v>
      </c>
      <c r="E5146" t="s">
        <v>15741</v>
      </c>
      <c r="F5146" s="4">
        <v>11206</v>
      </c>
      <c r="G5146" s="13" t="s">
        <v>4662</v>
      </c>
      <c r="H5146" s="13" t="s">
        <v>9230</v>
      </c>
      <c r="I5146" s="1">
        <v>406955</v>
      </c>
      <c r="J5146" s="1">
        <v>-7394385</v>
      </c>
      <c r="K5146" t="s">
        <v>40</v>
      </c>
      <c r="L5146" s="20">
        <v>70</v>
      </c>
      <c r="M5146" s="4">
        <v>2</v>
      </c>
      <c r="N5146" s="4">
        <v>0</v>
      </c>
      <c r="O5146" s="2">
        <v>43649</v>
      </c>
      <c r="P5146" s="3">
        <v>2.86</v>
      </c>
      <c r="Q5146" s="4">
        <v>1</v>
      </c>
      <c r="R5146" s="3">
        <v>6.9</v>
      </c>
      <c r="S51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6" t="str">
        <f>IF(AIRBNB[[#This Row],[RUIDO(dB)]]&lt;=4,"Silencioso",IF(AIRBNB[[#This Row],[RUIDO(dB)]]&lt;=5.5,"Poco Ruidoso","Ruidoso"))</f>
        <v>Ruidoso</v>
      </c>
      <c r="U5146" t="str">
        <f>IF(AND(AIRBNB[[#This Row],[PRECIO]]&lt;50,AIRBNB[[#This Row],[MIN_NOCHES]]&gt;3),"Dentro del presupuesto","No considerar")</f>
        <v>No considerar</v>
      </c>
      <c r="V5146" t="str">
        <f>VLOOKUP(AIRBNB[[#This Row],[HOST_ID]],Super_host[],5,FALSE)</f>
        <v>Host</v>
      </c>
    </row>
    <row r="5147" spans="1:22">
      <c r="A5147" s="4">
        <v>1511216</v>
      </c>
      <c r="B5147" t="s">
        <v>12406</v>
      </c>
      <c r="C5147" s="4">
        <v>8071107</v>
      </c>
      <c r="D5147" t="s">
        <v>12407</v>
      </c>
      <c r="E5147" t="s">
        <v>12408</v>
      </c>
      <c r="F5147" s="4">
        <v>11206</v>
      </c>
      <c r="G5147" s="13" t="s">
        <v>4662</v>
      </c>
      <c r="H5147" s="13" t="s">
        <v>9218</v>
      </c>
      <c r="I5147" s="1">
        <v>407057</v>
      </c>
      <c r="J5147" s="1">
        <v>-7393836</v>
      </c>
      <c r="K5147" t="s">
        <v>40</v>
      </c>
      <c r="L5147" s="20">
        <v>70</v>
      </c>
      <c r="M5147" s="4">
        <v>2</v>
      </c>
      <c r="N5147" s="4">
        <v>31</v>
      </c>
      <c r="O5147" s="2">
        <v>42825</v>
      </c>
      <c r="P5147" s="3">
        <v>0.44</v>
      </c>
      <c r="Q5147" s="4">
        <v>1</v>
      </c>
      <c r="R5147" s="3">
        <v>6.9</v>
      </c>
      <c r="S51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7" t="str">
        <f>IF(AIRBNB[[#This Row],[RUIDO(dB)]]&lt;=4,"Silencioso",IF(AIRBNB[[#This Row],[RUIDO(dB)]]&lt;=5.5,"Poco Ruidoso","Ruidoso"))</f>
        <v>Ruidoso</v>
      </c>
      <c r="U5147" t="str">
        <f>IF(AND(AIRBNB[[#This Row],[PRECIO]]&lt;50,AIRBNB[[#This Row],[MIN_NOCHES]]&gt;3),"Dentro del presupuesto","No considerar")</f>
        <v>No considerar</v>
      </c>
      <c r="V5147" t="str">
        <f>VLOOKUP(AIRBNB[[#This Row],[HOST_ID]],Super_host[],5,FALSE)</f>
        <v>Host</v>
      </c>
    </row>
    <row r="5148" spans="1:22">
      <c r="A5148" s="4">
        <v>1465446</v>
      </c>
      <c r="B5148" t="s">
        <v>6470</v>
      </c>
      <c r="C5148" s="4">
        <v>7850260</v>
      </c>
      <c r="D5148" t="s">
        <v>6471</v>
      </c>
      <c r="E5148" t="s">
        <v>6472</v>
      </c>
      <c r="F5148" s="4">
        <v>10027</v>
      </c>
      <c r="G5148" s="13" t="s">
        <v>124</v>
      </c>
      <c r="H5148" s="13" t="s">
        <v>148</v>
      </c>
      <c r="I5148" s="1">
        <v>4080533</v>
      </c>
      <c r="J5148" s="1">
        <v>-7394665</v>
      </c>
      <c r="K5148" t="s">
        <v>5</v>
      </c>
      <c r="L5148" s="20">
        <v>70</v>
      </c>
      <c r="M5148" s="4">
        <v>1</v>
      </c>
      <c r="N5148" s="4">
        <v>152</v>
      </c>
      <c r="O5148" s="2">
        <v>43650</v>
      </c>
      <c r="P5148" s="3">
        <v>4.54</v>
      </c>
      <c r="Q5148" s="4">
        <v>1</v>
      </c>
      <c r="R5148" s="3">
        <v>5.6</v>
      </c>
      <c r="S51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8" t="str">
        <f>IF(AIRBNB[[#This Row],[RUIDO(dB)]]&lt;=4,"Silencioso",IF(AIRBNB[[#This Row],[RUIDO(dB)]]&lt;=5.5,"Poco Ruidoso","Ruidoso"))</f>
        <v>Ruidoso</v>
      </c>
      <c r="U5148" t="str">
        <f>IF(AND(AIRBNB[[#This Row],[PRECIO]]&lt;50,AIRBNB[[#This Row],[MIN_NOCHES]]&gt;3),"Dentro del presupuesto","No considerar")</f>
        <v>No considerar</v>
      </c>
      <c r="V5148" t="str">
        <f>VLOOKUP(AIRBNB[[#This Row],[HOST_ID]],Super_host[],5,FALSE)</f>
        <v>Host</v>
      </c>
    </row>
    <row r="5149" spans="1:22">
      <c r="A5149" s="4">
        <v>1903288</v>
      </c>
      <c r="B5149" t="s">
        <v>9805</v>
      </c>
      <c r="C5149" s="4">
        <v>7849107</v>
      </c>
      <c r="D5149" t="s">
        <v>314</v>
      </c>
      <c r="E5149" t="s">
        <v>9806</v>
      </c>
      <c r="F5149" s="4">
        <v>11211</v>
      </c>
      <c r="G5149" s="13" t="s">
        <v>4662</v>
      </c>
      <c r="H5149" s="13" t="s">
        <v>9218</v>
      </c>
      <c r="I5149" s="1">
        <v>4071351</v>
      </c>
      <c r="J5149" s="1">
        <v>-7394316</v>
      </c>
      <c r="K5149" t="s">
        <v>40</v>
      </c>
      <c r="L5149" s="20">
        <v>70</v>
      </c>
      <c r="M5149" s="4">
        <v>6</v>
      </c>
      <c r="N5149" s="4">
        <v>1</v>
      </c>
      <c r="O5149" s="2">
        <v>42973</v>
      </c>
      <c r="P5149" s="3">
        <v>0.04</v>
      </c>
      <c r="Q5149" s="4">
        <v>1</v>
      </c>
      <c r="R5149" s="3">
        <v>6.9</v>
      </c>
      <c r="S51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49" t="str">
        <f>IF(AIRBNB[[#This Row],[RUIDO(dB)]]&lt;=4,"Silencioso",IF(AIRBNB[[#This Row],[RUIDO(dB)]]&lt;=5.5,"Poco Ruidoso","Ruidoso"))</f>
        <v>Ruidoso</v>
      </c>
      <c r="U5149" t="str">
        <f>IF(AND(AIRBNB[[#This Row],[PRECIO]]&lt;50,AIRBNB[[#This Row],[MIN_NOCHES]]&gt;3),"Dentro del presupuesto","No considerar")</f>
        <v>No considerar</v>
      </c>
      <c r="V5149" t="str">
        <f>VLOOKUP(AIRBNB[[#This Row],[HOST_ID]],Super_host[],5,FALSE)</f>
        <v>Host</v>
      </c>
    </row>
    <row r="5150" spans="1:22">
      <c r="A5150" s="4">
        <v>1427401</v>
      </c>
      <c r="B5150" t="s">
        <v>8677</v>
      </c>
      <c r="C5150" s="4">
        <v>7676839</v>
      </c>
      <c r="D5150" t="s">
        <v>8678</v>
      </c>
      <c r="E5150" t="s">
        <v>8679</v>
      </c>
      <c r="F5150" s="4">
        <v>11102</v>
      </c>
      <c r="G5150" s="13" t="s">
        <v>7897</v>
      </c>
      <c r="H5150" s="13" t="s">
        <v>7940</v>
      </c>
      <c r="I5150" s="1">
        <v>4076781</v>
      </c>
      <c r="J5150" s="1">
        <v>-7392684</v>
      </c>
      <c r="K5150" t="s">
        <v>5</v>
      </c>
      <c r="L5150" s="20">
        <v>70</v>
      </c>
      <c r="M5150" s="4">
        <v>20</v>
      </c>
      <c r="N5150" s="4">
        <v>75</v>
      </c>
      <c r="O5150" s="2">
        <v>43358</v>
      </c>
      <c r="P5150" s="3">
        <v>1.05</v>
      </c>
      <c r="Q5150" s="4">
        <v>5</v>
      </c>
      <c r="R5150" s="3">
        <v>6.24</v>
      </c>
      <c r="S51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0" t="str">
        <f>IF(AIRBNB[[#This Row],[RUIDO(dB)]]&lt;=4,"Silencioso",IF(AIRBNB[[#This Row],[RUIDO(dB)]]&lt;=5.5,"Poco Ruidoso","Ruidoso"))</f>
        <v>Ruidoso</v>
      </c>
      <c r="U5150" t="str">
        <f>IF(AND(AIRBNB[[#This Row],[PRECIO]]&lt;50,AIRBNB[[#This Row],[MIN_NOCHES]]&gt;3),"Dentro del presupuesto","No considerar")</f>
        <v>No considerar</v>
      </c>
      <c r="V5150" t="str">
        <f>VLOOKUP(AIRBNB[[#This Row],[HOST_ID]],Super_host[],5,FALSE)</f>
        <v>Host</v>
      </c>
    </row>
    <row r="5151" spans="1:22">
      <c r="A5151" s="4">
        <v>1399352</v>
      </c>
      <c r="B5151" t="s">
        <v>13127</v>
      </c>
      <c r="C5151" s="4">
        <v>7557833</v>
      </c>
      <c r="D5151" t="s">
        <v>2397</v>
      </c>
      <c r="E5151" t="s">
        <v>13128</v>
      </c>
      <c r="F5151" s="4">
        <v>11206</v>
      </c>
      <c r="G5151" s="13" t="s">
        <v>4662</v>
      </c>
      <c r="H5151" s="13" t="s">
        <v>9230</v>
      </c>
      <c r="I5151" s="1">
        <v>4069243</v>
      </c>
      <c r="J5151" s="1">
        <v>-7394547</v>
      </c>
      <c r="K5151" t="s">
        <v>40</v>
      </c>
      <c r="L5151" s="20">
        <v>70</v>
      </c>
      <c r="M5151" s="4">
        <v>3</v>
      </c>
      <c r="N5151" s="4">
        <v>54</v>
      </c>
      <c r="O5151" s="2">
        <v>43633</v>
      </c>
      <c r="P5151" s="3">
        <v>0.77</v>
      </c>
      <c r="Q5151" s="4">
        <v>1</v>
      </c>
      <c r="R5151" s="3">
        <v>6.9</v>
      </c>
      <c r="S51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1" t="str">
        <f>IF(AIRBNB[[#This Row],[RUIDO(dB)]]&lt;=4,"Silencioso",IF(AIRBNB[[#This Row],[RUIDO(dB)]]&lt;=5.5,"Poco Ruidoso","Ruidoso"))</f>
        <v>Ruidoso</v>
      </c>
      <c r="U5151" t="str">
        <f>IF(AND(AIRBNB[[#This Row],[PRECIO]]&lt;50,AIRBNB[[#This Row],[MIN_NOCHES]]&gt;3),"Dentro del presupuesto","No considerar")</f>
        <v>No considerar</v>
      </c>
      <c r="V5151" t="str">
        <f>VLOOKUP(AIRBNB[[#This Row],[HOST_ID]],Super_host[],5,FALSE)</f>
        <v>Host</v>
      </c>
    </row>
    <row r="5152" spans="1:22">
      <c r="A5152" s="4">
        <v>1336984</v>
      </c>
      <c r="B5152" t="s">
        <v>10573</v>
      </c>
      <c r="C5152" s="4">
        <v>7236564</v>
      </c>
      <c r="D5152" t="s">
        <v>544</v>
      </c>
      <c r="E5152" t="s">
        <v>10574</v>
      </c>
      <c r="F5152" s="4">
        <v>11221</v>
      </c>
      <c r="G5152" s="13" t="s">
        <v>4662</v>
      </c>
      <c r="H5152" s="13" t="s">
        <v>9230</v>
      </c>
      <c r="I5152" s="1">
        <v>4068608</v>
      </c>
      <c r="J5152" s="1">
        <v>-7393478</v>
      </c>
      <c r="K5152" t="s">
        <v>40</v>
      </c>
      <c r="L5152" s="20">
        <v>70</v>
      </c>
      <c r="M5152" s="4">
        <v>2</v>
      </c>
      <c r="N5152" s="4">
        <v>6</v>
      </c>
      <c r="O5152" s="2">
        <v>42254</v>
      </c>
      <c r="P5152" s="3">
        <v>0.1</v>
      </c>
      <c r="Q5152" s="4">
        <v>1</v>
      </c>
      <c r="R5152" s="3">
        <v>6.9</v>
      </c>
      <c r="S51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2" t="str">
        <f>IF(AIRBNB[[#This Row],[RUIDO(dB)]]&lt;=4,"Silencioso",IF(AIRBNB[[#This Row],[RUIDO(dB)]]&lt;=5.5,"Poco Ruidoso","Ruidoso"))</f>
        <v>Ruidoso</v>
      </c>
      <c r="U5152" t="str">
        <f>IF(AND(AIRBNB[[#This Row],[PRECIO]]&lt;50,AIRBNB[[#This Row],[MIN_NOCHES]]&gt;3),"Dentro del presupuesto","No considerar")</f>
        <v>No considerar</v>
      </c>
      <c r="V5152" t="str">
        <f>VLOOKUP(AIRBNB[[#This Row],[HOST_ID]],Super_host[],5,FALSE)</f>
        <v>Host</v>
      </c>
    </row>
    <row r="5153" spans="1:22">
      <c r="A5153" s="4">
        <v>3554230</v>
      </c>
      <c r="B5153" t="s">
        <v>11006</v>
      </c>
      <c r="C5153" s="4">
        <v>7157099</v>
      </c>
      <c r="D5153" t="s">
        <v>11007</v>
      </c>
      <c r="E5153" t="s">
        <v>11008</v>
      </c>
      <c r="F5153" s="4">
        <v>11225</v>
      </c>
      <c r="G5153" s="13" t="s">
        <v>4662</v>
      </c>
      <c r="H5153" s="13" t="s">
        <v>9481</v>
      </c>
      <c r="I5153" s="1">
        <v>4065586</v>
      </c>
      <c r="J5153" s="1">
        <v>-7395972</v>
      </c>
      <c r="K5153" t="s">
        <v>5</v>
      </c>
      <c r="L5153" s="20">
        <v>70</v>
      </c>
      <c r="M5153" s="4">
        <v>5</v>
      </c>
      <c r="N5153" s="4">
        <v>7</v>
      </c>
      <c r="O5153" s="2">
        <v>43466</v>
      </c>
      <c r="P5153" s="3">
        <v>0.15</v>
      </c>
      <c r="Q5153" s="4">
        <v>1</v>
      </c>
      <c r="R5153" s="3">
        <v>6.9</v>
      </c>
      <c r="S51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3" t="str">
        <f>IF(AIRBNB[[#This Row],[RUIDO(dB)]]&lt;=4,"Silencioso",IF(AIRBNB[[#This Row],[RUIDO(dB)]]&lt;=5.5,"Poco Ruidoso","Ruidoso"))</f>
        <v>Ruidoso</v>
      </c>
      <c r="U5153" t="str">
        <f>IF(AND(AIRBNB[[#This Row],[PRECIO]]&lt;50,AIRBNB[[#This Row],[MIN_NOCHES]]&gt;3),"Dentro del presupuesto","No considerar")</f>
        <v>No considerar</v>
      </c>
      <c r="V5153" t="str">
        <f>VLOOKUP(AIRBNB[[#This Row],[HOST_ID]],Super_host[],5,FALSE)</f>
        <v>Host</v>
      </c>
    </row>
    <row r="5154" spans="1:22">
      <c r="A5154" s="4">
        <v>1334633</v>
      </c>
      <c r="B5154" t="s">
        <v>1272</v>
      </c>
      <c r="C5154" s="4">
        <v>7125872</v>
      </c>
      <c r="D5154" t="s">
        <v>421</v>
      </c>
      <c r="E5154" t="s">
        <v>1273</v>
      </c>
      <c r="F5154" s="4">
        <v>10014</v>
      </c>
      <c r="G5154" s="13" t="s">
        <v>124</v>
      </c>
      <c r="H5154" s="13" t="s">
        <v>140</v>
      </c>
      <c r="I5154" s="1">
        <v>4073896</v>
      </c>
      <c r="J5154" s="1">
        <v>-7400522</v>
      </c>
      <c r="K5154" t="s">
        <v>5</v>
      </c>
      <c r="L5154" s="20">
        <v>70</v>
      </c>
      <c r="M5154" s="4">
        <v>4</v>
      </c>
      <c r="N5154" s="4">
        <v>5</v>
      </c>
      <c r="O5154" s="2">
        <v>43072</v>
      </c>
      <c r="P5154" s="3">
        <v>7.0000000000000007E-2</v>
      </c>
      <c r="Q5154" s="4">
        <v>1</v>
      </c>
      <c r="R5154" s="3">
        <v>5.6</v>
      </c>
      <c r="S51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4" t="str">
        <f>IF(AIRBNB[[#This Row],[RUIDO(dB)]]&lt;=4,"Silencioso",IF(AIRBNB[[#This Row],[RUIDO(dB)]]&lt;=5.5,"Poco Ruidoso","Ruidoso"))</f>
        <v>Ruidoso</v>
      </c>
      <c r="U5154" t="str">
        <f>IF(AND(AIRBNB[[#This Row],[PRECIO]]&lt;50,AIRBNB[[#This Row],[MIN_NOCHES]]&gt;3),"Dentro del presupuesto","No considerar")</f>
        <v>No considerar</v>
      </c>
      <c r="V5154" t="str">
        <f>VLOOKUP(AIRBNB[[#This Row],[HOST_ID]],Super_host[],5,FALSE)</f>
        <v>Host</v>
      </c>
    </row>
    <row r="5155" spans="1:22">
      <c r="A5155" s="4">
        <v>5487204</v>
      </c>
      <c r="B5155" t="s">
        <v>9814</v>
      </c>
      <c r="C5155" s="4">
        <v>6834165</v>
      </c>
      <c r="D5155" t="s">
        <v>892</v>
      </c>
      <c r="E5155" t="s">
        <v>9815</v>
      </c>
      <c r="F5155" s="4">
        <v>11213</v>
      </c>
      <c r="G5155" s="13" t="s">
        <v>4662</v>
      </c>
      <c r="H5155" s="13" t="s">
        <v>9252</v>
      </c>
      <c r="I5155" s="1">
        <v>4067044</v>
      </c>
      <c r="J5155" s="1">
        <v>-7394292</v>
      </c>
      <c r="K5155" t="s">
        <v>268</v>
      </c>
      <c r="L5155" s="20">
        <v>70</v>
      </c>
      <c r="M5155" s="4">
        <v>2</v>
      </c>
      <c r="N5155" s="4">
        <v>2</v>
      </c>
      <c r="O5155" s="2">
        <v>42241</v>
      </c>
      <c r="P5155" s="3">
        <v>0.04</v>
      </c>
      <c r="Q5155" s="4">
        <v>1</v>
      </c>
      <c r="R5155" s="3">
        <v>6.9</v>
      </c>
      <c r="S51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5" t="str">
        <f>IF(AIRBNB[[#This Row],[RUIDO(dB)]]&lt;=4,"Silencioso",IF(AIRBNB[[#This Row],[RUIDO(dB)]]&lt;=5.5,"Poco Ruidoso","Ruidoso"))</f>
        <v>Ruidoso</v>
      </c>
      <c r="U5155" t="str">
        <f>IF(AND(AIRBNB[[#This Row],[PRECIO]]&lt;50,AIRBNB[[#This Row],[MIN_NOCHES]]&gt;3),"Dentro del presupuesto","No considerar")</f>
        <v>No considerar</v>
      </c>
      <c r="V5155" t="str">
        <f>VLOOKUP(AIRBNB[[#This Row],[HOST_ID]],Super_host[],5,FALSE)</f>
        <v>Host</v>
      </c>
    </row>
    <row r="5156" spans="1:22">
      <c r="A5156" s="4">
        <v>1240530</v>
      </c>
      <c r="B5156" t="s">
        <v>12902</v>
      </c>
      <c r="C5156" s="4">
        <v>6762247</v>
      </c>
      <c r="D5156" t="s">
        <v>1589</v>
      </c>
      <c r="E5156" t="s">
        <v>12903</v>
      </c>
      <c r="F5156" s="4">
        <v>11221</v>
      </c>
      <c r="G5156" s="13" t="s">
        <v>4662</v>
      </c>
      <c r="H5156" s="13" t="s">
        <v>9274</v>
      </c>
      <c r="I5156" s="1">
        <v>4069107</v>
      </c>
      <c r="J5156" s="1">
        <v>-7391995</v>
      </c>
      <c r="K5156" t="s">
        <v>40</v>
      </c>
      <c r="L5156" s="20">
        <v>70</v>
      </c>
      <c r="M5156" s="4">
        <v>3</v>
      </c>
      <c r="N5156" s="4">
        <v>12</v>
      </c>
      <c r="O5156" s="2">
        <v>43308</v>
      </c>
      <c r="P5156" s="3">
        <v>0.65</v>
      </c>
      <c r="Q5156" s="4">
        <v>1</v>
      </c>
      <c r="R5156" s="3">
        <v>6.9</v>
      </c>
      <c r="S51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6" t="str">
        <f>IF(AIRBNB[[#This Row],[RUIDO(dB)]]&lt;=4,"Silencioso",IF(AIRBNB[[#This Row],[RUIDO(dB)]]&lt;=5.5,"Poco Ruidoso","Ruidoso"))</f>
        <v>Ruidoso</v>
      </c>
      <c r="U5156" t="str">
        <f>IF(AND(AIRBNB[[#This Row],[PRECIO]]&lt;50,AIRBNB[[#This Row],[MIN_NOCHES]]&gt;3),"Dentro del presupuesto","No considerar")</f>
        <v>No considerar</v>
      </c>
      <c r="V5156" t="str">
        <f>VLOOKUP(AIRBNB[[#This Row],[HOST_ID]],Super_host[],5,FALSE)</f>
        <v>Host</v>
      </c>
    </row>
    <row r="5157" spans="1:22">
      <c r="A5157" s="4">
        <v>3061995</v>
      </c>
      <c r="B5157" t="s">
        <v>8912</v>
      </c>
      <c r="C5157" s="4">
        <v>6653718</v>
      </c>
      <c r="D5157" t="s">
        <v>8913</v>
      </c>
      <c r="E5157" t="s">
        <v>8914</v>
      </c>
      <c r="F5157" s="4">
        <v>11101</v>
      </c>
      <c r="G5157" s="13" t="s">
        <v>7897</v>
      </c>
      <c r="H5157" s="13" t="s">
        <v>7905</v>
      </c>
      <c r="I5157" s="1">
        <v>4074902</v>
      </c>
      <c r="J5157" s="1">
        <v>-7394066</v>
      </c>
      <c r="K5157" t="s">
        <v>40</v>
      </c>
      <c r="L5157" s="20">
        <v>70</v>
      </c>
      <c r="M5157" s="4">
        <v>3</v>
      </c>
      <c r="N5157" s="4">
        <v>145</v>
      </c>
      <c r="O5157" s="2">
        <v>43639</v>
      </c>
      <c r="P5157" s="3">
        <v>2.33</v>
      </c>
      <c r="Q5157" s="4">
        <v>5</v>
      </c>
      <c r="R5157" s="3">
        <v>6.24</v>
      </c>
      <c r="S51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7" t="str">
        <f>IF(AIRBNB[[#This Row],[RUIDO(dB)]]&lt;=4,"Silencioso",IF(AIRBNB[[#This Row],[RUIDO(dB)]]&lt;=5.5,"Poco Ruidoso","Ruidoso"))</f>
        <v>Ruidoso</v>
      </c>
      <c r="U5157" t="str">
        <f>IF(AND(AIRBNB[[#This Row],[PRECIO]]&lt;50,AIRBNB[[#This Row],[MIN_NOCHES]]&gt;3),"Dentro del presupuesto","No considerar")</f>
        <v>No considerar</v>
      </c>
      <c r="V5157" t="str">
        <f>VLOOKUP(AIRBNB[[#This Row],[HOST_ID]],Super_host[],5,FALSE)</f>
        <v>Host</v>
      </c>
    </row>
    <row r="5158" spans="1:22">
      <c r="A5158" s="4">
        <v>6006837</v>
      </c>
      <c r="B5158" t="s">
        <v>9448</v>
      </c>
      <c r="C5158" s="4">
        <v>6527023</v>
      </c>
      <c r="D5158" t="s">
        <v>9449</v>
      </c>
      <c r="E5158" t="s">
        <v>9450</v>
      </c>
      <c r="F5158" s="4">
        <v>11215</v>
      </c>
      <c r="G5158" s="13" t="s">
        <v>4662</v>
      </c>
      <c r="H5158" s="13" t="s">
        <v>9246</v>
      </c>
      <c r="I5158" s="1">
        <v>4066343</v>
      </c>
      <c r="J5158" s="1">
        <v>-7399324</v>
      </c>
      <c r="K5158" t="s">
        <v>40</v>
      </c>
      <c r="L5158" s="20">
        <v>70</v>
      </c>
      <c r="M5158" s="4">
        <v>4</v>
      </c>
      <c r="N5158" s="4">
        <v>1</v>
      </c>
      <c r="O5158" s="2">
        <v>42137</v>
      </c>
      <c r="P5158" s="3">
        <v>0.02</v>
      </c>
      <c r="Q5158" s="4">
        <v>1</v>
      </c>
      <c r="R5158" s="3">
        <v>6.9</v>
      </c>
      <c r="S51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8" t="str">
        <f>IF(AIRBNB[[#This Row],[RUIDO(dB)]]&lt;=4,"Silencioso",IF(AIRBNB[[#This Row],[RUIDO(dB)]]&lt;=5.5,"Poco Ruidoso","Ruidoso"))</f>
        <v>Ruidoso</v>
      </c>
      <c r="U5158" t="str">
        <f>IF(AND(AIRBNB[[#This Row],[PRECIO]]&lt;50,AIRBNB[[#This Row],[MIN_NOCHES]]&gt;3),"Dentro del presupuesto","No considerar")</f>
        <v>No considerar</v>
      </c>
      <c r="V5158" t="str">
        <f>VLOOKUP(AIRBNB[[#This Row],[HOST_ID]],Super_host[],5,FALSE)</f>
        <v>Host</v>
      </c>
    </row>
    <row r="5159" spans="1:22">
      <c r="A5159" s="4">
        <v>1178389</v>
      </c>
      <c r="B5159" t="s">
        <v>2951</v>
      </c>
      <c r="C5159" s="4">
        <v>6447462</v>
      </c>
      <c r="D5159" t="s">
        <v>205</v>
      </c>
      <c r="E5159" t="s">
        <v>2952</v>
      </c>
      <c r="F5159" s="4">
        <v>10033</v>
      </c>
      <c r="G5159" s="13" t="s">
        <v>124</v>
      </c>
      <c r="H5159" s="13" t="s">
        <v>125</v>
      </c>
      <c r="I5159" s="1">
        <v>408506</v>
      </c>
      <c r="J5159" s="1">
        <v>-7394023</v>
      </c>
      <c r="K5159" t="s">
        <v>5</v>
      </c>
      <c r="L5159" s="20">
        <v>70</v>
      </c>
      <c r="M5159" s="4">
        <v>6</v>
      </c>
      <c r="N5159" s="4">
        <v>19</v>
      </c>
      <c r="O5159" s="2">
        <v>42940</v>
      </c>
      <c r="P5159" s="3">
        <v>0.26</v>
      </c>
      <c r="Q5159" s="4">
        <v>1</v>
      </c>
      <c r="R5159" s="3">
        <v>5.6</v>
      </c>
      <c r="S51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59" t="str">
        <f>IF(AIRBNB[[#This Row],[RUIDO(dB)]]&lt;=4,"Silencioso",IF(AIRBNB[[#This Row],[RUIDO(dB)]]&lt;=5.5,"Poco Ruidoso","Ruidoso"))</f>
        <v>Ruidoso</v>
      </c>
      <c r="U5159" t="str">
        <f>IF(AND(AIRBNB[[#This Row],[PRECIO]]&lt;50,AIRBNB[[#This Row],[MIN_NOCHES]]&gt;3),"Dentro del presupuesto","No considerar")</f>
        <v>No considerar</v>
      </c>
      <c r="V5159" t="str">
        <f>VLOOKUP(AIRBNB[[#This Row],[HOST_ID]],Super_host[],5,FALSE)</f>
        <v>Host</v>
      </c>
    </row>
    <row r="5160" spans="1:22">
      <c r="A5160" s="4">
        <v>3173148</v>
      </c>
      <c r="B5160" t="s">
        <v>13601</v>
      </c>
      <c r="C5160" s="4">
        <v>6396561</v>
      </c>
      <c r="D5160" t="s">
        <v>526</v>
      </c>
      <c r="E5160" t="s">
        <v>13602</v>
      </c>
      <c r="F5160" s="4">
        <v>11206</v>
      </c>
      <c r="G5160" s="13" t="s">
        <v>4662</v>
      </c>
      <c r="H5160" s="13" t="s">
        <v>9218</v>
      </c>
      <c r="I5160" s="1">
        <v>4070675</v>
      </c>
      <c r="J5160" s="1">
        <v>-7394984</v>
      </c>
      <c r="K5160" t="s">
        <v>40</v>
      </c>
      <c r="L5160" s="20">
        <v>70</v>
      </c>
      <c r="M5160" s="4">
        <v>3</v>
      </c>
      <c r="N5160" s="4">
        <v>69</v>
      </c>
      <c r="O5160" s="2">
        <v>43585</v>
      </c>
      <c r="P5160" s="3">
        <v>1.1299999999999999</v>
      </c>
      <c r="Q5160" s="4">
        <v>1</v>
      </c>
      <c r="R5160" s="3">
        <v>6.9</v>
      </c>
      <c r="S51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0" t="str">
        <f>IF(AIRBNB[[#This Row],[RUIDO(dB)]]&lt;=4,"Silencioso",IF(AIRBNB[[#This Row],[RUIDO(dB)]]&lt;=5.5,"Poco Ruidoso","Ruidoso"))</f>
        <v>Ruidoso</v>
      </c>
      <c r="U5160" t="str">
        <f>IF(AND(AIRBNB[[#This Row],[PRECIO]]&lt;50,AIRBNB[[#This Row],[MIN_NOCHES]]&gt;3),"Dentro del presupuesto","No considerar")</f>
        <v>No considerar</v>
      </c>
      <c r="V5160" t="str">
        <f>VLOOKUP(AIRBNB[[#This Row],[HOST_ID]],Super_host[],5,FALSE)</f>
        <v>Host</v>
      </c>
    </row>
    <row r="5161" spans="1:22">
      <c r="A5161" s="4">
        <v>2160591</v>
      </c>
      <c r="B5161" t="s">
        <v>12859</v>
      </c>
      <c r="C5161" s="4">
        <v>6326737</v>
      </c>
      <c r="D5161" t="s">
        <v>10187</v>
      </c>
      <c r="E5161" t="s">
        <v>12860</v>
      </c>
      <c r="F5161" s="4">
        <v>11221</v>
      </c>
      <c r="G5161" s="13" t="s">
        <v>4662</v>
      </c>
      <c r="H5161" s="13" t="s">
        <v>9274</v>
      </c>
      <c r="I5161" s="1">
        <v>4068926</v>
      </c>
      <c r="J5161" s="1">
        <v>-7391595</v>
      </c>
      <c r="K5161" t="s">
        <v>40</v>
      </c>
      <c r="L5161" s="20">
        <v>70</v>
      </c>
      <c r="M5161" s="4">
        <v>3</v>
      </c>
      <c r="N5161" s="4">
        <v>40</v>
      </c>
      <c r="O5161" s="2">
        <v>43604</v>
      </c>
      <c r="P5161" s="3">
        <v>0.63</v>
      </c>
      <c r="Q5161" s="4">
        <v>1</v>
      </c>
      <c r="R5161" s="3">
        <v>6.9</v>
      </c>
      <c r="S51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1" t="str">
        <f>IF(AIRBNB[[#This Row],[RUIDO(dB)]]&lt;=4,"Silencioso",IF(AIRBNB[[#This Row],[RUIDO(dB)]]&lt;=5.5,"Poco Ruidoso","Ruidoso"))</f>
        <v>Ruidoso</v>
      </c>
      <c r="U5161" t="str">
        <f>IF(AND(AIRBNB[[#This Row],[PRECIO]]&lt;50,AIRBNB[[#This Row],[MIN_NOCHES]]&gt;3),"Dentro del presupuesto","No considerar")</f>
        <v>No considerar</v>
      </c>
      <c r="V5161" t="str">
        <f>VLOOKUP(AIRBNB[[#This Row],[HOST_ID]],Super_host[],5,FALSE)</f>
        <v>Host</v>
      </c>
    </row>
    <row r="5162" spans="1:22">
      <c r="A5162" s="4">
        <v>4305170</v>
      </c>
      <c r="B5162" t="s">
        <v>14015</v>
      </c>
      <c r="C5162" s="4">
        <v>5918341</v>
      </c>
      <c r="D5162" t="s">
        <v>14016</v>
      </c>
      <c r="E5162" t="s">
        <v>14017</v>
      </c>
      <c r="F5162" s="4">
        <v>11238</v>
      </c>
      <c r="G5162" s="13" t="s">
        <v>4662</v>
      </c>
      <c r="H5162" s="13" t="s">
        <v>9387</v>
      </c>
      <c r="I5162" s="1">
        <v>4068147</v>
      </c>
      <c r="J5162" s="1">
        <v>-7396488</v>
      </c>
      <c r="K5162" t="s">
        <v>5</v>
      </c>
      <c r="L5162" s="20">
        <v>70</v>
      </c>
      <c r="M5162" s="4">
        <v>2</v>
      </c>
      <c r="N5162" s="4">
        <v>88</v>
      </c>
      <c r="O5162" s="2">
        <v>43638</v>
      </c>
      <c r="P5162" s="3">
        <v>1.53</v>
      </c>
      <c r="Q5162" s="4">
        <v>1</v>
      </c>
      <c r="R5162" s="3">
        <v>6.9</v>
      </c>
      <c r="S51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2" t="str">
        <f>IF(AIRBNB[[#This Row],[RUIDO(dB)]]&lt;=4,"Silencioso",IF(AIRBNB[[#This Row],[RUIDO(dB)]]&lt;=5.5,"Poco Ruidoso","Ruidoso"))</f>
        <v>Ruidoso</v>
      </c>
      <c r="U5162" t="str">
        <f>IF(AND(AIRBNB[[#This Row],[PRECIO]]&lt;50,AIRBNB[[#This Row],[MIN_NOCHES]]&gt;3),"Dentro del presupuesto","No considerar")</f>
        <v>No considerar</v>
      </c>
      <c r="V5162" t="str">
        <f>VLOOKUP(AIRBNB[[#This Row],[HOST_ID]],Super_host[],5,FALSE)</f>
        <v>Host</v>
      </c>
    </row>
    <row r="5163" spans="1:22">
      <c r="A5163" s="4">
        <v>1042416</v>
      </c>
      <c r="B5163" t="s">
        <v>14836</v>
      </c>
      <c r="C5163" s="4">
        <v>5738733</v>
      </c>
      <c r="D5163" t="s">
        <v>1364</v>
      </c>
      <c r="E5163" t="s">
        <v>14837</v>
      </c>
      <c r="F5163" s="4">
        <v>11221</v>
      </c>
      <c r="G5163" s="13" t="s">
        <v>4662</v>
      </c>
      <c r="H5163" s="13" t="s">
        <v>9230</v>
      </c>
      <c r="I5163" s="1">
        <v>4069235</v>
      </c>
      <c r="J5163" s="1">
        <v>-7393836</v>
      </c>
      <c r="K5163" t="s">
        <v>5</v>
      </c>
      <c r="L5163" s="20">
        <v>70</v>
      </c>
      <c r="M5163" s="4">
        <v>2</v>
      </c>
      <c r="N5163" s="4">
        <v>210</v>
      </c>
      <c r="O5163" s="2">
        <v>43652</v>
      </c>
      <c r="P5163" s="3">
        <v>2.79</v>
      </c>
      <c r="Q5163" s="4">
        <v>1</v>
      </c>
      <c r="R5163" s="3">
        <v>6.9</v>
      </c>
      <c r="S51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3" t="str">
        <f>IF(AIRBNB[[#This Row],[RUIDO(dB)]]&lt;=4,"Silencioso",IF(AIRBNB[[#This Row],[RUIDO(dB)]]&lt;=5.5,"Poco Ruidoso","Ruidoso"))</f>
        <v>Ruidoso</v>
      </c>
      <c r="U5163" t="str">
        <f>IF(AND(AIRBNB[[#This Row],[PRECIO]]&lt;50,AIRBNB[[#This Row],[MIN_NOCHES]]&gt;3),"Dentro del presupuesto","No considerar")</f>
        <v>No considerar</v>
      </c>
      <c r="V5163" t="str">
        <f>VLOOKUP(AIRBNB[[#This Row],[HOST_ID]],Super_host[],5,FALSE)</f>
        <v>Host</v>
      </c>
    </row>
    <row r="5164" spans="1:22">
      <c r="A5164" s="4">
        <v>3717749</v>
      </c>
      <c r="B5164" t="s">
        <v>9668</v>
      </c>
      <c r="C5164" s="4">
        <v>5573250</v>
      </c>
      <c r="D5164" t="s">
        <v>105</v>
      </c>
      <c r="E5164" t="s">
        <v>9669</v>
      </c>
      <c r="F5164" s="4">
        <v>11218</v>
      </c>
      <c r="G5164" s="13" t="s">
        <v>4662</v>
      </c>
      <c r="H5164" s="13" t="s">
        <v>9393</v>
      </c>
      <c r="I5164" s="1">
        <v>406413</v>
      </c>
      <c r="J5164" s="1">
        <v>-7398233</v>
      </c>
      <c r="K5164" t="s">
        <v>40</v>
      </c>
      <c r="L5164" s="20">
        <v>70</v>
      </c>
      <c r="M5164" s="4">
        <v>1</v>
      </c>
      <c r="N5164" s="4">
        <v>2</v>
      </c>
      <c r="O5164" s="2">
        <v>42191</v>
      </c>
      <c r="P5164" s="3">
        <v>0.03</v>
      </c>
      <c r="Q5164" s="4">
        <v>1</v>
      </c>
      <c r="R5164" s="3">
        <v>6.9</v>
      </c>
      <c r="S51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4" t="str">
        <f>IF(AIRBNB[[#This Row],[RUIDO(dB)]]&lt;=4,"Silencioso",IF(AIRBNB[[#This Row],[RUIDO(dB)]]&lt;=5.5,"Poco Ruidoso","Ruidoso"))</f>
        <v>Ruidoso</v>
      </c>
      <c r="U5164" t="str">
        <f>IF(AND(AIRBNB[[#This Row],[PRECIO]]&lt;50,AIRBNB[[#This Row],[MIN_NOCHES]]&gt;3),"Dentro del presupuesto","No considerar")</f>
        <v>No considerar</v>
      </c>
      <c r="V5164" t="str">
        <f>VLOOKUP(AIRBNB[[#This Row],[HOST_ID]],Super_host[],5,FALSE)</f>
        <v>Host</v>
      </c>
    </row>
    <row r="5165" spans="1:22">
      <c r="A5165" s="4">
        <v>6732446</v>
      </c>
      <c r="B5165" t="s">
        <v>14389</v>
      </c>
      <c r="C5165" s="4">
        <v>5532810</v>
      </c>
      <c r="D5165" t="s">
        <v>4868</v>
      </c>
      <c r="E5165" t="s">
        <v>14390</v>
      </c>
      <c r="F5165" s="4">
        <v>11211</v>
      </c>
      <c r="G5165" s="13" t="s">
        <v>4662</v>
      </c>
      <c r="H5165" s="13" t="s">
        <v>9218</v>
      </c>
      <c r="I5165" s="1">
        <v>4071676</v>
      </c>
      <c r="J5165" s="1">
        <v>-739439</v>
      </c>
      <c r="K5165" t="s">
        <v>40</v>
      </c>
      <c r="L5165" s="20">
        <v>70</v>
      </c>
      <c r="M5165" s="4">
        <v>2</v>
      </c>
      <c r="N5165" s="4">
        <v>99</v>
      </c>
      <c r="O5165" s="2">
        <v>43632</v>
      </c>
      <c r="P5165" s="3">
        <v>2.02</v>
      </c>
      <c r="Q5165" s="4">
        <v>1</v>
      </c>
      <c r="R5165" s="3">
        <v>6.9</v>
      </c>
      <c r="S51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5" t="str">
        <f>IF(AIRBNB[[#This Row],[RUIDO(dB)]]&lt;=4,"Silencioso",IF(AIRBNB[[#This Row],[RUIDO(dB)]]&lt;=5.5,"Poco Ruidoso","Ruidoso"))</f>
        <v>Ruidoso</v>
      </c>
      <c r="U5165" t="str">
        <f>IF(AND(AIRBNB[[#This Row],[PRECIO]]&lt;50,AIRBNB[[#This Row],[MIN_NOCHES]]&gt;3),"Dentro del presupuesto","No considerar")</f>
        <v>No considerar</v>
      </c>
      <c r="V5165" t="str">
        <f>VLOOKUP(AIRBNB[[#This Row],[HOST_ID]],Super_host[],5,FALSE)</f>
        <v>Host</v>
      </c>
    </row>
    <row r="5166" spans="1:22">
      <c r="A5166" s="4">
        <v>1072481</v>
      </c>
      <c r="B5166" t="s">
        <v>6036</v>
      </c>
      <c r="C5166" s="4">
        <v>5479559</v>
      </c>
      <c r="D5166" t="s">
        <v>839</v>
      </c>
      <c r="E5166" t="s">
        <v>6037</v>
      </c>
      <c r="F5166" s="4">
        <v>10001</v>
      </c>
      <c r="G5166" s="13" t="s">
        <v>124</v>
      </c>
      <c r="H5166" s="13" t="s">
        <v>186</v>
      </c>
      <c r="I5166" s="1">
        <v>4074573</v>
      </c>
      <c r="J5166" s="1">
        <v>-7399712</v>
      </c>
      <c r="K5166" t="s">
        <v>40</v>
      </c>
      <c r="L5166" s="20">
        <v>70</v>
      </c>
      <c r="M5166" s="4">
        <v>1</v>
      </c>
      <c r="N5166" s="4">
        <v>206</v>
      </c>
      <c r="O5166" s="2">
        <v>43635</v>
      </c>
      <c r="P5166" s="3">
        <v>2.72</v>
      </c>
      <c r="Q5166" s="4">
        <v>1</v>
      </c>
      <c r="R5166" s="3">
        <v>5.6</v>
      </c>
      <c r="S51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6" t="str">
        <f>IF(AIRBNB[[#This Row],[RUIDO(dB)]]&lt;=4,"Silencioso",IF(AIRBNB[[#This Row],[RUIDO(dB)]]&lt;=5.5,"Poco Ruidoso","Ruidoso"))</f>
        <v>Ruidoso</v>
      </c>
      <c r="U5166" t="str">
        <f>IF(AND(AIRBNB[[#This Row],[PRECIO]]&lt;50,AIRBNB[[#This Row],[MIN_NOCHES]]&gt;3),"Dentro del presupuesto","No considerar")</f>
        <v>No considerar</v>
      </c>
      <c r="V5166" t="str">
        <f>VLOOKUP(AIRBNB[[#This Row],[HOST_ID]],Super_host[],5,FALSE)</f>
        <v>Host</v>
      </c>
    </row>
    <row r="5167" spans="1:22">
      <c r="A5167" s="4">
        <v>1900616</v>
      </c>
      <c r="B5167" t="s">
        <v>12804</v>
      </c>
      <c r="C5167" s="4">
        <v>5097458</v>
      </c>
      <c r="D5167" t="s">
        <v>12805</v>
      </c>
      <c r="E5167" t="s">
        <v>12806</v>
      </c>
      <c r="F5167" s="4">
        <v>11211</v>
      </c>
      <c r="G5167" s="13" t="s">
        <v>4662</v>
      </c>
      <c r="H5167" s="13" t="s">
        <v>9218</v>
      </c>
      <c r="I5167" s="1">
        <v>4071863</v>
      </c>
      <c r="J5167" s="1">
        <v>-7394575</v>
      </c>
      <c r="K5167" t="s">
        <v>40</v>
      </c>
      <c r="L5167" s="20">
        <v>70</v>
      </c>
      <c r="M5167" s="4">
        <v>3</v>
      </c>
      <c r="N5167" s="4">
        <v>30</v>
      </c>
      <c r="O5167" s="2">
        <v>43411</v>
      </c>
      <c r="P5167" s="3">
        <v>0.6</v>
      </c>
      <c r="Q5167" s="4">
        <v>1</v>
      </c>
      <c r="R5167" s="3">
        <v>6.9</v>
      </c>
      <c r="S51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7" t="str">
        <f>IF(AIRBNB[[#This Row],[RUIDO(dB)]]&lt;=4,"Silencioso",IF(AIRBNB[[#This Row],[RUIDO(dB)]]&lt;=5.5,"Poco Ruidoso","Ruidoso"))</f>
        <v>Ruidoso</v>
      </c>
      <c r="U5167" t="str">
        <f>IF(AND(AIRBNB[[#This Row],[PRECIO]]&lt;50,AIRBNB[[#This Row],[MIN_NOCHES]]&gt;3),"Dentro del presupuesto","No considerar")</f>
        <v>No considerar</v>
      </c>
      <c r="V5167" t="str">
        <f>VLOOKUP(AIRBNB[[#This Row],[HOST_ID]],Super_host[],5,FALSE)</f>
        <v>Host</v>
      </c>
    </row>
    <row r="5168" spans="1:22">
      <c r="A5168" s="4">
        <v>919491</v>
      </c>
      <c r="B5168" t="s">
        <v>14465</v>
      </c>
      <c r="C5168" s="4">
        <v>4938247</v>
      </c>
      <c r="D5168" t="s">
        <v>320</v>
      </c>
      <c r="E5168" t="s">
        <v>14466</v>
      </c>
      <c r="F5168" s="4">
        <v>11217</v>
      </c>
      <c r="G5168" s="13" t="s">
        <v>4662</v>
      </c>
      <c r="H5168" s="13" t="s">
        <v>9234</v>
      </c>
      <c r="I5168" s="1">
        <v>4067665</v>
      </c>
      <c r="J5168" s="1">
        <v>-7397925</v>
      </c>
      <c r="K5168" t="s">
        <v>40</v>
      </c>
      <c r="L5168" s="20">
        <v>70</v>
      </c>
      <c r="M5168" s="4">
        <v>2</v>
      </c>
      <c r="N5168" s="4">
        <v>163</v>
      </c>
      <c r="O5168" s="2">
        <v>43634</v>
      </c>
      <c r="P5168" s="3">
        <v>2.13</v>
      </c>
      <c r="Q5168" s="4">
        <v>1</v>
      </c>
      <c r="R5168" s="3">
        <v>6.9</v>
      </c>
      <c r="S51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8" t="str">
        <f>IF(AIRBNB[[#This Row],[RUIDO(dB)]]&lt;=4,"Silencioso",IF(AIRBNB[[#This Row],[RUIDO(dB)]]&lt;=5.5,"Poco Ruidoso","Ruidoso"))</f>
        <v>Ruidoso</v>
      </c>
      <c r="U5168" t="str">
        <f>IF(AND(AIRBNB[[#This Row],[PRECIO]]&lt;50,AIRBNB[[#This Row],[MIN_NOCHES]]&gt;3),"Dentro del presupuesto","No considerar")</f>
        <v>No considerar</v>
      </c>
      <c r="V5168" t="str">
        <f>VLOOKUP(AIRBNB[[#This Row],[HOST_ID]],Super_host[],5,FALSE)</f>
        <v>Host</v>
      </c>
    </row>
    <row r="5169" spans="1:22">
      <c r="A5169" s="4">
        <v>890794</v>
      </c>
      <c r="B5169" t="s">
        <v>9170</v>
      </c>
      <c r="C5169" s="4">
        <v>4731046</v>
      </c>
      <c r="D5169" t="s">
        <v>918</v>
      </c>
      <c r="E5169" t="s">
        <v>9171</v>
      </c>
      <c r="F5169" s="4">
        <v>11372</v>
      </c>
      <c r="G5169" s="13" t="s">
        <v>7897</v>
      </c>
      <c r="H5169" s="13" t="s">
        <v>8009</v>
      </c>
      <c r="I5169" s="1">
        <v>4075374</v>
      </c>
      <c r="J5169" s="1">
        <v>-738924</v>
      </c>
      <c r="K5169" t="s">
        <v>40</v>
      </c>
      <c r="L5169" s="20">
        <v>70</v>
      </c>
      <c r="M5169" s="4">
        <v>2</v>
      </c>
      <c r="N5169" s="4">
        <v>0</v>
      </c>
      <c r="O5169" s="2">
        <v>42851</v>
      </c>
      <c r="P5169" s="3">
        <v>0.16</v>
      </c>
      <c r="Q5169" s="4">
        <v>5</v>
      </c>
      <c r="R5169" s="3">
        <v>6.24</v>
      </c>
      <c r="S51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69" t="str">
        <f>IF(AIRBNB[[#This Row],[RUIDO(dB)]]&lt;=4,"Silencioso",IF(AIRBNB[[#This Row],[RUIDO(dB)]]&lt;=5.5,"Poco Ruidoso","Ruidoso"))</f>
        <v>Ruidoso</v>
      </c>
      <c r="U5169" t="str">
        <f>IF(AND(AIRBNB[[#This Row],[PRECIO]]&lt;50,AIRBNB[[#This Row],[MIN_NOCHES]]&gt;3),"Dentro del presupuesto","No considerar")</f>
        <v>No considerar</v>
      </c>
      <c r="V5169" t="str">
        <f>VLOOKUP(AIRBNB[[#This Row],[HOST_ID]],Super_host[],5,FALSE)</f>
        <v>Host</v>
      </c>
    </row>
    <row r="5170" spans="1:22">
      <c r="A5170" s="4">
        <v>887292</v>
      </c>
      <c r="B5170" t="s">
        <v>13928</v>
      </c>
      <c r="C5170" s="4">
        <v>4704914</v>
      </c>
      <c r="D5170" t="s">
        <v>334</v>
      </c>
      <c r="E5170" t="s">
        <v>13929</v>
      </c>
      <c r="F5170" s="4">
        <v>11237</v>
      </c>
      <c r="G5170" s="13" t="s">
        <v>4662</v>
      </c>
      <c r="H5170" s="13" t="s">
        <v>9274</v>
      </c>
      <c r="I5170" s="1">
        <v>4069982</v>
      </c>
      <c r="J5170" s="1">
        <v>-7391957</v>
      </c>
      <c r="K5170" t="s">
        <v>5</v>
      </c>
      <c r="L5170" s="20">
        <v>70</v>
      </c>
      <c r="M5170" s="4">
        <v>3</v>
      </c>
      <c r="N5170" s="4">
        <v>106</v>
      </c>
      <c r="O5170" s="2">
        <v>43593</v>
      </c>
      <c r="P5170" s="3">
        <v>1.42</v>
      </c>
      <c r="Q5170" s="4">
        <v>1</v>
      </c>
      <c r="R5170" s="3">
        <v>6.9</v>
      </c>
      <c r="S51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0" t="str">
        <f>IF(AIRBNB[[#This Row],[RUIDO(dB)]]&lt;=4,"Silencioso",IF(AIRBNB[[#This Row],[RUIDO(dB)]]&lt;=5.5,"Poco Ruidoso","Ruidoso"))</f>
        <v>Ruidoso</v>
      </c>
      <c r="U5170" t="str">
        <f>IF(AND(AIRBNB[[#This Row],[PRECIO]]&lt;50,AIRBNB[[#This Row],[MIN_NOCHES]]&gt;3),"Dentro del presupuesto","No considerar")</f>
        <v>No considerar</v>
      </c>
      <c r="V5170" t="str">
        <f>VLOOKUP(AIRBNB[[#This Row],[HOST_ID]],Super_host[],5,FALSE)</f>
        <v>Host</v>
      </c>
    </row>
    <row r="5171" spans="1:22">
      <c r="A5171" s="4">
        <v>5692870</v>
      </c>
      <c r="B5171" t="s">
        <v>15842</v>
      </c>
      <c r="C5171" s="4">
        <v>4471002</v>
      </c>
      <c r="D5171" t="s">
        <v>10895</v>
      </c>
      <c r="E5171" t="s">
        <v>15843</v>
      </c>
      <c r="F5171" s="4">
        <v>11222</v>
      </c>
      <c r="G5171" s="13" t="s">
        <v>4662</v>
      </c>
      <c r="H5171" s="13" t="s">
        <v>9249</v>
      </c>
      <c r="I5171" s="1">
        <v>4072705</v>
      </c>
      <c r="J5171" s="1">
        <v>-7395504</v>
      </c>
      <c r="K5171" t="s">
        <v>40</v>
      </c>
      <c r="L5171" s="20">
        <v>70</v>
      </c>
      <c r="M5171" s="4">
        <v>5</v>
      </c>
      <c r="N5171" s="4">
        <v>0</v>
      </c>
      <c r="O5171" s="2">
        <v>43632</v>
      </c>
      <c r="P5171" s="3">
        <v>0.02</v>
      </c>
      <c r="Q5171" s="4">
        <v>1</v>
      </c>
      <c r="R5171" s="3">
        <v>6.9</v>
      </c>
      <c r="S51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1" t="str">
        <f>IF(AIRBNB[[#This Row],[RUIDO(dB)]]&lt;=4,"Silencioso",IF(AIRBNB[[#This Row],[RUIDO(dB)]]&lt;=5.5,"Poco Ruidoso","Ruidoso"))</f>
        <v>Ruidoso</v>
      </c>
      <c r="U5171" t="str">
        <f>IF(AND(AIRBNB[[#This Row],[PRECIO]]&lt;50,AIRBNB[[#This Row],[MIN_NOCHES]]&gt;3),"Dentro del presupuesto","No considerar")</f>
        <v>No considerar</v>
      </c>
      <c r="V5171" t="str">
        <f>VLOOKUP(AIRBNB[[#This Row],[HOST_ID]],Super_host[],5,FALSE)</f>
        <v>Host</v>
      </c>
    </row>
    <row r="5172" spans="1:22">
      <c r="A5172" s="4">
        <v>1455804</v>
      </c>
      <c r="B5172" t="s">
        <v>1024</v>
      </c>
      <c r="C5172" s="4">
        <v>4028305</v>
      </c>
      <c r="D5172" t="s">
        <v>1025</v>
      </c>
      <c r="E5172" t="s">
        <v>1026</v>
      </c>
      <c r="F5172" s="4">
        <v>10026</v>
      </c>
      <c r="G5172" s="13" t="s">
        <v>124</v>
      </c>
      <c r="H5172" s="13" t="s">
        <v>245</v>
      </c>
      <c r="I5172" s="1">
        <v>408057</v>
      </c>
      <c r="J5172" s="1">
        <v>-7395826</v>
      </c>
      <c r="K5172" t="s">
        <v>5</v>
      </c>
      <c r="L5172" s="20">
        <v>70</v>
      </c>
      <c r="M5172" s="4">
        <v>2</v>
      </c>
      <c r="N5172" s="4">
        <v>1</v>
      </c>
      <c r="O5172" s="2">
        <v>43036</v>
      </c>
      <c r="P5172" s="3">
        <v>0.05</v>
      </c>
      <c r="Q5172" s="4">
        <v>1</v>
      </c>
      <c r="R5172" s="3">
        <v>5.6</v>
      </c>
      <c r="S51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2" t="str">
        <f>IF(AIRBNB[[#This Row],[RUIDO(dB)]]&lt;=4,"Silencioso",IF(AIRBNB[[#This Row],[RUIDO(dB)]]&lt;=5.5,"Poco Ruidoso","Ruidoso"))</f>
        <v>Ruidoso</v>
      </c>
      <c r="U5172" t="str">
        <f>IF(AND(AIRBNB[[#This Row],[PRECIO]]&lt;50,AIRBNB[[#This Row],[MIN_NOCHES]]&gt;3),"Dentro del presupuesto","No considerar")</f>
        <v>No considerar</v>
      </c>
      <c r="V5172" t="str">
        <f>VLOOKUP(AIRBNB[[#This Row],[HOST_ID]],Super_host[],5,FALSE)</f>
        <v>Host</v>
      </c>
    </row>
    <row r="5173" spans="1:22">
      <c r="A5173" s="4">
        <v>5191617</v>
      </c>
      <c r="B5173" t="s">
        <v>9493</v>
      </c>
      <c r="C5173" s="4">
        <v>3977023</v>
      </c>
      <c r="D5173" t="s">
        <v>9494</v>
      </c>
      <c r="E5173" t="s">
        <v>9495</v>
      </c>
      <c r="F5173" s="4">
        <v>11205</v>
      </c>
      <c r="G5173" s="13" t="s">
        <v>4662</v>
      </c>
      <c r="H5173" s="13" t="s">
        <v>9230</v>
      </c>
      <c r="I5173" s="1">
        <v>4068977</v>
      </c>
      <c r="J5173" s="1">
        <v>-7395603</v>
      </c>
      <c r="K5173" t="s">
        <v>40</v>
      </c>
      <c r="L5173" s="20">
        <v>70</v>
      </c>
      <c r="M5173" s="4">
        <v>1</v>
      </c>
      <c r="N5173" s="4">
        <v>1</v>
      </c>
      <c r="O5173" s="2">
        <v>42247</v>
      </c>
      <c r="P5173" s="3">
        <v>0.02</v>
      </c>
      <c r="Q5173" s="4">
        <v>1</v>
      </c>
      <c r="R5173" s="3">
        <v>6.9</v>
      </c>
      <c r="S51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3" t="str">
        <f>IF(AIRBNB[[#This Row],[RUIDO(dB)]]&lt;=4,"Silencioso",IF(AIRBNB[[#This Row],[RUIDO(dB)]]&lt;=5.5,"Poco Ruidoso","Ruidoso"))</f>
        <v>Ruidoso</v>
      </c>
      <c r="U5173" t="str">
        <f>IF(AND(AIRBNB[[#This Row],[PRECIO]]&lt;50,AIRBNB[[#This Row],[MIN_NOCHES]]&gt;3),"Dentro del presupuesto","No considerar")</f>
        <v>No considerar</v>
      </c>
      <c r="V5173" t="str">
        <f>VLOOKUP(AIRBNB[[#This Row],[HOST_ID]],Super_host[],5,FALSE)</f>
        <v>Host</v>
      </c>
    </row>
    <row r="5174" spans="1:22">
      <c r="A5174" s="4">
        <v>4943742</v>
      </c>
      <c r="B5174" t="s">
        <v>7166</v>
      </c>
      <c r="C5174" s="4">
        <v>3834614</v>
      </c>
      <c r="D5174" t="s">
        <v>7167</v>
      </c>
      <c r="E5174" t="s">
        <v>7168</v>
      </c>
      <c r="F5174" s="4">
        <v>10025</v>
      </c>
      <c r="G5174" s="13" t="s">
        <v>124</v>
      </c>
      <c r="H5174" s="13" t="s">
        <v>168</v>
      </c>
      <c r="I5174" s="1">
        <v>4079432</v>
      </c>
      <c r="J5174" s="1">
        <v>-7397637</v>
      </c>
      <c r="K5174" t="s">
        <v>40</v>
      </c>
      <c r="L5174" s="20">
        <v>70</v>
      </c>
      <c r="M5174" s="4">
        <v>10</v>
      </c>
      <c r="N5174" s="4">
        <v>0</v>
      </c>
      <c r="O5174" s="2">
        <v>43543</v>
      </c>
      <c r="P5174" s="3">
        <v>0.04</v>
      </c>
      <c r="Q5174" s="4">
        <v>1</v>
      </c>
      <c r="R5174" s="3">
        <v>5.6</v>
      </c>
      <c r="S51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4" t="str">
        <f>IF(AIRBNB[[#This Row],[RUIDO(dB)]]&lt;=4,"Silencioso",IF(AIRBNB[[#This Row],[RUIDO(dB)]]&lt;=5.5,"Poco Ruidoso","Ruidoso"))</f>
        <v>Ruidoso</v>
      </c>
      <c r="U5174" t="str">
        <f>IF(AND(AIRBNB[[#This Row],[PRECIO]]&lt;50,AIRBNB[[#This Row],[MIN_NOCHES]]&gt;3),"Dentro del presupuesto","No considerar")</f>
        <v>No considerar</v>
      </c>
      <c r="V5174" t="str">
        <f>VLOOKUP(AIRBNB[[#This Row],[HOST_ID]],Super_host[],5,FALSE)</f>
        <v>Host</v>
      </c>
    </row>
    <row r="5175" spans="1:22">
      <c r="A5175" s="4">
        <v>4825359</v>
      </c>
      <c r="B5175" t="s">
        <v>10704</v>
      </c>
      <c r="C5175" s="4">
        <v>3800548</v>
      </c>
      <c r="D5175" t="s">
        <v>9932</v>
      </c>
      <c r="E5175" t="s">
        <v>10705</v>
      </c>
      <c r="F5175" s="4">
        <v>11222</v>
      </c>
      <c r="G5175" s="13" t="s">
        <v>4662</v>
      </c>
      <c r="H5175" s="13" t="s">
        <v>9249</v>
      </c>
      <c r="I5175" s="1">
        <v>4073176</v>
      </c>
      <c r="J5175" s="1">
        <v>-7395371</v>
      </c>
      <c r="K5175" t="s">
        <v>40</v>
      </c>
      <c r="L5175" s="20">
        <v>70</v>
      </c>
      <c r="M5175" s="4">
        <v>4</v>
      </c>
      <c r="N5175" s="4">
        <v>6</v>
      </c>
      <c r="O5175" s="2">
        <v>42736</v>
      </c>
      <c r="P5175" s="3">
        <v>0.11</v>
      </c>
      <c r="Q5175" s="4">
        <v>1</v>
      </c>
      <c r="R5175" s="3">
        <v>6.9</v>
      </c>
      <c r="S51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5" t="str">
        <f>IF(AIRBNB[[#This Row],[RUIDO(dB)]]&lt;=4,"Silencioso",IF(AIRBNB[[#This Row],[RUIDO(dB)]]&lt;=5.5,"Poco Ruidoso","Ruidoso"))</f>
        <v>Ruidoso</v>
      </c>
      <c r="U5175" t="str">
        <f>IF(AND(AIRBNB[[#This Row],[PRECIO]]&lt;50,AIRBNB[[#This Row],[MIN_NOCHES]]&gt;3),"Dentro del presupuesto","No considerar")</f>
        <v>No considerar</v>
      </c>
      <c r="V5175" t="str">
        <f>VLOOKUP(AIRBNB[[#This Row],[HOST_ID]],Super_host[],5,FALSE)</f>
        <v>Host</v>
      </c>
    </row>
    <row r="5176" spans="1:22">
      <c r="A5176" s="4">
        <v>671496</v>
      </c>
      <c r="B5176" t="s">
        <v>15869</v>
      </c>
      <c r="C5176" s="4">
        <v>3403890</v>
      </c>
      <c r="D5176" t="s">
        <v>2942</v>
      </c>
      <c r="E5176" t="s">
        <v>15870</v>
      </c>
      <c r="F5176" s="4">
        <v>11216</v>
      </c>
      <c r="G5176" s="13" t="s">
        <v>4662</v>
      </c>
      <c r="H5176" s="13" t="s">
        <v>9252</v>
      </c>
      <c r="I5176" s="1">
        <v>4067138</v>
      </c>
      <c r="J5176" s="1">
        <v>-7395577</v>
      </c>
      <c r="K5176" t="s">
        <v>40</v>
      </c>
      <c r="L5176" s="20">
        <v>70</v>
      </c>
      <c r="M5176" s="4">
        <v>3</v>
      </c>
      <c r="N5176" s="4">
        <v>0</v>
      </c>
      <c r="O5176" s="2">
        <v>42972</v>
      </c>
      <c r="P5176" s="3">
        <v>1.17</v>
      </c>
      <c r="Q5176" s="4">
        <v>1</v>
      </c>
      <c r="R5176" s="3">
        <v>6.9</v>
      </c>
      <c r="S51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6" t="str">
        <f>IF(AIRBNB[[#This Row],[RUIDO(dB)]]&lt;=4,"Silencioso",IF(AIRBNB[[#This Row],[RUIDO(dB)]]&lt;=5.5,"Poco Ruidoso","Ruidoso"))</f>
        <v>Ruidoso</v>
      </c>
      <c r="U5176" t="str">
        <f>IF(AND(AIRBNB[[#This Row],[PRECIO]]&lt;50,AIRBNB[[#This Row],[MIN_NOCHES]]&gt;3),"Dentro del presupuesto","No considerar")</f>
        <v>No considerar</v>
      </c>
      <c r="V5176" t="str">
        <f>VLOOKUP(AIRBNB[[#This Row],[HOST_ID]],Super_host[],5,FALSE)</f>
        <v>Host</v>
      </c>
    </row>
    <row r="5177" spans="1:22">
      <c r="A5177" s="4">
        <v>667549</v>
      </c>
      <c r="B5177" t="s">
        <v>11250</v>
      </c>
      <c r="C5177" s="4">
        <v>3377231</v>
      </c>
      <c r="D5177" t="s">
        <v>3166</v>
      </c>
      <c r="E5177" t="s">
        <v>11251</v>
      </c>
      <c r="F5177" s="4">
        <v>11226</v>
      </c>
      <c r="G5177" s="13" t="s">
        <v>4662</v>
      </c>
      <c r="H5177" s="13" t="s">
        <v>9427</v>
      </c>
      <c r="I5177" s="1">
        <v>4064895</v>
      </c>
      <c r="J5177" s="1">
        <v>-7395758</v>
      </c>
      <c r="K5177" t="s">
        <v>5</v>
      </c>
      <c r="L5177" s="20">
        <v>70</v>
      </c>
      <c r="M5177" s="4">
        <v>4</v>
      </c>
      <c r="N5177" s="4">
        <v>15</v>
      </c>
      <c r="O5177" s="2">
        <v>42950</v>
      </c>
      <c r="P5177" s="3">
        <v>0.18</v>
      </c>
      <c r="Q5177" s="4">
        <v>1</v>
      </c>
      <c r="R5177" s="3">
        <v>6.9</v>
      </c>
      <c r="S51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7" t="str">
        <f>IF(AIRBNB[[#This Row],[RUIDO(dB)]]&lt;=4,"Silencioso",IF(AIRBNB[[#This Row],[RUIDO(dB)]]&lt;=5.5,"Poco Ruidoso","Ruidoso"))</f>
        <v>Ruidoso</v>
      </c>
      <c r="U5177" t="str">
        <f>IF(AND(AIRBNB[[#This Row],[PRECIO]]&lt;50,AIRBNB[[#This Row],[MIN_NOCHES]]&gt;3),"Dentro del presupuesto","No considerar")</f>
        <v>No considerar</v>
      </c>
      <c r="V5177" t="str">
        <f>VLOOKUP(AIRBNB[[#This Row],[HOST_ID]],Super_host[],5,FALSE)</f>
        <v>Host</v>
      </c>
    </row>
    <row r="5178" spans="1:22">
      <c r="A5178" s="4">
        <v>4777236</v>
      </c>
      <c r="B5178" t="s">
        <v>8531</v>
      </c>
      <c r="C5178" s="4">
        <v>3295012</v>
      </c>
      <c r="D5178" t="s">
        <v>8532</v>
      </c>
      <c r="E5178" t="s">
        <v>8533</v>
      </c>
      <c r="F5178" s="4">
        <v>11374</v>
      </c>
      <c r="G5178" s="13" t="s">
        <v>7897</v>
      </c>
      <c r="H5178" s="13" t="s">
        <v>8158</v>
      </c>
      <c r="I5178" s="1">
        <v>4072018</v>
      </c>
      <c r="J5178" s="1">
        <v>-7386322</v>
      </c>
      <c r="K5178" t="s">
        <v>40</v>
      </c>
      <c r="L5178" s="20">
        <v>70</v>
      </c>
      <c r="M5178" s="4">
        <v>1</v>
      </c>
      <c r="N5178" s="4">
        <v>28</v>
      </c>
      <c r="O5178" s="2">
        <v>43638</v>
      </c>
      <c r="P5178" s="3">
        <v>0.61</v>
      </c>
      <c r="Q5178" s="4">
        <v>5</v>
      </c>
      <c r="R5178" s="3">
        <v>6.24</v>
      </c>
      <c r="S51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8" t="str">
        <f>IF(AIRBNB[[#This Row],[RUIDO(dB)]]&lt;=4,"Silencioso",IF(AIRBNB[[#This Row],[RUIDO(dB)]]&lt;=5.5,"Poco Ruidoso","Ruidoso"))</f>
        <v>Ruidoso</v>
      </c>
      <c r="U5178" t="str">
        <f>IF(AND(AIRBNB[[#This Row],[PRECIO]]&lt;50,AIRBNB[[#This Row],[MIN_NOCHES]]&gt;3),"Dentro del presupuesto","No considerar")</f>
        <v>No considerar</v>
      </c>
      <c r="V5178" t="str">
        <f>VLOOKUP(AIRBNB[[#This Row],[HOST_ID]],Super_host[],5,FALSE)</f>
        <v>Host</v>
      </c>
    </row>
    <row r="5179" spans="1:22">
      <c r="A5179" s="4">
        <v>4661135</v>
      </c>
      <c r="B5179" t="s">
        <v>12092</v>
      </c>
      <c r="C5179" s="4">
        <v>3175065</v>
      </c>
      <c r="D5179" t="s">
        <v>12093</v>
      </c>
      <c r="E5179" t="s">
        <v>12094</v>
      </c>
      <c r="F5179" s="4">
        <v>11205</v>
      </c>
      <c r="G5179" s="13" t="s">
        <v>4662</v>
      </c>
      <c r="H5179" s="13" t="s">
        <v>9222</v>
      </c>
      <c r="I5179" s="1">
        <v>4069207</v>
      </c>
      <c r="J5179" s="1">
        <v>-7397407</v>
      </c>
      <c r="K5179" t="s">
        <v>40</v>
      </c>
      <c r="L5179" s="20">
        <v>70</v>
      </c>
      <c r="M5179" s="4">
        <v>14</v>
      </c>
      <c r="N5179" s="4">
        <v>18</v>
      </c>
      <c r="O5179" s="2">
        <v>43646</v>
      </c>
      <c r="P5179" s="3">
        <v>0.35</v>
      </c>
      <c r="Q5179" s="4">
        <v>1</v>
      </c>
      <c r="R5179" s="3">
        <v>6.9</v>
      </c>
      <c r="S51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79" t="str">
        <f>IF(AIRBNB[[#This Row],[RUIDO(dB)]]&lt;=4,"Silencioso",IF(AIRBNB[[#This Row],[RUIDO(dB)]]&lt;=5.5,"Poco Ruidoso","Ruidoso"))</f>
        <v>Ruidoso</v>
      </c>
      <c r="U5179" t="str">
        <f>IF(AND(AIRBNB[[#This Row],[PRECIO]]&lt;50,AIRBNB[[#This Row],[MIN_NOCHES]]&gt;3),"Dentro del presupuesto","No considerar")</f>
        <v>No considerar</v>
      </c>
      <c r="V5179" t="str">
        <f>VLOOKUP(AIRBNB[[#This Row],[HOST_ID]],Super_host[],5,FALSE)</f>
        <v>Host</v>
      </c>
    </row>
    <row r="5180" spans="1:22">
      <c r="A5180" s="4">
        <v>3116519</v>
      </c>
      <c r="B5180" t="s">
        <v>9191</v>
      </c>
      <c r="C5180" s="4">
        <v>3008690</v>
      </c>
      <c r="D5180" t="s">
        <v>454</v>
      </c>
      <c r="E5180" t="s">
        <v>9192</v>
      </c>
      <c r="F5180" s="4">
        <v>11385</v>
      </c>
      <c r="G5180" s="13" t="s">
        <v>7897</v>
      </c>
      <c r="H5180" s="13" t="s">
        <v>7937</v>
      </c>
      <c r="I5180" s="1">
        <v>4070124</v>
      </c>
      <c r="J5180" s="1">
        <v>-7390941</v>
      </c>
      <c r="K5180" t="s">
        <v>5</v>
      </c>
      <c r="L5180" s="20">
        <v>70</v>
      </c>
      <c r="M5180" s="4">
        <v>10</v>
      </c>
      <c r="N5180" s="4">
        <v>0</v>
      </c>
      <c r="O5180" s="2">
        <v>43251</v>
      </c>
      <c r="P5180" s="3">
        <v>0.06</v>
      </c>
      <c r="Q5180" s="4">
        <v>5</v>
      </c>
      <c r="R5180" s="3">
        <v>6.24</v>
      </c>
      <c r="S51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0" t="str">
        <f>IF(AIRBNB[[#This Row],[RUIDO(dB)]]&lt;=4,"Silencioso",IF(AIRBNB[[#This Row],[RUIDO(dB)]]&lt;=5.5,"Poco Ruidoso","Ruidoso"))</f>
        <v>Ruidoso</v>
      </c>
      <c r="U5180" t="str">
        <f>IF(AND(AIRBNB[[#This Row],[PRECIO]]&lt;50,AIRBNB[[#This Row],[MIN_NOCHES]]&gt;3),"Dentro del presupuesto","No considerar")</f>
        <v>No considerar</v>
      </c>
      <c r="V5180" t="str">
        <f>VLOOKUP(AIRBNB[[#This Row],[HOST_ID]],Super_host[],5,FALSE)</f>
        <v>Host</v>
      </c>
    </row>
    <row r="5181" spans="1:22">
      <c r="A5181" s="4">
        <v>592785</v>
      </c>
      <c r="B5181" t="s">
        <v>11773</v>
      </c>
      <c r="C5181" s="4">
        <v>2932668</v>
      </c>
      <c r="D5181" t="s">
        <v>632</v>
      </c>
      <c r="E5181" t="s">
        <v>11774</v>
      </c>
      <c r="F5181" s="4">
        <v>11238</v>
      </c>
      <c r="G5181" s="13" t="s">
        <v>4662</v>
      </c>
      <c r="H5181" s="13" t="s">
        <v>9230</v>
      </c>
      <c r="I5181" s="1">
        <v>406877</v>
      </c>
      <c r="J5181" s="1">
        <v>-7395824</v>
      </c>
      <c r="K5181" t="s">
        <v>5</v>
      </c>
      <c r="L5181" s="20">
        <v>70</v>
      </c>
      <c r="M5181" s="4">
        <v>3</v>
      </c>
      <c r="N5181" s="4">
        <v>16</v>
      </c>
      <c r="O5181" s="2">
        <v>42842</v>
      </c>
      <c r="P5181" s="3">
        <v>0.27</v>
      </c>
      <c r="Q5181" s="4">
        <v>1</v>
      </c>
      <c r="R5181" s="3">
        <v>6.9</v>
      </c>
      <c r="S51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1" t="str">
        <f>IF(AIRBNB[[#This Row],[RUIDO(dB)]]&lt;=4,"Silencioso",IF(AIRBNB[[#This Row],[RUIDO(dB)]]&lt;=5.5,"Poco Ruidoso","Ruidoso"))</f>
        <v>Ruidoso</v>
      </c>
      <c r="U5181" t="str">
        <f>IF(AND(AIRBNB[[#This Row],[PRECIO]]&lt;50,AIRBNB[[#This Row],[MIN_NOCHES]]&gt;3),"Dentro del presupuesto","No considerar")</f>
        <v>No considerar</v>
      </c>
      <c r="V5181" t="str">
        <f>VLOOKUP(AIRBNB[[#This Row],[HOST_ID]],Super_host[],5,FALSE)</f>
        <v>Host</v>
      </c>
    </row>
    <row r="5182" spans="1:22">
      <c r="A5182" s="4">
        <v>4484620</v>
      </c>
      <c r="B5182" t="s">
        <v>11865</v>
      </c>
      <c r="C5182" s="4">
        <v>2589436</v>
      </c>
      <c r="D5182" t="s">
        <v>442</v>
      </c>
      <c r="E5182" t="s">
        <v>11866</v>
      </c>
      <c r="F5182" s="4">
        <v>11211</v>
      </c>
      <c r="G5182" s="13" t="s">
        <v>4662</v>
      </c>
      <c r="H5182" s="13" t="s">
        <v>9218</v>
      </c>
      <c r="I5182" s="1">
        <v>4071594</v>
      </c>
      <c r="J5182" s="1">
        <v>-7395649</v>
      </c>
      <c r="K5182" t="s">
        <v>40</v>
      </c>
      <c r="L5182" s="20">
        <v>70</v>
      </c>
      <c r="M5182" s="4">
        <v>2</v>
      </c>
      <c r="N5182" s="4">
        <v>15</v>
      </c>
      <c r="O5182" s="2">
        <v>43182</v>
      </c>
      <c r="P5182" s="3">
        <v>0.28999999999999998</v>
      </c>
      <c r="Q5182" s="4">
        <v>1</v>
      </c>
      <c r="R5182" s="3">
        <v>6.9</v>
      </c>
      <c r="S51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2" t="str">
        <f>IF(AIRBNB[[#This Row],[RUIDO(dB)]]&lt;=4,"Silencioso",IF(AIRBNB[[#This Row],[RUIDO(dB)]]&lt;=5.5,"Poco Ruidoso","Ruidoso"))</f>
        <v>Ruidoso</v>
      </c>
      <c r="U5182" t="str">
        <f>IF(AND(AIRBNB[[#This Row],[PRECIO]]&lt;50,AIRBNB[[#This Row],[MIN_NOCHES]]&gt;3),"Dentro del presupuesto","No considerar")</f>
        <v>No considerar</v>
      </c>
      <c r="V5182" t="str">
        <f>VLOOKUP(AIRBNB[[#This Row],[HOST_ID]],Super_host[],5,FALSE)</f>
        <v>Host</v>
      </c>
    </row>
    <row r="5183" spans="1:22">
      <c r="A5183" s="4">
        <v>473592</v>
      </c>
      <c r="B5183" t="s">
        <v>8816</v>
      </c>
      <c r="C5183" s="4">
        <v>2347382</v>
      </c>
      <c r="D5183" t="s">
        <v>8817</v>
      </c>
      <c r="E5183" t="s">
        <v>8818</v>
      </c>
      <c r="F5183" s="4">
        <v>11101</v>
      </c>
      <c r="G5183" s="13" t="s">
        <v>7897</v>
      </c>
      <c r="H5183" s="13" t="s">
        <v>7905</v>
      </c>
      <c r="I5183" s="1">
        <v>407502</v>
      </c>
      <c r="J5183" s="1">
        <v>-7394189</v>
      </c>
      <c r="K5183" t="s">
        <v>40</v>
      </c>
      <c r="L5183" s="20">
        <v>70</v>
      </c>
      <c r="M5183" s="4">
        <v>1</v>
      </c>
      <c r="N5183" s="4">
        <v>144</v>
      </c>
      <c r="O5183" s="2">
        <v>43633</v>
      </c>
      <c r="P5183" s="3">
        <v>1.68</v>
      </c>
      <c r="Q5183" s="4">
        <v>5</v>
      </c>
      <c r="R5183" s="3">
        <v>6.24</v>
      </c>
      <c r="S51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3" t="str">
        <f>IF(AIRBNB[[#This Row],[RUIDO(dB)]]&lt;=4,"Silencioso",IF(AIRBNB[[#This Row],[RUIDO(dB)]]&lt;=5.5,"Poco Ruidoso","Ruidoso"))</f>
        <v>Ruidoso</v>
      </c>
      <c r="U5183" t="str">
        <f>IF(AND(AIRBNB[[#This Row],[PRECIO]]&lt;50,AIRBNB[[#This Row],[MIN_NOCHES]]&gt;3),"Dentro del presupuesto","No considerar")</f>
        <v>No considerar</v>
      </c>
      <c r="V5183" t="str">
        <f>VLOOKUP(AIRBNB[[#This Row],[HOST_ID]],Super_host[],5,FALSE)</f>
        <v>Host</v>
      </c>
    </row>
    <row r="5184" spans="1:22">
      <c r="A5184" s="4">
        <v>783964</v>
      </c>
      <c r="B5184" t="s">
        <v>8862</v>
      </c>
      <c r="C5184" s="4">
        <v>2347382</v>
      </c>
      <c r="D5184" t="s">
        <v>8817</v>
      </c>
      <c r="E5184" t="s">
        <v>8863</v>
      </c>
      <c r="F5184" s="4">
        <v>11101</v>
      </c>
      <c r="G5184" s="13" t="s">
        <v>7897</v>
      </c>
      <c r="H5184" s="13" t="s">
        <v>7905</v>
      </c>
      <c r="I5184" s="1">
        <v>4074997</v>
      </c>
      <c r="J5184" s="1">
        <v>-739397</v>
      </c>
      <c r="K5184" t="s">
        <v>40</v>
      </c>
      <c r="L5184" s="20">
        <v>70</v>
      </c>
      <c r="M5184" s="4">
        <v>1</v>
      </c>
      <c r="N5184" s="4">
        <v>148</v>
      </c>
      <c r="O5184" s="2">
        <v>43617</v>
      </c>
      <c r="P5184" s="3">
        <v>1.9</v>
      </c>
      <c r="Q5184" s="4">
        <v>5</v>
      </c>
      <c r="R5184" s="3">
        <v>6.24</v>
      </c>
      <c r="S51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4" t="str">
        <f>IF(AIRBNB[[#This Row],[RUIDO(dB)]]&lt;=4,"Silencioso",IF(AIRBNB[[#This Row],[RUIDO(dB)]]&lt;=5.5,"Poco Ruidoso","Ruidoso"))</f>
        <v>Ruidoso</v>
      </c>
      <c r="U5184" t="str">
        <f>IF(AND(AIRBNB[[#This Row],[PRECIO]]&lt;50,AIRBNB[[#This Row],[MIN_NOCHES]]&gt;3),"Dentro del presupuesto","No considerar")</f>
        <v>No considerar</v>
      </c>
      <c r="V5184" t="str">
        <f>VLOOKUP(AIRBNB[[#This Row],[HOST_ID]],Super_host[],5,FALSE)</f>
        <v>Host</v>
      </c>
    </row>
    <row r="5185" spans="1:22">
      <c r="A5185" s="4">
        <v>456190</v>
      </c>
      <c r="B5185" t="s">
        <v>6199</v>
      </c>
      <c r="C5185" s="4">
        <v>2267864</v>
      </c>
      <c r="D5185" t="s">
        <v>6200</v>
      </c>
      <c r="E5185" t="s">
        <v>6201</v>
      </c>
      <c r="F5185" s="4">
        <v>10014</v>
      </c>
      <c r="G5185" s="13" t="s">
        <v>124</v>
      </c>
      <c r="H5185" s="13" t="s">
        <v>140</v>
      </c>
      <c r="I5185" s="1">
        <v>4073357</v>
      </c>
      <c r="J5185" s="1">
        <v>-7400723</v>
      </c>
      <c r="K5185" t="s">
        <v>5</v>
      </c>
      <c r="L5185" s="20">
        <v>70</v>
      </c>
      <c r="M5185" s="4">
        <v>2</v>
      </c>
      <c r="N5185" s="4">
        <v>269</v>
      </c>
      <c r="O5185" s="2">
        <v>43645</v>
      </c>
      <c r="P5185" s="3">
        <v>3.15</v>
      </c>
      <c r="Q5185" s="4">
        <v>1</v>
      </c>
      <c r="R5185" s="3">
        <v>5.6</v>
      </c>
      <c r="S51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5" t="str">
        <f>IF(AIRBNB[[#This Row],[RUIDO(dB)]]&lt;=4,"Silencioso",IF(AIRBNB[[#This Row],[RUIDO(dB)]]&lt;=5.5,"Poco Ruidoso","Ruidoso"))</f>
        <v>Ruidoso</v>
      </c>
      <c r="U5185" t="str">
        <f>IF(AND(AIRBNB[[#This Row],[PRECIO]]&lt;50,AIRBNB[[#This Row],[MIN_NOCHES]]&gt;3),"Dentro del presupuesto","No considerar")</f>
        <v>No considerar</v>
      </c>
      <c r="V5185" t="str">
        <f>VLOOKUP(AIRBNB[[#This Row],[HOST_ID]],Super_host[],5,FALSE)</f>
        <v>Host</v>
      </c>
    </row>
    <row r="5186" spans="1:22">
      <c r="A5186" s="4">
        <v>4867016</v>
      </c>
      <c r="B5186" t="s">
        <v>10809</v>
      </c>
      <c r="C5186" s="4">
        <v>1968327</v>
      </c>
      <c r="D5186" t="s">
        <v>10810</v>
      </c>
      <c r="E5186" t="s">
        <v>10811</v>
      </c>
      <c r="F5186" s="4">
        <v>11205</v>
      </c>
      <c r="G5186" s="13" t="s">
        <v>4662</v>
      </c>
      <c r="H5186" s="13" t="s">
        <v>9230</v>
      </c>
      <c r="I5186" s="1">
        <v>4069268</v>
      </c>
      <c r="J5186" s="1">
        <v>-7395575</v>
      </c>
      <c r="K5186" t="s">
        <v>40</v>
      </c>
      <c r="L5186" s="20">
        <v>70</v>
      </c>
      <c r="M5186" s="4">
        <v>2</v>
      </c>
      <c r="N5186" s="4">
        <v>6</v>
      </c>
      <c r="O5186" s="2">
        <v>43605</v>
      </c>
      <c r="P5186" s="3">
        <v>0.12</v>
      </c>
      <c r="Q5186" s="4">
        <v>1</v>
      </c>
      <c r="R5186" s="3">
        <v>6.9</v>
      </c>
      <c r="S51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6" t="str">
        <f>IF(AIRBNB[[#This Row],[RUIDO(dB)]]&lt;=4,"Silencioso",IF(AIRBNB[[#This Row],[RUIDO(dB)]]&lt;=5.5,"Poco Ruidoso","Ruidoso"))</f>
        <v>Ruidoso</v>
      </c>
      <c r="U5186" t="str">
        <f>IF(AND(AIRBNB[[#This Row],[PRECIO]]&lt;50,AIRBNB[[#This Row],[MIN_NOCHES]]&gt;3),"Dentro del presupuesto","No considerar")</f>
        <v>No considerar</v>
      </c>
      <c r="V5186" t="str">
        <f>VLOOKUP(AIRBNB[[#This Row],[HOST_ID]],Super_host[],5,FALSE)</f>
        <v>Host</v>
      </c>
    </row>
    <row r="5187" spans="1:22">
      <c r="A5187" s="4">
        <v>433914</v>
      </c>
      <c r="B5187" t="s">
        <v>12470</v>
      </c>
      <c r="C5187" s="4">
        <v>1906804</v>
      </c>
      <c r="D5187" t="s">
        <v>12471</v>
      </c>
      <c r="E5187" t="s">
        <v>12472</v>
      </c>
      <c r="F5187" s="4">
        <v>11239</v>
      </c>
      <c r="G5187" s="13" t="s">
        <v>4662</v>
      </c>
      <c r="H5187" s="13" t="s">
        <v>11055</v>
      </c>
      <c r="I5187" s="1">
        <v>4065408</v>
      </c>
      <c r="J5187" s="1">
        <v>-7387883</v>
      </c>
      <c r="K5187" t="s">
        <v>5</v>
      </c>
      <c r="L5187" s="20">
        <v>70</v>
      </c>
      <c r="M5187" s="4">
        <v>4</v>
      </c>
      <c r="N5187" s="4">
        <v>40</v>
      </c>
      <c r="O5187" s="2">
        <v>43633</v>
      </c>
      <c r="P5187" s="3">
        <v>0.46</v>
      </c>
      <c r="Q5187" s="4">
        <v>1</v>
      </c>
      <c r="R5187" s="3">
        <v>6.9</v>
      </c>
      <c r="S51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7" t="str">
        <f>IF(AIRBNB[[#This Row],[RUIDO(dB)]]&lt;=4,"Silencioso",IF(AIRBNB[[#This Row],[RUIDO(dB)]]&lt;=5.5,"Poco Ruidoso","Ruidoso"))</f>
        <v>Ruidoso</v>
      </c>
      <c r="U5187" t="str">
        <f>IF(AND(AIRBNB[[#This Row],[PRECIO]]&lt;50,AIRBNB[[#This Row],[MIN_NOCHES]]&gt;3),"Dentro del presupuesto","No considerar")</f>
        <v>No considerar</v>
      </c>
      <c r="V5187" t="str">
        <f>VLOOKUP(AIRBNB[[#This Row],[HOST_ID]],Super_host[],5,FALSE)</f>
        <v>Host</v>
      </c>
    </row>
    <row r="5188" spans="1:22">
      <c r="A5188" s="4">
        <v>2774934</v>
      </c>
      <c r="B5188" t="s">
        <v>6326</v>
      </c>
      <c r="C5188" s="4">
        <v>1866728</v>
      </c>
      <c r="D5188" t="s">
        <v>6327</v>
      </c>
      <c r="E5188" t="s">
        <v>6328</v>
      </c>
      <c r="F5188" s="4">
        <v>10019</v>
      </c>
      <c r="G5188" s="13" t="s">
        <v>124</v>
      </c>
      <c r="H5188" s="13" t="s">
        <v>168</v>
      </c>
      <c r="I5188" s="1">
        <v>4077024</v>
      </c>
      <c r="J5188" s="1">
        <v>-7398746</v>
      </c>
      <c r="K5188" t="s">
        <v>268</v>
      </c>
      <c r="L5188" s="20">
        <v>70</v>
      </c>
      <c r="M5188" s="4">
        <v>1</v>
      </c>
      <c r="N5188" s="4">
        <v>225</v>
      </c>
      <c r="O5188" s="2">
        <v>43653</v>
      </c>
      <c r="P5188" s="3">
        <v>3.53</v>
      </c>
      <c r="Q5188" s="4">
        <v>1</v>
      </c>
      <c r="R5188" s="3">
        <v>5.6</v>
      </c>
      <c r="S51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8" t="str">
        <f>IF(AIRBNB[[#This Row],[RUIDO(dB)]]&lt;=4,"Silencioso",IF(AIRBNB[[#This Row],[RUIDO(dB)]]&lt;=5.5,"Poco Ruidoso","Ruidoso"))</f>
        <v>Ruidoso</v>
      </c>
      <c r="U5188" t="str">
        <f>IF(AND(AIRBNB[[#This Row],[PRECIO]]&lt;50,AIRBNB[[#This Row],[MIN_NOCHES]]&gt;3),"Dentro del presupuesto","No considerar")</f>
        <v>No considerar</v>
      </c>
      <c r="V5188" t="str">
        <f>VLOOKUP(AIRBNB[[#This Row],[HOST_ID]],Super_host[],5,FALSE)</f>
        <v>Host</v>
      </c>
    </row>
    <row r="5189" spans="1:22">
      <c r="A5189" s="4">
        <v>828685</v>
      </c>
      <c r="B5189" t="s">
        <v>12518</v>
      </c>
      <c r="C5189" s="4">
        <v>1865527</v>
      </c>
      <c r="D5189" t="s">
        <v>10290</v>
      </c>
      <c r="E5189" t="s">
        <v>12519</v>
      </c>
      <c r="F5189" s="4">
        <v>11206</v>
      </c>
      <c r="G5189" s="13" t="s">
        <v>4662</v>
      </c>
      <c r="H5189" s="13" t="s">
        <v>9230</v>
      </c>
      <c r="I5189" s="1">
        <v>406938</v>
      </c>
      <c r="J5189" s="1">
        <v>-7394698</v>
      </c>
      <c r="K5189" t="s">
        <v>40</v>
      </c>
      <c r="L5189" s="20">
        <v>70</v>
      </c>
      <c r="M5189" s="4">
        <v>1</v>
      </c>
      <c r="N5189" s="4">
        <v>37</v>
      </c>
      <c r="O5189" s="2">
        <v>43626</v>
      </c>
      <c r="P5189" s="3">
        <v>0.48</v>
      </c>
      <c r="Q5189" s="4">
        <v>1</v>
      </c>
      <c r="R5189" s="3">
        <v>6.9</v>
      </c>
      <c r="S51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89" t="str">
        <f>IF(AIRBNB[[#This Row],[RUIDO(dB)]]&lt;=4,"Silencioso",IF(AIRBNB[[#This Row],[RUIDO(dB)]]&lt;=5.5,"Poco Ruidoso","Ruidoso"))</f>
        <v>Ruidoso</v>
      </c>
      <c r="U5189" t="str">
        <f>IF(AND(AIRBNB[[#This Row],[PRECIO]]&lt;50,AIRBNB[[#This Row],[MIN_NOCHES]]&gt;3),"Dentro del presupuesto","No considerar")</f>
        <v>No considerar</v>
      </c>
      <c r="V5189" t="str">
        <f>VLOOKUP(AIRBNB[[#This Row],[HOST_ID]],Super_host[],5,FALSE)</f>
        <v>Host</v>
      </c>
    </row>
    <row r="5190" spans="1:22">
      <c r="A5190" s="4">
        <v>1425801</v>
      </c>
      <c r="B5190" t="s">
        <v>15962</v>
      </c>
      <c r="C5190" s="4">
        <v>1862491</v>
      </c>
      <c r="D5190" t="s">
        <v>1324</v>
      </c>
      <c r="E5190" t="s">
        <v>10589</v>
      </c>
      <c r="F5190" s="4">
        <v>11211</v>
      </c>
      <c r="G5190" s="13" t="s">
        <v>4662</v>
      </c>
      <c r="H5190" s="13" t="s">
        <v>9218</v>
      </c>
      <c r="I5190" s="1">
        <v>4071406</v>
      </c>
      <c r="J5190" s="1">
        <v>-7394965</v>
      </c>
      <c r="K5190" t="s">
        <v>40</v>
      </c>
      <c r="L5190" s="20">
        <v>70</v>
      </c>
      <c r="M5190" s="4">
        <v>10</v>
      </c>
      <c r="N5190" s="4">
        <v>0</v>
      </c>
      <c r="O5190" s="2">
        <v>42205</v>
      </c>
      <c r="P5190" s="3">
        <v>1.39</v>
      </c>
      <c r="Q5190" s="4">
        <v>1</v>
      </c>
      <c r="R5190" s="3">
        <v>6.9</v>
      </c>
      <c r="S51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0" t="str">
        <f>IF(AIRBNB[[#This Row],[RUIDO(dB)]]&lt;=4,"Silencioso",IF(AIRBNB[[#This Row],[RUIDO(dB)]]&lt;=5.5,"Poco Ruidoso","Ruidoso"))</f>
        <v>Ruidoso</v>
      </c>
      <c r="U5190" t="str">
        <f>IF(AND(AIRBNB[[#This Row],[PRECIO]]&lt;50,AIRBNB[[#This Row],[MIN_NOCHES]]&gt;3),"Dentro del presupuesto","No considerar")</f>
        <v>No considerar</v>
      </c>
      <c r="V5190" t="str">
        <f>VLOOKUP(AIRBNB[[#This Row],[HOST_ID]],Super_host[],5,FALSE)</f>
        <v>Host</v>
      </c>
    </row>
    <row r="5191" spans="1:22">
      <c r="A5191" s="4">
        <v>4756856</v>
      </c>
      <c r="B5191" t="s">
        <v>15517</v>
      </c>
      <c r="C5191" s="4">
        <v>1832442</v>
      </c>
      <c r="D5191" t="s">
        <v>10479</v>
      </c>
      <c r="E5191" t="s">
        <v>10270</v>
      </c>
      <c r="F5191" s="4">
        <v>11221</v>
      </c>
      <c r="G5191" s="13" t="s">
        <v>4662</v>
      </c>
      <c r="H5191" s="13" t="s">
        <v>9274</v>
      </c>
      <c r="I5191" s="1">
        <v>4070046</v>
      </c>
      <c r="J5191" s="1">
        <v>-7392825</v>
      </c>
      <c r="K5191" t="s">
        <v>40</v>
      </c>
      <c r="L5191" s="20">
        <v>70</v>
      </c>
      <c r="M5191" s="4">
        <v>1</v>
      </c>
      <c r="N5191" s="4">
        <v>0</v>
      </c>
      <c r="O5191" s="2">
        <v>42238</v>
      </c>
      <c r="P5191" s="3">
        <v>0.05</v>
      </c>
      <c r="Q5191" s="4">
        <v>1</v>
      </c>
      <c r="R5191" s="3">
        <v>6.9</v>
      </c>
      <c r="S51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1" t="str">
        <f>IF(AIRBNB[[#This Row],[RUIDO(dB)]]&lt;=4,"Silencioso",IF(AIRBNB[[#This Row],[RUIDO(dB)]]&lt;=5.5,"Poco Ruidoso","Ruidoso"))</f>
        <v>Ruidoso</v>
      </c>
      <c r="U5191" t="str">
        <f>IF(AND(AIRBNB[[#This Row],[PRECIO]]&lt;50,AIRBNB[[#This Row],[MIN_NOCHES]]&gt;3),"Dentro del presupuesto","No considerar")</f>
        <v>No considerar</v>
      </c>
      <c r="V5191" t="str">
        <f>VLOOKUP(AIRBNB[[#This Row],[HOST_ID]],Super_host[],5,FALSE)</f>
        <v>Host</v>
      </c>
    </row>
    <row r="5192" spans="1:22">
      <c r="A5192" s="4">
        <v>344092</v>
      </c>
      <c r="B5192" t="s">
        <v>11522</v>
      </c>
      <c r="C5192" s="4">
        <v>1745402</v>
      </c>
      <c r="D5192" t="s">
        <v>1006</v>
      </c>
      <c r="E5192" t="s">
        <v>11523</v>
      </c>
      <c r="F5192" s="4">
        <v>11220</v>
      </c>
      <c r="G5192" s="13" t="s">
        <v>4662</v>
      </c>
      <c r="H5192" s="13" t="s">
        <v>9246</v>
      </c>
      <c r="I5192" s="1">
        <v>4064372</v>
      </c>
      <c r="J5192" s="1">
        <v>-7402066</v>
      </c>
      <c r="K5192" t="s">
        <v>5</v>
      </c>
      <c r="L5192" s="20">
        <v>70</v>
      </c>
      <c r="M5192" s="4">
        <v>18</v>
      </c>
      <c r="N5192" s="4">
        <v>19</v>
      </c>
      <c r="O5192" s="2">
        <v>42564</v>
      </c>
      <c r="P5192" s="3">
        <v>0.22</v>
      </c>
      <c r="Q5192" s="4">
        <v>1</v>
      </c>
      <c r="R5192" s="3">
        <v>6.9</v>
      </c>
      <c r="S51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2" t="str">
        <f>IF(AIRBNB[[#This Row],[RUIDO(dB)]]&lt;=4,"Silencioso",IF(AIRBNB[[#This Row],[RUIDO(dB)]]&lt;=5.5,"Poco Ruidoso","Ruidoso"))</f>
        <v>Ruidoso</v>
      </c>
      <c r="U5192" t="str">
        <f>IF(AND(AIRBNB[[#This Row],[PRECIO]]&lt;50,AIRBNB[[#This Row],[MIN_NOCHES]]&gt;3),"Dentro del presupuesto","No considerar")</f>
        <v>No considerar</v>
      </c>
      <c r="V5192" t="str">
        <f>VLOOKUP(AIRBNB[[#This Row],[HOST_ID]],Super_host[],5,FALSE)</f>
        <v>Host</v>
      </c>
    </row>
    <row r="5193" spans="1:22">
      <c r="A5193" s="4">
        <v>1354250</v>
      </c>
      <c r="B5193" t="s">
        <v>9707</v>
      </c>
      <c r="C5193" s="4">
        <v>1631330</v>
      </c>
      <c r="D5193" t="s">
        <v>1729</v>
      </c>
      <c r="E5193" t="s">
        <v>9708</v>
      </c>
      <c r="F5193" s="4">
        <v>11217</v>
      </c>
      <c r="G5193" s="13" t="s">
        <v>4662</v>
      </c>
      <c r="H5193" s="13" t="s">
        <v>9222</v>
      </c>
      <c r="I5193" s="1">
        <v>4068842</v>
      </c>
      <c r="J5193" s="1">
        <v>-7397781</v>
      </c>
      <c r="K5193" t="s">
        <v>5</v>
      </c>
      <c r="L5193" s="20">
        <v>70</v>
      </c>
      <c r="M5193" s="4">
        <v>15</v>
      </c>
      <c r="N5193" s="4">
        <v>2</v>
      </c>
      <c r="O5193" s="2">
        <v>42399</v>
      </c>
      <c r="P5193" s="3">
        <v>0.03</v>
      </c>
      <c r="Q5193" s="4">
        <v>1</v>
      </c>
      <c r="R5193" s="3">
        <v>6.9</v>
      </c>
      <c r="S51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3" t="str">
        <f>IF(AIRBNB[[#This Row],[RUIDO(dB)]]&lt;=4,"Silencioso",IF(AIRBNB[[#This Row],[RUIDO(dB)]]&lt;=5.5,"Poco Ruidoso","Ruidoso"))</f>
        <v>Ruidoso</v>
      </c>
      <c r="U5193" t="str">
        <f>IF(AND(AIRBNB[[#This Row],[PRECIO]]&lt;50,AIRBNB[[#This Row],[MIN_NOCHES]]&gt;3),"Dentro del presupuesto","No considerar")</f>
        <v>No considerar</v>
      </c>
      <c r="V5193" t="str">
        <f>VLOOKUP(AIRBNB[[#This Row],[HOST_ID]],Super_host[],5,FALSE)</f>
        <v>Host</v>
      </c>
    </row>
    <row r="5194" spans="1:22">
      <c r="A5194" s="4">
        <v>1061337</v>
      </c>
      <c r="B5194" t="s">
        <v>10139</v>
      </c>
      <c r="C5194" s="4">
        <v>1557383</v>
      </c>
      <c r="D5194" t="s">
        <v>778</v>
      </c>
      <c r="E5194" t="s">
        <v>10140</v>
      </c>
      <c r="F5194" s="4">
        <v>11213</v>
      </c>
      <c r="G5194" s="13" t="s">
        <v>4662</v>
      </c>
      <c r="H5194" s="13" t="s">
        <v>9252</v>
      </c>
      <c r="I5194" s="1">
        <v>4067418</v>
      </c>
      <c r="J5194" s="1">
        <v>-7394661</v>
      </c>
      <c r="K5194" t="s">
        <v>40</v>
      </c>
      <c r="L5194" s="20">
        <v>70</v>
      </c>
      <c r="M5194" s="4">
        <v>1</v>
      </c>
      <c r="N5194" s="4">
        <v>4</v>
      </c>
      <c r="O5194" s="2">
        <v>42948</v>
      </c>
      <c r="P5194" s="3">
        <v>0.06</v>
      </c>
      <c r="Q5194" s="4">
        <v>1</v>
      </c>
      <c r="R5194" s="3">
        <v>6.9</v>
      </c>
      <c r="S51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4" t="str">
        <f>IF(AIRBNB[[#This Row],[RUIDO(dB)]]&lt;=4,"Silencioso",IF(AIRBNB[[#This Row],[RUIDO(dB)]]&lt;=5.5,"Poco Ruidoso","Ruidoso"))</f>
        <v>Ruidoso</v>
      </c>
      <c r="U5194" t="str">
        <f>IF(AND(AIRBNB[[#This Row],[PRECIO]]&lt;50,AIRBNB[[#This Row],[MIN_NOCHES]]&gt;3),"Dentro del presupuesto","No considerar")</f>
        <v>No considerar</v>
      </c>
      <c r="V5194" t="str">
        <f>VLOOKUP(AIRBNB[[#This Row],[HOST_ID]],Super_host[],5,FALSE)</f>
        <v>Host</v>
      </c>
    </row>
    <row r="5195" spans="1:22">
      <c r="A5195" s="4">
        <v>4256091</v>
      </c>
      <c r="B5195" t="s">
        <v>5612</v>
      </c>
      <c r="C5195" s="4">
        <v>1542713</v>
      </c>
      <c r="D5195" t="s">
        <v>5613</v>
      </c>
      <c r="E5195" t="s">
        <v>5614</v>
      </c>
      <c r="F5195" s="4">
        <v>10014</v>
      </c>
      <c r="G5195" s="13" t="s">
        <v>124</v>
      </c>
      <c r="H5195" s="13" t="s">
        <v>140</v>
      </c>
      <c r="I5195" s="1">
        <v>4073539</v>
      </c>
      <c r="J5195" s="1">
        <v>-7400818</v>
      </c>
      <c r="K5195" t="s">
        <v>5</v>
      </c>
      <c r="L5195" s="20">
        <v>70</v>
      </c>
      <c r="M5195" s="4">
        <v>2</v>
      </c>
      <c r="N5195" s="4">
        <v>105</v>
      </c>
      <c r="O5195" s="2">
        <v>43589</v>
      </c>
      <c r="P5195" s="3">
        <v>1.88</v>
      </c>
      <c r="Q5195" s="4">
        <v>1</v>
      </c>
      <c r="R5195" s="3">
        <v>5.6</v>
      </c>
      <c r="S51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5" t="str">
        <f>IF(AIRBNB[[#This Row],[RUIDO(dB)]]&lt;=4,"Silencioso",IF(AIRBNB[[#This Row],[RUIDO(dB)]]&lt;=5.5,"Poco Ruidoso","Ruidoso"))</f>
        <v>Ruidoso</v>
      </c>
      <c r="U5195" t="str">
        <f>IF(AND(AIRBNB[[#This Row],[PRECIO]]&lt;50,AIRBNB[[#This Row],[MIN_NOCHES]]&gt;3),"Dentro del presupuesto","No considerar")</f>
        <v>No considerar</v>
      </c>
      <c r="V5195" t="str">
        <f>VLOOKUP(AIRBNB[[#This Row],[HOST_ID]],Super_host[],5,FALSE)</f>
        <v>Host</v>
      </c>
    </row>
    <row r="5196" spans="1:22">
      <c r="A5196" s="4">
        <v>2416191</v>
      </c>
      <c r="B5196" t="s">
        <v>15987</v>
      </c>
      <c r="C5196" s="4">
        <v>1473507</v>
      </c>
      <c r="D5196" t="s">
        <v>15988</v>
      </c>
      <c r="E5196" t="s">
        <v>15989</v>
      </c>
      <c r="F5196" s="4">
        <v>11211</v>
      </c>
      <c r="G5196" s="13" t="s">
        <v>4662</v>
      </c>
      <c r="H5196" s="13" t="s">
        <v>9218</v>
      </c>
      <c r="I5196" s="1">
        <v>407186</v>
      </c>
      <c r="J5196" s="1">
        <v>-739451</v>
      </c>
      <c r="K5196" t="s">
        <v>40</v>
      </c>
      <c r="L5196" s="20">
        <v>70</v>
      </c>
      <c r="M5196" s="4">
        <v>1</v>
      </c>
      <c r="N5196" s="4">
        <v>0</v>
      </c>
      <c r="O5196" s="2">
        <v>43543</v>
      </c>
      <c r="P5196" s="3">
        <v>0.4</v>
      </c>
      <c r="Q5196" s="4">
        <v>1</v>
      </c>
      <c r="R5196" s="3">
        <v>6.9</v>
      </c>
      <c r="S51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6" t="str">
        <f>IF(AIRBNB[[#This Row],[RUIDO(dB)]]&lt;=4,"Silencioso",IF(AIRBNB[[#This Row],[RUIDO(dB)]]&lt;=5.5,"Poco Ruidoso","Ruidoso"))</f>
        <v>Ruidoso</v>
      </c>
      <c r="U5196" t="str">
        <f>IF(AND(AIRBNB[[#This Row],[PRECIO]]&lt;50,AIRBNB[[#This Row],[MIN_NOCHES]]&gt;3),"Dentro del presupuesto","No considerar")</f>
        <v>No considerar</v>
      </c>
      <c r="V5196" t="str">
        <f>VLOOKUP(AIRBNB[[#This Row],[HOST_ID]],Super_host[],5,FALSE)</f>
        <v>Host</v>
      </c>
    </row>
    <row r="5197" spans="1:22">
      <c r="A5197" s="4">
        <v>3208609</v>
      </c>
      <c r="B5197" t="s">
        <v>15994</v>
      </c>
      <c r="C5197" s="4">
        <v>1465030</v>
      </c>
      <c r="D5197" t="s">
        <v>15995</v>
      </c>
      <c r="E5197" t="s">
        <v>15996</v>
      </c>
      <c r="F5197" s="4">
        <v>11222</v>
      </c>
      <c r="G5197" s="13" t="s">
        <v>4662</v>
      </c>
      <c r="H5197" s="13" t="s">
        <v>9218</v>
      </c>
      <c r="I5197" s="1">
        <v>4071042</v>
      </c>
      <c r="J5197" s="1">
        <v>-7394702</v>
      </c>
      <c r="K5197" t="s">
        <v>40</v>
      </c>
      <c r="L5197" s="20">
        <v>70</v>
      </c>
      <c r="M5197" s="4">
        <v>5</v>
      </c>
      <c r="N5197" s="4">
        <v>0</v>
      </c>
      <c r="O5197" s="2">
        <v>43585</v>
      </c>
      <c r="P5197" s="3">
        <v>0.13</v>
      </c>
      <c r="Q5197" s="4">
        <v>1</v>
      </c>
      <c r="R5197" s="3">
        <v>6.9</v>
      </c>
      <c r="S51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7" t="str">
        <f>IF(AIRBNB[[#This Row],[RUIDO(dB)]]&lt;=4,"Silencioso",IF(AIRBNB[[#This Row],[RUIDO(dB)]]&lt;=5.5,"Poco Ruidoso","Ruidoso"))</f>
        <v>Ruidoso</v>
      </c>
      <c r="U5197" t="str">
        <f>IF(AND(AIRBNB[[#This Row],[PRECIO]]&lt;50,AIRBNB[[#This Row],[MIN_NOCHES]]&gt;3),"Dentro del presupuesto","No considerar")</f>
        <v>No considerar</v>
      </c>
      <c r="V5197" t="str">
        <f>VLOOKUP(AIRBNB[[#This Row],[HOST_ID]],Super_host[],5,FALSE)</f>
        <v>Host</v>
      </c>
    </row>
    <row r="5198" spans="1:22">
      <c r="A5198" s="4">
        <v>6316666</v>
      </c>
      <c r="B5198" t="s">
        <v>9542</v>
      </c>
      <c r="C5198" s="4">
        <v>1231888</v>
      </c>
      <c r="D5198" t="s">
        <v>5903</v>
      </c>
      <c r="E5198" t="s">
        <v>9543</v>
      </c>
      <c r="F5198" s="4">
        <v>11215</v>
      </c>
      <c r="G5198" s="13" t="s">
        <v>4662</v>
      </c>
      <c r="H5198" s="13" t="s">
        <v>9234</v>
      </c>
      <c r="I5198" s="1">
        <v>4067173</v>
      </c>
      <c r="J5198" s="1">
        <v>-7397724</v>
      </c>
      <c r="K5198" t="s">
        <v>40</v>
      </c>
      <c r="L5198" s="20">
        <v>70</v>
      </c>
      <c r="M5198" s="4">
        <v>1</v>
      </c>
      <c r="N5198" s="4">
        <v>1</v>
      </c>
      <c r="O5198" s="2">
        <v>42186</v>
      </c>
      <c r="P5198" s="3">
        <v>0.02</v>
      </c>
      <c r="Q5198" s="4">
        <v>1</v>
      </c>
      <c r="R5198" s="3">
        <v>6.9</v>
      </c>
      <c r="S51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8" t="str">
        <f>IF(AIRBNB[[#This Row],[RUIDO(dB)]]&lt;=4,"Silencioso",IF(AIRBNB[[#This Row],[RUIDO(dB)]]&lt;=5.5,"Poco Ruidoso","Ruidoso"))</f>
        <v>Ruidoso</v>
      </c>
      <c r="U5198" t="str">
        <f>IF(AND(AIRBNB[[#This Row],[PRECIO]]&lt;50,AIRBNB[[#This Row],[MIN_NOCHES]]&gt;3),"Dentro del presupuesto","No considerar")</f>
        <v>No considerar</v>
      </c>
      <c r="V5198" t="str">
        <f>VLOOKUP(AIRBNB[[#This Row],[HOST_ID]],Super_host[],5,FALSE)</f>
        <v>Host</v>
      </c>
    </row>
    <row r="5199" spans="1:22">
      <c r="A5199" s="4">
        <v>206957</v>
      </c>
      <c r="B5199" t="s">
        <v>13853</v>
      </c>
      <c r="C5199" s="4">
        <v>1018472</v>
      </c>
      <c r="D5199" t="s">
        <v>12940</v>
      </c>
      <c r="E5199" t="s">
        <v>13854</v>
      </c>
      <c r="F5199" s="4">
        <v>11235</v>
      </c>
      <c r="G5199" s="13" t="s">
        <v>4662</v>
      </c>
      <c r="H5199" s="13" t="s">
        <v>9921</v>
      </c>
      <c r="I5199" s="1">
        <v>4058422</v>
      </c>
      <c r="J5199" s="1">
        <v>-7394079</v>
      </c>
      <c r="K5199" t="s">
        <v>5</v>
      </c>
      <c r="L5199" s="20">
        <v>70</v>
      </c>
      <c r="M5199" s="4">
        <v>4</v>
      </c>
      <c r="N5199" s="4">
        <v>128</v>
      </c>
      <c r="O5199" s="2">
        <v>42689</v>
      </c>
      <c r="P5199" s="3">
        <v>1.34</v>
      </c>
      <c r="Q5199" s="4">
        <v>1</v>
      </c>
      <c r="R5199" s="3">
        <v>6.9</v>
      </c>
      <c r="S51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199" t="str">
        <f>IF(AIRBNB[[#This Row],[RUIDO(dB)]]&lt;=4,"Silencioso",IF(AIRBNB[[#This Row],[RUIDO(dB)]]&lt;=5.5,"Poco Ruidoso","Ruidoso"))</f>
        <v>Ruidoso</v>
      </c>
      <c r="U5199" t="str">
        <f>IF(AND(AIRBNB[[#This Row],[PRECIO]]&lt;50,AIRBNB[[#This Row],[MIN_NOCHES]]&gt;3),"Dentro del presupuesto","No considerar")</f>
        <v>No considerar</v>
      </c>
      <c r="V5199" t="str">
        <f>VLOOKUP(AIRBNB[[#This Row],[HOST_ID]],Super_host[],5,FALSE)</f>
        <v>Host</v>
      </c>
    </row>
    <row r="5200" spans="1:22">
      <c r="A5200" s="4">
        <v>4359718</v>
      </c>
      <c r="B5200" t="s">
        <v>14522</v>
      </c>
      <c r="C5200" s="4">
        <v>841179</v>
      </c>
      <c r="D5200" t="s">
        <v>14523</v>
      </c>
      <c r="E5200" t="s">
        <v>14524</v>
      </c>
      <c r="F5200" s="4">
        <v>11237</v>
      </c>
      <c r="G5200" s="13" t="s">
        <v>4662</v>
      </c>
      <c r="H5200" s="13" t="s">
        <v>9274</v>
      </c>
      <c r="I5200" s="1">
        <v>4069584</v>
      </c>
      <c r="J5200" s="1">
        <v>-7390794</v>
      </c>
      <c r="K5200" t="s">
        <v>5</v>
      </c>
      <c r="L5200" s="20">
        <v>70</v>
      </c>
      <c r="M5200" s="4">
        <v>3</v>
      </c>
      <c r="N5200" s="4">
        <v>122</v>
      </c>
      <c r="O5200" s="2">
        <v>43635</v>
      </c>
      <c r="P5200" s="3">
        <v>2.21</v>
      </c>
      <c r="Q5200" s="4">
        <v>1</v>
      </c>
      <c r="R5200" s="3">
        <v>6.9</v>
      </c>
      <c r="S52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0" t="str">
        <f>IF(AIRBNB[[#This Row],[RUIDO(dB)]]&lt;=4,"Silencioso",IF(AIRBNB[[#This Row],[RUIDO(dB)]]&lt;=5.5,"Poco Ruidoso","Ruidoso"))</f>
        <v>Ruidoso</v>
      </c>
      <c r="U5200" t="str">
        <f>IF(AND(AIRBNB[[#This Row],[PRECIO]]&lt;50,AIRBNB[[#This Row],[MIN_NOCHES]]&gt;3),"Dentro del presupuesto","No considerar")</f>
        <v>No considerar</v>
      </c>
      <c r="V5200" t="str">
        <f>VLOOKUP(AIRBNB[[#This Row],[HOST_ID]],Super_host[],5,FALSE)</f>
        <v>Host</v>
      </c>
    </row>
    <row r="5201" spans="1:22">
      <c r="A5201" s="4">
        <v>1048190</v>
      </c>
      <c r="B5201" t="s">
        <v>12218</v>
      </c>
      <c r="C5201" s="4">
        <v>832244</v>
      </c>
      <c r="D5201" t="s">
        <v>12219</v>
      </c>
      <c r="E5201" t="s">
        <v>12220</v>
      </c>
      <c r="F5201" s="4">
        <v>11238</v>
      </c>
      <c r="G5201" s="13" t="s">
        <v>4662</v>
      </c>
      <c r="H5201" s="13" t="s">
        <v>9230</v>
      </c>
      <c r="I5201" s="1">
        <v>4068753</v>
      </c>
      <c r="J5201" s="1">
        <v>-7395851</v>
      </c>
      <c r="K5201" t="s">
        <v>5</v>
      </c>
      <c r="L5201" s="20">
        <v>70</v>
      </c>
      <c r="M5201" s="4">
        <v>30</v>
      </c>
      <c r="N5201" s="4">
        <v>26</v>
      </c>
      <c r="O5201" s="2">
        <v>43605</v>
      </c>
      <c r="P5201" s="3">
        <v>0.38</v>
      </c>
      <c r="Q5201" s="4">
        <v>1</v>
      </c>
      <c r="R5201" s="3">
        <v>6.9</v>
      </c>
      <c r="S52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1" t="str">
        <f>IF(AIRBNB[[#This Row],[RUIDO(dB)]]&lt;=4,"Silencioso",IF(AIRBNB[[#This Row],[RUIDO(dB)]]&lt;=5.5,"Poco Ruidoso","Ruidoso"))</f>
        <v>Ruidoso</v>
      </c>
      <c r="U5201" t="str">
        <f>IF(AND(AIRBNB[[#This Row],[PRECIO]]&lt;50,AIRBNB[[#This Row],[MIN_NOCHES]]&gt;3),"Dentro del presupuesto","No considerar")</f>
        <v>No considerar</v>
      </c>
      <c r="V5201" t="str">
        <f>VLOOKUP(AIRBNB[[#This Row],[HOST_ID]],Super_host[],5,FALSE)</f>
        <v>Host</v>
      </c>
    </row>
    <row r="5202" spans="1:22">
      <c r="A5202" s="4">
        <v>105469</v>
      </c>
      <c r="B5202" t="s">
        <v>8187</v>
      </c>
      <c r="C5202" s="4">
        <v>547386</v>
      </c>
      <c r="D5202" t="s">
        <v>2100</v>
      </c>
      <c r="E5202" t="s">
        <v>8188</v>
      </c>
      <c r="F5202" s="4">
        <v>11693</v>
      </c>
      <c r="G5202" s="13" t="s">
        <v>7897</v>
      </c>
      <c r="H5202" s="13" t="s">
        <v>8189</v>
      </c>
      <c r="I5202" s="1">
        <v>4058615</v>
      </c>
      <c r="J5202" s="1">
        <v>-7381245</v>
      </c>
      <c r="K5202" t="s">
        <v>40</v>
      </c>
      <c r="L5202" s="20">
        <v>70</v>
      </c>
      <c r="M5202" s="4">
        <v>27</v>
      </c>
      <c r="N5202" s="4">
        <v>13</v>
      </c>
      <c r="O5202" s="2">
        <v>42268</v>
      </c>
      <c r="P5202" s="3">
        <v>0.13</v>
      </c>
      <c r="Q5202" s="4">
        <v>5</v>
      </c>
      <c r="R5202" s="3">
        <v>6.24</v>
      </c>
      <c r="S52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2" t="str">
        <f>IF(AIRBNB[[#This Row],[RUIDO(dB)]]&lt;=4,"Silencioso",IF(AIRBNB[[#This Row],[RUIDO(dB)]]&lt;=5.5,"Poco Ruidoso","Ruidoso"))</f>
        <v>Ruidoso</v>
      </c>
      <c r="U5202" t="str">
        <f>IF(AND(AIRBNB[[#This Row],[PRECIO]]&lt;50,AIRBNB[[#This Row],[MIN_NOCHES]]&gt;3),"Dentro del presupuesto","No considerar")</f>
        <v>No considerar</v>
      </c>
      <c r="V5202" t="str">
        <f>VLOOKUP(AIRBNB[[#This Row],[HOST_ID]],Super_host[],5,FALSE)</f>
        <v>Host</v>
      </c>
    </row>
    <row r="5203" spans="1:22">
      <c r="A5203" s="4">
        <v>6449238</v>
      </c>
      <c r="B5203" t="s">
        <v>8045</v>
      </c>
      <c r="C5203" s="4">
        <v>517772</v>
      </c>
      <c r="D5203" t="s">
        <v>8046</v>
      </c>
      <c r="E5203" t="s">
        <v>8047</v>
      </c>
      <c r="F5203" s="4">
        <v>11102</v>
      </c>
      <c r="G5203" s="13" t="s">
        <v>7897</v>
      </c>
      <c r="H5203" s="13" t="s">
        <v>7898</v>
      </c>
      <c r="I5203" s="1">
        <v>4077387</v>
      </c>
      <c r="J5203" s="1">
        <v>-7391778</v>
      </c>
      <c r="K5203" t="s">
        <v>5</v>
      </c>
      <c r="L5203" s="20">
        <v>70</v>
      </c>
      <c r="M5203" s="4">
        <v>4</v>
      </c>
      <c r="N5203" s="4">
        <v>2</v>
      </c>
      <c r="O5203" s="2">
        <v>42264</v>
      </c>
      <c r="P5203" s="3">
        <v>0.04</v>
      </c>
      <c r="Q5203" s="4">
        <v>5</v>
      </c>
      <c r="R5203" s="3">
        <v>6.24</v>
      </c>
      <c r="S52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3" t="str">
        <f>IF(AIRBNB[[#This Row],[RUIDO(dB)]]&lt;=4,"Silencioso",IF(AIRBNB[[#This Row],[RUIDO(dB)]]&lt;=5.5,"Poco Ruidoso","Ruidoso"))</f>
        <v>Ruidoso</v>
      </c>
      <c r="U5203" t="str">
        <f>IF(AND(AIRBNB[[#This Row],[PRECIO]]&lt;50,AIRBNB[[#This Row],[MIN_NOCHES]]&gt;3),"Dentro del presupuesto","No considerar")</f>
        <v>No considerar</v>
      </c>
      <c r="V5203" t="str">
        <f>VLOOKUP(AIRBNB[[#This Row],[HOST_ID]],Super_host[],5,FALSE)</f>
        <v>Host</v>
      </c>
    </row>
    <row r="5204" spans="1:22">
      <c r="A5204" s="4">
        <v>63719</v>
      </c>
      <c r="B5204" t="s">
        <v>12326</v>
      </c>
      <c r="C5204" s="4">
        <v>311286</v>
      </c>
      <c r="D5204" t="s">
        <v>541</v>
      </c>
      <c r="E5204" t="s">
        <v>12327</v>
      </c>
      <c r="F5204" s="4">
        <v>11216</v>
      </c>
      <c r="G5204" s="13" t="s">
        <v>4662</v>
      </c>
      <c r="H5204" s="13" t="s">
        <v>9230</v>
      </c>
      <c r="I5204" s="1">
        <v>4068503</v>
      </c>
      <c r="J5204" s="1">
        <v>-7395385</v>
      </c>
      <c r="K5204" t="s">
        <v>40</v>
      </c>
      <c r="L5204" s="20">
        <v>70</v>
      </c>
      <c r="M5204" s="4">
        <v>3</v>
      </c>
      <c r="N5204" s="4">
        <v>36</v>
      </c>
      <c r="O5204" s="2">
        <v>43331</v>
      </c>
      <c r="P5204" s="3">
        <v>0.41</v>
      </c>
      <c r="Q5204" s="4">
        <v>1</v>
      </c>
      <c r="R5204" s="3">
        <v>6.9</v>
      </c>
      <c r="S52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4" t="str">
        <f>IF(AIRBNB[[#This Row],[RUIDO(dB)]]&lt;=4,"Silencioso",IF(AIRBNB[[#This Row],[RUIDO(dB)]]&lt;=5.5,"Poco Ruidoso","Ruidoso"))</f>
        <v>Ruidoso</v>
      </c>
      <c r="U5204" t="str">
        <f>IF(AND(AIRBNB[[#This Row],[PRECIO]]&lt;50,AIRBNB[[#This Row],[MIN_NOCHES]]&gt;3),"Dentro del presupuesto","No considerar")</f>
        <v>No considerar</v>
      </c>
      <c r="V5204" t="str">
        <f>VLOOKUP(AIRBNB[[#This Row],[HOST_ID]],Super_host[],5,FALSE)</f>
        <v>Host</v>
      </c>
    </row>
    <row r="5205" spans="1:22">
      <c r="A5205" s="4">
        <v>42882</v>
      </c>
      <c r="B5205" t="s">
        <v>94</v>
      </c>
      <c r="C5205" s="4">
        <v>185978</v>
      </c>
      <c r="D5205" t="s">
        <v>95</v>
      </c>
      <c r="E5205" t="s">
        <v>24</v>
      </c>
      <c r="F5205" s="4">
        <v>10301</v>
      </c>
      <c r="G5205" s="13" t="s">
        <v>3</v>
      </c>
      <c r="H5205" s="13" t="s">
        <v>4</v>
      </c>
      <c r="I5205" s="1">
        <v>4064524</v>
      </c>
      <c r="J5205" s="1">
        <v>-7408088</v>
      </c>
      <c r="K5205" t="s">
        <v>40</v>
      </c>
      <c r="L5205" s="20">
        <v>70</v>
      </c>
      <c r="M5205" s="4">
        <v>2</v>
      </c>
      <c r="N5205" s="4">
        <v>166</v>
      </c>
      <c r="O5205" s="2">
        <v>43629</v>
      </c>
      <c r="P5205" s="3">
        <v>1.66</v>
      </c>
      <c r="Q5205" s="4">
        <v>1</v>
      </c>
      <c r="R5205" s="3">
        <v>5.19</v>
      </c>
      <c r="S5205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205" t="str">
        <f>IF(AIRBNB[[#This Row],[RUIDO(dB)]]&lt;=4,"Silencioso",IF(AIRBNB[[#This Row],[RUIDO(dB)]]&lt;=5.5,"Poco Ruidoso","Ruidoso"))</f>
        <v>Poco Ruidoso</v>
      </c>
      <c r="U5205" t="str">
        <f>IF(AND(AIRBNB[[#This Row],[PRECIO]]&lt;50,AIRBNB[[#This Row],[MIN_NOCHES]]&gt;3),"Dentro del presupuesto","No considerar")</f>
        <v>No considerar</v>
      </c>
      <c r="V5205" t="str">
        <f>VLOOKUP(AIRBNB[[#This Row],[HOST_ID]],Super_host[],5,FALSE)</f>
        <v>Host</v>
      </c>
    </row>
    <row r="5206" spans="1:22">
      <c r="A5206" s="4">
        <v>517654</v>
      </c>
      <c r="B5206" t="s">
        <v>8052</v>
      </c>
      <c r="C5206" s="4">
        <v>78742</v>
      </c>
      <c r="D5206" t="s">
        <v>8053</v>
      </c>
      <c r="E5206" t="s">
        <v>8054</v>
      </c>
      <c r="F5206" s="4">
        <v>11385</v>
      </c>
      <c r="G5206" s="13" t="s">
        <v>7897</v>
      </c>
      <c r="H5206" s="13" t="s">
        <v>7937</v>
      </c>
      <c r="I5206" s="1">
        <v>4070278</v>
      </c>
      <c r="J5206" s="1">
        <v>-7390153</v>
      </c>
      <c r="K5206" t="s">
        <v>5</v>
      </c>
      <c r="L5206" s="20">
        <v>70</v>
      </c>
      <c r="M5206" s="4">
        <v>30</v>
      </c>
      <c r="N5206" s="4">
        <v>3</v>
      </c>
      <c r="O5206" s="2">
        <v>42231</v>
      </c>
      <c r="P5206" s="3">
        <v>0.04</v>
      </c>
      <c r="Q5206" s="4">
        <v>5</v>
      </c>
      <c r="R5206" s="3">
        <v>6.24</v>
      </c>
      <c r="S52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6" t="str">
        <f>IF(AIRBNB[[#This Row],[RUIDO(dB)]]&lt;=4,"Silencioso",IF(AIRBNB[[#This Row],[RUIDO(dB)]]&lt;=5.5,"Poco Ruidoso","Ruidoso"))</f>
        <v>Ruidoso</v>
      </c>
      <c r="U5206" t="str">
        <f>IF(AND(AIRBNB[[#This Row],[PRECIO]]&lt;50,AIRBNB[[#This Row],[MIN_NOCHES]]&gt;3),"Dentro del presupuesto","No considerar")</f>
        <v>No considerar</v>
      </c>
      <c r="V5206" t="str">
        <f>VLOOKUP(AIRBNB[[#This Row],[HOST_ID]],Super_host[],5,FALSE)</f>
        <v>Host</v>
      </c>
    </row>
    <row r="5207" spans="1:22">
      <c r="A5207" s="4">
        <v>260451</v>
      </c>
      <c r="B5207" t="s">
        <v>10028</v>
      </c>
      <c r="C5207" s="4">
        <v>52335</v>
      </c>
      <c r="D5207" t="s">
        <v>2852</v>
      </c>
      <c r="E5207" t="s">
        <v>10029</v>
      </c>
      <c r="F5207" s="4">
        <v>11205</v>
      </c>
      <c r="G5207" s="13" t="s">
        <v>4662</v>
      </c>
      <c r="H5207" s="13" t="s">
        <v>9222</v>
      </c>
      <c r="I5207" s="1">
        <v>4069142</v>
      </c>
      <c r="J5207" s="1">
        <v>-7397203</v>
      </c>
      <c r="K5207" t="s">
        <v>5</v>
      </c>
      <c r="L5207" s="20">
        <v>70</v>
      </c>
      <c r="M5207" s="4">
        <v>7</v>
      </c>
      <c r="N5207" s="4">
        <v>4</v>
      </c>
      <c r="O5207" s="2">
        <v>42975</v>
      </c>
      <c r="P5207" s="3">
        <v>0.05</v>
      </c>
      <c r="Q5207" s="4">
        <v>1</v>
      </c>
      <c r="R5207" s="3">
        <v>6.9</v>
      </c>
      <c r="S52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7" t="str">
        <f>IF(AIRBNB[[#This Row],[RUIDO(dB)]]&lt;=4,"Silencioso",IF(AIRBNB[[#This Row],[RUIDO(dB)]]&lt;=5.5,"Poco Ruidoso","Ruidoso"))</f>
        <v>Ruidoso</v>
      </c>
      <c r="U5207" t="str">
        <f>IF(AND(AIRBNB[[#This Row],[PRECIO]]&lt;50,AIRBNB[[#This Row],[MIN_NOCHES]]&gt;3),"Dentro del presupuesto","No considerar")</f>
        <v>No considerar</v>
      </c>
      <c r="V5207" t="str">
        <f>VLOOKUP(AIRBNB[[#This Row],[HOST_ID]],Super_host[],5,FALSE)</f>
        <v>Host</v>
      </c>
    </row>
    <row r="5208" spans="1:22">
      <c r="A5208" s="4">
        <v>3892700</v>
      </c>
      <c r="B5208" t="s">
        <v>113</v>
      </c>
      <c r="C5208" s="4">
        <v>46969</v>
      </c>
      <c r="D5208" t="s">
        <v>114</v>
      </c>
      <c r="E5208" t="s">
        <v>115</v>
      </c>
      <c r="F5208" s="4">
        <v>10304</v>
      </c>
      <c r="G5208" s="13" t="s">
        <v>3</v>
      </c>
      <c r="H5208" s="13" t="s">
        <v>33</v>
      </c>
      <c r="I5208" s="1">
        <v>406205</v>
      </c>
      <c r="J5208" s="1">
        <v>-7407451</v>
      </c>
      <c r="K5208" t="s">
        <v>5</v>
      </c>
      <c r="L5208" s="20">
        <v>70</v>
      </c>
      <c r="M5208" s="4">
        <v>2</v>
      </c>
      <c r="N5208" s="4">
        <v>242</v>
      </c>
      <c r="O5208" s="2">
        <v>43646</v>
      </c>
      <c r="P5208" s="3">
        <v>4.09</v>
      </c>
      <c r="Q5208" s="4">
        <v>1</v>
      </c>
      <c r="R5208" s="3">
        <v>5.19</v>
      </c>
      <c r="S5208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208" t="str">
        <f>IF(AIRBNB[[#This Row],[RUIDO(dB)]]&lt;=4,"Silencioso",IF(AIRBNB[[#This Row],[RUIDO(dB)]]&lt;=5.5,"Poco Ruidoso","Ruidoso"))</f>
        <v>Poco Ruidoso</v>
      </c>
      <c r="U5208" t="str">
        <f>IF(AND(AIRBNB[[#This Row],[PRECIO]]&lt;50,AIRBNB[[#This Row],[MIN_NOCHES]]&gt;3),"Dentro del presupuesto","No considerar")</f>
        <v>No considerar</v>
      </c>
      <c r="V5208" t="str">
        <f>VLOOKUP(AIRBNB[[#This Row],[HOST_ID]],Super_host[],5,FALSE)</f>
        <v>Host</v>
      </c>
    </row>
    <row r="5209" spans="1:22">
      <c r="A5209" s="4">
        <v>29013</v>
      </c>
      <c r="B5209" t="s">
        <v>12778</v>
      </c>
      <c r="C5209" s="4">
        <v>35935</v>
      </c>
      <c r="D5209" t="s">
        <v>1361</v>
      </c>
      <c r="E5209" t="s">
        <v>12779</v>
      </c>
      <c r="F5209" s="4">
        <v>11216</v>
      </c>
      <c r="G5209" s="13" t="s">
        <v>4662</v>
      </c>
      <c r="H5209" s="13" t="s">
        <v>9230</v>
      </c>
      <c r="I5209" s="1">
        <v>4068332</v>
      </c>
      <c r="J5209" s="1">
        <v>-739547</v>
      </c>
      <c r="K5209" t="s">
        <v>40</v>
      </c>
      <c r="L5209" s="20">
        <v>70</v>
      </c>
      <c r="M5209" s="4">
        <v>3</v>
      </c>
      <c r="N5209" s="4">
        <v>63</v>
      </c>
      <c r="O5209" s="2">
        <v>43599</v>
      </c>
      <c r="P5209" s="3">
        <v>0.57999999999999996</v>
      </c>
      <c r="Q5209" s="4">
        <v>1</v>
      </c>
      <c r="R5209" s="3">
        <v>6.9</v>
      </c>
      <c r="S52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09" t="str">
        <f>IF(AIRBNB[[#This Row],[RUIDO(dB)]]&lt;=4,"Silencioso",IF(AIRBNB[[#This Row],[RUIDO(dB)]]&lt;=5.5,"Poco Ruidoso","Ruidoso"))</f>
        <v>Ruidoso</v>
      </c>
      <c r="U5209" t="str">
        <f>IF(AND(AIRBNB[[#This Row],[PRECIO]]&lt;50,AIRBNB[[#This Row],[MIN_NOCHES]]&gt;3),"Dentro del presupuesto","No considerar")</f>
        <v>No considerar</v>
      </c>
      <c r="V5209" t="str">
        <f>VLOOKUP(AIRBNB[[#This Row],[HOST_ID]],Super_host[],5,FALSE)</f>
        <v>Host</v>
      </c>
    </row>
    <row r="5210" spans="1:22">
      <c r="A5210" s="4">
        <v>4483117</v>
      </c>
      <c r="B5210" t="s">
        <v>2467</v>
      </c>
      <c r="C5210" s="4">
        <v>23159248</v>
      </c>
      <c r="D5210" t="s">
        <v>2468</v>
      </c>
      <c r="E5210" t="s">
        <v>2469</v>
      </c>
      <c r="F5210" s="4">
        <v>10028</v>
      </c>
      <c r="G5210" s="13" t="s">
        <v>124</v>
      </c>
      <c r="H5210" s="13" t="s">
        <v>129</v>
      </c>
      <c r="I5210" s="1">
        <v>4077473</v>
      </c>
      <c r="J5210" s="1">
        <v>-7394859</v>
      </c>
      <c r="K5210" t="s">
        <v>40</v>
      </c>
      <c r="L5210" s="20">
        <v>69</v>
      </c>
      <c r="M5210" s="4">
        <v>2</v>
      </c>
      <c r="N5210" s="4">
        <v>11</v>
      </c>
      <c r="O5210" s="2">
        <v>43475</v>
      </c>
      <c r="P5210" s="3">
        <v>0.19</v>
      </c>
      <c r="Q5210" s="4">
        <v>1</v>
      </c>
      <c r="R5210" s="3">
        <v>5.6</v>
      </c>
      <c r="S52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0" t="str">
        <f>IF(AIRBNB[[#This Row],[RUIDO(dB)]]&lt;=4,"Silencioso",IF(AIRBNB[[#This Row],[RUIDO(dB)]]&lt;=5.5,"Poco Ruidoso","Ruidoso"))</f>
        <v>Ruidoso</v>
      </c>
      <c r="U5210" t="str">
        <f>IF(AND(AIRBNB[[#This Row],[PRECIO]]&lt;50,AIRBNB[[#This Row],[MIN_NOCHES]]&gt;3),"Dentro del presupuesto","No considerar")</f>
        <v>No considerar</v>
      </c>
      <c r="V5210" t="str">
        <f>VLOOKUP(AIRBNB[[#This Row],[HOST_ID]],Super_host[],5,FALSE)</f>
        <v>Host</v>
      </c>
    </row>
    <row r="5211" spans="1:22">
      <c r="A5211" s="4">
        <v>4271877</v>
      </c>
      <c r="B5211" t="s">
        <v>14781</v>
      </c>
      <c r="C5211" s="4">
        <v>21091779</v>
      </c>
      <c r="D5211" t="s">
        <v>5664</v>
      </c>
      <c r="E5211" t="s">
        <v>14782</v>
      </c>
      <c r="F5211" s="4">
        <v>11221</v>
      </c>
      <c r="G5211" s="13" t="s">
        <v>4662</v>
      </c>
      <c r="H5211" s="13" t="s">
        <v>9230</v>
      </c>
      <c r="I5211" s="1">
        <v>406869</v>
      </c>
      <c r="J5211" s="1">
        <v>-7392254</v>
      </c>
      <c r="K5211" t="s">
        <v>40</v>
      </c>
      <c r="L5211" s="20">
        <v>69</v>
      </c>
      <c r="M5211" s="4">
        <v>1</v>
      </c>
      <c r="N5211" s="4">
        <v>121</v>
      </c>
      <c r="O5211" s="2">
        <v>43638</v>
      </c>
      <c r="P5211" s="3">
        <v>2.68</v>
      </c>
      <c r="Q5211" s="4">
        <v>1</v>
      </c>
      <c r="R5211" s="3">
        <v>6.9</v>
      </c>
      <c r="S52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1" t="str">
        <f>IF(AIRBNB[[#This Row],[RUIDO(dB)]]&lt;=4,"Silencioso",IF(AIRBNB[[#This Row],[RUIDO(dB)]]&lt;=5.5,"Poco Ruidoso","Ruidoso"))</f>
        <v>Ruidoso</v>
      </c>
      <c r="U5211" t="str">
        <f>IF(AND(AIRBNB[[#This Row],[PRECIO]]&lt;50,AIRBNB[[#This Row],[MIN_NOCHES]]&gt;3),"Dentro del presupuesto","No considerar")</f>
        <v>No considerar</v>
      </c>
      <c r="V5211" t="str">
        <f>VLOOKUP(AIRBNB[[#This Row],[HOST_ID]],Super_host[],5,FALSE)</f>
        <v>Host</v>
      </c>
    </row>
    <row r="5212" spans="1:22">
      <c r="A5212" s="4">
        <v>4047638</v>
      </c>
      <c r="B5212" t="s">
        <v>8408</v>
      </c>
      <c r="C5212" s="4">
        <v>20987432</v>
      </c>
      <c r="D5212" t="s">
        <v>8409</v>
      </c>
      <c r="E5212" t="s">
        <v>8410</v>
      </c>
      <c r="F5212" s="4">
        <v>11106</v>
      </c>
      <c r="G5212" s="13" t="s">
        <v>7897</v>
      </c>
      <c r="H5212" s="13" t="s">
        <v>7940</v>
      </c>
      <c r="I5212" s="1">
        <v>407653</v>
      </c>
      <c r="J5212" s="1">
        <v>-7392661</v>
      </c>
      <c r="K5212" t="s">
        <v>40</v>
      </c>
      <c r="L5212" s="20">
        <v>69</v>
      </c>
      <c r="M5212" s="4">
        <v>4</v>
      </c>
      <c r="N5212" s="4">
        <v>22</v>
      </c>
      <c r="O5212" s="2">
        <v>43620</v>
      </c>
      <c r="P5212" s="3">
        <v>0.38</v>
      </c>
      <c r="Q5212" s="4">
        <v>5</v>
      </c>
      <c r="R5212" s="3">
        <v>6.24</v>
      </c>
      <c r="S52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2" t="str">
        <f>IF(AIRBNB[[#This Row],[RUIDO(dB)]]&lt;=4,"Silencioso",IF(AIRBNB[[#This Row],[RUIDO(dB)]]&lt;=5.5,"Poco Ruidoso","Ruidoso"))</f>
        <v>Ruidoso</v>
      </c>
      <c r="U5212" t="str">
        <f>IF(AND(AIRBNB[[#This Row],[PRECIO]]&lt;50,AIRBNB[[#This Row],[MIN_NOCHES]]&gt;3),"Dentro del presupuesto","No considerar")</f>
        <v>No considerar</v>
      </c>
      <c r="V5212" t="str">
        <f>VLOOKUP(AIRBNB[[#This Row],[HOST_ID]],Super_host[],5,FALSE)</f>
        <v>Host</v>
      </c>
    </row>
    <row r="5213" spans="1:22">
      <c r="A5213" s="4">
        <v>6673638</v>
      </c>
      <c r="B5213" t="s">
        <v>15552</v>
      </c>
      <c r="C5213" s="4">
        <v>19600872</v>
      </c>
      <c r="D5213" t="s">
        <v>15553</v>
      </c>
      <c r="E5213" t="s">
        <v>15554</v>
      </c>
      <c r="F5213" s="4">
        <v>11223</v>
      </c>
      <c r="G5213" s="13" t="s">
        <v>4662</v>
      </c>
      <c r="H5213" s="13" t="s">
        <v>10191</v>
      </c>
      <c r="I5213" s="1">
        <v>406046</v>
      </c>
      <c r="J5213" s="1">
        <v>-7397772</v>
      </c>
      <c r="K5213" t="s">
        <v>40</v>
      </c>
      <c r="L5213" s="20">
        <v>69</v>
      </c>
      <c r="M5213" s="4">
        <v>1</v>
      </c>
      <c r="N5213" s="4">
        <v>0</v>
      </c>
      <c r="O5213" s="2">
        <v>43644</v>
      </c>
      <c r="P5213" s="3">
        <v>0.04</v>
      </c>
      <c r="Q5213" s="4">
        <v>1</v>
      </c>
      <c r="R5213" s="3">
        <v>6.9</v>
      </c>
      <c r="S52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3" t="str">
        <f>IF(AIRBNB[[#This Row],[RUIDO(dB)]]&lt;=4,"Silencioso",IF(AIRBNB[[#This Row],[RUIDO(dB)]]&lt;=5.5,"Poco Ruidoso","Ruidoso"))</f>
        <v>Ruidoso</v>
      </c>
      <c r="U5213" t="str">
        <f>IF(AND(AIRBNB[[#This Row],[PRECIO]]&lt;50,AIRBNB[[#This Row],[MIN_NOCHES]]&gt;3),"Dentro del presupuesto","No considerar")</f>
        <v>No considerar</v>
      </c>
      <c r="V5213" t="str">
        <f>VLOOKUP(AIRBNB[[#This Row],[HOST_ID]],Super_host[],5,FALSE)</f>
        <v>Host</v>
      </c>
    </row>
    <row r="5214" spans="1:22">
      <c r="A5214" s="4">
        <v>3643392</v>
      </c>
      <c r="B5214" t="s">
        <v>13385</v>
      </c>
      <c r="C5214" s="4">
        <v>18397763</v>
      </c>
      <c r="D5214" t="s">
        <v>12115</v>
      </c>
      <c r="E5214" t="s">
        <v>13386</v>
      </c>
      <c r="F5214" s="4">
        <v>11221</v>
      </c>
      <c r="G5214" s="13" t="s">
        <v>4662</v>
      </c>
      <c r="H5214" s="13" t="s">
        <v>9230</v>
      </c>
      <c r="I5214" s="1">
        <v>4068635</v>
      </c>
      <c r="J5214" s="1">
        <v>-7393246</v>
      </c>
      <c r="K5214" t="s">
        <v>40</v>
      </c>
      <c r="L5214" s="20">
        <v>69</v>
      </c>
      <c r="M5214" s="4">
        <v>2</v>
      </c>
      <c r="N5214" s="4">
        <v>56</v>
      </c>
      <c r="O5214" s="2">
        <v>43648</v>
      </c>
      <c r="P5214" s="3">
        <v>0.95</v>
      </c>
      <c r="Q5214" s="4">
        <v>1</v>
      </c>
      <c r="R5214" s="3">
        <v>6.9</v>
      </c>
      <c r="S52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4" t="str">
        <f>IF(AIRBNB[[#This Row],[RUIDO(dB)]]&lt;=4,"Silencioso",IF(AIRBNB[[#This Row],[RUIDO(dB)]]&lt;=5.5,"Poco Ruidoso","Ruidoso"))</f>
        <v>Ruidoso</v>
      </c>
      <c r="U5214" t="str">
        <f>IF(AND(AIRBNB[[#This Row],[PRECIO]]&lt;50,AIRBNB[[#This Row],[MIN_NOCHES]]&gt;3),"Dentro del presupuesto","No considerar")</f>
        <v>No considerar</v>
      </c>
      <c r="V5214" t="str">
        <f>VLOOKUP(AIRBNB[[#This Row],[HOST_ID]],Super_host[],5,FALSE)</f>
        <v>Host</v>
      </c>
    </row>
    <row r="5215" spans="1:22">
      <c r="A5215" s="4">
        <v>3619399</v>
      </c>
      <c r="B5215" t="s">
        <v>10450</v>
      </c>
      <c r="C5215" s="4">
        <v>17619450</v>
      </c>
      <c r="D5215" t="s">
        <v>1669</v>
      </c>
      <c r="E5215" t="s">
        <v>10451</v>
      </c>
      <c r="F5215" s="4">
        <v>11210</v>
      </c>
      <c r="G5215" s="13" t="s">
        <v>4662</v>
      </c>
      <c r="H5215" s="13" t="s">
        <v>9427</v>
      </c>
      <c r="I5215" s="1">
        <v>4063631</v>
      </c>
      <c r="J5215" s="1">
        <v>-7395313</v>
      </c>
      <c r="K5215" t="s">
        <v>40</v>
      </c>
      <c r="L5215" s="20">
        <v>69</v>
      </c>
      <c r="M5215" s="4">
        <v>1</v>
      </c>
      <c r="N5215" s="4">
        <v>4</v>
      </c>
      <c r="O5215" s="2">
        <v>42297</v>
      </c>
      <c r="P5215" s="3">
        <v>0.09</v>
      </c>
      <c r="Q5215" s="4">
        <v>1</v>
      </c>
      <c r="R5215" s="3">
        <v>6.9</v>
      </c>
      <c r="S52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5" t="str">
        <f>IF(AIRBNB[[#This Row],[RUIDO(dB)]]&lt;=4,"Silencioso",IF(AIRBNB[[#This Row],[RUIDO(dB)]]&lt;=5.5,"Poco Ruidoso","Ruidoso"))</f>
        <v>Ruidoso</v>
      </c>
      <c r="U5215" t="str">
        <f>IF(AND(AIRBNB[[#This Row],[PRECIO]]&lt;50,AIRBNB[[#This Row],[MIN_NOCHES]]&gt;3),"Dentro del presupuesto","No considerar")</f>
        <v>No considerar</v>
      </c>
      <c r="V5215" t="str">
        <f>VLOOKUP(AIRBNB[[#This Row],[HOST_ID]],Super_host[],5,FALSE)</f>
        <v>Host</v>
      </c>
    </row>
    <row r="5216" spans="1:22">
      <c r="A5216" s="4">
        <v>5681611</v>
      </c>
      <c r="B5216" t="s">
        <v>8503</v>
      </c>
      <c r="C5216" s="4">
        <v>16514175</v>
      </c>
      <c r="D5216" t="s">
        <v>466</v>
      </c>
      <c r="E5216" t="s">
        <v>8504</v>
      </c>
      <c r="F5216" s="4">
        <v>11373</v>
      </c>
      <c r="G5216" s="13" t="s">
        <v>7897</v>
      </c>
      <c r="H5216" s="13" t="s">
        <v>8051</v>
      </c>
      <c r="I5216" s="1">
        <v>4074595</v>
      </c>
      <c r="J5216" s="1">
        <v>-7388691</v>
      </c>
      <c r="K5216" t="s">
        <v>40</v>
      </c>
      <c r="L5216" s="20">
        <v>69</v>
      </c>
      <c r="M5216" s="4">
        <v>1</v>
      </c>
      <c r="N5216" s="4">
        <v>20</v>
      </c>
      <c r="O5216" s="2">
        <v>43399</v>
      </c>
      <c r="P5216" s="3">
        <v>0.56999999999999995</v>
      </c>
      <c r="Q5216" s="4">
        <v>5</v>
      </c>
      <c r="R5216" s="3">
        <v>6.24</v>
      </c>
      <c r="S52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6" t="str">
        <f>IF(AIRBNB[[#This Row],[RUIDO(dB)]]&lt;=4,"Silencioso",IF(AIRBNB[[#This Row],[RUIDO(dB)]]&lt;=5.5,"Poco Ruidoso","Ruidoso"))</f>
        <v>Ruidoso</v>
      </c>
      <c r="U5216" t="str">
        <f>IF(AND(AIRBNB[[#This Row],[PRECIO]]&lt;50,AIRBNB[[#This Row],[MIN_NOCHES]]&gt;3),"Dentro del presupuesto","No considerar")</f>
        <v>No considerar</v>
      </c>
      <c r="V5216" t="str">
        <f>VLOOKUP(AIRBNB[[#This Row],[HOST_ID]],Super_host[],5,FALSE)</f>
        <v>Host</v>
      </c>
    </row>
    <row r="5217" spans="1:22">
      <c r="A5217" s="4">
        <v>4491140</v>
      </c>
      <c r="B5217" t="s">
        <v>9112</v>
      </c>
      <c r="C5217" s="4">
        <v>15823911</v>
      </c>
      <c r="D5217" t="s">
        <v>9113</v>
      </c>
      <c r="E5217" t="s">
        <v>9114</v>
      </c>
      <c r="F5217" s="4">
        <v>11106</v>
      </c>
      <c r="G5217" s="13" t="s">
        <v>7897</v>
      </c>
      <c r="H5217" s="13" t="s">
        <v>7905</v>
      </c>
      <c r="I5217" s="1">
        <v>4076063</v>
      </c>
      <c r="J5217" s="1">
        <v>-7392801</v>
      </c>
      <c r="K5217" t="s">
        <v>40</v>
      </c>
      <c r="L5217" s="20">
        <v>69</v>
      </c>
      <c r="M5217" s="4">
        <v>1</v>
      </c>
      <c r="N5217" s="4">
        <v>0</v>
      </c>
      <c r="O5217" s="2">
        <v>43645</v>
      </c>
      <c r="P5217" s="3">
        <v>2.12</v>
      </c>
      <c r="Q5217" s="4">
        <v>5</v>
      </c>
      <c r="R5217" s="3">
        <v>6.24</v>
      </c>
      <c r="S52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7" t="str">
        <f>IF(AIRBNB[[#This Row],[RUIDO(dB)]]&lt;=4,"Silencioso",IF(AIRBNB[[#This Row],[RUIDO(dB)]]&lt;=5.5,"Poco Ruidoso","Ruidoso"))</f>
        <v>Ruidoso</v>
      </c>
      <c r="U5217" t="str">
        <f>IF(AND(AIRBNB[[#This Row],[PRECIO]]&lt;50,AIRBNB[[#This Row],[MIN_NOCHES]]&gt;3),"Dentro del presupuesto","No considerar")</f>
        <v>No considerar</v>
      </c>
      <c r="V5217" t="str">
        <f>VLOOKUP(AIRBNB[[#This Row],[HOST_ID]],Super_host[],5,FALSE)</f>
        <v>Host</v>
      </c>
    </row>
    <row r="5218" spans="1:22">
      <c r="A5218" s="4">
        <v>6478141</v>
      </c>
      <c r="B5218" t="s">
        <v>8345</v>
      </c>
      <c r="C5218" s="4">
        <v>15743237</v>
      </c>
      <c r="D5218" t="s">
        <v>8346</v>
      </c>
      <c r="E5218" t="s">
        <v>8347</v>
      </c>
      <c r="F5218" s="4">
        <v>11373</v>
      </c>
      <c r="G5218" s="13" t="s">
        <v>7897</v>
      </c>
      <c r="H5218" s="13" t="s">
        <v>8051</v>
      </c>
      <c r="I5218" s="1">
        <v>40734</v>
      </c>
      <c r="J5218" s="1">
        <v>-7386596</v>
      </c>
      <c r="K5218" t="s">
        <v>40</v>
      </c>
      <c r="L5218" s="20">
        <v>69</v>
      </c>
      <c r="M5218" s="4">
        <v>1</v>
      </c>
      <c r="N5218" s="4">
        <v>14</v>
      </c>
      <c r="O5218" s="2">
        <v>42304</v>
      </c>
      <c r="P5218" s="3">
        <v>0.28000000000000003</v>
      </c>
      <c r="Q5218" s="4">
        <v>5</v>
      </c>
      <c r="R5218" s="3">
        <v>6.24</v>
      </c>
      <c r="S52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8" t="str">
        <f>IF(AIRBNB[[#This Row],[RUIDO(dB)]]&lt;=4,"Silencioso",IF(AIRBNB[[#This Row],[RUIDO(dB)]]&lt;=5.5,"Poco Ruidoso","Ruidoso"))</f>
        <v>Ruidoso</v>
      </c>
      <c r="U5218" t="str">
        <f>IF(AND(AIRBNB[[#This Row],[PRECIO]]&lt;50,AIRBNB[[#This Row],[MIN_NOCHES]]&gt;3),"Dentro del presupuesto","No considerar")</f>
        <v>No considerar</v>
      </c>
      <c r="V5218" t="str">
        <f>VLOOKUP(AIRBNB[[#This Row],[HOST_ID]],Super_host[],5,FALSE)</f>
        <v>Host</v>
      </c>
    </row>
    <row r="5219" spans="1:22">
      <c r="A5219" s="4">
        <v>4509357</v>
      </c>
      <c r="B5219" t="s">
        <v>3808</v>
      </c>
      <c r="C5219" s="4">
        <v>15313939</v>
      </c>
      <c r="D5219" t="s">
        <v>561</v>
      </c>
      <c r="E5219" t="s">
        <v>3809</v>
      </c>
      <c r="F5219" s="4">
        <v>10039</v>
      </c>
      <c r="G5219" s="13" t="s">
        <v>124</v>
      </c>
      <c r="H5219" s="13" t="s">
        <v>148</v>
      </c>
      <c r="I5219" s="1">
        <v>4082412</v>
      </c>
      <c r="J5219" s="1">
        <v>-7393872</v>
      </c>
      <c r="K5219" t="s">
        <v>40</v>
      </c>
      <c r="L5219" s="20">
        <v>69</v>
      </c>
      <c r="M5219" s="4">
        <v>1</v>
      </c>
      <c r="N5219" s="4">
        <v>22</v>
      </c>
      <c r="O5219" s="2">
        <v>42738</v>
      </c>
      <c r="P5219" s="3">
        <v>0.47</v>
      </c>
      <c r="Q5219" s="4">
        <v>1</v>
      </c>
      <c r="R5219" s="3">
        <v>5.6</v>
      </c>
      <c r="S52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19" t="str">
        <f>IF(AIRBNB[[#This Row],[RUIDO(dB)]]&lt;=4,"Silencioso",IF(AIRBNB[[#This Row],[RUIDO(dB)]]&lt;=5.5,"Poco Ruidoso","Ruidoso"))</f>
        <v>Ruidoso</v>
      </c>
      <c r="U5219" t="str">
        <f>IF(AND(AIRBNB[[#This Row],[PRECIO]]&lt;50,AIRBNB[[#This Row],[MIN_NOCHES]]&gt;3),"Dentro del presupuesto","No considerar")</f>
        <v>No considerar</v>
      </c>
      <c r="V5219" t="str">
        <f>VLOOKUP(AIRBNB[[#This Row],[HOST_ID]],Super_host[],5,FALSE)</f>
        <v>Host</v>
      </c>
    </row>
    <row r="5220" spans="1:22">
      <c r="A5220" s="4">
        <v>2804065</v>
      </c>
      <c r="B5220" t="s">
        <v>11922</v>
      </c>
      <c r="C5220" s="4">
        <v>14343538</v>
      </c>
      <c r="D5220" t="s">
        <v>11923</v>
      </c>
      <c r="E5220" t="s">
        <v>11924</v>
      </c>
      <c r="F5220" s="4">
        <v>11206</v>
      </c>
      <c r="G5220" s="13" t="s">
        <v>4662</v>
      </c>
      <c r="H5220" s="13" t="s">
        <v>9274</v>
      </c>
      <c r="I5220" s="1">
        <v>4070012</v>
      </c>
      <c r="J5220" s="1">
        <v>-7393062</v>
      </c>
      <c r="K5220" t="s">
        <v>40</v>
      </c>
      <c r="L5220" s="20">
        <v>69</v>
      </c>
      <c r="M5220" s="4">
        <v>3</v>
      </c>
      <c r="N5220" s="4">
        <v>19</v>
      </c>
      <c r="O5220" s="2">
        <v>43063</v>
      </c>
      <c r="P5220" s="3">
        <v>0.31</v>
      </c>
      <c r="Q5220" s="4">
        <v>1</v>
      </c>
      <c r="R5220" s="3">
        <v>6.9</v>
      </c>
      <c r="S52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0" t="str">
        <f>IF(AIRBNB[[#This Row],[RUIDO(dB)]]&lt;=4,"Silencioso",IF(AIRBNB[[#This Row],[RUIDO(dB)]]&lt;=5.5,"Poco Ruidoso","Ruidoso"))</f>
        <v>Ruidoso</v>
      </c>
      <c r="U5220" t="str">
        <f>IF(AND(AIRBNB[[#This Row],[PRECIO]]&lt;50,AIRBNB[[#This Row],[MIN_NOCHES]]&gt;3),"Dentro del presupuesto","No considerar")</f>
        <v>No considerar</v>
      </c>
      <c r="V5220" t="str">
        <f>VLOOKUP(AIRBNB[[#This Row],[HOST_ID]],Super_host[],5,FALSE)</f>
        <v>Host</v>
      </c>
    </row>
    <row r="5221" spans="1:22">
      <c r="A5221" s="4">
        <v>2870603</v>
      </c>
      <c r="B5221" t="s">
        <v>8710</v>
      </c>
      <c r="C5221" s="4">
        <v>14204809</v>
      </c>
      <c r="D5221" t="s">
        <v>8711</v>
      </c>
      <c r="E5221" t="s">
        <v>8712</v>
      </c>
      <c r="F5221" s="4">
        <v>11372</v>
      </c>
      <c r="G5221" s="13" t="s">
        <v>7897</v>
      </c>
      <c r="H5221" s="13" t="s">
        <v>8009</v>
      </c>
      <c r="I5221" s="1">
        <v>4075625</v>
      </c>
      <c r="J5221" s="1">
        <v>-7387542</v>
      </c>
      <c r="K5221" t="s">
        <v>5</v>
      </c>
      <c r="L5221" s="20">
        <v>69</v>
      </c>
      <c r="M5221" s="4">
        <v>6</v>
      </c>
      <c r="N5221" s="4">
        <v>78</v>
      </c>
      <c r="O5221" s="2">
        <v>43638</v>
      </c>
      <c r="P5221" s="3">
        <v>1.25</v>
      </c>
      <c r="Q5221" s="4">
        <v>5</v>
      </c>
      <c r="R5221" s="3">
        <v>6.24</v>
      </c>
      <c r="S52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1" t="str">
        <f>IF(AIRBNB[[#This Row],[RUIDO(dB)]]&lt;=4,"Silencioso",IF(AIRBNB[[#This Row],[RUIDO(dB)]]&lt;=5.5,"Poco Ruidoso","Ruidoso"))</f>
        <v>Ruidoso</v>
      </c>
      <c r="U5221" t="str">
        <f>IF(AND(AIRBNB[[#This Row],[PRECIO]]&lt;50,AIRBNB[[#This Row],[MIN_NOCHES]]&gt;3),"Dentro del presupuesto","No considerar")</f>
        <v>No considerar</v>
      </c>
      <c r="V5221" t="str">
        <f>VLOOKUP(AIRBNB[[#This Row],[HOST_ID]],Super_host[],5,FALSE)</f>
        <v>Host</v>
      </c>
    </row>
    <row r="5222" spans="1:22">
      <c r="A5222" s="4">
        <v>3659544</v>
      </c>
      <c r="B5222" t="s">
        <v>6112</v>
      </c>
      <c r="C5222" s="4">
        <v>12327430</v>
      </c>
      <c r="D5222" t="s">
        <v>5742</v>
      </c>
      <c r="E5222" t="s">
        <v>6113</v>
      </c>
      <c r="F5222" s="4">
        <v>10018</v>
      </c>
      <c r="G5222" s="13" t="s">
        <v>124</v>
      </c>
      <c r="H5222" s="13" t="s">
        <v>249</v>
      </c>
      <c r="I5222" s="1">
        <v>4076625</v>
      </c>
      <c r="J5222" s="1">
        <v>-7399387</v>
      </c>
      <c r="K5222" t="s">
        <v>40</v>
      </c>
      <c r="L5222" s="20">
        <v>69</v>
      </c>
      <c r="M5222" s="4">
        <v>3</v>
      </c>
      <c r="N5222" s="4">
        <v>168</v>
      </c>
      <c r="O5222" s="2">
        <v>43639</v>
      </c>
      <c r="P5222" s="3">
        <v>2.88</v>
      </c>
      <c r="Q5222" s="4">
        <v>1</v>
      </c>
      <c r="R5222" s="3">
        <v>5.6</v>
      </c>
      <c r="S52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2" t="str">
        <f>IF(AIRBNB[[#This Row],[RUIDO(dB)]]&lt;=4,"Silencioso",IF(AIRBNB[[#This Row],[RUIDO(dB)]]&lt;=5.5,"Poco Ruidoso","Ruidoso"))</f>
        <v>Ruidoso</v>
      </c>
      <c r="U5222" t="str">
        <f>IF(AND(AIRBNB[[#This Row],[PRECIO]]&lt;50,AIRBNB[[#This Row],[MIN_NOCHES]]&gt;3),"Dentro del presupuesto","No considerar")</f>
        <v>No considerar</v>
      </c>
      <c r="V5222" t="str">
        <f>VLOOKUP(AIRBNB[[#This Row],[HOST_ID]],Super_host[],5,FALSE)</f>
        <v>Host</v>
      </c>
    </row>
    <row r="5223" spans="1:22">
      <c r="A5223" s="4">
        <v>2057595</v>
      </c>
      <c r="B5223" t="s">
        <v>4169</v>
      </c>
      <c r="C5223" s="4">
        <v>10535464</v>
      </c>
      <c r="D5223" t="s">
        <v>4170</v>
      </c>
      <c r="E5223" t="s">
        <v>4171</v>
      </c>
      <c r="F5223" s="4">
        <v>10003</v>
      </c>
      <c r="G5223" s="13" t="s">
        <v>124</v>
      </c>
      <c r="H5223" s="13" t="s">
        <v>133</v>
      </c>
      <c r="I5223" s="1">
        <v>4072829</v>
      </c>
      <c r="J5223" s="1">
        <v>-7398907</v>
      </c>
      <c r="K5223" t="s">
        <v>40</v>
      </c>
      <c r="L5223" s="20">
        <v>69</v>
      </c>
      <c r="M5223" s="4">
        <v>13</v>
      </c>
      <c r="N5223" s="4">
        <v>42</v>
      </c>
      <c r="O5223" s="2">
        <v>43610</v>
      </c>
      <c r="P5223" s="3">
        <v>0.62</v>
      </c>
      <c r="Q5223" s="4">
        <v>1</v>
      </c>
      <c r="R5223" s="3">
        <v>5.6</v>
      </c>
      <c r="S52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3" t="str">
        <f>IF(AIRBNB[[#This Row],[RUIDO(dB)]]&lt;=4,"Silencioso",IF(AIRBNB[[#This Row],[RUIDO(dB)]]&lt;=5.5,"Poco Ruidoso","Ruidoso"))</f>
        <v>Ruidoso</v>
      </c>
      <c r="U5223" t="str">
        <f>IF(AND(AIRBNB[[#This Row],[PRECIO]]&lt;50,AIRBNB[[#This Row],[MIN_NOCHES]]&gt;3),"Dentro del presupuesto","No considerar")</f>
        <v>No considerar</v>
      </c>
      <c r="V5223" t="str">
        <f>VLOOKUP(AIRBNB[[#This Row],[HOST_ID]],Super_host[],5,FALSE)</f>
        <v>Host</v>
      </c>
    </row>
    <row r="5224" spans="1:22">
      <c r="A5224" s="4">
        <v>5521107</v>
      </c>
      <c r="B5224" t="s">
        <v>12375</v>
      </c>
      <c r="C5224" s="4">
        <v>9862957</v>
      </c>
      <c r="D5224" t="s">
        <v>12376</v>
      </c>
      <c r="E5224" t="s">
        <v>12377</v>
      </c>
      <c r="F5224" s="4">
        <v>11213</v>
      </c>
      <c r="G5224" s="13" t="s">
        <v>4662</v>
      </c>
      <c r="H5224" s="13" t="s">
        <v>9252</v>
      </c>
      <c r="I5224" s="1">
        <v>4067049</v>
      </c>
      <c r="J5224" s="1">
        <v>-7394177</v>
      </c>
      <c r="K5224" t="s">
        <v>40</v>
      </c>
      <c r="L5224" s="20">
        <v>69</v>
      </c>
      <c r="M5224" s="4">
        <v>15</v>
      </c>
      <c r="N5224" s="4">
        <v>21</v>
      </c>
      <c r="O5224" s="2">
        <v>43369</v>
      </c>
      <c r="P5224" s="3">
        <v>0.43</v>
      </c>
      <c r="Q5224" s="4">
        <v>1</v>
      </c>
      <c r="R5224" s="3">
        <v>6.9</v>
      </c>
      <c r="S52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4" t="str">
        <f>IF(AIRBNB[[#This Row],[RUIDO(dB)]]&lt;=4,"Silencioso",IF(AIRBNB[[#This Row],[RUIDO(dB)]]&lt;=5.5,"Poco Ruidoso","Ruidoso"))</f>
        <v>Ruidoso</v>
      </c>
      <c r="U5224" t="str">
        <f>IF(AND(AIRBNB[[#This Row],[PRECIO]]&lt;50,AIRBNB[[#This Row],[MIN_NOCHES]]&gt;3),"Dentro del presupuesto","No considerar")</f>
        <v>No considerar</v>
      </c>
      <c r="V5224" t="str">
        <f>VLOOKUP(AIRBNB[[#This Row],[HOST_ID]],Super_host[],5,FALSE)</f>
        <v>Host</v>
      </c>
    </row>
    <row r="5225" spans="1:22">
      <c r="A5225" s="4">
        <v>3318859</v>
      </c>
      <c r="B5225" t="s">
        <v>12487</v>
      </c>
      <c r="C5225" s="4">
        <v>9306976</v>
      </c>
      <c r="D5225" t="s">
        <v>75</v>
      </c>
      <c r="E5225" t="s">
        <v>12488</v>
      </c>
      <c r="F5225" s="4">
        <v>11222</v>
      </c>
      <c r="G5225" s="13" t="s">
        <v>4662</v>
      </c>
      <c r="H5225" s="13" t="s">
        <v>9249</v>
      </c>
      <c r="I5225" s="1">
        <v>4073535</v>
      </c>
      <c r="J5225" s="1">
        <v>-739565</v>
      </c>
      <c r="K5225" t="s">
        <v>40</v>
      </c>
      <c r="L5225" s="20">
        <v>69</v>
      </c>
      <c r="M5225" s="4">
        <v>2</v>
      </c>
      <c r="N5225" s="4">
        <v>25</v>
      </c>
      <c r="O5225" s="2">
        <v>43508</v>
      </c>
      <c r="P5225" s="3">
        <v>0.47</v>
      </c>
      <c r="Q5225" s="4">
        <v>1</v>
      </c>
      <c r="R5225" s="3">
        <v>6.9</v>
      </c>
      <c r="S52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5" t="str">
        <f>IF(AIRBNB[[#This Row],[RUIDO(dB)]]&lt;=4,"Silencioso",IF(AIRBNB[[#This Row],[RUIDO(dB)]]&lt;=5.5,"Poco Ruidoso","Ruidoso"))</f>
        <v>Ruidoso</v>
      </c>
      <c r="U5225" t="str">
        <f>IF(AND(AIRBNB[[#This Row],[PRECIO]]&lt;50,AIRBNB[[#This Row],[MIN_NOCHES]]&gt;3),"Dentro del presupuesto","No considerar")</f>
        <v>No considerar</v>
      </c>
      <c r="V5225" t="str">
        <f>VLOOKUP(AIRBNB[[#This Row],[HOST_ID]],Super_host[],5,FALSE)</f>
        <v>Host</v>
      </c>
    </row>
    <row r="5226" spans="1:22">
      <c r="A5226" s="4">
        <v>1461965</v>
      </c>
      <c r="B5226" t="s">
        <v>13735</v>
      </c>
      <c r="C5226" s="4">
        <v>7833913</v>
      </c>
      <c r="D5226" t="s">
        <v>13736</v>
      </c>
      <c r="E5226" t="s">
        <v>13692</v>
      </c>
      <c r="F5226" s="4">
        <v>11213</v>
      </c>
      <c r="G5226" s="13" t="s">
        <v>4662</v>
      </c>
      <c r="H5226" s="13" t="s">
        <v>9252</v>
      </c>
      <c r="I5226" s="1">
        <v>4067471</v>
      </c>
      <c r="J5226" s="1">
        <v>-7394571</v>
      </c>
      <c r="K5226" t="s">
        <v>40</v>
      </c>
      <c r="L5226" s="20">
        <v>69</v>
      </c>
      <c r="M5226" s="4">
        <v>2</v>
      </c>
      <c r="N5226" s="4">
        <v>90</v>
      </c>
      <c r="O5226" s="2">
        <v>43648</v>
      </c>
      <c r="P5226" s="3">
        <v>1.25</v>
      </c>
      <c r="Q5226" s="4">
        <v>1</v>
      </c>
      <c r="R5226" s="3">
        <v>6.9</v>
      </c>
      <c r="S52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6" t="str">
        <f>IF(AIRBNB[[#This Row],[RUIDO(dB)]]&lt;=4,"Silencioso",IF(AIRBNB[[#This Row],[RUIDO(dB)]]&lt;=5.5,"Poco Ruidoso","Ruidoso"))</f>
        <v>Ruidoso</v>
      </c>
      <c r="U5226" t="str">
        <f>IF(AND(AIRBNB[[#This Row],[PRECIO]]&lt;50,AIRBNB[[#This Row],[MIN_NOCHES]]&gt;3),"Dentro del presupuesto","No considerar")</f>
        <v>No considerar</v>
      </c>
      <c r="V5226" t="str">
        <f>VLOOKUP(AIRBNB[[#This Row],[HOST_ID]],Super_host[],5,FALSE)</f>
        <v>Host</v>
      </c>
    </row>
    <row r="5227" spans="1:22">
      <c r="A5227" s="4">
        <v>1526741</v>
      </c>
      <c r="B5227" t="s">
        <v>5788</v>
      </c>
      <c r="C5227" s="4">
        <v>6486116</v>
      </c>
      <c r="D5227" t="s">
        <v>2506</v>
      </c>
      <c r="E5227" t="s">
        <v>5789</v>
      </c>
      <c r="F5227" s="4">
        <v>10029</v>
      </c>
      <c r="G5227" s="13" t="s">
        <v>124</v>
      </c>
      <c r="H5227" s="13" t="s">
        <v>219</v>
      </c>
      <c r="I5227" s="1">
        <v>4079004</v>
      </c>
      <c r="J5227" s="1">
        <v>-7394846</v>
      </c>
      <c r="K5227" t="s">
        <v>268</v>
      </c>
      <c r="L5227" s="20">
        <v>69</v>
      </c>
      <c r="M5227" s="4">
        <v>1</v>
      </c>
      <c r="N5227" s="4">
        <v>136</v>
      </c>
      <c r="O5227" s="2">
        <v>43559</v>
      </c>
      <c r="P5227" s="3">
        <v>2.13</v>
      </c>
      <c r="Q5227" s="4">
        <v>1</v>
      </c>
      <c r="R5227" s="3">
        <v>5.6</v>
      </c>
      <c r="S52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7" t="str">
        <f>IF(AIRBNB[[#This Row],[RUIDO(dB)]]&lt;=4,"Silencioso",IF(AIRBNB[[#This Row],[RUIDO(dB)]]&lt;=5.5,"Poco Ruidoso","Ruidoso"))</f>
        <v>Ruidoso</v>
      </c>
      <c r="U5227" t="str">
        <f>IF(AND(AIRBNB[[#This Row],[PRECIO]]&lt;50,AIRBNB[[#This Row],[MIN_NOCHES]]&gt;3),"Dentro del presupuesto","No considerar")</f>
        <v>No considerar</v>
      </c>
      <c r="V5227" t="str">
        <f>VLOOKUP(AIRBNB[[#This Row],[HOST_ID]],Super_host[],5,FALSE)</f>
        <v>Host</v>
      </c>
    </row>
    <row r="5228" spans="1:22">
      <c r="A5228" s="4">
        <v>3624653</v>
      </c>
      <c r="B5228" t="s">
        <v>11234</v>
      </c>
      <c r="C5228" s="4">
        <v>6472334</v>
      </c>
      <c r="D5228" t="s">
        <v>387</v>
      </c>
      <c r="E5228" t="s">
        <v>11235</v>
      </c>
      <c r="F5228" s="4">
        <v>11249</v>
      </c>
      <c r="G5228" s="13" t="s">
        <v>4662</v>
      </c>
      <c r="H5228" s="13" t="s">
        <v>9218</v>
      </c>
      <c r="I5228" s="1">
        <v>4071286</v>
      </c>
      <c r="J5228" s="1">
        <v>-7396244</v>
      </c>
      <c r="K5228" t="s">
        <v>40</v>
      </c>
      <c r="L5228" s="20">
        <v>69</v>
      </c>
      <c r="M5228" s="4">
        <v>2</v>
      </c>
      <c r="N5228" s="4">
        <v>11</v>
      </c>
      <c r="O5228" s="2">
        <v>42489</v>
      </c>
      <c r="P5228" s="3">
        <v>0.18</v>
      </c>
      <c r="Q5228" s="4">
        <v>1</v>
      </c>
      <c r="R5228" s="3">
        <v>6.9</v>
      </c>
      <c r="S52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8" t="str">
        <f>IF(AIRBNB[[#This Row],[RUIDO(dB)]]&lt;=4,"Silencioso",IF(AIRBNB[[#This Row],[RUIDO(dB)]]&lt;=5.5,"Poco Ruidoso","Ruidoso"))</f>
        <v>Ruidoso</v>
      </c>
      <c r="U5228" t="str">
        <f>IF(AND(AIRBNB[[#This Row],[PRECIO]]&lt;50,AIRBNB[[#This Row],[MIN_NOCHES]]&gt;3),"Dentro del presupuesto","No considerar")</f>
        <v>No considerar</v>
      </c>
      <c r="V5228" t="str">
        <f>VLOOKUP(AIRBNB[[#This Row],[HOST_ID]],Super_host[],5,FALSE)</f>
        <v>Host</v>
      </c>
    </row>
    <row r="5229" spans="1:22">
      <c r="A5229" s="4">
        <v>1025786</v>
      </c>
      <c r="B5229" t="s">
        <v>8242</v>
      </c>
      <c r="C5229" s="4">
        <v>5647813</v>
      </c>
      <c r="D5229" t="s">
        <v>8243</v>
      </c>
      <c r="E5229" t="s">
        <v>8244</v>
      </c>
      <c r="F5229" s="4">
        <v>11101</v>
      </c>
      <c r="G5229" s="13" t="s">
        <v>7897</v>
      </c>
      <c r="H5229" s="13" t="s">
        <v>7905</v>
      </c>
      <c r="I5229" s="1">
        <v>4074417</v>
      </c>
      <c r="J5229" s="1">
        <v>-7394823</v>
      </c>
      <c r="K5229" t="s">
        <v>40</v>
      </c>
      <c r="L5229" s="20">
        <v>69</v>
      </c>
      <c r="M5229" s="4">
        <v>7</v>
      </c>
      <c r="N5229" s="4">
        <v>12</v>
      </c>
      <c r="O5229" s="2">
        <v>43651</v>
      </c>
      <c r="P5229" s="3">
        <v>0.18</v>
      </c>
      <c r="Q5229" s="4">
        <v>5</v>
      </c>
      <c r="R5229" s="3">
        <v>6.24</v>
      </c>
      <c r="S52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29" t="str">
        <f>IF(AIRBNB[[#This Row],[RUIDO(dB)]]&lt;=4,"Silencioso",IF(AIRBNB[[#This Row],[RUIDO(dB)]]&lt;=5.5,"Poco Ruidoso","Ruidoso"))</f>
        <v>Ruidoso</v>
      </c>
      <c r="U5229" t="str">
        <f>IF(AND(AIRBNB[[#This Row],[PRECIO]]&lt;50,AIRBNB[[#This Row],[MIN_NOCHES]]&gt;3),"Dentro del presupuesto","No considerar")</f>
        <v>No considerar</v>
      </c>
      <c r="V5229" t="str">
        <f>VLOOKUP(AIRBNB[[#This Row],[HOST_ID]],Super_host[],5,FALSE)</f>
        <v>Host</v>
      </c>
    </row>
    <row r="5230" spans="1:22">
      <c r="A5230" s="4">
        <v>5849386</v>
      </c>
      <c r="B5230" t="s">
        <v>14863</v>
      </c>
      <c r="C5230" s="4">
        <v>5541374</v>
      </c>
      <c r="D5230" t="s">
        <v>14864</v>
      </c>
      <c r="E5230" t="s">
        <v>14865</v>
      </c>
      <c r="F5230" s="4">
        <v>11207</v>
      </c>
      <c r="G5230" s="13" t="s">
        <v>4662</v>
      </c>
      <c r="H5230" s="13" t="s">
        <v>9274</v>
      </c>
      <c r="I5230" s="1">
        <v>4068638</v>
      </c>
      <c r="J5230" s="1">
        <v>-7391368</v>
      </c>
      <c r="K5230" t="s">
        <v>40</v>
      </c>
      <c r="L5230" s="20">
        <v>69</v>
      </c>
      <c r="M5230" s="4">
        <v>2</v>
      </c>
      <c r="N5230" s="4">
        <v>148</v>
      </c>
      <c r="O5230" s="2">
        <v>43643</v>
      </c>
      <c r="P5230" s="3">
        <v>2.86</v>
      </c>
      <c r="Q5230" s="4">
        <v>1</v>
      </c>
      <c r="R5230" s="3">
        <v>6.9</v>
      </c>
      <c r="S52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0" t="str">
        <f>IF(AIRBNB[[#This Row],[RUIDO(dB)]]&lt;=4,"Silencioso",IF(AIRBNB[[#This Row],[RUIDO(dB)]]&lt;=5.5,"Poco Ruidoso","Ruidoso"))</f>
        <v>Ruidoso</v>
      </c>
      <c r="U5230" t="str">
        <f>IF(AND(AIRBNB[[#This Row],[PRECIO]]&lt;50,AIRBNB[[#This Row],[MIN_NOCHES]]&gt;3),"Dentro del presupuesto","No considerar")</f>
        <v>No considerar</v>
      </c>
      <c r="V5230" t="str">
        <f>VLOOKUP(AIRBNB[[#This Row],[HOST_ID]],Super_host[],5,FALSE)</f>
        <v>Host</v>
      </c>
    </row>
    <row r="5231" spans="1:22">
      <c r="A5231" s="4">
        <v>783341</v>
      </c>
      <c r="B5231" t="s">
        <v>4161</v>
      </c>
      <c r="C5231" s="4">
        <v>4111640</v>
      </c>
      <c r="D5231" t="s">
        <v>478</v>
      </c>
      <c r="E5231" t="s">
        <v>4162</v>
      </c>
      <c r="F5231" s="4">
        <v>10002</v>
      </c>
      <c r="G5231" s="13" t="s">
        <v>124</v>
      </c>
      <c r="H5231" s="13" t="s">
        <v>137</v>
      </c>
      <c r="I5231" s="1">
        <v>4071502</v>
      </c>
      <c r="J5231" s="1">
        <v>-7398192</v>
      </c>
      <c r="K5231" t="s">
        <v>40</v>
      </c>
      <c r="L5231" s="20">
        <v>69</v>
      </c>
      <c r="M5231" s="4">
        <v>7</v>
      </c>
      <c r="N5231" s="4">
        <v>48</v>
      </c>
      <c r="O5231" s="2">
        <v>43637</v>
      </c>
      <c r="P5231" s="3">
        <v>0.61</v>
      </c>
      <c r="Q5231" s="4">
        <v>1</v>
      </c>
      <c r="R5231" s="3">
        <v>5.6</v>
      </c>
      <c r="S52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1" t="str">
        <f>IF(AIRBNB[[#This Row],[RUIDO(dB)]]&lt;=4,"Silencioso",IF(AIRBNB[[#This Row],[RUIDO(dB)]]&lt;=5.5,"Poco Ruidoso","Ruidoso"))</f>
        <v>Ruidoso</v>
      </c>
      <c r="U5231" t="str">
        <f>IF(AND(AIRBNB[[#This Row],[PRECIO]]&lt;50,AIRBNB[[#This Row],[MIN_NOCHES]]&gt;3),"Dentro del presupuesto","No considerar")</f>
        <v>No considerar</v>
      </c>
      <c r="V5231" t="str">
        <f>VLOOKUP(AIRBNB[[#This Row],[HOST_ID]],Super_host[],5,FALSE)</f>
        <v>Host</v>
      </c>
    </row>
    <row r="5232" spans="1:22">
      <c r="A5232" s="4">
        <v>658932</v>
      </c>
      <c r="B5232" t="s">
        <v>8419</v>
      </c>
      <c r="C5232" s="4">
        <v>3323929</v>
      </c>
      <c r="D5232" t="s">
        <v>6270</v>
      </c>
      <c r="E5232" t="s">
        <v>8420</v>
      </c>
      <c r="F5232" s="4">
        <v>11385</v>
      </c>
      <c r="G5232" s="13" t="s">
        <v>7897</v>
      </c>
      <c r="H5232" s="13" t="s">
        <v>7937</v>
      </c>
      <c r="I5232" s="1">
        <v>4069922</v>
      </c>
      <c r="J5232" s="1">
        <v>-7390027</v>
      </c>
      <c r="K5232" t="s">
        <v>40</v>
      </c>
      <c r="L5232" s="20">
        <v>69</v>
      </c>
      <c r="M5232" s="4">
        <v>1</v>
      </c>
      <c r="N5232" s="4">
        <v>30</v>
      </c>
      <c r="O5232" s="2">
        <v>43638</v>
      </c>
      <c r="P5232" s="3">
        <v>0.4</v>
      </c>
      <c r="Q5232" s="4">
        <v>5</v>
      </c>
      <c r="R5232" s="3">
        <v>6.24</v>
      </c>
      <c r="S52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2" t="str">
        <f>IF(AIRBNB[[#This Row],[RUIDO(dB)]]&lt;=4,"Silencioso",IF(AIRBNB[[#This Row],[RUIDO(dB)]]&lt;=5.5,"Poco Ruidoso","Ruidoso"))</f>
        <v>Ruidoso</v>
      </c>
      <c r="U5232" t="str">
        <f>IF(AND(AIRBNB[[#This Row],[PRECIO]]&lt;50,AIRBNB[[#This Row],[MIN_NOCHES]]&gt;3),"Dentro del presupuesto","No considerar")</f>
        <v>No considerar</v>
      </c>
      <c r="V5232" t="str">
        <f>VLOOKUP(AIRBNB[[#This Row],[HOST_ID]],Super_host[],5,FALSE)</f>
        <v>Host</v>
      </c>
    </row>
    <row r="5233" spans="1:22">
      <c r="A5233" s="4">
        <v>698882</v>
      </c>
      <c r="B5233" t="s">
        <v>12174</v>
      </c>
      <c r="C5233" s="4">
        <v>2994135</v>
      </c>
      <c r="D5233" t="s">
        <v>12175</v>
      </c>
      <c r="E5233" t="s">
        <v>12176</v>
      </c>
      <c r="F5233" s="4">
        <v>11201</v>
      </c>
      <c r="G5233" s="13" t="s">
        <v>4662</v>
      </c>
      <c r="H5233" s="13" t="s">
        <v>9608</v>
      </c>
      <c r="I5233" s="1">
        <v>4068902</v>
      </c>
      <c r="J5233" s="1">
        <v>-7399517</v>
      </c>
      <c r="K5233" t="s">
        <v>40</v>
      </c>
      <c r="L5233" s="20">
        <v>69</v>
      </c>
      <c r="M5233" s="4">
        <v>2</v>
      </c>
      <c r="N5233" s="4">
        <v>13</v>
      </c>
      <c r="O5233" s="2">
        <v>42735</v>
      </c>
      <c r="P5233" s="3">
        <v>0.37</v>
      </c>
      <c r="Q5233" s="4">
        <v>1</v>
      </c>
      <c r="R5233" s="3">
        <v>6.9</v>
      </c>
      <c r="S52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3" t="str">
        <f>IF(AIRBNB[[#This Row],[RUIDO(dB)]]&lt;=4,"Silencioso",IF(AIRBNB[[#This Row],[RUIDO(dB)]]&lt;=5.5,"Poco Ruidoso","Ruidoso"))</f>
        <v>Ruidoso</v>
      </c>
      <c r="U5233" t="str">
        <f>IF(AND(AIRBNB[[#This Row],[PRECIO]]&lt;50,AIRBNB[[#This Row],[MIN_NOCHES]]&gt;3),"Dentro del presupuesto","No considerar")</f>
        <v>No considerar</v>
      </c>
      <c r="V5233" t="str">
        <f>VLOOKUP(AIRBNB[[#This Row],[HOST_ID]],Super_host[],5,FALSE)</f>
        <v>Host</v>
      </c>
    </row>
    <row r="5234" spans="1:22">
      <c r="A5234" s="4">
        <v>2145759</v>
      </c>
      <c r="B5234" t="s">
        <v>4247</v>
      </c>
      <c r="C5234" s="4">
        <v>2879920</v>
      </c>
      <c r="D5234" t="s">
        <v>2268</v>
      </c>
      <c r="E5234" t="s">
        <v>4248</v>
      </c>
      <c r="F5234" s="4">
        <v>10065</v>
      </c>
      <c r="G5234" s="13" t="s">
        <v>124</v>
      </c>
      <c r="H5234" s="13" t="s">
        <v>129</v>
      </c>
      <c r="I5234" s="1">
        <v>4076141</v>
      </c>
      <c r="J5234" s="1">
        <v>-7396273</v>
      </c>
      <c r="K5234" t="s">
        <v>40</v>
      </c>
      <c r="L5234" s="20">
        <v>69</v>
      </c>
      <c r="M5234" s="4">
        <v>60</v>
      </c>
      <c r="N5234" s="4">
        <v>43</v>
      </c>
      <c r="O5234" s="2">
        <v>42519</v>
      </c>
      <c r="P5234" s="3">
        <v>0.65</v>
      </c>
      <c r="Q5234" s="4">
        <v>1</v>
      </c>
      <c r="R5234" s="3">
        <v>5.6</v>
      </c>
      <c r="S52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4" t="str">
        <f>IF(AIRBNB[[#This Row],[RUIDO(dB)]]&lt;=4,"Silencioso",IF(AIRBNB[[#This Row],[RUIDO(dB)]]&lt;=5.5,"Poco Ruidoso","Ruidoso"))</f>
        <v>Ruidoso</v>
      </c>
      <c r="U5234" t="str">
        <f>IF(AND(AIRBNB[[#This Row],[PRECIO]]&lt;50,AIRBNB[[#This Row],[MIN_NOCHES]]&gt;3),"Dentro del presupuesto","No considerar")</f>
        <v>No considerar</v>
      </c>
      <c r="V5234" t="str">
        <f>VLOOKUP(AIRBNB[[#This Row],[HOST_ID]],Super_host[],5,FALSE)</f>
        <v>Host</v>
      </c>
    </row>
    <row r="5235" spans="1:22">
      <c r="A5235" s="4">
        <v>3553679</v>
      </c>
      <c r="B5235" t="s">
        <v>2267</v>
      </c>
      <c r="C5235" s="4">
        <v>2879920</v>
      </c>
      <c r="D5235" t="s">
        <v>2268</v>
      </c>
      <c r="E5235" t="s">
        <v>2269</v>
      </c>
      <c r="F5235" s="4">
        <v>10065</v>
      </c>
      <c r="G5235" s="13" t="s">
        <v>124</v>
      </c>
      <c r="H5235" s="13" t="s">
        <v>129</v>
      </c>
      <c r="I5235" s="1">
        <v>4076189</v>
      </c>
      <c r="J5235" s="1">
        <v>-7396298</v>
      </c>
      <c r="K5235" t="s">
        <v>40</v>
      </c>
      <c r="L5235" s="20">
        <v>69</v>
      </c>
      <c r="M5235" s="4">
        <v>60</v>
      </c>
      <c r="N5235" s="4">
        <v>9</v>
      </c>
      <c r="O5235" s="2">
        <v>42464</v>
      </c>
      <c r="P5235" s="3">
        <v>0.16</v>
      </c>
      <c r="Q5235" s="4">
        <v>1</v>
      </c>
      <c r="R5235" s="3">
        <v>5.6</v>
      </c>
      <c r="S52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5" t="str">
        <f>IF(AIRBNB[[#This Row],[RUIDO(dB)]]&lt;=4,"Silencioso",IF(AIRBNB[[#This Row],[RUIDO(dB)]]&lt;=5.5,"Poco Ruidoso","Ruidoso"))</f>
        <v>Ruidoso</v>
      </c>
      <c r="U5235" t="str">
        <f>IF(AND(AIRBNB[[#This Row],[PRECIO]]&lt;50,AIRBNB[[#This Row],[MIN_NOCHES]]&gt;3),"Dentro del presupuesto","No considerar")</f>
        <v>No considerar</v>
      </c>
      <c r="V5235" t="str">
        <f>VLOOKUP(AIRBNB[[#This Row],[HOST_ID]],Super_host[],5,FALSE)</f>
        <v>Host</v>
      </c>
    </row>
    <row r="5236" spans="1:22">
      <c r="A5236" s="4">
        <v>2446430</v>
      </c>
      <c r="B5236" t="s">
        <v>14640</v>
      </c>
      <c r="C5236" s="4">
        <v>2768182</v>
      </c>
      <c r="D5236" t="s">
        <v>14479</v>
      </c>
      <c r="E5236" t="s">
        <v>14641</v>
      </c>
      <c r="F5236" s="4">
        <v>11215</v>
      </c>
      <c r="G5236" s="13" t="s">
        <v>4662</v>
      </c>
      <c r="H5236" s="13" t="s">
        <v>9262</v>
      </c>
      <c r="I5236" s="1">
        <v>4066443</v>
      </c>
      <c r="J5236" s="1">
        <v>-7398792</v>
      </c>
      <c r="K5236" t="s">
        <v>40</v>
      </c>
      <c r="L5236" s="20">
        <v>69</v>
      </c>
      <c r="M5236" s="4">
        <v>1</v>
      </c>
      <c r="N5236" s="4">
        <v>143</v>
      </c>
      <c r="O5236" s="2">
        <v>43620</v>
      </c>
      <c r="P5236" s="3">
        <v>2.41</v>
      </c>
      <c r="Q5236" s="4">
        <v>1</v>
      </c>
      <c r="R5236" s="3">
        <v>6.9</v>
      </c>
      <c r="S52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6" t="str">
        <f>IF(AIRBNB[[#This Row],[RUIDO(dB)]]&lt;=4,"Silencioso",IF(AIRBNB[[#This Row],[RUIDO(dB)]]&lt;=5.5,"Poco Ruidoso","Ruidoso"))</f>
        <v>Ruidoso</v>
      </c>
      <c r="U5236" t="str">
        <f>IF(AND(AIRBNB[[#This Row],[PRECIO]]&lt;50,AIRBNB[[#This Row],[MIN_NOCHES]]&gt;3),"Dentro del presupuesto","No considerar")</f>
        <v>No considerar</v>
      </c>
      <c r="V5236" t="str">
        <f>VLOOKUP(AIRBNB[[#This Row],[HOST_ID]],Super_host[],5,FALSE)</f>
        <v>Host</v>
      </c>
    </row>
    <row r="5237" spans="1:22">
      <c r="A5237" s="4">
        <v>521806</v>
      </c>
      <c r="B5237" t="s">
        <v>8156</v>
      </c>
      <c r="C5237" s="4">
        <v>2389494</v>
      </c>
      <c r="D5237" t="s">
        <v>3638</v>
      </c>
      <c r="E5237" t="s">
        <v>8157</v>
      </c>
      <c r="F5237" s="4">
        <v>11374</v>
      </c>
      <c r="G5237" s="13" t="s">
        <v>7897</v>
      </c>
      <c r="H5237" s="13" t="s">
        <v>8158</v>
      </c>
      <c r="I5237" s="1">
        <v>4072719</v>
      </c>
      <c r="J5237" s="1">
        <v>-7386166</v>
      </c>
      <c r="K5237" t="s">
        <v>5</v>
      </c>
      <c r="L5237" s="20">
        <v>69</v>
      </c>
      <c r="M5237" s="4">
        <v>5</v>
      </c>
      <c r="N5237" s="4">
        <v>5</v>
      </c>
      <c r="O5237" s="2">
        <v>43602</v>
      </c>
      <c r="P5237" s="3">
        <v>0.1</v>
      </c>
      <c r="Q5237" s="4">
        <v>5</v>
      </c>
      <c r="R5237" s="3">
        <v>6.24</v>
      </c>
      <c r="S52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7" t="str">
        <f>IF(AIRBNB[[#This Row],[RUIDO(dB)]]&lt;=4,"Silencioso",IF(AIRBNB[[#This Row],[RUIDO(dB)]]&lt;=5.5,"Poco Ruidoso","Ruidoso"))</f>
        <v>Ruidoso</v>
      </c>
      <c r="U5237" t="str">
        <f>IF(AND(AIRBNB[[#This Row],[PRECIO]]&lt;50,AIRBNB[[#This Row],[MIN_NOCHES]]&gt;3),"Dentro del presupuesto","No considerar")</f>
        <v>No considerar</v>
      </c>
      <c r="V5237" t="str">
        <f>VLOOKUP(AIRBNB[[#This Row],[HOST_ID]],Super_host[],5,FALSE)</f>
        <v>Host</v>
      </c>
    </row>
    <row r="5238" spans="1:22">
      <c r="A5238" s="4">
        <v>5916713</v>
      </c>
      <c r="B5238" t="s">
        <v>12451</v>
      </c>
      <c r="C5238" s="4">
        <v>2272846</v>
      </c>
      <c r="D5238" t="s">
        <v>8121</v>
      </c>
      <c r="E5238" t="s">
        <v>12452</v>
      </c>
      <c r="F5238" s="4">
        <v>11211</v>
      </c>
      <c r="G5238" s="13" t="s">
        <v>4662</v>
      </c>
      <c r="H5238" s="13" t="s">
        <v>9218</v>
      </c>
      <c r="I5238" s="1">
        <v>4071614</v>
      </c>
      <c r="J5238" s="1">
        <v>-7395282</v>
      </c>
      <c r="K5238" t="s">
        <v>40</v>
      </c>
      <c r="L5238" s="20">
        <v>69</v>
      </c>
      <c r="M5238" s="4">
        <v>30</v>
      </c>
      <c r="N5238" s="4">
        <v>16</v>
      </c>
      <c r="O5238" s="2">
        <v>43622</v>
      </c>
      <c r="P5238" s="3">
        <v>0.45</v>
      </c>
      <c r="Q5238" s="4">
        <v>1</v>
      </c>
      <c r="R5238" s="3">
        <v>6.9</v>
      </c>
      <c r="S52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8" t="str">
        <f>IF(AIRBNB[[#This Row],[RUIDO(dB)]]&lt;=4,"Silencioso",IF(AIRBNB[[#This Row],[RUIDO(dB)]]&lt;=5.5,"Poco Ruidoso","Ruidoso"))</f>
        <v>Ruidoso</v>
      </c>
      <c r="U5238" t="str">
        <f>IF(AND(AIRBNB[[#This Row],[PRECIO]]&lt;50,AIRBNB[[#This Row],[MIN_NOCHES]]&gt;3),"Dentro del presupuesto","No considerar")</f>
        <v>No considerar</v>
      </c>
      <c r="V5238" t="str">
        <f>VLOOKUP(AIRBNB[[#This Row],[HOST_ID]],Super_host[],5,FALSE)</f>
        <v>Host</v>
      </c>
    </row>
    <row r="5239" spans="1:22">
      <c r="A5239" s="4">
        <v>775326</v>
      </c>
      <c r="B5239" t="s">
        <v>8857</v>
      </c>
      <c r="C5239" s="4">
        <v>1568517</v>
      </c>
      <c r="D5239" t="s">
        <v>8858</v>
      </c>
      <c r="E5239" t="s">
        <v>8859</v>
      </c>
      <c r="F5239" s="4">
        <v>11101</v>
      </c>
      <c r="G5239" s="13" t="s">
        <v>7897</v>
      </c>
      <c r="H5239" s="13" t="s">
        <v>7905</v>
      </c>
      <c r="I5239" s="1">
        <v>4074527</v>
      </c>
      <c r="J5239" s="1">
        <v>-7394629</v>
      </c>
      <c r="K5239" t="s">
        <v>40</v>
      </c>
      <c r="L5239" s="20">
        <v>69</v>
      </c>
      <c r="M5239" s="4">
        <v>1</v>
      </c>
      <c r="N5239" s="4">
        <v>153</v>
      </c>
      <c r="O5239" s="2">
        <v>43483</v>
      </c>
      <c r="P5239" s="3">
        <v>1.89</v>
      </c>
      <c r="Q5239" s="4">
        <v>5</v>
      </c>
      <c r="R5239" s="3">
        <v>6.24</v>
      </c>
      <c r="S52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39" t="str">
        <f>IF(AIRBNB[[#This Row],[RUIDO(dB)]]&lt;=4,"Silencioso",IF(AIRBNB[[#This Row],[RUIDO(dB)]]&lt;=5.5,"Poco Ruidoso","Ruidoso"))</f>
        <v>Ruidoso</v>
      </c>
      <c r="U5239" t="str">
        <f>IF(AND(AIRBNB[[#This Row],[PRECIO]]&lt;50,AIRBNB[[#This Row],[MIN_NOCHES]]&gt;3),"Dentro del presupuesto","No considerar")</f>
        <v>No considerar</v>
      </c>
      <c r="V5239" t="str">
        <f>VLOOKUP(AIRBNB[[#This Row],[HOST_ID]],Super_host[],5,FALSE)</f>
        <v>Host</v>
      </c>
    </row>
    <row r="5240" spans="1:22">
      <c r="A5240" s="4">
        <v>1953636</v>
      </c>
      <c r="B5240" t="s">
        <v>11259</v>
      </c>
      <c r="C5240" s="4">
        <v>1294674</v>
      </c>
      <c r="D5240" t="s">
        <v>454</v>
      </c>
      <c r="E5240" t="s">
        <v>11260</v>
      </c>
      <c r="F5240" s="4">
        <v>11217</v>
      </c>
      <c r="G5240" s="13" t="s">
        <v>4662</v>
      </c>
      <c r="H5240" s="13" t="s">
        <v>9222</v>
      </c>
      <c r="I5240" s="1">
        <v>4068508</v>
      </c>
      <c r="J5240" s="1">
        <v>-7397393</v>
      </c>
      <c r="K5240" t="s">
        <v>40</v>
      </c>
      <c r="L5240" s="20">
        <v>69</v>
      </c>
      <c r="M5240" s="4">
        <v>2</v>
      </c>
      <c r="N5240" s="4">
        <v>12</v>
      </c>
      <c r="O5240" s="2">
        <v>43640</v>
      </c>
      <c r="P5240" s="3">
        <v>0.18</v>
      </c>
      <c r="Q5240" s="4">
        <v>1</v>
      </c>
      <c r="R5240" s="3">
        <v>6.9</v>
      </c>
      <c r="S52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0" t="str">
        <f>IF(AIRBNB[[#This Row],[RUIDO(dB)]]&lt;=4,"Silencioso",IF(AIRBNB[[#This Row],[RUIDO(dB)]]&lt;=5.5,"Poco Ruidoso","Ruidoso"))</f>
        <v>Ruidoso</v>
      </c>
      <c r="U5240" t="str">
        <f>IF(AND(AIRBNB[[#This Row],[PRECIO]]&lt;50,AIRBNB[[#This Row],[MIN_NOCHES]]&gt;3),"Dentro del presupuesto","No considerar")</f>
        <v>No considerar</v>
      </c>
      <c r="V5240" t="str">
        <f>VLOOKUP(AIRBNB[[#This Row],[HOST_ID]],Super_host[],5,FALSE)</f>
        <v>Host</v>
      </c>
    </row>
    <row r="5241" spans="1:22">
      <c r="A5241" s="4">
        <v>448049</v>
      </c>
      <c r="B5241" t="s">
        <v>8540</v>
      </c>
      <c r="C5241" s="4">
        <v>1267021</v>
      </c>
      <c r="D5241" t="s">
        <v>8400</v>
      </c>
      <c r="E5241" t="s">
        <v>8541</v>
      </c>
      <c r="F5241" s="4">
        <v>11372</v>
      </c>
      <c r="G5241" s="13" t="s">
        <v>7897</v>
      </c>
      <c r="H5241" s="13" t="s">
        <v>8009</v>
      </c>
      <c r="I5241" s="1">
        <v>4074906</v>
      </c>
      <c r="J5241" s="1">
        <v>-7389377</v>
      </c>
      <c r="K5241" t="s">
        <v>40</v>
      </c>
      <c r="L5241" s="20">
        <v>69</v>
      </c>
      <c r="M5241" s="4">
        <v>7</v>
      </c>
      <c r="N5241" s="4">
        <v>55</v>
      </c>
      <c r="O5241" s="2">
        <v>43373</v>
      </c>
      <c r="P5241" s="3">
        <v>0.64</v>
      </c>
      <c r="Q5241" s="4">
        <v>5</v>
      </c>
      <c r="R5241" s="3">
        <v>6.24</v>
      </c>
      <c r="S52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1" t="str">
        <f>IF(AIRBNB[[#This Row],[RUIDO(dB)]]&lt;=4,"Silencioso",IF(AIRBNB[[#This Row],[RUIDO(dB)]]&lt;=5.5,"Poco Ruidoso","Ruidoso"))</f>
        <v>Ruidoso</v>
      </c>
      <c r="U5241" t="str">
        <f>IF(AND(AIRBNB[[#This Row],[PRECIO]]&lt;50,AIRBNB[[#This Row],[MIN_NOCHES]]&gt;3),"Dentro del presupuesto","No considerar")</f>
        <v>No considerar</v>
      </c>
      <c r="V5241" t="str">
        <f>VLOOKUP(AIRBNB[[#This Row],[HOST_ID]],Super_host[],5,FALSE)</f>
        <v>Host</v>
      </c>
    </row>
    <row r="5242" spans="1:22">
      <c r="A5242" s="4">
        <v>1391024</v>
      </c>
      <c r="B5242" t="s">
        <v>13873</v>
      </c>
      <c r="C5242" s="4">
        <v>969279</v>
      </c>
      <c r="D5242" t="s">
        <v>11059</v>
      </c>
      <c r="E5242" t="s">
        <v>13874</v>
      </c>
      <c r="F5242" s="4">
        <v>11221</v>
      </c>
      <c r="G5242" s="13" t="s">
        <v>4662</v>
      </c>
      <c r="H5242" s="13" t="s">
        <v>9274</v>
      </c>
      <c r="I5242" s="1">
        <v>4069731</v>
      </c>
      <c r="J5242" s="1">
        <v>-7392417</v>
      </c>
      <c r="K5242" t="s">
        <v>40</v>
      </c>
      <c r="L5242" s="20">
        <v>69</v>
      </c>
      <c r="M5242" s="4">
        <v>2</v>
      </c>
      <c r="N5242" s="4">
        <v>98</v>
      </c>
      <c r="O5242" s="2">
        <v>43632</v>
      </c>
      <c r="P5242" s="3">
        <v>1.36</v>
      </c>
      <c r="Q5242" s="4">
        <v>1</v>
      </c>
      <c r="R5242" s="3">
        <v>6.9</v>
      </c>
      <c r="S52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2" t="str">
        <f>IF(AIRBNB[[#This Row],[RUIDO(dB)]]&lt;=4,"Silencioso",IF(AIRBNB[[#This Row],[RUIDO(dB)]]&lt;=5.5,"Poco Ruidoso","Ruidoso"))</f>
        <v>Ruidoso</v>
      </c>
      <c r="U5242" t="str">
        <f>IF(AND(AIRBNB[[#This Row],[PRECIO]]&lt;50,AIRBNB[[#This Row],[MIN_NOCHES]]&gt;3),"Dentro del presupuesto","No considerar")</f>
        <v>No considerar</v>
      </c>
      <c r="V5242" t="str">
        <f>VLOOKUP(AIRBNB[[#This Row],[HOST_ID]],Super_host[],5,FALSE)</f>
        <v>Host</v>
      </c>
    </row>
    <row r="5243" spans="1:22">
      <c r="A5243" s="4">
        <v>706347</v>
      </c>
      <c r="B5243" t="s">
        <v>9718</v>
      </c>
      <c r="C5243" s="4">
        <v>839679</v>
      </c>
      <c r="D5243" t="s">
        <v>9719</v>
      </c>
      <c r="E5243" t="s">
        <v>9720</v>
      </c>
      <c r="F5243" s="4">
        <v>11211</v>
      </c>
      <c r="G5243" s="13" t="s">
        <v>4662</v>
      </c>
      <c r="H5243" s="13" t="s">
        <v>9218</v>
      </c>
      <c r="I5243" s="1">
        <v>4071796</v>
      </c>
      <c r="J5243" s="1">
        <v>-7395439</v>
      </c>
      <c r="K5243" t="s">
        <v>40</v>
      </c>
      <c r="L5243" s="20">
        <v>69</v>
      </c>
      <c r="M5243" s="4">
        <v>3</v>
      </c>
      <c r="N5243" s="4">
        <v>2</v>
      </c>
      <c r="O5243" s="2">
        <v>41400</v>
      </c>
      <c r="P5243" s="3">
        <v>0.03</v>
      </c>
      <c r="Q5243" s="4">
        <v>1</v>
      </c>
      <c r="R5243" s="3">
        <v>6.9</v>
      </c>
      <c r="S52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3" t="str">
        <f>IF(AIRBNB[[#This Row],[RUIDO(dB)]]&lt;=4,"Silencioso",IF(AIRBNB[[#This Row],[RUIDO(dB)]]&lt;=5.5,"Poco Ruidoso","Ruidoso"))</f>
        <v>Ruidoso</v>
      </c>
      <c r="U5243" t="str">
        <f>IF(AND(AIRBNB[[#This Row],[PRECIO]]&lt;50,AIRBNB[[#This Row],[MIN_NOCHES]]&gt;3),"Dentro del presupuesto","No considerar")</f>
        <v>No considerar</v>
      </c>
      <c r="V5243" t="str">
        <f>VLOOKUP(AIRBNB[[#This Row],[HOST_ID]],Super_host[],5,FALSE)</f>
        <v>Host</v>
      </c>
    </row>
    <row r="5244" spans="1:22">
      <c r="A5244" s="4">
        <v>582372</v>
      </c>
      <c r="B5244" t="s">
        <v>8343</v>
      </c>
      <c r="C5244" s="4">
        <v>733370</v>
      </c>
      <c r="D5244" t="s">
        <v>2618</v>
      </c>
      <c r="E5244" t="s">
        <v>8344</v>
      </c>
      <c r="F5244" s="4">
        <v>11102</v>
      </c>
      <c r="G5244" s="13" t="s">
        <v>7897</v>
      </c>
      <c r="H5244" s="13" t="s">
        <v>7940</v>
      </c>
      <c r="I5244" s="1">
        <v>4077115</v>
      </c>
      <c r="J5244" s="1">
        <v>-7392275</v>
      </c>
      <c r="K5244" t="s">
        <v>40</v>
      </c>
      <c r="L5244" s="20">
        <v>69</v>
      </c>
      <c r="M5244" s="4">
        <v>40</v>
      </c>
      <c r="N5244" s="4">
        <v>23</v>
      </c>
      <c r="O5244" s="2">
        <v>42552</v>
      </c>
      <c r="P5244" s="3">
        <v>0.27</v>
      </c>
      <c r="Q5244" s="4">
        <v>5</v>
      </c>
      <c r="R5244" s="3">
        <v>6.24</v>
      </c>
      <c r="S52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4" t="str">
        <f>IF(AIRBNB[[#This Row],[RUIDO(dB)]]&lt;=4,"Silencioso",IF(AIRBNB[[#This Row],[RUIDO(dB)]]&lt;=5.5,"Poco Ruidoso","Ruidoso"))</f>
        <v>Ruidoso</v>
      </c>
      <c r="U5244" t="str">
        <f>IF(AND(AIRBNB[[#This Row],[PRECIO]]&lt;50,AIRBNB[[#This Row],[MIN_NOCHES]]&gt;3),"Dentro del presupuesto","No considerar")</f>
        <v>No considerar</v>
      </c>
      <c r="V5244" t="str">
        <f>VLOOKUP(AIRBNB[[#This Row],[HOST_ID]],Super_host[],5,FALSE)</f>
        <v>Host</v>
      </c>
    </row>
    <row r="5245" spans="1:22">
      <c r="A5245" s="4">
        <v>4976848</v>
      </c>
      <c r="B5245" t="s">
        <v>5372</v>
      </c>
      <c r="C5245" s="4">
        <v>519554</v>
      </c>
      <c r="D5245" t="s">
        <v>4532</v>
      </c>
      <c r="E5245" t="s">
        <v>5373</v>
      </c>
      <c r="F5245" s="4">
        <v>10002</v>
      </c>
      <c r="G5245" s="13" t="s">
        <v>124</v>
      </c>
      <c r="H5245" s="13" t="s">
        <v>137</v>
      </c>
      <c r="I5245" s="1">
        <v>4071904</v>
      </c>
      <c r="J5245" s="1">
        <v>-7398962</v>
      </c>
      <c r="K5245" t="s">
        <v>40</v>
      </c>
      <c r="L5245" s="20">
        <v>69</v>
      </c>
      <c r="M5245" s="4">
        <v>2</v>
      </c>
      <c r="N5245" s="4">
        <v>80</v>
      </c>
      <c r="O5245" s="2">
        <v>43640</v>
      </c>
      <c r="P5245" s="3">
        <v>1.49</v>
      </c>
      <c r="Q5245" s="4">
        <v>1</v>
      </c>
      <c r="R5245" s="3">
        <v>5.6</v>
      </c>
      <c r="S52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5" t="str">
        <f>IF(AIRBNB[[#This Row],[RUIDO(dB)]]&lt;=4,"Silencioso",IF(AIRBNB[[#This Row],[RUIDO(dB)]]&lt;=5.5,"Poco Ruidoso","Ruidoso"))</f>
        <v>Ruidoso</v>
      </c>
      <c r="U5245" t="str">
        <f>IF(AND(AIRBNB[[#This Row],[PRECIO]]&lt;50,AIRBNB[[#This Row],[MIN_NOCHES]]&gt;3),"Dentro del presupuesto","No considerar")</f>
        <v>No considerar</v>
      </c>
      <c r="V5245" t="str">
        <f>VLOOKUP(AIRBNB[[#This Row],[HOST_ID]],Super_host[],5,FALSE)</f>
        <v>Host</v>
      </c>
    </row>
    <row r="5246" spans="1:22">
      <c r="A5246" s="4">
        <v>75193</v>
      </c>
      <c r="B5246" t="s">
        <v>14488</v>
      </c>
      <c r="C5246" s="4">
        <v>308875</v>
      </c>
      <c r="D5246" t="s">
        <v>460</v>
      </c>
      <c r="E5246" t="s">
        <v>14489</v>
      </c>
      <c r="F5246" s="4">
        <v>11211</v>
      </c>
      <c r="G5246" s="13" t="s">
        <v>4662</v>
      </c>
      <c r="H5246" s="13" t="s">
        <v>9218</v>
      </c>
      <c r="I5246" s="1">
        <v>4071398</v>
      </c>
      <c r="J5246" s="1">
        <v>-7395763</v>
      </c>
      <c r="K5246" t="s">
        <v>40</v>
      </c>
      <c r="L5246" s="20">
        <v>69</v>
      </c>
      <c r="M5246" s="4">
        <v>2</v>
      </c>
      <c r="N5246" s="4">
        <v>220</v>
      </c>
      <c r="O5246" s="2">
        <v>43638</v>
      </c>
      <c r="P5246" s="3">
        <v>2.17</v>
      </c>
      <c r="Q5246" s="4">
        <v>1</v>
      </c>
      <c r="R5246" s="3">
        <v>6.9</v>
      </c>
      <c r="S52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6" t="str">
        <f>IF(AIRBNB[[#This Row],[RUIDO(dB)]]&lt;=4,"Silencioso",IF(AIRBNB[[#This Row],[RUIDO(dB)]]&lt;=5.5,"Poco Ruidoso","Ruidoso"))</f>
        <v>Ruidoso</v>
      </c>
      <c r="U5246" t="str">
        <f>IF(AND(AIRBNB[[#This Row],[PRECIO]]&lt;50,AIRBNB[[#This Row],[MIN_NOCHES]]&gt;3),"Dentro del presupuesto","No considerar")</f>
        <v>No considerar</v>
      </c>
      <c r="V5246" t="str">
        <f>VLOOKUP(AIRBNB[[#This Row],[HOST_ID]],Super_host[],5,FALSE)</f>
        <v>Host</v>
      </c>
    </row>
    <row r="5247" spans="1:22">
      <c r="A5247" s="4">
        <v>39282</v>
      </c>
      <c r="B5247" t="s">
        <v>14260</v>
      </c>
      <c r="C5247" s="4">
        <v>168525</v>
      </c>
      <c r="D5247" t="s">
        <v>13614</v>
      </c>
      <c r="E5247" t="s">
        <v>9564</v>
      </c>
      <c r="F5247" s="4">
        <v>11206</v>
      </c>
      <c r="G5247" s="13" t="s">
        <v>4662</v>
      </c>
      <c r="H5247" s="13" t="s">
        <v>9218</v>
      </c>
      <c r="I5247" s="1">
        <v>4071088</v>
      </c>
      <c r="J5247" s="1">
        <v>-7395055</v>
      </c>
      <c r="K5247" t="s">
        <v>40</v>
      </c>
      <c r="L5247" s="20">
        <v>69</v>
      </c>
      <c r="M5247" s="4">
        <v>4</v>
      </c>
      <c r="N5247" s="4">
        <v>202</v>
      </c>
      <c r="O5247" s="2">
        <v>43613</v>
      </c>
      <c r="P5247" s="3">
        <v>1.86</v>
      </c>
      <c r="Q5247" s="4">
        <v>1</v>
      </c>
      <c r="R5247" s="3">
        <v>6.9</v>
      </c>
      <c r="S52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7" t="str">
        <f>IF(AIRBNB[[#This Row],[RUIDO(dB)]]&lt;=4,"Silencioso",IF(AIRBNB[[#This Row],[RUIDO(dB)]]&lt;=5.5,"Poco Ruidoso","Ruidoso"))</f>
        <v>Ruidoso</v>
      </c>
      <c r="U5247" t="str">
        <f>IF(AND(AIRBNB[[#This Row],[PRECIO]]&lt;50,AIRBNB[[#This Row],[MIN_NOCHES]]&gt;3),"Dentro del presupuesto","No considerar")</f>
        <v>No considerar</v>
      </c>
      <c r="V5247" t="str">
        <f>VLOOKUP(AIRBNB[[#This Row],[HOST_ID]],Super_host[],5,FALSE)</f>
        <v>Host</v>
      </c>
    </row>
    <row r="5248" spans="1:22">
      <c r="A5248" s="4">
        <v>55959</v>
      </c>
      <c r="B5248" t="s">
        <v>13613</v>
      </c>
      <c r="C5248" s="4">
        <v>168525</v>
      </c>
      <c r="D5248" t="s">
        <v>13614</v>
      </c>
      <c r="E5248" t="s">
        <v>13615</v>
      </c>
      <c r="F5248" s="4">
        <v>11211</v>
      </c>
      <c r="G5248" s="13" t="s">
        <v>4662</v>
      </c>
      <c r="H5248" s="13" t="s">
        <v>9218</v>
      </c>
      <c r="I5248" s="1">
        <v>4070979</v>
      </c>
      <c r="J5248" s="1">
        <v>-7395162</v>
      </c>
      <c r="K5248" t="s">
        <v>40</v>
      </c>
      <c r="L5248" s="20">
        <v>69</v>
      </c>
      <c r="M5248" s="4">
        <v>4</v>
      </c>
      <c r="N5248" s="4">
        <v>82</v>
      </c>
      <c r="O5248" s="2">
        <v>43626</v>
      </c>
      <c r="P5248" s="3">
        <v>1.1299999999999999</v>
      </c>
      <c r="Q5248" s="4">
        <v>1</v>
      </c>
      <c r="R5248" s="3">
        <v>6.9</v>
      </c>
      <c r="S52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8" t="str">
        <f>IF(AIRBNB[[#This Row],[RUIDO(dB)]]&lt;=4,"Silencioso",IF(AIRBNB[[#This Row],[RUIDO(dB)]]&lt;=5.5,"Poco Ruidoso","Ruidoso"))</f>
        <v>Ruidoso</v>
      </c>
      <c r="U5248" t="str">
        <f>IF(AND(AIRBNB[[#This Row],[PRECIO]]&lt;50,AIRBNB[[#This Row],[MIN_NOCHES]]&gt;3),"Dentro del presupuesto","No considerar")</f>
        <v>No considerar</v>
      </c>
      <c r="V5248" t="str">
        <f>VLOOKUP(AIRBNB[[#This Row],[HOST_ID]],Super_host[],5,FALSE)</f>
        <v>Host</v>
      </c>
    </row>
    <row r="5249" spans="1:22">
      <c r="A5249" s="4">
        <v>36647</v>
      </c>
      <c r="B5249" t="s">
        <v>3312</v>
      </c>
      <c r="C5249" s="4">
        <v>157798</v>
      </c>
      <c r="D5249" t="s">
        <v>1000</v>
      </c>
      <c r="E5249" t="s">
        <v>3313</v>
      </c>
      <c r="F5249" s="4">
        <v>10029</v>
      </c>
      <c r="G5249" s="13" t="s">
        <v>124</v>
      </c>
      <c r="H5249" s="13" t="s">
        <v>219</v>
      </c>
      <c r="I5249" s="1">
        <v>4079295</v>
      </c>
      <c r="J5249" s="1">
        <v>-7393997</v>
      </c>
      <c r="K5249" t="s">
        <v>40</v>
      </c>
      <c r="L5249" s="20">
        <v>69</v>
      </c>
      <c r="M5249" s="4">
        <v>2</v>
      </c>
      <c r="N5249" s="4">
        <v>34</v>
      </c>
      <c r="O5249" s="2">
        <v>42884</v>
      </c>
      <c r="P5249" s="3">
        <v>0.32</v>
      </c>
      <c r="Q5249" s="4">
        <v>1</v>
      </c>
      <c r="R5249" s="3">
        <v>5.6</v>
      </c>
      <c r="S52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49" t="str">
        <f>IF(AIRBNB[[#This Row],[RUIDO(dB)]]&lt;=4,"Silencioso",IF(AIRBNB[[#This Row],[RUIDO(dB)]]&lt;=5.5,"Poco Ruidoso","Ruidoso"))</f>
        <v>Ruidoso</v>
      </c>
      <c r="U5249" t="str">
        <f>IF(AND(AIRBNB[[#This Row],[PRECIO]]&lt;50,AIRBNB[[#This Row],[MIN_NOCHES]]&gt;3),"Dentro del presupuesto","No considerar")</f>
        <v>No considerar</v>
      </c>
      <c r="V5249" t="str">
        <f>VLOOKUP(AIRBNB[[#This Row],[HOST_ID]],Super_host[],5,FALSE)</f>
        <v>Host</v>
      </c>
    </row>
    <row r="5250" spans="1:22">
      <c r="A5250" s="4">
        <v>15220</v>
      </c>
      <c r="B5250" t="s">
        <v>5955</v>
      </c>
      <c r="C5250" s="4">
        <v>59734</v>
      </c>
      <c r="D5250" t="s">
        <v>5956</v>
      </c>
      <c r="E5250" t="s">
        <v>2734</v>
      </c>
      <c r="F5250" s="4">
        <v>10018</v>
      </c>
      <c r="G5250" s="13" t="s">
        <v>124</v>
      </c>
      <c r="H5250" s="13" t="s">
        <v>249</v>
      </c>
      <c r="I5250" s="1">
        <v>4075531</v>
      </c>
      <c r="J5250" s="1">
        <v>-7399293</v>
      </c>
      <c r="K5250" t="s">
        <v>40</v>
      </c>
      <c r="L5250" s="20">
        <v>69</v>
      </c>
      <c r="M5250" s="4">
        <v>2</v>
      </c>
      <c r="N5250" s="4">
        <v>289</v>
      </c>
      <c r="O5250" s="2">
        <v>43625</v>
      </c>
      <c r="P5250" s="3">
        <v>2.4900000000000002</v>
      </c>
      <c r="Q5250" s="4">
        <v>1</v>
      </c>
      <c r="R5250" s="3">
        <v>5.6</v>
      </c>
      <c r="S52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0" t="str">
        <f>IF(AIRBNB[[#This Row],[RUIDO(dB)]]&lt;=4,"Silencioso",IF(AIRBNB[[#This Row],[RUIDO(dB)]]&lt;=5.5,"Poco Ruidoso","Ruidoso"))</f>
        <v>Ruidoso</v>
      </c>
      <c r="U5250" t="str">
        <f>IF(AND(AIRBNB[[#This Row],[PRECIO]]&lt;50,AIRBNB[[#This Row],[MIN_NOCHES]]&gt;3),"Dentro del presupuesto","No considerar")</f>
        <v>No considerar</v>
      </c>
      <c r="V5250" t="str">
        <f>VLOOKUP(AIRBNB[[#This Row],[HOST_ID]],Super_host[],5,FALSE)</f>
        <v>Host</v>
      </c>
    </row>
    <row r="5251" spans="1:22">
      <c r="A5251" s="4">
        <v>6717053</v>
      </c>
      <c r="B5251" t="s">
        <v>9045</v>
      </c>
      <c r="C5251" s="4">
        <v>34992043</v>
      </c>
      <c r="D5251" t="s">
        <v>3571</v>
      </c>
      <c r="E5251" t="s">
        <v>9046</v>
      </c>
      <c r="F5251" s="4">
        <v>11367</v>
      </c>
      <c r="G5251" s="13" t="s">
        <v>7897</v>
      </c>
      <c r="H5251" s="13" t="s">
        <v>7918</v>
      </c>
      <c r="I5251" s="1">
        <v>4074024</v>
      </c>
      <c r="J5251" s="1">
        <v>-7383105</v>
      </c>
      <c r="K5251" t="s">
        <v>40</v>
      </c>
      <c r="L5251" s="20">
        <v>68</v>
      </c>
      <c r="M5251" s="4">
        <v>1</v>
      </c>
      <c r="N5251" s="4">
        <v>222</v>
      </c>
      <c r="O5251" s="2">
        <v>43650</v>
      </c>
      <c r="P5251" s="3">
        <v>4.4800000000000004</v>
      </c>
      <c r="Q5251" s="4">
        <v>5</v>
      </c>
      <c r="R5251" s="3">
        <v>6.24</v>
      </c>
      <c r="S52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1" t="str">
        <f>IF(AIRBNB[[#This Row],[RUIDO(dB)]]&lt;=4,"Silencioso",IF(AIRBNB[[#This Row],[RUIDO(dB)]]&lt;=5.5,"Poco Ruidoso","Ruidoso"))</f>
        <v>Ruidoso</v>
      </c>
      <c r="U5251" t="str">
        <f>IF(AND(AIRBNB[[#This Row],[PRECIO]]&lt;50,AIRBNB[[#This Row],[MIN_NOCHES]]&gt;3),"Dentro del presupuesto","No considerar")</f>
        <v>No considerar</v>
      </c>
      <c r="V5251" t="str">
        <f>VLOOKUP(AIRBNB[[#This Row],[HOST_ID]],Super_host[],5,FALSE)</f>
        <v>Host</v>
      </c>
    </row>
    <row r="5252" spans="1:22">
      <c r="A5252" s="4">
        <v>6452251</v>
      </c>
      <c r="B5252" t="s">
        <v>190</v>
      </c>
      <c r="C5252" s="4">
        <v>33433635</v>
      </c>
      <c r="D5252" t="s">
        <v>191</v>
      </c>
      <c r="E5252" t="s">
        <v>192</v>
      </c>
      <c r="F5252" s="4">
        <v>10026</v>
      </c>
      <c r="G5252" s="13" t="s">
        <v>124</v>
      </c>
      <c r="H5252" s="13" t="s">
        <v>148</v>
      </c>
      <c r="I5252" s="1">
        <v>4080273</v>
      </c>
      <c r="J5252" s="1">
        <v>-7395748</v>
      </c>
      <c r="K5252" t="s">
        <v>5</v>
      </c>
      <c r="L5252" s="20">
        <v>68</v>
      </c>
      <c r="M5252" s="4">
        <v>3</v>
      </c>
      <c r="N5252" s="4">
        <v>1</v>
      </c>
      <c r="O5252" s="2">
        <v>42203</v>
      </c>
      <c r="P5252" s="3">
        <v>0.02</v>
      </c>
      <c r="Q5252" s="4">
        <v>1</v>
      </c>
      <c r="R5252" s="3">
        <v>5.6</v>
      </c>
      <c r="S52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2" t="str">
        <f>IF(AIRBNB[[#This Row],[RUIDO(dB)]]&lt;=4,"Silencioso",IF(AIRBNB[[#This Row],[RUIDO(dB)]]&lt;=5.5,"Poco Ruidoso","Ruidoso"))</f>
        <v>Ruidoso</v>
      </c>
      <c r="U5252" t="str">
        <f>IF(AND(AIRBNB[[#This Row],[PRECIO]]&lt;50,AIRBNB[[#This Row],[MIN_NOCHES]]&gt;3),"Dentro del presupuesto","No considerar")</f>
        <v>No considerar</v>
      </c>
      <c r="V5252" t="str">
        <f>VLOOKUP(AIRBNB[[#This Row],[HOST_ID]],Super_host[],5,FALSE)</f>
        <v>Host</v>
      </c>
    </row>
    <row r="5253" spans="1:22">
      <c r="A5253" s="4">
        <v>6027682</v>
      </c>
      <c r="B5253" t="s">
        <v>6626</v>
      </c>
      <c r="C5253" s="4">
        <v>31284832</v>
      </c>
      <c r="D5253" t="s">
        <v>7</v>
      </c>
      <c r="E5253" t="s">
        <v>6627</v>
      </c>
      <c r="F5253" s="4">
        <v>10031</v>
      </c>
      <c r="G5253" s="13" t="s">
        <v>124</v>
      </c>
      <c r="H5253" s="13" t="s">
        <v>148</v>
      </c>
      <c r="I5253" s="1">
        <v>4082875</v>
      </c>
      <c r="J5253" s="1">
        <v>-7394371</v>
      </c>
      <c r="K5253" t="s">
        <v>40</v>
      </c>
      <c r="L5253" s="20">
        <v>68</v>
      </c>
      <c r="M5253" s="4">
        <v>2</v>
      </c>
      <c r="N5253" s="4">
        <v>0</v>
      </c>
      <c r="O5253" s="2">
        <v>42262</v>
      </c>
      <c r="P5253" s="3">
        <v>0.04</v>
      </c>
      <c r="Q5253" s="4">
        <v>1</v>
      </c>
      <c r="R5253" s="3">
        <v>5.6</v>
      </c>
      <c r="S52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3" t="str">
        <f>IF(AIRBNB[[#This Row],[RUIDO(dB)]]&lt;=4,"Silencioso",IF(AIRBNB[[#This Row],[RUIDO(dB)]]&lt;=5.5,"Poco Ruidoso","Ruidoso"))</f>
        <v>Ruidoso</v>
      </c>
      <c r="U5253" t="str">
        <f>IF(AND(AIRBNB[[#This Row],[PRECIO]]&lt;50,AIRBNB[[#This Row],[MIN_NOCHES]]&gt;3),"Dentro del presupuesto","No considerar")</f>
        <v>No considerar</v>
      </c>
      <c r="V5253" t="str">
        <f>VLOOKUP(AIRBNB[[#This Row],[HOST_ID]],Super_host[],5,FALSE)</f>
        <v>Host</v>
      </c>
    </row>
    <row r="5254" spans="1:22">
      <c r="A5254" s="4">
        <v>5691347</v>
      </c>
      <c r="B5254" t="s">
        <v>12458</v>
      </c>
      <c r="C5254" s="4">
        <v>26264587</v>
      </c>
      <c r="D5254" t="s">
        <v>227</v>
      </c>
      <c r="E5254" t="s">
        <v>12459</v>
      </c>
      <c r="F5254" s="4">
        <v>11238</v>
      </c>
      <c r="G5254" s="13" t="s">
        <v>4662</v>
      </c>
      <c r="H5254" s="13" t="s">
        <v>9387</v>
      </c>
      <c r="I5254" s="1">
        <v>4068319</v>
      </c>
      <c r="J5254" s="1">
        <v>-7396766</v>
      </c>
      <c r="K5254" t="s">
        <v>5</v>
      </c>
      <c r="L5254" s="20">
        <v>68</v>
      </c>
      <c r="M5254" s="4">
        <v>14</v>
      </c>
      <c r="N5254" s="4">
        <v>20</v>
      </c>
      <c r="O5254" s="2">
        <v>43629</v>
      </c>
      <c r="P5254" s="3">
        <v>0.46</v>
      </c>
      <c r="Q5254" s="4">
        <v>1</v>
      </c>
      <c r="R5254" s="3">
        <v>6.9</v>
      </c>
      <c r="S52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4" t="str">
        <f>IF(AIRBNB[[#This Row],[RUIDO(dB)]]&lt;=4,"Silencioso",IF(AIRBNB[[#This Row],[RUIDO(dB)]]&lt;=5.5,"Poco Ruidoso","Ruidoso"))</f>
        <v>Ruidoso</v>
      </c>
      <c r="U5254" t="str">
        <f>IF(AND(AIRBNB[[#This Row],[PRECIO]]&lt;50,AIRBNB[[#This Row],[MIN_NOCHES]]&gt;3),"Dentro del presupuesto","No considerar")</f>
        <v>No considerar</v>
      </c>
      <c r="V5254" t="str">
        <f>VLOOKUP(AIRBNB[[#This Row],[HOST_ID]],Super_host[],5,FALSE)</f>
        <v>Host</v>
      </c>
    </row>
    <row r="5255" spans="1:22">
      <c r="A5255" s="4">
        <v>4928303</v>
      </c>
      <c r="B5255" t="s">
        <v>14203</v>
      </c>
      <c r="C5255" s="4">
        <v>23533897</v>
      </c>
      <c r="D5255" t="s">
        <v>12931</v>
      </c>
      <c r="E5255" t="s">
        <v>14204</v>
      </c>
      <c r="F5255" s="4">
        <v>11216</v>
      </c>
      <c r="G5255" s="13" t="s">
        <v>4662</v>
      </c>
      <c r="H5255" s="13" t="s">
        <v>9252</v>
      </c>
      <c r="I5255" s="1">
        <v>4067419</v>
      </c>
      <c r="J5255" s="1">
        <v>-7395251</v>
      </c>
      <c r="K5255" t="s">
        <v>40</v>
      </c>
      <c r="L5255" s="20">
        <v>68</v>
      </c>
      <c r="M5255" s="4">
        <v>1</v>
      </c>
      <c r="N5255" s="4">
        <v>91</v>
      </c>
      <c r="O5255" s="2">
        <v>43633</v>
      </c>
      <c r="P5255" s="3">
        <v>1.78</v>
      </c>
      <c r="Q5255" s="4">
        <v>1</v>
      </c>
      <c r="R5255" s="3">
        <v>6.9</v>
      </c>
      <c r="S52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5" t="str">
        <f>IF(AIRBNB[[#This Row],[RUIDO(dB)]]&lt;=4,"Silencioso",IF(AIRBNB[[#This Row],[RUIDO(dB)]]&lt;=5.5,"Poco Ruidoso","Ruidoso"))</f>
        <v>Ruidoso</v>
      </c>
      <c r="U5255" t="str">
        <f>IF(AND(AIRBNB[[#This Row],[PRECIO]]&lt;50,AIRBNB[[#This Row],[MIN_NOCHES]]&gt;3),"Dentro del presupuesto","No considerar")</f>
        <v>No considerar</v>
      </c>
      <c r="V5255" t="str">
        <f>VLOOKUP(AIRBNB[[#This Row],[HOST_ID]],Super_host[],5,FALSE)</f>
        <v>Host</v>
      </c>
    </row>
    <row r="5256" spans="1:22">
      <c r="A5256" s="4">
        <v>4058701</v>
      </c>
      <c r="B5256" t="s">
        <v>944</v>
      </c>
      <c r="C5256" s="4">
        <v>20484008</v>
      </c>
      <c r="D5256" t="s">
        <v>498</v>
      </c>
      <c r="E5256" t="s">
        <v>945</v>
      </c>
      <c r="F5256" s="4">
        <v>10025</v>
      </c>
      <c r="G5256" s="13" t="s">
        <v>124</v>
      </c>
      <c r="H5256" s="13" t="s">
        <v>168</v>
      </c>
      <c r="I5256" s="1">
        <v>4079408</v>
      </c>
      <c r="J5256" s="1">
        <v>-739757</v>
      </c>
      <c r="K5256" t="s">
        <v>40</v>
      </c>
      <c r="L5256" s="20">
        <v>68</v>
      </c>
      <c r="M5256" s="4">
        <v>1</v>
      </c>
      <c r="N5256" s="4">
        <v>3</v>
      </c>
      <c r="O5256" s="2">
        <v>42318</v>
      </c>
      <c r="P5256" s="3">
        <v>0.05</v>
      </c>
      <c r="Q5256" s="4">
        <v>1</v>
      </c>
      <c r="R5256" s="3">
        <v>5.6</v>
      </c>
      <c r="S52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6" t="str">
        <f>IF(AIRBNB[[#This Row],[RUIDO(dB)]]&lt;=4,"Silencioso",IF(AIRBNB[[#This Row],[RUIDO(dB)]]&lt;=5.5,"Poco Ruidoso","Ruidoso"))</f>
        <v>Ruidoso</v>
      </c>
      <c r="U5256" t="str">
        <f>IF(AND(AIRBNB[[#This Row],[PRECIO]]&lt;50,AIRBNB[[#This Row],[MIN_NOCHES]]&gt;3),"Dentro del presupuesto","No considerar")</f>
        <v>No considerar</v>
      </c>
      <c r="V5256" t="str">
        <f>VLOOKUP(AIRBNB[[#This Row],[HOST_ID]],Super_host[],5,FALSE)</f>
        <v>Host</v>
      </c>
    </row>
    <row r="5257" spans="1:22">
      <c r="A5257" s="4">
        <v>3731871</v>
      </c>
      <c r="B5257" t="s">
        <v>11687</v>
      </c>
      <c r="C5257" s="4">
        <v>19072805</v>
      </c>
      <c r="D5257" t="s">
        <v>3227</v>
      </c>
      <c r="E5257" t="s">
        <v>11688</v>
      </c>
      <c r="F5257" s="4">
        <v>11221</v>
      </c>
      <c r="G5257" s="13" t="s">
        <v>4662</v>
      </c>
      <c r="H5257" s="13" t="s">
        <v>9274</v>
      </c>
      <c r="I5257" s="1">
        <v>4069865</v>
      </c>
      <c r="J5257" s="1">
        <v>-7392972</v>
      </c>
      <c r="K5257" t="s">
        <v>40</v>
      </c>
      <c r="L5257" s="20">
        <v>68</v>
      </c>
      <c r="M5257" s="4">
        <v>5</v>
      </c>
      <c r="N5257" s="4">
        <v>12</v>
      </c>
      <c r="O5257" s="2">
        <v>43439</v>
      </c>
      <c r="P5257" s="3">
        <v>0.26</v>
      </c>
      <c r="Q5257" s="4">
        <v>1</v>
      </c>
      <c r="R5257" s="3">
        <v>6.9</v>
      </c>
      <c r="S52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7" t="str">
        <f>IF(AIRBNB[[#This Row],[RUIDO(dB)]]&lt;=4,"Silencioso",IF(AIRBNB[[#This Row],[RUIDO(dB)]]&lt;=5.5,"Poco Ruidoso","Ruidoso"))</f>
        <v>Ruidoso</v>
      </c>
      <c r="U5257" t="str">
        <f>IF(AND(AIRBNB[[#This Row],[PRECIO]]&lt;50,AIRBNB[[#This Row],[MIN_NOCHES]]&gt;3),"Dentro del presupuesto","No considerar")</f>
        <v>No considerar</v>
      </c>
      <c r="V5257" t="str">
        <f>VLOOKUP(AIRBNB[[#This Row],[HOST_ID]],Super_host[],5,FALSE)</f>
        <v>Host</v>
      </c>
    </row>
    <row r="5258" spans="1:22">
      <c r="A5258" s="4">
        <v>3496438</v>
      </c>
      <c r="B5258" t="s">
        <v>299</v>
      </c>
      <c r="C5258" s="4">
        <v>17604079</v>
      </c>
      <c r="D5258" t="s">
        <v>99</v>
      </c>
      <c r="E5258" t="s">
        <v>300</v>
      </c>
      <c r="F5258" s="4">
        <v>10027</v>
      </c>
      <c r="G5258" s="13" t="s">
        <v>124</v>
      </c>
      <c r="H5258" s="13" t="s">
        <v>148</v>
      </c>
      <c r="I5258" s="1">
        <v>4080724</v>
      </c>
      <c r="J5258" s="1">
        <v>-7394739</v>
      </c>
      <c r="K5258" t="s">
        <v>5</v>
      </c>
      <c r="L5258" s="20">
        <v>68</v>
      </c>
      <c r="M5258" s="4">
        <v>1</v>
      </c>
      <c r="N5258" s="4">
        <v>1</v>
      </c>
      <c r="O5258" s="2">
        <v>41856</v>
      </c>
      <c r="P5258" s="3">
        <v>0.02</v>
      </c>
      <c r="Q5258" s="4">
        <v>1</v>
      </c>
      <c r="R5258" s="3">
        <v>5.6</v>
      </c>
      <c r="S52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8" t="str">
        <f>IF(AIRBNB[[#This Row],[RUIDO(dB)]]&lt;=4,"Silencioso",IF(AIRBNB[[#This Row],[RUIDO(dB)]]&lt;=5.5,"Poco Ruidoso","Ruidoso"))</f>
        <v>Ruidoso</v>
      </c>
      <c r="U5258" t="str">
        <f>IF(AND(AIRBNB[[#This Row],[PRECIO]]&lt;50,AIRBNB[[#This Row],[MIN_NOCHES]]&gt;3),"Dentro del presupuesto","No considerar")</f>
        <v>No considerar</v>
      </c>
      <c r="V5258" t="str">
        <f>VLOOKUP(AIRBNB[[#This Row],[HOST_ID]],Super_host[],5,FALSE)</f>
        <v>Host</v>
      </c>
    </row>
    <row r="5259" spans="1:22">
      <c r="A5259" s="4">
        <v>5297788</v>
      </c>
      <c r="B5259" t="s">
        <v>14502</v>
      </c>
      <c r="C5259" s="4">
        <v>17462748</v>
      </c>
      <c r="D5259" t="s">
        <v>1643</v>
      </c>
      <c r="E5259" t="s">
        <v>14055</v>
      </c>
      <c r="F5259" s="4">
        <v>11213</v>
      </c>
      <c r="G5259" s="13" t="s">
        <v>4662</v>
      </c>
      <c r="H5259" s="13" t="s">
        <v>9252</v>
      </c>
      <c r="I5259" s="1">
        <v>4067411</v>
      </c>
      <c r="J5259" s="1">
        <v>-7393843</v>
      </c>
      <c r="K5259" t="s">
        <v>40</v>
      </c>
      <c r="L5259" s="20">
        <v>68</v>
      </c>
      <c r="M5259" s="4">
        <v>5</v>
      </c>
      <c r="N5259" s="4">
        <v>115</v>
      </c>
      <c r="O5259" s="2">
        <v>43646</v>
      </c>
      <c r="P5259" s="3">
        <v>2.2000000000000002</v>
      </c>
      <c r="Q5259" s="4">
        <v>1</v>
      </c>
      <c r="R5259" s="3">
        <v>6.9</v>
      </c>
      <c r="S52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59" t="str">
        <f>IF(AIRBNB[[#This Row],[RUIDO(dB)]]&lt;=4,"Silencioso",IF(AIRBNB[[#This Row],[RUIDO(dB)]]&lt;=5.5,"Poco Ruidoso","Ruidoso"))</f>
        <v>Ruidoso</v>
      </c>
      <c r="U5259" t="str">
        <f>IF(AND(AIRBNB[[#This Row],[PRECIO]]&lt;50,AIRBNB[[#This Row],[MIN_NOCHES]]&gt;3),"Dentro del presupuesto","No considerar")</f>
        <v>No considerar</v>
      </c>
      <c r="V5259" t="str">
        <f>VLOOKUP(AIRBNB[[#This Row],[HOST_ID]],Super_host[],5,FALSE)</f>
        <v>Host</v>
      </c>
    </row>
    <row r="5260" spans="1:22">
      <c r="A5260" s="4">
        <v>3270009</v>
      </c>
      <c r="B5260" t="s">
        <v>12303</v>
      </c>
      <c r="C5260" s="4">
        <v>16534981</v>
      </c>
      <c r="D5260" t="s">
        <v>8237</v>
      </c>
      <c r="E5260" t="s">
        <v>12304</v>
      </c>
      <c r="F5260" s="4">
        <v>11233</v>
      </c>
      <c r="G5260" s="13" t="s">
        <v>4662</v>
      </c>
      <c r="H5260" s="13" t="s">
        <v>9230</v>
      </c>
      <c r="I5260" s="1">
        <v>4068174</v>
      </c>
      <c r="J5260" s="1">
        <v>-7393444</v>
      </c>
      <c r="K5260" t="s">
        <v>5</v>
      </c>
      <c r="L5260" s="20">
        <v>68</v>
      </c>
      <c r="M5260" s="4">
        <v>30</v>
      </c>
      <c r="N5260" s="4">
        <v>14</v>
      </c>
      <c r="O5260" s="2">
        <v>43574</v>
      </c>
      <c r="P5260" s="3">
        <v>0.41</v>
      </c>
      <c r="Q5260" s="4">
        <v>1</v>
      </c>
      <c r="R5260" s="3">
        <v>6.9</v>
      </c>
      <c r="S52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0" t="str">
        <f>IF(AIRBNB[[#This Row],[RUIDO(dB)]]&lt;=4,"Silencioso",IF(AIRBNB[[#This Row],[RUIDO(dB)]]&lt;=5.5,"Poco Ruidoso","Ruidoso"))</f>
        <v>Ruidoso</v>
      </c>
      <c r="U5260" t="str">
        <f>IF(AND(AIRBNB[[#This Row],[PRECIO]]&lt;50,AIRBNB[[#This Row],[MIN_NOCHES]]&gt;3),"Dentro del presupuesto","No considerar")</f>
        <v>No considerar</v>
      </c>
      <c r="V5260" t="str">
        <f>VLOOKUP(AIRBNB[[#This Row],[HOST_ID]],Super_host[],5,FALSE)</f>
        <v>Host</v>
      </c>
    </row>
    <row r="5261" spans="1:22">
      <c r="A5261" s="4">
        <v>3882466</v>
      </c>
      <c r="B5261" t="s">
        <v>2221</v>
      </c>
      <c r="C5261" s="4">
        <v>16098958</v>
      </c>
      <c r="D5261" t="s">
        <v>1504</v>
      </c>
      <c r="E5261" t="s">
        <v>2222</v>
      </c>
      <c r="F5261" s="4">
        <v>10025</v>
      </c>
      <c r="G5261" s="13" t="s">
        <v>124</v>
      </c>
      <c r="H5261" s="13" t="s">
        <v>168</v>
      </c>
      <c r="I5261" s="1">
        <v>4079563</v>
      </c>
      <c r="J5261" s="1">
        <v>-739664</v>
      </c>
      <c r="K5261" t="s">
        <v>5</v>
      </c>
      <c r="L5261" s="20">
        <v>68</v>
      </c>
      <c r="M5261" s="4">
        <v>30</v>
      </c>
      <c r="N5261" s="4">
        <v>4</v>
      </c>
      <c r="O5261" s="2">
        <v>43555</v>
      </c>
      <c r="P5261" s="3">
        <v>0.16</v>
      </c>
      <c r="Q5261" s="4">
        <v>1</v>
      </c>
      <c r="R5261" s="3">
        <v>5.6</v>
      </c>
      <c r="S52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1" t="str">
        <f>IF(AIRBNB[[#This Row],[RUIDO(dB)]]&lt;=4,"Silencioso",IF(AIRBNB[[#This Row],[RUIDO(dB)]]&lt;=5.5,"Poco Ruidoso","Ruidoso"))</f>
        <v>Ruidoso</v>
      </c>
      <c r="U5261" t="str">
        <f>IF(AND(AIRBNB[[#This Row],[PRECIO]]&lt;50,AIRBNB[[#This Row],[MIN_NOCHES]]&gt;3),"Dentro del presupuesto","No considerar")</f>
        <v>No considerar</v>
      </c>
      <c r="V5261" t="str">
        <f>VLOOKUP(AIRBNB[[#This Row],[HOST_ID]],Super_host[],5,FALSE)</f>
        <v>Host</v>
      </c>
    </row>
    <row r="5262" spans="1:22">
      <c r="A5262" s="4">
        <v>6099485</v>
      </c>
      <c r="B5262" t="s">
        <v>10657</v>
      </c>
      <c r="C5262" s="4">
        <v>15763944</v>
      </c>
      <c r="D5262" t="s">
        <v>10658</v>
      </c>
      <c r="E5262" t="s">
        <v>9704</v>
      </c>
      <c r="F5262" s="4">
        <v>11205</v>
      </c>
      <c r="G5262" s="13" t="s">
        <v>4662</v>
      </c>
      <c r="H5262" s="13" t="s">
        <v>9387</v>
      </c>
      <c r="I5262" s="1">
        <v>4069069</v>
      </c>
      <c r="J5262" s="1">
        <v>-7396043</v>
      </c>
      <c r="K5262" t="s">
        <v>40</v>
      </c>
      <c r="L5262" s="20">
        <v>68</v>
      </c>
      <c r="M5262" s="4">
        <v>3</v>
      </c>
      <c r="N5262" s="4">
        <v>2</v>
      </c>
      <c r="O5262" s="2">
        <v>43276</v>
      </c>
      <c r="P5262" s="3">
        <v>0.11</v>
      </c>
      <c r="Q5262" s="4">
        <v>1</v>
      </c>
      <c r="R5262" s="3">
        <v>6.9</v>
      </c>
      <c r="S52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2" t="str">
        <f>IF(AIRBNB[[#This Row],[RUIDO(dB)]]&lt;=4,"Silencioso",IF(AIRBNB[[#This Row],[RUIDO(dB)]]&lt;=5.5,"Poco Ruidoso","Ruidoso"))</f>
        <v>Ruidoso</v>
      </c>
      <c r="U5262" t="str">
        <f>IF(AND(AIRBNB[[#This Row],[PRECIO]]&lt;50,AIRBNB[[#This Row],[MIN_NOCHES]]&gt;3),"Dentro del presupuesto","No considerar")</f>
        <v>No considerar</v>
      </c>
      <c r="V5262" t="str">
        <f>VLOOKUP(AIRBNB[[#This Row],[HOST_ID]],Super_host[],5,FALSE)</f>
        <v>Host</v>
      </c>
    </row>
    <row r="5263" spans="1:22">
      <c r="A5263" s="4">
        <v>2776119</v>
      </c>
      <c r="B5263" t="s">
        <v>10457</v>
      </c>
      <c r="C5263" s="4">
        <v>14197781</v>
      </c>
      <c r="D5263" t="s">
        <v>4491</v>
      </c>
      <c r="E5263" t="s">
        <v>10458</v>
      </c>
      <c r="F5263" s="4">
        <v>11206</v>
      </c>
      <c r="G5263" s="13" t="s">
        <v>4662</v>
      </c>
      <c r="H5263" s="13" t="s">
        <v>9230</v>
      </c>
      <c r="I5263" s="1">
        <v>4069707</v>
      </c>
      <c r="J5263" s="1">
        <v>-7393914</v>
      </c>
      <c r="K5263" t="s">
        <v>5</v>
      </c>
      <c r="L5263" s="20">
        <v>68</v>
      </c>
      <c r="M5263" s="4">
        <v>30</v>
      </c>
      <c r="N5263" s="4">
        <v>3</v>
      </c>
      <c r="O5263" s="2">
        <v>42717</v>
      </c>
      <c r="P5263" s="3">
        <v>0.09</v>
      </c>
      <c r="Q5263" s="4">
        <v>1</v>
      </c>
      <c r="R5263" s="3">
        <v>6.9</v>
      </c>
      <c r="S52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3" t="str">
        <f>IF(AIRBNB[[#This Row],[RUIDO(dB)]]&lt;=4,"Silencioso",IF(AIRBNB[[#This Row],[RUIDO(dB)]]&lt;=5.5,"Poco Ruidoso","Ruidoso"))</f>
        <v>Ruidoso</v>
      </c>
      <c r="U5263" t="str">
        <f>IF(AND(AIRBNB[[#This Row],[PRECIO]]&lt;50,AIRBNB[[#This Row],[MIN_NOCHES]]&gt;3),"Dentro del presupuesto","No considerar")</f>
        <v>No considerar</v>
      </c>
      <c r="V5263" t="str">
        <f>VLOOKUP(AIRBNB[[#This Row],[HOST_ID]],Super_host[],5,FALSE)</f>
        <v>Host</v>
      </c>
    </row>
    <row r="5264" spans="1:22">
      <c r="A5264" s="4">
        <v>1981590</v>
      </c>
      <c r="B5264" t="s">
        <v>14665</v>
      </c>
      <c r="C5264" s="4">
        <v>10225447</v>
      </c>
      <c r="D5264" t="s">
        <v>14666</v>
      </c>
      <c r="E5264" t="s">
        <v>14667</v>
      </c>
      <c r="F5264" s="4">
        <v>11237</v>
      </c>
      <c r="G5264" s="13" t="s">
        <v>4662</v>
      </c>
      <c r="H5264" s="13" t="s">
        <v>9274</v>
      </c>
      <c r="I5264" s="1">
        <v>4069937</v>
      </c>
      <c r="J5264" s="1">
        <v>-7391463</v>
      </c>
      <c r="K5264" t="s">
        <v>5</v>
      </c>
      <c r="L5264" s="20">
        <v>68</v>
      </c>
      <c r="M5264" s="4">
        <v>3</v>
      </c>
      <c r="N5264" s="4">
        <v>164</v>
      </c>
      <c r="O5264" s="2">
        <v>43470</v>
      </c>
      <c r="P5264" s="3">
        <v>2.4500000000000002</v>
      </c>
      <c r="Q5264" s="4">
        <v>1</v>
      </c>
      <c r="R5264" s="3">
        <v>6.9</v>
      </c>
      <c r="S52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4" t="str">
        <f>IF(AIRBNB[[#This Row],[RUIDO(dB)]]&lt;=4,"Silencioso",IF(AIRBNB[[#This Row],[RUIDO(dB)]]&lt;=5.5,"Poco Ruidoso","Ruidoso"))</f>
        <v>Ruidoso</v>
      </c>
      <c r="U5264" t="str">
        <f>IF(AND(AIRBNB[[#This Row],[PRECIO]]&lt;50,AIRBNB[[#This Row],[MIN_NOCHES]]&gt;3),"Dentro del presupuesto","No considerar")</f>
        <v>No considerar</v>
      </c>
      <c r="V5264" t="str">
        <f>VLOOKUP(AIRBNB[[#This Row],[HOST_ID]],Super_host[],5,FALSE)</f>
        <v>Host</v>
      </c>
    </row>
    <row r="5265" spans="1:22">
      <c r="A5265" s="4">
        <v>3105986</v>
      </c>
      <c r="B5265" t="s">
        <v>10211</v>
      </c>
      <c r="C5265" s="4">
        <v>8822946</v>
      </c>
      <c r="D5265" t="s">
        <v>10212</v>
      </c>
      <c r="E5265" t="s">
        <v>10213</v>
      </c>
      <c r="F5265" s="4">
        <v>11238</v>
      </c>
      <c r="G5265" s="13" t="s">
        <v>4662</v>
      </c>
      <c r="H5265" s="13" t="s">
        <v>9252</v>
      </c>
      <c r="I5265" s="1">
        <v>4067228</v>
      </c>
      <c r="J5265" s="1">
        <v>-7396239</v>
      </c>
      <c r="K5265" t="s">
        <v>5</v>
      </c>
      <c r="L5265" s="20">
        <v>68</v>
      </c>
      <c r="M5265" s="4">
        <v>5</v>
      </c>
      <c r="N5265" s="4">
        <v>4</v>
      </c>
      <c r="O5265" s="2">
        <v>42294</v>
      </c>
      <c r="P5265" s="3">
        <v>7.0000000000000007E-2</v>
      </c>
      <c r="Q5265" s="4">
        <v>1</v>
      </c>
      <c r="R5265" s="3">
        <v>6.9</v>
      </c>
      <c r="S52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5" t="str">
        <f>IF(AIRBNB[[#This Row],[RUIDO(dB)]]&lt;=4,"Silencioso",IF(AIRBNB[[#This Row],[RUIDO(dB)]]&lt;=5.5,"Poco Ruidoso","Ruidoso"))</f>
        <v>Ruidoso</v>
      </c>
      <c r="U5265" t="str">
        <f>IF(AND(AIRBNB[[#This Row],[PRECIO]]&lt;50,AIRBNB[[#This Row],[MIN_NOCHES]]&gt;3),"Dentro del presupuesto","No considerar")</f>
        <v>No considerar</v>
      </c>
      <c r="V5265" t="str">
        <f>VLOOKUP(AIRBNB[[#This Row],[HOST_ID]],Super_host[],5,FALSE)</f>
        <v>Host</v>
      </c>
    </row>
    <row r="5266" spans="1:22">
      <c r="A5266" s="4">
        <v>2563440</v>
      </c>
      <c r="B5266" t="s">
        <v>5261</v>
      </c>
      <c r="C5266" s="4">
        <v>8785876</v>
      </c>
      <c r="D5266" t="s">
        <v>3574</v>
      </c>
      <c r="E5266" t="s">
        <v>5262</v>
      </c>
      <c r="F5266" s="4">
        <v>10031</v>
      </c>
      <c r="G5266" s="13" t="s">
        <v>124</v>
      </c>
      <c r="H5266" s="13" t="s">
        <v>148</v>
      </c>
      <c r="I5266" s="1">
        <v>408235</v>
      </c>
      <c r="J5266" s="1">
        <v>-7395144</v>
      </c>
      <c r="K5266" t="s">
        <v>40</v>
      </c>
      <c r="L5266" s="20">
        <v>68</v>
      </c>
      <c r="M5266" s="4">
        <v>1</v>
      </c>
      <c r="N5266" s="4">
        <v>86</v>
      </c>
      <c r="O5266" s="2">
        <v>43626</v>
      </c>
      <c r="P5266" s="3">
        <v>1.36</v>
      </c>
      <c r="Q5266" s="4">
        <v>1</v>
      </c>
      <c r="R5266" s="3">
        <v>5.6</v>
      </c>
      <c r="S52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6" t="str">
        <f>IF(AIRBNB[[#This Row],[RUIDO(dB)]]&lt;=4,"Silencioso",IF(AIRBNB[[#This Row],[RUIDO(dB)]]&lt;=5.5,"Poco Ruidoso","Ruidoso"))</f>
        <v>Ruidoso</v>
      </c>
      <c r="U5266" t="str">
        <f>IF(AND(AIRBNB[[#This Row],[PRECIO]]&lt;50,AIRBNB[[#This Row],[MIN_NOCHES]]&gt;3),"Dentro del presupuesto","No considerar")</f>
        <v>No considerar</v>
      </c>
      <c r="V5266" t="str">
        <f>VLOOKUP(AIRBNB[[#This Row],[HOST_ID]],Super_host[],5,FALSE)</f>
        <v>Host</v>
      </c>
    </row>
    <row r="5267" spans="1:22">
      <c r="A5267" s="4">
        <v>1519957</v>
      </c>
      <c r="B5267" t="s">
        <v>14659</v>
      </c>
      <c r="C5267" s="4">
        <v>8112941</v>
      </c>
      <c r="D5267" t="s">
        <v>9402</v>
      </c>
      <c r="E5267" t="s">
        <v>14660</v>
      </c>
      <c r="F5267" s="4">
        <v>11206</v>
      </c>
      <c r="G5267" s="13" t="s">
        <v>4662</v>
      </c>
      <c r="H5267" s="13" t="s">
        <v>9230</v>
      </c>
      <c r="I5267" s="1">
        <v>4069289</v>
      </c>
      <c r="J5267" s="1">
        <v>-7394356</v>
      </c>
      <c r="K5267" t="s">
        <v>40</v>
      </c>
      <c r="L5267" s="20">
        <v>68</v>
      </c>
      <c r="M5267" s="4">
        <v>3</v>
      </c>
      <c r="N5267" s="4">
        <v>52</v>
      </c>
      <c r="O5267" s="2">
        <v>43640</v>
      </c>
      <c r="P5267" s="3">
        <v>2.44</v>
      </c>
      <c r="Q5267" s="4">
        <v>1</v>
      </c>
      <c r="R5267" s="3">
        <v>6.9</v>
      </c>
      <c r="S52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7" t="str">
        <f>IF(AIRBNB[[#This Row],[RUIDO(dB)]]&lt;=4,"Silencioso",IF(AIRBNB[[#This Row],[RUIDO(dB)]]&lt;=5.5,"Poco Ruidoso","Ruidoso"))</f>
        <v>Ruidoso</v>
      </c>
      <c r="U5267" t="str">
        <f>IF(AND(AIRBNB[[#This Row],[PRECIO]]&lt;50,AIRBNB[[#This Row],[MIN_NOCHES]]&gt;3),"Dentro del presupuesto","No considerar")</f>
        <v>No considerar</v>
      </c>
      <c r="V5267" t="str">
        <f>VLOOKUP(AIRBNB[[#This Row],[HOST_ID]],Super_host[],5,FALSE)</f>
        <v>Host</v>
      </c>
    </row>
    <row r="5268" spans="1:22">
      <c r="A5268" s="4">
        <v>2969803</v>
      </c>
      <c r="B5268" t="s">
        <v>5923</v>
      </c>
      <c r="C5268" s="4">
        <v>7691518</v>
      </c>
      <c r="D5268" t="s">
        <v>5705</v>
      </c>
      <c r="E5268" t="s">
        <v>5924</v>
      </c>
      <c r="F5268" s="4">
        <v>10019</v>
      </c>
      <c r="G5268" s="13" t="s">
        <v>124</v>
      </c>
      <c r="H5268" s="13" t="s">
        <v>249</v>
      </c>
      <c r="I5268" s="1">
        <v>4076794</v>
      </c>
      <c r="J5268" s="1">
        <v>-7398781</v>
      </c>
      <c r="K5268" t="s">
        <v>40</v>
      </c>
      <c r="L5268" s="20">
        <v>68</v>
      </c>
      <c r="M5268" s="4">
        <v>1</v>
      </c>
      <c r="N5268" s="4">
        <v>152</v>
      </c>
      <c r="O5268" s="2">
        <v>43608</v>
      </c>
      <c r="P5268" s="3">
        <v>2.42</v>
      </c>
      <c r="Q5268" s="4">
        <v>1</v>
      </c>
      <c r="R5268" s="3">
        <v>5.6</v>
      </c>
      <c r="S52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8" t="str">
        <f>IF(AIRBNB[[#This Row],[RUIDO(dB)]]&lt;=4,"Silencioso",IF(AIRBNB[[#This Row],[RUIDO(dB)]]&lt;=5.5,"Poco Ruidoso","Ruidoso"))</f>
        <v>Ruidoso</v>
      </c>
      <c r="U5268" t="str">
        <f>IF(AND(AIRBNB[[#This Row],[PRECIO]]&lt;50,AIRBNB[[#This Row],[MIN_NOCHES]]&gt;3),"Dentro del presupuesto","No considerar")</f>
        <v>No considerar</v>
      </c>
      <c r="V5268" t="str">
        <f>VLOOKUP(AIRBNB[[#This Row],[HOST_ID]],Super_host[],5,FALSE)</f>
        <v>Host</v>
      </c>
    </row>
    <row r="5269" spans="1:22">
      <c r="A5269" s="4">
        <v>1377320</v>
      </c>
      <c r="B5269" t="s">
        <v>826</v>
      </c>
      <c r="C5269" s="4">
        <v>7461332</v>
      </c>
      <c r="D5269" t="s">
        <v>827</v>
      </c>
      <c r="E5269" t="s">
        <v>828</v>
      </c>
      <c r="F5269" s="4">
        <v>10025</v>
      </c>
      <c r="G5269" s="13" t="s">
        <v>124</v>
      </c>
      <c r="H5269" s="13" t="s">
        <v>168</v>
      </c>
      <c r="I5269" s="1">
        <v>4079801</v>
      </c>
      <c r="J5269" s="1">
        <v>-7397045</v>
      </c>
      <c r="K5269" t="s">
        <v>5</v>
      </c>
      <c r="L5269" s="20">
        <v>68</v>
      </c>
      <c r="M5269" s="4">
        <v>120</v>
      </c>
      <c r="N5269" s="4">
        <v>3</v>
      </c>
      <c r="O5269" s="2">
        <v>41523</v>
      </c>
      <c r="P5269" s="3">
        <v>0.04</v>
      </c>
      <c r="Q5269" s="4">
        <v>1</v>
      </c>
      <c r="R5269" s="3">
        <v>5.6</v>
      </c>
      <c r="S52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69" t="str">
        <f>IF(AIRBNB[[#This Row],[RUIDO(dB)]]&lt;=4,"Silencioso",IF(AIRBNB[[#This Row],[RUIDO(dB)]]&lt;=5.5,"Poco Ruidoso","Ruidoso"))</f>
        <v>Ruidoso</v>
      </c>
      <c r="U5269" t="str">
        <f>IF(AND(AIRBNB[[#This Row],[PRECIO]]&lt;50,AIRBNB[[#This Row],[MIN_NOCHES]]&gt;3),"Dentro del presupuesto","No considerar")</f>
        <v>No considerar</v>
      </c>
      <c r="V5269" t="str">
        <f>VLOOKUP(AIRBNB[[#This Row],[HOST_ID]],Super_host[],5,FALSE)</f>
        <v>Host</v>
      </c>
    </row>
    <row r="5270" spans="1:22">
      <c r="A5270" s="4">
        <v>3908094</v>
      </c>
      <c r="B5270" t="s">
        <v>10689</v>
      </c>
      <c r="C5270" s="4">
        <v>5879951</v>
      </c>
      <c r="D5270" t="s">
        <v>10690</v>
      </c>
      <c r="E5270" t="s">
        <v>10691</v>
      </c>
      <c r="F5270" s="4">
        <v>11206</v>
      </c>
      <c r="G5270" s="13" t="s">
        <v>4662</v>
      </c>
      <c r="H5270" s="13" t="s">
        <v>9218</v>
      </c>
      <c r="I5270" s="1">
        <v>4070617</v>
      </c>
      <c r="J5270" s="1">
        <v>-7393674</v>
      </c>
      <c r="K5270" t="s">
        <v>40</v>
      </c>
      <c r="L5270" s="20">
        <v>68</v>
      </c>
      <c r="M5270" s="4">
        <v>5</v>
      </c>
      <c r="N5270" s="4">
        <v>5</v>
      </c>
      <c r="O5270" s="2">
        <v>42998</v>
      </c>
      <c r="P5270" s="3">
        <v>0.11</v>
      </c>
      <c r="Q5270" s="4">
        <v>1</v>
      </c>
      <c r="R5270" s="3">
        <v>6.9</v>
      </c>
      <c r="S52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0" t="str">
        <f>IF(AIRBNB[[#This Row],[RUIDO(dB)]]&lt;=4,"Silencioso",IF(AIRBNB[[#This Row],[RUIDO(dB)]]&lt;=5.5,"Poco Ruidoso","Ruidoso"))</f>
        <v>Ruidoso</v>
      </c>
      <c r="U5270" t="str">
        <f>IF(AND(AIRBNB[[#This Row],[PRECIO]]&lt;50,AIRBNB[[#This Row],[MIN_NOCHES]]&gt;3),"Dentro del presupuesto","No considerar")</f>
        <v>No considerar</v>
      </c>
      <c r="V5270" t="str">
        <f>VLOOKUP(AIRBNB[[#This Row],[HOST_ID]],Super_host[],5,FALSE)</f>
        <v>Host</v>
      </c>
    </row>
    <row r="5271" spans="1:22">
      <c r="A5271" s="4">
        <v>990367</v>
      </c>
      <c r="B5271" t="s">
        <v>3368</v>
      </c>
      <c r="C5271" s="4">
        <v>5438325</v>
      </c>
      <c r="D5271" t="s">
        <v>3369</v>
      </c>
      <c r="E5271" t="s">
        <v>3370</v>
      </c>
      <c r="F5271" s="4">
        <v>10027</v>
      </c>
      <c r="G5271" s="13" t="s">
        <v>124</v>
      </c>
      <c r="H5271" s="13" t="s">
        <v>148</v>
      </c>
      <c r="I5271" s="1">
        <v>4080684</v>
      </c>
      <c r="J5271" s="1">
        <v>-7394844</v>
      </c>
      <c r="K5271" t="s">
        <v>5</v>
      </c>
      <c r="L5271" s="20">
        <v>68</v>
      </c>
      <c r="M5271" s="4">
        <v>5</v>
      </c>
      <c r="N5271" s="4">
        <v>25</v>
      </c>
      <c r="O5271" s="2">
        <v>43617</v>
      </c>
      <c r="P5271" s="3">
        <v>0.34</v>
      </c>
      <c r="Q5271" s="4">
        <v>1</v>
      </c>
      <c r="R5271" s="3">
        <v>5.6</v>
      </c>
      <c r="S52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1" t="str">
        <f>IF(AIRBNB[[#This Row],[RUIDO(dB)]]&lt;=4,"Silencioso",IF(AIRBNB[[#This Row],[RUIDO(dB)]]&lt;=5.5,"Poco Ruidoso","Ruidoso"))</f>
        <v>Ruidoso</v>
      </c>
      <c r="U5271" t="str">
        <f>IF(AND(AIRBNB[[#This Row],[PRECIO]]&lt;50,AIRBNB[[#This Row],[MIN_NOCHES]]&gt;3),"Dentro del presupuesto","No considerar")</f>
        <v>No considerar</v>
      </c>
      <c r="V5271" t="str">
        <f>VLOOKUP(AIRBNB[[#This Row],[HOST_ID]],Super_host[],5,FALSE)</f>
        <v>Host</v>
      </c>
    </row>
    <row r="5272" spans="1:22">
      <c r="A5272" s="4">
        <v>981410</v>
      </c>
      <c r="B5272" t="s">
        <v>138</v>
      </c>
      <c r="C5272" s="4">
        <v>5374768</v>
      </c>
      <c r="D5272" t="s">
        <v>66</v>
      </c>
      <c r="E5272" t="s">
        <v>139</v>
      </c>
      <c r="F5272" s="4">
        <v>10014</v>
      </c>
      <c r="G5272" s="13" t="s">
        <v>124</v>
      </c>
      <c r="H5272" s="13" t="s">
        <v>140</v>
      </c>
      <c r="I5272" s="1">
        <v>4073331</v>
      </c>
      <c r="J5272" s="1">
        <v>-7400471</v>
      </c>
      <c r="K5272" t="s">
        <v>5</v>
      </c>
      <c r="L5272" s="20">
        <v>68</v>
      </c>
      <c r="M5272" s="4">
        <v>4</v>
      </c>
      <c r="N5272" s="4">
        <v>1</v>
      </c>
      <c r="O5272" s="2">
        <v>41373</v>
      </c>
      <c r="P5272" s="3">
        <v>0.01</v>
      </c>
      <c r="Q5272" s="4">
        <v>1</v>
      </c>
      <c r="R5272" s="3">
        <v>5.6</v>
      </c>
      <c r="S52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2" t="str">
        <f>IF(AIRBNB[[#This Row],[RUIDO(dB)]]&lt;=4,"Silencioso",IF(AIRBNB[[#This Row],[RUIDO(dB)]]&lt;=5.5,"Poco Ruidoso","Ruidoso"))</f>
        <v>Ruidoso</v>
      </c>
      <c r="U5272" t="str">
        <f>IF(AND(AIRBNB[[#This Row],[PRECIO]]&lt;50,AIRBNB[[#This Row],[MIN_NOCHES]]&gt;3),"Dentro del presupuesto","No considerar")</f>
        <v>No considerar</v>
      </c>
      <c r="V5272" t="str">
        <f>VLOOKUP(AIRBNB[[#This Row],[HOST_ID]],Super_host[],5,FALSE)</f>
        <v>Host</v>
      </c>
    </row>
    <row r="5273" spans="1:22">
      <c r="A5273" s="4">
        <v>977870</v>
      </c>
      <c r="B5273" t="s">
        <v>4518</v>
      </c>
      <c r="C5273" s="4">
        <v>5350359</v>
      </c>
      <c r="D5273" t="s">
        <v>387</v>
      </c>
      <c r="E5273" t="s">
        <v>4519</v>
      </c>
      <c r="F5273" s="4">
        <v>10025</v>
      </c>
      <c r="G5273" s="13" t="s">
        <v>124</v>
      </c>
      <c r="H5273" s="13" t="s">
        <v>168</v>
      </c>
      <c r="I5273" s="1">
        <v>4080014</v>
      </c>
      <c r="J5273" s="1">
        <v>-739637</v>
      </c>
      <c r="K5273" t="s">
        <v>5</v>
      </c>
      <c r="L5273" s="20">
        <v>68</v>
      </c>
      <c r="M5273" s="4">
        <v>2</v>
      </c>
      <c r="N5273" s="4">
        <v>61</v>
      </c>
      <c r="O5273" s="2">
        <v>43639</v>
      </c>
      <c r="P5273" s="3">
        <v>0.8</v>
      </c>
      <c r="Q5273" s="4">
        <v>1</v>
      </c>
      <c r="R5273" s="3">
        <v>5.6</v>
      </c>
      <c r="S52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3" t="str">
        <f>IF(AIRBNB[[#This Row],[RUIDO(dB)]]&lt;=4,"Silencioso",IF(AIRBNB[[#This Row],[RUIDO(dB)]]&lt;=5.5,"Poco Ruidoso","Ruidoso"))</f>
        <v>Ruidoso</v>
      </c>
      <c r="U5273" t="str">
        <f>IF(AND(AIRBNB[[#This Row],[PRECIO]]&lt;50,AIRBNB[[#This Row],[MIN_NOCHES]]&gt;3),"Dentro del presupuesto","No considerar")</f>
        <v>No considerar</v>
      </c>
      <c r="V5273" t="str">
        <f>VLOOKUP(AIRBNB[[#This Row],[HOST_ID]],Super_host[],5,FALSE)</f>
        <v>Host</v>
      </c>
    </row>
    <row r="5274" spans="1:22">
      <c r="A5274" s="4">
        <v>906038</v>
      </c>
      <c r="B5274" t="s">
        <v>3481</v>
      </c>
      <c r="C5274" s="4">
        <v>4848828</v>
      </c>
      <c r="D5274" t="s">
        <v>3039</v>
      </c>
      <c r="E5274" t="s">
        <v>2849</v>
      </c>
      <c r="F5274" s="4">
        <v>10025</v>
      </c>
      <c r="G5274" s="13" t="s">
        <v>124</v>
      </c>
      <c r="H5274" s="13" t="s">
        <v>168</v>
      </c>
      <c r="I5274" s="1">
        <v>4079626</v>
      </c>
      <c r="J5274" s="1">
        <v>-7396145</v>
      </c>
      <c r="K5274" t="s">
        <v>5</v>
      </c>
      <c r="L5274" s="20">
        <v>68</v>
      </c>
      <c r="M5274" s="4">
        <v>7</v>
      </c>
      <c r="N5274" s="4">
        <v>28</v>
      </c>
      <c r="O5274" s="2">
        <v>43607</v>
      </c>
      <c r="P5274" s="3">
        <v>0.37</v>
      </c>
      <c r="Q5274" s="4">
        <v>1</v>
      </c>
      <c r="R5274" s="3">
        <v>5.6</v>
      </c>
      <c r="S52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4" t="str">
        <f>IF(AIRBNB[[#This Row],[RUIDO(dB)]]&lt;=4,"Silencioso",IF(AIRBNB[[#This Row],[RUIDO(dB)]]&lt;=5.5,"Poco Ruidoso","Ruidoso"))</f>
        <v>Ruidoso</v>
      </c>
      <c r="U5274" t="str">
        <f>IF(AND(AIRBNB[[#This Row],[PRECIO]]&lt;50,AIRBNB[[#This Row],[MIN_NOCHES]]&gt;3),"Dentro del presupuesto","No considerar")</f>
        <v>No considerar</v>
      </c>
      <c r="V5274" t="str">
        <f>VLOOKUP(AIRBNB[[#This Row],[HOST_ID]],Super_host[],5,FALSE)</f>
        <v>Host</v>
      </c>
    </row>
    <row r="5275" spans="1:22">
      <c r="A5275" s="4">
        <v>4660633</v>
      </c>
      <c r="B5275" t="s">
        <v>1782</v>
      </c>
      <c r="C5275" s="4">
        <v>4517642</v>
      </c>
      <c r="D5275" t="s">
        <v>1783</v>
      </c>
      <c r="E5275" t="s">
        <v>1784</v>
      </c>
      <c r="F5275" s="4">
        <v>10027</v>
      </c>
      <c r="G5275" s="13" t="s">
        <v>124</v>
      </c>
      <c r="H5275" s="13" t="s">
        <v>245</v>
      </c>
      <c r="I5275" s="1">
        <v>408104</v>
      </c>
      <c r="J5275" s="1">
        <v>-7395977</v>
      </c>
      <c r="K5275" t="s">
        <v>5</v>
      </c>
      <c r="L5275" s="20">
        <v>68</v>
      </c>
      <c r="M5275" s="4">
        <v>3</v>
      </c>
      <c r="N5275" s="4">
        <v>6</v>
      </c>
      <c r="O5275" s="2">
        <v>42513</v>
      </c>
      <c r="P5275" s="3">
        <v>0.11</v>
      </c>
      <c r="Q5275" s="4">
        <v>1</v>
      </c>
      <c r="R5275" s="3">
        <v>5.6</v>
      </c>
      <c r="S52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5" t="str">
        <f>IF(AIRBNB[[#This Row],[RUIDO(dB)]]&lt;=4,"Silencioso",IF(AIRBNB[[#This Row],[RUIDO(dB)]]&lt;=5.5,"Poco Ruidoso","Ruidoso"))</f>
        <v>Ruidoso</v>
      </c>
      <c r="U5275" t="str">
        <f>IF(AND(AIRBNB[[#This Row],[PRECIO]]&lt;50,AIRBNB[[#This Row],[MIN_NOCHES]]&gt;3),"Dentro del presupuesto","No considerar")</f>
        <v>No considerar</v>
      </c>
      <c r="V5275" t="str">
        <f>VLOOKUP(AIRBNB[[#This Row],[HOST_ID]],Super_host[],5,FALSE)</f>
        <v>Host</v>
      </c>
    </row>
    <row r="5276" spans="1:22">
      <c r="A5276" s="4">
        <v>830840</v>
      </c>
      <c r="B5276" t="s">
        <v>9223</v>
      </c>
      <c r="C5276" s="4">
        <v>4350748</v>
      </c>
      <c r="D5276" t="s">
        <v>49</v>
      </c>
      <c r="E5276" t="s">
        <v>9224</v>
      </c>
      <c r="F5276" s="4">
        <v>11230</v>
      </c>
      <c r="G5276" s="13" t="s">
        <v>4662</v>
      </c>
      <c r="H5276" s="13" t="s">
        <v>9225</v>
      </c>
      <c r="I5276" s="1">
        <v>4062908</v>
      </c>
      <c r="J5276" s="1">
        <v>-7395965</v>
      </c>
      <c r="K5276" t="s">
        <v>40</v>
      </c>
      <c r="L5276" s="20">
        <v>68</v>
      </c>
      <c r="M5276" s="4">
        <v>7</v>
      </c>
      <c r="N5276" s="4">
        <v>1</v>
      </c>
      <c r="O5276" s="2">
        <v>41255</v>
      </c>
      <c r="P5276" s="3">
        <v>0.01</v>
      </c>
      <c r="Q5276" s="4">
        <v>1</v>
      </c>
      <c r="R5276" s="3">
        <v>6.9</v>
      </c>
      <c r="S52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6" t="str">
        <f>IF(AIRBNB[[#This Row],[RUIDO(dB)]]&lt;=4,"Silencioso",IF(AIRBNB[[#This Row],[RUIDO(dB)]]&lt;=5.5,"Poco Ruidoso","Ruidoso"))</f>
        <v>Ruidoso</v>
      </c>
      <c r="U5276" t="str">
        <f>IF(AND(AIRBNB[[#This Row],[PRECIO]]&lt;50,AIRBNB[[#This Row],[MIN_NOCHES]]&gt;3),"Dentro del presupuesto","No considerar")</f>
        <v>No considerar</v>
      </c>
      <c r="V5276" t="str">
        <f>VLOOKUP(AIRBNB[[#This Row],[HOST_ID]],Super_host[],5,FALSE)</f>
        <v>Host</v>
      </c>
    </row>
    <row r="5277" spans="1:22">
      <c r="A5277" s="4">
        <v>708637</v>
      </c>
      <c r="B5277" t="s">
        <v>8554</v>
      </c>
      <c r="C5277" s="4">
        <v>3644693</v>
      </c>
      <c r="D5277" t="s">
        <v>8555</v>
      </c>
      <c r="E5277" t="s">
        <v>8556</v>
      </c>
      <c r="F5277" s="4">
        <v>11372</v>
      </c>
      <c r="G5277" s="13" t="s">
        <v>7897</v>
      </c>
      <c r="H5277" s="13" t="s">
        <v>8009</v>
      </c>
      <c r="I5277" s="1">
        <v>4074869</v>
      </c>
      <c r="J5277" s="1">
        <v>-7388293</v>
      </c>
      <c r="K5277" t="s">
        <v>40</v>
      </c>
      <c r="L5277" s="20">
        <v>68</v>
      </c>
      <c r="M5277" s="4">
        <v>28</v>
      </c>
      <c r="N5277" s="4">
        <v>55</v>
      </c>
      <c r="O5277" s="2">
        <v>43617</v>
      </c>
      <c r="P5277" s="3">
        <v>0.67</v>
      </c>
      <c r="Q5277" s="4">
        <v>5</v>
      </c>
      <c r="R5277" s="3">
        <v>6.24</v>
      </c>
      <c r="S52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7" t="str">
        <f>IF(AIRBNB[[#This Row],[RUIDO(dB)]]&lt;=4,"Silencioso",IF(AIRBNB[[#This Row],[RUIDO(dB)]]&lt;=5.5,"Poco Ruidoso","Ruidoso"))</f>
        <v>Ruidoso</v>
      </c>
      <c r="U5277" t="str">
        <f>IF(AND(AIRBNB[[#This Row],[PRECIO]]&lt;50,AIRBNB[[#This Row],[MIN_NOCHES]]&gt;3),"Dentro del presupuesto","No considerar")</f>
        <v>No considerar</v>
      </c>
      <c r="V5277" t="str">
        <f>VLOOKUP(AIRBNB[[#This Row],[HOST_ID]],Super_host[],5,FALSE)</f>
        <v>Host</v>
      </c>
    </row>
    <row r="5278" spans="1:22">
      <c r="A5278" s="4">
        <v>4516766</v>
      </c>
      <c r="B5278" t="s">
        <v>13968</v>
      </c>
      <c r="C5278" s="4">
        <v>3388950</v>
      </c>
      <c r="D5278" t="s">
        <v>13515</v>
      </c>
      <c r="E5278" t="s">
        <v>13969</v>
      </c>
      <c r="F5278" s="4">
        <v>11206</v>
      </c>
      <c r="G5278" s="13" t="s">
        <v>4662</v>
      </c>
      <c r="H5278" s="13" t="s">
        <v>9230</v>
      </c>
      <c r="I5278" s="1">
        <v>4069414</v>
      </c>
      <c r="J5278" s="1">
        <v>-7393467</v>
      </c>
      <c r="K5278" t="s">
        <v>40</v>
      </c>
      <c r="L5278" s="20">
        <v>68</v>
      </c>
      <c r="M5278" s="4">
        <v>5</v>
      </c>
      <c r="N5278" s="4">
        <v>81</v>
      </c>
      <c r="O5278" s="2">
        <v>43623</v>
      </c>
      <c r="P5278" s="3">
        <v>1.47</v>
      </c>
      <c r="Q5278" s="4">
        <v>1</v>
      </c>
      <c r="R5278" s="3">
        <v>6.9</v>
      </c>
      <c r="S52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78" t="str">
        <f>IF(AIRBNB[[#This Row],[RUIDO(dB)]]&lt;=4,"Silencioso",IF(AIRBNB[[#This Row],[RUIDO(dB)]]&lt;=5.5,"Poco Ruidoso","Ruidoso"))</f>
        <v>Ruidoso</v>
      </c>
      <c r="U5278" t="str">
        <f>IF(AND(AIRBNB[[#This Row],[PRECIO]]&lt;50,AIRBNB[[#This Row],[MIN_NOCHES]]&gt;3),"Dentro del presupuesto","No considerar")</f>
        <v>No considerar</v>
      </c>
      <c r="V5278" t="str">
        <f>VLOOKUP(AIRBNB[[#This Row],[HOST_ID]],Super_host[],5,FALSE)</f>
        <v>Host</v>
      </c>
    </row>
    <row r="5279" spans="1:22">
      <c r="A5279" s="4">
        <v>503460</v>
      </c>
      <c r="B5279" t="s">
        <v>44</v>
      </c>
      <c r="C5279" s="4">
        <v>2483236</v>
      </c>
      <c r="D5279" t="s">
        <v>45</v>
      </c>
      <c r="E5279" t="s">
        <v>46</v>
      </c>
      <c r="F5279" s="4">
        <v>10314</v>
      </c>
      <c r="G5279" s="13" t="s">
        <v>3</v>
      </c>
      <c r="H5279" s="13" t="s">
        <v>47</v>
      </c>
      <c r="I5279" s="1">
        <v>4059274</v>
      </c>
      <c r="J5279" s="1">
        <v>-7416178</v>
      </c>
      <c r="K5279" t="s">
        <v>40</v>
      </c>
      <c r="L5279" s="20">
        <v>68</v>
      </c>
      <c r="M5279" s="4">
        <v>2</v>
      </c>
      <c r="N5279" s="4">
        <v>11</v>
      </c>
      <c r="O5279" s="2">
        <v>43395</v>
      </c>
      <c r="P5279" s="3">
        <v>0.24</v>
      </c>
      <c r="Q5279" s="4">
        <v>1</v>
      </c>
      <c r="R5279" s="3">
        <v>5.19</v>
      </c>
      <c r="S5279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279" t="str">
        <f>IF(AIRBNB[[#This Row],[RUIDO(dB)]]&lt;=4,"Silencioso",IF(AIRBNB[[#This Row],[RUIDO(dB)]]&lt;=5.5,"Poco Ruidoso","Ruidoso"))</f>
        <v>Poco Ruidoso</v>
      </c>
      <c r="U5279" t="str">
        <f>IF(AND(AIRBNB[[#This Row],[PRECIO]]&lt;50,AIRBNB[[#This Row],[MIN_NOCHES]]&gt;3),"Dentro del presupuesto","No considerar")</f>
        <v>No considerar</v>
      </c>
      <c r="V5279" t="str">
        <f>VLOOKUP(AIRBNB[[#This Row],[HOST_ID]],Super_host[],5,FALSE)</f>
        <v>Host</v>
      </c>
    </row>
    <row r="5280" spans="1:22">
      <c r="A5280" s="4">
        <v>490989</v>
      </c>
      <c r="B5280" t="s">
        <v>9988</v>
      </c>
      <c r="C5280" s="4">
        <v>2427385</v>
      </c>
      <c r="D5280" t="s">
        <v>2284</v>
      </c>
      <c r="E5280" t="s">
        <v>9989</v>
      </c>
      <c r="F5280" s="4">
        <v>11217</v>
      </c>
      <c r="G5280" s="13" t="s">
        <v>4662</v>
      </c>
      <c r="H5280" s="13" t="s">
        <v>9234</v>
      </c>
      <c r="I5280" s="1">
        <v>4067996</v>
      </c>
      <c r="J5280" s="1">
        <v>-7398027</v>
      </c>
      <c r="K5280" t="s">
        <v>5</v>
      </c>
      <c r="L5280" s="20">
        <v>68</v>
      </c>
      <c r="M5280" s="4">
        <v>3</v>
      </c>
      <c r="N5280" s="4">
        <v>2</v>
      </c>
      <c r="O5280" s="2">
        <v>42823</v>
      </c>
      <c r="P5280" s="3">
        <v>0.05</v>
      </c>
      <c r="Q5280" s="4">
        <v>1</v>
      </c>
      <c r="R5280" s="3">
        <v>6.9</v>
      </c>
      <c r="S52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0" t="str">
        <f>IF(AIRBNB[[#This Row],[RUIDO(dB)]]&lt;=4,"Silencioso",IF(AIRBNB[[#This Row],[RUIDO(dB)]]&lt;=5.5,"Poco Ruidoso","Ruidoso"))</f>
        <v>Ruidoso</v>
      </c>
      <c r="U5280" t="str">
        <f>IF(AND(AIRBNB[[#This Row],[PRECIO]]&lt;50,AIRBNB[[#This Row],[MIN_NOCHES]]&gt;3),"Dentro del presupuesto","No considerar")</f>
        <v>No considerar</v>
      </c>
      <c r="V5280" t="str">
        <f>VLOOKUP(AIRBNB[[#This Row],[HOST_ID]],Super_host[],5,FALSE)</f>
        <v>Host</v>
      </c>
    </row>
    <row r="5281" spans="1:22">
      <c r="A5281" s="4">
        <v>895386</v>
      </c>
      <c r="B5281" t="s">
        <v>5012</v>
      </c>
      <c r="C5281" s="4">
        <v>2265770</v>
      </c>
      <c r="D5281" t="s">
        <v>5013</v>
      </c>
      <c r="E5281" t="s">
        <v>5014</v>
      </c>
      <c r="F5281" s="4">
        <v>10026</v>
      </c>
      <c r="G5281" s="13" t="s">
        <v>124</v>
      </c>
      <c r="H5281" s="13" t="s">
        <v>148</v>
      </c>
      <c r="I5281" s="1">
        <v>4080706</v>
      </c>
      <c r="J5281" s="1">
        <v>-7395403</v>
      </c>
      <c r="K5281" t="s">
        <v>5</v>
      </c>
      <c r="L5281" s="20">
        <v>68</v>
      </c>
      <c r="M5281" s="4">
        <v>5</v>
      </c>
      <c r="N5281" s="4">
        <v>86</v>
      </c>
      <c r="O5281" s="2">
        <v>43637</v>
      </c>
      <c r="P5281" s="3">
        <v>1.1299999999999999</v>
      </c>
      <c r="Q5281" s="4">
        <v>1</v>
      </c>
      <c r="R5281" s="3">
        <v>5.6</v>
      </c>
      <c r="S52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1" t="str">
        <f>IF(AIRBNB[[#This Row],[RUIDO(dB)]]&lt;=4,"Silencioso",IF(AIRBNB[[#This Row],[RUIDO(dB)]]&lt;=5.5,"Poco Ruidoso","Ruidoso"))</f>
        <v>Ruidoso</v>
      </c>
      <c r="U5281" t="str">
        <f>IF(AND(AIRBNB[[#This Row],[PRECIO]]&lt;50,AIRBNB[[#This Row],[MIN_NOCHES]]&gt;3),"Dentro del presupuesto","No considerar")</f>
        <v>No considerar</v>
      </c>
      <c r="V5281" t="str">
        <f>VLOOKUP(AIRBNB[[#This Row],[HOST_ID]],Super_host[],5,FALSE)</f>
        <v>Host</v>
      </c>
    </row>
    <row r="5282" spans="1:22">
      <c r="A5282" s="4">
        <v>3791244</v>
      </c>
      <c r="B5282" t="s">
        <v>2718</v>
      </c>
      <c r="C5282" s="4">
        <v>2119276</v>
      </c>
      <c r="D5282" t="s">
        <v>1189</v>
      </c>
      <c r="E5282" t="s">
        <v>2719</v>
      </c>
      <c r="F5282" s="4">
        <v>10014</v>
      </c>
      <c r="G5282" s="13" t="s">
        <v>124</v>
      </c>
      <c r="H5282" s="13" t="s">
        <v>140</v>
      </c>
      <c r="I5282" s="1">
        <v>4073254</v>
      </c>
      <c r="J5282" s="1">
        <v>-7400698</v>
      </c>
      <c r="K5282" t="s">
        <v>5</v>
      </c>
      <c r="L5282" s="20">
        <v>68</v>
      </c>
      <c r="M5282" s="4">
        <v>30</v>
      </c>
      <c r="N5282" s="4">
        <v>12</v>
      </c>
      <c r="O5282" s="2">
        <v>43324</v>
      </c>
      <c r="P5282" s="3">
        <v>0.22</v>
      </c>
      <c r="Q5282" s="4">
        <v>1</v>
      </c>
      <c r="R5282" s="3">
        <v>5.6</v>
      </c>
      <c r="S52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2" t="str">
        <f>IF(AIRBNB[[#This Row],[RUIDO(dB)]]&lt;=4,"Silencioso",IF(AIRBNB[[#This Row],[RUIDO(dB)]]&lt;=5.5,"Poco Ruidoso","Ruidoso"))</f>
        <v>Ruidoso</v>
      </c>
      <c r="U5282" t="str">
        <f>IF(AND(AIRBNB[[#This Row],[PRECIO]]&lt;50,AIRBNB[[#This Row],[MIN_NOCHES]]&gt;3),"Dentro del presupuesto","No considerar")</f>
        <v>No considerar</v>
      </c>
      <c r="V5282" t="str">
        <f>VLOOKUP(AIRBNB[[#This Row],[HOST_ID]],Super_host[],5,FALSE)</f>
        <v>Host</v>
      </c>
    </row>
    <row r="5283" spans="1:22">
      <c r="A5283" s="4">
        <v>274376</v>
      </c>
      <c r="B5283" t="s">
        <v>10893</v>
      </c>
      <c r="C5283" s="4">
        <v>1434931</v>
      </c>
      <c r="D5283" t="s">
        <v>75</v>
      </c>
      <c r="E5283" t="s">
        <v>9717</v>
      </c>
      <c r="F5283" s="4">
        <v>11238</v>
      </c>
      <c r="G5283" s="13" t="s">
        <v>4662</v>
      </c>
      <c r="H5283" s="13" t="s">
        <v>9387</v>
      </c>
      <c r="I5283" s="1">
        <v>4068156</v>
      </c>
      <c r="J5283" s="1">
        <v>-7396537</v>
      </c>
      <c r="K5283" t="s">
        <v>5</v>
      </c>
      <c r="L5283" s="20">
        <v>68</v>
      </c>
      <c r="M5283" s="4">
        <v>5</v>
      </c>
      <c r="N5283" s="4">
        <v>6</v>
      </c>
      <c r="O5283" s="2">
        <v>43640</v>
      </c>
      <c r="P5283" s="3">
        <v>0.13</v>
      </c>
      <c r="Q5283" s="4">
        <v>1</v>
      </c>
      <c r="R5283" s="3">
        <v>6.9</v>
      </c>
      <c r="S52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3" t="str">
        <f>IF(AIRBNB[[#This Row],[RUIDO(dB)]]&lt;=4,"Silencioso",IF(AIRBNB[[#This Row],[RUIDO(dB)]]&lt;=5.5,"Poco Ruidoso","Ruidoso"))</f>
        <v>Ruidoso</v>
      </c>
      <c r="U5283" t="str">
        <f>IF(AND(AIRBNB[[#This Row],[PRECIO]]&lt;50,AIRBNB[[#This Row],[MIN_NOCHES]]&gt;3),"Dentro del presupuesto","No considerar")</f>
        <v>No considerar</v>
      </c>
      <c r="V5283" t="str">
        <f>VLOOKUP(AIRBNB[[#This Row],[HOST_ID]],Super_host[],5,FALSE)</f>
        <v>Host</v>
      </c>
    </row>
    <row r="5284" spans="1:22">
      <c r="A5284" s="4">
        <v>197753</v>
      </c>
      <c r="B5284" t="s">
        <v>6398</v>
      </c>
      <c r="C5284" s="4">
        <v>964482</v>
      </c>
      <c r="D5284" t="s">
        <v>6177</v>
      </c>
      <c r="E5284" t="s">
        <v>6399</v>
      </c>
      <c r="F5284" s="4">
        <v>10031</v>
      </c>
      <c r="G5284" s="13" t="s">
        <v>124</v>
      </c>
      <c r="H5284" s="13" t="s">
        <v>148</v>
      </c>
      <c r="I5284" s="1">
        <v>4083127</v>
      </c>
      <c r="J5284" s="1">
        <v>-7394718</v>
      </c>
      <c r="K5284" t="s">
        <v>40</v>
      </c>
      <c r="L5284" s="20">
        <v>68</v>
      </c>
      <c r="M5284" s="4">
        <v>2</v>
      </c>
      <c r="N5284" s="4">
        <v>295</v>
      </c>
      <c r="O5284" s="2">
        <v>43628</v>
      </c>
      <c r="P5284" s="3">
        <v>3.9</v>
      </c>
      <c r="Q5284" s="4">
        <v>1</v>
      </c>
      <c r="R5284" s="3">
        <v>5.6</v>
      </c>
      <c r="S52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4" t="str">
        <f>IF(AIRBNB[[#This Row],[RUIDO(dB)]]&lt;=4,"Silencioso",IF(AIRBNB[[#This Row],[RUIDO(dB)]]&lt;=5.5,"Poco Ruidoso","Ruidoso"))</f>
        <v>Ruidoso</v>
      </c>
      <c r="U5284" t="str">
        <f>IF(AND(AIRBNB[[#This Row],[PRECIO]]&lt;50,AIRBNB[[#This Row],[MIN_NOCHES]]&gt;3),"Dentro del presupuesto","No considerar")</f>
        <v>No considerar</v>
      </c>
      <c r="V5284" t="str">
        <f>VLOOKUP(AIRBNB[[#This Row],[HOST_ID]],Super_host[],5,FALSE)</f>
        <v>Host</v>
      </c>
    </row>
    <row r="5285" spans="1:22">
      <c r="A5285" s="4">
        <v>171776</v>
      </c>
      <c r="B5285" t="s">
        <v>2453</v>
      </c>
      <c r="C5285" s="4">
        <v>803086</v>
      </c>
      <c r="D5285" t="s">
        <v>1894</v>
      </c>
      <c r="E5285" t="s">
        <v>2454</v>
      </c>
      <c r="F5285" s="4">
        <v>10026</v>
      </c>
      <c r="G5285" s="13" t="s">
        <v>124</v>
      </c>
      <c r="H5285" s="13" t="s">
        <v>148</v>
      </c>
      <c r="I5285" s="1">
        <v>4080224</v>
      </c>
      <c r="J5285" s="1">
        <v>-7394558</v>
      </c>
      <c r="K5285" t="s">
        <v>40</v>
      </c>
      <c r="L5285" s="20">
        <v>68</v>
      </c>
      <c r="M5285" s="4">
        <v>2</v>
      </c>
      <c r="N5285" s="4">
        <v>17</v>
      </c>
      <c r="O5285" s="2">
        <v>42278</v>
      </c>
      <c r="P5285" s="3">
        <v>0.18</v>
      </c>
      <c r="Q5285" s="4">
        <v>1</v>
      </c>
      <c r="R5285" s="3">
        <v>5.6</v>
      </c>
      <c r="S52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5" t="str">
        <f>IF(AIRBNB[[#This Row],[RUIDO(dB)]]&lt;=4,"Silencioso",IF(AIRBNB[[#This Row],[RUIDO(dB)]]&lt;=5.5,"Poco Ruidoso","Ruidoso"))</f>
        <v>Ruidoso</v>
      </c>
      <c r="U5285" t="str">
        <f>IF(AND(AIRBNB[[#This Row],[PRECIO]]&lt;50,AIRBNB[[#This Row],[MIN_NOCHES]]&gt;3),"Dentro del presupuesto","No considerar")</f>
        <v>No considerar</v>
      </c>
      <c r="V5285" t="str">
        <f>VLOOKUP(AIRBNB[[#This Row],[HOST_ID]],Super_host[],5,FALSE)</f>
        <v>Host</v>
      </c>
    </row>
    <row r="5286" spans="1:22">
      <c r="A5286" s="4">
        <v>132570</v>
      </c>
      <c r="B5286" t="s">
        <v>2914</v>
      </c>
      <c r="C5286" s="4">
        <v>651390</v>
      </c>
      <c r="D5286" t="s">
        <v>153</v>
      </c>
      <c r="E5286" t="s">
        <v>2915</v>
      </c>
      <c r="F5286" s="4">
        <v>10014</v>
      </c>
      <c r="G5286" s="13" t="s">
        <v>124</v>
      </c>
      <c r="H5286" s="13" t="s">
        <v>140</v>
      </c>
      <c r="I5286" s="1">
        <v>4073215</v>
      </c>
      <c r="J5286" s="1">
        <v>-7400922</v>
      </c>
      <c r="K5286" t="s">
        <v>5</v>
      </c>
      <c r="L5286" s="20">
        <v>68</v>
      </c>
      <c r="M5286" s="4">
        <v>4</v>
      </c>
      <c r="N5286" s="4">
        <v>24</v>
      </c>
      <c r="O5286" s="2">
        <v>43095</v>
      </c>
      <c r="P5286" s="3">
        <v>0.25</v>
      </c>
      <c r="Q5286" s="4">
        <v>1</v>
      </c>
      <c r="R5286" s="3">
        <v>5.6</v>
      </c>
      <c r="S52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6" t="str">
        <f>IF(AIRBNB[[#This Row],[RUIDO(dB)]]&lt;=4,"Silencioso",IF(AIRBNB[[#This Row],[RUIDO(dB)]]&lt;=5.5,"Poco Ruidoso","Ruidoso"))</f>
        <v>Ruidoso</v>
      </c>
      <c r="U5286" t="str">
        <f>IF(AND(AIRBNB[[#This Row],[PRECIO]]&lt;50,AIRBNB[[#This Row],[MIN_NOCHES]]&gt;3),"Dentro del presupuesto","No considerar")</f>
        <v>No considerar</v>
      </c>
      <c r="V5286" t="str">
        <f>VLOOKUP(AIRBNB[[#This Row],[HOST_ID]],Super_host[],5,FALSE)</f>
        <v>Host</v>
      </c>
    </row>
    <row r="5287" spans="1:22">
      <c r="A5287" s="4">
        <v>106647</v>
      </c>
      <c r="B5287" t="s">
        <v>13290</v>
      </c>
      <c r="C5287" s="4">
        <v>552679</v>
      </c>
      <c r="D5287" t="s">
        <v>4076</v>
      </c>
      <c r="E5287" t="s">
        <v>11556</v>
      </c>
      <c r="F5287" s="4">
        <v>11238</v>
      </c>
      <c r="G5287" s="13" t="s">
        <v>4662</v>
      </c>
      <c r="H5287" s="13" t="s">
        <v>9230</v>
      </c>
      <c r="I5287" s="1">
        <v>4068505</v>
      </c>
      <c r="J5287" s="1">
        <v>-7395684</v>
      </c>
      <c r="K5287" t="s">
        <v>5</v>
      </c>
      <c r="L5287" s="20">
        <v>68</v>
      </c>
      <c r="M5287" s="4">
        <v>2</v>
      </c>
      <c r="N5287" s="4">
        <v>86</v>
      </c>
      <c r="O5287" s="2">
        <v>43632</v>
      </c>
      <c r="P5287" s="3">
        <v>0.87</v>
      </c>
      <c r="Q5287" s="4">
        <v>1</v>
      </c>
      <c r="R5287" s="3">
        <v>6.9</v>
      </c>
      <c r="S52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7" t="str">
        <f>IF(AIRBNB[[#This Row],[RUIDO(dB)]]&lt;=4,"Silencioso",IF(AIRBNB[[#This Row],[RUIDO(dB)]]&lt;=5.5,"Poco Ruidoso","Ruidoso"))</f>
        <v>Ruidoso</v>
      </c>
      <c r="U5287" t="str">
        <f>IF(AND(AIRBNB[[#This Row],[PRECIO]]&lt;50,AIRBNB[[#This Row],[MIN_NOCHES]]&gt;3),"Dentro del presupuesto","No considerar")</f>
        <v>No considerar</v>
      </c>
      <c r="V5287" t="str">
        <f>VLOOKUP(AIRBNB[[#This Row],[HOST_ID]],Super_host[],5,FALSE)</f>
        <v>Host</v>
      </c>
    </row>
    <row r="5288" spans="1:22">
      <c r="A5288" s="4">
        <v>4093399</v>
      </c>
      <c r="B5288" t="s">
        <v>16504</v>
      </c>
      <c r="C5288" s="4">
        <v>310670</v>
      </c>
      <c r="D5288" t="s">
        <v>16422</v>
      </c>
      <c r="E5288" t="s">
        <v>16505</v>
      </c>
      <c r="F5288" s="4">
        <v>10475</v>
      </c>
      <c r="G5288" s="13" t="s">
        <v>16360</v>
      </c>
      <c r="H5288" s="13" t="s">
        <v>16424</v>
      </c>
      <c r="I5288" s="1">
        <v>4088009</v>
      </c>
      <c r="J5288" s="1">
        <v>-7383442</v>
      </c>
      <c r="K5288" t="s">
        <v>40</v>
      </c>
      <c r="L5288" s="20">
        <v>68</v>
      </c>
      <c r="M5288" s="4">
        <v>2</v>
      </c>
      <c r="N5288" s="4">
        <v>41</v>
      </c>
      <c r="O5288" s="2">
        <v>43466</v>
      </c>
      <c r="P5288" s="3">
        <v>0.74</v>
      </c>
      <c r="Q5288" s="4">
        <v>5</v>
      </c>
      <c r="R5288" s="3">
        <v>7.84</v>
      </c>
      <c r="S52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8" t="str">
        <f>IF(AIRBNB[[#This Row],[RUIDO(dB)]]&lt;=4,"Silencioso",IF(AIRBNB[[#This Row],[RUIDO(dB)]]&lt;=5.5,"Poco Ruidoso","Ruidoso"))</f>
        <v>Ruidoso</v>
      </c>
      <c r="U5288" t="str">
        <f>IF(AND(AIRBNB[[#This Row],[PRECIO]]&lt;50,AIRBNB[[#This Row],[MIN_NOCHES]]&gt;3),"Dentro del presupuesto","No considerar")</f>
        <v>No considerar</v>
      </c>
      <c r="V5288" t="str">
        <f>VLOOKUP(AIRBNB[[#This Row],[HOST_ID]],Super_host[],5,FALSE)</f>
        <v>SUPERHOST</v>
      </c>
    </row>
    <row r="5289" spans="1:22">
      <c r="A5289" s="4">
        <v>55982</v>
      </c>
      <c r="B5289" t="s">
        <v>12108</v>
      </c>
      <c r="C5289" s="4">
        <v>264928</v>
      </c>
      <c r="D5289" t="s">
        <v>1186</v>
      </c>
      <c r="E5289" t="s">
        <v>11204</v>
      </c>
      <c r="F5289" s="4">
        <v>11217</v>
      </c>
      <c r="G5289" s="13" t="s">
        <v>4662</v>
      </c>
      <c r="H5289" s="13" t="s">
        <v>9222</v>
      </c>
      <c r="I5289" s="1">
        <v>4068656</v>
      </c>
      <c r="J5289" s="1">
        <v>-7397525</v>
      </c>
      <c r="K5289" t="s">
        <v>40</v>
      </c>
      <c r="L5289" s="20">
        <v>68</v>
      </c>
      <c r="M5289" s="4">
        <v>3</v>
      </c>
      <c r="N5289" s="4">
        <v>37</v>
      </c>
      <c r="O5289" s="2">
        <v>43465</v>
      </c>
      <c r="P5289" s="3">
        <v>0.35</v>
      </c>
      <c r="Q5289" s="4">
        <v>1</v>
      </c>
      <c r="R5289" s="3">
        <v>6.9</v>
      </c>
      <c r="S52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89" t="str">
        <f>IF(AIRBNB[[#This Row],[RUIDO(dB)]]&lt;=4,"Silencioso",IF(AIRBNB[[#This Row],[RUIDO(dB)]]&lt;=5.5,"Poco Ruidoso","Ruidoso"))</f>
        <v>Ruidoso</v>
      </c>
      <c r="U5289" t="str">
        <f>IF(AND(AIRBNB[[#This Row],[PRECIO]]&lt;50,AIRBNB[[#This Row],[MIN_NOCHES]]&gt;3),"Dentro del presupuesto","No considerar")</f>
        <v>No considerar</v>
      </c>
      <c r="V5289" t="str">
        <f>VLOOKUP(AIRBNB[[#This Row],[HOST_ID]],Super_host[],5,FALSE)</f>
        <v>Host</v>
      </c>
    </row>
    <row r="5290" spans="1:22">
      <c r="A5290" s="4">
        <v>44288</v>
      </c>
      <c r="B5290" t="s">
        <v>4534</v>
      </c>
      <c r="C5290" s="4">
        <v>193637</v>
      </c>
      <c r="D5290" t="s">
        <v>863</v>
      </c>
      <c r="E5290" t="s">
        <v>4535</v>
      </c>
      <c r="F5290" s="4">
        <v>10014</v>
      </c>
      <c r="G5290" s="13" t="s">
        <v>124</v>
      </c>
      <c r="H5290" s="13" t="s">
        <v>140</v>
      </c>
      <c r="I5290" s="1">
        <v>4073756</v>
      </c>
      <c r="J5290" s="1">
        <v>-7400405</v>
      </c>
      <c r="K5290" t="s">
        <v>5</v>
      </c>
      <c r="L5290" s="20">
        <v>68</v>
      </c>
      <c r="M5290" s="4">
        <v>3</v>
      </c>
      <c r="N5290" s="4">
        <v>86</v>
      </c>
      <c r="O5290" s="2">
        <v>43617</v>
      </c>
      <c r="P5290" s="3">
        <v>0.8</v>
      </c>
      <c r="Q5290" s="4">
        <v>1</v>
      </c>
      <c r="R5290" s="3">
        <v>5.6</v>
      </c>
      <c r="S52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0" t="str">
        <f>IF(AIRBNB[[#This Row],[RUIDO(dB)]]&lt;=4,"Silencioso",IF(AIRBNB[[#This Row],[RUIDO(dB)]]&lt;=5.5,"Poco Ruidoso","Ruidoso"))</f>
        <v>Ruidoso</v>
      </c>
      <c r="U5290" t="str">
        <f>IF(AND(AIRBNB[[#This Row],[PRECIO]]&lt;50,AIRBNB[[#This Row],[MIN_NOCHES]]&gt;3),"Dentro del presupuesto","No considerar")</f>
        <v>No considerar</v>
      </c>
      <c r="V5290" t="str">
        <f>VLOOKUP(AIRBNB[[#This Row],[HOST_ID]],Super_host[],5,FALSE)</f>
        <v>Host</v>
      </c>
    </row>
    <row r="5291" spans="1:22">
      <c r="A5291" s="4">
        <v>505315</v>
      </c>
      <c r="B5291" t="s">
        <v>12554</v>
      </c>
      <c r="C5291" s="4">
        <v>167417</v>
      </c>
      <c r="D5291" t="s">
        <v>3779</v>
      </c>
      <c r="E5291" t="s">
        <v>12555</v>
      </c>
      <c r="F5291" s="4">
        <v>11207</v>
      </c>
      <c r="G5291" s="13" t="s">
        <v>4662</v>
      </c>
      <c r="H5291" s="13" t="s">
        <v>9274</v>
      </c>
      <c r="I5291" s="1">
        <v>4069227</v>
      </c>
      <c r="J5291" s="1">
        <v>-7390852</v>
      </c>
      <c r="K5291" t="s">
        <v>40</v>
      </c>
      <c r="L5291" s="20">
        <v>68</v>
      </c>
      <c r="M5291" s="4">
        <v>2</v>
      </c>
      <c r="N5291" s="4">
        <v>37</v>
      </c>
      <c r="O5291" s="2">
        <v>43639</v>
      </c>
      <c r="P5291" s="3">
        <v>0.49</v>
      </c>
      <c r="Q5291" s="4">
        <v>1</v>
      </c>
      <c r="R5291" s="3">
        <v>6.9</v>
      </c>
      <c r="S52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1" t="str">
        <f>IF(AIRBNB[[#This Row],[RUIDO(dB)]]&lt;=4,"Silencioso",IF(AIRBNB[[#This Row],[RUIDO(dB)]]&lt;=5.5,"Poco Ruidoso","Ruidoso"))</f>
        <v>Ruidoso</v>
      </c>
      <c r="U5291" t="str">
        <f>IF(AND(AIRBNB[[#This Row],[PRECIO]]&lt;50,AIRBNB[[#This Row],[MIN_NOCHES]]&gt;3),"Dentro del presupuesto","No considerar")</f>
        <v>No considerar</v>
      </c>
      <c r="V5291" t="str">
        <f>VLOOKUP(AIRBNB[[#This Row],[HOST_ID]],Super_host[],5,FALSE)</f>
        <v>Host</v>
      </c>
    </row>
    <row r="5292" spans="1:22">
      <c r="A5292" s="4">
        <v>813225</v>
      </c>
      <c r="B5292" t="s">
        <v>12582</v>
      </c>
      <c r="C5292" s="4">
        <v>149929</v>
      </c>
      <c r="D5292" t="s">
        <v>12286</v>
      </c>
      <c r="E5292" t="s">
        <v>12583</v>
      </c>
      <c r="F5292" s="4">
        <v>11205</v>
      </c>
      <c r="G5292" s="13" t="s">
        <v>4662</v>
      </c>
      <c r="H5292" s="13" t="s">
        <v>9222</v>
      </c>
      <c r="I5292" s="1">
        <v>4068871</v>
      </c>
      <c r="J5292" s="1">
        <v>-7397181</v>
      </c>
      <c r="K5292" t="s">
        <v>40</v>
      </c>
      <c r="L5292" s="20">
        <v>68</v>
      </c>
      <c r="M5292" s="4">
        <v>8</v>
      </c>
      <c r="N5292" s="4">
        <v>37</v>
      </c>
      <c r="O5292" s="2">
        <v>43648</v>
      </c>
      <c r="P5292" s="3">
        <v>0.5</v>
      </c>
      <c r="Q5292" s="4">
        <v>1</v>
      </c>
      <c r="R5292" s="3">
        <v>6.9</v>
      </c>
      <c r="S52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2" t="str">
        <f>IF(AIRBNB[[#This Row],[RUIDO(dB)]]&lt;=4,"Silencioso",IF(AIRBNB[[#This Row],[RUIDO(dB)]]&lt;=5.5,"Poco Ruidoso","Ruidoso"))</f>
        <v>Ruidoso</v>
      </c>
      <c r="U5292" t="str">
        <f>IF(AND(AIRBNB[[#This Row],[PRECIO]]&lt;50,AIRBNB[[#This Row],[MIN_NOCHES]]&gt;3),"Dentro del presupuesto","No considerar")</f>
        <v>No considerar</v>
      </c>
      <c r="V5292" t="str">
        <f>VLOOKUP(AIRBNB[[#This Row],[HOST_ID]],Super_host[],5,FALSE)</f>
        <v>Host</v>
      </c>
    </row>
    <row r="5293" spans="1:22">
      <c r="A5293" s="4">
        <v>64837</v>
      </c>
      <c r="B5293" t="s">
        <v>5694</v>
      </c>
      <c r="C5293" s="4">
        <v>46978</v>
      </c>
      <c r="D5293" t="s">
        <v>1656</v>
      </c>
      <c r="E5293" t="s">
        <v>3396</v>
      </c>
      <c r="F5293" s="4">
        <v>10009</v>
      </c>
      <c r="G5293" s="13" t="s">
        <v>124</v>
      </c>
      <c r="H5293" s="13" t="s">
        <v>133</v>
      </c>
      <c r="I5293" s="1">
        <v>4072321</v>
      </c>
      <c r="J5293" s="1">
        <v>-7398157</v>
      </c>
      <c r="K5293" t="s">
        <v>40</v>
      </c>
      <c r="L5293" s="20">
        <v>68</v>
      </c>
      <c r="M5293" s="4">
        <v>2</v>
      </c>
      <c r="N5293" s="4">
        <v>203</v>
      </c>
      <c r="O5293" s="2">
        <v>43639</v>
      </c>
      <c r="P5293" s="3">
        <v>1.96</v>
      </c>
      <c r="Q5293" s="4">
        <v>1</v>
      </c>
      <c r="R5293" s="3">
        <v>5.6</v>
      </c>
      <c r="S52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3" t="str">
        <f>IF(AIRBNB[[#This Row],[RUIDO(dB)]]&lt;=4,"Silencioso",IF(AIRBNB[[#This Row],[RUIDO(dB)]]&lt;=5.5,"Poco Ruidoso","Ruidoso"))</f>
        <v>Ruidoso</v>
      </c>
      <c r="U5293" t="str">
        <f>IF(AND(AIRBNB[[#This Row],[PRECIO]]&lt;50,AIRBNB[[#This Row],[MIN_NOCHES]]&gt;3),"Dentro del presupuesto","No considerar")</f>
        <v>No considerar</v>
      </c>
      <c r="V5293" t="str">
        <f>VLOOKUP(AIRBNB[[#This Row],[HOST_ID]],Super_host[],5,FALSE)</f>
        <v>Host</v>
      </c>
    </row>
    <row r="5294" spans="1:22">
      <c r="A5294" s="4">
        <v>12192</v>
      </c>
      <c r="B5294" t="s">
        <v>5763</v>
      </c>
      <c r="C5294" s="4">
        <v>46978</v>
      </c>
      <c r="D5294" t="s">
        <v>1656</v>
      </c>
      <c r="E5294" t="s">
        <v>5764</v>
      </c>
      <c r="F5294" s="4">
        <v>10009</v>
      </c>
      <c r="G5294" s="13" t="s">
        <v>124</v>
      </c>
      <c r="H5294" s="13" t="s">
        <v>133</v>
      </c>
      <c r="I5294" s="1">
        <v>407229</v>
      </c>
      <c r="J5294" s="1">
        <v>-7398199</v>
      </c>
      <c r="K5294" t="s">
        <v>40</v>
      </c>
      <c r="L5294" s="20">
        <v>68</v>
      </c>
      <c r="M5294" s="4">
        <v>2</v>
      </c>
      <c r="N5294" s="4">
        <v>245</v>
      </c>
      <c r="O5294" s="2">
        <v>43637</v>
      </c>
      <c r="P5294" s="3">
        <v>2.08</v>
      </c>
      <c r="Q5294" s="4">
        <v>1</v>
      </c>
      <c r="R5294" s="3">
        <v>5.6</v>
      </c>
      <c r="S52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4" t="str">
        <f>IF(AIRBNB[[#This Row],[RUIDO(dB)]]&lt;=4,"Silencioso",IF(AIRBNB[[#This Row],[RUIDO(dB)]]&lt;=5.5,"Poco Ruidoso","Ruidoso"))</f>
        <v>Ruidoso</v>
      </c>
      <c r="U5294" t="str">
        <f>IF(AND(AIRBNB[[#This Row],[PRECIO]]&lt;50,AIRBNB[[#This Row],[MIN_NOCHES]]&gt;3),"Dentro del presupuesto","No considerar")</f>
        <v>No considerar</v>
      </c>
      <c r="V5294" t="str">
        <f>VLOOKUP(AIRBNB[[#This Row],[HOST_ID]],Super_host[],5,FALSE)</f>
        <v>Host</v>
      </c>
    </row>
    <row r="5295" spans="1:22">
      <c r="A5295" s="4">
        <v>4628804</v>
      </c>
      <c r="B5295" t="s">
        <v>8100</v>
      </c>
      <c r="C5295" s="4">
        <v>23971734</v>
      </c>
      <c r="D5295" t="s">
        <v>8101</v>
      </c>
      <c r="E5295" t="s">
        <v>8102</v>
      </c>
      <c r="F5295" s="4">
        <v>11377</v>
      </c>
      <c r="G5295" s="13" t="s">
        <v>7897</v>
      </c>
      <c r="H5295" s="13" t="s">
        <v>7923</v>
      </c>
      <c r="I5295" s="1">
        <v>4073978</v>
      </c>
      <c r="J5295" s="1">
        <v>-7392124</v>
      </c>
      <c r="K5295" t="s">
        <v>40</v>
      </c>
      <c r="L5295" s="20">
        <v>67</v>
      </c>
      <c r="M5295" s="4">
        <v>5</v>
      </c>
      <c r="N5295" s="4">
        <v>4</v>
      </c>
      <c r="O5295" s="2">
        <v>42669</v>
      </c>
      <c r="P5295" s="3">
        <v>7.0000000000000007E-2</v>
      </c>
      <c r="Q5295" s="4">
        <v>5</v>
      </c>
      <c r="R5295" s="3">
        <v>6.24</v>
      </c>
      <c r="S52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5" t="str">
        <f>IF(AIRBNB[[#This Row],[RUIDO(dB)]]&lt;=4,"Silencioso",IF(AIRBNB[[#This Row],[RUIDO(dB)]]&lt;=5.5,"Poco Ruidoso","Ruidoso"))</f>
        <v>Ruidoso</v>
      </c>
      <c r="U5295" t="str">
        <f>IF(AND(AIRBNB[[#This Row],[PRECIO]]&lt;50,AIRBNB[[#This Row],[MIN_NOCHES]]&gt;3),"Dentro del presupuesto","No considerar")</f>
        <v>No considerar</v>
      </c>
      <c r="V5295" t="str">
        <f>VLOOKUP(AIRBNB[[#This Row],[HOST_ID]],Super_host[],5,FALSE)</f>
        <v>Host</v>
      </c>
    </row>
    <row r="5296" spans="1:22">
      <c r="A5296" s="4">
        <v>4601325</v>
      </c>
      <c r="B5296" t="s">
        <v>932</v>
      </c>
      <c r="C5296" s="4">
        <v>23847354</v>
      </c>
      <c r="D5296" t="s">
        <v>933</v>
      </c>
      <c r="E5296" t="s">
        <v>934</v>
      </c>
      <c r="F5296" s="4">
        <v>10029</v>
      </c>
      <c r="G5296" s="13" t="s">
        <v>124</v>
      </c>
      <c r="H5296" s="13" t="s">
        <v>219</v>
      </c>
      <c r="I5296" s="1">
        <v>4078882</v>
      </c>
      <c r="J5296" s="1">
        <v>-7394869</v>
      </c>
      <c r="K5296" t="s">
        <v>40</v>
      </c>
      <c r="L5296" s="20">
        <v>67</v>
      </c>
      <c r="M5296" s="4">
        <v>1</v>
      </c>
      <c r="N5296" s="4">
        <v>2</v>
      </c>
      <c r="O5296" s="2">
        <v>42407</v>
      </c>
      <c r="P5296" s="3">
        <v>0.05</v>
      </c>
      <c r="Q5296" s="4">
        <v>1</v>
      </c>
      <c r="R5296" s="3">
        <v>5.6</v>
      </c>
      <c r="S52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6" t="str">
        <f>IF(AIRBNB[[#This Row],[RUIDO(dB)]]&lt;=4,"Silencioso",IF(AIRBNB[[#This Row],[RUIDO(dB)]]&lt;=5.5,"Poco Ruidoso","Ruidoso"))</f>
        <v>Ruidoso</v>
      </c>
      <c r="U5296" t="str">
        <f>IF(AND(AIRBNB[[#This Row],[PRECIO]]&lt;50,AIRBNB[[#This Row],[MIN_NOCHES]]&gt;3),"Dentro del presupuesto","No considerar")</f>
        <v>No considerar</v>
      </c>
      <c r="V5296" t="str">
        <f>VLOOKUP(AIRBNB[[#This Row],[HOST_ID]],Super_host[],5,FALSE)</f>
        <v>Host</v>
      </c>
    </row>
    <row r="5297" spans="1:22">
      <c r="A5297" s="4">
        <v>6249050</v>
      </c>
      <c r="B5297" t="s">
        <v>6534</v>
      </c>
      <c r="C5297" s="4">
        <v>18418581</v>
      </c>
      <c r="D5297" t="s">
        <v>6535</v>
      </c>
      <c r="E5297" t="s">
        <v>6536</v>
      </c>
      <c r="F5297" s="4">
        <v>10033</v>
      </c>
      <c r="G5297" s="13" t="s">
        <v>124</v>
      </c>
      <c r="H5297" s="13" t="s">
        <v>125</v>
      </c>
      <c r="I5297" s="1">
        <v>4085228</v>
      </c>
      <c r="J5297" s="1">
        <v>-7393498</v>
      </c>
      <c r="K5297" t="s">
        <v>40</v>
      </c>
      <c r="L5297" s="20">
        <v>67</v>
      </c>
      <c r="M5297" s="4">
        <v>1</v>
      </c>
      <c r="N5297" s="4">
        <v>297</v>
      </c>
      <c r="O5297" s="2">
        <v>43649</v>
      </c>
      <c r="P5297" s="3">
        <v>5.92</v>
      </c>
      <c r="Q5297" s="4">
        <v>1</v>
      </c>
      <c r="R5297" s="3">
        <v>5.6</v>
      </c>
      <c r="S52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7" t="str">
        <f>IF(AIRBNB[[#This Row],[RUIDO(dB)]]&lt;=4,"Silencioso",IF(AIRBNB[[#This Row],[RUIDO(dB)]]&lt;=5.5,"Poco Ruidoso","Ruidoso"))</f>
        <v>Ruidoso</v>
      </c>
      <c r="U5297" t="str">
        <f>IF(AND(AIRBNB[[#This Row],[PRECIO]]&lt;50,AIRBNB[[#This Row],[MIN_NOCHES]]&gt;3),"Dentro del presupuesto","No considerar")</f>
        <v>No considerar</v>
      </c>
      <c r="V5297" t="str">
        <f>VLOOKUP(AIRBNB[[#This Row],[HOST_ID]],Super_host[],5,FALSE)</f>
        <v>Host</v>
      </c>
    </row>
    <row r="5298" spans="1:22">
      <c r="A5298" s="4">
        <v>4129487</v>
      </c>
      <c r="B5298" t="s">
        <v>12114</v>
      </c>
      <c r="C5298" s="4">
        <v>18397763</v>
      </c>
      <c r="D5298" t="s">
        <v>12115</v>
      </c>
      <c r="E5298" t="s">
        <v>12116</v>
      </c>
      <c r="F5298" s="4">
        <v>11221</v>
      </c>
      <c r="G5298" s="13" t="s">
        <v>4662</v>
      </c>
      <c r="H5298" s="13" t="s">
        <v>9230</v>
      </c>
      <c r="I5298" s="1">
        <v>4068706</v>
      </c>
      <c r="J5298" s="1">
        <v>-7393077</v>
      </c>
      <c r="K5298" t="s">
        <v>40</v>
      </c>
      <c r="L5298" s="20">
        <v>67</v>
      </c>
      <c r="M5298" s="4">
        <v>2</v>
      </c>
      <c r="N5298" s="4">
        <v>21</v>
      </c>
      <c r="O5298" s="2">
        <v>43606</v>
      </c>
      <c r="P5298" s="3">
        <v>0.36</v>
      </c>
      <c r="Q5298" s="4">
        <v>1</v>
      </c>
      <c r="R5298" s="3">
        <v>6.9</v>
      </c>
      <c r="S52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8" t="str">
        <f>IF(AIRBNB[[#This Row],[RUIDO(dB)]]&lt;=4,"Silencioso",IF(AIRBNB[[#This Row],[RUIDO(dB)]]&lt;=5.5,"Poco Ruidoso","Ruidoso"))</f>
        <v>Ruidoso</v>
      </c>
      <c r="U5298" t="str">
        <f>IF(AND(AIRBNB[[#This Row],[PRECIO]]&lt;50,AIRBNB[[#This Row],[MIN_NOCHES]]&gt;3),"Dentro del presupuesto","No considerar")</f>
        <v>No considerar</v>
      </c>
      <c r="V5298" t="str">
        <f>VLOOKUP(AIRBNB[[#This Row],[HOST_ID]],Super_host[],5,FALSE)</f>
        <v>Host</v>
      </c>
    </row>
    <row r="5299" spans="1:22">
      <c r="A5299" s="4">
        <v>2255501</v>
      </c>
      <c r="B5299" t="s">
        <v>3435</v>
      </c>
      <c r="C5299" s="4">
        <v>11297009</v>
      </c>
      <c r="D5299" t="s">
        <v>3138</v>
      </c>
      <c r="E5299" t="s">
        <v>3436</v>
      </c>
      <c r="F5299" s="4">
        <v>10024</v>
      </c>
      <c r="G5299" s="13" t="s">
        <v>124</v>
      </c>
      <c r="H5299" s="13" t="s">
        <v>168</v>
      </c>
      <c r="I5299" s="1">
        <v>4078409</v>
      </c>
      <c r="J5299" s="1">
        <v>-7397886</v>
      </c>
      <c r="K5299" t="s">
        <v>40</v>
      </c>
      <c r="L5299" s="20">
        <v>67</v>
      </c>
      <c r="M5299" s="4">
        <v>1</v>
      </c>
      <c r="N5299" s="4">
        <v>21</v>
      </c>
      <c r="O5299" s="2">
        <v>43384</v>
      </c>
      <c r="P5299" s="3">
        <v>0.36</v>
      </c>
      <c r="Q5299" s="4">
        <v>1</v>
      </c>
      <c r="R5299" s="3">
        <v>5.6</v>
      </c>
      <c r="S52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299" t="str">
        <f>IF(AIRBNB[[#This Row],[RUIDO(dB)]]&lt;=4,"Silencioso",IF(AIRBNB[[#This Row],[RUIDO(dB)]]&lt;=5.5,"Poco Ruidoso","Ruidoso"))</f>
        <v>Ruidoso</v>
      </c>
      <c r="U5299" t="str">
        <f>IF(AND(AIRBNB[[#This Row],[PRECIO]]&lt;50,AIRBNB[[#This Row],[MIN_NOCHES]]&gt;3),"Dentro del presupuesto","No considerar")</f>
        <v>No considerar</v>
      </c>
      <c r="V5299" t="str">
        <f>VLOOKUP(AIRBNB[[#This Row],[HOST_ID]],Super_host[],5,FALSE)</f>
        <v>Host</v>
      </c>
    </row>
    <row r="5300" spans="1:22">
      <c r="A5300" s="4">
        <v>1907058</v>
      </c>
      <c r="B5300" t="s">
        <v>11633</v>
      </c>
      <c r="C5300" s="4">
        <v>9898029</v>
      </c>
      <c r="D5300" t="s">
        <v>941</v>
      </c>
      <c r="E5300" t="s">
        <v>11634</v>
      </c>
      <c r="F5300" s="4">
        <v>11203</v>
      </c>
      <c r="G5300" s="13" t="s">
        <v>4662</v>
      </c>
      <c r="H5300" s="13" t="s">
        <v>9306</v>
      </c>
      <c r="I5300" s="1">
        <v>4064913</v>
      </c>
      <c r="J5300" s="1">
        <v>-7392525</v>
      </c>
      <c r="K5300" t="s">
        <v>40</v>
      </c>
      <c r="L5300" s="20">
        <v>67</v>
      </c>
      <c r="M5300" s="4">
        <v>5</v>
      </c>
      <c r="N5300" s="4">
        <v>17</v>
      </c>
      <c r="O5300" s="2">
        <v>43366</v>
      </c>
      <c r="P5300" s="3">
        <v>0.25</v>
      </c>
      <c r="Q5300" s="4">
        <v>1</v>
      </c>
      <c r="R5300" s="3">
        <v>6.9</v>
      </c>
      <c r="S53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0" t="str">
        <f>IF(AIRBNB[[#This Row],[RUIDO(dB)]]&lt;=4,"Silencioso",IF(AIRBNB[[#This Row],[RUIDO(dB)]]&lt;=5.5,"Poco Ruidoso","Ruidoso"))</f>
        <v>Ruidoso</v>
      </c>
      <c r="U5300" t="str">
        <f>IF(AND(AIRBNB[[#This Row],[PRECIO]]&lt;50,AIRBNB[[#This Row],[MIN_NOCHES]]&gt;3),"Dentro del presupuesto","No considerar")</f>
        <v>No considerar</v>
      </c>
      <c r="V5300" t="str">
        <f>VLOOKUP(AIRBNB[[#This Row],[HOST_ID]],Super_host[],5,FALSE)</f>
        <v>Host</v>
      </c>
    </row>
    <row r="5301" spans="1:22">
      <c r="A5301" s="4">
        <v>2639521</v>
      </c>
      <c r="B5301" t="s">
        <v>13163</v>
      </c>
      <c r="C5301" s="4">
        <v>9898029</v>
      </c>
      <c r="D5301" t="s">
        <v>941</v>
      </c>
      <c r="E5301" t="s">
        <v>13164</v>
      </c>
      <c r="F5301" s="4">
        <v>11203</v>
      </c>
      <c r="G5301" s="13" t="s">
        <v>4662</v>
      </c>
      <c r="H5301" s="13" t="s">
        <v>9306</v>
      </c>
      <c r="I5301" s="1">
        <v>4064942</v>
      </c>
      <c r="J5301" s="1">
        <v>-7392482</v>
      </c>
      <c r="K5301" t="s">
        <v>40</v>
      </c>
      <c r="L5301" s="20">
        <v>67</v>
      </c>
      <c r="M5301" s="4">
        <v>5</v>
      </c>
      <c r="N5301" s="4">
        <v>50</v>
      </c>
      <c r="O5301" s="2">
        <v>43362</v>
      </c>
      <c r="P5301" s="3">
        <v>0.8</v>
      </c>
      <c r="Q5301" s="4">
        <v>1</v>
      </c>
      <c r="R5301" s="3">
        <v>6.9</v>
      </c>
      <c r="S53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1" t="str">
        <f>IF(AIRBNB[[#This Row],[RUIDO(dB)]]&lt;=4,"Silencioso",IF(AIRBNB[[#This Row],[RUIDO(dB)]]&lt;=5.5,"Poco Ruidoso","Ruidoso"))</f>
        <v>Ruidoso</v>
      </c>
      <c r="U5301" t="str">
        <f>IF(AND(AIRBNB[[#This Row],[PRECIO]]&lt;50,AIRBNB[[#This Row],[MIN_NOCHES]]&gt;3),"Dentro del presupuesto","No considerar")</f>
        <v>No considerar</v>
      </c>
      <c r="V5301" t="str">
        <f>VLOOKUP(AIRBNB[[#This Row],[HOST_ID]],Super_host[],5,FALSE)</f>
        <v>Host</v>
      </c>
    </row>
    <row r="5302" spans="1:22">
      <c r="A5302" s="4">
        <v>1378165</v>
      </c>
      <c r="B5302" t="s">
        <v>13464</v>
      </c>
      <c r="C5302" s="4">
        <v>7465509</v>
      </c>
      <c r="D5302" t="s">
        <v>7968</v>
      </c>
      <c r="E5302" t="s">
        <v>13465</v>
      </c>
      <c r="F5302" s="4">
        <v>11221</v>
      </c>
      <c r="G5302" s="13" t="s">
        <v>4662</v>
      </c>
      <c r="H5302" s="13" t="s">
        <v>9230</v>
      </c>
      <c r="I5302" s="1">
        <v>4068732</v>
      </c>
      <c r="J5302" s="1">
        <v>-7393004</v>
      </c>
      <c r="K5302" t="s">
        <v>40</v>
      </c>
      <c r="L5302" s="20">
        <v>67</v>
      </c>
      <c r="M5302" s="4">
        <v>7</v>
      </c>
      <c r="N5302" s="4">
        <v>2</v>
      </c>
      <c r="O5302" s="2">
        <v>43637</v>
      </c>
      <c r="P5302" s="3">
        <v>1</v>
      </c>
      <c r="Q5302" s="4">
        <v>1</v>
      </c>
      <c r="R5302" s="3">
        <v>6.9</v>
      </c>
      <c r="S53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2" t="str">
        <f>IF(AIRBNB[[#This Row],[RUIDO(dB)]]&lt;=4,"Silencioso",IF(AIRBNB[[#This Row],[RUIDO(dB)]]&lt;=5.5,"Poco Ruidoso","Ruidoso"))</f>
        <v>Ruidoso</v>
      </c>
      <c r="U5302" t="str">
        <f>IF(AND(AIRBNB[[#This Row],[PRECIO]]&lt;50,AIRBNB[[#This Row],[MIN_NOCHES]]&gt;3),"Dentro del presupuesto","No considerar")</f>
        <v>No considerar</v>
      </c>
      <c r="V5302" t="str">
        <f>VLOOKUP(AIRBNB[[#This Row],[HOST_ID]],Super_host[],5,FALSE)</f>
        <v>Host</v>
      </c>
    </row>
    <row r="5303" spans="1:22">
      <c r="A5303" s="4">
        <v>4517848</v>
      </c>
      <c r="B5303" t="s">
        <v>2051</v>
      </c>
      <c r="C5303" s="4">
        <v>7245581</v>
      </c>
      <c r="D5303" t="s">
        <v>839</v>
      </c>
      <c r="E5303" t="s">
        <v>2052</v>
      </c>
      <c r="F5303" s="4">
        <v>10032</v>
      </c>
      <c r="G5303" s="13" t="s">
        <v>124</v>
      </c>
      <c r="H5303" s="13" t="s">
        <v>125</v>
      </c>
      <c r="I5303" s="1">
        <v>4083335</v>
      </c>
      <c r="J5303" s="1">
        <v>-7394048</v>
      </c>
      <c r="K5303" t="s">
        <v>5</v>
      </c>
      <c r="L5303" s="20">
        <v>67</v>
      </c>
      <c r="M5303" s="4">
        <v>74</v>
      </c>
      <c r="N5303" s="4">
        <v>7</v>
      </c>
      <c r="O5303" s="2">
        <v>43343</v>
      </c>
      <c r="P5303" s="3">
        <v>0.14000000000000001</v>
      </c>
      <c r="Q5303" s="4">
        <v>1</v>
      </c>
      <c r="R5303" s="3">
        <v>5.6</v>
      </c>
      <c r="S53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3" t="str">
        <f>IF(AIRBNB[[#This Row],[RUIDO(dB)]]&lt;=4,"Silencioso",IF(AIRBNB[[#This Row],[RUIDO(dB)]]&lt;=5.5,"Poco Ruidoso","Ruidoso"))</f>
        <v>Ruidoso</v>
      </c>
      <c r="U5303" t="str">
        <f>IF(AND(AIRBNB[[#This Row],[PRECIO]]&lt;50,AIRBNB[[#This Row],[MIN_NOCHES]]&gt;3),"Dentro del presupuesto","No considerar")</f>
        <v>No considerar</v>
      </c>
      <c r="V5303" t="str">
        <f>VLOOKUP(AIRBNB[[#This Row],[HOST_ID]],Super_host[],5,FALSE)</f>
        <v>Host</v>
      </c>
    </row>
    <row r="5304" spans="1:22">
      <c r="A5304" s="4">
        <v>3153603</v>
      </c>
      <c r="B5304" t="s">
        <v>11084</v>
      </c>
      <c r="C5304" s="4">
        <v>4299288</v>
      </c>
      <c r="D5304" t="s">
        <v>11085</v>
      </c>
      <c r="E5304" t="s">
        <v>11086</v>
      </c>
      <c r="F5304" s="4">
        <v>11221</v>
      </c>
      <c r="G5304" s="13" t="s">
        <v>4662</v>
      </c>
      <c r="H5304" s="13" t="s">
        <v>9274</v>
      </c>
      <c r="I5304" s="1">
        <v>4069465</v>
      </c>
      <c r="J5304" s="1">
        <v>-7392675</v>
      </c>
      <c r="K5304" t="s">
        <v>5</v>
      </c>
      <c r="L5304" s="20">
        <v>67</v>
      </c>
      <c r="M5304" s="4">
        <v>30</v>
      </c>
      <c r="N5304" s="4">
        <v>10</v>
      </c>
      <c r="O5304" s="2">
        <v>43608</v>
      </c>
      <c r="P5304" s="3">
        <v>0.16</v>
      </c>
      <c r="Q5304" s="4">
        <v>1</v>
      </c>
      <c r="R5304" s="3">
        <v>6.9</v>
      </c>
      <c r="S53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4" t="str">
        <f>IF(AIRBNB[[#This Row],[RUIDO(dB)]]&lt;=4,"Silencioso",IF(AIRBNB[[#This Row],[RUIDO(dB)]]&lt;=5.5,"Poco Ruidoso","Ruidoso"))</f>
        <v>Ruidoso</v>
      </c>
      <c r="U5304" t="str">
        <f>IF(AND(AIRBNB[[#This Row],[PRECIO]]&lt;50,AIRBNB[[#This Row],[MIN_NOCHES]]&gt;3),"Dentro del presupuesto","No considerar")</f>
        <v>No considerar</v>
      </c>
      <c r="V5304" t="str">
        <f>VLOOKUP(AIRBNB[[#This Row],[HOST_ID]],Super_host[],5,FALSE)</f>
        <v>Host</v>
      </c>
    </row>
    <row r="5305" spans="1:22">
      <c r="A5305" s="4">
        <v>1517917</v>
      </c>
      <c r="B5305" t="s">
        <v>12245</v>
      </c>
      <c r="C5305" s="4">
        <v>1430128</v>
      </c>
      <c r="D5305" t="s">
        <v>4473</v>
      </c>
      <c r="E5305" t="s">
        <v>12246</v>
      </c>
      <c r="F5305" s="4">
        <v>11221</v>
      </c>
      <c r="G5305" s="13" t="s">
        <v>4662</v>
      </c>
      <c r="H5305" s="13" t="s">
        <v>9230</v>
      </c>
      <c r="I5305" s="1">
        <v>4069336</v>
      </c>
      <c r="J5305" s="1">
        <v>-7394678</v>
      </c>
      <c r="K5305" t="s">
        <v>5</v>
      </c>
      <c r="L5305" s="20">
        <v>67</v>
      </c>
      <c r="M5305" s="4">
        <v>6</v>
      </c>
      <c r="N5305" s="4">
        <v>10</v>
      </c>
      <c r="O5305" s="2">
        <v>43250</v>
      </c>
      <c r="P5305" s="3">
        <v>0.39</v>
      </c>
      <c r="Q5305" s="4">
        <v>1</v>
      </c>
      <c r="R5305" s="3">
        <v>6.9</v>
      </c>
      <c r="S53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5" t="str">
        <f>IF(AIRBNB[[#This Row],[RUIDO(dB)]]&lt;=4,"Silencioso",IF(AIRBNB[[#This Row],[RUIDO(dB)]]&lt;=5.5,"Poco Ruidoso","Ruidoso"))</f>
        <v>Ruidoso</v>
      </c>
      <c r="U5305" t="str">
        <f>IF(AND(AIRBNB[[#This Row],[PRECIO]]&lt;50,AIRBNB[[#This Row],[MIN_NOCHES]]&gt;3),"Dentro del presupuesto","No considerar")</f>
        <v>No considerar</v>
      </c>
      <c r="V5305" t="str">
        <f>VLOOKUP(AIRBNB[[#This Row],[HOST_ID]],Super_host[],5,FALSE)</f>
        <v>Host</v>
      </c>
    </row>
    <row r="5306" spans="1:22">
      <c r="A5306" s="4">
        <v>202273</v>
      </c>
      <c r="B5306" t="s">
        <v>13108</v>
      </c>
      <c r="C5306" s="4">
        <v>918087</v>
      </c>
      <c r="D5306" t="s">
        <v>12850</v>
      </c>
      <c r="E5306" t="s">
        <v>13109</v>
      </c>
      <c r="F5306" s="4">
        <v>11216</v>
      </c>
      <c r="G5306" s="13" t="s">
        <v>4662</v>
      </c>
      <c r="H5306" s="13" t="s">
        <v>9230</v>
      </c>
      <c r="I5306" s="1">
        <v>4068812</v>
      </c>
      <c r="J5306" s="1">
        <v>-7394934</v>
      </c>
      <c r="K5306" t="s">
        <v>40</v>
      </c>
      <c r="L5306" s="20">
        <v>67</v>
      </c>
      <c r="M5306" s="4">
        <v>4</v>
      </c>
      <c r="N5306" s="4">
        <v>72</v>
      </c>
      <c r="O5306" s="2">
        <v>42730</v>
      </c>
      <c r="P5306" s="3">
        <v>0.76</v>
      </c>
      <c r="Q5306" s="4">
        <v>1</v>
      </c>
      <c r="R5306" s="3">
        <v>6.9</v>
      </c>
      <c r="S53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6" t="str">
        <f>IF(AIRBNB[[#This Row],[RUIDO(dB)]]&lt;=4,"Silencioso",IF(AIRBNB[[#This Row],[RUIDO(dB)]]&lt;=5.5,"Poco Ruidoso","Ruidoso"))</f>
        <v>Ruidoso</v>
      </c>
      <c r="U5306" t="str">
        <f>IF(AND(AIRBNB[[#This Row],[PRECIO]]&lt;50,AIRBNB[[#This Row],[MIN_NOCHES]]&gt;3),"Dentro del presupuesto","No considerar")</f>
        <v>No considerar</v>
      </c>
      <c r="V5306" t="str">
        <f>VLOOKUP(AIRBNB[[#This Row],[HOST_ID]],Super_host[],5,FALSE)</f>
        <v>Host</v>
      </c>
    </row>
    <row r="5307" spans="1:22">
      <c r="A5307" s="4">
        <v>100002</v>
      </c>
      <c r="B5307" t="s">
        <v>5275</v>
      </c>
      <c r="C5307" s="4">
        <v>523218</v>
      </c>
      <c r="D5307" t="s">
        <v>5276</v>
      </c>
      <c r="E5307" t="s">
        <v>5277</v>
      </c>
      <c r="F5307" s="4">
        <v>10033</v>
      </c>
      <c r="G5307" s="13" t="s">
        <v>124</v>
      </c>
      <c r="H5307" s="13" t="s">
        <v>125</v>
      </c>
      <c r="I5307" s="1">
        <v>4085295</v>
      </c>
      <c r="J5307" s="1">
        <v>-7393361</v>
      </c>
      <c r="K5307" t="s">
        <v>40</v>
      </c>
      <c r="L5307" s="20">
        <v>67</v>
      </c>
      <c r="M5307" s="4">
        <v>2</v>
      </c>
      <c r="N5307" s="4">
        <v>136</v>
      </c>
      <c r="O5307" s="2">
        <v>43633</v>
      </c>
      <c r="P5307" s="3">
        <v>1.37</v>
      </c>
      <c r="Q5307" s="4">
        <v>1</v>
      </c>
      <c r="R5307" s="3">
        <v>5.6</v>
      </c>
      <c r="S53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7" t="str">
        <f>IF(AIRBNB[[#This Row],[RUIDO(dB)]]&lt;=4,"Silencioso",IF(AIRBNB[[#This Row],[RUIDO(dB)]]&lt;=5.5,"Poco Ruidoso","Ruidoso"))</f>
        <v>Ruidoso</v>
      </c>
      <c r="U5307" t="str">
        <f>IF(AND(AIRBNB[[#This Row],[PRECIO]]&lt;50,AIRBNB[[#This Row],[MIN_NOCHES]]&gt;3),"Dentro del presupuesto","No considerar")</f>
        <v>No considerar</v>
      </c>
      <c r="V5307" t="str">
        <f>VLOOKUP(AIRBNB[[#This Row],[HOST_ID]],Super_host[],5,FALSE)</f>
        <v>Host</v>
      </c>
    </row>
    <row r="5308" spans="1:22">
      <c r="A5308" s="4">
        <v>573795</v>
      </c>
      <c r="B5308" t="s">
        <v>13825</v>
      </c>
      <c r="C5308" s="4">
        <v>38513</v>
      </c>
      <c r="D5308" t="s">
        <v>13826</v>
      </c>
      <c r="E5308" t="s">
        <v>13827</v>
      </c>
      <c r="F5308" s="4">
        <v>11226</v>
      </c>
      <c r="G5308" s="13" t="s">
        <v>4662</v>
      </c>
      <c r="H5308" s="13" t="s">
        <v>9306</v>
      </c>
      <c r="I5308" s="1">
        <v>4065204</v>
      </c>
      <c r="J5308" s="1">
        <v>-7394938</v>
      </c>
      <c r="K5308" t="s">
        <v>5</v>
      </c>
      <c r="L5308" s="20">
        <v>67</v>
      </c>
      <c r="M5308" s="4">
        <v>4</v>
      </c>
      <c r="N5308" s="4">
        <v>104</v>
      </c>
      <c r="O5308" s="2">
        <v>43622</v>
      </c>
      <c r="P5308" s="3">
        <v>1.32</v>
      </c>
      <c r="Q5308" s="4">
        <v>1</v>
      </c>
      <c r="R5308" s="3">
        <v>6.9</v>
      </c>
      <c r="S53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8" t="str">
        <f>IF(AIRBNB[[#This Row],[RUIDO(dB)]]&lt;=4,"Silencioso",IF(AIRBNB[[#This Row],[RUIDO(dB)]]&lt;=5.5,"Poco Ruidoso","Ruidoso"))</f>
        <v>Ruidoso</v>
      </c>
      <c r="U5308" t="str">
        <f>IF(AND(AIRBNB[[#This Row],[PRECIO]]&lt;50,AIRBNB[[#This Row],[MIN_NOCHES]]&gt;3),"Dentro del presupuesto","No considerar")</f>
        <v>No considerar</v>
      </c>
      <c r="V5308" t="str">
        <f>VLOOKUP(AIRBNB[[#This Row],[HOST_ID]],Super_host[],5,FALSE)</f>
        <v>Host</v>
      </c>
    </row>
    <row r="5309" spans="1:22">
      <c r="A5309" s="4">
        <v>3003127</v>
      </c>
      <c r="B5309" t="s">
        <v>10670</v>
      </c>
      <c r="C5309" s="4">
        <v>11998560</v>
      </c>
      <c r="D5309" t="s">
        <v>1057</v>
      </c>
      <c r="E5309" t="s">
        <v>10671</v>
      </c>
      <c r="F5309" s="4">
        <v>11213</v>
      </c>
      <c r="G5309" s="13" t="s">
        <v>4662</v>
      </c>
      <c r="H5309" s="13" t="s">
        <v>9252</v>
      </c>
      <c r="I5309" s="1">
        <v>4067401</v>
      </c>
      <c r="J5309" s="1">
        <v>-7392833</v>
      </c>
      <c r="K5309" t="s">
        <v>40</v>
      </c>
      <c r="L5309" s="20">
        <v>66</v>
      </c>
      <c r="M5309" s="4">
        <v>1</v>
      </c>
      <c r="N5309" s="4">
        <v>6</v>
      </c>
      <c r="O5309" s="2">
        <v>43646</v>
      </c>
      <c r="P5309" s="3">
        <v>0.11</v>
      </c>
      <c r="Q5309" s="4">
        <v>1</v>
      </c>
      <c r="R5309" s="3">
        <v>6.9</v>
      </c>
      <c r="S53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09" t="str">
        <f>IF(AIRBNB[[#This Row],[RUIDO(dB)]]&lt;=4,"Silencioso",IF(AIRBNB[[#This Row],[RUIDO(dB)]]&lt;=5.5,"Poco Ruidoso","Ruidoso"))</f>
        <v>Ruidoso</v>
      </c>
      <c r="U5309" t="str">
        <f>IF(AND(AIRBNB[[#This Row],[PRECIO]]&lt;50,AIRBNB[[#This Row],[MIN_NOCHES]]&gt;3),"Dentro del presupuesto","No considerar")</f>
        <v>No considerar</v>
      </c>
      <c r="V5309" t="str">
        <f>VLOOKUP(AIRBNB[[#This Row],[HOST_ID]],Super_host[],5,FALSE)</f>
        <v>Host</v>
      </c>
    </row>
    <row r="5310" spans="1:22">
      <c r="A5310" s="4">
        <v>2222641</v>
      </c>
      <c r="B5310" t="s">
        <v>4819</v>
      </c>
      <c r="C5310" s="4">
        <v>11340369</v>
      </c>
      <c r="D5310" t="s">
        <v>909</v>
      </c>
      <c r="E5310" t="s">
        <v>4820</v>
      </c>
      <c r="F5310" s="4">
        <v>10014</v>
      </c>
      <c r="G5310" s="13" t="s">
        <v>124</v>
      </c>
      <c r="H5310" s="13" t="s">
        <v>140</v>
      </c>
      <c r="I5310" s="1">
        <v>4073823</v>
      </c>
      <c r="J5310" s="1">
        <v>-7400233</v>
      </c>
      <c r="K5310" t="s">
        <v>5</v>
      </c>
      <c r="L5310" s="20">
        <v>66</v>
      </c>
      <c r="M5310" s="4">
        <v>7</v>
      </c>
      <c r="N5310" s="4">
        <v>1</v>
      </c>
      <c r="O5310" s="2">
        <v>43646</v>
      </c>
      <c r="P5310" s="3">
        <v>1</v>
      </c>
      <c r="Q5310" s="4">
        <v>1</v>
      </c>
      <c r="R5310" s="3">
        <v>5.6</v>
      </c>
      <c r="S53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0" t="str">
        <f>IF(AIRBNB[[#This Row],[RUIDO(dB)]]&lt;=4,"Silencioso",IF(AIRBNB[[#This Row],[RUIDO(dB)]]&lt;=5.5,"Poco Ruidoso","Ruidoso"))</f>
        <v>Ruidoso</v>
      </c>
      <c r="U5310" t="str">
        <f>IF(AND(AIRBNB[[#This Row],[PRECIO]]&lt;50,AIRBNB[[#This Row],[MIN_NOCHES]]&gt;3),"Dentro del presupuesto","No considerar")</f>
        <v>No considerar</v>
      </c>
      <c r="V5310" t="str">
        <f>VLOOKUP(AIRBNB[[#This Row],[HOST_ID]],Super_host[],5,FALSE)</f>
        <v>Host</v>
      </c>
    </row>
    <row r="5311" spans="1:22">
      <c r="A5311" s="4">
        <v>1914787</v>
      </c>
      <c r="B5311" t="s">
        <v>8756</v>
      </c>
      <c r="C5311" s="4">
        <v>9509269</v>
      </c>
      <c r="D5311" t="s">
        <v>833</v>
      </c>
      <c r="E5311" t="s">
        <v>8757</v>
      </c>
      <c r="F5311" s="4">
        <v>11435</v>
      </c>
      <c r="G5311" s="13" t="s">
        <v>7897</v>
      </c>
      <c r="H5311" s="13" t="s">
        <v>8248</v>
      </c>
      <c r="I5311" s="1">
        <v>4071477</v>
      </c>
      <c r="J5311" s="1">
        <v>-7382012</v>
      </c>
      <c r="K5311" t="s">
        <v>40</v>
      </c>
      <c r="L5311" s="20">
        <v>66</v>
      </c>
      <c r="M5311" s="4">
        <v>5</v>
      </c>
      <c r="N5311" s="4">
        <v>95</v>
      </c>
      <c r="O5311" s="2">
        <v>43610</v>
      </c>
      <c r="P5311" s="3">
        <v>1.39</v>
      </c>
      <c r="Q5311" s="4">
        <v>5</v>
      </c>
      <c r="R5311" s="3">
        <v>6.24</v>
      </c>
      <c r="S53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1" t="str">
        <f>IF(AIRBNB[[#This Row],[RUIDO(dB)]]&lt;=4,"Silencioso",IF(AIRBNB[[#This Row],[RUIDO(dB)]]&lt;=5.5,"Poco Ruidoso","Ruidoso"))</f>
        <v>Ruidoso</v>
      </c>
      <c r="U5311" t="str">
        <f>IF(AND(AIRBNB[[#This Row],[PRECIO]]&lt;50,AIRBNB[[#This Row],[MIN_NOCHES]]&gt;3),"Dentro del presupuesto","No considerar")</f>
        <v>No considerar</v>
      </c>
      <c r="V5311" t="str">
        <f>VLOOKUP(AIRBNB[[#This Row],[HOST_ID]],Super_host[],5,FALSE)</f>
        <v>Host</v>
      </c>
    </row>
    <row r="5312" spans="1:22">
      <c r="A5312" s="4">
        <v>4530432</v>
      </c>
      <c r="B5312" t="s">
        <v>2053</v>
      </c>
      <c r="C5312" s="4">
        <v>7245581</v>
      </c>
      <c r="D5312" t="s">
        <v>839</v>
      </c>
      <c r="E5312" t="s">
        <v>2054</v>
      </c>
      <c r="F5312" s="4">
        <v>10032</v>
      </c>
      <c r="G5312" s="13" t="s">
        <v>124</v>
      </c>
      <c r="H5312" s="13" t="s">
        <v>125</v>
      </c>
      <c r="I5312" s="1">
        <v>4083488</v>
      </c>
      <c r="J5312" s="1">
        <v>-7393843</v>
      </c>
      <c r="K5312" t="s">
        <v>5</v>
      </c>
      <c r="L5312" s="20">
        <v>66</v>
      </c>
      <c r="M5312" s="4">
        <v>180</v>
      </c>
      <c r="N5312" s="4">
        <v>7</v>
      </c>
      <c r="O5312" s="2">
        <v>43450</v>
      </c>
      <c r="P5312" s="3">
        <v>0.14000000000000001</v>
      </c>
      <c r="Q5312" s="4">
        <v>1</v>
      </c>
      <c r="R5312" s="3">
        <v>5.6</v>
      </c>
      <c r="S53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2" t="str">
        <f>IF(AIRBNB[[#This Row],[RUIDO(dB)]]&lt;=4,"Silencioso",IF(AIRBNB[[#This Row],[RUIDO(dB)]]&lt;=5.5,"Poco Ruidoso","Ruidoso"))</f>
        <v>Ruidoso</v>
      </c>
      <c r="U5312" t="str">
        <f>IF(AND(AIRBNB[[#This Row],[PRECIO]]&lt;50,AIRBNB[[#This Row],[MIN_NOCHES]]&gt;3),"Dentro del presupuesto","No considerar")</f>
        <v>No considerar</v>
      </c>
      <c r="V5312" t="str">
        <f>VLOOKUP(AIRBNB[[#This Row],[HOST_ID]],Super_host[],5,FALSE)</f>
        <v>Host</v>
      </c>
    </row>
    <row r="5313" spans="1:22">
      <c r="A5313" s="4">
        <v>1503618</v>
      </c>
      <c r="B5313" t="s">
        <v>10356</v>
      </c>
      <c r="C5313" s="4">
        <v>6457253</v>
      </c>
      <c r="D5313" t="s">
        <v>1000</v>
      </c>
      <c r="E5313" t="s">
        <v>10357</v>
      </c>
      <c r="F5313" s="4">
        <v>11215</v>
      </c>
      <c r="G5313" s="13" t="s">
        <v>4662</v>
      </c>
      <c r="H5313" s="13" t="s">
        <v>9246</v>
      </c>
      <c r="I5313" s="1">
        <v>4066405</v>
      </c>
      <c r="J5313" s="1">
        <v>-739923</v>
      </c>
      <c r="K5313" t="s">
        <v>40</v>
      </c>
      <c r="L5313" s="20">
        <v>66</v>
      </c>
      <c r="M5313" s="4">
        <v>2</v>
      </c>
      <c r="N5313" s="4">
        <v>4</v>
      </c>
      <c r="O5313" s="2">
        <v>43597</v>
      </c>
      <c r="P5313" s="3">
        <v>0.08</v>
      </c>
      <c r="Q5313" s="4">
        <v>1</v>
      </c>
      <c r="R5313" s="3">
        <v>6.9</v>
      </c>
      <c r="S53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3" t="str">
        <f>IF(AIRBNB[[#This Row],[RUIDO(dB)]]&lt;=4,"Silencioso",IF(AIRBNB[[#This Row],[RUIDO(dB)]]&lt;=5.5,"Poco Ruidoso","Ruidoso"))</f>
        <v>Ruidoso</v>
      </c>
      <c r="U5313" t="str">
        <f>IF(AND(AIRBNB[[#This Row],[PRECIO]]&lt;50,AIRBNB[[#This Row],[MIN_NOCHES]]&gt;3),"Dentro del presupuesto","No considerar")</f>
        <v>No considerar</v>
      </c>
      <c r="V5313" t="str">
        <f>VLOOKUP(AIRBNB[[#This Row],[HOST_ID]],Super_host[],5,FALSE)</f>
        <v>Host</v>
      </c>
    </row>
    <row r="5314" spans="1:22">
      <c r="A5314" s="4">
        <v>811238</v>
      </c>
      <c r="B5314" t="s">
        <v>1679</v>
      </c>
      <c r="C5314" s="4">
        <v>4266017</v>
      </c>
      <c r="D5314" t="s">
        <v>1680</v>
      </c>
      <c r="E5314" t="s">
        <v>1681</v>
      </c>
      <c r="F5314" s="4">
        <v>10027</v>
      </c>
      <c r="G5314" s="13" t="s">
        <v>124</v>
      </c>
      <c r="H5314" s="13" t="s">
        <v>148</v>
      </c>
      <c r="I5314" s="1">
        <v>4080586</v>
      </c>
      <c r="J5314" s="1">
        <v>-7394642</v>
      </c>
      <c r="K5314" t="s">
        <v>5</v>
      </c>
      <c r="L5314" s="20">
        <v>66</v>
      </c>
      <c r="M5314" s="4">
        <v>7</v>
      </c>
      <c r="N5314" s="4">
        <v>8</v>
      </c>
      <c r="O5314" s="2">
        <v>42597</v>
      </c>
      <c r="P5314" s="3">
        <v>0.1</v>
      </c>
      <c r="Q5314" s="4">
        <v>1</v>
      </c>
      <c r="R5314" s="3">
        <v>5.6</v>
      </c>
      <c r="S53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4" t="str">
        <f>IF(AIRBNB[[#This Row],[RUIDO(dB)]]&lt;=4,"Silencioso",IF(AIRBNB[[#This Row],[RUIDO(dB)]]&lt;=5.5,"Poco Ruidoso","Ruidoso"))</f>
        <v>Ruidoso</v>
      </c>
      <c r="U5314" t="str">
        <f>IF(AND(AIRBNB[[#This Row],[PRECIO]]&lt;50,AIRBNB[[#This Row],[MIN_NOCHES]]&gt;3),"Dentro del presupuesto","No considerar")</f>
        <v>No considerar</v>
      </c>
      <c r="V5314" t="str">
        <f>VLOOKUP(AIRBNB[[#This Row],[HOST_ID]],Super_host[],5,FALSE)</f>
        <v>Host</v>
      </c>
    </row>
    <row r="5315" spans="1:22">
      <c r="A5315" s="4">
        <v>730480</v>
      </c>
      <c r="B5315" t="s">
        <v>12890</v>
      </c>
      <c r="C5315" s="4">
        <v>3798686</v>
      </c>
      <c r="D5315" t="s">
        <v>63</v>
      </c>
      <c r="E5315" t="s">
        <v>12891</v>
      </c>
      <c r="F5315" s="4">
        <v>11232</v>
      </c>
      <c r="G5315" s="13" t="s">
        <v>4662</v>
      </c>
      <c r="H5315" s="13" t="s">
        <v>9246</v>
      </c>
      <c r="I5315" s="1">
        <v>4065989</v>
      </c>
      <c r="J5315" s="1">
        <v>-7399536</v>
      </c>
      <c r="K5315" t="s">
        <v>40</v>
      </c>
      <c r="L5315" s="20">
        <v>66</v>
      </c>
      <c r="M5315" s="4">
        <v>3</v>
      </c>
      <c r="N5315" s="4">
        <v>51</v>
      </c>
      <c r="O5315" s="2">
        <v>43615</v>
      </c>
      <c r="P5315" s="3">
        <v>0.64</v>
      </c>
      <c r="Q5315" s="4">
        <v>1</v>
      </c>
      <c r="R5315" s="3">
        <v>6.9</v>
      </c>
      <c r="S53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5" t="str">
        <f>IF(AIRBNB[[#This Row],[RUIDO(dB)]]&lt;=4,"Silencioso",IF(AIRBNB[[#This Row],[RUIDO(dB)]]&lt;=5.5,"Poco Ruidoso","Ruidoso"))</f>
        <v>Ruidoso</v>
      </c>
      <c r="U5315" t="str">
        <f>IF(AND(AIRBNB[[#This Row],[PRECIO]]&lt;50,AIRBNB[[#This Row],[MIN_NOCHES]]&gt;3),"Dentro del presupuesto","No considerar")</f>
        <v>No considerar</v>
      </c>
      <c r="V5315" t="str">
        <f>VLOOKUP(AIRBNB[[#This Row],[HOST_ID]],Super_host[],5,FALSE)</f>
        <v>Host</v>
      </c>
    </row>
    <row r="5316" spans="1:22">
      <c r="A5316" s="4">
        <v>491977</v>
      </c>
      <c r="B5316" t="s">
        <v>2967</v>
      </c>
      <c r="C5316" s="4">
        <v>2431528</v>
      </c>
      <c r="D5316" t="s">
        <v>2397</v>
      </c>
      <c r="E5316" t="s">
        <v>2968</v>
      </c>
      <c r="F5316" s="4">
        <v>10013</v>
      </c>
      <c r="G5316" s="13" t="s">
        <v>124</v>
      </c>
      <c r="H5316" s="13" t="s">
        <v>409</v>
      </c>
      <c r="I5316" s="1">
        <v>4071456</v>
      </c>
      <c r="J5316" s="1">
        <v>-7399978</v>
      </c>
      <c r="K5316" t="s">
        <v>5</v>
      </c>
      <c r="L5316" s="20">
        <v>66</v>
      </c>
      <c r="M5316" s="4">
        <v>5</v>
      </c>
      <c r="N5316" s="4">
        <v>22</v>
      </c>
      <c r="O5316" s="2">
        <v>43596</v>
      </c>
      <c r="P5316" s="3">
        <v>0.26</v>
      </c>
      <c r="Q5316" s="4">
        <v>1</v>
      </c>
      <c r="R5316" s="3">
        <v>5.6</v>
      </c>
      <c r="S53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6" t="str">
        <f>IF(AIRBNB[[#This Row],[RUIDO(dB)]]&lt;=4,"Silencioso",IF(AIRBNB[[#This Row],[RUIDO(dB)]]&lt;=5.5,"Poco Ruidoso","Ruidoso"))</f>
        <v>Ruidoso</v>
      </c>
      <c r="U5316" t="str">
        <f>IF(AND(AIRBNB[[#This Row],[PRECIO]]&lt;50,AIRBNB[[#This Row],[MIN_NOCHES]]&gt;3),"Dentro del presupuesto","No considerar")</f>
        <v>No considerar</v>
      </c>
      <c r="V5316" t="str">
        <f>VLOOKUP(AIRBNB[[#This Row],[HOST_ID]],Super_host[],5,FALSE)</f>
        <v>Host</v>
      </c>
    </row>
    <row r="5317" spans="1:22">
      <c r="A5317" s="4">
        <v>148825</v>
      </c>
      <c r="B5317" t="s">
        <v>5812</v>
      </c>
      <c r="C5317" s="4">
        <v>718349</v>
      </c>
      <c r="D5317" t="s">
        <v>5813</v>
      </c>
      <c r="E5317" t="s">
        <v>5814</v>
      </c>
      <c r="F5317" s="4">
        <v>10025</v>
      </c>
      <c r="G5317" s="13" t="s">
        <v>124</v>
      </c>
      <c r="H5317" s="13" t="s">
        <v>168</v>
      </c>
      <c r="I5317" s="1">
        <v>4079765</v>
      </c>
      <c r="J5317" s="1">
        <v>-7396245</v>
      </c>
      <c r="K5317" t="s">
        <v>5</v>
      </c>
      <c r="L5317" s="20">
        <v>66</v>
      </c>
      <c r="M5317" s="4">
        <v>2</v>
      </c>
      <c r="N5317" s="4">
        <v>191</v>
      </c>
      <c r="O5317" s="2">
        <v>43645</v>
      </c>
      <c r="P5317" s="3">
        <v>2.1800000000000002</v>
      </c>
      <c r="Q5317" s="4">
        <v>1</v>
      </c>
      <c r="R5317" s="3">
        <v>5.6</v>
      </c>
      <c r="S53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7" t="str">
        <f>IF(AIRBNB[[#This Row],[RUIDO(dB)]]&lt;=4,"Silencioso",IF(AIRBNB[[#This Row],[RUIDO(dB)]]&lt;=5.5,"Poco Ruidoso","Ruidoso"))</f>
        <v>Ruidoso</v>
      </c>
      <c r="U5317" t="str">
        <f>IF(AND(AIRBNB[[#This Row],[PRECIO]]&lt;50,AIRBNB[[#This Row],[MIN_NOCHES]]&gt;3),"Dentro del presupuesto","No considerar")</f>
        <v>No considerar</v>
      </c>
      <c r="V5317" t="str">
        <f>VLOOKUP(AIRBNB[[#This Row],[HOST_ID]],Super_host[],5,FALSE)</f>
        <v>Host</v>
      </c>
    </row>
    <row r="5318" spans="1:22">
      <c r="A5318" s="4">
        <v>44506</v>
      </c>
      <c r="B5318" t="s">
        <v>4435</v>
      </c>
      <c r="C5318" s="4">
        <v>126607</v>
      </c>
      <c r="D5318" t="s">
        <v>4436</v>
      </c>
      <c r="E5318" t="s">
        <v>4437</v>
      </c>
      <c r="F5318" s="4">
        <v>10027</v>
      </c>
      <c r="G5318" s="13" t="s">
        <v>124</v>
      </c>
      <c r="H5318" s="13" t="s">
        <v>148</v>
      </c>
      <c r="I5318" s="1">
        <v>4081526</v>
      </c>
      <c r="J5318" s="1">
        <v>-7394791</v>
      </c>
      <c r="K5318" t="s">
        <v>5</v>
      </c>
      <c r="L5318" s="20">
        <v>66</v>
      </c>
      <c r="M5318" s="4">
        <v>3</v>
      </c>
      <c r="N5318" s="4">
        <v>80</v>
      </c>
      <c r="O5318" s="2">
        <v>43611</v>
      </c>
      <c r="P5318" s="3">
        <v>0.75</v>
      </c>
      <c r="Q5318" s="4">
        <v>1</v>
      </c>
      <c r="R5318" s="3">
        <v>5.6</v>
      </c>
      <c r="S53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8" t="str">
        <f>IF(AIRBNB[[#This Row],[RUIDO(dB)]]&lt;=4,"Silencioso",IF(AIRBNB[[#This Row],[RUIDO(dB)]]&lt;=5.5,"Poco Ruidoso","Ruidoso"))</f>
        <v>Ruidoso</v>
      </c>
      <c r="U5318" t="str">
        <f>IF(AND(AIRBNB[[#This Row],[PRECIO]]&lt;50,AIRBNB[[#This Row],[MIN_NOCHES]]&gt;3),"Dentro del presupuesto","No considerar")</f>
        <v>No considerar</v>
      </c>
      <c r="V5318" t="str">
        <f>VLOOKUP(AIRBNB[[#This Row],[HOST_ID]],Super_host[],5,FALSE)</f>
        <v>Host</v>
      </c>
    </row>
    <row r="5319" spans="1:22">
      <c r="A5319" s="4">
        <v>6362662</v>
      </c>
      <c r="B5319" t="s">
        <v>15347</v>
      </c>
      <c r="C5319" s="4">
        <v>33149697</v>
      </c>
      <c r="D5319" t="s">
        <v>15348</v>
      </c>
      <c r="E5319" t="s">
        <v>15349</v>
      </c>
      <c r="F5319" s="4">
        <v>11249</v>
      </c>
      <c r="G5319" s="13" t="s">
        <v>4662</v>
      </c>
      <c r="H5319" s="13" t="s">
        <v>9218</v>
      </c>
      <c r="I5319" s="1">
        <v>4072026</v>
      </c>
      <c r="J5319" s="1">
        <v>-7396111</v>
      </c>
      <c r="K5319" t="s">
        <v>40</v>
      </c>
      <c r="L5319" s="20">
        <v>65</v>
      </c>
      <c r="M5319" s="4">
        <v>1</v>
      </c>
      <c r="N5319" s="4">
        <v>0</v>
      </c>
      <c r="O5319" s="2">
        <v>42400</v>
      </c>
      <c r="P5319" s="3">
        <v>0.65</v>
      </c>
      <c r="Q5319" s="4">
        <v>1</v>
      </c>
      <c r="R5319" s="3">
        <v>6.9</v>
      </c>
      <c r="S53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19" t="str">
        <f>IF(AIRBNB[[#This Row],[RUIDO(dB)]]&lt;=4,"Silencioso",IF(AIRBNB[[#This Row],[RUIDO(dB)]]&lt;=5.5,"Poco Ruidoso","Ruidoso"))</f>
        <v>Ruidoso</v>
      </c>
      <c r="U5319" t="str">
        <f>IF(AND(AIRBNB[[#This Row],[PRECIO]]&lt;50,AIRBNB[[#This Row],[MIN_NOCHES]]&gt;3),"Dentro del presupuesto","No considerar")</f>
        <v>No considerar</v>
      </c>
      <c r="V5319" t="str">
        <f>VLOOKUP(AIRBNB[[#This Row],[HOST_ID]],Super_host[],5,FALSE)</f>
        <v>Host</v>
      </c>
    </row>
    <row r="5320" spans="1:22">
      <c r="A5320" s="4">
        <v>6355217</v>
      </c>
      <c r="B5320" t="s">
        <v>9275</v>
      </c>
      <c r="C5320" s="4">
        <v>33108060</v>
      </c>
      <c r="D5320" t="s">
        <v>3460</v>
      </c>
      <c r="E5320" t="s">
        <v>9276</v>
      </c>
      <c r="F5320" s="4">
        <v>11234</v>
      </c>
      <c r="G5320" s="13" t="s">
        <v>4662</v>
      </c>
      <c r="H5320" s="13" t="s">
        <v>9277</v>
      </c>
      <c r="I5320" s="1">
        <v>4062276</v>
      </c>
      <c r="J5320" s="1">
        <v>-7393289</v>
      </c>
      <c r="K5320" t="s">
        <v>5</v>
      </c>
      <c r="L5320" s="20">
        <v>65</v>
      </c>
      <c r="M5320" s="4">
        <v>14</v>
      </c>
      <c r="N5320" s="4">
        <v>1</v>
      </c>
      <c r="O5320" s="2">
        <v>42217</v>
      </c>
      <c r="P5320" s="3">
        <v>0.02</v>
      </c>
      <c r="Q5320" s="4">
        <v>1</v>
      </c>
      <c r="R5320" s="3">
        <v>6.9</v>
      </c>
      <c r="S53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0" t="str">
        <f>IF(AIRBNB[[#This Row],[RUIDO(dB)]]&lt;=4,"Silencioso",IF(AIRBNB[[#This Row],[RUIDO(dB)]]&lt;=5.5,"Poco Ruidoso","Ruidoso"))</f>
        <v>Ruidoso</v>
      </c>
      <c r="U5320" t="str">
        <f>IF(AND(AIRBNB[[#This Row],[PRECIO]]&lt;50,AIRBNB[[#This Row],[MIN_NOCHES]]&gt;3),"Dentro del presupuesto","No considerar")</f>
        <v>No considerar</v>
      </c>
      <c r="V5320" t="str">
        <f>VLOOKUP(AIRBNB[[#This Row],[HOST_ID]],Super_host[],5,FALSE)</f>
        <v>Host</v>
      </c>
    </row>
    <row r="5321" spans="1:22">
      <c r="A5321" s="4">
        <v>6228461</v>
      </c>
      <c r="B5321" t="s">
        <v>13804</v>
      </c>
      <c r="C5321" s="4">
        <v>31675601</v>
      </c>
      <c r="D5321" t="s">
        <v>1407</v>
      </c>
      <c r="E5321" t="s">
        <v>13805</v>
      </c>
      <c r="F5321" s="4">
        <v>11209</v>
      </c>
      <c r="G5321" s="13" t="s">
        <v>4662</v>
      </c>
      <c r="H5321" s="13" t="s">
        <v>9390</v>
      </c>
      <c r="I5321" s="1">
        <v>4062674</v>
      </c>
      <c r="J5321" s="1">
        <v>-7402996</v>
      </c>
      <c r="K5321" t="s">
        <v>40</v>
      </c>
      <c r="L5321" s="20">
        <v>65</v>
      </c>
      <c r="M5321" s="4">
        <v>30</v>
      </c>
      <c r="N5321" s="4">
        <v>67</v>
      </c>
      <c r="O5321" s="2">
        <v>43604</v>
      </c>
      <c r="P5321" s="3">
        <v>1.31</v>
      </c>
      <c r="Q5321" s="4">
        <v>1</v>
      </c>
      <c r="R5321" s="3">
        <v>6.9</v>
      </c>
      <c r="S53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1" t="str">
        <f>IF(AIRBNB[[#This Row],[RUIDO(dB)]]&lt;=4,"Silencioso",IF(AIRBNB[[#This Row],[RUIDO(dB)]]&lt;=5.5,"Poco Ruidoso","Ruidoso"))</f>
        <v>Ruidoso</v>
      </c>
      <c r="U5321" t="str">
        <f>IF(AND(AIRBNB[[#This Row],[PRECIO]]&lt;50,AIRBNB[[#This Row],[MIN_NOCHES]]&gt;3),"Dentro del presupuesto","No considerar")</f>
        <v>No considerar</v>
      </c>
      <c r="V5321" t="str">
        <f>VLOOKUP(AIRBNB[[#This Row],[HOST_ID]],Super_host[],5,FALSE)</f>
        <v>Host</v>
      </c>
    </row>
    <row r="5322" spans="1:22">
      <c r="A5322" s="4">
        <v>6221877</v>
      </c>
      <c r="B5322" t="s">
        <v>13616</v>
      </c>
      <c r="C5322" s="4">
        <v>31675601</v>
      </c>
      <c r="D5322" t="s">
        <v>1407</v>
      </c>
      <c r="E5322" t="s">
        <v>13617</v>
      </c>
      <c r="F5322" s="4">
        <v>11209</v>
      </c>
      <c r="G5322" s="13" t="s">
        <v>4662</v>
      </c>
      <c r="H5322" s="13" t="s">
        <v>9390</v>
      </c>
      <c r="I5322" s="1">
        <v>4062672</v>
      </c>
      <c r="J5322" s="1">
        <v>-7402802</v>
      </c>
      <c r="K5322" t="s">
        <v>40</v>
      </c>
      <c r="L5322" s="20">
        <v>65</v>
      </c>
      <c r="M5322" s="4">
        <v>30</v>
      </c>
      <c r="N5322" s="4">
        <v>56</v>
      </c>
      <c r="O5322" s="2">
        <v>43345</v>
      </c>
      <c r="P5322" s="3">
        <v>1.1399999999999999</v>
      </c>
      <c r="Q5322" s="4">
        <v>1</v>
      </c>
      <c r="R5322" s="3">
        <v>6.9</v>
      </c>
      <c r="S53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2" t="str">
        <f>IF(AIRBNB[[#This Row],[RUIDO(dB)]]&lt;=4,"Silencioso",IF(AIRBNB[[#This Row],[RUIDO(dB)]]&lt;=5.5,"Poco Ruidoso","Ruidoso"))</f>
        <v>Ruidoso</v>
      </c>
      <c r="U5322" t="str">
        <f>IF(AND(AIRBNB[[#This Row],[PRECIO]]&lt;50,AIRBNB[[#This Row],[MIN_NOCHES]]&gt;3),"Dentro del presupuesto","No considerar")</f>
        <v>No considerar</v>
      </c>
      <c r="V5322" t="str">
        <f>VLOOKUP(AIRBNB[[#This Row],[HOST_ID]],Super_host[],5,FALSE)</f>
        <v>Host</v>
      </c>
    </row>
    <row r="5323" spans="1:22">
      <c r="A5323" s="4">
        <v>6018589</v>
      </c>
      <c r="B5323" t="s">
        <v>4389</v>
      </c>
      <c r="C5323" s="4">
        <v>31241183</v>
      </c>
      <c r="D5323" t="s">
        <v>4390</v>
      </c>
      <c r="E5323" t="s">
        <v>4391</v>
      </c>
      <c r="F5323" s="4">
        <v>10032</v>
      </c>
      <c r="G5323" s="13" t="s">
        <v>124</v>
      </c>
      <c r="H5323" s="13" t="s">
        <v>125</v>
      </c>
      <c r="I5323" s="1">
        <v>4083741</v>
      </c>
      <c r="J5323" s="1">
        <v>-7393928</v>
      </c>
      <c r="K5323" t="s">
        <v>40</v>
      </c>
      <c r="L5323" s="20">
        <v>65</v>
      </c>
      <c r="M5323" s="4">
        <v>2</v>
      </c>
      <c r="N5323" s="4">
        <v>36</v>
      </c>
      <c r="O5323" s="2">
        <v>43638</v>
      </c>
      <c r="P5323" s="3">
        <v>0.74</v>
      </c>
      <c r="Q5323" s="4">
        <v>1</v>
      </c>
      <c r="R5323" s="3">
        <v>5.6</v>
      </c>
      <c r="S53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3" t="str">
        <f>IF(AIRBNB[[#This Row],[RUIDO(dB)]]&lt;=4,"Silencioso",IF(AIRBNB[[#This Row],[RUIDO(dB)]]&lt;=5.5,"Poco Ruidoso","Ruidoso"))</f>
        <v>Ruidoso</v>
      </c>
      <c r="U5323" t="str">
        <f>IF(AND(AIRBNB[[#This Row],[PRECIO]]&lt;50,AIRBNB[[#This Row],[MIN_NOCHES]]&gt;3),"Dentro del presupuesto","No considerar")</f>
        <v>No considerar</v>
      </c>
      <c r="V5323" t="str">
        <f>VLOOKUP(AIRBNB[[#This Row],[HOST_ID]],Super_host[],5,FALSE)</f>
        <v>Host</v>
      </c>
    </row>
    <row r="5324" spans="1:22">
      <c r="A5324" s="4">
        <v>5838858</v>
      </c>
      <c r="B5324" t="s">
        <v>5768</v>
      </c>
      <c r="C5324" s="4">
        <v>30314132</v>
      </c>
      <c r="D5324" t="s">
        <v>5769</v>
      </c>
      <c r="E5324" t="s">
        <v>5770</v>
      </c>
      <c r="F5324" s="4">
        <v>10002</v>
      </c>
      <c r="G5324" s="13" t="s">
        <v>124</v>
      </c>
      <c r="H5324" s="13" t="s">
        <v>409</v>
      </c>
      <c r="I5324" s="1">
        <v>4071509</v>
      </c>
      <c r="J5324" s="1">
        <v>-739967</v>
      </c>
      <c r="K5324" t="s">
        <v>5</v>
      </c>
      <c r="L5324" s="20">
        <v>65</v>
      </c>
      <c r="M5324" s="4">
        <v>5</v>
      </c>
      <c r="N5324" s="4">
        <v>108</v>
      </c>
      <c r="O5324" s="2">
        <v>43326</v>
      </c>
      <c r="P5324" s="3">
        <v>2.1</v>
      </c>
      <c r="Q5324" s="4">
        <v>1</v>
      </c>
      <c r="R5324" s="3">
        <v>5.6</v>
      </c>
      <c r="S53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4" t="str">
        <f>IF(AIRBNB[[#This Row],[RUIDO(dB)]]&lt;=4,"Silencioso",IF(AIRBNB[[#This Row],[RUIDO(dB)]]&lt;=5.5,"Poco Ruidoso","Ruidoso"))</f>
        <v>Ruidoso</v>
      </c>
      <c r="U5324" t="str">
        <f>IF(AND(AIRBNB[[#This Row],[PRECIO]]&lt;50,AIRBNB[[#This Row],[MIN_NOCHES]]&gt;3),"Dentro del presupuesto","No considerar")</f>
        <v>No considerar</v>
      </c>
      <c r="V5324" t="str">
        <f>VLOOKUP(AIRBNB[[#This Row],[HOST_ID]],Super_host[],5,FALSE)</f>
        <v>Host</v>
      </c>
    </row>
    <row r="5325" spans="1:22">
      <c r="A5325" s="4">
        <v>5761032</v>
      </c>
      <c r="B5325" t="s">
        <v>4992</v>
      </c>
      <c r="C5325" s="4">
        <v>29887425</v>
      </c>
      <c r="D5325" t="s">
        <v>906</v>
      </c>
      <c r="E5325" t="s">
        <v>4993</v>
      </c>
      <c r="F5325" s="4">
        <v>10030</v>
      </c>
      <c r="G5325" s="13" t="s">
        <v>124</v>
      </c>
      <c r="H5325" s="13" t="s">
        <v>148</v>
      </c>
      <c r="I5325" s="1">
        <v>4081732</v>
      </c>
      <c r="J5325" s="1">
        <v>-7394757</v>
      </c>
      <c r="K5325" t="s">
        <v>40</v>
      </c>
      <c r="L5325" s="20">
        <v>65</v>
      </c>
      <c r="M5325" s="4">
        <v>2</v>
      </c>
      <c r="N5325" s="4">
        <v>58</v>
      </c>
      <c r="O5325" s="2">
        <v>43649</v>
      </c>
      <c r="P5325" s="3">
        <v>1.1200000000000001</v>
      </c>
      <c r="Q5325" s="4">
        <v>1</v>
      </c>
      <c r="R5325" s="3">
        <v>5.6</v>
      </c>
      <c r="S53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5" t="str">
        <f>IF(AIRBNB[[#This Row],[RUIDO(dB)]]&lt;=4,"Silencioso",IF(AIRBNB[[#This Row],[RUIDO(dB)]]&lt;=5.5,"Poco Ruidoso","Ruidoso"))</f>
        <v>Ruidoso</v>
      </c>
      <c r="U5325" t="str">
        <f>IF(AND(AIRBNB[[#This Row],[PRECIO]]&lt;50,AIRBNB[[#This Row],[MIN_NOCHES]]&gt;3),"Dentro del presupuesto","No considerar")</f>
        <v>No considerar</v>
      </c>
      <c r="V5325" t="str">
        <f>VLOOKUP(AIRBNB[[#This Row],[HOST_ID]],Super_host[],5,FALSE)</f>
        <v>Host</v>
      </c>
    </row>
    <row r="5326" spans="1:22">
      <c r="A5326" s="4">
        <v>6300353</v>
      </c>
      <c r="B5326" t="s">
        <v>12431</v>
      </c>
      <c r="C5326" s="4">
        <v>29854689</v>
      </c>
      <c r="D5326" t="s">
        <v>737</v>
      </c>
      <c r="E5326" t="s">
        <v>12432</v>
      </c>
      <c r="F5326" s="4">
        <v>11221</v>
      </c>
      <c r="G5326" s="13" t="s">
        <v>4662</v>
      </c>
      <c r="H5326" s="13" t="s">
        <v>9274</v>
      </c>
      <c r="I5326" s="1">
        <v>4069793</v>
      </c>
      <c r="J5326" s="1">
        <v>-7392775</v>
      </c>
      <c r="K5326" t="s">
        <v>40</v>
      </c>
      <c r="L5326" s="20">
        <v>65</v>
      </c>
      <c r="M5326" s="4">
        <v>2</v>
      </c>
      <c r="N5326" s="4">
        <v>17</v>
      </c>
      <c r="O5326" s="2">
        <v>43632</v>
      </c>
      <c r="P5326" s="3">
        <v>0.45</v>
      </c>
      <c r="Q5326" s="4">
        <v>1</v>
      </c>
      <c r="R5326" s="3">
        <v>6.9</v>
      </c>
      <c r="S53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6" t="str">
        <f>IF(AIRBNB[[#This Row],[RUIDO(dB)]]&lt;=4,"Silencioso",IF(AIRBNB[[#This Row],[RUIDO(dB)]]&lt;=5.5,"Poco Ruidoso","Ruidoso"))</f>
        <v>Ruidoso</v>
      </c>
      <c r="U5326" t="str">
        <f>IF(AND(AIRBNB[[#This Row],[PRECIO]]&lt;50,AIRBNB[[#This Row],[MIN_NOCHES]]&gt;3),"Dentro del presupuesto","No considerar")</f>
        <v>No considerar</v>
      </c>
      <c r="V5326" t="str">
        <f>VLOOKUP(AIRBNB[[#This Row],[HOST_ID]],Super_host[],5,FALSE)</f>
        <v>Host</v>
      </c>
    </row>
    <row r="5327" spans="1:22">
      <c r="A5327" s="4">
        <v>5806817</v>
      </c>
      <c r="B5327" t="s">
        <v>8921</v>
      </c>
      <c r="C5327" s="4">
        <v>29817997</v>
      </c>
      <c r="D5327" t="s">
        <v>2268</v>
      </c>
      <c r="E5327" t="s">
        <v>8922</v>
      </c>
      <c r="F5327" s="4">
        <v>11374</v>
      </c>
      <c r="G5327" s="13" t="s">
        <v>7897</v>
      </c>
      <c r="H5327" s="13" t="s">
        <v>8158</v>
      </c>
      <c r="I5327" s="1">
        <v>4072846</v>
      </c>
      <c r="J5327" s="1">
        <v>-7385546</v>
      </c>
      <c r="K5327" t="s">
        <v>40</v>
      </c>
      <c r="L5327" s="20">
        <v>65</v>
      </c>
      <c r="M5327" s="4">
        <v>1</v>
      </c>
      <c r="N5327" s="4">
        <v>120</v>
      </c>
      <c r="O5327" s="2">
        <v>43617</v>
      </c>
      <c r="P5327" s="3">
        <v>2.35</v>
      </c>
      <c r="Q5327" s="4">
        <v>5</v>
      </c>
      <c r="R5327" s="3">
        <v>6.24</v>
      </c>
      <c r="S53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7" t="str">
        <f>IF(AIRBNB[[#This Row],[RUIDO(dB)]]&lt;=4,"Silencioso",IF(AIRBNB[[#This Row],[RUIDO(dB)]]&lt;=5.5,"Poco Ruidoso","Ruidoso"))</f>
        <v>Ruidoso</v>
      </c>
      <c r="U5327" t="str">
        <f>IF(AND(AIRBNB[[#This Row],[PRECIO]]&lt;50,AIRBNB[[#This Row],[MIN_NOCHES]]&gt;3),"Dentro del presupuesto","No considerar")</f>
        <v>No considerar</v>
      </c>
      <c r="V5327" t="str">
        <f>VLOOKUP(AIRBNB[[#This Row],[HOST_ID]],Super_host[],5,FALSE)</f>
        <v>Host</v>
      </c>
    </row>
    <row r="5328" spans="1:22">
      <c r="A5328" s="4">
        <v>5727093</v>
      </c>
      <c r="B5328" t="s">
        <v>9291</v>
      </c>
      <c r="C5328" s="4">
        <v>29693386</v>
      </c>
      <c r="D5328" t="s">
        <v>194</v>
      </c>
      <c r="E5328" t="s">
        <v>9292</v>
      </c>
      <c r="F5328" s="4">
        <v>11206</v>
      </c>
      <c r="G5328" s="13" t="s">
        <v>4662</v>
      </c>
      <c r="H5328" s="13" t="s">
        <v>9218</v>
      </c>
      <c r="I5328" s="1">
        <v>4070506</v>
      </c>
      <c r="J5328" s="1">
        <v>-7393201</v>
      </c>
      <c r="K5328" t="s">
        <v>40</v>
      </c>
      <c r="L5328" s="20">
        <v>65</v>
      </c>
      <c r="M5328" s="4">
        <v>7</v>
      </c>
      <c r="N5328" s="4">
        <v>1</v>
      </c>
      <c r="O5328" s="2">
        <v>42102</v>
      </c>
      <c r="P5328" s="3">
        <v>0.02</v>
      </c>
      <c r="Q5328" s="4">
        <v>1</v>
      </c>
      <c r="R5328" s="3">
        <v>6.9</v>
      </c>
      <c r="S53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8" t="str">
        <f>IF(AIRBNB[[#This Row],[RUIDO(dB)]]&lt;=4,"Silencioso",IF(AIRBNB[[#This Row],[RUIDO(dB)]]&lt;=5.5,"Poco Ruidoso","Ruidoso"))</f>
        <v>Ruidoso</v>
      </c>
      <c r="U5328" t="str">
        <f>IF(AND(AIRBNB[[#This Row],[PRECIO]]&lt;50,AIRBNB[[#This Row],[MIN_NOCHES]]&gt;3),"Dentro del presupuesto","No considerar")</f>
        <v>No considerar</v>
      </c>
      <c r="V5328" t="str">
        <f>VLOOKUP(AIRBNB[[#This Row],[HOST_ID]],Super_host[],5,FALSE)</f>
        <v>Host</v>
      </c>
    </row>
    <row r="5329" spans="1:22">
      <c r="A5329" s="4">
        <v>5395679</v>
      </c>
      <c r="B5329" t="s">
        <v>8942</v>
      </c>
      <c r="C5329" s="4">
        <v>27969560</v>
      </c>
      <c r="D5329" t="s">
        <v>8943</v>
      </c>
      <c r="E5329" t="s">
        <v>8944</v>
      </c>
      <c r="F5329" s="4">
        <v>11385</v>
      </c>
      <c r="G5329" s="13" t="s">
        <v>7897</v>
      </c>
      <c r="H5329" s="13" t="s">
        <v>7937</v>
      </c>
      <c r="I5329" s="1">
        <v>4069829</v>
      </c>
      <c r="J5329" s="1">
        <v>-7390771</v>
      </c>
      <c r="K5329" t="s">
        <v>40</v>
      </c>
      <c r="L5329" s="20">
        <v>65</v>
      </c>
      <c r="M5329" s="4">
        <v>2</v>
      </c>
      <c r="N5329" s="4">
        <v>132</v>
      </c>
      <c r="O5329" s="2">
        <v>43640</v>
      </c>
      <c r="P5329" s="3">
        <v>2.54</v>
      </c>
      <c r="Q5329" s="4">
        <v>5</v>
      </c>
      <c r="R5329" s="3">
        <v>6.24</v>
      </c>
      <c r="S53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29" t="str">
        <f>IF(AIRBNB[[#This Row],[RUIDO(dB)]]&lt;=4,"Silencioso",IF(AIRBNB[[#This Row],[RUIDO(dB)]]&lt;=5.5,"Poco Ruidoso","Ruidoso"))</f>
        <v>Ruidoso</v>
      </c>
      <c r="U5329" t="str">
        <f>IF(AND(AIRBNB[[#This Row],[PRECIO]]&lt;50,AIRBNB[[#This Row],[MIN_NOCHES]]&gt;3),"Dentro del presupuesto","No considerar")</f>
        <v>No considerar</v>
      </c>
      <c r="V5329" t="str">
        <f>VLOOKUP(AIRBNB[[#This Row],[HOST_ID]],Super_host[],5,FALSE)</f>
        <v>Host</v>
      </c>
    </row>
    <row r="5330" spans="1:22">
      <c r="A5330" s="4">
        <v>5414911</v>
      </c>
      <c r="B5330" t="s">
        <v>8773</v>
      </c>
      <c r="C5330" s="4">
        <v>27673980</v>
      </c>
      <c r="D5330" t="s">
        <v>854</v>
      </c>
      <c r="E5330" t="s">
        <v>8774</v>
      </c>
      <c r="F5330" s="4">
        <v>11355</v>
      </c>
      <c r="G5330" s="13" t="s">
        <v>7897</v>
      </c>
      <c r="H5330" s="13" t="s">
        <v>7918</v>
      </c>
      <c r="I5330" s="1">
        <v>4074428</v>
      </c>
      <c r="J5330" s="1">
        <v>-738333</v>
      </c>
      <c r="K5330" t="s">
        <v>40</v>
      </c>
      <c r="L5330" s="20">
        <v>65</v>
      </c>
      <c r="M5330" s="4">
        <v>1</v>
      </c>
      <c r="N5330" s="4">
        <v>76</v>
      </c>
      <c r="O5330" s="2">
        <v>43563</v>
      </c>
      <c r="P5330" s="3">
        <v>1.46</v>
      </c>
      <c r="Q5330" s="4">
        <v>5</v>
      </c>
      <c r="R5330" s="3">
        <v>6.24</v>
      </c>
      <c r="S53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0" t="str">
        <f>IF(AIRBNB[[#This Row],[RUIDO(dB)]]&lt;=4,"Silencioso",IF(AIRBNB[[#This Row],[RUIDO(dB)]]&lt;=5.5,"Poco Ruidoso","Ruidoso"))</f>
        <v>Ruidoso</v>
      </c>
      <c r="U5330" t="str">
        <f>IF(AND(AIRBNB[[#This Row],[PRECIO]]&lt;50,AIRBNB[[#This Row],[MIN_NOCHES]]&gt;3),"Dentro del presupuesto","No considerar")</f>
        <v>No considerar</v>
      </c>
      <c r="V5330" t="str">
        <f>VLOOKUP(AIRBNB[[#This Row],[HOST_ID]],Super_host[],5,FALSE)</f>
        <v>Host</v>
      </c>
    </row>
    <row r="5331" spans="1:22">
      <c r="A5331" s="4">
        <v>5164045</v>
      </c>
      <c r="B5331" t="s">
        <v>12365</v>
      </c>
      <c r="C5331" s="4">
        <v>26710027</v>
      </c>
      <c r="D5331" t="s">
        <v>863</v>
      </c>
      <c r="E5331" t="s">
        <v>12366</v>
      </c>
      <c r="F5331" s="4">
        <v>11233</v>
      </c>
      <c r="G5331" s="13" t="s">
        <v>4662</v>
      </c>
      <c r="H5331" s="13" t="s">
        <v>9230</v>
      </c>
      <c r="I5331" s="1">
        <v>4068074</v>
      </c>
      <c r="J5331" s="1">
        <v>-7392513</v>
      </c>
      <c r="K5331" t="s">
        <v>40</v>
      </c>
      <c r="L5331" s="20">
        <v>65</v>
      </c>
      <c r="M5331" s="4">
        <v>2</v>
      </c>
      <c r="N5331" s="4">
        <v>21</v>
      </c>
      <c r="O5331" s="2">
        <v>42568</v>
      </c>
      <c r="P5331" s="3">
        <v>0.43</v>
      </c>
      <c r="Q5331" s="4">
        <v>1</v>
      </c>
      <c r="R5331" s="3">
        <v>6.9</v>
      </c>
      <c r="S53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1" t="str">
        <f>IF(AIRBNB[[#This Row],[RUIDO(dB)]]&lt;=4,"Silencioso",IF(AIRBNB[[#This Row],[RUIDO(dB)]]&lt;=5.5,"Poco Ruidoso","Ruidoso"))</f>
        <v>Ruidoso</v>
      </c>
      <c r="U5331" t="str">
        <f>IF(AND(AIRBNB[[#This Row],[PRECIO]]&lt;50,AIRBNB[[#This Row],[MIN_NOCHES]]&gt;3),"Dentro del presupuesto","No considerar")</f>
        <v>No considerar</v>
      </c>
      <c r="V5331" t="str">
        <f>VLOOKUP(AIRBNB[[#This Row],[HOST_ID]],Super_host[],5,FALSE)</f>
        <v>Host</v>
      </c>
    </row>
    <row r="5332" spans="1:22">
      <c r="A5332" s="4">
        <v>5152230</v>
      </c>
      <c r="B5332" t="s">
        <v>5039</v>
      </c>
      <c r="C5332" s="4">
        <v>26640253</v>
      </c>
      <c r="D5332" t="s">
        <v>909</v>
      </c>
      <c r="E5332" t="s">
        <v>5040</v>
      </c>
      <c r="F5332" s="4">
        <v>10031</v>
      </c>
      <c r="G5332" s="13" t="s">
        <v>124</v>
      </c>
      <c r="H5332" s="13" t="s">
        <v>148</v>
      </c>
      <c r="I5332" s="1">
        <v>4082383</v>
      </c>
      <c r="J5332" s="1">
        <v>-7394639</v>
      </c>
      <c r="K5332" t="s">
        <v>40</v>
      </c>
      <c r="L5332" s="20">
        <v>65</v>
      </c>
      <c r="M5332" s="4">
        <v>1</v>
      </c>
      <c r="N5332" s="4">
        <v>61</v>
      </c>
      <c r="O5332" s="2">
        <v>43579</v>
      </c>
      <c r="P5332" s="3">
        <v>1.1599999999999999</v>
      </c>
      <c r="Q5332" s="4">
        <v>1</v>
      </c>
      <c r="R5332" s="3">
        <v>5.6</v>
      </c>
      <c r="S53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2" t="str">
        <f>IF(AIRBNB[[#This Row],[RUIDO(dB)]]&lt;=4,"Silencioso",IF(AIRBNB[[#This Row],[RUIDO(dB)]]&lt;=5.5,"Poco Ruidoso","Ruidoso"))</f>
        <v>Ruidoso</v>
      </c>
      <c r="U5332" t="str">
        <f>IF(AND(AIRBNB[[#This Row],[PRECIO]]&lt;50,AIRBNB[[#This Row],[MIN_NOCHES]]&gt;3),"Dentro del presupuesto","No considerar")</f>
        <v>No considerar</v>
      </c>
      <c r="V5332" t="str">
        <f>VLOOKUP(AIRBNB[[#This Row],[HOST_ID]],Super_host[],5,FALSE)</f>
        <v>Host</v>
      </c>
    </row>
    <row r="5333" spans="1:22">
      <c r="A5333" s="4">
        <v>5037654</v>
      </c>
      <c r="B5333" t="s">
        <v>4536</v>
      </c>
      <c r="C5333" s="4">
        <v>26005018</v>
      </c>
      <c r="D5333" t="s">
        <v>4537</v>
      </c>
      <c r="E5333" t="s">
        <v>4538</v>
      </c>
      <c r="F5333" s="4">
        <v>10044</v>
      </c>
      <c r="G5333" s="13" t="s">
        <v>124</v>
      </c>
      <c r="H5333" s="13" t="s">
        <v>1747</v>
      </c>
      <c r="I5333" s="1">
        <v>4076193</v>
      </c>
      <c r="J5333" s="1">
        <v>-7394942</v>
      </c>
      <c r="K5333" t="s">
        <v>40</v>
      </c>
      <c r="L5333" s="20">
        <v>65</v>
      </c>
      <c r="M5333" s="4">
        <v>3</v>
      </c>
      <c r="N5333" s="4">
        <v>43</v>
      </c>
      <c r="O5333" s="2">
        <v>43613</v>
      </c>
      <c r="P5333" s="3">
        <v>0.81</v>
      </c>
      <c r="Q5333" s="4">
        <v>1</v>
      </c>
      <c r="R5333" s="3">
        <v>5.6</v>
      </c>
      <c r="S53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3" t="str">
        <f>IF(AIRBNB[[#This Row],[RUIDO(dB)]]&lt;=4,"Silencioso",IF(AIRBNB[[#This Row],[RUIDO(dB)]]&lt;=5.5,"Poco Ruidoso","Ruidoso"))</f>
        <v>Ruidoso</v>
      </c>
      <c r="U5333" t="str">
        <f>IF(AND(AIRBNB[[#This Row],[PRECIO]]&lt;50,AIRBNB[[#This Row],[MIN_NOCHES]]&gt;3),"Dentro del presupuesto","No considerar")</f>
        <v>No considerar</v>
      </c>
      <c r="V5333" t="str">
        <f>VLOOKUP(AIRBNB[[#This Row],[HOST_ID]],Super_host[],5,FALSE)</f>
        <v>Host</v>
      </c>
    </row>
    <row r="5334" spans="1:22">
      <c r="A5334" s="4">
        <v>5006927</v>
      </c>
      <c r="B5334" t="s">
        <v>8139</v>
      </c>
      <c r="C5334" s="4">
        <v>25821864</v>
      </c>
      <c r="D5334" t="s">
        <v>1156</v>
      </c>
      <c r="E5334" t="s">
        <v>8140</v>
      </c>
      <c r="F5334" s="4">
        <v>11385</v>
      </c>
      <c r="G5334" s="13" t="s">
        <v>7897</v>
      </c>
      <c r="H5334" s="13" t="s">
        <v>7937</v>
      </c>
      <c r="I5334" s="1">
        <v>4070739</v>
      </c>
      <c r="J5334" s="1">
        <v>-7391498</v>
      </c>
      <c r="K5334" t="s">
        <v>40</v>
      </c>
      <c r="L5334" s="20">
        <v>65</v>
      </c>
      <c r="M5334" s="4">
        <v>3</v>
      </c>
      <c r="N5334" s="4">
        <v>5</v>
      </c>
      <c r="O5334" s="2">
        <v>42284</v>
      </c>
      <c r="P5334" s="3">
        <v>0.09</v>
      </c>
      <c r="Q5334" s="4">
        <v>5</v>
      </c>
      <c r="R5334" s="3">
        <v>6.24</v>
      </c>
      <c r="S53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4" t="str">
        <f>IF(AIRBNB[[#This Row],[RUIDO(dB)]]&lt;=4,"Silencioso",IF(AIRBNB[[#This Row],[RUIDO(dB)]]&lt;=5.5,"Poco Ruidoso","Ruidoso"))</f>
        <v>Ruidoso</v>
      </c>
      <c r="U5334" t="str">
        <f>IF(AND(AIRBNB[[#This Row],[PRECIO]]&lt;50,AIRBNB[[#This Row],[MIN_NOCHES]]&gt;3),"Dentro del presupuesto","No considerar")</f>
        <v>No considerar</v>
      </c>
      <c r="V5334" t="str">
        <f>VLOOKUP(AIRBNB[[#This Row],[HOST_ID]],Super_host[],5,FALSE)</f>
        <v>Host</v>
      </c>
    </row>
    <row r="5335" spans="1:22">
      <c r="A5335" s="4">
        <v>4887473</v>
      </c>
      <c r="B5335" t="s">
        <v>11320</v>
      </c>
      <c r="C5335" s="4">
        <v>24982697</v>
      </c>
      <c r="D5335" t="s">
        <v>11321</v>
      </c>
      <c r="E5335" t="s">
        <v>11322</v>
      </c>
      <c r="F5335" s="4">
        <v>11220</v>
      </c>
      <c r="G5335" s="13" t="s">
        <v>4662</v>
      </c>
      <c r="H5335" s="13" t="s">
        <v>9246</v>
      </c>
      <c r="I5335" s="1">
        <v>4064132</v>
      </c>
      <c r="J5335" s="1">
        <v>-7401767</v>
      </c>
      <c r="K5335" t="s">
        <v>40</v>
      </c>
      <c r="L5335" s="20">
        <v>65</v>
      </c>
      <c r="M5335" s="4">
        <v>30</v>
      </c>
      <c r="N5335" s="4">
        <v>11</v>
      </c>
      <c r="O5335" s="2">
        <v>43567</v>
      </c>
      <c r="P5335" s="3">
        <v>0.2</v>
      </c>
      <c r="Q5335" s="4">
        <v>1</v>
      </c>
      <c r="R5335" s="3">
        <v>6.9</v>
      </c>
      <c r="S53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5" t="str">
        <f>IF(AIRBNB[[#This Row],[RUIDO(dB)]]&lt;=4,"Silencioso",IF(AIRBNB[[#This Row],[RUIDO(dB)]]&lt;=5.5,"Poco Ruidoso","Ruidoso"))</f>
        <v>Ruidoso</v>
      </c>
      <c r="U5335" t="str">
        <f>IF(AND(AIRBNB[[#This Row],[PRECIO]]&lt;50,AIRBNB[[#This Row],[MIN_NOCHES]]&gt;3),"Dentro del presupuesto","No considerar")</f>
        <v>No considerar</v>
      </c>
      <c r="V5335" t="str">
        <f>VLOOKUP(AIRBNB[[#This Row],[HOST_ID]],Super_host[],5,FALSE)</f>
        <v>Host</v>
      </c>
    </row>
    <row r="5336" spans="1:22">
      <c r="A5336" s="4">
        <v>4781700</v>
      </c>
      <c r="B5336" t="s">
        <v>3729</v>
      </c>
      <c r="C5336" s="4">
        <v>24655252</v>
      </c>
      <c r="D5336" t="s">
        <v>3730</v>
      </c>
      <c r="E5336" t="s">
        <v>3731</v>
      </c>
      <c r="F5336" s="4">
        <v>10019</v>
      </c>
      <c r="G5336" s="13" t="s">
        <v>124</v>
      </c>
      <c r="H5336" s="13" t="s">
        <v>249</v>
      </c>
      <c r="I5336" s="1">
        <v>407637</v>
      </c>
      <c r="J5336" s="1">
        <v>-7398985</v>
      </c>
      <c r="K5336" t="s">
        <v>40</v>
      </c>
      <c r="L5336" s="20">
        <v>65</v>
      </c>
      <c r="M5336" s="4">
        <v>17</v>
      </c>
      <c r="N5336" s="4">
        <v>24</v>
      </c>
      <c r="O5336" s="2">
        <v>43619</v>
      </c>
      <c r="P5336" s="3">
        <v>0.45</v>
      </c>
      <c r="Q5336" s="4">
        <v>1</v>
      </c>
      <c r="R5336" s="3">
        <v>5.6</v>
      </c>
      <c r="S53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6" t="str">
        <f>IF(AIRBNB[[#This Row],[RUIDO(dB)]]&lt;=4,"Silencioso",IF(AIRBNB[[#This Row],[RUIDO(dB)]]&lt;=5.5,"Poco Ruidoso","Ruidoso"))</f>
        <v>Ruidoso</v>
      </c>
      <c r="U5336" t="str">
        <f>IF(AND(AIRBNB[[#This Row],[PRECIO]]&lt;50,AIRBNB[[#This Row],[MIN_NOCHES]]&gt;3),"Dentro del presupuesto","No considerar")</f>
        <v>No considerar</v>
      </c>
      <c r="V5336" t="str">
        <f>VLOOKUP(AIRBNB[[#This Row],[HOST_ID]],Super_host[],5,FALSE)</f>
        <v>Host</v>
      </c>
    </row>
    <row r="5337" spans="1:22">
      <c r="A5337" s="4">
        <v>4727369</v>
      </c>
      <c r="B5337" t="s">
        <v>11578</v>
      </c>
      <c r="C5337" s="4">
        <v>24413323</v>
      </c>
      <c r="D5337" t="s">
        <v>5428</v>
      </c>
      <c r="E5337" t="s">
        <v>11579</v>
      </c>
      <c r="F5337" s="4">
        <v>11211</v>
      </c>
      <c r="G5337" s="13" t="s">
        <v>4662</v>
      </c>
      <c r="H5337" s="13" t="s">
        <v>9218</v>
      </c>
      <c r="I5337" s="1">
        <v>4070828</v>
      </c>
      <c r="J5337" s="1">
        <v>-7395481</v>
      </c>
      <c r="K5337" t="s">
        <v>40</v>
      </c>
      <c r="L5337" s="20">
        <v>65</v>
      </c>
      <c r="M5337" s="4">
        <v>1</v>
      </c>
      <c r="N5337" s="4">
        <v>13</v>
      </c>
      <c r="O5337" s="2">
        <v>43061</v>
      </c>
      <c r="P5337" s="3">
        <v>0.24</v>
      </c>
      <c r="Q5337" s="4">
        <v>1</v>
      </c>
      <c r="R5337" s="3">
        <v>6.9</v>
      </c>
      <c r="S53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7" t="str">
        <f>IF(AIRBNB[[#This Row],[RUIDO(dB)]]&lt;=4,"Silencioso",IF(AIRBNB[[#This Row],[RUIDO(dB)]]&lt;=5.5,"Poco Ruidoso","Ruidoso"))</f>
        <v>Ruidoso</v>
      </c>
      <c r="U5337" t="str">
        <f>IF(AND(AIRBNB[[#This Row],[PRECIO]]&lt;50,AIRBNB[[#This Row],[MIN_NOCHES]]&gt;3),"Dentro del presupuesto","No considerar")</f>
        <v>No considerar</v>
      </c>
      <c r="V5337" t="str">
        <f>VLOOKUP(AIRBNB[[#This Row],[HOST_ID]],Super_host[],5,FALSE)</f>
        <v>Host</v>
      </c>
    </row>
    <row r="5338" spans="1:22">
      <c r="A5338" s="4">
        <v>4678568</v>
      </c>
      <c r="B5338" t="s">
        <v>15208</v>
      </c>
      <c r="C5338" s="4">
        <v>24195428</v>
      </c>
      <c r="D5338" t="s">
        <v>15209</v>
      </c>
      <c r="E5338" t="s">
        <v>15210</v>
      </c>
      <c r="F5338" s="4">
        <v>11213</v>
      </c>
      <c r="G5338" s="13" t="s">
        <v>4662</v>
      </c>
      <c r="H5338" s="13" t="s">
        <v>9252</v>
      </c>
      <c r="I5338" s="1">
        <v>4066811</v>
      </c>
      <c r="J5338" s="1">
        <v>-7393393</v>
      </c>
      <c r="K5338" t="s">
        <v>40</v>
      </c>
      <c r="L5338" s="20">
        <v>65</v>
      </c>
      <c r="M5338" s="4">
        <v>1</v>
      </c>
      <c r="N5338" s="4">
        <v>222</v>
      </c>
      <c r="O5338" s="2">
        <v>43633</v>
      </c>
      <c r="P5338" s="3">
        <v>3.99</v>
      </c>
      <c r="Q5338" s="4">
        <v>1</v>
      </c>
      <c r="R5338" s="3">
        <v>6.9</v>
      </c>
      <c r="S53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8" t="str">
        <f>IF(AIRBNB[[#This Row],[RUIDO(dB)]]&lt;=4,"Silencioso",IF(AIRBNB[[#This Row],[RUIDO(dB)]]&lt;=5.5,"Poco Ruidoso","Ruidoso"))</f>
        <v>Ruidoso</v>
      </c>
      <c r="U5338" t="str">
        <f>IF(AND(AIRBNB[[#This Row],[PRECIO]]&lt;50,AIRBNB[[#This Row],[MIN_NOCHES]]&gt;3),"Dentro del presupuesto","No considerar")</f>
        <v>No considerar</v>
      </c>
      <c r="V5338" t="str">
        <f>VLOOKUP(AIRBNB[[#This Row],[HOST_ID]],Super_host[],5,FALSE)</f>
        <v>Host</v>
      </c>
    </row>
    <row r="5339" spans="1:22">
      <c r="A5339" s="4">
        <v>4645831</v>
      </c>
      <c r="B5339" t="s">
        <v>3504</v>
      </c>
      <c r="C5339" s="4">
        <v>24052348</v>
      </c>
      <c r="D5339" t="s">
        <v>2988</v>
      </c>
      <c r="E5339" t="s">
        <v>3505</v>
      </c>
      <c r="F5339" s="4">
        <v>10009</v>
      </c>
      <c r="G5339" s="13" t="s">
        <v>124</v>
      </c>
      <c r="H5339" s="13" t="s">
        <v>133</v>
      </c>
      <c r="I5339" s="1">
        <v>4072052</v>
      </c>
      <c r="J5339" s="1">
        <v>-7398003</v>
      </c>
      <c r="K5339" t="s">
        <v>268</v>
      </c>
      <c r="L5339" s="20">
        <v>65</v>
      </c>
      <c r="M5339" s="4">
        <v>10</v>
      </c>
      <c r="N5339" s="4">
        <v>21</v>
      </c>
      <c r="O5339" s="2">
        <v>43099</v>
      </c>
      <c r="P5339" s="3">
        <v>0.38</v>
      </c>
      <c r="Q5339" s="4">
        <v>1</v>
      </c>
      <c r="R5339" s="3">
        <v>5.6</v>
      </c>
      <c r="S53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39" t="str">
        <f>IF(AIRBNB[[#This Row],[RUIDO(dB)]]&lt;=4,"Silencioso",IF(AIRBNB[[#This Row],[RUIDO(dB)]]&lt;=5.5,"Poco Ruidoso","Ruidoso"))</f>
        <v>Ruidoso</v>
      </c>
      <c r="U5339" t="str">
        <f>IF(AND(AIRBNB[[#This Row],[PRECIO]]&lt;50,AIRBNB[[#This Row],[MIN_NOCHES]]&gt;3),"Dentro del presupuesto","No considerar")</f>
        <v>No considerar</v>
      </c>
      <c r="V5339" t="str">
        <f>VLOOKUP(AIRBNB[[#This Row],[HOST_ID]],Super_host[],5,FALSE)</f>
        <v>Host</v>
      </c>
    </row>
    <row r="5340" spans="1:22">
      <c r="A5340" s="4">
        <v>5806273</v>
      </c>
      <c r="B5340" t="s">
        <v>6168</v>
      </c>
      <c r="C5340" s="4">
        <v>23719409</v>
      </c>
      <c r="D5340" t="s">
        <v>5008</v>
      </c>
      <c r="E5340" t="s">
        <v>6169</v>
      </c>
      <c r="F5340" s="4">
        <v>10031</v>
      </c>
      <c r="G5340" s="13" t="s">
        <v>124</v>
      </c>
      <c r="H5340" s="13" t="s">
        <v>148</v>
      </c>
      <c r="I5340" s="1">
        <v>408261</v>
      </c>
      <c r="J5340" s="1">
        <v>-7395139</v>
      </c>
      <c r="K5340" t="s">
        <v>40</v>
      </c>
      <c r="L5340" s="20">
        <v>65</v>
      </c>
      <c r="M5340" s="4">
        <v>1</v>
      </c>
      <c r="N5340" s="4">
        <v>157</v>
      </c>
      <c r="O5340" s="2">
        <v>43624</v>
      </c>
      <c r="P5340" s="3">
        <v>3.04</v>
      </c>
      <c r="Q5340" s="4">
        <v>1</v>
      </c>
      <c r="R5340" s="3">
        <v>5.6</v>
      </c>
      <c r="S53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0" t="str">
        <f>IF(AIRBNB[[#This Row],[RUIDO(dB)]]&lt;=4,"Silencioso",IF(AIRBNB[[#This Row],[RUIDO(dB)]]&lt;=5.5,"Poco Ruidoso","Ruidoso"))</f>
        <v>Ruidoso</v>
      </c>
      <c r="U5340" t="str">
        <f>IF(AND(AIRBNB[[#This Row],[PRECIO]]&lt;50,AIRBNB[[#This Row],[MIN_NOCHES]]&gt;3),"Dentro del presupuesto","No considerar")</f>
        <v>No considerar</v>
      </c>
      <c r="V5340" t="str">
        <f>VLOOKUP(AIRBNB[[#This Row],[HOST_ID]],Super_host[],5,FALSE)</f>
        <v>Host</v>
      </c>
    </row>
    <row r="5341" spans="1:22">
      <c r="A5341" s="4">
        <v>6395433</v>
      </c>
      <c r="B5341" t="s">
        <v>16583</v>
      </c>
      <c r="C5341" s="4">
        <v>23693099</v>
      </c>
      <c r="D5341" t="s">
        <v>526</v>
      </c>
      <c r="E5341" t="s">
        <v>16584</v>
      </c>
      <c r="F5341" s="4">
        <v>10456</v>
      </c>
      <c r="G5341" s="13" t="s">
        <v>16360</v>
      </c>
      <c r="H5341" s="13" t="s">
        <v>16368</v>
      </c>
      <c r="I5341" s="1">
        <v>4082809</v>
      </c>
      <c r="J5341" s="1">
        <v>-739159</v>
      </c>
      <c r="K5341" t="s">
        <v>5</v>
      </c>
      <c r="L5341" s="20">
        <v>65</v>
      </c>
      <c r="M5341" s="4">
        <v>4</v>
      </c>
      <c r="N5341" s="4">
        <v>107</v>
      </c>
      <c r="O5341" s="2">
        <v>43640</v>
      </c>
      <c r="P5341" s="3">
        <v>2.2999999999999998</v>
      </c>
      <c r="Q5341" s="4">
        <v>5</v>
      </c>
      <c r="R5341" s="3">
        <v>7.84</v>
      </c>
      <c r="S53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1" t="str">
        <f>IF(AIRBNB[[#This Row],[RUIDO(dB)]]&lt;=4,"Silencioso",IF(AIRBNB[[#This Row],[RUIDO(dB)]]&lt;=5.5,"Poco Ruidoso","Ruidoso"))</f>
        <v>Ruidoso</v>
      </c>
      <c r="U5341" t="str">
        <f>IF(AND(AIRBNB[[#This Row],[PRECIO]]&lt;50,AIRBNB[[#This Row],[MIN_NOCHES]]&gt;3),"Dentro del presupuesto","No considerar")</f>
        <v>No considerar</v>
      </c>
      <c r="V5341" t="str">
        <f>VLOOKUP(AIRBNB[[#This Row],[HOST_ID]],Super_host[],5,FALSE)</f>
        <v>Host</v>
      </c>
    </row>
    <row r="5342" spans="1:22">
      <c r="A5342" s="4">
        <v>4550041</v>
      </c>
      <c r="B5342" t="s">
        <v>9068</v>
      </c>
      <c r="C5342" s="4">
        <v>23591164</v>
      </c>
      <c r="D5342" t="s">
        <v>1361</v>
      </c>
      <c r="E5342" t="s">
        <v>9069</v>
      </c>
      <c r="F5342" s="4">
        <v>11369</v>
      </c>
      <c r="G5342" s="13" t="s">
        <v>7897</v>
      </c>
      <c r="H5342" s="13" t="s">
        <v>8394</v>
      </c>
      <c r="I5342" s="1">
        <v>4076539</v>
      </c>
      <c r="J5342" s="1">
        <v>-7387636</v>
      </c>
      <c r="K5342" t="s">
        <v>40</v>
      </c>
      <c r="L5342" s="20">
        <v>65</v>
      </c>
      <c r="M5342" s="4">
        <v>1</v>
      </c>
      <c r="N5342" s="4">
        <v>356</v>
      </c>
      <c r="O5342" s="2">
        <v>43639</v>
      </c>
      <c r="P5342" s="3">
        <v>6.31</v>
      </c>
      <c r="Q5342" s="4">
        <v>5</v>
      </c>
      <c r="R5342" s="3">
        <v>6.24</v>
      </c>
      <c r="S53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2" t="str">
        <f>IF(AIRBNB[[#This Row],[RUIDO(dB)]]&lt;=4,"Silencioso",IF(AIRBNB[[#This Row],[RUIDO(dB)]]&lt;=5.5,"Poco Ruidoso","Ruidoso"))</f>
        <v>Ruidoso</v>
      </c>
      <c r="U5342" t="str">
        <f>IF(AND(AIRBNB[[#This Row],[PRECIO]]&lt;50,AIRBNB[[#This Row],[MIN_NOCHES]]&gt;3),"Dentro del presupuesto","No considerar")</f>
        <v>No considerar</v>
      </c>
      <c r="V5342" t="str">
        <f>VLOOKUP(AIRBNB[[#This Row],[HOST_ID]],Super_host[],5,FALSE)</f>
        <v>Host</v>
      </c>
    </row>
    <row r="5343" spans="1:22">
      <c r="A5343" s="4">
        <v>6157276</v>
      </c>
      <c r="B5343" t="s">
        <v>9072</v>
      </c>
      <c r="C5343" s="4">
        <v>23591164</v>
      </c>
      <c r="D5343" t="s">
        <v>1361</v>
      </c>
      <c r="E5343" t="s">
        <v>9073</v>
      </c>
      <c r="F5343" s="4">
        <v>11369</v>
      </c>
      <c r="G5343" s="13" t="s">
        <v>7897</v>
      </c>
      <c r="H5343" s="13" t="s">
        <v>8394</v>
      </c>
      <c r="I5343" s="1">
        <v>4076664</v>
      </c>
      <c r="J5343" s="1">
        <v>-7387577</v>
      </c>
      <c r="K5343" t="s">
        <v>40</v>
      </c>
      <c r="L5343" s="20">
        <v>65</v>
      </c>
      <c r="M5343" s="4">
        <v>1</v>
      </c>
      <c r="N5343" s="4">
        <v>466</v>
      </c>
      <c r="O5343" s="2">
        <v>43638</v>
      </c>
      <c r="P5343" s="3">
        <v>9.16</v>
      </c>
      <c r="Q5343" s="4">
        <v>5</v>
      </c>
      <c r="R5343" s="3">
        <v>6.24</v>
      </c>
      <c r="S53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3" t="str">
        <f>IF(AIRBNB[[#This Row],[RUIDO(dB)]]&lt;=4,"Silencioso",IF(AIRBNB[[#This Row],[RUIDO(dB)]]&lt;=5.5,"Poco Ruidoso","Ruidoso"))</f>
        <v>Ruidoso</v>
      </c>
      <c r="U5343" t="str">
        <f>IF(AND(AIRBNB[[#This Row],[PRECIO]]&lt;50,AIRBNB[[#This Row],[MIN_NOCHES]]&gt;3),"Dentro del presupuesto","No considerar")</f>
        <v>No considerar</v>
      </c>
      <c r="V5343" t="str">
        <f>VLOOKUP(AIRBNB[[#This Row],[HOST_ID]],Super_host[],5,FALSE)</f>
        <v>Host</v>
      </c>
    </row>
    <row r="5344" spans="1:22">
      <c r="A5344" s="4">
        <v>4550557</v>
      </c>
      <c r="B5344" t="s">
        <v>9070</v>
      </c>
      <c r="C5344" s="4">
        <v>23591164</v>
      </c>
      <c r="D5344" t="s">
        <v>1361</v>
      </c>
      <c r="E5344" t="s">
        <v>9071</v>
      </c>
      <c r="F5344" s="4">
        <v>11369</v>
      </c>
      <c r="G5344" s="13" t="s">
        <v>7897</v>
      </c>
      <c r="H5344" s="13" t="s">
        <v>8394</v>
      </c>
      <c r="I5344" s="1">
        <v>407668</v>
      </c>
      <c r="J5344" s="1">
        <v>-7387759</v>
      </c>
      <c r="K5344" t="s">
        <v>40</v>
      </c>
      <c r="L5344" s="20">
        <v>65</v>
      </c>
      <c r="M5344" s="4">
        <v>1</v>
      </c>
      <c r="N5344" s="4">
        <v>426</v>
      </c>
      <c r="O5344" s="2">
        <v>43633</v>
      </c>
      <c r="P5344" s="3">
        <v>7.53</v>
      </c>
      <c r="Q5344" s="4">
        <v>5</v>
      </c>
      <c r="R5344" s="3">
        <v>6.24</v>
      </c>
      <c r="S53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4" t="str">
        <f>IF(AIRBNB[[#This Row],[RUIDO(dB)]]&lt;=4,"Silencioso",IF(AIRBNB[[#This Row],[RUIDO(dB)]]&lt;=5.5,"Poco Ruidoso","Ruidoso"))</f>
        <v>Ruidoso</v>
      </c>
      <c r="U5344" t="str">
        <f>IF(AND(AIRBNB[[#This Row],[PRECIO]]&lt;50,AIRBNB[[#This Row],[MIN_NOCHES]]&gt;3),"Dentro del presupuesto","No considerar")</f>
        <v>No considerar</v>
      </c>
      <c r="V5344" t="str">
        <f>VLOOKUP(AIRBNB[[#This Row],[HOST_ID]],Super_host[],5,FALSE)</f>
        <v>Host</v>
      </c>
    </row>
    <row r="5345" spans="1:22">
      <c r="A5345" s="4">
        <v>4606675</v>
      </c>
      <c r="B5345" t="s">
        <v>8404</v>
      </c>
      <c r="C5345" s="4">
        <v>23591164</v>
      </c>
      <c r="D5345" t="s">
        <v>1361</v>
      </c>
      <c r="E5345" t="s">
        <v>8405</v>
      </c>
      <c r="F5345" s="4">
        <v>11369</v>
      </c>
      <c r="G5345" s="13" t="s">
        <v>7897</v>
      </c>
      <c r="H5345" s="13" t="s">
        <v>8394</v>
      </c>
      <c r="I5345" s="1">
        <v>407661</v>
      </c>
      <c r="J5345" s="1">
        <v>-7387739</v>
      </c>
      <c r="K5345" t="s">
        <v>40</v>
      </c>
      <c r="L5345" s="20">
        <v>65</v>
      </c>
      <c r="M5345" s="4">
        <v>1</v>
      </c>
      <c r="N5345" s="4">
        <v>21</v>
      </c>
      <c r="O5345" s="2">
        <v>42943</v>
      </c>
      <c r="P5345" s="3">
        <v>0.38</v>
      </c>
      <c r="Q5345" s="4">
        <v>5</v>
      </c>
      <c r="R5345" s="3">
        <v>6.24</v>
      </c>
      <c r="S53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5" t="str">
        <f>IF(AIRBNB[[#This Row],[RUIDO(dB)]]&lt;=4,"Silencioso",IF(AIRBNB[[#This Row],[RUIDO(dB)]]&lt;=5.5,"Poco Ruidoso","Ruidoso"))</f>
        <v>Ruidoso</v>
      </c>
      <c r="U5345" t="str">
        <f>IF(AND(AIRBNB[[#This Row],[PRECIO]]&lt;50,AIRBNB[[#This Row],[MIN_NOCHES]]&gt;3),"Dentro del presupuesto","No considerar")</f>
        <v>No considerar</v>
      </c>
      <c r="V5345" t="str">
        <f>VLOOKUP(AIRBNB[[#This Row],[HOST_ID]],Super_host[],5,FALSE)</f>
        <v>Host</v>
      </c>
    </row>
    <row r="5346" spans="1:22">
      <c r="A5346" s="4">
        <v>4640515</v>
      </c>
      <c r="B5346" t="s">
        <v>6110</v>
      </c>
      <c r="C5346" s="4">
        <v>23355801</v>
      </c>
      <c r="D5346" t="s">
        <v>3586</v>
      </c>
      <c r="E5346" t="s">
        <v>6111</v>
      </c>
      <c r="F5346" s="4">
        <v>10039</v>
      </c>
      <c r="G5346" s="13" t="s">
        <v>124</v>
      </c>
      <c r="H5346" s="13" t="s">
        <v>148</v>
      </c>
      <c r="I5346" s="1">
        <v>408257</v>
      </c>
      <c r="J5346" s="1">
        <v>-7393786</v>
      </c>
      <c r="K5346" t="s">
        <v>40</v>
      </c>
      <c r="L5346" s="20">
        <v>65</v>
      </c>
      <c r="M5346" s="4">
        <v>1</v>
      </c>
      <c r="N5346" s="4">
        <v>40</v>
      </c>
      <c r="O5346" s="2">
        <v>43641</v>
      </c>
      <c r="P5346" s="3">
        <v>2.88</v>
      </c>
      <c r="Q5346" s="4">
        <v>1</v>
      </c>
      <c r="R5346" s="3">
        <v>5.6</v>
      </c>
      <c r="S53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6" t="str">
        <f>IF(AIRBNB[[#This Row],[RUIDO(dB)]]&lt;=4,"Silencioso",IF(AIRBNB[[#This Row],[RUIDO(dB)]]&lt;=5.5,"Poco Ruidoso","Ruidoso"))</f>
        <v>Ruidoso</v>
      </c>
      <c r="U5346" t="str">
        <f>IF(AND(AIRBNB[[#This Row],[PRECIO]]&lt;50,AIRBNB[[#This Row],[MIN_NOCHES]]&gt;3),"Dentro del presupuesto","No considerar")</f>
        <v>No considerar</v>
      </c>
      <c r="V5346" t="str">
        <f>VLOOKUP(AIRBNB[[#This Row],[HOST_ID]],Super_host[],5,FALSE)</f>
        <v>Host</v>
      </c>
    </row>
    <row r="5347" spans="1:22">
      <c r="A5347" s="4">
        <v>6716695</v>
      </c>
      <c r="B5347" t="s">
        <v>14481</v>
      </c>
      <c r="C5347" s="4">
        <v>23082955</v>
      </c>
      <c r="D5347" t="s">
        <v>6162</v>
      </c>
      <c r="E5347" t="s">
        <v>14482</v>
      </c>
      <c r="F5347" s="4">
        <v>11211</v>
      </c>
      <c r="G5347" s="13" t="s">
        <v>4662</v>
      </c>
      <c r="H5347" s="13" t="s">
        <v>9218</v>
      </c>
      <c r="I5347" s="1">
        <v>4070873</v>
      </c>
      <c r="J5347" s="1">
        <v>-7395219</v>
      </c>
      <c r="K5347" t="s">
        <v>40</v>
      </c>
      <c r="L5347" s="20">
        <v>65</v>
      </c>
      <c r="M5347" s="4">
        <v>1</v>
      </c>
      <c r="N5347" s="4">
        <v>107</v>
      </c>
      <c r="O5347" s="2">
        <v>43233</v>
      </c>
      <c r="P5347" s="3">
        <v>2.17</v>
      </c>
      <c r="Q5347" s="4">
        <v>1</v>
      </c>
      <c r="R5347" s="3">
        <v>6.9</v>
      </c>
      <c r="S53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7" t="str">
        <f>IF(AIRBNB[[#This Row],[RUIDO(dB)]]&lt;=4,"Silencioso",IF(AIRBNB[[#This Row],[RUIDO(dB)]]&lt;=5.5,"Poco Ruidoso","Ruidoso"))</f>
        <v>Ruidoso</v>
      </c>
      <c r="U5347" t="str">
        <f>IF(AND(AIRBNB[[#This Row],[PRECIO]]&lt;50,AIRBNB[[#This Row],[MIN_NOCHES]]&gt;3),"Dentro del presupuesto","No considerar")</f>
        <v>No considerar</v>
      </c>
      <c r="V5347" t="str">
        <f>VLOOKUP(AIRBNB[[#This Row],[HOST_ID]],Super_host[],5,FALSE)</f>
        <v>Host</v>
      </c>
    </row>
    <row r="5348" spans="1:22">
      <c r="A5348" s="4">
        <v>4720142</v>
      </c>
      <c r="B5348" t="s">
        <v>15521</v>
      </c>
      <c r="C5348" s="4">
        <v>21466735</v>
      </c>
      <c r="D5348" t="s">
        <v>1174</v>
      </c>
      <c r="E5348" t="s">
        <v>15522</v>
      </c>
      <c r="F5348" s="4">
        <v>11231</v>
      </c>
      <c r="G5348" s="13" t="s">
        <v>4662</v>
      </c>
      <c r="H5348" s="13" t="s">
        <v>9237</v>
      </c>
      <c r="I5348" s="1">
        <v>4068234</v>
      </c>
      <c r="J5348" s="1">
        <v>-739932</v>
      </c>
      <c r="K5348" t="s">
        <v>40</v>
      </c>
      <c r="L5348" s="20">
        <v>65</v>
      </c>
      <c r="M5348" s="4">
        <v>1</v>
      </c>
      <c r="N5348" s="4">
        <v>0</v>
      </c>
      <c r="O5348" s="2">
        <v>42421</v>
      </c>
      <c r="P5348" s="3">
        <v>0.02</v>
      </c>
      <c r="Q5348" s="4">
        <v>1</v>
      </c>
      <c r="R5348" s="3">
        <v>6.9</v>
      </c>
      <c r="S53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8" t="str">
        <f>IF(AIRBNB[[#This Row],[RUIDO(dB)]]&lt;=4,"Silencioso",IF(AIRBNB[[#This Row],[RUIDO(dB)]]&lt;=5.5,"Poco Ruidoso","Ruidoso"))</f>
        <v>Ruidoso</v>
      </c>
      <c r="U5348" t="str">
        <f>IF(AND(AIRBNB[[#This Row],[PRECIO]]&lt;50,AIRBNB[[#This Row],[MIN_NOCHES]]&gt;3),"Dentro del presupuesto","No considerar")</f>
        <v>No considerar</v>
      </c>
      <c r="V5348" t="str">
        <f>VLOOKUP(AIRBNB[[#This Row],[HOST_ID]],Super_host[],5,FALSE)</f>
        <v>Host</v>
      </c>
    </row>
    <row r="5349" spans="1:22">
      <c r="A5349" s="4">
        <v>4120122</v>
      </c>
      <c r="B5349" t="s">
        <v>15211</v>
      </c>
      <c r="C5349" s="4">
        <v>21373495</v>
      </c>
      <c r="D5349" t="s">
        <v>3765</v>
      </c>
      <c r="E5349" t="s">
        <v>15212</v>
      </c>
      <c r="F5349" s="4">
        <v>11206</v>
      </c>
      <c r="G5349" s="13" t="s">
        <v>4662</v>
      </c>
      <c r="H5349" s="13" t="s">
        <v>9218</v>
      </c>
      <c r="I5349" s="1">
        <v>407105</v>
      </c>
      <c r="J5349" s="1">
        <v>-739438</v>
      </c>
      <c r="K5349" t="s">
        <v>40</v>
      </c>
      <c r="L5349" s="20">
        <v>65</v>
      </c>
      <c r="M5349" s="4">
        <v>1</v>
      </c>
      <c r="N5349" s="4">
        <v>113</v>
      </c>
      <c r="O5349" s="2">
        <v>43637</v>
      </c>
      <c r="P5349" s="3">
        <v>3.99</v>
      </c>
      <c r="Q5349" s="4">
        <v>1</v>
      </c>
      <c r="R5349" s="3">
        <v>6.9</v>
      </c>
      <c r="S53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49" t="str">
        <f>IF(AIRBNB[[#This Row],[RUIDO(dB)]]&lt;=4,"Silencioso",IF(AIRBNB[[#This Row],[RUIDO(dB)]]&lt;=5.5,"Poco Ruidoso","Ruidoso"))</f>
        <v>Ruidoso</v>
      </c>
      <c r="U5349" t="str">
        <f>IF(AND(AIRBNB[[#This Row],[PRECIO]]&lt;50,AIRBNB[[#This Row],[MIN_NOCHES]]&gt;3),"Dentro del presupuesto","No considerar")</f>
        <v>No considerar</v>
      </c>
      <c r="V5349" t="str">
        <f>VLOOKUP(AIRBNB[[#This Row],[HOST_ID]],Super_host[],5,FALSE)</f>
        <v>Host</v>
      </c>
    </row>
    <row r="5350" spans="1:22">
      <c r="A5350" s="4">
        <v>4108547</v>
      </c>
      <c r="B5350" t="s">
        <v>6341</v>
      </c>
      <c r="C5350" s="4">
        <v>21315876</v>
      </c>
      <c r="D5350" t="s">
        <v>6342</v>
      </c>
      <c r="E5350" t="s">
        <v>6343</v>
      </c>
      <c r="F5350" s="4">
        <v>10002</v>
      </c>
      <c r="G5350" s="13" t="s">
        <v>124</v>
      </c>
      <c r="H5350" s="13" t="s">
        <v>133</v>
      </c>
      <c r="I5350" s="1">
        <v>4072333</v>
      </c>
      <c r="J5350" s="1">
        <v>-7398838</v>
      </c>
      <c r="K5350" t="s">
        <v>40</v>
      </c>
      <c r="L5350" s="20">
        <v>65</v>
      </c>
      <c r="M5350" s="4">
        <v>1</v>
      </c>
      <c r="N5350" s="4">
        <v>139</v>
      </c>
      <c r="O5350" s="2">
        <v>43643</v>
      </c>
      <c r="P5350" s="3">
        <v>3.64</v>
      </c>
      <c r="Q5350" s="4">
        <v>1</v>
      </c>
      <c r="R5350" s="3">
        <v>5.6</v>
      </c>
      <c r="S53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0" t="str">
        <f>IF(AIRBNB[[#This Row],[RUIDO(dB)]]&lt;=4,"Silencioso",IF(AIRBNB[[#This Row],[RUIDO(dB)]]&lt;=5.5,"Poco Ruidoso","Ruidoso"))</f>
        <v>Ruidoso</v>
      </c>
      <c r="U5350" t="str">
        <f>IF(AND(AIRBNB[[#This Row],[PRECIO]]&lt;50,AIRBNB[[#This Row],[MIN_NOCHES]]&gt;3),"Dentro del presupuesto","No considerar")</f>
        <v>No considerar</v>
      </c>
      <c r="V5350" t="str">
        <f>VLOOKUP(AIRBNB[[#This Row],[HOST_ID]],Super_host[],5,FALSE)</f>
        <v>Host</v>
      </c>
    </row>
    <row r="5351" spans="1:22">
      <c r="A5351" s="4">
        <v>6004200</v>
      </c>
      <c r="B5351" t="s">
        <v>1828</v>
      </c>
      <c r="C5351" s="4">
        <v>20109767</v>
      </c>
      <c r="D5351" t="s">
        <v>478</v>
      </c>
      <c r="E5351" t="s">
        <v>1829</v>
      </c>
      <c r="F5351" s="4">
        <v>10031</v>
      </c>
      <c r="G5351" s="13" t="s">
        <v>124</v>
      </c>
      <c r="H5351" s="13" t="s">
        <v>148</v>
      </c>
      <c r="I5351" s="1">
        <v>4082846</v>
      </c>
      <c r="J5351" s="1">
        <v>-7394492</v>
      </c>
      <c r="K5351" t="s">
        <v>40</v>
      </c>
      <c r="L5351" s="20">
        <v>65</v>
      </c>
      <c r="M5351" s="4">
        <v>1</v>
      </c>
      <c r="N5351" s="4">
        <v>6</v>
      </c>
      <c r="O5351" s="2">
        <v>42173</v>
      </c>
      <c r="P5351" s="3">
        <v>0.12</v>
      </c>
      <c r="Q5351" s="4">
        <v>1</v>
      </c>
      <c r="R5351" s="3">
        <v>5.6</v>
      </c>
      <c r="S53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1" t="str">
        <f>IF(AIRBNB[[#This Row],[RUIDO(dB)]]&lt;=4,"Silencioso",IF(AIRBNB[[#This Row],[RUIDO(dB)]]&lt;=5.5,"Poco Ruidoso","Ruidoso"))</f>
        <v>Ruidoso</v>
      </c>
      <c r="U5351" t="str">
        <f>IF(AND(AIRBNB[[#This Row],[PRECIO]]&lt;50,AIRBNB[[#This Row],[MIN_NOCHES]]&gt;3),"Dentro del presupuesto","No considerar")</f>
        <v>No considerar</v>
      </c>
      <c r="V5351" t="str">
        <f>VLOOKUP(AIRBNB[[#This Row],[HOST_ID]],Super_host[],5,FALSE)</f>
        <v>Host</v>
      </c>
    </row>
    <row r="5352" spans="1:22">
      <c r="A5352" s="4">
        <v>3851498</v>
      </c>
      <c r="B5352" t="s">
        <v>2335</v>
      </c>
      <c r="C5352" s="4">
        <v>19860559</v>
      </c>
      <c r="D5352" t="s">
        <v>227</v>
      </c>
      <c r="E5352" t="s">
        <v>2620</v>
      </c>
      <c r="F5352" s="4">
        <v>10024</v>
      </c>
      <c r="G5352" s="13" t="s">
        <v>124</v>
      </c>
      <c r="H5352" s="13" t="s">
        <v>168</v>
      </c>
      <c r="I5352" s="1">
        <v>4078802</v>
      </c>
      <c r="J5352" s="1">
        <v>-7397509</v>
      </c>
      <c r="K5352" t="s">
        <v>40</v>
      </c>
      <c r="L5352" s="20">
        <v>65</v>
      </c>
      <c r="M5352" s="4">
        <v>30</v>
      </c>
      <c r="N5352" s="4">
        <v>12</v>
      </c>
      <c r="O5352" s="2">
        <v>43008</v>
      </c>
      <c r="P5352" s="3">
        <v>0.21</v>
      </c>
      <c r="Q5352" s="4">
        <v>1</v>
      </c>
      <c r="R5352" s="3">
        <v>5.6</v>
      </c>
      <c r="S53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2" t="str">
        <f>IF(AIRBNB[[#This Row],[RUIDO(dB)]]&lt;=4,"Silencioso",IF(AIRBNB[[#This Row],[RUIDO(dB)]]&lt;=5.5,"Poco Ruidoso","Ruidoso"))</f>
        <v>Ruidoso</v>
      </c>
      <c r="U5352" t="str">
        <f>IF(AND(AIRBNB[[#This Row],[PRECIO]]&lt;50,AIRBNB[[#This Row],[MIN_NOCHES]]&gt;3),"Dentro del presupuesto","No considerar")</f>
        <v>No considerar</v>
      </c>
      <c r="V5352" t="str">
        <f>VLOOKUP(AIRBNB[[#This Row],[HOST_ID]],Super_host[],5,FALSE)</f>
        <v>Host</v>
      </c>
    </row>
    <row r="5353" spans="1:22">
      <c r="A5353" s="4">
        <v>3637029</v>
      </c>
      <c r="B5353" t="s">
        <v>11889</v>
      </c>
      <c r="C5353" s="4">
        <v>18343265</v>
      </c>
      <c r="D5353" t="s">
        <v>1640</v>
      </c>
      <c r="E5353" t="s">
        <v>9192</v>
      </c>
      <c r="F5353" s="4">
        <v>11385</v>
      </c>
      <c r="G5353" s="13" t="s">
        <v>4662</v>
      </c>
      <c r="H5353" s="13" t="s">
        <v>9274</v>
      </c>
      <c r="I5353" s="1">
        <v>4069942</v>
      </c>
      <c r="J5353" s="1">
        <v>-7391209</v>
      </c>
      <c r="K5353" t="s">
        <v>40</v>
      </c>
      <c r="L5353" s="20">
        <v>65</v>
      </c>
      <c r="M5353" s="4">
        <v>4</v>
      </c>
      <c r="N5353" s="4">
        <v>18</v>
      </c>
      <c r="O5353" s="2">
        <v>42360</v>
      </c>
      <c r="P5353" s="3">
        <v>0.3</v>
      </c>
      <c r="Q5353" s="4">
        <v>1</v>
      </c>
      <c r="R5353" s="3">
        <v>6.9</v>
      </c>
      <c r="S53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3" t="str">
        <f>IF(AIRBNB[[#This Row],[RUIDO(dB)]]&lt;=4,"Silencioso",IF(AIRBNB[[#This Row],[RUIDO(dB)]]&lt;=5.5,"Poco Ruidoso","Ruidoso"))</f>
        <v>Ruidoso</v>
      </c>
      <c r="U5353" t="str">
        <f>IF(AND(AIRBNB[[#This Row],[PRECIO]]&lt;50,AIRBNB[[#This Row],[MIN_NOCHES]]&gt;3),"Dentro del presupuesto","No considerar")</f>
        <v>No considerar</v>
      </c>
      <c r="V5353" t="str">
        <f>VLOOKUP(AIRBNB[[#This Row],[HOST_ID]],Super_host[],5,FALSE)</f>
        <v>Host</v>
      </c>
    </row>
    <row r="5354" spans="1:22">
      <c r="A5354" s="4">
        <v>3595574</v>
      </c>
      <c r="B5354" t="s">
        <v>11629</v>
      </c>
      <c r="C5354" s="4">
        <v>18115545</v>
      </c>
      <c r="D5354" t="s">
        <v>4076</v>
      </c>
      <c r="E5354" t="s">
        <v>11630</v>
      </c>
      <c r="F5354" s="4">
        <v>11238</v>
      </c>
      <c r="G5354" s="13" t="s">
        <v>4662</v>
      </c>
      <c r="H5354" s="13" t="s">
        <v>9323</v>
      </c>
      <c r="I5354" s="1">
        <v>406751</v>
      </c>
      <c r="J5354" s="1">
        <v>-7396558</v>
      </c>
      <c r="K5354" t="s">
        <v>5</v>
      </c>
      <c r="L5354" s="20">
        <v>65</v>
      </c>
      <c r="M5354" s="4">
        <v>3</v>
      </c>
      <c r="N5354" s="4">
        <v>15</v>
      </c>
      <c r="O5354" s="2">
        <v>43608</v>
      </c>
      <c r="P5354" s="3">
        <v>0.25</v>
      </c>
      <c r="Q5354" s="4">
        <v>1</v>
      </c>
      <c r="R5354" s="3">
        <v>6.9</v>
      </c>
      <c r="S53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4" t="str">
        <f>IF(AIRBNB[[#This Row],[RUIDO(dB)]]&lt;=4,"Silencioso",IF(AIRBNB[[#This Row],[RUIDO(dB)]]&lt;=5.5,"Poco Ruidoso","Ruidoso"))</f>
        <v>Ruidoso</v>
      </c>
      <c r="U5354" t="str">
        <f>IF(AND(AIRBNB[[#This Row],[PRECIO]]&lt;50,AIRBNB[[#This Row],[MIN_NOCHES]]&gt;3),"Dentro del presupuesto","No considerar")</f>
        <v>No considerar</v>
      </c>
      <c r="V5354" t="str">
        <f>VLOOKUP(AIRBNB[[#This Row],[HOST_ID]],Super_host[],5,FALSE)</f>
        <v>Host</v>
      </c>
    </row>
    <row r="5355" spans="1:22">
      <c r="A5355" s="4">
        <v>5891777</v>
      </c>
      <c r="B5355" t="s">
        <v>80</v>
      </c>
      <c r="C5355" s="4">
        <v>18014128</v>
      </c>
      <c r="D5355" t="s">
        <v>81</v>
      </c>
      <c r="E5355" t="s">
        <v>82</v>
      </c>
      <c r="F5355" s="4">
        <v>10308</v>
      </c>
      <c r="G5355" s="13" t="s">
        <v>3</v>
      </c>
      <c r="H5355" s="13" t="s">
        <v>83</v>
      </c>
      <c r="I5355" s="1">
        <v>405517</v>
      </c>
      <c r="J5355" s="1">
        <v>-7414636</v>
      </c>
      <c r="K5355" t="s">
        <v>5</v>
      </c>
      <c r="L5355" s="20">
        <v>65</v>
      </c>
      <c r="M5355" s="4">
        <v>5</v>
      </c>
      <c r="N5355" s="4">
        <v>62</v>
      </c>
      <c r="O5355" s="2">
        <v>43606</v>
      </c>
      <c r="P5355" s="3">
        <v>1.22</v>
      </c>
      <c r="Q5355" s="4">
        <v>1</v>
      </c>
      <c r="R5355" s="3">
        <v>5.19</v>
      </c>
      <c r="S5355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355" t="str">
        <f>IF(AIRBNB[[#This Row],[RUIDO(dB)]]&lt;=4,"Silencioso",IF(AIRBNB[[#This Row],[RUIDO(dB)]]&lt;=5.5,"Poco Ruidoso","Ruidoso"))</f>
        <v>Poco Ruidoso</v>
      </c>
      <c r="U5355" t="str">
        <f>IF(AND(AIRBNB[[#This Row],[PRECIO]]&lt;50,AIRBNB[[#This Row],[MIN_NOCHES]]&gt;3),"Dentro del presupuesto","No considerar")</f>
        <v>No considerar</v>
      </c>
      <c r="V5355" t="str">
        <f>VLOOKUP(AIRBNB[[#This Row],[HOST_ID]],Super_host[],5,FALSE)</f>
        <v>Host</v>
      </c>
    </row>
    <row r="5356" spans="1:22">
      <c r="A5356" s="4">
        <v>5806803</v>
      </c>
      <c r="B5356" t="s">
        <v>15316</v>
      </c>
      <c r="C5356" s="4">
        <v>17997408</v>
      </c>
      <c r="D5356" t="s">
        <v>227</v>
      </c>
      <c r="E5356" t="s">
        <v>15317</v>
      </c>
      <c r="F5356" s="4">
        <v>11205</v>
      </c>
      <c r="G5356" s="13" t="s">
        <v>4662</v>
      </c>
      <c r="H5356" s="13" t="s">
        <v>9387</v>
      </c>
      <c r="I5356" s="1">
        <v>4069439</v>
      </c>
      <c r="J5356" s="1">
        <v>-7396484</v>
      </c>
      <c r="K5356" t="s">
        <v>40</v>
      </c>
      <c r="L5356" s="20">
        <v>65</v>
      </c>
      <c r="M5356" s="4">
        <v>1</v>
      </c>
      <c r="N5356" s="4">
        <v>136</v>
      </c>
      <c r="O5356" s="2">
        <v>43640</v>
      </c>
      <c r="P5356" s="3">
        <v>5.72</v>
      </c>
      <c r="Q5356" s="4">
        <v>1</v>
      </c>
      <c r="R5356" s="3">
        <v>6.9</v>
      </c>
      <c r="S53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6" t="str">
        <f>IF(AIRBNB[[#This Row],[RUIDO(dB)]]&lt;=4,"Silencioso",IF(AIRBNB[[#This Row],[RUIDO(dB)]]&lt;=5.5,"Poco Ruidoso","Ruidoso"))</f>
        <v>Ruidoso</v>
      </c>
      <c r="U5356" t="str">
        <f>IF(AND(AIRBNB[[#This Row],[PRECIO]]&lt;50,AIRBNB[[#This Row],[MIN_NOCHES]]&gt;3),"Dentro del presupuesto","No considerar")</f>
        <v>No considerar</v>
      </c>
      <c r="V5356" t="str">
        <f>VLOOKUP(AIRBNB[[#This Row],[HOST_ID]],Super_host[],5,FALSE)</f>
        <v>Host</v>
      </c>
    </row>
    <row r="5357" spans="1:22">
      <c r="A5357" s="4">
        <v>3646059</v>
      </c>
      <c r="B5357" t="s">
        <v>13291</v>
      </c>
      <c r="C5357" s="4">
        <v>17525930</v>
      </c>
      <c r="D5357" t="s">
        <v>177</v>
      </c>
      <c r="E5357" t="s">
        <v>13292</v>
      </c>
      <c r="F5357" s="4">
        <v>11211</v>
      </c>
      <c r="G5357" s="13" t="s">
        <v>4662</v>
      </c>
      <c r="H5357" s="13" t="s">
        <v>9218</v>
      </c>
      <c r="I5357" s="1">
        <v>4071566</v>
      </c>
      <c r="J5357" s="1">
        <v>-73941</v>
      </c>
      <c r="K5357" t="s">
        <v>40</v>
      </c>
      <c r="L5357" s="20">
        <v>65</v>
      </c>
      <c r="M5357" s="4">
        <v>1</v>
      </c>
      <c r="N5357" s="4">
        <v>35</v>
      </c>
      <c r="O5357" s="2">
        <v>42687</v>
      </c>
      <c r="P5357" s="3">
        <v>0.88</v>
      </c>
      <c r="Q5357" s="4">
        <v>1</v>
      </c>
      <c r="R5357" s="3">
        <v>6.9</v>
      </c>
      <c r="S53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7" t="str">
        <f>IF(AIRBNB[[#This Row],[RUIDO(dB)]]&lt;=4,"Silencioso",IF(AIRBNB[[#This Row],[RUIDO(dB)]]&lt;=5.5,"Poco Ruidoso","Ruidoso"))</f>
        <v>Ruidoso</v>
      </c>
      <c r="U5357" t="str">
        <f>IF(AND(AIRBNB[[#This Row],[PRECIO]]&lt;50,AIRBNB[[#This Row],[MIN_NOCHES]]&gt;3),"Dentro del presupuesto","No considerar")</f>
        <v>No considerar</v>
      </c>
      <c r="V5357" t="str">
        <f>VLOOKUP(AIRBNB[[#This Row],[HOST_ID]],Super_host[],5,FALSE)</f>
        <v>Host</v>
      </c>
    </row>
    <row r="5358" spans="1:22">
      <c r="A5358" s="4">
        <v>3613839</v>
      </c>
      <c r="B5358" t="s">
        <v>4711</v>
      </c>
      <c r="C5358" s="4">
        <v>17450462</v>
      </c>
      <c r="D5358" t="s">
        <v>533</v>
      </c>
      <c r="E5358" t="s">
        <v>4712</v>
      </c>
      <c r="F5358" s="4">
        <v>10039</v>
      </c>
      <c r="G5358" s="13" t="s">
        <v>124</v>
      </c>
      <c r="H5358" s="13" t="s">
        <v>148</v>
      </c>
      <c r="I5358" s="1">
        <v>4082544</v>
      </c>
      <c r="J5358" s="1">
        <v>-739402</v>
      </c>
      <c r="K5358" t="s">
        <v>40</v>
      </c>
      <c r="L5358" s="20">
        <v>65</v>
      </c>
      <c r="M5358" s="4">
        <v>7</v>
      </c>
      <c r="N5358" s="4">
        <v>45</v>
      </c>
      <c r="O5358" s="2">
        <v>43625</v>
      </c>
      <c r="P5358" s="3">
        <v>0.92</v>
      </c>
      <c r="Q5358" s="4">
        <v>1</v>
      </c>
      <c r="R5358" s="3">
        <v>5.6</v>
      </c>
      <c r="S53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8" t="str">
        <f>IF(AIRBNB[[#This Row],[RUIDO(dB)]]&lt;=4,"Silencioso",IF(AIRBNB[[#This Row],[RUIDO(dB)]]&lt;=5.5,"Poco Ruidoso","Ruidoso"))</f>
        <v>Ruidoso</v>
      </c>
      <c r="U5358" t="str">
        <f>IF(AND(AIRBNB[[#This Row],[PRECIO]]&lt;50,AIRBNB[[#This Row],[MIN_NOCHES]]&gt;3),"Dentro del presupuesto","No considerar")</f>
        <v>No considerar</v>
      </c>
      <c r="V5358" t="str">
        <f>VLOOKUP(AIRBNB[[#This Row],[HOST_ID]],Super_host[],5,FALSE)</f>
        <v>Host</v>
      </c>
    </row>
    <row r="5359" spans="1:22">
      <c r="A5359" s="4">
        <v>3601324</v>
      </c>
      <c r="B5359" t="s">
        <v>14677</v>
      </c>
      <c r="C5359" s="4">
        <v>16834792</v>
      </c>
      <c r="D5359" t="s">
        <v>14678</v>
      </c>
      <c r="E5359" t="s">
        <v>14679</v>
      </c>
      <c r="F5359" s="4">
        <v>11225</v>
      </c>
      <c r="G5359" s="13" t="s">
        <v>4662</v>
      </c>
      <c r="H5359" s="13" t="s">
        <v>9252</v>
      </c>
      <c r="I5359" s="1">
        <v>4066529</v>
      </c>
      <c r="J5359" s="1">
        <v>-739557</v>
      </c>
      <c r="K5359" t="s">
        <v>5</v>
      </c>
      <c r="L5359" s="20">
        <v>65</v>
      </c>
      <c r="M5359" s="4">
        <v>5</v>
      </c>
      <c r="N5359" s="4">
        <v>150</v>
      </c>
      <c r="O5359" s="2">
        <v>43649</v>
      </c>
      <c r="P5359" s="3">
        <v>2.48</v>
      </c>
      <c r="Q5359" s="4">
        <v>1</v>
      </c>
      <c r="R5359" s="3">
        <v>6.9</v>
      </c>
      <c r="S53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59" t="str">
        <f>IF(AIRBNB[[#This Row],[RUIDO(dB)]]&lt;=4,"Silencioso",IF(AIRBNB[[#This Row],[RUIDO(dB)]]&lt;=5.5,"Poco Ruidoso","Ruidoso"))</f>
        <v>Ruidoso</v>
      </c>
      <c r="U5359" t="str">
        <f>IF(AND(AIRBNB[[#This Row],[PRECIO]]&lt;50,AIRBNB[[#This Row],[MIN_NOCHES]]&gt;3),"Dentro del presupuesto","No considerar")</f>
        <v>No considerar</v>
      </c>
      <c r="V5359" t="str">
        <f>VLOOKUP(AIRBNB[[#This Row],[HOST_ID]],Super_host[],5,FALSE)</f>
        <v>Host</v>
      </c>
    </row>
    <row r="5360" spans="1:22">
      <c r="A5360" s="4">
        <v>3217221</v>
      </c>
      <c r="B5360" t="s">
        <v>2627</v>
      </c>
      <c r="C5360" s="4">
        <v>16251030</v>
      </c>
      <c r="D5360" t="s">
        <v>2628</v>
      </c>
      <c r="E5360" t="s">
        <v>2629</v>
      </c>
      <c r="F5360" s="4">
        <v>10032</v>
      </c>
      <c r="G5360" s="13" t="s">
        <v>124</v>
      </c>
      <c r="H5360" s="13" t="s">
        <v>125</v>
      </c>
      <c r="I5360" s="1">
        <v>408365</v>
      </c>
      <c r="J5360" s="1">
        <v>-7393688</v>
      </c>
      <c r="K5360" t="s">
        <v>268</v>
      </c>
      <c r="L5360" s="20">
        <v>65</v>
      </c>
      <c r="M5360" s="4">
        <v>2</v>
      </c>
      <c r="N5360" s="4">
        <v>9</v>
      </c>
      <c r="O5360" s="2">
        <v>42796</v>
      </c>
      <c r="P5360" s="3">
        <v>0.21</v>
      </c>
      <c r="Q5360" s="4">
        <v>1</v>
      </c>
      <c r="R5360" s="3">
        <v>5.6</v>
      </c>
      <c r="S53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0" t="str">
        <f>IF(AIRBNB[[#This Row],[RUIDO(dB)]]&lt;=4,"Silencioso",IF(AIRBNB[[#This Row],[RUIDO(dB)]]&lt;=5.5,"Poco Ruidoso","Ruidoso"))</f>
        <v>Ruidoso</v>
      </c>
      <c r="U5360" t="str">
        <f>IF(AND(AIRBNB[[#This Row],[PRECIO]]&lt;50,AIRBNB[[#This Row],[MIN_NOCHES]]&gt;3),"Dentro del presupuesto","No considerar")</f>
        <v>No considerar</v>
      </c>
      <c r="V5360" t="str">
        <f>VLOOKUP(AIRBNB[[#This Row],[HOST_ID]],Super_host[],5,FALSE)</f>
        <v>Host</v>
      </c>
    </row>
    <row r="5361" spans="1:22">
      <c r="A5361" s="4">
        <v>3131982</v>
      </c>
      <c r="B5361" t="s">
        <v>10934</v>
      </c>
      <c r="C5361" s="4">
        <v>15904341</v>
      </c>
      <c r="D5361" t="s">
        <v>3044</v>
      </c>
      <c r="E5361" t="s">
        <v>10935</v>
      </c>
      <c r="F5361" s="4">
        <v>11213</v>
      </c>
      <c r="G5361" s="13" t="s">
        <v>4662</v>
      </c>
      <c r="H5361" s="13" t="s">
        <v>9252</v>
      </c>
      <c r="I5361" s="1">
        <v>4067231</v>
      </c>
      <c r="J5361" s="1">
        <v>-7394426</v>
      </c>
      <c r="K5361" t="s">
        <v>5</v>
      </c>
      <c r="L5361" s="20">
        <v>65</v>
      </c>
      <c r="M5361" s="4">
        <v>5</v>
      </c>
      <c r="N5361" s="4">
        <v>6</v>
      </c>
      <c r="O5361" s="2">
        <v>43272</v>
      </c>
      <c r="P5361" s="3">
        <v>0.14000000000000001</v>
      </c>
      <c r="Q5361" s="4">
        <v>1</v>
      </c>
      <c r="R5361" s="3">
        <v>6.9</v>
      </c>
      <c r="S53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1" t="str">
        <f>IF(AIRBNB[[#This Row],[RUIDO(dB)]]&lt;=4,"Silencioso",IF(AIRBNB[[#This Row],[RUIDO(dB)]]&lt;=5.5,"Poco Ruidoso","Ruidoso"))</f>
        <v>Ruidoso</v>
      </c>
      <c r="U5361" t="str">
        <f>IF(AND(AIRBNB[[#This Row],[PRECIO]]&lt;50,AIRBNB[[#This Row],[MIN_NOCHES]]&gt;3),"Dentro del presupuesto","No considerar")</f>
        <v>No considerar</v>
      </c>
      <c r="V5361" t="str">
        <f>VLOOKUP(AIRBNB[[#This Row],[HOST_ID]],Super_host[],5,FALSE)</f>
        <v>Host</v>
      </c>
    </row>
    <row r="5362" spans="1:22">
      <c r="A5362" s="4">
        <v>6155072</v>
      </c>
      <c r="B5362" t="s">
        <v>14384</v>
      </c>
      <c r="C5362" s="4">
        <v>15395133</v>
      </c>
      <c r="D5362" t="s">
        <v>7854</v>
      </c>
      <c r="E5362" t="s">
        <v>14385</v>
      </c>
      <c r="F5362" s="4">
        <v>11238</v>
      </c>
      <c r="G5362" s="13" t="s">
        <v>4662</v>
      </c>
      <c r="H5362" s="13" t="s">
        <v>9387</v>
      </c>
      <c r="I5362" s="1">
        <v>4068732</v>
      </c>
      <c r="J5362" s="1">
        <v>-7396654</v>
      </c>
      <c r="K5362" t="s">
        <v>40</v>
      </c>
      <c r="L5362" s="20">
        <v>65</v>
      </c>
      <c r="M5362" s="4">
        <v>3</v>
      </c>
      <c r="N5362" s="4">
        <v>103</v>
      </c>
      <c r="O5362" s="2">
        <v>43607</v>
      </c>
      <c r="P5362" s="3">
        <v>2.02</v>
      </c>
      <c r="Q5362" s="4">
        <v>1</v>
      </c>
      <c r="R5362" s="3">
        <v>6.9</v>
      </c>
      <c r="S53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2" t="str">
        <f>IF(AIRBNB[[#This Row],[RUIDO(dB)]]&lt;=4,"Silencioso",IF(AIRBNB[[#This Row],[RUIDO(dB)]]&lt;=5.5,"Poco Ruidoso","Ruidoso"))</f>
        <v>Ruidoso</v>
      </c>
      <c r="U5362" t="str">
        <f>IF(AND(AIRBNB[[#This Row],[PRECIO]]&lt;50,AIRBNB[[#This Row],[MIN_NOCHES]]&gt;3),"Dentro del presupuesto","No considerar")</f>
        <v>No considerar</v>
      </c>
      <c r="V5362" t="str">
        <f>VLOOKUP(AIRBNB[[#This Row],[HOST_ID]],Super_host[],5,FALSE)</f>
        <v>Host</v>
      </c>
    </row>
    <row r="5363" spans="1:22">
      <c r="A5363" s="4">
        <v>3832932</v>
      </c>
      <c r="B5363" t="s">
        <v>10774</v>
      </c>
      <c r="C5363" s="4">
        <v>15192022</v>
      </c>
      <c r="D5363" t="s">
        <v>10775</v>
      </c>
      <c r="E5363" t="s">
        <v>10776</v>
      </c>
      <c r="F5363" s="4">
        <v>11220</v>
      </c>
      <c r="G5363" s="13" t="s">
        <v>4662</v>
      </c>
      <c r="H5363" s="13" t="s">
        <v>9246</v>
      </c>
      <c r="I5363" s="1">
        <v>4064752</v>
      </c>
      <c r="J5363" s="1">
        <v>-740059</v>
      </c>
      <c r="K5363" t="s">
        <v>268</v>
      </c>
      <c r="L5363" s="20">
        <v>65</v>
      </c>
      <c r="M5363" s="4">
        <v>2</v>
      </c>
      <c r="N5363" s="4">
        <v>7</v>
      </c>
      <c r="O5363" s="2">
        <v>42868</v>
      </c>
      <c r="P5363" s="3">
        <v>0.12</v>
      </c>
      <c r="Q5363" s="4">
        <v>1</v>
      </c>
      <c r="R5363" s="3">
        <v>6.9</v>
      </c>
      <c r="S53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3" t="str">
        <f>IF(AIRBNB[[#This Row],[RUIDO(dB)]]&lt;=4,"Silencioso",IF(AIRBNB[[#This Row],[RUIDO(dB)]]&lt;=5.5,"Poco Ruidoso","Ruidoso"))</f>
        <v>Ruidoso</v>
      </c>
      <c r="U5363" t="str">
        <f>IF(AND(AIRBNB[[#This Row],[PRECIO]]&lt;50,AIRBNB[[#This Row],[MIN_NOCHES]]&gt;3),"Dentro del presupuesto","No considerar")</f>
        <v>No considerar</v>
      </c>
      <c r="V5363" t="str">
        <f>VLOOKUP(AIRBNB[[#This Row],[HOST_ID]],Super_host[],5,FALSE)</f>
        <v>Host</v>
      </c>
    </row>
    <row r="5364" spans="1:22">
      <c r="A5364" s="4">
        <v>5726139</v>
      </c>
      <c r="B5364" t="s">
        <v>15614</v>
      </c>
      <c r="C5364" s="4">
        <v>14001033</v>
      </c>
      <c r="D5364" t="s">
        <v>10527</v>
      </c>
      <c r="E5364" t="s">
        <v>15615</v>
      </c>
      <c r="F5364" s="4">
        <v>11211</v>
      </c>
      <c r="G5364" s="13" t="s">
        <v>4662</v>
      </c>
      <c r="H5364" s="13" t="s">
        <v>9218</v>
      </c>
      <c r="I5364" s="1">
        <v>4071239</v>
      </c>
      <c r="J5364" s="1">
        <v>-7396178</v>
      </c>
      <c r="K5364" t="s">
        <v>40</v>
      </c>
      <c r="L5364" s="20">
        <v>65</v>
      </c>
      <c r="M5364" s="4">
        <v>5</v>
      </c>
      <c r="N5364" s="4">
        <v>0</v>
      </c>
      <c r="O5364" s="2">
        <v>42556</v>
      </c>
      <c r="P5364" s="3">
        <v>0.12</v>
      </c>
      <c r="Q5364" s="4">
        <v>1</v>
      </c>
      <c r="R5364" s="3">
        <v>6.9</v>
      </c>
      <c r="S53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4" t="str">
        <f>IF(AIRBNB[[#This Row],[RUIDO(dB)]]&lt;=4,"Silencioso",IF(AIRBNB[[#This Row],[RUIDO(dB)]]&lt;=5.5,"Poco Ruidoso","Ruidoso"))</f>
        <v>Ruidoso</v>
      </c>
      <c r="U5364" t="str">
        <f>IF(AND(AIRBNB[[#This Row],[PRECIO]]&lt;50,AIRBNB[[#This Row],[MIN_NOCHES]]&gt;3),"Dentro del presupuesto","No considerar")</f>
        <v>No considerar</v>
      </c>
      <c r="V5364" t="str">
        <f>VLOOKUP(AIRBNB[[#This Row],[HOST_ID]],Super_host[],5,FALSE)</f>
        <v>Host</v>
      </c>
    </row>
    <row r="5365" spans="1:22">
      <c r="A5365" s="4">
        <v>5568799</v>
      </c>
      <c r="B5365" t="s">
        <v>3941</v>
      </c>
      <c r="C5365" s="4">
        <v>13299977</v>
      </c>
      <c r="D5365" t="s">
        <v>3942</v>
      </c>
      <c r="E5365" t="s">
        <v>3943</v>
      </c>
      <c r="F5365" s="4">
        <v>10030</v>
      </c>
      <c r="G5365" s="13" t="s">
        <v>124</v>
      </c>
      <c r="H5365" s="13" t="s">
        <v>148</v>
      </c>
      <c r="I5365" s="1">
        <v>4081608</v>
      </c>
      <c r="J5365" s="1">
        <v>-739397</v>
      </c>
      <c r="K5365" t="s">
        <v>40</v>
      </c>
      <c r="L5365" s="20">
        <v>65</v>
      </c>
      <c r="M5365" s="4">
        <v>1</v>
      </c>
      <c r="N5365" s="4">
        <v>27</v>
      </c>
      <c r="O5365" s="2">
        <v>43416</v>
      </c>
      <c r="P5365" s="3">
        <v>0.52</v>
      </c>
      <c r="Q5365" s="4">
        <v>1</v>
      </c>
      <c r="R5365" s="3">
        <v>5.6</v>
      </c>
      <c r="S53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5" t="str">
        <f>IF(AIRBNB[[#This Row],[RUIDO(dB)]]&lt;=4,"Silencioso",IF(AIRBNB[[#This Row],[RUIDO(dB)]]&lt;=5.5,"Poco Ruidoso","Ruidoso"))</f>
        <v>Ruidoso</v>
      </c>
      <c r="U5365" t="str">
        <f>IF(AND(AIRBNB[[#This Row],[PRECIO]]&lt;50,AIRBNB[[#This Row],[MIN_NOCHES]]&gt;3),"Dentro del presupuesto","No considerar")</f>
        <v>No considerar</v>
      </c>
      <c r="V5365" t="str">
        <f>VLOOKUP(AIRBNB[[#This Row],[HOST_ID]],Super_host[],5,FALSE)</f>
        <v>Host</v>
      </c>
    </row>
    <row r="5366" spans="1:22">
      <c r="A5366" s="4">
        <v>2565087</v>
      </c>
      <c r="B5366" t="s">
        <v>11285</v>
      </c>
      <c r="C5366" s="4">
        <v>13132515</v>
      </c>
      <c r="D5366" t="s">
        <v>833</v>
      </c>
      <c r="E5366" t="s">
        <v>9684</v>
      </c>
      <c r="F5366" s="4">
        <v>11206</v>
      </c>
      <c r="G5366" s="13" t="s">
        <v>4662</v>
      </c>
      <c r="H5366" s="13" t="s">
        <v>9218</v>
      </c>
      <c r="I5366" s="1">
        <v>4070819</v>
      </c>
      <c r="J5366" s="1">
        <v>-7394813</v>
      </c>
      <c r="K5366" t="s">
        <v>40</v>
      </c>
      <c r="L5366" s="20">
        <v>65</v>
      </c>
      <c r="M5366" s="4">
        <v>9</v>
      </c>
      <c r="N5366" s="4">
        <v>12</v>
      </c>
      <c r="O5366" s="2">
        <v>43496</v>
      </c>
      <c r="P5366" s="3">
        <v>0.19</v>
      </c>
      <c r="Q5366" s="4">
        <v>1</v>
      </c>
      <c r="R5366" s="3">
        <v>6.9</v>
      </c>
      <c r="S53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6" t="str">
        <f>IF(AIRBNB[[#This Row],[RUIDO(dB)]]&lt;=4,"Silencioso",IF(AIRBNB[[#This Row],[RUIDO(dB)]]&lt;=5.5,"Poco Ruidoso","Ruidoso"))</f>
        <v>Ruidoso</v>
      </c>
      <c r="U5366" t="str">
        <f>IF(AND(AIRBNB[[#This Row],[PRECIO]]&lt;50,AIRBNB[[#This Row],[MIN_NOCHES]]&gt;3),"Dentro del presupuesto","No considerar")</f>
        <v>No considerar</v>
      </c>
      <c r="V5366" t="str">
        <f>VLOOKUP(AIRBNB[[#This Row],[HOST_ID]],Super_host[],5,FALSE)</f>
        <v>Host</v>
      </c>
    </row>
    <row r="5367" spans="1:22">
      <c r="A5367" s="4">
        <v>2532068</v>
      </c>
      <c r="B5367" t="s">
        <v>331</v>
      </c>
      <c r="C5367" s="4">
        <v>12967572</v>
      </c>
      <c r="D5367" t="s">
        <v>332</v>
      </c>
      <c r="E5367" t="s">
        <v>209</v>
      </c>
      <c r="F5367" s="4">
        <v>10023</v>
      </c>
      <c r="G5367" s="13" t="s">
        <v>124</v>
      </c>
      <c r="H5367" s="13" t="s">
        <v>168</v>
      </c>
      <c r="I5367" s="1">
        <v>4077929</v>
      </c>
      <c r="J5367" s="1">
        <v>-7397787</v>
      </c>
      <c r="K5367" t="s">
        <v>40</v>
      </c>
      <c r="L5367" s="20">
        <v>65</v>
      </c>
      <c r="M5367" s="4">
        <v>1</v>
      </c>
      <c r="N5367" s="4">
        <v>1</v>
      </c>
      <c r="O5367" s="2">
        <v>42248</v>
      </c>
      <c r="P5367" s="3">
        <v>0.02</v>
      </c>
      <c r="Q5367" s="4">
        <v>1</v>
      </c>
      <c r="R5367" s="3">
        <v>5.6</v>
      </c>
      <c r="S53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7" t="str">
        <f>IF(AIRBNB[[#This Row],[RUIDO(dB)]]&lt;=4,"Silencioso",IF(AIRBNB[[#This Row],[RUIDO(dB)]]&lt;=5.5,"Poco Ruidoso","Ruidoso"))</f>
        <v>Ruidoso</v>
      </c>
      <c r="U5367" t="str">
        <f>IF(AND(AIRBNB[[#This Row],[PRECIO]]&lt;50,AIRBNB[[#This Row],[MIN_NOCHES]]&gt;3),"Dentro del presupuesto","No considerar")</f>
        <v>No considerar</v>
      </c>
      <c r="V5367" t="str">
        <f>VLOOKUP(AIRBNB[[#This Row],[HOST_ID]],Super_host[],5,FALSE)</f>
        <v>Host</v>
      </c>
    </row>
    <row r="5368" spans="1:22">
      <c r="A5368" s="4">
        <v>2739707</v>
      </c>
      <c r="B5368" t="s">
        <v>10206</v>
      </c>
      <c r="C5368" s="4">
        <v>12449641</v>
      </c>
      <c r="D5368" t="s">
        <v>544</v>
      </c>
      <c r="E5368" t="s">
        <v>10207</v>
      </c>
      <c r="F5368" s="4">
        <v>11233</v>
      </c>
      <c r="G5368" s="13" t="s">
        <v>4662</v>
      </c>
      <c r="H5368" s="13" t="s">
        <v>9230</v>
      </c>
      <c r="I5368" s="1">
        <v>4068286</v>
      </c>
      <c r="J5368" s="1">
        <v>-7393055</v>
      </c>
      <c r="K5368" t="s">
        <v>40</v>
      </c>
      <c r="L5368" s="20">
        <v>65</v>
      </c>
      <c r="M5368" s="4">
        <v>1</v>
      </c>
      <c r="N5368" s="4">
        <v>3</v>
      </c>
      <c r="O5368" s="2">
        <v>42508</v>
      </c>
      <c r="P5368" s="3">
        <v>7.0000000000000007E-2</v>
      </c>
      <c r="Q5368" s="4">
        <v>1</v>
      </c>
      <c r="R5368" s="3">
        <v>6.9</v>
      </c>
      <c r="S53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8" t="str">
        <f>IF(AIRBNB[[#This Row],[RUIDO(dB)]]&lt;=4,"Silencioso",IF(AIRBNB[[#This Row],[RUIDO(dB)]]&lt;=5.5,"Poco Ruidoso","Ruidoso"))</f>
        <v>Ruidoso</v>
      </c>
      <c r="U5368" t="str">
        <f>IF(AND(AIRBNB[[#This Row],[PRECIO]]&lt;50,AIRBNB[[#This Row],[MIN_NOCHES]]&gt;3),"Dentro del presupuesto","No considerar")</f>
        <v>No considerar</v>
      </c>
      <c r="V5368" t="str">
        <f>VLOOKUP(AIRBNB[[#This Row],[HOST_ID]],Super_host[],5,FALSE)</f>
        <v>Host</v>
      </c>
    </row>
    <row r="5369" spans="1:22">
      <c r="A5369" s="4">
        <v>3911632</v>
      </c>
      <c r="B5369" t="s">
        <v>13753</v>
      </c>
      <c r="C5369" s="4">
        <v>12348871</v>
      </c>
      <c r="D5369" t="s">
        <v>11422</v>
      </c>
      <c r="E5369" t="s">
        <v>13754</v>
      </c>
      <c r="F5369" s="4">
        <v>11218</v>
      </c>
      <c r="G5369" s="13" t="s">
        <v>4662</v>
      </c>
      <c r="H5369" s="13" t="s">
        <v>9393</v>
      </c>
      <c r="I5369" s="1">
        <v>4064487</v>
      </c>
      <c r="J5369" s="1">
        <v>-7397895</v>
      </c>
      <c r="K5369" t="s">
        <v>40</v>
      </c>
      <c r="L5369" s="20">
        <v>65</v>
      </c>
      <c r="M5369" s="4">
        <v>1</v>
      </c>
      <c r="N5369" s="4">
        <v>74</v>
      </c>
      <c r="O5369" s="2">
        <v>43648</v>
      </c>
      <c r="P5369" s="3">
        <v>1.26</v>
      </c>
      <c r="Q5369" s="4">
        <v>1</v>
      </c>
      <c r="R5369" s="3">
        <v>6.9</v>
      </c>
      <c r="S53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69" t="str">
        <f>IF(AIRBNB[[#This Row],[RUIDO(dB)]]&lt;=4,"Silencioso",IF(AIRBNB[[#This Row],[RUIDO(dB)]]&lt;=5.5,"Poco Ruidoso","Ruidoso"))</f>
        <v>Ruidoso</v>
      </c>
      <c r="U5369" t="str">
        <f>IF(AND(AIRBNB[[#This Row],[PRECIO]]&lt;50,AIRBNB[[#This Row],[MIN_NOCHES]]&gt;3),"Dentro del presupuesto","No considerar")</f>
        <v>No considerar</v>
      </c>
      <c r="V5369" t="str">
        <f>VLOOKUP(AIRBNB[[#This Row],[HOST_ID]],Super_host[],5,FALSE)</f>
        <v>Host</v>
      </c>
    </row>
    <row r="5370" spans="1:22">
      <c r="A5370" s="4">
        <v>2346416</v>
      </c>
      <c r="B5370" t="s">
        <v>8969</v>
      </c>
      <c r="C5370" s="4">
        <v>11983859</v>
      </c>
      <c r="D5370" t="s">
        <v>122</v>
      </c>
      <c r="E5370" t="s">
        <v>8594</v>
      </c>
      <c r="F5370" s="4">
        <v>11106</v>
      </c>
      <c r="G5370" s="13" t="s">
        <v>7897</v>
      </c>
      <c r="H5370" s="13" t="s">
        <v>7940</v>
      </c>
      <c r="I5370" s="1">
        <v>4076315</v>
      </c>
      <c r="J5370" s="1">
        <v>-7392617</v>
      </c>
      <c r="K5370" t="s">
        <v>40</v>
      </c>
      <c r="L5370" s="20">
        <v>65</v>
      </c>
      <c r="M5370" s="4">
        <v>2</v>
      </c>
      <c r="N5370" s="4">
        <v>183</v>
      </c>
      <c r="O5370" s="2">
        <v>43626</v>
      </c>
      <c r="P5370" s="3">
        <v>2.82</v>
      </c>
      <c r="Q5370" s="4">
        <v>5</v>
      </c>
      <c r="R5370" s="3">
        <v>6.24</v>
      </c>
      <c r="S53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0" t="str">
        <f>IF(AIRBNB[[#This Row],[RUIDO(dB)]]&lt;=4,"Silencioso",IF(AIRBNB[[#This Row],[RUIDO(dB)]]&lt;=5.5,"Poco Ruidoso","Ruidoso"))</f>
        <v>Ruidoso</v>
      </c>
      <c r="U5370" t="str">
        <f>IF(AND(AIRBNB[[#This Row],[PRECIO]]&lt;50,AIRBNB[[#This Row],[MIN_NOCHES]]&gt;3),"Dentro del presupuesto","No considerar")</f>
        <v>No considerar</v>
      </c>
      <c r="V5370" t="str">
        <f>VLOOKUP(AIRBNB[[#This Row],[HOST_ID]],Super_host[],5,FALSE)</f>
        <v>Host</v>
      </c>
    </row>
    <row r="5371" spans="1:22">
      <c r="A5371" s="4">
        <v>6400649</v>
      </c>
      <c r="B5371" t="s">
        <v>10860</v>
      </c>
      <c r="C5371" s="4">
        <v>11731168</v>
      </c>
      <c r="D5371" t="s">
        <v>2660</v>
      </c>
      <c r="E5371" t="s">
        <v>10861</v>
      </c>
      <c r="F5371" s="4">
        <v>11217</v>
      </c>
      <c r="G5371" s="13" t="s">
        <v>4662</v>
      </c>
      <c r="H5371" s="13" t="s">
        <v>9576</v>
      </c>
      <c r="I5371" s="1">
        <v>4068848</v>
      </c>
      <c r="J5371" s="1">
        <v>-7399009</v>
      </c>
      <c r="K5371" t="s">
        <v>40</v>
      </c>
      <c r="L5371" s="20">
        <v>65</v>
      </c>
      <c r="M5371" s="4">
        <v>2</v>
      </c>
      <c r="N5371" s="4">
        <v>6</v>
      </c>
      <c r="O5371" s="2">
        <v>42557</v>
      </c>
      <c r="P5371" s="3">
        <v>0.13</v>
      </c>
      <c r="Q5371" s="4">
        <v>1</v>
      </c>
      <c r="R5371" s="3">
        <v>6.9</v>
      </c>
      <c r="S53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1" t="str">
        <f>IF(AIRBNB[[#This Row],[RUIDO(dB)]]&lt;=4,"Silencioso",IF(AIRBNB[[#This Row],[RUIDO(dB)]]&lt;=5.5,"Poco Ruidoso","Ruidoso"))</f>
        <v>Ruidoso</v>
      </c>
      <c r="U5371" t="str">
        <f>IF(AND(AIRBNB[[#This Row],[PRECIO]]&lt;50,AIRBNB[[#This Row],[MIN_NOCHES]]&gt;3),"Dentro del presupuesto","No considerar")</f>
        <v>No considerar</v>
      </c>
      <c r="V5371" t="str">
        <f>VLOOKUP(AIRBNB[[#This Row],[HOST_ID]],Super_host[],5,FALSE)</f>
        <v>Host</v>
      </c>
    </row>
    <row r="5372" spans="1:22">
      <c r="A5372" s="4">
        <v>2260042</v>
      </c>
      <c r="B5372" t="s">
        <v>9124</v>
      </c>
      <c r="C5372" s="4">
        <v>11503864</v>
      </c>
      <c r="D5372" t="s">
        <v>1417</v>
      </c>
      <c r="E5372" t="s">
        <v>9125</v>
      </c>
      <c r="F5372" s="4">
        <v>11103</v>
      </c>
      <c r="G5372" s="13" t="s">
        <v>7897</v>
      </c>
      <c r="H5372" s="13" t="s">
        <v>7940</v>
      </c>
      <c r="I5372" s="1">
        <v>4076427</v>
      </c>
      <c r="J5372" s="1">
        <v>-7391562</v>
      </c>
      <c r="K5372" t="s">
        <v>268</v>
      </c>
      <c r="L5372" s="20">
        <v>65</v>
      </c>
      <c r="M5372" s="4">
        <v>1</v>
      </c>
      <c r="N5372" s="4">
        <v>0</v>
      </c>
      <c r="O5372" s="2">
        <v>42333</v>
      </c>
      <c r="P5372" s="3">
        <v>0.04</v>
      </c>
      <c r="Q5372" s="4">
        <v>5</v>
      </c>
      <c r="R5372" s="3">
        <v>6.24</v>
      </c>
      <c r="S53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2" t="str">
        <f>IF(AIRBNB[[#This Row],[RUIDO(dB)]]&lt;=4,"Silencioso",IF(AIRBNB[[#This Row],[RUIDO(dB)]]&lt;=5.5,"Poco Ruidoso","Ruidoso"))</f>
        <v>Ruidoso</v>
      </c>
      <c r="U5372" t="str">
        <f>IF(AND(AIRBNB[[#This Row],[PRECIO]]&lt;50,AIRBNB[[#This Row],[MIN_NOCHES]]&gt;3),"Dentro del presupuesto","No considerar")</f>
        <v>No considerar</v>
      </c>
      <c r="V5372" t="str">
        <f>VLOOKUP(AIRBNB[[#This Row],[HOST_ID]],Super_host[],5,FALSE)</f>
        <v>Host</v>
      </c>
    </row>
    <row r="5373" spans="1:22">
      <c r="A5373" s="4">
        <v>2236458</v>
      </c>
      <c r="B5373" t="s">
        <v>7992</v>
      </c>
      <c r="C5373" s="4">
        <v>11418277</v>
      </c>
      <c r="D5373" t="s">
        <v>217</v>
      </c>
      <c r="E5373" t="s">
        <v>7993</v>
      </c>
      <c r="F5373" s="4">
        <v>11103</v>
      </c>
      <c r="G5373" s="13" t="s">
        <v>7897</v>
      </c>
      <c r="H5373" s="13" t="s">
        <v>7940</v>
      </c>
      <c r="I5373" s="1">
        <v>4076437</v>
      </c>
      <c r="J5373" s="1">
        <v>-739195</v>
      </c>
      <c r="K5373" t="s">
        <v>5</v>
      </c>
      <c r="L5373" s="20">
        <v>65</v>
      </c>
      <c r="M5373" s="4">
        <v>4</v>
      </c>
      <c r="N5373" s="4">
        <v>2</v>
      </c>
      <c r="O5373" s="2">
        <v>41750</v>
      </c>
      <c r="P5373" s="3">
        <v>0.03</v>
      </c>
      <c r="Q5373" s="4">
        <v>5</v>
      </c>
      <c r="R5373" s="3">
        <v>6.24</v>
      </c>
      <c r="S53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3" t="str">
        <f>IF(AIRBNB[[#This Row],[RUIDO(dB)]]&lt;=4,"Silencioso",IF(AIRBNB[[#This Row],[RUIDO(dB)]]&lt;=5.5,"Poco Ruidoso","Ruidoso"))</f>
        <v>Ruidoso</v>
      </c>
      <c r="U5373" t="str">
        <f>IF(AND(AIRBNB[[#This Row],[PRECIO]]&lt;50,AIRBNB[[#This Row],[MIN_NOCHES]]&gt;3),"Dentro del presupuesto","No considerar")</f>
        <v>No considerar</v>
      </c>
      <c r="V5373" t="str">
        <f>VLOOKUP(AIRBNB[[#This Row],[HOST_ID]],Super_host[],5,FALSE)</f>
        <v>Host</v>
      </c>
    </row>
    <row r="5374" spans="1:22">
      <c r="A5374" s="4">
        <v>2830518</v>
      </c>
      <c r="B5374" t="s">
        <v>8458</v>
      </c>
      <c r="C5374" s="4">
        <v>11363157</v>
      </c>
      <c r="D5374" t="s">
        <v>7256</v>
      </c>
      <c r="E5374" t="s">
        <v>8459</v>
      </c>
      <c r="F5374" s="4">
        <v>11106</v>
      </c>
      <c r="G5374" s="13" t="s">
        <v>7897</v>
      </c>
      <c r="H5374" s="13" t="s">
        <v>7940</v>
      </c>
      <c r="I5374" s="1">
        <v>4076123</v>
      </c>
      <c r="J5374" s="1">
        <v>-7392177</v>
      </c>
      <c r="K5374" t="s">
        <v>40</v>
      </c>
      <c r="L5374" s="20">
        <v>65</v>
      </c>
      <c r="M5374" s="4">
        <v>50</v>
      </c>
      <c r="N5374" s="4">
        <v>30</v>
      </c>
      <c r="O5374" s="2">
        <v>42323</v>
      </c>
      <c r="P5374" s="3">
        <v>0.48</v>
      </c>
      <c r="Q5374" s="4">
        <v>5</v>
      </c>
      <c r="R5374" s="3">
        <v>6.24</v>
      </c>
      <c r="S53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4" t="str">
        <f>IF(AIRBNB[[#This Row],[RUIDO(dB)]]&lt;=4,"Silencioso",IF(AIRBNB[[#This Row],[RUIDO(dB)]]&lt;=5.5,"Poco Ruidoso","Ruidoso"))</f>
        <v>Ruidoso</v>
      </c>
      <c r="U5374" t="str">
        <f>IF(AND(AIRBNB[[#This Row],[PRECIO]]&lt;50,AIRBNB[[#This Row],[MIN_NOCHES]]&gt;3),"Dentro del presupuesto","No considerar")</f>
        <v>No considerar</v>
      </c>
      <c r="V5374" t="str">
        <f>VLOOKUP(AIRBNB[[#This Row],[HOST_ID]],Super_host[],5,FALSE)</f>
        <v>Host</v>
      </c>
    </row>
    <row r="5375" spans="1:22">
      <c r="A5375" s="4">
        <v>2157550</v>
      </c>
      <c r="B5375" t="s">
        <v>11222</v>
      </c>
      <c r="C5375" s="4">
        <v>11010011</v>
      </c>
      <c r="D5375" t="s">
        <v>875</v>
      </c>
      <c r="E5375" t="s">
        <v>11223</v>
      </c>
      <c r="F5375" s="4">
        <v>11237</v>
      </c>
      <c r="G5375" s="13" t="s">
        <v>4662</v>
      </c>
      <c r="H5375" s="13" t="s">
        <v>9274</v>
      </c>
      <c r="I5375" s="1">
        <v>4070751</v>
      </c>
      <c r="J5375" s="1">
        <v>-7392058</v>
      </c>
      <c r="K5375" t="s">
        <v>5</v>
      </c>
      <c r="L5375" s="20">
        <v>65</v>
      </c>
      <c r="M5375" s="4">
        <v>5</v>
      </c>
      <c r="N5375" s="4">
        <v>9</v>
      </c>
      <c r="O5375" s="2">
        <v>42912</v>
      </c>
      <c r="P5375" s="3">
        <v>0.18</v>
      </c>
      <c r="Q5375" s="4">
        <v>1</v>
      </c>
      <c r="R5375" s="3">
        <v>6.9</v>
      </c>
      <c r="S53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5" t="str">
        <f>IF(AIRBNB[[#This Row],[RUIDO(dB)]]&lt;=4,"Silencioso",IF(AIRBNB[[#This Row],[RUIDO(dB)]]&lt;=5.5,"Poco Ruidoso","Ruidoso"))</f>
        <v>Ruidoso</v>
      </c>
      <c r="U5375" t="str">
        <f>IF(AND(AIRBNB[[#This Row],[PRECIO]]&lt;50,AIRBNB[[#This Row],[MIN_NOCHES]]&gt;3),"Dentro del presupuesto","No considerar")</f>
        <v>No considerar</v>
      </c>
      <c r="V5375" t="str">
        <f>VLOOKUP(AIRBNB[[#This Row],[HOST_ID]],Super_host[],5,FALSE)</f>
        <v>Host</v>
      </c>
    </row>
    <row r="5376" spans="1:22">
      <c r="A5376" s="4">
        <v>4838540</v>
      </c>
      <c r="B5376" t="s">
        <v>2691</v>
      </c>
      <c r="C5376" s="4">
        <v>10600973</v>
      </c>
      <c r="D5376" t="s">
        <v>2692</v>
      </c>
      <c r="E5376" t="s">
        <v>2693</v>
      </c>
      <c r="F5376" s="4">
        <v>10029</v>
      </c>
      <c r="G5376" s="13" t="s">
        <v>124</v>
      </c>
      <c r="H5376" s="13" t="s">
        <v>219</v>
      </c>
      <c r="I5376" s="1">
        <v>4079113</v>
      </c>
      <c r="J5376" s="1">
        <v>-7394792</v>
      </c>
      <c r="K5376" t="s">
        <v>40</v>
      </c>
      <c r="L5376" s="20">
        <v>65</v>
      </c>
      <c r="M5376" s="4">
        <v>5</v>
      </c>
      <c r="N5376" s="4">
        <v>7</v>
      </c>
      <c r="O5376" s="2">
        <v>43234</v>
      </c>
      <c r="P5376" s="3">
        <v>0.22</v>
      </c>
      <c r="Q5376" s="4">
        <v>1</v>
      </c>
      <c r="R5376" s="3">
        <v>5.6</v>
      </c>
      <c r="S53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6" t="str">
        <f>IF(AIRBNB[[#This Row],[RUIDO(dB)]]&lt;=4,"Silencioso",IF(AIRBNB[[#This Row],[RUIDO(dB)]]&lt;=5.5,"Poco Ruidoso","Ruidoso"))</f>
        <v>Ruidoso</v>
      </c>
      <c r="U5376" t="str">
        <f>IF(AND(AIRBNB[[#This Row],[PRECIO]]&lt;50,AIRBNB[[#This Row],[MIN_NOCHES]]&gt;3),"Dentro del presupuesto","No considerar")</f>
        <v>No considerar</v>
      </c>
      <c r="V5376" t="str">
        <f>VLOOKUP(AIRBNB[[#This Row],[HOST_ID]],Super_host[],5,FALSE)</f>
        <v>Host</v>
      </c>
    </row>
    <row r="5377" spans="1:22">
      <c r="A5377" s="4">
        <v>3950114</v>
      </c>
      <c r="B5377" t="s">
        <v>8341</v>
      </c>
      <c r="C5377" s="4">
        <v>10528897</v>
      </c>
      <c r="D5377" t="s">
        <v>6270</v>
      </c>
      <c r="E5377" t="s">
        <v>8342</v>
      </c>
      <c r="F5377" s="4">
        <v>11103</v>
      </c>
      <c r="G5377" s="13" t="s">
        <v>7897</v>
      </c>
      <c r="H5377" s="13" t="s">
        <v>7940</v>
      </c>
      <c r="I5377" s="1">
        <v>4076957</v>
      </c>
      <c r="J5377" s="1">
        <v>-7391502</v>
      </c>
      <c r="K5377" t="s">
        <v>40</v>
      </c>
      <c r="L5377" s="20">
        <v>65</v>
      </c>
      <c r="M5377" s="4">
        <v>2</v>
      </c>
      <c r="N5377" s="4">
        <v>16</v>
      </c>
      <c r="O5377" s="2">
        <v>43647</v>
      </c>
      <c r="P5377" s="3">
        <v>0.27</v>
      </c>
      <c r="Q5377" s="4">
        <v>5</v>
      </c>
      <c r="R5377" s="3">
        <v>6.24</v>
      </c>
      <c r="S53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7" t="str">
        <f>IF(AIRBNB[[#This Row],[RUIDO(dB)]]&lt;=4,"Silencioso",IF(AIRBNB[[#This Row],[RUIDO(dB)]]&lt;=5.5,"Poco Ruidoso","Ruidoso"))</f>
        <v>Ruidoso</v>
      </c>
      <c r="U5377" t="str">
        <f>IF(AND(AIRBNB[[#This Row],[PRECIO]]&lt;50,AIRBNB[[#This Row],[MIN_NOCHES]]&gt;3),"Dentro del presupuesto","No considerar")</f>
        <v>No considerar</v>
      </c>
      <c r="V5377" t="str">
        <f>VLOOKUP(AIRBNB[[#This Row],[HOST_ID]],Super_host[],5,FALSE)</f>
        <v>Host</v>
      </c>
    </row>
    <row r="5378" spans="1:22">
      <c r="A5378" s="4">
        <v>1929321</v>
      </c>
      <c r="B5378" t="s">
        <v>12204</v>
      </c>
      <c r="C5378" s="4">
        <v>9991075</v>
      </c>
      <c r="D5378" t="s">
        <v>6270</v>
      </c>
      <c r="E5378" t="s">
        <v>11672</v>
      </c>
      <c r="F5378" s="4">
        <v>11238</v>
      </c>
      <c r="G5378" s="13" t="s">
        <v>4662</v>
      </c>
      <c r="H5378" s="13" t="s">
        <v>9387</v>
      </c>
      <c r="I5378" s="1">
        <v>4068492</v>
      </c>
      <c r="J5378" s="1">
        <v>-7396669</v>
      </c>
      <c r="K5378" t="s">
        <v>5</v>
      </c>
      <c r="L5378" s="20">
        <v>65</v>
      </c>
      <c r="M5378" s="4">
        <v>1</v>
      </c>
      <c r="N5378" s="4">
        <v>16</v>
      </c>
      <c r="O5378" s="2">
        <v>42842</v>
      </c>
      <c r="P5378" s="3">
        <v>0.38</v>
      </c>
      <c r="Q5378" s="4">
        <v>1</v>
      </c>
      <c r="R5378" s="3">
        <v>6.9</v>
      </c>
      <c r="S53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8" t="str">
        <f>IF(AIRBNB[[#This Row],[RUIDO(dB)]]&lt;=4,"Silencioso",IF(AIRBNB[[#This Row],[RUIDO(dB)]]&lt;=5.5,"Poco Ruidoso","Ruidoso"))</f>
        <v>Ruidoso</v>
      </c>
      <c r="U5378" t="str">
        <f>IF(AND(AIRBNB[[#This Row],[PRECIO]]&lt;50,AIRBNB[[#This Row],[MIN_NOCHES]]&gt;3),"Dentro del presupuesto","No considerar")</f>
        <v>No considerar</v>
      </c>
      <c r="V5378" t="str">
        <f>VLOOKUP(AIRBNB[[#This Row],[HOST_ID]],Super_host[],5,FALSE)</f>
        <v>Host</v>
      </c>
    </row>
    <row r="5379" spans="1:22">
      <c r="A5379" s="4">
        <v>2082328</v>
      </c>
      <c r="B5379" t="s">
        <v>16515</v>
      </c>
      <c r="C5379" s="4">
        <v>9947836</v>
      </c>
      <c r="D5379" t="s">
        <v>5661</v>
      </c>
      <c r="E5379" t="s">
        <v>16516</v>
      </c>
      <c r="F5379" s="4">
        <v>10459</v>
      </c>
      <c r="G5379" s="13" t="s">
        <v>16360</v>
      </c>
      <c r="H5379" s="13" t="s">
        <v>16361</v>
      </c>
      <c r="I5379" s="1">
        <v>4082347</v>
      </c>
      <c r="J5379" s="1">
        <v>-7389495</v>
      </c>
      <c r="K5379" t="s">
        <v>40</v>
      </c>
      <c r="L5379" s="20">
        <v>65</v>
      </c>
      <c r="M5379" s="4">
        <v>4</v>
      </c>
      <c r="N5379" s="4">
        <v>26</v>
      </c>
      <c r="O5379" s="2">
        <v>43613</v>
      </c>
      <c r="P5379" s="3">
        <v>0.85</v>
      </c>
      <c r="Q5379" s="4">
        <v>5</v>
      </c>
      <c r="R5379" s="3">
        <v>7.84</v>
      </c>
      <c r="S53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79" t="str">
        <f>IF(AIRBNB[[#This Row],[RUIDO(dB)]]&lt;=4,"Silencioso",IF(AIRBNB[[#This Row],[RUIDO(dB)]]&lt;=5.5,"Poco Ruidoso","Ruidoso"))</f>
        <v>Ruidoso</v>
      </c>
      <c r="U5379" t="str">
        <f>IF(AND(AIRBNB[[#This Row],[PRECIO]]&lt;50,AIRBNB[[#This Row],[MIN_NOCHES]]&gt;3),"Dentro del presupuesto","No considerar")</f>
        <v>No considerar</v>
      </c>
      <c r="V5379" t="str">
        <f>VLOOKUP(AIRBNB[[#This Row],[HOST_ID]],Super_host[],5,FALSE)</f>
        <v>Host</v>
      </c>
    </row>
    <row r="5380" spans="1:22">
      <c r="A5380" s="4">
        <v>6775943</v>
      </c>
      <c r="B5380" t="s">
        <v>8925</v>
      </c>
      <c r="C5380" s="4">
        <v>9284163</v>
      </c>
      <c r="D5380" t="s">
        <v>7242</v>
      </c>
      <c r="E5380" t="s">
        <v>8926</v>
      </c>
      <c r="F5380" s="4">
        <v>11421</v>
      </c>
      <c r="G5380" s="13" t="s">
        <v>7897</v>
      </c>
      <c r="H5380" s="13" t="s">
        <v>8770</v>
      </c>
      <c r="I5380" s="1">
        <v>4068982</v>
      </c>
      <c r="J5380" s="1">
        <v>-7385379</v>
      </c>
      <c r="K5380" t="s">
        <v>5</v>
      </c>
      <c r="L5380" s="20">
        <v>65</v>
      </c>
      <c r="M5380" s="4">
        <v>2</v>
      </c>
      <c r="N5380" s="4">
        <v>85</v>
      </c>
      <c r="O5380" s="2">
        <v>43640</v>
      </c>
      <c r="P5380" s="3">
        <v>2.4</v>
      </c>
      <c r="Q5380" s="4">
        <v>5</v>
      </c>
      <c r="R5380" s="3">
        <v>6.24</v>
      </c>
      <c r="S53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0" t="str">
        <f>IF(AIRBNB[[#This Row],[RUIDO(dB)]]&lt;=4,"Silencioso",IF(AIRBNB[[#This Row],[RUIDO(dB)]]&lt;=5.5,"Poco Ruidoso","Ruidoso"))</f>
        <v>Ruidoso</v>
      </c>
      <c r="U5380" t="str">
        <f>IF(AND(AIRBNB[[#This Row],[PRECIO]]&lt;50,AIRBNB[[#This Row],[MIN_NOCHES]]&gt;3),"Dentro del presupuesto","No considerar")</f>
        <v>No considerar</v>
      </c>
      <c r="V5380" t="str">
        <f>VLOOKUP(AIRBNB[[#This Row],[HOST_ID]],Super_host[],5,FALSE)</f>
        <v>Host</v>
      </c>
    </row>
    <row r="5381" spans="1:22">
      <c r="A5381" s="4">
        <v>1690764</v>
      </c>
      <c r="B5381" t="s">
        <v>10086</v>
      </c>
      <c r="C5381" s="4">
        <v>8925493</v>
      </c>
      <c r="D5381" t="s">
        <v>5759</v>
      </c>
      <c r="E5381" t="s">
        <v>10087</v>
      </c>
      <c r="F5381" s="4">
        <v>11233</v>
      </c>
      <c r="G5381" s="13" t="s">
        <v>4662</v>
      </c>
      <c r="H5381" s="13" t="s">
        <v>9230</v>
      </c>
      <c r="I5381" s="1">
        <v>4068208</v>
      </c>
      <c r="J5381" s="1">
        <v>-739104</v>
      </c>
      <c r="K5381" t="s">
        <v>40</v>
      </c>
      <c r="L5381" s="20">
        <v>65</v>
      </c>
      <c r="M5381" s="4">
        <v>3</v>
      </c>
      <c r="N5381" s="4">
        <v>2</v>
      </c>
      <c r="O5381" s="2">
        <v>43592</v>
      </c>
      <c r="P5381" s="3">
        <v>0.06</v>
      </c>
      <c r="Q5381" s="4">
        <v>1</v>
      </c>
      <c r="R5381" s="3">
        <v>6.9</v>
      </c>
      <c r="S53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1" t="str">
        <f>IF(AIRBNB[[#This Row],[RUIDO(dB)]]&lt;=4,"Silencioso",IF(AIRBNB[[#This Row],[RUIDO(dB)]]&lt;=5.5,"Poco Ruidoso","Ruidoso"))</f>
        <v>Ruidoso</v>
      </c>
      <c r="U5381" t="str">
        <f>IF(AND(AIRBNB[[#This Row],[PRECIO]]&lt;50,AIRBNB[[#This Row],[MIN_NOCHES]]&gt;3),"Dentro del presupuesto","No considerar")</f>
        <v>No considerar</v>
      </c>
      <c r="V5381" t="str">
        <f>VLOOKUP(AIRBNB[[#This Row],[HOST_ID]],Super_host[],5,FALSE)</f>
        <v>Host</v>
      </c>
    </row>
    <row r="5382" spans="1:22">
      <c r="A5382" s="4">
        <v>4776045</v>
      </c>
      <c r="B5382" t="s">
        <v>10999</v>
      </c>
      <c r="C5382" s="4">
        <v>8873293</v>
      </c>
      <c r="D5382" t="s">
        <v>11000</v>
      </c>
      <c r="E5382" t="s">
        <v>11001</v>
      </c>
      <c r="F5382" s="4">
        <v>11205</v>
      </c>
      <c r="G5382" s="13" t="s">
        <v>4662</v>
      </c>
      <c r="H5382" s="13" t="s">
        <v>9230</v>
      </c>
      <c r="I5382" s="1">
        <v>4068897</v>
      </c>
      <c r="J5382" s="1">
        <v>-7395477</v>
      </c>
      <c r="K5382" t="s">
        <v>40</v>
      </c>
      <c r="L5382" s="20">
        <v>65</v>
      </c>
      <c r="M5382" s="4">
        <v>2</v>
      </c>
      <c r="N5382" s="4">
        <v>8</v>
      </c>
      <c r="O5382" s="2">
        <v>43470</v>
      </c>
      <c r="P5382" s="3">
        <v>0.15</v>
      </c>
      <c r="Q5382" s="4">
        <v>1</v>
      </c>
      <c r="R5382" s="3">
        <v>6.9</v>
      </c>
      <c r="S53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2" t="str">
        <f>IF(AIRBNB[[#This Row],[RUIDO(dB)]]&lt;=4,"Silencioso",IF(AIRBNB[[#This Row],[RUIDO(dB)]]&lt;=5.5,"Poco Ruidoso","Ruidoso"))</f>
        <v>Ruidoso</v>
      </c>
      <c r="U5382" t="str">
        <f>IF(AND(AIRBNB[[#This Row],[PRECIO]]&lt;50,AIRBNB[[#This Row],[MIN_NOCHES]]&gt;3),"Dentro del presupuesto","No considerar")</f>
        <v>No considerar</v>
      </c>
      <c r="V5382" t="str">
        <f>VLOOKUP(AIRBNB[[#This Row],[HOST_ID]],Super_host[],5,FALSE)</f>
        <v>Host</v>
      </c>
    </row>
    <row r="5383" spans="1:22">
      <c r="A5383" s="4">
        <v>5054397</v>
      </c>
      <c r="B5383" t="s">
        <v>11754</v>
      </c>
      <c r="C5383" s="4">
        <v>8873293</v>
      </c>
      <c r="D5383" t="s">
        <v>11000</v>
      </c>
      <c r="E5383" t="s">
        <v>11755</v>
      </c>
      <c r="F5383" s="4">
        <v>11205</v>
      </c>
      <c r="G5383" s="13" t="s">
        <v>4662</v>
      </c>
      <c r="H5383" s="13" t="s">
        <v>9230</v>
      </c>
      <c r="I5383" s="1">
        <v>4068951</v>
      </c>
      <c r="J5383" s="1">
        <v>-7395524</v>
      </c>
      <c r="K5383" t="s">
        <v>40</v>
      </c>
      <c r="L5383" s="20">
        <v>65</v>
      </c>
      <c r="M5383" s="4">
        <v>2</v>
      </c>
      <c r="N5383" s="4">
        <v>14</v>
      </c>
      <c r="O5383" s="2">
        <v>43246</v>
      </c>
      <c r="P5383" s="3">
        <v>0.27</v>
      </c>
      <c r="Q5383" s="4">
        <v>1</v>
      </c>
      <c r="R5383" s="3">
        <v>6.9</v>
      </c>
      <c r="S53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3" t="str">
        <f>IF(AIRBNB[[#This Row],[RUIDO(dB)]]&lt;=4,"Silencioso",IF(AIRBNB[[#This Row],[RUIDO(dB)]]&lt;=5.5,"Poco Ruidoso","Ruidoso"))</f>
        <v>Ruidoso</v>
      </c>
      <c r="U5383" t="str">
        <f>IF(AND(AIRBNB[[#This Row],[PRECIO]]&lt;50,AIRBNB[[#This Row],[MIN_NOCHES]]&gt;3),"Dentro del presupuesto","No considerar")</f>
        <v>No considerar</v>
      </c>
      <c r="V5383" t="str">
        <f>VLOOKUP(AIRBNB[[#This Row],[HOST_ID]],Super_host[],5,FALSE)</f>
        <v>Host</v>
      </c>
    </row>
    <row r="5384" spans="1:22">
      <c r="A5384" s="4">
        <v>2671737</v>
      </c>
      <c r="B5384" t="s">
        <v>383</v>
      </c>
      <c r="C5384" s="4">
        <v>8212880</v>
      </c>
      <c r="D5384" t="s">
        <v>384</v>
      </c>
      <c r="E5384" t="s">
        <v>385</v>
      </c>
      <c r="F5384" s="4">
        <v>10032</v>
      </c>
      <c r="G5384" s="13" t="s">
        <v>124</v>
      </c>
      <c r="H5384" s="13" t="s">
        <v>125</v>
      </c>
      <c r="I5384" s="1">
        <v>4083677</v>
      </c>
      <c r="J5384" s="1">
        <v>-7394314</v>
      </c>
      <c r="K5384" t="s">
        <v>40</v>
      </c>
      <c r="L5384" s="20">
        <v>65</v>
      </c>
      <c r="M5384" s="4">
        <v>3</v>
      </c>
      <c r="N5384" s="4">
        <v>1</v>
      </c>
      <c r="O5384" s="2">
        <v>41751</v>
      </c>
      <c r="P5384" s="3">
        <v>0.02</v>
      </c>
      <c r="Q5384" s="4">
        <v>1</v>
      </c>
      <c r="R5384" s="3">
        <v>5.6</v>
      </c>
      <c r="S53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4" t="str">
        <f>IF(AIRBNB[[#This Row],[RUIDO(dB)]]&lt;=4,"Silencioso",IF(AIRBNB[[#This Row],[RUIDO(dB)]]&lt;=5.5,"Poco Ruidoso","Ruidoso"))</f>
        <v>Ruidoso</v>
      </c>
      <c r="U5384" t="str">
        <f>IF(AND(AIRBNB[[#This Row],[PRECIO]]&lt;50,AIRBNB[[#This Row],[MIN_NOCHES]]&gt;3),"Dentro del presupuesto","No considerar")</f>
        <v>No considerar</v>
      </c>
      <c r="V5384" t="str">
        <f>VLOOKUP(AIRBNB[[#This Row],[HOST_ID]],Super_host[],5,FALSE)</f>
        <v>Host</v>
      </c>
    </row>
    <row r="5385" spans="1:22">
      <c r="A5385" s="4">
        <v>1794250</v>
      </c>
      <c r="B5385" t="s">
        <v>12409</v>
      </c>
      <c r="C5385" s="4">
        <v>7757648</v>
      </c>
      <c r="D5385" t="s">
        <v>1522</v>
      </c>
      <c r="E5385" t="s">
        <v>12410</v>
      </c>
      <c r="F5385" s="4">
        <v>11211</v>
      </c>
      <c r="G5385" s="13" t="s">
        <v>4662</v>
      </c>
      <c r="H5385" s="13" t="s">
        <v>9218</v>
      </c>
      <c r="I5385" s="1">
        <v>4070683</v>
      </c>
      <c r="J5385" s="1">
        <v>-7395375</v>
      </c>
      <c r="K5385" t="s">
        <v>40</v>
      </c>
      <c r="L5385" s="20">
        <v>65</v>
      </c>
      <c r="M5385" s="4">
        <v>1</v>
      </c>
      <c r="N5385" s="4">
        <v>10</v>
      </c>
      <c r="O5385" s="2">
        <v>43605</v>
      </c>
      <c r="P5385" s="3">
        <v>0.44</v>
      </c>
      <c r="Q5385" s="4">
        <v>1</v>
      </c>
      <c r="R5385" s="3">
        <v>6.9</v>
      </c>
      <c r="S53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5" t="str">
        <f>IF(AIRBNB[[#This Row],[RUIDO(dB)]]&lt;=4,"Silencioso",IF(AIRBNB[[#This Row],[RUIDO(dB)]]&lt;=5.5,"Poco Ruidoso","Ruidoso"))</f>
        <v>Ruidoso</v>
      </c>
      <c r="U5385" t="str">
        <f>IF(AND(AIRBNB[[#This Row],[PRECIO]]&lt;50,AIRBNB[[#This Row],[MIN_NOCHES]]&gt;3),"Dentro del presupuesto","No considerar")</f>
        <v>No considerar</v>
      </c>
      <c r="V5385" t="str">
        <f>VLOOKUP(AIRBNB[[#This Row],[HOST_ID]],Super_host[],5,FALSE)</f>
        <v>Host</v>
      </c>
    </row>
    <row r="5386" spans="1:22">
      <c r="A5386" s="4">
        <v>1438870</v>
      </c>
      <c r="B5386" t="s">
        <v>4619</v>
      </c>
      <c r="C5386" s="4">
        <v>7728790</v>
      </c>
      <c r="D5386" t="s">
        <v>4620</v>
      </c>
      <c r="E5386" t="s">
        <v>4621</v>
      </c>
      <c r="F5386" s="4">
        <v>10031</v>
      </c>
      <c r="G5386" s="13" t="s">
        <v>124</v>
      </c>
      <c r="H5386" s="13" t="s">
        <v>148</v>
      </c>
      <c r="I5386" s="1">
        <v>4082407</v>
      </c>
      <c r="J5386" s="1">
        <v>-7394434</v>
      </c>
      <c r="K5386" t="s">
        <v>40</v>
      </c>
      <c r="L5386" s="20">
        <v>65</v>
      </c>
      <c r="M5386" s="4">
        <v>7</v>
      </c>
      <c r="N5386" s="4">
        <v>40</v>
      </c>
      <c r="O5386" s="2">
        <v>43629</v>
      </c>
      <c r="P5386" s="3">
        <v>0.86</v>
      </c>
      <c r="Q5386" s="4">
        <v>1</v>
      </c>
      <c r="R5386" s="3">
        <v>5.6</v>
      </c>
      <c r="S53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6" t="str">
        <f>IF(AIRBNB[[#This Row],[RUIDO(dB)]]&lt;=4,"Silencioso",IF(AIRBNB[[#This Row],[RUIDO(dB)]]&lt;=5.5,"Poco Ruidoso","Ruidoso"))</f>
        <v>Ruidoso</v>
      </c>
      <c r="U5386" t="str">
        <f>IF(AND(AIRBNB[[#This Row],[PRECIO]]&lt;50,AIRBNB[[#This Row],[MIN_NOCHES]]&gt;3),"Dentro del presupuesto","No considerar")</f>
        <v>No considerar</v>
      </c>
      <c r="V5386" t="str">
        <f>VLOOKUP(AIRBNB[[#This Row],[HOST_ID]],Super_host[],5,FALSE)</f>
        <v>Host</v>
      </c>
    </row>
    <row r="5387" spans="1:22">
      <c r="A5387" s="4">
        <v>5591612</v>
      </c>
      <c r="B5387" t="s">
        <v>13257</v>
      </c>
      <c r="C5387" s="4">
        <v>7434416</v>
      </c>
      <c r="D5387" t="s">
        <v>933</v>
      </c>
      <c r="E5387" t="s">
        <v>13258</v>
      </c>
      <c r="F5387" s="4">
        <v>11226</v>
      </c>
      <c r="G5387" s="13" t="s">
        <v>4662</v>
      </c>
      <c r="H5387" s="13" t="s">
        <v>9427</v>
      </c>
      <c r="I5387" s="1">
        <v>4064913</v>
      </c>
      <c r="J5387" s="1">
        <v>-7396379</v>
      </c>
      <c r="K5387" t="s">
        <v>5</v>
      </c>
      <c r="L5387" s="20">
        <v>65</v>
      </c>
      <c r="M5387" s="4">
        <v>1</v>
      </c>
      <c r="N5387" s="4">
        <v>45</v>
      </c>
      <c r="O5387" s="2">
        <v>43639</v>
      </c>
      <c r="P5387" s="3">
        <v>0.86</v>
      </c>
      <c r="Q5387" s="4">
        <v>1</v>
      </c>
      <c r="R5387" s="3">
        <v>6.9</v>
      </c>
      <c r="S53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7" t="str">
        <f>IF(AIRBNB[[#This Row],[RUIDO(dB)]]&lt;=4,"Silencioso",IF(AIRBNB[[#This Row],[RUIDO(dB)]]&lt;=5.5,"Poco Ruidoso","Ruidoso"))</f>
        <v>Ruidoso</v>
      </c>
      <c r="U5387" t="str">
        <f>IF(AND(AIRBNB[[#This Row],[PRECIO]]&lt;50,AIRBNB[[#This Row],[MIN_NOCHES]]&gt;3),"Dentro del presupuesto","No considerar")</f>
        <v>No considerar</v>
      </c>
      <c r="V5387" t="str">
        <f>VLOOKUP(AIRBNB[[#This Row],[HOST_ID]],Super_host[],5,FALSE)</f>
        <v>Host</v>
      </c>
    </row>
    <row r="5388" spans="1:22">
      <c r="A5388" s="4">
        <v>5317871</v>
      </c>
      <c r="B5388" t="s">
        <v>15765</v>
      </c>
      <c r="C5388" s="4">
        <v>7389379</v>
      </c>
      <c r="D5388" t="s">
        <v>2237</v>
      </c>
      <c r="E5388" t="s">
        <v>15766</v>
      </c>
      <c r="F5388" s="4">
        <v>11217</v>
      </c>
      <c r="G5388" s="13" t="s">
        <v>4662</v>
      </c>
      <c r="H5388" s="13" t="s">
        <v>9222</v>
      </c>
      <c r="I5388" s="1">
        <v>4068436</v>
      </c>
      <c r="J5388" s="1">
        <v>-739735</v>
      </c>
      <c r="K5388" t="s">
        <v>40</v>
      </c>
      <c r="L5388" s="20">
        <v>65</v>
      </c>
      <c r="M5388" s="4">
        <v>2</v>
      </c>
      <c r="N5388" s="4">
        <v>0</v>
      </c>
      <c r="O5388" s="2">
        <v>43534</v>
      </c>
      <c r="P5388" s="3">
        <v>0.28999999999999998</v>
      </c>
      <c r="Q5388" s="4">
        <v>1</v>
      </c>
      <c r="R5388" s="3">
        <v>6.9</v>
      </c>
      <c r="S53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8" t="str">
        <f>IF(AIRBNB[[#This Row],[RUIDO(dB)]]&lt;=4,"Silencioso",IF(AIRBNB[[#This Row],[RUIDO(dB)]]&lt;=5.5,"Poco Ruidoso","Ruidoso"))</f>
        <v>Ruidoso</v>
      </c>
      <c r="U5388" t="str">
        <f>IF(AND(AIRBNB[[#This Row],[PRECIO]]&lt;50,AIRBNB[[#This Row],[MIN_NOCHES]]&gt;3),"Dentro del presupuesto","No considerar")</f>
        <v>No considerar</v>
      </c>
      <c r="V5388" t="str">
        <f>VLOOKUP(AIRBNB[[#This Row],[HOST_ID]],Super_host[],5,FALSE)</f>
        <v>Host</v>
      </c>
    </row>
    <row r="5389" spans="1:22">
      <c r="A5389" s="4">
        <v>1347126</v>
      </c>
      <c r="B5389" t="s">
        <v>11350</v>
      </c>
      <c r="C5389" s="4">
        <v>7308715</v>
      </c>
      <c r="D5389" t="s">
        <v>2203</v>
      </c>
      <c r="E5389" t="s">
        <v>11351</v>
      </c>
      <c r="F5389" s="4">
        <v>11205</v>
      </c>
      <c r="G5389" s="13" t="s">
        <v>4662</v>
      </c>
      <c r="H5389" s="13" t="s">
        <v>9222</v>
      </c>
      <c r="I5389" s="1">
        <v>4069774</v>
      </c>
      <c r="J5389" s="1">
        <v>-7397076</v>
      </c>
      <c r="K5389" t="s">
        <v>40</v>
      </c>
      <c r="L5389" s="20">
        <v>65</v>
      </c>
      <c r="M5389" s="4">
        <v>2</v>
      </c>
      <c r="N5389" s="4">
        <v>14</v>
      </c>
      <c r="O5389" s="2">
        <v>43616</v>
      </c>
      <c r="P5389" s="3">
        <v>0.2</v>
      </c>
      <c r="Q5389" s="4">
        <v>1</v>
      </c>
      <c r="R5389" s="3">
        <v>6.9</v>
      </c>
      <c r="S53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89" t="str">
        <f>IF(AIRBNB[[#This Row],[RUIDO(dB)]]&lt;=4,"Silencioso",IF(AIRBNB[[#This Row],[RUIDO(dB)]]&lt;=5.5,"Poco Ruidoso","Ruidoso"))</f>
        <v>Ruidoso</v>
      </c>
      <c r="U5389" t="str">
        <f>IF(AND(AIRBNB[[#This Row],[PRECIO]]&lt;50,AIRBNB[[#This Row],[MIN_NOCHES]]&gt;3),"Dentro del presupuesto","No considerar")</f>
        <v>No considerar</v>
      </c>
      <c r="V5389" t="str">
        <f>VLOOKUP(AIRBNB[[#This Row],[HOST_ID]],Super_host[],5,FALSE)</f>
        <v>Host</v>
      </c>
    </row>
    <row r="5390" spans="1:22">
      <c r="A5390" s="4">
        <v>1326514</v>
      </c>
      <c r="B5390" t="s">
        <v>13691</v>
      </c>
      <c r="C5390" s="4">
        <v>7240751</v>
      </c>
      <c r="D5390" t="s">
        <v>851</v>
      </c>
      <c r="E5390" t="s">
        <v>13692</v>
      </c>
      <c r="F5390" s="4">
        <v>11213</v>
      </c>
      <c r="G5390" s="13" t="s">
        <v>4662</v>
      </c>
      <c r="H5390" s="13" t="s">
        <v>9252</v>
      </c>
      <c r="I5390" s="1">
        <v>4067475</v>
      </c>
      <c r="J5390" s="1">
        <v>-739465</v>
      </c>
      <c r="K5390" t="s">
        <v>40</v>
      </c>
      <c r="L5390" s="20">
        <v>65</v>
      </c>
      <c r="M5390" s="4">
        <v>3</v>
      </c>
      <c r="N5390" s="4">
        <v>72</v>
      </c>
      <c r="O5390" s="2">
        <v>42917</v>
      </c>
      <c r="P5390" s="3">
        <v>1.22</v>
      </c>
      <c r="Q5390" s="4">
        <v>1</v>
      </c>
      <c r="R5390" s="3">
        <v>6.9</v>
      </c>
      <c r="S53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0" t="str">
        <f>IF(AIRBNB[[#This Row],[RUIDO(dB)]]&lt;=4,"Silencioso",IF(AIRBNB[[#This Row],[RUIDO(dB)]]&lt;=5.5,"Poco Ruidoso","Ruidoso"))</f>
        <v>Ruidoso</v>
      </c>
      <c r="U5390" t="str">
        <f>IF(AND(AIRBNB[[#This Row],[PRECIO]]&lt;50,AIRBNB[[#This Row],[MIN_NOCHES]]&gt;3),"Dentro del presupuesto","No considerar")</f>
        <v>No considerar</v>
      </c>
      <c r="V5390" t="str">
        <f>VLOOKUP(AIRBNB[[#This Row],[HOST_ID]],Super_host[],5,FALSE)</f>
        <v>Host</v>
      </c>
    </row>
    <row r="5391" spans="1:22">
      <c r="A5391" s="4">
        <v>2934382</v>
      </c>
      <c r="B5391" t="s">
        <v>10349</v>
      </c>
      <c r="C5391" s="4">
        <v>7171571</v>
      </c>
      <c r="D5391" t="s">
        <v>933</v>
      </c>
      <c r="E5391" t="s">
        <v>10350</v>
      </c>
      <c r="F5391" s="4">
        <v>11206</v>
      </c>
      <c r="G5391" s="13" t="s">
        <v>4662</v>
      </c>
      <c r="H5391" s="13" t="s">
        <v>9230</v>
      </c>
      <c r="I5391" s="1">
        <v>4069393</v>
      </c>
      <c r="J5391" s="1">
        <v>-7394689</v>
      </c>
      <c r="K5391" t="s">
        <v>40</v>
      </c>
      <c r="L5391" s="20">
        <v>65</v>
      </c>
      <c r="M5391" s="4">
        <v>1</v>
      </c>
      <c r="N5391" s="4">
        <v>4</v>
      </c>
      <c r="O5391" s="2">
        <v>42295</v>
      </c>
      <c r="P5391" s="3">
        <v>0.08</v>
      </c>
      <c r="Q5391" s="4">
        <v>1</v>
      </c>
      <c r="R5391" s="3">
        <v>6.9</v>
      </c>
      <c r="S53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1" t="str">
        <f>IF(AIRBNB[[#This Row],[RUIDO(dB)]]&lt;=4,"Silencioso",IF(AIRBNB[[#This Row],[RUIDO(dB)]]&lt;=5.5,"Poco Ruidoso","Ruidoso"))</f>
        <v>Ruidoso</v>
      </c>
      <c r="U5391" t="str">
        <f>IF(AND(AIRBNB[[#This Row],[PRECIO]]&lt;50,AIRBNB[[#This Row],[MIN_NOCHES]]&gt;3),"Dentro del presupuesto","No considerar")</f>
        <v>No considerar</v>
      </c>
      <c r="V5391" t="str">
        <f>VLOOKUP(AIRBNB[[#This Row],[HOST_ID]],Super_host[],5,FALSE)</f>
        <v>Host</v>
      </c>
    </row>
    <row r="5392" spans="1:22">
      <c r="A5392" s="4">
        <v>2015586</v>
      </c>
      <c r="B5392" t="s">
        <v>10868</v>
      </c>
      <c r="C5392" s="4">
        <v>7127362</v>
      </c>
      <c r="D5392" t="s">
        <v>3169</v>
      </c>
      <c r="E5392" t="s">
        <v>10869</v>
      </c>
      <c r="F5392" s="4">
        <v>11238</v>
      </c>
      <c r="G5392" s="13" t="s">
        <v>4662</v>
      </c>
      <c r="H5392" s="13" t="s">
        <v>9387</v>
      </c>
      <c r="I5392" s="1">
        <v>406841</v>
      </c>
      <c r="J5392" s="1">
        <v>-7396691</v>
      </c>
      <c r="K5392" t="s">
        <v>5</v>
      </c>
      <c r="L5392" s="20">
        <v>65</v>
      </c>
      <c r="M5392" s="4">
        <v>5</v>
      </c>
      <c r="N5392" s="4">
        <v>9</v>
      </c>
      <c r="O5392" s="2">
        <v>42375</v>
      </c>
      <c r="P5392" s="3">
        <v>0.13</v>
      </c>
      <c r="Q5392" s="4">
        <v>1</v>
      </c>
      <c r="R5392" s="3">
        <v>6.9</v>
      </c>
      <c r="S53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2" t="str">
        <f>IF(AIRBNB[[#This Row],[RUIDO(dB)]]&lt;=4,"Silencioso",IF(AIRBNB[[#This Row],[RUIDO(dB)]]&lt;=5.5,"Poco Ruidoso","Ruidoso"))</f>
        <v>Ruidoso</v>
      </c>
      <c r="U5392" t="str">
        <f>IF(AND(AIRBNB[[#This Row],[PRECIO]]&lt;50,AIRBNB[[#This Row],[MIN_NOCHES]]&gt;3),"Dentro del presupuesto","No considerar")</f>
        <v>No considerar</v>
      </c>
      <c r="V5392" t="str">
        <f>VLOOKUP(AIRBNB[[#This Row],[HOST_ID]],Super_host[],5,FALSE)</f>
        <v>Host</v>
      </c>
    </row>
    <row r="5393" spans="1:22">
      <c r="A5393" s="4">
        <v>1267945</v>
      </c>
      <c r="B5393" t="s">
        <v>14084</v>
      </c>
      <c r="C5393" s="4">
        <v>6885157</v>
      </c>
      <c r="D5393" t="s">
        <v>11232</v>
      </c>
      <c r="E5393" t="s">
        <v>14085</v>
      </c>
      <c r="F5393" s="4">
        <v>11216</v>
      </c>
      <c r="G5393" s="13" t="s">
        <v>4662</v>
      </c>
      <c r="H5393" s="13" t="s">
        <v>9230</v>
      </c>
      <c r="I5393" s="1">
        <v>4068201</v>
      </c>
      <c r="J5393" s="1">
        <v>-7395012</v>
      </c>
      <c r="K5393" t="s">
        <v>40</v>
      </c>
      <c r="L5393" s="20">
        <v>65</v>
      </c>
      <c r="M5393" s="4">
        <v>1</v>
      </c>
      <c r="N5393" s="4">
        <v>119</v>
      </c>
      <c r="O5393" s="2">
        <v>43646</v>
      </c>
      <c r="P5393" s="3">
        <v>1.61</v>
      </c>
      <c r="Q5393" s="4">
        <v>1</v>
      </c>
      <c r="R5393" s="3">
        <v>6.9</v>
      </c>
      <c r="S53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3" t="str">
        <f>IF(AIRBNB[[#This Row],[RUIDO(dB)]]&lt;=4,"Silencioso",IF(AIRBNB[[#This Row],[RUIDO(dB)]]&lt;=5.5,"Poco Ruidoso","Ruidoso"))</f>
        <v>Ruidoso</v>
      </c>
      <c r="U5393" t="str">
        <f>IF(AND(AIRBNB[[#This Row],[PRECIO]]&lt;50,AIRBNB[[#This Row],[MIN_NOCHES]]&gt;3),"Dentro del presupuesto","No considerar")</f>
        <v>No considerar</v>
      </c>
      <c r="V5393" t="str">
        <f>VLOOKUP(AIRBNB[[#This Row],[HOST_ID]],Super_host[],5,FALSE)</f>
        <v>Host</v>
      </c>
    </row>
    <row r="5394" spans="1:22">
      <c r="A5394" s="4">
        <v>1264621</v>
      </c>
      <c r="B5394" t="s">
        <v>13632</v>
      </c>
      <c r="C5394" s="4">
        <v>6885157</v>
      </c>
      <c r="D5394" t="s">
        <v>11232</v>
      </c>
      <c r="E5394" t="s">
        <v>13633</v>
      </c>
      <c r="F5394" s="4">
        <v>11216</v>
      </c>
      <c r="G5394" s="13" t="s">
        <v>4662</v>
      </c>
      <c r="H5394" s="13" t="s">
        <v>9230</v>
      </c>
      <c r="I5394" s="1">
        <v>4068388</v>
      </c>
      <c r="J5394" s="1">
        <v>-7395019</v>
      </c>
      <c r="K5394" t="s">
        <v>40</v>
      </c>
      <c r="L5394" s="20">
        <v>65</v>
      </c>
      <c r="M5394" s="4">
        <v>1</v>
      </c>
      <c r="N5394" s="4">
        <v>85</v>
      </c>
      <c r="O5394" s="2">
        <v>43619</v>
      </c>
      <c r="P5394" s="3">
        <v>1.1599999999999999</v>
      </c>
      <c r="Q5394" s="4">
        <v>1</v>
      </c>
      <c r="R5394" s="3">
        <v>6.9</v>
      </c>
      <c r="S53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4" t="str">
        <f>IF(AIRBNB[[#This Row],[RUIDO(dB)]]&lt;=4,"Silencioso",IF(AIRBNB[[#This Row],[RUIDO(dB)]]&lt;=5.5,"Poco Ruidoso","Ruidoso"))</f>
        <v>Ruidoso</v>
      </c>
      <c r="U5394" t="str">
        <f>IF(AND(AIRBNB[[#This Row],[PRECIO]]&lt;50,AIRBNB[[#This Row],[MIN_NOCHES]]&gt;3),"Dentro del presupuesto","No considerar")</f>
        <v>No considerar</v>
      </c>
      <c r="V5394" t="str">
        <f>VLOOKUP(AIRBNB[[#This Row],[HOST_ID]],Super_host[],5,FALSE)</f>
        <v>Host</v>
      </c>
    </row>
    <row r="5395" spans="1:22">
      <c r="A5395" s="4">
        <v>6315050</v>
      </c>
      <c r="B5395" t="s">
        <v>15783</v>
      </c>
      <c r="C5395" s="4">
        <v>6844007</v>
      </c>
      <c r="D5395" t="s">
        <v>5485</v>
      </c>
      <c r="E5395" t="s">
        <v>15784</v>
      </c>
      <c r="F5395" s="4">
        <v>11205</v>
      </c>
      <c r="G5395" s="13" t="s">
        <v>4662</v>
      </c>
      <c r="H5395" s="13" t="s">
        <v>9230</v>
      </c>
      <c r="I5395" s="1">
        <v>4069053</v>
      </c>
      <c r="J5395" s="1">
        <v>-7395466</v>
      </c>
      <c r="K5395" t="s">
        <v>40</v>
      </c>
      <c r="L5395" s="20">
        <v>65</v>
      </c>
      <c r="M5395" s="4">
        <v>3</v>
      </c>
      <c r="N5395" s="4">
        <v>0</v>
      </c>
      <c r="O5395" s="2">
        <v>42856</v>
      </c>
      <c r="P5395" s="3">
        <v>0.02</v>
      </c>
      <c r="Q5395" s="4">
        <v>1</v>
      </c>
      <c r="R5395" s="3">
        <v>6.9</v>
      </c>
      <c r="S53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5" t="str">
        <f>IF(AIRBNB[[#This Row],[RUIDO(dB)]]&lt;=4,"Silencioso",IF(AIRBNB[[#This Row],[RUIDO(dB)]]&lt;=5.5,"Poco Ruidoso","Ruidoso"))</f>
        <v>Ruidoso</v>
      </c>
      <c r="U5395" t="str">
        <f>IF(AND(AIRBNB[[#This Row],[PRECIO]]&lt;50,AIRBNB[[#This Row],[MIN_NOCHES]]&gt;3),"Dentro del presupuesto","No considerar")</f>
        <v>No considerar</v>
      </c>
      <c r="V5395" t="str">
        <f>VLOOKUP(AIRBNB[[#This Row],[HOST_ID]],Super_host[],5,FALSE)</f>
        <v>Host</v>
      </c>
    </row>
    <row r="5396" spans="1:22">
      <c r="A5396" s="4">
        <v>4846877</v>
      </c>
      <c r="B5396" t="s">
        <v>9443</v>
      </c>
      <c r="C5396" s="4">
        <v>6706914</v>
      </c>
      <c r="D5396" t="s">
        <v>9444</v>
      </c>
      <c r="E5396" t="s">
        <v>9445</v>
      </c>
      <c r="F5396" s="4">
        <v>11216</v>
      </c>
      <c r="G5396" s="13" t="s">
        <v>4662</v>
      </c>
      <c r="H5396" s="13" t="s">
        <v>9252</v>
      </c>
      <c r="I5396" s="1">
        <v>4067278</v>
      </c>
      <c r="J5396" s="1">
        <v>-7395688</v>
      </c>
      <c r="K5396" t="s">
        <v>40</v>
      </c>
      <c r="L5396" s="20">
        <v>65</v>
      </c>
      <c r="M5396" s="4">
        <v>1</v>
      </c>
      <c r="N5396" s="4">
        <v>1</v>
      </c>
      <c r="O5396" s="2">
        <v>42008</v>
      </c>
      <c r="P5396" s="3">
        <v>0.02</v>
      </c>
      <c r="Q5396" s="4">
        <v>1</v>
      </c>
      <c r="R5396" s="3">
        <v>6.9</v>
      </c>
      <c r="S53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6" t="str">
        <f>IF(AIRBNB[[#This Row],[RUIDO(dB)]]&lt;=4,"Silencioso",IF(AIRBNB[[#This Row],[RUIDO(dB)]]&lt;=5.5,"Poco Ruidoso","Ruidoso"))</f>
        <v>Ruidoso</v>
      </c>
      <c r="U5396" t="str">
        <f>IF(AND(AIRBNB[[#This Row],[PRECIO]]&lt;50,AIRBNB[[#This Row],[MIN_NOCHES]]&gt;3),"Dentro del presupuesto","No considerar")</f>
        <v>No considerar</v>
      </c>
      <c r="V5396" t="str">
        <f>VLOOKUP(AIRBNB[[#This Row],[HOST_ID]],Super_host[],5,FALSE)</f>
        <v>Host</v>
      </c>
    </row>
    <row r="5397" spans="1:22">
      <c r="A5397" s="4">
        <v>1826701</v>
      </c>
      <c r="B5397" t="s">
        <v>2055</v>
      </c>
      <c r="C5397" s="4">
        <v>6632440</v>
      </c>
      <c r="D5397" t="s">
        <v>620</v>
      </c>
      <c r="E5397" t="s">
        <v>2056</v>
      </c>
      <c r="F5397" s="4">
        <v>10031</v>
      </c>
      <c r="G5397" s="13" t="s">
        <v>124</v>
      </c>
      <c r="H5397" s="13" t="s">
        <v>148</v>
      </c>
      <c r="I5397" s="1">
        <v>4082557</v>
      </c>
      <c r="J5397" s="1">
        <v>-7395514</v>
      </c>
      <c r="K5397" t="s">
        <v>40</v>
      </c>
      <c r="L5397" s="20">
        <v>65</v>
      </c>
      <c r="M5397" s="4">
        <v>7</v>
      </c>
      <c r="N5397" s="4">
        <v>9</v>
      </c>
      <c r="O5397" s="2">
        <v>43606</v>
      </c>
      <c r="P5397" s="3">
        <v>0.14000000000000001</v>
      </c>
      <c r="Q5397" s="4">
        <v>1</v>
      </c>
      <c r="R5397" s="3">
        <v>5.6</v>
      </c>
      <c r="S53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7" t="str">
        <f>IF(AIRBNB[[#This Row],[RUIDO(dB)]]&lt;=4,"Silencioso",IF(AIRBNB[[#This Row],[RUIDO(dB)]]&lt;=5.5,"Poco Ruidoso","Ruidoso"))</f>
        <v>Ruidoso</v>
      </c>
      <c r="U5397" t="str">
        <f>IF(AND(AIRBNB[[#This Row],[PRECIO]]&lt;50,AIRBNB[[#This Row],[MIN_NOCHES]]&gt;3),"Dentro del presupuesto","No considerar")</f>
        <v>No considerar</v>
      </c>
      <c r="V5397" t="str">
        <f>VLOOKUP(AIRBNB[[#This Row],[HOST_ID]],Super_host[],5,FALSE)</f>
        <v>Host</v>
      </c>
    </row>
    <row r="5398" spans="1:22">
      <c r="A5398" s="4">
        <v>2136293</v>
      </c>
      <c r="B5398" t="s">
        <v>8929</v>
      </c>
      <c r="C5398" s="4">
        <v>6599585</v>
      </c>
      <c r="D5398" t="s">
        <v>498</v>
      </c>
      <c r="E5398" t="s">
        <v>8930</v>
      </c>
      <c r="F5398" s="4">
        <v>11418</v>
      </c>
      <c r="G5398" s="13" t="s">
        <v>7897</v>
      </c>
      <c r="H5398" s="13" t="s">
        <v>8277</v>
      </c>
      <c r="I5398" s="1">
        <v>4070171</v>
      </c>
      <c r="J5398" s="1">
        <v>-7382788</v>
      </c>
      <c r="K5398" t="s">
        <v>5</v>
      </c>
      <c r="L5398" s="20">
        <v>65</v>
      </c>
      <c r="M5398" s="4">
        <v>2</v>
      </c>
      <c r="N5398" s="4">
        <v>162</v>
      </c>
      <c r="O5398" s="2">
        <v>43642</v>
      </c>
      <c r="P5398" s="3">
        <v>2.4500000000000002</v>
      </c>
      <c r="Q5398" s="4">
        <v>5</v>
      </c>
      <c r="R5398" s="3">
        <v>6.24</v>
      </c>
      <c r="S53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8" t="str">
        <f>IF(AIRBNB[[#This Row],[RUIDO(dB)]]&lt;=4,"Silencioso",IF(AIRBNB[[#This Row],[RUIDO(dB)]]&lt;=5.5,"Poco Ruidoso","Ruidoso"))</f>
        <v>Ruidoso</v>
      </c>
      <c r="U5398" t="str">
        <f>IF(AND(AIRBNB[[#This Row],[PRECIO]]&lt;50,AIRBNB[[#This Row],[MIN_NOCHES]]&gt;3),"Dentro del presupuesto","No considerar")</f>
        <v>No considerar</v>
      </c>
      <c r="V5398" t="str">
        <f>VLOOKUP(AIRBNB[[#This Row],[HOST_ID]],Super_host[],5,FALSE)</f>
        <v>Host</v>
      </c>
    </row>
    <row r="5399" spans="1:22">
      <c r="A5399" s="4">
        <v>1187643</v>
      </c>
      <c r="B5399" t="s">
        <v>16517</v>
      </c>
      <c r="C5399" s="4">
        <v>6494389</v>
      </c>
      <c r="D5399" t="s">
        <v>233</v>
      </c>
      <c r="E5399" t="s">
        <v>16518</v>
      </c>
      <c r="F5399" s="4">
        <v>10451</v>
      </c>
      <c r="G5399" s="13" t="s">
        <v>16360</v>
      </c>
      <c r="H5399" s="13" t="s">
        <v>16434</v>
      </c>
      <c r="I5399" s="1">
        <v>4080904</v>
      </c>
      <c r="J5399" s="1">
        <v>-7393037</v>
      </c>
      <c r="K5399" t="s">
        <v>40</v>
      </c>
      <c r="L5399" s="20">
        <v>65</v>
      </c>
      <c r="M5399" s="4">
        <v>2</v>
      </c>
      <c r="N5399" s="4">
        <v>64</v>
      </c>
      <c r="O5399" s="2">
        <v>43636</v>
      </c>
      <c r="P5399" s="3">
        <v>0.87</v>
      </c>
      <c r="Q5399" s="4">
        <v>5</v>
      </c>
      <c r="R5399" s="3">
        <v>7.84</v>
      </c>
      <c r="S53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399" t="str">
        <f>IF(AIRBNB[[#This Row],[RUIDO(dB)]]&lt;=4,"Silencioso",IF(AIRBNB[[#This Row],[RUIDO(dB)]]&lt;=5.5,"Poco Ruidoso","Ruidoso"))</f>
        <v>Ruidoso</v>
      </c>
      <c r="U5399" t="str">
        <f>IF(AND(AIRBNB[[#This Row],[PRECIO]]&lt;50,AIRBNB[[#This Row],[MIN_NOCHES]]&gt;3),"Dentro del presupuesto","No considerar")</f>
        <v>No considerar</v>
      </c>
      <c r="V5399" t="str">
        <f>VLOOKUP(AIRBNB[[#This Row],[HOST_ID]],Super_host[],5,FALSE)</f>
        <v>Host</v>
      </c>
    </row>
    <row r="5400" spans="1:22">
      <c r="A5400" s="4">
        <v>1165913</v>
      </c>
      <c r="B5400" t="s">
        <v>8219</v>
      </c>
      <c r="C5400" s="4">
        <v>6385492</v>
      </c>
      <c r="D5400" t="s">
        <v>291</v>
      </c>
      <c r="E5400" t="s">
        <v>8220</v>
      </c>
      <c r="F5400" s="4">
        <v>11104</v>
      </c>
      <c r="G5400" s="13" t="s">
        <v>7897</v>
      </c>
      <c r="H5400" s="13" t="s">
        <v>7923</v>
      </c>
      <c r="I5400" s="1">
        <v>4074239</v>
      </c>
      <c r="J5400" s="1">
        <v>-7392213</v>
      </c>
      <c r="K5400" t="s">
        <v>40</v>
      </c>
      <c r="L5400" s="20">
        <v>65</v>
      </c>
      <c r="M5400" s="4">
        <v>2</v>
      </c>
      <c r="N5400" s="4">
        <v>12</v>
      </c>
      <c r="O5400" s="2">
        <v>43373</v>
      </c>
      <c r="P5400" s="3">
        <v>0.16</v>
      </c>
      <c r="Q5400" s="4">
        <v>5</v>
      </c>
      <c r="R5400" s="3">
        <v>6.24</v>
      </c>
      <c r="S54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0" t="str">
        <f>IF(AIRBNB[[#This Row],[RUIDO(dB)]]&lt;=4,"Silencioso",IF(AIRBNB[[#This Row],[RUIDO(dB)]]&lt;=5.5,"Poco Ruidoso","Ruidoso"))</f>
        <v>Ruidoso</v>
      </c>
      <c r="U5400" t="str">
        <f>IF(AND(AIRBNB[[#This Row],[PRECIO]]&lt;50,AIRBNB[[#This Row],[MIN_NOCHES]]&gt;3),"Dentro del presupuesto","No considerar")</f>
        <v>No considerar</v>
      </c>
      <c r="V5400" t="str">
        <f>VLOOKUP(AIRBNB[[#This Row],[HOST_ID]],Super_host[],5,FALSE)</f>
        <v>Host</v>
      </c>
    </row>
    <row r="5401" spans="1:22">
      <c r="A5401" s="4">
        <v>1138052</v>
      </c>
      <c r="B5401" t="s">
        <v>10687</v>
      </c>
      <c r="C5401" s="4">
        <v>6131397</v>
      </c>
      <c r="D5401" t="s">
        <v>950</v>
      </c>
      <c r="E5401" t="s">
        <v>10688</v>
      </c>
      <c r="F5401" s="4">
        <v>11215</v>
      </c>
      <c r="G5401" s="13" t="s">
        <v>4662</v>
      </c>
      <c r="H5401" s="13" t="s">
        <v>9246</v>
      </c>
      <c r="I5401" s="1">
        <v>4066582</v>
      </c>
      <c r="J5401" s="1">
        <v>-7399349</v>
      </c>
      <c r="K5401" t="s">
        <v>40</v>
      </c>
      <c r="L5401" s="20">
        <v>65</v>
      </c>
      <c r="M5401" s="4">
        <v>1</v>
      </c>
      <c r="N5401" s="4">
        <v>4</v>
      </c>
      <c r="O5401" s="2">
        <v>42599</v>
      </c>
      <c r="P5401" s="3">
        <v>0.11</v>
      </c>
      <c r="Q5401" s="4">
        <v>1</v>
      </c>
      <c r="R5401" s="3">
        <v>6.9</v>
      </c>
      <c r="S54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1" t="str">
        <f>IF(AIRBNB[[#This Row],[RUIDO(dB)]]&lt;=4,"Silencioso",IF(AIRBNB[[#This Row],[RUIDO(dB)]]&lt;=5.5,"Poco Ruidoso","Ruidoso"))</f>
        <v>Ruidoso</v>
      </c>
      <c r="U5401" t="str">
        <f>IF(AND(AIRBNB[[#This Row],[PRECIO]]&lt;50,AIRBNB[[#This Row],[MIN_NOCHES]]&gt;3),"Dentro del presupuesto","No considerar")</f>
        <v>No considerar</v>
      </c>
      <c r="V5401" t="str">
        <f>VLOOKUP(AIRBNB[[#This Row],[HOST_ID]],Super_host[],5,FALSE)</f>
        <v>Host</v>
      </c>
    </row>
    <row r="5402" spans="1:22">
      <c r="A5402" s="4">
        <v>3248671</v>
      </c>
      <c r="B5402" t="s">
        <v>14691</v>
      </c>
      <c r="C5402" s="4">
        <v>6032480</v>
      </c>
      <c r="D5402" t="s">
        <v>49</v>
      </c>
      <c r="E5402" t="s">
        <v>10237</v>
      </c>
      <c r="F5402" s="4">
        <v>11211</v>
      </c>
      <c r="G5402" s="13" t="s">
        <v>4662</v>
      </c>
      <c r="H5402" s="13" t="s">
        <v>9218</v>
      </c>
      <c r="I5402" s="1">
        <v>4071207</v>
      </c>
      <c r="J5402" s="1">
        <v>-7395077</v>
      </c>
      <c r="K5402" t="s">
        <v>40</v>
      </c>
      <c r="L5402" s="20">
        <v>65</v>
      </c>
      <c r="M5402" s="4">
        <v>2</v>
      </c>
      <c r="N5402" s="4">
        <v>152</v>
      </c>
      <c r="O5402" s="2">
        <v>43634</v>
      </c>
      <c r="P5402" s="3">
        <v>2.5</v>
      </c>
      <c r="Q5402" s="4">
        <v>1</v>
      </c>
      <c r="R5402" s="3">
        <v>6.9</v>
      </c>
      <c r="S54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2" t="str">
        <f>IF(AIRBNB[[#This Row],[RUIDO(dB)]]&lt;=4,"Silencioso",IF(AIRBNB[[#This Row],[RUIDO(dB)]]&lt;=5.5,"Poco Ruidoso","Ruidoso"))</f>
        <v>Ruidoso</v>
      </c>
      <c r="U5402" t="str">
        <f>IF(AND(AIRBNB[[#This Row],[PRECIO]]&lt;50,AIRBNB[[#This Row],[MIN_NOCHES]]&gt;3),"Dentro del presupuesto","No considerar")</f>
        <v>No considerar</v>
      </c>
      <c r="V5402" t="str">
        <f>VLOOKUP(AIRBNB[[#This Row],[HOST_ID]],Super_host[],5,FALSE)</f>
        <v>Host</v>
      </c>
    </row>
    <row r="5403" spans="1:22">
      <c r="A5403" s="4">
        <v>6610516</v>
      </c>
      <c r="B5403" t="s">
        <v>9825</v>
      </c>
      <c r="C5403" s="4">
        <v>5753744</v>
      </c>
      <c r="D5403" t="s">
        <v>9826</v>
      </c>
      <c r="E5403" t="s">
        <v>9827</v>
      </c>
      <c r="F5403" s="4">
        <v>11225</v>
      </c>
      <c r="G5403" s="13" t="s">
        <v>4662</v>
      </c>
      <c r="H5403" s="13" t="s">
        <v>9481</v>
      </c>
      <c r="I5403" s="1">
        <v>4066058</v>
      </c>
      <c r="J5403" s="1">
        <v>-7395825</v>
      </c>
      <c r="K5403" t="s">
        <v>5</v>
      </c>
      <c r="L5403" s="20">
        <v>65</v>
      </c>
      <c r="M5403" s="4">
        <v>4</v>
      </c>
      <c r="N5403" s="4">
        <v>2</v>
      </c>
      <c r="O5403" s="2">
        <v>42237</v>
      </c>
      <c r="P5403" s="3">
        <v>0.04</v>
      </c>
      <c r="Q5403" s="4">
        <v>1</v>
      </c>
      <c r="R5403" s="3">
        <v>6.9</v>
      </c>
      <c r="S54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3" t="str">
        <f>IF(AIRBNB[[#This Row],[RUIDO(dB)]]&lt;=4,"Silencioso",IF(AIRBNB[[#This Row],[RUIDO(dB)]]&lt;=5.5,"Poco Ruidoso","Ruidoso"))</f>
        <v>Ruidoso</v>
      </c>
      <c r="U5403" t="str">
        <f>IF(AND(AIRBNB[[#This Row],[PRECIO]]&lt;50,AIRBNB[[#This Row],[MIN_NOCHES]]&gt;3),"Dentro del presupuesto","No considerar")</f>
        <v>No considerar</v>
      </c>
      <c r="V5403" t="str">
        <f>VLOOKUP(AIRBNB[[#This Row],[HOST_ID]],Super_host[],5,FALSE)</f>
        <v>Host</v>
      </c>
    </row>
    <row r="5404" spans="1:22">
      <c r="A5404" s="4">
        <v>3698367</v>
      </c>
      <c r="B5404" t="s">
        <v>10798</v>
      </c>
      <c r="C5404" s="4">
        <v>5465947</v>
      </c>
      <c r="D5404" t="s">
        <v>2709</v>
      </c>
      <c r="E5404" t="s">
        <v>10799</v>
      </c>
      <c r="F5404" s="4">
        <v>11217</v>
      </c>
      <c r="G5404" s="13" t="s">
        <v>4662</v>
      </c>
      <c r="H5404" s="13" t="s">
        <v>9323</v>
      </c>
      <c r="I5404" s="1">
        <v>4067948</v>
      </c>
      <c r="J5404" s="1">
        <v>-7397219</v>
      </c>
      <c r="K5404" t="s">
        <v>40</v>
      </c>
      <c r="L5404" s="20">
        <v>65</v>
      </c>
      <c r="M5404" s="4">
        <v>1</v>
      </c>
      <c r="N5404" s="4">
        <v>6</v>
      </c>
      <c r="O5404" s="2">
        <v>42237</v>
      </c>
      <c r="P5404" s="3">
        <v>0.12</v>
      </c>
      <c r="Q5404" s="4">
        <v>1</v>
      </c>
      <c r="R5404" s="3">
        <v>6.9</v>
      </c>
      <c r="S54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4" t="str">
        <f>IF(AIRBNB[[#This Row],[RUIDO(dB)]]&lt;=4,"Silencioso",IF(AIRBNB[[#This Row],[RUIDO(dB)]]&lt;=5.5,"Poco Ruidoso","Ruidoso"))</f>
        <v>Ruidoso</v>
      </c>
      <c r="U5404" t="str">
        <f>IF(AND(AIRBNB[[#This Row],[PRECIO]]&lt;50,AIRBNB[[#This Row],[MIN_NOCHES]]&gt;3),"Dentro del presupuesto","No considerar")</f>
        <v>No considerar</v>
      </c>
      <c r="V5404" t="str">
        <f>VLOOKUP(AIRBNB[[#This Row],[HOST_ID]],Super_host[],5,FALSE)</f>
        <v>Host</v>
      </c>
    </row>
    <row r="5405" spans="1:22">
      <c r="A5405" s="4">
        <v>2687083</v>
      </c>
      <c r="B5405" t="s">
        <v>10476</v>
      </c>
      <c r="C5405" s="4">
        <v>5283121</v>
      </c>
      <c r="D5405" t="s">
        <v>442</v>
      </c>
      <c r="E5405" t="s">
        <v>10477</v>
      </c>
      <c r="F5405" s="4">
        <v>11216</v>
      </c>
      <c r="G5405" s="13" t="s">
        <v>4662</v>
      </c>
      <c r="H5405" s="13" t="s">
        <v>9230</v>
      </c>
      <c r="I5405" s="1">
        <v>4068571</v>
      </c>
      <c r="J5405" s="1">
        <v>-7395033</v>
      </c>
      <c r="K5405" t="s">
        <v>5</v>
      </c>
      <c r="L5405" s="20">
        <v>65</v>
      </c>
      <c r="M5405" s="4">
        <v>1</v>
      </c>
      <c r="N5405" s="4">
        <v>1</v>
      </c>
      <c r="O5405" s="2">
        <v>43326</v>
      </c>
      <c r="P5405" s="3">
        <v>0.09</v>
      </c>
      <c r="Q5405" s="4">
        <v>1</v>
      </c>
      <c r="R5405" s="3">
        <v>6.9</v>
      </c>
      <c r="S54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5" t="str">
        <f>IF(AIRBNB[[#This Row],[RUIDO(dB)]]&lt;=4,"Silencioso",IF(AIRBNB[[#This Row],[RUIDO(dB)]]&lt;=5.5,"Poco Ruidoso","Ruidoso"))</f>
        <v>Ruidoso</v>
      </c>
      <c r="U5405" t="str">
        <f>IF(AND(AIRBNB[[#This Row],[PRECIO]]&lt;50,AIRBNB[[#This Row],[MIN_NOCHES]]&gt;3),"Dentro del presupuesto","No considerar")</f>
        <v>No considerar</v>
      </c>
      <c r="V5405" t="str">
        <f>VLOOKUP(AIRBNB[[#This Row],[HOST_ID]],Super_host[],5,FALSE)</f>
        <v>Host</v>
      </c>
    </row>
    <row r="5406" spans="1:22">
      <c r="A5406" s="4">
        <v>2214689</v>
      </c>
      <c r="B5406" t="s">
        <v>11296</v>
      </c>
      <c r="C5406" s="4">
        <v>5278391</v>
      </c>
      <c r="D5406" t="s">
        <v>337</v>
      </c>
      <c r="E5406" t="s">
        <v>11297</v>
      </c>
      <c r="F5406" s="4">
        <v>11211</v>
      </c>
      <c r="G5406" s="13" t="s">
        <v>4662</v>
      </c>
      <c r="H5406" s="13" t="s">
        <v>9218</v>
      </c>
      <c r="I5406" s="1">
        <v>4071527</v>
      </c>
      <c r="J5406" s="1">
        <v>-7394038</v>
      </c>
      <c r="K5406" t="s">
        <v>40</v>
      </c>
      <c r="L5406" s="20">
        <v>65</v>
      </c>
      <c r="M5406" s="4">
        <v>4</v>
      </c>
      <c r="N5406" s="4">
        <v>8</v>
      </c>
      <c r="O5406" s="2">
        <v>43343</v>
      </c>
      <c r="P5406" s="3">
        <v>0.19</v>
      </c>
      <c r="Q5406" s="4">
        <v>1</v>
      </c>
      <c r="R5406" s="3">
        <v>6.9</v>
      </c>
      <c r="S54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6" t="str">
        <f>IF(AIRBNB[[#This Row],[RUIDO(dB)]]&lt;=4,"Silencioso",IF(AIRBNB[[#This Row],[RUIDO(dB)]]&lt;=5.5,"Poco Ruidoso","Ruidoso"))</f>
        <v>Ruidoso</v>
      </c>
      <c r="U5406" t="str">
        <f>IF(AND(AIRBNB[[#This Row],[PRECIO]]&lt;50,AIRBNB[[#This Row],[MIN_NOCHES]]&gt;3),"Dentro del presupuesto","No considerar")</f>
        <v>No considerar</v>
      </c>
      <c r="V5406" t="str">
        <f>VLOOKUP(AIRBNB[[#This Row],[HOST_ID]],Super_host[],5,FALSE)</f>
        <v>Host</v>
      </c>
    </row>
    <row r="5407" spans="1:22">
      <c r="A5407" s="4">
        <v>992508</v>
      </c>
      <c r="B5407" t="s">
        <v>4485</v>
      </c>
      <c r="C5407" s="4">
        <v>4714927</v>
      </c>
      <c r="D5407" t="s">
        <v>3214</v>
      </c>
      <c r="E5407" t="s">
        <v>4486</v>
      </c>
      <c r="F5407" s="4">
        <v>10029</v>
      </c>
      <c r="G5407" s="13" t="s">
        <v>124</v>
      </c>
      <c r="H5407" s="13" t="s">
        <v>219</v>
      </c>
      <c r="I5407" s="1">
        <v>4079218</v>
      </c>
      <c r="J5407" s="1">
        <v>-7395076</v>
      </c>
      <c r="K5407" t="s">
        <v>40</v>
      </c>
      <c r="L5407" s="20">
        <v>65</v>
      </c>
      <c r="M5407" s="4">
        <v>2</v>
      </c>
      <c r="N5407" s="4">
        <v>57</v>
      </c>
      <c r="O5407" s="2">
        <v>43642</v>
      </c>
      <c r="P5407" s="3">
        <v>0.78</v>
      </c>
      <c r="Q5407" s="4">
        <v>1</v>
      </c>
      <c r="R5407" s="3">
        <v>5.6</v>
      </c>
      <c r="S54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7" t="str">
        <f>IF(AIRBNB[[#This Row],[RUIDO(dB)]]&lt;=4,"Silencioso",IF(AIRBNB[[#This Row],[RUIDO(dB)]]&lt;=5.5,"Poco Ruidoso","Ruidoso"))</f>
        <v>Ruidoso</v>
      </c>
      <c r="U5407" t="str">
        <f>IF(AND(AIRBNB[[#This Row],[PRECIO]]&lt;50,AIRBNB[[#This Row],[MIN_NOCHES]]&gt;3),"Dentro del presupuesto","No considerar")</f>
        <v>No considerar</v>
      </c>
      <c r="V5407" t="str">
        <f>VLOOKUP(AIRBNB[[#This Row],[HOST_ID]],Super_host[],5,FALSE)</f>
        <v>Host</v>
      </c>
    </row>
    <row r="5408" spans="1:22">
      <c r="A5408" s="4">
        <v>869522</v>
      </c>
      <c r="B5408" t="s">
        <v>1014</v>
      </c>
      <c r="C5408" s="4">
        <v>4581489</v>
      </c>
      <c r="D5408" t="s">
        <v>558</v>
      </c>
      <c r="E5408" t="s">
        <v>1015</v>
      </c>
      <c r="F5408" s="4">
        <v>10031</v>
      </c>
      <c r="G5408" s="13" t="s">
        <v>124</v>
      </c>
      <c r="H5408" s="13" t="s">
        <v>148</v>
      </c>
      <c r="I5408" s="1">
        <v>4082579</v>
      </c>
      <c r="J5408" s="1">
        <v>-7394907</v>
      </c>
      <c r="K5408" t="s">
        <v>40</v>
      </c>
      <c r="L5408" s="20">
        <v>65</v>
      </c>
      <c r="M5408" s="4">
        <v>2</v>
      </c>
      <c r="N5408" s="4">
        <v>2</v>
      </c>
      <c r="O5408" s="2">
        <v>42346</v>
      </c>
      <c r="P5408" s="3">
        <v>0.05</v>
      </c>
      <c r="Q5408" s="4">
        <v>1</v>
      </c>
      <c r="R5408" s="3">
        <v>5.6</v>
      </c>
      <c r="S54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8" t="str">
        <f>IF(AIRBNB[[#This Row],[RUIDO(dB)]]&lt;=4,"Silencioso",IF(AIRBNB[[#This Row],[RUIDO(dB)]]&lt;=5.5,"Poco Ruidoso","Ruidoso"))</f>
        <v>Ruidoso</v>
      </c>
      <c r="U5408" t="str">
        <f>IF(AND(AIRBNB[[#This Row],[PRECIO]]&lt;50,AIRBNB[[#This Row],[MIN_NOCHES]]&gt;3),"Dentro del presupuesto","No considerar")</f>
        <v>No considerar</v>
      </c>
      <c r="V5408" t="str">
        <f>VLOOKUP(AIRBNB[[#This Row],[HOST_ID]],Super_host[],5,FALSE)</f>
        <v>Host</v>
      </c>
    </row>
    <row r="5409" spans="1:22">
      <c r="A5409" s="4">
        <v>866890</v>
      </c>
      <c r="B5409" t="s">
        <v>4652</v>
      </c>
      <c r="C5409" s="4">
        <v>4555996</v>
      </c>
      <c r="D5409" t="s">
        <v>1324</v>
      </c>
      <c r="E5409" t="s">
        <v>4653</v>
      </c>
      <c r="F5409" s="4">
        <v>10039</v>
      </c>
      <c r="G5409" s="13" t="s">
        <v>124</v>
      </c>
      <c r="H5409" s="13" t="s">
        <v>148</v>
      </c>
      <c r="I5409" s="1">
        <v>4082316</v>
      </c>
      <c r="J5409" s="1">
        <v>-7394129</v>
      </c>
      <c r="K5409" t="s">
        <v>40</v>
      </c>
      <c r="L5409" s="20">
        <v>65</v>
      </c>
      <c r="M5409" s="4">
        <v>3</v>
      </c>
      <c r="N5409" s="4">
        <v>68</v>
      </c>
      <c r="O5409" s="2">
        <v>43651</v>
      </c>
      <c r="P5409" s="3">
        <v>0.88</v>
      </c>
      <c r="Q5409" s="4">
        <v>1</v>
      </c>
      <c r="R5409" s="3">
        <v>5.6</v>
      </c>
      <c r="S54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09" t="str">
        <f>IF(AIRBNB[[#This Row],[RUIDO(dB)]]&lt;=4,"Silencioso",IF(AIRBNB[[#This Row],[RUIDO(dB)]]&lt;=5.5,"Poco Ruidoso","Ruidoso"))</f>
        <v>Ruidoso</v>
      </c>
      <c r="U5409" t="str">
        <f>IF(AND(AIRBNB[[#This Row],[PRECIO]]&lt;50,AIRBNB[[#This Row],[MIN_NOCHES]]&gt;3),"Dentro del presupuesto","No considerar")</f>
        <v>No considerar</v>
      </c>
      <c r="V5409" t="str">
        <f>VLOOKUP(AIRBNB[[#This Row],[HOST_ID]],Super_host[],5,FALSE)</f>
        <v>Host</v>
      </c>
    </row>
    <row r="5410" spans="1:22">
      <c r="A5410" s="4">
        <v>867769</v>
      </c>
      <c r="B5410" t="s">
        <v>13963</v>
      </c>
      <c r="C5410" s="4">
        <v>4509849</v>
      </c>
      <c r="D5410" t="s">
        <v>378</v>
      </c>
      <c r="E5410" t="s">
        <v>13964</v>
      </c>
      <c r="F5410" s="4">
        <v>11233</v>
      </c>
      <c r="G5410" s="13" t="s">
        <v>4662</v>
      </c>
      <c r="H5410" s="13" t="s">
        <v>9230</v>
      </c>
      <c r="I5410" s="1">
        <v>4068411</v>
      </c>
      <c r="J5410" s="1">
        <v>-7392973</v>
      </c>
      <c r="K5410" t="s">
        <v>40</v>
      </c>
      <c r="L5410" s="20">
        <v>65</v>
      </c>
      <c r="M5410" s="4">
        <v>3</v>
      </c>
      <c r="N5410" s="4">
        <v>116</v>
      </c>
      <c r="O5410" s="2">
        <v>43606</v>
      </c>
      <c r="P5410" s="3">
        <v>1.47</v>
      </c>
      <c r="Q5410" s="4">
        <v>1</v>
      </c>
      <c r="R5410" s="3">
        <v>6.9</v>
      </c>
      <c r="S54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0" t="str">
        <f>IF(AIRBNB[[#This Row],[RUIDO(dB)]]&lt;=4,"Silencioso",IF(AIRBNB[[#This Row],[RUIDO(dB)]]&lt;=5.5,"Poco Ruidoso","Ruidoso"))</f>
        <v>Ruidoso</v>
      </c>
      <c r="U5410" t="str">
        <f>IF(AND(AIRBNB[[#This Row],[PRECIO]]&lt;50,AIRBNB[[#This Row],[MIN_NOCHES]]&gt;3),"Dentro del presupuesto","No considerar")</f>
        <v>No considerar</v>
      </c>
      <c r="V5410" t="str">
        <f>VLOOKUP(AIRBNB[[#This Row],[HOST_ID]],Super_host[],5,FALSE)</f>
        <v>Host</v>
      </c>
    </row>
    <row r="5411" spans="1:22">
      <c r="A5411" s="4">
        <v>826764</v>
      </c>
      <c r="B5411" t="s">
        <v>1282</v>
      </c>
      <c r="C5411" s="4">
        <v>4336760</v>
      </c>
      <c r="D5411" t="s">
        <v>1283</v>
      </c>
      <c r="E5411" t="s">
        <v>1284</v>
      </c>
      <c r="F5411" s="4">
        <v>10003</v>
      </c>
      <c r="G5411" s="13" t="s">
        <v>124</v>
      </c>
      <c r="H5411" s="13" t="s">
        <v>186</v>
      </c>
      <c r="I5411" s="1">
        <v>4073588</v>
      </c>
      <c r="J5411" s="1">
        <v>-7399224</v>
      </c>
      <c r="K5411" t="s">
        <v>40</v>
      </c>
      <c r="L5411" s="20">
        <v>65</v>
      </c>
      <c r="M5411" s="4">
        <v>180</v>
      </c>
      <c r="N5411" s="4">
        <v>2</v>
      </c>
      <c r="O5411" s="2">
        <v>43618</v>
      </c>
      <c r="P5411" s="3">
        <v>7.0000000000000007E-2</v>
      </c>
      <c r="Q5411" s="4">
        <v>1</v>
      </c>
      <c r="R5411" s="3">
        <v>5.6</v>
      </c>
      <c r="S54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1" t="str">
        <f>IF(AIRBNB[[#This Row],[RUIDO(dB)]]&lt;=4,"Silencioso",IF(AIRBNB[[#This Row],[RUIDO(dB)]]&lt;=5.5,"Poco Ruidoso","Ruidoso"))</f>
        <v>Ruidoso</v>
      </c>
      <c r="U5411" t="str">
        <f>IF(AND(AIRBNB[[#This Row],[PRECIO]]&lt;50,AIRBNB[[#This Row],[MIN_NOCHES]]&gt;3),"Dentro del presupuesto","No considerar")</f>
        <v>No considerar</v>
      </c>
      <c r="V5411" t="str">
        <f>VLOOKUP(AIRBNB[[#This Row],[HOST_ID]],Super_host[],5,FALSE)</f>
        <v>Host</v>
      </c>
    </row>
    <row r="5412" spans="1:22">
      <c r="A5412" s="4">
        <v>794496</v>
      </c>
      <c r="B5412" t="s">
        <v>5044</v>
      </c>
      <c r="C5412" s="4">
        <v>4185984</v>
      </c>
      <c r="D5412" t="s">
        <v>5045</v>
      </c>
      <c r="E5412" t="s">
        <v>5046</v>
      </c>
      <c r="F5412" s="4">
        <v>10034</v>
      </c>
      <c r="G5412" s="13" t="s">
        <v>124</v>
      </c>
      <c r="H5412" s="13" t="s">
        <v>241</v>
      </c>
      <c r="I5412" s="1">
        <v>408678</v>
      </c>
      <c r="J5412" s="1">
        <v>-7392619</v>
      </c>
      <c r="K5412" t="s">
        <v>40</v>
      </c>
      <c r="L5412" s="20">
        <v>65</v>
      </c>
      <c r="M5412" s="4">
        <v>2</v>
      </c>
      <c r="N5412" s="4">
        <v>93</v>
      </c>
      <c r="O5412" s="2">
        <v>43315</v>
      </c>
      <c r="P5412" s="3">
        <v>1.1599999999999999</v>
      </c>
      <c r="Q5412" s="4">
        <v>1</v>
      </c>
      <c r="R5412" s="3">
        <v>5.6</v>
      </c>
      <c r="S54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2" t="str">
        <f>IF(AIRBNB[[#This Row],[RUIDO(dB)]]&lt;=4,"Silencioso",IF(AIRBNB[[#This Row],[RUIDO(dB)]]&lt;=5.5,"Poco Ruidoso","Ruidoso"))</f>
        <v>Ruidoso</v>
      </c>
      <c r="U5412" t="str">
        <f>IF(AND(AIRBNB[[#This Row],[PRECIO]]&lt;50,AIRBNB[[#This Row],[MIN_NOCHES]]&gt;3),"Dentro del presupuesto","No considerar")</f>
        <v>No considerar</v>
      </c>
      <c r="V5412" t="str">
        <f>VLOOKUP(AIRBNB[[#This Row],[HOST_ID]],Super_host[],5,FALSE)</f>
        <v>Host</v>
      </c>
    </row>
    <row r="5413" spans="1:22">
      <c r="A5413" s="4">
        <v>796490</v>
      </c>
      <c r="B5413" t="s">
        <v>10959</v>
      </c>
      <c r="C5413" s="4">
        <v>4107826</v>
      </c>
      <c r="D5413" t="s">
        <v>498</v>
      </c>
      <c r="E5413" t="s">
        <v>10960</v>
      </c>
      <c r="F5413" s="4">
        <v>11215</v>
      </c>
      <c r="G5413" s="13" t="s">
        <v>4662</v>
      </c>
      <c r="H5413" s="13" t="s">
        <v>9262</v>
      </c>
      <c r="I5413" s="1">
        <v>4066882</v>
      </c>
      <c r="J5413" s="1">
        <v>-7398841</v>
      </c>
      <c r="K5413" t="s">
        <v>40</v>
      </c>
      <c r="L5413" s="20">
        <v>65</v>
      </c>
      <c r="M5413" s="4">
        <v>5</v>
      </c>
      <c r="N5413" s="4">
        <v>5</v>
      </c>
      <c r="O5413" s="2">
        <v>42641</v>
      </c>
      <c r="P5413" s="3">
        <v>0.14000000000000001</v>
      </c>
      <c r="Q5413" s="4">
        <v>1</v>
      </c>
      <c r="R5413" s="3">
        <v>6.9</v>
      </c>
      <c r="S54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3" t="str">
        <f>IF(AIRBNB[[#This Row],[RUIDO(dB)]]&lt;=4,"Silencioso",IF(AIRBNB[[#This Row],[RUIDO(dB)]]&lt;=5.5,"Poco Ruidoso","Ruidoso"))</f>
        <v>Ruidoso</v>
      </c>
      <c r="U5413" t="str">
        <f>IF(AND(AIRBNB[[#This Row],[PRECIO]]&lt;50,AIRBNB[[#This Row],[MIN_NOCHES]]&gt;3),"Dentro del presupuesto","No considerar")</f>
        <v>No considerar</v>
      </c>
      <c r="V5413" t="str">
        <f>VLOOKUP(AIRBNB[[#This Row],[HOST_ID]],Super_host[],5,FALSE)</f>
        <v>Host</v>
      </c>
    </row>
    <row r="5414" spans="1:22">
      <c r="A5414" s="4">
        <v>769175</v>
      </c>
      <c r="B5414" t="s">
        <v>853</v>
      </c>
      <c r="C5414" s="4">
        <v>4061660</v>
      </c>
      <c r="D5414" t="s">
        <v>854</v>
      </c>
      <c r="E5414" t="s">
        <v>855</v>
      </c>
      <c r="F5414" s="4">
        <v>10032</v>
      </c>
      <c r="G5414" s="13" t="s">
        <v>124</v>
      </c>
      <c r="H5414" s="13" t="s">
        <v>125</v>
      </c>
      <c r="I5414" s="1">
        <v>4083556</v>
      </c>
      <c r="J5414" s="1">
        <v>-7394609</v>
      </c>
      <c r="K5414" t="s">
        <v>40</v>
      </c>
      <c r="L5414" s="20">
        <v>65</v>
      </c>
      <c r="M5414" s="4">
        <v>30</v>
      </c>
      <c r="N5414" s="4">
        <v>1</v>
      </c>
      <c r="O5414" s="2">
        <v>42917</v>
      </c>
      <c r="P5414" s="3">
        <v>0.04</v>
      </c>
      <c r="Q5414" s="4">
        <v>1</v>
      </c>
      <c r="R5414" s="3">
        <v>5.6</v>
      </c>
      <c r="S54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4" t="str">
        <f>IF(AIRBNB[[#This Row],[RUIDO(dB)]]&lt;=4,"Silencioso",IF(AIRBNB[[#This Row],[RUIDO(dB)]]&lt;=5.5,"Poco Ruidoso","Ruidoso"))</f>
        <v>Ruidoso</v>
      </c>
      <c r="U5414" t="str">
        <f>IF(AND(AIRBNB[[#This Row],[PRECIO]]&lt;50,AIRBNB[[#This Row],[MIN_NOCHES]]&gt;3),"Dentro del presupuesto","No considerar")</f>
        <v>No considerar</v>
      </c>
      <c r="V5414" t="str">
        <f>VLOOKUP(AIRBNB[[#This Row],[HOST_ID]],Super_host[],5,FALSE)</f>
        <v>Host</v>
      </c>
    </row>
    <row r="5415" spans="1:22">
      <c r="A5415" s="4">
        <v>4053471</v>
      </c>
      <c r="B5415" t="s">
        <v>12445</v>
      </c>
      <c r="C5415" s="4">
        <v>3967335</v>
      </c>
      <c r="D5415" t="s">
        <v>2386</v>
      </c>
      <c r="E5415" t="s">
        <v>12446</v>
      </c>
      <c r="F5415" s="4">
        <v>11222</v>
      </c>
      <c r="G5415" s="13" t="s">
        <v>4662</v>
      </c>
      <c r="H5415" s="13" t="s">
        <v>9249</v>
      </c>
      <c r="I5415" s="1">
        <v>4072607</v>
      </c>
      <c r="J5415" s="1">
        <v>-7395103</v>
      </c>
      <c r="K5415" t="s">
        <v>40</v>
      </c>
      <c r="L5415" s="20">
        <v>65</v>
      </c>
      <c r="M5415" s="4">
        <v>2</v>
      </c>
      <c r="N5415" s="4">
        <v>26</v>
      </c>
      <c r="O5415" s="2">
        <v>43636</v>
      </c>
      <c r="P5415" s="3">
        <v>0.45</v>
      </c>
      <c r="Q5415" s="4">
        <v>1</v>
      </c>
      <c r="R5415" s="3">
        <v>6.9</v>
      </c>
      <c r="S54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5" t="str">
        <f>IF(AIRBNB[[#This Row],[RUIDO(dB)]]&lt;=4,"Silencioso",IF(AIRBNB[[#This Row],[RUIDO(dB)]]&lt;=5.5,"Poco Ruidoso","Ruidoso"))</f>
        <v>Ruidoso</v>
      </c>
      <c r="U5415" t="str">
        <f>IF(AND(AIRBNB[[#This Row],[PRECIO]]&lt;50,AIRBNB[[#This Row],[MIN_NOCHES]]&gt;3),"Dentro del presupuesto","No considerar")</f>
        <v>No considerar</v>
      </c>
      <c r="V5415" t="str">
        <f>VLOOKUP(AIRBNB[[#This Row],[HOST_ID]],Super_host[],5,FALSE)</f>
        <v>Host</v>
      </c>
    </row>
    <row r="5416" spans="1:22">
      <c r="A5416" s="4">
        <v>728409</v>
      </c>
      <c r="B5416" t="s">
        <v>14424</v>
      </c>
      <c r="C5416" s="4">
        <v>3778274</v>
      </c>
      <c r="D5416" t="s">
        <v>14425</v>
      </c>
      <c r="E5416" t="s">
        <v>14426</v>
      </c>
      <c r="F5416" s="4">
        <v>11206</v>
      </c>
      <c r="G5416" s="13" t="s">
        <v>4662</v>
      </c>
      <c r="H5416" s="13" t="s">
        <v>9218</v>
      </c>
      <c r="I5416" s="1">
        <v>4070061</v>
      </c>
      <c r="J5416" s="1">
        <v>-739552</v>
      </c>
      <c r="K5416" t="s">
        <v>40</v>
      </c>
      <c r="L5416" s="20">
        <v>65</v>
      </c>
      <c r="M5416" s="4">
        <v>2</v>
      </c>
      <c r="N5416" s="4">
        <v>164</v>
      </c>
      <c r="O5416" s="2">
        <v>42736</v>
      </c>
      <c r="P5416" s="3">
        <v>2.0699999999999998</v>
      </c>
      <c r="Q5416" s="4">
        <v>1</v>
      </c>
      <c r="R5416" s="3">
        <v>6.9</v>
      </c>
      <c r="S54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6" t="str">
        <f>IF(AIRBNB[[#This Row],[RUIDO(dB)]]&lt;=4,"Silencioso",IF(AIRBNB[[#This Row],[RUIDO(dB)]]&lt;=5.5,"Poco Ruidoso","Ruidoso"))</f>
        <v>Ruidoso</v>
      </c>
      <c r="U5416" t="str">
        <f>IF(AND(AIRBNB[[#This Row],[PRECIO]]&lt;50,AIRBNB[[#This Row],[MIN_NOCHES]]&gt;3),"Dentro del presupuesto","No considerar")</f>
        <v>No considerar</v>
      </c>
      <c r="V5416" t="str">
        <f>VLOOKUP(AIRBNB[[#This Row],[HOST_ID]],Super_host[],5,FALSE)</f>
        <v>Host</v>
      </c>
    </row>
    <row r="5417" spans="1:22">
      <c r="A5417" s="4">
        <v>3661168</v>
      </c>
      <c r="B5417" t="s">
        <v>9690</v>
      </c>
      <c r="C5417" s="4">
        <v>3344830</v>
      </c>
      <c r="D5417" t="s">
        <v>45</v>
      </c>
      <c r="E5417" t="s">
        <v>9351</v>
      </c>
      <c r="F5417" s="4">
        <v>11207</v>
      </c>
      <c r="G5417" s="13" t="s">
        <v>4662</v>
      </c>
      <c r="H5417" s="13" t="s">
        <v>9218</v>
      </c>
      <c r="I5417" s="1">
        <v>4071202</v>
      </c>
      <c r="J5417" s="1">
        <v>-7396665</v>
      </c>
      <c r="K5417" t="s">
        <v>40</v>
      </c>
      <c r="L5417" s="20">
        <v>65</v>
      </c>
      <c r="M5417" s="4">
        <v>5</v>
      </c>
      <c r="N5417" s="4">
        <v>2</v>
      </c>
      <c r="O5417" s="2">
        <v>42008</v>
      </c>
      <c r="P5417" s="3">
        <v>0.03</v>
      </c>
      <c r="Q5417" s="4">
        <v>1</v>
      </c>
      <c r="R5417" s="3">
        <v>6.9</v>
      </c>
      <c r="S54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7" t="str">
        <f>IF(AIRBNB[[#This Row],[RUIDO(dB)]]&lt;=4,"Silencioso",IF(AIRBNB[[#This Row],[RUIDO(dB)]]&lt;=5.5,"Poco Ruidoso","Ruidoso"))</f>
        <v>Ruidoso</v>
      </c>
      <c r="U5417" t="str">
        <f>IF(AND(AIRBNB[[#This Row],[PRECIO]]&lt;50,AIRBNB[[#This Row],[MIN_NOCHES]]&gt;3),"Dentro del presupuesto","No considerar")</f>
        <v>No considerar</v>
      </c>
      <c r="V5417" t="str">
        <f>VLOOKUP(AIRBNB[[#This Row],[HOST_ID]],Super_host[],5,FALSE)</f>
        <v>Host</v>
      </c>
    </row>
    <row r="5418" spans="1:22">
      <c r="A5418" s="4">
        <v>640990</v>
      </c>
      <c r="B5418" t="s">
        <v>5418</v>
      </c>
      <c r="C5418" s="4">
        <v>3201337</v>
      </c>
      <c r="D5418" t="s">
        <v>5419</v>
      </c>
      <c r="E5418" t="s">
        <v>5420</v>
      </c>
      <c r="F5418" s="4">
        <v>10035</v>
      </c>
      <c r="G5418" s="13" t="s">
        <v>124</v>
      </c>
      <c r="H5418" s="13" t="s">
        <v>219</v>
      </c>
      <c r="I5418" s="1">
        <v>4079512</v>
      </c>
      <c r="J5418" s="1">
        <v>-7393182</v>
      </c>
      <c r="K5418" t="s">
        <v>40</v>
      </c>
      <c r="L5418" s="20">
        <v>65</v>
      </c>
      <c r="M5418" s="4">
        <v>2</v>
      </c>
      <c r="N5418" s="4">
        <v>129</v>
      </c>
      <c r="O5418" s="2">
        <v>43561</v>
      </c>
      <c r="P5418" s="3">
        <v>1.56</v>
      </c>
      <c r="Q5418" s="4">
        <v>1</v>
      </c>
      <c r="R5418" s="3">
        <v>5.6</v>
      </c>
      <c r="S54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8" t="str">
        <f>IF(AIRBNB[[#This Row],[RUIDO(dB)]]&lt;=4,"Silencioso",IF(AIRBNB[[#This Row],[RUIDO(dB)]]&lt;=5.5,"Poco Ruidoso","Ruidoso"))</f>
        <v>Ruidoso</v>
      </c>
      <c r="U5418" t="str">
        <f>IF(AND(AIRBNB[[#This Row],[PRECIO]]&lt;50,AIRBNB[[#This Row],[MIN_NOCHES]]&gt;3),"Dentro del presupuesto","No considerar")</f>
        <v>No considerar</v>
      </c>
      <c r="V5418" t="str">
        <f>VLOOKUP(AIRBNB[[#This Row],[HOST_ID]],Super_host[],5,FALSE)</f>
        <v>Host</v>
      </c>
    </row>
    <row r="5419" spans="1:22">
      <c r="A5419" s="4">
        <v>4007277</v>
      </c>
      <c r="B5419" t="s">
        <v>9054</v>
      </c>
      <c r="C5419" s="4">
        <v>3120671</v>
      </c>
      <c r="D5419" t="s">
        <v>9055</v>
      </c>
      <c r="E5419" t="s">
        <v>9056</v>
      </c>
      <c r="F5419" s="4">
        <v>11103</v>
      </c>
      <c r="G5419" s="13" t="s">
        <v>7897</v>
      </c>
      <c r="H5419" s="13" t="s">
        <v>7940</v>
      </c>
      <c r="I5419" s="1">
        <v>4076294</v>
      </c>
      <c r="J5419" s="1">
        <v>-7391545</v>
      </c>
      <c r="K5419" t="s">
        <v>40</v>
      </c>
      <c r="L5419" s="20">
        <v>65</v>
      </c>
      <c r="M5419" s="4">
        <v>2</v>
      </c>
      <c r="N5419" s="4">
        <v>5</v>
      </c>
      <c r="O5419" s="2">
        <v>43653</v>
      </c>
      <c r="P5419" s="3">
        <v>5</v>
      </c>
      <c r="Q5419" s="4">
        <v>5</v>
      </c>
      <c r="R5419" s="3">
        <v>6.24</v>
      </c>
      <c r="S54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19" t="str">
        <f>IF(AIRBNB[[#This Row],[RUIDO(dB)]]&lt;=4,"Silencioso",IF(AIRBNB[[#This Row],[RUIDO(dB)]]&lt;=5.5,"Poco Ruidoso","Ruidoso"))</f>
        <v>Ruidoso</v>
      </c>
      <c r="U5419" t="str">
        <f>IF(AND(AIRBNB[[#This Row],[PRECIO]]&lt;50,AIRBNB[[#This Row],[MIN_NOCHES]]&gt;3),"Dentro del presupuesto","No considerar")</f>
        <v>No considerar</v>
      </c>
      <c r="V5419" t="str">
        <f>VLOOKUP(AIRBNB[[#This Row],[HOST_ID]],Super_host[],5,FALSE)</f>
        <v>Host</v>
      </c>
    </row>
    <row r="5420" spans="1:22">
      <c r="A5420" s="4">
        <v>550653</v>
      </c>
      <c r="B5420" t="s">
        <v>11967</v>
      </c>
      <c r="C5420" s="4">
        <v>2706505</v>
      </c>
      <c r="D5420" t="s">
        <v>11968</v>
      </c>
      <c r="E5420" t="s">
        <v>11969</v>
      </c>
      <c r="F5420" s="4">
        <v>11215</v>
      </c>
      <c r="G5420" s="13" t="s">
        <v>4662</v>
      </c>
      <c r="H5420" s="13" t="s">
        <v>10548</v>
      </c>
      <c r="I5420" s="1">
        <v>406599</v>
      </c>
      <c r="J5420" s="1">
        <v>-7398279</v>
      </c>
      <c r="K5420" t="s">
        <v>40</v>
      </c>
      <c r="L5420" s="20">
        <v>65</v>
      </c>
      <c r="M5420" s="4">
        <v>20</v>
      </c>
      <c r="N5420" s="4">
        <v>6</v>
      </c>
      <c r="O5420" s="2">
        <v>43373</v>
      </c>
      <c r="P5420" s="3">
        <v>0.32</v>
      </c>
      <c r="Q5420" s="4">
        <v>1</v>
      </c>
      <c r="R5420" s="3">
        <v>6.9</v>
      </c>
      <c r="S54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0" t="str">
        <f>IF(AIRBNB[[#This Row],[RUIDO(dB)]]&lt;=4,"Silencioso",IF(AIRBNB[[#This Row],[RUIDO(dB)]]&lt;=5.5,"Poco Ruidoso","Ruidoso"))</f>
        <v>Ruidoso</v>
      </c>
      <c r="U5420" t="str">
        <f>IF(AND(AIRBNB[[#This Row],[PRECIO]]&lt;50,AIRBNB[[#This Row],[MIN_NOCHES]]&gt;3),"Dentro del presupuesto","No considerar")</f>
        <v>No considerar</v>
      </c>
      <c r="V5420" t="str">
        <f>VLOOKUP(AIRBNB[[#This Row],[HOST_ID]],Super_host[],5,FALSE)</f>
        <v>Host</v>
      </c>
    </row>
    <row r="5421" spans="1:22">
      <c r="A5421" s="4">
        <v>680225</v>
      </c>
      <c r="B5421" t="s">
        <v>8071</v>
      </c>
      <c r="C5421" s="4">
        <v>2675998</v>
      </c>
      <c r="D5421" t="s">
        <v>786</v>
      </c>
      <c r="E5421" t="s">
        <v>8072</v>
      </c>
      <c r="F5421" s="4">
        <v>11385</v>
      </c>
      <c r="G5421" s="13" t="s">
        <v>7897</v>
      </c>
      <c r="H5421" s="13" t="s">
        <v>7937</v>
      </c>
      <c r="I5421" s="1">
        <v>4070866</v>
      </c>
      <c r="J5421" s="1">
        <v>-7391537</v>
      </c>
      <c r="K5421" t="s">
        <v>40</v>
      </c>
      <c r="L5421" s="20">
        <v>65</v>
      </c>
      <c r="M5421" s="4">
        <v>2</v>
      </c>
      <c r="N5421" s="4">
        <v>1</v>
      </c>
      <c r="O5421" s="2">
        <v>43103</v>
      </c>
      <c r="P5421" s="3">
        <v>0.05</v>
      </c>
      <c r="Q5421" s="4">
        <v>5</v>
      </c>
      <c r="R5421" s="3">
        <v>6.24</v>
      </c>
      <c r="S54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1" t="str">
        <f>IF(AIRBNB[[#This Row],[RUIDO(dB)]]&lt;=4,"Silencioso",IF(AIRBNB[[#This Row],[RUIDO(dB)]]&lt;=5.5,"Poco Ruidoso","Ruidoso"))</f>
        <v>Ruidoso</v>
      </c>
      <c r="U5421" t="str">
        <f>IF(AND(AIRBNB[[#This Row],[PRECIO]]&lt;50,AIRBNB[[#This Row],[MIN_NOCHES]]&gt;3),"Dentro del presupuesto","No considerar")</f>
        <v>No considerar</v>
      </c>
      <c r="V5421" t="str">
        <f>VLOOKUP(AIRBNB[[#This Row],[HOST_ID]],Super_host[],5,FALSE)</f>
        <v>Host</v>
      </c>
    </row>
    <row r="5422" spans="1:22">
      <c r="A5422" s="4">
        <v>4936694</v>
      </c>
      <c r="B5422" t="s">
        <v>15067</v>
      </c>
      <c r="C5422" s="4">
        <v>2439175</v>
      </c>
      <c r="D5422" t="s">
        <v>6200</v>
      </c>
      <c r="E5422" t="s">
        <v>15068</v>
      </c>
      <c r="F5422" s="4">
        <v>11221</v>
      </c>
      <c r="G5422" s="13" t="s">
        <v>4662</v>
      </c>
      <c r="H5422" s="13" t="s">
        <v>9230</v>
      </c>
      <c r="I5422" s="1">
        <v>4069147</v>
      </c>
      <c r="J5422" s="1">
        <v>-7394113</v>
      </c>
      <c r="K5422" t="s">
        <v>40</v>
      </c>
      <c r="L5422" s="20">
        <v>65</v>
      </c>
      <c r="M5422" s="4">
        <v>4</v>
      </c>
      <c r="N5422" s="4">
        <v>180</v>
      </c>
      <c r="O5422" s="2">
        <v>43633</v>
      </c>
      <c r="P5422" s="3">
        <v>3.37</v>
      </c>
      <c r="Q5422" s="4">
        <v>1</v>
      </c>
      <c r="R5422" s="3">
        <v>6.9</v>
      </c>
      <c r="S54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2" t="str">
        <f>IF(AIRBNB[[#This Row],[RUIDO(dB)]]&lt;=4,"Silencioso",IF(AIRBNB[[#This Row],[RUIDO(dB)]]&lt;=5.5,"Poco Ruidoso","Ruidoso"))</f>
        <v>Ruidoso</v>
      </c>
      <c r="U5422" t="str">
        <f>IF(AND(AIRBNB[[#This Row],[PRECIO]]&lt;50,AIRBNB[[#This Row],[MIN_NOCHES]]&gt;3),"Dentro del presupuesto","No considerar")</f>
        <v>No considerar</v>
      </c>
      <c r="V5422" t="str">
        <f>VLOOKUP(AIRBNB[[#This Row],[HOST_ID]],Super_host[],5,FALSE)</f>
        <v>Host</v>
      </c>
    </row>
    <row r="5423" spans="1:22">
      <c r="A5423" s="4">
        <v>470498</v>
      </c>
      <c r="B5423" t="s">
        <v>1988</v>
      </c>
      <c r="C5423" s="4">
        <v>2334269</v>
      </c>
      <c r="D5423" t="s">
        <v>1989</v>
      </c>
      <c r="E5423" t="s">
        <v>1990</v>
      </c>
      <c r="F5423" s="4">
        <v>10006</v>
      </c>
      <c r="G5423" s="13" t="s">
        <v>124</v>
      </c>
      <c r="H5423" s="13" t="s">
        <v>698</v>
      </c>
      <c r="I5423" s="1">
        <v>4071012</v>
      </c>
      <c r="J5423" s="1">
        <v>-7401504</v>
      </c>
      <c r="K5423" t="s">
        <v>40</v>
      </c>
      <c r="L5423" s="20">
        <v>65</v>
      </c>
      <c r="M5423" s="4">
        <v>2</v>
      </c>
      <c r="N5423" s="4">
        <v>8</v>
      </c>
      <c r="O5423" s="2">
        <v>42360</v>
      </c>
      <c r="P5423" s="3">
        <v>0.13</v>
      </c>
      <c r="Q5423" s="4">
        <v>1</v>
      </c>
      <c r="R5423" s="3">
        <v>5.6</v>
      </c>
      <c r="S54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3" t="str">
        <f>IF(AIRBNB[[#This Row],[RUIDO(dB)]]&lt;=4,"Silencioso",IF(AIRBNB[[#This Row],[RUIDO(dB)]]&lt;=5.5,"Poco Ruidoso","Ruidoso"))</f>
        <v>Ruidoso</v>
      </c>
      <c r="U5423" t="str">
        <f>IF(AND(AIRBNB[[#This Row],[PRECIO]]&lt;50,AIRBNB[[#This Row],[MIN_NOCHES]]&gt;3),"Dentro del presupuesto","No considerar")</f>
        <v>No considerar</v>
      </c>
      <c r="V5423" t="str">
        <f>VLOOKUP(AIRBNB[[#This Row],[HOST_ID]],Super_host[],5,FALSE)</f>
        <v>Host</v>
      </c>
    </row>
    <row r="5424" spans="1:22">
      <c r="A5424" s="4">
        <v>602453</v>
      </c>
      <c r="B5424" t="s">
        <v>12576</v>
      </c>
      <c r="C5424" s="4">
        <v>2316922</v>
      </c>
      <c r="D5424" t="s">
        <v>1144</v>
      </c>
      <c r="E5424" t="s">
        <v>12577</v>
      </c>
      <c r="F5424" s="4">
        <v>11215</v>
      </c>
      <c r="G5424" s="13" t="s">
        <v>4662</v>
      </c>
      <c r="H5424" s="13" t="s">
        <v>9234</v>
      </c>
      <c r="I5424" s="1">
        <v>406686</v>
      </c>
      <c r="J5424" s="1">
        <v>-7398342</v>
      </c>
      <c r="K5424" t="s">
        <v>40</v>
      </c>
      <c r="L5424" s="20">
        <v>65</v>
      </c>
      <c r="M5424" s="4">
        <v>3</v>
      </c>
      <c r="N5424" s="4">
        <v>31</v>
      </c>
      <c r="O5424" s="2">
        <v>43322</v>
      </c>
      <c r="P5424" s="3">
        <v>0.5</v>
      </c>
      <c r="Q5424" s="4">
        <v>1</v>
      </c>
      <c r="R5424" s="3">
        <v>6.9</v>
      </c>
      <c r="S54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4" t="str">
        <f>IF(AIRBNB[[#This Row],[RUIDO(dB)]]&lt;=4,"Silencioso",IF(AIRBNB[[#This Row],[RUIDO(dB)]]&lt;=5.5,"Poco Ruidoso","Ruidoso"))</f>
        <v>Ruidoso</v>
      </c>
      <c r="U5424" t="str">
        <f>IF(AND(AIRBNB[[#This Row],[PRECIO]]&lt;50,AIRBNB[[#This Row],[MIN_NOCHES]]&gt;3),"Dentro del presupuesto","No considerar")</f>
        <v>No considerar</v>
      </c>
      <c r="V5424" t="str">
        <f>VLOOKUP(AIRBNB[[#This Row],[HOST_ID]],Super_host[],5,FALSE)</f>
        <v>Host</v>
      </c>
    </row>
    <row r="5425" spans="1:22">
      <c r="A5425" s="4">
        <v>2438181</v>
      </c>
      <c r="B5425" t="s">
        <v>5529</v>
      </c>
      <c r="C5425" s="4">
        <v>2102889</v>
      </c>
      <c r="D5425" t="s">
        <v>3624</v>
      </c>
      <c r="E5425" t="s">
        <v>5530</v>
      </c>
      <c r="F5425" s="4">
        <v>10038</v>
      </c>
      <c r="G5425" s="13" t="s">
        <v>124</v>
      </c>
      <c r="H5425" s="13" t="s">
        <v>943</v>
      </c>
      <c r="I5425" s="1">
        <v>4071149</v>
      </c>
      <c r="J5425" s="1">
        <v>-7399721</v>
      </c>
      <c r="K5425" t="s">
        <v>40</v>
      </c>
      <c r="L5425" s="20">
        <v>65</v>
      </c>
      <c r="M5425" s="4">
        <v>3</v>
      </c>
      <c r="N5425" s="4">
        <v>8</v>
      </c>
      <c r="O5425" s="2">
        <v>43648</v>
      </c>
      <c r="P5425" s="3">
        <v>1.71</v>
      </c>
      <c r="Q5425" s="4">
        <v>1</v>
      </c>
      <c r="R5425" s="3">
        <v>5.6</v>
      </c>
      <c r="S54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5" t="str">
        <f>IF(AIRBNB[[#This Row],[RUIDO(dB)]]&lt;=4,"Silencioso",IF(AIRBNB[[#This Row],[RUIDO(dB)]]&lt;=5.5,"Poco Ruidoso","Ruidoso"))</f>
        <v>Ruidoso</v>
      </c>
      <c r="U5425" t="str">
        <f>IF(AND(AIRBNB[[#This Row],[PRECIO]]&lt;50,AIRBNB[[#This Row],[MIN_NOCHES]]&gt;3),"Dentro del presupuesto","No considerar")</f>
        <v>No considerar</v>
      </c>
      <c r="V5425" t="str">
        <f>VLOOKUP(AIRBNB[[#This Row],[HOST_ID]],Super_host[],5,FALSE)</f>
        <v>Host</v>
      </c>
    </row>
    <row r="5426" spans="1:22">
      <c r="A5426" s="4">
        <v>3614113</v>
      </c>
      <c r="B5426" t="s">
        <v>3097</v>
      </c>
      <c r="C5426" s="4">
        <v>2033003</v>
      </c>
      <c r="D5426" t="s">
        <v>2547</v>
      </c>
      <c r="E5426" t="s">
        <v>3098</v>
      </c>
      <c r="F5426" s="4">
        <v>10003</v>
      </c>
      <c r="G5426" s="13" t="s">
        <v>124</v>
      </c>
      <c r="H5426" s="13" t="s">
        <v>133</v>
      </c>
      <c r="I5426" s="1">
        <v>4072966</v>
      </c>
      <c r="J5426" s="1">
        <v>-7398515</v>
      </c>
      <c r="K5426" t="s">
        <v>40</v>
      </c>
      <c r="L5426" s="20">
        <v>65</v>
      </c>
      <c r="M5426" s="4">
        <v>2</v>
      </c>
      <c r="N5426" s="4">
        <v>13</v>
      </c>
      <c r="O5426" s="2">
        <v>43590</v>
      </c>
      <c r="P5426" s="3">
        <v>0.28000000000000003</v>
      </c>
      <c r="Q5426" s="4">
        <v>1</v>
      </c>
      <c r="R5426" s="3">
        <v>5.6</v>
      </c>
      <c r="S54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6" t="str">
        <f>IF(AIRBNB[[#This Row],[RUIDO(dB)]]&lt;=4,"Silencioso",IF(AIRBNB[[#This Row],[RUIDO(dB)]]&lt;=5.5,"Poco Ruidoso","Ruidoso"))</f>
        <v>Ruidoso</v>
      </c>
      <c r="U5426" t="str">
        <f>IF(AND(AIRBNB[[#This Row],[PRECIO]]&lt;50,AIRBNB[[#This Row],[MIN_NOCHES]]&gt;3),"Dentro del presupuesto","No considerar")</f>
        <v>No considerar</v>
      </c>
      <c r="V5426" t="str">
        <f>VLOOKUP(AIRBNB[[#This Row],[HOST_ID]],Super_host[],5,FALSE)</f>
        <v>Host</v>
      </c>
    </row>
    <row r="5427" spans="1:22">
      <c r="A5427" s="4">
        <v>1503670</v>
      </c>
      <c r="B5427" t="s">
        <v>13223</v>
      </c>
      <c r="C5427" s="4">
        <v>2024924</v>
      </c>
      <c r="D5427" t="s">
        <v>166</v>
      </c>
      <c r="E5427" t="s">
        <v>13224</v>
      </c>
      <c r="F5427" s="4">
        <v>11215</v>
      </c>
      <c r="G5427" s="13" t="s">
        <v>4662</v>
      </c>
      <c r="H5427" s="13" t="s">
        <v>9234</v>
      </c>
      <c r="I5427" s="1">
        <v>4067171</v>
      </c>
      <c r="J5427" s="1">
        <v>-7398079</v>
      </c>
      <c r="K5427" t="s">
        <v>40</v>
      </c>
      <c r="L5427" s="20">
        <v>65</v>
      </c>
      <c r="M5427" s="4">
        <v>7</v>
      </c>
      <c r="N5427" s="4">
        <v>58</v>
      </c>
      <c r="O5427" s="2">
        <v>43553</v>
      </c>
      <c r="P5427" s="3">
        <v>0.83</v>
      </c>
      <c r="Q5427" s="4">
        <v>1</v>
      </c>
      <c r="R5427" s="3">
        <v>6.9</v>
      </c>
      <c r="S54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7" t="str">
        <f>IF(AIRBNB[[#This Row],[RUIDO(dB)]]&lt;=4,"Silencioso",IF(AIRBNB[[#This Row],[RUIDO(dB)]]&lt;=5.5,"Poco Ruidoso","Ruidoso"))</f>
        <v>Ruidoso</v>
      </c>
      <c r="U5427" t="str">
        <f>IF(AND(AIRBNB[[#This Row],[PRECIO]]&lt;50,AIRBNB[[#This Row],[MIN_NOCHES]]&gt;3),"Dentro del presupuesto","No considerar")</f>
        <v>No considerar</v>
      </c>
      <c r="V5427" t="str">
        <f>VLOOKUP(AIRBNB[[#This Row],[HOST_ID]],Super_host[],5,FALSE)</f>
        <v>Host</v>
      </c>
    </row>
    <row r="5428" spans="1:22">
      <c r="A5428" s="4">
        <v>4807492</v>
      </c>
      <c r="B5428" t="s">
        <v>10716</v>
      </c>
      <c r="C5428" s="4">
        <v>1870841</v>
      </c>
      <c r="D5428" t="s">
        <v>399</v>
      </c>
      <c r="E5428" t="s">
        <v>10717</v>
      </c>
      <c r="F5428" s="4">
        <v>11238</v>
      </c>
      <c r="G5428" s="13" t="s">
        <v>4662</v>
      </c>
      <c r="H5428" s="13" t="s">
        <v>9323</v>
      </c>
      <c r="I5428" s="1">
        <v>4067995</v>
      </c>
      <c r="J5428" s="1">
        <v>-7397021</v>
      </c>
      <c r="K5428" t="s">
        <v>5</v>
      </c>
      <c r="L5428" s="20">
        <v>65</v>
      </c>
      <c r="M5428" s="4">
        <v>3</v>
      </c>
      <c r="N5428" s="4">
        <v>5</v>
      </c>
      <c r="O5428" s="2">
        <v>43228</v>
      </c>
      <c r="P5428" s="3">
        <v>0.11</v>
      </c>
      <c r="Q5428" s="4">
        <v>1</v>
      </c>
      <c r="R5428" s="3">
        <v>6.9</v>
      </c>
      <c r="S54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8" t="str">
        <f>IF(AIRBNB[[#This Row],[RUIDO(dB)]]&lt;=4,"Silencioso",IF(AIRBNB[[#This Row],[RUIDO(dB)]]&lt;=5.5,"Poco Ruidoso","Ruidoso"))</f>
        <v>Ruidoso</v>
      </c>
      <c r="U5428" t="str">
        <f>IF(AND(AIRBNB[[#This Row],[PRECIO]]&lt;50,AIRBNB[[#This Row],[MIN_NOCHES]]&gt;3),"Dentro del presupuesto","No considerar")</f>
        <v>No considerar</v>
      </c>
      <c r="V5428" t="str">
        <f>VLOOKUP(AIRBNB[[#This Row],[HOST_ID]],Super_host[],5,FALSE)</f>
        <v>Host</v>
      </c>
    </row>
    <row r="5429" spans="1:22">
      <c r="A5429" s="4">
        <v>4918117</v>
      </c>
      <c r="B5429" t="s">
        <v>11199</v>
      </c>
      <c r="C5429" s="4">
        <v>1633246</v>
      </c>
      <c r="D5429" t="s">
        <v>411</v>
      </c>
      <c r="E5429" t="s">
        <v>11200</v>
      </c>
      <c r="F5429" s="4">
        <v>11221</v>
      </c>
      <c r="G5429" s="13" t="s">
        <v>4662</v>
      </c>
      <c r="H5429" s="13" t="s">
        <v>9230</v>
      </c>
      <c r="I5429" s="1">
        <v>4068679</v>
      </c>
      <c r="J5429" s="1">
        <v>-7392327</v>
      </c>
      <c r="K5429" t="s">
        <v>40</v>
      </c>
      <c r="L5429" s="20">
        <v>65</v>
      </c>
      <c r="M5429" s="4">
        <v>2</v>
      </c>
      <c r="N5429" s="4">
        <v>9</v>
      </c>
      <c r="O5429" s="2">
        <v>42144</v>
      </c>
      <c r="P5429" s="3">
        <v>0.17</v>
      </c>
      <c r="Q5429" s="4">
        <v>1</v>
      </c>
      <c r="R5429" s="3">
        <v>6.9</v>
      </c>
      <c r="S54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29" t="str">
        <f>IF(AIRBNB[[#This Row],[RUIDO(dB)]]&lt;=4,"Silencioso",IF(AIRBNB[[#This Row],[RUIDO(dB)]]&lt;=5.5,"Poco Ruidoso","Ruidoso"))</f>
        <v>Ruidoso</v>
      </c>
      <c r="U5429" t="str">
        <f>IF(AND(AIRBNB[[#This Row],[PRECIO]]&lt;50,AIRBNB[[#This Row],[MIN_NOCHES]]&gt;3),"Dentro del presupuesto","No considerar")</f>
        <v>No considerar</v>
      </c>
      <c r="V5429" t="str">
        <f>VLOOKUP(AIRBNB[[#This Row],[HOST_ID]],Super_host[],5,FALSE)</f>
        <v>Host</v>
      </c>
    </row>
    <row r="5430" spans="1:22">
      <c r="A5430" s="4">
        <v>359982</v>
      </c>
      <c r="B5430" t="s">
        <v>12073</v>
      </c>
      <c r="C5430" s="4">
        <v>1631288</v>
      </c>
      <c r="D5430" t="s">
        <v>6579</v>
      </c>
      <c r="E5430" t="s">
        <v>12074</v>
      </c>
      <c r="F5430" s="4">
        <v>11206</v>
      </c>
      <c r="G5430" s="13" t="s">
        <v>4662</v>
      </c>
      <c r="H5430" s="13" t="s">
        <v>9218</v>
      </c>
      <c r="I5430" s="1">
        <v>4070712</v>
      </c>
      <c r="J5430" s="1">
        <v>-7394013</v>
      </c>
      <c r="K5430" t="s">
        <v>40</v>
      </c>
      <c r="L5430" s="20">
        <v>65</v>
      </c>
      <c r="M5430" s="4">
        <v>4</v>
      </c>
      <c r="N5430" s="4">
        <v>30</v>
      </c>
      <c r="O5430" s="2">
        <v>43568</v>
      </c>
      <c r="P5430" s="3">
        <v>0.34</v>
      </c>
      <c r="Q5430" s="4">
        <v>1</v>
      </c>
      <c r="R5430" s="3">
        <v>6.9</v>
      </c>
      <c r="S54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0" t="str">
        <f>IF(AIRBNB[[#This Row],[RUIDO(dB)]]&lt;=4,"Silencioso",IF(AIRBNB[[#This Row],[RUIDO(dB)]]&lt;=5.5,"Poco Ruidoso","Ruidoso"))</f>
        <v>Ruidoso</v>
      </c>
      <c r="U5430" t="str">
        <f>IF(AND(AIRBNB[[#This Row],[PRECIO]]&lt;50,AIRBNB[[#This Row],[MIN_NOCHES]]&gt;3),"Dentro del presupuesto","No considerar")</f>
        <v>No considerar</v>
      </c>
      <c r="V5430" t="str">
        <f>VLOOKUP(AIRBNB[[#This Row],[HOST_ID]],Super_host[],5,FALSE)</f>
        <v>Host</v>
      </c>
    </row>
    <row r="5431" spans="1:22">
      <c r="A5431" s="4">
        <v>2640467</v>
      </c>
      <c r="B5431" t="s">
        <v>13187</v>
      </c>
      <c r="C5431" s="4">
        <v>1570348</v>
      </c>
      <c r="D5431" t="s">
        <v>13188</v>
      </c>
      <c r="E5431" t="s">
        <v>13189</v>
      </c>
      <c r="F5431" s="4">
        <v>11216</v>
      </c>
      <c r="G5431" s="13" t="s">
        <v>4662</v>
      </c>
      <c r="H5431" s="13" t="s">
        <v>9252</v>
      </c>
      <c r="I5431" s="1">
        <v>4067265</v>
      </c>
      <c r="J5431" s="1">
        <v>-739485</v>
      </c>
      <c r="K5431" t="s">
        <v>40</v>
      </c>
      <c r="L5431" s="20">
        <v>65</v>
      </c>
      <c r="M5431" s="4">
        <v>2</v>
      </c>
      <c r="N5431" s="4">
        <v>51</v>
      </c>
      <c r="O5431" s="2">
        <v>43636</v>
      </c>
      <c r="P5431" s="3">
        <v>0.81</v>
      </c>
      <c r="Q5431" s="4">
        <v>1</v>
      </c>
      <c r="R5431" s="3">
        <v>6.9</v>
      </c>
      <c r="S54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1" t="str">
        <f>IF(AIRBNB[[#This Row],[RUIDO(dB)]]&lt;=4,"Silencioso",IF(AIRBNB[[#This Row],[RUIDO(dB)]]&lt;=5.5,"Poco Ruidoso","Ruidoso"))</f>
        <v>Ruidoso</v>
      </c>
      <c r="U5431" t="str">
        <f>IF(AND(AIRBNB[[#This Row],[PRECIO]]&lt;50,AIRBNB[[#This Row],[MIN_NOCHES]]&gt;3),"Dentro del presupuesto","No considerar")</f>
        <v>No considerar</v>
      </c>
      <c r="V5431" t="str">
        <f>VLOOKUP(AIRBNB[[#This Row],[HOST_ID]],Super_host[],5,FALSE)</f>
        <v>Host</v>
      </c>
    </row>
    <row r="5432" spans="1:22">
      <c r="A5432" s="4">
        <v>464231</v>
      </c>
      <c r="B5432" t="s">
        <v>9536</v>
      </c>
      <c r="C5432" s="4">
        <v>1530310</v>
      </c>
      <c r="D5432" t="s">
        <v>9537</v>
      </c>
      <c r="E5432" t="s">
        <v>9538</v>
      </c>
      <c r="F5432" s="4">
        <v>11205</v>
      </c>
      <c r="G5432" s="13" t="s">
        <v>4662</v>
      </c>
      <c r="H5432" s="13" t="s">
        <v>9230</v>
      </c>
      <c r="I5432" s="1">
        <v>4068905</v>
      </c>
      <c r="J5432" s="1">
        <v>-739541</v>
      </c>
      <c r="K5432" t="s">
        <v>40</v>
      </c>
      <c r="L5432" s="20">
        <v>65</v>
      </c>
      <c r="M5432" s="4">
        <v>7</v>
      </c>
      <c r="N5432" s="4">
        <v>2</v>
      </c>
      <c r="O5432" s="2">
        <v>41058</v>
      </c>
      <c r="P5432" s="3">
        <v>0.02</v>
      </c>
      <c r="Q5432" s="4">
        <v>1</v>
      </c>
      <c r="R5432" s="3">
        <v>6.9</v>
      </c>
      <c r="S54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2" t="str">
        <f>IF(AIRBNB[[#This Row],[RUIDO(dB)]]&lt;=4,"Silencioso",IF(AIRBNB[[#This Row],[RUIDO(dB)]]&lt;=5.5,"Poco Ruidoso","Ruidoso"))</f>
        <v>Ruidoso</v>
      </c>
      <c r="U5432" t="str">
        <f>IF(AND(AIRBNB[[#This Row],[PRECIO]]&lt;50,AIRBNB[[#This Row],[MIN_NOCHES]]&gt;3),"Dentro del presupuesto","No considerar")</f>
        <v>No considerar</v>
      </c>
      <c r="V5432" t="str">
        <f>VLOOKUP(AIRBNB[[#This Row],[HOST_ID]],Super_host[],5,FALSE)</f>
        <v>Host</v>
      </c>
    </row>
    <row r="5433" spans="1:22">
      <c r="A5433" s="4">
        <v>676257</v>
      </c>
      <c r="B5433" t="s">
        <v>4013</v>
      </c>
      <c r="C5433" s="4">
        <v>1465539</v>
      </c>
      <c r="D5433" t="s">
        <v>4014</v>
      </c>
      <c r="E5433" t="s">
        <v>4015</v>
      </c>
      <c r="F5433" s="4">
        <v>10016</v>
      </c>
      <c r="G5433" s="13" t="s">
        <v>124</v>
      </c>
      <c r="H5433" s="13" t="s">
        <v>175</v>
      </c>
      <c r="I5433" s="1">
        <v>4074166</v>
      </c>
      <c r="J5433" s="1">
        <v>-7397811</v>
      </c>
      <c r="K5433" t="s">
        <v>40</v>
      </c>
      <c r="L5433" s="20">
        <v>65</v>
      </c>
      <c r="M5433" s="4">
        <v>5</v>
      </c>
      <c r="N5433" s="4">
        <v>39</v>
      </c>
      <c r="O5433" s="2">
        <v>43483</v>
      </c>
      <c r="P5433" s="3">
        <v>0.55000000000000004</v>
      </c>
      <c r="Q5433" s="4">
        <v>1</v>
      </c>
      <c r="R5433" s="3">
        <v>5.6</v>
      </c>
      <c r="S54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3" t="str">
        <f>IF(AIRBNB[[#This Row],[RUIDO(dB)]]&lt;=4,"Silencioso",IF(AIRBNB[[#This Row],[RUIDO(dB)]]&lt;=5.5,"Poco Ruidoso","Ruidoso"))</f>
        <v>Ruidoso</v>
      </c>
      <c r="U5433" t="str">
        <f>IF(AND(AIRBNB[[#This Row],[PRECIO]]&lt;50,AIRBNB[[#This Row],[MIN_NOCHES]]&gt;3),"Dentro del presupuesto","No considerar")</f>
        <v>No considerar</v>
      </c>
      <c r="V5433" t="str">
        <f>VLOOKUP(AIRBNB[[#This Row],[HOST_ID]],Super_host[],5,FALSE)</f>
        <v>Host</v>
      </c>
    </row>
    <row r="5434" spans="1:22">
      <c r="A5434" s="4">
        <v>271130</v>
      </c>
      <c r="B5434" t="s">
        <v>12627</v>
      </c>
      <c r="C5434" s="4">
        <v>1417166</v>
      </c>
      <c r="D5434" t="s">
        <v>3138</v>
      </c>
      <c r="E5434" t="s">
        <v>12628</v>
      </c>
      <c r="F5434" s="4">
        <v>11216</v>
      </c>
      <c r="G5434" s="13" t="s">
        <v>4662</v>
      </c>
      <c r="H5434" s="13" t="s">
        <v>9230</v>
      </c>
      <c r="I5434" s="1">
        <v>406865</v>
      </c>
      <c r="J5434" s="1">
        <v>-7395372</v>
      </c>
      <c r="K5434" t="s">
        <v>40</v>
      </c>
      <c r="L5434" s="20">
        <v>65</v>
      </c>
      <c r="M5434" s="4">
        <v>5</v>
      </c>
      <c r="N5434" s="4">
        <v>45</v>
      </c>
      <c r="O5434" s="2">
        <v>43611</v>
      </c>
      <c r="P5434" s="3">
        <v>0.52</v>
      </c>
      <c r="Q5434" s="4">
        <v>1</v>
      </c>
      <c r="R5434" s="3">
        <v>6.9</v>
      </c>
      <c r="S54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4" t="str">
        <f>IF(AIRBNB[[#This Row],[RUIDO(dB)]]&lt;=4,"Silencioso",IF(AIRBNB[[#This Row],[RUIDO(dB)]]&lt;=5.5,"Poco Ruidoso","Ruidoso"))</f>
        <v>Ruidoso</v>
      </c>
      <c r="U5434" t="str">
        <f>IF(AND(AIRBNB[[#This Row],[PRECIO]]&lt;50,AIRBNB[[#This Row],[MIN_NOCHES]]&gt;3),"Dentro del presupuesto","No considerar")</f>
        <v>No considerar</v>
      </c>
      <c r="V5434" t="str">
        <f>VLOOKUP(AIRBNB[[#This Row],[HOST_ID]],Super_host[],5,FALSE)</f>
        <v>Host</v>
      </c>
    </row>
    <row r="5435" spans="1:22">
      <c r="A5435" s="4">
        <v>284208</v>
      </c>
      <c r="B5435" t="s">
        <v>12496</v>
      </c>
      <c r="C5435" s="4">
        <v>1366270</v>
      </c>
      <c r="D5435" t="s">
        <v>12497</v>
      </c>
      <c r="E5435" t="s">
        <v>12498</v>
      </c>
      <c r="F5435" s="4">
        <v>11215</v>
      </c>
      <c r="G5435" s="13" t="s">
        <v>4662</v>
      </c>
      <c r="H5435" s="13" t="s">
        <v>9262</v>
      </c>
      <c r="I5435" s="1">
        <v>4066441</v>
      </c>
      <c r="J5435" s="1">
        <v>-7397974</v>
      </c>
      <c r="K5435" t="s">
        <v>40</v>
      </c>
      <c r="L5435" s="20">
        <v>65</v>
      </c>
      <c r="M5435" s="4">
        <v>4</v>
      </c>
      <c r="N5435" s="4">
        <v>36</v>
      </c>
      <c r="O5435" s="2">
        <v>43416</v>
      </c>
      <c r="P5435" s="3">
        <v>0.47</v>
      </c>
      <c r="Q5435" s="4">
        <v>1</v>
      </c>
      <c r="R5435" s="3">
        <v>6.9</v>
      </c>
      <c r="S54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5" t="str">
        <f>IF(AIRBNB[[#This Row],[RUIDO(dB)]]&lt;=4,"Silencioso",IF(AIRBNB[[#This Row],[RUIDO(dB)]]&lt;=5.5,"Poco Ruidoso","Ruidoso"))</f>
        <v>Ruidoso</v>
      </c>
      <c r="U5435" t="str">
        <f>IF(AND(AIRBNB[[#This Row],[PRECIO]]&lt;50,AIRBNB[[#This Row],[MIN_NOCHES]]&gt;3),"Dentro del presupuesto","No considerar")</f>
        <v>No considerar</v>
      </c>
      <c r="V5435" t="str">
        <f>VLOOKUP(AIRBNB[[#This Row],[HOST_ID]],Super_host[],5,FALSE)</f>
        <v>Host</v>
      </c>
    </row>
    <row r="5436" spans="1:22">
      <c r="A5436" s="4">
        <v>2106241</v>
      </c>
      <c r="B5436" t="s">
        <v>13880</v>
      </c>
      <c r="C5436" s="4">
        <v>1318137</v>
      </c>
      <c r="D5436" t="s">
        <v>13581</v>
      </c>
      <c r="E5436" t="s">
        <v>13881</v>
      </c>
      <c r="F5436" s="4">
        <v>11221</v>
      </c>
      <c r="G5436" s="13" t="s">
        <v>4662</v>
      </c>
      <c r="H5436" s="13" t="s">
        <v>9274</v>
      </c>
      <c r="I5436" s="1">
        <v>4069472</v>
      </c>
      <c r="J5436" s="1">
        <v>-7392874</v>
      </c>
      <c r="K5436" t="s">
        <v>40</v>
      </c>
      <c r="L5436" s="20">
        <v>65</v>
      </c>
      <c r="M5436" s="4">
        <v>3</v>
      </c>
      <c r="N5436" s="4">
        <v>87</v>
      </c>
      <c r="O5436" s="2">
        <v>43627</v>
      </c>
      <c r="P5436" s="3">
        <v>1.37</v>
      </c>
      <c r="Q5436" s="4">
        <v>1</v>
      </c>
      <c r="R5436" s="3">
        <v>6.9</v>
      </c>
      <c r="S54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6" t="str">
        <f>IF(AIRBNB[[#This Row],[RUIDO(dB)]]&lt;=4,"Silencioso",IF(AIRBNB[[#This Row],[RUIDO(dB)]]&lt;=5.5,"Poco Ruidoso","Ruidoso"))</f>
        <v>Ruidoso</v>
      </c>
      <c r="U5436" t="str">
        <f>IF(AND(AIRBNB[[#This Row],[PRECIO]]&lt;50,AIRBNB[[#This Row],[MIN_NOCHES]]&gt;3),"Dentro del presupuesto","No considerar")</f>
        <v>No considerar</v>
      </c>
      <c r="V5436" t="str">
        <f>VLOOKUP(AIRBNB[[#This Row],[HOST_ID]],Super_host[],5,FALSE)</f>
        <v>Host</v>
      </c>
    </row>
    <row r="5437" spans="1:22">
      <c r="A5437" s="4">
        <v>5361824</v>
      </c>
      <c r="B5437" t="s">
        <v>9868</v>
      </c>
      <c r="C5437" s="4">
        <v>1290741</v>
      </c>
      <c r="D5437" t="s">
        <v>9869</v>
      </c>
      <c r="E5437" t="s">
        <v>9870</v>
      </c>
      <c r="F5437" s="4">
        <v>11211</v>
      </c>
      <c r="G5437" s="13" t="s">
        <v>4662</v>
      </c>
      <c r="H5437" s="13" t="s">
        <v>9218</v>
      </c>
      <c r="I5437" s="1">
        <v>4071539</v>
      </c>
      <c r="J5437" s="1">
        <v>-7395426</v>
      </c>
      <c r="K5437" t="s">
        <v>40</v>
      </c>
      <c r="L5437" s="20">
        <v>65</v>
      </c>
      <c r="M5437" s="4">
        <v>4</v>
      </c>
      <c r="N5437" s="4">
        <v>2</v>
      </c>
      <c r="O5437" s="2">
        <v>43424</v>
      </c>
      <c r="P5437" s="3">
        <v>0.04</v>
      </c>
      <c r="Q5437" s="4">
        <v>1</v>
      </c>
      <c r="R5437" s="3">
        <v>6.9</v>
      </c>
      <c r="S54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7" t="str">
        <f>IF(AIRBNB[[#This Row],[RUIDO(dB)]]&lt;=4,"Silencioso",IF(AIRBNB[[#This Row],[RUIDO(dB)]]&lt;=5.5,"Poco Ruidoso","Ruidoso"))</f>
        <v>Ruidoso</v>
      </c>
      <c r="U5437" t="str">
        <f>IF(AND(AIRBNB[[#This Row],[PRECIO]]&lt;50,AIRBNB[[#This Row],[MIN_NOCHES]]&gt;3),"Dentro del presupuesto","No considerar")</f>
        <v>No considerar</v>
      </c>
      <c r="V5437" t="str">
        <f>VLOOKUP(AIRBNB[[#This Row],[HOST_ID]],Super_host[],5,FALSE)</f>
        <v>Host</v>
      </c>
    </row>
    <row r="5438" spans="1:22">
      <c r="A5438" s="4">
        <v>683743</v>
      </c>
      <c r="B5438" t="s">
        <v>8388</v>
      </c>
      <c r="C5438" s="4">
        <v>1229984</v>
      </c>
      <c r="D5438" t="s">
        <v>291</v>
      </c>
      <c r="E5438" t="s">
        <v>8389</v>
      </c>
      <c r="F5438" s="4">
        <v>11101</v>
      </c>
      <c r="G5438" s="13" t="s">
        <v>7897</v>
      </c>
      <c r="H5438" s="13" t="s">
        <v>7905</v>
      </c>
      <c r="I5438" s="1">
        <v>407453</v>
      </c>
      <c r="J5438" s="1">
        <v>-7395294</v>
      </c>
      <c r="K5438" t="s">
        <v>40</v>
      </c>
      <c r="L5438" s="20">
        <v>65</v>
      </c>
      <c r="M5438" s="4">
        <v>20</v>
      </c>
      <c r="N5438" s="4">
        <v>28</v>
      </c>
      <c r="O5438" s="2">
        <v>42875</v>
      </c>
      <c r="P5438" s="3">
        <v>0.34</v>
      </c>
      <c r="Q5438" s="4">
        <v>5</v>
      </c>
      <c r="R5438" s="3">
        <v>6.24</v>
      </c>
      <c r="S54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8" t="str">
        <f>IF(AIRBNB[[#This Row],[RUIDO(dB)]]&lt;=4,"Silencioso",IF(AIRBNB[[#This Row],[RUIDO(dB)]]&lt;=5.5,"Poco Ruidoso","Ruidoso"))</f>
        <v>Ruidoso</v>
      </c>
      <c r="U5438" t="str">
        <f>IF(AND(AIRBNB[[#This Row],[PRECIO]]&lt;50,AIRBNB[[#This Row],[MIN_NOCHES]]&gt;3),"Dentro del presupuesto","No considerar")</f>
        <v>No considerar</v>
      </c>
      <c r="V5438" t="str">
        <f>VLOOKUP(AIRBNB[[#This Row],[HOST_ID]],Super_host[],5,FALSE)</f>
        <v>Host</v>
      </c>
    </row>
    <row r="5439" spans="1:22">
      <c r="A5439" s="4">
        <v>715102</v>
      </c>
      <c r="B5439" t="s">
        <v>13106</v>
      </c>
      <c r="C5439" s="4">
        <v>1002452</v>
      </c>
      <c r="D5439" t="s">
        <v>13107</v>
      </c>
      <c r="E5439" t="s">
        <v>9268</v>
      </c>
      <c r="F5439" s="4">
        <v>11206</v>
      </c>
      <c r="G5439" s="13" t="s">
        <v>4662</v>
      </c>
      <c r="H5439" s="13" t="s">
        <v>9218</v>
      </c>
      <c r="I5439" s="1">
        <v>4071055</v>
      </c>
      <c r="J5439" s="1">
        <v>-7394915</v>
      </c>
      <c r="K5439" t="s">
        <v>40</v>
      </c>
      <c r="L5439" s="20">
        <v>65</v>
      </c>
      <c r="M5439" s="4">
        <v>14</v>
      </c>
      <c r="N5439" s="4">
        <v>30</v>
      </c>
      <c r="O5439" s="2">
        <v>43345</v>
      </c>
      <c r="P5439" s="3">
        <v>0.76</v>
      </c>
      <c r="Q5439" s="4">
        <v>1</v>
      </c>
      <c r="R5439" s="3">
        <v>6.9</v>
      </c>
      <c r="S54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39" t="str">
        <f>IF(AIRBNB[[#This Row],[RUIDO(dB)]]&lt;=4,"Silencioso",IF(AIRBNB[[#This Row],[RUIDO(dB)]]&lt;=5.5,"Poco Ruidoso","Ruidoso"))</f>
        <v>Ruidoso</v>
      </c>
      <c r="U5439" t="str">
        <f>IF(AND(AIRBNB[[#This Row],[PRECIO]]&lt;50,AIRBNB[[#This Row],[MIN_NOCHES]]&gt;3),"Dentro del presupuesto","No considerar")</f>
        <v>No considerar</v>
      </c>
      <c r="V5439" t="str">
        <f>VLOOKUP(AIRBNB[[#This Row],[HOST_ID]],Super_host[],5,FALSE)</f>
        <v>Host</v>
      </c>
    </row>
    <row r="5440" spans="1:22">
      <c r="A5440" s="4">
        <v>20724</v>
      </c>
      <c r="B5440" t="s">
        <v>11831</v>
      </c>
      <c r="C5440" s="4">
        <v>961342</v>
      </c>
      <c r="D5440" t="s">
        <v>11832</v>
      </c>
      <c r="E5440" t="s">
        <v>11833</v>
      </c>
      <c r="F5440" s="4">
        <v>11206</v>
      </c>
      <c r="G5440" s="13" t="s">
        <v>4662</v>
      </c>
      <c r="H5440" s="13" t="s">
        <v>9274</v>
      </c>
      <c r="I5440" s="1">
        <v>4070032</v>
      </c>
      <c r="J5440" s="1">
        <v>-739383</v>
      </c>
      <c r="K5440" t="s">
        <v>40</v>
      </c>
      <c r="L5440" s="20">
        <v>65</v>
      </c>
      <c r="M5440" s="4">
        <v>4</v>
      </c>
      <c r="N5440" s="4">
        <v>24</v>
      </c>
      <c r="O5440" s="2">
        <v>43611</v>
      </c>
      <c r="P5440" s="3">
        <v>0.28000000000000003</v>
      </c>
      <c r="Q5440" s="4">
        <v>1</v>
      </c>
      <c r="R5440" s="3">
        <v>6.9</v>
      </c>
      <c r="S54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0" t="str">
        <f>IF(AIRBNB[[#This Row],[RUIDO(dB)]]&lt;=4,"Silencioso",IF(AIRBNB[[#This Row],[RUIDO(dB)]]&lt;=5.5,"Poco Ruidoso","Ruidoso"))</f>
        <v>Ruidoso</v>
      </c>
      <c r="U5440" t="str">
        <f>IF(AND(AIRBNB[[#This Row],[PRECIO]]&lt;50,AIRBNB[[#This Row],[MIN_NOCHES]]&gt;3),"Dentro del presupuesto","No considerar")</f>
        <v>No considerar</v>
      </c>
      <c r="V5440" t="str">
        <f>VLOOKUP(AIRBNB[[#This Row],[HOST_ID]],Super_host[],5,FALSE)</f>
        <v>Host</v>
      </c>
    </row>
    <row r="5441" spans="1:22">
      <c r="A5441" s="4">
        <v>1616540</v>
      </c>
      <c r="B5441" t="s">
        <v>12324</v>
      </c>
      <c r="C5441" s="4">
        <v>953843</v>
      </c>
      <c r="D5441" t="s">
        <v>863</v>
      </c>
      <c r="E5441" t="s">
        <v>12325</v>
      </c>
      <c r="F5441" s="4">
        <v>11238</v>
      </c>
      <c r="G5441" s="13" t="s">
        <v>4662</v>
      </c>
      <c r="H5441" s="13" t="s">
        <v>9387</v>
      </c>
      <c r="I5441" s="1">
        <v>4068572</v>
      </c>
      <c r="J5441" s="1">
        <v>-739641</v>
      </c>
      <c r="K5441" t="s">
        <v>5</v>
      </c>
      <c r="L5441" s="20">
        <v>65</v>
      </c>
      <c r="M5441" s="4">
        <v>7</v>
      </c>
      <c r="N5441" s="4">
        <v>26</v>
      </c>
      <c r="O5441" s="2">
        <v>43166</v>
      </c>
      <c r="P5441" s="3">
        <v>0.41</v>
      </c>
      <c r="Q5441" s="4">
        <v>1</v>
      </c>
      <c r="R5441" s="3">
        <v>6.9</v>
      </c>
      <c r="S54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1" t="str">
        <f>IF(AIRBNB[[#This Row],[RUIDO(dB)]]&lt;=4,"Silencioso",IF(AIRBNB[[#This Row],[RUIDO(dB)]]&lt;=5.5,"Poco Ruidoso","Ruidoso"))</f>
        <v>Ruidoso</v>
      </c>
      <c r="U5441" t="str">
        <f>IF(AND(AIRBNB[[#This Row],[PRECIO]]&lt;50,AIRBNB[[#This Row],[MIN_NOCHES]]&gt;3),"Dentro del presupuesto","No considerar")</f>
        <v>No considerar</v>
      </c>
      <c r="V5441" t="str">
        <f>VLOOKUP(AIRBNB[[#This Row],[HOST_ID]],Super_host[],5,FALSE)</f>
        <v>Host</v>
      </c>
    </row>
    <row r="5442" spans="1:22">
      <c r="A5442" s="4">
        <v>424930</v>
      </c>
      <c r="B5442" t="s">
        <v>10154</v>
      </c>
      <c r="C5442" s="4">
        <v>905122</v>
      </c>
      <c r="D5442" t="s">
        <v>10155</v>
      </c>
      <c r="E5442" t="s">
        <v>10156</v>
      </c>
      <c r="F5442" s="4">
        <v>11238</v>
      </c>
      <c r="G5442" s="13" t="s">
        <v>4662</v>
      </c>
      <c r="H5442" s="13" t="s">
        <v>9252</v>
      </c>
      <c r="I5442" s="1">
        <v>406764</v>
      </c>
      <c r="J5442" s="1">
        <v>-7396218</v>
      </c>
      <c r="K5442" t="s">
        <v>5</v>
      </c>
      <c r="L5442" s="20">
        <v>65</v>
      </c>
      <c r="M5442" s="4">
        <v>28</v>
      </c>
      <c r="N5442" s="4">
        <v>5</v>
      </c>
      <c r="O5442" s="2">
        <v>42283</v>
      </c>
      <c r="P5442" s="3">
        <v>0.06</v>
      </c>
      <c r="Q5442" s="4">
        <v>1</v>
      </c>
      <c r="R5442" s="3">
        <v>6.9</v>
      </c>
      <c r="S54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2" t="str">
        <f>IF(AIRBNB[[#This Row],[RUIDO(dB)]]&lt;=4,"Silencioso",IF(AIRBNB[[#This Row],[RUIDO(dB)]]&lt;=5.5,"Poco Ruidoso","Ruidoso"))</f>
        <v>Ruidoso</v>
      </c>
      <c r="U5442" t="str">
        <f>IF(AND(AIRBNB[[#This Row],[PRECIO]]&lt;50,AIRBNB[[#This Row],[MIN_NOCHES]]&gt;3),"Dentro del presupuesto","No considerar")</f>
        <v>No considerar</v>
      </c>
      <c r="V5442" t="str">
        <f>VLOOKUP(AIRBNB[[#This Row],[HOST_ID]],Super_host[],5,FALSE)</f>
        <v>Host</v>
      </c>
    </row>
    <row r="5443" spans="1:22">
      <c r="A5443" s="4">
        <v>169002</v>
      </c>
      <c r="B5443" t="s">
        <v>3682</v>
      </c>
      <c r="C5443" s="4">
        <v>805344</v>
      </c>
      <c r="D5443" t="s">
        <v>691</v>
      </c>
      <c r="E5443" t="s">
        <v>3683</v>
      </c>
      <c r="F5443" s="4">
        <v>10031</v>
      </c>
      <c r="G5443" s="13" t="s">
        <v>124</v>
      </c>
      <c r="H5443" s="13" t="s">
        <v>148</v>
      </c>
      <c r="I5443" s="1">
        <v>4082411</v>
      </c>
      <c r="J5443" s="1">
        <v>-7394934</v>
      </c>
      <c r="K5443" t="s">
        <v>40</v>
      </c>
      <c r="L5443" s="20">
        <v>65</v>
      </c>
      <c r="M5443" s="4">
        <v>2</v>
      </c>
      <c r="N5443" s="4">
        <v>41</v>
      </c>
      <c r="O5443" s="2">
        <v>43632</v>
      </c>
      <c r="P5443" s="3">
        <v>0.43</v>
      </c>
      <c r="Q5443" s="4">
        <v>1</v>
      </c>
      <c r="R5443" s="3">
        <v>5.6</v>
      </c>
      <c r="S54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3" t="str">
        <f>IF(AIRBNB[[#This Row],[RUIDO(dB)]]&lt;=4,"Silencioso",IF(AIRBNB[[#This Row],[RUIDO(dB)]]&lt;=5.5,"Poco Ruidoso","Ruidoso"))</f>
        <v>Ruidoso</v>
      </c>
      <c r="U5443" t="str">
        <f>IF(AND(AIRBNB[[#This Row],[PRECIO]]&lt;50,AIRBNB[[#This Row],[MIN_NOCHES]]&gt;3),"Dentro del presupuesto","No considerar")</f>
        <v>No considerar</v>
      </c>
      <c r="V5443" t="str">
        <f>VLOOKUP(AIRBNB[[#This Row],[HOST_ID]],Super_host[],5,FALSE)</f>
        <v>Host</v>
      </c>
    </row>
    <row r="5444" spans="1:22">
      <c r="A5444" s="4">
        <v>648047</v>
      </c>
      <c r="B5444" t="s">
        <v>5657</v>
      </c>
      <c r="C5444" s="4">
        <v>672510</v>
      </c>
      <c r="D5444" t="s">
        <v>5658</v>
      </c>
      <c r="E5444" t="s">
        <v>5659</v>
      </c>
      <c r="F5444" s="4">
        <v>10010</v>
      </c>
      <c r="G5444" s="13" t="s">
        <v>124</v>
      </c>
      <c r="H5444" s="13" t="s">
        <v>281</v>
      </c>
      <c r="I5444" s="1">
        <v>40737</v>
      </c>
      <c r="J5444" s="1">
        <v>-7398199</v>
      </c>
      <c r="K5444" t="s">
        <v>40</v>
      </c>
      <c r="L5444" s="20">
        <v>65</v>
      </c>
      <c r="M5444" s="4">
        <v>4</v>
      </c>
      <c r="N5444" s="4">
        <v>161</v>
      </c>
      <c r="O5444" s="2">
        <v>43647</v>
      </c>
      <c r="P5444" s="3">
        <v>1.92</v>
      </c>
      <c r="Q5444" s="4">
        <v>1</v>
      </c>
      <c r="R5444" s="3">
        <v>5.6</v>
      </c>
      <c r="S54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4" t="str">
        <f>IF(AIRBNB[[#This Row],[RUIDO(dB)]]&lt;=4,"Silencioso",IF(AIRBNB[[#This Row],[RUIDO(dB)]]&lt;=5.5,"Poco Ruidoso","Ruidoso"))</f>
        <v>Ruidoso</v>
      </c>
      <c r="U5444" t="str">
        <f>IF(AND(AIRBNB[[#This Row],[PRECIO]]&lt;50,AIRBNB[[#This Row],[MIN_NOCHES]]&gt;3),"Dentro del presupuesto","No considerar")</f>
        <v>No considerar</v>
      </c>
      <c r="V5444" t="str">
        <f>VLOOKUP(AIRBNB[[#This Row],[HOST_ID]],Super_host[],5,FALSE)</f>
        <v>Host</v>
      </c>
    </row>
    <row r="5445" spans="1:22">
      <c r="A5445" s="4">
        <v>5736059</v>
      </c>
      <c r="B5445" t="s">
        <v>12502</v>
      </c>
      <c r="C5445" s="4">
        <v>610690</v>
      </c>
      <c r="D5445" t="s">
        <v>8822</v>
      </c>
      <c r="E5445" t="s">
        <v>12503</v>
      </c>
      <c r="F5445" s="4">
        <v>11233</v>
      </c>
      <c r="G5445" s="13" t="s">
        <v>4662</v>
      </c>
      <c r="H5445" s="13" t="s">
        <v>9230</v>
      </c>
      <c r="I5445" s="1">
        <v>406801</v>
      </c>
      <c r="J5445" s="1">
        <v>-7390976</v>
      </c>
      <c r="K5445" t="s">
        <v>40</v>
      </c>
      <c r="L5445" s="20">
        <v>65</v>
      </c>
      <c r="M5445" s="4">
        <v>1</v>
      </c>
      <c r="N5445" s="4">
        <v>24</v>
      </c>
      <c r="O5445" s="2">
        <v>43647</v>
      </c>
      <c r="P5445" s="3">
        <v>0.47</v>
      </c>
      <c r="Q5445" s="4">
        <v>1</v>
      </c>
      <c r="R5445" s="3">
        <v>6.9</v>
      </c>
      <c r="S54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5" t="str">
        <f>IF(AIRBNB[[#This Row],[RUIDO(dB)]]&lt;=4,"Silencioso",IF(AIRBNB[[#This Row],[RUIDO(dB)]]&lt;=5.5,"Poco Ruidoso","Ruidoso"))</f>
        <v>Ruidoso</v>
      </c>
      <c r="U5445" t="str">
        <f>IF(AND(AIRBNB[[#This Row],[PRECIO]]&lt;50,AIRBNB[[#This Row],[MIN_NOCHES]]&gt;3),"Dentro del presupuesto","No considerar")</f>
        <v>No considerar</v>
      </c>
      <c r="V5445" t="str">
        <f>VLOOKUP(AIRBNB[[#This Row],[HOST_ID]],Super_host[],5,FALSE)</f>
        <v>Host</v>
      </c>
    </row>
    <row r="5446" spans="1:22">
      <c r="A5446" s="4">
        <v>115535</v>
      </c>
      <c r="B5446" t="s">
        <v>3419</v>
      </c>
      <c r="C5446" s="4">
        <v>567187</v>
      </c>
      <c r="D5446" t="s">
        <v>3108</v>
      </c>
      <c r="E5446" t="s">
        <v>621</v>
      </c>
      <c r="F5446" s="4">
        <v>10031</v>
      </c>
      <c r="G5446" s="13" t="s">
        <v>124</v>
      </c>
      <c r="H5446" s="13" t="s">
        <v>148</v>
      </c>
      <c r="I5446" s="1">
        <v>4082399</v>
      </c>
      <c r="J5446" s="1">
        <v>-7395328</v>
      </c>
      <c r="K5446" t="s">
        <v>40</v>
      </c>
      <c r="L5446" s="20">
        <v>65</v>
      </c>
      <c r="M5446" s="4">
        <v>14</v>
      </c>
      <c r="N5446" s="4">
        <v>35</v>
      </c>
      <c r="O5446" s="2">
        <v>43617</v>
      </c>
      <c r="P5446" s="3">
        <v>0.35</v>
      </c>
      <c r="Q5446" s="4">
        <v>1</v>
      </c>
      <c r="R5446" s="3">
        <v>5.6</v>
      </c>
      <c r="S54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6" t="str">
        <f>IF(AIRBNB[[#This Row],[RUIDO(dB)]]&lt;=4,"Silencioso",IF(AIRBNB[[#This Row],[RUIDO(dB)]]&lt;=5.5,"Poco Ruidoso","Ruidoso"))</f>
        <v>Ruidoso</v>
      </c>
      <c r="U5446" t="str">
        <f>IF(AND(AIRBNB[[#This Row],[PRECIO]]&lt;50,AIRBNB[[#This Row],[MIN_NOCHES]]&gt;3),"Dentro del presupuesto","No considerar")</f>
        <v>No considerar</v>
      </c>
      <c r="V5446" t="str">
        <f>VLOOKUP(AIRBNB[[#This Row],[HOST_ID]],Super_host[],5,FALSE)</f>
        <v>Host</v>
      </c>
    </row>
    <row r="5447" spans="1:22">
      <c r="A5447" s="4">
        <v>984721</v>
      </c>
      <c r="B5447" t="s">
        <v>12147</v>
      </c>
      <c r="C5447" s="4">
        <v>555739</v>
      </c>
      <c r="D5447" t="s">
        <v>12148</v>
      </c>
      <c r="E5447" t="s">
        <v>12149</v>
      </c>
      <c r="F5447" s="4">
        <v>11209</v>
      </c>
      <c r="G5447" s="13" t="s">
        <v>4662</v>
      </c>
      <c r="H5447" s="13" t="s">
        <v>9390</v>
      </c>
      <c r="I5447" s="1">
        <v>4063508</v>
      </c>
      <c r="J5447" s="1">
        <v>-7403628</v>
      </c>
      <c r="K5447" t="s">
        <v>5</v>
      </c>
      <c r="L5447" s="20">
        <v>65</v>
      </c>
      <c r="M5447" s="4">
        <v>30</v>
      </c>
      <c r="N5447" s="4">
        <v>25</v>
      </c>
      <c r="O5447" s="2">
        <v>43456</v>
      </c>
      <c r="P5447" s="3">
        <v>0.36</v>
      </c>
      <c r="Q5447" s="4">
        <v>1</v>
      </c>
      <c r="R5447" s="3">
        <v>6.9</v>
      </c>
      <c r="S54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7" t="str">
        <f>IF(AIRBNB[[#This Row],[RUIDO(dB)]]&lt;=4,"Silencioso",IF(AIRBNB[[#This Row],[RUIDO(dB)]]&lt;=5.5,"Poco Ruidoso","Ruidoso"))</f>
        <v>Ruidoso</v>
      </c>
      <c r="U5447" t="str">
        <f>IF(AND(AIRBNB[[#This Row],[PRECIO]]&lt;50,AIRBNB[[#This Row],[MIN_NOCHES]]&gt;3),"Dentro del presupuesto","No considerar")</f>
        <v>No considerar</v>
      </c>
      <c r="V5447" t="str">
        <f>VLOOKUP(AIRBNB[[#This Row],[HOST_ID]],Super_host[],5,FALSE)</f>
        <v>Host</v>
      </c>
    </row>
    <row r="5448" spans="1:22">
      <c r="A5448" s="4">
        <v>99070</v>
      </c>
      <c r="B5448" t="s">
        <v>5219</v>
      </c>
      <c r="C5448" s="4">
        <v>522065</v>
      </c>
      <c r="D5448" t="s">
        <v>4529</v>
      </c>
      <c r="E5448" t="s">
        <v>5220</v>
      </c>
      <c r="F5448" s="4">
        <v>10029</v>
      </c>
      <c r="G5448" s="13" t="s">
        <v>124</v>
      </c>
      <c r="H5448" s="13" t="s">
        <v>219</v>
      </c>
      <c r="I5448" s="1">
        <v>4079406</v>
      </c>
      <c r="J5448" s="1">
        <v>-7394102</v>
      </c>
      <c r="K5448" t="s">
        <v>268</v>
      </c>
      <c r="L5448" s="20">
        <v>65</v>
      </c>
      <c r="M5448" s="4">
        <v>7</v>
      </c>
      <c r="N5448" s="4">
        <v>131</v>
      </c>
      <c r="O5448" s="2">
        <v>43611</v>
      </c>
      <c r="P5448" s="3">
        <v>1.31</v>
      </c>
      <c r="Q5448" s="4">
        <v>1</v>
      </c>
      <c r="R5448" s="3">
        <v>5.6</v>
      </c>
      <c r="S54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8" t="str">
        <f>IF(AIRBNB[[#This Row],[RUIDO(dB)]]&lt;=4,"Silencioso",IF(AIRBNB[[#This Row],[RUIDO(dB)]]&lt;=5.5,"Poco Ruidoso","Ruidoso"))</f>
        <v>Ruidoso</v>
      </c>
      <c r="U5448" t="str">
        <f>IF(AND(AIRBNB[[#This Row],[PRECIO]]&lt;50,AIRBNB[[#This Row],[MIN_NOCHES]]&gt;3),"Dentro del presupuesto","No considerar")</f>
        <v>No considerar</v>
      </c>
      <c r="V5448" t="str">
        <f>VLOOKUP(AIRBNB[[#This Row],[HOST_ID]],Super_host[],5,FALSE)</f>
        <v>Host</v>
      </c>
    </row>
    <row r="5449" spans="1:22">
      <c r="A5449" s="4">
        <v>83243</v>
      </c>
      <c r="B5449" t="s">
        <v>14563</v>
      </c>
      <c r="C5449" s="4">
        <v>453519</v>
      </c>
      <c r="D5449" t="s">
        <v>3509</v>
      </c>
      <c r="E5449" t="s">
        <v>14564</v>
      </c>
      <c r="F5449" s="4">
        <v>11221</v>
      </c>
      <c r="G5449" s="13" t="s">
        <v>4662</v>
      </c>
      <c r="H5449" s="13" t="s">
        <v>9274</v>
      </c>
      <c r="I5449" s="1">
        <v>4068949</v>
      </c>
      <c r="J5449" s="1">
        <v>-7391708</v>
      </c>
      <c r="K5449" t="s">
        <v>5</v>
      </c>
      <c r="L5449" s="20">
        <v>65</v>
      </c>
      <c r="M5449" s="4">
        <v>2</v>
      </c>
      <c r="N5449" s="4">
        <v>228</v>
      </c>
      <c r="O5449" s="2">
        <v>43626</v>
      </c>
      <c r="P5449" s="3">
        <v>2.27</v>
      </c>
      <c r="Q5449" s="4">
        <v>1</v>
      </c>
      <c r="R5449" s="3">
        <v>6.9</v>
      </c>
      <c r="S54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49" t="str">
        <f>IF(AIRBNB[[#This Row],[RUIDO(dB)]]&lt;=4,"Silencioso",IF(AIRBNB[[#This Row],[RUIDO(dB)]]&lt;=5.5,"Poco Ruidoso","Ruidoso"))</f>
        <v>Ruidoso</v>
      </c>
      <c r="U5449" t="str">
        <f>IF(AND(AIRBNB[[#This Row],[PRECIO]]&lt;50,AIRBNB[[#This Row],[MIN_NOCHES]]&gt;3),"Dentro del presupuesto","No considerar")</f>
        <v>No considerar</v>
      </c>
      <c r="V5449" t="str">
        <f>VLOOKUP(AIRBNB[[#This Row],[HOST_ID]],Super_host[],5,FALSE)</f>
        <v>Host</v>
      </c>
    </row>
    <row r="5450" spans="1:22">
      <c r="A5450" s="4">
        <v>70128</v>
      </c>
      <c r="B5450" t="s">
        <v>4221</v>
      </c>
      <c r="C5450" s="4">
        <v>354330</v>
      </c>
      <c r="D5450" t="s">
        <v>4222</v>
      </c>
      <c r="E5450" t="s">
        <v>4223</v>
      </c>
      <c r="F5450" s="4">
        <v>10003</v>
      </c>
      <c r="G5450" s="13" t="s">
        <v>124</v>
      </c>
      <c r="H5450" s="13" t="s">
        <v>133</v>
      </c>
      <c r="I5450" s="1">
        <v>4073198</v>
      </c>
      <c r="J5450" s="1">
        <v>-7398881</v>
      </c>
      <c r="K5450" t="s">
        <v>40</v>
      </c>
      <c r="L5450" s="20">
        <v>65</v>
      </c>
      <c r="M5450" s="4">
        <v>3</v>
      </c>
      <c r="N5450" s="4">
        <v>52</v>
      </c>
      <c r="O5450" s="2">
        <v>43475</v>
      </c>
      <c r="P5450" s="3">
        <v>0.63</v>
      </c>
      <c r="Q5450" s="4">
        <v>1</v>
      </c>
      <c r="R5450" s="3">
        <v>5.6</v>
      </c>
      <c r="S54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0" t="str">
        <f>IF(AIRBNB[[#This Row],[RUIDO(dB)]]&lt;=4,"Silencioso",IF(AIRBNB[[#This Row],[RUIDO(dB)]]&lt;=5.5,"Poco Ruidoso","Ruidoso"))</f>
        <v>Ruidoso</v>
      </c>
      <c r="U5450" t="str">
        <f>IF(AND(AIRBNB[[#This Row],[PRECIO]]&lt;50,AIRBNB[[#This Row],[MIN_NOCHES]]&gt;3),"Dentro del presupuesto","No considerar")</f>
        <v>No considerar</v>
      </c>
      <c r="V5450" t="str">
        <f>VLOOKUP(AIRBNB[[#This Row],[HOST_ID]],Super_host[],5,FALSE)</f>
        <v>Host</v>
      </c>
    </row>
    <row r="5451" spans="1:22">
      <c r="A5451" s="4">
        <v>6766908</v>
      </c>
      <c r="B5451" t="s">
        <v>11040</v>
      </c>
      <c r="C5451" s="4">
        <v>308930</v>
      </c>
      <c r="D5451" t="s">
        <v>11041</v>
      </c>
      <c r="E5451" t="s">
        <v>11042</v>
      </c>
      <c r="F5451" s="4">
        <v>11225</v>
      </c>
      <c r="G5451" s="13" t="s">
        <v>4662</v>
      </c>
      <c r="H5451" s="13" t="s">
        <v>9481</v>
      </c>
      <c r="I5451" s="1">
        <v>4065577</v>
      </c>
      <c r="J5451" s="1">
        <v>-7395903</v>
      </c>
      <c r="K5451" t="s">
        <v>5</v>
      </c>
      <c r="L5451" s="20">
        <v>65</v>
      </c>
      <c r="M5451" s="4">
        <v>5</v>
      </c>
      <c r="N5451" s="4">
        <v>7</v>
      </c>
      <c r="O5451" s="2">
        <v>43087</v>
      </c>
      <c r="P5451" s="3">
        <v>0.15</v>
      </c>
      <c r="Q5451" s="4">
        <v>1</v>
      </c>
      <c r="R5451" s="3">
        <v>6.9</v>
      </c>
      <c r="S54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1" t="str">
        <f>IF(AIRBNB[[#This Row],[RUIDO(dB)]]&lt;=4,"Silencioso",IF(AIRBNB[[#This Row],[RUIDO(dB)]]&lt;=5.5,"Poco Ruidoso","Ruidoso"))</f>
        <v>Ruidoso</v>
      </c>
      <c r="U5451" t="str">
        <f>IF(AND(AIRBNB[[#This Row],[PRECIO]]&lt;50,AIRBNB[[#This Row],[MIN_NOCHES]]&gt;3),"Dentro del presupuesto","No considerar")</f>
        <v>No considerar</v>
      </c>
      <c r="V5451" t="str">
        <f>VLOOKUP(AIRBNB[[#This Row],[HOST_ID]],Super_host[],5,FALSE)</f>
        <v>Host</v>
      </c>
    </row>
    <row r="5452" spans="1:22">
      <c r="A5452" s="4">
        <v>193333</v>
      </c>
      <c r="B5452" t="s">
        <v>12694</v>
      </c>
      <c r="C5452" s="4">
        <v>302936</v>
      </c>
      <c r="D5452" t="s">
        <v>8320</v>
      </c>
      <c r="E5452" t="s">
        <v>12695</v>
      </c>
      <c r="F5452" s="4">
        <v>11249</v>
      </c>
      <c r="G5452" s="13" t="s">
        <v>4662</v>
      </c>
      <c r="H5452" s="13" t="s">
        <v>9218</v>
      </c>
      <c r="I5452" s="1">
        <v>4071943</v>
      </c>
      <c r="J5452" s="1">
        <v>-7395958</v>
      </c>
      <c r="K5452" t="s">
        <v>40</v>
      </c>
      <c r="L5452" s="20">
        <v>65</v>
      </c>
      <c r="M5452" s="4">
        <v>30</v>
      </c>
      <c r="N5452" s="4">
        <v>52</v>
      </c>
      <c r="O5452" s="2">
        <v>43404</v>
      </c>
      <c r="P5452" s="3">
        <v>0.54</v>
      </c>
      <c r="Q5452" s="4">
        <v>1</v>
      </c>
      <c r="R5452" s="3">
        <v>6.9</v>
      </c>
      <c r="S54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2" t="str">
        <f>IF(AIRBNB[[#This Row],[RUIDO(dB)]]&lt;=4,"Silencioso",IF(AIRBNB[[#This Row],[RUIDO(dB)]]&lt;=5.5,"Poco Ruidoso","Ruidoso"))</f>
        <v>Ruidoso</v>
      </c>
      <c r="U5452" t="str">
        <f>IF(AND(AIRBNB[[#This Row],[PRECIO]]&lt;50,AIRBNB[[#This Row],[MIN_NOCHES]]&gt;3),"Dentro del presupuesto","No considerar")</f>
        <v>No considerar</v>
      </c>
      <c r="V5452" t="str">
        <f>VLOOKUP(AIRBNB[[#This Row],[HOST_ID]],Super_host[],5,FALSE)</f>
        <v>Host</v>
      </c>
    </row>
    <row r="5453" spans="1:22">
      <c r="A5453" s="4">
        <v>6384275</v>
      </c>
      <c r="B5453" t="s">
        <v>14330</v>
      </c>
      <c r="C5453" s="4">
        <v>252121</v>
      </c>
      <c r="D5453" t="s">
        <v>14331</v>
      </c>
      <c r="E5453" t="s">
        <v>14332</v>
      </c>
      <c r="F5453" s="4">
        <v>11238</v>
      </c>
      <c r="G5453" s="13" t="s">
        <v>4662</v>
      </c>
      <c r="H5453" s="13" t="s">
        <v>9387</v>
      </c>
      <c r="I5453" s="1">
        <v>4068374</v>
      </c>
      <c r="J5453" s="1">
        <v>-7396452</v>
      </c>
      <c r="K5453" t="s">
        <v>5</v>
      </c>
      <c r="L5453" s="20">
        <v>65</v>
      </c>
      <c r="M5453" s="4">
        <v>3</v>
      </c>
      <c r="N5453" s="4">
        <v>97</v>
      </c>
      <c r="O5453" s="2">
        <v>43633</v>
      </c>
      <c r="P5453" s="3">
        <v>1.95</v>
      </c>
      <c r="Q5453" s="4">
        <v>1</v>
      </c>
      <c r="R5453" s="3">
        <v>6.9</v>
      </c>
      <c r="S54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3" t="str">
        <f>IF(AIRBNB[[#This Row],[RUIDO(dB)]]&lt;=4,"Silencioso",IF(AIRBNB[[#This Row],[RUIDO(dB)]]&lt;=5.5,"Poco Ruidoso","Ruidoso"))</f>
        <v>Ruidoso</v>
      </c>
      <c r="U5453" t="str">
        <f>IF(AND(AIRBNB[[#This Row],[PRECIO]]&lt;50,AIRBNB[[#This Row],[MIN_NOCHES]]&gt;3),"Dentro del presupuesto","No considerar")</f>
        <v>No considerar</v>
      </c>
      <c r="V5453" t="str">
        <f>VLOOKUP(AIRBNB[[#This Row],[HOST_ID]],Super_host[],5,FALSE)</f>
        <v>Host</v>
      </c>
    </row>
    <row r="5454" spans="1:22">
      <c r="A5454" s="4">
        <v>5672471</v>
      </c>
      <c r="B5454" t="s">
        <v>16069</v>
      </c>
      <c r="C5454" s="4">
        <v>142695</v>
      </c>
      <c r="D5454" t="s">
        <v>23</v>
      </c>
      <c r="E5454" t="s">
        <v>16070</v>
      </c>
      <c r="F5454" s="4">
        <v>11216</v>
      </c>
      <c r="G5454" s="13" t="s">
        <v>4662</v>
      </c>
      <c r="H5454" s="13" t="s">
        <v>9230</v>
      </c>
      <c r="I5454" s="1">
        <v>406813</v>
      </c>
      <c r="J5454" s="1">
        <v>-739476</v>
      </c>
      <c r="K5454" t="s">
        <v>40</v>
      </c>
      <c r="L5454" s="20">
        <v>65</v>
      </c>
      <c r="M5454" s="4">
        <v>1</v>
      </c>
      <c r="N5454" s="4">
        <v>0</v>
      </c>
      <c r="O5454" s="2">
        <v>42653</v>
      </c>
      <c r="P5454" s="3">
        <v>4.6500000000000004</v>
      </c>
      <c r="Q5454" s="4">
        <v>1</v>
      </c>
      <c r="R5454" s="3">
        <v>6.9</v>
      </c>
      <c r="S54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4" t="str">
        <f>IF(AIRBNB[[#This Row],[RUIDO(dB)]]&lt;=4,"Silencioso",IF(AIRBNB[[#This Row],[RUIDO(dB)]]&lt;=5.5,"Poco Ruidoso","Ruidoso"))</f>
        <v>Ruidoso</v>
      </c>
      <c r="U5454" t="str">
        <f>IF(AND(AIRBNB[[#This Row],[PRECIO]]&lt;50,AIRBNB[[#This Row],[MIN_NOCHES]]&gt;3),"Dentro del presupuesto","No considerar")</f>
        <v>No considerar</v>
      </c>
      <c r="V5454" t="str">
        <f>VLOOKUP(AIRBNB[[#This Row],[HOST_ID]],Super_host[],5,FALSE)</f>
        <v>Host</v>
      </c>
    </row>
    <row r="5455" spans="1:22">
      <c r="A5455" s="4">
        <v>19282</v>
      </c>
      <c r="B5455" t="s">
        <v>11043</v>
      </c>
      <c r="C5455" s="4">
        <v>73469</v>
      </c>
      <c r="D5455" t="s">
        <v>11044</v>
      </c>
      <c r="E5455" t="s">
        <v>11045</v>
      </c>
      <c r="F5455" s="4">
        <v>11226</v>
      </c>
      <c r="G5455" s="13" t="s">
        <v>4662</v>
      </c>
      <c r="H5455" s="13" t="s">
        <v>9427</v>
      </c>
      <c r="I5455" s="1">
        <v>4065401</v>
      </c>
      <c r="J5455" s="1">
        <v>-7396323</v>
      </c>
      <c r="K5455" t="s">
        <v>5</v>
      </c>
      <c r="L5455" s="20">
        <v>65</v>
      </c>
      <c r="M5455" s="4">
        <v>6</v>
      </c>
      <c r="N5455" s="4">
        <v>16</v>
      </c>
      <c r="O5455" s="2">
        <v>43631</v>
      </c>
      <c r="P5455" s="3">
        <v>0.15</v>
      </c>
      <c r="Q5455" s="4">
        <v>1</v>
      </c>
      <c r="R5455" s="3">
        <v>6.9</v>
      </c>
      <c r="S54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5" t="str">
        <f>IF(AIRBNB[[#This Row],[RUIDO(dB)]]&lt;=4,"Silencioso",IF(AIRBNB[[#This Row],[RUIDO(dB)]]&lt;=5.5,"Poco Ruidoso","Ruidoso"))</f>
        <v>Ruidoso</v>
      </c>
      <c r="U5455" t="str">
        <f>IF(AND(AIRBNB[[#This Row],[PRECIO]]&lt;50,AIRBNB[[#This Row],[MIN_NOCHES]]&gt;3),"Dentro del presupuesto","No considerar")</f>
        <v>No considerar</v>
      </c>
      <c r="V5455" t="str">
        <f>VLOOKUP(AIRBNB[[#This Row],[HOST_ID]],Super_host[],5,FALSE)</f>
        <v>Host</v>
      </c>
    </row>
    <row r="5456" spans="1:22">
      <c r="A5456" s="4">
        <v>17693</v>
      </c>
      <c r="B5456" t="s">
        <v>2533</v>
      </c>
      <c r="C5456" s="4">
        <v>68428</v>
      </c>
      <c r="D5456" t="s">
        <v>2534</v>
      </c>
      <c r="E5456" t="s">
        <v>5448</v>
      </c>
      <c r="F5456" s="4">
        <v>10032</v>
      </c>
      <c r="G5456" s="13" t="s">
        <v>124</v>
      </c>
      <c r="H5456" s="13" t="s">
        <v>125</v>
      </c>
      <c r="I5456" s="1">
        <v>4083139</v>
      </c>
      <c r="J5456" s="1">
        <v>-7394095</v>
      </c>
      <c r="K5456" t="s">
        <v>40</v>
      </c>
      <c r="L5456" s="20">
        <v>65</v>
      </c>
      <c r="M5456" s="4">
        <v>2</v>
      </c>
      <c r="N5456" s="4">
        <v>49</v>
      </c>
      <c r="O5456" s="2">
        <v>43634</v>
      </c>
      <c r="P5456" s="3">
        <v>1.6</v>
      </c>
      <c r="Q5456" s="4">
        <v>1</v>
      </c>
      <c r="R5456" s="3">
        <v>5.6</v>
      </c>
      <c r="S54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6" t="str">
        <f>IF(AIRBNB[[#This Row],[RUIDO(dB)]]&lt;=4,"Silencioso",IF(AIRBNB[[#This Row],[RUIDO(dB)]]&lt;=5.5,"Poco Ruidoso","Ruidoso"))</f>
        <v>Ruidoso</v>
      </c>
      <c r="U5456" t="str">
        <f>IF(AND(AIRBNB[[#This Row],[PRECIO]]&lt;50,AIRBNB[[#This Row],[MIN_NOCHES]]&gt;3),"Dentro del presupuesto","No considerar")</f>
        <v>No considerar</v>
      </c>
      <c r="V5456" t="str">
        <f>VLOOKUP(AIRBNB[[#This Row],[HOST_ID]],Super_host[],5,FALSE)</f>
        <v>Host</v>
      </c>
    </row>
    <row r="5457" spans="1:22">
      <c r="A5457" s="4">
        <v>45556</v>
      </c>
      <c r="B5457" t="s">
        <v>14302</v>
      </c>
      <c r="C5457" s="4">
        <v>67778</v>
      </c>
      <c r="D5457" t="s">
        <v>5651</v>
      </c>
      <c r="E5457" t="s">
        <v>14303</v>
      </c>
      <c r="F5457" s="4">
        <v>11217</v>
      </c>
      <c r="G5457" s="13" t="s">
        <v>4662</v>
      </c>
      <c r="H5457" s="13" t="s">
        <v>9222</v>
      </c>
      <c r="I5457" s="1">
        <v>4068863</v>
      </c>
      <c r="J5457" s="1">
        <v>-7397691</v>
      </c>
      <c r="K5457" t="s">
        <v>40</v>
      </c>
      <c r="L5457" s="20">
        <v>65</v>
      </c>
      <c r="M5457" s="4">
        <v>2</v>
      </c>
      <c r="N5457" s="4">
        <v>206</v>
      </c>
      <c r="O5457" s="2">
        <v>43646</v>
      </c>
      <c r="P5457" s="3">
        <v>1.92</v>
      </c>
      <c r="Q5457" s="4">
        <v>1</v>
      </c>
      <c r="R5457" s="3">
        <v>6.9</v>
      </c>
      <c r="S54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7" t="str">
        <f>IF(AIRBNB[[#This Row],[RUIDO(dB)]]&lt;=4,"Silencioso",IF(AIRBNB[[#This Row],[RUIDO(dB)]]&lt;=5.5,"Poco Ruidoso","Ruidoso"))</f>
        <v>Ruidoso</v>
      </c>
      <c r="U5457" t="str">
        <f>IF(AND(AIRBNB[[#This Row],[PRECIO]]&lt;50,AIRBNB[[#This Row],[MIN_NOCHES]]&gt;3),"Dentro del presupuesto","No considerar")</f>
        <v>No considerar</v>
      </c>
      <c r="V5457" t="str">
        <f>VLOOKUP(AIRBNB[[#This Row],[HOST_ID]],Super_host[],5,FALSE)</f>
        <v>Host</v>
      </c>
    </row>
    <row r="5458" spans="1:22">
      <c r="A5458" s="4">
        <v>23501</v>
      </c>
      <c r="B5458" t="s">
        <v>4142</v>
      </c>
      <c r="C5458" s="4">
        <v>63318</v>
      </c>
      <c r="D5458" t="s">
        <v>4143</v>
      </c>
      <c r="E5458" t="s">
        <v>4144</v>
      </c>
      <c r="F5458" s="4">
        <v>10032</v>
      </c>
      <c r="G5458" s="13" t="s">
        <v>124</v>
      </c>
      <c r="H5458" s="13" t="s">
        <v>125</v>
      </c>
      <c r="I5458" s="1">
        <v>4083927</v>
      </c>
      <c r="J5458" s="1">
        <v>-7394281</v>
      </c>
      <c r="K5458" t="s">
        <v>40</v>
      </c>
      <c r="L5458" s="20">
        <v>65</v>
      </c>
      <c r="M5458" s="4">
        <v>2</v>
      </c>
      <c r="N5458" s="4">
        <v>68</v>
      </c>
      <c r="O5458" s="2">
        <v>41214</v>
      </c>
      <c r="P5458" s="3">
        <v>0.6</v>
      </c>
      <c r="Q5458" s="4">
        <v>1</v>
      </c>
      <c r="R5458" s="3">
        <v>5.6</v>
      </c>
      <c r="S54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8" t="str">
        <f>IF(AIRBNB[[#This Row],[RUIDO(dB)]]&lt;=4,"Silencioso",IF(AIRBNB[[#This Row],[RUIDO(dB)]]&lt;=5.5,"Poco Ruidoso","Ruidoso"))</f>
        <v>Ruidoso</v>
      </c>
      <c r="U5458" t="str">
        <f>IF(AND(AIRBNB[[#This Row],[PRECIO]]&lt;50,AIRBNB[[#This Row],[MIN_NOCHES]]&gt;3),"Dentro del presupuesto","No considerar")</f>
        <v>No considerar</v>
      </c>
      <c r="V5458" t="str">
        <f>VLOOKUP(AIRBNB[[#This Row],[HOST_ID]],Super_host[],5,FALSE)</f>
        <v>Host</v>
      </c>
    </row>
    <row r="5459" spans="1:22">
      <c r="A5459" s="4">
        <v>6027345</v>
      </c>
      <c r="B5459" t="s">
        <v>15314</v>
      </c>
      <c r="C5459" s="4">
        <v>2881</v>
      </c>
      <c r="D5459" t="s">
        <v>4091</v>
      </c>
      <c r="E5459" t="s">
        <v>15315</v>
      </c>
      <c r="F5459" s="4">
        <v>11216</v>
      </c>
      <c r="G5459" s="13" t="s">
        <v>4662</v>
      </c>
      <c r="H5459" s="13" t="s">
        <v>9230</v>
      </c>
      <c r="I5459" s="1">
        <v>4068242</v>
      </c>
      <c r="J5459" s="1">
        <v>-7394774</v>
      </c>
      <c r="K5459" t="s">
        <v>40</v>
      </c>
      <c r="L5459" s="20">
        <v>65</v>
      </c>
      <c r="M5459" s="4">
        <v>2</v>
      </c>
      <c r="N5459" s="4">
        <v>280</v>
      </c>
      <c r="O5459" s="2">
        <v>43651</v>
      </c>
      <c r="P5459" s="3">
        <v>5.51</v>
      </c>
      <c r="Q5459" s="4">
        <v>1</v>
      </c>
      <c r="R5459" s="3">
        <v>6.9</v>
      </c>
      <c r="S54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59" t="str">
        <f>IF(AIRBNB[[#This Row],[RUIDO(dB)]]&lt;=4,"Silencioso",IF(AIRBNB[[#This Row],[RUIDO(dB)]]&lt;=5.5,"Poco Ruidoso","Ruidoso"))</f>
        <v>Ruidoso</v>
      </c>
      <c r="U5459" t="str">
        <f>IF(AND(AIRBNB[[#This Row],[PRECIO]]&lt;50,AIRBNB[[#This Row],[MIN_NOCHES]]&gt;3),"Dentro del presupuesto","No considerar")</f>
        <v>No considerar</v>
      </c>
      <c r="V5459" t="str">
        <f>VLOOKUP(AIRBNB[[#This Row],[HOST_ID]],Super_host[],5,FALSE)</f>
        <v>Host</v>
      </c>
    </row>
    <row r="5460" spans="1:22">
      <c r="A5460" s="4">
        <v>6636389</v>
      </c>
      <c r="B5460" t="s">
        <v>6680</v>
      </c>
      <c r="C5460" s="4">
        <v>27439632</v>
      </c>
      <c r="D5460" t="s">
        <v>362</v>
      </c>
      <c r="E5460" t="s">
        <v>6681</v>
      </c>
      <c r="F5460" s="4">
        <v>10014</v>
      </c>
      <c r="G5460" s="13" t="s">
        <v>124</v>
      </c>
      <c r="H5460" s="13" t="s">
        <v>140</v>
      </c>
      <c r="I5460" s="1">
        <v>4073204</v>
      </c>
      <c r="J5460" s="1">
        <v>-7400399</v>
      </c>
      <c r="K5460" t="s">
        <v>5</v>
      </c>
      <c r="L5460" s="20">
        <v>64</v>
      </c>
      <c r="M5460" s="4">
        <v>4</v>
      </c>
      <c r="N5460" s="4">
        <v>0</v>
      </c>
      <c r="O5460" s="2">
        <v>43613</v>
      </c>
      <c r="P5460" s="3">
        <v>2.86</v>
      </c>
      <c r="Q5460" s="4">
        <v>1</v>
      </c>
      <c r="R5460" s="3">
        <v>5.6</v>
      </c>
      <c r="S54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0" t="str">
        <f>IF(AIRBNB[[#This Row],[RUIDO(dB)]]&lt;=4,"Silencioso",IF(AIRBNB[[#This Row],[RUIDO(dB)]]&lt;=5.5,"Poco Ruidoso","Ruidoso"))</f>
        <v>Ruidoso</v>
      </c>
      <c r="U5460" t="str">
        <f>IF(AND(AIRBNB[[#This Row],[PRECIO]]&lt;50,AIRBNB[[#This Row],[MIN_NOCHES]]&gt;3),"Dentro del presupuesto","No considerar")</f>
        <v>No considerar</v>
      </c>
      <c r="V5460" t="str">
        <f>VLOOKUP(AIRBNB[[#This Row],[HOST_ID]],Super_host[],5,FALSE)</f>
        <v>Host</v>
      </c>
    </row>
    <row r="5461" spans="1:22">
      <c r="A5461" s="4">
        <v>4881420</v>
      </c>
      <c r="B5461" t="s">
        <v>4573</v>
      </c>
      <c r="C5461" s="4">
        <v>25112856</v>
      </c>
      <c r="D5461" t="s">
        <v>4574</v>
      </c>
      <c r="E5461" t="s">
        <v>4575</v>
      </c>
      <c r="F5461" s="4">
        <v>10014</v>
      </c>
      <c r="G5461" s="13" t="s">
        <v>124</v>
      </c>
      <c r="H5461" s="13" t="s">
        <v>140</v>
      </c>
      <c r="I5461" s="1">
        <v>4073933</v>
      </c>
      <c r="J5461" s="1">
        <v>-7400313</v>
      </c>
      <c r="K5461" t="s">
        <v>5</v>
      </c>
      <c r="L5461" s="20">
        <v>64</v>
      </c>
      <c r="M5461" s="4">
        <v>4</v>
      </c>
      <c r="N5461" s="4">
        <v>40</v>
      </c>
      <c r="O5461" s="2">
        <v>43640</v>
      </c>
      <c r="P5461" s="3">
        <v>0.83</v>
      </c>
      <c r="Q5461" s="4">
        <v>1</v>
      </c>
      <c r="R5461" s="3">
        <v>5.6</v>
      </c>
      <c r="S54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1" t="str">
        <f>IF(AIRBNB[[#This Row],[RUIDO(dB)]]&lt;=4,"Silencioso",IF(AIRBNB[[#This Row],[RUIDO(dB)]]&lt;=5.5,"Poco Ruidoso","Ruidoso"))</f>
        <v>Ruidoso</v>
      </c>
      <c r="U5461" t="str">
        <f>IF(AND(AIRBNB[[#This Row],[PRECIO]]&lt;50,AIRBNB[[#This Row],[MIN_NOCHES]]&gt;3),"Dentro del presupuesto","No considerar")</f>
        <v>No considerar</v>
      </c>
      <c r="V5461" t="str">
        <f>VLOOKUP(AIRBNB[[#This Row],[HOST_ID]],Super_host[],5,FALSE)</f>
        <v>Host</v>
      </c>
    </row>
    <row r="5462" spans="1:22">
      <c r="A5462" s="4">
        <v>4840794</v>
      </c>
      <c r="B5462" t="s">
        <v>1819</v>
      </c>
      <c r="C5462" s="4">
        <v>24833732</v>
      </c>
      <c r="D5462" t="s">
        <v>1820</v>
      </c>
      <c r="E5462" t="s">
        <v>1821</v>
      </c>
      <c r="F5462" s="4">
        <v>10013</v>
      </c>
      <c r="G5462" s="13" t="s">
        <v>124</v>
      </c>
      <c r="H5462" s="13" t="s">
        <v>1573</v>
      </c>
      <c r="I5462" s="1">
        <v>4071763</v>
      </c>
      <c r="J5462" s="1">
        <v>-7399753</v>
      </c>
      <c r="K5462" t="s">
        <v>5</v>
      </c>
      <c r="L5462" s="20">
        <v>64</v>
      </c>
      <c r="M5462" s="4">
        <v>2</v>
      </c>
      <c r="N5462" s="4">
        <v>6</v>
      </c>
      <c r="O5462" s="2">
        <v>42842</v>
      </c>
      <c r="P5462" s="3">
        <v>0.12</v>
      </c>
      <c r="Q5462" s="4">
        <v>1</v>
      </c>
      <c r="R5462" s="3">
        <v>5.6</v>
      </c>
      <c r="S54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2" t="str">
        <f>IF(AIRBNB[[#This Row],[RUIDO(dB)]]&lt;=4,"Silencioso",IF(AIRBNB[[#This Row],[RUIDO(dB)]]&lt;=5.5,"Poco Ruidoso","Ruidoso"))</f>
        <v>Ruidoso</v>
      </c>
      <c r="U5462" t="str">
        <f>IF(AND(AIRBNB[[#This Row],[PRECIO]]&lt;50,AIRBNB[[#This Row],[MIN_NOCHES]]&gt;3),"Dentro del presupuesto","No considerar")</f>
        <v>No considerar</v>
      </c>
      <c r="V5462" t="str">
        <f>VLOOKUP(AIRBNB[[#This Row],[HOST_ID]],Super_host[],5,FALSE)</f>
        <v>Host</v>
      </c>
    </row>
    <row r="5463" spans="1:22">
      <c r="A5463" s="4">
        <v>4719825</v>
      </c>
      <c r="B5463" t="s">
        <v>1731</v>
      </c>
      <c r="C5463" s="4">
        <v>24381419</v>
      </c>
      <c r="D5463" t="s">
        <v>205</v>
      </c>
      <c r="E5463" t="s">
        <v>1732</v>
      </c>
      <c r="F5463" s="4">
        <v>10025</v>
      </c>
      <c r="G5463" s="13" t="s">
        <v>124</v>
      </c>
      <c r="H5463" s="13" t="s">
        <v>168</v>
      </c>
      <c r="I5463" s="1">
        <v>4079973</v>
      </c>
      <c r="J5463" s="1">
        <v>-739711</v>
      </c>
      <c r="K5463" t="s">
        <v>5</v>
      </c>
      <c r="L5463" s="20">
        <v>64</v>
      </c>
      <c r="M5463" s="4">
        <v>2</v>
      </c>
      <c r="N5463" s="4">
        <v>6</v>
      </c>
      <c r="O5463" s="2">
        <v>42225</v>
      </c>
      <c r="P5463" s="3">
        <v>0.11</v>
      </c>
      <c r="Q5463" s="4">
        <v>1</v>
      </c>
      <c r="R5463" s="3">
        <v>5.6</v>
      </c>
      <c r="S54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3" t="str">
        <f>IF(AIRBNB[[#This Row],[RUIDO(dB)]]&lt;=4,"Silencioso",IF(AIRBNB[[#This Row],[RUIDO(dB)]]&lt;=5.5,"Poco Ruidoso","Ruidoso"))</f>
        <v>Ruidoso</v>
      </c>
      <c r="U5463" t="str">
        <f>IF(AND(AIRBNB[[#This Row],[PRECIO]]&lt;50,AIRBNB[[#This Row],[MIN_NOCHES]]&gt;3),"Dentro del presupuesto","No considerar")</f>
        <v>No considerar</v>
      </c>
      <c r="V5463" t="str">
        <f>VLOOKUP(AIRBNB[[#This Row],[HOST_ID]],Super_host[],5,FALSE)</f>
        <v>Host</v>
      </c>
    </row>
    <row r="5464" spans="1:22">
      <c r="A5464" s="4">
        <v>4567518</v>
      </c>
      <c r="B5464" t="s">
        <v>3659</v>
      </c>
      <c r="C5464" s="4">
        <v>23671946</v>
      </c>
      <c r="D5464" t="s">
        <v>3660</v>
      </c>
      <c r="E5464" t="s">
        <v>1853</v>
      </c>
      <c r="F5464" s="4">
        <v>10027</v>
      </c>
      <c r="G5464" s="13" t="s">
        <v>124</v>
      </c>
      <c r="H5464" s="13" t="s">
        <v>245</v>
      </c>
      <c r="I5464" s="1">
        <v>4081473</v>
      </c>
      <c r="J5464" s="1">
        <v>-7396039</v>
      </c>
      <c r="K5464" t="s">
        <v>5</v>
      </c>
      <c r="L5464" s="20">
        <v>64</v>
      </c>
      <c r="M5464" s="4">
        <v>4</v>
      </c>
      <c r="N5464" s="4">
        <v>10</v>
      </c>
      <c r="O5464" s="2">
        <v>43618</v>
      </c>
      <c r="P5464" s="3">
        <v>0.43</v>
      </c>
      <c r="Q5464" s="4">
        <v>1</v>
      </c>
      <c r="R5464" s="3">
        <v>5.6</v>
      </c>
      <c r="S54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4" t="str">
        <f>IF(AIRBNB[[#This Row],[RUIDO(dB)]]&lt;=4,"Silencioso",IF(AIRBNB[[#This Row],[RUIDO(dB)]]&lt;=5.5,"Poco Ruidoso","Ruidoso"))</f>
        <v>Ruidoso</v>
      </c>
      <c r="U5464" t="str">
        <f>IF(AND(AIRBNB[[#This Row],[PRECIO]]&lt;50,AIRBNB[[#This Row],[MIN_NOCHES]]&gt;3),"Dentro del presupuesto","No considerar")</f>
        <v>No considerar</v>
      </c>
      <c r="V5464" t="str">
        <f>VLOOKUP(AIRBNB[[#This Row],[HOST_ID]],Super_host[],5,FALSE)</f>
        <v>Host</v>
      </c>
    </row>
    <row r="5465" spans="1:22">
      <c r="A5465" s="4">
        <v>4430808</v>
      </c>
      <c r="B5465" t="s">
        <v>9006</v>
      </c>
      <c r="C5465" s="4">
        <v>23002099</v>
      </c>
      <c r="D5465" t="s">
        <v>9007</v>
      </c>
      <c r="E5465" t="s">
        <v>9008</v>
      </c>
      <c r="F5465" s="4">
        <v>11432</v>
      </c>
      <c r="G5465" s="13" t="s">
        <v>7897</v>
      </c>
      <c r="H5465" s="13" t="s">
        <v>8581</v>
      </c>
      <c r="I5465" s="1">
        <v>4071873</v>
      </c>
      <c r="J5465" s="1">
        <v>-7380324</v>
      </c>
      <c r="K5465" t="s">
        <v>5</v>
      </c>
      <c r="L5465" s="20">
        <v>64</v>
      </c>
      <c r="M5465" s="4">
        <v>2</v>
      </c>
      <c r="N5465" s="4">
        <v>192</v>
      </c>
      <c r="O5465" s="2">
        <v>43633</v>
      </c>
      <c r="P5465" s="3">
        <v>3.47</v>
      </c>
      <c r="Q5465" s="4">
        <v>5</v>
      </c>
      <c r="R5465" s="3">
        <v>6.24</v>
      </c>
      <c r="S54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5" t="str">
        <f>IF(AIRBNB[[#This Row],[RUIDO(dB)]]&lt;=4,"Silencioso",IF(AIRBNB[[#This Row],[RUIDO(dB)]]&lt;=5.5,"Poco Ruidoso","Ruidoso"))</f>
        <v>Ruidoso</v>
      </c>
      <c r="U5465" t="str">
        <f>IF(AND(AIRBNB[[#This Row],[PRECIO]]&lt;50,AIRBNB[[#This Row],[MIN_NOCHES]]&gt;3),"Dentro del presupuesto","No considerar")</f>
        <v>No considerar</v>
      </c>
      <c r="V5465" t="str">
        <f>VLOOKUP(AIRBNB[[#This Row],[HOST_ID]],Super_host[],5,FALSE)</f>
        <v>Host</v>
      </c>
    </row>
    <row r="5466" spans="1:22">
      <c r="A5466" s="4">
        <v>4352537</v>
      </c>
      <c r="B5466" t="s">
        <v>4553</v>
      </c>
      <c r="C5466" s="4">
        <v>22595345</v>
      </c>
      <c r="D5466" t="s">
        <v>4554</v>
      </c>
      <c r="E5466" t="s">
        <v>4555</v>
      </c>
      <c r="F5466" s="4">
        <v>10010</v>
      </c>
      <c r="G5466" s="13" t="s">
        <v>124</v>
      </c>
      <c r="H5466" s="13" t="s">
        <v>281</v>
      </c>
      <c r="I5466" s="1">
        <v>4073541</v>
      </c>
      <c r="J5466" s="1">
        <v>-7398061</v>
      </c>
      <c r="K5466" t="s">
        <v>40</v>
      </c>
      <c r="L5466" s="20">
        <v>64</v>
      </c>
      <c r="M5466" s="4">
        <v>26</v>
      </c>
      <c r="N5466" s="4">
        <v>47</v>
      </c>
      <c r="O5466" s="2">
        <v>43500</v>
      </c>
      <c r="P5466" s="3">
        <v>0.82</v>
      </c>
      <c r="Q5466" s="4">
        <v>1</v>
      </c>
      <c r="R5466" s="3">
        <v>5.6</v>
      </c>
      <c r="S54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6" t="str">
        <f>IF(AIRBNB[[#This Row],[RUIDO(dB)]]&lt;=4,"Silencioso",IF(AIRBNB[[#This Row],[RUIDO(dB)]]&lt;=5.5,"Poco Ruidoso","Ruidoso"))</f>
        <v>Ruidoso</v>
      </c>
      <c r="U5466" t="str">
        <f>IF(AND(AIRBNB[[#This Row],[PRECIO]]&lt;50,AIRBNB[[#This Row],[MIN_NOCHES]]&gt;3),"Dentro del presupuesto","No considerar")</f>
        <v>No considerar</v>
      </c>
      <c r="V5466" t="str">
        <f>VLOOKUP(AIRBNB[[#This Row],[HOST_ID]],Super_host[],5,FALSE)</f>
        <v>Host</v>
      </c>
    </row>
    <row r="5467" spans="1:22">
      <c r="A5467" s="4">
        <v>3952093</v>
      </c>
      <c r="B5467" t="s">
        <v>5207</v>
      </c>
      <c r="C5467" s="4">
        <v>20484008</v>
      </c>
      <c r="D5467" t="s">
        <v>498</v>
      </c>
      <c r="E5467" t="s">
        <v>5208</v>
      </c>
      <c r="F5467" s="4">
        <v>10025</v>
      </c>
      <c r="G5467" s="13" t="s">
        <v>124</v>
      </c>
      <c r="H5467" s="13" t="s">
        <v>168</v>
      </c>
      <c r="I5467" s="1">
        <v>4079407</v>
      </c>
      <c r="J5467" s="1">
        <v>-7397513</v>
      </c>
      <c r="K5467" t="s">
        <v>5</v>
      </c>
      <c r="L5467" s="20">
        <v>64</v>
      </c>
      <c r="M5467" s="4">
        <v>4</v>
      </c>
      <c r="N5467" s="4">
        <v>75</v>
      </c>
      <c r="O5467" s="2">
        <v>43645</v>
      </c>
      <c r="P5467" s="3">
        <v>1.31</v>
      </c>
      <c r="Q5467" s="4">
        <v>1</v>
      </c>
      <c r="R5467" s="3">
        <v>5.6</v>
      </c>
      <c r="S54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7" t="str">
        <f>IF(AIRBNB[[#This Row],[RUIDO(dB)]]&lt;=4,"Silencioso",IF(AIRBNB[[#This Row],[RUIDO(dB)]]&lt;=5.5,"Poco Ruidoso","Ruidoso"))</f>
        <v>Ruidoso</v>
      </c>
      <c r="U5467" t="str">
        <f>IF(AND(AIRBNB[[#This Row],[PRECIO]]&lt;50,AIRBNB[[#This Row],[MIN_NOCHES]]&gt;3),"Dentro del presupuesto","No considerar")</f>
        <v>No considerar</v>
      </c>
      <c r="V5467" t="str">
        <f>VLOOKUP(AIRBNB[[#This Row],[HOST_ID]],Super_host[],5,FALSE)</f>
        <v>Host</v>
      </c>
    </row>
    <row r="5468" spans="1:22">
      <c r="A5468" s="4">
        <v>3185829</v>
      </c>
      <c r="B5468" t="s">
        <v>16523</v>
      </c>
      <c r="C5468" s="4">
        <v>16151285</v>
      </c>
      <c r="D5468" t="s">
        <v>5635</v>
      </c>
      <c r="E5468" t="s">
        <v>16524</v>
      </c>
      <c r="F5468" s="4">
        <v>10469</v>
      </c>
      <c r="G5468" s="13" t="s">
        <v>16360</v>
      </c>
      <c r="H5468" s="13" t="s">
        <v>16452</v>
      </c>
      <c r="I5468" s="1">
        <v>4088075</v>
      </c>
      <c r="J5468" s="1">
        <v>-7384845</v>
      </c>
      <c r="K5468" t="s">
        <v>5</v>
      </c>
      <c r="L5468" s="20">
        <v>64</v>
      </c>
      <c r="M5468" s="4">
        <v>3</v>
      </c>
      <c r="N5468" s="4">
        <v>58</v>
      </c>
      <c r="O5468" s="2">
        <v>43626</v>
      </c>
      <c r="P5468" s="3">
        <v>0.96</v>
      </c>
      <c r="Q5468" s="4">
        <v>5</v>
      </c>
      <c r="R5468" s="3">
        <v>7.84</v>
      </c>
      <c r="S54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8" t="str">
        <f>IF(AIRBNB[[#This Row],[RUIDO(dB)]]&lt;=4,"Silencioso",IF(AIRBNB[[#This Row],[RUIDO(dB)]]&lt;=5.5,"Poco Ruidoso","Ruidoso"))</f>
        <v>Ruidoso</v>
      </c>
      <c r="U5468" t="str">
        <f>IF(AND(AIRBNB[[#This Row],[PRECIO]]&lt;50,AIRBNB[[#This Row],[MIN_NOCHES]]&gt;3),"Dentro del presupuesto","No considerar")</f>
        <v>No considerar</v>
      </c>
      <c r="V5468" t="str">
        <f>VLOOKUP(AIRBNB[[#This Row],[HOST_ID]],Super_host[],5,FALSE)</f>
        <v>Host</v>
      </c>
    </row>
    <row r="5469" spans="1:22">
      <c r="A5469" s="4">
        <v>4701270</v>
      </c>
      <c r="B5469" t="s">
        <v>4892</v>
      </c>
      <c r="C5469" s="4">
        <v>15702523</v>
      </c>
      <c r="D5469" t="s">
        <v>2049</v>
      </c>
      <c r="E5469" t="s">
        <v>4893</v>
      </c>
      <c r="F5469" s="4">
        <v>10002</v>
      </c>
      <c r="G5469" s="13" t="s">
        <v>124</v>
      </c>
      <c r="H5469" s="13" t="s">
        <v>137</v>
      </c>
      <c r="I5469" s="1">
        <v>407198</v>
      </c>
      <c r="J5469" s="1">
        <v>-7398434</v>
      </c>
      <c r="K5469" t="s">
        <v>40</v>
      </c>
      <c r="L5469" s="20">
        <v>64</v>
      </c>
      <c r="M5469" s="4">
        <v>2</v>
      </c>
      <c r="N5469" s="4">
        <v>58</v>
      </c>
      <c r="O5469" s="2">
        <v>43443</v>
      </c>
      <c r="P5469" s="3">
        <v>1.05</v>
      </c>
      <c r="Q5469" s="4">
        <v>1</v>
      </c>
      <c r="R5469" s="3">
        <v>5.6</v>
      </c>
      <c r="S54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69" t="str">
        <f>IF(AIRBNB[[#This Row],[RUIDO(dB)]]&lt;=4,"Silencioso",IF(AIRBNB[[#This Row],[RUIDO(dB)]]&lt;=5.5,"Poco Ruidoso","Ruidoso"))</f>
        <v>Ruidoso</v>
      </c>
      <c r="U5469" t="str">
        <f>IF(AND(AIRBNB[[#This Row],[PRECIO]]&lt;50,AIRBNB[[#This Row],[MIN_NOCHES]]&gt;3),"Dentro del presupuesto","No considerar")</f>
        <v>No considerar</v>
      </c>
      <c r="V5469" t="str">
        <f>VLOOKUP(AIRBNB[[#This Row],[HOST_ID]],Super_host[],5,FALSE)</f>
        <v>Host</v>
      </c>
    </row>
    <row r="5470" spans="1:22">
      <c r="A5470" s="4">
        <v>4455094</v>
      </c>
      <c r="B5470" t="s">
        <v>6214</v>
      </c>
      <c r="C5470" s="4">
        <v>13541655</v>
      </c>
      <c r="D5470" t="s">
        <v>839</v>
      </c>
      <c r="E5470" t="s">
        <v>6215</v>
      </c>
      <c r="F5470" s="4">
        <v>10014</v>
      </c>
      <c r="G5470" s="13" t="s">
        <v>124</v>
      </c>
      <c r="H5470" s="13" t="s">
        <v>140</v>
      </c>
      <c r="I5470" s="1">
        <v>4073014</v>
      </c>
      <c r="J5470" s="1">
        <v>-7400754</v>
      </c>
      <c r="K5470" t="s">
        <v>40</v>
      </c>
      <c r="L5470" s="20">
        <v>64</v>
      </c>
      <c r="M5470" s="4">
        <v>2</v>
      </c>
      <c r="N5470" s="4">
        <v>150</v>
      </c>
      <c r="O5470" s="2">
        <v>43644</v>
      </c>
      <c r="P5470" s="3">
        <v>3.19</v>
      </c>
      <c r="Q5470" s="4">
        <v>1</v>
      </c>
      <c r="R5470" s="3">
        <v>5.6</v>
      </c>
      <c r="S54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0" t="str">
        <f>IF(AIRBNB[[#This Row],[RUIDO(dB)]]&lt;=4,"Silencioso",IF(AIRBNB[[#This Row],[RUIDO(dB)]]&lt;=5.5,"Poco Ruidoso","Ruidoso"))</f>
        <v>Ruidoso</v>
      </c>
      <c r="U5470" t="str">
        <f>IF(AND(AIRBNB[[#This Row],[PRECIO]]&lt;50,AIRBNB[[#This Row],[MIN_NOCHES]]&gt;3),"Dentro del presupuesto","No considerar")</f>
        <v>No considerar</v>
      </c>
      <c r="V5470" t="str">
        <f>VLOOKUP(AIRBNB[[#This Row],[HOST_ID]],Super_host[],5,FALSE)</f>
        <v>Host</v>
      </c>
    </row>
    <row r="5471" spans="1:22">
      <c r="A5471" s="4">
        <v>2652865</v>
      </c>
      <c r="B5471" t="s">
        <v>986</v>
      </c>
      <c r="C5471" s="4">
        <v>9951993</v>
      </c>
      <c r="D5471" t="s">
        <v>105</v>
      </c>
      <c r="E5471" t="s">
        <v>987</v>
      </c>
      <c r="F5471" s="4">
        <v>10025</v>
      </c>
      <c r="G5471" s="13" t="s">
        <v>124</v>
      </c>
      <c r="H5471" s="13" t="s">
        <v>168</v>
      </c>
      <c r="I5471" s="1">
        <v>4079592</v>
      </c>
      <c r="J5471" s="1">
        <v>-7397024</v>
      </c>
      <c r="K5471" t="s">
        <v>5</v>
      </c>
      <c r="L5471" s="20">
        <v>64</v>
      </c>
      <c r="M5471" s="4">
        <v>2</v>
      </c>
      <c r="N5471" s="4">
        <v>1</v>
      </c>
      <c r="O5471" s="2">
        <v>43059</v>
      </c>
      <c r="P5471" s="3">
        <v>0.05</v>
      </c>
      <c r="Q5471" s="4">
        <v>1</v>
      </c>
      <c r="R5471" s="3">
        <v>5.6</v>
      </c>
      <c r="S54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1" t="str">
        <f>IF(AIRBNB[[#This Row],[RUIDO(dB)]]&lt;=4,"Silencioso",IF(AIRBNB[[#This Row],[RUIDO(dB)]]&lt;=5.5,"Poco Ruidoso","Ruidoso"))</f>
        <v>Ruidoso</v>
      </c>
      <c r="U5471" t="str">
        <f>IF(AND(AIRBNB[[#This Row],[PRECIO]]&lt;50,AIRBNB[[#This Row],[MIN_NOCHES]]&gt;3),"Dentro del presupuesto","No considerar")</f>
        <v>No considerar</v>
      </c>
      <c r="V5471" t="str">
        <f>VLOOKUP(AIRBNB[[#This Row],[HOST_ID]],Super_host[],5,FALSE)</f>
        <v>Host</v>
      </c>
    </row>
    <row r="5472" spans="1:22">
      <c r="A5472" s="4">
        <v>1399187</v>
      </c>
      <c r="B5472" t="s">
        <v>2394</v>
      </c>
      <c r="C5472" s="4">
        <v>7556987</v>
      </c>
      <c r="D5472" t="s">
        <v>2395</v>
      </c>
      <c r="E5472" t="s">
        <v>921</v>
      </c>
      <c r="F5472" s="4">
        <v>10027</v>
      </c>
      <c r="G5472" s="13" t="s">
        <v>124</v>
      </c>
      <c r="H5472" s="13" t="s">
        <v>245</v>
      </c>
      <c r="I5472" s="1">
        <v>4080684</v>
      </c>
      <c r="J5472" s="1">
        <v>-7396404</v>
      </c>
      <c r="K5472" t="s">
        <v>5</v>
      </c>
      <c r="L5472" s="20">
        <v>64</v>
      </c>
      <c r="M5472" s="4">
        <v>24</v>
      </c>
      <c r="N5472" s="4">
        <v>10</v>
      </c>
      <c r="O5472" s="2">
        <v>43343</v>
      </c>
      <c r="P5472" s="3">
        <v>0.18</v>
      </c>
      <c r="Q5472" s="4">
        <v>1</v>
      </c>
      <c r="R5472" s="3">
        <v>5.6</v>
      </c>
      <c r="S54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2" t="str">
        <f>IF(AIRBNB[[#This Row],[RUIDO(dB)]]&lt;=4,"Silencioso",IF(AIRBNB[[#This Row],[RUIDO(dB)]]&lt;=5.5,"Poco Ruidoso","Ruidoso"))</f>
        <v>Ruidoso</v>
      </c>
      <c r="U5472" t="str">
        <f>IF(AND(AIRBNB[[#This Row],[PRECIO]]&lt;50,AIRBNB[[#This Row],[MIN_NOCHES]]&gt;3),"Dentro del presupuesto","No considerar")</f>
        <v>No considerar</v>
      </c>
      <c r="V5472" t="str">
        <f>VLOOKUP(AIRBNB[[#This Row],[HOST_ID]],Super_host[],5,FALSE)</f>
        <v>Host</v>
      </c>
    </row>
    <row r="5473" spans="1:22">
      <c r="A5473" s="4">
        <v>1817510</v>
      </c>
      <c r="B5473" t="s">
        <v>15289</v>
      </c>
      <c r="C5473" s="4">
        <v>6957798</v>
      </c>
      <c r="D5473" t="s">
        <v>15290</v>
      </c>
      <c r="E5473" t="s">
        <v>15291</v>
      </c>
      <c r="F5473" s="4">
        <v>11221</v>
      </c>
      <c r="G5473" s="13" t="s">
        <v>4662</v>
      </c>
      <c r="H5473" s="13" t="s">
        <v>9274</v>
      </c>
      <c r="I5473" s="1">
        <v>4069048</v>
      </c>
      <c r="J5473" s="1">
        <v>-7392193</v>
      </c>
      <c r="K5473" t="s">
        <v>40</v>
      </c>
      <c r="L5473" s="20">
        <v>64</v>
      </c>
      <c r="M5473" s="4">
        <v>1</v>
      </c>
      <c r="N5473" s="4">
        <v>336</v>
      </c>
      <c r="O5473" s="2">
        <v>43644</v>
      </c>
      <c r="P5473" s="3">
        <v>4.83</v>
      </c>
      <c r="Q5473" s="4">
        <v>1</v>
      </c>
      <c r="R5473" s="3">
        <v>6.9</v>
      </c>
      <c r="S54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3" t="str">
        <f>IF(AIRBNB[[#This Row],[RUIDO(dB)]]&lt;=4,"Silencioso",IF(AIRBNB[[#This Row],[RUIDO(dB)]]&lt;=5.5,"Poco Ruidoso","Ruidoso"))</f>
        <v>Ruidoso</v>
      </c>
      <c r="U5473" t="str">
        <f>IF(AND(AIRBNB[[#This Row],[PRECIO]]&lt;50,AIRBNB[[#This Row],[MIN_NOCHES]]&gt;3),"Dentro del presupuesto","No considerar")</f>
        <v>No considerar</v>
      </c>
      <c r="V5473" t="str">
        <f>VLOOKUP(AIRBNB[[#This Row],[HOST_ID]],Super_host[],5,FALSE)</f>
        <v>Host</v>
      </c>
    </row>
    <row r="5474" spans="1:22">
      <c r="A5474" s="4">
        <v>6784207</v>
      </c>
      <c r="B5474" t="s">
        <v>13469</v>
      </c>
      <c r="C5474" s="4">
        <v>6387355</v>
      </c>
      <c r="D5474" t="s">
        <v>677</v>
      </c>
      <c r="E5474" t="s">
        <v>13470</v>
      </c>
      <c r="F5474" s="4">
        <v>11206</v>
      </c>
      <c r="G5474" s="13" t="s">
        <v>4662</v>
      </c>
      <c r="H5474" s="13" t="s">
        <v>9274</v>
      </c>
      <c r="I5474" s="1">
        <v>4069959</v>
      </c>
      <c r="J5474" s="1">
        <v>-7392975</v>
      </c>
      <c r="K5474" t="s">
        <v>40</v>
      </c>
      <c r="L5474" s="20">
        <v>64</v>
      </c>
      <c r="M5474" s="4">
        <v>2</v>
      </c>
      <c r="N5474" s="4">
        <v>48</v>
      </c>
      <c r="O5474" s="2">
        <v>43638</v>
      </c>
      <c r="P5474" s="3">
        <v>1</v>
      </c>
      <c r="Q5474" s="4">
        <v>1</v>
      </c>
      <c r="R5474" s="3">
        <v>6.9</v>
      </c>
      <c r="S54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4" t="str">
        <f>IF(AIRBNB[[#This Row],[RUIDO(dB)]]&lt;=4,"Silencioso",IF(AIRBNB[[#This Row],[RUIDO(dB)]]&lt;=5.5,"Poco Ruidoso","Ruidoso"))</f>
        <v>Ruidoso</v>
      </c>
      <c r="U5474" t="str">
        <f>IF(AND(AIRBNB[[#This Row],[PRECIO]]&lt;50,AIRBNB[[#This Row],[MIN_NOCHES]]&gt;3),"Dentro del presupuesto","No considerar")</f>
        <v>No considerar</v>
      </c>
      <c r="V5474" t="str">
        <f>VLOOKUP(AIRBNB[[#This Row],[HOST_ID]],Super_host[],5,FALSE)</f>
        <v>Host</v>
      </c>
    </row>
    <row r="5475" spans="1:22">
      <c r="A5475" s="4">
        <v>1112407</v>
      </c>
      <c r="B5475" t="s">
        <v>3860</v>
      </c>
      <c r="C5475" s="4">
        <v>6105036</v>
      </c>
      <c r="D5475" t="s">
        <v>2162</v>
      </c>
      <c r="E5475" t="s">
        <v>3861</v>
      </c>
      <c r="F5475" s="4">
        <v>10026</v>
      </c>
      <c r="G5475" s="13" t="s">
        <v>124</v>
      </c>
      <c r="H5475" s="13" t="s">
        <v>148</v>
      </c>
      <c r="I5475" s="1">
        <v>4080477</v>
      </c>
      <c r="J5475" s="1">
        <v>-739512</v>
      </c>
      <c r="K5475" t="s">
        <v>5</v>
      </c>
      <c r="L5475" s="20">
        <v>64</v>
      </c>
      <c r="M5475" s="4">
        <v>4</v>
      </c>
      <c r="N5475" s="4">
        <v>37</v>
      </c>
      <c r="O5475" s="2">
        <v>43639</v>
      </c>
      <c r="P5475" s="3">
        <v>0.49</v>
      </c>
      <c r="Q5475" s="4">
        <v>1</v>
      </c>
      <c r="R5475" s="3">
        <v>5.6</v>
      </c>
      <c r="S54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5" t="str">
        <f>IF(AIRBNB[[#This Row],[RUIDO(dB)]]&lt;=4,"Silencioso",IF(AIRBNB[[#This Row],[RUIDO(dB)]]&lt;=5.5,"Poco Ruidoso","Ruidoso"))</f>
        <v>Ruidoso</v>
      </c>
      <c r="U5475" t="str">
        <f>IF(AND(AIRBNB[[#This Row],[PRECIO]]&lt;50,AIRBNB[[#This Row],[MIN_NOCHES]]&gt;3),"Dentro del presupuesto","No considerar")</f>
        <v>No considerar</v>
      </c>
      <c r="V5475" t="str">
        <f>VLOOKUP(AIRBNB[[#This Row],[HOST_ID]],Super_host[],5,FALSE)</f>
        <v>Host</v>
      </c>
    </row>
    <row r="5476" spans="1:22">
      <c r="A5476" s="4">
        <v>3476105</v>
      </c>
      <c r="B5476" t="s">
        <v>14605</v>
      </c>
      <c r="C5476" s="4">
        <v>5810978</v>
      </c>
      <c r="D5476" t="s">
        <v>14606</v>
      </c>
      <c r="E5476" t="s">
        <v>14607</v>
      </c>
      <c r="F5476" s="4">
        <v>11238</v>
      </c>
      <c r="G5476" s="13" t="s">
        <v>4662</v>
      </c>
      <c r="H5476" s="13" t="s">
        <v>9230</v>
      </c>
      <c r="I5476" s="1">
        <v>4068422</v>
      </c>
      <c r="J5476" s="1">
        <v>-7395666</v>
      </c>
      <c r="K5476" t="s">
        <v>5</v>
      </c>
      <c r="L5476" s="20">
        <v>64</v>
      </c>
      <c r="M5476" s="4">
        <v>4</v>
      </c>
      <c r="N5476" s="4">
        <v>142</v>
      </c>
      <c r="O5476" s="2">
        <v>43613</v>
      </c>
      <c r="P5476" s="3">
        <v>2.34</v>
      </c>
      <c r="Q5476" s="4">
        <v>1</v>
      </c>
      <c r="R5476" s="3">
        <v>6.9</v>
      </c>
      <c r="S54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6" t="str">
        <f>IF(AIRBNB[[#This Row],[RUIDO(dB)]]&lt;=4,"Silencioso",IF(AIRBNB[[#This Row],[RUIDO(dB)]]&lt;=5.5,"Poco Ruidoso","Ruidoso"))</f>
        <v>Ruidoso</v>
      </c>
      <c r="U5476" t="str">
        <f>IF(AND(AIRBNB[[#This Row],[PRECIO]]&lt;50,AIRBNB[[#This Row],[MIN_NOCHES]]&gt;3),"Dentro del presupuesto","No considerar")</f>
        <v>No considerar</v>
      </c>
      <c r="V5476" t="str">
        <f>VLOOKUP(AIRBNB[[#This Row],[HOST_ID]],Super_host[],5,FALSE)</f>
        <v>Host</v>
      </c>
    </row>
    <row r="5477" spans="1:22">
      <c r="A5477" s="4">
        <v>925730</v>
      </c>
      <c r="B5477" t="s">
        <v>2334</v>
      </c>
      <c r="C5477" s="4">
        <v>4980428</v>
      </c>
      <c r="D5477" t="s">
        <v>2335</v>
      </c>
      <c r="E5477" t="s">
        <v>2336</v>
      </c>
      <c r="F5477" s="4">
        <v>10013</v>
      </c>
      <c r="G5477" s="13" t="s">
        <v>124</v>
      </c>
      <c r="H5477" s="13" t="s">
        <v>409</v>
      </c>
      <c r="I5477" s="1">
        <v>407189</v>
      </c>
      <c r="J5477" s="1">
        <v>-7399654</v>
      </c>
      <c r="K5477" t="s">
        <v>5</v>
      </c>
      <c r="L5477" s="20">
        <v>64</v>
      </c>
      <c r="M5477" s="4">
        <v>7</v>
      </c>
      <c r="N5477" s="4">
        <v>13</v>
      </c>
      <c r="O5477" s="2">
        <v>43626</v>
      </c>
      <c r="P5477" s="3">
        <v>0.17</v>
      </c>
      <c r="Q5477" s="4">
        <v>1</v>
      </c>
      <c r="R5477" s="3">
        <v>5.6</v>
      </c>
      <c r="S54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7" t="str">
        <f>IF(AIRBNB[[#This Row],[RUIDO(dB)]]&lt;=4,"Silencioso",IF(AIRBNB[[#This Row],[RUIDO(dB)]]&lt;=5.5,"Poco Ruidoso","Ruidoso"))</f>
        <v>Ruidoso</v>
      </c>
      <c r="U5477" t="str">
        <f>IF(AND(AIRBNB[[#This Row],[PRECIO]]&lt;50,AIRBNB[[#This Row],[MIN_NOCHES]]&gt;3),"Dentro del presupuesto","No considerar")</f>
        <v>No considerar</v>
      </c>
      <c r="V5477" t="str">
        <f>VLOOKUP(AIRBNB[[#This Row],[HOST_ID]],Super_host[],5,FALSE)</f>
        <v>Host</v>
      </c>
    </row>
    <row r="5478" spans="1:22">
      <c r="A5478" s="4">
        <v>4117817</v>
      </c>
      <c r="B5478" t="s">
        <v>10241</v>
      </c>
      <c r="C5478" s="4">
        <v>4516038</v>
      </c>
      <c r="D5478" t="s">
        <v>10242</v>
      </c>
      <c r="E5478" t="s">
        <v>10243</v>
      </c>
      <c r="F5478" s="4">
        <v>11211</v>
      </c>
      <c r="G5478" s="13" t="s">
        <v>4662</v>
      </c>
      <c r="H5478" s="13" t="s">
        <v>9218</v>
      </c>
      <c r="I5478" s="1">
        <v>4071673</v>
      </c>
      <c r="J5478" s="1">
        <v>-7394316</v>
      </c>
      <c r="K5478" t="s">
        <v>40</v>
      </c>
      <c r="L5478" s="20">
        <v>64</v>
      </c>
      <c r="M5478" s="4">
        <v>5</v>
      </c>
      <c r="N5478" s="4">
        <v>4</v>
      </c>
      <c r="O5478" s="2">
        <v>42624</v>
      </c>
      <c r="P5478" s="3">
        <v>7.0000000000000007E-2</v>
      </c>
      <c r="Q5478" s="4">
        <v>1</v>
      </c>
      <c r="R5478" s="3">
        <v>6.9</v>
      </c>
      <c r="S54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8" t="str">
        <f>IF(AIRBNB[[#This Row],[RUIDO(dB)]]&lt;=4,"Silencioso",IF(AIRBNB[[#This Row],[RUIDO(dB)]]&lt;=5.5,"Poco Ruidoso","Ruidoso"))</f>
        <v>Ruidoso</v>
      </c>
      <c r="U5478" t="str">
        <f>IF(AND(AIRBNB[[#This Row],[PRECIO]]&lt;50,AIRBNB[[#This Row],[MIN_NOCHES]]&gt;3),"Dentro del presupuesto","No considerar")</f>
        <v>No considerar</v>
      </c>
      <c r="V5478" t="str">
        <f>VLOOKUP(AIRBNB[[#This Row],[HOST_ID]],Super_host[],5,FALSE)</f>
        <v>Host</v>
      </c>
    </row>
    <row r="5479" spans="1:22">
      <c r="A5479" s="4">
        <v>784169</v>
      </c>
      <c r="B5479" t="s">
        <v>5581</v>
      </c>
      <c r="C5479" s="4">
        <v>4135221</v>
      </c>
      <c r="D5479" t="s">
        <v>2278</v>
      </c>
      <c r="E5479" t="s">
        <v>5582</v>
      </c>
      <c r="F5479" s="4">
        <v>10014</v>
      </c>
      <c r="G5479" s="13" t="s">
        <v>124</v>
      </c>
      <c r="H5479" s="13" t="s">
        <v>140</v>
      </c>
      <c r="I5479" s="1">
        <v>4073186</v>
      </c>
      <c r="J5479" s="1">
        <v>-7400329</v>
      </c>
      <c r="K5479" t="s">
        <v>40</v>
      </c>
      <c r="L5479" s="20">
        <v>64</v>
      </c>
      <c r="M5479" s="4">
        <v>1</v>
      </c>
      <c r="N5479" s="4">
        <v>148</v>
      </c>
      <c r="O5479" s="2">
        <v>43637</v>
      </c>
      <c r="P5479" s="3">
        <v>1.83</v>
      </c>
      <c r="Q5479" s="4">
        <v>1</v>
      </c>
      <c r="R5479" s="3">
        <v>5.6</v>
      </c>
      <c r="S54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79" t="str">
        <f>IF(AIRBNB[[#This Row],[RUIDO(dB)]]&lt;=4,"Silencioso",IF(AIRBNB[[#This Row],[RUIDO(dB)]]&lt;=5.5,"Poco Ruidoso","Ruidoso"))</f>
        <v>Ruidoso</v>
      </c>
      <c r="U5479" t="str">
        <f>IF(AND(AIRBNB[[#This Row],[PRECIO]]&lt;50,AIRBNB[[#This Row],[MIN_NOCHES]]&gt;3),"Dentro del presupuesto","No considerar")</f>
        <v>No considerar</v>
      </c>
      <c r="V5479" t="str">
        <f>VLOOKUP(AIRBNB[[#This Row],[HOST_ID]],Super_host[],5,FALSE)</f>
        <v>Host</v>
      </c>
    </row>
    <row r="5480" spans="1:22">
      <c r="A5480" s="4">
        <v>6545310</v>
      </c>
      <c r="B5480" t="s">
        <v>12885</v>
      </c>
      <c r="C5480" s="4">
        <v>3992566</v>
      </c>
      <c r="D5480" t="s">
        <v>3152</v>
      </c>
      <c r="E5480" t="s">
        <v>12886</v>
      </c>
      <c r="F5480" s="4">
        <v>11221</v>
      </c>
      <c r="G5480" s="13" t="s">
        <v>4662</v>
      </c>
      <c r="H5480" s="13" t="s">
        <v>9274</v>
      </c>
      <c r="I5480" s="1">
        <v>4069918</v>
      </c>
      <c r="J5480" s="1">
        <v>-7392886</v>
      </c>
      <c r="K5480" t="s">
        <v>40</v>
      </c>
      <c r="L5480" s="20">
        <v>64</v>
      </c>
      <c r="M5480" s="4">
        <v>2</v>
      </c>
      <c r="N5480" s="4">
        <v>32</v>
      </c>
      <c r="O5480" s="2">
        <v>43632</v>
      </c>
      <c r="P5480" s="3">
        <v>0.64</v>
      </c>
      <c r="Q5480" s="4">
        <v>1</v>
      </c>
      <c r="R5480" s="3">
        <v>6.9</v>
      </c>
      <c r="S54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0" t="str">
        <f>IF(AIRBNB[[#This Row],[RUIDO(dB)]]&lt;=4,"Silencioso",IF(AIRBNB[[#This Row],[RUIDO(dB)]]&lt;=5.5,"Poco Ruidoso","Ruidoso"))</f>
        <v>Ruidoso</v>
      </c>
      <c r="U5480" t="str">
        <f>IF(AND(AIRBNB[[#This Row],[PRECIO]]&lt;50,AIRBNB[[#This Row],[MIN_NOCHES]]&gt;3),"Dentro del presupuesto","No considerar")</f>
        <v>No considerar</v>
      </c>
      <c r="V5480" t="str">
        <f>VLOOKUP(AIRBNB[[#This Row],[HOST_ID]],Super_host[],5,FALSE)</f>
        <v>Host</v>
      </c>
    </row>
    <row r="5481" spans="1:22">
      <c r="A5481" s="4">
        <v>2966685</v>
      </c>
      <c r="B5481" t="s">
        <v>4003</v>
      </c>
      <c r="C5481" s="4">
        <v>3963645</v>
      </c>
      <c r="D5481" t="s">
        <v>4004</v>
      </c>
      <c r="E5481" t="s">
        <v>539</v>
      </c>
      <c r="F5481" s="4">
        <v>10014</v>
      </c>
      <c r="G5481" s="13" t="s">
        <v>124</v>
      </c>
      <c r="H5481" s="13" t="s">
        <v>140</v>
      </c>
      <c r="I5481" s="1">
        <v>4073279</v>
      </c>
      <c r="J5481" s="1">
        <v>-7400322</v>
      </c>
      <c r="K5481" t="s">
        <v>5</v>
      </c>
      <c r="L5481" s="20">
        <v>64</v>
      </c>
      <c r="M5481" s="4">
        <v>2</v>
      </c>
      <c r="N5481" s="4">
        <v>13</v>
      </c>
      <c r="O5481" s="2">
        <v>43429</v>
      </c>
      <c r="P5481" s="3">
        <v>0.55000000000000004</v>
      </c>
      <c r="Q5481" s="4">
        <v>1</v>
      </c>
      <c r="R5481" s="3">
        <v>5.6</v>
      </c>
      <c r="S54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1" t="str">
        <f>IF(AIRBNB[[#This Row],[RUIDO(dB)]]&lt;=4,"Silencioso",IF(AIRBNB[[#This Row],[RUIDO(dB)]]&lt;=5.5,"Poco Ruidoso","Ruidoso"))</f>
        <v>Ruidoso</v>
      </c>
      <c r="U5481" t="str">
        <f>IF(AND(AIRBNB[[#This Row],[PRECIO]]&lt;50,AIRBNB[[#This Row],[MIN_NOCHES]]&gt;3),"Dentro del presupuesto","No considerar")</f>
        <v>No considerar</v>
      </c>
      <c r="V5481" t="str">
        <f>VLOOKUP(AIRBNB[[#This Row],[HOST_ID]],Super_host[],5,FALSE)</f>
        <v>Host</v>
      </c>
    </row>
    <row r="5482" spans="1:22">
      <c r="A5482" s="4">
        <v>3137906</v>
      </c>
      <c r="B5482" t="s">
        <v>13132</v>
      </c>
      <c r="C5482" s="4">
        <v>3814039</v>
      </c>
      <c r="D5482" t="s">
        <v>1507</v>
      </c>
      <c r="E5482" t="s">
        <v>13133</v>
      </c>
      <c r="F5482" s="4">
        <v>11211</v>
      </c>
      <c r="G5482" s="13" t="s">
        <v>4662</v>
      </c>
      <c r="H5482" s="13" t="s">
        <v>9218</v>
      </c>
      <c r="I5482" s="1">
        <v>4070921</v>
      </c>
      <c r="J5482" s="1">
        <v>-7395178</v>
      </c>
      <c r="K5482" t="s">
        <v>40</v>
      </c>
      <c r="L5482" s="20">
        <v>64</v>
      </c>
      <c r="M5482" s="4">
        <v>3</v>
      </c>
      <c r="N5482" s="4">
        <v>47</v>
      </c>
      <c r="O5482" s="2">
        <v>43626</v>
      </c>
      <c r="P5482" s="3">
        <v>0.77</v>
      </c>
      <c r="Q5482" s="4">
        <v>1</v>
      </c>
      <c r="R5482" s="3">
        <v>6.9</v>
      </c>
      <c r="S54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2" t="str">
        <f>IF(AIRBNB[[#This Row],[RUIDO(dB)]]&lt;=4,"Silencioso",IF(AIRBNB[[#This Row],[RUIDO(dB)]]&lt;=5.5,"Poco Ruidoso","Ruidoso"))</f>
        <v>Ruidoso</v>
      </c>
      <c r="U5482" t="str">
        <f>IF(AND(AIRBNB[[#This Row],[PRECIO]]&lt;50,AIRBNB[[#This Row],[MIN_NOCHES]]&gt;3),"Dentro del presupuesto","No considerar")</f>
        <v>No considerar</v>
      </c>
      <c r="V5482" t="str">
        <f>VLOOKUP(AIRBNB[[#This Row],[HOST_ID]],Super_host[],5,FALSE)</f>
        <v>Host</v>
      </c>
    </row>
    <row r="5483" spans="1:22">
      <c r="A5483" s="4">
        <v>2110493</v>
      </c>
      <c r="B5483" t="s">
        <v>8567</v>
      </c>
      <c r="C5483" s="4">
        <v>1834769</v>
      </c>
      <c r="D5483" t="s">
        <v>8018</v>
      </c>
      <c r="E5483" t="s">
        <v>8568</v>
      </c>
      <c r="F5483" s="4">
        <v>11378</v>
      </c>
      <c r="G5483" s="13" t="s">
        <v>7897</v>
      </c>
      <c r="H5483" s="13" t="s">
        <v>8271</v>
      </c>
      <c r="I5483" s="1">
        <v>4072675</v>
      </c>
      <c r="J5483" s="1">
        <v>-7390522</v>
      </c>
      <c r="K5483" t="s">
        <v>5</v>
      </c>
      <c r="L5483" s="20">
        <v>64</v>
      </c>
      <c r="M5483" s="4">
        <v>3</v>
      </c>
      <c r="N5483" s="4">
        <v>7</v>
      </c>
      <c r="O5483" s="2">
        <v>43638</v>
      </c>
      <c r="P5483" s="3">
        <v>0.69</v>
      </c>
      <c r="Q5483" s="4">
        <v>5</v>
      </c>
      <c r="R5483" s="3">
        <v>6.24</v>
      </c>
      <c r="S54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3" t="str">
        <f>IF(AIRBNB[[#This Row],[RUIDO(dB)]]&lt;=4,"Silencioso",IF(AIRBNB[[#This Row],[RUIDO(dB)]]&lt;=5.5,"Poco Ruidoso","Ruidoso"))</f>
        <v>Ruidoso</v>
      </c>
      <c r="U5483" t="str">
        <f>IF(AND(AIRBNB[[#This Row],[PRECIO]]&lt;50,AIRBNB[[#This Row],[MIN_NOCHES]]&gt;3),"Dentro del presupuesto","No considerar")</f>
        <v>No considerar</v>
      </c>
      <c r="V5483" t="str">
        <f>VLOOKUP(AIRBNB[[#This Row],[HOST_ID]],Super_host[],5,FALSE)</f>
        <v>Host</v>
      </c>
    </row>
    <row r="5484" spans="1:22">
      <c r="A5484" s="4">
        <v>139624</v>
      </c>
      <c r="B5484" t="s">
        <v>13074</v>
      </c>
      <c r="C5484" s="4">
        <v>680818</v>
      </c>
      <c r="D5484" t="s">
        <v>131</v>
      </c>
      <c r="E5484" t="s">
        <v>13075</v>
      </c>
      <c r="F5484" s="4">
        <v>11216</v>
      </c>
      <c r="G5484" s="13" t="s">
        <v>4662</v>
      </c>
      <c r="H5484" s="13" t="s">
        <v>9252</v>
      </c>
      <c r="I5484" s="1">
        <v>4067456</v>
      </c>
      <c r="J5484" s="1">
        <v>-7395151</v>
      </c>
      <c r="K5484" t="s">
        <v>5</v>
      </c>
      <c r="L5484" s="20">
        <v>64</v>
      </c>
      <c r="M5484" s="4">
        <v>20</v>
      </c>
      <c r="N5484" s="4">
        <v>70</v>
      </c>
      <c r="O5484" s="2">
        <v>43496</v>
      </c>
      <c r="P5484" s="3">
        <v>0.73</v>
      </c>
      <c r="Q5484" s="4">
        <v>1</v>
      </c>
      <c r="R5484" s="3">
        <v>6.9</v>
      </c>
      <c r="S54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4" t="str">
        <f>IF(AIRBNB[[#This Row],[RUIDO(dB)]]&lt;=4,"Silencioso",IF(AIRBNB[[#This Row],[RUIDO(dB)]]&lt;=5.5,"Poco Ruidoso","Ruidoso"))</f>
        <v>Ruidoso</v>
      </c>
      <c r="U5484" t="str">
        <f>IF(AND(AIRBNB[[#This Row],[PRECIO]]&lt;50,AIRBNB[[#This Row],[MIN_NOCHES]]&gt;3),"Dentro del presupuesto","No considerar")</f>
        <v>No considerar</v>
      </c>
      <c r="V5484" t="str">
        <f>VLOOKUP(AIRBNB[[#This Row],[HOST_ID]],Super_host[],5,FALSE)</f>
        <v>Host</v>
      </c>
    </row>
    <row r="5485" spans="1:22">
      <c r="A5485" s="4">
        <v>6326582</v>
      </c>
      <c r="B5485" t="s">
        <v>709</v>
      </c>
      <c r="C5485" s="4">
        <v>32924087</v>
      </c>
      <c r="D5485" t="s">
        <v>710</v>
      </c>
      <c r="E5485" t="s">
        <v>711</v>
      </c>
      <c r="F5485" s="4">
        <v>10032</v>
      </c>
      <c r="G5485" s="13" t="s">
        <v>124</v>
      </c>
      <c r="H5485" s="13" t="s">
        <v>125</v>
      </c>
      <c r="I5485" s="1">
        <v>408327</v>
      </c>
      <c r="J5485" s="1">
        <v>-7394028</v>
      </c>
      <c r="K5485" t="s">
        <v>268</v>
      </c>
      <c r="L5485" s="20">
        <v>63</v>
      </c>
      <c r="M5485" s="4">
        <v>1</v>
      </c>
      <c r="N5485" s="4">
        <v>2</v>
      </c>
      <c r="O5485" s="2">
        <v>42233</v>
      </c>
      <c r="P5485" s="3">
        <v>0.04</v>
      </c>
      <c r="Q5485" s="4">
        <v>1</v>
      </c>
      <c r="R5485" s="3">
        <v>5.6</v>
      </c>
      <c r="S54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5" t="str">
        <f>IF(AIRBNB[[#This Row],[RUIDO(dB)]]&lt;=4,"Silencioso",IF(AIRBNB[[#This Row],[RUIDO(dB)]]&lt;=5.5,"Poco Ruidoso","Ruidoso"))</f>
        <v>Ruidoso</v>
      </c>
      <c r="U5485" t="str">
        <f>IF(AND(AIRBNB[[#This Row],[PRECIO]]&lt;50,AIRBNB[[#This Row],[MIN_NOCHES]]&gt;3),"Dentro del presupuesto","No considerar")</f>
        <v>No considerar</v>
      </c>
      <c r="V5485" t="str">
        <f>VLOOKUP(AIRBNB[[#This Row],[HOST_ID]],Super_host[],5,FALSE)</f>
        <v>Host</v>
      </c>
    </row>
    <row r="5486" spans="1:22">
      <c r="A5486" s="4">
        <v>5192165</v>
      </c>
      <c r="B5486" t="s">
        <v>6437</v>
      </c>
      <c r="C5486" s="4">
        <v>26856159</v>
      </c>
      <c r="D5486" t="s">
        <v>6382</v>
      </c>
      <c r="E5486" t="s">
        <v>6438</v>
      </c>
      <c r="F5486" s="4">
        <v>10031</v>
      </c>
      <c r="G5486" s="13" t="s">
        <v>124</v>
      </c>
      <c r="H5486" s="13" t="s">
        <v>148</v>
      </c>
      <c r="I5486" s="1">
        <v>4082306</v>
      </c>
      <c r="J5486" s="1">
        <v>-7394688</v>
      </c>
      <c r="K5486" t="s">
        <v>40</v>
      </c>
      <c r="L5486" s="20">
        <v>63</v>
      </c>
      <c r="M5486" s="4">
        <v>1</v>
      </c>
      <c r="N5486" s="4">
        <v>209</v>
      </c>
      <c r="O5486" s="2">
        <v>43629</v>
      </c>
      <c r="P5486" s="3">
        <v>4.12</v>
      </c>
      <c r="Q5486" s="4">
        <v>1</v>
      </c>
      <c r="R5486" s="3">
        <v>5.6</v>
      </c>
      <c r="S54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6" t="str">
        <f>IF(AIRBNB[[#This Row],[RUIDO(dB)]]&lt;=4,"Silencioso",IF(AIRBNB[[#This Row],[RUIDO(dB)]]&lt;=5.5,"Poco Ruidoso","Ruidoso"))</f>
        <v>Ruidoso</v>
      </c>
      <c r="U5486" t="str">
        <f>IF(AND(AIRBNB[[#This Row],[PRECIO]]&lt;50,AIRBNB[[#This Row],[MIN_NOCHES]]&gt;3),"Dentro del presupuesto","No considerar")</f>
        <v>No considerar</v>
      </c>
      <c r="V5486" t="str">
        <f>VLOOKUP(AIRBNB[[#This Row],[HOST_ID]],Super_host[],5,FALSE)</f>
        <v>Host</v>
      </c>
    </row>
    <row r="5487" spans="1:22">
      <c r="A5487" s="4">
        <v>4941771</v>
      </c>
      <c r="B5487" t="s">
        <v>12870</v>
      </c>
      <c r="C5487" s="4">
        <v>25468442</v>
      </c>
      <c r="D5487" t="s">
        <v>200</v>
      </c>
      <c r="E5487" t="s">
        <v>12871</v>
      </c>
      <c r="F5487" s="4">
        <v>11238</v>
      </c>
      <c r="G5487" s="13" t="s">
        <v>4662</v>
      </c>
      <c r="H5487" s="13" t="s">
        <v>9323</v>
      </c>
      <c r="I5487" s="1">
        <v>4067273</v>
      </c>
      <c r="J5487" s="1">
        <v>-7396361</v>
      </c>
      <c r="K5487" t="s">
        <v>5</v>
      </c>
      <c r="L5487" s="20">
        <v>63</v>
      </c>
      <c r="M5487" s="4">
        <v>2</v>
      </c>
      <c r="N5487" s="4">
        <v>34</v>
      </c>
      <c r="O5487" s="2">
        <v>43095</v>
      </c>
      <c r="P5487" s="3">
        <v>0.64</v>
      </c>
      <c r="Q5487" s="4">
        <v>1</v>
      </c>
      <c r="R5487" s="3">
        <v>6.9</v>
      </c>
      <c r="S54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7" t="str">
        <f>IF(AIRBNB[[#This Row],[RUIDO(dB)]]&lt;=4,"Silencioso",IF(AIRBNB[[#This Row],[RUIDO(dB)]]&lt;=5.5,"Poco Ruidoso","Ruidoso"))</f>
        <v>Ruidoso</v>
      </c>
      <c r="U5487" t="str">
        <f>IF(AND(AIRBNB[[#This Row],[PRECIO]]&lt;50,AIRBNB[[#This Row],[MIN_NOCHES]]&gt;3),"Dentro del presupuesto","No considerar")</f>
        <v>No considerar</v>
      </c>
      <c r="V5487" t="str">
        <f>VLOOKUP(AIRBNB[[#This Row],[HOST_ID]],Super_host[],5,FALSE)</f>
        <v>Host</v>
      </c>
    </row>
    <row r="5488" spans="1:22">
      <c r="A5488" s="4">
        <v>4907861</v>
      </c>
      <c r="B5488" t="s">
        <v>14317</v>
      </c>
      <c r="C5488" s="4">
        <v>25268900</v>
      </c>
      <c r="D5488" t="s">
        <v>131</v>
      </c>
      <c r="E5488" t="s">
        <v>14318</v>
      </c>
      <c r="F5488" s="4">
        <v>11237</v>
      </c>
      <c r="G5488" s="13" t="s">
        <v>4662</v>
      </c>
      <c r="H5488" s="13" t="s">
        <v>9274</v>
      </c>
      <c r="I5488" s="1">
        <v>4070083</v>
      </c>
      <c r="J5488" s="1">
        <v>-7391679</v>
      </c>
      <c r="K5488" t="s">
        <v>5</v>
      </c>
      <c r="L5488" s="20">
        <v>63</v>
      </c>
      <c r="M5488" s="4">
        <v>3</v>
      </c>
      <c r="N5488" s="4">
        <v>98</v>
      </c>
      <c r="O5488" s="2">
        <v>43629</v>
      </c>
      <c r="P5488" s="3">
        <v>1.95</v>
      </c>
      <c r="Q5488" s="4">
        <v>1</v>
      </c>
      <c r="R5488" s="3">
        <v>6.9</v>
      </c>
      <c r="S54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8" t="str">
        <f>IF(AIRBNB[[#This Row],[RUIDO(dB)]]&lt;=4,"Silencioso",IF(AIRBNB[[#This Row],[RUIDO(dB)]]&lt;=5.5,"Poco Ruidoso","Ruidoso"))</f>
        <v>Ruidoso</v>
      </c>
      <c r="U5488" t="str">
        <f>IF(AND(AIRBNB[[#This Row],[PRECIO]]&lt;50,AIRBNB[[#This Row],[MIN_NOCHES]]&gt;3),"Dentro del presupuesto","No considerar")</f>
        <v>No considerar</v>
      </c>
      <c r="V5488" t="str">
        <f>VLOOKUP(AIRBNB[[#This Row],[HOST_ID]],Super_host[],5,FALSE)</f>
        <v>Host</v>
      </c>
    </row>
    <row r="5489" spans="1:22">
      <c r="A5489" s="4">
        <v>4262707</v>
      </c>
      <c r="B5489" t="s">
        <v>7983</v>
      </c>
      <c r="C5489" s="4">
        <v>22124628</v>
      </c>
      <c r="D5489" t="s">
        <v>2557</v>
      </c>
      <c r="E5489" t="s">
        <v>7984</v>
      </c>
      <c r="F5489" s="4">
        <v>11414</v>
      </c>
      <c r="G5489" s="13" t="s">
        <v>7897</v>
      </c>
      <c r="H5489" s="13" t="s">
        <v>7985</v>
      </c>
      <c r="I5489" s="1">
        <v>4065443</v>
      </c>
      <c r="J5489" s="1">
        <v>-7384605</v>
      </c>
      <c r="K5489" t="s">
        <v>5</v>
      </c>
      <c r="L5489" s="20">
        <v>63</v>
      </c>
      <c r="M5489" s="4">
        <v>30</v>
      </c>
      <c r="N5489" s="4">
        <v>2</v>
      </c>
      <c r="O5489" s="2">
        <v>41923</v>
      </c>
      <c r="P5489" s="3">
        <v>0.03</v>
      </c>
      <c r="Q5489" s="4">
        <v>5</v>
      </c>
      <c r="R5489" s="3">
        <v>6.24</v>
      </c>
      <c r="S54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89" t="str">
        <f>IF(AIRBNB[[#This Row],[RUIDO(dB)]]&lt;=4,"Silencioso",IF(AIRBNB[[#This Row],[RUIDO(dB)]]&lt;=5.5,"Poco Ruidoso","Ruidoso"))</f>
        <v>Ruidoso</v>
      </c>
      <c r="U5489" t="str">
        <f>IF(AND(AIRBNB[[#This Row],[PRECIO]]&lt;50,AIRBNB[[#This Row],[MIN_NOCHES]]&gt;3),"Dentro del presupuesto","No considerar")</f>
        <v>No considerar</v>
      </c>
      <c r="V5489" t="str">
        <f>VLOOKUP(AIRBNB[[#This Row],[HOST_ID]],Super_host[],5,FALSE)</f>
        <v>Host</v>
      </c>
    </row>
    <row r="5490" spans="1:22">
      <c r="A5490" s="4">
        <v>3173412</v>
      </c>
      <c r="B5490" t="s">
        <v>12796</v>
      </c>
      <c r="C5490" s="4">
        <v>16092773</v>
      </c>
      <c r="D5490" t="s">
        <v>12797</v>
      </c>
      <c r="E5490" t="s">
        <v>12798</v>
      </c>
      <c r="F5490" s="4">
        <v>11225</v>
      </c>
      <c r="G5490" s="13" t="s">
        <v>4662</v>
      </c>
      <c r="H5490" s="13" t="s">
        <v>9252</v>
      </c>
      <c r="I5490" s="1">
        <v>4066638</v>
      </c>
      <c r="J5490" s="1">
        <v>-7395229</v>
      </c>
      <c r="K5490" t="s">
        <v>40</v>
      </c>
      <c r="L5490" s="20">
        <v>63</v>
      </c>
      <c r="M5490" s="4">
        <v>2</v>
      </c>
      <c r="N5490" s="4">
        <v>36</v>
      </c>
      <c r="O5490" s="2">
        <v>43435</v>
      </c>
      <c r="P5490" s="3">
        <v>0.6</v>
      </c>
      <c r="Q5490" s="4">
        <v>1</v>
      </c>
      <c r="R5490" s="3">
        <v>6.9</v>
      </c>
      <c r="S54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0" t="str">
        <f>IF(AIRBNB[[#This Row],[RUIDO(dB)]]&lt;=4,"Silencioso",IF(AIRBNB[[#This Row],[RUIDO(dB)]]&lt;=5.5,"Poco Ruidoso","Ruidoso"))</f>
        <v>Ruidoso</v>
      </c>
      <c r="U5490" t="str">
        <f>IF(AND(AIRBNB[[#This Row],[PRECIO]]&lt;50,AIRBNB[[#This Row],[MIN_NOCHES]]&gt;3),"Dentro del presupuesto","No considerar")</f>
        <v>No considerar</v>
      </c>
      <c r="V5490" t="str">
        <f>VLOOKUP(AIRBNB[[#This Row],[HOST_ID]],Super_host[],5,FALSE)</f>
        <v>Host</v>
      </c>
    </row>
    <row r="5491" spans="1:22">
      <c r="A5491" s="4">
        <v>4873207</v>
      </c>
      <c r="B5491" t="s">
        <v>15635</v>
      </c>
      <c r="C5491" s="4">
        <v>12708335</v>
      </c>
      <c r="D5491" t="s">
        <v>863</v>
      </c>
      <c r="E5491" t="s">
        <v>15636</v>
      </c>
      <c r="F5491" s="4">
        <v>11225</v>
      </c>
      <c r="G5491" s="13" t="s">
        <v>4662</v>
      </c>
      <c r="H5491" s="13" t="s">
        <v>9252</v>
      </c>
      <c r="I5491" s="1">
        <v>4066948</v>
      </c>
      <c r="J5491" s="1">
        <v>-7395157</v>
      </c>
      <c r="K5491" t="s">
        <v>5</v>
      </c>
      <c r="L5491" s="20">
        <v>63</v>
      </c>
      <c r="M5491" s="4">
        <v>15</v>
      </c>
      <c r="N5491" s="4">
        <v>0</v>
      </c>
      <c r="O5491" s="2">
        <v>42569</v>
      </c>
      <c r="P5491" s="3">
        <v>0.36</v>
      </c>
      <c r="Q5491" s="4">
        <v>1</v>
      </c>
      <c r="R5491" s="3">
        <v>6.9</v>
      </c>
      <c r="S54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1" t="str">
        <f>IF(AIRBNB[[#This Row],[RUIDO(dB)]]&lt;=4,"Silencioso",IF(AIRBNB[[#This Row],[RUIDO(dB)]]&lt;=5.5,"Poco Ruidoso","Ruidoso"))</f>
        <v>Ruidoso</v>
      </c>
      <c r="U5491" t="str">
        <f>IF(AND(AIRBNB[[#This Row],[PRECIO]]&lt;50,AIRBNB[[#This Row],[MIN_NOCHES]]&gt;3),"Dentro del presupuesto","No considerar")</f>
        <v>No considerar</v>
      </c>
      <c r="V5491" t="str">
        <f>VLOOKUP(AIRBNB[[#This Row],[HOST_ID]],Super_host[],5,FALSE)</f>
        <v>Host</v>
      </c>
    </row>
    <row r="5492" spans="1:22">
      <c r="A5492" s="4">
        <v>2106662</v>
      </c>
      <c r="B5492" t="s">
        <v>6950</v>
      </c>
      <c r="C5492" s="4">
        <v>10736013</v>
      </c>
      <c r="D5492" t="s">
        <v>4324</v>
      </c>
      <c r="E5492" t="s">
        <v>6951</v>
      </c>
      <c r="F5492" s="4">
        <v>10014</v>
      </c>
      <c r="G5492" s="13" t="s">
        <v>124</v>
      </c>
      <c r="H5492" s="13" t="s">
        <v>140</v>
      </c>
      <c r="I5492" s="1">
        <v>4073192</v>
      </c>
      <c r="J5492" s="1">
        <v>-7400433</v>
      </c>
      <c r="K5492" t="s">
        <v>5</v>
      </c>
      <c r="L5492" s="20">
        <v>63</v>
      </c>
      <c r="M5492" s="4">
        <v>1</v>
      </c>
      <c r="N5492" s="4">
        <v>0</v>
      </c>
      <c r="O5492" s="2">
        <v>42352</v>
      </c>
      <c r="P5492" s="3">
        <v>0.06</v>
      </c>
      <c r="Q5492" s="4">
        <v>1</v>
      </c>
      <c r="R5492" s="3">
        <v>5.6</v>
      </c>
      <c r="S54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2" t="str">
        <f>IF(AIRBNB[[#This Row],[RUIDO(dB)]]&lt;=4,"Silencioso",IF(AIRBNB[[#This Row],[RUIDO(dB)]]&lt;=5.5,"Poco Ruidoso","Ruidoso"))</f>
        <v>Ruidoso</v>
      </c>
      <c r="U5492" t="str">
        <f>IF(AND(AIRBNB[[#This Row],[PRECIO]]&lt;50,AIRBNB[[#This Row],[MIN_NOCHES]]&gt;3),"Dentro del presupuesto","No considerar")</f>
        <v>No considerar</v>
      </c>
      <c r="V5492" t="str">
        <f>VLOOKUP(AIRBNB[[#This Row],[HOST_ID]],Super_host[],5,FALSE)</f>
        <v>Host</v>
      </c>
    </row>
    <row r="5493" spans="1:22">
      <c r="A5493" s="4">
        <v>3529888</v>
      </c>
      <c r="B5493" t="s">
        <v>11500</v>
      </c>
      <c r="C5493" s="4">
        <v>9952523</v>
      </c>
      <c r="D5493" t="s">
        <v>11501</v>
      </c>
      <c r="E5493" t="s">
        <v>11502</v>
      </c>
      <c r="F5493" s="4">
        <v>11225</v>
      </c>
      <c r="G5493" s="13" t="s">
        <v>4662</v>
      </c>
      <c r="H5493" s="13" t="s">
        <v>9252</v>
      </c>
      <c r="I5493" s="1">
        <v>4066919</v>
      </c>
      <c r="J5493" s="1">
        <v>-7395079</v>
      </c>
      <c r="K5493" t="s">
        <v>5</v>
      </c>
      <c r="L5493" s="20">
        <v>63</v>
      </c>
      <c r="M5493" s="4">
        <v>3</v>
      </c>
      <c r="N5493" s="4">
        <v>10</v>
      </c>
      <c r="O5493" s="2">
        <v>42804</v>
      </c>
      <c r="P5493" s="3">
        <v>0.22</v>
      </c>
      <c r="Q5493" s="4">
        <v>1</v>
      </c>
      <c r="R5493" s="3">
        <v>6.9</v>
      </c>
      <c r="S54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3" t="str">
        <f>IF(AIRBNB[[#This Row],[RUIDO(dB)]]&lt;=4,"Silencioso",IF(AIRBNB[[#This Row],[RUIDO(dB)]]&lt;=5.5,"Poco Ruidoso","Ruidoso"))</f>
        <v>Ruidoso</v>
      </c>
      <c r="U5493" t="str">
        <f>IF(AND(AIRBNB[[#This Row],[PRECIO]]&lt;50,AIRBNB[[#This Row],[MIN_NOCHES]]&gt;3),"Dentro del presupuesto","No considerar")</f>
        <v>No considerar</v>
      </c>
      <c r="V5493" t="str">
        <f>VLOOKUP(AIRBNB[[#This Row],[HOST_ID]],Super_host[],5,FALSE)</f>
        <v>Host</v>
      </c>
    </row>
    <row r="5494" spans="1:22">
      <c r="A5494" s="4">
        <v>2508374</v>
      </c>
      <c r="B5494" t="s">
        <v>8907</v>
      </c>
      <c r="C5494" s="4">
        <v>8552126</v>
      </c>
      <c r="D5494" t="s">
        <v>8908</v>
      </c>
      <c r="E5494" t="s">
        <v>8909</v>
      </c>
      <c r="F5494" s="4">
        <v>11434</v>
      </c>
      <c r="G5494" s="13" t="s">
        <v>7897</v>
      </c>
      <c r="H5494" s="13" t="s">
        <v>8465</v>
      </c>
      <c r="I5494" s="1">
        <v>4067349</v>
      </c>
      <c r="J5494" s="1">
        <v>-7376951</v>
      </c>
      <c r="K5494" t="s">
        <v>5</v>
      </c>
      <c r="L5494" s="20">
        <v>63</v>
      </c>
      <c r="M5494" s="4">
        <v>3</v>
      </c>
      <c r="N5494" s="4">
        <v>146</v>
      </c>
      <c r="O5494" s="2">
        <v>43636</v>
      </c>
      <c r="P5494" s="3">
        <v>2.2799999999999998</v>
      </c>
      <c r="Q5494" s="4">
        <v>5</v>
      </c>
      <c r="R5494" s="3">
        <v>6.24</v>
      </c>
      <c r="S54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4" t="str">
        <f>IF(AIRBNB[[#This Row],[RUIDO(dB)]]&lt;=4,"Silencioso",IF(AIRBNB[[#This Row],[RUIDO(dB)]]&lt;=5.5,"Poco Ruidoso","Ruidoso"))</f>
        <v>Ruidoso</v>
      </c>
      <c r="U5494" t="str">
        <f>IF(AND(AIRBNB[[#This Row],[PRECIO]]&lt;50,AIRBNB[[#This Row],[MIN_NOCHES]]&gt;3),"Dentro del presupuesto","No considerar")</f>
        <v>No considerar</v>
      </c>
      <c r="V5494" t="str">
        <f>VLOOKUP(AIRBNB[[#This Row],[HOST_ID]],Super_host[],5,FALSE)</f>
        <v>Host</v>
      </c>
    </row>
    <row r="5495" spans="1:22">
      <c r="A5495" s="4">
        <v>2925397</v>
      </c>
      <c r="B5495" t="s">
        <v>13848</v>
      </c>
      <c r="C5495" s="4">
        <v>8520430</v>
      </c>
      <c r="D5495" t="s">
        <v>13849</v>
      </c>
      <c r="E5495" t="s">
        <v>13850</v>
      </c>
      <c r="F5495" s="4">
        <v>11215</v>
      </c>
      <c r="G5495" s="13" t="s">
        <v>4662</v>
      </c>
      <c r="H5495" s="13" t="s">
        <v>9262</v>
      </c>
      <c r="I5495" s="1">
        <v>4066449</v>
      </c>
      <c r="J5495" s="1">
        <v>-7399047</v>
      </c>
      <c r="K5495" t="s">
        <v>40</v>
      </c>
      <c r="L5495" s="20">
        <v>63</v>
      </c>
      <c r="M5495" s="4">
        <v>4</v>
      </c>
      <c r="N5495" s="4">
        <v>65</v>
      </c>
      <c r="O5495" s="2">
        <v>43467</v>
      </c>
      <c r="P5495" s="3">
        <v>1.34</v>
      </c>
      <c r="Q5495" s="4">
        <v>1</v>
      </c>
      <c r="R5495" s="3">
        <v>6.9</v>
      </c>
      <c r="S54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5" t="str">
        <f>IF(AIRBNB[[#This Row],[RUIDO(dB)]]&lt;=4,"Silencioso",IF(AIRBNB[[#This Row],[RUIDO(dB)]]&lt;=5.5,"Poco Ruidoso","Ruidoso"))</f>
        <v>Ruidoso</v>
      </c>
      <c r="U5495" t="str">
        <f>IF(AND(AIRBNB[[#This Row],[PRECIO]]&lt;50,AIRBNB[[#This Row],[MIN_NOCHES]]&gt;3),"Dentro del presupuesto","No considerar")</f>
        <v>No considerar</v>
      </c>
      <c r="V5495" t="str">
        <f>VLOOKUP(AIRBNB[[#This Row],[HOST_ID]],Super_host[],5,FALSE)</f>
        <v>Host</v>
      </c>
    </row>
    <row r="5496" spans="1:22">
      <c r="A5496" s="4">
        <v>4621923</v>
      </c>
      <c r="B5496" t="s">
        <v>13138</v>
      </c>
      <c r="C5496" s="4">
        <v>7947211</v>
      </c>
      <c r="D5496" t="s">
        <v>1153</v>
      </c>
      <c r="E5496" t="s">
        <v>12351</v>
      </c>
      <c r="F5496" s="4">
        <v>11238</v>
      </c>
      <c r="G5496" s="13" t="s">
        <v>4662</v>
      </c>
      <c r="H5496" s="13" t="s">
        <v>9323</v>
      </c>
      <c r="I5496" s="1">
        <v>4068153</v>
      </c>
      <c r="J5496" s="1">
        <v>-7396669</v>
      </c>
      <c r="K5496" t="s">
        <v>5</v>
      </c>
      <c r="L5496" s="20">
        <v>63</v>
      </c>
      <c r="M5496" s="4">
        <v>1</v>
      </c>
      <c r="N5496" s="4">
        <v>44</v>
      </c>
      <c r="O5496" s="2">
        <v>43648</v>
      </c>
      <c r="P5496" s="3">
        <v>0.78</v>
      </c>
      <c r="Q5496" s="4">
        <v>1</v>
      </c>
      <c r="R5496" s="3">
        <v>6.9</v>
      </c>
      <c r="S54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6" t="str">
        <f>IF(AIRBNB[[#This Row],[RUIDO(dB)]]&lt;=4,"Silencioso",IF(AIRBNB[[#This Row],[RUIDO(dB)]]&lt;=5.5,"Poco Ruidoso","Ruidoso"))</f>
        <v>Ruidoso</v>
      </c>
      <c r="U5496" t="str">
        <f>IF(AND(AIRBNB[[#This Row],[PRECIO]]&lt;50,AIRBNB[[#This Row],[MIN_NOCHES]]&gt;3),"Dentro del presupuesto","No considerar")</f>
        <v>No considerar</v>
      </c>
      <c r="V5496" t="str">
        <f>VLOOKUP(AIRBNB[[#This Row],[HOST_ID]],Super_host[],5,FALSE)</f>
        <v>Host</v>
      </c>
    </row>
    <row r="5497" spans="1:22">
      <c r="A5497" s="4">
        <v>6141561</v>
      </c>
      <c r="B5497" t="s">
        <v>11963</v>
      </c>
      <c r="C5497" s="4">
        <v>6984488</v>
      </c>
      <c r="D5497" t="s">
        <v>131</v>
      </c>
      <c r="E5497" t="s">
        <v>11964</v>
      </c>
      <c r="F5497" s="4">
        <v>11238</v>
      </c>
      <c r="G5497" s="13" t="s">
        <v>4662</v>
      </c>
      <c r="H5497" s="13" t="s">
        <v>9323</v>
      </c>
      <c r="I5497" s="1">
        <v>4067483</v>
      </c>
      <c r="J5497" s="1">
        <v>-739646</v>
      </c>
      <c r="K5497" t="s">
        <v>40</v>
      </c>
      <c r="L5497" s="20">
        <v>63</v>
      </c>
      <c r="M5497" s="4">
        <v>4</v>
      </c>
      <c r="N5497" s="4">
        <v>16</v>
      </c>
      <c r="O5497" s="2">
        <v>42673</v>
      </c>
      <c r="P5497" s="3">
        <v>0.32</v>
      </c>
      <c r="Q5497" s="4">
        <v>1</v>
      </c>
      <c r="R5497" s="3">
        <v>6.9</v>
      </c>
      <c r="S54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7" t="str">
        <f>IF(AIRBNB[[#This Row],[RUIDO(dB)]]&lt;=4,"Silencioso",IF(AIRBNB[[#This Row],[RUIDO(dB)]]&lt;=5.5,"Poco Ruidoso","Ruidoso"))</f>
        <v>Ruidoso</v>
      </c>
      <c r="U5497" t="str">
        <f>IF(AND(AIRBNB[[#This Row],[PRECIO]]&lt;50,AIRBNB[[#This Row],[MIN_NOCHES]]&gt;3),"Dentro del presupuesto","No considerar")</f>
        <v>No considerar</v>
      </c>
      <c r="V5497" t="str">
        <f>VLOOKUP(AIRBNB[[#This Row],[HOST_ID]],Super_host[],5,FALSE)</f>
        <v>Host</v>
      </c>
    </row>
    <row r="5498" spans="1:22">
      <c r="A5498" s="4">
        <v>1032611</v>
      </c>
      <c r="B5498" t="s">
        <v>12824</v>
      </c>
      <c r="C5498" s="4">
        <v>5682003</v>
      </c>
      <c r="D5498" t="s">
        <v>12825</v>
      </c>
      <c r="E5498" t="s">
        <v>12826</v>
      </c>
      <c r="F5498" s="4">
        <v>11225</v>
      </c>
      <c r="G5498" s="13" t="s">
        <v>4662</v>
      </c>
      <c r="H5498" s="13" t="s">
        <v>9481</v>
      </c>
      <c r="I5498" s="1">
        <v>4065743</v>
      </c>
      <c r="J5498" s="1">
        <v>-7396155</v>
      </c>
      <c r="K5498" t="s">
        <v>5</v>
      </c>
      <c r="L5498" s="20">
        <v>63</v>
      </c>
      <c r="M5498" s="4">
        <v>2</v>
      </c>
      <c r="N5498" s="4">
        <v>38</v>
      </c>
      <c r="O5498" s="2">
        <v>43626</v>
      </c>
      <c r="P5498" s="3">
        <v>0.61</v>
      </c>
      <c r="Q5498" s="4">
        <v>1</v>
      </c>
      <c r="R5498" s="3">
        <v>6.9</v>
      </c>
      <c r="S54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8" t="str">
        <f>IF(AIRBNB[[#This Row],[RUIDO(dB)]]&lt;=4,"Silencioso",IF(AIRBNB[[#This Row],[RUIDO(dB)]]&lt;=5.5,"Poco Ruidoso","Ruidoso"))</f>
        <v>Ruidoso</v>
      </c>
      <c r="U5498" t="str">
        <f>IF(AND(AIRBNB[[#This Row],[PRECIO]]&lt;50,AIRBNB[[#This Row],[MIN_NOCHES]]&gt;3),"Dentro del presupuesto","No considerar")</f>
        <v>No considerar</v>
      </c>
      <c r="V5498" t="str">
        <f>VLOOKUP(AIRBNB[[#This Row],[HOST_ID]],Super_host[],5,FALSE)</f>
        <v>Host</v>
      </c>
    </row>
    <row r="5499" spans="1:22">
      <c r="A5499" s="4">
        <v>837958</v>
      </c>
      <c r="B5499" t="s">
        <v>8384</v>
      </c>
      <c r="C5499" s="4">
        <v>4378763</v>
      </c>
      <c r="D5499" t="s">
        <v>7242</v>
      </c>
      <c r="E5499" t="s">
        <v>8385</v>
      </c>
      <c r="F5499" s="4">
        <v>11101</v>
      </c>
      <c r="G5499" s="13" t="s">
        <v>7897</v>
      </c>
      <c r="H5499" s="13" t="s">
        <v>7905</v>
      </c>
      <c r="I5499" s="1">
        <v>407529</v>
      </c>
      <c r="J5499" s="1">
        <v>-7392985</v>
      </c>
      <c r="K5499" t="s">
        <v>40</v>
      </c>
      <c r="L5499" s="20">
        <v>63</v>
      </c>
      <c r="M5499" s="4">
        <v>2</v>
      </c>
      <c r="N5499" s="4">
        <v>26</v>
      </c>
      <c r="O5499" s="2">
        <v>41833</v>
      </c>
      <c r="P5499" s="3">
        <v>0.33</v>
      </c>
      <c r="Q5499" s="4">
        <v>5</v>
      </c>
      <c r="R5499" s="3">
        <v>6.24</v>
      </c>
      <c r="S54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499" t="str">
        <f>IF(AIRBNB[[#This Row],[RUIDO(dB)]]&lt;=4,"Silencioso",IF(AIRBNB[[#This Row],[RUIDO(dB)]]&lt;=5.5,"Poco Ruidoso","Ruidoso"))</f>
        <v>Ruidoso</v>
      </c>
      <c r="U5499" t="str">
        <f>IF(AND(AIRBNB[[#This Row],[PRECIO]]&lt;50,AIRBNB[[#This Row],[MIN_NOCHES]]&gt;3),"Dentro del presupuesto","No considerar")</f>
        <v>No considerar</v>
      </c>
      <c r="V5499" t="str">
        <f>VLOOKUP(AIRBNB[[#This Row],[HOST_ID]],Super_host[],5,FALSE)</f>
        <v>Host</v>
      </c>
    </row>
    <row r="5500" spans="1:22">
      <c r="A5500" s="4">
        <v>819419</v>
      </c>
      <c r="B5500" t="s">
        <v>14032</v>
      </c>
      <c r="C5500" s="4">
        <v>4303726</v>
      </c>
      <c r="D5500" t="s">
        <v>14033</v>
      </c>
      <c r="E5500" t="s">
        <v>14034</v>
      </c>
      <c r="F5500" s="4">
        <v>11238</v>
      </c>
      <c r="G5500" s="13" t="s">
        <v>4662</v>
      </c>
      <c r="H5500" s="13" t="s">
        <v>9387</v>
      </c>
      <c r="I5500" s="1">
        <v>4068443</v>
      </c>
      <c r="J5500" s="1">
        <v>-7396337</v>
      </c>
      <c r="K5500" t="s">
        <v>5</v>
      </c>
      <c r="L5500" s="20">
        <v>63</v>
      </c>
      <c r="M5500" s="4">
        <v>3</v>
      </c>
      <c r="N5500" s="4">
        <v>124</v>
      </c>
      <c r="O5500" s="2">
        <v>43612</v>
      </c>
      <c r="P5500" s="3">
        <v>1.56</v>
      </c>
      <c r="Q5500" s="4">
        <v>1</v>
      </c>
      <c r="R5500" s="3">
        <v>6.9</v>
      </c>
      <c r="S55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0" t="str">
        <f>IF(AIRBNB[[#This Row],[RUIDO(dB)]]&lt;=4,"Silencioso",IF(AIRBNB[[#This Row],[RUIDO(dB)]]&lt;=5.5,"Poco Ruidoso","Ruidoso"))</f>
        <v>Ruidoso</v>
      </c>
      <c r="U5500" t="str">
        <f>IF(AND(AIRBNB[[#This Row],[PRECIO]]&lt;50,AIRBNB[[#This Row],[MIN_NOCHES]]&gt;3),"Dentro del presupuesto","No considerar")</f>
        <v>No considerar</v>
      </c>
      <c r="V5500" t="str">
        <f>VLOOKUP(AIRBNB[[#This Row],[HOST_ID]],Super_host[],5,FALSE)</f>
        <v>Host</v>
      </c>
    </row>
    <row r="5501" spans="1:22">
      <c r="A5501" s="4">
        <v>3272721</v>
      </c>
      <c r="B5501" t="s">
        <v>10377</v>
      </c>
      <c r="C5501" s="4">
        <v>4080758</v>
      </c>
      <c r="D5501" t="s">
        <v>10378</v>
      </c>
      <c r="E5501" t="s">
        <v>10379</v>
      </c>
      <c r="F5501" s="4">
        <v>11238</v>
      </c>
      <c r="G5501" s="13" t="s">
        <v>4662</v>
      </c>
      <c r="H5501" s="13" t="s">
        <v>9323</v>
      </c>
      <c r="I5501" s="1">
        <v>4068033</v>
      </c>
      <c r="J5501" s="1">
        <v>-7396528</v>
      </c>
      <c r="K5501" t="s">
        <v>5</v>
      </c>
      <c r="L5501" s="20">
        <v>63</v>
      </c>
      <c r="M5501" s="4">
        <v>5</v>
      </c>
      <c r="N5501" s="4">
        <v>5</v>
      </c>
      <c r="O5501" s="2">
        <v>42374</v>
      </c>
      <c r="P5501" s="3">
        <v>0.08</v>
      </c>
      <c r="Q5501" s="4">
        <v>1</v>
      </c>
      <c r="R5501" s="3">
        <v>6.9</v>
      </c>
      <c r="S55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1" t="str">
        <f>IF(AIRBNB[[#This Row],[RUIDO(dB)]]&lt;=4,"Silencioso",IF(AIRBNB[[#This Row],[RUIDO(dB)]]&lt;=5.5,"Poco Ruidoso","Ruidoso"))</f>
        <v>Ruidoso</v>
      </c>
      <c r="U5501" t="str">
        <f>IF(AND(AIRBNB[[#This Row],[PRECIO]]&lt;50,AIRBNB[[#This Row],[MIN_NOCHES]]&gt;3),"Dentro del presupuesto","No considerar")</f>
        <v>No considerar</v>
      </c>
      <c r="V5501" t="str">
        <f>VLOOKUP(AIRBNB[[#This Row],[HOST_ID]],Super_host[],5,FALSE)</f>
        <v>Host</v>
      </c>
    </row>
    <row r="5502" spans="1:22">
      <c r="A5502" s="4">
        <v>898861</v>
      </c>
      <c r="B5502" t="s">
        <v>8745</v>
      </c>
      <c r="C5502" s="4">
        <v>3546135</v>
      </c>
      <c r="D5502" t="s">
        <v>8746</v>
      </c>
      <c r="E5502" t="s">
        <v>8747</v>
      </c>
      <c r="F5502" s="4">
        <v>11432</v>
      </c>
      <c r="G5502" s="13" t="s">
        <v>7897</v>
      </c>
      <c r="H5502" s="13" t="s">
        <v>8248</v>
      </c>
      <c r="I5502" s="1">
        <v>4071156</v>
      </c>
      <c r="J5502" s="1">
        <v>-738091</v>
      </c>
      <c r="K5502" t="s">
        <v>5</v>
      </c>
      <c r="L5502" s="20">
        <v>63</v>
      </c>
      <c r="M5502" s="4">
        <v>3</v>
      </c>
      <c r="N5502" s="4">
        <v>104</v>
      </c>
      <c r="O5502" s="2">
        <v>43635</v>
      </c>
      <c r="P5502" s="3">
        <v>1.35</v>
      </c>
      <c r="Q5502" s="4">
        <v>5</v>
      </c>
      <c r="R5502" s="3">
        <v>6.24</v>
      </c>
      <c r="S55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2" t="str">
        <f>IF(AIRBNB[[#This Row],[RUIDO(dB)]]&lt;=4,"Silencioso",IF(AIRBNB[[#This Row],[RUIDO(dB)]]&lt;=5.5,"Poco Ruidoso","Ruidoso"))</f>
        <v>Ruidoso</v>
      </c>
      <c r="U5502" t="str">
        <f>IF(AND(AIRBNB[[#This Row],[PRECIO]]&lt;50,AIRBNB[[#This Row],[MIN_NOCHES]]&gt;3),"Dentro del presupuesto","No considerar")</f>
        <v>No considerar</v>
      </c>
      <c r="V5502" t="str">
        <f>VLOOKUP(AIRBNB[[#This Row],[HOST_ID]],Super_host[],5,FALSE)</f>
        <v>Host</v>
      </c>
    </row>
    <row r="5503" spans="1:22">
      <c r="A5503" s="4">
        <v>625365</v>
      </c>
      <c r="B5503" t="s">
        <v>12740</v>
      </c>
      <c r="C5503" s="4">
        <v>3102648</v>
      </c>
      <c r="D5503" t="s">
        <v>12741</v>
      </c>
      <c r="E5503" t="s">
        <v>12742</v>
      </c>
      <c r="F5503" s="4">
        <v>11225</v>
      </c>
      <c r="G5503" s="13" t="s">
        <v>4662</v>
      </c>
      <c r="H5503" s="13" t="s">
        <v>9481</v>
      </c>
      <c r="I5503" s="1">
        <v>4065826</v>
      </c>
      <c r="J5503" s="1">
        <v>-7395951</v>
      </c>
      <c r="K5503" t="s">
        <v>5</v>
      </c>
      <c r="L5503" s="20">
        <v>63</v>
      </c>
      <c r="M5503" s="4">
        <v>4</v>
      </c>
      <c r="N5503" s="4">
        <v>40</v>
      </c>
      <c r="O5503" s="2">
        <v>43466</v>
      </c>
      <c r="P5503" s="3">
        <v>0.56999999999999995</v>
      </c>
      <c r="Q5503" s="4">
        <v>1</v>
      </c>
      <c r="R5503" s="3">
        <v>6.9</v>
      </c>
      <c r="S55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3" t="str">
        <f>IF(AIRBNB[[#This Row],[RUIDO(dB)]]&lt;=4,"Silencioso",IF(AIRBNB[[#This Row],[RUIDO(dB)]]&lt;=5.5,"Poco Ruidoso","Ruidoso"))</f>
        <v>Ruidoso</v>
      </c>
      <c r="U5503" t="str">
        <f>IF(AND(AIRBNB[[#This Row],[PRECIO]]&lt;50,AIRBNB[[#This Row],[MIN_NOCHES]]&gt;3),"Dentro del presupuesto","No considerar")</f>
        <v>No considerar</v>
      </c>
      <c r="V5503" t="str">
        <f>VLOOKUP(AIRBNB[[#This Row],[HOST_ID]],Super_host[],5,FALSE)</f>
        <v>Host</v>
      </c>
    </row>
    <row r="5504" spans="1:22">
      <c r="A5504" s="4">
        <v>609213</v>
      </c>
      <c r="B5504" t="s">
        <v>10387</v>
      </c>
      <c r="C5504" s="4">
        <v>3019795</v>
      </c>
      <c r="D5504" t="s">
        <v>10388</v>
      </c>
      <c r="E5504" t="s">
        <v>10389</v>
      </c>
      <c r="F5504" s="4">
        <v>11238</v>
      </c>
      <c r="G5504" s="13" t="s">
        <v>4662</v>
      </c>
      <c r="H5504" s="13" t="s">
        <v>9323</v>
      </c>
      <c r="I5504" s="1">
        <v>4067293</v>
      </c>
      <c r="J5504" s="1">
        <v>-7396399</v>
      </c>
      <c r="K5504" t="s">
        <v>5</v>
      </c>
      <c r="L5504" s="20">
        <v>63</v>
      </c>
      <c r="M5504" s="4">
        <v>5</v>
      </c>
      <c r="N5504" s="4">
        <v>7</v>
      </c>
      <c r="O5504" s="2">
        <v>42369</v>
      </c>
      <c r="P5504" s="3">
        <v>0.08</v>
      </c>
      <c r="Q5504" s="4">
        <v>1</v>
      </c>
      <c r="R5504" s="3">
        <v>6.9</v>
      </c>
      <c r="S55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4" t="str">
        <f>IF(AIRBNB[[#This Row],[RUIDO(dB)]]&lt;=4,"Silencioso",IF(AIRBNB[[#This Row],[RUIDO(dB)]]&lt;=5.5,"Poco Ruidoso","Ruidoso"))</f>
        <v>Ruidoso</v>
      </c>
      <c r="U5504" t="str">
        <f>IF(AND(AIRBNB[[#This Row],[PRECIO]]&lt;50,AIRBNB[[#This Row],[MIN_NOCHES]]&gt;3),"Dentro del presupuesto","No considerar")</f>
        <v>No considerar</v>
      </c>
      <c r="V5504" t="str">
        <f>VLOOKUP(AIRBNB[[#This Row],[HOST_ID]],Super_host[],5,FALSE)</f>
        <v>Host</v>
      </c>
    </row>
    <row r="5505" spans="1:22">
      <c r="A5505" s="4">
        <v>4651486</v>
      </c>
      <c r="B5505" t="s">
        <v>14653</v>
      </c>
      <c r="C5505" s="4">
        <v>2563415</v>
      </c>
      <c r="D5505" t="s">
        <v>941</v>
      </c>
      <c r="E5505" t="s">
        <v>14654</v>
      </c>
      <c r="F5505" s="4">
        <v>11226</v>
      </c>
      <c r="G5505" s="13" t="s">
        <v>4662</v>
      </c>
      <c r="H5505" s="13" t="s">
        <v>9481</v>
      </c>
      <c r="I5505" s="1">
        <v>40655</v>
      </c>
      <c r="J5505" s="1">
        <v>-7396109</v>
      </c>
      <c r="K5505" t="s">
        <v>5</v>
      </c>
      <c r="L5505" s="20">
        <v>63</v>
      </c>
      <c r="M5505" s="4">
        <v>3</v>
      </c>
      <c r="N5505" s="4">
        <v>56</v>
      </c>
      <c r="O5505" s="2">
        <v>43632</v>
      </c>
      <c r="P5505" s="3">
        <v>2.42</v>
      </c>
      <c r="Q5505" s="4">
        <v>1</v>
      </c>
      <c r="R5505" s="3">
        <v>6.9</v>
      </c>
      <c r="S55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5" t="str">
        <f>IF(AIRBNB[[#This Row],[RUIDO(dB)]]&lt;=4,"Silencioso",IF(AIRBNB[[#This Row],[RUIDO(dB)]]&lt;=5.5,"Poco Ruidoso","Ruidoso"))</f>
        <v>Ruidoso</v>
      </c>
      <c r="U5505" t="str">
        <f>IF(AND(AIRBNB[[#This Row],[PRECIO]]&lt;50,AIRBNB[[#This Row],[MIN_NOCHES]]&gt;3),"Dentro del presupuesto","No considerar")</f>
        <v>No considerar</v>
      </c>
      <c r="V5505" t="str">
        <f>VLOOKUP(AIRBNB[[#This Row],[HOST_ID]],Super_host[],5,FALSE)</f>
        <v>Host</v>
      </c>
    </row>
    <row r="5506" spans="1:22">
      <c r="A5506" s="4">
        <v>6543852</v>
      </c>
      <c r="B5506" t="s">
        <v>1986</v>
      </c>
      <c r="C5506" s="4">
        <v>2482106</v>
      </c>
      <c r="D5506" t="s">
        <v>478</v>
      </c>
      <c r="E5506" t="s">
        <v>1987</v>
      </c>
      <c r="F5506" s="4">
        <v>10039</v>
      </c>
      <c r="G5506" s="13" t="s">
        <v>124</v>
      </c>
      <c r="H5506" s="13" t="s">
        <v>148</v>
      </c>
      <c r="I5506" s="1">
        <v>4082553</v>
      </c>
      <c r="J5506" s="1">
        <v>-7393875</v>
      </c>
      <c r="K5506" t="s">
        <v>40</v>
      </c>
      <c r="L5506" s="20">
        <v>63</v>
      </c>
      <c r="M5506" s="4">
        <v>1</v>
      </c>
      <c r="N5506" s="4">
        <v>6</v>
      </c>
      <c r="O5506" s="2">
        <v>42508</v>
      </c>
      <c r="P5506" s="3">
        <v>0.13</v>
      </c>
      <c r="Q5506" s="4">
        <v>1</v>
      </c>
      <c r="R5506" s="3">
        <v>5.6</v>
      </c>
      <c r="S55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6" t="str">
        <f>IF(AIRBNB[[#This Row],[RUIDO(dB)]]&lt;=4,"Silencioso",IF(AIRBNB[[#This Row],[RUIDO(dB)]]&lt;=5.5,"Poco Ruidoso","Ruidoso"))</f>
        <v>Ruidoso</v>
      </c>
      <c r="U5506" t="str">
        <f>IF(AND(AIRBNB[[#This Row],[PRECIO]]&lt;50,AIRBNB[[#This Row],[MIN_NOCHES]]&gt;3),"Dentro del presupuesto","No considerar")</f>
        <v>No considerar</v>
      </c>
      <c r="V5506" t="str">
        <f>VLOOKUP(AIRBNB[[#This Row],[HOST_ID]],Super_host[],5,FALSE)</f>
        <v>Host</v>
      </c>
    </row>
    <row r="5507" spans="1:22">
      <c r="A5507" s="4">
        <v>1024113</v>
      </c>
      <c r="B5507" t="s">
        <v>15949</v>
      </c>
      <c r="C5507" s="4">
        <v>2120889</v>
      </c>
      <c r="D5507" t="s">
        <v>1672</v>
      </c>
      <c r="E5507" t="s">
        <v>15950</v>
      </c>
      <c r="F5507" s="4">
        <v>11206</v>
      </c>
      <c r="G5507" s="13" t="s">
        <v>4662</v>
      </c>
      <c r="H5507" s="13" t="s">
        <v>9218</v>
      </c>
      <c r="I5507" s="1">
        <v>4071238</v>
      </c>
      <c r="J5507" s="1">
        <v>-739379</v>
      </c>
      <c r="K5507" t="s">
        <v>40</v>
      </c>
      <c r="L5507" s="20">
        <v>63</v>
      </c>
      <c r="M5507" s="4">
        <v>2</v>
      </c>
      <c r="N5507" s="4">
        <v>0</v>
      </c>
      <c r="O5507" s="2">
        <v>43639</v>
      </c>
      <c r="P5507" s="3">
        <v>0.12</v>
      </c>
      <c r="Q5507" s="4">
        <v>1</v>
      </c>
      <c r="R5507" s="3">
        <v>6.9</v>
      </c>
      <c r="S55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7" t="str">
        <f>IF(AIRBNB[[#This Row],[RUIDO(dB)]]&lt;=4,"Silencioso",IF(AIRBNB[[#This Row],[RUIDO(dB)]]&lt;=5.5,"Poco Ruidoso","Ruidoso"))</f>
        <v>Ruidoso</v>
      </c>
      <c r="U5507" t="str">
        <f>IF(AND(AIRBNB[[#This Row],[PRECIO]]&lt;50,AIRBNB[[#This Row],[MIN_NOCHES]]&gt;3),"Dentro del presupuesto","No considerar")</f>
        <v>No considerar</v>
      </c>
      <c r="V5507" t="str">
        <f>VLOOKUP(AIRBNB[[#This Row],[HOST_ID]],Super_host[],5,FALSE)</f>
        <v>Host</v>
      </c>
    </row>
    <row r="5508" spans="1:22">
      <c r="A5508" s="4">
        <v>367042</v>
      </c>
      <c r="B5508" t="s">
        <v>9557</v>
      </c>
      <c r="C5508" s="4">
        <v>774128</v>
      </c>
      <c r="D5508" t="s">
        <v>2275</v>
      </c>
      <c r="E5508" t="s">
        <v>9558</v>
      </c>
      <c r="F5508" s="4">
        <v>11225</v>
      </c>
      <c r="G5508" s="13" t="s">
        <v>4662</v>
      </c>
      <c r="H5508" s="13" t="s">
        <v>9252</v>
      </c>
      <c r="I5508" s="1">
        <v>4066847</v>
      </c>
      <c r="J5508" s="1">
        <v>-7394875</v>
      </c>
      <c r="K5508" t="s">
        <v>5</v>
      </c>
      <c r="L5508" s="20">
        <v>63</v>
      </c>
      <c r="M5508" s="4">
        <v>5</v>
      </c>
      <c r="N5508" s="4">
        <v>1</v>
      </c>
      <c r="O5508" s="2">
        <v>41886</v>
      </c>
      <c r="P5508" s="3">
        <v>0.02</v>
      </c>
      <c r="Q5508" s="4">
        <v>1</v>
      </c>
      <c r="R5508" s="3">
        <v>6.9</v>
      </c>
      <c r="S55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8" t="str">
        <f>IF(AIRBNB[[#This Row],[RUIDO(dB)]]&lt;=4,"Silencioso",IF(AIRBNB[[#This Row],[RUIDO(dB)]]&lt;=5.5,"Poco Ruidoso","Ruidoso"))</f>
        <v>Ruidoso</v>
      </c>
      <c r="U5508" t="str">
        <f>IF(AND(AIRBNB[[#This Row],[PRECIO]]&lt;50,AIRBNB[[#This Row],[MIN_NOCHES]]&gt;3),"Dentro del presupuesto","No considerar")</f>
        <v>No considerar</v>
      </c>
      <c r="V5508" t="str">
        <f>VLOOKUP(AIRBNB[[#This Row],[HOST_ID]],Super_host[],5,FALSE)</f>
        <v>Host</v>
      </c>
    </row>
    <row r="5509" spans="1:22">
      <c r="A5509" s="4">
        <v>433218</v>
      </c>
      <c r="B5509" t="s">
        <v>12499</v>
      </c>
      <c r="C5509" s="4">
        <v>644941</v>
      </c>
      <c r="D5509" t="s">
        <v>12500</v>
      </c>
      <c r="E5509" t="s">
        <v>12501</v>
      </c>
      <c r="F5509" s="4">
        <v>11238</v>
      </c>
      <c r="G5509" s="13" t="s">
        <v>4662</v>
      </c>
      <c r="H5509" s="13" t="s">
        <v>9323</v>
      </c>
      <c r="I5509" s="1">
        <v>4067763</v>
      </c>
      <c r="J5509" s="1">
        <v>-7397185</v>
      </c>
      <c r="K5509" t="s">
        <v>5</v>
      </c>
      <c r="L5509" s="20">
        <v>63</v>
      </c>
      <c r="M5509" s="4">
        <v>4</v>
      </c>
      <c r="N5509" s="4">
        <v>41</v>
      </c>
      <c r="O5509" s="2">
        <v>43605</v>
      </c>
      <c r="P5509" s="3">
        <v>0.47</v>
      </c>
      <c r="Q5509" s="4">
        <v>1</v>
      </c>
      <c r="R5509" s="3">
        <v>6.9</v>
      </c>
      <c r="S55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09" t="str">
        <f>IF(AIRBNB[[#This Row],[RUIDO(dB)]]&lt;=4,"Silencioso",IF(AIRBNB[[#This Row],[RUIDO(dB)]]&lt;=5.5,"Poco Ruidoso","Ruidoso"))</f>
        <v>Ruidoso</v>
      </c>
      <c r="U5509" t="str">
        <f>IF(AND(AIRBNB[[#This Row],[PRECIO]]&lt;50,AIRBNB[[#This Row],[MIN_NOCHES]]&gt;3),"Dentro del presupuesto","No considerar")</f>
        <v>No considerar</v>
      </c>
      <c r="V5509" t="str">
        <f>VLOOKUP(AIRBNB[[#This Row],[HOST_ID]],Super_host[],5,FALSE)</f>
        <v>Host</v>
      </c>
    </row>
    <row r="5510" spans="1:22">
      <c r="A5510" s="4">
        <v>26520</v>
      </c>
      <c r="B5510" t="s">
        <v>11394</v>
      </c>
      <c r="C5510" s="4">
        <v>51038</v>
      </c>
      <c r="D5510" t="s">
        <v>797</v>
      </c>
      <c r="E5510" t="s">
        <v>11395</v>
      </c>
      <c r="F5510" s="4">
        <v>11238</v>
      </c>
      <c r="G5510" s="13" t="s">
        <v>4662</v>
      </c>
      <c r="H5510" s="13" t="s">
        <v>9387</v>
      </c>
      <c r="I5510" s="1">
        <v>4068698</v>
      </c>
      <c r="J5510" s="1">
        <v>-7396572</v>
      </c>
      <c r="K5510" t="s">
        <v>40</v>
      </c>
      <c r="L5510" s="20">
        <v>63</v>
      </c>
      <c r="M5510" s="4">
        <v>2</v>
      </c>
      <c r="N5510" s="4">
        <v>19</v>
      </c>
      <c r="O5510" s="2">
        <v>43618</v>
      </c>
      <c r="P5510" s="3">
        <v>0.2</v>
      </c>
      <c r="Q5510" s="4">
        <v>1</v>
      </c>
      <c r="R5510" s="3">
        <v>6.9</v>
      </c>
      <c r="S55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0" t="str">
        <f>IF(AIRBNB[[#This Row],[RUIDO(dB)]]&lt;=4,"Silencioso",IF(AIRBNB[[#This Row],[RUIDO(dB)]]&lt;=5.5,"Poco Ruidoso","Ruidoso"))</f>
        <v>Ruidoso</v>
      </c>
      <c r="U5510" t="str">
        <f>IF(AND(AIRBNB[[#This Row],[PRECIO]]&lt;50,AIRBNB[[#This Row],[MIN_NOCHES]]&gt;3),"Dentro del presupuesto","No considerar")</f>
        <v>No considerar</v>
      </c>
      <c r="V5510" t="str">
        <f>VLOOKUP(AIRBNB[[#This Row],[HOST_ID]],Super_host[],5,FALSE)</f>
        <v>Host</v>
      </c>
    </row>
    <row r="5511" spans="1:22">
      <c r="A5511" s="4">
        <v>6020237</v>
      </c>
      <c r="B5511" t="s">
        <v>5516</v>
      </c>
      <c r="C5511" s="4">
        <v>28422099</v>
      </c>
      <c r="D5511" t="s">
        <v>1054</v>
      </c>
      <c r="E5511" t="s">
        <v>3198</v>
      </c>
      <c r="F5511" s="4">
        <v>10027</v>
      </c>
      <c r="G5511" s="13" t="s">
        <v>124</v>
      </c>
      <c r="H5511" s="13" t="s">
        <v>245</v>
      </c>
      <c r="I5511" s="1">
        <v>4081134</v>
      </c>
      <c r="J5511" s="1">
        <v>-7395531</v>
      </c>
      <c r="K5511" t="s">
        <v>5</v>
      </c>
      <c r="L5511" s="20">
        <v>62</v>
      </c>
      <c r="M5511" s="4">
        <v>5</v>
      </c>
      <c r="N5511" s="4">
        <v>87</v>
      </c>
      <c r="O5511" s="2">
        <v>43610</v>
      </c>
      <c r="P5511" s="3">
        <v>1.7</v>
      </c>
      <c r="Q5511" s="4">
        <v>1</v>
      </c>
      <c r="R5511" s="3">
        <v>5.6</v>
      </c>
      <c r="S55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1" t="str">
        <f>IF(AIRBNB[[#This Row],[RUIDO(dB)]]&lt;=4,"Silencioso",IF(AIRBNB[[#This Row],[RUIDO(dB)]]&lt;=5.5,"Poco Ruidoso","Ruidoso"))</f>
        <v>Ruidoso</v>
      </c>
      <c r="U5511" t="str">
        <f>IF(AND(AIRBNB[[#This Row],[PRECIO]]&lt;50,AIRBNB[[#This Row],[MIN_NOCHES]]&gt;3),"Dentro del presupuesto","No considerar")</f>
        <v>No considerar</v>
      </c>
      <c r="V5511" t="str">
        <f>VLOOKUP(AIRBNB[[#This Row],[HOST_ID]],Super_host[],5,FALSE)</f>
        <v>Host</v>
      </c>
    </row>
    <row r="5512" spans="1:22">
      <c r="A5512" s="4">
        <v>6215083</v>
      </c>
      <c r="B5512" t="s">
        <v>13315</v>
      </c>
      <c r="C5512" s="4">
        <v>26811311</v>
      </c>
      <c r="D5512" t="s">
        <v>3204</v>
      </c>
      <c r="E5512" t="s">
        <v>13316</v>
      </c>
      <c r="F5512" s="4">
        <v>11206</v>
      </c>
      <c r="G5512" s="13" t="s">
        <v>4662</v>
      </c>
      <c r="H5512" s="13" t="s">
        <v>9218</v>
      </c>
      <c r="I5512" s="1">
        <v>4070431</v>
      </c>
      <c r="J5512" s="1">
        <v>-7394528</v>
      </c>
      <c r="K5512" t="s">
        <v>268</v>
      </c>
      <c r="L5512" s="20">
        <v>62</v>
      </c>
      <c r="M5512" s="4">
        <v>2</v>
      </c>
      <c r="N5512" s="4">
        <v>45</v>
      </c>
      <c r="O5512" s="2">
        <v>43633</v>
      </c>
      <c r="P5512" s="3">
        <v>0.9</v>
      </c>
      <c r="Q5512" s="4">
        <v>1</v>
      </c>
      <c r="R5512" s="3">
        <v>6.9</v>
      </c>
      <c r="S55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2" t="str">
        <f>IF(AIRBNB[[#This Row],[RUIDO(dB)]]&lt;=4,"Silencioso",IF(AIRBNB[[#This Row],[RUIDO(dB)]]&lt;=5.5,"Poco Ruidoso","Ruidoso"))</f>
        <v>Ruidoso</v>
      </c>
      <c r="U5512" t="str">
        <f>IF(AND(AIRBNB[[#This Row],[PRECIO]]&lt;50,AIRBNB[[#This Row],[MIN_NOCHES]]&gt;3),"Dentro del presupuesto","No considerar")</f>
        <v>No considerar</v>
      </c>
      <c r="V5512" t="str">
        <f>VLOOKUP(AIRBNB[[#This Row],[HOST_ID]],Super_host[],5,FALSE)</f>
        <v>Host</v>
      </c>
    </row>
    <row r="5513" spans="1:22">
      <c r="A5513" s="4">
        <v>6165032</v>
      </c>
      <c r="B5513" t="s">
        <v>9771</v>
      </c>
      <c r="C5513" s="4">
        <v>25406101</v>
      </c>
      <c r="D5513" t="s">
        <v>863</v>
      </c>
      <c r="E5513" t="s">
        <v>9772</v>
      </c>
      <c r="F5513" s="4">
        <v>11225</v>
      </c>
      <c r="G5513" s="13" t="s">
        <v>4662</v>
      </c>
      <c r="H5513" s="13" t="s">
        <v>9481</v>
      </c>
      <c r="I5513" s="1">
        <v>4066216</v>
      </c>
      <c r="J5513" s="1">
        <v>-7396114</v>
      </c>
      <c r="K5513" t="s">
        <v>5</v>
      </c>
      <c r="L5513" s="20">
        <v>62</v>
      </c>
      <c r="M5513" s="4">
        <v>2</v>
      </c>
      <c r="N5513" s="4">
        <v>2</v>
      </c>
      <c r="O5513" s="2">
        <v>42212</v>
      </c>
      <c r="P5513" s="3">
        <v>0.04</v>
      </c>
      <c r="Q5513" s="4">
        <v>1</v>
      </c>
      <c r="R5513" s="3">
        <v>6.9</v>
      </c>
      <c r="S55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3" t="str">
        <f>IF(AIRBNB[[#This Row],[RUIDO(dB)]]&lt;=4,"Silencioso",IF(AIRBNB[[#This Row],[RUIDO(dB)]]&lt;=5.5,"Poco Ruidoso","Ruidoso"))</f>
        <v>Ruidoso</v>
      </c>
      <c r="U5513" t="str">
        <f>IF(AND(AIRBNB[[#This Row],[PRECIO]]&lt;50,AIRBNB[[#This Row],[MIN_NOCHES]]&gt;3),"Dentro del presupuesto","No considerar")</f>
        <v>No considerar</v>
      </c>
      <c r="V5513" t="str">
        <f>VLOOKUP(AIRBNB[[#This Row],[HOST_ID]],Super_host[],5,FALSE)</f>
        <v>Host</v>
      </c>
    </row>
    <row r="5514" spans="1:22">
      <c r="A5514" s="4">
        <v>4771964</v>
      </c>
      <c r="B5514" t="s">
        <v>10648</v>
      </c>
      <c r="C5514" s="4">
        <v>23062393</v>
      </c>
      <c r="D5514" t="s">
        <v>10649</v>
      </c>
      <c r="E5514" t="s">
        <v>10650</v>
      </c>
      <c r="F5514" s="4">
        <v>11205</v>
      </c>
      <c r="G5514" s="13" t="s">
        <v>4662</v>
      </c>
      <c r="H5514" s="13" t="s">
        <v>9230</v>
      </c>
      <c r="I5514" s="1">
        <v>406894</v>
      </c>
      <c r="J5514" s="1">
        <v>-7395357</v>
      </c>
      <c r="K5514" t="s">
        <v>40</v>
      </c>
      <c r="L5514" s="20">
        <v>62</v>
      </c>
      <c r="M5514" s="4">
        <v>20</v>
      </c>
      <c r="N5514" s="4">
        <v>2</v>
      </c>
      <c r="O5514" s="2">
        <v>43217</v>
      </c>
      <c r="P5514" s="3">
        <v>0.11</v>
      </c>
      <c r="Q5514" s="4">
        <v>1</v>
      </c>
      <c r="R5514" s="3">
        <v>6.9</v>
      </c>
      <c r="S55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4" t="str">
        <f>IF(AIRBNB[[#This Row],[RUIDO(dB)]]&lt;=4,"Silencioso",IF(AIRBNB[[#This Row],[RUIDO(dB)]]&lt;=5.5,"Poco Ruidoso","Ruidoso"))</f>
        <v>Ruidoso</v>
      </c>
      <c r="U5514" t="str">
        <f>IF(AND(AIRBNB[[#This Row],[PRECIO]]&lt;50,AIRBNB[[#This Row],[MIN_NOCHES]]&gt;3),"Dentro del presupuesto","No considerar")</f>
        <v>No considerar</v>
      </c>
      <c r="V5514" t="str">
        <f>VLOOKUP(AIRBNB[[#This Row],[HOST_ID]],Super_host[],5,FALSE)</f>
        <v>Host</v>
      </c>
    </row>
    <row r="5515" spans="1:22">
      <c r="A5515" s="4">
        <v>3281606</v>
      </c>
      <c r="B5515" t="s">
        <v>2758</v>
      </c>
      <c r="C5515" s="4">
        <v>16509287</v>
      </c>
      <c r="D5515" t="s">
        <v>2759</v>
      </c>
      <c r="E5515" t="s">
        <v>2760</v>
      </c>
      <c r="F5515" s="4">
        <v>10026</v>
      </c>
      <c r="G5515" s="13" t="s">
        <v>124</v>
      </c>
      <c r="H5515" s="13" t="s">
        <v>148</v>
      </c>
      <c r="I5515" s="1">
        <v>4080002</v>
      </c>
      <c r="J5515" s="1">
        <v>-7395559</v>
      </c>
      <c r="K5515" t="s">
        <v>40</v>
      </c>
      <c r="L5515" s="20">
        <v>62</v>
      </c>
      <c r="M5515" s="4">
        <v>2</v>
      </c>
      <c r="N5515" s="4">
        <v>14</v>
      </c>
      <c r="O5515" s="2">
        <v>43443</v>
      </c>
      <c r="P5515" s="3">
        <v>0.23</v>
      </c>
      <c r="Q5515" s="4">
        <v>1</v>
      </c>
      <c r="R5515" s="3">
        <v>5.6</v>
      </c>
      <c r="S55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5" t="str">
        <f>IF(AIRBNB[[#This Row],[RUIDO(dB)]]&lt;=4,"Silencioso",IF(AIRBNB[[#This Row],[RUIDO(dB)]]&lt;=5.5,"Poco Ruidoso","Ruidoso"))</f>
        <v>Ruidoso</v>
      </c>
      <c r="U5515" t="str">
        <f>IF(AND(AIRBNB[[#This Row],[PRECIO]]&lt;50,AIRBNB[[#This Row],[MIN_NOCHES]]&gt;3),"Dentro del presupuesto","No considerar")</f>
        <v>No considerar</v>
      </c>
      <c r="V5515" t="str">
        <f>VLOOKUP(AIRBNB[[#This Row],[HOST_ID]],Super_host[],5,FALSE)</f>
        <v>Host</v>
      </c>
    </row>
    <row r="5516" spans="1:22">
      <c r="A5516" s="4">
        <v>3216134</v>
      </c>
      <c r="B5516" t="s">
        <v>4154</v>
      </c>
      <c r="C5516" s="4">
        <v>16288210</v>
      </c>
      <c r="D5516" t="s">
        <v>906</v>
      </c>
      <c r="E5516" t="s">
        <v>4155</v>
      </c>
      <c r="F5516" s="4">
        <v>10033</v>
      </c>
      <c r="G5516" s="13" t="s">
        <v>124</v>
      </c>
      <c r="H5516" s="13" t="s">
        <v>125</v>
      </c>
      <c r="I5516" s="1">
        <v>4084919</v>
      </c>
      <c r="J5516" s="1">
        <v>-7394021</v>
      </c>
      <c r="K5516" t="s">
        <v>40</v>
      </c>
      <c r="L5516" s="20">
        <v>62</v>
      </c>
      <c r="M5516" s="4">
        <v>3</v>
      </c>
      <c r="N5516" s="4">
        <v>37</v>
      </c>
      <c r="O5516" s="2">
        <v>42864</v>
      </c>
      <c r="P5516" s="3">
        <v>0.61</v>
      </c>
      <c r="Q5516" s="4">
        <v>1</v>
      </c>
      <c r="R5516" s="3">
        <v>5.6</v>
      </c>
      <c r="S55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6" t="str">
        <f>IF(AIRBNB[[#This Row],[RUIDO(dB)]]&lt;=4,"Silencioso",IF(AIRBNB[[#This Row],[RUIDO(dB)]]&lt;=5.5,"Poco Ruidoso","Ruidoso"))</f>
        <v>Ruidoso</v>
      </c>
      <c r="U5516" t="str">
        <f>IF(AND(AIRBNB[[#This Row],[PRECIO]]&lt;50,AIRBNB[[#This Row],[MIN_NOCHES]]&gt;3),"Dentro del presupuesto","No considerar")</f>
        <v>No considerar</v>
      </c>
      <c r="V5516" t="str">
        <f>VLOOKUP(AIRBNB[[#This Row],[HOST_ID]],Super_host[],5,FALSE)</f>
        <v>Host</v>
      </c>
    </row>
    <row r="5517" spans="1:22">
      <c r="A5517" s="4">
        <v>2210663</v>
      </c>
      <c r="B5517" t="s">
        <v>3516</v>
      </c>
      <c r="C5517" s="4">
        <v>6447944</v>
      </c>
      <c r="D5517" t="s">
        <v>1831</v>
      </c>
      <c r="E5517" t="s">
        <v>3517</v>
      </c>
      <c r="F5517" s="4">
        <v>10025</v>
      </c>
      <c r="G5517" s="13" t="s">
        <v>124</v>
      </c>
      <c r="H5517" s="13" t="s">
        <v>168</v>
      </c>
      <c r="I5517" s="1">
        <v>4079558</v>
      </c>
      <c r="J5517" s="1">
        <v>-7396969</v>
      </c>
      <c r="K5517" t="s">
        <v>5</v>
      </c>
      <c r="L5517" s="20">
        <v>62</v>
      </c>
      <c r="M5517" s="4">
        <v>1</v>
      </c>
      <c r="N5517" s="4">
        <v>21</v>
      </c>
      <c r="O5517" s="2">
        <v>43282</v>
      </c>
      <c r="P5517" s="3">
        <v>0.38</v>
      </c>
      <c r="Q5517" s="4">
        <v>1</v>
      </c>
      <c r="R5517" s="3">
        <v>5.6</v>
      </c>
      <c r="S55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7" t="str">
        <f>IF(AIRBNB[[#This Row],[RUIDO(dB)]]&lt;=4,"Silencioso",IF(AIRBNB[[#This Row],[RUIDO(dB)]]&lt;=5.5,"Poco Ruidoso","Ruidoso"))</f>
        <v>Ruidoso</v>
      </c>
      <c r="U5517" t="str">
        <f>IF(AND(AIRBNB[[#This Row],[PRECIO]]&lt;50,AIRBNB[[#This Row],[MIN_NOCHES]]&gt;3),"Dentro del presupuesto","No considerar")</f>
        <v>No considerar</v>
      </c>
      <c r="V5517" t="str">
        <f>VLOOKUP(AIRBNB[[#This Row],[HOST_ID]],Super_host[],5,FALSE)</f>
        <v>Host</v>
      </c>
    </row>
    <row r="5518" spans="1:22">
      <c r="A5518" s="4">
        <v>874683</v>
      </c>
      <c r="B5518" t="s">
        <v>12168</v>
      </c>
      <c r="C5518" s="4">
        <v>4617159</v>
      </c>
      <c r="D5518" t="s">
        <v>12169</v>
      </c>
      <c r="E5518" t="s">
        <v>12170</v>
      </c>
      <c r="F5518" s="4">
        <v>11221</v>
      </c>
      <c r="G5518" s="13" t="s">
        <v>4662</v>
      </c>
      <c r="H5518" s="13" t="s">
        <v>9274</v>
      </c>
      <c r="I5518" s="1">
        <v>4068777</v>
      </c>
      <c r="J5518" s="1">
        <v>-7391601</v>
      </c>
      <c r="K5518" t="s">
        <v>40</v>
      </c>
      <c r="L5518" s="20">
        <v>62</v>
      </c>
      <c r="M5518" s="4">
        <v>2</v>
      </c>
      <c r="N5518" s="4">
        <v>22</v>
      </c>
      <c r="O5518" s="2">
        <v>43646</v>
      </c>
      <c r="P5518" s="3">
        <v>0.37</v>
      </c>
      <c r="Q5518" s="4">
        <v>1</v>
      </c>
      <c r="R5518" s="3">
        <v>6.9</v>
      </c>
      <c r="S55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8" t="str">
        <f>IF(AIRBNB[[#This Row],[RUIDO(dB)]]&lt;=4,"Silencioso",IF(AIRBNB[[#This Row],[RUIDO(dB)]]&lt;=5.5,"Poco Ruidoso","Ruidoso"))</f>
        <v>Ruidoso</v>
      </c>
      <c r="U5518" t="str">
        <f>IF(AND(AIRBNB[[#This Row],[PRECIO]]&lt;50,AIRBNB[[#This Row],[MIN_NOCHES]]&gt;3),"Dentro del presupuesto","No considerar")</f>
        <v>No considerar</v>
      </c>
      <c r="V5518" t="str">
        <f>VLOOKUP(AIRBNB[[#This Row],[HOST_ID]],Super_host[],5,FALSE)</f>
        <v>Host</v>
      </c>
    </row>
    <row r="5519" spans="1:22">
      <c r="A5519" s="4">
        <v>876565</v>
      </c>
      <c r="B5519" t="s">
        <v>13934</v>
      </c>
      <c r="C5519" s="4">
        <v>4509849</v>
      </c>
      <c r="D5519" t="s">
        <v>378</v>
      </c>
      <c r="E5519" t="s">
        <v>13935</v>
      </c>
      <c r="F5519" s="4">
        <v>11221</v>
      </c>
      <c r="G5519" s="13" t="s">
        <v>4662</v>
      </c>
      <c r="H5519" s="13" t="s">
        <v>9230</v>
      </c>
      <c r="I5519" s="1">
        <v>4068598</v>
      </c>
      <c r="J5519" s="1">
        <v>-7392677</v>
      </c>
      <c r="K5519" t="s">
        <v>40</v>
      </c>
      <c r="L5519" s="20">
        <v>62</v>
      </c>
      <c r="M5519" s="4">
        <v>3</v>
      </c>
      <c r="N5519" s="4">
        <v>112</v>
      </c>
      <c r="O5519" s="2">
        <v>43646</v>
      </c>
      <c r="P5519" s="3">
        <v>1.43</v>
      </c>
      <c r="Q5519" s="4">
        <v>1</v>
      </c>
      <c r="R5519" s="3">
        <v>6.9</v>
      </c>
      <c r="S55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19" t="str">
        <f>IF(AIRBNB[[#This Row],[RUIDO(dB)]]&lt;=4,"Silencioso",IF(AIRBNB[[#This Row],[RUIDO(dB)]]&lt;=5.5,"Poco Ruidoso","Ruidoso"))</f>
        <v>Ruidoso</v>
      </c>
      <c r="U5519" t="str">
        <f>IF(AND(AIRBNB[[#This Row],[PRECIO]]&lt;50,AIRBNB[[#This Row],[MIN_NOCHES]]&gt;3),"Dentro del presupuesto","No considerar")</f>
        <v>No considerar</v>
      </c>
      <c r="V5519" t="str">
        <f>VLOOKUP(AIRBNB[[#This Row],[HOST_ID]],Super_host[],5,FALSE)</f>
        <v>Host</v>
      </c>
    </row>
    <row r="5520" spans="1:22">
      <c r="A5520" s="4">
        <v>689329</v>
      </c>
      <c r="B5520" t="s">
        <v>9031</v>
      </c>
      <c r="C5520" s="4">
        <v>2446219</v>
      </c>
      <c r="D5520" t="s">
        <v>8946</v>
      </c>
      <c r="E5520" t="s">
        <v>9032</v>
      </c>
      <c r="F5520" s="4">
        <v>11370</v>
      </c>
      <c r="G5520" s="13" t="s">
        <v>7897</v>
      </c>
      <c r="H5520" s="13" t="s">
        <v>8394</v>
      </c>
      <c r="I5520" s="1">
        <v>4075772</v>
      </c>
      <c r="J5520" s="1">
        <v>-738953</v>
      </c>
      <c r="K5520" t="s">
        <v>40</v>
      </c>
      <c r="L5520" s="20">
        <v>62</v>
      </c>
      <c r="M5520" s="4">
        <v>1</v>
      </c>
      <c r="N5520" s="4">
        <v>296</v>
      </c>
      <c r="O5520" s="2">
        <v>43645</v>
      </c>
      <c r="P5520" s="3">
        <v>3.92</v>
      </c>
      <c r="Q5520" s="4">
        <v>5</v>
      </c>
      <c r="R5520" s="3">
        <v>6.24</v>
      </c>
      <c r="S55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0" t="str">
        <f>IF(AIRBNB[[#This Row],[RUIDO(dB)]]&lt;=4,"Silencioso",IF(AIRBNB[[#This Row],[RUIDO(dB)]]&lt;=5.5,"Poco Ruidoso","Ruidoso"))</f>
        <v>Ruidoso</v>
      </c>
      <c r="U5520" t="str">
        <f>IF(AND(AIRBNB[[#This Row],[PRECIO]]&lt;50,AIRBNB[[#This Row],[MIN_NOCHES]]&gt;3),"Dentro del presupuesto","No considerar")</f>
        <v>No considerar</v>
      </c>
      <c r="V5520" t="str">
        <f>VLOOKUP(AIRBNB[[#This Row],[HOST_ID]],Super_host[],5,FALSE)</f>
        <v>Host</v>
      </c>
    </row>
    <row r="5521" spans="1:22">
      <c r="A5521" s="4">
        <v>1693171</v>
      </c>
      <c r="B5521" t="s">
        <v>12972</v>
      </c>
      <c r="C5521" s="4">
        <v>2015914</v>
      </c>
      <c r="D5521" t="s">
        <v>12551</v>
      </c>
      <c r="E5521" t="s">
        <v>12973</v>
      </c>
      <c r="F5521" s="4">
        <v>11207</v>
      </c>
      <c r="G5521" s="13" t="s">
        <v>4662</v>
      </c>
      <c r="H5521" s="13" t="s">
        <v>11055</v>
      </c>
      <c r="I5521" s="1">
        <v>4066907</v>
      </c>
      <c r="J5521" s="1">
        <v>-7388493</v>
      </c>
      <c r="K5521" t="s">
        <v>40</v>
      </c>
      <c r="L5521" s="20">
        <v>62</v>
      </c>
      <c r="M5521" s="4">
        <v>3</v>
      </c>
      <c r="N5521" s="4">
        <v>48</v>
      </c>
      <c r="O5521" s="2">
        <v>43633</v>
      </c>
      <c r="P5521" s="3">
        <v>0.68</v>
      </c>
      <c r="Q5521" s="4">
        <v>1</v>
      </c>
      <c r="R5521" s="3">
        <v>6.9</v>
      </c>
      <c r="S55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1" t="str">
        <f>IF(AIRBNB[[#This Row],[RUIDO(dB)]]&lt;=4,"Silencioso",IF(AIRBNB[[#This Row],[RUIDO(dB)]]&lt;=5.5,"Poco Ruidoso","Ruidoso"))</f>
        <v>Ruidoso</v>
      </c>
      <c r="U5521" t="str">
        <f>IF(AND(AIRBNB[[#This Row],[PRECIO]]&lt;50,AIRBNB[[#This Row],[MIN_NOCHES]]&gt;3),"Dentro del presupuesto","No considerar")</f>
        <v>No considerar</v>
      </c>
      <c r="V5521" t="str">
        <f>VLOOKUP(AIRBNB[[#This Row],[HOST_ID]],Super_host[],5,FALSE)</f>
        <v>Host</v>
      </c>
    </row>
    <row r="5522" spans="1:22">
      <c r="A5522" s="4">
        <v>1692823</v>
      </c>
      <c r="B5522" t="s">
        <v>13082</v>
      </c>
      <c r="C5522" s="4">
        <v>2015914</v>
      </c>
      <c r="D5522" t="s">
        <v>12551</v>
      </c>
      <c r="E5522" t="s">
        <v>13083</v>
      </c>
      <c r="F5522" s="4">
        <v>11207</v>
      </c>
      <c r="G5522" s="13" t="s">
        <v>4662</v>
      </c>
      <c r="H5522" s="13" t="s">
        <v>11055</v>
      </c>
      <c r="I5522" s="1">
        <v>4066759</v>
      </c>
      <c r="J5522" s="1">
        <v>-7388584</v>
      </c>
      <c r="K5522" t="s">
        <v>40</v>
      </c>
      <c r="L5522" s="20">
        <v>62</v>
      </c>
      <c r="M5522" s="4">
        <v>3</v>
      </c>
      <c r="N5522" s="4">
        <v>52</v>
      </c>
      <c r="O5522" s="2">
        <v>43612</v>
      </c>
      <c r="P5522" s="3">
        <v>0.74</v>
      </c>
      <c r="Q5522" s="4">
        <v>1</v>
      </c>
      <c r="R5522" s="3">
        <v>6.9</v>
      </c>
      <c r="S55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2" t="str">
        <f>IF(AIRBNB[[#This Row],[RUIDO(dB)]]&lt;=4,"Silencioso",IF(AIRBNB[[#This Row],[RUIDO(dB)]]&lt;=5.5,"Poco Ruidoso","Ruidoso"))</f>
        <v>Ruidoso</v>
      </c>
      <c r="U5522" t="str">
        <f>IF(AND(AIRBNB[[#This Row],[PRECIO]]&lt;50,AIRBNB[[#This Row],[MIN_NOCHES]]&gt;3),"Dentro del presupuesto","No considerar")</f>
        <v>No considerar</v>
      </c>
      <c r="V5522" t="str">
        <f>VLOOKUP(AIRBNB[[#This Row],[HOST_ID]],Super_host[],5,FALSE)</f>
        <v>Host</v>
      </c>
    </row>
    <row r="5523" spans="1:22">
      <c r="A5523" s="4">
        <v>1475631</v>
      </c>
      <c r="B5523" t="s">
        <v>13820</v>
      </c>
      <c r="C5523" s="4">
        <v>2015914</v>
      </c>
      <c r="D5523" t="s">
        <v>12551</v>
      </c>
      <c r="E5523" t="s">
        <v>13821</v>
      </c>
      <c r="F5523" s="4">
        <v>11221</v>
      </c>
      <c r="G5523" s="13" t="s">
        <v>4662</v>
      </c>
      <c r="H5523" s="13" t="s">
        <v>9274</v>
      </c>
      <c r="I5523" s="1">
        <v>4068786</v>
      </c>
      <c r="J5523" s="1">
        <v>-7391722</v>
      </c>
      <c r="K5523" t="s">
        <v>40</v>
      </c>
      <c r="L5523" s="20">
        <v>62</v>
      </c>
      <c r="M5523" s="4">
        <v>3</v>
      </c>
      <c r="N5523" s="4">
        <v>95</v>
      </c>
      <c r="O5523" s="2">
        <v>43507</v>
      </c>
      <c r="P5523" s="3">
        <v>1.32</v>
      </c>
      <c r="Q5523" s="4">
        <v>1</v>
      </c>
      <c r="R5523" s="3">
        <v>6.9</v>
      </c>
      <c r="S55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3" t="str">
        <f>IF(AIRBNB[[#This Row],[RUIDO(dB)]]&lt;=4,"Silencioso",IF(AIRBNB[[#This Row],[RUIDO(dB)]]&lt;=5.5,"Poco Ruidoso","Ruidoso"))</f>
        <v>Ruidoso</v>
      </c>
      <c r="U5523" t="str">
        <f>IF(AND(AIRBNB[[#This Row],[PRECIO]]&lt;50,AIRBNB[[#This Row],[MIN_NOCHES]]&gt;3),"Dentro del presupuesto","No considerar")</f>
        <v>No considerar</v>
      </c>
      <c r="V5523" t="str">
        <f>VLOOKUP(AIRBNB[[#This Row],[HOST_ID]],Super_host[],5,FALSE)</f>
        <v>Host</v>
      </c>
    </row>
    <row r="5524" spans="1:22">
      <c r="A5524" s="4">
        <v>57874</v>
      </c>
      <c r="B5524" t="s">
        <v>5776</v>
      </c>
      <c r="C5524" s="4">
        <v>276291</v>
      </c>
      <c r="D5524" t="s">
        <v>845</v>
      </c>
      <c r="E5524" t="s">
        <v>5777</v>
      </c>
      <c r="F5524" s="4">
        <v>10027</v>
      </c>
      <c r="G5524" s="13" t="s">
        <v>124</v>
      </c>
      <c r="H5524" s="13" t="s">
        <v>148</v>
      </c>
      <c r="I5524" s="1">
        <v>4080931</v>
      </c>
      <c r="J5524" s="1">
        <v>-7394343</v>
      </c>
      <c r="K5524" t="s">
        <v>5</v>
      </c>
      <c r="L5524" s="20">
        <v>62</v>
      </c>
      <c r="M5524" s="4">
        <v>3</v>
      </c>
      <c r="N5524" s="4">
        <v>222</v>
      </c>
      <c r="O5524" s="2">
        <v>43642</v>
      </c>
      <c r="P5524" s="3">
        <v>2.1</v>
      </c>
      <c r="Q5524" s="4">
        <v>1</v>
      </c>
      <c r="R5524" s="3">
        <v>5.6</v>
      </c>
      <c r="S55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4" t="str">
        <f>IF(AIRBNB[[#This Row],[RUIDO(dB)]]&lt;=4,"Silencioso",IF(AIRBNB[[#This Row],[RUIDO(dB)]]&lt;=5.5,"Poco Ruidoso","Ruidoso"))</f>
        <v>Ruidoso</v>
      </c>
      <c r="U5524" t="str">
        <f>IF(AND(AIRBNB[[#This Row],[PRECIO]]&lt;50,AIRBNB[[#This Row],[MIN_NOCHES]]&gt;3),"Dentro del presupuesto","No considerar")</f>
        <v>No considerar</v>
      </c>
      <c r="V5524" t="str">
        <f>VLOOKUP(AIRBNB[[#This Row],[HOST_ID]],Super_host[],5,FALSE)</f>
        <v>Host</v>
      </c>
    </row>
    <row r="5525" spans="1:22">
      <c r="A5525" s="4">
        <v>2138787</v>
      </c>
      <c r="B5525" t="s">
        <v>2533</v>
      </c>
      <c r="C5525" s="4">
        <v>68428</v>
      </c>
      <c r="D5525" t="s">
        <v>2534</v>
      </c>
      <c r="E5525" t="s">
        <v>2535</v>
      </c>
      <c r="F5525" s="4">
        <v>10032</v>
      </c>
      <c r="G5525" s="13" t="s">
        <v>124</v>
      </c>
      <c r="H5525" s="13" t="s">
        <v>125</v>
      </c>
      <c r="I5525" s="1">
        <v>4083191</v>
      </c>
      <c r="J5525" s="1">
        <v>-739411</v>
      </c>
      <c r="K5525" t="s">
        <v>40</v>
      </c>
      <c r="L5525" s="20">
        <v>62</v>
      </c>
      <c r="M5525" s="4">
        <v>2</v>
      </c>
      <c r="N5525" s="4">
        <v>4</v>
      </c>
      <c r="O5525" s="2">
        <v>43556</v>
      </c>
      <c r="P5525" s="3">
        <v>0.19</v>
      </c>
      <c r="Q5525" s="4">
        <v>1</v>
      </c>
      <c r="R5525" s="3">
        <v>5.6</v>
      </c>
      <c r="S55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5" t="str">
        <f>IF(AIRBNB[[#This Row],[RUIDO(dB)]]&lt;=4,"Silencioso",IF(AIRBNB[[#This Row],[RUIDO(dB)]]&lt;=5.5,"Poco Ruidoso","Ruidoso"))</f>
        <v>Ruidoso</v>
      </c>
      <c r="U5525" t="str">
        <f>IF(AND(AIRBNB[[#This Row],[PRECIO]]&lt;50,AIRBNB[[#This Row],[MIN_NOCHES]]&gt;3),"Dentro del presupuesto","No considerar")</f>
        <v>No considerar</v>
      </c>
      <c r="V5525" t="str">
        <f>VLOOKUP(AIRBNB[[#This Row],[HOST_ID]],Super_host[],5,FALSE)</f>
        <v>Host</v>
      </c>
    </row>
    <row r="5526" spans="1:22">
      <c r="A5526" s="4">
        <v>5122899</v>
      </c>
      <c r="B5526" t="s">
        <v>6227</v>
      </c>
      <c r="C5526" s="4">
        <v>9059339</v>
      </c>
      <c r="D5526" t="s">
        <v>2397</v>
      </c>
      <c r="E5526" t="s">
        <v>6228</v>
      </c>
      <c r="F5526" s="4">
        <v>10029</v>
      </c>
      <c r="G5526" s="13" t="s">
        <v>124</v>
      </c>
      <c r="H5526" s="13" t="s">
        <v>219</v>
      </c>
      <c r="I5526" s="1">
        <v>4078744</v>
      </c>
      <c r="J5526" s="1">
        <v>-7395211</v>
      </c>
      <c r="K5526" t="s">
        <v>40</v>
      </c>
      <c r="L5526" s="20">
        <v>61</v>
      </c>
      <c r="M5526" s="4">
        <v>7</v>
      </c>
      <c r="N5526" s="4">
        <v>167</v>
      </c>
      <c r="O5526" s="2">
        <v>43607</v>
      </c>
      <c r="P5526" s="3">
        <v>3.21</v>
      </c>
      <c r="Q5526" s="4">
        <v>1</v>
      </c>
      <c r="R5526" s="3">
        <v>5.6</v>
      </c>
      <c r="S55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6" t="str">
        <f>IF(AIRBNB[[#This Row],[RUIDO(dB)]]&lt;=4,"Silencioso",IF(AIRBNB[[#This Row],[RUIDO(dB)]]&lt;=5.5,"Poco Ruidoso","Ruidoso"))</f>
        <v>Ruidoso</v>
      </c>
      <c r="U5526" t="str">
        <f>IF(AND(AIRBNB[[#This Row],[PRECIO]]&lt;50,AIRBNB[[#This Row],[MIN_NOCHES]]&gt;3),"Dentro del presupuesto","No considerar")</f>
        <v>No considerar</v>
      </c>
      <c r="V5526" t="str">
        <f>VLOOKUP(AIRBNB[[#This Row],[HOST_ID]],Super_host[],5,FALSE)</f>
        <v>Host</v>
      </c>
    </row>
    <row r="5527" spans="1:22">
      <c r="A5527" s="4">
        <v>1342515</v>
      </c>
      <c r="B5527" t="s">
        <v>5577</v>
      </c>
      <c r="C5527" s="4">
        <v>7281500</v>
      </c>
      <c r="D5527" t="s">
        <v>2357</v>
      </c>
      <c r="E5527" t="s">
        <v>5578</v>
      </c>
      <c r="F5527" s="4">
        <v>10030</v>
      </c>
      <c r="G5527" s="13" t="s">
        <v>124</v>
      </c>
      <c r="H5527" s="13" t="s">
        <v>148</v>
      </c>
      <c r="I5527" s="1">
        <v>4082343</v>
      </c>
      <c r="J5527" s="1">
        <v>-7394507</v>
      </c>
      <c r="K5527" t="s">
        <v>40</v>
      </c>
      <c r="L5527" s="20">
        <v>61</v>
      </c>
      <c r="M5527" s="4">
        <v>1</v>
      </c>
      <c r="N5527" s="4">
        <v>86</v>
      </c>
      <c r="O5527" s="2">
        <v>43646</v>
      </c>
      <c r="P5527" s="3">
        <v>1.83</v>
      </c>
      <c r="Q5527" s="4">
        <v>1</v>
      </c>
      <c r="R5527" s="3">
        <v>5.6</v>
      </c>
      <c r="S55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7" t="str">
        <f>IF(AIRBNB[[#This Row],[RUIDO(dB)]]&lt;=4,"Silencioso",IF(AIRBNB[[#This Row],[RUIDO(dB)]]&lt;=5.5,"Poco Ruidoso","Ruidoso"))</f>
        <v>Ruidoso</v>
      </c>
      <c r="U5527" t="str">
        <f>IF(AND(AIRBNB[[#This Row],[PRECIO]]&lt;50,AIRBNB[[#This Row],[MIN_NOCHES]]&gt;3),"Dentro del presupuesto","No considerar")</f>
        <v>No considerar</v>
      </c>
      <c r="V5527" t="str">
        <f>VLOOKUP(AIRBNB[[#This Row],[HOST_ID]],Super_host[],5,FALSE)</f>
        <v>Host</v>
      </c>
    </row>
    <row r="5528" spans="1:22">
      <c r="A5528" s="4">
        <v>1805150</v>
      </c>
      <c r="B5528" t="s">
        <v>13528</v>
      </c>
      <c r="C5528" s="4">
        <v>6885157</v>
      </c>
      <c r="D5528" t="s">
        <v>11232</v>
      </c>
      <c r="E5528" t="s">
        <v>10730</v>
      </c>
      <c r="F5528" s="4">
        <v>11216</v>
      </c>
      <c r="G5528" s="13" t="s">
        <v>4662</v>
      </c>
      <c r="H5528" s="13" t="s">
        <v>9230</v>
      </c>
      <c r="I5528" s="1">
        <v>4068366</v>
      </c>
      <c r="J5528" s="1">
        <v>-7395009</v>
      </c>
      <c r="K5528" t="s">
        <v>40</v>
      </c>
      <c r="L5528" s="20">
        <v>61</v>
      </c>
      <c r="M5528" s="4">
        <v>1</v>
      </c>
      <c r="N5528" s="4">
        <v>71</v>
      </c>
      <c r="O5528" s="2">
        <v>43650</v>
      </c>
      <c r="P5528" s="3">
        <v>1.06</v>
      </c>
      <c r="Q5528" s="4">
        <v>1</v>
      </c>
      <c r="R5528" s="3">
        <v>6.9</v>
      </c>
      <c r="S55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8" t="str">
        <f>IF(AIRBNB[[#This Row],[RUIDO(dB)]]&lt;=4,"Silencioso",IF(AIRBNB[[#This Row],[RUIDO(dB)]]&lt;=5.5,"Poco Ruidoso","Ruidoso"))</f>
        <v>Ruidoso</v>
      </c>
      <c r="U5528" t="str">
        <f>IF(AND(AIRBNB[[#This Row],[PRECIO]]&lt;50,AIRBNB[[#This Row],[MIN_NOCHES]]&gt;3),"Dentro del presupuesto","No considerar")</f>
        <v>No considerar</v>
      </c>
      <c r="V5528" t="str">
        <f>VLOOKUP(AIRBNB[[#This Row],[HOST_ID]],Super_host[],5,FALSE)</f>
        <v>Host</v>
      </c>
    </row>
    <row r="5529" spans="1:22">
      <c r="A5529" s="4">
        <v>645693</v>
      </c>
      <c r="B5529" t="s">
        <v>8723</v>
      </c>
      <c r="C5529" s="4">
        <v>3233986</v>
      </c>
      <c r="D5529" t="s">
        <v>233</v>
      </c>
      <c r="E5529" t="s">
        <v>8724</v>
      </c>
      <c r="F5529" s="4">
        <v>11103</v>
      </c>
      <c r="G5529" s="13" t="s">
        <v>7897</v>
      </c>
      <c r="H5529" s="13" t="s">
        <v>7940</v>
      </c>
      <c r="I5529" s="1">
        <v>4075703</v>
      </c>
      <c r="J5529" s="1">
        <v>-7391666</v>
      </c>
      <c r="K5529" t="s">
        <v>40</v>
      </c>
      <c r="L5529" s="20">
        <v>61</v>
      </c>
      <c r="M5529" s="4">
        <v>4</v>
      </c>
      <c r="N5529" s="4">
        <v>107</v>
      </c>
      <c r="O5529" s="2">
        <v>43638</v>
      </c>
      <c r="P5529" s="3">
        <v>1.29</v>
      </c>
      <c r="Q5529" s="4">
        <v>5</v>
      </c>
      <c r="R5529" s="3">
        <v>6.24</v>
      </c>
      <c r="S55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29" t="str">
        <f>IF(AIRBNB[[#This Row],[RUIDO(dB)]]&lt;=4,"Silencioso",IF(AIRBNB[[#This Row],[RUIDO(dB)]]&lt;=5.5,"Poco Ruidoso","Ruidoso"))</f>
        <v>Ruidoso</v>
      </c>
      <c r="U5529" t="str">
        <f>IF(AND(AIRBNB[[#This Row],[PRECIO]]&lt;50,AIRBNB[[#This Row],[MIN_NOCHES]]&gt;3),"Dentro del presupuesto","No considerar")</f>
        <v>No considerar</v>
      </c>
      <c r="V5529" t="str">
        <f>VLOOKUP(AIRBNB[[#This Row],[HOST_ID]],Super_host[],5,FALSE)</f>
        <v>Host</v>
      </c>
    </row>
    <row r="5530" spans="1:22">
      <c r="A5530" s="4">
        <v>435909</v>
      </c>
      <c r="B5530" t="s">
        <v>2716</v>
      </c>
      <c r="C5530" s="4">
        <v>2165401</v>
      </c>
      <c r="D5530" t="s">
        <v>492</v>
      </c>
      <c r="E5530" t="s">
        <v>2717</v>
      </c>
      <c r="F5530" s="4">
        <v>10014</v>
      </c>
      <c r="G5530" s="13" t="s">
        <v>124</v>
      </c>
      <c r="H5530" s="13" t="s">
        <v>140</v>
      </c>
      <c r="I5530" s="1">
        <v>4073775</v>
      </c>
      <c r="J5530" s="1">
        <v>-7400344</v>
      </c>
      <c r="K5530" t="s">
        <v>5</v>
      </c>
      <c r="L5530" s="20">
        <v>61</v>
      </c>
      <c r="M5530" s="4">
        <v>88</v>
      </c>
      <c r="N5530" s="4">
        <v>19</v>
      </c>
      <c r="O5530" s="2">
        <v>42728</v>
      </c>
      <c r="P5530" s="3">
        <v>0.22</v>
      </c>
      <c r="Q5530" s="4">
        <v>1</v>
      </c>
      <c r="R5530" s="3">
        <v>5.6</v>
      </c>
      <c r="S55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0" t="str">
        <f>IF(AIRBNB[[#This Row],[RUIDO(dB)]]&lt;=4,"Silencioso",IF(AIRBNB[[#This Row],[RUIDO(dB)]]&lt;=5.5,"Poco Ruidoso","Ruidoso"))</f>
        <v>Ruidoso</v>
      </c>
      <c r="U5530" t="str">
        <f>IF(AND(AIRBNB[[#This Row],[PRECIO]]&lt;50,AIRBNB[[#This Row],[MIN_NOCHES]]&gt;3),"Dentro del presupuesto","No considerar")</f>
        <v>No considerar</v>
      </c>
      <c r="V5530" t="str">
        <f>VLOOKUP(AIRBNB[[#This Row],[HOST_ID]],Super_host[],5,FALSE)</f>
        <v>Host</v>
      </c>
    </row>
    <row r="5531" spans="1:22">
      <c r="A5531" s="4">
        <v>6687933</v>
      </c>
      <c r="B5531" t="s">
        <v>6572</v>
      </c>
      <c r="C5531" s="4">
        <v>35000945</v>
      </c>
      <c r="D5531" t="s">
        <v>481</v>
      </c>
      <c r="E5531" t="s">
        <v>6573</v>
      </c>
      <c r="F5531" s="4">
        <v>10002</v>
      </c>
      <c r="G5531" s="13" t="s">
        <v>124</v>
      </c>
      <c r="H5531" s="13" t="s">
        <v>137</v>
      </c>
      <c r="I5531" s="1">
        <v>4071748</v>
      </c>
      <c r="J5531" s="1">
        <v>-7398364</v>
      </c>
      <c r="K5531" t="s">
        <v>40</v>
      </c>
      <c r="L5531" s="20">
        <v>60</v>
      </c>
      <c r="M5531" s="4">
        <v>1</v>
      </c>
      <c r="N5531" s="4">
        <v>0</v>
      </c>
      <c r="O5531" s="2">
        <v>42589</v>
      </c>
      <c r="P5531" s="3">
        <v>4.13</v>
      </c>
      <c r="Q5531" s="4">
        <v>1</v>
      </c>
      <c r="R5531" s="3">
        <v>5.6</v>
      </c>
      <c r="S55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1" t="str">
        <f>IF(AIRBNB[[#This Row],[RUIDO(dB)]]&lt;=4,"Silencioso",IF(AIRBNB[[#This Row],[RUIDO(dB)]]&lt;=5.5,"Poco Ruidoso","Ruidoso"))</f>
        <v>Ruidoso</v>
      </c>
      <c r="U5531" t="str">
        <f>IF(AND(AIRBNB[[#This Row],[PRECIO]]&lt;50,AIRBNB[[#This Row],[MIN_NOCHES]]&gt;3),"Dentro del presupuesto","No considerar")</f>
        <v>No considerar</v>
      </c>
      <c r="V5531" t="str">
        <f>VLOOKUP(AIRBNB[[#This Row],[HOST_ID]],Super_host[],5,FALSE)</f>
        <v>Host</v>
      </c>
    </row>
    <row r="5532" spans="1:22">
      <c r="A5532" s="4">
        <v>6559453</v>
      </c>
      <c r="B5532" t="s">
        <v>14173</v>
      </c>
      <c r="C5532" s="4">
        <v>34306160</v>
      </c>
      <c r="D5532" t="s">
        <v>950</v>
      </c>
      <c r="E5532" t="s">
        <v>9312</v>
      </c>
      <c r="F5532" s="4">
        <v>11206</v>
      </c>
      <c r="G5532" s="13" t="s">
        <v>4662</v>
      </c>
      <c r="H5532" s="13" t="s">
        <v>9218</v>
      </c>
      <c r="I5532" s="1">
        <v>4070306</v>
      </c>
      <c r="J5532" s="1">
        <v>-7393629</v>
      </c>
      <c r="K5532" t="s">
        <v>40</v>
      </c>
      <c r="L5532" s="20">
        <v>60</v>
      </c>
      <c r="M5532" s="4">
        <v>4</v>
      </c>
      <c r="N5532" s="4">
        <v>87</v>
      </c>
      <c r="O5532" s="2">
        <v>43643</v>
      </c>
      <c r="P5532" s="3">
        <v>1.75</v>
      </c>
      <c r="Q5532" s="4">
        <v>1</v>
      </c>
      <c r="R5532" s="3">
        <v>6.9</v>
      </c>
      <c r="S55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2" t="str">
        <f>IF(AIRBNB[[#This Row],[RUIDO(dB)]]&lt;=4,"Silencioso",IF(AIRBNB[[#This Row],[RUIDO(dB)]]&lt;=5.5,"Poco Ruidoso","Ruidoso"))</f>
        <v>Ruidoso</v>
      </c>
      <c r="U5532" t="str">
        <f>IF(AND(AIRBNB[[#This Row],[PRECIO]]&lt;50,AIRBNB[[#This Row],[MIN_NOCHES]]&gt;3),"Dentro del presupuesto","No considerar")</f>
        <v>No considerar</v>
      </c>
      <c r="V5532" t="str">
        <f>VLOOKUP(AIRBNB[[#This Row],[HOST_ID]],Super_host[],5,FALSE)</f>
        <v>Host</v>
      </c>
    </row>
    <row r="5533" spans="1:22">
      <c r="A5533" s="4">
        <v>6612941</v>
      </c>
      <c r="B5533" t="s">
        <v>8288</v>
      </c>
      <c r="C5533" s="4">
        <v>33976673</v>
      </c>
      <c r="D5533" t="s">
        <v>5524</v>
      </c>
      <c r="E5533" t="s">
        <v>8289</v>
      </c>
      <c r="F5533" s="4">
        <v>11104</v>
      </c>
      <c r="G5533" s="13" t="s">
        <v>7897</v>
      </c>
      <c r="H5533" s="13" t="s">
        <v>7923</v>
      </c>
      <c r="I5533" s="1">
        <v>4074137</v>
      </c>
      <c r="J5533" s="1">
        <v>-739234</v>
      </c>
      <c r="K5533" t="s">
        <v>40</v>
      </c>
      <c r="L5533" s="20">
        <v>60</v>
      </c>
      <c r="M5533" s="4">
        <v>7</v>
      </c>
      <c r="N5533" s="4">
        <v>11</v>
      </c>
      <c r="O5533" s="2">
        <v>42276</v>
      </c>
      <c r="P5533" s="3">
        <v>0.22</v>
      </c>
      <c r="Q5533" s="4">
        <v>5</v>
      </c>
      <c r="R5533" s="3">
        <v>6.24</v>
      </c>
      <c r="S55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3" t="str">
        <f>IF(AIRBNB[[#This Row],[RUIDO(dB)]]&lt;=4,"Silencioso",IF(AIRBNB[[#This Row],[RUIDO(dB)]]&lt;=5.5,"Poco Ruidoso","Ruidoso"))</f>
        <v>Ruidoso</v>
      </c>
      <c r="U5533" t="str">
        <f>IF(AND(AIRBNB[[#This Row],[PRECIO]]&lt;50,AIRBNB[[#This Row],[MIN_NOCHES]]&gt;3),"Dentro del presupuesto","No considerar")</f>
        <v>No considerar</v>
      </c>
      <c r="V5533" t="str">
        <f>VLOOKUP(AIRBNB[[#This Row],[HOST_ID]],Super_host[],5,FALSE)</f>
        <v>Host</v>
      </c>
    </row>
    <row r="5534" spans="1:22">
      <c r="A5534" s="4">
        <v>6461245</v>
      </c>
      <c r="B5534" t="s">
        <v>10830</v>
      </c>
      <c r="C5534" s="4">
        <v>33607986</v>
      </c>
      <c r="D5534" t="s">
        <v>10831</v>
      </c>
      <c r="E5534" t="s">
        <v>10832</v>
      </c>
      <c r="F5534" s="4">
        <v>11221</v>
      </c>
      <c r="G5534" s="13" t="s">
        <v>4662</v>
      </c>
      <c r="H5534" s="13" t="s">
        <v>9274</v>
      </c>
      <c r="I5534" s="1">
        <v>4069113</v>
      </c>
      <c r="J5534" s="1">
        <v>-7391501</v>
      </c>
      <c r="K5534" t="s">
        <v>40</v>
      </c>
      <c r="L5534" s="20">
        <v>60</v>
      </c>
      <c r="M5534" s="4">
        <v>4</v>
      </c>
      <c r="N5534" s="4">
        <v>6</v>
      </c>
      <c r="O5534" s="2">
        <v>43646</v>
      </c>
      <c r="P5534" s="3">
        <v>0.13</v>
      </c>
      <c r="Q5534" s="4">
        <v>1</v>
      </c>
      <c r="R5534" s="3">
        <v>6.9</v>
      </c>
      <c r="S55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4" t="str">
        <f>IF(AIRBNB[[#This Row],[RUIDO(dB)]]&lt;=4,"Silencioso",IF(AIRBNB[[#This Row],[RUIDO(dB)]]&lt;=5.5,"Poco Ruidoso","Ruidoso"))</f>
        <v>Ruidoso</v>
      </c>
      <c r="U5534" t="str">
        <f>IF(AND(AIRBNB[[#This Row],[PRECIO]]&lt;50,AIRBNB[[#This Row],[MIN_NOCHES]]&gt;3),"Dentro del presupuesto","No considerar")</f>
        <v>No considerar</v>
      </c>
      <c r="V5534" t="str">
        <f>VLOOKUP(AIRBNB[[#This Row],[HOST_ID]],Super_host[],5,FALSE)</f>
        <v>Host</v>
      </c>
    </row>
    <row r="5535" spans="1:22">
      <c r="A5535" s="4">
        <v>6364807</v>
      </c>
      <c r="B5535" t="s">
        <v>13891</v>
      </c>
      <c r="C5535" s="4">
        <v>33166971</v>
      </c>
      <c r="D5535" t="s">
        <v>1551</v>
      </c>
      <c r="E5535" t="s">
        <v>13892</v>
      </c>
      <c r="F5535" s="4">
        <v>11207</v>
      </c>
      <c r="G5535" s="13" t="s">
        <v>4662</v>
      </c>
      <c r="H5535" s="13" t="s">
        <v>9274</v>
      </c>
      <c r="I5535" s="1">
        <v>406861</v>
      </c>
      <c r="J5535" s="1">
        <v>-7391241</v>
      </c>
      <c r="K5535" t="s">
        <v>40</v>
      </c>
      <c r="L5535" s="20">
        <v>60</v>
      </c>
      <c r="M5535" s="4">
        <v>2</v>
      </c>
      <c r="N5535" s="4">
        <v>70</v>
      </c>
      <c r="O5535" s="2">
        <v>43647</v>
      </c>
      <c r="P5535" s="3">
        <v>1.39</v>
      </c>
      <c r="Q5535" s="4">
        <v>1</v>
      </c>
      <c r="R5535" s="3">
        <v>6.9</v>
      </c>
      <c r="S55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5" t="str">
        <f>IF(AIRBNB[[#This Row],[RUIDO(dB)]]&lt;=4,"Silencioso",IF(AIRBNB[[#This Row],[RUIDO(dB)]]&lt;=5.5,"Poco Ruidoso","Ruidoso"))</f>
        <v>Ruidoso</v>
      </c>
      <c r="U5535" t="str">
        <f>IF(AND(AIRBNB[[#This Row],[PRECIO]]&lt;50,AIRBNB[[#This Row],[MIN_NOCHES]]&gt;3),"Dentro del presupuesto","No considerar")</f>
        <v>No considerar</v>
      </c>
      <c r="V5535" t="str">
        <f>VLOOKUP(AIRBNB[[#This Row],[HOST_ID]],Super_host[],5,FALSE)</f>
        <v>Host</v>
      </c>
    </row>
    <row r="5536" spans="1:22">
      <c r="A5536" s="4">
        <v>6233779</v>
      </c>
      <c r="B5536" t="s">
        <v>15361</v>
      </c>
      <c r="C5536" s="4">
        <v>32345728</v>
      </c>
      <c r="D5536" t="s">
        <v>839</v>
      </c>
      <c r="E5536" t="s">
        <v>15362</v>
      </c>
      <c r="F5536" s="4">
        <v>11249</v>
      </c>
      <c r="G5536" s="13" t="s">
        <v>4662</v>
      </c>
      <c r="H5536" s="13" t="s">
        <v>9218</v>
      </c>
      <c r="I5536" s="1">
        <v>4070834</v>
      </c>
      <c r="J5536" s="1">
        <v>-7396646</v>
      </c>
      <c r="K5536" t="s">
        <v>40</v>
      </c>
      <c r="L5536" s="20">
        <v>60</v>
      </c>
      <c r="M5536" s="4">
        <v>2</v>
      </c>
      <c r="N5536" s="4">
        <v>0</v>
      </c>
      <c r="O5536" s="2">
        <v>43637</v>
      </c>
      <c r="P5536" s="3">
        <v>0.16</v>
      </c>
      <c r="Q5536" s="4">
        <v>1</v>
      </c>
      <c r="R5536" s="3">
        <v>6.9</v>
      </c>
      <c r="S55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6" t="str">
        <f>IF(AIRBNB[[#This Row],[RUIDO(dB)]]&lt;=4,"Silencioso",IF(AIRBNB[[#This Row],[RUIDO(dB)]]&lt;=5.5,"Poco Ruidoso","Ruidoso"))</f>
        <v>Ruidoso</v>
      </c>
      <c r="U5536" t="str">
        <f>IF(AND(AIRBNB[[#This Row],[PRECIO]]&lt;50,AIRBNB[[#This Row],[MIN_NOCHES]]&gt;3),"Dentro del presupuesto","No considerar")</f>
        <v>No considerar</v>
      </c>
      <c r="V5536" t="str">
        <f>VLOOKUP(AIRBNB[[#This Row],[HOST_ID]],Super_host[],5,FALSE)</f>
        <v>Host</v>
      </c>
    </row>
    <row r="5537" spans="1:22">
      <c r="A5537" s="4">
        <v>6200692</v>
      </c>
      <c r="B5537" t="s">
        <v>6619</v>
      </c>
      <c r="C5537" s="4">
        <v>32155871</v>
      </c>
      <c r="D5537" t="s">
        <v>337</v>
      </c>
      <c r="E5537" t="s">
        <v>6620</v>
      </c>
      <c r="F5537" s="4">
        <v>10115</v>
      </c>
      <c r="G5537" s="13" t="s">
        <v>124</v>
      </c>
      <c r="H5537" s="13" t="s">
        <v>245</v>
      </c>
      <c r="I5537" s="1">
        <v>4081143</v>
      </c>
      <c r="J5537" s="1">
        <v>-7395987</v>
      </c>
      <c r="K5537" t="s">
        <v>40</v>
      </c>
      <c r="L5537" s="20">
        <v>60</v>
      </c>
      <c r="M5537" s="4">
        <v>1</v>
      </c>
      <c r="N5537" s="4">
        <v>0</v>
      </c>
      <c r="O5537" s="2">
        <v>42326</v>
      </c>
      <c r="P5537" s="3">
        <v>0.23</v>
      </c>
      <c r="Q5537" s="4">
        <v>1</v>
      </c>
      <c r="R5537" s="3">
        <v>5.6</v>
      </c>
      <c r="S55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7" t="str">
        <f>IF(AIRBNB[[#This Row],[RUIDO(dB)]]&lt;=4,"Silencioso",IF(AIRBNB[[#This Row],[RUIDO(dB)]]&lt;=5.5,"Poco Ruidoso","Ruidoso"))</f>
        <v>Ruidoso</v>
      </c>
      <c r="U5537" t="str">
        <f>IF(AND(AIRBNB[[#This Row],[PRECIO]]&lt;50,AIRBNB[[#This Row],[MIN_NOCHES]]&gt;3),"Dentro del presupuesto","No considerar")</f>
        <v>No considerar</v>
      </c>
      <c r="V5537" t="str">
        <f>VLOOKUP(AIRBNB[[#This Row],[HOST_ID]],Super_host[],5,FALSE)</f>
        <v>Host</v>
      </c>
    </row>
    <row r="5538" spans="1:22">
      <c r="A5538" s="4">
        <v>6084475</v>
      </c>
      <c r="B5538" t="s">
        <v>8810</v>
      </c>
      <c r="C5538" s="4">
        <v>31534322</v>
      </c>
      <c r="D5538" t="s">
        <v>7204</v>
      </c>
      <c r="E5538" t="s">
        <v>7904</v>
      </c>
      <c r="F5538" s="4">
        <v>11101</v>
      </c>
      <c r="G5538" s="13" t="s">
        <v>7897</v>
      </c>
      <c r="H5538" s="13" t="s">
        <v>7905</v>
      </c>
      <c r="I5538" s="1">
        <v>4074637</v>
      </c>
      <c r="J5538" s="1">
        <v>-7394615</v>
      </c>
      <c r="K5538" t="s">
        <v>40</v>
      </c>
      <c r="L5538" s="20">
        <v>60</v>
      </c>
      <c r="M5538" s="4">
        <v>2</v>
      </c>
      <c r="N5538" s="4">
        <v>83</v>
      </c>
      <c r="O5538" s="2">
        <v>43619</v>
      </c>
      <c r="P5538" s="3">
        <v>1.65</v>
      </c>
      <c r="Q5538" s="4">
        <v>5</v>
      </c>
      <c r="R5538" s="3">
        <v>6.24</v>
      </c>
      <c r="S55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8" t="str">
        <f>IF(AIRBNB[[#This Row],[RUIDO(dB)]]&lt;=4,"Silencioso",IF(AIRBNB[[#This Row],[RUIDO(dB)]]&lt;=5.5,"Poco Ruidoso","Ruidoso"))</f>
        <v>Ruidoso</v>
      </c>
      <c r="U5538" t="str">
        <f>IF(AND(AIRBNB[[#This Row],[PRECIO]]&lt;50,AIRBNB[[#This Row],[MIN_NOCHES]]&gt;3),"Dentro del presupuesto","No considerar")</f>
        <v>No considerar</v>
      </c>
      <c r="V5538" t="str">
        <f>VLOOKUP(AIRBNB[[#This Row],[HOST_ID]],Super_host[],5,FALSE)</f>
        <v>Host</v>
      </c>
    </row>
    <row r="5539" spans="1:22">
      <c r="A5539" s="4">
        <v>5823337</v>
      </c>
      <c r="B5539" t="s">
        <v>920</v>
      </c>
      <c r="C5539" s="4">
        <v>30224326</v>
      </c>
      <c r="D5539" t="s">
        <v>387</v>
      </c>
      <c r="E5539" t="s">
        <v>921</v>
      </c>
      <c r="F5539" s="4">
        <v>10027</v>
      </c>
      <c r="G5539" s="13" t="s">
        <v>124</v>
      </c>
      <c r="H5539" s="13" t="s">
        <v>245</v>
      </c>
      <c r="I5539" s="1">
        <v>408063</v>
      </c>
      <c r="J5539" s="1">
        <v>-7396268</v>
      </c>
      <c r="K5539" t="s">
        <v>5</v>
      </c>
      <c r="L5539" s="20">
        <v>60</v>
      </c>
      <c r="M5539" s="4">
        <v>7</v>
      </c>
      <c r="N5539" s="4">
        <v>2</v>
      </c>
      <c r="O5539" s="2">
        <v>42593</v>
      </c>
      <c r="P5539" s="3">
        <v>0.05</v>
      </c>
      <c r="Q5539" s="4">
        <v>1</v>
      </c>
      <c r="R5539" s="3">
        <v>5.6</v>
      </c>
      <c r="S55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39" t="str">
        <f>IF(AIRBNB[[#This Row],[RUIDO(dB)]]&lt;=4,"Silencioso",IF(AIRBNB[[#This Row],[RUIDO(dB)]]&lt;=5.5,"Poco Ruidoso","Ruidoso"))</f>
        <v>Ruidoso</v>
      </c>
      <c r="U5539" t="str">
        <f>IF(AND(AIRBNB[[#This Row],[PRECIO]]&lt;50,AIRBNB[[#This Row],[MIN_NOCHES]]&gt;3),"Dentro del presupuesto","No considerar")</f>
        <v>No considerar</v>
      </c>
      <c r="V5539" t="str">
        <f>VLOOKUP(AIRBNB[[#This Row],[HOST_ID]],Super_host[],5,FALSE)</f>
        <v>Host</v>
      </c>
    </row>
    <row r="5540" spans="1:22">
      <c r="A5540" s="4">
        <v>5593725</v>
      </c>
      <c r="B5540" t="s">
        <v>5056</v>
      </c>
      <c r="C5540" s="4">
        <v>29003805</v>
      </c>
      <c r="D5540" t="s">
        <v>5057</v>
      </c>
      <c r="E5540" t="s">
        <v>5058</v>
      </c>
      <c r="F5540" s="4">
        <v>10031</v>
      </c>
      <c r="G5540" s="13" t="s">
        <v>124</v>
      </c>
      <c r="H5540" s="13" t="s">
        <v>148</v>
      </c>
      <c r="I5540" s="1">
        <v>4082753</v>
      </c>
      <c r="J5540" s="1">
        <v>-7394602</v>
      </c>
      <c r="K5540" t="s">
        <v>40</v>
      </c>
      <c r="L5540" s="20">
        <v>60</v>
      </c>
      <c r="M5540" s="4">
        <v>3</v>
      </c>
      <c r="N5540" s="4">
        <v>18</v>
      </c>
      <c r="O5540" s="2">
        <v>43647</v>
      </c>
      <c r="P5540" s="3">
        <v>1.17</v>
      </c>
      <c r="Q5540" s="4">
        <v>1</v>
      </c>
      <c r="R5540" s="3">
        <v>5.6</v>
      </c>
      <c r="S55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0" t="str">
        <f>IF(AIRBNB[[#This Row],[RUIDO(dB)]]&lt;=4,"Silencioso",IF(AIRBNB[[#This Row],[RUIDO(dB)]]&lt;=5.5,"Poco Ruidoso","Ruidoso"))</f>
        <v>Ruidoso</v>
      </c>
      <c r="U5540" t="str">
        <f>IF(AND(AIRBNB[[#This Row],[PRECIO]]&lt;50,AIRBNB[[#This Row],[MIN_NOCHES]]&gt;3),"Dentro del presupuesto","No considerar")</f>
        <v>No considerar</v>
      </c>
      <c r="V5540" t="str">
        <f>VLOOKUP(AIRBNB[[#This Row],[HOST_ID]],Super_host[],5,FALSE)</f>
        <v>Host</v>
      </c>
    </row>
    <row r="5541" spans="1:22">
      <c r="A5541" s="4">
        <v>5588253</v>
      </c>
      <c r="B5541" t="s">
        <v>13117</v>
      </c>
      <c r="C5541" s="4">
        <v>28974263</v>
      </c>
      <c r="D5541" t="s">
        <v>66</v>
      </c>
      <c r="E5541" t="s">
        <v>13118</v>
      </c>
      <c r="F5541" s="4">
        <v>11211</v>
      </c>
      <c r="G5541" s="13" t="s">
        <v>4662</v>
      </c>
      <c r="H5541" s="13" t="s">
        <v>9218</v>
      </c>
      <c r="I5541" s="1">
        <v>4070945</v>
      </c>
      <c r="J5541" s="1">
        <v>-7395491</v>
      </c>
      <c r="K5541" t="s">
        <v>40</v>
      </c>
      <c r="L5541" s="20">
        <v>60</v>
      </c>
      <c r="M5541" s="4">
        <v>3</v>
      </c>
      <c r="N5541" s="4">
        <v>31</v>
      </c>
      <c r="O5541" s="2">
        <v>43642</v>
      </c>
      <c r="P5541" s="3">
        <v>0.77</v>
      </c>
      <c r="Q5541" s="4">
        <v>1</v>
      </c>
      <c r="R5541" s="3">
        <v>6.9</v>
      </c>
      <c r="S55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1" t="str">
        <f>IF(AIRBNB[[#This Row],[RUIDO(dB)]]&lt;=4,"Silencioso",IF(AIRBNB[[#This Row],[RUIDO(dB)]]&lt;=5.5,"Poco Ruidoso","Ruidoso"))</f>
        <v>Ruidoso</v>
      </c>
      <c r="U5541" t="str">
        <f>IF(AND(AIRBNB[[#This Row],[PRECIO]]&lt;50,AIRBNB[[#This Row],[MIN_NOCHES]]&gt;3),"Dentro del presupuesto","No considerar")</f>
        <v>No considerar</v>
      </c>
      <c r="V5541" t="str">
        <f>VLOOKUP(AIRBNB[[#This Row],[HOST_ID]],Super_host[],5,FALSE)</f>
        <v>Host</v>
      </c>
    </row>
    <row r="5542" spans="1:22">
      <c r="A5542" s="4">
        <v>5418807</v>
      </c>
      <c r="B5542" t="s">
        <v>8798</v>
      </c>
      <c r="C5542" s="4">
        <v>27614204</v>
      </c>
      <c r="D5542" t="s">
        <v>2569</v>
      </c>
      <c r="E5542" t="s">
        <v>8799</v>
      </c>
      <c r="F5542" s="4">
        <v>11691</v>
      </c>
      <c r="G5542" s="13" t="s">
        <v>7897</v>
      </c>
      <c r="H5542" s="13" t="s">
        <v>8280</v>
      </c>
      <c r="I5542" s="1">
        <v>4059968</v>
      </c>
      <c r="J5542" s="1">
        <v>-7376452</v>
      </c>
      <c r="K5542" t="s">
        <v>40</v>
      </c>
      <c r="L5542" s="20">
        <v>60</v>
      </c>
      <c r="M5542" s="4">
        <v>2</v>
      </c>
      <c r="N5542" s="4">
        <v>81</v>
      </c>
      <c r="O5542" s="2">
        <v>43632</v>
      </c>
      <c r="P5542" s="3">
        <v>1.6</v>
      </c>
      <c r="Q5542" s="4">
        <v>5</v>
      </c>
      <c r="R5542" s="3">
        <v>6.24</v>
      </c>
      <c r="S55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2" t="str">
        <f>IF(AIRBNB[[#This Row],[RUIDO(dB)]]&lt;=4,"Silencioso",IF(AIRBNB[[#This Row],[RUIDO(dB)]]&lt;=5.5,"Poco Ruidoso","Ruidoso"))</f>
        <v>Ruidoso</v>
      </c>
      <c r="U5542" t="str">
        <f>IF(AND(AIRBNB[[#This Row],[PRECIO]]&lt;50,AIRBNB[[#This Row],[MIN_NOCHES]]&gt;3),"Dentro del presupuesto","No considerar")</f>
        <v>No considerar</v>
      </c>
      <c r="V5542" t="str">
        <f>VLOOKUP(AIRBNB[[#This Row],[HOST_ID]],Super_host[],5,FALSE)</f>
        <v>Host</v>
      </c>
    </row>
    <row r="5543" spans="1:22">
      <c r="A5543" s="4">
        <v>5180624</v>
      </c>
      <c r="B5543" t="s">
        <v>9302</v>
      </c>
      <c r="C5543" s="4">
        <v>26794599</v>
      </c>
      <c r="D5543" t="s">
        <v>8134</v>
      </c>
      <c r="E5543" t="s">
        <v>9303</v>
      </c>
      <c r="F5543" s="4">
        <v>11221</v>
      </c>
      <c r="G5543" s="13" t="s">
        <v>4662</v>
      </c>
      <c r="H5543" s="13" t="s">
        <v>9274</v>
      </c>
      <c r="I5543" s="1">
        <v>4069237</v>
      </c>
      <c r="J5543" s="1">
        <v>-7392097</v>
      </c>
      <c r="K5543" t="s">
        <v>40</v>
      </c>
      <c r="L5543" s="20">
        <v>60</v>
      </c>
      <c r="M5543" s="4">
        <v>2</v>
      </c>
      <c r="N5543" s="4">
        <v>1</v>
      </c>
      <c r="O5543" s="2">
        <v>42268</v>
      </c>
      <c r="P5543" s="3">
        <v>0.02</v>
      </c>
      <c r="Q5543" s="4">
        <v>1</v>
      </c>
      <c r="R5543" s="3">
        <v>6.9</v>
      </c>
      <c r="S55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3" t="str">
        <f>IF(AIRBNB[[#This Row],[RUIDO(dB)]]&lt;=4,"Silencioso",IF(AIRBNB[[#This Row],[RUIDO(dB)]]&lt;=5.5,"Poco Ruidoso","Ruidoso"))</f>
        <v>Ruidoso</v>
      </c>
      <c r="U5543" t="str">
        <f>IF(AND(AIRBNB[[#This Row],[PRECIO]]&lt;50,AIRBNB[[#This Row],[MIN_NOCHES]]&gt;3),"Dentro del presupuesto","No considerar")</f>
        <v>No considerar</v>
      </c>
      <c r="V5543" t="str">
        <f>VLOOKUP(AIRBNB[[#This Row],[HOST_ID]],Super_host[],5,FALSE)</f>
        <v>Host</v>
      </c>
    </row>
    <row r="5544" spans="1:22">
      <c r="A5544" s="4">
        <v>5052495</v>
      </c>
      <c r="B5544" t="s">
        <v>14806</v>
      </c>
      <c r="C5544" s="4">
        <v>26089087</v>
      </c>
      <c r="D5544" t="s">
        <v>14807</v>
      </c>
      <c r="E5544" t="s">
        <v>14808</v>
      </c>
      <c r="F5544" s="4">
        <v>11211</v>
      </c>
      <c r="G5544" s="13" t="s">
        <v>4662</v>
      </c>
      <c r="H5544" s="13" t="s">
        <v>9218</v>
      </c>
      <c r="I5544" s="1">
        <v>4070907</v>
      </c>
      <c r="J5544" s="1">
        <v>-7396396</v>
      </c>
      <c r="K5544" t="s">
        <v>40</v>
      </c>
      <c r="L5544" s="20">
        <v>60</v>
      </c>
      <c r="M5544" s="4">
        <v>1</v>
      </c>
      <c r="N5544" s="4">
        <v>33</v>
      </c>
      <c r="O5544" s="2">
        <v>43642</v>
      </c>
      <c r="P5544" s="3">
        <v>2.75</v>
      </c>
      <c r="Q5544" s="4">
        <v>1</v>
      </c>
      <c r="R5544" s="3">
        <v>6.9</v>
      </c>
      <c r="S55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4" t="str">
        <f>IF(AIRBNB[[#This Row],[RUIDO(dB)]]&lt;=4,"Silencioso",IF(AIRBNB[[#This Row],[RUIDO(dB)]]&lt;=5.5,"Poco Ruidoso","Ruidoso"))</f>
        <v>Ruidoso</v>
      </c>
      <c r="U5544" t="str">
        <f>IF(AND(AIRBNB[[#This Row],[PRECIO]]&lt;50,AIRBNB[[#This Row],[MIN_NOCHES]]&gt;3),"Dentro del presupuesto","No considerar")</f>
        <v>No considerar</v>
      </c>
      <c r="V5544" t="str">
        <f>VLOOKUP(AIRBNB[[#This Row],[HOST_ID]],Super_host[],5,FALSE)</f>
        <v>Host</v>
      </c>
    </row>
    <row r="5545" spans="1:22">
      <c r="A5545" s="4">
        <v>5004463</v>
      </c>
      <c r="B5545" t="s">
        <v>12562</v>
      </c>
      <c r="C5545" s="4">
        <v>25807709</v>
      </c>
      <c r="D5545" t="s">
        <v>12563</v>
      </c>
      <c r="E5545" t="s">
        <v>12564</v>
      </c>
      <c r="F5545" s="4">
        <v>11210</v>
      </c>
      <c r="G5545" s="13" t="s">
        <v>4662</v>
      </c>
      <c r="H5545" s="13" t="s">
        <v>9225</v>
      </c>
      <c r="I5545" s="1">
        <v>406216</v>
      </c>
      <c r="J5545" s="1">
        <v>-7395315</v>
      </c>
      <c r="K5545" t="s">
        <v>40</v>
      </c>
      <c r="L5545" s="20">
        <v>60</v>
      </c>
      <c r="M5545" s="4">
        <v>10</v>
      </c>
      <c r="N5545" s="4">
        <v>27</v>
      </c>
      <c r="O5545" s="2">
        <v>43651</v>
      </c>
      <c r="P5545" s="3">
        <v>0.5</v>
      </c>
      <c r="Q5545" s="4">
        <v>1</v>
      </c>
      <c r="R5545" s="3">
        <v>6.9</v>
      </c>
      <c r="S55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5" t="str">
        <f>IF(AIRBNB[[#This Row],[RUIDO(dB)]]&lt;=4,"Silencioso",IF(AIRBNB[[#This Row],[RUIDO(dB)]]&lt;=5.5,"Poco Ruidoso","Ruidoso"))</f>
        <v>Ruidoso</v>
      </c>
      <c r="U5545" t="str">
        <f>IF(AND(AIRBNB[[#This Row],[PRECIO]]&lt;50,AIRBNB[[#This Row],[MIN_NOCHES]]&gt;3),"Dentro del presupuesto","No considerar")</f>
        <v>No considerar</v>
      </c>
      <c r="V5545" t="str">
        <f>VLOOKUP(AIRBNB[[#This Row],[HOST_ID]],Super_host[],5,FALSE)</f>
        <v>Host</v>
      </c>
    </row>
    <row r="5546" spans="1:22">
      <c r="A5546" s="4">
        <v>4908331</v>
      </c>
      <c r="B5546" t="s">
        <v>2925</v>
      </c>
      <c r="C5546" s="4">
        <v>25266756</v>
      </c>
      <c r="D5546" t="s">
        <v>2926</v>
      </c>
      <c r="E5546" t="s">
        <v>2927</v>
      </c>
      <c r="F5546" s="4">
        <v>10027</v>
      </c>
      <c r="G5546" s="13" t="s">
        <v>124</v>
      </c>
      <c r="H5546" s="13" t="s">
        <v>148</v>
      </c>
      <c r="I5546" s="1">
        <v>4080739</v>
      </c>
      <c r="J5546" s="1">
        <v>-7395159</v>
      </c>
      <c r="K5546" t="s">
        <v>5</v>
      </c>
      <c r="L5546" s="20">
        <v>60</v>
      </c>
      <c r="M5546" s="4">
        <v>5</v>
      </c>
      <c r="N5546" s="4">
        <v>14</v>
      </c>
      <c r="O5546" s="2">
        <v>43636</v>
      </c>
      <c r="P5546" s="3">
        <v>0.26</v>
      </c>
      <c r="Q5546" s="4">
        <v>1</v>
      </c>
      <c r="R5546" s="3">
        <v>5.6</v>
      </c>
      <c r="S55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6" t="str">
        <f>IF(AIRBNB[[#This Row],[RUIDO(dB)]]&lt;=4,"Silencioso",IF(AIRBNB[[#This Row],[RUIDO(dB)]]&lt;=5.5,"Poco Ruidoso","Ruidoso"))</f>
        <v>Ruidoso</v>
      </c>
      <c r="U5546" t="str">
        <f>IF(AND(AIRBNB[[#This Row],[PRECIO]]&lt;50,AIRBNB[[#This Row],[MIN_NOCHES]]&gt;3),"Dentro del presupuesto","No considerar")</f>
        <v>No considerar</v>
      </c>
      <c r="V5546" t="str">
        <f>VLOOKUP(AIRBNB[[#This Row],[HOST_ID]],Super_host[],5,FALSE)</f>
        <v>Host</v>
      </c>
    </row>
    <row r="5547" spans="1:22">
      <c r="A5547" s="4">
        <v>4804228</v>
      </c>
      <c r="B5547" t="s">
        <v>3180</v>
      </c>
      <c r="C5547" s="4">
        <v>24750076</v>
      </c>
      <c r="D5547" t="s">
        <v>3181</v>
      </c>
      <c r="E5547" t="s">
        <v>3182</v>
      </c>
      <c r="F5547" s="4">
        <v>10025</v>
      </c>
      <c r="G5547" s="13" t="s">
        <v>124</v>
      </c>
      <c r="H5547" s="13" t="s">
        <v>168</v>
      </c>
      <c r="I5547" s="1">
        <v>4079331</v>
      </c>
      <c r="J5547" s="1">
        <v>-7397537</v>
      </c>
      <c r="K5547" t="s">
        <v>5</v>
      </c>
      <c r="L5547" s="20">
        <v>60</v>
      </c>
      <c r="M5547" s="4">
        <v>4</v>
      </c>
      <c r="N5547" s="4">
        <v>15</v>
      </c>
      <c r="O5547" s="2">
        <v>43582</v>
      </c>
      <c r="P5547" s="3">
        <v>0.3</v>
      </c>
      <c r="Q5547" s="4">
        <v>1</v>
      </c>
      <c r="R5547" s="3">
        <v>5.6</v>
      </c>
      <c r="S55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7" t="str">
        <f>IF(AIRBNB[[#This Row],[RUIDO(dB)]]&lt;=4,"Silencioso",IF(AIRBNB[[#This Row],[RUIDO(dB)]]&lt;=5.5,"Poco Ruidoso","Ruidoso"))</f>
        <v>Ruidoso</v>
      </c>
      <c r="U5547" t="str">
        <f>IF(AND(AIRBNB[[#This Row],[PRECIO]]&lt;50,AIRBNB[[#This Row],[MIN_NOCHES]]&gt;3),"Dentro del presupuesto","No considerar")</f>
        <v>No considerar</v>
      </c>
      <c r="V5547" t="str">
        <f>VLOOKUP(AIRBNB[[#This Row],[HOST_ID]],Super_host[],5,FALSE)</f>
        <v>Host</v>
      </c>
    </row>
    <row r="5548" spans="1:22">
      <c r="A5548" s="4">
        <v>4855612</v>
      </c>
      <c r="B5548" t="s">
        <v>9324</v>
      </c>
      <c r="C5548" s="4">
        <v>24448659</v>
      </c>
      <c r="D5548" t="s">
        <v>2357</v>
      </c>
      <c r="E5548" t="s">
        <v>9325</v>
      </c>
      <c r="F5548" s="4">
        <v>11210</v>
      </c>
      <c r="G5548" s="13" t="s">
        <v>4662</v>
      </c>
      <c r="H5548" s="13" t="s">
        <v>9225</v>
      </c>
      <c r="I5548" s="1">
        <v>4062971</v>
      </c>
      <c r="J5548" s="1">
        <v>-7395069</v>
      </c>
      <c r="K5548" t="s">
        <v>5</v>
      </c>
      <c r="L5548" s="20">
        <v>60</v>
      </c>
      <c r="M5548" s="4">
        <v>3</v>
      </c>
      <c r="N5548" s="4">
        <v>1</v>
      </c>
      <c r="O5548" s="2">
        <v>42006</v>
      </c>
      <c r="P5548" s="3">
        <v>0.02</v>
      </c>
      <c r="Q5548" s="4">
        <v>1</v>
      </c>
      <c r="R5548" s="3">
        <v>6.9</v>
      </c>
      <c r="S55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8" t="str">
        <f>IF(AIRBNB[[#This Row],[RUIDO(dB)]]&lt;=4,"Silencioso",IF(AIRBNB[[#This Row],[RUIDO(dB)]]&lt;=5.5,"Poco Ruidoso","Ruidoso"))</f>
        <v>Ruidoso</v>
      </c>
      <c r="U5548" t="str">
        <f>IF(AND(AIRBNB[[#This Row],[PRECIO]]&lt;50,AIRBNB[[#This Row],[MIN_NOCHES]]&gt;3),"Dentro del presupuesto","No considerar")</f>
        <v>No considerar</v>
      </c>
      <c r="V5548" t="str">
        <f>VLOOKUP(AIRBNB[[#This Row],[HOST_ID]],Super_host[],5,FALSE)</f>
        <v>Host</v>
      </c>
    </row>
    <row r="5549" spans="1:22">
      <c r="A5549" s="4">
        <v>4737392</v>
      </c>
      <c r="B5549" t="s">
        <v>8725</v>
      </c>
      <c r="C5549" s="4">
        <v>24418383</v>
      </c>
      <c r="D5549" t="s">
        <v>928</v>
      </c>
      <c r="E5549" t="s">
        <v>8726</v>
      </c>
      <c r="F5549" s="4">
        <v>11103</v>
      </c>
      <c r="G5549" s="13" t="s">
        <v>7897</v>
      </c>
      <c r="H5549" s="13" t="s">
        <v>7940</v>
      </c>
      <c r="I5549" s="1">
        <v>4075916</v>
      </c>
      <c r="J5549" s="1">
        <v>-7391427</v>
      </c>
      <c r="K5549" t="s">
        <v>40</v>
      </c>
      <c r="L5549" s="20">
        <v>60</v>
      </c>
      <c r="M5549" s="4">
        <v>1</v>
      </c>
      <c r="N5549" s="4">
        <v>72</v>
      </c>
      <c r="O5549" s="2">
        <v>43389</v>
      </c>
      <c r="P5549" s="3">
        <v>1.3</v>
      </c>
      <c r="Q5549" s="4">
        <v>5</v>
      </c>
      <c r="R5549" s="3">
        <v>6.24</v>
      </c>
      <c r="S55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49" t="str">
        <f>IF(AIRBNB[[#This Row],[RUIDO(dB)]]&lt;=4,"Silencioso",IF(AIRBNB[[#This Row],[RUIDO(dB)]]&lt;=5.5,"Poco Ruidoso","Ruidoso"))</f>
        <v>Ruidoso</v>
      </c>
      <c r="U5549" t="str">
        <f>IF(AND(AIRBNB[[#This Row],[PRECIO]]&lt;50,AIRBNB[[#This Row],[MIN_NOCHES]]&gt;3),"Dentro del presupuesto","No considerar")</f>
        <v>No considerar</v>
      </c>
      <c r="V5549" t="str">
        <f>VLOOKUP(AIRBNB[[#This Row],[HOST_ID]],Super_host[],5,FALSE)</f>
        <v>Host</v>
      </c>
    </row>
    <row r="5550" spans="1:22">
      <c r="A5550" s="4">
        <v>6775098</v>
      </c>
      <c r="B5550" t="s">
        <v>6739</v>
      </c>
      <c r="C5550" s="4">
        <v>23985505</v>
      </c>
      <c r="D5550" t="s">
        <v>5348</v>
      </c>
      <c r="E5550" t="s">
        <v>4726</v>
      </c>
      <c r="F5550" s="4">
        <v>10014</v>
      </c>
      <c r="G5550" s="13" t="s">
        <v>124</v>
      </c>
      <c r="H5550" s="13" t="s">
        <v>144</v>
      </c>
      <c r="I5550" s="1">
        <v>4072835</v>
      </c>
      <c r="J5550" s="1">
        <v>-7400259</v>
      </c>
      <c r="K5550" t="s">
        <v>5</v>
      </c>
      <c r="L5550" s="20">
        <v>60</v>
      </c>
      <c r="M5550" s="4">
        <v>1</v>
      </c>
      <c r="N5550" s="4">
        <v>0</v>
      </c>
      <c r="O5550" s="2">
        <v>42933</v>
      </c>
      <c r="P5550" s="3">
        <v>0.17</v>
      </c>
      <c r="Q5550" s="4">
        <v>1</v>
      </c>
      <c r="R5550" s="3">
        <v>5.6</v>
      </c>
      <c r="S55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0" t="str">
        <f>IF(AIRBNB[[#This Row],[RUIDO(dB)]]&lt;=4,"Silencioso",IF(AIRBNB[[#This Row],[RUIDO(dB)]]&lt;=5.5,"Poco Ruidoso","Ruidoso"))</f>
        <v>Ruidoso</v>
      </c>
      <c r="U5550" t="str">
        <f>IF(AND(AIRBNB[[#This Row],[PRECIO]]&lt;50,AIRBNB[[#This Row],[MIN_NOCHES]]&gt;3),"Dentro del presupuesto","No considerar")</f>
        <v>No considerar</v>
      </c>
      <c r="V5550" t="str">
        <f>VLOOKUP(AIRBNB[[#This Row],[HOST_ID]],Super_host[],5,FALSE)</f>
        <v>Host</v>
      </c>
    </row>
    <row r="5551" spans="1:22">
      <c r="A5551" s="4">
        <v>5194812</v>
      </c>
      <c r="B5551" t="s">
        <v>14027</v>
      </c>
      <c r="C5551" s="4">
        <v>23909946</v>
      </c>
      <c r="D5551" t="s">
        <v>14028</v>
      </c>
      <c r="E5551" t="s">
        <v>14029</v>
      </c>
      <c r="F5551" s="4">
        <v>11221</v>
      </c>
      <c r="G5551" s="13" t="s">
        <v>4662</v>
      </c>
      <c r="H5551" s="13" t="s">
        <v>9274</v>
      </c>
      <c r="I5551" s="1">
        <v>4068755</v>
      </c>
      <c r="J5551" s="1">
        <v>-7391856</v>
      </c>
      <c r="K5551" t="s">
        <v>40</v>
      </c>
      <c r="L5551" s="20">
        <v>60</v>
      </c>
      <c r="M5551" s="4">
        <v>2</v>
      </c>
      <c r="N5551" s="4">
        <v>77</v>
      </c>
      <c r="O5551" s="2">
        <v>43635</v>
      </c>
      <c r="P5551" s="3">
        <v>1.56</v>
      </c>
      <c r="Q5551" s="4">
        <v>1</v>
      </c>
      <c r="R5551" s="3">
        <v>6.9</v>
      </c>
      <c r="S55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1" t="str">
        <f>IF(AIRBNB[[#This Row],[RUIDO(dB)]]&lt;=4,"Silencioso",IF(AIRBNB[[#This Row],[RUIDO(dB)]]&lt;=5.5,"Poco Ruidoso","Ruidoso"))</f>
        <v>Ruidoso</v>
      </c>
      <c r="U5551" t="str">
        <f>IF(AND(AIRBNB[[#This Row],[PRECIO]]&lt;50,AIRBNB[[#This Row],[MIN_NOCHES]]&gt;3),"Dentro del presupuesto","No considerar")</f>
        <v>No considerar</v>
      </c>
      <c r="V5551" t="str">
        <f>VLOOKUP(AIRBNB[[#This Row],[HOST_ID]],Super_host[],5,FALSE)</f>
        <v>Host</v>
      </c>
    </row>
    <row r="5552" spans="1:22">
      <c r="A5552" s="4">
        <v>4476945</v>
      </c>
      <c r="B5552" t="s">
        <v>3887</v>
      </c>
      <c r="C5552" s="4">
        <v>23228839</v>
      </c>
      <c r="D5552" t="s">
        <v>3888</v>
      </c>
      <c r="E5552" t="s">
        <v>3889</v>
      </c>
      <c r="F5552" s="4">
        <v>10027</v>
      </c>
      <c r="G5552" s="13" t="s">
        <v>124</v>
      </c>
      <c r="H5552" s="13" t="s">
        <v>148</v>
      </c>
      <c r="I5552" s="1">
        <v>4081056</v>
      </c>
      <c r="J5552" s="1">
        <v>-7394627</v>
      </c>
      <c r="K5552" t="s">
        <v>5</v>
      </c>
      <c r="L5552" s="20">
        <v>60</v>
      </c>
      <c r="M5552" s="4">
        <v>3</v>
      </c>
      <c r="N5552" s="4">
        <v>28</v>
      </c>
      <c r="O5552" s="2">
        <v>43604</v>
      </c>
      <c r="P5552" s="3">
        <v>0.5</v>
      </c>
      <c r="Q5552" s="4">
        <v>1</v>
      </c>
      <c r="R5552" s="3">
        <v>5.6</v>
      </c>
      <c r="S55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2" t="str">
        <f>IF(AIRBNB[[#This Row],[RUIDO(dB)]]&lt;=4,"Silencioso",IF(AIRBNB[[#This Row],[RUIDO(dB)]]&lt;=5.5,"Poco Ruidoso","Ruidoso"))</f>
        <v>Ruidoso</v>
      </c>
      <c r="U5552" t="str">
        <f>IF(AND(AIRBNB[[#This Row],[PRECIO]]&lt;50,AIRBNB[[#This Row],[MIN_NOCHES]]&gt;3),"Dentro del presupuesto","No considerar")</f>
        <v>No considerar</v>
      </c>
      <c r="V5552" t="str">
        <f>VLOOKUP(AIRBNB[[#This Row],[HOST_ID]],Super_host[],5,FALSE)</f>
        <v>Host</v>
      </c>
    </row>
    <row r="5553" spans="1:22">
      <c r="A5553" s="4">
        <v>5432743</v>
      </c>
      <c r="B5553" t="s">
        <v>15492</v>
      </c>
      <c r="C5553" s="4">
        <v>23163374</v>
      </c>
      <c r="D5553" t="s">
        <v>6529</v>
      </c>
      <c r="E5553" t="s">
        <v>15493</v>
      </c>
      <c r="F5553" s="4">
        <v>11206</v>
      </c>
      <c r="G5553" s="13" t="s">
        <v>4662</v>
      </c>
      <c r="H5553" s="13" t="s">
        <v>9274</v>
      </c>
      <c r="I5553" s="1">
        <v>4069987</v>
      </c>
      <c r="J5553" s="1">
        <v>-7393216</v>
      </c>
      <c r="K5553" t="s">
        <v>40</v>
      </c>
      <c r="L5553" s="20">
        <v>60</v>
      </c>
      <c r="M5553" s="4">
        <v>1</v>
      </c>
      <c r="N5553" s="4">
        <v>0</v>
      </c>
      <c r="O5553" s="2">
        <v>42237</v>
      </c>
      <c r="P5553" s="3">
        <v>0.05</v>
      </c>
      <c r="Q5553" s="4">
        <v>1</v>
      </c>
      <c r="R5553" s="3">
        <v>6.9</v>
      </c>
      <c r="S55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3" t="str">
        <f>IF(AIRBNB[[#This Row],[RUIDO(dB)]]&lt;=4,"Silencioso",IF(AIRBNB[[#This Row],[RUIDO(dB)]]&lt;=5.5,"Poco Ruidoso","Ruidoso"))</f>
        <v>Ruidoso</v>
      </c>
      <c r="U5553" t="str">
        <f>IF(AND(AIRBNB[[#This Row],[PRECIO]]&lt;50,AIRBNB[[#This Row],[MIN_NOCHES]]&gt;3),"Dentro del presupuesto","No considerar")</f>
        <v>No considerar</v>
      </c>
      <c r="V5553" t="str">
        <f>VLOOKUP(AIRBNB[[#This Row],[HOST_ID]],Super_host[],5,FALSE)</f>
        <v>Host</v>
      </c>
    </row>
    <row r="5554" spans="1:22">
      <c r="A5554" s="4">
        <v>4402805</v>
      </c>
      <c r="B5554" t="s">
        <v>9904</v>
      </c>
      <c r="C5554" s="4">
        <v>22807362</v>
      </c>
      <c r="D5554" t="s">
        <v>5661</v>
      </c>
      <c r="E5554" t="s">
        <v>9905</v>
      </c>
      <c r="F5554" s="4">
        <v>11225</v>
      </c>
      <c r="G5554" s="13" t="s">
        <v>4662</v>
      </c>
      <c r="H5554" s="13" t="s">
        <v>9481</v>
      </c>
      <c r="I5554" s="1">
        <v>4066025</v>
      </c>
      <c r="J5554" s="1">
        <v>-739627</v>
      </c>
      <c r="K5554" t="s">
        <v>5</v>
      </c>
      <c r="L5554" s="20">
        <v>60</v>
      </c>
      <c r="M5554" s="4">
        <v>3</v>
      </c>
      <c r="N5554" s="4">
        <v>3</v>
      </c>
      <c r="O5554" s="2">
        <v>43340</v>
      </c>
      <c r="P5554" s="3">
        <v>0.05</v>
      </c>
      <c r="Q5554" s="4">
        <v>1</v>
      </c>
      <c r="R5554" s="3">
        <v>6.9</v>
      </c>
      <c r="S55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4" t="str">
        <f>IF(AIRBNB[[#This Row],[RUIDO(dB)]]&lt;=4,"Silencioso",IF(AIRBNB[[#This Row],[RUIDO(dB)]]&lt;=5.5,"Poco Ruidoso","Ruidoso"))</f>
        <v>Ruidoso</v>
      </c>
      <c r="U5554" t="str">
        <f>IF(AND(AIRBNB[[#This Row],[PRECIO]]&lt;50,AIRBNB[[#This Row],[MIN_NOCHES]]&gt;3),"Dentro del presupuesto","No considerar")</f>
        <v>No considerar</v>
      </c>
      <c r="V5554" t="str">
        <f>VLOOKUP(AIRBNB[[#This Row],[HOST_ID]],Super_host[],5,FALSE)</f>
        <v>Host</v>
      </c>
    </row>
    <row r="5555" spans="1:22">
      <c r="A5555" s="4">
        <v>4261214</v>
      </c>
      <c r="B5555" t="s">
        <v>5320</v>
      </c>
      <c r="C5555" s="4">
        <v>22022473</v>
      </c>
      <c r="D5555" t="s">
        <v>2403</v>
      </c>
      <c r="E5555" t="s">
        <v>5321</v>
      </c>
      <c r="F5555" s="4">
        <v>10027</v>
      </c>
      <c r="G5555" s="13" t="s">
        <v>124</v>
      </c>
      <c r="H5555" s="13" t="s">
        <v>148</v>
      </c>
      <c r="I5555" s="1">
        <v>4080936</v>
      </c>
      <c r="J5555" s="1">
        <v>-7394454</v>
      </c>
      <c r="K5555" t="s">
        <v>5</v>
      </c>
      <c r="L5555" s="20">
        <v>60</v>
      </c>
      <c r="M5555" s="4">
        <v>2</v>
      </c>
      <c r="N5555" s="4">
        <v>82</v>
      </c>
      <c r="O5555" s="2">
        <v>43621</v>
      </c>
      <c r="P5555" s="3">
        <v>1.43</v>
      </c>
      <c r="Q5555" s="4">
        <v>1</v>
      </c>
      <c r="R5555" s="3">
        <v>5.6</v>
      </c>
      <c r="S55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5" t="str">
        <f>IF(AIRBNB[[#This Row],[RUIDO(dB)]]&lt;=4,"Silencioso",IF(AIRBNB[[#This Row],[RUIDO(dB)]]&lt;=5.5,"Poco Ruidoso","Ruidoso"))</f>
        <v>Ruidoso</v>
      </c>
      <c r="U5555" t="str">
        <f>IF(AND(AIRBNB[[#This Row],[PRECIO]]&lt;50,AIRBNB[[#This Row],[MIN_NOCHES]]&gt;3),"Dentro del presupuesto","No considerar")</f>
        <v>No considerar</v>
      </c>
      <c r="V5555" t="str">
        <f>VLOOKUP(AIRBNB[[#This Row],[HOST_ID]],Super_host[],5,FALSE)</f>
        <v>Host</v>
      </c>
    </row>
    <row r="5556" spans="1:22">
      <c r="A5556" s="4">
        <v>4431674</v>
      </c>
      <c r="B5556" t="s">
        <v>1585</v>
      </c>
      <c r="C5556" s="4">
        <v>21841949</v>
      </c>
      <c r="D5556" t="s">
        <v>4480</v>
      </c>
      <c r="E5556" t="s">
        <v>4481</v>
      </c>
      <c r="F5556" s="4">
        <v>10026</v>
      </c>
      <c r="G5556" s="13" t="s">
        <v>124</v>
      </c>
      <c r="H5556" s="13" t="s">
        <v>148</v>
      </c>
      <c r="I5556" s="1">
        <v>4080066</v>
      </c>
      <c r="J5556" s="1">
        <v>-7395147</v>
      </c>
      <c r="K5556" t="s">
        <v>5</v>
      </c>
      <c r="L5556" s="20">
        <v>60</v>
      </c>
      <c r="M5556" s="4">
        <v>2</v>
      </c>
      <c r="N5556" s="4">
        <v>36</v>
      </c>
      <c r="O5556" s="2">
        <v>43410</v>
      </c>
      <c r="P5556" s="3">
        <v>0.78</v>
      </c>
      <c r="Q5556" s="4">
        <v>1</v>
      </c>
      <c r="R5556" s="3">
        <v>5.6</v>
      </c>
      <c r="S55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6" t="str">
        <f>IF(AIRBNB[[#This Row],[RUIDO(dB)]]&lt;=4,"Silencioso",IF(AIRBNB[[#This Row],[RUIDO(dB)]]&lt;=5.5,"Poco Ruidoso","Ruidoso"))</f>
        <v>Ruidoso</v>
      </c>
      <c r="U5556" t="str">
        <f>IF(AND(AIRBNB[[#This Row],[PRECIO]]&lt;50,AIRBNB[[#This Row],[MIN_NOCHES]]&gt;3),"Dentro del presupuesto","No considerar")</f>
        <v>No considerar</v>
      </c>
      <c r="V5556" t="str">
        <f>VLOOKUP(AIRBNB[[#This Row],[HOST_ID]],Super_host[],5,FALSE)</f>
        <v>Host</v>
      </c>
    </row>
    <row r="5557" spans="1:22">
      <c r="A5557" s="4">
        <v>5885101</v>
      </c>
      <c r="B5557" t="s">
        <v>10437</v>
      </c>
      <c r="C5557" s="4">
        <v>21364540</v>
      </c>
      <c r="D5557" t="s">
        <v>10438</v>
      </c>
      <c r="E5557" t="s">
        <v>10439</v>
      </c>
      <c r="F5557" s="4">
        <v>11206</v>
      </c>
      <c r="G5557" s="13" t="s">
        <v>4662</v>
      </c>
      <c r="H5557" s="13" t="s">
        <v>9218</v>
      </c>
      <c r="I5557" s="1">
        <v>4070217</v>
      </c>
      <c r="J5557" s="1">
        <v>-7393737</v>
      </c>
      <c r="K5557" t="s">
        <v>40</v>
      </c>
      <c r="L5557" s="20">
        <v>60</v>
      </c>
      <c r="M5557" s="4">
        <v>4</v>
      </c>
      <c r="N5557" s="4">
        <v>3</v>
      </c>
      <c r="O5557" s="2">
        <v>42980</v>
      </c>
      <c r="P5557" s="3">
        <v>0.09</v>
      </c>
      <c r="Q5557" s="4">
        <v>1</v>
      </c>
      <c r="R5557" s="3">
        <v>6.9</v>
      </c>
      <c r="S55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7" t="str">
        <f>IF(AIRBNB[[#This Row],[RUIDO(dB)]]&lt;=4,"Silencioso",IF(AIRBNB[[#This Row],[RUIDO(dB)]]&lt;=5.5,"Poco Ruidoso","Ruidoso"))</f>
        <v>Ruidoso</v>
      </c>
      <c r="U5557" t="str">
        <f>IF(AND(AIRBNB[[#This Row],[PRECIO]]&lt;50,AIRBNB[[#This Row],[MIN_NOCHES]]&gt;3),"Dentro del presupuesto","No considerar")</f>
        <v>No considerar</v>
      </c>
      <c r="V5557" t="str">
        <f>VLOOKUP(AIRBNB[[#This Row],[HOST_ID]],Super_host[],5,FALSE)</f>
        <v>Host</v>
      </c>
    </row>
    <row r="5558" spans="1:22">
      <c r="A5558" s="4">
        <v>4089492</v>
      </c>
      <c r="B5558" t="s">
        <v>11329</v>
      </c>
      <c r="C5558" s="4">
        <v>21210898</v>
      </c>
      <c r="D5558" t="s">
        <v>11330</v>
      </c>
      <c r="E5558" t="s">
        <v>11331</v>
      </c>
      <c r="F5558" s="4">
        <v>11237</v>
      </c>
      <c r="G5558" s="13" t="s">
        <v>4662</v>
      </c>
      <c r="H5558" s="13" t="s">
        <v>9274</v>
      </c>
      <c r="I5558" s="1">
        <v>4070794</v>
      </c>
      <c r="J5558" s="1">
        <v>-7392168</v>
      </c>
      <c r="K5558" t="s">
        <v>40</v>
      </c>
      <c r="L5558" s="20">
        <v>60</v>
      </c>
      <c r="M5558" s="4">
        <v>2</v>
      </c>
      <c r="N5558" s="4">
        <v>11</v>
      </c>
      <c r="O5558" s="2">
        <v>43638</v>
      </c>
      <c r="P5558" s="3">
        <v>0.2</v>
      </c>
      <c r="Q5558" s="4">
        <v>1</v>
      </c>
      <c r="R5558" s="3">
        <v>6.9</v>
      </c>
      <c r="S55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8" t="str">
        <f>IF(AIRBNB[[#This Row],[RUIDO(dB)]]&lt;=4,"Silencioso",IF(AIRBNB[[#This Row],[RUIDO(dB)]]&lt;=5.5,"Poco Ruidoso","Ruidoso"))</f>
        <v>Ruidoso</v>
      </c>
      <c r="U5558" t="str">
        <f>IF(AND(AIRBNB[[#This Row],[PRECIO]]&lt;50,AIRBNB[[#This Row],[MIN_NOCHES]]&gt;3),"Dentro del presupuesto","No considerar")</f>
        <v>No considerar</v>
      </c>
      <c r="V5558" t="str">
        <f>VLOOKUP(AIRBNB[[#This Row],[HOST_ID]],Super_host[],5,FALSE)</f>
        <v>Host</v>
      </c>
    </row>
    <row r="5559" spans="1:22">
      <c r="A5559" s="4">
        <v>4574225</v>
      </c>
      <c r="B5559" t="s">
        <v>739</v>
      </c>
      <c r="C5559" s="4">
        <v>20559017</v>
      </c>
      <c r="D5559" t="s">
        <v>740</v>
      </c>
      <c r="E5559" t="s">
        <v>741</v>
      </c>
      <c r="F5559" s="4">
        <v>10029</v>
      </c>
      <c r="G5559" s="13" t="s">
        <v>124</v>
      </c>
      <c r="H5559" s="13" t="s">
        <v>219</v>
      </c>
      <c r="I5559" s="1">
        <v>4078617</v>
      </c>
      <c r="J5559" s="1">
        <v>-7394421</v>
      </c>
      <c r="K5559" t="s">
        <v>40</v>
      </c>
      <c r="L5559" s="20">
        <v>60</v>
      </c>
      <c r="M5559" s="4">
        <v>30</v>
      </c>
      <c r="N5559" s="4">
        <v>2</v>
      </c>
      <c r="O5559" s="2">
        <v>42973</v>
      </c>
      <c r="P5559" s="3">
        <v>0.04</v>
      </c>
      <c r="Q5559" s="4">
        <v>1</v>
      </c>
      <c r="R5559" s="3">
        <v>5.6</v>
      </c>
      <c r="S55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59" t="str">
        <f>IF(AIRBNB[[#This Row],[RUIDO(dB)]]&lt;=4,"Silencioso",IF(AIRBNB[[#This Row],[RUIDO(dB)]]&lt;=5.5,"Poco Ruidoso","Ruidoso"))</f>
        <v>Ruidoso</v>
      </c>
      <c r="U5559" t="str">
        <f>IF(AND(AIRBNB[[#This Row],[PRECIO]]&lt;50,AIRBNB[[#This Row],[MIN_NOCHES]]&gt;3),"Dentro del presupuesto","No considerar")</f>
        <v>No considerar</v>
      </c>
      <c r="V5559" t="str">
        <f>VLOOKUP(AIRBNB[[#This Row],[HOST_ID]],Super_host[],5,FALSE)</f>
        <v>Host</v>
      </c>
    </row>
    <row r="5560" spans="1:22">
      <c r="A5560" s="4">
        <v>3933382</v>
      </c>
      <c r="B5560" t="s">
        <v>8120</v>
      </c>
      <c r="C5560" s="4">
        <v>20379079</v>
      </c>
      <c r="D5560" t="s">
        <v>8121</v>
      </c>
      <c r="E5560" t="s">
        <v>8122</v>
      </c>
      <c r="F5560" s="4">
        <v>11101</v>
      </c>
      <c r="G5560" s="13" t="s">
        <v>7897</v>
      </c>
      <c r="H5560" s="13" t="s">
        <v>7905</v>
      </c>
      <c r="I5560" s="1">
        <v>407512</v>
      </c>
      <c r="J5560" s="1">
        <v>-7394019</v>
      </c>
      <c r="K5560" t="s">
        <v>40</v>
      </c>
      <c r="L5560" s="20">
        <v>60</v>
      </c>
      <c r="M5560" s="4">
        <v>6</v>
      </c>
      <c r="N5560" s="4">
        <v>3</v>
      </c>
      <c r="O5560" s="2">
        <v>42577</v>
      </c>
      <c r="P5560" s="3">
        <v>0.08</v>
      </c>
      <c r="Q5560" s="4">
        <v>5</v>
      </c>
      <c r="R5560" s="3">
        <v>6.24</v>
      </c>
      <c r="S55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0" t="str">
        <f>IF(AIRBNB[[#This Row],[RUIDO(dB)]]&lt;=4,"Silencioso",IF(AIRBNB[[#This Row],[RUIDO(dB)]]&lt;=5.5,"Poco Ruidoso","Ruidoso"))</f>
        <v>Ruidoso</v>
      </c>
      <c r="U5560" t="str">
        <f>IF(AND(AIRBNB[[#This Row],[PRECIO]]&lt;50,AIRBNB[[#This Row],[MIN_NOCHES]]&gt;3),"Dentro del presupuesto","No considerar")</f>
        <v>No considerar</v>
      </c>
      <c r="V5560" t="str">
        <f>VLOOKUP(AIRBNB[[#This Row],[HOST_ID]],Super_host[],5,FALSE)</f>
        <v>Host</v>
      </c>
    </row>
    <row r="5561" spans="1:22">
      <c r="A5561" s="4">
        <v>3970701</v>
      </c>
      <c r="B5561" t="s">
        <v>11685</v>
      </c>
      <c r="C5561" s="4">
        <v>20278196</v>
      </c>
      <c r="D5561" t="s">
        <v>632</v>
      </c>
      <c r="E5561" t="s">
        <v>11686</v>
      </c>
      <c r="F5561" s="4">
        <v>11212</v>
      </c>
      <c r="G5561" s="13" t="s">
        <v>4662</v>
      </c>
      <c r="H5561" s="13" t="s">
        <v>9306</v>
      </c>
      <c r="I5561" s="1">
        <v>4066303</v>
      </c>
      <c r="J5561" s="1">
        <v>-7392526</v>
      </c>
      <c r="K5561" t="s">
        <v>40</v>
      </c>
      <c r="L5561" s="20">
        <v>60</v>
      </c>
      <c r="M5561" s="4">
        <v>2</v>
      </c>
      <c r="N5561" s="4">
        <v>6</v>
      </c>
      <c r="O5561" s="2">
        <v>43499</v>
      </c>
      <c r="P5561" s="3">
        <v>0.26</v>
      </c>
      <c r="Q5561" s="4">
        <v>1</v>
      </c>
      <c r="R5561" s="3">
        <v>6.9</v>
      </c>
      <c r="S55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1" t="str">
        <f>IF(AIRBNB[[#This Row],[RUIDO(dB)]]&lt;=4,"Silencioso",IF(AIRBNB[[#This Row],[RUIDO(dB)]]&lt;=5.5,"Poco Ruidoso","Ruidoso"))</f>
        <v>Ruidoso</v>
      </c>
      <c r="U5561" t="str">
        <f>IF(AND(AIRBNB[[#This Row],[PRECIO]]&lt;50,AIRBNB[[#This Row],[MIN_NOCHES]]&gt;3),"Dentro del presupuesto","No considerar")</f>
        <v>No considerar</v>
      </c>
      <c r="V5561" t="str">
        <f>VLOOKUP(AIRBNB[[#This Row],[HOST_ID]],Super_host[],5,FALSE)</f>
        <v>Host</v>
      </c>
    </row>
    <row r="5562" spans="1:22">
      <c r="A5562" s="4">
        <v>5478901</v>
      </c>
      <c r="B5562" t="s">
        <v>6796</v>
      </c>
      <c r="C5562" s="4">
        <v>20121732</v>
      </c>
      <c r="D5562" t="s">
        <v>2415</v>
      </c>
      <c r="E5562" t="s">
        <v>6797</v>
      </c>
      <c r="F5562" s="4">
        <v>10030</v>
      </c>
      <c r="G5562" s="13" t="s">
        <v>124</v>
      </c>
      <c r="H5562" s="13" t="s">
        <v>148</v>
      </c>
      <c r="I5562" s="1">
        <v>4082205</v>
      </c>
      <c r="J5562" s="1">
        <v>-7394523</v>
      </c>
      <c r="K5562" t="s">
        <v>40</v>
      </c>
      <c r="L5562" s="20">
        <v>60</v>
      </c>
      <c r="M5562" s="4">
        <v>1</v>
      </c>
      <c r="N5562" s="4">
        <v>0</v>
      </c>
      <c r="O5562" s="2">
        <v>43639</v>
      </c>
      <c r="P5562" s="3">
        <v>0.04</v>
      </c>
      <c r="Q5562" s="4">
        <v>1</v>
      </c>
      <c r="R5562" s="3">
        <v>5.6</v>
      </c>
      <c r="S55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2" t="str">
        <f>IF(AIRBNB[[#This Row],[RUIDO(dB)]]&lt;=4,"Silencioso",IF(AIRBNB[[#This Row],[RUIDO(dB)]]&lt;=5.5,"Poco Ruidoso","Ruidoso"))</f>
        <v>Ruidoso</v>
      </c>
      <c r="U5562" t="str">
        <f>IF(AND(AIRBNB[[#This Row],[PRECIO]]&lt;50,AIRBNB[[#This Row],[MIN_NOCHES]]&gt;3),"Dentro del presupuesto","No considerar")</f>
        <v>No considerar</v>
      </c>
      <c r="V5562" t="str">
        <f>VLOOKUP(AIRBNB[[#This Row],[HOST_ID]],Super_host[],5,FALSE)</f>
        <v>Host</v>
      </c>
    </row>
    <row r="5563" spans="1:22">
      <c r="A5563" s="4">
        <v>4554473</v>
      </c>
      <c r="B5563" t="s">
        <v>9617</v>
      </c>
      <c r="C5563" s="4">
        <v>20042936</v>
      </c>
      <c r="D5563" t="s">
        <v>9618</v>
      </c>
      <c r="E5563" t="s">
        <v>9619</v>
      </c>
      <c r="F5563" s="4">
        <v>11238</v>
      </c>
      <c r="G5563" s="13" t="s">
        <v>4662</v>
      </c>
      <c r="H5563" s="13" t="s">
        <v>9323</v>
      </c>
      <c r="I5563" s="1">
        <v>4067376</v>
      </c>
      <c r="J5563" s="1">
        <v>-7396373</v>
      </c>
      <c r="K5563" t="s">
        <v>5</v>
      </c>
      <c r="L5563" s="20">
        <v>60</v>
      </c>
      <c r="M5563" s="4">
        <v>5</v>
      </c>
      <c r="N5563" s="4">
        <v>1</v>
      </c>
      <c r="O5563" s="2">
        <v>42507</v>
      </c>
      <c r="P5563" s="3">
        <v>0.03</v>
      </c>
      <c r="Q5563" s="4">
        <v>1</v>
      </c>
      <c r="R5563" s="3">
        <v>6.9</v>
      </c>
      <c r="S55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3" t="str">
        <f>IF(AIRBNB[[#This Row],[RUIDO(dB)]]&lt;=4,"Silencioso",IF(AIRBNB[[#This Row],[RUIDO(dB)]]&lt;=5.5,"Poco Ruidoso","Ruidoso"))</f>
        <v>Ruidoso</v>
      </c>
      <c r="U5563" t="str">
        <f>IF(AND(AIRBNB[[#This Row],[PRECIO]]&lt;50,AIRBNB[[#This Row],[MIN_NOCHES]]&gt;3),"Dentro del presupuesto","No considerar")</f>
        <v>No considerar</v>
      </c>
      <c r="V5563" t="str">
        <f>VLOOKUP(AIRBNB[[#This Row],[HOST_ID]],Super_host[],5,FALSE)</f>
        <v>Host</v>
      </c>
    </row>
    <row r="5564" spans="1:22">
      <c r="A5564" s="4">
        <v>4383734</v>
      </c>
      <c r="B5564" t="s">
        <v>11415</v>
      </c>
      <c r="C5564" s="4">
        <v>18674671</v>
      </c>
      <c r="D5564" t="s">
        <v>589</v>
      </c>
      <c r="E5564" t="s">
        <v>11416</v>
      </c>
      <c r="F5564" s="4">
        <v>11221</v>
      </c>
      <c r="G5564" s="13" t="s">
        <v>4662</v>
      </c>
      <c r="H5564" s="13" t="s">
        <v>9274</v>
      </c>
      <c r="I5564" s="1">
        <v>4069435</v>
      </c>
      <c r="J5564" s="1">
        <v>-7391852</v>
      </c>
      <c r="K5564" t="s">
        <v>40</v>
      </c>
      <c r="L5564" s="20">
        <v>60</v>
      </c>
      <c r="M5564" s="4">
        <v>2</v>
      </c>
      <c r="N5564" s="4">
        <v>12</v>
      </c>
      <c r="O5564" s="2">
        <v>42723</v>
      </c>
      <c r="P5564" s="3">
        <v>0.21</v>
      </c>
      <c r="Q5564" s="4">
        <v>1</v>
      </c>
      <c r="R5564" s="3">
        <v>6.9</v>
      </c>
      <c r="S55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4" t="str">
        <f>IF(AIRBNB[[#This Row],[RUIDO(dB)]]&lt;=4,"Silencioso",IF(AIRBNB[[#This Row],[RUIDO(dB)]]&lt;=5.5,"Poco Ruidoso","Ruidoso"))</f>
        <v>Ruidoso</v>
      </c>
      <c r="U5564" t="str">
        <f>IF(AND(AIRBNB[[#This Row],[PRECIO]]&lt;50,AIRBNB[[#This Row],[MIN_NOCHES]]&gt;3),"Dentro del presupuesto","No considerar")</f>
        <v>No considerar</v>
      </c>
      <c r="V5564" t="str">
        <f>VLOOKUP(AIRBNB[[#This Row],[HOST_ID]],Super_host[],5,FALSE)</f>
        <v>Host</v>
      </c>
    </row>
    <row r="5565" spans="1:22">
      <c r="A5565" s="4">
        <v>4666794</v>
      </c>
      <c r="B5565" t="s">
        <v>8027</v>
      </c>
      <c r="C5565" s="4">
        <v>18511357</v>
      </c>
      <c r="D5565" t="s">
        <v>346</v>
      </c>
      <c r="E5565" t="s">
        <v>8028</v>
      </c>
      <c r="F5565" s="4">
        <v>11105</v>
      </c>
      <c r="G5565" s="13" t="s">
        <v>7897</v>
      </c>
      <c r="H5565" s="13" t="s">
        <v>7898</v>
      </c>
      <c r="I5565" s="1">
        <v>4077272</v>
      </c>
      <c r="J5565" s="1">
        <v>-7390757</v>
      </c>
      <c r="K5565" t="s">
        <v>40</v>
      </c>
      <c r="L5565" s="20">
        <v>60</v>
      </c>
      <c r="M5565" s="4">
        <v>7</v>
      </c>
      <c r="N5565" s="4">
        <v>1</v>
      </c>
      <c r="O5565" s="2">
        <v>42917</v>
      </c>
      <c r="P5565" s="3">
        <v>0.04</v>
      </c>
      <c r="Q5565" s="4">
        <v>5</v>
      </c>
      <c r="R5565" s="3">
        <v>6.24</v>
      </c>
      <c r="S55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5" t="str">
        <f>IF(AIRBNB[[#This Row],[RUIDO(dB)]]&lt;=4,"Silencioso",IF(AIRBNB[[#This Row],[RUIDO(dB)]]&lt;=5.5,"Poco Ruidoso","Ruidoso"))</f>
        <v>Ruidoso</v>
      </c>
      <c r="U5565" t="str">
        <f>IF(AND(AIRBNB[[#This Row],[PRECIO]]&lt;50,AIRBNB[[#This Row],[MIN_NOCHES]]&gt;3),"Dentro del presupuesto","No considerar")</f>
        <v>No considerar</v>
      </c>
      <c r="V5565" t="str">
        <f>VLOOKUP(AIRBNB[[#This Row],[HOST_ID]],Super_host[],5,FALSE)</f>
        <v>Host</v>
      </c>
    </row>
    <row r="5566" spans="1:22">
      <c r="A5566" s="4">
        <v>5261712</v>
      </c>
      <c r="B5566" t="s">
        <v>301</v>
      </c>
      <c r="C5566" s="4">
        <v>17491348</v>
      </c>
      <c r="D5566" t="s">
        <v>302</v>
      </c>
      <c r="E5566" t="s">
        <v>303</v>
      </c>
      <c r="F5566" s="4">
        <v>10009</v>
      </c>
      <c r="G5566" s="13" t="s">
        <v>124</v>
      </c>
      <c r="H5566" s="13" t="s">
        <v>133</v>
      </c>
      <c r="I5566" s="1">
        <v>4072878</v>
      </c>
      <c r="J5566" s="1">
        <v>-7397747</v>
      </c>
      <c r="K5566" t="s">
        <v>40</v>
      </c>
      <c r="L5566" s="20">
        <v>60</v>
      </c>
      <c r="M5566" s="4">
        <v>7</v>
      </c>
      <c r="N5566" s="4">
        <v>1</v>
      </c>
      <c r="O5566" s="2">
        <v>42139</v>
      </c>
      <c r="P5566" s="3">
        <v>0.02</v>
      </c>
      <c r="Q5566" s="4">
        <v>1</v>
      </c>
      <c r="R5566" s="3">
        <v>5.6</v>
      </c>
      <c r="S55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6" t="str">
        <f>IF(AIRBNB[[#This Row],[RUIDO(dB)]]&lt;=4,"Silencioso",IF(AIRBNB[[#This Row],[RUIDO(dB)]]&lt;=5.5,"Poco Ruidoso","Ruidoso"))</f>
        <v>Ruidoso</v>
      </c>
      <c r="U5566" t="str">
        <f>IF(AND(AIRBNB[[#This Row],[PRECIO]]&lt;50,AIRBNB[[#This Row],[MIN_NOCHES]]&gt;3),"Dentro del presupuesto","No considerar")</f>
        <v>No considerar</v>
      </c>
      <c r="V5566" t="str">
        <f>VLOOKUP(AIRBNB[[#This Row],[HOST_ID]],Super_host[],5,FALSE)</f>
        <v>Host</v>
      </c>
    </row>
    <row r="5567" spans="1:22">
      <c r="A5567" s="4">
        <v>5251338</v>
      </c>
      <c r="B5567" t="s">
        <v>14174</v>
      </c>
      <c r="C5567" s="4">
        <v>17129810</v>
      </c>
      <c r="D5567" t="s">
        <v>194</v>
      </c>
      <c r="E5567" t="s">
        <v>14175</v>
      </c>
      <c r="F5567" s="4">
        <v>11231</v>
      </c>
      <c r="G5567" s="13" t="s">
        <v>4662</v>
      </c>
      <c r="H5567" s="13" t="s">
        <v>9747</v>
      </c>
      <c r="I5567" s="1">
        <v>4066541</v>
      </c>
      <c r="J5567" s="1">
        <v>-7401407</v>
      </c>
      <c r="K5567" t="s">
        <v>40</v>
      </c>
      <c r="L5567" s="20">
        <v>60</v>
      </c>
      <c r="M5567" s="4">
        <v>5</v>
      </c>
      <c r="N5567" s="4">
        <v>66</v>
      </c>
      <c r="O5567" s="2">
        <v>43406</v>
      </c>
      <c r="P5567" s="3">
        <v>1.75</v>
      </c>
      <c r="Q5567" s="4">
        <v>1</v>
      </c>
      <c r="R5567" s="3">
        <v>6.9</v>
      </c>
      <c r="S55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7" t="str">
        <f>IF(AIRBNB[[#This Row],[RUIDO(dB)]]&lt;=4,"Silencioso",IF(AIRBNB[[#This Row],[RUIDO(dB)]]&lt;=5.5,"Poco Ruidoso","Ruidoso"))</f>
        <v>Ruidoso</v>
      </c>
      <c r="U5567" t="str">
        <f>IF(AND(AIRBNB[[#This Row],[PRECIO]]&lt;50,AIRBNB[[#This Row],[MIN_NOCHES]]&gt;3),"Dentro del presupuesto","No considerar")</f>
        <v>No considerar</v>
      </c>
      <c r="V5567" t="str">
        <f>VLOOKUP(AIRBNB[[#This Row],[HOST_ID]],Super_host[],5,FALSE)</f>
        <v>Host</v>
      </c>
    </row>
    <row r="5568" spans="1:22">
      <c r="A5568" s="4">
        <v>3278530</v>
      </c>
      <c r="B5568" t="s">
        <v>11058</v>
      </c>
      <c r="C5568" s="4">
        <v>16572580</v>
      </c>
      <c r="D5568" t="s">
        <v>11059</v>
      </c>
      <c r="E5568" t="s">
        <v>9378</v>
      </c>
      <c r="F5568" s="4">
        <v>11206</v>
      </c>
      <c r="G5568" s="13" t="s">
        <v>4662</v>
      </c>
      <c r="H5568" s="13" t="s">
        <v>9218</v>
      </c>
      <c r="I5568" s="1">
        <v>4070943</v>
      </c>
      <c r="J5568" s="1">
        <v>-7394948</v>
      </c>
      <c r="K5568" t="s">
        <v>40</v>
      </c>
      <c r="L5568" s="20">
        <v>60</v>
      </c>
      <c r="M5568" s="4">
        <v>5</v>
      </c>
      <c r="N5568" s="4">
        <v>6</v>
      </c>
      <c r="O5568" s="2">
        <v>42984</v>
      </c>
      <c r="P5568" s="3">
        <v>0.16</v>
      </c>
      <c r="Q5568" s="4">
        <v>1</v>
      </c>
      <c r="R5568" s="3">
        <v>6.9</v>
      </c>
      <c r="S55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8" t="str">
        <f>IF(AIRBNB[[#This Row],[RUIDO(dB)]]&lt;=4,"Silencioso",IF(AIRBNB[[#This Row],[RUIDO(dB)]]&lt;=5.5,"Poco Ruidoso","Ruidoso"))</f>
        <v>Ruidoso</v>
      </c>
      <c r="U5568" t="str">
        <f>IF(AND(AIRBNB[[#This Row],[PRECIO]]&lt;50,AIRBNB[[#This Row],[MIN_NOCHES]]&gt;3),"Dentro del presupuesto","No considerar")</f>
        <v>No considerar</v>
      </c>
      <c r="V5568" t="str">
        <f>VLOOKUP(AIRBNB[[#This Row],[HOST_ID]],Super_host[],5,FALSE)</f>
        <v>Host</v>
      </c>
    </row>
    <row r="5569" spans="1:22">
      <c r="A5569" s="4">
        <v>3240838</v>
      </c>
      <c r="B5569" t="s">
        <v>2861</v>
      </c>
      <c r="C5569" s="4">
        <v>16396714</v>
      </c>
      <c r="D5569" t="s">
        <v>1380</v>
      </c>
      <c r="E5569" t="s">
        <v>2862</v>
      </c>
      <c r="F5569" s="4">
        <v>10016</v>
      </c>
      <c r="G5569" s="13" t="s">
        <v>124</v>
      </c>
      <c r="H5569" s="13" t="s">
        <v>175</v>
      </c>
      <c r="I5569" s="1">
        <v>4074059</v>
      </c>
      <c r="J5569" s="1">
        <v>-7397953</v>
      </c>
      <c r="K5569" t="s">
        <v>40</v>
      </c>
      <c r="L5569" s="20">
        <v>60</v>
      </c>
      <c r="M5569" s="4">
        <v>2</v>
      </c>
      <c r="N5569" s="4">
        <v>15</v>
      </c>
      <c r="O5569" s="2">
        <v>43582</v>
      </c>
      <c r="P5569" s="3">
        <v>0.25</v>
      </c>
      <c r="Q5569" s="4">
        <v>1</v>
      </c>
      <c r="R5569" s="3">
        <v>5.6</v>
      </c>
      <c r="S55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69" t="str">
        <f>IF(AIRBNB[[#This Row],[RUIDO(dB)]]&lt;=4,"Silencioso",IF(AIRBNB[[#This Row],[RUIDO(dB)]]&lt;=5.5,"Poco Ruidoso","Ruidoso"))</f>
        <v>Ruidoso</v>
      </c>
      <c r="U5569" t="str">
        <f>IF(AND(AIRBNB[[#This Row],[PRECIO]]&lt;50,AIRBNB[[#This Row],[MIN_NOCHES]]&gt;3),"Dentro del presupuesto","No considerar")</f>
        <v>No considerar</v>
      </c>
      <c r="V5569" t="str">
        <f>VLOOKUP(AIRBNB[[#This Row],[HOST_ID]],Super_host[],5,FALSE)</f>
        <v>Host</v>
      </c>
    </row>
    <row r="5570" spans="1:22">
      <c r="A5570" s="4">
        <v>3209866</v>
      </c>
      <c r="B5570" t="s">
        <v>9373</v>
      </c>
      <c r="C5570" s="4">
        <v>16258619</v>
      </c>
      <c r="D5570" t="s">
        <v>9374</v>
      </c>
      <c r="E5570" t="s">
        <v>9375</v>
      </c>
      <c r="F5570" s="4">
        <v>11237</v>
      </c>
      <c r="G5570" s="13" t="s">
        <v>4662</v>
      </c>
      <c r="H5570" s="13" t="s">
        <v>9222</v>
      </c>
      <c r="I5570" s="1">
        <v>4069802</v>
      </c>
      <c r="J5570" s="1">
        <v>-7397614</v>
      </c>
      <c r="K5570" t="s">
        <v>40</v>
      </c>
      <c r="L5570" s="20">
        <v>60</v>
      </c>
      <c r="M5570" s="4">
        <v>3</v>
      </c>
      <c r="N5570" s="4">
        <v>1</v>
      </c>
      <c r="O5570" s="2">
        <v>41899</v>
      </c>
      <c r="P5570" s="3">
        <v>0.02</v>
      </c>
      <c r="Q5570" s="4">
        <v>1</v>
      </c>
      <c r="R5570" s="3">
        <v>6.9</v>
      </c>
      <c r="S55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0" t="str">
        <f>IF(AIRBNB[[#This Row],[RUIDO(dB)]]&lt;=4,"Silencioso",IF(AIRBNB[[#This Row],[RUIDO(dB)]]&lt;=5.5,"Poco Ruidoso","Ruidoso"))</f>
        <v>Ruidoso</v>
      </c>
      <c r="U5570" t="str">
        <f>IF(AND(AIRBNB[[#This Row],[PRECIO]]&lt;50,AIRBNB[[#This Row],[MIN_NOCHES]]&gt;3),"Dentro del presupuesto","No considerar")</f>
        <v>No considerar</v>
      </c>
      <c r="V5570" t="str">
        <f>VLOOKUP(AIRBNB[[#This Row],[HOST_ID]],Super_host[],5,FALSE)</f>
        <v>Host</v>
      </c>
    </row>
    <row r="5571" spans="1:22">
      <c r="A5571" s="4">
        <v>4695408</v>
      </c>
      <c r="B5571" t="s">
        <v>960</v>
      </c>
      <c r="C5571" s="4">
        <v>15642271</v>
      </c>
      <c r="D5571" t="s">
        <v>961</v>
      </c>
      <c r="E5571" t="s">
        <v>962</v>
      </c>
      <c r="F5571" s="4">
        <v>10033</v>
      </c>
      <c r="G5571" s="13" t="s">
        <v>124</v>
      </c>
      <c r="H5571" s="13" t="s">
        <v>125</v>
      </c>
      <c r="I5571" s="1">
        <v>408442</v>
      </c>
      <c r="J5571" s="1">
        <v>-7393721</v>
      </c>
      <c r="K5571" t="s">
        <v>40</v>
      </c>
      <c r="L5571" s="20">
        <v>60</v>
      </c>
      <c r="M5571" s="4">
        <v>1</v>
      </c>
      <c r="N5571" s="4">
        <v>3</v>
      </c>
      <c r="O5571" s="2">
        <v>42198</v>
      </c>
      <c r="P5571" s="3">
        <v>0.05</v>
      </c>
      <c r="Q5571" s="4">
        <v>1</v>
      </c>
      <c r="R5571" s="3">
        <v>5.6</v>
      </c>
      <c r="S55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1" t="str">
        <f>IF(AIRBNB[[#This Row],[RUIDO(dB)]]&lt;=4,"Silencioso",IF(AIRBNB[[#This Row],[RUIDO(dB)]]&lt;=5.5,"Poco Ruidoso","Ruidoso"))</f>
        <v>Ruidoso</v>
      </c>
      <c r="U5571" t="str">
        <f>IF(AND(AIRBNB[[#This Row],[PRECIO]]&lt;50,AIRBNB[[#This Row],[MIN_NOCHES]]&gt;3),"Dentro del presupuesto","No considerar")</f>
        <v>No considerar</v>
      </c>
      <c r="V5571" t="str">
        <f>VLOOKUP(AIRBNB[[#This Row],[HOST_ID]],Super_host[],5,FALSE)</f>
        <v>Host</v>
      </c>
    </row>
    <row r="5572" spans="1:22">
      <c r="A5572" s="4">
        <v>4868048</v>
      </c>
      <c r="B5572" t="s">
        <v>15596</v>
      </c>
      <c r="C5572" s="4">
        <v>15442902</v>
      </c>
      <c r="D5572" t="s">
        <v>15597</v>
      </c>
      <c r="E5572" t="s">
        <v>15598</v>
      </c>
      <c r="F5572" s="4">
        <v>11217</v>
      </c>
      <c r="G5572" s="13" t="s">
        <v>4662</v>
      </c>
      <c r="H5572" s="13" t="s">
        <v>9576</v>
      </c>
      <c r="I5572" s="1">
        <v>406832</v>
      </c>
      <c r="J5572" s="1">
        <v>-7398109</v>
      </c>
      <c r="K5572" t="s">
        <v>40</v>
      </c>
      <c r="L5572" s="20">
        <v>60</v>
      </c>
      <c r="M5572" s="4">
        <v>1</v>
      </c>
      <c r="N5572" s="4">
        <v>0</v>
      </c>
      <c r="O5572" s="2">
        <v>43590</v>
      </c>
      <c r="P5572" s="3">
        <v>0.08</v>
      </c>
      <c r="Q5572" s="4">
        <v>1</v>
      </c>
      <c r="R5572" s="3">
        <v>6.9</v>
      </c>
      <c r="S55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2" t="str">
        <f>IF(AIRBNB[[#This Row],[RUIDO(dB)]]&lt;=4,"Silencioso",IF(AIRBNB[[#This Row],[RUIDO(dB)]]&lt;=5.5,"Poco Ruidoso","Ruidoso"))</f>
        <v>Ruidoso</v>
      </c>
      <c r="U5572" t="str">
        <f>IF(AND(AIRBNB[[#This Row],[PRECIO]]&lt;50,AIRBNB[[#This Row],[MIN_NOCHES]]&gt;3),"Dentro del presupuesto","No considerar")</f>
        <v>No considerar</v>
      </c>
      <c r="V5572" t="str">
        <f>VLOOKUP(AIRBNB[[#This Row],[HOST_ID]],Super_host[],5,FALSE)</f>
        <v>Host</v>
      </c>
    </row>
    <row r="5573" spans="1:22">
      <c r="A5573" s="4">
        <v>5284341</v>
      </c>
      <c r="B5573" t="s">
        <v>9115</v>
      </c>
      <c r="C5573" s="4">
        <v>15264295</v>
      </c>
      <c r="D5573" t="s">
        <v>725</v>
      </c>
      <c r="E5573" t="s">
        <v>9116</v>
      </c>
      <c r="F5573" s="4">
        <v>11377</v>
      </c>
      <c r="G5573" s="13" t="s">
        <v>7897</v>
      </c>
      <c r="H5573" s="13" t="s">
        <v>8271</v>
      </c>
      <c r="I5573" s="1">
        <v>4073973</v>
      </c>
      <c r="J5573" s="1">
        <v>-7390731</v>
      </c>
      <c r="K5573" t="s">
        <v>40</v>
      </c>
      <c r="L5573" s="20">
        <v>60</v>
      </c>
      <c r="M5573" s="4">
        <v>1</v>
      </c>
      <c r="N5573" s="4">
        <v>0</v>
      </c>
      <c r="O5573" s="2">
        <v>43590</v>
      </c>
      <c r="P5573" s="3">
        <v>0.08</v>
      </c>
      <c r="Q5573" s="4">
        <v>5</v>
      </c>
      <c r="R5573" s="3">
        <v>6.24</v>
      </c>
      <c r="S55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3" t="str">
        <f>IF(AIRBNB[[#This Row],[RUIDO(dB)]]&lt;=4,"Silencioso",IF(AIRBNB[[#This Row],[RUIDO(dB)]]&lt;=5.5,"Poco Ruidoso","Ruidoso"))</f>
        <v>Ruidoso</v>
      </c>
      <c r="U5573" t="str">
        <f>IF(AND(AIRBNB[[#This Row],[PRECIO]]&lt;50,AIRBNB[[#This Row],[MIN_NOCHES]]&gt;3),"Dentro del presupuesto","No considerar")</f>
        <v>No considerar</v>
      </c>
      <c r="V5573" t="str">
        <f>VLOOKUP(AIRBNB[[#This Row],[HOST_ID]],Super_host[],5,FALSE)</f>
        <v>Host</v>
      </c>
    </row>
    <row r="5574" spans="1:22">
      <c r="A5574" s="4">
        <v>3628190</v>
      </c>
      <c r="B5574" t="s">
        <v>11489</v>
      </c>
      <c r="C5574" s="4">
        <v>14905237</v>
      </c>
      <c r="D5574" t="s">
        <v>1476</v>
      </c>
      <c r="E5574" t="s">
        <v>11490</v>
      </c>
      <c r="F5574" s="4">
        <v>11226</v>
      </c>
      <c r="G5574" s="13" t="s">
        <v>4662</v>
      </c>
      <c r="H5574" s="13" t="s">
        <v>9427</v>
      </c>
      <c r="I5574" s="1">
        <v>4064372</v>
      </c>
      <c r="J5574" s="1">
        <v>-7395969</v>
      </c>
      <c r="K5574" t="s">
        <v>5</v>
      </c>
      <c r="L5574" s="20">
        <v>60</v>
      </c>
      <c r="M5574" s="4">
        <v>3</v>
      </c>
      <c r="N5574" s="4">
        <v>12</v>
      </c>
      <c r="O5574" s="2">
        <v>43331</v>
      </c>
      <c r="P5574" s="3">
        <v>0.22</v>
      </c>
      <c r="Q5574" s="4">
        <v>1</v>
      </c>
      <c r="R5574" s="3">
        <v>6.9</v>
      </c>
      <c r="S55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4" t="str">
        <f>IF(AIRBNB[[#This Row],[RUIDO(dB)]]&lt;=4,"Silencioso",IF(AIRBNB[[#This Row],[RUIDO(dB)]]&lt;=5.5,"Poco Ruidoso","Ruidoso"))</f>
        <v>Ruidoso</v>
      </c>
      <c r="U5574" t="str">
        <f>IF(AND(AIRBNB[[#This Row],[PRECIO]]&lt;50,AIRBNB[[#This Row],[MIN_NOCHES]]&gt;3),"Dentro del presupuesto","No considerar")</f>
        <v>No considerar</v>
      </c>
      <c r="V5574" t="str">
        <f>VLOOKUP(AIRBNB[[#This Row],[HOST_ID]],Super_host[],5,FALSE)</f>
        <v>Host</v>
      </c>
    </row>
    <row r="5575" spans="1:22">
      <c r="A5575" s="4">
        <v>3971534</v>
      </c>
      <c r="B5575" t="s">
        <v>10201</v>
      </c>
      <c r="C5575" s="4">
        <v>14741088</v>
      </c>
      <c r="D5575" t="s">
        <v>1201</v>
      </c>
      <c r="E5575" t="s">
        <v>10202</v>
      </c>
      <c r="F5575" s="4">
        <v>11231</v>
      </c>
      <c r="G5575" s="13" t="s">
        <v>4662</v>
      </c>
      <c r="H5575" s="13" t="s">
        <v>9237</v>
      </c>
      <c r="I5575" s="1">
        <v>4067845</v>
      </c>
      <c r="J5575" s="1">
        <v>-7399983</v>
      </c>
      <c r="K5575" t="s">
        <v>40</v>
      </c>
      <c r="L5575" s="20">
        <v>60</v>
      </c>
      <c r="M5575" s="4">
        <v>3</v>
      </c>
      <c r="N5575" s="4">
        <v>3</v>
      </c>
      <c r="O5575" s="2">
        <v>43070</v>
      </c>
      <c r="P5575" s="3">
        <v>7.0000000000000007E-2</v>
      </c>
      <c r="Q5575" s="4">
        <v>1</v>
      </c>
      <c r="R5575" s="3">
        <v>6.9</v>
      </c>
      <c r="S55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5" t="str">
        <f>IF(AIRBNB[[#This Row],[RUIDO(dB)]]&lt;=4,"Silencioso",IF(AIRBNB[[#This Row],[RUIDO(dB)]]&lt;=5.5,"Poco Ruidoso","Ruidoso"))</f>
        <v>Ruidoso</v>
      </c>
      <c r="U5575" t="str">
        <f>IF(AND(AIRBNB[[#This Row],[PRECIO]]&lt;50,AIRBNB[[#This Row],[MIN_NOCHES]]&gt;3),"Dentro del presupuesto","No considerar")</f>
        <v>No considerar</v>
      </c>
      <c r="V5575" t="str">
        <f>VLOOKUP(AIRBNB[[#This Row],[HOST_ID]],Super_host[],5,FALSE)</f>
        <v>Host</v>
      </c>
    </row>
    <row r="5576" spans="1:22">
      <c r="A5576" s="4">
        <v>2867115</v>
      </c>
      <c r="B5576" t="s">
        <v>8948</v>
      </c>
      <c r="C5576" s="4">
        <v>14655604</v>
      </c>
      <c r="D5576" t="s">
        <v>45</v>
      </c>
      <c r="E5576" t="s">
        <v>8949</v>
      </c>
      <c r="F5576" s="4">
        <v>11101</v>
      </c>
      <c r="G5576" s="13" t="s">
        <v>7897</v>
      </c>
      <c r="H5576" s="13" t="s">
        <v>7923</v>
      </c>
      <c r="I5576" s="1">
        <v>4074547</v>
      </c>
      <c r="J5576" s="1">
        <v>-7393184</v>
      </c>
      <c r="K5576" t="s">
        <v>40</v>
      </c>
      <c r="L5576" s="20">
        <v>60</v>
      </c>
      <c r="M5576" s="4">
        <v>2</v>
      </c>
      <c r="N5576" s="4">
        <v>55</v>
      </c>
      <c r="O5576" s="2">
        <v>43618</v>
      </c>
      <c r="P5576" s="3">
        <v>2.64</v>
      </c>
      <c r="Q5576" s="4">
        <v>5</v>
      </c>
      <c r="R5576" s="3">
        <v>6.24</v>
      </c>
      <c r="S55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6" t="str">
        <f>IF(AIRBNB[[#This Row],[RUIDO(dB)]]&lt;=4,"Silencioso",IF(AIRBNB[[#This Row],[RUIDO(dB)]]&lt;=5.5,"Poco Ruidoso","Ruidoso"))</f>
        <v>Ruidoso</v>
      </c>
      <c r="U5576" t="str">
        <f>IF(AND(AIRBNB[[#This Row],[PRECIO]]&lt;50,AIRBNB[[#This Row],[MIN_NOCHES]]&gt;3),"Dentro del presupuesto","No considerar")</f>
        <v>No considerar</v>
      </c>
      <c r="V5576" t="str">
        <f>VLOOKUP(AIRBNB[[#This Row],[HOST_ID]],Super_host[],5,FALSE)</f>
        <v>Host</v>
      </c>
    </row>
    <row r="5577" spans="1:22">
      <c r="A5577" s="4">
        <v>5395116</v>
      </c>
      <c r="B5577" t="s">
        <v>6882</v>
      </c>
      <c r="C5577" s="4">
        <v>14586567</v>
      </c>
      <c r="D5577" t="s">
        <v>3111</v>
      </c>
      <c r="E5577" t="s">
        <v>6883</v>
      </c>
      <c r="F5577" s="4">
        <v>10025</v>
      </c>
      <c r="G5577" s="13" t="s">
        <v>124</v>
      </c>
      <c r="H5577" s="13" t="s">
        <v>168</v>
      </c>
      <c r="I5577" s="1">
        <v>4079368</v>
      </c>
      <c r="J5577" s="1">
        <v>-7397324</v>
      </c>
      <c r="K5577" t="s">
        <v>5</v>
      </c>
      <c r="L5577" s="20">
        <v>60</v>
      </c>
      <c r="M5577" s="4">
        <v>1</v>
      </c>
      <c r="N5577" s="4">
        <v>0</v>
      </c>
      <c r="O5577" s="2">
        <v>43634</v>
      </c>
      <c r="P5577" s="3">
        <v>0.02</v>
      </c>
      <c r="Q5577" s="4">
        <v>1</v>
      </c>
      <c r="R5577" s="3">
        <v>5.6</v>
      </c>
      <c r="S55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7" t="str">
        <f>IF(AIRBNB[[#This Row],[RUIDO(dB)]]&lt;=4,"Silencioso",IF(AIRBNB[[#This Row],[RUIDO(dB)]]&lt;=5.5,"Poco Ruidoso","Ruidoso"))</f>
        <v>Ruidoso</v>
      </c>
      <c r="U5577" t="str">
        <f>IF(AND(AIRBNB[[#This Row],[PRECIO]]&lt;50,AIRBNB[[#This Row],[MIN_NOCHES]]&gt;3),"Dentro del presupuesto","No considerar")</f>
        <v>No considerar</v>
      </c>
      <c r="V5577" t="str">
        <f>VLOOKUP(AIRBNB[[#This Row],[HOST_ID]],Super_host[],5,FALSE)</f>
        <v>Host</v>
      </c>
    </row>
    <row r="5578" spans="1:22">
      <c r="A5578" s="4">
        <v>3235070</v>
      </c>
      <c r="B5578" t="s">
        <v>3981</v>
      </c>
      <c r="C5578" s="4">
        <v>14337132</v>
      </c>
      <c r="D5578" t="s">
        <v>3982</v>
      </c>
      <c r="E5578" t="s">
        <v>3983</v>
      </c>
      <c r="F5578" s="4">
        <v>10026</v>
      </c>
      <c r="G5578" s="13" t="s">
        <v>124</v>
      </c>
      <c r="H5578" s="13" t="s">
        <v>148</v>
      </c>
      <c r="I5578" s="1">
        <v>4080118</v>
      </c>
      <c r="J5578" s="1">
        <v>-7395451</v>
      </c>
      <c r="K5578" t="s">
        <v>5</v>
      </c>
      <c r="L5578" s="20">
        <v>60</v>
      </c>
      <c r="M5578" s="4">
        <v>2</v>
      </c>
      <c r="N5578" s="4">
        <v>31</v>
      </c>
      <c r="O5578" s="2">
        <v>43632</v>
      </c>
      <c r="P5578" s="3">
        <v>0.54</v>
      </c>
      <c r="Q5578" s="4">
        <v>1</v>
      </c>
      <c r="R5578" s="3">
        <v>5.6</v>
      </c>
      <c r="S55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8" t="str">
        <f>IF(AIRBNB[[#This Row],[RUIDO(dB)]]&lt;=4,"Silencioso",IF(AIRBNB[[#This Row],[RUIDO(dB)]]&lt;=5.5,"Poco Ruidoso","Ruidoso"))</f>
        <v>Ruidoso</v>
      </c>
      <c r="U5578" t="str">
        <f>IF(AND(AIRBNB[[#This Row],[PRECIO]]&lt;50,AIRBNB[[#This Row],[MIN_NOCHES]]&gt;3),"Dentro del presupuesto","No considerar")</f>
        <v>No considerar</v>
      </c>
      <c r="V5578" t="str">
        <f>VLOOKUP(AIRBNB[[#This Row],[HOST_ID]],Super_host[],5,FALSE)</f>
        <v>Host</v>
      </c>
    </row>
    <row r="5579" spans="1:22">
      <c r="A5579" s="4">
        <v>2608217</v>
      </c>
      <c r="B5579" t="s">
        <v>2036</v>
      </c>
      <c r="C5579" s="4">
        <v>13322169</v>
      </c>
      <c r="D5579" t="s">
        <v>2037</v>
      </c>
      <c r="E5579" t="s">
        <v>1277</v>
      </c>
      <c r="F5579" s="4">
        <v>10027</v>
      </c>
      <c r="G5579" s="13" t="s">
        <v>124</v>
      </c>
      <c r="H5579" s="13" t="s">
        <v>245</v>
      </c>
      <c r="I5579" s="1">
        <v>4081503</v>
      </c>
      <c r="J5579" s="1">
        <v>-7396029</v>
      </c>
      <c r="K5579" t="s">
        <v>5</v>
      </c>
      <c r="L5579" s="20">
        <v>60</v>
      </c>
      <c r="M5579" s="4">
        <v>5</v>
      </c>
      <c r="N5579" s="4">
        <v>9</v>
      </c>
      <c r="O5579" s="2">
        <v>43464</v>
      </c>
      <c r="P5579" s="3">
        <v>0.14000000000000001</v>
      </c>
      <c r="Q5579" s="4">
        <v>1</v>
      </c>
      <c r="R5579" s="3">
        <v>5.6</v>
      </c>
      <c r="S55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79" t="str">
        <f>IF(AIRBNB[[#This Row],[RUIDO(dB)]]&lt;=4,"Silencioso",IF(AIRBNB[[#This Row],[RUIDO(dB)]]&lt;=5.5,"Poco Ruidoso","Ruidoso"))</f>
        <v>Ruidoso</v>
      </c>
      <c r="U5579" t="str">
        <f>IF(AND(AIRBNB[[#This Row],[PRECIO]]&lt;50,AIRBNB[[#This Row],[MIN_NOCHES]]&gt;3),"Dentro del presupuesto","No considerar")</f>
        <v>No considerar</v>
      </c>
      <c r="V5579" t="str">
        <f>VLOOKUP(AIRBNB[[#This Row],[HOST_ID]],Super_host[],5,FALSE)</f>
        <v>Host</v>
      </c>
    </row>
    <row r="5580" spans="1:22">
      <c r="A5580" s="4">
        <v>2582812</v>
      </c>
      <c r="B5580" t="s">
        <v>13723</v>
      </c>
      <c r="C5580" s="4">
        <v>13225047</v>
      </c>
      <c r="D5580" t="s">
        <v>13724</v>
      </c>
      <c r="E5580" t="s">
        <v>13725</v>
      </c>
      <c r="F5580" s="4">
        <v>11249</v>
      </c>
      <c r="G5580" s="13" t="s">
        <v>4662</v>
      </c>
      <c r="H5580" s="13" t="s">
        <v>9218</v>
      </c>
      <c r="I5580" s="1">
        <v>4071997</v>
      </c>
      <c r="J5580" s="1">
        <v>-7395945</v>
      </c>
      <c r="K5580" t="s">
        <v>40</v>
      </c>
      <c r="L5580" s="20">
        <v>60</v>
      </c>
      <c r="M5580" s="4">
        <v>1</v>
      </c>
      <c r="N5580" s="4">
        <v>44</v>
      </c>
      <c r="O5580" s="2">
        <v>43187</v>
      </c>
      <c r="P5580" s="3">
        <v>1.24</v>
      </c>
      <c r="Q5580" s="4">
        <v>1</v>
      </c>
      <c r="R5580" s="3">
        <v>6.9</v>
      </c>
      <c r="S55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0" t="str">
        <f>IF(AIRBNB[[#This Row],[RUIDO(dB)]]&lt;=4,"Silencioso",IF(AIRBNB[[#This Row],[RUIDO(dB)]]&lt;=5.5,"Poco Ruidoso","Ruidoso"))</f>
        <v>Ruidoso</v>
      </c>
      <c r="U5580" t="str">
        <f>IF(AND(AIRBNB[[#This Row],[PRECIO]]&lt;50,AIRBNB[[#This Row],[MIN_NOCHES]]&gt;3),"Dentro del presupuesto","No considerar")</f>
        <v>No considerar</v>
      </c>
      <c r="V5580" t="str">
        <f>VLOOKUP(AIRBNB[[#This Row],[HOST_ID]],Super_host[],5,FALSE)</f>
        <v>Host</v>
      </c>
    </row>
    <row r="5581" spans="1:22">
      <c r="A5581" s="4">
        <v>3860899</v>
      </c>
      <c r="B5581" t="s">
        <v>15630</v>
      </c>
      <c r="C5581" s="4">
        <v>12749383</v>
      </c>
      <c r="D5581" t="s">
        <v>1918</v>
      </c>
      <c r="E5581" t="s">
        <v>15631</v>
      </c>
      <c r="F5581" s="4">
        <v>11206</v>
      </c>
      <c r="G5581" s="13" t="s">
        <v>4662</v>
      </c>
      <c r="H5581" s="13" t="s">
        <v>9218</v>
      </c>
      <c r="I5581" s="1">
        <v>4070684</v>
      </c>
      <c r="J5581" s="1">
        <v>-7394227</v>
      </c>
      <c r="K5581" t="s">
        <v>40</v>
      </c>
      <c r="L5581" s="20">
        <v>60</v>
      </c>
      <c r="M5581" s="4">
        <v>1</v>
      </c>
      <c r="N5581" s="4">
        <v>0</v>
      </c>
      <c r="O5581" s="2">
        <v>43038</v>
      </c>
      <c r="P5581" s="3">
        <v>0.16</v>
      </c>
      <c r="Q5581" s="4">
        <v>1</v>
      </c>
      <c r="R5581" s="3">
        <v>6.9</v>
      </c>
      <c r="S55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1" t="str">
        <f>IF(AIRBNB[[#This Row],[RUIDO(dB)]]&lt;=4,"Silencioso",IF(AIRBNB[[#This Row],[RUIDO(dB)]]&lt;=5.5,"Poco Ruidoso","Ruidoso"))</f>
        <v>Ruidoso</v>
      </c>
      <c r="U5581" t="str">
        <f>IF(AND(AIRBNB[[#This Row],[PRECIO]]&lt;50,AIRBNB[[#This Row],[MIN_NOCHES]]&gt;3),"Dentro del presupuesto","No considerar")</f>
        <v>No considerar</v>
      </c>
      <c r="V5581" t="str">
        <f>VLOOKUP(AIRBNB[[#This Row],[HOST_ID]],Super_host[],5,FALSE)</f>
        <v>Host</v>
      </c>
    </row>
    <row r="5582" spans="1:22">
      <c r="A5582" s="4">
        <v>2488022</v>
      </c>
      <c r="B5582" t="s">
        <v>5245</v>
      </c>
      <c r="C5582" s="4">
        <v>12732806</v>
      </c>
      <c r="D5582" t="s">
        <v>5246</v>
      </c>
      <c r="E5582" t="s">
        <v>5247</v>
      </c>
      <c r="F5582" s="4">
        <v>10031</v>
      </c>
      <c r="G5582" s="13" t="s">
        <v>124</v>
      </c>
      <c r="H5582" s="13" t="s">
        <v>148</v>
      </c>
      <c r="I5582" s="1">
        <v>408151</v>
      </c>
      <c r="J5582" s="1">
        <v>-7395147</v>
      </c>
      <c r="K5582" t="s">
        <v>40</v>
      </c>
      <c r="L5582" s="20">
        <v>60</v>
      </c>
      <c r="M5582" s="4">
        <v>1</v>
      </c>
      <c r="N5582" s="4">
        <v>19</v>
      </c>
      <c r="O5582" s="2">
        <v>43395</v>
      </c>
      <c r="P5582" s="3">
        <v>1.34</v>
      </c>
      <c r="Q5582" s="4">
        <v>1</v>
      </c>
      <c r="R5582" s="3">
        <v>5.6</v>
      </c>
      <c r="S55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2" t="str">
        <f>IF(AIRBNB[[#This Row],[RUIDO(dB)]]&lt;=4,"Silencioso",IF(AIRBNB[[#This Row],[RUIDO(dB)]]&lt;=5.5,"Poco Ruidoso","Ruidoso"))</f>
        <v>Ruidoso</v>
      </c>
      <c r="U5582" t="str">
        <f>IF(AND(AIRBNB[[#This Row],[PRECIO]]&lt;50,AIRBNB[[#This Row],[MIN_NOCHES]]&gt;3),"Dentro del presupuesto","No considerar")</f>
        <v>No considerar</v>
      </c>
      <c r="V5582" t="str">
        <f>VLOOKUP(AIRBNB[[#This Row],[HOST_ID]],Super_host[],5,FALSE)</f>
        <v>Host</v>
      </c>
    </row>
    <row r="5583" spans="1:22">
      <c r="A5583" s="4">
        <v>2361323</v>
      </c>
      <c r="B5583" t="s">
        <v>11493</v>
      </c>
      <c r="C5583" s="4">
        <v>12059266</v>
      </c>
      <c r="D5583" t="s">
        <v>11494</v>
      </c>
      <c r="E5583" t="s">
        <v>11495</v>
      </c>
      <c r="F5583" s="4">
        <v>11238</v>
      </c>
      <c r="G5583" s="13" t="s">
        <v>4662</v>
      </c>
      <c r="H5583" s="13" t="s">
        <v>9252</v>
      </c>
      <c r="I5583" s="1">
        <v>4067935</v>
      </c>
      <c r="J5583" s="1">
        <v>-739633</v>
      </c>
      <c r="K5583" t="s">
        <v>5</v>
      </c>
      <c r="L5583" s="20">
        <v>60</v>
      </c>
      <c r="M5583" s="4">
        <v>30</v>
      </c>
      <c r="N5583" s="4">
        <v>14</v>
      </c>
      <c r="O5583" s="2">
        <v>43302</v>
      </c>
      <c r="P5583" s="3">
        <v>0.22</v>
      </c>
      <c r="Q5583" s="4">
        <v>1</v>
      </c>
      <c r="R5583" s="3">
        <v>6.9</v>
      </c>
      <c r="S55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3" t="str">
        <f>IF(AIRBNB[[#This Row],[RUIDO(dB)]]&lt;=4,"Silencioso",IF(AIRBNB[[#This Row],[RUIDO(dB)]]&lt;=5.5,"Poco Ruidoso","Ruidoso"))</f>
        <v>Ruidoso</v>
      </c>
      <c r="U5583" t="str">
        <f>IF(AND(AIRBNB[[#This Row],[PRECIO]]&lt;50,AIRBNB[[#This Row],[MIN_NOCHES]]&gt;3),"Dentro del presupuesto","No considerar")</f>
        <v>No considerar</v>
      </c>
      <c r="V5583" t="str">
        <f>VLOOKUP(AIRBNB[[#This Row],[HOST_ID]],Super_host[],5,FALSE)</f>
        <v>Host</v>
      </c>
    </row>
    <row r="5584" spans="1:22">
      <c r="A5584" s="4">
        <v>2346089</v>
      </c>
      <c r="B5584" t="s">
        <v>15649</v>
      </c>
      <c r="C5584" s="4">
        <v>11981562</v>
      </c>
      <c r="D5584" t="s">
        <v>15650</v>
      </c>
      <c r="E5584" t="s">
        <v>15651</v>
      </c>
      <c r="F5584" s="4">
        <v>11221</v>
      </c>
      <c r="G5584" s="13" t="s">
        <v>4662</v>
      </c>
      <c r="H5584" s="13" t="s">
        <v>9230</v>
      </c>
      <c r="I5584" s="1">
        <v>406901</v>
      </c>
      <c r="J5584" s="1">
        <v>-7394524</v>
      </c>
      <c r="K5584" t="s">
        <v>40</v>
      </c>
      <c r="L5584" s="20">
        <v>60</v>
      </c>
      <c r="M5584" s="4">
        <v>2</v>
      </c>
      <c r="N5584" s="4">
        <v>0</v>
      </c>
      <c r="O5584" s="2">
        <v>42485</v>
      </c>
      <c r="P5584" s="3">
        <v>0.68</v>
      </c>
      <c r="Q5584" s="4">
        <v>1</v>
      </c>
      <c r="R5584" s="3">
        <v>6.9</v>
      </c>
      <c r="S55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4" t="str">
        <f>IF(AIRBNB[[#This Row],[RUIDO(dB)]]&lt;=4,"Silencioso",IF(AIRBNB[[#This Row],[RUIDO(dB)]]&lt;=5.5,"Poco Ruidoso","Ruidoso"))</f>
        <v>Ruidoso</v>
      </c>
      <c r="U5584" t="str">
        <f>IF(AND(AIRBNB[[#This Row],[PRECIO]]&lt;50,AIRBNB[[#This Row],[MIN_NOCHES]]&gt;3),"Dentro del presupuesto","No considerar")</f>
        <v>No considerar</v>
      </c>
      <c r="V5584" t="str">
        <f>VLOOKUP(AIRBNB[[#This Row],[HOST_ID]],Super_host[],5,FALSE)</f>
        <v>Host</v>
      </c>
    </row>
    <row r="5585" spans="1:22">
      <c r="A5585" s="4">
        <v>2262868</v>
      </c>
      <c r="B5585" t="s">
        <v>349</v>
      </c>
      <c r="C5585" s="4">
        <v>11163915</v>
      </c>
      <c r="D5585" t="s">
        <v>350</v>
      </c>
      <c r="E5585" t="s">
        <v>351</v>
      </c>
      <c r="F5585" s="4">
        <v>10025</v>
      </c>
      <c r="G5585" s="13" t="s">
        <v>124</v>
      </c>
      <c r="H5585" s="13" t="s">
        <v>168</v>
      </c>
      <c r="I5585" s="1">
        <v>4079432</v>
      </c>
      <c r="J5585" s="1">
        <v>-7397269</v>
      </c>
      <c r="K5585" t="s">
        <v>5</v>
      </c>
      <c r="L5585" s="20">
        <v>60</v>
      </c>
      <c r="M5585" s="4">
        <v>26</v>
      </c>
      <c r="N5585" s="4">
        <v>1</v>
      </c>
      <c r="O5585" s="2">
        <v>41875</v>
      </c>
      <c r="P5585" s="3">
        <v>0.02</v>
      </c>
      <c r="Q5585" s="4">
        <v>1</v>
      </c>
      <c r="R5585" s="3">
        <v>5.6</v>
      </c>
      <c r="S55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5" t="str">
        <f>IF(AIRBNB[[#This Row],[RUIDO(dB)]]&lt;=4,"Silencioso",IF(AIRBNB[[#This Row],[RUIDO(dB)]]&lt;=5.5,"Poco Ruidoso","Ruidoso"))</f>
        <v>Ruidoso</v>
      </c>
      <c r="U5585" t="str">
        <f>IF(AND(AIRBNB[[#This Row],[PRECIO]]&lt;50,AIRBNB[[#This Row],[MIN_NOCHES]]&gt;3),"Dentro del presupuesto","No considerar")</f>
        <v>No considerar</v>
      </c>
      <c r="V5585" t="str">
        <f>VLOOKUP(AIRBNB[[#This Row],[HOST_ID]],Super_host[],5,FALSE)</f>
        <v>Host</v>
      </c>
    </row>
    <row r="5586" spans="1:22">
      <c r="A5586" s="4">
        <v>4137645</v>
      </c>
      <c r="B5586" t="s">
        <v>9397</v>
      </c>
      <c r="C5586" s="4">
        <v>11134688</v>
      </c>
      <c r="D5586" t="s">
        <v>7842</v>
      </c>
      <c r="E5586" t="s">
        <v>9398</v>
      </c>
      <c r="F5586" s="4">
        <v>11211</v>
      </c>
      <c r="G5586" s="13" t="s">
        <v>4662</v>
      </c>
      <c r="H5586" s="13" t="s">
        <v>9218</v>
      </c>
      <c r="I5586" s="1">
        <v>4071243</v>
      </c>
      <c r="J5586" s="1">
        <v>-7395655</v>
      </c>
      <c r="K5586" t="s">
        <v>40</v>
      </c>
      <c r="L5586" s="20">
        <v>60</v>
      </c>
      <c r="M5586" s="4">
        <v>1</v>
      </c>
      <c r="N5586" s="4">
        <v>1</v>
      </c>
      <c r="O5586" s="2">
        <v>41905</v>
      </c>
      <c r="P5586" s="3">
        <v>0.02</v>
      </c>
      <c r="Q5586" s="4">
        <v>1</v>
      </c>
      <c r="R5586" s="3">
        <v>6.9</v>
      </c>
      <c r="S55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6" t="str">
        <f>IF(AIRBNB[[#This Row],[RUIDO(dB)]]&lt;=4,"Silencioso",IF(AIRBNB[[#This Row],[RUIDO(dB)]]&lt;=5.5,"Poco Ruidoso","Ruidoso"))</f>
        <v>Ruidoso</v>
      </c>
      <c r="U5586" t="str">
        <f>IF(AND(AIRBNB[[#This Row],[PRECIO]]&lt;50,AIRBNB[[#This Row],[MIN_NOCHES]]&gt;3),"Dentro del presupuesto","No considerar")</f>
        <v>No considerar</v>
      </c>
      <c r="V5586" t="str">
        <f>VLOOKUP(AIRBNB[[#This Row],[HOST_ID]],Super_host[],5,FALSE)</f>
        <v>Host</v>
      </c>
    </row>
    <row r="5587" spans="1:22">
      <c r="A5587" s="4">
        <v>2126376</v>
      </c>
      <c r="B5587" t="s">
        <v>15674</v>
      </c>
      <c r="C5587" s="4">
        <v>10846328</v>
      </c>
      <c r="D5587" t="s">
        <v>918</v>
      </c>
      <c r="E5587" t="s">
        <v>15675</v>
      </c>
      <c r="F5587" s="4">
        <v>11211</v>
      </c>
      <c r="G5587" s="13" t="s">
        <v>4662</v>
      </c>
      <c r="H5587" s="13" t="s">
        <v>9218</v>
      </c>
      <c r="I5587" s="1">
        <v>4071296</v>
      </c>
      <c r="J5587" s="1">
        <v>-7395088</v>
      </c>
      <c r="K5587" t="s">
        <v>40</v>
      </c>
      <c r="L5587" s="20">
        <v>60</v>
      </c>
      <c r="M5587" s="4">
        <v>4</v>
      </c>
      <c r="N5587" s="4">
        <v>0</v>
      </c>
      <c r="O5587" s="2">
        <v>42367</v>
      </c>
      <c r="P5587" s="3">
        <v>0.16</v>
      </c>
      <c r="Q5587" s="4">
        <v>1</v>
      </c>
      <c r="R5587" s="3">
        <v>6.9</v>
      </c>
      <c r="S55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7" t="str">
        <f>IF(AIRBNB[[#This Row],[RUIDO(dB)]]&lt;=4,"Silencioso",IF(AIRBNB[[#This Row],[RUIDO(dB)]]&lt;=5.5,"Poco Ruidoso","Ruidoso"))</f>
        <v>Ruidoso</v>
      </c>
      <c r="U5587" t="str">
        <f>IF(AND(AIRBNB[[#This Row],[PRECIO]]&lt;50,AIRBNB[[#This Row],[MIN_NOCHES]]&gt;3),"Dentro del presupuesto","No considerar")</f>
        <v>No considerar</v>
      </c>
      <c r="V5587" t="str">
        <f>VLOOKUP(AIRBNB[[#This Row],[HOST_ID]],Super_host[],5,FALSE)</f>
        <v>Host</v>
      </c>
    </row>
    <row r="5588" spans="1:22">
      <c r="A5588" s="4">
        <v>2083749</v>
      </c>
      <c r="B5588" t="s">
        <v>4611</v>
      </c>
      <c r="C5588" s="4">
        <v>10643341</v>
      </c>
      <c r="D5588" t="s">
        <v>4612</v>
      </c>
      <c r="E5588" t="s">
        <v>4613</v>
      </c>
      <c r="F5588" s="4">
        <v>10025</v>
      </c>
      <c r="G5588" s="13" t="s">
        <v>124</v>
      </c>
      <c r="H5588" s="13" t="s">
        <v>168</v>
      </c>
      <c r="I5588" s="1">
        <v>4080033</v>
      </c>
      <c r="J5588" s="1">
        <v>-7396509</v>
      </c>
      <c r="K5588" t="s">
        <v>5</v>
      </c>
      <c r="L5588" s="20">
        <v>60</v>
      </c>
      <c r="M5588" s="4">
        <v>90</v>
      </c>
      <c r="N5588" s="4">
        <v>54</v>
      </c>
      <c r="O5588" s="2">
        <v>43475</v>
      </c>
      <c r="P5588" s="3">
        <v>0.86</v>
      </c>
      <c r="Q5588" s="4">
        <v>1</v>
      </c>
      <c r="R5588" s="3">
        <v>5.6</v>
      </c>
      <c r="S55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8" t="str">
        <f>IF(AIRBNB[[#This Row],[RUIDO(dB)]]&lt;=4,"Silencioso",IF(AIRBNB[[#This Row],[RUIDO(dB)]]&lt;=5.5,"Poco Ruidoso","Ruidoso"))</f>
        <v>Ruidoso</v>
      </c>
      <c r="U5588" t="str">
        <f>IF(AND(AIRBNB[[#This Row],[PRECIO]]&lt;50,AIRBNB[[#This Row],[MIN_NOCHES]]&gt;3),"Dentro del presupuesto","No considerar")</f>
        <v>No considerar</v>
      </c>
      <c r="V5588" t="str">
        <f>VLOOKUP(AIRBNB[[#This Row],[HOST_ID]],Super_host[],5,FALSE)</f>
        <v>Host</v>
      </c>
    </row>
    <row r="5589" spans="1:22">
      <c r="A5589" s="4">
        <v>3741405</v>
      </c>
      <c r="B5589" t="s">
        <v>981</v>
      </c>
      <c r="C5589" s="4">
        <v>10577253</v>
      </c>
      <c r="D5589" t="s">
        <v>982</v>
      </c>
      <c r="E5589" t="s">
        <v>983</v>
      </c>
      <c r="F5589" s="4">
        <v>10027</v>
      </c>
      <c r="G5589" s="13" t="s">
        <v>124</v>
      </c>
      <c r="H5589" s="13" t="s">
        <v>148</v>
      </c>
      <c r="I5589" s="1">
        <v>4081217</v>
      </c>
      <c r="J5589" s="1">
        <v>-7395303</v>
      </c>
      <c r="K5589" t="s">
        <v>5</v>
      </c>
      <c r="L5589" s="20">
        <v>60</v>
      </c>
      <c r="M5589" s="4">
        <v>1</v>
      </c>
      <c r="N5589" s="4">
        <v>3</v>
      </c>
      <c r="O5589" s="2">
        <v>42371</v>
      </c>
      <c r="P5589" s="3">
        <v>0.05</v>
      </c>
      <c r="Q5589" s="4">
        <v>1</v>
      </c>
      <c r="R5589" s="3">
        <v>5.6</v>
      </c>
      <c r="S55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89" t="str">
        <f>IF(AIRBNB[[#This Row],[RUIDO(dB)]]&lt;=4,"Silencioso",IF(AIRBNB[[#This Row],[RUIDO(dB)]]&lt;=5.5,"Poco Ruidoso","Ruidoso"))</f>
        <v>Ruidoso</v>
      </c>
      <c r="U5589" t="str">
        <f>IF(AND(AIRBNB[[#This Row],[PRECIO]]&lt;50,AIRBNB[[#This Row],[MIN_NOCHES]]&gt;3),"Dentro del presupuesto","No considerar")</f>
        <v>No considerar</v>
      </c>
      <c r="V5589" t="str">
        <f>VLOOKUP(AIRBNB[[#This Row],[HOST_ID]],Super_host[],5,FALSE)</f>
        <v>Host</v>
      </c>
    </row>
    <row r="5590" spans="1:22">
      <c r="A5590" s="4">
        <v>2219294</v>
      </c>
      <c r="B5590" t="s">
        <v>6967</v>
      </c>
      <c r="C5590" s="4">
        <v>10485182</v>
      </c>
      <c r="D5590" t="s">
        <v>478</v>
      </c>
      <c r="E5590" t="s">
        <v>6968</v>
      </c>
      <c r="F5590" s="4">
        <v>10024</v>
      </c>
      <c r="G5590" s="13" t="s">
        <v>124</v>
      </c>
      <c r="H5590" s="13" t="s">
        <v>168</v>
      </c>
      <c r="I5590" s="1">
        <v>4078835</v>
      </c>
      <c r="J5590" s="1">
        <v>-7397257</v>
      </c>
      <c r="K5590" t="s">
        <v>5</v>
      </c>
      <c r="L5590" s="20">
        <v>60</v>
      </c>
      <c r="M5590" s="4">
        <v>1</v>
      </c>
      <c r="N5590" s="4">
        <v>0</v>
      </c>
      <c r="O5590" s="2">
        <v>43466</v>
      </c>
      <c r="P5590" s="3">
        <v>0.16</v>
      </c>
      <c r="Q5590" s="4">
        <v>1</v>
      </c>
      <c r="R5590" s="3">
        <v>5.6</v>
      </c>
      <c r="S55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0" t="str">
        <f>IF(AIRBNB[[#This Row],[RUIDO(dB)]]&lt;=4,"Silencioso",IF(AIRBNB[[#This Row],[RUIDO(dB)]]&lt;=5.5,"Poco Ruidoso","Ruidoso"))</f>
        <v>Ruidoso</v>
      </c>
      <c r="U5590" t="str">
        <f>IF(AND(AIRBNB[[#This Row],[PRECIO]]&lt;50,AIRBNB[[#This Row],[MIN_NOCHES]]&gt;3),"Dentro del presupuesto","No considerar")</f>
        <v>No considerar</v>
      </c>
      <c r="V5590" t="str">
        <f>VLOOKUP(AIRBNB[[#This Row],[HOST_ID]],Super_host[],5,FALSE)</f>
        <v>Host</v>
      </c>
    </row>
    <row r="5591" spans="1:22">
      <c r="A5591" s="4">
        <v>4415695</v>
      </c>
      <c r="B5591" t="s">
        <v>4200</v>
      </c>
      <c r="C5591" s="4">
        <v>10074473</v>
      </c>
      <c r="D5591" t="s">
        <v>4201</v>
      </c>
      <c r="E5591" t="s">
        <v>4202</v>
      </c>
      <c r="F5591" s="4">
        <v>10019</v>
      </c>
      <c r="G5591" s="13" t="s">
        <v>124</v>
      </c>
      <c r="H5591" s="13" t="s">
        <v>249</v>
      </c>
      <c r="I5591" s="1">
        <v>4076638</v>
      </c>
      <c r="J5591" s="1">
        <v>-7398741</v>
      </c>
      <c r="K5591" t="s">
        <v>40</v>
      </c>
      <c r="L5591" s="20">
        <v>60</v>
      </c>
      <c r="M5591" s="4">
        <v>1</v>
      </c>
      <c r="N5591" s="4">
        <v>22</v>
      </c>
      <c r="O5591" s="2">
        <v>43141</v>
      </c>
      <c r="P5591" s="3">
        <v>0.63</v>
      </c>
      <c r="Q5591" s="4">
        <v>1</v>
      </c>
      <c r="R5591" s="3">
        <v>5.6</v>
      </c>
      <c r="S55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1" t="str">
        <f>IF(AIRBNB[[#This Row],[RUIDO(dB)]]&lt;=4,"Silencioso",IF(AIRBNB[[#This Row],[RUIDO(dB)]]&lt;=5.5,"Poco Ruidoso","Ruidoso"))</f>
        <v>Ruidoso</v>
      </c>
      <c r="U5591" t="str">
        <f>IF(AND(AIRBNB[[#This Row],[PRECIO]]&lt;50,AIRBNB[[#This Row],[MIN_NOCHES]]&gt;3),"Dentro del presupuesto","No considerar")</f>
        <v>No considerar</v>
      </c>
      <c r="V5591" t="str">
        <f>VLOOKUP(AIRBNB[[#This Row],[HOST_ID]],Super_host[],5,FALSE)</f>
        <v>Host</v>
      </c>
    </row>
    <row r="5592" spans="1:22">
      <c r="A5592" s="4">
        <v>6613106</v>
      </c>
      <c r="B5592" t="s">
        <v>12128</v>
      </c>
      <c r="C5592" s="4">
        <v>10014644</v>
      </c>
      <c r="D5592" t="s">
        <v>12129</v>
      </c>
      <c r="E5592" t="s">
        <v>12130</v>
      </c>
      <c r="F5592" s="4">
        <v>11215</v>
      </c>
      <c r="G5592" s="13" t="s">
        <v>4662</v>
      </c>
      <c r="H5592" s="13" t="s">
        <v>9234</v>
      </c>
      <c r="I5592" s="1">
        <v>4066775</v>
      </c>
      <c r="J5592" s="1">
        <v>-7398151</v>
      </c>
      <c r="K5592" t="s">
        <v>40</v>
      </c>
      <c r="L5592" s="20">
        <v>60</v>
      </c>
      <c r="M5592" s="4">
        <v>3</v>
      </c>
      <c r="N5592" s="4">
        <v>18</v>
      </c>
      <c r="O5592" s="2">
        <v>43609</v>
      </c>
      <c r="P5592" s="3">
        <v>0.36</v>
      </c>
      <c r="Q5592" s="4">
        <v>1</v>
      </c>
      <c r="R5592" s="3">
        <v>6.9</v>
      </c>
      <c r="S55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2" t="str">
        <f>IF(AIRBNB[[#This Row],[RUIDO(dB)]]&lt;=4,"Silencioso",IF(AIRBNB[[#This Row],[RUIDO(dB)]]&lt;=5.5,"Poco Ruidoso","Ruidoso"))</f>
        <v>Ruidoso</v>
      </c>
      <c r="U5592" t="str">
        <f>IF(AND(AIRBNB[[#This Row],[PRECIO]]&lt;50,AIRBNB[[#This Row],[MIN_NOCHES]]&gt;3),"Dentro del presupuesto","No considerar")</f>
        <v>No considerar</v>
      </c>
      <c r="V5592" t="str">
        <f>VLOOKUP(AIRBNB[[#This Row],[HOST_ID]],Super_host[],5,FALSE)</f>
        <v>Host</v>
      </c>
    </row>
    <row r="5593" spans="1:22">
      <c r="A5593" s="4">
        <v>2168268</v>
      </c>
      <c r="B5593" t="s">
        <v>3751</v>
      </c>
      <c r="C5593" s="4">
        <v>9949214</v>
      </c>
      <c r="D5593" t="s">
        <v>1517</v>
      </c>
      <c r="E5593" t="s">
        <v>3752</v>
      </c>
      <c r="F5593" s="4">
        <v>10030</v>
      </c>
      <c r="G5593" s="13" t="s">
        <v>124</v>
      </c>
      <c r="H5593" s="13" t="s">
        <v>148</v>
      </c>
      <c r="I5593" s="1">
        <v>4082252</v>
      </c>
      <c r="J5593" s="1">
        <v>-7394462</v>
      </c>
      <c r="K5593" t="s">
        <v>40</v>
      </c>
      <c r="L5593" s="20">
        <v>60</v>
      </c>
      <c r="M5593" s="4">
        <v>2</v>
      </c>
      <c r="N5593" s="4">
        <v>13</v>
      </c>
      <c r="O5593" s="2">
        <v>42964</v>
      </c>
      <c r="P5593" s="3">
        <v>0.45</v>
      </c>
      <c r="Q5593" s="4">
        <v>1</v>
      </c>
      <c r="R5593" s="3">
        <v>5.6</v>
      </c>
      <c r="S55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3" t="str">
        <f>IF(AIRBNB[[#This Row],[RUIDO(dB)]]&lt;=4,"Silencioso",IF(AIRBNB[[#This Row],[RUIDO(dB)]]&lt;=5.5,"Poco Ruidoso","Ruidoso"))</f>
        <v>Ruidoso</v>
      </c>
      <c r="U5593" t="str">
        <f>IF(AND(AIRBNB[[#This Row],[PRECIO]]&lt;50,AIRBNB[[#This Row],[MIN_NOCHES]]&gt;3),"Dentro del presupuesto","No considerar")</f>
        <v>No considerar</v>
      </c>
      <c r="V5593" t="str">
        <f>VLOOKUP(AIRBNB[[#This Row],[HOST_ID]],Super_host[],5,FALSE)</f>
        <v>Host</v>
      </c>
    </row>
    <row r="5594" spans="1:22">
      <c r="A5594" s="4">
        <v>6043199</v>
      </c>
      <c r="B5594" t="s">
        <v>11955</v>
      </c>
      <c r="C5594" s="4">
        <v>9745447</v>
      </c>
      <c r="D5594" t="s">
        <v>4042</v>
      </c>
      <c r="E5594" t="s">
        <v>11956</v>
      </c>
      <c r="F5594" s="4">
        <v>11216</v>
      </c>
      <c r="G5594" s="13" t="s">
        <v>4662</v>
      </c>
      <c r="H5594" s="13" t="s">
        <v>9230</v>
      </c>
      <c r="I5594" s="1">
        <v>4068915</v>
      </c>
      <c r="J5594" s="1">
        <v>-7395116</v>
      </c>
      <c r="K5594" t="s">
        <v>40</v>
      </c>
      <c r="L5594" s="20">
        <v>60</v>
      </c>
      <c r="M5594" s="4">
        <v>1</v>
      </c>
      <c r="N5594" s="4">
        <v>11</v>
      </c>
      <c r="O5594" s="2">
        <v>43016</v>
      </c>
      <c r="P5594" s="3">
        <v>0.32</v>
      </c>
      <c r="Q5594" s="4">
        <v>1</v>
      </c>
      <c r="R5594" s="3">
        <v>6.9</v>
      </c>
      <c r="S55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4" t="str">
        <f>IF(AIRBNB[[#This Row],[RUIDO(dB)]]&lt;=4,"Silencioso",IF(AIRBNB[[#This Row],[RUIDO(dB)]]&lt;=5.5,"Poco Ruidoso","Ruidoso"))</f>
        <v>Ruidoso</v>
      </c>
      <c r="U5594" t="str">
        <f>IF(AND(AIRBNB[[#This Row],[PRECIO]]&lt;50,AIRBNB[[#This Row],[MIN_NOCHES]]&gt;3),"Dentro del presupuesto","No considerar")</f>
        <v>No considerar</v>
      </c>
      <c r="V5594" t="str">
        <f>VLOOKUP(AIRBNB[[#This Row],[HOST_ID]],Super_host[],5,FALSE)</f>
        <v>Host</v>
      </c>
    </row>
    <row r="5595" spans="1:22">
      <c r="A5595" s="4">
        <v>1846100</v>
      </c>
      <c r="B5595" t="s">
        <v>12054</v>
      </c>
      <c r="C5595" s="4">
        <v>9644289</v>
      </c>
      <c r="D5595" t="s">
        <v>12055</v>
      </c>
      <c r="E5595" t="s">
        <v>12056</v>
      </c>
      <c r="F5595" s="4">
        <v>11226</v>
      </c>
      <c r="G5595" s="13" t="s">
        <v>4662</v>
      </c>
      <c r="H5595" s="13" t="s">
        <v>9306</v>
      </c>
      <c r="I5595" s="1">
        <v>4064469</v>
      </c>
      <c r="J5595" s="1">
        <v>-739469</v>
      </c>
      <c r="K5595" t="s">
        <v>40</v>
      </c>
      <c r="L5595" s="20">
        <v>60</v>
      </c>
      <c r="M5595" s="4">
        <v>2</v>
      </c>
      <c r="N5595" s="4">
        <v>23</v>
      </c>
      <c r="O5595" s="2">
        <v>43404</v>
      </c>
      <c r="P5595" s="3">
        <v>0.34</v>
      </c>
      <c r="Q5595" s="4">
        <v>1</v>
      </c>
      <c r="R5595" s="3">
        <v>6.9</v>
      </c>
      <c r="S55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5" t="str">
        <f>IF(AIRBNB[[#This Row],[RUIDO(dB)]]&lt;=4,"Silencioso",IF(AIRBNB[[#This Row],[RUIDO(dB)]]&lt;=5.5,"Poco Ruidoso","Ruidoso"))</f>
        <v>Ruidoso</v>
      </c>
      <c r="U5595" t="str">
        <f>IF(AND(AIRBNB[[#This Row],[PRECIO]]&lt;50,AIRBNB[[#This Row],[MIN_NOCHES]]&gt;3),"Dentro del presupuesto","No considerar")</f>
        <v>No considerar</v>
      </c>
      <c r="V5595" t="str">
        <f>VLOOKUP(AIRBNB[[#This Row],[HOST_ID]],Super_host[],5,FALSE)</f>
        <v>Host</v>
      </c>
    </row>
    <row r="5596" spans="1:22">
      <c r="A5596" s="4">
        <v>1919766</v>
      </c>
      <c r="B5596" t="s">
        <v>6337</v>
      </c>
      <c r="C5596" s="4">
        <v>9501531</v>
      </c>
      <c r="D5596" t="s">
        <v>2275</v>
      </c>
      <c r="E5596" t="s">
        <v>6338</v>
      </c>
      <c r="F5596" s="4">
        <v>10031</v>
      </c>
      <c r="G5596" s="13" t="s">
        <v>124</v>
      </c>
      <c r="H5596" s="13" t="s">
        <v>148</v>
      </c>
      <c r="I5596" s="1">
        <v>4082438</v>
      </c>
      <c r="J5596" s="1">
        <v>-7394332</v>
      </c>
      <c r="K5596" t="s">
        <v>40</v>
      </c>
      <c r="L5596" s="20">
        <v>60</v>
      </c>
      <c r="M5596" s="4">
        <v>1</v>
      </c>
      <c r="N5596" s="4">
        <v>245</v>
      </c>
      <c r="O5596" s="2">
        <v>43653</v>
      </c>
      <c r="P5596" s="3">
        <v>3.6</v>
      </c>
      <c r="Q5596" s="4">
        <v>1</v>
      </c>
      <c r="R5596" s="3">
        <v>5.6</v>
      </c>
      <c r="S55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6" t="str">
        <f>IF(AIRBNB[[#This Row],[RUIDO(dB)]]&lt;=4,"Silencioso",IF(AIRBNB[[#This Row],[RUIDO(dB)]]&lt;=5.5,"Poco Ruidoso","Ruidoso"))</f>
        <v>Ruidoso</v>
      </c>
      <c r="U5596" t="str">
        <f>IF(AND(AIRBNB[[#This Row],[PRECIO]]&lt;50,AIRBNB[[#This Row],[MIN_NOCHES]]&gt;3),"Dentro del presupuesto","No considerar")</f>
        <v>No considerar</v>
      </c>
      <c r="V5596" t="str">
        <f>VLOOKUP(AIRBNB[[#This Row],[HOST_ID]],Super_host[],5,FALSE)</f>
        <v>Host</v>
      </c>
    </row>
    <row r="5597" spans="1:22">
      <c r="A5597" s="4">
        <v>1813829</v>
      </c>
      <c r="B5597" t="s">
        <v>5248</v>
      </c>
      <c r="C5597" s="4">
        <v>9501531</v>
      </c>
      <c r="D5597" t="s">
        <v>2275</v>
      </c>
      <c r="E5597" t="s">
        <v>5249</v>
      </c>
      <c r="F5597" s="4">
        <v>10031</v>
      </c>
      <c r="G5597" s="13" t="s">
        <v>124</v>
      </c>
      <c r="H5597" s="13" t="s">
        <v>148</v>
      </c>
      <c r="I5597" s="1">
        <v>4082519</v>
      </c>
      <c r="J5597" s="1">
        <v>-739453</v>
      </c>
      <c r="K5597" t="s">
        <v>40</v>
      </c>
      <c r="L5597" s="20">
        <v>60</v>
      </c>
      <c r="M5597" s="4">
        <v>1</v>
      </c>
      <c r="N5597" s="4">
        <v>93</v>
      </c>
      <c r="O5597" s="2">
        <v>43648</v>
      </c>
      <c r="P5597" s="3">
        <v>1.34</v>
      </c>
      <c r="Q5597" s="4">
        <v>1</v>
      </c>
      <c r="R5597" s="3">
        <v>5.6</v>
      </c>
      <c r="S55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7" t="str">
        <f>IF(AIRBNB[[#This Row],[RUIDO(dB)]]&lt;=4,"Silencioso",IF(AIRBNB[[#This Row],[RUIDO(dB)]]&lt;=5.5,"Poco Ruidoso","Ruidoso"))</f>
        <v>Ruidoso</v>
      </c>
      <c r="U5597" t="str">
        <f>IF(AND(AIRBNB[[#This Row],[PRECIO]]&lt;50,AIRBNB[[#This Row],[MIN_NOCHES]]&gt;3),"Dentro del presupuesto","No considerar")</f>
        <v>No considerar</v>
      </c>
      <c r="V5597" t="str">
        <f>VLOOKUP(AIRBNB[[#This Row],[HOST_ID]],Super_host[],5,FALSE)</f>
        <v>Host</v>
      </c>
    </row>
    <row r="5598" spans="1:22">
      <c r="A5598" s="4">
        <v>1781786</v>
      </c>
      <c r="B5598" t="s">
        <v>4403</v>
      </c>
      <c r="C5598" s="4">
        <v>9352452</v>
      </c>
      <c r="D5598" t="s">
        <v>4404</v>
      </c>
      <c r="E5598" t="s">
        <v>4405</v>
      </c>
      <c r="F5598" s="4">
        <v>10026</v>
      </c>
      <c r="G5598" s="13" t="s">
        <v>124</v>
      </c>
      <c r="H5598" s="13" t="s">
        <v>148</v>
      </c>
      <c r="I5598" s="1">
        <v>4080395</v>
      </c>
      <c r="J5598" s="1">
        <v>-7395519</v>
      </c>
      <c r="K5598" t="s">
        <v>5</v>
      </c>
      <c r="L5598" s="20">
        <v>60</v>
      </c>
      <c r="M5598" s="4">
        <v>3</v>
      </c>
      <c r="N5598" s="4">
        <v>50</v>
      </c>
      <c r="O5598" s="2">
        <v>43592</v>
      </c>
      <c r="P5598" s="3">
        <v>0.74</v>
      </c>
      <c r="Q5598" s="4">
        <v>1</v>
      </c>
      <c r="R5598" s="3">
        <v>5.6</v>
      </c>
      <c r="S55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8" t="str">
        <f>IF(AIRBNB[[#This Row],[RUIDO(dB)]]&lt;=4,"Silencioso",IF(AIRBNB[[#This Row],[RUIDO(dB)]]&lt;=5.5,"Poco Ruidoso","Ruidoso"))</f>
        <v>Ruidoso</v>
      </c>
      <c r="U5598" t="str">
        <f>IF(AND(AIRBNB[[#This Row],[PRECIO]]&lt;50,AIRBNB[[#This Row],[MIN_NOCHES]]&gt;3),"Dentro del presupuesto","No considerar")</f>
        <v>No considerar</v>
      </c>
      <c r="V5598" t="str">
        <f>VLOOKUP(AIRBNB[[#This Row],[HOST_ID]],Super_host[],5,FALSE)</f>
        <v>Host</v>
      </c>
    </row>
    <row r="5599" spans="1:22">
      <c r="A5599" s="4">
        <v>2150750</v>
      </c>
      <c r="B5599" t="s">
        <v>8214</v>
      </c>
      <c r="C5599" s="4">
        <v>9268805</v>
      </c>
      <c r="D5599" t="s">
        <v>399</v>
      </c>
      <c r="E5599" t="s">
        <v>8215</v>
      </c>
      <c r="F5599" s="4">
        <v>11104</v>
      </c>
      <c r="G5599" s="13" t="s">
        <v>7897</v>
      </c>
      <c r="H5599" s="13" t="s">
        <v>7923</v>
      </c>
      <c r="I5599" s="1">
        <v>4074527</v>
      </c>
      <c r="J5599" s="1">
        <v>-7391693</v>
      </c>
      <c r="K5599" t="s">
        <v>40</v>
      </c>
      <c r="L5599" s="20">
        <v>60</v>
      </c>
      <c r="M5599" s="4">
        <v>1</v>
      </c>
      <c r="N5599" s="4">
        <v>10</v>
      </c>
      <c r="O5599" s="2">
        <v>41924</v>
      </c>
      <c r="P5599" s="3">
        <v>0.16</v>
      </c>
      <c r="Q5599" s="4">
        <v>5</v>
      </c>
      <c r="R5599" s="3">
        <v>6.24</v>
      </c>
      <c r="S55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599" t="str">
        <f>IF(AIRBNB[[#This Row],[RUIDO(dB)]]&lt;=4,"Silencioso",IF(AIRBNB[[#This Row],[RUIDO(dB)]]&lt;=5.5,"Poco Ruidoso","Ruidoso"))</f>
        <v>Ruidoso</v>
      </c>
      <c r="U5599" t="str">
        <f>IF(AND(AIRBNB[[#This Row],[PRECIO]]&lt;50,AIRBNB[[#This Row],[MIN_NOCHES]]&gt;3),"Dentro del presupuesto","No considerar")</f>
        <v>No considerar</v>
      </c>
      <c r="V5599" t="str">
        <f>VLOOKUP(AIRBNB[[#This Row],[HOST_ID]],Super_host[],5,FALSE)</f>
        <v>Host</v>
      </c>
    </row>
    <row r="5600" spans="1:22">
      <c r="A5600" s="4">
        <v>1635672</v>
      </c>
      <c r="B5600" t="s">
        <v>4056</v>
      </c>
      <c r="C5600" s="4">
        <v>8687489</v>
      </c>
      <c r="D5600" t="s">
        <v>205</v>
      </c>
      <c r="E5600" t="s">
        <v>4057</v>
      </c>
      <c r="F5600" s="4">
        <v>10014</v>
      </c>
      <c r="G5600" s="13" t="s">
        <v>124</v>
      </c>
      <c r="H5600" s="13" t="s">
        <v>140</v>
      </c>
      <c r="I5600" s="1">
        <v>407338</v>
      </c>
      <c r="J5600" s="1">
        <v>-7400328</v>
      </c>
      <c r="K5600" t="s">
        <v>5</v>
      </c>
      <c r="L5600" s="20">
        <v>60</v>
      </c>
      <c r="M5600" s="4">
        <v>7</v>
      </c>
      <c r="N5600" s="4">
        <v>40</v>
      </c>
      <c r="O5600" s="2">
        <v>43064</v>
      </c>
      <c r="P5600" s="3">
        <v>0.56999999999999995</v>
      </c>
      <c r="Q5600" s="4">
        <v>1</v>
      </c>
      <c r="R5600" s="3">
        <v>5.6</v>
      </c>
      <c r="S56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0" t="str">
        <f>IF(AIRBNB[[#This Row],[RUIDO(dB)]]&lt;=4,"Silencioso",IF(AIRBNB[[#This Row],[RUIDO(dB)]]&lt;=5.5,"Poco Ruidoso","Ruidoso"))</f>
        <v>Ruidoso</v>
      </c>
      <c r="U5600" t="str">
        <f>IF(AND(AIRBNB[[#This Row],[PRECIO]]&lt;50,AIRBNB[[#This Row],[MIN_NOCHES]]&gt;3),"Dentro del presupuesto","No considerar")</f>
        <v>No considerar</v>
      </c>
      <c r="V5600" t="str">
        <f>VLOOKUP(AIRBNB[[#This Row],[HOST_ID]],Super_host[],5,FALSE)</f>
        <v>Host</v>
      </c>
    </row>
    <row r="5601" spans="1:22">
      <c r="A5601" s="4">
        <v>1700471</v>
      </c>
      <c r="B5601" t="s">
        <v>5329</v>
      </c>
      <c r="C5601" s="4">
        <v>8289663</v>
      </c>
      <c r="D5601" t="s">
        <v>614</v>
      </c>
      <c r="E5601" t="s">
        <v>5330</v>
      </c>
      <c r="F5601" s="4">
        <v>10030</v>
      </c>
      <c r="G5601" s="13" t="s">
        <v>124</v>
      </c>
      <c r="H5601" s="13" t="s">
        <v>148</v>
      </c>
      <c r="I5601" s="1">
        <v>4081976</v>
      </c>
      <c r="J5601" s="1">
        <v>-7394029</v>
      </c>
      <c r="K5601" t="s">
        <v>40</v>
      </c>
      <c r="L5601" s="20">
        <v>60</v>
      </c>
      <c r="M5601" s="4">
        <v>3</v>
      </c>
      <c r="N5601" s="4">
        <v>101</v>
      </c>
      <c r="O5601" s="2">
        <v>43626</v>
      </c>
      <c r="P5601" s="3">
        <v>1.44</v>
      </c>
      <c r="Q5601" s="4">
        <v>1</v>
      </c>
      <c r="R5601" s="3">
        <v>5.6</v>
      </c>
      <c r="S56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1" t="str">
        <f>IF(AIRBNB[[#This Row],[RUIDO(dB)]]&lt;=4,"Silencioso",IF(AIRBNB[[#This Row],[RUIDO(dB)]]&lt;=5.5,"Poco Ruidoso","Ruidoso"))</f>
        <v>Ruidoso</v>
      </c>
      <c r="U5601" t="str">
        <f>IF(AND(AIRBNB[[#This Row],[PRECIO]]&lt;50,AIRBNB[[#This Row],[MIN_NOCHES]]&gt;3),"Dentro del presupuesto","No considerar")</f>
        <v>No considerar</v>
      </c>
      <c r="V5601" t="str">
        <f>VLOOKUP(AIRBNB[[#This Row],[HOST_ID]],Super_host[],5,FALSE)</f>
        <v>Host</v>
      </c>
    </row>
    <row r="5602" spans="1:22">
      <c r="A5602" s="4">
        <v>2677779</v>
      </c>
      <c r="B5602" t="s">
        <v>8674</v>
      </c>
      <c r="C5602" s="4">
        <v>8083568</v>
      </c>
      <c r="D5602" t="s">
        <v>8675</v>
      </c>
      <c r="E5602" t="s">
        <v>8676</v>
      </c>
      <c r="F5602" s="4">
        <v>11372</v>
      </c>
      <c r="G5602" s="13" t="s">
        <v>7897</v>
      </c>
      <c r="H5602" s="13" t="s">
        <v>8009</v>
      </c>
      <c r="I5602" s="1">
        <v>4075107</v>
      </c>
      <c r="J5602" s="1">
        <v>-7387654</v>
      </c>
      <c r="K5602" t="s">
        <v>40</v>
      </c>
      <c r="L5602" s="20">
        <v>60</v>
      </c>
      <c r="M5602" s="4">
        <v>5</v>
      </c>
      <c r="N5602" s="4">
        <v>66</v>
      </c>
      <c r="O5602" s="2">
        <v>43612</v>
      </c>
      <c r="P5602" s="3">
        <v>1.05</v>
      </c>
      <c r="Q5602" s="4">
        <v>5</v>
      </c>
      <c r="R5602" s="3">
        <v>6.24</v>
      </c>
      <c r="S56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2" t="str">
        <f>IF(AIRBNB[[#This Row],[RUIDO(dB)]]&lt;=4,"Silencioso",IF(AIRBNB[[#This Row],[RUIDO(dB)]]&lt;=5.5,"Poco Ruidoso","Ruidoso"))</f>
        <v>Ruidoso</v>
      </c>
      <c r="U5602" t="str">
        <f>IF(AND(AIRBNB[[#This Row],[PRECIO]]&lt;50,AIRBNB[[#This Row],[MIN_NOCHES]]&gt;3),"Dentro del presupuesto","No considerar")</f>
        <v>No considerar</v>
      </c>
      <c r="V5602" t="str">
        <f>VLOOKUP(AIRBNB[[#This Row],[HOST_ID]],Super_host[],5,FALSE)</f>
        <v>Host</v>
      </c>
    </row>
    <row r="5603" spans="1:22">
      <c r="A5603" s="4">
        <v>1467392</v>
      </c>
      <c r="B5603" t="s">
        <v>5551</v>
      </c>
      <c r="C5603" s="4">
        <v>7858210</v>
      </c>
      <c r="D5603" t="s">
        <v>5552</v>
      </c>
      <c r="E5603" t="s">
        <v>5553</v>
      </c>
      <c r="F5603" s="4">
        <v>10037</v>
      </c>
      <c r="G5603" s="13" t="s">
        <v>124</v>
      </c>
      <c r="H5603" s="13" t="s">
        <v>148</v>
      </c>
      <c r="I5603" s="1">
        <v>4081384</v>
      </c>
      <c r="J5603" s="1">
        <v>-7393973</v>
      </c>
      <c r="K5603" t="s">
        <v>40</v>
      </c>
      <c r="L5603" s="20">
        <v>60</v>
      </c>
      <c r="M5603" s="4">
        <v>2</v>
      </c>
      <c r="N5603" s="4">
        <v>125</v>
      </c>
      <c r="O5603" s="2">
        <v>43644</v>
      </c>
      <c r="P5603" s="3">
        <v>1.77</v>
      </c>
      <c r="Q5603" s="4">
        <v>1</v>
      </c>
      <c r="R5603" s="3">
        <v>5.6</v>
      </c>
      <c r="S56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3" t="str">
        <f>IF(AIRBNB[[#This Row],[RUIDO(dB)]]&lt;=4,"Silencioso",IF(AIRBNB[[#This Row],[RUIDO(dB)]]&lt;=5.5,"Poco Ruidoso","Ruidoso"))</f>
        <v>Ruidoso</v>
      </c>
      <c r="U5603" t="str">
        <f>IF(AND(AIRBNB[[#This Row],[PRECIO]]&lt;50,AIRBNB[[#This Row],[MIN_NOCHES]]&gt;3),"Dentro del presupuesto","No considerar")</f>
        <v>No considerar</v>
      </c>
      <c r="V5603" t="str">
        <f>VLOOKUP(AIRBNB[[#This Row],[HOST_ID]],Super_host[],5,FALSE)</f>
        <v>Host</v>
      </c>
    </row>
    <row r="5604" spans="1:22">
      <c r="A5604" s="4">
        <v>5567361</v>
      </c>
      <c r="B5604" t="s">
        <v>15311</v>
      </c>
      <c r="C5604" s="4">
        <v>7797690</v>
      </c>
      <c r="D5604" t="s">
        <v>15312</v>
      </c>
      <c r="E5604" t="s">
        <v>15313</v>
      </c>
      <c r="F5604" s="4">
        <v>11226</v>
      </c>
      <c r="G5604" s="13" t="s">
        <v>4662</v>
      </c>
      <c r="H5604" s="13" t="s">
        <v>9481</v>
      </c>
      <c r="I5604" s="1">
        <v>4065507</v>
      </c>
      <c r="J5604" s="1">
        <v>-7395824</v>
      </c>
      <c r="K5604" t="s">
        <v>5</v>
      </c>
      <c r="L5604" s="20">
        <v>60</v>
      </c>
      <c r="M5604" s="4">
        <v>1</v>
      </c>
      <c r="N5604" s="4">
        <v>282</v>
      </c>
      <c r="O5604" s="2">
        <v>43653</v>
      </c>
      <c r="P5604" s="3">
        <v>5.51</v>
      </c>
      <c r="Q5604" s="4">
        <v>1</v>
      </c>
      <c r="R5604" s="3">
        <v>6.9</v>
      </c>
      <c r="S56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4" t="str">
        <f>IF(AIRBNB[[#This Row],[RUIDO(dB)]]&lt;=4,"Silencioso",IF(AIRBNB[[#This Row],[RUIDO(dB)]]&lt;=5.5,"Poco Ruidoso","Ruidoso"))</f>
        <v>Ruidoso</v>
      </c>
      <c r="U5604" t="str">
        <f>IF(AND(AIRBNB[[#This Row],[PRECIO]]&lt;50,AIRBNB[[#This Row],[MIN_NOCHES]]&gt;3),"Dentro del presupuesto","No considerar")</f>
        <v>No considerar</v>
      </c>
      <c r="V5604" t="str">
        <f>VLOOKUP(AIRBNB[[#This Row],[HOST_ID]],Super_host[],5,FALSE)</f>
        <v>Host</v>
      </c>
    </row>
    <row r="5605" spans="1:22">
      <c r="A5605" s="4">
        <v>2882666</v>
      </c>
      <c r="B5605" t="s">
        <v>1665</v>
      </c>
      <c r="C5605" s="4">
        <v>6964353</v>
      </c>
      <c r="D5605" t="s">
        <v>1666</v>
      </c>
      <c r="E5605" t="s">
        <v>1667</v>
      </c>
      <c r="F5605" s="4">
        <v>10025</v>
      </c>
      <c r="G5605" s="13" t="s">
        <v>124</v>
      </c>
      <c r="H5605" s="13" t="s">
        <v>168</v>
      </c>
      <c r="I5605" s="1">
        <v>4079972</v>
      </c>
      <c r="J5605" s="1">
        <v>-7396418</v>
      </c>
      <c r="K5605" t="s">
        <v>5</v>
      </c>
      <c r="L5605" s="20">
        <v>60</v>
      </c>
      <c r="M5605" s="4">
        <v>10</v>
      </c>
      <c r="N5605" s="4">
        <v>6</v>
      </c>
      <c r="O5605" s="2">
        <v>42550</v>
      </c>
      <c r="P5605" s="3">
        <v>0.1</v>
      </c>
      <c r="Q5605" s="4">
        <v>1</v>
      </c>
      <c r="R5605" s="3">
        <v>5.6</v>
      </c>
      <c r="S56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5" t="str">
        <f>IF(AIRBNB[[#This Row],[RUIDO(dB)]]&lt;=4,"Silencioso",IF(AIRBNB[[#This Row],[RUIDO(dB)]]&lt;=5.5,"Poco Ruidoso","Ruidoso"))</f>
        <v>Ruidoso</v>
      </c>
      <c r="U5605" t="str">
        <f>IF(AND(AIRBNB[[#This Row],[PRECIO]]&lt;50,AIRBNB[[#This Row],[MIN_NOCHES]]&gt;3),"Dentro del presupuesto","No considerar")</f>
        <v>No considerar</v>
      </c>
      <c r="V5605" t="str">
        <f>VLOOKUP(AIRBNB[[#This Row],[HOST_ID]],Super_host[],5,FALSE)</f>
        <v>Host</v>
      </c>
    </row>
    <row r="5606" spans="1:22">
      <c r="A5606" s="4">
        <v>1271361</v>
      </c>
      <c r="B5606" t="s">
        <v>11691</v>
      </c>
      <c r="C5606" s="4">
        <v>6912221</v>
      </c>
      <c r="D5606" t="s">
        <v>11692</v>
      </c>
      <c r="E5606" t="s">
        <v>11693</v>
      </c>
      <c r="F5606" s="4">
        <v>11237</v>
      </c>
      <c r="G5606" s="13" t="s">
        <v>4662</v>
      </c>
      <c r="H5606" s="13" t="s">
        <v>9218</v>
      </c>
      <c r="I5606" s="1">
        <v>407084</v>
      </c>
      <c r="J5606" s="1">
        <v>-7392642</v>
      </c>
      <c r="K5606" t="s">
        <v>40</v>
      </c>
      <c r="L5606" s="20">
        <v>60</v>
      </c>
      <c r="M5606" s="4">
        <v>5</v>
      </c>
      <c r="N5606" s="4">
        <v>6</v>
      </c>
      <c r="O5606" s="2">
        <v>43606</v>
      </c>
      <c r="P5606" s="3">
        <v>0.26</v>
      </c>
      <c r="Q5606" s="4">
        <v>1</v>
      </c>
      <c r="R5606" s="3">
        <v>6.9</v>
      </c>
      <c r="S56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6" t="str">
        <f>IF(AIRBNB[[#This Row],[RUIDO(dB)]]&lt;=4,"Silencioso",IF(AIRBNB[[#This Row],[RUIDO(dB)]]&lt;=5.5,"Poco Ruidoso","Ruidoso"))</f>
        <v>Ruidoso</v>
      </c>
      <c r="U5606" t="str">
        <f>IF(AND(AIRBNB[[#This Row],[PRECIO]]&lt;50,AIRBNB[[#This Row],[MIN_NOCHES]]&gt;3),"Dentro del presupuesto","No considerar")</f>
        <v>No considerar</v>
      </c>
      <c r="V5606" t="str">
        <f>VLOOKUP(AIRBNB[[#This Row],[HOST_ID]],Super_host[],5,FALSE)</f>
        <v>Host</v>
      </c>
    </row>
    <row r="5607" spans="1:22">
      <c r="A5607" s="4">
        <v>1291490</v>
      </c>
      <c r="B5607" t="s">
        <v>14319</v>
      </c>
      <c r="C5607" s="4">
        <v>6885157</v>
      </c>
      <c r="D5607" t="s">
        <v>11232</v>
      </c>
      <c r="E5607" t="s">
        <v>14320</v>
      </c>
      <c r="F5607" s="4">
        <v>11216</v>
      </c>
      <c r="G5607" s="13" t="s">
        <v>4662</v>
      </c>
      <c r="H5607" s="13" t="s">
        <v>9230</v>
      </c>
      <c r="I5607" s="1">
        <v>4068322</v>
      </c>
      <c r="J5607" s="1">
        <v>-7395085</v>
      </c>
      <c r="K5607" t="s">
        <v>40</v>
      </c>
      <c r="L5607" s="20">
        <v>60</v>
      </c>
      <c r="M5607" s="4">
        <v>1</v>
      </c>
      <c r="N5607" s="4">
        <v>142</v>
      </c>
      <c r="O5607" s="2">
        <v>43629</v>
      </c>
      <c r="P5607" s="3">
        <v>1.95</v>
      </c>
      <c r="Q5607" s="4">
        <v>1</v>
      </c>
      <c r="R5607" s="3">
        <v>6.9</v>
      </c>
      <c r="S56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7" t="str">
        <f>IF(AIRBNB[[#This Row],[RUIDO(dB)]]&lt;=4,"Silencioso",IF(AIRBNB[[#This Row],[RUIDO(dB)]]&lt;=5.5,"Poco Ruidoso","Ruidoso"))</f>
        <v>Ruidoso</v>
      </c>
      <c r="U5607" t="str">
        <f>IF(AND(AIRBNB[[#This Row],[PRECIO]]&lt;50,AIRBNB[[#This Row],[MIN_NOCHES]]&gt;3),"Dentro del presupuesto","No considerar")</f>
        <v>No considerar</v>
      </c>
      <c r="V5607" t="str">
        <f>VLOOKUP(AIRBNB[[#This Row],[HOST_ID]],Super_host[],5,FALSE)</f>
        <v>Host</v>
      </c>
    </row>
    <row r="5608" spans="1:22">
      <c r="A5608" s="4">
        <v>1987546</v>
      </c>
      <c r="B5608" t="s">
        <v>13887</v>
      </c>
      <c r="C5608" s="4">
        <v>6885157</v>
      </c>
      <c r="D5608" t="s">
        <v>11232</v>
      </c>
      <c r="E5608" t="s">
        <v>13888</v>
      </c>
      <c r="F5608" s="4">
        <v>11216</v>
      </c>
      <c r="G5608" s="13" t="s">
        <v>4662</v>
      </c>
      <c r="H5608" s="13" t="s">
        <v>9230</v>
      </c>
      <c r="I5608" s="1">
        <v>4068248</v>
      </c>
      <c r="J5608" s="1">
        <v>-7395149</v>
      </c>
      <c r="K5608" t="s">
        <v>40</v>
      </c>
      <c r="L5608" s="20">
        <v>60</v>
      </c>
      <c r="M5608" s="4">
        <v>1</v>
      </c>
      <c r="N5608" s="4">
        <v>93</v>
      </c>
      <c r="O5608" s="2">
        <v>43577</v>
      </c>
      <c r="P5608" s="3">
        <v>1.38</v>
      </c>
      <c r="Q5608" s="4">
        <v>1</v>
      </c>
      <c r="R5608" s="3">
        <v>6.9</v>
      </c>
      <c r="S56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8" t="str">
        <f>IF(AIRBNB[[#This Row],[RUIDO(dB)]]&lt;=4,"Silencioso",IF(AIRBNB[[#This Row],[RUIDO(dB)]]&lt;=5.5,"Poco Ruidoso","Ruidoso"))</f>
        <v>Ruidoso</v>
      </c>
      <c r="U5608" t="str">
        <f>IF(AND(AIRBNB[[#This Row],[PRECIO]]&lt;50,AIRBNB[[#This Row],[MIN_NOCHES]]&gt;3),"Dentro del presupuesto","No considerar")</f>
        <v>No considerar</v>
      </c>
      <c r="V5608" t="str">
        <f>VLOOKUP(AIRBNB[[#This Row],[HOST_ID]],Super_host[],5,FALSE)</f>
        <v>Host</v>
      </c>
    </row>
    <row r="5609" spans="1:22">
      <c r="A5609" s="4">
        <v>2521670</v>
      </c>
      <c r="B5609" t="s">
        <v>9661</v>
      </c>
      <c r="C5609" s="4">
        <v>6723969</v>
      </c>
      <c r="D5609" t="s">
        <v>9662</v>
      </c>
      <c r="E5609" t="s">
        <v>9663</v>
      </c>
      <c r="F5609" s="4">
        <v>11216</v>
      </c>
      <c r="G5609" s="13" t="s">
        <v>4662</v>
      </c>
      <c r="H5609" s="13" t="s">
        <v>9252</v>
      </c>
      <c r="I5609" s="1">
        <v>4067571</v>
      </c>
      <c r="J5609" s="1">
        <v>-7395161</v>
      </c>
      <c r="K5609" t="s">
        <v>5</v>
      </c>
      <c r="L5609" s="20">
        <v>60</v>
      </c>
      <c r="M5609" s="4">
        <v>1</v>
      </c>
      <c r="N5609" s="4">
        <v>2</v>
      </c>
      <c r="O5609" s="2">
        <v>41750</v>
      </c>
      <c r="P5609" s="3">
        <v>0.03</v>
      </c>
      <c r="Q5609" s="4">
        <v>1</v>
      </c>
      <c r="R5609" s="3">
        <v>6.9</v>
      </c>
      <c r="S56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09" t="str">
        <f>IF(AIRBNB[[#This Row],[RUIDO(dB)]]&lt;=4,"Silencioso",IF(AIRBNB[[#This Row],[RUIDO(dB)]]&lt;=5.5,"Poco Ruidoso","Ruidoso"))</f>
        <v>Ruidoso</v>
      </c>
      <c r="U5609" t="str">
        <f>IF(AND(AIRBNB[[#This Row],[PRECIO]]&lt;50,AIRBNB[[#This Row],[MIN_NOCHES]]&gt;3),"Dentro del presupuesto","No considerar")</f>
        <v>No considerar</v>
      </c>
      <c r="V5609" t="str">
        <f>VLOOKUP(AIRBNB[[#This Row],[HOST_ID]],Super_host[],5,FALSE)</f>
        <v>Host</v>
      </c>
    </row>
    <row r="5610" spans="1:22">
      <c r="A5610" s="4">
        <v>3485146</v>
      </c>
      <c r="B5610" t="s">
        <v>403</v>
      </c>
      <c r="C5610" s="4">
        <v>6707119</v>
      </c>
      <c r="D5610" t="s">
        <v>404</v>
      </c>
      <c r="E5610" t="s">
        <v>405</v>
      </c>
      <c r="F5610" s="4">
        <v>10027</v>
      </c>
      <c r="G5610" s="13" t="s">
        <v>124</v>
      </c>
      <c r="H5610" s="13" t="s">
        <v>148</v>
      </c>
      <c r="I5610" s="1">
        <v>408079</v>
      </c>
      <c r="J5610" s="1">
        <v>-7394887</v>
      </c>
      <c r="K5610" t="s">
        <v>5</v>
      </c>
      <c r="L5610" s="20">
        <v>60</v>
      </c>
      <c r="M5610" s="4">
        <v>1</v>
      </c>
      <c r="N5610" s="4">
        <v>1</v>
      </c>
      <c r="O5610" s="2">
        <v>42003</v>
      </c>
      <c r="P5610" s="3">
        <v>0.02</v>
      </c>
      <c r="Q5610" s="4">
        <v>1</v>
      </c>
      <c r="R5610" s="3">
        <v>5.6</v>
      </c>
      <c r="S56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0" t="str">
        <f>IF(AIRBNB[[#This Row],[RUIDO(dB)]]&lt;=4,"Silencioso",IF(AIRBNB[[#This Row],[RUIDO(dB)]]&lt;=5.5,"Poco Ruidoso","Ruidoso"))</f>
        <v>Ruidoso</v>
      </c>
      <c r="U5610" t="str">
        <f>IF(AND(AIRBNB[[#This Row],[PRECIO]]&lt;50,AIRBNB[[#This Row],[MIN_NOCHES]]&gt;3),"Dentro del presupuesto","No considerar")</f>
        <v>No considerar</v>
      </c>
      <c r="V5610" t="str">
        <f>VLOOKUP(AIRBNB[[#This Row],[HOST_ID]],Super_host[],5,FALSE)</f>
        <v>Host</v>
      </c>
    </row>
    <row r="5611" spans="1:22">
      <c r="A5611" s="4">
        <v>1490223</v>
      </c>
      <c r="B5611" t="s">
        <v>16435</v>
      </c>
      <c r="C5611" s="4">
        <v>6586128</v>
      </c>
      <c r="D5611" t="s">
        <v>16436</v>
      </c>
      <c r="E5611" t="s">
        <v>16437</v>
      </c>
      <c r="F5611" s="4">
        <v>10454</v>
      </c>
      <c r="G5611" s="13" t="s">
        <v>16360</v>
      </c>
      <c r="H5611" s="13" t="s">
        <v>16434</v>
      </c>
      <c r="I5611" s="1">
        <v>4080011</v>
      </c>
      <c r="J5611" s="1">
        <v>-739133</v>
      </c>
      <c r="K5611" t="s">
        <v>40</v>
      </c>
      <c r="L5611" s="20">
        <v>60</v>
      </c>
      <c r="M5611" s="4">
        <v>21</v>
      </c>
      <c r="N5611" s="4">
        <v>19</v>
      </c>
      <c r="O5611" s="2">
        <v>43467</v>
      </c>
      <c r="P5611" s="3">
        <v>0.28000000000000003</v>
      </c>
      <c r="Q5611" s="4">
        <v>5</v>
      </c>
      <c r="R5611" s="3">
        <v>7.84</v>
      </c>
      <c r="S56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1" t="str">
        <f>IF(AIRBNB[[#This Row],[RUIDO(dB)]]&lt;=4,"Silencioso",IF(AIRBNB[[#This Row],[RUIDO(dB)]]&lt;=5.5,"Poco Ruidoso","Ruidoso"))</f>
        <v>Ruidoso</v>
      </c>
      <c r="U5611" t="str">
        <f>IF(AND(AIRBNB[[#This Row],[PRECIO]]&lt;50,AIRBNB[[#This Row],[MIN_NOCHES]]&gt;3),"Dentro del presupuesto","No considerar")</f>
        <v>No considerar</v>
      </c>
      <c r="V5611" t="str">
        <f>VLOOKUP(AIRBNB[[#This Row],[HOST_ID]],Super_host[],5,FALSE)</f>
        <v>Host</v>
      </c>
    </row>
    <row r="5612" spans="1:22">
      <c r="A5612" s="4">
        <v>1195198</v>
      </c>
      <c r="B5612" t="s">
        <v>14625</v>
      </c>
      <c r="C5612" s="4">
        <v>6531502</v>
      </c>
      <c r="D5612" t="s">
        <v>14626</v>
      </c>
      <c r="E5612" t="s">
        <v>14627</v>
      </c>
      <c r="F5612" s="4">
        <v>11238</v>
      </c>
      <c r="G5612" s="13" t="s">
        <v>4662</v>
      </c>
      <c r="H5612" s="13" t="s">
        <v>9230</v>
      </c>
      <c r="I5612" s="1">
        <v>4068647</v>
      </c>
      <c r="J5612" s="1">
        <v>-7395909</v>
      </c>
      <c r="K5612" t="s">
        <v>5</v>
      </c>
      <c r="L5612" s="20">
        <v>60</v>
      </c>
      <c r="M5612" s="4">
        <v>3</v>
      </c>
      <c r="N5612" s="4">
        <v>155</v>
      </c>
      <c r="O5612" s="2">
        <v>43631</v>
      </c>
      <c r="P5612" s="3">
        <v>2.39</v>
      </c>
      <c r="Q5612" s="4">
        <v>1</v>
      </c>
      <c r="R5612" s="3">
        <v>6.9</v>
      </c>
      <c r="S56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2" t="str">
        <f>IF(AIRBNB[[#This Row],[RUIDO(dB)]]&lt;=4,"Silencioso",IF(AIRBNB[[#This Row],[RUIDO(dB)]]&lt;=5.5,"Poco Ruidoso","Ruidoso"))</f>
        <v>Ruidoso</v>
      </c>
      <c r="U5612" t="str">
        <f>IF(AND(AIRBNB[[#This Row],[PRECIO]]&lt;50,AIRBNB[[#This Row],[MIN_NOCHES]]&gt;3),"Dentro del presupuesto","No considerar")</f>
        <v>No considerar</v>
      </c>
      <c r="V5612" t="str">
        <f>VLOOKUP(AIRBNB[[#This Row],[HOST_ID]],Super_host[],5,FALSE)</f>
        <v>Host</v>
      </c>
    </row>
    <row r="5613" spans="1:22">
      <c r="A5613" s="4">
        <v>1831227</v>
      </c>
      <c r="B5613" t="s">
        <v>3949</v>
      </c>
      <c r="C5613" s="4">
        <v>6499364</v>
      </c>
      <c r="D5613" t="s">
        <v>399</v>
      </c>
      <c r="E5613" t="s">
        <v>3950</v>
      </c>
      <c r="F5613" s="4">
        <v>10027</v>
      </c>
      <c r="G5613" s="13" t="s">
        <v>124</v>
      </c>
      <c r="H5613" s="13" t="s">
        <v>148</v>
      </c>
      <c r="I5613" s="1">
        <v>4080964</v>
      </c>
      <c r="J5613" s="1">
        <v>-7394098</v>
      </c>
      <c r="K5613" t="s">
        <v>5</v>
      </c>
      <c r="L5613" s="20">
        <v>60</v>
      </c>
      <c r="M5613" s="4">
        <v>4</v>
      </c>
      <c r="N5613" s="4">
        <v>35</v>
      </c>
      <c r="O5613" s="2">
        <v>43635</v>
      </c>
      <c r="P5613" s="3">
        <v>0.52</v>
      </c>
      <c r="Q5613" s="4">
        <v>1</v>
      </c>
      <c r="R5613" s="3">
        <v>5.6</v>
      </c>
      <c r="S56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3" t="str">
        <f>IF(AIRBNB[[#This Row],[RUIDO(dB)]]&lt;=4,"Silencioso",IF(AIRBNB[[#This Row],[RUIDO(dB)]]&lt;=5.5,"Poco Ruidoso","Ruidoso"))</f>
        <v>Ruidoso</v>
      </c>
      <c r="U5613" t="str">
        <f>IF(AND(AIRBNB[[#This Row],[PRECIO]]&lt;50,AIRBNB[[#This Row],[MIN_NOCHES]]&gt;3),"Dentro del presupuesto","No considerar")</f>
        <v>No considerar</v>
      </c>
      <c r="V5613" t="str">
        <f>VLOOKUP(AIRBNB[[#This Row],[HOST_ID]],Super_host[],5,FALSE)</f>
        <v>Host</v>
      </c>
    </row>
    <row r="5614" spans="1:22">
      <c r="A5614" s="4">
        <v>1183236</v>
      </c>
      <c r="B5614" t="s">
        <v>9159</v>
      </c>
      <c r="C5614" s="4">
        <v>6472794</v>
      </c>
      <c r="D5614" t="s">
        <v>989</v>
      </c>
      <c r="E5614" t="s">
        <v>9160</v>
      </c>
      <c r="F5614" s="4">
        <v>11104</v>
      </c>
      <c r="G5614" s="13" t="s">
        <v>7897</v>
      </c>
      <c r="H5614" s="13" t="s">
        <v>7905</v>
      </c>
      <c r="I5614" s="1">
        <v>4074984</v>
      </c>
      <c r="J5614" s="1">
        <v>-7391834</v>
      </c>
      <c r="K5614" t="s">
        <v>40</v>
      </c>
      <c r="L5614" s="20">
        <v>60</v>
      </c>
      <c r="M5614" s="4">
        <v>1</v>
      </c>
      <c r="N5614" s="4">
        <v>0</v>
      </c>
      <c r="O5614" s="2">
        <v>43269</v>
      </c>
      <c r="P5614" s="3">
        <v>3.16</v>
      </c>
      <c r="Q5614" s="4">
        <v>5</v>
      </c>
      <c r="R5614" s="3">
        <v>6.24</v>
      </c>
      <c r="S56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4" t="str">
        <f>IF(AIRBNB[[#This Row],[RUIDO(dB)]]&lt;=4,"Silencioso",IF(AIRBNB[[#This Row],[RUIDO(dB)]]&lt;=5.5,"Poco Ruidoso","Ruidoso"))</f>
        <v>Ruidoso</v>
      </c>
      <c r="U5614" t="str">
        <f>IF(AND(AIRBNB[[#This Row],[PRECIO]]&lt;50,AIRBNB[[#This Row],[MIN_NOCHES]]&gt;3),"Dentro del presupuesto","No considerar")</f>
        <v>No considerar</v>
      </c>
      <c r="V5614" t="str">
        <f>VLOOKUP(AIRBNB[[#This Row],[HOST_ID]],Super_host[],5,FALSE)</f>
        <v>Host</v>
      </c>
    </row>
    <row r="5615" spans="1:22">
      <c r="A5615" s="4">
        <v>2093455</v>
      </c>
      <c r="B5615" t="s">
        <v>9050</v>
      </c>
      <c r="C5615" s="4">
        <v>6471461</v>
      </c>
      <c r="D5615" t="s">
        <v>334</v>
      </c>
      <c r="E5615" t="s">
        <v>9051</v>
      </c>
      <c r="F5615" s="4">
        <v>11385</v>
      </c>
      <c r="G5615" s="13" t="s">
        <v>7897</v>
      </c>
      <c r="H5615" s="13" t="s">
        <v>7937</v>
      </c>
      <c r="I5615" s="1">
        <v>4070716</v>
      </c>
      <c r="J5615" s="1">
        <v>-7389906</v>
      </c>
      <c r="K5615" t="s">
        <v>40</v>
      </c>
      <c r="L5615" s="20">
        <v>60</v>
      </c>
      <c r="M5615" s="4">
        <v>1</v>
      </c>
      <c r="N5615" s="4">
        <v>275</v>
      </c>
      <c r="O5615" s="2">
        <v>43651</v>
      </c>
      <c r="P5615" s="3">
        <v>4.6399999999999997</v>
      </c>
      <c r="Q5615" s="4">
        <v>5</v>
      </c>
      <c r="R5615" s="3">
        <v>6.24</v>
      </c>
      <c r="S56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5" t="str">
        <f>IF(AIRBNB[[#This Row],[RUIDO(dB)]]&lt;=4,"Silencioso",IF(AIRBNB[[#This Row],[RUIDO(dB)]]&lt;=5.5,"Poco Ruidoso","Ruidoso"))</f>
        <v>Ruidoso</v>
      </c>
      <c r="U5615" t="str">
        <f>IF(AND(AIRBNB[[#This Row],[PRECIO]]&lt;50,AIRBNB[[#This Row],[MIN_NOCHES]]&gt;3),"Dentro del presupuesto","No considerar")</f>
        <v>No considerar</v>
      </c>
      <c r="V5615" t="str">
        <f>VLOOKUP(AIRBNB[[#This Row],[HOST_ID]],Super_host[],5,FALSE)</f>
        <v>Host</v>
      </c>
    </row>
    <row r="5616" spans="1:22">
      <c r="A5616" s="4">
        <v>6031895</v>
      </c>
      <c r="B5616" t="s">
        <v>413</v>
      </c>
      <c r="C5616" s="4">
        <v>6396863</v>
      </c>
      <c r="D5616" t="s">
        <v>414</v>
      </c>
      <c r="E5616" t="s">
        <v>415</v>
      </c>
      <c r="F5616" s="4">
        <v>10019</v>
      </c>
      <c r="G5616" s="13" t="s">
        <v>124</v>
      </c>
      <c r="H5616" s="13" t="s">
        <v>416</v>
      </c>
      <c r="I5616" s="1">
        <v>4076257</v>
      </c>
      <c r="J5616" s="1">
        <v>-7398574</v>
      </c>
      <c r="K5616" t="s">
        <v>40</v>
      </c>
      <c r="L5616" s="20">
        <v>60</v>
      </c>
      <c r="M5616" s="4">
        <v>1</v>
      </c>
      <c r="N5616" s="4">
        <v>1</v>
      </c>
      <c r="O5616" s="2">
        <v>42218</v>
      </c>
      <c r="P5616" s="3">
        <v>0.02</v>
      </c>
      <c r="Q5616" s="4">
        <v>1</v>
      </c>
      <c r="R5616" s="3">
        <v>5.6</v>
      </c>
      <c r="S56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6" t="str">
        <f>IF(AIRBNB[[#This Row],[RUIDO(dB)]]&lt;=4,"Silencioso",IF(AIRBNB[[#This Row],[RUIDO(dB)]]&lt;=5.5,"Poco Ruidoso","Ruidoso"))</f>
        <v>Ruidoso</v>
      </c>
      <c r="U5616" t="str">
        <f>IF(AND(AIRBNB[[#This Row],[PRECIO]]&lt;50,AIRBNB[[#This Row],[MIN_NOCHES]]&gt;3),"Dentro del presupuesto","No considerar")</f>
        <v>No considerar</v>
      </c>
      <c r="V5616" t="str">
        <f>VLOOKUP(AIRBNB[[#This Row],[HOST_ID]],Super_host[],5,FALSE)</f>
        <v>Host</v>
      </c>
    </row>
    <row r="5617" spans="1:22">
      <c r="A5617" s="4">
        <v>5899598</v>
      </c>
      <c r="B5617" t="s">
        <v>104</v>
      </c>
      <c r="C5617" s="4">
        <v>6319915</v>
      </c>
      <c r="D5617" t="s">
        <v>105</v>
      </c>
      <c r="E5617" t="s">
        <v>24</v>
      </c>
      <c r="F5617" s="4">
        <v>10301</v>
      </c>
      <c r="G5617" s="13" t="s">
        <v>3</v>
      </c>
      <c r="H5617" s="13" t="s">
        <v>4</v>
      </c>
      <c r="I5617" s="1">
        <v>4064567</v>
      </c>
      <c r="J5617" s="1">
        <v>-7408368</v>
      </c>
      <c r="K5617" t="s">
        <v>5</v>
      </c>
      <c r="L5617" s="20">
        <v>60</v>
      </c>
      <c r="M5617" s="4">
        <v>4</v>
      </c>
      <c r="N5617" s="4">
        <v>118</v>
      </c>
      <c r="O5617" s="2">
        <v>43636</v>
      </c>
      <c r="P5617" s="3">
        <v>2.54</v>
      </c>
      <c r="Q5617" s="4">
        <v>1</v>
      </c>
      <c r="R5617" s="3">
        <v>5.19</v>
      </c>
      <c r="S5617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617" t="str">
        <f>IF(AIRBNB[[#This Row],[RUIDO(dB)]]&lt;=4,"Silencioso",IF(AIRBNB[[#This Row],[RUIDO(dB)]]&lt;=5.5,"Poco Ruidoso","Ruidoso"))</f>
        <v>Poco Ruidoso</v>
      </c>
      <c r="U5617" t="str">
        <f>IF(AND(AIRBNB[[#This Row],[PRECIO]]&lt;50,AIRBNB[[#This Row],[MIN_NOCHES]]&gt;3),"Dentro del presupuesto","No considerar")</f>
        <v>No considerar</v>
      </c>
      <c r="V5617" t="str">
        <f>VLOOKUP(AIRBNB[[#This Row],[HOST_ID]],Super_host[],5,FALSE)</f>
        <v>Host</v>
      </c>
    </row>
    <row r="5618" spans="1:22">
      <c r="A5618" s="4">
        <v>1148279</v>
      </c>
      <c r="B5618" t="s">
        <v>14264</v>
      </c>
      <c r="C5618" s="4">
        <v>6294856</v>
      </c>
      <c r="D5618" t="s">
        <v>14265</v>
      </c>
      <c r="E5618" t="s">
        <v>14266</v>
      </c>
      <c r="F5618" s="4">
        <v>11216</v>
      </c>
      <c r="G5618" s="13" t="s">
        <v>4662</v>
      </c>
      <c r="H5618" s="13" t="s">
        <v>9230</v>
      </c>
      <c r="I5618" s="1">
        <v>4068018</v>
      </c>
      <c r="J5618" s="1">
        <v>-7394839</v>
      </c>
      <c r="K5618" t="s">
        <v>40</v>
      </c>
      <c r="L5618" s="20">
        <v>60</v>
      </c>
      <c r="M5618" s="4">
        <v>3</v>
      </c>
      <c r="N5618" s="4">
        <v>140</v>
      </c>
      <c r="O5618" s="2">
        <v>43466</v>
      </c>
      <c r="P5618" s="3">
        <v>1.87</v>
      </c>
      <c r="Q5618" s="4">
        <v>1</v>
      </c>
      <c r="R5618" s="3">
        <v>6.9</v>
      </c>
      <c r="S56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8" t="str">
        <f>IF(AIRBNB[[#This Row],[RUIDO(dB)]]&lt;=4,"Silencioso",IF(AIRBNB[[#This Row],[RUIDO(dB)]]&lt;=5.5,"Poco Ruidoso","Ruidoso"))</f>
        <v>Ruidoso</v>
      </c>
      <c r="U5618" t="str">
        <f>IF(AND(AIRBNB[[#This Row],[PRECIO]]&lt;50,AIRBNB[[#This Row],[MIN_NOCHES]]&gt;3),"Dentro del presupuesto","No considerar")</f>
        <v>No considerar</v>
      </c>
      <c r="V5618" t="str">
        <f>VLOOKUP(AIRBNB[[#This Row],[HOST_ID]],Super_host[],5,FALSE)</f>
        <v>Host</v>
      </c>
    </row>
    <row r="5619" spans="1:22">
      <c r="A5619" s="4">
        <v>3441130</v>
      </c>
      <c r="B5619" t="s">
        <v>11696</v>
      </c>
      <c r="C5619" s="4">
        <v>6045456</v>
      </c>
      <c r="D5619" t="s">
        <v>233</v>
      </c>
      <c r="E5619" t="s">
        <v>11697</v>
      </c>
      <c r="F5619" s="4">
        <v>11211</v>
      </c>
      <c r="G5619" s="13" t="s">
        <v>4662</v>
      </c>
      <c r="H5619" s="13" t="s">
        <v>9218</v>
      </c>
      <c r="I5619" s="1">
        <v>4071409</v>
      </c>
      <c r="J5619" s="1">
        <v>-7393979</v>
      </c>
      <c r="K5619" t="s">
        <v>40</v>
      </c>
      <c r="L5619" s="20">
        <v>60</v>
      </c>
      <c r="M5619" s="4">
        <v>7</v>
      </c>
      <c r="N5619" s="4">
        <v>16</v>
      </c>
      <c r="O5619" s="2">
        <v>43560</v>
      </c>
      <c r="P5619" s="3">
        <v>0.26</v>
      </c>
      <c r="Q5619" s="4">
        <v>1</v>
      </c>
      <c r="R5619" s="3">
        <v>6.9</v>
      </c>
      <c r="S56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19" t="str">
        <f>IF(AIRBNB[[#This Row],[RUIDO(dB)]]&lt;=4,"Silencioso",IF(AIRBNB[[#This Row],[RUIDO(dB)]]&lt;=5.5,"Poco Ruidoso","Ruidoso"))</f>
        <v>Ruidoso</v>
      </c>
      <c r="U5619" t="str">
        <f>IF(AND(AIRBNB[[#This Row],[PRECIO]]&lt;50,AIRBNB[[#This Row],[MIN_NOCHES]]&gt;3),"Dentro del presupuesto","No considerar")</f>
        <v>No considerar</v>
      </c>
      <c r="V5619" t="str">
        <f>VLOOKUP(AIRBNB[[#This Row],[HOST_ID]],Super_host[],5,FALSE)</f>
        <v>Host</v>
      </c>
    </row>
    <row r="5620" spans="1:22">
      <c r="A5620" s="4">
        <v>1090732</v>
      </c>
      <c r="B5620" t="s">
        <v>9167</v>
      </c>
      <c r="C5620" s="4">
        <v>5993276</v>
      </c>
      <c r="D5620" t="s">
        <v>9168</v>
      </c>
      <c r="E5620" t="s">
        <v>9169</v>
      </c>
      <c r="F5620" s="4">
        <v>11415</v>
      </c>
      <c r="G5620" s="13" t="s">
        <v>7897</v>
      </c>
      <c r="H5620" s="13" t="s">
        <v>8277</v>
      </c>
      <c r="I5620" s="1">
        <v>407017</v>
      </c>
      <c r="J5620" s="1">
        <v>-7382316</v>
      </c>
      <c r="K5620" t="s">
        <v>268</v>
      </c>
      <c r="L5620" s="20">
        <v>60</v>
      </c>
      <c r="M5620" s="4">
        <v>7</v>
      </c>
      <c r="N5620" s="4">
        <v>0</v>
      </c>
      <c r="O5620" s="2">
        <v>43646</v>
      </c>
      <c r="P5620" s="3">
        <v>0.02</v>
      </c>
      <c r="Q5620" s="4">
        <v>5</v>
      </c>
      <c r="R5620" s="3">
        <v>6.24</v>
      </c>
      <c r="S56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0" t="str">
        <f>IF(AIRBNB[[#This Row],[RUIDO(dB)]]&lt;=4,"Silencioso",IF(AIRBNB[[#This Row],[RUIDO(dB)]]&lt;=5.5,"Poco Ruidoso","Ruidoso"))</f>
        <v>Ruidoso</v>
      </c>
      <c r="U5620" t="str">
        <f>IF(AND(AIRBNB[[#This Row],[PRECIO]]&lt;50,AIRBNB[[#This Row],[MIN_NOCHES]]&gt;3),"Dentro del presupuesto","No considerar")</f>
        <v>No considerar</v>
      </c>
      <c r="V5620" t="str">
        <f>VLOOKUP(AIRBNB[[#This Row],[HOST_ID]],Super_host[],5,FALSE)</f>
        <v>Host</v>
      </c>
    </row>
    <row r="5621" spans="1:22">
      <c r="A5621" s="4">
        <v>1121502</v>
      </c>
      <c r="B5621" t="s">
        <v>13279</v>
      </c>
      <c r="C5621" s="4">
        <v>5942292</v>
      </c>
      <c r="D5621" t="s">
        <v>13280</v>
      </c>
      <c r="E5621" t="s">
        <v>13281</v>
      </c>
      <c r="F5621" s="4">
        <v>11216</v>
      </c>
      <c r="G5621" s="13" t="s">
        <v>4662</v>
      </c>
      <c r="H5621" s="13" t="s">
        <v>9230</v>
      </c>
      <c r="I5621" s="1">
        <v>4068316</v>
      </c>
      <c r="J5621" s="1">
        <v>-7393906</v>
      </c>
      <c r="K5621" t="s">
        <v>40</v>
      </c>
      <c r="L5621" s="20">
        <v>60</v>
      </c>
      <c r="M5621" s="4">
        <v>1</v>
      </c>
      <c r="N5621" s="4">
        <v>65</v>
      </c>
      <c r="O5621" s="2">
        <v>43609</v>
      </c>
      <c r="P5621" s="3">
        <v>0.87</v>
      </c>
      <c r="Q5621" s="4">
        <v>1</v>
      </c>
      <c r="R5621" s="3">
        <v>6.9</v>
      </c>
      <c r="S56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1" t="str">
        <f>IF(AIRBNB[[#This Row],[RUIDO(dB)]]&lt;=4,"Silencioso",IF(AIRBNB[[#This Row],[RUIDO(dB)]]&lt;=5.5,"Poco Ruidoso","Ruidoso"))</f>
        <v>Ruidoso</v>
      </c>
      <c r="U5621" t="str">
        <f>IF(AND(AIRBNB[[#This Row],[PRECIO]]&lt;50,AIRBNB[[#This Row],[MIN_NOCHES]]&gt;3),"Dentro del presupuesto","No considerar")</f>
        <v>No considerar</v>
      </c>
      <c r="V5621" t="str">
        <f>VLOOKUP(AIRBNB[[#This Row],[HOST_ID]],Super_host[],5,FALSE)</f>
        <v>Host</v>
      </c>
    </row>
    <row r="5622" spans="1:22">
      <c r="A5622" s="4">
        <v>1028263</v>
      </c>
      <c r="B5622" t="s">
        <v>4638</v>
      </c>
      <c r="C5622" s="4">
        <v>5658953</v>
      </c>
      <c r="D5622" t="s">
        <v>3531</v>
      </c>
      <c r="E5622" t="s">
        <v>4639</v>
      </c>
      <c r="F5622" s="4">
        <v>10003</v>
      </c>
      <c r="G5622" s="13" t="s">
        <v>124</v>
      </c>
      <c r="H5622" s="13" t="s">
        <v>133</v>
      </c>
      <c r="I5622" s="1">
        <v>4072944</v>
      </c>
      <c r="J5622" s="1">
        <v>-7398645</v>
      </c>
      <c r="K5622" t="s">
        <v>40</v>
      </c>
      <c r="L5622" s="20">
        <v>60</v>
      </c>
      <c r="M5622" s="4">
        <v>5</v>
      </c>
      <c r="N5622" s="4">
        <v>66</v>
      </c>
      <c r="O5622" s="2">
        <v>43642</v>
      </c>
      <c r="P5622" s="3">
        <v>0.87</v>
      </c>
      <c r="Q5622" s="4">
        <v>1</v>
      </c>
      <c r="R5622" s="3">
        <v>5.6</v>
      </c>
      <c r="S56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2" t="str">
        <f>IF(AIRBNB[[#This Row],[RUIDO(dB)]]&lt;=4,"Silencioso",IF(AIRBNB[[#This Row],[RUIDO(dB)]]&lt;=5.5,"Poco Ruidoso","Ruidoso"))</f>
        <v>Ruidoso</v>
      </c>
      <c r="U5622" t="str">
        <f>IF(AND(AIRBNB[[#This Row],[PRECIO]]&lt;50,AIRBNB[[#This Row],[MIN_NOCHES]]&gt;3),"Dentro del presupuesto","No considerar")</f>
        <v>No considerar</v>
      </c>
      <c r="V5622" t="str">
        <f>VLOOKUP(AIRBNB[[#This Row],[HOST_ID]],Super_host[],5,FALSE)</f>
        <v>Host</v>
      </c>
    </row>
    <row r="5623" spans="1:22">
      <c r="A5623" s="4">
        <v>995469</v>
      </c>
      <c r="B5623" t="s">
        <v>426</v>
      </c>
      <c r="C5623" s="4">
        <v>5468901</v>
      </c>
      <c r="D5623" t="s">
        <v>427</v>
      </c>
      <c r="E5623" t="s">
        <v>428</v>
      </c>
      <c r="F5623" s="4">
        <v>10021</v>
      </c>
      <c r="G5623" s="13" t="s">
        <v>124</v>
      </c>
      <c r="H5623" s="13" t="s">
        <v>129</v>
      </c>
      <c r="I5623" s="1">
        <v>4076896</v>
      </c>
      <c r="J5623" s="1">
        <v>-7395898</v>
      </c>
      <c r="K5623" t="s">
        <v>40</v>
      </c>
      <c r="L5623" s="20">
        <v>60</v>
      </c>
      <c r="M5623" s="4">
        <v>7</v>
      </c>
      <c r="N5623" s="4">
        <v>1</v>
      </c>
      <c r="O5623" s="2">
        <v>42360</v>
      </c>
      <c r="P5623" s="3">
        <v>0.02</v>
      </c>
      <c r="Q5623" s="4">
        <v>1</v>
      </c>
      <c r="R5623" s="3">
        <v>5.6</v>
      </c>
      <c r="S56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3" t="str">
        <f>IF(AIRBNB[[#This Row],[RUIDO(dB)]]&lt;=4,"Silencioso",IF(AIRBNB[[#This Row],[RUIDO(dB)]]&lt;=5.5,"Poco Ruidoso","Ruidoso"))</f>
        <v>Ruidoso</v>
      </c>
      <c r="U5623" t="str">
        <f>IF(AND(AIRBNB[[#This Row],[PRECIO]]&lt;50,AIRBNB[[#This Row],[MIN_NOCHES]]&gt;3),"Dentro del presupuesto","No considerar")</f>
        <v>No considerar</v>
      </c>
      <c r="V5623" t="str">
        <f>VLOOKUP(AIRBNB[[#This Row],[HOST_ID]],Super_host[],5,FALSE)</f>
        <v>Host</v>
      </c>
    </row>
    <row r="5624" spans="1:22">
      <c r="A5624" s="4">
        <v>1307723</v>
      </c>
      <c r="B5624" t="s">
        <v>3927</v>
      </c>
      <c r="C5624" s="4">
        <v>5435074</v>
      </c>
      <c r="D5624" t="s">
        <v>247</v>
      </c>
      <c r="E5624" t="s">
        <v>3928</v>
      </c>
      <c r="F5624" s="4">
        <v>10025</v>
      </c>
      <c r="G5624" s="13" t="s">
        <v>124</v>
      </c>
      <c r="H5624" s="13" t="s">
        <v>168</v>
      </c>
      <c r="I5624" s="1">
        <v>4080274</v>
      </c>
      <c r="J5624" s="1">
        <v>-7396459</v>
      </c>
      <c r="K5624" t="s">
        <v>40</v>
      </c>
      <c r="L5624" s="20">
        <v>60</v>
      </c>
      <c r="M5624" s="4">
        <v>1</v>
      </c>
      <c r="N5624" s="4">
        <v>28</v>
      </c>
      <c r="O5624" s="2">
        <v>43608</v>
      </c>
      <c r="P5624" s="3">
        <v>0.51</v>
      </c>
      <c r="Q5624" s="4">
        <v>1</v>
      </c>
      <c r="R5624" s="3">
        <v>5.6</v>
      </c>
      <c r="S56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4" t="str">
        <f>IF(AIRBNB[[#This Row],[RUIDO(dB)]]&lt;=4,"Silencioso",IF(AIRBNB[[#This Row],[RUIDO(dB)]]&lt;=5.5,"Poco Ruidoso","Ruidoso"))</f>
        <v>Ruidoso</v>
      </c>
      <c r="U5624" t="str">
        <f>IF(AND(AIRBNB[[#This Row],[PRECIO]]&lt;50,AIRBNB[[#This Row],[MIN_NOCHES]]&gt;3),"Dentro del presupuesto","No considerar")</f>
        <v>No considerar</v>
      </c>
      <c r="V5624" t="str">
        <f>VLOOKUP(AIRBNB[[#This Row],[HOST_ID]],Super_host[],5,FALSE)</f>
        <v>Host</v>
      </c>
    </row>
    <row r="5625" spans="1:22">
      <c r="A5625" s="4">
        <v>6763899</v>
      </c>
      <c r="B5625" t="s">
        <v>1674</v>
      </c>
      <c r="C5625" s="4">
        <v>5360450</v>
      </c>
      <c r="D5625" t="s">
        <v>442</v>
      </c>
      <c r="E5625" t="s">
        <v>1675</v>
      </c>
      <c r="F5625" s="4">
        <v>10031</v>
      </c>
      <c r="G5625" s="13" t="s">
        <v>124</v>
      </c>
      <c r="H5625" s="13" t="s">
        <v>148</v>
      </c>
      <c r="I5625" s="1">
        <v>4081791</v>
      </c>
      <c r="J5625" s="1">
        <v>-7395357</v>
      </c>
      <c r="K5625" t="s">
        <v>40</v>
      </c>
      <c r="L5625" s="20">
        <v>60</v>
      </c>
      <c r="M5625" s="4">
        <v>1</v>
      </c>
      <c r="N5625" s="4">
        <v>5</v>
      </c>
      <c r="O5625" s="2">
        <v>42262</v>
      </c>
      <c r="P5625" s="3">
        <v>0.1</v>
      </c>
      <c r="Q5625" s="4">
        <v>1</v>
      </c>
      <c r="R5625" s="3">
        <v>5.6</v>
      </c>
      <c r="S56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5" t="str">
        <f>IF(AIRBNB[[#This Row],[RUIDO(dB)]]&lt;=4,"Silencioso",IF(AIRBNB[[#This Row],[RUIDO(dB)]]&lt;=5.5,"Poco Ruidoso","Ruidoso"))</f>
        <v>Ruidoso</v>
      </c>
      <c r="U5625" t="str">
        <f>IF(AND(AIRBNB[[#This Row],[PRECIO]]&lt;50,AIRBNB[[#This Row],[MIN_NOCHES]]&gt;3),"Dentro del presupuesto","No considerar")</f>
        <v>No considerar</v>
      </c>
      <c r="V5625" t="str">
        <f>VLOOKUP(AIRBNB[[#This Row],[HOST_ID]],Super_host[],5,FALSE)</f>
        <v>Host</v>
      </c>
    </row>
    <row r="5626" spans="1:22">
      <c r="A5626" s="4">
        <v>1000788</v>
      </c>
      <c r="B5626" t="s">
        <v>9475</v>
      </c>
      <c r="C5626" s="4">
        <v>4797532</v>
      </c>
      <c r="D5626" t="s">
        <v>9476</v>
      </c>
      <c r="E5626" t="s">
        <v>9477</v>
      </c>
      <c r="F5626" s="4">
        <v>11238</v>
      </c>
      <c r="G5626" s="13" t="s">
        <v>4662</v>
      </c>
      <c r="H5626" s="13" t="s">
        <v>9252</v>
      </c>
      <c r="I5626" s="1">
        <v>4067319</v>
      </c>
      <c r="J5626" s="1">
        <v>-7395987</v>
      </c>
      <c r="K5626" t="s">
        <v>5</v>
      </c>
      <c r="L5626" s="20">
        <v>60</v>
      </c>
      <c r="M5626" s="4">
        <v>28</v>
      </c>
      <c r="N5626" s="4">
        <v>1</v>
      </c>
      <c r="O5626" s="2">
        <v>42306</v>
      </c>
      <c r="P5626" s="3">
        <v>0.02</v>
      </c>
      <c r="Q5626" s="4">
        <v>1</v>
      </c>
      <c r="R5626" s="3">
        <v>6.9</v>
      </c>
      <c r="S56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6" t="str">
        <f>IF(AIRBNB[[#This Row],[RUIDO(dB)]]&lt;=4,"Silencioso",IF(AIRBNB[[#This Row],[RUIDO(dB)]]&lt;=5.5,"Poco Ruidoso","Ruidoso"))</f>
        <v>Ruidoso</v>
      </c>
      <c r="U5626" t="str">
        <f>IF(AND(AIRBNB[[#This Row],[PRECIO]]&lt;50,AIRBNB[[#This Row],[MIN_NOCHES]]&gt;3),"Dentro del presupuesto","No considerar")</f>
        <v>No considerar</v>
      </c>
      <c r="V5626" t="str">
        <f>VLOOKUP(AIRBNB[[#This Row],[HOST_ID]],Super_host[],5,FALSE)</f>
        <v>Host</v>
      </c>
    </row>
    <row r="5627" spans="1:22">
      <c r="A5627" s="4">
        <v>898669</v>
      </c>
      <c r="B5627" t="s">
        <v>5061</v>
      </c>
      <c r="C5627" s="4">
        <v>4782600</v>
      </c>
      <c r="D5627" t="s">
        <v>362</v>
      </c>
      <c r="E5627" t="s">
        <v>2285</v>
      </c>
      <c r="F5627" s="4">
        <v>10014</v>
      </c>
      <c r="G5627" s="13" t="s">
        <v>124</v>
      </c>
      <c r="H5627" s="13" t="s">
        <v>140</v>
      </c>
      <c r="I5627" s="1">
        <v>4073276</v>
      </c>
      <c r="J5627" s="1">
        <v>-7400074</v>
      </c>
      <c r="K5627" t="s">
        <v>5</v>
      </c>
      <c r="L5627" s="20">
        <v>60</v>
      </c>
      <c r="M5627" s="4">
        <v>3</v>
      </c>
      <c r="N5627" s="4">
        <v>90</v>
      </c>
      <c r="O5627" s="2">
        <v>43548</v>
      </c>
      <c r="P5627" s="3">
        <v>1.17</v>
      </c>
      <c r="Q5627" s="4">
        <v>1</v>
      </c>
      <c r="R5627" s="3">
        <v>5.6</v>
      </c>
      <c r="S56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7" t="str">
        <f>IF(AIRBNB[[#This Row],[RUIDO(dB)]]&lt;=4,"Silencioso",IF(AIRBNB[[#This Row],[RUIDO(dB)]]&lt;=5.5,"Poco Ruidoso","Ruidoso"))</f>
        <v>Ruidoso</v>
      </c>
      <c r="U5627" t="str">
        <f>IF(AND(AIRBNB[[#This Row],[PRECIO]]&lt;50,AIRBNB[[#This Row],[MIN_NOCHES]]&gt;3),"Dentro del presupuesto","No considerar")</f>
        <v>No considerar</v>
      </c>
      <c r="V5627" t="str">
        <f>VLOOKUP(AIRBNB[[#This Row],[HOST_ID]],Super_host[],5,FALSE)</f>
        <v>Host</v>
      </c>
    </row>
    <row r="5628" spans="1:22">
      <c r="A5628" s="4">
        <v>2061725</v>
      </c>
      <c r="B5628" t="s">
        <v>15086</v>
      </c>
      <c r="C5628" s="4">
        <v>4601412</v>
      </c>
      <c r="D5628" t="s">
        <v>14395</v>
      </c>
      <c r="E5628" t="s">
        <v>15087</v>
      </c>
      <c r="F5628" s="4">
        <v>11221</v>
      </c>
      <c r="G5628" s="13" t="s">
        <v>4662</v>
      </c>
      <c r="H5628" s="13" t="s">
        <v>9274</v>
      </c>
      <c r="I5628" s="1">
        <v>406922</v>
      </c>
      <c r="J5628" s="1">
        <v>-7392399</v>
      </c>
      <c r="K5628" t="s">
        <v>40</v>
      </c>
      <c r="L5628" s="20">
        <v>60</v>
      </c>
      <c r="M5628" s="4">
        <v>2</v>
      </c>
      <c r="N5628" s="4">
        <v>226</v>
      </c>
      <c r="O5628" s="2">
        <v>43646</v>
      </c>
      <c r="P5628" s="3">
        <v>3.42</v>
      </c>
      <c r="Q5628" s="4">
        <v>1</v>
      </c>
      <c r="R5628" s="3">
        <v>6.9</v>
      </c>
      <c r="S56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8" t="str">
        <f>IF(AIRBNB[[#This Row],[RUIDO(dB)]]&lt;=4,"Silencioso",IF(AIRBNB[[#This Row],[RUIDO(dB)]]&lt;=5.5,"Poco Ruidoso","Ruidoso"))</f>
        <v>Ruidoso</v>
      </c>
      <c r="U5628" t="str">
        <f>IF(AND(AIRBNB[[#This Row],[PRECIO]]&lt;50,AIRBNB[[#This Row],[MIN_NOCHES]]&gt;3),"Dentro del presupuesto","No considerar")</f>
        <v>No considerar</v>
      </c>
      <c r="V5628" t="str">
        <f>VLOOKUP(AIRBNB[[#This Row],[HOST_ID]],Super_host[],5,FALSE)</f>
        <v>Host</v>
      </c>
    </row>
    <row r="5629" spans="1:22">
      <c r="A5629" s="4">
        <v>2331154</v>
      </c>
      <c r="B5629" t="s">
        <v>11818</v>
      </c>
      <c r="C5629" s="4">
        <v>4467316</v>
      </c>
      <c r="D5629" t="s">
        <v>5241</v>
      </c>
      <c r="E5629" t="s">
        <v>11819</v>
      </c>
      <c r="F5629" s="4">
        <v>11206</v>
      </c>
      <c r="G5629" s="13" t="s">
        <v>4662</v>
      </c>
      <c r="H5629" s="13" t="s">
        <v>9218</v>
      </c>
      <c r="I5629" s="1">
        <v>4070874</v>
      </c>
      <c r="J5629" s="1">
        <v>-7393818</v>
      </c>
      <c r="K5629" t="s">
        <v>40</v>
      </c>
      <c r="L5629" s="20">
        <v>60</v>
      </c>
      <c r="M5629" s="4">
        <v>30</v>
      </c>
      <c r="N5629" s="4">
        <v>16</v>
      </c>
      <c r="O5629" s="2">
        <v>43651</v>
      </c>
      <c r="P5629" s="3">
        <v>0.28000000000000003</v>
      </c>
      <c r="Q5629" s="4">
        <v>1</v>
      </c>
      <c r="R5629" s="3">
        <v>6.9</v>
      </c>
      <c r="S56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29" t="str">
        <f>IF(AIRBNB[[#This Row],[RUIDO(dB)]]&lt;=4,"Silencioso",IF(AIRBNB[[#This Row],[RUIDO(dB)]]&lt;=5.5,"Poco Ruidoso","Ruidoso"))</f>
        <v>Ruidoso</v>
      </c>
      <c r="U5629" t="str">
        <f>IF(AND(AIRBNB[[#This Row],[PRECIO]]&lt;50,AIRBNB[[#This Row],[MIN_NOCHES]]&gt;3),"Dentro del presupuesto","No considerar")</f>
        <v>No considerar</v>
      </c>
      <c r="V5629" t="str">
        <f>VLOOKUP(AIRBNB[[#This Row],[HOST_ID]],Super_host[],5,FALSE)</f>
        <v>Host</v>
      </c>
    </row>
    <row r="5630" spans="1:22">
      <c r="A5630" s="4">
        <v>854253</v>
      </c>
      <c r="B5630" t="s">
        <v>10109</v>
      </c>
      <c r="C5630" s="4">
        <v>4461145</v>
      </c>
      <c r="D5630" t="s">
        <v>10110</v>
      </c>
      <c r="E5630" t="s">
        <v>10111</v>
      </c>
      <c r="F5630" s="4">
        <v>11218</v>
      </c>
      <c r="G5630" s="13" t="s">
        <v>4662</v>
      </c>
      <c r="H5630" s="13" t="s">
        <v>9427</v>
      </c>
      <c r="I5630" s="1">
        <v>406489</v>
      </c>
      <c r="J5630" s="1">
        <v>-7396872</v>
      </c>
      <c r="K5630" t="s">
        <v>5</v>
      </c>
      <c r="L5630" s="20">
        <v>60</v>
      </c>
      <c r="M5630" s="4">
        <v>5</v>
      </c>
      <c r="N5630" s="4">
        <v>3</v>
      </c>
      <c r="O5630" s="2">
        <v>43585</v>
      </c>
      <c r="P5630" s="3">
        <v>0.06</v>
      </c>
      <c r="Q5630" s="4">
        <v>1</v>
      </c>
      <c r="R5630" s="3">
        <v>6.9</v>
      </c>
      <c r="S56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0" t="str">
        <f>IF(AIRBNB[[#This Row],[RUIDO(dB)]]&lt;=4,"Silencioso",IF(AIRBNB[[#This Row],[RUIDO(dB)]]&lt;=5.5,"Poco Ruidoso","Ruidoso"))</f>
        <v>Ruidoso</v>
      </c>
      <c r="U5630" t="str">
        <f>IF(AND(AIRBNB[[#This Row],[PRECIO]]&lt;50,AIRBNB[[#This Row],[MIN_NOCHES]]&gt;3),"Dentro del presupuesto","No considerar")</f>
        <v>No considerar</v>
      </c>
      <c r="V5630" t="str">
        <f>VLOOKUP(AIRBNB[[#This Row],[HOST_ID]],Super_host[],5,FALSE)</f>
        <v>Host</v>
      </c>
    </row>
    <row r="5631" spans="1:22">
      <c r="A5631" s="4">
        <v>846549</v>
      </c>
      <c r="B5631" t="s">
        <v>9834</v>
      </c>
      <c r="C5631" s="4">
        <v>4420306</v>
      </c>
      <c r="D5631" t="s">
        <v>9835</v>
      </c>
      <c r="E5631" t="s">
        <v>9836</v>
      </c>
      <c r="F5631" s="4">
        <v>11205</v>
      </c>
      <c r="G5631" s="13" t="s">
        <v>4662</v>
      </c>
      <c r="H5631" s="13" t="s">
        <v>9230</v>
      </c>
      <c r="I5631" s="1">
        <v>4068941</v>
      </c>
      <c r="J5631" s="1">
        <v>-7395247</v>
      </c>
      <c r="K5631" t="s">
        <v>40</v>
      </c>
      <c r="L5631" s="20">
        <v>60</v>
      </c>
      <c r="M5631" s="4">
        <v>2</v>
      </c>
      <c r="N5631" s="4">
        <v>2</v>
      </c>
      <c r="O5631" s="2">
        <v>42218</v>
      </c>
      <c r="P5631" s="3">
        <v>0.04</v>
      </c>
      <c r="Q5631" s="4">
        <v>1</v>
      </c>
      <c r="R5631" s="3">
        <v>6.9</v>
      </c>
      <c r="S56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1" t="str">
        <f>IF(AIRBNB[[#This Row],[RUIDO(dB)]]&lt;=4,"Silencioso",IF(AIRBNB[[#This Row],[RUIDO(dB)]]&lt;=5.5,"Poco Ruidoso","Ruidoso"))</f>
        <v>Ruidoso</v>
      </c>
      <c r="U5631" t="str">
        <f>IF(AND(AIRBNB[[#This Row],[PRECIO]]&lt;50,AIRBNB[[#This Row],[MIN_NOCHES]]&gt;3),"Dentro del presupuesto","No considerar")</f>
        <v>No considerar</v>
      </c>
      <c r="V5631" t="str">
        <f>VLOOKUP(AIRBNB[[#This Row],[HOST_ID]],Super_host[],5,FALSE)</f>
        <v>Host</v>
      </c>
    </row>
    <row r="5632" spans="1:22">
      <c r="A5632" s="4">
        <v>832157</v>
      </c>
      <c r="B5632" t="s">
        <v>15844</v>
      </c>
      <c r="C5632" s="4">
        <v>4356301</v>
      </c>
      <c r="D5632" t="s">
        <v>15845</v>
      </c>
      <c r="E5632" t="s">
        <v>12944</v>
      </c>
      <c r="F5632" s="4">
        <v>11237</v>
      </c>
      <c r="G5632" s="13" t="s">
        <v>4662</v>
      </c>
      <c r="H5632" s="13" t="s">
        <v>9274</v>
      </c>
      <c r="I5632" s="1">
        <v>4070738</v>
      </c>
      <c r="J5632" s="1">
        <v>-7392213</v>
      </c>
      <c r="K5632" t="s">
        <v>40</v>
      </c>
      <c r="L5632" s="20">
        <v>60</v>
      </c>
      <c r="M5632" s="4">
        <v>1</v>
      </c>
      <c r="N5632" s="4">
        <v>0</v>
      </c>
      <c r="O5632" s="2">
        <v>43251</v>
      </c>
      <c r="P5632" s="3">
        <v>0.27</v>
      </c>
      <c r="Q5632" s="4">
        <v>1</v>
      </c>
      <c r="R5632" s="3">
        <v>6.9</v>
      </c>
      <c r="S56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2" t="str">
        <f>IF(AIRBNB[[#This Row],[RUIDO(dB)]]&lt;=4,"Silencioso",IF(AIRBNB[[#This Row],[RUIDO(dB)]]&lt;=5.5,"Poco Ruidoso","Ruidoso"))</f>
        <v>Ruidoso</v>
      </c>
      <c r="U5632" t="str">
        <f>IF(AND(AIRBNB[[#This Row],[PRECIO]]&lt;50,AIRBNB[[#This Row],[MIN_NOCHES]]&gt;3),"Dentro del presupuesto","No considerar")</f>
        <v>No considerar</v>
      </c>
      <c r="V5632" t="str">
        <f>VLOOKUP(AIRBNB[[#This Row],[HOST_ID]],Super_host[],5,FALSE)</f>
        <v>Host</v>
      </c>
    </row>
    <row r="5633" spans="1:22">
      <c r="A5633" s="4">
        <v>6311978</v>
      </c>
      <c r="B5633" t="s">
        <v>441</v>
      </c>
      <c r="C5633" s="4">
        <v>4309521</v>
      </c>
      <c r="D5633" t="s">
        <v>442</v>
      </c>
      <c r="E5633" t="s">
        <v>443</v>
      </c>
      <c r="F5633" s="4">
        <v>10002</v>
      </c>
      <c r="G5633" s="13" t="s">
        <v>124</v>
      </c>
      <c r="H5633" s="13" t="s">
        <v>137</v>
      </c>
      <c r="I5633" s="1">
        <v>4071959</v>
      </c>
      <c r="J5633" s="1">
        <v>-7398984</v>
      </c>
      <c r="K5633" t="s">
        <v>40</v>
      </c>
      <c r="L5633" s="20">
        <v>60</v>
      </c>
      <c r="M5633" s="4">
        <v>1</v>
      </c>
      <c r="N5633" s="4">
        <v>1</v>
      </c>
      <c r="O5633" s="2">
        <v>42374</v>
      </c>
      <c r="P5633" s="3">
        <v>0.02</v>
      </c>
      <c r="Q5633" s="4">
        <v>1</v>
      </c>
      <c r="R5633" s="3">
        <v>5.6</v>
      </c>
      <c r="S56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3" t="str">
        <f>IF(AIRBNB[[#This Row],[RUIDO(dB)]]&lt;=4,"Silencioso",IF(AIRBNB[[#This Row],[RUIDO(dB)]]&lt;=5.5,"Poco Ruidoso","Ruidoso"))</f>
        <v>Ruidoso</v>
      </c>
      <c r="U5633" t="str">
        <f>IF(AND(AIRBNB[[#This Row],[PRECIO]]&lt;50,AIRBNB[[#This Row],[MIN_NOCHES]]&gt;3),"Dentro del presupuesto","No considerar")</f>
        <v>No considerar</v>
      </c>
      <c r="V5633" t="str">
        <f>VLOOKUP(AIRBNB[[#This Row],[HOST_ID]],Super_host[],5,FALSE)</f>
        <v>Host</v>
      </c>
    </row>
    <row r="5634" spans="1:22">
      <c r="A5634" s="4">
        <v>818481</v>
      </c>
      <c r="B5634" t="s">
        <v>4654</v>
      </c>
      <c r="C5634" s="4">
        <v>4299040</v>
      </c>
      <c r="D5634" t="s">
        <v>3989</v>
      </c>
      <c r="E5634" t="s">
        <v>4655</v>
      </c>
      <c r="F5634" s="4">
        <v>10031</v>
      </c>
      <c r="G5634" s="13" t="s">
        <v>124</v>
      </c>
      <c r="H5634" s="13" t="s">
        <v>148</v>
      </c>
      <c r="I5634" s="1">
        <v>4082258</v>
      </c>
      <c r="J5634" s="1">
        <v>-7395418</v>
      </c>
      <c r="K5634" t="s">
        <v>40</v>
      </c>
      <c r="L5634" s="20">
        <v>60</v>
      </c>
      <c r="M5634" s="4">
        <v>2</v>
      </c>
      <c r="N5634" s="4">
        <v>67</v>
      </c>
      <c r="O5634" s="2">
        <v>43644</v>
      </c>
      <c r="P5634" s="3">
        <v>0.88</v>
      </c>
      <c r="Q5634" s="4">
        <v>1</v>
      </c>
      <c r="R5634" s="3">
        <v>5.6</v>
      </c>
      <c r="S56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4" t="str">
        <f>IF(AIRBNB[[#This Row],[RUIDO(dB)]]&lt;=4,"Silencioso",IF(AIRBNB[[#This Row],[RUIDO(dB)]]&lt;=5.5,"Poco Ruidoso","Ruidoso"))</f>
        <v>Ruidoso</v>
      </c>
      <c r="U5634" t="str">
        <f>IF(AND(AIRBNB[[#This Row],[PRECIO]]&lt;50,AIRBNB[[#This Row],[MIN_NOCHES]]&gt;3),"Dentro del presupuesto","No considerar")</f>
        <v>No considerar</v>
      </c>
      <c r="V5634" t="str">
        <f>VLOOKUP(AIRBNB[[#This Row],[HOST_ID]],Super_host[],5,FALSE)</f>
        <v>Host</v>
      </c>
    </row>
    <row r="5635" spans="1:22">
      <c r="A5635" s="4">
        <v>818518</v>
      </c>
      <c r="B5635" t="s">
        <v>4159</v>
      </c>
      <c r="C5635" s="4">
        <v>4299040</v>
      </c>
      <c r="D5635" t="s">
        <v>3989</v>
      </c>
      <c r="E5635" t="s">
        <v>4160</v>
      </c>
      <c r="F5635" s="4">
        <v>10031</v>
      </c>
      <c r="G5635" s="13" t="s">
        <v>124</v>
      </c>
      <c r="H5635" s="13" t="s">
        <v>148</v>
      </c>
      <c r="I5635" s="1">
        <v>4082238</v>
      </c>
      <c r="J5635" s="1">
        <v>-7395534</v>
      </c>
      <c r="K5635" t="s">
        <v>40</v>
      </c>
      <c r="L5635" s="20">
        <v>60</v>
      </c>
      <c r="M5635" s="4">
        <v>2</v>
      </c>
      <c r="N5635" s="4">
        <v>48</v>
      </c>
      <c r="O5635" s="2">
        <v>43639</v>
      </c>
      <c r="P5635" s="3">
        <v>0.61</v>
      </c>
      <c r="Q5635" s="4">
        <v>1</v>
      </c>
      <c r="R5635" s="3">
        <v>5.6</v>
      </c>
      <c r="S56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5" t="str">
        <f>IF(AIRBNB[[#This Row],[RUIDO(dB)]]&lt;=4,"Silencioso",IF(AIRBNB[[#This Row],[RUIDO(dB)]]&lt;=5.5,"Poco Ruidoso","Ruidoso"))</f>
        <v>Ruidoso</v>
      </c>
      <c r="U5635" t="str">
        <f>IF(AND(AIRBNB[[#This Row],[PRECIO]]&lt;50,AIRBNB[[#This Row],[MIN_NOCHES]]&gt;3),"Dentro del presupuesto","No considerar")</f>
        <v>No considerar</v>
      </c>
      <c r="V5635" t="str">
        <f>VLOOKUP(AIRBNB[[#This Row],[HOST_ID]],Super_host[],5,FALSE)</f>
        <v>Host</v>
      </c>
    </row>
    <row r="5636" spans="1:22">
      <c r="A5636" s="4">
        <v>819893</v>
      </c>
      <c r="B5636" t="s">
        <v>3988</v>
      </c>
      <c r="C5636" s="4">
        <v>4299040</v>
      </c>
      <c r="D5636" t="s">
        <v>3989</v>
      </c>
      <c r="E5636" t="s">
        <v>3990</v>
      </c>
      <c r="F5636" s="4">
        <v>10031</v>
      </c>
      <c r="G5636" s="13" t="s">
        <v>124</v>
      </c>
      <c r="H5636" s="13" t="s">
        <v>148</v>
      </c>
      <c r="I5636" s="1">
        <v>4082233</v>
      </c>
      <c r="J5636" s="1">
        <v>-7395568</v>
      </c>
      <c r="K5636" t="s">
        <v>40</v>
      </c>
      <c r="L5636" s="20">
        <v>60</v>
      </c>
      <c r="M5636" s="4">
        <v>2</v>
      </c>
      <c r="N5636" s="4">
        <v>36</v>
      </c>
      <c r="O5636" s="2">
        <v>43604</v>
      </c>
      <c r="P5636" s="3">
        <v>0.54</v>
      </c>
      <c r="Q5636" s="4">
        <v>1</v>
      </c>
      <c r="R5636" s="3">
        <v>5.6</v>
      </c>
      <c r="S56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6" t="str">
        <f>IF(AIRBNB[[#This Row],[RUIDO(dB)]]&lt;=4,"Silencioso",IF(AIRBNB[[#This Row],[RUIDO(dB)]]&lt;=5.5,"Poco Ruidoso","Ruidoso"))</f>
        <v>Ruidoso</v>
      </c>
      <c r="U5636" t="str">
        <f>IF(AND(AIRBNB[[#This Row],[PRECIO]]&lt;50,AIRBNB[[#This Row],[MIN_NOCHES]]&gt;3),"Dentro del presupuesto","No considerar")</f>
        <v>No considerar</v>
      </c>
      <c r="V5636" t="str">
        <f>VLOOKUP(AIRBNB[[#This Row],[HOST_ID]],Super_host[],5,FALSE)</f>
        <v>Host</v>
      </c>
    </row>
    <row r="5637" spans="1:22">
      <c r="A5637" s="4">
        <v>6002382</v>
      </c>
      <c r="B5637" t="s">
        <v>9177</v>
      </c>
      <c r="C5637" s="4">
        <v>4266202</v>
      </c>
      <c r="D5637" t="s">
        <v>9178</v>
      </c>
      <c r="E5637" t="s">
        <v>9179</v>
      </c>
      <c r="F5637" s="4">
        <v>11106</v>
      </c>
      <c r="G5637" s="13" t="s">
        <v>7897</v>
      </c>
      <c r="H5637" s="13" t="s">
        <v>7940</v>
      </c>
      <c r="I5637" s="1">
        <v>4076105</v>
      </c>
      <c r="J5637" s="1">
        <v>-7392068</v>
      </c>
      <c r="K5637" t="s">
        <v>40</v>
      </c>
      <c r="L5637" s="20">
        <v>60</v>
      </c>
      <c r="M5637" s="4">
        <v>2</v>
      </c>
      <c r="N5637" s="4">
        <v>0</v>
      </c>
      <c r="O5637" s="2">
        <v>42225</v>
      </c>
      <c r="P5637" s="3">
        <v>0.4</v>
      </c>
      <c r="Q5637" s="4">
        <v>5</v>
      </c>
      <c r="R5637" s="3">
        <v>6.24</v>
      </c>
      <c r="S56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7" t="str">
        <f>IF(AIRBNB[[#This Row],[RUIDO(dB)]]&lt;=4,"Silencioso",IF(AIRBNB[[#This Row],[RUIDO(dB)]]&lt;=5.5,"Poco Ruidoso","Ruidoso"))</f>
        <v>Ruidoso</v>
      </c>
      <c r="U5637" t="str">
        <f>IF(AND(AIRBNB[[#This Row],[PRECIO]]&lt;50,AIRBNB[[#This Row],[MIN_NOCHES]]&gt;3),"Dentro del presupuesto","No considerar")</f>
        <v>No considerar</v>
      </c>
      <c r="V5637" t="str">
        <f>VLOOKUP(AIRBNB[[#This Row],[HOST_ID]],Super_host[],5,FALSE)</f>
        <v>Host</v>
      </c>
    </row>
    <row r="5638" spans="1:22">
      <c r="A5638" s="4">
        <v>808618</v>
      </c>
      <c r="B5638" t="s">
        <v>8376</v>
      </c>
      <c r="C5638" s="4">
        <v>4254417</v>
      </c>
      <c r="D5638" t="s">
        <v>7118</v>
      </c>
      <c r="E5638" t="s">
        <v>8377</v>
      </c>
      <c r="F5638" s="4">
        <v>11415</v>
      </c>
      <c r="G5638" s="13" t="s">
        <v>7897</v>
      </c>
      <c r="H5638" s="13" t="s">
        <v>8324</v>
      </c>
      <c r="I5638" s="1">
        <v>4070947</v>
      </c>
      <c r="J5638" s="1">
        <v>-7382922</v>
      </c>
      <c r="K5638" t="s">
        <v>40</v>
      </c>
      <c r="L5638" s="20">
        <v>60</v>
      </c>
      <c r="M5638" s="4">
        <v>3</v>
      </c>
      <c r="N5638" s="4">
        <v>12</v>
      </c>
      <c r="O5638" s="2">
        <v>43624</v>
      </c>
      <c r="P5638" s="3">
        <v>0.31</v>
      </c>
      <c r="Q5638" s="4">
        <v>5</v>
      </c>
      <c r="R5638" s="3">
        <v>6.24</v>
      </c>
      <c r="S56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8" t="str">
        <f>IF(AIRBNB[[#This Row],[RUIDO(dB)]]&lt;=4,"Silencioso",IF(AIRBNB[[#This Row],[RUIDO(dB)]]&lt;=5.5,"Poco Ruidoso","Ruidoso"))</f>
        <v>Ruidoso</v>
      </c>
      <c r="U5638" t="str">
        <f>IF(AND(AIRBNB[[#This Row],[PRECIO]]&lt;50,AIRBNB[[#This Row],[MIN_NOCHES]]&gt;3),"Dentro del presupuesto","No considerar")</f>
        <v>No considerar</v>
      </c>
      <c r="V5638" t="str">
        <f>VLOOKUP(AIRBNB[[#This Row],[HOST_ID]],Super_host[],5,FALSE)</f>
        <v>Host</v>
      </c>
    </row>
    <row r="5639" spans="1:22">
      <c r="A5639" s="4">
        <v>848707</v>
      </c>
      <c r="B5639" t="s">
        <v>8292</v>
      </c>
      <c r="C5639" s="4">
        <v>4241953</v>
      </c>
      <c r="D5639" t="s">
        <v>3188</v>
      </c>
      <c r="E5639" t="s">
        <v>8293</v>
      </c>
      <c r="F5639" s="4">
        <v>11355</v>
      </c>
      <c r="G5639" s="13" t="s">
        <v>7897</v>
      </c>
      <c r="H5639" s="13" t="s">
        <v>7918</v>
      </c>
      <c r="I5639" t="s">
        <v>8294</v>
      </c>
      <c r="J5639" s="1">
        <v>-7381117</v>
      </c>
      <c r="K5639" t="s">
        <v>40</v>
      </c>
      <c r="L5639" s="20">
        <v>60</v>
      </c>
      <c r="M5639" s="4">
        <v>2</v>
      </c>
      <c r="N5639" s="4">
        <v>17</v>
      </c>
      <c r="O5639" s="2">
        <v>43380</v>
      </c>
      <c r="P5639" s="3">
        <v>0.22</v>
      </c>
      <c r="Q5639" s="4">
        <v>5</v>
      </c>
      <c r="R5639" s="3">
        <v>6.24</v>
      </c>
      <c r="S56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39" t="str">
        <f>IF(AIRBNB[[#This Row],[RUIDO(dB)]]&lt;=4,"Silencioso",IF(AIRBNB[[#This Row],[RUIDO(dB)]]&lt;=5.5,"Poco Ruidoso","Ruidoso"))</f>
        <v>Ruidoso</v>
      </c>
      <c r="U5639" t="str">
        <f>IF(AND(AIRBNB[[#This Row],[PRECIO]]&lt;50,AIRBNB[[#This Row],[MIN_NOCHES]]&gt;3),"Dentro del presupuesto","No considerar")</f>
        <v>No considerar</v>
      </c>
      <c r="V5639" t="str">
        <f>VLOOKUP(AIRBNB[[#This Row],[HOST_ID]],Super_host[],5,FALSE)</f>
        <v>Host</v>
      </c>
    </row>
    <row r="5640" spans="1:22">
      <c r="A5640" s="4">
        <v>5856685</v>
      </c>
      <c r="B5640" t="s">
        <v>12239</v>
      </c>
      <c r="C5640" s="4">
        <v>4194830</v>
      </c>
      <c r="D5640" t="s">
        <v>632</v>
      </c>
      <c r="E5640" t="s">
        <v>11218</v>
      </c>
      <c r="F5640" s="4">
        <v>11211</v>
      </c>
      <c r="G5640" s="13" t="s">
        <v>4662</v>
      </c>
      <c r="H5640" s="13" t="s">
        <v>9218</v>
      </c>
      <c r="I5640" s="1">
        <v>4071047</v>
      </c>
      <c r="J5640" s="1">
        <v>-7395732</v>
      </c>
      <c r="K5640" t="s">
        <v>40</v>
      </c>
      <c r="L5640" s="20">
        <v>60</v>
      </c>
      <c r="M5640" s="4">
        <v>1</v>
      </c>
      <c r="N5640" s="4">
        <v>13</v>
      </c>
      <c r="O5640" s="2">
        <v>43578</v>
      </c>
      <c r="P5640" s="3">
        <v>0.39</v>
      </c>
      <c r="Q5640" s="4">
        <v>1</v>
      </c>
      <c r="R5640" s="3">
        <v>6.9</v>
      </c>
      <c r="S56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0" t="str">
        <f>IF(AIRBNB[[#This Row],[RUIDO(dB)]]&lt;=4,"Silencioso",IF(AIRBNB[[#This Row],[RUIDO(dB)]]&lt;=5.5,"Poco Ruidoso","Ruidoso"))</f>
        <v>Ruidoso</v>
      </c>
      <c r="U5640" t="str">
        <f>IF(AND(AIRBNB[[#This Row],[PRECIO]]&lt;50,AIRBNB[[#This Row],[MIN_NOCHES]]&gt;3),"Dentro del presupuesto","No considerar")</f>
        <v>No considerar</v>
      </c>
      <c r="V5640" t="str">
        <f>VLOOKUP(AIRBNB[[#This Row],[HOST_ID]],Super_host[],5,FALSE)</f>
        <v>Host</v>
      </c>
    </row>
    <row r="5641" spans="1:22">
      <c r="A5641" s="4">
        <v>1530919</v>
      </c>
      <c r="B5641" t="s">
        <v>636</v>
      </c>
      <c r="C5641" s="4">
        <v>4045167</v>
      </c>
      <c r="D5641" t="s">
        <v>637</v>
      </c>
      <c r="E5641" t="s">
        <v>638</v>
      </c>
      <c r="F5641" s="4">
        <v>10013</v>
      </c>
      <c r="G5641" s="13" t="s">
        <v>124</v>
      </c>
      <c r="H5641" s="13" t="s">
        <v>164</v>
      </c>
      <c r="I5641" s="1">
        <v>4071908</v>
      </c>
      <c r="J5641" s="1">
        <v>-7399976</v>
      </c>
      <c r="K5641" t="s">
        <v>5</v>
      </c>
      <c r="L5641" s="20">
        <v>60</v>
      </c>
      <c r="M5641" s="4">
        <v>1</v>
      </c>
      <c r="N5641" s="4">
        <v>2</v>
      </c>
      <c r="O5641" s="2">
        <v>42081</v>
      </c>
      <c r="P5641" s="3">
        <v>0.03</v>
      </c>
      <c r="Q5641" s="4">
        <v>1</v>
      </c>
      <c r="R5641" s="3">
        <v>5.6</v>
      </c>
      <c r="S56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1" t="str">
        <f>IF(AIRBNB[[#This Row],[RUIDO(dB)]]&lt;=4,"Silencioso",IF(AIRBNB[[#This Row],[RUIDO(dB)]]&lt;=5.5,"Poco Ruidoso","Ruidoso"))</f>
        <v>Ruidoso</v>
      </c>
      <c r="U5641" t="str">
        <f>IF(AND(AIRBNB[[#This Row],[PRECIO]]&lt;50,AIRBNB[[#This Row],[MIN_NOCHES]]&gt;3),"Dentro del presupuesto","No considerar")</f>
        <v>No considerar</v>
      </c>
      <c r="V5641" t="str">
        <f>VLOOKUP(AIRBNB[[#This Row],[HOST_ID]],Super_host[],5,FALSE)</f>
        <v>Host</v>
      </c>
    </row>
    <row r="5642" spans="1:22">
      <c r="A5642" s="4">
        <v>2224417</v>
      </c>
      <c r="B5642" t="s">
        <v>11767</v>
      </c>
      <c r="C5642" s="4">
        <v>4028092</v>
      </c>
      <c r="D5642" t="s">
        <v>11768</v>
      </c>
      <c r="E5642" t="s">
        <v>11769</v>
      </c>
      <c r="F5642" s="4">
        <v>11237</v>
      </c>
      <c r="G5642" s="13" t="s">
        <v>4662</v>
      </c>
      <c r="H5642" s="13" t="s">
        <v>9274</v>
      </c>
      <c r="I5642" s="1">
        <v>4070147</v>
      </c>
      <c r="J5642" s="1">
        <v>-7392005</v>
      </c>
      <c r="K5642" t="s">
        <v>5</v>
      </c>
      <c r="L5642" s="20">
        <v>60</v>
      </c>
      <c r="M5642" s="4">
        <v>5</v>
      </c>
      <c r="N5642" s="4">
        <v>11</v>
      </c>
      <c r="O5642" s="2">
        <v>43008</v>
      </c>
      <c r="P5642" s="3">
        <v>0.27</v>
      </c>
      <c r="Q5642" s="4">
        <v>1</v>
      </c>
      <c r="R5642" s="3">
        <v>6.9</v>
      </c>
      <c r="S56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2" t="str">
        <f>IF(AIRBNB[[#This Row],[RUIDO(dB)]]&lt;=4,"Silencioso",IF(AIRBNB[[#This Row],[RUIDO(dB)]]&lt;=5.5,"Poco Ruidoso","Ruidoso"))</f>
        <v>Ruidoso</v>
      </c>
      <c r="U5642" t="str">
        <f>IF(AND(AIRBNB[[#This Row],[PRECIO]]&lt;50,AIRBNB[[#This Row],[MIN_NOCHES]]&gt;3),"Dentro del presupuesto","No considerar")</f>
        <v>No considerar</v>
      </c>
      <c r="V5642" t="str">
        <f>VLOOKUP(AIRBNB[[#This Row],[HOST_ID]],Super_host[],5,FALSE)</f>
        <v>Host</v>
      </c>
    </row>
    <row r="5643" spans="1:22">
      <c r="A5643" s="4">
        <v>6391286</v>
      </c>
      <c r="B5643" t="s">
        <v>7973</v>
      </c>
      <c r="C5643" s="4">
        <v>3911265</v>
      </c>
      <c r="D5643" t="s">
        <v>869</v>
      </c>
      <c r="E5643" t="s">
        <v>7974</v>
      </c>
      <c r="F5643" s="4">
        <v>11101</v>
      </c>
      <c r="G5643" s="13" t="s">
        <v>7897</v>
      </c>
      <c r="H5643" s="13" t="s">
        <v>7905</v>
      </c>
      <c r="I5643" s="1">
        <v>4075405</v>
      </c>
      <c r="J5643" s="1">
        <v>-7393717</v>
      </c>
      <c r="K5643" t="s">
        <v>40</v>
      </c>
      <c r="L5643" s="20">
        <v>60</v>
      </c>
      <c r="M5643" s="4">
        <v>7</v>
      </c>
      <c r="N5643" s="4">
        <v>1</v>
      </c>
      <c r="O5643" s="2">
        <v>42278</v>
      </c>
      <c r="P5643" s="3">
        <v>0.02</v>
      </c>
      <c r="Q5643" s="4">
        <v>5</v>
      </c>
      <c r="R5643" s="3">
        <v>6.24</v>
      </c>
      <c r="S56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3" t="str">
        <f>IF(AIRBNB[[#This Row],[RUIDO(dB)]]&lt;=4,"Silencioso",IF(AIRBNB[[#This Row],[RUIDO(dB)]]&lt;=5.5,"Poco Ruidoso","Ruidoso"))</f>
        <v>Ruidoso</v>
      </c>
      <c r="U5643" t="str">
        <f>IF(AND(AIRBNB[[#This Row],[PRECIO]]&lt;50,AIRBNB[[#This Row],[MIN_NOCHES]]&gt;3),"Dentro del presupuesto","No considerar")</f>
        <v>No considerar</v>
      </c>
      <c r="V5643" t="str">
        <f>VLOOKUP(AIRBNB[[#This Row],[HOST_ID]],Super_host[],5,FALSE)</f>
        <v>Host</v>
      </c>
    </row>
    <row r="5644" spans="1:22">
      <c r="A5644" s="4">
        <v>721719</v>
      </c>
      <c r="B5644" t="s">
        <v>2965</v>
      </c>
      <c r="C5644" s="4">
        <v>3726131</v>
      </c>
      <c r="D5644" t="s">
        <v>291</v>
      </c>
      <c r="E5644" t="s">
        <v>2966</v>
      </c>
      <c r="F5644" s="4">
        <v>10027</v>
      </c>
      <c r="G5644" s="13" t="s">
        <v>124</v>
      </c>
      <c r="H5644" s="13" t="s">
        <v>148</v>
      </c>
      <c r="I5644" s="1">
        <v>4080745</v>
      </c>
      <c r="J5644" s="1">
        <v>-7394353</v>
      </c>
      <c r="K5644" t="s">
        <v>5</v>
      </c>
      <c r="L5644" s="20">
        <v>60</v>
      </c>
      <c r="M5644" s="4">
        <v>5</v>
      </c>
      <c r="N5644" s="4">
        <v>17</v>
      </c>
      <c r="O5644" s="2">
        <v>43276</v>
      </c>
      <c r="P5644" s="3">
        <v>0.26</v>
      </c>
      <c r="Q5644" s="4">
        <v>1</v>
      </c>
      <c r="R5644" s="3">
        <v>5.6</v>
      </c>
      <c r="S56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4" t="str">
        <f>IF(AIRBNB[[#This Row],[RUIDO(dB)]]&lt;=4,"Silencioso",IF(AIRBNB[[#This Row],[RUIDO(dB)]]&lt;=5.5,"Poco Ruidoso","Ruidoso"))</f>
        <v>Ruidoso</v>
      </c>
      <c r="U5644" t="str">
        <f>IF(AND(AIRBNB[[#This Row],[PRECIO]]&lt;50,AIRBNB[[#This Row],[MIN_NOCHES]]&gt;3),"Dentro del presupuesto","No considerar")</f>
        <v>No considerar</v>
      </c>
      <c r="V5644" t="str">
        <f>VLOOKUP(AIRBNB[[#This Row],[HOST_ID]],Super_host[],5,FALSE)</f>
        <v>Host</v>
      </c>
    </row>
    <row r="5645" spans="1:22">
      <c r="A5645" s="4">
        <v>4436185</v>
      </c>
      <c r="B5645" t="s">
        <v>15865</v>
      </c>
      <c r="C5645" s="4">
        <v>3708965</v>
      </c>
      <c r="D5645" t="s">
        <v>933</v>
      </c>
      <c r="E5645" t="s">
        <v>11237</v>
      </c>
      <c r="F5645" s="4">
        <v>11218</v>
      </c>
      <c r="G5645" s="13" t="s">
        <v>4662</v>
      </c>
      <c r="H5645" s="13" t="s">
        <v>9246</v>
      </c>
      <c r="I5645" s="1">
        <v>4066063</v>
      </c>
      <c r="J5645" s="1">
        <v>-7398894</v>
      </c>
      <c r="K5645" t="s">
        <v>5</v>
      </c>
      <c r="L5645" s="20">
        <v>60</v>
      </c>
      <c r="M5645" s="4">
        <v>1</v>
      </c>
      <c r="N5645" s="4">
        <v>0</v>
      </c>
      <c r="O5645" s="2">
        <v>43467</v>
      </c>
      <c r="P5645" s="3">
        <v>0.03</v>
      </c>
      <c r="Q5645" s="4">
        <v>1</v>
      </c>
      <c r="R5645" s="3">
        <v>6.9</v>
      </c>
      <c r="S56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5" t="str">
        <f>IF(AIRBNB[[#This Row],[RUIDO(dB)]]&lt;=4,"Silencioso",IF(AIRBNB[[#This Row],[RUIDO(dB)]]&lt;=5.5,"Poco Ruidoso","Ruidoso"))</f>
        <v>Ruidoso</v>
      </c>
      <c r="U5645" t="str">
        <f>IF(AND(AIRBNB[[#This Row],[PRECIO]]&lt;50,AIRBNB[[#This Row],[MIN_NOCHES]]&gt;3),"Dentro del presupuesto","No considerar")</f>
        <v>No considerar</v>
      </c>
      <c r="V5645" t="str">
        <f>VLOOKUP(AIRBNB[[#This Row],[HOST_ID]],Super_host[],5,FALSE)</f>
        <v>Host</v>
      </c>
    </row>
    <row r="5646" spans="1:22">
      <c r="A5646" s="4">
        <v>690960</v>
      </c>
      <c r="B5646" t="s">
        <v>15124</v>
      </c>
      <c r="C5646" s="4">
        <v>3531317</v>
      </c>
      <c r="D5646" t="s">
        <v>340</v>
      </c>
      <c r="E5646" t="s">
        <v>15125</v>
      </c>
      <c r="F5646" s="4">
        <v>11207</v>
      </c>
      <c r="G5646" s="13" t="s">
        <v>4662</v>
      </c>
      <c r="H5646" s="13" t="s">
        <v>9274</v>
      </c>
      <c r="I5646" s="1">
        <v>4068161</v>
      </c>
      <c r="J5646" s="1">
        <v>-7390796</v>
      </c>
      <c r="K5646" t="s">
        <v>40</v>
      </c>
      <c r="L5646" s="20">
        <v>60</v>
      </c>
      <c r="M5646" s="4">
        <v>2</v>
      </c>
      <c r="N5646" s="4">
        <v>295</v>
      </c>
      <c r="O5646" s="2">
        <v>43632</v>
      </c>
      <c r="P5646" s="3">
        <v>3.56</v>
      </c>
      <c r="Q5646" s="4">
        <v>1</v>
      </c>
      <c r="R5646" s="3">
        <v>6.9</v>
      </c>
      <c r="S56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6" t="str">
        <f>IF(AIRBNB[[#This Row],[RUIDO(dB)]]&lt;=4,"Silencioso",IF(AIRBNB[[#This Row],[RUIDO(dB)]]&lt;=5.5,"Poco Ruidoso","Ruidoso"))</f>
        <v>Ruidoso</v>
      </c>
      <c r="U5646" t="str">
        <f>IF(AND(AIRBNB[[#This Row],[PRECIO]]&lt;50,AIRBNB[[#This Row],[MIN_NOCHES]]&gt;3),"Dentro del presupuesto","No considerar")</f>
        <v>No considerar</v>
      </c>
      <c r="V5646" t="str">
        <f>VLOOKUP(AIRBNB[[#This Row],[HOST_ID]],Super_host[],5,FALSE)</f>
        <v>Host</v>
      </c>
    </row>
    <row r="5647" spans="1:22">
      <c r="A5647" s="4">
        <v>795641</v>
      </c>
      <c r="B5647" t="s">
        <v>9185</v>
      </c>
      <c r="C5647" s="4">
        <v>3472148</v>
      </c>
      <c r="D5647" t="s">
        <v>362</v>
      </c>
      <c r="E5647" t="s">
        <v>9186</v>
      </c>
      <c r="F5647" s="4">
        <v>11105</v>
      </c>
      <c r="G5647" s="13" t="s">
        <v>7897</v>
      </c>
      <c r="H5647" s="13" t="s">
        <v>7898</v>
      </c>
      <c r="I5647" s="1">
        <v>4077452</v>
      </c>
      <c r="J5647" s="1">
        <v>-7390889</v>
      </c>
      <c r="K5647" t="s">
        <v>40</v>
      </c>
      <c r="L5647" s="20">
        <v>60</v>
      </c>
      <c r="M5647" s="4">
        <v>1</v>
      </c>
      <c r="N5647" s="4">
        <v>0</v>
      </c>
      <c r="O5647" s="2">
        <v>42610</v>
      </c>
      <c r="P5647" s="3">
        <v>0.13</v>
      </c>
      <c r="Q5647" s="4">
        <v>5</v>
      </c>
      <c r="R5647" s="3">
        <v>6.24</v>
      </c>
      <c r="S56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7" t="str">
        <f>IF(AIRBNB[[#This Row],[RUIDO(dB)]]&lt;=4,"Silencioso",IF(AIRBNB[[#This Row],[RUIDO(dB)]]&lt;=5.5,"Poco Ruidoso","Ruidoso"))</f>
        <v>Ruidoso</v>
      </c>
      <c r="U5647" t="str">
        <f>IF(AND(AIRBNB[[#This Row],[PRECIO]]&lt;50,AIRBNB[[#This Row],[MIN_NOCHES]]&gt;3),"Dentro del presupuesto","No considerar")</f>
        <v>No considerar</v>
      </c>
      <c r="V5647" t="str">
        <f>VLOOKUP(AIRBNB[[#This Row],[HOST_ID]],Super_host[],5,FALSE)</f>
        <v>Host</v>
      </c>
    </row>
    <row r="5648" spans="1:22">
      <c r="A5648" s="4">
        <v>2896760</v>
      </c>
      <c r="B5648" t="s">
        <v>8888</v>
      </c>
      <c r="C5648" s="4">
        <v>3339701</v>
      </c>
      <c r="D5648" t="s">
        <v>8825</v>
      </c>
      <c r="E5648" t="s">
        <v>8889</v>
      </c>
      <c r="F5648" s="4">
        <v>11105</v>
      </c>
      <c r="G5648" s="13" t="s">
        <v>7897</v>
      </c>
      <c r="H5648" s="13" t="s">
        <v>7898</v>
      </c>
      <c r="I5648" s="1">
        <v>4077503</v>
      </c>
      <c r="J5648" s="1">
        <v>-7391882</v>
      </c>
      <c r="K5648" t="s">
        <v>40</v>
      </c>
      <c r="L5648" s="20">
        <v>60</v>
      </c>
      <c r="M5648" s="4">
        <v>1</v>
      </c>
      <c r="N5648" s="4">
        <v>135</v>
      </c>
      <c r="O5648" s="2">
        <v>43632</v>
      </c>
      <c r="P5648" s="3">
        <v>2.14</v>
      </c>
      <c r="Q5648" s="4">
        <v>5</v>
      </c>
      <c r="R5648" s="3">
        <v>6.24</v>
      </c>
      <c r="S56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8" t="str">
        <f>IF(AIRBNB[[#This Row],[RUIDO(dB)]]&lt;=4,"Silencioso",IF(AIRBNB[[#This Row],[RUIDO(dB)]]&lt;=5.5,"Poco Ruidoso","Ruidoso"))</f>
        <v>Ruidoso</v>
      </c>
      <c r="U5648" t="str">
        <f>IF(AND(AIRBNB[[#This Row],[PRECIO]]&lt;50,AIRBNB[[#This Row],[MIN_NOCHES]]&gt;3),"Dentro del presupuesto","No considerar")</f>
        <v>No considerar</v>
      </c>
      <c r="V5648" t="str">
        <f>VLOOKUP(AIRBNB[[#This Row],[HOST_ID]],Super_host[],5,FALSE)</f>
        <v>Host</v>
      </c>
    </row>
    <row r="5649" spans="1:22">
      <c r="A5649" s="4">
        <v>3632258</v>
      </c>
      <c r="B5649" t="s">
        <v>5177</v>
      </c>
      <c r="C5649" s="4">
        <v>3325418</v>
      </c>
      <c r="D5649" t="s">
        <v>1666</v>
      </c>
      <c r="E5649" t="s">
        <v>2387</v>
      </c>
      <c r="F5649" s="4">
        <v>10025</v>
      </c>
      <c r="G5649" s="13" t="s">
        <v>124</v>
      </c>
      <c r="H5649" s="13" t="s">
        <v>245</v>
      </c>
      <c r="I5649" s="1">
        <v>4080309</v>
      </c>
      <c r="J5649" s="1">
        <v>-7396367</v>
      </c>
      <c r="K5649" t="s">
        <v>40</v>
      </c>
      <c r="L5649" s="20">
        <v>60</v>
      </c>
      <c r="M5649" s="4">
        <v>1</v>
      </c>
      <c r="N5649" s="4">
        <v>13</v>
      </c>
      <c r="O5649" s="2">
        <v>43570</v>
      </c>
      <c r="P5649" s="3">
        <v>1.27</v>
      </c>
      <c r="Q5649" s="4">
        <v>1</v>
      </c>
      <c r="R5649" s="3">
        <v>5.6</v>
      </c>
      <c r="S56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49" t="str">
        <f>IF(AIRBNB[[#This Row],[RUIDO(dB)]]&lt;=4,"Silencioso",IF(AIRBNB[[#This Row],[RUIDO(dB)]]&lt;=5.5,"Poco Ruidoso","Ruidoso"))</f>
        <v>Ruidoso</v>
      </c>
      <c r="U5649" t="str">
        <f>IF(AND(AIRBNB[[#This Row],[PRECIO]]&lt;50,AIRBNB[[#This Row],[MIN_NOCHES]]&gt;3),"Dentro del presupuesto","No considerar")</f>
        <v>No considerar</v>
      </c>
      <c r="V5649" t="str">
        <f>VLOOKUP(AIRBNB[[#This Row],[HOST_ID]],Super_host[],5,FALSE)</f>
        <v>Host</v>
      </c>
    </row>
    <row r="5650" spans="1:22">
      <c r="A5650" s="4">
        <v>1806651</v>
      </c>
      <c r="B5650" t="s">
        <v>9691</v>
      </c>
      <c r="C5650" s="4">
        <v>3267818</v>
      </c>
      <c r="D5650" t="s">
        <v>4418</v>
      </c>
      <c r="E5650" t="s">
        <v>9692</v>
      </c>
      <c r="F5650" s="4">
        <v>11237</v>
      </c>
      <c r="G5650" s="13" t="s">
        <v>4662</v>
      </c>
      <c r="H5650" s="13" t="s">
        <v>9218</v>
      </c>
      <c r="I5650" s="1">
        <v>4070498</v>
      </c>
      <c r="J5650" s="1">
        <v>-7392868</v>
      </c>
      <c r="K5650" t="s">
        <v>5</v>
      </c>
      <c r="L5650" s="20">
        <v>60</v>
      </c>
      <c r="M5650" s="4">
        <v>3</v>
      </c>
      <c r="N5650" s="4">
        <v>2</v>
      </c>
      <c r="O5650" s="2">
        <v>42006</v>
      </c>
      <c r="P5650" s="3">
        <v>0.03</v>
      </c>
      <c r="Q5650" s="4">
        <v>1</v>
      </c>
      <c r="R5650" s="3">
        <v>6.9</v>
      </c>
      <c r="S56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0" t="str">
        <f>IF(AIRBNB[[#This Row],[RUIDO(dB)]]&lt;=4,"Silencioso",IF(AIRBNB[[#This Row],[RUIDO(dB)]]&lt;=5.5,"Poco Ruidoso","Ruidoso"))</f>
        <v>Ruidoso</v>
      </c>
      <c r="U5650" t="str">
        <f>IF(AND(AIRBNB[[#This Row],[PRECIO]]&lt;50,AIRBNB[[#This Row],[MIN_NOCHES]]&gt;3),"Dentro del presupuesto","No considerar")</f>
        <v>No considerar</v>
      </c>
      <c r="V5650" t="str">
        <f>VLOOKUP(AIRBNB[[#This Row],[HOST_ID]],Super_host[],5,FALSE)</f>
        <v>Host</v>
      </c>
    </row>
    <row r="5651" spans="1:22">
      <c r="A5651" s="4">
        <v>5638792</v>
      </c>
      <c r="B5651" t="s">
        <v>9187</v>
      </c>
      <c r="C5651" s="4">
        <v>3128437</v>
      </c>
      <c r="D5651" t="s">
        <v>1507</v>
      </c>
      <c r="E5651" t="s">
        <v>9188</v>
      </c>
      <c r="F5651" s="4">
        <v>11103</v>
      </c>
      <c r="G5651" s="13" t="s">
        <v>7897</v>
      </c>
      <c r="H5651" s="13" t="s">
        <v>7940</v>
      </c>
      <c r="I5651" s="1">
        <v>407576</v>
      </c>
      <c r="J5651" s="1">
        <v>-7392134</v>
      </c>
      <c r="K5651" t="s">
        <v>40</v>
      </c>
      <c r="L5651" s="20">
        <v>60</v>
      </c>
      <c r="M5651" s="4">
        <v>1</v>
      </c>
      <c r="N5651" s="4">
        <v>0</v>
      </c>
      <c r="O5651" s="2">
        <v>42372</v>
      </c>
      <c r="P5651" s="3">
        <v>0.46</v>
      </c>
      <c r="Q5651" s="4">
        <v>5</v>
      </c>
      <c r="R5651" s="3">
        <v>6.24</v>
      </c>
      <c r="S56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1" t="str">
        <f>IF(AIRBNB[[#This Row],[RUIDO(dB)]]&lt;=4,"Silencioso",IF(AIRBNB[[#This Row],[RUIDO(dB)]]&lt;=5.5,"Poco Ruidoso","Ruidoso"))</f>
        <v>Ruidoso</v>
      </c>
      <c r="U5651" t="str">
        <f>IF(AND(AIRBNB[[#This Row],[PRECIO]]&lt;50,AIRBNB[[#This Row],[MIN_NOCHES]]&gt;3),"Dentro del presupuesto","No considerar")</f>
        <v>No considerar</v>
      </c>
      <c r="V5651" t="str">
        <f>VLOOKUP(AIRBNB[[#This Row],[HOST_ID]],Super_host[],5,FALSE)</f>
        <v>Host</v>
      </c>
    </row>
    <row r="5652" spans="1:22">
      <c r="A5652" s="4">
        <v>635662</v>
      </c>
      <c r="B5652" t="s">
        <v>14683</v>
      </c>
      <c r="C5652" s="4">
        <v>3033622</v>
      </c>
      <c r="D5652" t="s">
        <v>4115</v>
      </c>
      <c r="E5652" t="s">
        <v>14684</v>
      </c>
      <c r="F5652" s="4">
        <v>11218</v>
      </c>
      <c r="G5652" s="13" t="s">
        <v>4662</v>
      </c>
      <c r="H5652" s="13" t="s">
        <v>10548</v>
      </c>
      <c r="I5652" s="1">
        <v>4065193</v>
      </c>
      <c r="J5652" s="1">
        <v>-7397301</v>
      </c>
      <c r="K5652" t="s">
        <v>40</v>
      </c>
      <c r="L5652" s="20">
        <v>60</v>
      </c>
      <c r="M5652" s="4">
        <v>2</v>
      </c>
      <c r="N5652" s="4">
        <v>206</v>
      </c>
      <c r="O5652" s="2">
        <v>43631</v>
      </c>
      <c r="P5652" s="3">
        <v>2.4900000000000002</v>
      </c>
      <c r="Q5652" s="4">
        <v>1</v>
      </c>
      <c r="R5652" s="3">
        <v>6.9</v>
      </c>
      <c r="S56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2" t="str">
        <f>IF(AIRBNB[[#This Row],[RUIDO(dB)]]&lt;=4,"Silencioso",IF(AIRBNB[[#This Row],[RUIDO(dB)]]&lt;=5.5,"Poco Ruidoso","Ruidoso"))</f>
        <v>Ruidoso</v>
      </c>
      <c r="U5652" t="str">
        <f>IF(AND(AIRBNB[[#This Row],[PRECIO]]&lt;50,AIRBNB[[#This Row],[MIN_NOCHES]]&gt;3),"Dentro del presupuesto","No considerar")</f>
        <v>No considerar</v>
      </c>
      <c r="V5652" t="str">
        <f>VLOOKUP(AIRBNB[[#This Row],[HOST_ID]],Super_host[],5,FALSE)</f>
        <v>Host</v>
      </c>
    </row>
    <row r="5653" spans="1:22">
      <c r="A5653" s="4">
        <v>595604</v>
      </c>
      <c r="B5653" t="s">
        <v>3719</v>
      </c>
      <c r="C5653" s="4">
        <v>2943157</v>
      </c>
      <c r="D5653" t="s">
        <v>1522</v>
      </c>
      <c r="E5653" t="s">
        <v>3720</v>
      </c>
      <c r="F5653" s="4">
        <v>10032</v>
      </c>
      <c r="G5653" s="13" t="s">
        <v>124</v>
      </c>
      <c r="H5653" s="13" t="s">
        <v>125</v>
      </c>
      <c r="I5653" s="1">
        <v>408347</v>
      </c>
      <c r="J5653" s="1">
        <v>-7394857</v>
      </c>
      <c r="K5653" t="s">
        <v>40</v>
      </c>
      <c r="L5653" s="20">
        <v>60</v>
      </c>
      <c r="M5653" s="4">
        <v>30</v>
      </c>
      <c r="N5653" s="4">
        <v>36</v>
      </c>
      <c r="O5653" s="2">
        <v>42760</v>
      </c>
      <c r="P5653" s="3">
        <v>0.44</v>
      </c>
      <c r="Q5653" s="4">
        <v>1</v>
      </c>
      <c r="R5653" s="3">
        <v>5.6</v>
      </c>
      <c r="S56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3" t="str">
        <f>IF(AIRBNB[[#This Row],[RUIDO(dB)]]&lt;=4,"Silencioso",IF(AIRBNB[[#This Row],[RUIDO(dB)]]&lt;=5.5,"Poco Ruidoso","Ruidoso"))</f>
        <v>Ruidoso</v>
      </c>
      <c r="U5653" t="str">
        <f>IF(AND(AIRBNB[[#This Row],[PRECIO]]&lt;50,AIRBNB[[#This Row],[MIN_NOCHES]]&gt;3),"Dentro del presupuesto","No considerar")</f>
        <v>No considerar</v>
      </c>
      <c r="V5653" t="str">
        <f>VLOOKUP(AIRBNB[[#This Row],[HOST_ID]],Super_host[],5,FALSE)</f>
        <v>Host</v>
      </c>
    </row>
    <row r="5654" spans="1:22">
      <c r="A5654" s="4">
        <v>2577467</v>
      </c>
      <c r="B5654" t="s">
        <v>3459</v>
      </c>
      <c r="C5654" s="4">
        <v>2920976</v>
      </c>
      <c r="D5654" t="s">
        <v>3460</v>
      </c>
      <c r="E5654" t="s">
        <v>3461</v>
      </c>
      <c r="F5654" s="4">
        <v>10027</v>
      </c>
      <c r="G5654" s="13" t="s">
        <v>124</v>
      </c>
      <c r="H5654" s="13" t="s">
        <v>148</v>
      </c>
      <c r="I5654" s="1">
        <v>408127</v>
      </c>
      <c r="J5654" s="1">
        <v>-7394367</v>
      </c>
      <c r="K5654" t="s">
        <v>40</v>
      </c>
      <c r="L5654" s="20">
        <v>60</v>
      </c>
      <c r="M5654" s="4">
        <v>3</v>
      </c>
      <c r="N5654" s="4">
        <v>23</v>
      </c>
      <c r="O5654" s="2">
        <v>42917</v>
      </c>
      <c r="P5654" s="3">
        <v>0.36</v>
      </c>
      <c r="Q5654" s="4">
        <v>1</v>
      </c>
      <c r="R5654" s="3">
        <v>5.6</v>
      </c>
      <c r="S56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4" t="str">
        <f>IF(AIRBNB[[#This Row],[RUIDO(dB)]]&lt;=4,"Silencioso",IF(AIRBNB[[#This Row],[RUIDO(dB)]]&lt;=5.5,"Poco Ruidoso","Ruidoso"))</f>
        <v>Ruidoso</v>
      </c>
      <c r="U5654" t="str">
        <f>IF(AND(AIRBNB[[#This Row],[PRECIO]]&lt;50,AIRBNB[[#This Row],[MIN_NOCHES]]&gt;3),"Dentro del presupuesto","No considerar")</f>
        <v>No considerar</v>
      </c>
      <c r="V5654" t="str">
        <f>VLOOKUP(AIRBNB[[#This Row],[HOST_ID]],Super_host[],5,FALSE)</f>
        <v>Host</v>
      </c>
    </row>
    <row r="5655" spans="1:22">
      <c r="A5655" s="4">
        <v>1241905</v>
      </c>
      <c r="B5655" t="s">
        <v>11017</v>
      </c>
      <c r="C5655" s="4">
        <v>2873394</v>
      </c>
      <c r="D5655" t="s">
        <v>11018</v>
      </c>
      <c r="E5655" t="s">
        <v>11019</v>
      </c>
      <c r="F5655" s="4">
        <v>11206</v>
      </c>
      <c r="G5655" s="13" t="s">
        <v>4662</v>
      </c>
      <c r="H5655" s="13" t="s">
        <v>9274</v>
      </c>
      <c r="I5655" s="1">
        <v>4069822</v>
      </c>
      <c r="J5655" s="1">
        <v>-7393517</v>
      </c>
      <c r="K5655" t="s">
        <v>40</v>
      </c>
      <c r="L5655" s="20">
        <v>60</v>
      </c>
      <c r="M5655" s="4">
        <v>2</v>
      </c>
      <c r="N5655" s="4">
        <v>11</v>
      </c>
      <c r="O5655" s="2">
        <v>43620</v>
      </c>
      <c r="P5655" s="3">
        <v>0.15</v>
      </c>
      <c r="Q5655" s="4">
        <v>1</v>
      </c>
      <c r="R5655" s="3">
        <v>6.9</v>
      </c>
      <c r="S56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5" t="str">
        <f>IF(AIRBNB[[#This Row],[RUIDO(dB)]]&lt;=4,"Silencioso",IF(AIRBNB[[#This Row],[RUIDO(dB)]]&lt;=5.5,"Poco Ruidoso","Ruidoso"))</f>
        <v>Ruidoso</v>
      </c>
      <c r="U5655" t="str">
        <f>IF(AND(AIRBNB[[#This Row],[PRECIO]]&lt;50,AIRBNB[[#This Row],[MIN_NOCHES]]&gt;3),"Dentro del presupuesto","No considerar")</f>
        <v>No considerar</v>
      </c>
      <c r="V5655" t="str">
        <f>VLOOKUP(AIRBNB[[#This Row],[HOST_ID]],Super_host[],5,FALSE)</f>
        <v>Host</v>
      </c>
    </row>
    <row r="5656" spans="1:22">
      <c r="A5656" s="4">
        <v>6303845</v>
      </c>
      <c r="B5656" t="s">
        <v>12515</v>
      </c>
      <c r="C5656" s="4">
        <v>2822805</v>
      </c>
      <c r="D5656" t="s">
        <v>12516</v>
      </c>
      <c r="E5656" t="s">
        <v>12619</v>
      </c>
      <c r="F5656" s="4">
        <v>11216</v>
      </c>
      <c r="G5656" s="13" t="s">
        <v>4662</v>
      </c>
      <c r="H5656" s="13" t="s">
        <v>9230</v>
      </c>
      <c r="I5656" s="1">
        <v>4068634</v>
      </c>
      <c r="J5656" s="1">
        <v>-7395112</v>
      </c>
      <c r="K5656" t="s">
        <v>40</v>
      </c>
      <c r="L5656" s="20">
        <v>60</v>
      </c>
      <c r="M5656" s="4">
        <v>30</v>
      </c>
      <c r="N5656" s="4">
        <v>26</v>
      </c>
      <c r="O5656" s="2">
        <v>43622</v>
      </c>
      <c r="P5656" s="3">
        <v>0.52</v>
      </c>
      <c r="Q5656" s="4">
        <v>1</v>
      </c>
      <c r="R5656" s="3">
        <v>6.9</v>
      </c>
      <c r="S56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6" t="str">
        <f>IF(AIRBNB[[#This Row],[RUIDO(dB)]]&lt;=4,"Silencioso",IF(AIRBNB[[#This Row],[RUIDO(dB)]]&lt;=5.5,"Poco Ruidoso","Ruidoso"))</f>
        <v>Ruidoso</v>
      </c>
      <c r="U5656" t="str">
        <f>IF(AND(AIRBNB[[#This Row],[PRECIO]]&lt;50,AIRBNB[[#This Row],[MIN_NOCHES]]&gt;3),"Dentro del presupuesto","No considerar")</f>
        <v>No considerar</v>
      </c>
      <c r="V5656" t="str">
        <f>VLOOKUP(AIRBNB[[#This Row],[HOST_ID]],Super_host[],5,FALSE)</f>
        <v>Host</v>
      </c>
    </row>
    <row r="5657" spans="1:22">
      <c r="A5657" s="4">
        <v>4303600</v>
      </c>
      <c r="B5657" t="s">
        <v>12515</v>
      </c>
      <c r="C5657" s="4">
        <v>2822805</v>
      </c>
      <c r="D5657" t="s">
        <v>12516</v>
      </c>
      <c r="E5657" t="s">
        <v>13139</v>
      </c>
      <c r="F5657" s="4">
        <v>11216</v>
      </c>
      <c r="G5657" s="13" t="s">
        <v>4662</v>
      </c>
      <c r="H5657" s="13" t="s">
        <v>9230</v>
      </c>
      <c r="I5657" s="1">
        <v>4068531</v>
      </c>
      <c r="J5657" s="1">
        <v>-7395185</v>
      </c>
      <c r="K5657" t="s">
        <v>40</v>
      </c>
      <c r="L5657" s="20">
        <v>60</v>
      </c>
      <c r="M5657" s="4">
        <v>30</v>
      </c>
      <c r="N5657" s="4">
        <v>44</v>
      </c>
      <c r="O5657" s="2">
        <v>43604</v>
      </c>
      <c r="P5657" s="3">
        <v>0.78</v>
      </c>
      <c r="Q5657" s="4">
        <v>1</v>
      </c>
      <c r="R5657" s="3">
        <v>6.9</v>
      </c>
      <c r="S56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7" t="str">
        <f>IF(AIRBNB[[#This Row],[RUIDO(dB)]]&lt;=4,"Silencioso",IF(AIRBNB[[#This Row],[RUIDO(dB)]]&lt;=5.5,"Poco Ruidoso","Ruidoso"))</f>
        <v>Ruidoso</v>
      </c>
      <c r="U5657" t="str">
        <f>IF(AND(AIRBNB[[#This Row],[PRECIO]]&lt;50,AIRBNB[[#This Row],[MIN_NOCHES]]&gt;3),"Dentro del presupuesto","No considerar")</f>
        <v>No considerar</v>
      </c>
      <c r="V5657" t="str">
        <f>VLOOKUP(AIRBNB[[#This Row],[HOST_ID]],Super_host[],5,FALSE)</f>
        <v>Host</v>
      </c>
    </row>
    <row r="5658" spans="1:22">
      <c r="A5658" s="4">
        <v>6304002</v>
      </c>
      <c r="B5658" t="s">
        <v>12515</v>
      </c>
      <c r="C5658" s="4">
        <v>2822805</v>
      </c>
      <c r="D5658" t="s">
        <v>12516</v>
      </c>
      <c r="E5658" t="s">
        <v>12517</v>
      </c>
      <c r="F5658" s="4">
        <v>11216</v>
      </c>
      <c r="G5658" s="13" t="s">
        <v>4662</v>
      </c>
      <c r="H5658" s="13" t="s">
        <v>9230</v>
      </c>
      <c r="I5658" s="1">
        <v>4068563</v>
      </c>
      <c r="J5658" s="1">
        <v>-7394953</v>
      </c>
      <c r="K5658" t="s">
        <v>40</v>
      </c>
      <c r="L5658" s="20">
        <v>60</v>
      </c>
      <c r="M5658" s="4">
        <v>30</v>
      </c>
      <c r="N5658" s="4">
        <v>23</v>
      </c>
      <c r="O5658" s="2">
        <v>43553</v>
      </c>
      <c r="P5658" s="3">
        <v>0.48</v>
      </c>
      <c r="Q5658" s="4">
        <v>1</v>
      </c>
      <c r="R5658" s="3">
        <v>6.9</v>
      </c>
      <c r="S56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8" t="str">
        <f>IF(AIRBNB[[#This Row],[RUIDO(dB)]]&lt;=4,"Silencioso",IF(AIRBNB[[#This Row],[RUIDO(dB)]]&lt;=5.5,"Poco Ruidoso","Ruidoso"))</f>
        <v>Ruidoso</v>
      </c>
      <c r="U5658" t="str">
        <f>IF(AND(AIRBNB[[#This Row],[PRECIO]]&lt;50,AIRBNB[[#This Row],[MIN_NOCHES]]&gt;3),"Dentro del presupuesto","No considerar")</f>
        <v>No considerar</v>
      </c>
      <c r="V5658" t="str">
        <f>VLOOKUP(AIRBNB[[#This Row],[HOST_ID]],Super_host[],5,FALSE)</f>
        <v>Host</v>
      </c>
    </row>
    <row r="5659" spans="1:22">
      <c r="A5659" s="4">
        <v>573671</v>
      </c>
      <c r="B5659" t="s">
        <v>12515</v>
      </c>
      <c r="C5659" s="4">
        <v>2822805</v>
      </c>
      <c r="D5659" t="s">
        <v>12516</v>
      </c>
      <c r="E5659" t="s">
        <v>12906</v>
      </c>
      <c r="F5659" s="4">
        <v>11216</v>
      </c>
      <c r="G5659" s="13" t="s">
        <v>4662</v>
      </c>
      <c r="H5659" s="13" t="s">
        <v>9230</v>
      </c>
      <c r="I5659" s="1">
        <v>4068586</v>
      </c>
      <c r="J5659" s="1">
        <v>-739501</v>
      </c>
      <c r="K5659" t="s">
        <v>40</v>
      </c>
      <c r="L5659" s="20">
        <v>60</v>
      </c>
      <c r="M5659" s="4">
        <v>30</v>
      </c>
      <c r="N5659" s="4">
        <v>41</v>
      </c>
      <c r="O5659" s="2">
        <v>43519</v>
      </c>
      <c r="P5659" s="3">
        <v>0.65</v>
      </c>
      <c r="Q5659" s="4">
        <v>1</v>
      </c>
      <c r="R5659" s="3">
        <v>6.9</v>
      </c>
      <c r="S56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59" t="str">
        <f>IF(AIRBNB[[#This Row],[RUIDO(dB)]]&lt;=4,"Silencioso",IF(AIRBNB[[#This Row],[RUIDO(dB)]]&lt;=5.5,"Poco Ruidoso","Ruidoso"))</f>
        <v>Ruidoso</v>
      </c>
      <c r="U5659" t="str">
        <f>IF(AND(AIRBNB[[#This Row],[PRECIO]]&lt;50,AIRBNB[[#This Row],[MIN_NOCHES]]&gt;3),"Dentro del presupuesto","No considerar")</f>
        <v>No considerar</v>
      </c>
      <c r="V5659" t="str">
        <f>VLOOKUP(AIRBNB[[#This Row],[HOST_ID]],Super_host[],5,FALSE)</f>
        <v>Host</v>
      </c>
    </row>
    <row r="5660" spans="1:22">
      <c r="A5660" s="4">
        <v>781486</v>
      </c>
      <c r="B5660" t="s">
        <v>16535</v>
      </c>
      <c r="C5660" s="4">
        <v>2723812</v>
      </c>
      <c r="D5660" t="s">
        <v>16536</v>
      </c>
      <c r="E5660" t="s">
        <v>16537</v>
      </c>
      <c r="F5660" s="4">
        <v>10454</v>
      </c>
      <c r="G5660" s="13" t="s">
        <v>16360</v>
      </c>
      <c r="H5660" s="13" t="s">
        <v>16434</v>
      </c>
      <c r="I5660" s="1">
        <v>4080461</v>
      </c>
      <c r="J5660" s="1">
        <v>-7392276</v>
      </c>
      <c r="K5660" t="s">
        <v>40</v>
      </c>
      <c r="L5660" s="20">
        <v>60</v>
      </c>
      <c r="M5660" s="4">
        <v>3</v>
      </c>
      <c r="N5660" s="4">
        <v>86</v>
      </c>
      <c r="O5660" s="2">
        <v>43081</v>
      </c>
      <c r="P5660" s="3">
        <v>1.1299999999999999</v>
      </c>
      <c r="Q5660" s="4">
        <v>5</v>
      </c>
      <c r="R5660" s="3">
        <v>7.84</v>
      </c>
      <c r="S56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0" t="str">
        <f>IF(AIRBNB[[#This Row],[RUIDO(dB)]]&lt;=4,"Silencioso",IF(AIRBNB[[#This Row],[RUIDO(dB)]]&lt;=5.5,"Poco Ruidoso","Ruidoso"))</f>
        <v>Ruidoso</v>
      </c>
      <c r="U5660" t="str">
        <f>IF(AND(AIRBNB[[#This Row],[PRECIO]]&lt;50,AIRBNB[[#This Row],[MIN_NOCHES]]&gt;3),"Dentro del presupuesto","No considerar")</f>
        <v>No considerar</v>
      </c>
      <c r="V5660" t="str">
        <f>VLOOKUP(AIRBNB[[#This Row],[HOST_ID]],Super_host[],5,FALSE)</f>
        <v>Host</v>
      </c>
    </row>
    <row r="5661" spans="1:22">
      <c r="A5661" s="4">
        <v>5679129</v>
      </c>
      <c r="B5661" t="s">
        <v>15911</v>
      </c>
      <c r="C5661" s="4">
        <v>2671902</v>
      </c>
      <c r="D5661" t="s">
        <v>15912</v>
      </c>
      <c r="E5661" t="s">
        <v>15913</v>
      </c>
      <c r="F5661" s="4">
        <v>11216</v>
      </c>
      <c r="G5661" s="13" t="s">
        <v>4662</v>
      </c>
      <c r="H5661" s="13" t="s">
        <v>9230</v>
      </c>
      <c r="I5661" s="1">
        <v>4068024</v>
      </c>
      <c r="J5661" s="1">
        <v>-7393987</v>
      </c>
      <c r="K5661" t="s">
        <v>5</v>
      </c>
      <c r="L5661" s="20">
        <v>60</v>
      </c>
      <c r="M5661" s="4">
        <v>14</v>
      </c>
      <c r="N5661" s="4">
        <v>0</v>
      </c>
      <c r="O5661" s="2">
        <v>42262</v>
      </c>
      <c r="P5661" s="3">
        <v>2.12</v>
      </c>
      <c r="Q5661" s="4">
        <v>1</v>
      </c>
      <c r="R5661" s="3">
        <v>6.9</v>
      </c>
      <c r="S56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1" t="str">
        <f>IF(AIRBNB[[#This Row],[RUIDO(dB)]]&lt;=4,"Silencioso",IF(AIRBNB[[#This Row],[RUIDO(dB)]]&lt;=5.5,"Poco Ruidoso","Ruidoso"))</f>
        <v>Ruidoso</v>
      </c>
      <c r="U5661" t="str">
        <f>IF(AND(AIRBNB[[#This Row],[PRECIO]]&lt;50,AIRBNB[[#This Row],[MIN_NOCHES]]&gt;3),"Dentro del presupuesto","No considerar")</f>
        <v>No considerar</v>
      </c>
      <c r="V5661" t="str">
        <f>VLOOKUP(AIRBNB[[#This Row],[HOST_ID]],Super_host[],5,FALSE)</f>
        <v>Host</v>
      </c>
    </row>
    <row r="5662" spans="1:22">
      <c r="A5662" s="4">
        <v>2371794</v>
      </c>
      <c r="B5662" t="s">
        <v>3840</v>
      </c>
      <c r="C5662" s="4">
        <v>2588427</v>
      </c>
      <c r="D5662" t="s">
        <v>3841</v>
      </c>
      <c r="E5662" t="s">
        <v>3842</v>
      </c>
      <c r="F5662" s="4">
        <v>10013</v>
      </c>
      <c r="G5662" s="13" t="s">
        <v>124</v>
      </c>
      <c r="H5662" s="13" t="s">
        <v>164</v>
      </c>
      <c r="I5662" s="1">
        <v>4072541</v>
      </c>
      <c r="J5662" s="1">
        <v>-7401015</v>
      </c>
      <c r="K5662" t="s">
        <v>40</v>
      </c>
      <c r="L5662" s="20">
        <v>60</v>
      </c>
      <c r="M5662" s="4">
        <v>3</v>
      </c>
      <c r="N5662" s="4">
        <v>30</v>
      </c>
      <c r="O5662" s="2">
        <v>43467</v>
      </c>
      <c r="P5662" s="3">
        <v>0.48</v>
      </c>
      <c r="Q5662" s="4">
        <v>1</v>
      </c>
      <c r="R5662" s="3">
        <v>5.6</v>
      </c>
      <c r="S56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2" t="str">
        <f>IF(AIRBNB[[#This Row],[RUIDO(dB)]]&lt;=4,"Silencioso",IF(AIRBNB[[#This Row],[RUIDO(dB)]]&lt;=5.5,"Poco Ruidoso","Ruidoso"))</f>
        <v>Ruidoso</v>
      </c>
      <c r="U5662" t="str">
        <f>IF(AND(AIRBNB[[#This Row],[PRECIO]]&lt;50,AIRBNB[[#This Row],[MIN_NOCHES]]&gt;3),"Dentro del presupuesto","No considerar")</f>
        <v>No considerar</v>
      </c>
      <c r="V5662" t="str">
        <f>VLOOKUP(AIRBNB[[#This Row],[HOST_ID]],Super_host[],5,FALSE)</f>
        <v>Host</v>
      </c>
    </row>
    <row r="5663" spans="1:22">
      <c r="A5663" s="4">
        <v>791452</v>
      </c>
      <c r="B5663" t="s">
        <v>16495</v>
      </c>
      <c r="C5663" s="4">
        <v>2556784</v>
      </c>
      <c r="D5663" t="s">
        <v>3531</v>
      </c>
      <c r="E5663" t="s">
        <v>16496</v>
      </c>
      <c r="F5663" s="4">
        <v>10463</v>
      </c>
      <c r="G5663" s="13" t="s">
        <v>16360</v>
      </c>
      <c r="H5663" s="13" t="s">
        <v>16394</v>
      </c>
      <c r="I5663" s="1">
        <v>4088757</v>
      </c>
      <c r="J5663" s="1">
        <v>-7390522</v>
      </c>
      <c r="K5663" t="s">
        <v>5</v>
      </c>
      <c r="L5663" s="20">
        <v>60</v>
      </c>
      <c r="M5663" s="4">
        <v>1</v>
      </c>
      <c r="N5663" s="4">
        <v>25</v>
      </c>
      <c r="O5663" s="2">
        <v>43651</v>
      </c>
      <c r="P5663" s="3">
        <v>0.67</v>
      </c>
      <c r="Q5663" s="4">
        <v>5</v>
      </c>
      <c r="R5663" s="3">
        <v>7.84</v>
      </c>
      <c r="S56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3" t="str">
        <f>IF(AIRBNB[[#This Row],[RUIDO(dB)]]&lt;=4,"Silencioso",IF(AIRBNB[[#This Row],[RUIDO(dB)]]&lt;=5.5,"Poco Ruidoso","Ruidoso"))</f>
        <v>Ruidoso</v>
      </c>
      <c r="U5663" t="str">
        <f>IF(AND(AIRBNB[[#This Row],[PRECIO]]&lt;50,AIRBNB[[#This Row],[MIN_NOCHES]]&gt;3),"Dentro del presupuesto","No considerar")</f>
        <v>No considerar</v>
      </c>
      <c r="V5663" t="str">
        <f>VLOOKUP(AIRBNB[[#This Row],[HOST_ID]],Super_host[],5,FALSE)</f>
        <v>Host</v>
      </c>
    </row>
    <row r="5664" spans="1:22">
      <c r="A5664" s="4">
        <v>504394</v>
      </c>
      <c r="B5664" t="s">
        <v>649</v>
      </c>
      <c r="C5664" s="4">
        <v>2487319</v>
      </c>
      <c r="D5664" t="s">
        <v>650</v>
      </c>
      <c r="E5664" t="s">
        <v>651</v>
      </c>
      <c r="F5664" s="4">
        <v>10025</v>
      </c>
      <c r="G5664" s="13" t="s">
        <v>124</v>
      </c>
      <c r="H5664" s="13" t="s">
        <v>168</v>
      </c>
      <c r="I5664" s="1">
        <v>4079842</v>
      </c>
      <c r="J5664" s="1">
        <v>-7396903</v>
      </c>
      <c r="K5664" t="s">
        <v>5</v>
      </c>
      <c r="L5664" s="20">
        <v>60</v>
      </c>
      <c r="M5664" s="4">
        <v>4</v>
      </c>
      <c r="N5664" s="4">
        <v>2</v>
      </c>
      <c r="O5664" s="2">
        <v>41885</v>
      </c>
      <c r="P5664" s="3">
        <v>0.03</v>
      </c>
      <c r="Q5664" s="4">
        <v>1</v>
      </c>
      <c r="R5664" s="3">
        <v>5.6</v>
      </c>
      <c r="S56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4" t="str">
        <f>IF(AIRBNB[[#This Row],[RUIDO(dB)]]&lt;=4,"Silencioso",IF(AIRBNB[[#This Row],[RUIDO(dB)]]&lt;=5.5,"Poco Ruidoso","Ruidoso"))</f>
        <v>Ruidoso</v>
      </c>
      <c r="U5664" t="str">
        <f>IF(AND(AIRBNB[[#This Row],[PRECIO]]&lt;50,AIRBNB[[#This Row],[MIN_NOCHES]]&gt;3),"Dentro del presupuesto","No considerar")</f>
        <v>No considerar</v>
      </c>
      <c r="V5664" t="str">
        <f>VLOOKUP(AIRBNB[[#This Row],[HOST_ID]],Super_host[],5,FALSE)</f>
        <v>Host</v>
      </c>
    </row>
    <row r="5665" spans="1:22">
      <c r="A5665" s="4">
        <v>4206087</v>
      </c>
      <c r="B5665" t="s">
        <v>10255</v>
      </c>
      <c r="C5665" s="4">
        <v>2423107</v>
      </c>
      <c r="D5665" t="s">
        <v>1905</v>
      </c>
      <c r="E5665" t="s">
        <v>10256</v>
      </c>
      <c r="F5665" s="4">
        <v>11225</v>
      </c>
      <c r="G5665" s="13" t="s">
        <v>4662</v>
      </c>
      <c r="H5665" s="13" t="s">
        <v>9481</v>
      </c>
      <c r="I5665" s="1">
        <v>4066066</v>
      </c>
      <c r="J5665" s="1">
        <v>-7395965</v>
      </c>
      <c r="K5665" t="s">
        <v>5</v>
      </c>
      <c r="L5665" s="20">
        <v>60</v>
      </c>
      <c r="M5665" s="4">
        <v>1</v>
      </c>
      <c r="N5665" s="4">
        <v>4</v>
      </c>
      <c r="O5665" s="2">
        <v>42127</v>
      </c>
      <c r="P5665" s="3">
        <v>7.0000000000000007E-2</v>
      </c>
      <c r="Q5665" s="4">
        <v>1</v>
      </c>
      <c r="R5665" s="3">
        <v>6.9</v>
      </c>
      <c r="S56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5" t="str">
        <f>IF(AIRBNB[[#This Row],[RUIDO(dB)]]&lt;=4,"Silencioso",IF(AIRBNB[[#This Row],[RUIDO(dB)]]&lt;=5.5,"Poco Ruidoso","Ruidoso"))</f>
        <v>Ruidoso</v>
      </c>
      <c r="U5665" t="str">
        <f>IF(AND(AIRBNB[[#This Row],[PRECIO]]&lt;50,AIRBNB[[#This Row],[MIN_NOCHES]]&gt;3),"Dentro del presupuesto","No considerar")</f>
        <v>No considerar</v>
      </c>
      <c r="V5665" t="str">
        <f>VLOOKUP(AIRBNB[[#This Row],[HOST_ID]],Super_host[],5,FALSE)</f>
        <v>Host</v>
      </c>
    </row>
    <row r="5666" spans="1:22">
      <c r="A5666" s="4">
        <v>929032</v>
      </c>
      <c r="B5666" t="s">
        <v>12922</v>
      </c>
      <c r="C5666" s="4">
        <v>2420592</v>
      </c>
      <c r="D5666" t="s">
        <v>6233</v>
      </c>
      <c r="E5666" t="s">
        <v>12923</v>
      </c>
      <c r="F5666" s="4">
        <v>11201</v>
      </c>
      <c r="G5666" s="13" t="s">
        <v>4662</v>
      </c>
      <c r="H5666" s="13" t="s">
        <v>12924</v>
      </c>
      <c r="I5666" s="1">
        <v>4070163</v>
      </c>
      <c r="J5666" s="1">
        <v>-7398208</v>
      </c>
      <c r="K5666" t="s">
        <v>40</v>
      </c>
      <c r="L5666" s="20">
        <v>60</v>
      </c>
      <c r="M5666" s="4">
        <v>3</v>
      </c>
      <c r="N5666" s="4">
        <v>13</v>
      </c>
      <c r="O5666" s="2">
        <v>43634</v>
      </c>
      <c r="P5666" s="3">
        <v>0.66</v>
      </c>
      <c r="Q5666" s="4">
        <v>1</v>
      </c>
      <c r="R5666" s="3">
        <v>6.9</v>
      </c>
      <c r="S56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6" t="str">
        <f>IF(AIRBNB[[#This Row],[RUIDO(dB)]]&lt;=4,"Silencioso",IF(AIRBNB[[#This Row],[RUIDO(dB)]]&lt;=5.5,"Poco Ruidoso","Ruidoso"))</f>
        <v>Ruidoso</v>
      </c>
      <c r="U5666" t="str">
        <f>IF(AND(AIRBNB[[#This Row],[PRECIO]]&lt;50,AIRBNB[[#This Row],[MIN_NOCHES]]&gt;3),"Dentro del presupuesto","No considerar")</f>
        <v>No considerar</v>
      </c>
      <c r="V5666" t="str">
        <f>VLOOKUP(AIRBNB[[#This Row],[HOST_ID]],Super_host[],5,FALSE)</f>
        <v>Host</v>
      </c>
    </row>
    <row r="5667" spans="1:22">
      <c r="A5667" s="4">
        <v>4685448</v>
      </c>
      <c r="B5667" t="s">
        <v>9196</v>
      </c>
      <c r="C5667" s="4">
        <v>2368446</v>
      </c>
      <c r="D5667" t="s">
        <v>9197</v>
      </c>
      <c r="E5667" t="s">
        <v>9198</v>
      </c>
      <c r="F5667" s="4">
        <v>11105</v>
      </c>
      <c r="G5667" s="13" t="s">
        <v>7897</v>
      </c>
      <c r="H5667" s="13" t="s">
        <v>7898</v>
      </c>
      <c r="I5667" s="1">
        <v>4077443</v>
      </c>
      <c r="J5667" s="1">
        <v>-7390756</v>
      </c>
      <c r="K5667" t="s">
        <v>40</v>
      </c>
      <c r="L5667" s="20">
        <v>60</v>
      </c>
      <c r="M5667" s="4">
        <v>1</v>
      </c>
      <c r="N5667" s="4">
        <v>0</v>
      </c>
      <c r="O5667" s="2">
        <v>42372</v>
      </c>
      <c r="P5667" s="3">
        <v>0.63</v>
      </c>
      <c r="Q5667" s="4">
        <v>5</v>
      </c>
      <c r="R5667" s="3">
        <v>6.24</v>
      </c>
      <c r="S56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7" t="str">
        <f>IF(AIRBNB[[#This Row],[RUIDO(dB)]]&lt;=4,"Silencioso",IF(AIRBNB[[#This Row],[RUIDO(dB)]]&lt;=5.5,"Poco Ruidoso","Ruidoso"))</f>
        <v>Ruidoso</v>
      </c>
      <c r="U5667" t="str">
        <f>IF(AND(AIRBNB[[#This Row],[PRECIO]]&lt;50,AIRBNB[[#This Row],[MIN_NOCHES]]&gt;3),"Dentro del presupuesto","No considerar")</f>
        <v>No considerar</v>
      </c>
      <c r="V5667" t="str">
        <f>VLOOKUP(AIRBNB[[#This Row],[HOST_ID]],Super_host[],5,FALSE)</f>
        <v>Host</v>
      </c>
    </row>
    <row r="5668" spans="1:22">
      <c r="A5668" s="4">
        <v>3775379</v>
      </c>
      <c r="B5668" t="s">
        <v>12593</v>
      </c>
      <c r="C5668" s="4">
        <v>2274845</v>
      </c>
      <c r="D5668" t="s">
        <v>5348</v>
      </c>
      <c r="E5668" t="s">
        <v>12594</v>
      </c>
      <c r="F5668" s="4">
        <v>11238</v>
      </c>
      <c r="G5668" s="13" t="s">
        <v>4662</v>
      </c>
      <c r="H5668" s="13" t="s">
        <v>9323</v>
      </c>
      <c r="I5668" s="1">
        <v>4067262</v>
      </c>
      <c r="J5668" s="1">
        <v>-7396542</v>
      </c>
      <c r="K5668" t="s">
        <v>5</v>
      </c>
      <c r="L5668" s="20">
        <v>60</v>
      </c>
      <c r="M5668" s="4">
        <v>2</v>
      </c>
      <c r="N5668" s="4">
        <v>21</v>
      </c>
      <c r="O5668" s="2">
        <v>43604</v>
      </c>
      <c r="P5668" s="3">
        <v>0.51</v>
      </c>
      <c r="Q5668" s="4">
        <v>1</v>
      </c>
      <c r="R5668" s="3">
        <v>6.9</v>
      </c>
      <c r="S56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8" t="str">
        <f>IF(AIRBNB[[#This Row],[RUIDO(dB)]]&lt;=4,"Silencioso",IF(AIRBNB[[#This Row],[RUIDO(dB)]]&lt;=5.5,"Poco Ruidoso","Ruidoso"))</f>
        <v>Ruidoso</v>
      </c>
      <c r="U5668" t="str">
        <f>IF(AND(AIRBNB[[#This Row],[PRECIO]]&lt;50,AIRBNB[[#This Row],[MIN_NOCHES]]&gt;3),"Dentro del presupuesto","No considerar")</f>
        <v>No considerar</v>
      </c>
      <c r="V5668" t="str">
        <f>VLOOKUP(AIRBNB[[#This Row],[HOST_ID]],Super_host[],5,FALSE)</f>
        <v>Host</v>
      </c>
    </row>
    <row r="5669" spans="1:22">
      <c r="A5669" s="4">
        <v>1068505</v>
      </c>
      <c r="B5669" t="s">
        <v>12970</v>
      </c>
      <c r="C5669" s="4">
        <v>2128778</v>
      </c>
      <c r="D5669" t="s">
        <v>12825</v>
      </c>
      <c r="E5669" t="s">
        <v>12971</v>
      </c>
      <c r="F5669" s="4">
        <v>11216</v>
      </c>
      <c r="G5669" s="13" t="s">
        <v>4662</v>
      </c>
      <c r="H5669" s="13" t="s">
        <v>9252</v>
      </c>
      <c r="I5669" s="1">
        <v>4067414</v>
      </c>
      <c r="J5669" s="1">
        <v>-7395667</v>
      </c>
      <c r="K5669" t="s">
        <v>40</v>
      </c>
      <c r="L5669" s="20">
        <v>60</v>
      </c>
      <c r="M5669" s="4">
        <v>2</v>
      </c>
      <c r="N5669" s="4">
        <v>51</v>
      </c>
      <c r="O5669" s="2">
        <v>43646</v>
      </c>
      <c r="P5669" s="3">
        <v>0.68</v>
      </c>
      <c r="Q5669" s="4">
        <v>1</v>
      </c>
      <c r="R5669" s="3">
        <v>6.9</v>
      </c>
      <c r="S56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69" t="str">
        <f>IF(AIRBNB[[#This Row],[RUIDO(dB)]]&lt;=4,"Silencioso",IF(AIRBNB[[#This Row],[RUIDO(dB)]]&lt;=5.5,"Poco Ruidoso","Ruidoso"))</f>
        <v>Ruidoso</v>
      </c>
      <c r="U5669" t="str">
        <f>IF(AND(AIRBNB[[#This Row],[PRECIO]]&lt;50,AIRBNB[[#This Row],[MIN_NOCHES]]&gt;3),"Dentro del presupuesto","No considerar")</f>
        <v>No considerar</v>
      </c>
      <c r="V5669" t="str">
        <f>VLOOKUP(AIRBNB[[#This Row],[HOST_ID]],Super_host[],5,FALSE)</f>
        <v>Host</v>
      </c>
    </row>
    <row r="5670" spans="1:22">
      <c r="A5670" s="4">
        <v>3369929</v>
      </c>
      <c r="B5670" t="s">
        <v>15953</v>
      </c>
      <c r="C5670" s="4">
        <v>1910452</v>
      </c>
      <c r="D5670" t="s">
        <v>15954</v>
      </c>
      <c r="E5670" t="s">
        <v>15955</v>
      </c>
      <c r="F5670" s="4">
        <v>11206</v>
      </c>
      <c r="G5670" s="13" t="s">
        <v>4662</v>
      </c>
      <c r="H5670" s="13" t="s">
        <v>9218</v>
      </c>
      <c r="I5670" s="1">
        <v>4070586</v>
      </c>
      <c r="J5670" s="1">
        <v>-7394135</v>
      </c>
      <c r="K5670" t="s">
        <v>268</v>
      </c>
      <c r="L5670" s="20">
        <v>60</v>
      </c>
      <c r="M5670" s="4">
        <v>1</v>
      </c>
      <c r="N5670" s="4">
        <v>0</v>
      </c>
      <c r="O5670" s="2">
        <v>42182</v>
      </c>
      <c r="P5670" s="3">
        <v>2.29</v>
      </c>
      <c r="Q5670" s="4">
        <v>1</v>
      </c>
      <c r="R5670" s="3">
        <v>6.9</v>
      </c>
      <c r="S56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0" t="str">
        <f>IF(AIRBNB[[#This Row],[RUIDO(dB)]]&lt;=4,"Silencioso",IF(AIRBNB[[#This Row],[RUIDO(dB)]]&lt;=5.5,"Poco Ruidoso","Ruidoso"))</f>
        <v>Ruidoso</v>
      </c>
      <c r="U5670" t="str">
        <f>IF(AND(AIRBNB[[#This Row],[PRECIO]]&lt;50,AIRBNB[[#This Row],[MIN_NOCHES]]&gt;3),"Dentro del presupuesto","No considerar")</f>
        <v>No considerar</v>
      </c>
      <c r="V5670" t="str">
        <f>VLOOKUP(AIRBNB[[#This Row],[HOST_ID]],Super_host[],5,FALSE)</f>
        <v>Host</v>
      </c>
    </row>
    <row r="5671" spans="1:22">
      <c r="A5671" s="4">
        <v>352864</v>
      </c>
      <c r="B5671" t="s">
        <v>5359</v>
      </c>
      <c r="C5671" s="4">
        <v>1786901</v>
      </c>
      <c r="D5671" t="s">
        <v>5360</v>
      </c>
      <c r="E5671" t="s">
        <v>5361</v>
      </c>
      <c r="F5671" s="4">
        <v>10128</v>
      </c>
      <c r="G5671" s="13" t="s">
        <v>124</v>
      </c>
      <c r="H5671" s="13" t="s">
        <v>129</v>
      </c>
      <c r="I5671" s="1">
        <v>4078164</v>
      </c>
      <c r="J5671" s="1">
        <v>-7394717</v>
      </c>
      <c r="K5671" t="s">
        <v>40</v>
      </c>
      <c r="L5671" s="20">
        <v>60</v>
      </c>
      <c r="M5671" s="4">
        <v>3</v>
      </c>
      <c r="N5671" s="4">
        <v>5</v>
      </c>
      <c r="O5671" s="2">
        <v>43645</v>
      </c>
      <c r="P5671" s="3">
        <v>1.47</v>
      </c>
      <c r="Q5671" s="4">
        <v>1</v>
      </c>
      <c r="R5671" s="3">
        <v>5.6</v>
      </c>
      <c r="S56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1" t="str">
        <f>IF(AIRBNB[[#This Row],[RUIDO(dB)]]&lt;=4,"Silencioso",IF(AIRBNB[[#This Row],[RUIDO(dB)]]&lt;=5.5,"Poco Ruidoso","Ruidoso"))</f>
        <v>Ruidoso</v>
      </c>
      <c r="U5671" t="str">
        <f>IF(AND(AIRBNB[[#This Row],[PRECIO]]&lt;50,AIRBNB[[#This Row],[MIN_NOCHES]]&gt;3),"Dentro del presupuesto","No considerar")</f>
        <v>No considerar</v>
      </c>
      <c r="V5671" t="str">
        <f>VLOOKUP(AIRBNB[[#This Row],[HOST_ID]],Super_host[],5,FALSE)</f>
        <v>Host</v>
      </c>
    </row>
    <row r="5672" spans="1:22">
      <c r="A5672" s="4">
        <v>892463</v>
      </c>
      <c r="B5672" t="s">
        <v>1873</v>
      </c>
      <c r="C5672" s="4">
        <v>1758019</v>
      </c>
      <c r="D5672" t="s">
        <v>1874</v>
      </c>
      <c r="E5672" t="s">
        <v>1875</v>
      </c>
      <c r="F5672" s="4">
        <v>10014</v>
      </c>
      <c r="G5672" s="13" t="s">
        <v>124</v>
      </c>
      <c r="H5672" s="13" t="s">
        <v>140</v>
      </c>
      <c r="I5672" s="1">
        <v>4073084</v>
      </c>
      <c r="J5672" s="1">
        <v>-7400431</v>
      </c>
      <c r="K5672" t="s">
        <v>5</v>
      </c>
      <c r="L5672" s="20">
        <v>60</v>
      </c>
      <c r="M5672" s="4">
        <v>3</v>
      </c>
      <c r="N5672" s="4">
        <v>9</v>
      </c>
      <c r="O5672" s="2">
        <v>42093</v>
      </c>
      <c r="P5672" s="3">
        <v>0.12</v>
      </c>
      <c r="Q5672" s="4">
        <v>1</v>
      </c>
      <c r="R5672" s="3">
        <v>5.6</v>
      </c>
      <c r="S56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2" t="str">
        <f>IF(AIRBNB[[#This Row],[RUIDO(dB)]]&lt;=4,"Silencioso",IF(AIRBNB[[#This Row],[RUIDO(dB)]]&lt;=5.5,"Poco Ruidoso","Ruidoso"))</f>
        <v>Ruidoso</v>
      </c>
      <c r="U5672" t="str">
        <f>IF(AND(AIRBNB[[#This Row],[PRECIO]]&lt;50,AIRBNB[[#This Row],[MIN_NOCHES]]&gt;3),"Dentro del presupuesto","No considerar")</f>
        <v>No considerar</v>
      </c>
      <c r="V5672" t="str">
        <f>VLOOKUP(AIRBNB[[#This Row],[HOST_ID]],Super_host[],5,FALSE)</f>
        <v>Host</v>
      </c>
    </row>
    <row r="5673" spans="1:22">
      <c r="A5673" s="4">
        <v>2081850</v>
      </c>
      <c r="B5673" t="s">
        <v>155</v>
      </c>
      <c r="C5673" s="4">
        <v>1657228</v>
      </c>
      <c r="D5673" t="s">
        <v>156</v>
      </c>
      <c r="E5673" t="s">
        <v>157</v>
      </c>
      <c r="F5673" s="4">
        <v>10027</v>
      </c>
      <c r="G5673" s="13" t="s">
        <v>124</v>
      </c>
      <c r="H5673" s="13" t="s">
        <v>148</v>
      </c>
      <c r="I5673" s="1">
        <v>4081286</v>
      </c>
      <c r="J5673" s="1">
        <v>-7394385</v>
      </c>
      <c r="K5673" t="s">
        <v>5</v>
      </c>
      <c r="L5673" s="20">
        <v>60</v>
      </c>
      <c r="M5673" s="4">
        <v>14</v>
      </c>
      <c r="N5673" s="4">
        <v>1</v>
      </c>
      <c r="O5673" s="2">
        <v>41652</v>
      </c>
      <c r="P5673" s="3">
        <v>0.01</v>
      </c>
      <c r="Q5673" s="4">
        <v>1</v>
      </c>
      <c r="R5673" s="3">
        <v>5.6</v>
      </c>
      <c r="S56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3" t="str">
        <f>IF(AIRBNB[[#This Row],[RUIDO(dB)]]&lt;=4,"Silencioso",IF(AIRBNB[[#This Row],[RUIDO(dB)]]&lt;=5.5,"Poco Ruidoso","Ruidoso"))</f>
        <v>Ruidoso</v>
      </c>
      <c r="U5673" t="str">
        <f>IF(AND(AIRBNB[[#This Row],[PRECIO]]&lt;50,AIRBNB[[#This Row],[MIN_NOCHES]]&gt;3),"Dentro del presupuesto","No considerar")</f>
        <v>No considerar</v>
      </c>
      <c r="V5673" t="str">
        <f>VLOOKUP(AIRBNB[[#This Row],[HOST_ID]],Super_host[],5,FALSE)</f>
        <v>Host</v>
      </c>
    </row>
    <row r="5674" spans="1:22">
      <c r="A5674" s="4">
        <v>4777063</v>
      </c>
      <c r="B5674" t="s">
        <v>15975</v>
      </c>
      <c r="C5674" s="4">
        <v>1641589</v>
      </c>
      <c r="D5674" t="s">
        <v>122</v>
      </c>
      <c r="E5674" t="s">
        <v>15976</v>
      </c>
      <c r="F5674" s="4">
        <v>11206</v>
      </c>
      <c r="G5674" s="13" t="s">
        <v>4662</v>
      </c>
      <c r="H5674" s="13" t="s">
        <v>9218</v>
      </c>
      <c r="I5674" s="1">
        <v>4071172</v>
      </c>
      <c r="J5674" s="1">
        <v>-7393973</v>
      </c>
      <c r="K5674" t="s">
        <v>40</v>
      </c>
      <c r="L5674" s="20">
        <v>60</v>
      </c>
      <c r="M5674" s="4">
        <v>2</v>
      </c>
      <c r="N5674" s="4">
        <v>0</v>
      </c>
      <c r="O5674" s="2">
        <v>43099</v>
      </c>
      <c r="P5674" s="3">
        <v>0.38</v>
      </c>
      <c r="Q5674" s="4">
        <v>1</v>
      </c>
      <c r="R5674" s="3">
        <v>6.9</v>
      </c>
      <c r="S56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4" t="str">
        <f>IF(AIRBNB[[#This Row],[RUIDO(dB)]]&lt;=4,"Silencioso",IF(AIRBNB[[#This Row],[RUIDO(dB)]]&lt;=5.5,"Poco Ruidoso","Ruidoso"))</f>
        <v>Ruidoso</v>
      </c>
      <c r="U5674" t="str">
        <f>IF(AND(AIRBNB[[#This Row],[PRECIO]]&lt;50,AIRBNB[[#This Row],[MIN_NOCHES]]&gt;3),"Dentro del presupuesto","No considerar")</f>
        <v>No considerar</v>
      </c>
      <c r="V5674" t="str">
        <f>VLOOKUP(AIRBNB[[#This Row],[HOST_ID]],Super_host[],5,FALSE)</f>
        <v>Host</v>
      </c>
    </row>
    <row r="5675" spans="1:22">
      <c r="A5675" s="4">
        <v>318187</v>
      </c>
      <c r="B5675" t="s">
        <v>12520</v>
      </c>
      <c r="C5675" s="4">
        <v>1633100</v>
      </c>
      <c r="D5675" t="s">
        <v>1522</v>
      </c>
      <c r="E5675" t="s">
        <v>12521</v>
      </c>
      <c r="F5675" s="4">
        <v>11237</v>
      </c>
      <c r="G5675" s="13" t="s">
        <v>4662</v>
      </c>
      <c r="H5675" s="13" t="s">
        <v>9274</v>
      </c>
      <c r="I5675" s="1">
        <v>4070462</v>
      </c>
      <c r="J5675" s="1">
        <v>-739228</v>
      </c>
      <c r="K5675" t="s">
        <v>5</v>
      </c>
      <c r="L5675" s="20">
        <v>60</v>
      </c>
      <c r="M5675" s="4">
        <v>2</v>
      </c>
      <c r="N5675" s="4">
        <v>42</v>
      </c>
      <c r="O5675" s="2">
        <v>43636</v>
      </c>
      <c r="P5675" s="3">
        <v>0.48</v>
      </c>
      <c r="Q5675" s="4">
        <v>1</v>
      </c>
      <c r="R5675" s="3">
        <v>6.9</v>
      </c>
      <c r="S56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5" t="str">
        <f>IF(AIRBNB[[#This Row],[RUIDO(dB)]]&lt;=4,"Silencioso",IF(AIRBNB[[#This Row],[RUIDO(dB)]]&lt;=5.5,"Poco Ruidoso","Ruidoso"))</f>
        <v>Ruidoso</v>
      </c>
      <c r="U5675" t="str">
        <f>IF(AND(AIRBNB[[#This Row],[PRECIO]]&lt;50,AIRBNB[[#This Row],[MIN_NOCHES]]&gt;3),"Dentro del presupuesto","No considerar")</f>
        <v>No considerar</v>
      </c>
      <c r="V5675" t="str">
        <f>VLOOKUP(AIRBNB[[#This Row],[HOST_ID]],Super_host[],5,FALSE)</f>
        <v>Host</v>
      </c>
    </row>
    <row r="5676" spans="1:22">
      <c r="A5676" s="4">
        <v>5534962</v>
      </c>
      <c r="B5676" t="s">
        <v>6059</v>
      </c>
      <c r="C5676" s="4">
        <v>1539848</v>
      </c>
      <c r="D5676" t="s">
        <v>6060</v>
      </c>
      <c r="E5676" t="s">
        <v>6061</v>
      </c>
      <c r="F5676" s="4">
        <v>10013</v>
      </c>
      <c r="G5676" s="13" t="s">
        <v>124</v>
      </c>
      <c r="H5676" s="13" t="s">
        <v>164</v>
      </c>
      <c r="I5676" s="1">
        <v>4072092</v>
      </c>
      <c r="J5676" s="1">
        <v>-7399966</v>
      </c>
      <c r="K5676" t="s">
        <v>5</v>
      </c>
      <c r="L5676" s="20">
        <v>60</v>
      </c>
      <c r="M5676" s="4">
        <v>3</v>
      </c>
      <c r="N5676" s="4">
        <v>58</v>
      </c>
      <c r="O5676" s="2">
        <v>43647</v>
      </c>
      <c r="P5676" s="3">
        <v>2.78</v>
      </c>
      <c r="Q5676" s="4">
        <v>1</v>
      </c>
      <c r="R5676" s="3">
        <v>5.6</v>
      </c>
      <c r="S56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6" t="str">
        <f>IF(AIRBNB[[#This Row],[RUIDO(dB)]]&lt;=4,"Silencioso",IF(AIRBNB[[#This Row],[RUIDO(dB)]]&lt;=5.5,"Poco Ruidoso","Ruidoso"))</f>
        <v>Ruidoso</v>
      </c>
      <c r="U5676" t="str">
        <f>IF(AND(AIRBNB[[#This Row],[PRECIO]]&lt;50,AIRBNB[[#This Row],[MIN_NOCHES]]&gt;3),"Dentro del presupuesto","No considerar")</f>
        <v>No considerar</v>
      </c>
      <c r="V5676" t="str">
        <f>VLOOKUP(AIRBNB[[#This Row],[HOST_ID]],Super_host[],5,FALSE)</f>
        <v>Host</v>
      </c>
    </row>
    <row r="5677" spans="1:22">
      <c r="A5677" s="4">
        <v>272738</v>
      </c>
      <c r="B5677" t="s">
        <v>12213</v>
      </c>
      <c r="C5677" s="4">
        <v>1427381</v>
      </c>
      <c r="D5677" t="s">
        <v>1364</v>
      </c>
      <c r="E5677" t="s">
        <v>12214</v>
      </c>
      <c r="F5677" s="4">
        <v>11211</v>
      </c>
      <c r="G5677" s="13" t="s">
        <v>4662</v>
      </c>
      <c r="H5677" s="13" t="s">
        <v>9218</v>
      </c>
      <c r="I5677" s="1">
        <v>4070513</v>
      </c>
      <c r="J5677" s="1">
        <v>-7395505</v>
      </c>
      <c r="K5677" t="s">
        <v>40</v>
      </c>
      <c r="L5677" s="20">
        <v>60</v>
      </c>
      <c r="M5677" s="4">
        <v>2</v>
      </c>
      <c r="N5677" s="4">
        <v>35</v>
      </c>
      <c r="O5677" s="2">
        <v>43646</v>
      </c>
      <c r="P5677" s="3">
        <v>0.38</v>
      </c>
      <c r="Q5677" s="4">
        <v>1</v>
      </c>
      <c r="R5677" s="3">
        <v>6.9</v>
      </c>
      <c r="S56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7" t="str">
        <f>IF(AIRBNB[[#This Row],[RUIDO(dB)]]&lt;=4,"Silencioso",IF(AIRBNB[[#This Row],[RUIDO(dB)]]&lt;=5.5,"Poco Ruidoso","Ruidoso"))</f>
        <v>Ruidoso</v>
      </c>
      <c r="U5677" t="str">
        <f>IF(AND(AIRBNB[[#This Row],[PRECIO]]&lt;50,AIRBNB[[#This Row],[MIN_NOCHES]]&gt;3),"Dentro del presupuesto","No considerar")</f>
        <v>No considerar</v>
      </c>
      <c r="V5677" t="str">
        <f>VLOOKUP(AIRBNB[[#This Row],[HOST_ID]],Super_host[],5,FALSE)</f>
        <v>Host</v>
      </c>
    </row>
    <row r="5678" spans="1:22">
      <c r="A5678" s="4">
        <v>271128</v>
      </c>
      <c r="B5678" t="s">
        <v>11309</v>
      </c>
      <c r="C5678" s="4">
        <v>1417166</v>
      </c>
      <c r="D5678" t="s">
        <v>3138</v>
      </c>
      <c r="E5678" t="s">
        <v>11310</v>
      </c>
      <c r="F5678" s="4">
        <v>11216</v>
      </c>
      <c r="G5678" s="13" t="s">
        <v>4662</v>
      </c>
      <c r="H5678" s="13" t="s">
        <v>9230</v>
      </c>
      <c r="I5678" s="1">
        <v>4068884</v>
      </c>
      <c r="J5678" s="1">
        <v>-7395059</v>
      </c>
      <c r="K5678" t="s">
        <v>40</v>
      </c>
      <c r="L5678" s="20">
        <v>60</v>
      </c>
      <c r="M5678" s="4">
        <v>5</v>
      </c>
      <c r="N5678" s="4">
        <v>9</v>
      </c>
      <c r="O5678" s="2">
        <v>43641</v>
      </c>
      <c r="P5678" s="3">
        <v>0.19</v>
      </c>
      <c r="Q5678" s="4">
        <v>1</v>
      </c>
      <c r="R5678" s="3">
        <v>6.9</v>
      </c>
      <c r="S56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8" t="str">
        <f>IF(AIRBNB[[#This Row],[RUIDO(dB)]]&lt;=4,"Silencioso",IF(AIRBNB[[#This Row],[RUIDO(dB)]]&lt;=5.5,"Poco Ruidoso","Ruidoso"))</f>
        <v>Ruidoso</v>
      </c>
      <c r="U5678" t="str">
        <f>IF(AND(AIRBNB[[#This Row],[PRECIO]]&lt;50,AIRBNB[[#This Row],[MIN_NOCHES]]&gt;3),"Dentro del presupuesto","No considerar")</f>
        <v>No considerar</v>
      </c>
      <c r="V5678" t="str">
        <f>VLOOKUP(AIRBNB[[#This Row],[HOST_ID]],Super_host[],5,FALSE)</f>
        <v>Host</v>
      </c>
    </row>
    <row r="5679" spans="1:22">
      <c r="A5679" s="4">
        <v>295231</v>
      </c>
      <c r="B5679" t="s">
        <v>9539</v>
      </c>
      <c r="C5679" s="4">
        <v>1387286</v>
      </c>
      <c r="D5679" t="s">
        <v>9540</v>
      </c>
      <c r="E5679" t="s">
        <v>9541</v>
      </c>
      <c r="F5679" s="4">
        <v>11206</v>
      </c>
      <c r="G5679" s="13" t="s">
        <v>4662</v>
      </c>
      <c r="H5679" s="13" t="s">
        <v>9218</v>
      </c>
      <c r="I5679" s="1">
        <v>4070918</v>
      </c>
      <c r="J5679" s="1">
        <v>-7394881</v>
      </c>
      <c r="K5679" t="s">
        <v>40</v>
      </c>
      <c r="L5679" s="20">
        <v>60</v>
      </c>
      <c r="M5679" s="4">
        <v>7</v>
      </c>
      <c r="N5679" s="4">
        <v>1</v>
      </c>
      <c r="O5679" s="2">
        <v>41722</v>
      </c>
      <c r="P5679" s="3">
        <v>0.02</v>
      </c>
      <c r="Q5679" s="4">
        <v>1</v>
      </c>
      <c r="R5679" s="3">
        <v>6.9</v>
      </c>
      <c r="S56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79" t="str">
        <f>IF(AIRBNB[[#This Row],[RUIDO(dB)]]&lt;=4,"Silencioso",IF(AIRBNB[[#This Row],[RUIDO(dB)]]&lt;=5.5,"Poco Ruidoso","Ruidoso"))</f>
        <v>Ruidoso</v>
      </c>
      <c r="U5679" t="str">
        <f>IF(AND(AIRBNB[[#This Row],[PRECIO]]&lt;50,AIRBNB[[#This Row],[MIN_NOCHES]]&gt;3),"Dentro del presupuesto","No considerar")</f>
        <v>No considerar</v>
      </c>
      <c r="V5679" t="str">
        <f>VLOOKUP(AIRBNB[[#This Row],[HOST_ID]],Super_host[],5,FALSE)</f>
        <v>Host</v>
      </c>
    </row>
    <row r="5680" spans="1:22">
      <c r="A5680" s="4">
        <v>6741023</v>
      </c>
      <c r="B5680" t="s">
        <v>10896</v>
      </c>
      <c r="C5680" s="4">
        <v>1012583</v>
      </c>
      <c r="D5680" t="s">
        <v>10324</v>
      </c>
      <c r="E5680" t="s">
        <v>10897</v>
      </c>
      <c r="F5680" s="4">
        <v>11249</v>
      </c>
      <c r="G5680" s="13" t="s">
        <v>4662</v>
      </c>
      <c r="H5680" s="13" t="s">
        <v>9218</v>
      </c>
      <c r="I5680" s="1">
        <v>4071458</v>
      </c>
      <c r="J5680" s="1">
        <v>-7396181</v>
      </c>
      <c r="K5680" t="s">
        <v>40</v>
      </c>
      <c r="L5680" s="20">
        <v>60</v>
      </c>
      <c r="M5680" s="4">
        <v>7</v>
      </c>
      <c r="N5680" s="4">
        <v>6</v>
      </c>
      <c r="O5680" s="2">
        <v>43052</v>
      </c>
      <c r="P5680" s="3">
        <v>0.13</v>
      </c>
      <c r="Q5680" s="4">
        <v>1</v>
      </c>
      <c r="R5680" s="3">
        <v>6.9</v>
      </c>
      <c r="S56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0" t="str">
        <f>IF(AIRBNB[[#This Row],[RUIDO(dB)]]&lt;=4,"Silencioso",IF(AIRBNB[[#This Row],[RUIDO(dB)]]&lt;=5.5,"Poco Ruidoso","Ruidoso"))</f>
        <v>Ruidoso</v>
      </c>
      <c r="U5680" t="str">
        <f>IF(AND(AIRBNB[[#This Row],[PRECIO]]&lt;50,AIRBNB[[#This Row],[MIN_NOCHES]]&gt;3),"Dentro del presupuesto","No considerar")</f>
        <v>No considerar</v>
      </c>
      <c r="V5680" t="str">
        <f>VLOOKUP(AIRBNB[[#This Row],[HOST_ID]],Super_host[],5,FALSE)</f>
        <v>Host</v>
      </c>
    </row>
    <row r="5681" spans="1:22">
      <c r="A5681" s="4">
        <v>430427</v>
      </c>
      <c r="B5681" t="s">
        <v>2182</v>
      </c>
      <c r="C5681" s="4">
        <v>820046</v>
      </c>
      <c r="D5681" t="s">
        <v>2183</v>
      </c>
      <c r="E5681" t="s">
        <v>2184</v>
      </c>
      <c r="F5681" s="4">
        <v>10032</v>
      </c>
      <c r="G5681" s="13" t="s">
        <v>124</v>
      </c>
      <c r="H5681" s="13" t="s">
        <v>125</v>
      </c>
      <c r="I5681" s="1">
        <v>4083559</v>
      </c>
      <c r="J5681" s="1">
        <v>-7394095</v>
      </c>
      <c r="K5681" t="s">
        <v>40</v>
      </c>
      <c r="L5681" s="20">
        <v>60</v>
      </c>
      <c r="M5681" s="4">
        <v>2</v>
      </c>
      <c r="N5681" s="4">
        <v>13</v>
      </c>
      <c r="O5681" s="2">
        <v>42766</v>
      </c>
      <c r="P5681" s="3">
        <v>0.15</v>
      </c>
      <c r="Q5681" s="4">
        <v>1</v>
      </c>
      <c r="R5681" s="3">
        <v>5.6</v>
      </c>
      <c r="S56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1" t="str">
        <f>IF(AIRBNB[[#This Row],[RUIDO(dB)]]&lt;=4,"Silencioso",IF(AIRBNB[[#This Row],[RUIDO(dB)]]&lt;=5.5,"Poco Ruidoso","Ruidoso"))</f>
        <v>Ruidoso</v>
      </c>
      <c r="U5681" t="str">
        <f>IF(AND(AIRBNB[[#This Row],[PRECIO]]&lt;50,AIRBNB[[#This Row],[MIN_NOCHES]]&gt;3),"Dentro del presupuesto","No considerar")</f>
        <v>No considerar</v>
      </c>
      <c r="V5681" t="str">
        <f>VLOOKUP(AIRBNB[[#This Row],[HOST_ID]],Super_host[],5,FALSE)</f>
        <v>Host</v>
      </c>
    </row>
    <row r="5682" spans="1:22">
      <c r="A5682" s="4">
        <v>4706957</v>
      </c>
      <c r="B5682" t="s">
        <v>1468</v>
      </c>
      <c r="C5682" s="4">
        <v>633339</v>
      </c>
      <c r="D5682" t="s">
        <v>863</v>
      </c>
      <c r="E5682" t="s">
        <v>1469</v>
      </c>
      <c r="F5682" s="4">
        <v>10035</v>
      </c>
      <c r="G5682" s="13" t="s">
        <v>124</v>
      </c>
      <c r="H5682" s="13" t="s">
        <v>219</v>
      </c>
      <c r="I5682" s="1">
        <v>4080651</v>
      </c>
      <c r="J5682" s="1">
        <v>-7393776</v>
      </c>
      <c r="K5682" t="s">
        <v>268</v>
      </c>
      <c r="L5682" s="20">
        <v>60</v>
      </c>
      <c r="M5682" s="4">
        <v>1</v>
      </c>
      <c r="N5682" s="4">
        <v>4</v>
      </c>
      <c r="O5682" s="2">
        <v>42247</v>
      </c>
      <c r="P5682" s="3">
        <v>0.08</v>
      </c>
      <c r="Q5682" s="4">
        <v>1</v>
      </c>
      <c r="R5682" s="3">
        <v>5.6</v>
      </c>
      <c r="S56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2" t="str">
        <f>IF(AIRBNB[[#This Row],[RUIDO(dB)]]&lt;=4,"Silencioso",IF(AIRBNB[[#This Row],[RUIDO(dB)]]&lt;=5.5,"Poco Ruidoso","Ruidoso"))</f>
        <v>Ruidoso</v>
      </c>
      <c r="U5682" t="str">
        <f>IF(AND(AIRBNB[[#This Row],[PRECIO]]&lt;50,AIRBNB[[#This Row],[MIN_NOCHES]]&gt;3),"Dentro del presupuesto","No considerar")</f>
        <v>No considerar</v>
      </c>
      <c r="V5682" t="str">
        <f>VLOOKUP(AIRBNB[[#This Row],[HOST_ID]],Super_host[],5,FALSE)</f>
        <v>Host</v>
      </c>
    </row>
    <row r="5683" spans="1:22">
      <c r="A5683" s="4">
        <v>643948</v>
      </c>
      <c r="B5683" t="s">
        <v>6202</v>
      </c>
      <c r="C5683" s="4">
        <v>400262</v>
      </c>
      <c r="D5683" t="s">
        <v>1081</v>
      </c>
      <c r="E5683" t="s">
        <v>6203</v>
      </c>
      <c r="F5683" s="4">
        <v>10034</v>
      </c>
      <c r="G5683" s="13" t="s">
        <v>124</v>
      </c>
      <c r="H5683" s="13" t="s">
        <v>241</v>
      </c>
      <c r="I5683" s="1">
        <v>4087114</v>
      </c>
      <c r="J5683" s="1">
        <v>-7391791</v>
      </c>
      <c r="K5683" t="s">
        <v>40</v>
      </c>
      <c r="L5683" s="20">
        <v>60</v>
      </c>
      <c r="M5683" s="4">
        <v>2</v>
      </c>
      <c r="N5683" s="4">
        <v>261</v>
      </c>
      <c r="O5683" s="2">
        <v>43649</v>
      </c>
      <c r="P5683" s="3">
        <v>3.16</v>
      </c>
      <c r="Q5683" s="4">
        <v>1</v>
      </c>
      <c r="R5683" s="3">
        <v>5.6</v>
      </c>
      <c r="S56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3" t="str">
        <f>IF(AIRBNB[[#This Row],[RUIDO(dB)]]&lt;=4,"Silencioso",IF(AIRBNB[[#This Row],[RUIDO(dB)]]&lt;=5.5,"Poco Ruidoso","Ruidoso"))</f>
        <v>Ruidoso</v>
      </c>
      <c r="U5683" t="str">
        <f>IF(AND(AIRBNB[[#This Row],[PRECIO]]&lt;50,AIRBNB[[#This Row],[MIN_NOCHES]]&gt;3),"Dentro del presupuesto","No considerar")</f>
        <v>No considerar</v>
      </c>
      <c r="V5683" t="str">
        <f>VLOOKUP(AIRBNB[[#This Row],[HOST_ID]],Super_host[],5,FALSE)</f>
        <v>Host</v>
      </c>
    </row>
    <row r="5684" spans="1:22">
      <c r="A5684" s="4">
        <v>65556</v>
      </c>
      <c r="B5684" t="s">
        <v>16057</v>
      </c>
      <c r="C5684" s="4">
        <v>320422</v>
      </c>
      <c r="D5684" t="s">
        <v>9336</v>
      </c>
      <c r="E5684" t="s">
        <v>16058</v>
      </c>
      <c r="F5684" s="4">
        <v>11249</v>
      </c>
      <c r="G5684" s="13" t="s">
        <v>4662</v>
      </c>
      <c r="H5684" s="13" t="s">
        <v>9218</v>
      </c>
      <c r="I5684" s="1">
        <v>4071368</v>
      </c>
      <c r="J5684" s="1">
        <v>-739626</v>
      </c>
      <c r="K5684" t="s">
        <v>40</v>
      </c>
      <c r="L5684" s="20">
        <v>60</v>
      </c>
      <c r="M5684" s="4">
        <v>3</v>
      </c>
      <c r="N5684" s="4">
        <v>0</v>
      </c>
      <c r="O5684" s="2">
        <v>43325</v>
      </c>
      <c r="P5684" s="3">
        <v>0.37</v>
      </c>
      <c r="Q5684" s="4">
        <v>1</v>
      </c>
      <c r="R5684" s="3">
        <v>6.9</v>
      </c>
      <c r="S56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4" t="str">
        <f>IF(AIRBNB[[#This Row],[RUIDO(dB)]]&lt;=4,"Silencioso",IF(AIRBNB[[#This Row],[RUIDO(dB)]]&lt;=5.5,"Poco Ruidoso","Ruidoso"))</f>
        <v>Ruidoso</v>
      </c>
      <c r="U5684" t="str">
        <f>IF(AND(AIRBNB[[#This Row],[PRECIO]]&lt;50,AIRBNB[[#This Row],[MIN_NOCHES]]&gt;3),"Dentro del presupuesto","No considerar")</f>
        <v>No considerar</v>
      </c>
      <c r="V5684" t="str">
        <f>VLOOKUP(AIRBNB[[#This Row],[HOST_ID]],Super_host[],5,FALSE)</f>
        <v>Host</v>
      </c>
    </row>
    <row r="5685" spans="1:22">
      <c r="A5685" s="4">
        <v>64365</v>
      </c>
      <c r="B5685" t="s">
        <v>14565</v>
      </c>
      <c r="C5685" s="4">
        <v>314582</v>
      </c>
      <c r="D5685" t="s">
        <v>941</v>
      </c>
      <c r="E5685" t="s">
        <v>14566</v>
      </c>
      <c r="F5685" s="4">
        <v>11216</v>
      </c>
      <c r="G5685" s="13" t="s">
        <v>4662</v>
      </c>
      <c r="H5685" s="13" t="s">
        <v>9252</v>
      </c>
      <c r="I5685" s="1">
        <v>4067586</v>
      </c>
      <c r="J5685" s="1">
        <v>-7395155</v>
      </c>
      <c r="K5685" t="s">
        <v>40</v>
      </c>
      <c r="L5685" s="20">
        <v>60</v>
      </c>
      <c r="M5685" s="4">
        <v>2</v>
      </c>
      <c r="N5685" s="4">
        <v>227</v>
      </c>
      <c r="O5685" s="2">
        <v>43643</v>
      </c>
      <c r="P5685" s="3">
        <v>2.27</v>
      </c>
      <c r="Q5685" s="4">
        <v>1</v>
      </c>
      <c r="R5685" s="3">
        <v>6.9</v>
      </c>
      <c r="S56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5" t="str">
        <f>IF(AIRBNB[[#This Row],[RUIDO(dB)]]&lt;=4,"Silencioso",IF(AIRBNB[[#This Row],[RUIDO(dB)]]&lt;=5.5,"Poco Ruidoso","Ruidoso"))</f>
        <v>Ruidoso</v>
      </c>
      <c r="U5685" t="str">
        <f>IF(AND(AIRBNB[[#This Row],[PRECIO]]&lt;50,AIRBNB[[#This Row],[MIN_NOCHES]]&gt;3),"Dentro del presupuesto","No considerar")</f>
        <v>No considerar</v>
      </c>
      <c r="V5685" t="str">
        <f>VLOOKUP(AIRBNB[[#This Row],[HOST_ID]],Super_host[],5,FALSE)</f>
        <v>Host</v>
      </c>
    </row>
    <row r="5686" spans="1:22">
      <c r="A5686" s="4">
        <v>58059</v>
      </c>
      <c r="B5686" t="s">
        <v>6475</v>
      </c>
      <c r="C5686" s="4">
        <v>277379</v>
      </c>
      <c r="D5686" t="s">
        <v>2695</v>
      </c>
      <c r="E5686" t="s">
        <v>6476</v>
      </c>
      <c r="F5686" s="4">
        <v>10031</v>
      </c>
      <c r="G5686" s="13" t="s">
        <v>124</v>
      </c>
      <c r="H5686" s="13" t="s">
        <v>148</v>
      </c>
      <c r="I5686" s="1">
        <v>408251</v>
      </c>
      <c r="J5686" s="1">
        <v>-7394287</v>
      </c>
      <c r="K5686" t="s">
        <v>40</v>
      </c>
      <c r="L5686" s="20">
        <v>60</v>
      </c>
      <c r="M5686" s="4">
        <v>1</v>
      </c>
      <c r="N5686" s="4">
        <v>458</v>
      </c>
      <c r="O5686" s="2">
        <v>43649</v>
      </c>
      <c r="P5686" s="3">
        <v>4.58</v>
      </c>
      <c r="Q5686" s="4">
        <v>1</v>
      </c>
      <c r="R5686" s="3">
        <v>5.6</v>
      </c>
      <c r="S56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6" t="str">
        <f>IF(AIRBNB[[#This Row],[RUIDO(dB)]]&lt;=4,"Silencioso",IF(AIRBNB[[#This Row],[RUIDO(dB)]]&lt;=5.5,"Poco Ruidoso","Ruidoso"))</f>
        <v>Ruidoso</v>
      </c>
      <c r="U5686" t="str">
        <f>IF(AND(AIRBNB[[#This Row],[PRECIO]]&lt;50,AIRBNB[[#This Row],[MIN_NOCHES]]&gt;3),"Dentro del presupuesto","No considerar")</f>
        <v>No considerar</v>
      </c>
      <c r="V5686" t="str">
        <f>VLOOKUP(AIRBNB[[#This Row],[HOST_ID]],Super_host[],5,FALSE)</f>
        <v>Host</v>
      </c>
    </row>
    <row r="5687" spans="1:22">
      <c r="A5687" s="4">
        <v>744228</v>
      </c>
      <c r="B5687" t="s">
        <v>681</v>
      </c>
      <c r="C5687" s="4">
        <v>192750</v>
      </c>
      <c r="D5687" t="s">
        <v>682</v>
      </c>
      <c r="E5687" t="s">
        <v>683</v>
      </c>
      <c r="F5687" s="4">
        <v>10026</v>
      </c>
      <c r="G5687" s="13" t="s">
        <v>124</v>
      </c>
      <c r="H5687" s="13" t="s">
        <v>148</v>
      </c>
      <c r="I5687" s="1">
        <v>4080145</v>
      </c>
      <c r="J5687" s="1">
        <v>-7395572</v>
      </c>
      <c r="K5687" t="s">
        <v>5</v>
      </c>
      <c r="L5687" s="20">
        <v>60</v>
      </c>
      <c r="M5687" s="4">
        <v>1</v>
      </c>
      <c r="N5687" s="4">
        <v>2</v>
      </c>
      <c r="O5687" s="2">
        <v>41279</v>
      </c>
      <c r="P5687" s="3">
        <v>0.03</v>
      </c>
      <c r="Q5687" s="4">
        <v>1</v>
      </c>
      <c r="R5687" s="3">
        <v>5.6</v>
      </c>
      <c r="S56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7" t="str">
        <f>IF(AIRBNB[[#This Row],[RUIDO(dB)]]&lt;=4,"Silencioso",IF(AIRBNB[[#This Row],[RUIDO(dB)]]&lt;=5.5,"Poco Ruidoso","Ruidoso"))</f>
        <v>Ruidoso</v>
      </c>
      <c r="U5687" t="str">
        <f>IF(AND(AIRBNB[[#This Row],[PRECIO]]&lt;50,AIRBNB[[#This Row],[MIN_NOCHES]]&gt;3),"Dentro del presupuesto","No considerar")</f>
        <v>No considerar</v>
      </c>
      <c r="V5687" t="str">
        <f>VLOOKUP(AIRBNB[[#This Row],[HOST_ID]],Super_host[],5,FALSE)</f>
        <v>Host</v>
      </c>
    </row>
    <row r="5688" spans="1:22">
      <c r="A5688" s="4">
        <v>4671824</v>
      </c>
      <c r="B5688" t="s">
        <v>16531</v>
      </c>
      <c r="C5688" s="4">
        <v>190409</v>
      </c>
      <c r="D5688" t="s">
        <v>16532</v>
      </c>
      <c r="E5688" t="s">
        <v>16533</v>
      </c>
      <c r="F5688" s="4">
        <v>10452</v>
      </c>
      <c r="G5688" s="13" t="s">
        <v>16360</v>
      </c>
      <c r="H5688" s="13" t="s">
        <v>16534</v>
      </c>
      <c r="I5688" s="1">
        <v>4083212</v>
      </c>
      <c r="J5688" s="1">
        <v>-7393054</v>
      </c>
      <c r="K5688" t="s">
        <v>40</v>
      </c>
      <c r="L5688" s="20">
        <v>60</v>
      </c>
      <c r="M5688" s="4">
        <v>1</v>
      </c>
      <c r="N5688" s="4">
        <v>56</v>
      </c>
      <c r="O5688" s="2">
        <v>43639</v>
      </c>
      <c r="P5688" s="3">
        <v>1.0900000000000001</v>
      </c>
      <c r="Q5688" s="4">
        <v>5</v>
      </c>
      <c r="R5688" s="3">
        <v>7.84</v>
      </c>
      <c r="S56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8" t="str">
        <f>IF(AIRBNB[[#This Row],[RUIDO(dB)]]&lt;=4,"Silencioso",IF(AIRBNB[[#This Row],[RUIDO(dB)]]&lt;=5.5,"Poco Ruidoso","Ruidoso"))</f>
        <v>Ruidoso</v>
      </c>
      <c r="U5688" t="str">
        <f>IF(AND(AIRBNB[[#This Row],[PRECIO]]&lt;50,AIRBNB[[#This Row],[MIN_NOCHES]]&gt;3),"Dentro del presupuesto","No considerar")</f>
        <v>No considerar</v>
      </c>
      <c r="V5688" t="str">
        <f>VLOOKUP(AIRBNB[[#This Row],[HOST_ID]],Super_host[],5,FALSE)</f>
        <v>SUPERHOST</v>
      </c>
    </row>
    <row r="5689" spans="1:22">
      <c r="A5689" s="4">
        <v>267652</v>
      </c>
      <c r="B5689" t="s">
        <v>12363</v>
      </c>
      <c r="C5689" s="4">
        <v>164675</v>
      </c>
      <c r="D5689" t="s">
        <v>12301</v>
      </c>
      <c r="E5689" t="s">
        <v>12364</v>
      </c>
      <c r="F5689" s="4">
        <v>11218</v>
      </c>
      <c r="G5689" s="13" t="s">
        <v>4662</v>
      </c>
      <c r="H5689" s="13" t="s">
        <v>9393</v>
      </c>
      <c r="I5689" s="1">
        <v>4064277</v>
      </c>
      <c r="J5689" s="1">
        <v>-7397296</v>
      </c>
      <c r="K5689" t="s">
        <v>40</v>
      </c>
      <c r="L5689" s="20">
        <v>60</v>
      </c>
      <c r="M5689" s="4">
        <v>2</v>
      </c>
      <c r="N5689" s="4">
        <v>20</v>
      </c>
      <c r="O5689" s="2">
        <v>43486</v>
      </c>
      <c r="P5689" s="3">
        <v>0.42</v>
      </c>
      <c r="Q5689" s="4">
        <v>1</v>
      </c>
      <c r="R5689" s="3">
        <v>6.9</v>
      </c>
      <c r="S56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89" t="str">
        <f>IF(AIRBNB[[#This Row],[RUIDO(dB)]]&lt;=4,"Silencioso",IF(AIRBNB[[#This Row],[RUIDO(dB)]]&lt;=5.5,"Poco Ruidoso","Ruidoso"))</f>
        <v>Ruidoso</v>
      </c>
      <c r="U5689" t="str">
        <f>IF(AND(AIRBNB[[#This Row],[PRECIO]]&lt;50,AIRBNB[[#This Row],[MIN_NOCHES]]&gt;3),"Dentro del presupuesto","No considerar")</f>
        <v>No considerar</v>
      </c>
      <c r="V5689" t="str">
        <f>VLOOKUP(AIRBNB[[#This Row],[HOST_ID]],Super_host[],5,FALSE)</f>
        <v>Host</v>
      </c>
    </row>
    <row r="5690" spans="1:22">
      <c r="A5690" s="4">
        <v>20299</v>
      </c>
      <c r="B5690" t="s">
        <v>5539</v>
      </c>
      <c r="C5690" s="4">
        <v>62407</v>
      </c>
      <c r="D5690" t="s">
        <v>1656</v>
      </c>
      <c r="E5690" t="s">
        <v>5540</v>
      </c>
      <c r="F5690" s="4">
        <v>10009</v>
      </c>
      <c r="G5690" s="13" t="s">
        <v>124</v>
      </c>
      <c r="H5690" s="13" t="s">
        <v>133</v>
      </c>
      <c r="I5690" s="1">
        <v>4072334</v>
      </c>
      <c r="J5690" s="1">
        <v>-739844</v>
      </c>
      <c r="K5690" t="s">
        <v>40</v>
      </c>
      <c r="L5690" s="20">
        <v>60</v>
      </c>
      <c r="M5690" s="4">
        <v>3</v>
      </c>
      <c r="N5690" s="4">
        <v>194</v>
      </c>
      <c r="O5690" s="2">
        <v>43646</v>
      </c>
      <c r="P5690" s="3">
        <v>1.73</v>
      </c>
      <c r="Q5690" s="4">
        <v>1</v>
      </c>
      <c r="R5690" s="3">
        <v>5.6</v>
      </c>
      <c r="S56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0" t="str">
        <f>IF(AIRBNB[[#This Row],[RUIDO(dB)]]&lt;=4,"Silencioso",IF(AIRBNB[[#This Row],[RUIDO(dB)]]&lt;=5.5,"Poco Ruidoso","Ruidoso"))</f>
        <v>Ruidoso</v>
      </c>
      <c r="U5690" t="str">
        <f>IF(AND(AIRBNB[[#This Row],[PRECIO]]&lt;50,AIRBNB[[#This Row],[MIN_NOCHES]]&gt;3),"Dentro del presupuesto","No considerar")</f>
        <v>No considerar</v>
      </c>
      <c r="V5690" t="str">
        <f>VLOOKUP(AIRBNB[[#This Row],[HOST_ID]],Super_host[],5,FALSE)</f>
        <v>Host</v>
      </c>
    </row>
    <row r="5691" spans="1:22">
      <c r="A5691" s="4">
        <v>22918</v>
      </c>
      <c r="B5691" t="s">
        <v>4646</v>
      </c>
      <c r="C5691" s="4">
        <v>32294</v>
      </c>
      <c r="D5691" t="s">
        <v>4647</v>
      </c>
      <c r="E5691" t="s">
        <v>4648</v>
      </c>
      <c r="F5691" s="4">
        <v>10031</v>
      </c>
      <c r="G5691" s="13" t="s">
        <v>124</v>
      </c>
      <c r="H5691" s="13" t="s">
        <v>148</v>
      </c>
      <c r="I5691" s="1">
        <v>4082279</v>
      </c>
      <c r="J5691" s="1">
        <v>-7395139</v>
      </c>
      <c r="K5691" t="s">
        <v>40</v>
      </c>
      <c r="L5691" s="20">
        <v>60</v>
      </c>
      <c r="M5691" s="4">
        <v>3</v>
      </c>
      <c r="N5691" s="4">
        <v>11</v>
      </c>
      <c r="O5691" s="2">
        <v>43468</v>
      </c>
      <c r="P5691" s="3">
        <v>0.87</v>
      </c>
      <c r="Q5691" s="4">
        <v>1</v>
      </c>
      <c r="R5691" s="3">
        <v>5.6</v>
      </c>
      <c r="S56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1" t="str">
        <f>IF(AIRBNB[[#This Row],[RUIDO(dB)]]&lt;=4,"Silencioso",IF(AIRBNB[[#This Row],[RUIDO(dB)]]&lt;=5.5,"Poco Ruidoso","Ruidoso"))</f>
        <v>Ruidoso</v>
      </c>
      <c r="U5691" t="str">
        <f>IF(AND(AIRBNB[[#This Row],[PRECIO]]&lt;50,AIRBNB[[#This Row],[MIN_NOCHES]]&gt;3),"Dentro del presupuesto","No considerar")</f>
        <v>No considerar</v>
      </c>
      <c r="V5691" t="str">
        <f>VLOOKUP(AIRBNB[[#This Row],[HOST_ID]],Super_host[],5,FALSE)</f>
        <v>Host</v>
      </c>
    </row>
    <row r="5692" spans="1:22">
      <c r="A5692" s="4">
        <v>167222</v>
      </c>
      <c r="B5692" t="s">
        <v>11473</v>
      </c>
      <c r="C5692" s="4">
        <v>22486</v>
      </c>
      <c r="D5692" t="s">
        <v>11474</v>
      </c>
      <c r="E5692" t="s">
        <v>11475</v>
      </c>
      <c r="F5692" s="4">
        <v>11217</v>
      </c>
      <c r="G5692" s="13" t="s">
        <v>4662</v>
      </c>
      <c r="H5692" s="13" t="s">
        <v>9234</v>
      </c>
      <c r="I5692" s="1">
        <v>406788</v>
      </c>
      <c r="J5692" s="1">
        <v>-7397643</v>
      </c>
      <c r="K5692" t="s">
        <v>40</v>
      </c>
      <c r="L5692" s="20">
        <v>60</v>
      </c>
      <c r="M5692" s="4">
        <v>1</v>
      </c>
      <c r="N5692" s="4">
        <v>20</v>
      </c>
      <c r="O5692" s="2">
        <v>43336</v>
      </c>
      <c r="P5692" s="3">
        <v>0.21</v>
      </c>
      <c r="Q5692" s="4">
        <v>1</v>
      </c>
      <c r="R5692" s="3">
        <v>6.9</v>
      </c>
      <c r="S56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2" t="str">
        <f>IF(AIRBNB[[#This Row],[RUIDO(dB)]]&lt;=4,"Silencioso",IF(AIRBNB[[#This Row],[RUIDO(dB)]]&lt;=5.5,"Poco Ruidoso","Ruidoso"))</f>
        <v>Ruidoso</v>
      </c>
      <c r="U5692" t="str">
        <f>IF(AND(AIRBNB[[#This Row],[PRECIO]]&lt;50,AIRBNB[[#This Row],[MIN_NOCHES]]&gt;3),"Dentro del presupuesto","No considerar")</f>
        <v>No considerar</v>
      </c>
      <c r="V5692" t="str">
        <f>VLOOKUP(AIRBNB[[#This Row],[HOST_ID]],Super_host[],5,FALSE)</f>
        <v>Host</v>
      </c>
    </row>
    <row r="5693" spans="1:22">
      <c r="A5693" s="4">
        <v>5121</v>
      </c>
      <c r="B5693" t="s">
        <v>12290</v>
      </c>
      <c r="C5693" s="4">
        <v>7356</v>
      </c>
      <c r="D5693" t="s">
        <v>12291</v>
      </c>
      <c r="E5693" t="s">
        <v>12292</v>
      </c>
      <c r="F5693" s="4">
        <v>11216</v>
      </c>
      <c r="G5693" s="13" t="s">
        <v>4662</v>
      </c>
      <c r="H5693" s="13" t="s">
        <v>9230</v>
      </c>
      <c r="I5693" s="1">
        <v>4068688</v>
      </c>
      <c r="J5693" s="1">
        <v>-7395596</v>
      </c>
      <c r="K5693" t="s">
        <v>40</v>
      </c>
      <c r="L5693" s="20">
        <v>60</v>
      </c>
      <c r="M5693" s="4">
        <v>45</v>
      </c>
      <c r="N5693" s="4">
        <v>49</v>
      </c>
      <c r="O5693" s="2">
        <v>43013</v>
      </c>
      <c r="P5693" s="3">
        <v>0.4</v>
      </c>
      <c r="Q5693" s="4">
        <v>1</v>
      </c>
      <c r="R5693" s="3">
        <v>6.9</v>
      </c>
      <c r="S56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3" t="str">
        <f>IF(AIRBNB[[#This Row],[RUIDO(dB)]]&lt;=4,"Silencioso",IF(AIRBNB[[#This Row],[RUIDO(dB)]]&lt;=5.5,"Poco Ruidoso","Ruidoso"))</f>
        <v>Ruidoso</v>
      </c>
      <c r="U5693" t="str">
        <f>IF(AND(AIRBNB[[#This Row],[PRECIO]]&lt;50,AIRBNB[[#This Row],[MIN_NOCHES]]&gt;3),"Dentro del presupuesto","No considerar")</f>
        <v>No considerar</v>
      </c>
      <c r="V5693" t="str">
        <f>VLOOKUP(AIRBNB[[#This Row],[HOST_ID]],Super_host[],5,FALSE)</f>
        <v>Host</v>
      </c>
    </row>
    <row r="5694" spans="1:22">
      <c r="A5694" s="4">
        <v>3647</v>
      </c>
      <c r="B5694" t="s">
        <v>7326</v>
      </c>
      <c r="C5694" s="4">
        <v>4632</v>
      </c>
      <c r="D5694" t="s">
        <v>7327</v>
      </c>
      <c r="E5694" t="s">
        <v>7328</v>
      </c>
      <c r="F5694" s="4">
        <v>10027</v>
      </c>
      <c r="G5694" s="13" t="s">
        <v>124</v>
      </c>
      <c r="H5694" s="13" t="s">
        <v>148</v>
      </c>
      <c r="I5694" s="1">
        <v>4080902</v>
      </c>
      <c r="J5694" s="1">
        <v>-739419</v>
      </c>
      <c r="K5694" t="s">
        <v>40</v>
      </c>
      <c r="L5694" s="20">
        <v>60</v>
      </c>
      <c r="M5694" s="4">
        <v>3</v>
      </c>
      <c r="N5694" s="4">
        <v>0</v>
      </c>
      <c r="O5694" s="2">
        <v>42199</v>
      </c>
      <c r="P5694" s="3">
        <v>0.1</v>
      </c>
      <c r="Q5694" s="4">
        <v>1</v>
      </c>
      <c r="R5694" s="3">
        <v>5.6</v>
      </c>
      <c r="S56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4" t="str">
        <f>IF(AIRBNB[[#This Row],[RUIDO(dB)]]&lt;=4,"Silencioso",IF(AIRBNB[[#This Row],[RUIDO(dB)]]&lt;=5.5,"Poco Ruidoso","Ruidoso"))</f>
        <v>Ruidoso</v>
      </c>
      <c r="U5694" t="str">
        <f>IF(AND(AIRBNB[[#This Row],[PRECIO]]&lt;50,AIRBNB[[#This Row],[MIN_NOCHES]]&gt;3),"Dentro del presupuesto","No considerar")</f>
        <v>No considerar</v>
      </c>
      <c r="V5694" t="str">
        <f>VLOOKUP(AIRBNB[[#This Row],[HOST_ID]],Super_host[],5,FALSE)</f>
        <v>Host</v>
      </c>
    </row>
    <row r="5695" spans="1:22">
      <c r="A5695" s="4">
        <v>6660518</v>
      </c>
      <c r="B5695" t="s">
        <v>8322</v>
      </c>
      <c r="C5695" s="4">
        <v>34861728</v>
      </c>
      <c r="D5695" t="s">
        <v>7945</v>
      </c>
      <c r="E5695" t="s">
        <v>8323</v>
      </c>
      <c r="F5695" s="4">
        <v>11415</v>
      </c>
      <c r="G5695" s="13" t="s">
        <v>7897</v>
      </c>
      <c r="H5695" s="13" t="s">
        <v>8324</v>
      </c>
      <c r="I5695" s="1">
        <v>4070945</v>
      </c>
      <c r="J5695" s="1">
        <v>-7383132</v>
      </c>
      <c r="K5695" t="s">
        <v>40</v>
      </c>
      <c r="L5695" s="20">
        <v>59</v>
      </c>
      <c r="M5695" s="4">
        <v>9</v>
      </c>
      <c r="N5695" s="4">
        <v>12</v>
      </c>
      <c r="O5695" s="2">
        <v>43616</v>
      </c>
      <c r="P5695" s="3">
        <v>0.26</v>
      </c>
      <c r="Q5695" s="4">
        <v>5</v>
      </c>
      <c r="R5695" s="3">
        <v>6.24</v>
      </c>
      <c r="S56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5" t="str">
        <f>IF(AIRBNB[[#This Row],[RUIDO(dB)]]&lt;=4,"Silencioso",IF(AIRBNB[[#This Row],[RUIDO(dB)]]&lt;=5.5,"Poco Ruidoso","Ruidoso"))</f>
        <v>Ruidoso</v>
      </c>
      <c r="U5695" t="str">
        <f>IF(AND(AIRBNB[[#This Row],[PRECIO]]&lt;50,AIRBNB[[#This Row],[MIN_NOCHES]]&gt;3),"Dentro del presupuesto","No considerar")</f>
        <v>No considerar</v>
      </c>
      <c r="V5695" t="str">
        <f>VLOOKUP(AIRBNB[[#This Row],[HOST_ID]],Super_host[],5,FALSE)</f>
        <v>Host</v>
      </c>
    </row>
    <row r="5696" spans="1:22">
      <c r="A5696" s="4">
        <v>6403755</v>
      </c>
      <c r="B5696" t="s">
        <v>11273</v>
      </c>
      <c r="C5696" s="4">
        <v>33396510</v>
      </c>
      <c r="D5696" t="s">
        <v>928</v>
      </c>
      <c r="E5696" t="s">
        <v>11274</v>
      </c>
      <c r="F5696" s="4">
        <v>11206</v>
      </c>
      <c r="G5696" s="13" t="s">
        <v>4662</v>
      </c>
      <c r="H5696" s="13" t="s">
        <v>9218</v>
      </c>
      <c r="I5696" s="1">
        <v>4070745</v>
      </c>
      <c r="J5696" s="1">
        <v>-7394223</v>
      </c>
      <c r="K5696" t="s">
        <v>5</v>
      </c>
      <c r="L5696" s="20">
        <v>59</v>
      </c>
      <c r="M5696" s="4">
        <v>7</v>
      </c>
      <c r="N5696" s="4">
        <v>9</v>
      </c>
      <c r="O5696" s="2">
        <v>43628</v>
      </c>
      <c r="P5696" s="3">
        <v>0.19</v>
      </c>
      <c r="Q5696" s="4">
        <v>1</v>
      </c>
      <c r="R5696" s="3">
        <v>6.9</v>
      </c>
      <c r="S56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6" t="str">
        <f>IF(AIRBNB[[#This Row],[RUIDO(dB)]]&lt;=4,"Silencioso",IF(AIRBNB[[#This Row],[RUIDO(dB)]]&lt;=5.5,"Poco Ruidoso","Ruidoso"))</f>
        <v>Ruidoso</v>
      </c>
      <c r="U5696" t="str">
        <f>IF(AND(AIRBNB[[#This Row],[PRECIO]]&lt;50,AIRBNB[[#This Row],[MIN_NOCHES]]&gt;3),"Dentro del presupuesto","No considerar")</f>
        <v>No considerar</v>
      </c>
      <c r="V5696" t="str">
        <f>VLOOKUP(AIRBNB[[#This Row],[HOST_ID]],Super_host[],5,FALSE)</f>
        <v>Host</v>
      </c>
    </row>
    <row r="5697" spans="1:22">
      <c r="A5697" s="4">
        <v>5707711</v>
      </c>
      <c r="B5697" t="s">
        <v>8957</v>
      </c>
      <c r="C5697" s="4">
        <v>29592244</v>
      </c>
      <c r="D5697" t="s">
        <v>4756</v>
      </c>
      <c r="E5697" t="s">
        <v>8958</v>
      </c>
      <c r="F5697" s="4">
        <v>11375</v>
      </c>
      <c r="G5697" s="13" t="s">
        <v>7897</v>
      </c>
      <c r="H5697" s="13" t="s">
        <v>7951</v>
      </c>
      <c r="I5697" s="1">
        <v>4071811</v>
      </c>
      <c r="J5697" s="1">
        <v>-7383368</v>
      </c>
      <c r="K5697" t="s">
        <v>40</v>
      </c>
      <c r="L5697" s="20">
        <v>59</v>
      </c>
      <c r="M5697" s="4">
        <v>4</v>
      </c>
      <c r="N5697" s="4">
        <v>138</v>
      </c>
      <c r="O5697" s="2">
        <v>43634</v>
      </c>
      <c r="P5697" s="3">
        <v>2.69</v>
      </c>
      <c r="Q5697" s="4">
        <v>5</v>
      </c>
      <c r="R5697" s="3">
        <v>6.24</v>
      </c>
      <c r="S56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7" t="str">
        <f>IF(AIRBNB[[#This Row],[RUIDO(dB)]]&lt;=4,"Silencioso",IF(AIRBNB[[#This Row],[RUIDO(dB)]]&lt;=5.5,"Poco Ruidoso","Ruidoso"))</f>
        <v>Ruidoso</v>
      </c>
      <c r="U5697" t="str">
        <f>IF(AND(AIRBNB[[#This Row],[PRECIO]]&lt;50,AIRBNB[[#This Row],[MIN_NOCHES]]&gt;3),"Dentro del presupuesto","No considerar")</f>
        <v>No considerar</v>
      </c>
      <c r="V5697" t="str">
        <f>VLOOKUP(AIRBNB[[#This Row],[HOST_ID]],Super_host[],5,FALSE)</f>
        <v>Host</v>
      </c>
    </row>
    <row r="5698" spans="1:22">
      <c r="A5698" s="4">
        <v>5538720</v>
      </c>
      <c r="B5698" t="s">
        <v>13949</v>
      </c>
      <c r="C5698" s="4">
        <v>28722667</v>
      </c>
      <c r="D5698" t="s">
        <v>11050</v>
      </c>
      <c r="E5698" t="s">
        <v>13950</v>
      </c>
      <c r="F5698" s="4">
        <v>11234</v>
      </c>
      <c r="G5698" s="13" t="s">
        <v>4662</v>
      </c>
      <c r="H5698" s="13" t="s">
        <v>9277</v>
      </c>
      <c r="I5698" s="1">
        <v>4062506</v>
      </c>
      <c r="J5698" s="1">
        <v>-7393046</v>
      </c>
      <c r="K5698" t="s">
        <v>40</v>
      </c>
      <c r="L5698" s="20">
        <v>59</v>
      </c>
      <c r="M5698" s="4">
        <v>1</v>
      </c>
      <c r="N5698" s="4">
        <v>75</v>
      </c>
      <c r="O5698" s="2">
        <v>43597</v>
      </c>
      <c r="P5698" s="3">
        <v>1.46</v>
      </c>
      <c r="Q5698" s="4">
        <v>1</v>
      </c>
      <c r="R5698" s="3">
        <v>6.9</v>
      </c>
      <c r="S56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8" t="str">
        <f>IF(AIRBNB[[#This Row],[RUIDO(dB)]]&lt;=4,"Silencioso",IF(AIRBNB[[#This Row],[RUIDO(dB)]]&lt;=5.5,"Poco Ruidoso","Ruidoso"))</f>
        <v>Ruidoso</v>
      </c>
      <c r="U5698" t="str">
        <f>IF(AND(AIRBNB[[#This Row],[PRECIO]]&lt;50,AIRBNB[[#This Row],[MIN_NOCHES]]&gt;3),"Dentro del presupuesto","No considerar")</f>
        <v>No considerar</v>
      </c>
      <c r="V5698" t="str">
        <f>VLOOKUP(AIRBNB[[#This Row],[HOST_ID]],Super_host[],5,FALSE)</f>
        <v>Host</v>
      </c>
    </row>
    <row r="5699" spans="1:22">
      <c r="A5699" s="4">
        <v>6522849</v>
      </c>
      <c r="B5699" t="s">
        <v>10836</v>
      </c>
      <c r="C5699" s="4">
        <v>26439972</v>
      </c>
      <c r="D5699" t="s">
        <v>10837</v>
      </c>
      <c r="E5699" t="s">
        <v>10838</v>
      </c>
      <c r="F5699" s="4">
        <v>11223</v>
      </c>
      <c r="G5699" s="13" t="s">
        <v>4662</v>
      </c>
      <c r="H5699" s="13" t="s">
        <v>9921</v>
      </c>
      <c r="I5699" s="1">
        <v>4060078</v>
      </c>
      <c r="J5699" s="1">
        <v>-7396527</v>
      </c>
      <c r="K5699" t="s">
        <v>40</v>
      </c>
      <c r="L5699" s="20">
        <v>59</v>
      </c>
      <c r="M5699" s="4">
        <v>1</v>
      </c>
      <c r="N5699" s="4">
        <v>5</v>
      </c>
      <c r="O5699" s="2">
        <v>43468</v>
      </c>
      <c r="P5699" s="3">
        <v>0.13</v>
      </c>
      <c r="Q5699" s="4">
        <v>1</v>
      </c>
      <c r="R5699" s="3">
        <v>6.9</v>
      </c>
      <c r="S56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699" t="str">
        <f>IF(AIRBNB[[#This Row],[RUIDO(dB)]]&lt;=4,"Silencioso",IF(AIRBNB[[#This Row],[RUIDO(dB)]]&lt;=5.5,"Poco Ruidoso","Ruidoso"))</f>
        <v>Ruidoso</v>
      </c>
      <c r="U5699" t="str">
        <f>IF(AND(AIRBNB[[#This Row],[PRECIO]]&lt;50,AIRBNB[[#This Row],[MIN_NOCHES]]&gt;3),"Dentro del presupuesto","No considerar")</f>
        <v>No considerar</v>
      </c>
      <c r="V5699" t="str">
        <f>VLOOKUP(AIRBNB[[#This Row],[HOST_ID]],Super_host[],5,FALSE)</f>
        <v>Host</v>
      </c>
    </row>
    <row r="5700" spans="1:22">
      <c r="A5700" s="4">
        <v>3492910</v>
      </c>
      <c r="B5700" t="s">
        <v>5395</v>
      </c>
      <c r="C5700" s="4">
        <v>17266994</v>
      </c>
      <c r="D5700" t="s">
        <v>2920</v>
      </c>
      <c r="E5700" t="s">
        <v>5396</v>
      </c>
      <c r="F5700" s="4">
        <v>10027</v>
      </c>
      <c r="G5700" s="13" t="s">
        <v>124</v>
      </c>
      <c r="H5700" s="13" t="s">
        <v>245</v>
      </c>
      <c r="I5700" s="1">
        <v>408081</v>
      </c>
      <c r="J5700" s="1">
        <v>-7395647</v>
      </c>
      <c r="K5700" t="s">
        <v>5</v>
      </c>
      <c r="L5700" s="20">
        <v>59</v>
      </c>
      <c r="M5700" s="4">
        <v>3</v>
      </c>
      <c r="N5700" s="4">
        <v>91</v>
      </c>
      <c r="O5700" s="2">
        <v>43622</v>
      </c>
      <c r="P5700" s="3">
        <v>1.52</v>
      </c>
      <c r="Q5700" s="4">
        <v>1</v>
      </c>
      <c r="R5700" s="3">
        <v>5.6</v>
      </c>
      <c r="S57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0" t="str">
        <f>IF(AIRBNB[[#This Row],[RUIDO(dB)]]&lt;=4,"Silencioso",IF(AIRBNB[[#This Row],[RUIDO(dB)]]&lt;=5.5,"Poco Ruidoso","Ruidoso"))</f>
        <v>Ruidoso</v>
      </c>
      <c r="U5700" t="str">
        <f>IF(AND(AIRBNB[[#This Row],[PRECIO]]&lt;50,AIRBNB[[#This Row],[MIN_NOCHES]]&gt;3),"Dentro del presupuesto","No considerar")</f>
        <v>No considerar</v>
      </c>
      <c r="V5700" t="str">
        <f>VLOOKUP(AIRBNB[[#This Row],[HOST_ID]],Super_host[],5,FALSE)</f>
        <v>Host</v>
      </c>
    </row>
    <row r="5701" spans="1:22">
      <c r="A5701" s="4">
        <v>3112284</v>
      </c>
      <c r="B5701" t="s">
        <v>8528</v>
      </c>
      <c r="C5701" s="4">
        <v>15815237</v>
      </c>
      <c r="D5701" t="s">
        <v>8529</v>
      </c>
      <c r="E5701" t="s">
        <v>8530</v>
      </c>
      <c r="F5701" s="4">
        <v>11354</v>
      </c>
      <c r="G5701" s="13" t="s">
        <v>7897</v>
      </c>
      <c r="H5701" s="13" t="s">
        <v>7918</v>
      </c>
      <c r="I5701" s="1">
        <v>4076428</v>
      </c>
      <c r="J5701" s="1">
        <v>-7383225</v>
      </c>
      <c r="K5701" t="s">
        <v>40</v>
      </c>
      <c r="L5701" s="20">
        <v>59</v>
      </c>
      <c r="M5701" s="4">
        <v>3</v>
      </c>
      <c r="N5701" s="4">
        <v>35</v>
      </c>
      <c r="O5701" s="2">
        <v>42735</v>
      </c>
      <c r="P5701" s="3">
        <v>0.61</v>
      </c>
      <c r="Q5701" s="4">
        <v>5</v>
      </c>
      <c r="R5701" s="3">
        <v>6.24</v>
      </c>
      <c r="S57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1" t="str">
        <f>IF(AIRBNB[[#This Row],[RUIDO(dB)]]&lt;=4,"Silencioso",IF(AIRBNB[[#This Row],[RUIDO(dB)]]&lt;=5.5,"Poco Ruidoso","Ruidoso"))</f>
        <v>Ruidoso</v>
      </c>
      <c r="U5701" t="str">
        <f>IF(AND(AIRBNB[[#This Row],[PRECIO]]&lt;50,AIRBNB[[#This Row],[MIN_NOCHES]]&gt;3),"Dentro del presupuesto","No considerar")</f>
        <v>No considerar</v>
      </c>
      <c r="V5701" t="str">
        <f>VLOOKUP(AIRBNB[[#This Row],[HOST_ID]],Super_host[],5,FALSE)</f>
        <v>Host</v>
      </c>
    </row>
    <row r="5702" spans="1:22">
      <c r="A5702" s="4">
        <v>2889377</v>
      </c>
      <c r="B5702" t="s">
        <v>8595</v>
      </c>
      <c r="C5702" s="4">
        <v>14103991</v>
      </c>
      <c r="D5702" t="s">
        <v>8572</v>
      </c>
      <c r="E5702" t="s">
        <v>8596</v>
      </c>
      <c r="F5702" s="4">
        <v>11355</v>
      </c>
      <c r="G5702" s="13" t="s">
        <v>7897</v>
      </c>
      <c r="H5702" s="13" t="s">
        <v>7918</v>
      </c>
      <c r="I5702" s="1">
        <v>4075494</v>
      </c>
      <c r="J5702" s="1">
        <v>-7381818</v>
      </c>
      <c r="K5702" t="s">
        <v>40</v>
      </c>
      <c r="L5702" s="20">
        <v>59</v>
      </c>
      <c r="M5702" s="4">
        <v>2</v>
      </c>
      <c r="N5702" s="4">
        <v>48</v>
      </c>
      <c r="O5702" s="2">
        <v>43638</v>
      </c>
      <c r="P5702" s="3">
        <v>0.78</v>
      </c>
      <c r="Q5702" s="4">
        <v>5</v>
      </c>
      <c r="R5702" s="3">
        <v>6.24</v>
      </c>
      <c r="S57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2" t="str">
        <f>IF(AIRBNB[[#This Row],[RUIDO(dB)]]&lt;=4,"Silencioso",IF(AIRBNB[[#This Row],[RUIDO(dB)]]&lt;=5.5,"Poco Ruidoso","Ruidoso"))</f>
        <v>Ruidoso</v>
      </c>
      <c r="U5702" t="str">
        <f>IF(AND(AIRBNB[[#This Row],[PRECIO]]&lt;50,AIRBNB[[#This Row],[MIN_NOCHES]]&gt;3),"Dentro del presupuesto","No considerar")</f>
        <v>No considerar</v>
      </c>
      <c r="V5702" t="str">
        <f>VLOOKUP(AIRBNB[[#This Row],[HOST_ID]],Super_host[],5,FALSE)</f>
        <v>Host</v>
      </c>
    </row>
    <row r="5703" spans="1:22">
      <c r="A5703" s="4">
        <v>2515876</v>
      </c>
      <c r="B5703" t="s">
        <v>8373</v>
      </c>
      <c r="C5703" s="4">
        <v>12878653</v>
      </c>
      <c r="D5703" t="s">
        <v>8374</v>
      </c>
      <c r="E5703" t="s">
        <v>8375</v>
      </c>
      <c r="F5703" s="4">
        <v>11103</v>
      </c>
      <c r="G5703" s="13" t="s">
        <v>7897</v>
      </c>
      <c r="H5703" s="13" t="s">
        <v>7940</v>
      </c>
      <c r="I5703" s="1">
        <v>4076374</v>
      </c>
      <c r="J5703" s="1">
        <v>-7390965</v>
      </c>
      <c r="K5703" t="s">
        <v>40</v>
      </c>
      <c r="L5703" s="20">
        <v>59</v>
      </c>
      <c r="M5703" s="4">
        <v>14</v>
      </c>
      <c r="N5703" s="4">
        <v>19</v>
      </c>
      <c r="O5703" s="2">
        <v>43592</v>
      </c>
      <c r="P5703" s="3">
        <v>0.31</v>
      </c>
      <c r="Q5703" s="4">
        <v>5</v>
      </c>
      <c r="R5703" s="3">
        <v>6.24</v>
      </c>
      <c r="S57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3" t="str">
        <f>IF(AIRBNB[[#This Row],[RUIDO(dB)]]&lt;=4,"Silencioso",IF(AIRBNB[[#This Row],[RUIDO(dB)]]&lt;=5.5,"Poco Ruidoso","Ruidoso"))</f>
        <v>Ruidoso</v>
      </c>
      <c r="U5703" t="str">
        <f>IF(AND(AIRBNB[[#This Row],[PRECIO]]&lt;50,AIRBNB[[#This Row],[MIN_NOCHES]]&gt;3),"Dentro del presupuesto","No considerar")</f>
        <v>No considerar</v>
      </c>
      <c r="V5703" t="str">
        <f>VLOOKUP(AIRBNB[[#This Row],[HOST_ID]],Super_host[],5,FALSE)</f>
        <v>Host</v>
      </c>
    </row>
    <row r="5704" spans="1:22">
      <c r="A5704" s="4">
        <v>3531018</v>
      </c>
      <c r="B5704" t="s">
        <v>14764</v>
      </c>
      <c r="C5704" s="4">
        <v>12291588</v>
      </c>
      <c r="D5704" t="s">
        <v>14765</v>
      </c>
      <c r="E5704" t="s">
        <v>14256</v>
      </c>
      <c r="F5704" s="4">
        <v>11233</v>
      </c>
      <c r="G5704" s="13" t="s">
        <v>4662</v>
      </c>
      <c r="H5704" s="13" t="s">
        <v>9230</v>
      </c>
      <c r="I5704" s="1">
        <v>4068476</v>
      </c>
      <c r="J5704" s="1">
        <v>-7392975</v>
      </c>
      <c r="K5704" t="s">
        <v>5</v>
      </c>
      <c r="L5704" s="20">
        <v>59</v>
      </c>
      <c r="M5704" s="4">
        <v>1</v>
      </c>
      <c r="N5704" s="4">
        <v>142</v>
      </c>
      <c r="O5704" s="2">
        <v>43647</v>
      </c>
      <c r="P5704" s="3">
        <v>2.63</v>
      </c>
      <c r="Q5704" s="4">
        <v>1</v>
      </c>
      <c r="R5704" s="3">
        <v>6.9</v>
      </c>
      <c r="S57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4" t="str">
        <f>IF(AIRBNB[[#This Row],[RUIDO(dB)]]&lt;=4,"Silencioso",IF(AIRBNB[[#This Row],[RUIDO(dB)]]&lt;=5.5,"Poco Ruidoso","Ruidoso"))</f>
        <v>Ruidoso</v>
      </c>
      <c r="U5704" t="str">
        <f>IF(AND(AIRBNB[[#This Row],[PRECIO]]&lt;50,AIRBNB[[#This Row],[MIN_NOCHES]]&gt;3),"Dentro del presupuesto","No considerar")</f>
        <v>No considerar</v>
      </c>
      <c r="V5704" t="str">
        <f>VLOOKUP(AIRBNB[[#This Row],[HOST_ID]],Super_host[],5,FALSE)</f>
        <v>Host</v>
      </c>
    </row>
    <row r="5705" spans="1:22">
      <c r="A5705" s="4">
        <v>3626302</v>
      </c>
      <c r="B5705" t="s">
        <v>8970</v>
      </c>
      <c r="C5705" s="4">
        <v>11674837</v>
      </c>
      <c r="D5705" t="s">
        <v>928</v>
      </c>
      <c r="E5705" t="s">
        <v>8971</v>
      </c>
      <c r="F5705" s="4">
        <v>11385</v>
      </c>
      <c r="G5705" s="13" t="s">
        <v>7897</v>
      </c>
      <c r="H5705" s="13" t="s">
        <v>7937</v>
      </c>
      <c r="I5705" s="1">
        <v>4070554</v>
      </c>
      <c r="J5705" s="1">
        <v>-7390729</v>
      </c>
      <c r="K5705" t="s">
        <v>40</v>
      </c>
      <c r="L5705" s="20">
        <v>59</v>
      </c>
      <c r="M5705" s="4">
        <v>1</v>
      </c>
      <c r="N5705" s="4">
        <v>173</v>
      </c>
      <c r="O5705" s="2">
        <v>43635</v>
      </c>
      <c r="P5705" s="3">
        <v>2.87</v>
      </c>
      <c r="Q5705" s="4">
        <v>5</v>
      </c>
      <c r="R5705" s="3">
        <v>6.24</v>
      </c>
      <c r="S57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5" t="str">
        <f>IF(AIRBNB[[#This Row],[RUIDO(dB)]]&lt;=4,"Silencioso",IF(AIRBNB[[#This Row],[RUIDO(dB)]]&lt;=5.5,"Poco Ruidoso","Ruidoso"))</f>
        <v>Ruidoso</v>
      </c>
      <c r="U5705" t="str">
        <f>IF(AND(AIRBNB[[#This Row],[PRECIO]]&lt;50,AIRBNB[[#This Row],[MIN_NOCHES]]&gt;3),"Dentro del presupuesto","No considerar")</f>
        <v>No considerar</v>
      </c>
      <c r="V5705" t="str">
        <f>VLOOKUP(AIRBNB[[#This Row],[HOST_ID]],Super_host[],5,FALSE)</f>
        <v>Host</v>
      </c>
    </row>
    <row r="5706" spans="1:22">
      <c r="A5706" s="4">
        <v>3311830</v>
      </c>
      <c r="B5706" t="s">
        <v>8919</v>
      </c>
      <c r="C5706" s="4">
        <v>11674837</v>
      </c>
      <c r="D5706" t="s">
        <v>928</v>
      </c>
      <c r="E5706" t="s">
        <v>8920</v>
      </c>
      <c r="F5706" s="4">
        <v>11385</v>
      </c>
      <c r="G5706" s="13" t="s">
        <v>7897</v>
      </c>
      <c r="H5706" s="13" t="s">
        <v>7937</v>
      </c>
      <c r="I5706" s="1">
        <v>4070476</v>
      </c>
      <c r="J5706" s="1">
        <v>-7390874</v>
      </c>
      <c r="K5706" t="s">
        <v>40</v>
      </c>
      <c r="L5706" s="20">
        <v>59</v>
      </c>
      <c r="M5706" s="4">
        <v>1</v>
      </c>
      <c r="N5706" s="4">
        <v>142</v>
      </c>
      <c r="O5706" s="2">
        <v>43632</v>
      </c>
      <c r="P5706" s="3">
        <v>2.34</v>
      </c>
      <c r="Q5706" s="4">
        <v>5</v>
      </c>
      <c r="R5706" s="3">
        <v>6.24</v>
      </c>
      <c r="S57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6" t="str">
        <f>IF(AIRBNB[[#This Row],[RUIDO(dB)]]&lt;=4,"Silencioso",IF(AIRBNB[[#This Row],[RUIDO(dB)]]&lt;=5.5,"Poco Ruidoso","Ruidoso"))</f>
        <v>Ruidoso</v>
      </c>
      <c r="U5706" t="str">
        <f>IF(AND(AIRBNB[[#This Row],[PRECIO]]&lt;50,AIRBNB[[#This Row],[MIN_NOCHES]]&gt;3),"Dentro del presupuesto","No considerar")</f>
        <v>No considerar</v>
      </c>
      <c r="V5706" t="str">
        <f>VLOOKUP(AIRBNB[[#This Row],[HOST_ID]],Super_host[],5,FALSE)</f>
        <v>Host</v>
      </c>
    </row>
    <row r="5707" spans="1:22">
      <c r="A5707" s="4">
        <v>5288376</v>
      </c>
      <c r="B5707" t="s">
        <v>3137</v>
      </c>
      <c r="C5707" s="4">
        <v>11297009</v>
      </c>
      <c r="D5707" t="s">
        <v>3138</v>
      </c>
      <c r="E5707" t="s">
        <v>3139</v>
      </c>
      <c r="F5707" s="4">
        <v>10024</v>
      </c>
      <c r="G5707" s="13" t="s">
        <v>124</v>
      </c>
      <c r="H5707" s="13" t="s">
        <v>168</v>
      </c>
      <c r="I5707" s="1">
        <v>4078785</v>
      </c>
      <c r="J5707" s="1">
        <v>-7397717</v>
      </c>
      <c r="K5707" t="s">
        <v>40</v>
      </c>
      <c r="L5707" s="20">
        <v>59</v>
      </c>
      <c r="M5707" s="4">
        <v>1</v>
      </c>
      <c r="N5707" s="4">
        <v>15</v>
      </c>
      <c r="O5707" s="2">
        <v>42982</v>
      </c>
      <c r="P5707" s="3">
        <v>0.28999999999999998</v>
      </c>
      <c r="Q5707" s="4">
        <v>1</v>
      </c>
      <c r="R5707" s="3">
        <v>5.6</v>
      </c>
      <c r="S57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7" t="str">
        <f>IF(AIRBNB[[#This Row],[RUIDO(dB)]]&lt;=4,"Silencioso",IF(AIRBNB[[#This Row],[RUIDO(dB)]]&lt;=5.5,"Poco Ruidoso","Ruidoso"))</f>
        <v>Ruidoso</v>
      </c>
      <c r="U5707" t="str">
        <f>IF(AND(AIRBNB[[#This Row],[PRECIO]]&lt;50,AIRBNB[[#This Row],[MIN_NOCHES]]&gt;3),"Dentro del presupuesto","No considerar")</f>
        <v>No considerar</v>
      </c>
      <c r="V5707" t="str">
        <f>VLOOKUP(AIRBNB[[#This Row],[HOST_ID]],Super_host[],5,FALSE)</f>
        <v>Host</v>
      </c>
    </row>
    <row r="5708" spans="1:22">
      <c r="A5708" s="4">
        <v>1729286</v>
      </c>
      <c r="B5708" t="s">
        <v>3666</v>
      </c>
      <c r="C5708" s="4">
        <v>8366233</v>
      </c>
      <c r="D5708" t="s">
        <v>3667</v>
      </c>
      <c r="E5708" t="s">
        <v>3668</v>
      </c>
      <c r="F5708" s="4">
        <v>10029</v>
      </c>
      <c r="G5708" s="13" t="s">
        <v>124</v>
      </c>
      <c r="H5708" s="13" t="s">
        <v>219</v>
      </c>
      <c r="I5708" s="1">
        <v>4079377</v>
      </c>
      <c r="J5708" s="1">
        <v>-739361</v>
      </c>
      <c r="K5708" t="s">
        <v>40</v>
      </c>
      <c r="L5708" s="20">
        <v>59</v>
      </c>
      <c r="M5708" s="4">
        <v>14</v>
      </c>
      <c r="N5708" s="4">
        <v>30</v>
      </c>
      <c r="O5708" s="2">
        <v>43620</v>
      </c>
      <c r="P5708" s="3">
        <v>0.43</v>
      </c>
      <c r="Q5708" s="4">
        <v>1</v>
      </c>
      <c r="R5708" s="3">
        <v>5.6</v>
      </c>
      <c r="S57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8" t="str">
        <f>IF(AIRBNB[[#This Row],[RUIDO(dB)]]&lt;=4,"Silencioso",IF(AIRBNB[[#This Row],[RUIDO(dB)]]&lt;=5.5,"Poco Ruidoso","Ruidoso"))</f>
        <v>Ruidoso</v>
      </c>
      <c r="U5708" t="str">
        <f>IF(AND(AIRBNB[[#This Row],[PRECIO]]&lt;50,AIRBNB[[#This Row],[MIN_NOCHES]]&gt;3),"Dentro del presupuesto","No considerar")</f>
        <v>No considerar</v>
      </c>
      <c r="V5708" t="str">
        <f>VLOOKUP(AIRBNB[[#This Row],[HOST_ID]],Super_host[],5,FALSE)</f>
        <v>Host</v>
      </c>
    </row>
    <row r="5709" spans="1:22">
      <c r="A5709" s="4">
        <v>1472009</v>
      </c>
      <c r="B5709" t="s">
        <v>8442</v>
      </c>
      <c r="C5709" s="4">
        <v>7853251</v>
      </c>
      <c r="D5709" t="s">
        <v>8172</v>
      </c>
      <c r="E5709" t="s">
        <v>8443</v>
      </c>
      <c r="F5709" s="4">
        <v>11425</v>
      </c>
      <c r="G5709" s="13" t="s">
        <v>7897</v>
      </c>
      <c r="H5709" s="13" t="s">
        <v>8174</v>
      </c>
      <c r="I5709" s="1">
        <v>4069054</v>
      </c>
      <c r="J5709" s="1">
        <v>-7377306</v>
      </c>
      <c r="K5709" t="s">
        <v>40</v>
      </c>
      <c r="L5709" s="20">
        <v>59</v>
      </c>
      <c r="M5709" s="4">
        <v>1</v>
      </c>
      <c r="N5709" s="4">
        <v>32</v>
      </c>
      <c r="O5709" s="2">
        <v>42634</v>
      </c>
      <c r="P5709" s="3">
        <v>0.45</v>
      </c>
      <c r="Q5709" s="4">
        <v>5</v>
      </c>
      <c r="R5709" s="3">
        <v>6.24</v>
      </c>
      <c r="S57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09" t="str">
        <f>IF(AIRBNB[[#This Row],[RUIDO(dB)]]&lt;=4,"Silencioso",IF(AIRBNB[[#This Row],[RUIDO(dB)]]&lt;=5.5,"Poco Ruidoso","Ruidoso"))</f>
        <v>Ruidoso</v>
      </c>
      <c r="U5709" t="str">
        <f>IF(AND(AIRBNB[[#This Row],[PRECIO]]&lt;50,AIRBNB[[#This Row],[MIN_NOCHES]]&gt;3),"Dentro del presupuesto","No considerar")</f>
        <v>No considerar</v>
      </c>
      <c r="V5709" t="str">
        <f>VLOOKUP(AIRBNB[[#This Row],[HOST_ID]],Super_host[],5,FALSE)</f>
        <v>Host</v>
      </c>
    </row>
    <row r="5710" spans="1:22">
      <c r="A5710" s="4">
        <v>1466081</v>
      </c>
      <c r="B5710" t="s">
        <v>8950</v>
      </c>
      <c r="C5710" s="4">
        <v>7853251</v>
      </c>
      <c r="D5710" t="s">
        <v>8172</v>
      </c>
      <c r="E5710" t="s">
        <v>8951</v>
      </c>
      <c r="F5710" s="4">
        <v>11434</v>
      </c>
      <c r="G5710" s="13" t="s">
        <v>7897</v>
      </c>
      <c r="H5710" s="13" t="s">
        <v>8174</v>
      </c>
      <c r="I5710" s="1">
        <v>406891</v>
      </c>
      <c r="J5710" s="1">
        <v>-737733</v>
      </c>
      <c r="K5710" t="s">
        <v>40</v>
      </c>
      <c r="L5710" s="20">
        <v>59</v>
      </c>
      <c r="M5710" s="4">
        <v>1</v>
      </c>
      <c r="N5710" s="4">
        <v>190</v>
      </c>
      <c r="O5710" s="2">
        <v>43632</v>
      </c>
      <c r="P5710" s="3">
        <v>2.64</v>
      </c>
      <c r="Q5710" s="4">
        <v>5</v>
      </c>
      <c r="R5710" s="3">
        <v>6.24</v>
      </c>
      <c r="S57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0" t="str">
        <f>IF(AIRBNB[[#This Row],[RUIDO(dB)]]&lt;=4,"Silencioso",IF(AIRBNB[[#This Row],[RUIDO(dB)]]&lt;=5.5,"Poco Ruidoso","Ruidoso"))</f>
        <v>Ruidoso</v>
      </c>
      <c r="U5710" t="str">
        <f>IF(AND(AIRBNB[[#This Row],[PRECIO]]&lt;50,AIRBNB[[#This Row],[MIN_NOCHES]]&gt;3),"Dentro del presupuesto","No considerar")</f>
        <v>No considerar</v>
      </c>
      <c r="V5710" t="str">
        <f>VLOOKUP(AIRBNB[[#This Row],[HOST_ID]],Super_host[],5,FALSE)</f>
        <v>Host</v>
      </c>
    </row>
    <row r="5711" spans="1:22">
      <c r="A5711" s="4">
        <v>1600917</v>
      </c>
      <c r="B5711" t="s">
        <v>8171</v>
      </c>
      <c r="C5711" s="4">
        <v>7853251</v>
      </c>
      <c r="D5711" t="s">
        <v>8172</v>
      </c>
      <c r="E5711" t="s">
        <v>8173</v>
      </c>
      <c r="F5711" s="4">
        <v>11434</v>
      </c>
      <c r="G5711" s="13" t="s">
        <v>7897</v>
      </c>
      <c r="H5711" s="13" t="s">
        <v>8174</v>
      </c>
      <c r="I5711" s="1">
        <v>4069015</v>
      </c>
      <c r="J5711" s="1">
        <v>-7377472</v>
      </c>
      <c r="K5711" t="s">
        <v>40</v>
      </c>
      <c r="L5711" s="20">
        <v>59</v>
      </c>
      <c r="M5711" s="4">
        <v>1</v>
      </c>
      <c r="N5711" s="4">
        <v>8</v>
      </c>
      <c r="O5711" s="2">
        <v>42866</v>
      </c>
      <c r="P5711" s="3">
        <v>0.12</v>
      </c>
      <c r="Q5711" s="4">
        <v>5</v>
      </c>
      <c r="R5711" s="3">
        <v>6.24</v>
      </c>
      <c r="S57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1" t="str">
        <f>IF(AIRBNB[[#This Row],[RUIDO(dB)]]&lt;=4,"Silencioso",IF(AIRBNB[[#This Row],[RUIDO(dB)]]&lt;=5.5,"Poco Ruidoso","Ruidoso"))</f>
        <v>Ruidoso</v>
      </c>
      <c r="U5711" t="str">
        <f>IF(AND(AIRBNB[[#This Row],[PRECIO]]&lt;50,AIRBNB[[#This Row],[MIN_NOCHES]]&gt;3),"Dentro del presupuesto","No considerar")</f>
        <v>No considerar</v>
      </c>
      <c r="V5711" t="str">
        <f>VLOOKUP(AIRBNB[[#This Row],[HOST_ID]],Super_host[],5,FALSE)</f>
        <v>Host</v>
      </c>
    </row>
    <row r="5712" spans="1:22">
      <c r="A5712" s="4">
        <v>1471952</v>
      </c>
      <c r="B5712" t="s">
        <v>8252</v>
      </c>
      <c r="C5712" s="4">
        <v>7853251</v>
      </c>
      <c r="D5712" t="s">
        <v>8172</v>
      </c>
      <c r="E5712" t="s">
        <v>8253</v>
      </c>
      <c r="F5712" s="4">
        <v>11434</v>
      </c>
      <c r="G5712" s="13" t="s">
        <v>7897</v>
      </c>
      <c r="H5712" s="13" t="s">
        <v>8174</v>
      </c>
      <c r="I5712" s="1">
        <v>4068872</v>
      </c>
      <c r="J5712" s="1">
        <v>-7377373</v>
      </c>
      <c r="K5712" t="s">
        <v>40</v>
      </c>
      <c r="L5712" s="20">
        <v>59</v>
      </c>
      <c r="M5712" s="4">
        <v>1</v>
      </c>
      <c r="N5712" s="4">
        <v>14</v>
      </c>
      <c r="O5712" s="2">
        <v>42665</v>
      </c>
      <c r="P5712" s="3">
        <v>0.19</v>
      </c>
      <c r="Q5712" s="4">
        <v>5</v>
      </c>
      <c r="R5712" s="3">
        <v>6.24</v>
      </c>
      <c r="S57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2" t="str">
        <f>IF(AIRBNB[[#This Row],[RUIDO(dB)]]&lt;=4,"Silencioso",IF(AIRBNB[[#This Row],[RUIDO(dB)]]&lt;=5.5,"Poco Ruidoso","Ruidoso"))</f>
        <v>Ruidoso</v>
      </c>
      <c r="U5712" t="str">
        <f>IF(AND(AIRBNB[[#This Row],[PRECIO]]&lt;50,AIRBNB[[#This Row],[MIN_NOCHES]]&gt;3),"Dentro del presupuesto","No considerar")</f>
        <v>No considerar</v>
      </c>
      <c r="V5712" t="str">
        <f>VLOOKUP(AIRBNB[[#This Row],[HOST_ID]],Super_host[],5,FALSE)</f>
        <v>Host</v>
      </c>
    </row>
    <row r="5713" spans="1:22">
      <c r="A5713" s="4">
        <v>1466534</v>
      </c>
      <c r="B5713" t="s">
        <v>8325</v>
      </c>
      <c r="C5713" s="4">
        <v>7853251</v>
      </c>
      <c r="D5713" t="s">
        <v>8172</v>
      </c>
      <c r="E5713" t="s">
        <v>8326</v>
      </c>
      <c r="F5713" s="4">
        <v>11434</v>
      </c>
      <c r="G5713" s="13" t="s">
        <v>7897</v>
      </c>
      <c r="H5713" s="13" t="s">
        <v>8174</v>
      </c>
      <c r="I5713" s="1">
        <v>4069045</v>
      </c>
      <c r="J5713" s="1">
        <v>-7377467</v>
      </c>
      <c r="K5713" t="s">
        <v>40</v>
      </c>
      <c r="L5713" s="20">
        <v>59</v>
      </c>
      <c r="M5713" s="4">
        <v>1</v>
      </c>
      <c r="N5713" s="4">
        <v>19</v>
      </c>
      <c r="O5713" s="2">
        <v>42550</v>
      </c>
      <c r="P5713" s="3">
        <v>0.26</v>
      </c>
      <c r="Q5713" s="4">
        <v>5</v>
      </c>
      <c r="R5713" s="3">
        <v>6.24</v>
      </c>
      <c r="S57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3" t="str">
        <f>IF(AIRBNB[[#This Row],[RUIDO(dB)]]&lt;=4,"Silencioso",IF(AIRBNB[[#This Row],[RUIDO(dB)]]&lt;=5.5,"Poco Ruidoso","Ruidoso"))</f>
        <v>Ruidoso</v>
      </c>
      <c r="U5713" t="str">
        <f>IF(AND(AIRBNB[[#This Row],[PRECIO]]&lt;50,AIRBNB[[#This Row],[MIN_NOCHES]]&gt;3),"Dentro del presupuesto","No considerar")</f>
        <v>No considerar</v>
      </c>
      <c r="V5713" t="str">
        <f>VLOOKUP(AIRBNB[[#This Row],[HOST_ID]],Super_host[],5,FALSE)</f>
        <v>Host</v>
      </c>
    </row>
    <row r="5714" spans="1:22">
      <c r="A5714" s="4">
        <v>1238285</v>
      </c>
      <c r="B5714" t="s">
        <v>11694</v>
      </c>
      <c r="C5714" s="4">
        <v>6270968</v>
      </c>
      <c r="D5714" t="s">
        <v>375</v>
      </c>
      <c r="E5714" t="s">
        <v>11695</v>
      </c>
      <c r="F5714" s="4">
        <v>11216</v>
      </c>
      <c r="G5714" s="13" t="s">
        <v>4662</v>
      </c>
      <c r="H5714" s="13" t="s">
        <v>9230</v>
      </c>
      <c r="I5714" s="1">
        <v>4068185</v>
      </c>
      <c r="J5714" s="1">
        <v>-7394108</v>
      </c>
      <c r="K5714" t="s">
        <v>40</v>
      </c>
      <c r="L5714" s="20">
        <v>59</v>
      </c>
      <c r="M5714" s="4">
        <v>3</v>
      </c>
      <c r="N5714" s="4">
        <v>13</v>
      </c>
      <c r="O5714" s="2">
        <v>42965</v>
      </c>
      <c r="P5714" s="3">
        <v>0.26</v>
      </c>
      <c r="Q5714" s="4">
        <v>1</v>
      </c>
      <c r="R5714" s="3">
        <v>6.9</v>
      </c>
      <c r="S57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4" t="str">
        <f>IF(AIRBNB[[#This Row],[RUIDO(dB)]]&lt;=4,"Silencioso",IF(AIRBNB[[#This Row],[RUIDO(dB)]]&lt;=5.5,"Poco Ruidoso","Ruidoso"))</f>
        <v>Ruidoso</v>
      </c>
      <c r="U5714" t="str">
        <f>IF(AND(AIRBNB[[#This Row],[PRECIO]]&lt;50,AIRBNB[[#This Row],[MIN_NOCHES]]&gt;3),"Dentro del presupuesto","No considerar")</f>
        <v>No considerar</v>
      </c>
      <c r="V5714" t="str">
        <f>VLOOKUP(AIRBNB[[#This Row],[HOST_ID]],Super_host[],5,FALSE)</f>
        <v>Host</v>
      </c>
    </row>
    <row r="5715" spans="1:22">
      <c r="A5715" s="4">
        <v>2998174</v>
      </c>
      <c r="B5715" t="s">
        <v>11814</v>
      </c>
      <c r="C5715" s="4">
        <v>5684941</v>
      </c>
      <c r="D5715" t="s">
        <v>4050</v>
      </c>
      <c r="E5715" t="s">
        <v>11815</v>
      </c>
      <c r="F5715" s="4">
        <v>11221</v>
      </c>
      <c r="G5715" s="13" t="s">
        <v>4662</v>
      </c>
      <c r="H5715" s="13" t="s">
        <v>9274</v>
      </c>
      <c r="I5715" s="1">
        <v>4069666</v>
      </c>
      <c r="J5715" s="1">
        <v>-7393248</v>
      </c>
      <c r="K5715" t="s">
        <v>40</v>
      </c>
      <c r="L5715" s="20">
        <v>59</v>
      </c>
      <c r="M5715" s="4">
        <v>20</v>
      </c>
      <c r="N5715" s="4">
        <v>16</v>
      </c>
      <c r="O5715" s="2">
        <v>43384</v>
      </c>
      <c r="P5715" s="3">
        <v>0.28000000000000003</v>
      </c>
      <c r="Q5715" s="4">
        <v>1</v>
      </c>
      <c r="R5715" s="3">
        <v>6.9</v>
      </c>
      <c r="S57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5" t="str">
        <f>IF(AIRBNB[[#This Row],[RUIDO(dB)]]&lt;=4,"Silencioso",IF(AIRBNB[[#This Row],[RUIDO(dB)]]&lt;=5.5,"Poco Ruidoso","Ruidoso"))</f>
        <v>Ruidoso</v>
      </c>
      <c r="U5715" t="str">
        <f>IF(AND(AIRBNB[[#This Row],[PRECIO]]&lt;50,AIRBNB[[#This Row],[MIN_NOCHES]]&gt;3),"Dentro del presupuesto","No considerar")</f>
        <v>No considerar</v>
      </c>
      <c r="V5715" t="str">
        <f>VLOOKUP(AIRBNB[[#This Row],[HOST_ID]],Super_host[],5,FALSE)</f>
        <v>Host</v>
      </c>
    </row>
    <row r="5716" spans="1:22">
      <c r="A5716" s="4">
        <v>2323502</v>
      </c>
      <c r="B5716" t="s">
        <v>8802</v>
      </c>
      <c r="C5716" s="4">
        <v>3976338</v>
      </c>
      <c r="D5716" t="s">
        <v>217</v>
      </c>
      <c r="E5716" t="s">
        <v>8803</v>
      </c>
      <c r="F5716" s="4">
        <v>11385</v>
      </c>
      <c r="G5716" s="13" t="s">
        <v>7897</v>
      </c>
      <c r="H5716" s="13" t="s">
        <v>7937</v>
      </c>
      <c r="I5716" s="1">
        <v>4070206</v>
      </c>
      <c r="J5716" s="1">
        <v>-7390936</v>
      </c>
      <c r="K5716" t="s">
        <v>40</v>
      </c>
      <c r="L5716" s="20">
        <v>59</v>
      </c>
      <c r="M5716" s="4">
        <v>3</v>
      </c>
      <c r="N5716" s="4">
        <v>106</v>
      </c>
      <c r="O5716" s="2">
        <v>43647</v>
      </c>
      <c r="P5716" s="3">
        <v>1.61</v>
      </c>
      <c r="Q5716" s="4">
        <v>5</v>
      </c>
      <c r="R5716" s="3">
        <v>6.24</v>
      </c>
      <c r="S57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6" t="str">
        <f>IF(AIRBNB[[#This Row],[RUIDO(dB)]]&lt;=4,"Silencioso",IF(AIRBNB[[#This Row],[RUIDO(dB)]]&lt;=5.5,"Poco Ruidoso","Ruidoso"))</f>
        <v>Ruidoso</v>
      </c>
      <c r="U5716" t="str">
        <f>IF(AND(AIRBNB[[#This Row],[PRECIO]]&lt;50,AIRBNB[[#This Row],[MIN_NOCHES]]&gt;3),"Dentro del presupuesto","No considerar")</f>
        <v>No considerar</v>
      </c>
      <c r="V5716" t="str">
        <f>VLOOKUP(AIRBNB[[#This Row],[HOST_ID]],Super_host[],5,FALSE)</f>
        <v>Host</v>
      </c>
    </row>
    <row r="5717" spans="1:22">
      <c r="A5717" s="4">
        <v>4040900</v>
      </c>
      <c r="B5717" t="s">
        <v>4810</v>
      </c>
      <c r="C5717" s="4">
        <v>3789165</v>
      </c>
      <c r="D5717" t="s">
        <v>166</v>
      </c>
      <c r="E5717" t="s">
        <v>4811</v>
      </c>
      <c r="F5717" s="4">
        <v>10036</v>
      </c>
      <c r="G5717" s="13" t="s">
        <v>124</v>
      </c>
      <c r="H5717" s="13" t="s">
        <v>416</v>
      </c>
      <c r="I5717" s="1">
        <v>4075974</v>
      </c>
      <c r="J5717" s="1">
        <v>-739866</v>
      </c>
      <c r="K5717" t="s">
        <v>268</v>
      </c>
      <c r="L5717" s="20">
        <v>59</v>
      </c>
      <c r="M5717" s="4">
        <v>2</v>
      </c>
      <c r="N5717" s="4">
        <v>58</v>
      </c>
      <c r="O5717" s="2">
        <v>43617</v>
      </c>
      <c r="P5717" s="3">
        <v>0.99</v>
      </c>
      <c r="Q5717" s="4">
        <v>1</v>
      </c>
      <c r="R5717" s="3">
        <v>5.6</v>
      </c>
      <c r="S57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7" t="str">
        <f>IF(AIRBNB[[#This Row],[RUIDO(dB)]]&lt;=4,"Silencioso",IF(AIRBNB[[#This Row],[RUIDO(dB)]]&lt;=5.5,"Poco Ruidoso","Ruidoso"))</f>
        <v>Ruidoso</v>
      </c>
      <c r="U5717" t="str">
        <f>IF(AND(AIRBNB[[#This Row],[PRECIO]]&lt;50,AIRBNB[[#This Row],[MIN_NOCHES]]&gt;3),"Dentro del presupuesto","No considerar")</f>
        <v>No considerar</v>
      </c>
      <c r="V5717" t="str">
        <f>VLOOKUP(AIRBNB[[#This Row],[HOST_ID]],Super_host[],5,FALSE)</f>
        <v>Host</v>
      </c>
    </row>
    <row r="5718" spans="1:22">
      <c r="A5718" s="4">
        <v>775238</v>
      </c>
      <c r="B5718" t="s">
        <v>2251</v>
      </c>
      <c r="C5718" s="4">
        <v>3659439</v>
      </c>
      <c r="D5718" t="s">
        <v>2100</v>
      </c>
      <c r="E5718" t="s">
        <v>2252</v>
      </c>
      <c r="F5718" s="4">
        <v>10009</v>
      </c>
      <c r="G5718" s="13" t="s">
        <v>124</v>
      </c>
      <c r="H5718" s="13" t="s">
        <v>133</v>
      </c>
      <c r="I5718" s="1">
        <v>4072578</v>
      </c>
      <c r="J5718" s="1">
        <v>-7398448</v>
      </c>
      <c r="K5718" t="s">
        <v>40</v>
      </c>
      <c r="L5718" s="20">
        <v>59</v>
      </c>
      <c r="M5718" s="4">
        <v>4</v>
      </c>
      <c r="N5718" s="4">
        <v>12</v>
      </c>
      <c r="O5718" s="2">
        <v>43639</v>
      </c>
      <c r="P5718" s="3">
        <v>0.16</v>
      </c>
      <c r="Q5718" s="4">
        <v>1</v>
      </c>
      <c r="R5718" s="3">
        <v>5.6</v>
      </c>
      <c r="S57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8" t="str">
        <f>IF(AIRBNB[[#This Row],[RUIDO(dB)]]&lt;=4,"Silencioso",IF(AIRBNB[[#This Row],[RUIDO(dB)]]&lt;=5.5,"Poco Ruidoso","Ruidoso"))</f>
        <v>Ruidoso</v>
      </c>
      <c r="U5718" t="str">
        <f>IF(AND(AIRBNB[[#This Row],[PRECIO]]&lt;50,AIRBNB[[#This Row],[MIN_NOCHES]]&gt;3),"Dentro del presupuesto","No considerar")</f>
        <v>No considerar</v>
      </c>
      <c r="V5718" t="str">
        <f>VLOOKUP(AIRBNB[[#This Row],[HOST_ID]],Super_host[],5,FALSE)</f>
        <v>Host</v>
      </c>
    </row>
    <row r="5719" spans="1:22">
      <c r="A5719" s="4">
        <v>2755909</v>
      </c>
      <c r="B5719" t="s">
        <v>5235</v>
      </c>
      <c r="C5719" s="4">
        <v>3447539</v>
      </c>
      <c r="D5719" t="s">
        <v>558</v>
      </c>
      <c r="E5719" t="s">
        <v>5236</v>
      </c>
      <c r="F5719" s="4">
        <v>10033</v>
      </c>
      <c r="G5719" s="13" t="s">
        <v>124</v>
      </c>
      <c r="H5719" s="13" t="s">
        <v>125</v>
      </c>
      <c r="I5719" s="1">
        <v>4084915</v>
      </c>
      <c r="J5719" s="1">
        <v>-7393848</v>
      </c>
      <c r="K5719" t="s">
        <v>40</v>
      </c>
      <c r="L5719" s="20">
        <v>59</v>
      </c>
      <c r="M5719" s="4">
        <v>30</v>
      </c>
      <c r="N5719" s="4">
        <v>65</v>
      </c>
      <c r="O5719" s="2">
        <v>43622</v>
      </c>
      <c r="P5719" s="3">
        <v>1.33</v>
      </c>
      <c r="Q5719" s="4">
        <v>1</v>
      </c>
      <c r="R5719" s="3">
        <v>5.6</v>
      </c>
      <c r="S57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19" t="str">
        <f>IF(AIRBNB[[#This Row],[RUIDO(dB)]]&lt;=4,"Silencioso",IF(AIRBNB[[#This Row],[RUIDO(dB)]]&lt;=5.5,"Poco Ruidoso","Ruidoso"))</f>
        <v>Ruidoso</v>
      </c>
      <c r="U5719" t="str">
        <f>IF(AND(AIRBNB[[#This Row],[PRECIO]]&lt;50,AIRBNB[[#This Row],[MIN_NOCHES]]&gt;3),"Dentro del presupuesto","No considerar")</f>
        <v>No considerar</v>
      </c>
      <c r="V5719" t="str">
        <f>VLOOKUP(AIRBNB[[#This Row],[HOST_ID]],Super_host[],5,FALSE)</f>
        <v>Host</v>
      </c>
    </row>
    <row r="5720" spans="1:22">
      <c r="A5720" s="4">
        <v>2362357</v>
      </c>
      <c r="B5720" t="s">
        <v>14478</v>
      </c>
      <c r="C5720" s="4">
        <v>2768182</v>
      </c>
      <c r="D5720" t="s">
        <v>14479</v>
      </c>
      <c r="E5720" t="s">
        <v>14480</v>
      </c>
      <c r="F5720" s="4">
        <v>11215</v>
      </c>
      <c r="G5720" s="13" t="s">
        <v>4662</v>
      </c>
      <c r="H5720" s="13" t="s">
        <v>9262</v>
      </c>
      <c r="I5720" s="1">
        <v>4066468</v>
      </c>
      <c r="J5720" s="1">
        <v>-7398777</v>
      </c>
      <c r="K5720" t="s">
        <v>40</v>
      </c>
      <c r="L5720" s="20">
        <v>59</v>
      </c>
      <c r="M5720" s="4">
        <v>1</v>
      </c>
      <c r="N5720" s="4">
        <v>126</v>
      </c>
      <c r="O5720" s="2">
        <v>43617</v>
      </c>
      <c r="P5720" s="3">
        <v>2.15</v>
      </c>
      <c r="Q5720" s="4">
        <v>1</v>
      </c>
      <c r="R5720" s="3">
        <v>6.9</v>
      </c>
      <c r="S57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0" t="str">
        <f>IF(AIRBNB[[#This Row],[RUIDO(dB)]]&lt;=4,"Silencioso",IF(AIRBNB[[#This Row],[RUIDO(dB)]]&lt;=5.5,"Poco Ruidoso","Ruidoso"))</f>
        <v>Ruidoso</v>
      </c>
      <c r="U5720" t="str">
        <f>IF(AND(AIRBNB[[#This Row],[PRECIO]]&lt;50,AIRBNB[[#This Row],[MIN_NOCHES]]&gt;3),"Dentro del presupuesto","No considerar")</f>
        <v>No considerar</v>
      </c>
      <c r="V5720" t="str">
        <f>VLOOKUP(AIRBNB[[#This Row],[HOST_ID]],Super_host[],5,FALSE)</f>
        <v>Host</v>
      </c>
    </row>
    <row r="5721" spans="1:22">
      <c r="A5721" s="4">
        <v>4886678</v>
      </c>
      <c r="B5721" t="s">
        <v>9846</v>
      </c>
      <c r="C5721" s="4">
        <v>2470606</v>
      </c>
      <c r="D5721" t="s">
        <v>1324</v>
      </c>
      <c r="E5721" t="s">
        <v>9847</v>
      </c>
      <c r="F5721" s="4">
        <v>11222</v>
      </c>
      <c r="G5721" s="13" t="s">
        <v>4662</v>
      </c>
      <c r="H5721" s="13" t="s">
        <v>9249</v>
      </c>
      <c r="I5721" s="1">
        <v>4072418</v>
      </c>
      <c r="J5721" s="1">
        <v>-7394757</v>
      </c>
      <c r="K5721" t="s">
        <v>40</v>
      </c>
      <c r="L5721" s="20">
        <v>59</v>
      </c>
      <c r="M5721" s="4">
        <v>1</v>
      </c>
      <c r="N5721" s="4">
        <v>2</v>
      </c>
      <c r="O5721" s="2">
        <v>42157</v>
      </c>
      <c r="P5721" s="3">
        <v>0.04</v>
      </c>
      <c r="Q5721" s="4">
        <v>1</v>
      </c>
      <c r="R5721" s="3">
        <v>6.9</v>
      </c>
      <c r="S57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1" t="str">
        <f>IF(AIRBNB[[#This Row],[RUIDO(dB)]]&lt;=4,"Silencioso",IF(AIRBNB[[#This Row],[RUIDO(dB)]]&lt;=5.5,"Poco Ruidoso","Ruidoso"))</f>
        <v>Ruidoso</v>
      </c>
      <c r="U5721" t="str">
        <f>IF(AND(AIRBNB[[#This Row],[PRECIO]]&lt;50,AIRBNB[[#This Row],[MIN_NOCHES]]&gt;3),"Dentro del presupuesto","No considerar")</f>
        <v>No considerar</v>
      </c>
      <c r="V5721" t="str">
        <f>VLOOKUP(AIRBNB[[#This Row],[HOST_ID]],Super_host[],5,FALSE)</f>
        <v>Host</v>
      </c>
    </row>
    <row r="5722" spans="1:22">
      <c r="A5722" s="4">
        <v>3605896</v>
      </c>
      <c r="B5722" t="s">
        <v>3723</v>
      </c>
      <c r="C5722" s="4">
        <v>1921498</v>
      </c>
      <c r="D5722" t="s">
        <v>3724</v>
      </c>
      <c r="E5722" t="s">
        <v>3725</v>
      </c>
      <c r="F5722" s="4">
        <v>10033</v>
      </c>
      <c r="G5722" s="13" t="s">
        <v>124</v>
      </c>
      <c r="H5722" s="13" t="s">
        <v>125</v>
      </c>
      <c r="I5722" s="1">
        <v>4084464</v>
      </c>
      <c r="J5722" s="1">
        <v>-739355</v>
      </c>
      <c r="K5722" t="s">
        <v>40</v>
      </c>
      <c r="L5722" s="20">
        <v>59</v>
      </c>
      <c r="M5722" s="4">
        <v>9</v>
      </c>
      <c r="N5722" s="4">
        <v>26</v>
      </c>
      <c r="O5722" s="2">
        <v>43610</v>
      </c>
      <c r="P5722" s="3">
        <v>0.44</v>
      </c>
      <c r="Q5722" s="4">
        <v>1</v>
      </c>
      <c r="R5722" s="3">
        <v>5.6</v>
      </c>
      <c r="S57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2" t="str">
        <f>IF(AIRBNB[[#This Row],[RUIDO(dB)]]&lt;=4,"Silencioso",IF(AIRBNB[[#This Row],[RUIDO(dB)]]&lt;=5.5,"Poco Ruidoso","Ruidoso"))</f>
        <v>Ruidoso</v>
      </c>
      <c r="U5722" t="str">
        <f>IF(AND(AIRBNB[[#This Row],[PRECIO]]&lt;50,AIRBNB[[#This Row],[MIN_NOCHES]]&gt;3),"Dentro del presupuesto","No considerar")</f>
        <v>No considerar</v>
      </c>
      <c r="V5722" t="str">
        <f>VLOOKUP(AIRBNB[[#This Row],[HOST_ID]],Super_host[],5,FALSE)</f>
        <v>Host</v>
      </c>
    </row>
    <row r="5723" spans="1:22">
      <c r="A5723" s="4">
        <v>319724</v>
      </c>
      <c r="B5723" t="s">
        <v>14579</v>
      </c>
      <c r="C5723" s="4">
        <v>1639120</v>
      </c>
      <c r="D5723" t="s">
        <v>105</v>
      </c>
      <c r="E5723" t="s">
        <v>14580</v>
      </c>
      <c r="F5723" s="4">
        <v>11249</v>
      </c>
      <c r="G5723" s="13" t="s">
        <v>4662</v>
      </c>
      <c r="H5723" s="13" t="s">
        <v>9218</v>
      </c>
      <c r="I5723" s="1">
        <v>4071394</v>
      </c>
      <c r="J5723" s="1">
        <v>-7396267</v>
      </c>
      <c r="K5723" t="s">
        <v>40</v>
      </c>
      <c r="L5723" s="20">
        <v>59</v>
      </c>
      <c r="M5723" s="4">
        <v>3</v>
      </c>
      <c r="N5723" s="4">
        <v>207</v>
      </c>
      <c r="O5723" s="2">
        <v>43632</v>
      </c>
      <c r="P5723" s="3">
        <v>2.29</v>
      </c>
      <c r="Q5723" s="4">
        <v>1</v>
      </c>
      <c r="R5723" s="3">
        <v>6.9</v>
      </c>
      <c r="S57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3" t="str">
        <f>IF(AIRBNB[[#This Row],[RUIDO(dB)]]&lt;=4,"Silencioso",IF(AIRBNB[[#This Row],[RUIDO(dB)]]&lt;=5.5,"Poco Ruidoso","Ruidoso"))</f>
        <v>Ruidoso</v>
      </c>
      <c r="U5723" t="str">
        <f>IF(AND(AIRBNB[[#This Row],[PRECIO]]&lt;50,AIRBNB[[#This Row],[MIN_NOCHES]]&gt;3),"Dentro del presupuesto","No considerar")</f>
        <v>No considerar</v>
      </c>
      <c r="V5723" t="str">
        <f>VLOOKUP(AIRBNB[[#This Row],[HOST_ID]],Super_host[],5,FALSE)</f>
        <v>Host</v>
      </c>
    </row>
    <row r="5724" spans="1:22">
      <c r="A5724" s="4">
        <v>5684147</v>
      </c>
      <c r="B5724" t="s">
        <v>9530</v>
      </c>
      <c r="C5724" s="4">
        <v>1606397</v>
      </c>
      <c r="D5724" t="s">
        <v>492</v>
      </c>
      <c r="E5724" t="s">
        <v>9531</v>
      </c>
      <c r="F5724" s="4">
        <v>11225</v>
      </c>
      <c r="G5724" s="13" t="s">
        <v>4662</v>
      </c>
      <c r="H5724" s="13" t="s">
        <v>9481</v>
      </c>
      <c r="I5724" s="1">
        <v>406589</v>
      </c>
      <c r="J5724" s="1">
        <v>-7395969</v>
      </c>
      <c r="K5724" t="s">
        <v>5</v>
      </c>
      <c r="L5724" s="20">
        <v>59</v>
      </c>
      <c r="M5724" s="4">
        <v>5</v>
      </c>
      <c r="N5724" s="4">
        <v>1</v>
      </c>
      <c r="O5724" s="2">
        <v>42150</v>
      </c>
      <c r="P5724" s="3">
        <v>0.02</v>
      </c>
      <c r="Q5724" s="4">
        <v>1</v>
      </c>
      <c r="R5724" s="3">
        <v>6.9</v>
      </c>
      <c r="S57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4" t="str">
        <f>IF(AIRBNB[[#This Row],[RUIDO(dB)]]&lt;=4,"Silencioso",IF(AIRBNB[[#This Row],[RUIDO(dB)]]&lt;=5.5,"Poco Ruidoso","Ruidoso"))</f>
        <v>Ruidoso</v>
      </c>
      <c r="U5724" t="str">
        <f>IF(AND(AIRBNB[[#This Row],[PRECIO]]&lt;50,AIRBNB[[#This Row],[MIN_NOCHES]]&gt;3),"Dentro del presupuesto","No considerar")</f>
        <v>No considerar</v>
      </c>
      <c r="V5724" t="str">
        <f>VLOOKUP(AIRBNB[[#This Row],[HOST_ID]],Super_host[],5,FALSE)</f>
        <v>Host</v>
      </c>
    </row>
    <row r="5725" spans="1:22">
      <c r="A5725" s="4">
        <v>453317</v>
      </c>
      <c r="B5725" t="s">
        <v>9536</v>
      </c>
      <c r="C5725" s="4">
        <v>1530310</v>
      </c>
      <c r="D5725" t="s">
        <v>9537</v>
      </c>
      <c r="E5725" t="s">
        <v>10265</v>
      </c>
      <c r="F5725" s="4">
        <v>11216</v>
      </c>
      <c r="G5725" s="13" t="s">
        <v>4662</v>
      </c>
      <c r="H5725" s="13" t="s">
        <v>9230</v>
      </c>
      <c r="I5725" s="1">
        <v>4068881</v>
      </c>
      <c r="J5725" s="1">
        <v>-7395405</v>
      </c>
      <c r="K5725" t="s">
        <v>40</v>
      </c>
      <c r="L5725" s="20">
        <v>59</v>
      </c>
      <c r="M5725" s="4">
        <v>21</v>
      </c>
      <c r="N5725" s="4">
        <v>6</v>
      </c>
      <c r="O5725" s="2">
        <v>41579</v>
      </c>
      <c r="P5725" s="3">
        <v>7.0000000000000007E-2</v>
      </c>
      <c r="Q5725" s="4">
        <v>1</v>
      </c>
      <c r="R5725" s="3">
        <v>6.9</v>
      </c>
      <c r="S57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5" t="str">
        <f>IF(AIRBNB[[#This Row],[RUIDO(dB)]]&lt;=4,"Silencioso",IF(AIRBNB[[#This Row],[RUIDO(dB)]]&lt;=5.5,"Poco Ruidoso","Ruidoso"))</f>
        <v>Ruidoso</v>
      </c>
      <c r="U5725" t="str">
        <f>IF(AND(AIRBNB[[#This Row],[PRECIO]]&lt;50,AIRBNB[[#This Row],[MIN_NOCHES]]&gt;3),"Dentro del presupuesto","No considerar")</f>
        <v>No considerar</v>
      </c>
      <c r="V5725" t="str">
        <f>VLOOKUP(AIRBNB[[#This Row],[HOST_ID]],Super_host[],5,FALSE)</f>
        <v>Host</v>
      </c>
    </row>
    <row r="5726" spans="1:22">
      <c r="A5726" s="4">
        <v>310272</v>
      </c>
      <c r="B5726" t="s">
        <v>62</v>
      </c>
      <c r="C5726" s="4">
        <v>1390555</v>
      </c>
      <c r="D5726" t="s">
        <v>63</v>
      </c>
      <c r="E5726" t="s">
        <v>64</v>
      </c>
      <c r="F5726" s="4">
        <v>10304</v>
      </c>
      <c r="G5726" s="13" t="s">
        <v>3</v>
      </c>
      <c r="H5726" s="13" t="s">
        <v>33</v>
      </c>
      <c r="I5726" s="1">
        <v>4062318</v>
      </c>
      <c r="J5726" s="1">
        <v>-7407848</v>
      </c>
      <c r="K5726" t="s">
        <v>40</v>
      </c>
      <c r="L5726" s="20">
        <v>59</v>
      </c>
      <c r="M5726" s="4">
        <v>1</v>
      </c>
      <c r="N5726" s="4">
        <v>50</v>
      </c>
      <c r="O5726" s="2">
        <v>43619</v>
      </c>
      <c r="P5726" s="3">
        <v>0.56000000000000005</v>
      </c>
      <c r="Q5726" s="4">
        <v>1</v>
      </c>
      <c r="R5726" s="3">
        <v>5.19</v>
      </c>
      <c r="S5726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726" t="str">
        <f>IF(AIRBNB[[#This Row],[RUIDO(dB)]]&lt;=4,"Silencioso",IF(AIRBNB[[#This Row],[RUIDO(dB)]]&lt;=5.5,"Poco Ruidoso","Ruidoso"))</f>
        <v>Poco Ruidoso</v>
      </c>
      <c r="U5726" t="str">
        <f>IF(AND(AIRBNB[[#This Row],[PRECIO]]&lt;50,AIRBNB[[#This Row],[MIN_NOCHES]]&gt;3),"Dentro del presupuesto","No considerar")</f>
        <v>No considerar</v>
      </c>
      <c r="V5726" t="str">
        <f>VLOOKUP(AIRBNB[[#This Row],[HOST_ID]],Super_host[],5,FALSE)</f>
        <v>Host</v>
      </c>
    </row>
    <row r="5727" spans="1:22">
      <c r="A5727" s="4">
        <v>6104951</v>
      </c>
      <c r="B5727" t="s">
        <v>9547</v>
      </c>
      <c r="C5727" s="4">
        <v>815619</v>
      </c>
      <c r="D5727" t="s">
        <v>9548</v>
      </c>
      <c r="E5727" t="s">
        <v>9549</v>
      </c>
      <c r="F5727" s="4">
        <v>11226</v>
      </c>
      <c r="G5727" s="13" t="s">
        <v>4662</v>
      </c>
      <c r="H5727" s="13" t="s">
        <v>9306</v>
      </c>
      <c r="I5727" s="1">
        <v>4064685</v>
      </c>
      <c r="J5727" t="s">
        <v>4232</v>
      </c>
      <c r="K5727" t="s">
        <v>5</v>
      </c>
      <c r="L5727" s="20">
        <v>59</v>
      </c>
      <c r="M5727" s="4">
        <v>30</v>
      </c>
      <c r="N5727" s="4">
        <v>1</v>
      </c>
      <c r="O5727" s="2">
        <v>42241</v>
      </c>
      <c r="P5727" s="3">
        <v>0.02</v>
      </c>
      <c r="Q5727" s="4">
        <v>1</v>
      </c>
      <c r="R5727" s="3">
        <v>6.9</v>
      </c>
      <c r="S57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7" t="str">
        <f>IF(AIRBNB[[#This Row],[RUIDO(dB)]]&lt;=4,"Silencioso",IF(AIRBNB[[#This Row],[RUIDO(dB)]]&lt;=5.5,"Poco Ruidoso","Ruidoso"))</f>
        <v>Ruidoso</v>
      </c>
      <c r="U5727" t="str">
        <f>IF(AND(AIRBNB[[#This Row],[PRECIO]]&lt;50,AIRBNB[[#This Row],[MIN_NOCHES]]&gt;3),"Dentro del presupuesto","No considerar")</f>
        <v>No considerar</v>
      </c>
      <c r="V5727" t="str">
        <f>VLOOKUP(AIRBNB[[#This Row],[HOST_ID]],Super_host[],5,FALSE)</f>
        <v>Host</v>
      </c>
    </row>
    <row r="5728" spans="1:22">
      <c r="A5728" s="4">
        <v>4942200</v>
      </c>
      <c r="B5728" t="s">
        <v>4531</v>
      </c>
      <c r="C5728" s="4">
        <v>519554</v>
      </c>
      <c r="D5728" t="s">
        <v>4532</v>
      </c>
      <c r="E5728" t="s">
        <v>4533</v>
      </c>
      <c r="F5728" s="4">
        <v>10002</v>
      </c>
      <c r="G5728" s="13" t="s">
        <v>124</v>
      </c>
      <c r="H5728" s="13" t="s">
        <v>137</v>
      </c>
      <c r="I5728" s="1">
        <v>4072007</v>
      </c>
      <c r="J5728" s="1">
        <v>-7398775</v>
      </c>
      <c r="K5728" t="s">
        <v>40</v>
      </c>
      <c r="L5728" s="20">
        <v>59</v>
      </c>
      <c r="M5728" s="4">
        <v>3</v>
      </c>
      <c r="N5728" s="4">
        <v>36</v>
      </c>
      <c r="O5728" s="2">
        <v>43634</v>
      </c>
      <c r="P5728" s="3">
        <v>0.8</v>
      </c>
      <c r="Q5728" s="4">
        <v>1</v>
      </c>
      <c r="R5728" s="3">
        <v>5.6</v>
      </c>
      <c r="S57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8" t="str">
        <f>IF(AIRBNB[[#This Row],[RUIDO(dB)]]&lt;=4,"Silencioso",IF(AIRBNB[[#This Row],[RUIDO(dB)]]&lt;=5.5,"Poco Ruidoso","Ruidoso"))</f>
        <v>Ruidoso</v>
      </c>
      <c r="U5728" t="str">
        <f>IF(AND(AIRBNB[[#This Row],[PRECIO]]&lt;50,AIRBNB[[#This Row],[MIN_NOCHES]]&gt;3),"Dentro del presupuesto","No considerar")</f>
        <v>No considerar</v>
      </c>
      <c r="V5728" t="str">
        <f>VLOOKUP(AIRBNB[[#This Row],[HOST_ID]],Super_host[],5,FALSE)</f>
        <v>Host</v>
      </c>
    </row>
    <row r="5729" spans="1:22">
      <c r="A5729" s="4">
        <v>4781069</v>
      </c>
      <c r="B5729" t="s">
        <v>7304</v>
      </c>
      <c r="C5729" s="4">
        <v>482242</v>
      </c>
      <c r="D5729" t="s">
        <v>7305</v>
      </c>
      <c r="E5729" t="s">
        <v>7306</v>
      </c>
      <c r="F5729" s="4">
        <v>10030</v>
      </c>
      <c r="G5729" s="13" t="s">
        <v>124</v>
      </c>
      <c r="H5729" s="13" t="s">
        <v>148</v>
      </c>
      <c r="I5729" s="1">
        <v>4081651</v>
      </c>
      <c r="J5729" s="1">
        <v>-7394319</v>
      </c>
      <c r="K5729" t="s">
        <v>40</v>
      </c>
      <c r="L5729" s="20">
        <v>59</v>
      </c>
      <c r="M5729" s="4">
        <v>1</v>
      </c>
      <c r="N5729" s="4">
        <v>0</v>
      </c>
      <c r="O5729" s="2">
        <v>42369</v>
      </c>
      <c r="P5729" s="3">
        <v>4.07</v>
      </c>
      <c r="Q5729" s="4">
        <v>1</v>
      </c>
      <c r="R5729" s="3">
        <v>5.6</v>
      </c>
      <c r="S57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29" t="str">
        <f>IF(AIRBNB[[#This Row],[RUIDO(dB)]]&lt;=4,"Silencioso",IF(AIRBNB[[#This Row],[RUIDO(dB)]]&lt;=5.5,"Poco Ruidoso","Ruidoso"))</f>
        <v>Ruidoso</v>
      </c>
      <c r="U5729" t="str">
        <f>IF(AND(AIRBNB[[#This Row],[PRECIO]]&lt;50,AIRBNB[[#This Row],[MIN_NOCHES]]&gt;3),"Dentro del presupuesto","No considerar")</f>
        <v>No considerar</v>
      </c>
      <c r="V5729" t="str">
        <f>VLOOKUP(AIRBNB[[#This Row],[HOST_ID]],Super_host[],5,FALSE)</f>
        <v>Host</v>
      </c>
    </row>
    <row r="5730" spans="1:22">
      <c r="A5730" s="4">
        <v>72265</v>
      </c>
      <c r="B5730" t="s">
        <v>12150</v>
      </c>
      <c r="C5730" s="4">
        <v>340692</v>
      </c>
      <c r="D5730" t="s">
        <v>217</v>
      </c>
      <c r="E5730" t="s">
        <v>12151</v>
      </c>
      <c r="F5730" s="4">
        <v>11222</v>
      </c>
      <c r="G5730" s="13" t="s">
        <v>4662</v>
      </c>
      <c r="H5730" s="13" t="s">
        <v>9249</v>
      </c>
      <c r="I5730" s="1">
        <v>4072646</v>
      </c>
      <c r="J5730" s="1">
        <v>-7395341</v>
      </c>
      <c r="K5730" t="s">
        <v>40</v>
      </c>
      <c r="L5730" s="20">
        <v>59</v>
      </c>
      <c r="M5730" s="4">
        <v>3</v>
      </c>
      <c r="N5730" s="4">
        <v>29</v>
      </c>
      <c r="O5730" s="2">
        <v>43632</v>
      </c>
      <c r="P5730" s="3">
        <v>0.36</v>
      </c>
      <c r="Q5730" s="4">
        <v>1</v>
      </c>
      <c r="R5730" s="3">
        <v>6.9</v>
      </c>
      <c r="S57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0" t="str">
        <f>IF(AIRBNB[[#This Row],[RUIDO(dB)]]&lt;=4,"Silencioso",IF(AIRBNB[[#This Row],[RUIDO(dB)]]&lt;=5.5,"Poco Ruidoso","Ruidoso"))</f>
        <v>Ruidoso</v>
      </c>
      <c r="U5730" t="str">
        <f>IF(AND(AIRBNB[[#This Row],[PRECIO]]&lt;50,AIRBNB[[#This Row],[MIN_NOCHES]]&gt;3),"Dentro del presupuesto","No considerar")</f>
        <v>No considerar</v>
      </c>
      <c r="V5730" t="str">
        <f>VLOOKUP(AIRBNB[[#This Row],[HOST_ID]],Super_host[],5,FALSE)</f>
        <v>Host</v>
      </c>
    </row>
    <row r="5731" spans="1:22">
      <c r="A5731" s="4">
        <v>63299</v>
      </c>
      <c r="B5731" t="s">
        <v>14201</v>
      </c>
      <c r="C5731" s="4">
        <v>308875</v>
      </c>
      <c r="D5731" t="s">
        <v>460</v>
      </c>
      <c r="E5731" t="s">
        <v>14202</v>
      </c>
      <c r="F5731" s="4">
        <v>11211</v>
      </c>
      <c r="G5731" s="13" t="s">
        <v>4662</v>
      </c>
      <c r="H5731" s="13" t="s">
        <v>9218</v>
      </c>
      <c r="I5731" s="1">
        <v>4070763</v>
      </c>
      <c r="J5731" s="1">
        <v>-7395177</v>
      </c>
      <c r="K5731" t="s">
        <v>40</v>
      </c>
      <c r="L5731" s="20">
        <v>59</v>
      </c>
      <c r="M5731" s="4">
        <v>2</v>
      </c>
      <c r="N5731" s="4">
        <v>181</v>
      </c>
      <c r="O5731" s="2">
        <v>43639</v>
      </c>
      <c r="P5731" s="3">
        <v>1.77</v>
      </c>
      <c r="Q5731" s="4">
        <v>1</v>
      </c>
      <c r="R5731" s="3">
        <v>6.9</v>
      </c>
      <c r="S57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1" t="str">
        <f>IF(AIRBNB[[#This Row],[RUIDO(dB)]]&lt;=4,"Silencioso",IF(AIRBNB[[#This Row],[RUIDO(dB)]]&lt;=5.5,"Poco Ruidoso","Ruidoso"))</f>
        <v>Ruidoso</v>
      </c>
      <c r="U5731" t="str">
        <f>IF(AND(AIRBNB[[#This Row],[PRECIO]]&lt;50,AIRBNB[[#This Row],[MIN_NOCHES]]&gt;3),"Dentro del presupuesto","No considerar")</f>
        <v>No considerar</v>
      </c>
      <c r="V5731" t="str">
        <f>VLOOKUP(AIRBNB[[#This Row],[HOST_ID]],Super_host[],5,FALSE)</f>
        <v>Host</v>
      </c>
    </row>
    <row r="5732" spans="1:22">
      <c r="A5732" s="4">
        <v>1354973</v>
      </c>
      <c r="B5732" t="s">
        <v>14540</v>
      </c>
      <c r="C5732" s="4">
        <v>306394</v>
      </c>
      <c r="D5732" t="s">
        <v>14541</v>
      </c>
      <c r="E5732" t="s">
        <v>14542</v>
      </c>
      <c r="F5732" s="4">
        <v>11233</v>
      </c>
      <c r="G5732" s="13" t="s">
        <v>4662</v>
      </c>
      <c r="H5732" s="13" t="s">
        <v>9230</v>
      </c>
      <c r="I5732" s="1">
        <v>406842</v>
      </c>
      <c r="J5732" s="1">
        <v>-739177</v>
      </c>
      <c r="K5732" t="s">
        <v>40</v>
      </c>
      <c r="L5732" s="20">
        <v>59</v>
      </c>
      <c r="M5732" s="4">
        <v>1</v>
      </c>
      <c r="N5732" s="4">
        <v>123</v>
      </c>
      <c r="O5732" s="2">
        <v>43646</v>
      </c>
      <c r="P5732" s="3">
        <v>2.23</v>
      </c>
      <c r="Q5732" s="4">
        <v>1</v>
      </c>
      <c r="R5732" s="3">
        <v>6.9</v>
      </c>
      <c r="S57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2" t="str">
        <f>IF(AIRBNB[[#This Row],[RUIDO(dB)]]&lt;=4,"Silencioso",IF(AIRBNB[[#This Row],[RUIDO(dB)]]&lt;=5.5,"Poco Ruidoso","Ruidoso"))</f>
        <v>Ruidoso</v>
      </c>
      <c r="U5732" t="str">
        <f>IF(AND(AIRBNB[[#This Row],[PRECIO]]&lt;50,AIRBNB[[#This Row],[MIN_NOCHES]]&gt;3),"Dentro del presupuesto","No considerar")</f>
        <v>No considerar</v>
      </c>
      <c r="V5732" t="str">
        <f>VLOOKUP(AIRBNB[[#This Row],[HOST_ID]],Super_host[],5,FALSE)</f>
        <v>Host</v>
      </c>
    </row>
    <row r="5733" spans="1:22">
      <c r="A5733" s="4">
        <v>26362</v>
      </c>
      <c r="B5733" t="s">
        <v>6153</v>
      </c>
      <c r="C5733" s="4">
        <v>59734</v>
      </c>
      <c r="D5733" t="s">
        <v>5956</v>
      </c>
      <c r="E5733" t="s">
        <v>2734</v>
      </c>
      <c r="F5733" s="4">
        <v>10018</v>
      </c>
      <c r="G5733" s="13" t="s">
        <v>124</v>
      </c>
      <c r="H5733" s="13" t="s">
        <v>249</v>
      </c>
      <c r="I5733" s="1">
        <v>4075527</v>
      </c>
      <c r="J5733" s="1">
        <v>-7399291</v>
      </c>
      <c r="K5733" t="s">
        <v>40</v>
      </c>
      <c r="L5733" s="20">
        <v>59</v>
      </c>
      <c r="M5733" s="4">
        <v>2</v>
      </c>
      <c r="N5733" s="4">
        <v>334</v>
      </c>
      <c r="O5733" s="2">
        <v>43632</v>
      </c>
      <c r="P5733" s="3">
        <v>3</v>
      </c>
      <c r="Q5733" s="4">
        <v>1</v>
      </c>
      <c r="R5733" s="3">
        <v>5.6</v>
      </c>
      <c r="S57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3" t="str">
        <f>IF(AIRBNB[[#This Row],[RUIDO(dB)]]&lt;=4,"Silencioso",IF(AIRBNB[[#This Row],[RUIDO(dB)]]&lt;=5.5,"Poco Ruidoso","Ruidoso"))</f>
        <v>Ruidoso</v>
      </c>
      <c r="U5733" t="str">
        <f>IF(AND(AIRBNB[[#This Row],[PRECIO]]&lt;50,AIRBNB[[#This Row],[MIN_NOCHES]]&gt;3),"Dentro del presupuesto","No considerar")</f>
        <v>No considerar</v>
      </c>
      <c r="V5733" t="str">
        <f>VLOOKUP(AIRBNB[[#This Row],[HOST_ID]],Super_host[],5,FALSE)</f>
        <v>Host</v>
      </c>
    </row>
    <row r="5734" spans="1:22">
      <c r="A5734" s="4">
        <v>6093352</v>
      </c>
      <c r="B5734" t="s">
        <v>15310</v>
      </c>
      <c r="C5734" s="4">
        <v>31621291</v>
      </c>
      <c r="D5734" t="s">
        <v>7327</v>
      </c>
      <c r="E5734" t="s">
        <v>12408</v>
      </c>
      <c r="F5734" s="4">
        <v>11206</v>
      </c>
      <c r="G5734" s="13" t="s">
        <v>4662</v>
      </c>
      <c r="H5734" s="13" t="s">
        <v>9218</v>
      </c>
      <c r="I5734" s="1">
        <v>407058</v>
      </c>
      <c r="J5734" s="1">
        <v>-7393803</v>
      </c>
      <c r="K5734" t="s">
        <v>40</v>
      </c>
      <c r="L5734" s="20">
        <v>58</v>
      </c>
      <c r="M5734" s="4">
        <v>1</v>
      </c>
      <c r="N5734" s="4">
        <v>270</v>
      </c>
      <c r="O5734" s="2">
        <v>43647</v>
      </c>
      <c r="P5734" s="3">
        <v>5.29</v>
      </c>
      <c r="Q5734" s="4">
        <v>1</v>
      </c>
      <c r="R5734" s="3">
        <v>6.9</v>
      </c>
      <c r="S57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4" t="str">
        <f>IF(AIRBNB[[#This Row],[RUIDO(dB)]]&lt;=4,"Silencioso",IF(AIRBNB[[#This Row],[RUIDO(dB)]]&lt;=5.5,"Poco Ruidoso","Ruidoso"))</f>
        <v>Ruidoso</v>
      </c>
      <c r="U5734" t="str">
        <f>IF(AND(AIRBNB[[#This Row],[PRECIO]]&lt;50,AIRBNB[[#This Row],[MIN_NOCHES]]&gt;3),"Dentro del presupuesto","No considerar")</f>
        <v>No considerar</v>
      </c>
      <c r="V5734" t="str">
        <f>VLOOKUP(AIRBNB[[#This Row],[HOST_ID]],Super_host[],5,FALSE)</f>
        <v>Host</v>
      </c>
    </row>
    <row r="5735" spans="1:22">
      <c r="A5735" s="4">
        <v>5325551</v>
      </c>
      <c r="B5735" t="s">
        <v>15387</v>
      </c>
      <c r="C5735" s="4">
        <v>27591905</v>
      </c>
      <c r="D5735" t="s">
        <v>15388</v>
      </c>
      <c r="E5735" t="s">
        <v>15389</v>
      </c>
      <c r="F5735" s="4">
        <v>11233</v>
      </c>
      <c r="G5735" s="13" t="s">
        <v>4662</v>
      </c>
      <c r="H5735" s="13" t="s">
        <v>9230</v>
      </c>
      <c r="I5735" s="1">
        <v>4068076</v>
      </c>
      <c r="J5735" s="1">
        <v>-7391673</v>
      </c>
      <c r="K5735" t="s">
        <v>40</v>
      </c>
      <c r="L5735" s="20">
        <v>58</v>
      </c>
      <c r="M5735" s="4">
        <v>2</v>
      </c>
      <c r="N5735" s="4">
        <v>0</v>
      </c>
      <c r="O5735" s="2">
        <v>43312</v>
      </c>
      <c r="P5735" s="3">
        <v>0.82</v>
      </c>
      <c r="Q5735" s="4">
        <v>1</v>
      </c>
      <c r="R5735" s="3">
        <v>6.9</v>
      </c>
      <c r="S57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5" t="str">
        <f>IF(AIRBNB[[#This Row],[RUIDO(dB)]]&lt;=4,"Silencioso",IF(AIRBNB[[#This Row],[RUIDO(dB)]]&lt;=5.5,"Poco Ruidoso","Ruidoso"))</f>
        <v>Ruidoso</v>
      </c>
      <c r="U5735" t="str">
        <f>IF(AND(AIRBNB[[#This Row],[PRECIO]]&lt;50,AIRBNB[[#This Row],[MIN_NOCHES]]&gt;3),"Dentro del presupuesto","No considerar")</f>
        <v>No considerar</v>
      </c>
      <c r="V5735" t="str">
        <f>VLOOKUP(AIRBNB[[#This Row],[HOST_ID]],Super_host[],5,FALSE)</f>
        <v>Host</v>
      </c>
    </row>
    <row r="5736" spans="1:22">
      <c r="A5736" s="4">
        <v>5192219</v>
      </c>
      <c r="B5736" t="s">
        <v>6381</v>
      </c>
      <c r="C5736" s="4">
        <v>26856159</v>
      </c>
      <c r="D5736" t="s">
        <v>6382</v>
      </c>
      <c r="E5736" t="s">
        <v>6383</v>
      </c>
      <c r="F5736" s="4">
        <v>10031</v>
      </c>
      <c r="G5736" s="13" t="s">
        <v>124</v>
      </c>
      <c r="H5736" s="13" t="s">
        <v>148</v>
      </c>
      <c r="I5736" s="1">
        <v>4082153</v>
      </c>
      <c r="J5736" s="1">
        <v>-7394651</v>
      </c>
      <c r="K5736" t="s">
        <v>40</v>
      </c>
      <c r="L5736" s="20">
        <v>58</v>
      </c>
      <c r="M5736" s="4">
        <v>1</v>
      </c>
      <c r="N5736" s="4">
        <v>194</v>
      </c>
      <c r="O5736" s="2">
        <v>43638</v>
      </c>
      <c r="P5736" s="3">
        <v>3.81</v>
      </c>
      <c r="Q5736" s="4">
        <v>1</v>
      </c>
      <c r="R5736" s="3">
        <v>5.6</v>
      </c>
      <c r="S57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6" t="str">
        <f>IF(AIRBNB[[#This Row],[RUIDO(dB)]]&lt;=4,"Silencioso",IF(AIRBNB[[#This Row],[RUIDO(dB)]]&lt;=5.5,"Poco Ruidoso","Ruidoso"))</f>
        <v>Ruidoso</v>
      </c>
      <c r="U5736" t="str">
        <f>IF(AND(AIRBNB[[#This Row],[PRECIO]]&lt;50,AIRBNB[[#This Row],[MIN_NOCHES]]&gt;3),"Dentro del presupuesto","No considerar")</f>
        <v>No considerar</v>
      </c>
      <c r="V5736" t="str">
        <f>VLOOKUP(AIRBNB[[#This Row],[HOST_ID]],Super_host[],5,FALSE)</f>
        <v>Host</v>
      </c>
    </row>
    <row r="5737" spans="1:22">
      <c r="A5737" s="4">
        <v>4765659</v>
      </c>
      <c r="B5737" t="s">
        <v>9775</v>
      </c>
      <c r="C5737" s="4">
        <v>24587457</v>
      </c>
      <c r="D5737" t="s">
        <v>1110</v>
      </c>
      <c r="E5737" t="s">
        <v>9776</v>
      </c>
      <c r="F5737" s="4">
        <v>11205</v>
      </c>
      <c r="G5737" s="13" t="s">
        <v>4662</v>
      </c>
      <c r="H5737" s="13" t="s">
        <v>9230</v>
      </c>
      <c r="I5737" s="1">
        <v>4069776</v>
      </c>
      <c r="J5737" s="1">
        <v>-7396006</v>
      </c>
      <c r="K5737" t="s">
        <v>40</v>
      </c>
      <c r="L5737" s="20">
        <v>58</v>
      </c>
      <c r="M5737" s="4">
        <v>9</v>
      </c>
      <c r="N5737" s="4">
        <v>2</v>
      </c>
      <c r="O5737" s="2">
        <v>42256</v>
      </c>
      <c r="P5737" s="3">
        <v>0.04</v>
      </c>
      <c r="Q5737" s="4">
        <v>1</v>
      </c>
      <c r="R5737" s="3">
        <v>6.9</v>
      </c>
      <c r="S57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7" t="str">
        <f>IF(AIRBNB[[#This Row],[RUIDO(dB)]]&lt;=4,"Silencioso",IF(AIRBNB[[#This Row],[RUIDO(dB)]]&lt;=5.5,"Poco Ruidoso","Ruidoso"))</f>
        <v>Ruidoso</v>
      </c>
      <c r="U5737" t="str">
        <f>IF(AND(AIRBNB[[#This Row],[PRECIO]]&lt;50,AIRBNB[[#This Row],[MIN_NOCHES]]&gt;3),"Dentro del presupuesto","No considerar")</f>
        <v>No considerar</v>
      </c>
      <c r="V5737" t="str">
        <f>VLOOKUP(AIRBNB[[#This Row],[HOST_ID]],Super_host[],5,FALSE)</f>
        <v>Host</v>
      </c>
    </row>
    <row r="5738" spans="1:22">
      <c r="A5738" s="4">
        <v>5728500</v>
      </c>
      <c r="B5738" t="s">
        <v>8547</v>
      </c>
      <c r="C5738" s="4">
        <v>23185328</v>
      </c>
      <c r="D5738" t="s">
        <v>8315</v>
      </c>
      <c r="E5738" t="s">
        <v>8548</v>
      </c>
      <c r="F5738" s="4">
        <v>11105</v>
      </c>
      <c r="G5738" s="13" t="s">
        <v>7897</v>
      </c>
      <c r="H5738" s="13" t="s">
        <v>7898</v>
      </c>
      <c r="I5738" s="1">
        <v>4077842</v>
      </c>
      <c r="J5738" s="1">
        <v>-7390994</v>
      </c>
      <c r="K5738" t="s">
        <v>40</v>
      </c>
      <c r="L5738" s="20">
        <v>58</v>
      </c>
      <c r="M5738" s="4">
        <v>1</v>
      </c>
      <c r="N5738" s="4">
        <v>34</v>
      </c>
      <c r="O5738" s="2">
        <v>42758</v>
      </c>
      <c r="P5738" s="3">
        <v>0.66</v>
      </c>
      <c r="Q5738" s="4">
        <v>5</v>
      </c>
      <c r="R5738" s="3">
        <v>6.24</v>
      </c>
      <c r="S57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8" t="str">
        <f>IF(AIRBNB[[#This Row],[RUIDO(dB)]]&lt;=4,"Silencioso",IF(AIRBNB[[#This Row],[RUIDO(dB)]]&lt;=5.5,"Poco Ruidoso","Ruidoso"))</f>
        <v>Ruidoso</v>
      </c>
      <c r="U5738" t="str">
        <f>IF(AND(AIRBNB[[#This Row],[PRECIO]]&lt;50,AIRBNB[[#This Row],[MIN_NOCHES]]&gt;3),"Dentro del presupuesto","No considerar")</f>
        <v>No considerar</v>
      </c>
      <c r="V5738" t="str">
        <f>VLOOKUP(AIRBNB[[#This Row],[HOST_ID]],Super_host[],5,FALSE)</f>
        <v>Host</v>
      </c>
    </row>
    <row r="5739" spans="1:22">
      <c r="A5739" s="4">
        <v>4069341</v>
      </c>
      <c r="B5739" t="s">
        <v>4080</v>
      </c>
      <c r="C5739" s="4">
        <v>21105084</v>
      </c>
      <c r="D5739" t="s">
        <v>4081</v>
      </c>
      <c r="E5739" t="s">
        <v>4082</v>
      </c>
      <c r="F5739" s="4">
        <v>10027</v>
      </c>
      <c r="G5739" s="13" t="s">
        <v>124</v>
      </c>
      <c r="H5739" s="13" t="s">
        <v>148</v>
      </c>
      <c r="I5739" s="1">
        <v>4081575</v>
      </c>
      <c r="J5739" s="1">
        <v>-739537</v>
      </c>
      <c r="K5739" t="s">
        <v>5</v>
      </c>
      <c r="L5739" s="20">
        <v>58</v>
      </c>
      <c r="M5739" s="4">
        <v>7</v>
      </c>
      <c r="N5739" s="4">
        <v>34</v>
      </c>
      <c r="O5739" s="2">
        <v>43031</v>
      </c>
      <c r="P5739" s="3">
        <v>0.57999999999999996</v>
      </c>
      <c r="Q5739" s="4">
        <v>1</v>
      </c>
      <c r="R5739" s="3">
        <v>5.6</v>
      </c>
      <c r="S57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39" t="str">
        <f>IF(AIRBNB[[#This Row],[RUIDO(dB)]]&lt;=4,"Silencioso",IF(AIRBNB[[#This Row],[RUIDO(dB)]]&lt;=5.5,"Poco Ruidoso","Ruidoso"))</f>
        <v>Ruidoso</v>
      </c>
      <c r="U5739" t="str">
        <f>IF(AND(AIRBNB[[#This Row],[PRECIO]]&lt;50,AIRBNB[[#This Row],[MIN_NOCHES]]&gt;3),"Dentro del presupuesto","No considerar")</f>
        <v>No considerar</v>
      </c>
      <c r="V5739" t="str">
        <f>VLOOKUP(AIRBNB[[#This Row],[HOST_ID]],Super_host[],5,FALSE)</f>
        <v>Host</v>
      </c>
    </row>
    <row r="5740" spans="1:22">
      <c r="A5740" s="4">
        <v>4857619</v>
      </c>
      <c r="B5740" t="s">
        <v>1075</v>
      </c>
      <c r="C5740" s="4">
        <v>19263941</v>
      </c>
      <c r="D5740" t="s">
        <v>291</v>
      </c>
      <c r="E5740" t="s">
        <v>1076</v>
      </c>
      <c r="F5740" s="4">
        <v>10025</v>
      </c>
      <c r="G5740" s="13" t="s">
        <v>124</v>
      </c>
      <c r="H5740" s="13" t="s">
        <v>245</v>
      </c>
      <c r="I5740" s="1">
        <v>4080442</v>
      </c>
      <c r="J5740" s="1">
        <v>-7396338</v>
      </c>
      <c r="K5740" t="s">
        <v>5</v>
      </c>
      <c r="L5740" s="20">
        <v>58</v>
      </c>
      <c r="M5740" s="4">
        <v>5</v>
      </c>
      <c r="N5740" s="4">
        <v>3</v>
      </c>
      <c r="O5740" s="2">
        <v>42371</v>
      </c>
      <c r="P5740" s="3">
        <v>0.06</v>
      </c>
      <c r="Q5740" s="4">
        <v>1</v>
      </c>
      <c r="R5740" s="3">
        <v>5.6</v>
      </c>
      <c r="S57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0" t="str">
        <f>IF(AIRBNB[[#This Row],[RUIDO(dB)]]&lt;=4,"Silencioso",IF(AIRBNB[[#This Row],[RUIDO(dB)]]&lt;=5.5,"Poco Ruidoso","Ruidoso"))</f>
        <v>Ruidoso</v>
      </c>
      <c r="U5740" t="str">
        <f>IF(AND(AIRBNB[[#This Row],[PRECIO]]&lt;50,AIRBNB[[#This Row],[MIN_NOCHES]]&gt;3),"Dentro del presupuesto","No considerar")</f>
        <v>No considerar</v>
      </c>
      <c r="V5740" t="str">
        <f>VLOOKUP(AIRBNB[[#This Row],[HOST_ID]],Super_host[],5,FALSE)</f>
        <v>Host</v>
      </c>
    </row>
    <row r="5741" spans="1:22">
      <c r="A5741" s="4">
        <v>3743048</v>
      </c>
      <c r="B5741" t="s">
        <v>98</v>
      </c>
      <c r="C5741" s="4">
        <v>19143974</v>
      </c>
      <c r="D5741" t="s">
        <v>99</v>
      </c>
      <c r="E5741" t="s">
        <v>100</v>
      </c>
      <c r="F5741" s="4">
        <v>10301</v>
      </c>
      <c r="G5741" s="13" t="s">
        <v>3</v>
      </c>
      <c r="H5741" s="13" t="s">
        <v>4</v>
      </c>
      <c r="I5741" s="1">
        <v>4064408</v>
      </c>
      <c r="J5741" s="1">
        <v>-7407834</v>
      </c>
      <c r="K5741" t="s">
        <v>40</v>
      </c>
      <c r="L5741" s="20">
        <v>58</v>
      </c>
      <c r="M5741" s="4">
        <v>3</v>
      </c>
      <c r="N5741" s="4">
        <v>93</v>
      </c>
      <c r="O5741" s="2">
        <v>43591</v>
      </c>
      <c r="P5741" s="3">
        <v>2.1</v>
      </c>
      <c r="Q5741" s="4">
        <v>1</v>
      </c>
      <c r="R5741" s="3">
        <v>5.19</v>
      </c>
      <c r="S5741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741" t="str">
        <f>IF(AIRBNB[[#This Row],[RUIDO(dB)]]&lt;=4,"Silencioso",IF(AIRBNB[[#This Row],[RUIDO(dB)]]&lt;=5.5,"Poco Ruidoso","Ruidoso"))</f>
        <v>Poco Ruidoso</v>
      </c>
      <c r="U5741" t="str">
        <f>IF(AND(AIRBNB[[#This Row],[PRECIO]]&lt;50,AIRBNB[[#This Row],[MIN_NOCHES]]&gt;3),"Dentro del presupuesto","No considerar")</f>
        <v>No considerar</v>
      </c>
      <c r="V5741" t="str">
        <f>VLOOKUP(AIRBNB[[#This Row],[HOST_ID]],Super_host[],5,FALSE)</f>
        <v>Host</v>
      </c>
    </row>
    <row r="5742" spans="1:22">
      <c r="A5742" s="4">
        <v>3624380</v>
      </c>
      <c r="B5742" t="s">
        <v>766</v>
      </c>
      <c r="C5742" s="4">
        <v>18212433</v>
      </c>
      <c r="D5742" t="s">
        <v>767</v>
      </c>
      <c r="E5742" t="s">
        <v>768</v>
      </c>
      <c r="F5742" s="4">
        <v>10029</v>
      </c>
      <c r="G5742" s="13" t="s">
        <v>124</v>
      </c>
      <c r="H5742" s="13" t="s">
        <v>219</v>
      </c>
      <c r="I5742" s="1">
        <v>407942</v>
      </c>
      <c r="J5742" s="1">
        <v>-7394136</v>
      </c>
      <c r="K5742" t="s">
        <v>40</v>
      </c>
      <c r="L5742" s="20">
        <v>58</v>
      </c>
      <c r="M5742" s="4">
        <v>21</v>
      </c>
      <c r="N5742" s="4">
        <v>2</v>
      </c>
      <c r="O5742" s="2">
        <v>42920</v>
      </c>
      <c r="P5742" s="3">
        <v>0.04</v>
      </c>
      <c r="Q5742" s="4">
        <v>1</v>
      </c>
      <c r="R5742" s="3">
        <v>5.6</v>
      </c>
      <c r="S57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2" t="str">
        <f>IF(AIRBNB[[#This Row],[RUIDO(dB)]]&lt;=4,"Silencioso",IF(AIRBNB[[#This Row],[RUIDO(dB)]]&lt;=5.5,"Poco Ruidoso","Ruidoso"))</f>
        <v>Ruidoso</v>
      </c>
      <c r="U5742" t="str">
        <f>IF(AND(AIRBNB[[#This Row],[PRECIO]]&lt;50,AIRBNB[[#This Row],[MIN_NOCHES]]&gt;3),"Dentro del presupuesto","No considerar")</f>
        <v>No considerar</v>
      </c>
      <c r="V5742" t="str">
        <f>VLOOKUP(AIRBNB[[#This Row],[HOST_ID]],Super_host[],5,FALSE)</f>
        <v>Host</v>
      </c>
    </row>
    <row r="5743" spans="1:22">
      <c r="A5743" s="4">
        <v>3220115</v>
      </c>
      <c r="B5743" t="s">
        <v>10553</v>
      </c>
      <c r="C5743" s="4">
        <v>16306708</v>
      </c>
      <c r="D5743" t="s">
        <v>1640</v>
      </c>
      <c r="E5743" t="s">
        <v>10554</v>
      </c>
      <c r="F5743" s="4">
        <v>11238</v>
      </c>
      <c r="G5743" s="13" t="s">
        <v>4662</v>
      </c>
      <c r="H5743" s="13" t="s">
        <v>9387</v>
      </c>
      <c r="I5743" s="1">
        <v>4068331</v>
      </c>
      <c r="J5743" s="1">
        <v>-7396568</v>
      </c>
      <c r="K5743" t="s">
        <v>5</v>
      </c>
      <c r="L5743" s="20">
        <v>58</v>
      </c>
      <c r="M5743" s="4">
        <v>7</v>
      </c>
      <c r="N5743" s="4">
        <v>6</v>
      </c>
      <c r="O5743" s="2">
        <v>42016</v>
      </c>
      <c r="P5743" s="3">
        <v>0.1</v>
      </c>
      <c r="Q5743" s="4">
        <v>1</v>
      </c>
      <c r="R5743" s="3">
        <v>6.9</v>
      </c>
      <c r="S57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3" t="str">
        <f>IF(AIRBNB[[#This Row],[RUIDO(dB)]]&lt;=4,"Silencioso",IF(AIRBNB[[#This Row],[RUIDO(dB)]]&lt;=5.5,"Poco Ruidoso","Ruidoso"))</f>
        <v>Ruidoso</v>
      </c>
      <c r="U5743" t="str">
        <f>IF(AND(AIRBNB[[#This Row],[PRECIO]]&lt;50,AIRBNB[[#This Row],[MIN_NOCHES]]&gt;3),"Dentro del presupuesto","No considerar")</f>
        <v>No considerar</v>
      </c>
      <c r="V5743" t="str">
        <f>VLOOKUP(AIRBNB[[#This Row],[HOST_ID]],Super_host[],5,FALSE)</f>
        <v>Host</v>
      </c>
    </row>
    <row r="5744" spans="1:22">
      <c r="A5744" s="4">
        <v>4069228</v>
      </c>
      <c r="B5744" t="s">
        <v>13596</v>
      </c>
      <c r="C5744" s="4">
        <v>14793862</v>
      </c>
      <c r="D5744" t="s">
        <v>13597</v>
      </c>
      <c r="E5744" t="s">
        <v>13598</v>
      </c>
      <c r="F5744" s="4">
        <v>11226</v>
      </c>
      <c r="G5744" s="13" t="s">
        <v>4662</v>
      </c>
      <c r="H5744" s="13" t="s">
        <v>9306</v>
      </c>
      <c r="I5744" s="1">
        <v>4065301</v>
      </c>
      <c r="J5744" s="1">
        <v>-7395241</v>
      </c>
      <c r="K5744" t="s">
        <v>5</v>
      </c>
      <c r="L5744" s="20">
        <v>58</v>
      </c>
      <c r="M5744" s="4">
        <v>3</v>
      </c>
      <c r="N5744" s="4">
        <v>64</v>
      </c>
      <c r="O5744" s="2">
        <v>43259</v>
      </c>
      <c r="P5744" s="3">
        <v>1.1299999999999999</v>
      </c>
      <c r="Q5744" s="4">
        <v>1</v>
      </c>
      <c r="R5744" s="3">
        <v>6.9</v>
      </c>
      <c r="S57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4" t="str">
        <f>IF(AIRBNB[[#This Row],[RUIDO(dB)]]&lt;=4,"Silencioso",IF(AIRBNB[[#This Row],[RUIDO(dB)]]&lt;=5.5,"Poco Ruidoso","Ruidoso"))</f>
        <v>Ruidoso</v>
      </c>
      <c r="U5744" t="str">
        <f>IF(AND(AIRBNB[[#This Row],[PRECIO]]&lt;50,AIRBNB[[#This Row],[MIN_NOCHES]]&gt;3),"Dentro del presupuesto","No considerar")</f>
        <v>No considerar</v>
      </c>
      <c r="V5744" t="str">
        <f>VLOOKUP(AIRBNB[[#This Row],[HOST_ID]],Super_host[],5,FALSE)</f>
        <v>Host</v>
      </c>
    </row>
    <row r="5745" spans="1:22">
      <c r="A5745" s="4">
        <v>2514760</v>
      </c>
      <c r="B5745" t="s">
        <v>3400</v>
      </c>
      <c r="C5745" s="4">
        <v>12872812</v>
      </c>
      <c r="D5745" t="s">
        <v>460</v>
      </c>
      <c r="E5745" t="s">
        <v>3401</v>
      </c>
      <c r="F5745" s="4">
        <v>10025</v>
      </c>
      <c r="G5745" s="13" t="s">
        <v>124</v>
      </c>
      <c r="H5745" s="13" t="s">
        <v>168</v>
      </c>
      <c r="I5745" s="1">
        <v>4079732</v>
      </c>
      <c r="J5745" s="1">
        <v>-7397259</v>
      </c>
      <c r="K5745" t="s">
        <v>5</v>
      </c>
      <c r="L5745" s="20">
        <v>58</v>
      </c>
      <c r="M5745" s="4">
        <v>14</v>
      </c>
      <c r="N5745" s="4">
        <v>22</v>
      </c>
      <c r="O5745" s="2">
        <v>43433</v>
      </c>
      <c r="P5745" s="3">
        <v>0.35</v>
      </c>
      <c r="Q5745" s="4">
        <v>1</v>
      </c>
      <c r="R5745" s="3">
        <v>5.6</v>
      </c>
      <c r="S57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5" t="str">
        <f>IF(AIRBNB[[#This Row],[RUIDO(dB)]]&lt;=4,"Silencioso",IF(AIRBNB[[#This Row],[RUIDO(dB)]]&lt;=5.5,"Poco Ruidoso","Ruidoso"))</f>
        <v>Ruidoso</v>
      </c>
      <c r="U5745" t="str">
        <f>IF(AND(AIRBNB[[#This Row],[PRECIO]]&lt;50,AIRBNB[[#This Row],[MIN_NOCHES]]&gt;3),"Dentro del presupuesto","No considerar")</f>
        <v>No considerar</v>
      </c>
      <c r="V5745" t="str">
        <f>VLOOKUP(AIRBNB[[#This Row],[HOST_ID]],Super_host[],5,FALSE)</f>
        <v>Host</v>
      </c>
    </row>
    <row r="5746" spans="1:22">
      <c r="A5746" s="4">
        <v>6412693</v>
      </c>
      <c r="B5746" t="s">
        <v>6332</v>
      </c>
      <c r="C5746" s="4">
        <v>11555845</v>
      </c>
      <c r="D5746" t="s">
        <v>6333</v>
      </c>
      <c r="E5746" t="s">
        <v>6334</v>
      </c>
      <c r="F5746" s="4">
        <v>10032</v>
      </c>
      <c r="G5746" s="13" t="s">
        <v>124</v>
      </c>
      <c r="H5746" s="13" t="s">
        <v>125</v>
      </c>
      <c r="I5746" s="1">
        <v>4084543</v>
      </c>
      <c r="J5746" s="1">
        <v>-7394283</v>
      </c>
      <c r="K5746" t="s">
        <v>40</v>
      </c>
      <c r="L5746" s="20">
        <v>58</v>
      </c>
      <c r="M5746" s="4">
        <v>1</v>
      </c>
      <c r="N5746" s="4">
        <v>148</v>
      </c>
      <c r="O5746" s="2">
        <v>43628</v>
      </c>
      <c r="P5746" s="3">
        <v>3.58</v>
      </c>
      <c r="Q5746" s="4">
        <v>1</v>
      </c>
      <c r="R5746" s="3">
        <v>5.6</v>
      </c>
      <c r="S57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6" t="str">
        <f>IF(AIRBNB[[#This Row],[RUIDO(dB)]]&lt;=4,"Silencioso",IF(AIRBNB[[#This Row],[RUIDO(dB)]]&lt;=5.5,"Poco Ruidoso","Ruidoso"))</f>
        <v>Ruidoso</v>
      </c>
      <c r="U5746" t="str">
        <f>IF(AND(AIRBNB[[#This Row],[PRECIO]]&lt;50,AIRBNB[[#This Row],[MIN_NOCHES]]&gt;3),"Dentro del presupuesto","No considerar")</f>
        <v>No considerar</v>
      </c>
      <c r="V5746" t="str">
        <f>VLOOKUP(AIRBNB[[#This Row],[HOST_ID]],Super_host[],5,FALSE)</f>
        <v>Host</v>
      </c>
    </row>
    <row r="5747" spans="1:22">
      <c r="A5747" s="4">
        <v>6182580</v>
      </c>
      <c r="B5747" t="s">
        <v>9407</v>
      </c>
      <c r="C5747" s="4">
        <v>10576263</v>
      </c>
      <c r="D5747" t="s">
        <v>9408</v>
      </c>
      <c r="E5747" t="s">
        <v>9409</v>
      </c>
      <c r="F5747" s="4">
        <v>11216</v>
      </c>
      <c r="G5747" s="13" t="s">
        <v>4662</v>
      </c>
      <c r="H5747" s="13" t="s">
        <v>9252</v>
      </c>
      <c r="I5747" s="1">
        <v>4067603</v>
      </c>
      <c r="J5747" s="1">
        <v>-7395302</v>
      </c>
      <c r="K5747" t="s">
        <v>40</v>
      </c>
      <c r="L5747" s="20">
        <v>58</v>
      </c>
      <c r="M5747" s="4">
        <v>4</v>
      </c>
      <c r="N5747" s="4">
        <v>1</v>
      </c>
      <c r="O5747" s="2">
        <v>42371</v>
      </c>
      <c r="P5747" s="3">
        <v>0.02</v>
      </c>
      <c r="Q5747" s="4">
        <v>1</v>
      </c>
      <c r="R5747" s="3">
        <v>6.9</v>
      </c>
      <c r="S57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7" t="str">
        <f>IF(AIRBNB[[#This Row],[RUIDO(dB)]]&lt;=4,"Silencioso",IF(AIRBNB[[#This Row],[RUIDO(dB)]]&lt;=5.5,"Poco Ruidoso","Ruidoso"))</f>
        <v>Ruidoso</v>
      </c>
      <c r="U5747" t="str">
        <f>IF(AND(AIRBNB[[#This Row],[PRECIO]]&lt;50,AIRBNB[[#This Row],[MIN_NOCHES]]&gt;3),"Dentro del presupuesto","No considerar")</f>
        <v>No considerar</v>
      </c>
      <c r="V5747" t="str">
        <f>VLOOKUP(AIRBNB[[#This Row],[HOST_ID]],Super_host[],5,FALSE)</f>
        <v>Host</v>
      </c>
    </row>
    <row r="5748" spans="1:22">
      <c r="A5748" s="4">
        <v>2055303</v>
      </c>
      <c r="B5748" t="s">
        <v>4794</v>
      </c>
      <c r="C5748" s="4">
        <v>10526058</v>
      </c>
      <c r="D5748" t="s">
        <v>4795</v>
      </c>
      <c r="E5748" t="s">
        <v>4796</v>
      </c>
      <c r="F5748" s="4">
        <v>10026</v>
      </c>
      <c r="G5748" s="13" t="s">
        <v>124</v>
      </c>
      <c r="H5748" s="13" t="s">
        <v>148</v>
      </c>
      <c r="I5748" s="1">
        <v>4080163</v>
      </c>
      <c r="J5748" s="1">
        <v>-7395413</v>
      </c>
      <c r="K5748" t="s">
        <v>5</v>
      </c>
      <c r="L5748" s="20">
        <v>58</v>
      </c>
      <c r="M5748" s="4">
        <v>3</v>
      </c>
      <c r="N5748" s="4">
        <v>58</v>
      </c>
      <c r="O5748" s="2">
        <v>42736</v>
      </c>
      <c r="P5748" s="3">
        <v>0.97</v>
      </c>
      <c r="Q5748" s="4">
        <v>1</v>
      </c>
      <c r="R5748" s="3">
        <v>5.6</v>
      </c>
      <c r="S57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8" t="str">
        <f>IF(AIRBNB[[#This Row],[RUIDO(dB)]]&lt;=4,"Silencioso",IF(AIRBNB[[#This Row],[RUIDO(dB)]]&lt;=5.5,"Poco Ruidoso","Ruidoso"))</f>
        <v>Ruidoso</v>
      </c>
      <c r="U5748" t="str">
        <f>IF(AND(AIRBNB[[#This Row],[PRECIO]]&lt;50,AIRBNB[[#This Row],[MIN_NOCHES]]&gt;3),"Dentro del presupuesto","No considerar")</f>
        <v>No considerar</v>
      </c>
      <c r="V5748" t="str">
        <f>VLOOKUP(AIRBNB[[#This Row],[HOST_ID]],Super_host[],5,FALSE)</f>
        <v>Host</v>
      </c>
    </row>
    <row r="5749" spans="1:22">
      <c r="A5749" s="4">
        <v>4183424</v>
      </c>
      <c r="B5749" t="s">
        <v>3366</v>
      </c>
      <c r="C5749" s="4">
        <v>9405848</v>
      </c>
      <c r="D5749" t="s">
        <v>3367</v>
      </c>
      <c r="E5749" t="s">
        <v>139</v>
      </c>
      <c r="F5749" s="4">
        <v>10014</v>
      </c>
      <c r="G5749" s="13" t="s">
        <v>124</v>
      </c>
      <c r="H5749" s="13" t="s">
        <v>140</v>
      </c>
      <c r="I5749" s="1">
        <v>4073314</v>
      </c>
      <c r="J5749" s="1">
        <v>-7400475</v>
      </c>
      <c r="K5749" t="s">
        <v>5</v>
      </c>
      <c r="L5749" s="20">
        <v>58</v>
      </c>
      <c r="M5749" s="4">
        <v>3</v>
      </c>
      <c r="N5749" s="4">
        <v>11</v>
      </c>
      <c r="O5749" s="2">
        <v>43563</v>
      </c>
      <c r="P5749" s="3">
        <v>0.34</v>
      </c>
      <c r="Q5749" s="4">
        <v>1</v>
      </c>
      <c r="R5749" s="3">
        <v>5.6</v>
      </c>
      <c r="S57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49" t="str">
        <f>IF(AIRBNB[[#This Row],[RUIDO(dB)]]&lt;=4,"Silencioso",IF(AIRBNB[[#This Row],[RUIDO(dB)]]&lt;=5.5,"Poco Ruidoso","Ruidoso"))</f>
        <v>Ruidoso</v>
      </c>
      <c r="U5749" t="str">
        <f>IF(AND(AIRBNB[[#This Row],[PRECIO]]&lt;50,AIRBNB[[#This Row],[MIN_NOCHES]]&gt;3),"Dentro del presupuesto","No considerar")</f>
        <v>No considerar</v>
      </c>
      <c r="V5749" t="str">
        <f>VLOOKUP(AIRBNB[[#This Row],[HOST_ID]],Super_host[],5,FALSE)</f>
        <v>Host</v>
      </c>
    </row>
    <row r="5750" spans="1:22">
      <c r="A5750" s="4">
        <v>6328394</v>
      </c>
      <c r="B5750" t="s">
        <v>6136</v>
      </c>
      <c r="C5750" s="4">
        <v>8876603</v>
      </c>
      <c r="D5750" t="s">
        <v>3230</v>
      </c>
      <c r="E5750" t="s">
        <v>6137</v>
      </c>
      <c r="F5750" s="4">
        <v>10027</v>
      </c>
      <c r="G5750" s="13" t="s">
        <v>124</v>
      </c>
      <c r="H5750" s="13" t="s">
        <v>148</v>
      </c>
      <c r="I5750" s="1">
        <v>4081356</v>
      </c>
      <c r="J5750" s="1">
        <v>-7394807</v>
      </c>
      <c r="K5750" t="s">
        <v>5</v>
      </c>
      <c r="L5750" s="20">
        <v>58</v>
      </c>
      <c r="M5750" s="4">
        <v>3</v>
      </c>
      <c r="N5750" s="4">
        <v>143</v>
      </c>
      <c r="O5750" s="2">
        <v>43640</v>
      </c>
      <c r="P5750" s="3">
        <v>2.95</v>
      </c>
      <c r="Q5750" s="4">
        <v>1</v>
      </c>
      <c r="R5750" s="3">
        <v>5.6</v>
      </c>
      <c r="S57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0" t="str">
        <f>IF(AIRBNB[[#This Row],[RUIDO(dB)]]&lt;=4,"Silencioso",IF(AIRBNB[[#This Row],[RUIDO(dB)]]&lt;=5.5,"Poco Ruidoso","Ruidoso"))</f>
        <v>Ruidoso</v>
      </c>
      <c r="U5750" t="str">
        <f>IF(AND(AIRBNB[[#This Row],[PRECIO]]&lt;50,AIRBNB[[#This Row],[MIN_NOCHES]]&gt;3),"Dentro del presupuesto","No considerar")</f>
        <v>No considerar</v>
      </c>
      <c r="V5750" t="str">
        <f>VLOOKUP(AIRBNB[[#This Row],[HOST_ID]],Super_host[],5,FALSE)</f>
        <v>Host</v>
      </c>
    </row>
    <row r="5751" spans="1:22">
      <c r="A5751" s="4">
        <v>3953942</v>
      </c>
      <c r="B5751" t="s">
        <v>13801</v>
      </c>
      <c r="C5751" s="4">
        <v>8015051</v>
      </c>
      <c r="D5751" t="s">
        <v>10611</v>
      </c>
      <c r="E5751" t="s">
        <v>10996</v>
      </c>
      <c r="F5751" s="4">
        <v>11225</v>
      </c>
      <c r="G5751" s="13" t="s">
        <v>4662</v>
      </c>
      <c r="H5751" s="13" t="s">
        <v>9252</v>
      </c>
      <c r="I5751" s="1">
        <v>4067042</v>
      </c>
      <c r="J5751" s="1">
        <v>-7395608</v>
      </c>
      <c r="K5751" t="s">
        <v>5</v>
      </c>
      <c r="L5751" s="20">
        <v>58</v>
      </c>
      <c r="M5751" s="4">
        <v>2</v>
      </c>
      <c r="N5751" s="4">
        <v>76</v>
      </c>
      <c r="O5751" s="2">
        <v>43632</v>
      </c>
      <c r="P5751" s="3">
        <v>1.3</v>
      </c>
      <c r="Q5751" s="4">
        <v>1</v>
      </c>
      <c r="R5751" s="3">
        <v>6.9</v>
      </c>
      <c r="S57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1" t="str">
        <f>IF(AIRBNB[[#This Row],[RUIDO(dB)]]&lt;=4,"Silencioso",IF(AIRBNB[[#This Row],[RUIDO(dB)]]&lt;=5.5,"Poco Ruidoso","Ruidoso"))</f>
        <v>Ruidoso</v>
      </c>
      <c r="U5751" t="str">
        <f>IF(AND(AIRBNB[[#This Row],[PRECIO]]&lt;50,AIRBNB[[#This Row],[MIN_NOCHES]]&gt;3),"Dentro del presupuesto","No considerar")</f>
        <v>No considerar</v>
      </c>
      <c r="V5751" t="str">
        <f>VLOOKUP(AIRBNB[[#This Row],[HOST_ID]],Super_host[],5,FALSE)</f>
        <v>Host</v>
      </c>
    </row>
    <row r="5752" spans="1:22">
      <c r="A5752" s="4">
        <v>2919885</v>
      </c>
      <c r="B5752" t="s">
        <v>10346</v>
      </c>
      <c r="C5752" s="4">
        <v>7229763</v>
      </c>
      <c r="D5752" t="s">
        <v>10347</v>
      </c>
      <c r="E5752" t="s">
        <v>10348</v>
      </c>
      <c r="F5752" s="4">
        <v>11226</v>
      </c>
      <c r="G5752" s="13" t="s">
        <v>4662</v>
      </c>
      <c r="H5752" s="13" t="s">
        <v>9306</v>
      </c>
      <c r="I5752" s="1">
        <v>4065267</v>
      </c>
      <c r="J5752" s="1">
        <v>-739485</v>
      </c>
      <c r="K5752" t="s">
        <v>5</v>
      </c>
      <c r="L5752" s="20">
        <v>58</v>
      </c>
      <c r="M5752" s="4">
        <v>7</v>
      </c>
      <c r="N5752" s="4">
        <v>5</v>
      </c>
      <c r="O5752" s="2">
        <v>42453</v>
      </c>
      <c r="P5752" s="3">
        <v>0.08</v>
      </c>
      <c r="Q5752" s="4">
        <v>1</v>
      </c>
      <c r="R5752" s="3">
        <v>6.9</v>
      </c>
      <c r="S57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2" t="str">
        <f>IF(AIRBNB[[#This Row],[RUIDO(dB)]]&lt;=4,"Silencioso",IF(AIRBNB[[#This Row],[RUIDO(dB)]]&lt;=5.5,"Poco Ruidoso","Ruidoso"))</f>
        <v>Ruidoso</v>
      </c>
      <c r="U5752" t="str">
        <f>IF(AND(AIRBNB[[#This Row],[PRECIO]]&lt;50,AIRBNB[[#This Row],[MIN_NOCHES]]&gt;3),"Dentro del presupuesto","No considerar")</f>
        <v>No considerar</v>
      </c>
      <c r="V5752" t="str">
        <f>VLOOKUP(AIRBNB[[#This Row],[HOST_ID]],Super_host[],5,FALSE)</f>
        <v>Host</v>
      </c>
    </row>
    <row r="5753" spans="1:22">
      <c r="A5753" s="4">
        <v>1305346</v>
      </c>
      <c r="B5753" t="s">
        <v>2326</v>
      </c>
      <c r="C5753" s="4">
        <v>7096964</v>
      </c>
      <c r="D5753" t="s">
        <v>764</v>
      </c>
      <c r="E5753" t="s">
        <v>2327</v>
      </c>
      <c r="F5753" s="4">
        <v>10013</v>
      </c>
      <c r="G5753" s="13" t="s">
        <v>124</v>
      </c>
      <c r="H5753" s="13" t="s">
        <v>164</v>
      </c>
      <c r="I5753" s="1">
        <v>4072098</v>
      </c>
      <c r="J5753" s="1">
        <v>-7399869</v>
      </c>
      <c r="K5753" t="s">
        <v>5</v>
      </c>
      <c r="L5753" s="20">
        <v>58</v>
      </c>
      <c r="M5753" s="4">
        <v>30</v>
      </c>
      <c r="N5753" s="4">
        <v>12</v>
      </c>
      <c r="O5753" s="2">
        <v>43434</v>
      </c>
      <c r="P5753" s="3">
        <v>0.17</v>
      </c>
      <c r="Q5753" s="4">
        <v>1</v>
      </c>
      <c r="R5753" s="3">
        <v>5.6</v>
      </c>
      <c r="S57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3" t="str">
        <f>IF(AIRBNB[[#This Row],[RUIDO(dB)]]&lt;=4,"Silencioso",IF(AIRBNB[[#This Row],[RUIDO(dB)]]&lt;=5.5,"Poco Ruidoso","Ruidoso"))</f>
        <v>Ruidoso</v>
      </c>
      <c r="U5753" t="str">
        <f>IF(AND(AIRBNB[[#This Row],[PRECIO]]&lt;50,AIRBNB[[#This Row],[MIN_NOCHES]]&gt;3),"Dentro del presupuesto","No considerar")</f>
        <v>No considerar</v>
      </c>
      <c r="V5753" t="str">
        <f>VLOOKUP(AIRBNB[[#This Row],[HOST_ID]],Super_host[],5,FALSE)</f>
        <v>Host</v>
      </c>
    </row>
    <row r="5754" spans="1:22">
      <c r="A5754" s="4">
        <v>1297663</v>
      </c>
      <c r="B5754" t="s">
        <v>3546</v>
      </c>
      <c r="C5754" s="4">
        <v>7055547</v>
      </c>
      <c r="D5754" t="s">
        <v>3547</v>
      </c>
      <c r="E5754" t="s">
        <v>3548</v>
      </c>
      <c r="F5754" s="4">
        <v>10014</v>
      </c>
      <c r="G5754" s="13" t="s">
        <v>124</v>
      </c>
      <c r="H5754" s="13" t="s">
        <v>140</v>
      </c>
      <c r="I5754" s="1">
        <v>4073532</v>
      </c>
      <c r="J5754" s="1">
        <v>-7400448</v>
      </c>
      <c r="K5754" t="s">
        <v>5</v>
      </c>
      <c r="L5754" s="20">
        <v>58</v>
      </c>
      <c r="M5754" s="4">
        <v>4</v>
      </c>
      <c r="N5754" s="4">
        <v>27</v>
      </c>
      <c r="O5754" s="2">
        <v>42736</v>
      </c>
      <c r="P5754" s="3">
        <v>0.39</v>
      </c>
      <c r="Q5754" s="4">
        <v>1</v>
      </c>
      <c r="R5754" s="3">
        <v>5.6</v>
      </c>
      <c r="S57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4" t="str">
        <f>IF(AIRBNB[[#This Row],[RUIDO(dB)]]&lt;=4,"Silencioso",IF(AIRBNB[[#This Row],[RUIDO(dB)]]&lt;=5.5,"Poco Ruidoso","Ruidoso"))</f>
        <v>Ruidoso</v>
      </c>
      <c r="U5754" t="str">
        <f>IF(AND(AIRBNB[[#This Row],[PRECIO]]&lt;50,AIRBNB[[#This Row],[MIN_NOCHES]]&gt;3),"Dentro del presupuesto","No considerar")</f>
        <v>No considerar</v>
      </c>
      <c r="V5754" t="str">
        <f>VLOOKUP(AIRBNB[[#This Row],[HOST_ID]],Super_host[],5,FALSE)</f>
        <v>Host</v>
      </c>
    </row>
    <row r="5755" spans="1:22">
      <c r="A5755" s="4">
        <v>5433367</v>
      </c>
      <c r="B5755" t="s">
        <v>11164</v>
      </c>
      <c r="C5755" s="4">
        <v>6480337</v>
      </c>
      <c r="D5755" t="s">
        <v>142</v>
      </c>
      <c r="E5755" t="s">
        <v>11165</v>
      </c>
      <c r="F5755" s="4">
        <v>11222</v>
      </c>
      <c r="G5755" s="13" t="s">
        <v>4662</v>
      </c>
      <c r="H5755" s="13" t="s">
        <v>9249</v>
      </c>
      <c r="I5755" s="1">
        <v>4072665</v>
      </c>
      <c r="J5755" s="1">
        <v>-7394832</v>
      </c>
      <c r="K5755" t="s">
        <v>40</v>
      </c>
      <c r="L5755" s="20">
        <v>58</v>
      </c>
      <c r="M5755" s="4">
        <v>2</v>
      </c>
      <c r="N5755" s="4">
        <v>4</v>
      </c>
      <c r="O5755" s="2">
        <v>42968</v>
      </c>
      <c r="P5755" s="3">
        <v>0.17</v>
      </c>
      <c r="Q5755" s="4">
        <v>1</v>
      </c>
      <c r="R5755" s="3">
        <v>6.9</v>
      </c>
      <c r="S57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5" t="str">
        <f>IF(AIRBNB[[#This Row],[RUIDO(dB)]]&lt;=4,"Silencioso",IF(AIRBNB[[#This Row],[RUIDO(dB)]]&lt;=5.5,"Poco Ruidoso","Ruidoso"))</f>
        <v>Ruidoso</v>
      </c>
      <c r="U5755" t="str">
        <f>IF(AND(AIRBNB[[#This Row],[PRECIO]]&lt;50,AIRBNB[[#This Row],[MIN_NOCHES]]&gt;3),"Dentro del presupuesto","No considerar")</f>
        <v>No considerar</v>
      </c>
      <c r="V5755" t="str">
        <f>VLOOKUP(AIRBNB[[#This Row],[HOST_ID]],Super_host[],5,FALSE)</f>
        <v>Host</v>
      </c>
    </row>
    <row r="5756" spans="1:22">
      <c r="A5756" s="4">
        <v>1074155</v>
      </c>
      <c r="B5756" t="s">
        <v>6445</v>
      </c>
      <c r="C5756" s="4">
        <v>5909206</v>
      </c>
      <c r="D5756" t="s">
        <v>227</v>
      </c>
      <c r="E5756" t="s">
        <v>6446</v>
      </c>
      <c r="F5756" s="4">
        <v>10035</v>
      </c>
      <c r="G5756" s="13" t="s">
        <v>124</v>
      </c>
      <c r="H5756" s="13" t="s">
        <v>219</v>
      </c>
      <c r="I5756" s="1">
        <v>4079794</v>
      </c>
      <c r="J5756" s="1">
        <v>-7393223</v>
      </c>
      <c r="K5756" t="s">
        <v>40</v>
      </c>
      <c r="L5756" s="20">
        <v>58</v>
      </c>
      <c r="M5756" s="4">
        <v>1</v>
      </c>
      <c r="N5756" s="4">
        <v>323</v>
      </c>
      <c r="O5756" s="2">
        <v>43647</v>
      </c>
      <c r="P5756" s="3">
        <v>4.3</v>
      </c>
      <c r="Q5756" s="4">
        <v>1</v>
      </c>
      <c r="R5756" s="3">
        <v>5.6</v>
      </c>
      <c r="S57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6" t="str">
        <f>IF(AIRBNB[[#This Row],[RUIDO(dB)]]&lt;=4,"Silencioso",IF(AIRBNB[[#This Row],[RUIDO(dB)]]&lt;=5.5,"Poco Ruidoso","Ruidoso"))</f>
        <v>Ruidoso</v>
      </c>
      <c r="U5756" t="str">
        <f>IF(AND(AIRBNB[[#This Row],[PRECIO]]&lt;50,AIRBNB[[#This Row],[MIN_NOCHES]]&gt;3),"Dentro del presupuesto","No considerar")</f>
        <v>No considerar</v>
      </c>
      <c r="V5756" t="str">
        <f>VLOOKUP(AIRBNB[[#This Row],[HOST_ID]],Super_host[],5,FALSE)</f>
        <v>Host</v>
      </c>
    </row>
    <row r="5757" spans="1:22">
      <c r="A5757" s="4">
        <v>4302293</v>
      </c>
      <c r="B5757" t="s">
        <v>8867</v>
      </c>
      <c r="C5757" s="4">
        <v>4600692</v>
      </c>
      <c r="D5757" t="s">
        <v>8868</v>
      </c>
      <c r="E5757" t="s">
        <v>8869</v>
      </c>
      <c r="F5757" s="4">
        <v>11101</v>
      </c>
      <c r="G5757" s="13" t="s">
        <v>7897</v>
      </c>
      <c r="H5757" s="13" t="s">
        <v>7905</v>
      </c>
      <c r="I5757" s="1">
        <v>4074742</v>
      </c>
      <c r="J5757" s="1">
        <v>-7394647</v>
      </c>
      <c r="K5757" t="s">
        <v>40</v>
      </c>
      <c r="L5757" s="20">
        <v>58</v>
      </c>
      <c r="M5757" s="4">
        <v>1</v>
      </c>
      <c r="N5757" s="4">
        <v>33</v>
      </c>
      <c r="O5757" s="2">
        <v>43622</v>
      </c>
      <c r="P5757" s="3">
        <v>1.98</v>
      </c>
      <c r="Q5757" s="4">
        <v>5</v>
      </c>
      <c r="R5757" s="3">
        <v>6.24</v>
      </c>
      <c r="S57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7" t="str">
        <f>IF(AIRBNB[[#This Row],[RUIDO(dB)]]&lt;=4,"Silencioso",IF(AIRBNB[[#This Row],[RUIDO(dB)]]&lt;=5.5,"Poco Ruidoso","Ruidoso"))</f>
        <v>Ruidoso</v>
      </c>
      <c r="U5757" t="str">
        <f>IF(AND(AIRBNB[[#This Row],[PRECIO]]&lt;50,AIRBNB[[#This Row],[MIN_NOCHES]]&gt;3),"Dentro del presupuesto","No considerar")</f>
        <v>No considerar</v>
      </c>
      <c r="V5757" t="str">
        <f>VLOOKUP(AIRBNB[[#This Row],[HOST_ID]],Super_host[],5,FALSE)</f>
        <v>Host</v>
      </c>
    </row>
    <row r="5758" spans="1:22">
      <c r="A5758" s="4">
        <v>868548</v>
      </c>
      <c r="B5758" t="s">
        <v>10597</v>
      </c>
      <c r="C5758" s="4">
        <v>4372160</v>
      </c>
      <c r="D5758" t="s">
        <v>3438</v>
      </c>
      <c r="E5758" t="s">
        <v>10598</v>
      </c>
      <c r="F5758" s="4">
        <v>11206</v>
      </c>
      <c r="G5758" s="13" t="s">
        <v>4662</v>
      </c>
      <c r="H5758" s="13" t="s">
        <v>9218</v>
      </c>
      <c r="I5758" s="1">
        <v>4070933</v>
      </c>
      <c r="J5758" s="1">
        <v>-7394141</v>
      </c>
      <c r="K5758" t="s">
        <v>40</v>
      </c>
      <c r="L5758" s="20">
        <v>58</v>
      </c>
      <c r="M5758" s="4">
        <v>10</v>
      </c>
      <c r="N5758" s="4">
        <v>7</v>
      </c>
      <c r="O5758" s="2">
        <v>43222</v>
      </c>
      <c r="P5758" s="3">
        <v>0.1</v>
      </c>
      <c r="Q5758" s="4">
        <v>1</v>
      </c>
      <c r="R5758" s="3">
        <v>6.9</v>
      </c>
      <c r="S57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8" t="str">
        <f>IF(AIRBNB[[#This Row],[RUIDO(dB)]]&lt;=4,"Silencioso",IF(AIRBNB[[#This Row],[RUIDO(dB)]]&lt;=5.5,"Poco Ruidoso","Ruidoso"))</f>
        <v>Ruidoso</v>
      </c>
      <c r="U5758" t="str">
        <f>IF(AND(AIRBNB[[#This Row],[PRECIO]]&lt;50,AIRBNB[[#This Row],[MIN_NOCHES]]&gt;3),"Dentro del presupuesto","No considerar")</f>
        <v>No considerar</v>
      </c>
      <c r="V5758" t="str">
        <f>VLOOKUP(AIRBNB[[#This Row],[HOST_ID]],Super_host[],5,FALSE)</f>
        <v>Host</v>
      </c>
    </row>
    <row r="5759" spans="1:22">
      <c r="A5759" s="4">
        <v>796232</v>
      </c>
      <c r="B5759" t="s">
        <v>11246</v>
      </c>
      <c r="C5759" s="4">
        <v>4194142</v>
      </c>
      <c r="D5759" t="s">
        <v>200</v>
      </c>
      <c r="E5759" t="s">
        <v>11247</v>
      </c>
      <c r="F5759" s="4">
        <v>11237</v>
      </c>
      <c r="G5759" s="13" t="s">
        <v>4662</v>
      </c>
      <c r="H5759" s="13" t="s">
        <v>9274</v>
      </c>
      <c r="I5759" s="1">
        <v>4070308</v>
      </c>
      <c r="J5759" s="1">
        <v>-7392765</v>
      </c>
      <c r="K5759" t="s">
        <v>5</v>
      </c>
      <c r="L5759" s="20">
        <v>58</v>
      </c>
      <c r="M5759" s="4">
        <v>4</v>
      </c>
      <c r="N5759" s="4">
        <v>12</v>
      </c>
      <c r="O5759" s="2">
        <v>43364</v>
      </c>
      <c r="P5759" s="3">
        <v>0.18</v>
      </c>
      <c r="Q5759" s="4">
        <v>1</v>
      </c>
      <c r="R5759" s="3">
        <v>6.9</v>
      </c>
      <c r="S57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59" t="str">
        <f>IF(AIRBNB[[#This Row],[RUIDO(dB)]]&lt;=4,"Silencioso",IF(AIRBNB[[#This Row],[RUIDO(dB)]]&lt;=5.5,"Poco Ruidoso","Ruidoso"))</f>
        <v>Ruidoso</v>
      </c>
      <c r="U5759" t="str">
        <f>IF(AND(AIRBNB[[#This Row],[PRECIO]]&lt;50,AIRBNB[[#This Row],[MIN_NOCHES]]&gt;3),"Dentro del presupuesto","No considerar")</f>
        <v>No considerar</v>
      </c>
      <c r="V5759" t="str">
        <f>VLOOKUP(AIRBNB[[#This Row],[HOST_ID]],Super_host[],5,FALSE)</f>
        <v>Host</v>
      </c>
    </row>
    <row r="5760" spans="1:22">
      <c r="A5760" s="4">
        <v>4387491</v>
      </c>
      <c r="B5760" t="s">
        <v>11099</v>
      </c>
      <c r="C5760" s="4">
        <v>3597708</v>
      </c>
      <c r="D5760" t="s">
        <v>11100</v>
      </c>
      <c r="E5760" t="s">
        <v>10170</v>
      </c>
      <c r="F5760" s="4">
        <v>11238</v>
      </c>
      <c r="G5760" s="13" t="s">
        <v>4662</v>
      </c>
      <c r="H5760" s="13" t="s">
        <v>9230</v>
      </c>
      <c r="I5760" s="1">
        <v>4068708</v>
      </c>
      <c r="J5760" s="1">
        <v>-739577</v>
      </c>
      <c r="K5760" t="s">
        <v>5</v>
      </c>
      <c r="L5760" s="20">
        <v>58</v>
      </c>
      <c r="M5760" s="4">
        <v>2</v>
      </c>
      <c r="N5760" s="4">
        <v>9</v>
      </c>
      <c r="O5760" s="2">
        <v>42253</v>
      </c>
      <c r="P5760" s="3">
        <v>0.16</v>
      </c>
      <c r="Q5760" s="4">
        <v>1</v>
      </c>
      <c r="R5760" s="3">
        <v>6.9</v>
      </c>
      <c r="S57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0" t="str">
        <f>IF(AIRBNB[[#This Row],[RUIDO(dB)]]&lt;=4,"Silencioso",IF(AIRBNB[[#This Row],[RUIDO(dB)]]&lt;=5.5,"Poco Ruidoso","Ruidoso"))</f>
        <v>Ruidoso</v>
      </c>
      <c r="U5760" t="str">
        <f>IF(AND(AIRBNB[[#This Row],[PRECIO]]&lt;50,AIRBNB[[#This Row],[MIN_NOCHES]]&gt;3),"Dentro del presupuesto","No considerar")</f>
        <v>No considerar</v>
      </c>
      <c r="V5760" t="str">
        <f>VLOOKUP(AIRBNB[[#This Row],[HOST_ID]],Super_host[],5,FALSE)</f>
        <v>Host</v>
      </c>
    </row>
    <row r="5761" spans="1:22">
      <c r="A5761" s="4">
        <v>873465</v>
      </c>
      <c r="B5761" t="s">
        <v>11650</v>
      </c>
      <c r="C5761" s="4">
        <v>3588693</v>
      </c>
      <c r="D5761" t="s">
        <v>66</v>
      </c>
      <c r="E5761" t="s">
        <v>11651</v>
      </c>
      <c r="F5761" s="4">
        <v>11226</v>
      </c>
      <c r="G5761" s="13" t="s">
        <v>4662</v>
      </c>
      <c r="H5761" s="13" t="s">
        <v>9427</v>
      </c>
      <c r="I5761" s="1">
        <v>4065307</v>
      </c>
      <c r="J5761" s="1">
        <v>-7395781</v>
      </c>
      <c r="K5761" t="s">
        <v>5</v>
      </c>
      <c r="L5761" s="20">
        <v>58</v>
      </c>
      <c r="M5761" s="4">
        <v>2</v>
      </c>
      <c r="N5761" s="4">
        <v>20</v>
      </c>
      <c r="O5761" s="2">
        <v>43604</v>
      </c>
      <c r="P5761" s="3">
        <v>0.25</v>
      </c>
      <c r="Q5761" s="4">
        <v>1</v>
      </c>
      <c r="R5761" s="3">
        <v>6.9</v>
      </c>
      <c r="S57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1" t="str">
        <f>IF(AIRBNB[[#This Row],[RUIDO(dB)]]&lt;=4,"Silencioso",IF(AIRBNB[[#This Row],[RUIDO(dB)]]&lt;=5.5,"Poco Ruidoso","Ruidoso"))</f>
        <v>Ruidoso</v>
      </c>
      <c r="U5761" t="str">
        <f>IF(AND(AIRBNB[[#This Row],[PRECIO]]&lt;50,AIRBNB[[#This Row],[MIN_NOCHES]]&gt;3),"Dentro del presupuesto","No considerar")</f>
        <v>No considerar</v>
      </c>
      <c r="V5761" t="str">
        <f>VLOOKUP(AIRBNB[[#This Row],[HOST_ID]],Super_host[],5,FALSE)</f>
        <v>Host</v>
      </c>
    </row>
    <row r="5762" spans="1:22">
      <c r="A5762" s="4">
        <v>618836</v>
      </c>
      <c r="B5762" t="s">
        <v>15888</v>
      </c>
      <c r="C5762" s="4">
        <v>3065891</v>
      </c>
      <c r="D5762" t="s">
        <v>442</v>
      </c>
      <c r="E5762" t="s">
        <v>15889</v>
      </c>
      <c r="F5762" s="4">
        <v>11225</v>
      </c>
      <c r="G5762" s="13" t="s">
        <v>4662</v>
      </c>
      <c r="H5762" s="13" t="s">
        <v>9252</v>
      </c>
      <c r="I5762" s="1">
        <v>4066959</v>
      </c>
      <c r="J5762" s="1">
        <v>-7395718</v>
      </c>
      <c r="K5762" t="s">
        <v>5</v>
      </c>
      <c r="L5762" s="20">
        <v>58</v>
      </c>
      <c r="M5762" s="4">
        <v>3</v>
      </c>
      <c r="N5762" s="4">
        <v>0</v>
      </c>
      <c r="O5762" s="2">
        <v>42199</v>
      </c>
      <c r="P5762" s="3">
        <v>0.23</v>
      </c>
      <c r="Q5762" s="4">
        <v>1</v>
      </c>
      <c r="R5762" s="3">
        <v>6.9</v>
      </c>
      <c r="S57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2" t="str">
        <f>IF(AIRBNB[[#This Row],[RUIDO(dB)]]&lt;=4,"Silencioso",IF(AIRBNB[[#This Row],[RUIDO(dB)]]&lt;=5.5,"Poco Ruidoso","Ruidoso"))</f>
        <v>Ruidoso</v>
      </c>
      <c r="U5762" t="str">
        <f>IF(AND(AIRBNB[[#This Row],[PRECIO]]&lt;50,AIRBNB[[#This Row],[MIN_NOCHES]]&gt;3),"Dentro del presupuesto","No considerar")</f>
        <v>No considerar</v>
      </c>
      <c r="V5762" t="str">
        <f>VLOOKUP(AIRBNB[[#This Row],[HOST_ID]],Super_host[],5,FALSE)</f>
        <v>Host</v>
      </c>
    </row>
    <row r="5763" spans="1:22">
      <c r="A5763" s="4">
        <v>3325807</v>
      </c>
      <c r="B5763" t="s">
        <v>1685</v>
      </c>
      <c r="C5763" s="4">
        <v>3053578</v>
      </c>
      <c r="D5763" t="s">
        <v>1507</v>
      </c>
      <c r="E5763" t="s">
        <v>1686</v>
      </c>
      <c r="F5763" s="4">
        <v>10025</v>
      </c>
      <c r="G5763" s="13" t="s">
        <v>124</v>
      </c>
      <c r="H5763" s="13" t="s">
        <v>168</v>
      </c>
      <c r="I5763" s="1">
        <v>4079921</v>
      </c>
      <c r="J5763" s="1">
        <v>-7396704</v>
      </c>
      <c r="K5763" t="s">
        <v>5</v>
      </c>
      <c r="L5763" s="20">
        <v>58</v>
      </c>
      <c r="M5763" s="4">
        <v>7</v>
      </c>
      <c r="N5763" s="4">
        <v>6</v>
      </c>
      <c r="O5763" s="2">
        <v>42649</v>
      </c>
      <c r="P5763" s="3">
        <v>0.1</v>
      </c>
      <c r="Q5763" s="4">
        <v>1</v>
      </c>
      <c r="R5763" s="3">
        <v>5.6</v>
      </c>
      <c r="S57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3" t="str">
        <f>IF(AIRBNB[[#This Row],[RUIDO(dB)]]&lt;=4,"Silencioso",IF(AIRBNB[[#This Row],[RUIDO(dB)]]&lt;=5.5,"Poco Ruidoso","Ruidoso"))</f>
        <v>Ruidoso</v>
      </c>
      <c r="U5763" t="str">
        <f>IF(AND(AIRBNB[[#This Row],[PRECIO]]&lt;50,AIRBNB[[#This Row],[MIN_NOCHES]]&gt;3),"Dentro del presupuesto","No considerar")</f>
        <v>No considerar</v>
      </c>
      <c r="V5763" t="str">
        <f>VLOOKUP(AIRBNB[[#This Row],[HOST_ID]],Super_host[],5,FALSE)</f>
        <v>Host</v>
      </c>
    </row>
    <row r="5764" spans="1:22">
      <c r="A5764" s="4">
        <v>2611869</v>
      </c>
      <c r="B5764" t="s">
        <v>15906</v>
      </c>
      <c r="C5764" s="4">
        <v>2681844</v>
      </c>
      <c r="D5764" t="s">
        <v>15907</v>
      </c>
      <c r="E5764" t="s">
        <v>15908</v>
      </c>
      <c r="F5764" s="4">
        <v>11237</v>
      </c>
      <c r="G5764" s="13" t="s">
        <v>4662</v>
      </c>
      <c r="H5764" s="13" t="s">
        <v>9274</v>
      </c>
      <c r="I5764" s="1">
        <v>4070318</v>
      </c>
      <c r="J5764" s="1">
        <v>-7391462</v>
      </c>
      <c r="K5764" t="s">
        <v>5</v>
      </c>
      <c r="L5764" s="20">
        <v>58</v>
      </c>
      <c r="M5764" s="4">
        <v>14</v>
      </c>
      <c r="N5764" s="4">
        <v>0</v>
      </c>
      <c r="O5764" s="2">
        <v>42400</v>
      </c>
      <c r="P5764" s="3">
        <v>3.16</v>
      </c>
      <c r="Q5764" s="4">
        <v>1</v>
      </c>
      <c r="R5764" s="3">
        <v>6.9</v>
      </c>
      <c r="S57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4" t="str">
        <f>IF(AIRBNB[[#This Row],[RUIDO(dB)]]&lt;=4,"Silencioso",IF(AIRBNB[[#This Row],[RUIDO(dB)]]&lt;=5.5,"Poco Ruidoso","Ruidoso"))</f>
        <v>Ruidoso</v>
      </c>
      <c r="U5764" t="str">
        <f>IF(AND(AIRBNB[[#This Row],[PRECIO]]&lt;50,AIRBNB[[#This Row],[MIN_NOCHES]]&gt;3),"Dentro del presupuesto","No considerar")</f>
        <v>No considerar</v>
      </c>
      <c r="V5764" t="str">
        <f>VLOOKUP(AIRBNB[[#This Row],[HOST_ID]],Super_host[],5,FALSE)</f>
        <v>Host</v>
      </c>
    </row>
    <row r="5765" spans="1:22">
      <c r="A5765" s="4">
        <v>4053987</v>
      </c>
      <c r="B5765" t="s">
        <v>8036</v>
      </c>
      <c r="C5765" s="4">
        <v>1960128</v>
      </c>
      <c r="D5765" t="s">
        <v>8037</v>
      </c>
      <c r="E5765" t="s">
        <v>8038</v>
      </c>
      <c r="F5765" s="4">
        <v>11417</v>
      </c>
      <c r="G5765" s="13" t="s">
        <v>7897</v>
      </c>
      <c r="H5765" s="13" t="s">
        <v>8039</v>
      </c>
      <c r="I5765" s="1">
        <v>406844</v>
      </c>
      <c r="J5765" s="1">
        <v>-738472</v>
      </c>
      <c r="K5765" t="s">
        <v>40</v>
      </c>
      <c r="L5765" s="20">
        <v>58</v>
      </c>
      <c r="M5765" s="4">
        <v>1</v>
      </c>
      <c r="N5765" s="4">
        <v>2</v>
      </c>
      <c r="O5765" s="2">
        <v>42232</v>
      </c>
      <c r="P5765" s="3">
        <v>0.04</v>
      </c>
      <c r="Q5765" s="4">
        <v>5</v>
      </c>
      <c r="R5765" s="3">
        <v>6.24</v>
      </c>
      <c r="S57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5" t="str">
        <f>IF(AIRBNB[[#This Row],[RUIDO(dB)]]&lt;=4,"Silencioso",IF(AIRBNB[[#This Row],[RUIDO(dB)]]&lt;=5.5,"Poco Ruidoso","Ruidoso"))</f>
        <v>Ruidoso</v>
      </c>
      <c r="U5765" t="str">
        <f>IF(AND(AIRBNB[[#This Row],[PRECIO]]&lt;50,AIRBNB[[#This Row],[MIN_NOCHES]]&gt;3),"Dentro del presupuesto","No considerar")</f>
        <v>No considerar</v>
      </c>
      <c r="V5765" t="str">
        <f>VLOOKUP(AIRBNB[[#This Row],[HOST_ID]],Super_host[],5,FALSE)</f>
        <v>Host</v>
      </c>
    </row>
    <row r="5766" spans="1:22">
      <c r="A5766" s="4">
        <v>472376</v>
      </c>
      <c r="B5766" t="s">
        <v>11196</v>
      </c>
      <c r="C5766" s="4">
        <v>1689040</v>
      </c>
      <c r="D5766" t="s">
        <v>11197</v>
      </c>
      <c r="E5766" t="s">
        <v>11198</v>
      </c>
      <c r="F5766" s="4">
        <v>11238</v>
      </c>
      <c r="G5766" s="13" t="s">
        <v>4662</v>
      </c>
      <c r="H5766" s="13" t="s">
        <v>9323</v>
      </c>
      <c r="I5766" s="1">
        <v>4067796</v>
      </c>
      <c r="J5766" s="1">
        <v>-7396458</v>
      </c>
      <c r="K5766" t="s">
        <v>5</v>
      </c>
      <c r="L5766" s="20">
        <v>58</v>
      </c>
      <c r="M5766" s="4">
        <v>2</v>
      </c>
      <c r="N5766" s="4">
        <v>10</v>
      </c>
      <c r="O5766" s="2">
        <v>42513</v>
      </c>
      <c r="P5766" s="3">
        <v>0.17</v>
      </c>
      <c r="Q5766" s="4">
        <v>1</v>
      </c>
      <c r="R5766" s="3">
        <v>6.9</v>
      </c>
      <c r="S57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6" t="str">
        <f>IF(AIRBNB[[#This Row],[RUIDO(dB)]]&lt;=4,"Silencioso",IF(AIRBNB[[#This Row],[RUIDO(dB)]]&lt;=5.5,"Poco Ruidoso","Ruidoso"))</f>
        <v>Ruidoso</v>
      </c>
      <c r="U5766" t="str">
        <f>IF(AND(AIRBNB[[#This Row],[PRECIO]]&lt;50,AIRBNB[[#This Row],[MIN_NOCHES]]&gt;3),"Dentro del presupuesto","No considerar")</f>
        <v>No considerar</v>
      </c>
      <c r="V5766" t="str">
        <f>VLOOKUP(AIRBNB[[#This Row],[HOST_ID]],Super_host[],5,FALSE)</f>
        <v>Host</v>
      </c>
    </row>
    <row r="5767" spans="1:22">
      <c r="A5767" s="4">
        <v>261259</v>
      </c>
      <c r="B5767" t="s">
        <v>1888</v>
      </c>
      <c r="C5767" s="4">
        <v>1370358</v>
      </c>
      <c r="D5767" t="s">
        <v>1889</v>
      </c>
      <c r="E5767" t="s">
        <v>1890</v>
      </c>
      <c r="F5767" s="4">
        <v>10014</v>
      </c>
      <c r="G5767" s="13" t="s">
        <v>124</v>
      </c>
      <c r="H5767" s="13" t="s">
        <v>140</v>
      </c>
      <c r="I5767" s="1">
        <v>4072953</v>
      </c>
      <c r="J5767" s="1">
        <v>-7400462</v>
      </c>
      <c r="K5767" t="s">
        <v>5</v>
      </c>
      <c r="L5767" s="20">
        <v>58</v>
      </c>
      <c r="M5767" s="4">
        <v>7</v>
      </c>
      <c r="N5767" s="4">
        <v>11</v>
      </c>
      <c r="O5767" s="2">
        <v>42151</v>
      </c>
      <c r="P5767" s="3">
        <v>0.12</v>
      </c>
      <c r="Q5767" s="4">
        <v>1</v>
      </c>
      <c r="R5767" s="3">
        <v>5.6</v>
      </c>
      <c r="S57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7" t="str">
        <f>IF(AIRBNB[[#This Row],[RUIDO(dB)]]&lt;=4,"Silencioso",IF(AIRBNB[[#This Row],[RUIDO(dB)]]&lt;=5.5,"Poco Ruidoso","Ruidoso"))</f>
        <v>Ruidoso</v>
      </c>
      <c r="U5767" t="str">
        <f>IF(AND(AIRBNB[[#This Row],[PRECIO]]&lt;50,AIRBNB[[#This Row],[MIN_NOCHES]]&gt;3),"Dentro del presupuesto","No considerar")</f>
        <v>No considerar</v>
      </c>
      <c r="V5767" t="str">
        <f>VLOOKUP(AIRBNB[[#This Row],[HOST_ID]],Super_host[],5,FALSE)</f>
        <v>Host</v>
      </c>
    </row>
    <row r="5768" spans="1:22">
      <c r="A5768" s="4">
        <v>258740</v>
      </c>
      <c r="B5768" t="s">
        <v>6088</v>
      </c>
      <c r="C5768" s="4">
        <v>1360043</v>
      </c>
      <c r="D5768" t="s">
        <v>495</v>
      </c>
      <c r="E5768" t="s">
        <v>6089</v>
      </c>
      <c r="F5768" s="4">
        <v>10030</v>
      </c>
      <c r="G5768" s="13" t="s">
        <v>124</v>
      </c>
      <c r="H5768" s="13" t="s">
        <v>148</v>
      </c>
      <c r="I5768" s="1">
        <v>4081872</v>
      </c>
      <c r="J5768" s="1">
        <v>-7394567</v>
      </c>
      <c r="K5768" t="s">
        <v>40</v>
      </c>
      <c r="L5768" s="20">
        <v>58</v>
      </c>
      <c r="M5768" s="4">
        <v>1</v>
      </c>
      <c r="N5768" s="4">
        <v>143</v>
      </c>
      <c r="O5768" s="2">
        <v>43281</v>
      </c>
      <c r="P5768" s="3">
        <v>2.83</v>
      </c>
      <c r="Q5768" s="4">
        <v>1</v>
      </c>
      <c r="R5768" s="3">
        <v>5.6</v>
      </c>
      <c r="S57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8" t="str">
        <f>IF(AIRBNB[[#This Row],[RUIDO(dB)]]&lt;=4,"Silencioso",IF(AIRBNB[[#This Row],[RUIDO(dB)]]&lt;=5.5,"Poco Ruidoso","Ruidoso"))</f>
        <v>Ruidoso</v>
      </c>
      <c r="U5768" t="str">
        <f>IF(AND(AIRBNB[[#This Row],[PRECIO]]&lt;50,AIRBNB[[#This Row],[MIN_NOCHES]]&gt;3),"Dentro del presupuesto","No considerar")</f>
        <v>No considerar</v>
      </c>
      <c r="V5768" t="str">
        <f>VLOOKUP(AIRBNB[[#This Row],[HOST_ID]],Super_host[],5,FALSE)</f>
        <v>Host</v>
      </c>
    </row>
    <row r="5769" spans="1:22">
      <c r="A5769" s="4">
        <v>3010577</v>
      </c>
      <c r="B5769" t="s">
        <v>13005</v>
      </c>
      <c r="C5769" s="4">
        <v>550520</v>
      </c>
      <c r="D5769" t="s">
        <v>13006</v>
      </c>
      <c r="E5769" t="s">
        <v>13007</v>
      </c>
      <c r="F5769" s="4">
        <v>11226</v>
      </c>
      <c r="G5769" s="13" t="s">
        <v>4662</v>
      </c>
      <c r="H5769" s="13" t="s">
        <v>9306</v>
      </c>
      <c r="I5769" s="1">
        <v>4065262</v>
      </c>
      <c r="J5769" s="1">
        <v>-7394867</v>
      </c>
      <c r="K5769" t="s">
        <v>5</v>
      </c>
      <c r="L5769" s="20">
        <v>58</v>
      </c>
      <c r="M5769" s="4">
        <v>30</v>
      </c>
      <c r="N5769" s="4">
        <v>43</v>
      </c>
      <c r="O5769" s="2">
        <v>43647</v>
      </c>
      <c r="P5769" s="3">
        <v>0.7</v>
      </c>
      <c r="Q5769" s="4">
        <v>1</v>
      </c>
      <c r="R5769" s="3">
        <v>6.9</v>
      </c>
      <c r="S57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69" t="str">
        <f>IF(AIRBNB[[#This Row],[RUIDO(dB)]]&lt;=4,"Silencioso",IF(AIRBNB[[#This Row],[RUIDO(dB)]]&lt;=5.5,"Poco Ruidoso","Ruidoso"))</f>
        <v>Ruidoso</v>
      </c>
      <c r="U5769" t="str">
        <f>IF(AND(AIRBNB[[#This Row],[PRECIO]]&lt;50,AIRBNB[[#This Row],[MIN_NOCHES]]&gt;3),"Dentro del presupuesto","No considerar")</f>
        <v>No considerar</v>
      </c>
      <c r="V5769" t="str">
        <f>VLOOKUP(AIRBNB[[#This Row],[HOST_ID]],Super_host[],5,FALSE)</f>
        <v>Host</v>
      </c>
    </row>
    <row r="5770" spans="1:22">
      <c r="A5770" s="4">
        <v>5522518</v>
      </c>
      <c r="B5770" t="s">
        <v>2916</v>
      </c>
      <c r="C5770" s="4">
        <v>201390</v>
      </c>
      <c r="D5770" t="s">
        <v>2917</v>
      </c>
      <c r="E5770" t="s">
        <v>2918</v>
      </c>
      <c r="F5770" s="4">
        <v>10014</v>
      </c>
      <c r="G5770" s="13" t="s">
        <v>124</v>
      </c>
      <c r="H5770" s="13" t="s">
        <v>140</v>
      </c>
      <c r="I5770" s="1">
        <v>4073174</v>
      </c>
      <c r="J5770" s="1">
        <v>-7400309</v>
      </c>
      <c r="K5770" t="s">
        <v>5</v>
      </c>
      <c r="L5770" s="20">
        <v>58</v>
      </c>
      <c r="M5770" s="4">
        <v>3</v>
      </c>
      <c r="N5770" s="4">
        <v>13</v>
      </c>
      <c r="O5770" s="2">
        <v>42496</v>
      </c>
      <c r="P5770" s="3">
        <v>0.25</v>
      </c>
      <c r="Q5770" s="4">
        <v>1</v>
      </c>
      <c r="R5770" s="3">
        <v>5.6</v>
      </c>
      <c r="S57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0" t="str">
        <f>IF(AIRBNB[[#This Row],[RUIDO(dB)]]&lt;=4,"Silencioso",IF(AIRBNB[[#This Row],[RUIDO(dB)]]&lt;=5.5,"Poco Ruidoso","Ruidoso"))</f>
        <v>Ruidoso</v>
      </c>
      <c r="U5770" t="str">
        <f>IF(AND(AIRBNB[[#This Row],[PRECIO]]&lt;50,AIRBNB[[#This Row],[MIN_NOCHES]]&gt;3),"Dentro del presupuesto","No considerar")</f>
        <v>No considerar</v>
      </c>
      <c r="V5770" t="str">
        <f>VLOOKUP(AIRBNB[[#This Row],[HOST_ID]],Super_host[],5,FALSE)</f>
        <v>Host</v>
      </c>
    </row>
    <row r="5771" spans="1:22">
      <c r="A5771" s="4">
        <v>436824</v>
      </c>
      <c r="B5771" t="s">
        <v>3287</v>
      </c>
      <c r="C5771" s="4">
        <v>200243</v>
      </c>
      <c r="D5771" t="s">
        <v>3288</v>
      </c>
      <c r="E5771" t="s">
        <v>3289</v>
      </c>
      <c r="F5771" s="4">
        <v>10031</v>
      </c>
      <c r="G5771" s="13" t="s">
        <v>124</v>
      </c>
      <c r="H5771" s="13" t="s">
        <v>148</v>
      </c>
      <c r="I5771" s="1">
        <v>4082726</v>
      </c>
      <c r="J5771" s="1">
        <v>-739444</v>
      </c>
      <c r="K5771" t="s">
        <v>40</v>
      </c>
      <c r="L5771" s="20">
        <v>58</v>
      </c>
      <c r="M5771" s="4">
        <v>1</v>
      </c>
      <c r="N5771" s="4">
        <v>17</v>
      </c>
      <c r="O5771" s="2">
        <v>43582</v>
      </c>
      <c r="P5771" s="3">
        <v>0.31</v>
      </c>
      <c r="Q5771" s="4">
        <v>1</v>
      </c>
      <c r="R5771" s="3">
        <v>5.6</v>
      </c>
      <c r="S57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1" t="str">
        <f>IF(AIRBNB[[#This Row],[RUIDO(dB)]]&lt;=4,"Silencioso",IF(AIRBNB[[#This Row],[RUIDO(dB)]]&lt;=5.5,"Poco Ruidoso","Ruidoso"))</f>
        <v>Ruidoso</v>
      </c>
      <c r="U5771" t="str">
        <f>IF(AND(AIRBNB[[#This Row],[PRECIO]]&lt;50,AIRBNB[[#This Row],[MIN_NOCHES]]&gt;3),"Dentro del presupuesto","No considerar")</f>
        <v>No considerar</v>
      </c>
      <c r="V5771" t="str">
        <f>VLOOKUP(AIRBNB[[#This Row],[HOST_ID]],Super_host[],5,FALSE)</f>
        <v>Host</v>
      </c>
    </row>
    <row r="5772" spans="1:22">
      <c r="A5772" s="4">
        <v>36442</v>
      </c>
      <c r="B5772" t="s">
        <v>10021</v>
      </c>
      <c r="C5772" s="4">
        <v>137432</v>
      </c>
      <c r="D5772" t="s">
        <v>10022</v>
      </c>
      <c r="E5772" t="s">
        <v>10023</v>
      </c>
      <c r="F5772" s="4">
        <v>11238</v>
      </c>
      <c r="G5772" s="13" t="s">
        <v>4662</v>
      </c>
      <c r="H5772" s="13" t="s">
        <v>9323</v>
      </c>
      <c r="I5772" s="1">
        <v>406741</v>
      </c>
      <c r="J5772" s="1">
        <v>-7396595</v>
      </c>
      <c r="K5772" t="s">
        <v>5</v>
      </c>
      <c r="L5772" s="20">
        <v>58</v>
      </c>
      <c r="M5772" s="4">
        <v>15</v>
      </c>
      <c r="N5772" s="4">
        <v>4</v>
      </c>
      <c r="O5772" s="2">
        <v>43339</v>
      </c>
      <c r="P5772" s="3">
        <v>0.05</v>
      </c>
      <c r="Q5772" s="4">
        <v>1</v>
      </c>
      <c r="R5772" s="3">
        <v>6.9</v>
      </c>
      <c r="S57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2" t="str">
        <f>IF(AIRBNB[[#This Row],[RUIDO(dB)]]&lt;=4,"Silencioso",IF(AIRBNB[[#This Row],[RUIDO(dB)]]&lt;=5.5,"Poco Ruidoso","Ruidoso"))</f>
        <v>Ruidoso</v>
      </c>
      <c r="U5772" t="str">
        <f>IF(AND(AIRBNB[[#This Row],[PRECIO]]&lt;50,AIRBNB[[#This Row],[MIN_NOCHES]]&gt;3),"Dentro del presupuesto","No considerar")</f>
        <v>No considerar</v>
      </c>
      <c r="V5772" t="str">
        <f>VLOOKUP(AIRBNB[[#This Row],[HOST_ID]],Super_host[],5,FALSE)</f>
        <v>Host</v>
      </c>
    </row>
    <row r="5773" spans="1:22">
      <c r="A5773" s="4">
        <v>676295</v>
      </c>
      <c r="B5773" t="s">
        <v>8559</v>
      </c>
      <c r="C5773" s="4">
        <v>27848</v>
      </c>
      <c r="D5773" t="s">
        <v>8463</v>
      </c>
      <c r="E5773" t="s">
        <v>8560</v>
      </c>
      <c r="F5773" s="4">
        <v>11434</v>
      </c>
      <c r="G5773" s="13" t="s">
        <v>7897</v>
      </c>
      <c r="H5773" s="13" t="s">
        <v>8465</v>
      </c>
      <c r="I5773" s="1">
        <v>4067166</v>
      </c>
      <c r="J5773" s="1">
        <v>-7376566</v>
      </c>
      <c r="K5773" t="s">
        <v>40</v>
      </c>
      <c r="L5773" s="20">
        <v>58</v>
      </c>
      <c r="M5773" s="4">
        <v>2</v>
      </c>
      <c r="N5773" s="4">
        <v>56</v>
      </c>
      <c r="O5773" s="2">
        <v>43647</v>
      </c>
      <c r="P5773" s="3">
        <v>0.67</v>
      </c>
      <c r="Q5773" s="4">
        <v>5</v>
      </c>
      <c r="R5773" s="3">
        <v>6.24</v>
      </c>
      <c r="S57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3" t="str">
        <f>IF(AIRBNB[[#This Row],[RUIDO(dB)]]&lt;=4,"Silencioso",IF(AIRBNB[[#This Row],[RUIDO(dB)]]&lt;=5.5,"Poco Ruidoso","Ruidoso"))</f>
        <v>Ruidoso</v>
      </c>
      <c r="U5773" t="str">
        <f>IF(AND(AIRBNB[[#This Row],[PRECIO]]&lt;50,AIRBNB[[#This Row],[MIN_NOCHES]]&gt;3),"Dentro del presupuesto","No considerar")</f>
        <v>No considerar</v>
      </c>
      <c r="V5773" t="str">
        <f>VLOOKUP(AIRBNB[[#This Row],[HOST_ID]],Super_host[],5,FALSE)</f>
        <v>Host</v>
      </c>
    </row>
    <row r="5774" spans="1:22">
      <c r="A5774" s="4">
        <v>5978999</v>
      </c>
      <c r="B5774" t="s">
        <v>14600</v>
      </c>
      <c r="C5774" s="4">
        <v>31040344</v>
      </c>
      <c r="D5774" t="s">
        <v>1831</v>
      </c>
      <c r="E5774" t="s">
        <v>14601</v>
      </c>
      <c r="F5774" s="4">
        <v>11216</v>
      </c>
      <c r="G5774" s="13" t="s">
        <v>4662</v>
      </c>
      <c r="H5774" s="13" t="s">
        <v>9230</v>
      </c>
      <c r="I5774" s="1">
        <v>4068402</v>
      </c>
      <c r="J5774" s="1">
        <v>-7395176</v>
      </c>
      <c r="K5774" t="s">
        <v>40</v>
      </c>
      <c r="L5774" s="20">
        <v>57</v>
      </c>
      <c r="M5774" s="4">
        <v>2</v>
      </c>
      <c r="N5774" s="4">
        <v>104</v>
      </c>
      <c r="O5774" s="2">
        <v>43103</v>
      </c>
      <c r="P5774" s="3">
        <v>2.33</v>
      </c>
      <c r="Q5774" s="4">
        <v>1</v>
      </c>
      <c r="R5774" s="3">
        <v>6.9</v>
      </c>
      <c r="S57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4" t="str">
        <f>IF(AIRBNB[[#This Row],[RUIDO(dB)]]&lt;=4,"Silencioso",IF(AIRBNB[[#This Row],[RUIDO(dB)]]&lt;=5.5,"Poco Ruidoso","Ruidoso"))</f>
        <v>Ruidoso</v>
      </c>
      <c r="U5774" t="str">
        <f>IF(AND(AIRBNB[[#This Row],[PRECIO]]&lt;50,AIRBNB[[#This Row],[MIN_NOCHES]]&gt;3),"Dentro del presupuesto","No considerar")</f>
        <v>No considerar</v>
      </c>
      <c r="V5774" t="str">
        <f>VLOOKUP(AIRBNB[[#This Row],[HOST_ID]],Super_host[],5,FALSE)</f>
        <v>Host</v>
      </c>
    </row>
    <row r="5775" spans="1:22">
      <c r="A5775" s="4">
        <v>6328046</v>
      </c>
      <c r="B5775" t="s">
        <v>2201</v>
      </c>
      <c r="C5775" s="4">
        <v>31033526</v>
      </c>
      <c r="D5775" t="s">
        <v>1736</v>
      </c>
      <c r="E5775" t="s">
        <v>1622</v>
      </c>
      <c r="F5775" s="4">
        <v>10025</v>
      </c>
      <c r="G5775" s="13" t="s">
        <v>124</v>
      </c>
      <c r="H5775" s="13" t="s">
        <v>168</v>
      </c>
      <c r="I5775" s="1">
        <v>4079466</v>
      </c>
      <c r="J5775" s="1">
        <v>-7396623</v>
      </c>
      <c r="K5775" t="s">
        <v>5</v>
      </c>
      <c r="L5775" s="20">
        <v>57</v>
      </c>
      <c r="M5775" s="4">
        <v>7</v>
      </c>
      <c r="N5775" s="4">
        <v>4</v>
      </c>
      <c r="O5775" s="2">
        <v>43268</v>
      </c>
      <c r="P5775" s="3">
        <v>0.16</v>
      </c>
      <c r="Q5775" s="4">
        <v>1</v>
      </c>
      <c r="R5775" s="3">
        <v>5.6</v>
      </c>
      <c r="S57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5" t="str">
        <f>IF(AIRBNB[[#This Row],[RUIDO(dB)]]&lt;=4,"Silencioso",IF(AIRBNB[[#This Row],[RUIDO(dB)]]&lt;=5.5,"Poco Ruidoso","Ruidoso"))</f>
        <v>Ruidoso</v>
      </c>
      <c r="U5775" t="str">
        <f>IF(AND(AIRBNB[[#This Row],[PRECIO]]&lt;50,AIRBNB[[#This Row],[MIN_NOCHES]]&gt;3),"Dentro del presupuesto","No considerar")</f>
        <v>No considerar</v>
      </c>
      <c r="V5775" t="str">
        <f>VLOOKUP(AIRBNB[[#This Row],[HOST_ID]],Super_host[],5,FALSE)</f>
        <v>Host</v>
      </c>
    </row>
    <row r="5776" spans="1:22">
      <c r="A5776" s="4">
        <v>3835766</v>
      </c>
      <c r="B5776" t="s">
        <v>13022</v>
      </c>
      <c r="C5776" s="4">
        <v>18397763</v>
      </c>
      <c r="D5776" t="s">
        <v>12115</v>
      </c>
      <c r="E5776" t="s">
        <v>13023</v>
      </c>
      <c r="F5776" s="4">
        <v>11221</v>
      </c>
      <c r="G5776" s="13" t="s">
        <v>4662</v>
      </c>
      <c r="H5776" s="13" t="s">
        <v>9230</v>
      </c>
      <c r="I5776" s="1">
        <v>4068565</v>
      </c>
      <c r="J5776" s="1">
        <v>-7393249</v>
      </c>
      <c r="K5776" t="s">
        <v>40</v>
      </c>
      <c r="L5776" s="20">
        <v>57</v>
      </c>
      <c r="M5776" s="4">
        <v>2</v>
      </c>
      <c r="N5776" s="4">
        <v>43</v>
      </c>
      <c r="O5776" s="2">
        <v>43611</v>
      </c>
      <c r="P5776" s="3">
        <v>0.72</v>
      </c>
      <c r="Q5776" s="4">
        <v>1</v>
      </c>
      <c r="R5776" s="3">
        <v>6.9</v>
      </c>
      <c r="S57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6" t="str">
        <f>IF(AIRBNB[[#This Row],[RUIDO(dB)]]&lt;=4,"Silencioso",IF(AIRBNB[[#This Row],[RUIDO(dB)]]&lt;=5.5,"Poco Ruidoso","Ruidoso"))</f>
        <v>Ruidoso</v>
      </c>
      <c r="U5776" t="str">
        <f>IF(AND(AIRBNB[[#This Row],[PRECIO]]&lt;50,AIRBNB[[#This Row],[MIN_NOCHES]]&gt;3),"Dentro del presupuesto","No considerar")</f>
        <v>No considerar</v>
      </c>
      <c r="V5776" t="str">
        <f>VLOOKUP(AIRBNB[[#This Row],[HOST_ID]],Super_host[],5,FALSE)</f>
        <v>Host</v>
      </c>
    </row>
    <row r="5777" spans="1:22">
      <c r="A5777" s="4">
        <v>4129513</v>
      </c>
      <c r="B5777" t="s">
        <v>12198</v>
      </c>
      <c r="C5777" s="4">
        <v>18397763</v>
      </c>
      <c r="D5777" t="s">
        <v>12115</v>
      </c>
      <c r="E5777" t="s">
        <v>12199</v>
      </c>
      <c r="F5777" s="4">
        <v>11221</v>
      </c>
      <c r="G5777" s="13" t="s">
        <v>4662</v>
      </c>
      <c r="H5777" s="13" t="s">
        <v>9230</v>
      </c>
      <c r="I5777" s="1">
        <v>4068707</v>
      </c>
      <c r="J5777" s="1">
        <v>-7393247</v>
      </c>
      <c r="K5777" t="s">
        <v>40</v>
      </c>
      <c r="L5777" s="20">
        <v>57</v>
      </c>
      <c r="M5777" s="4">
        <v>2</v>
      </c>
      <c r="N5777" s="4">
        <v>22</v>
      </c>
      <c r="O5777" s="2">
        <v>43530</v>
      </c>
      <c r="P5777" s="3">
        <v>0.38</v>
      </c>
      <c r="Q5777" s="4">
        <v>1</v>
      </c>
      <c r="R5777" s="3">
        <v>6.9</v>
      </c>
      <c r="S57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7" t="str">
        <f>IF(AIRBNB[[#This Row],[RUIDO(dB)]]&lt;=4,"Silencioso",IF(AIRBNB[[#This Row],[RUIDO(dB)]]&lt;=5.5,"Poco Ruidoso","Ruidoso"))</f>
        <v>Ruidoso</v>
      </c>
      <c r="U5777" t="str">
        <f>IF(AND(AIRBNB[[#This Row],[PRECIO]]&lt;50,AIRBNB[[#This Row],[MIN_NOCHES]]&gt;3),"Dentro del presupuesto","No considerar")</f>
        <v>No considerar</v>
      </c>
      <c r="V5777" t="str">
        <f>VLOOKUP(AIRBNB[[#This Row],[HOST_ID]],Super_host[],5,FALSE)</f>
        <v>Host</v>
      </c>
    </row>
    <row r="5778" spans="1:22">
      <c r="A5778" s="4">
        <v>5354796</v>
      </c>
      <c r="B5778" t="s">
        <v>16569</v>
      </c>
      <c r="C5778" s="4">
        <v>13649613</v>
      </c>
      <c r="D5778" t="s">
        <v>16570</v>
      </c>
      <c r="E5778" t="s">
        <v>16571</v>
      </c>
      <c r="F5778" s="4">
        <v>10453</v>
      </c>
      <c r="G5778" s="13" t="s">
        <v>16360</v>
      </c>
      <c r="H5778" s="13" t="s">
        <v>16542</v>
      </c>
      <c r="I5778" s="1">
        <v>4085535</v>
      </c>
      <c r="J5778" s="1">
        <v>-7391388</v>
      </c>
      <c r="K5778" t="s">
        <v>40</v>
      </c>
      <c r="L5778" s="20">
        <v>57</v>
      </c>
      <c r="M5778" s="4">
        <v>2</v>
      </c>
      <c r="N5778" s="4">
        <v>106</v>
      </c>
      <c r="O5778" s="2">
        <v>43636</v>
      </c>
      <c r="P5778" s="3">
        <v>2.02</v>
      </c>
      <c r="Q5778" s="4">
        <v>5</v>
      </c>
      <c r="R5778" s="3">
        <v>7.84</v>
      </c>
      <c r="S57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8" t="str">
        <f>IF(AIRBNB[[#This Row],[RUIDO(dB)]]&lt;=4,"Silencioso",IF(AIRBNB[[#This Row],[RUIDO(dB)]]&lt;=5.5,"Poco Ruidoso","Ruidoso"))</f>
        <v>Ruidoso</v>
      </c>
      <c r="U5778" t="str">
        <f>IF(AND(AIRBNB[[#This Row],[PRECIO]]&lt;50,AIRBNB[[#This Row],[MIN_NOCHES]]&gt;3),"Dentro del presupuesto","No considerar")</f>
        <v>No considerar</v>
      </c>
      <c r="V5778" t="str">
        <f>VLOOKUP(AIRBNB[[#This Row],[HOST_ID]],Super_host[],5,FALSE)</f>
        <v>Host</v>
      </c>
    </row>
    <row r="5779" spans="1:22">
      <c r="A5779" s="4">
        <v>818337</v>
      </c>
      <c r="B5779" t="s">
        <v>8281</v>
      </c>
      <c r="C5779" s="4">
        <v>4241953</v>
      </c>
      <c r="D5779" t="s">
        <v>3188</v>
      </c>
      <c r="E5779" t="s">
        <v>8282</v>
      </c>
      <c r="F5779" s="4">
        <v>11355</v>
      </c>
      <c r="G5779" s="13" t="s">
        <v>7897</v>
      </c>
      <c r="H5779" s="13" t="s">
        <v>7918</v>
      </c>
      <c r="I5779" s="1">
        <v>4075979</v>
      </c>
      <c r="J5779" s="1">
        <v>-7381016</v>
      </c>
      <c r="K5779" t="s">
        <v>40</v>
      </c>
      <c r="L5779" s="20">
        <v>57</v>
      </c>
      <c r="M5779" s="4">
        <v>2</v>
      </c>
      <c r="N5779" s="4">
        <v>17</v>
      </c>
      <c r="O5779" s="2">
        <v>43638</v>
      </c>
      <c r="P5779" s="3">
        <v>0.21</v>
      </c>
      <c r="Q5779" s="4">
        <v>5</v>
      </c>
      <c r="R5779" s="3">
        <v>6.24</v>
      </c>
      <c r="S57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79" t="str">
        <f>IF(AIRBNB[[#This Row],[RUIDO(dB)]]&lt;=4,"Silencioso",IF(AIRBNB[[#This Row],[RUIDO(dB)]]&lt;=5.5,"Poco Ruidoso","Ruidoso"))</f>
        <v>Ruidoso</v>
      </c>
      <c r="U5779" t="str">
        <f>IF(AND(AIRBNB[[#This Row],[PRECIO]]&lt;50,AIRBNB[[#This Row],[MIN_NOCHES]]&gt;3),"Dentro del presupuesto","No considerar")</f>
        <v>No considerar</v>
      </c>
      <c r="V5779" t="str">
        <f>VLOOKUP(AIRBNB[[#This Row],[HOST_ID]],Super_host[],5,FALSE)</f>
        <v>Host</v>
      </c>
    </row>
    <row r="5780" spans="1:22">
      <c r="A5780" s="4">
        <v>3549478</v>
      </c>
      <c r="B5780" t="s">
        <v>12861</v>
      </c>
      <c r="C5780" s="4">
        <v>3563304</v>
      </c>
      <c r="D5780" t="s">
        <v>12862</v>
      </c>
      <c r="E5780" t="s">
        <v>12863</v>
      </c>
      <c r="F5780" s="4">
        <v>11238</v>
      </c>
      <c r="G5780" s="13" t="s">
        <v>4662</v>
      </c>
      <c r="H5780" s="13" t="s">
        <v>9230</v>
      </c>
      <c r="I5780" s="1">
        <v>4068537</v>
      </c>
      <c r="J5780" s="1">
        <v>-7395693</v>
      </c>
      <c r="K5780" t="s">
        <v>5</v>
      </c>
      <c r="L5780" s="20">
        <v>57</v>
      </c>
      <c r="M5780" s="4">
        <v>4</v>
      </c>
      <c r="N5780" s="4">
        <v>38</v>
      </c>
      <c r="O5780" s="2">
        <v>43653</v>
      </c>
      <c r="P5780" s="3">
        <v>0.63</v>
      </c>
      <c r="Q5780" s="4">
        <v>1</v>
      </c>
      <c r="R5780" s="3">
        <v>6.9</v>
      </c>
      <c r="S57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0" t="str">
        <f>IF(AIRBNB[[#This Row],[RUIDO(dB)]]&lt;=4,"Silencioso",IF(AIRBNB[[#This Row],[RUIDO(dB)]]&lt;=5.5,"Poco Ruidoso","Ruidoso"))</f>
        <v>Ruidoso</v>
      </c>
      <c r="U5780" t="str">
        <f>IF(AND(AIRBNB[[#This Row],[PRECIO]]&lt;50,AIRBNB[[#This Row],[MIN_NOCHES]]&gt;3),"Dentro del presupuesto","No considerar")</f>
        <v>No considerar</v>
      </c>
      <c r="V5780" t="str">
        <f>VLOOKUP(AIRBNB[[#This Row],[HOST_ID]],Super_host[],5,FALSE)</f>
        <v>Host</v>
      </c>
    </row>
    <row r="5781" spans="1:22">
      <c r="A5781" s="4">
        <v>4456312</v>
      </c>
      <c r="B5781" t="s">
        <v>16469</v>
      </c>
      <c r="C5781" s="4">
        <v>3551179</v>
      </c>
      <c r="D5781" t="s">
        <v>16470</v>
      </c>
      <c r="E5781" t="s">
        <v>16471</v>
      </c>
      <c r="F5781" s="4">
        <v>10468</v>
      </c>
      <c r="G5781" s="13" t="s">
        <v>16360</v>
      </c>
      <c r="H5781" s="13" t="s">
        <v>16409</v>
      </c>
      <c r="I5781" s="1">
        <v>4087829</v>
      </c>
      <c r="J5781" s="1">
        <v>-7389337</v>
      </c>
      <c r="K5781" t="s">
        <v>40</v>
      </c>
      <c r="L5781" s="20">
        <v>57</v>
      </c>
      <c r="M5781" s="4">
        <v>3</v>
      </c>
      <c r="N5781" s="4">
        <v>20</v>
      </c>
      <c r="O5781" s="2">
        <v>43646</v>
      </c>
      <c r="P5781" s="3">
        <v>0.43</v>
      </c>
      <c r="Q5781" s="4">
        <v>5</v>
      </c>
      <c r="R5781" s="3">
        <v>7.84</v>
      </c>
      <c r="S57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1" t="str">
        <f>IF(AIRBNB[[#This Row],[RUIDO(dB)]]&lt;=4,"Silencioso",IF(AIRBNB[[#This Row],[RUIDO(dB)]]&lt;=5.5,"Poco Ruidoso","Ruidoso"))</f>
        <v>Ruidoso</v>
      </c>
      <c r="U5781" t="str">
        <f>IF(AND(AIRBNB[[#This Row],[PRECIO]]&lt;50,AIRBNB[[#This Row],[MIN_NOCHES]]&gt;3),"Dentro del presupuesto","No considerar")</f>
        <v>No considerar</v>
      </c>
      <c r="V5781" t="str">
        <f>VLOOKUP(AIRBNB[[#This Row],[HOST_ID]],Super_host[],5,FALSE)</f>
        <v>Host</v>
      </c>
    </row>
    <row r="5782" spans="1:22">
      <c r="A5782" s="4">
        <v>4438931</v>
      </c>
      <c r="B5782" t="s">
        <v>7258</v>
      </c>
      <c r="C5782" s="4">
        <v>1405374</v>
      </c>
      <c r="D5782" t="s">
        <v>3108</v>
      </c>
      <c r="E5782" t="s">
        <v>7259</v>
      </c>
      <c r="F5782" s="4">
        <v>10034</v>
      </c>
      <c r="G5782" s="13" t="s">
        <v>124</v>
      </c>
      <c r="H5782" s="13" t="s">
        <v>241</v>
      </c>
      <c r="I5782" s="1">
        <v>4086626</v>
      </c>
      <c r="J5782" s="1">
        <v>-7392543</v>
      </c>
      <c r="K5782" t="s">
        <v>40</v>
      </c>
      <c r="L5782" s="20">
        <v>57</v>
      </c>
      <c r="M5782" s="4">
        <v>4</v>
      </c>
      <c r="N5782" s="4">
        <v>0</v>
      </c>
      <c r="O5782" s="2">
        <v>43632</v>
      </c>
      <c r="P5782" s="3">
        <v>0.39</v>
      </c>
      <c r="Q5782" s="4">
        <v>1</v>
      </c>
      <c r="R5782" s="3">
        <v>5.6</v>
      </c>
      <c r="S57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2" t="str">
        <f>IF(AIRBNB[[#This Row],[RUIDO(dB)]]&lt;=4,"Silencioso",IF(AIRBNB[[#This Row],[RUIDO(dB)]]&lt;=5.5,"Poco Ruidoso","Ruidoso"))</f>
        <v>Ruidoso</v>
      </c>
      <c r="U5782" t="str">
        <f>IF(AND(AIRBNB[[#This Row],[PRECIO]]&lt;50,AIRBNB[[#This Row],[MIN_NOCHES]]&gt;3),"Dentro del presupuesto","No considerar")</f>
        <v>No considerar</v>
      </c>
      <c r="V5782" t="str">
        <f>VLOOKUP(AIRBNB[[#This Row],[HOST_ID]],Super_host[],5,FALSE)</f>
        <v>Host</v>
      </c>
    </row>
    <row r="5783" spans="1:22">
      <c r="A5783" s="4">
        <v>5803875</v>
      </c>
      <c r="B5783" t="s">
        <v>14047</v>
      </c>
      <c r="C5783" s="4">
        <v>278576</v>
      </c>
      <c r="D5783" t="s">
        <v>1235</v>
      </c>
      <c r="E5783" t="s">
        <v>14048</v>
      </c>
      <c r="F5783" s="4">
        <v>11225</v>
      </c>
      <c r="G5783" s="13" t="s">
        <v>4662</v>
      </c>
      <c r="H5783" s="13" t="s">
        <v>9481</v>
      </c>
      <c r="I5783" s="1">
        <v>4065854</v>
      </c>
      <c r="J5783" s="1">
        <v>-7395071</v>
      </c>
      <c r="K5783" t="s">
        <v>5</v>
      </c>
      <c r="L5783" s="20">
        <v>57</v>
      </c>
      <c r="M5783" s="4">
        <v>2</v>
      </c>
      <c r="N5783" s="4">
        <v>81</v>
      </c>
      <c r="O5783" s="2">
        <v>43636</v>
      </c>
      <c r="P5783" s="3">
        <v>1.57</v>
      </c>
      <c r="Q5783" s="4">
        <v>1</v>
      </c>
      <c r="R5783" s="3">
        <v>6.9</v>
      </c>
      <c r="S57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3" t="str">
        <f>IF(AIRBNB[[#This Row],[RUIDO(dB)]]&lt;=4,"Silencioso",IF(AIRBNB[[#This Row],[RUIDO(dB)]]&lt;=5.5,"Poco Ruidoso","Ruidoso"))</f>
        <v>Ruidoso</v>
      </c>
      <c r="U5783" t="str">
        <f>IF(AND(AIRBNB[[#This Row],[PRECIO]]&lt;50,AIRBNB[[#This Row],[MIN_NOCHES]]&gt;3),"Dentro del presupuesto","No considerar")</f>
        <v>No considerar</v>
      </c>
      <c r="V5783" t="str">
        <f>VLOOKUP(AIRBNB[[#This Row],[HOST_ID]],Super_host[],5,FALSE)</f>
        <v>Host</v>
      </c>
    </row>
    <row r="5784" spans="1:22">
      <c r="A5784" s="4">
        <v>6506449</v>
      </c>
      <c r="B5784" t="s">
        <v>693</v>
      </c>
      <c r="C5784" s="4">
        <v>34013546</v>
      </c>
      <c r="D5784" t="s">
        <v>694</v>
      </c>
      <c r="E5784" t="s">
        <v>695</v>
      </c>
      <c r="F5784" s="4">
        <v>10025</v>
      </c>
      <c r="G5784" s="13" t="s">
        <v>124</v>
      </c>
      <c r="H5784" s="13" t="s">
        <v>168</v>
      </c>
      <c r="I5784" s="1">
        <v>4079324</v>
      </c>
      <c r="J5784" s="1">
        <v>-7397489</v>
      </c>
      <c r="K5784" t="s">
        <v>5</v>
      </c>
      <c r="L5784" s="20">
        <v>56</v>
      </c>
      <c r="M5784" s="4">
        <v>1</v>
      </c>
      <c r="N5784" s="4">
        <v>2</v>
      </c>
      <c r="O5784" s="2">
        <v>42177</v>
      </c>
      <c r="P5784" s="3">
        <v>0.04</v>
      </c>
      <c r="Q5784" s="4">
        <v>1</v>
      </c>
      <c r="R5784" s="3">
        <v>5.6</v>
      </c>
      <c r="S57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4" t="str">
        <f>IF(AIRBNB[[#This Row],[RUIDO(dB)]]&lt;=4,"Silencioso",IF(AIRBNB[[#This Row],[RUIDO(dB)]]&lt;=5.5,"Poco Ruidoso","Ruidoso"))</f>
        <v>Ruidoso</v>
      </c>
      <c r="U5784" t="str">
        <f>IF(AND(AIRBNB[[#This Row],[PRECIO]]&lt;50,AIRBNB[[#This Row],[MIN_NOCHES]]&gt;3),"Dentro del presupuesto","No considerar")</f>
        <v>No considerar</v>
      </c>
      <c r="V5784" t="str">
        <f>VLOOKUP(AIRBNB[[#This Row],[HOST_ID]],Super_host[],5,FALSE)</f>
        <v>Host</v>
      </c>
    </row>
    <row r="5785" spans="1:22">
      <c r="A5785" s="4">
        <v>6337725</v>
      </c>
      <c r="B5785" t="s">
        <v>707</v>
      </c>
      <c r="C5785" s="4">
        <v>33000709</v>
      </c>
      <c r="D5785" t="s">
        <v>191</v>
      </c>
      <c r="E5785" t="s">
        <v>708</v>
      </c>
      <c r="F5785" s="4">
        <v>10027</v>
      </c>
      <c r="G5785" s="13" t="s">
        <v>124</v>
      </c>
      <c r="H5785" s="13" t="s">
        <v>148</v>
      </c>
      <c r="I5785" s="1">
        <v>4081412</v>
      </c>
      <c r="J5785" s="1">
        <v>-7395185</v>
      </c>
      <c r="K5785" t="s">
        <v>5</v>
      </c>
      <c r="L5785" s="20">
        <v>56</v>
      </c>
      <c r="M5785" s="4">
        <v>2</v>
      </c>
      <c r="N5785" s="4">
        <v>2</v>
      </c>
      <c r="O5785" s="2">
        <v>42243</v>
      </c>
      <c r="P5785" s="3">
        <v>0.04</v>
      </c>
      <c r="Q5785" s="4">
        <v>1</v>
      </c>
      <c r="R5785" s="3">
        <v>5.6</v>
      </c>
      <c r="S57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5" t="str">
        <f>IF(AIRBNB[[#This Row],[RUIDO(dB)]]&lt;=4,"Silencioso",IF(AIRBNB[[#This Row],[RUIDO(dB)]]&lt;=5.5,"Poco Ruidoso","Ruidoso"))</f>
        <v>Ruidoso</v>
      </c>
      <c r="U5785" t="str">
        <f>IF(AND(AIRBNB[[#This Row],[PRECIO]]&lt;50,AIRBNB[[#This Row],[MIN_NOCHES]]&gt;3),"Dentro del presupuesto","No considerar")</f>
        <v>No considerar</v>
      </c>
      <c r="V5785" t="str">
        <f>VLOOKUP(AIRBNB[[#This Row],[HOST_ID]],Super_host[],5,FALSE)</f>
        <v>Host</v>
      </c>
    </row>
    <row r="5786" spans="1:22">
      <c r="A5786" s="4">
        <v>4294640</v>
      </c>
      <c r="B5786" t="s">
        <v>9352</v>
      </c>
      <c r="C5786" s="4">
        <v>21499988</v>
      </c>
      <c r="D5786" t="s">
        <v>9353</v>
      </c>
      <c r="E5786" t="s">
        <v>9354</v>
      </c>
      <c r="F5786" s="4">
        <v>11211</v>
      </c>
      <c r="G5786" s="13" t="s">
        <v>4662</v>
      </c>
      <c r="H5786" s="13" t="s">
        <v>9218</v>
      </c>
      <c r="I5786" s="1">
        <v>4071613</v>
      </c>
      <c r="J5786" s="1">
        <v>-7395336</v>
      </c>
      <c r="K5786" t="s">
        <v>40</v>
      </c>
      <c r="L5786" s="20">
        <v>56</v>
      </c>
      <c r="M5786" s="4">
        <v>1</v>
      </c>
      <c r="N5786" s="4">
        <v>1</v>
      </c>
      <c r="O5786" s="2">
        <v>41938</v>
      </c>
      <c r="P5786" s="3">
        <v>0.02</v>
      </c>
      <c r="Q5786" s="4">
        <v>1</v>
      </c>
      <c r="R5786" s="3">
        <v>6.9</v>
      </c>
      <c r="S57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6" t="str">
        <f>IF(AIRBNB[[#This Row],[RUIDO(dB)]]&lt;=4,"Silencioso",IF(AIRBNB[[#This Row],[RUIDO(dB)]]&lt;=5.5,"Poco Ruidoso","Ruidoso"))</f>
        <v>Ruidoso</v>
      </c>
      <c r="U5786" t="str">
        <f>IF(AND(AIRBNB[[#This Row],[PRECIO]]&lt;50,AIRBNB[[#This Row],[MIN_NOCHES]]&gt;3),"Dentro del presupuesto","No considerar")</f>
        <v>No considerar</v>
      </c>
      <c r="V5786" t="str">
        <f>VLOOKUP(AIRBNB[[#This Row],[HOST_ID]],Super_host[],5,FALSE)</f>
        <v>Host</v>
      </c>
    </row>
    <row r="5787" spans="1:22">
      <c r="A5787" s="4">
        <v>3585452</v>
      </c>
      <c r="B5787" t="s">
        <v>6504</v>
      </c>
      <c r="C5787" s="4">
        <v>17943391</v>
      </c>
      <c r="D5787" t="s">
        <v>839</v>
      </c>
      <c r="E5787" t="s">
        <v>6505</v>
      </c>
      <c r="F5787" s="4">
        <v>10027</v>
      </c>
      <c r="G5787" s="13" t="s">
        <v>124</v>
      </c>
      <c r="H5787" s="13" t="s">
        <v>148</v>
      </c>
      <c r="I5787" s="1">
        <v>40809</v>
      </c>
      <c r="J5787" s="1">
        <v>-7394263</v>
      </c>
      <c r="K5787" t="s">
        <v>5</v>
      </c>
      <c r="L5787" s="20">
        <v>56</v>
      </c>
      <c r="M5787" s="4">
        <v>2</v>
      </c>
      <c r="N5787" s="4">
        <v>292</v>
      </c>
      <c r="O5787" s="2">
        <v>43642</v>
      </c>
      <c r="P5787" s="3">
        <v>4.95</v>
      </c>
      <c r="Q5787" s="4">
        <v>1</v>
      </c>
      <c r="R5787" s="3">
        <v>5.6</v>
      </c>
      <c r="S57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7" t="str">
        <f>IF(AIRBNB[[#This Row],[RUIDO(dB)]]&lt;=4,"Silencioso",IF(AIRBNB[[#This Row],[RUIDO(dB)]]&lt;=5.5,"Poco Ruidoso","Ruidoso"))</f>
        <v>Ruidoso</v>
      </c>
      <c r="U5787" t="str">
        <f>IF(AND(AIRBNB[[#This Row],[PRECIO]]&lt;50,AIRBNB[[#This Row],[MIN_NOCHES]]&gt;3),"Dentro del presupuesto","No considerar")</f>
        <v>No considerar</v>
      </c>
      <c r="V5787" t="str">
        <f>VLOOKUP(AIRBNB[[#This Row],[HOST_ID]],Super_host[],5,FALSE)</f>
        <v>Host</v>
      </c>
    </row>
    <row r="5788" spans="1:22">
      <c r="A5788" s="4">
        <v>3578158</v>
      </c>
      <c r="B5788" t="s">
        <v>6829</v>
      </c>
      <c r="C5788" s="4">
        <v>17891224</v>
      </c>
      <c r="D5788" t="s">
        <v>4011</v>
      </c>
      <c r="E5788" t="s">
        <v>6830</v>
      </c>
      <c r="F5788" s="4">
        <v>10026</v>
      </c>
      <c r="G5788" s="13" t="s">
        <v>124</v>
      </c>
      <c r="H5788" s="13" t="s">
        <v>148</v>
      </c>
      <c r="I5788" s="1">
        <v>4080612</v>
      </c>
      <c r="J5788" s="1">
        <v>-7395678</v>
      </c>
      <c r="K5788" t="s">
        <v>5</v>
      </c>
      <c r="L5788" s="20">
        <v>56</v>
      </c>
      <c r="M5788" s="4">
        <v>4</v>
      </c>
      <c r="N5788" s="4">
        <v>0</v>
      </c>
      <c r="O5788" s="2">
        <v>42372</v>
      </c>
      <c r="P5788" s="3">
        <v>0.02</v>
      </c>
      <c r="Q5788" s="4">
        <v>1</v>
      </c>
      <c r="R5788" s="3">
        <v>5.6</v>
      </c>
      <c r="S57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8" t="str">
        <f>IF(AIRBNB[[#This Row],[RUIDO(dB)]]&lt;=4,"Silencioso",IF(AIRBNB[[#This Row],[RUIDO(dB)]]&lt;=5.5,"Poco Ruidoso","Ruidoso"))</f>
        <v>Ruidoso</v>
      </c>
      <c r="U5788" t="str">
        <f>IF(AND(AIRBNB[[#This Row],[PRECIO]]&lt;50,AIRBNB[[#This Row],[MIN_NOCHES]]&gt;3),"Dentro del presupuesto","No considerar")</f>
        <v>No considerar</v>
      </c>
      <c r="V5788" t="str">
        <f>VLOOKUP(AIRBNB[[#This Row],[HOST_ID]],Super_host[],5,FALSE)</f>
        <v>Host</v>
      </c>
    </row>
    <row r="5789" spans="1:22">
      <c r="A5789" s="4">
        <v>2735650</v>
      </c>
      <c r="B5789" t="s">
        <v>3194</v>
      </c>
      <c r="C5789" s="4">
        <v>13968910</v>
      </c>
      <c r="D5789" t="s">
        <v>498</v>
      </c>
      <c r="E5789" t="s">
        <v>3195</v>
      </c>
      <c r="F5789" s="4">
        <v>10025</v>
      </c>
      <c r="G5789" s="13" t="s">
        <v>124</v>
      </c>
      <c r="H5789" s="13" t="s">
        <v>168</v>
      </c>
      <c r="I5789" s="1">
        <v>4079496</v>
      </c>
      <c r="J5789" s="1">
        <v>-7397349</v>
      </c>
      <c r="K5789" t="s">
        <v>5</v>
      </c>
      <c r="L5789" s="20">
        <v>56</v>
      </c>
      <c r="M5789" s="4">
        <v>1</v>
      </c>
      <c r="N5789" s="4">
        <v>19</v>
      </c>
      <c r="O5789" s="2">
        <v>43320</v>
      </c>
      <c r="P5789" s="3">
        <v>0.3</v>
      </c>
      <c r="Q5789" s="4">
        <v>1</v>
      </c>
      <c r="R5789" s="3">
        <v>5.6</v>
      </c>
      <c r="S57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89" t="str">
        <f>IF(AIRBNB[[#This Row],[RUIDO(dB)]]&lt;=4,"Silencioso",IF(AIRBNB[[#This Row],[RUIDO(dB)]]&lt;=5.5,"Poco Ruidoso","Ruidoso"))</f>
        <v>Ruidoso</v>
      </c>
      <c r="U5789" t="str">
        <f>IF(AND(AIRBNB[[#This Row],[PRECIO]]&lt;50,AIRBNB[[#This Row],[MIN_NOCHES]]&gt;3),"Dentro del presupuesto","No considerar")</f>
        <v>No considerar</v>
      </c>
      <c r="V5789" t="str">
        <f>VLOOKUP(AIRBNB[[#This Row],[HOST_ID]],Super_host[],5,FALSE)</f>
        <v>Host</v>
      </c>
    </row>
    <row r="5790" spans="1:22">
      <c r="A5790" s="4">
        <v>3613161</v>
      </c>
      <c r="B5790" t="s">
        <v>3855</v>
      </c>
      <c r="C5790" s="4">
        <v>11976676</v>
      </c>
      <c r="D5790" t="s">
        <v>399</v>
      </c>
      <c r="E5790" t="s">
        <v>3856</v>
      </c>
      <c r="F5790" s="4">
        <v>10026</v>
      </c>
      <c r="G5790" s="13" t="s">
        <v>124</v>
      </c>
      <c r="H5790" s="13" t="s">
        <v>148</v>
      </c>
      <c r="I5790" s="1">
        <v>4080465</v>
      </c>
      <c r="J5790" s="1">
        <v>-7395365</v>
      </c>
      <c r="K5790" t="s">
        <v>5</v>
      </c>
      <c r="L5790" s="20">
        <v>56</v>
      </c>
      <c r="M5790" s="4">
        <v>3</v>
      </c>
      <c r="N5790" s="4">
        <v>24</v>
      </c>
      <c r="O5790" s="2">
        <v>42851</v>
      </c>
      <c r="P5790" s="3">
        <v>0.49</v>
      </c>
      <c r="Q5790" s="4">
        <v>1</v>
      </c>
      <c r="R5790" s="3">
        <v>5.6</v>
      </c>
      <c r="S57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0" t="str">
        <f>IF(AIRBNB[[#This Row],[RUIDO(dB)]]&lt;=4,"Silencioso",IF(AIRBNB[[#This Row],[RUIDO(dB)]]&lt;=5.5,"Poco Ruidoso","Ruidoso"))</f>
        <v>Ruidoso</v>
      </c>
      <c r="U5790" t="str">
        <f>IF(AND(AIRBNB[[#This Row],[PRECIO]]&lt;50,AIRBNB[[#This Row],[MIN_NOCHES]]&gt;3),"Dentro del presupuesto","No considerar")</f>
        <v>No considerar</v>
      </c>
      <c r="V5790" t="str">
        <f>VLOOKUP(AIRBNB[[#This Row],[HOST_ID]],Super_host[],5,FALSE)</f>
        <v>Host</v>
      </c>
    </row>
    <row r="5791" spans="1:22">
      <c r="A5791" s="4">
        <v>6405859</v>
      </c>
      <c r="B5791" t="s">
        <v>9795</v>
      </c>
      <c r="C5791" s="4">
        <v>10396710</v>
      </c>
      <c r="D5791" t="s">
        <v>9796</v>
      </c>
      <c r="E5791" t="s">
        <v>9797</v>
      </c>
      <c r="F5791" s="4">
        <v>11211</v>
      </c>
      <c r="G5791" s="13" t="s">
        <v>4662</v>
      </c>
      <c r="H5791" s="13" t="s">
        <v>9218</v>
      </c>
      <c r="I5791" s="1">
        <v>4070933</v>
      </c>
      <c r="J5791" s="1">
        <v>-7395577</v>
      </c>
      <c r="K5791" t="s">
        <v>40</v>
      </c>
      <c r="L5791" s="20">
        <v>56</v>
      </c>
      <c r="M5791" s="4">
        <v>3</v>
      </c>
      <c r="N5791" s="4">
        <v>2</v>
      </c>
      <c r="O5791" s="2">
        <v>42534</v>
      </c>
      <c r="P5791" s="3">
        <v>0.04</v>
      </c>
      <c r="Q5791" s="4">
        <v>1</v>
      </c>
      <c r="R5791" s="3">
        <v>6.9</v>
      </c>
      <c r="S57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1" t="str">
        <f>IF(AIRBNB[[#This Row],[RUIDO(dB)]]&lt;=4,"Silencioso",IF(AIRBNB[[#This Row],[RUIDO(dB)]]&lt;=5.5,"Poco Ruidoso","Ruidoso"))</f>
        <v>Ruidoso</v>
      </c>
      <c r="U5791" t="str">
        <f>IF(AND(AIRBNB[[#This Row],[PRECIO]]&lt;50,AIRBNB[[#This Row],[MIN_NOCHES]]&gt;3),"Dentro del presupuesto","No considerar")</f>
        <v>No considerar</v>
      </c>
      <c r="V5791" t="str">
        <f>VLOOKUP(AIRBNB[[#This Row],[HOST_ID]],Super_host[],5,FALSE)</f>
        <v>Host</v>
      </c>
    </row>
    <row r="5792" spans="1:22">
      <c r="A5792" s="4">
        <v>1914231</v>
      </c>
      <c r="B5792" t="s">
        <v>6487</v>
      </c>
      <c r="C5792" s="4">
        <v>9709235</v>
      </c>
      <c r="D5792" t="s">
        <v>6488</v>
      </c>
      <c r="E5792" t="s">
        <v>6489</v>
      </c>
      <c r="F5792" s="4">
        <v>10027</v>
      </c>
      <c r="G5792" s="13" t="s">
        <v>124</v>
      </c>
      <c r="H5792" s="13" t="s">
        <v>148</v>
      </c>
      <c r="I5792" s="1">
        <v>4081056</v>
      </c>
      <c r="J5792" s="1">
        <v>-73943</v>
      </c>
      <c r="K5792" t="s">
        <v>5</v>
      </c>
      <c r="L5792" s="20">
        <v>56</v>
      </c>
      <c r="M5792" s="4">
        <v>2</v>
      </c>
      <c r="N5792" s="4">
        <v>322</v>
      </c>
      <c r="O5792" s="2">
        <v>43647</v>
      </c>
      <c r="P5792" s="3">
        <v>4.71</v>
      </c>
      <c r="Q5792" s="4">
        <v>1</v>
      </c>
      <c r="R5792" s="3">
        <v>5.6</v>
      </c>
      <c r="S57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2" t="str">
        <f>IF(AIRBNB[[#This Row],[RUIDO(dB)]]&lt;=4,"Silencioso",IF(AIRBNB[[#This Row],[RUIDO(dB)]]&lt;=5.5,"Poco Ruidoso","Ruidoso"))</f>
        <v>Ruidoso</v>
      </c>
      <c r="U5792" t="str">
        <f>IF(AND(AIRBNB[[#This Row],[PRECIO]]&lt;50,AIRBNB[[#This Row],[MIN_NOCHES]]&gt;3),"Dentro del presupuesto","No considerar")</f>
        <v>No considerar</v>
      </c>
      <c r="V5792" t="str">
        <f>VLOOKUP(AIRBNB[[#This Row],[HOST_ID]],Super_host[],5,FALSE)</f>
        <v>Host</v>
      </c>
    </row>
    <row r="5793" spans="1:22">
      <c r="A5793" s="4">
        <v>1815505</v>
      </c>
      <c r="B5793" t="s">
        <v>8697</v>
      </c>
      <c r="C5793" s="4">
        <v>9509269</v>
      </c>
      <c r="D5793" t="s">
        <v>833</v>
      </c>
      <c r="E5793" t="s">
        <v>8698</v>
      </c>
      <c r="F5793" s="4">
        <v>11435</v>
      </c>
      <c r="G5793" s="13" t="s">
        <v>7897</v>
      </c>
      <c r="H5793" s="13" t="s">
        <v>8248</v>
      </c>
      <c r="I5793" s="1">
        <v>4071594</v>
      </c>
      <c r="J5793" s="1">
        <v>-7382264</v>
      </c>
      <c r="K5793" t="s">
        <v>40</v>
      </c>
      <c r="L5793" s="20">
        <v>56</v>
      </c>
      <c r="M5793" s="4">
        <v>5</v>
      </c>
      <c r="N5793" s="4">
        <v>80</v>
      </c>
      <c r="O5793" s="2">
        <v>43624</v>
      </c>
      <c r="P5793" s="3">
        <v>1.1599999999999999</v>
      </c>
      <c r="Q5793" s="4">
        <v>5</v>
      </c>
      <c r="R5793" s="3">
        <v>6.24</v>
      </c>
      <c r="S57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3" t="str">
        <f>IF(AIRBNB[[#This Row],[RUIDO(dB)]]&lt;=4,"Silencioso",IF(AIRBNB[[#This Row],[RUIDO(dB)]]&lt;=5.5,"Poco Ruidoso","Ruidoso"))</f>
        <v>Ruidoso</v>
      </c>
      <c r="U5793" t="str">
        <f>IF(AND(AIRBNB[[#This Row],[PRECIO]]&lt;50,AIRBNB[[#This Row],[MIN_NOCHES]]&gt;3),"Dentro del presupuesto","No considerar")</f>
        <v>No considerar</v>
      </c>
      <c r="V5793" t="str">
        <f>VLOOKUP(AIRBNB[[#This Row],[HOST_ID]],Super_host[],5,FALSE)</f>
        <v>Host</v>
      </c>
    </row>
    <row r="5794" spans="1:22">
      <c r="A5794" s="4">
        <v>1586576</v>
      </c>
      <c r="B5794" t="s">
        <v>8268</v>
      </c>
      <c r="C5794" s="4">
        <v>8452695</v>
      </c>
      <c r="D5794" t="s">
        <v>8269</v>
      </c>
      <c r="E5794" t="s">
        <v>8270</v>
      </c>
      <c r="F5794" s="4">
        <v>11377</v>
      </c>
      <c r="G5794" s="13" t="s">
        <v>7897</v>
      </c>
      <c r="H5794" s="13" t="s">
        <v>8271</v>
      </c>
      <c r="I5794" s="1">
        <v>4074033</v>
      </c>
      <c r="J5794" s="1">
        <v>-7389921</v>
      </c>
      <c r="K5794" t="s">
        <v>40</v>
      </c>
      <c r="L5794" s="20">
        <v>56</v>
      </c>
      <c r="M5794" s="4">
        <v>28</v>
      </c>
      <c r="N5794" s="4">
        <v>14</v>
      </c>
      <c r="O5794" s="2">
        <v>42840</v>
      </c>
      <c r="P5794" s="3">
        <v>0.2</v>
      </c>
      <c r="Q5794" s="4">
        <v>5</v>
      </c>
      <c r="R5794" s="3">
        <v>6.24</v>
      </c>
      <c r="S57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4" t="str">
        <f>IF(AIRBNB[[#This Row],[RUIDO(dB)]]&lt;=4,"Silencioso",IF(AIRBNB[[#This Row],[RUIDO(dB)]]&lt;=5.5,"Poco Ruidoso","Ruidoso"))</f>
        <v>Ruidoso</v>
      </c>
      <c r="U5794" t="str">
        <f>IF(AND(AIRBNB[[#This Row],[PRECIO]]&lt;50,AIRBNB[[#This Row],[MIN_NOCHES]]&gt;3),"Dentro del presupuesto","No considerar")</f>
        <v>No considerar</v>
      </c>
      <c r="V5794" t="str">
        <f>VLOOKUP(AIRBNB[[#This Row],[HOST_ID]],Super_host[],5,FALSE)</f>
        <v>Host</v>
      </c>
    </row>
    <row r="5795" spans="1:22">
      <c r="A5795" s="4">
        <v>5137531</v>
      </c>
      <c r="B5795" t="s">
        <v>1530</v>
      </c>
      <c r="C5795" s="4">
        <v>7881946</v>
      </c>
      <c r="D5795" t="s">
        <v>1531</v>
      </c>
      <c r="E5795" t="s">
        <v>1532</v>
      </c>
      <c r="F5795" s="4">
        <v>10026</v>
      </c>
      <c r="G5795" s="13" t="s">
        <v>124</v>
      </c>
      <c r="H5795" s="13" t="s">
        <v>148</v>
      </c>
      <c r="I5795" s="1">
        <v>4080657</v>
      </c>
      <c r="J5795" s="1">
        <v>-7395532</v>
      </c>
      <c r="K5795" t="s">
        <v>5</v>
      </c>
      <c r="L5795" s="20">
        <v>56</v>
      </c>
      <c r="M5795" s="4">
        <v>2</v>
      </c>
      <c r="N5795" s="4">
        <v>5</v>
      </c>
      <c r="O5795" s="2">
        <v>42068</v>
      </c>
      <c r="P5795" s="3">
        <v>0.09</v>
      </c>
      <c r="Q5795" s="4">
        <v>1</v>
      </c>
      <c r="R5795" s="3">
        <v>5.6</v>
      </c>
      <c r="S57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5" t="str">
        <f>IF(AIRBNB[[#This Row],[RUIDO(dB)]]&lt;=4,"Silencioso",IF(AIRBNB[[#This Row],[RUIDO(dB)]]&lt;=5.5,"Poco Ruidoso","Ruidoso"))</f>
        <v>Ruidoso</v>
      </c>
      <c r="U5795" t="str">
        <f>IF(AND(AIRBNB[[#This Row],[PRECIO]]&lt;50,AIRBNB[[#This Row],[MIN_NOCHES]]&gt;3),"Dentro del presupuesto","No considerar")</f>
        <v>No considerar</v>
      </c>
      <c r="V5795" t="str">
        <f>VLOOKUP(AIRBNB[[#This Row],[HOST_ID]],Super_host[],5,FALSE)</f>
        <v>Host</v>
      </c>
    </row>
    <row r="5796" spans="1:22">
      <c r="A5796" s="4">
        <v>4679967</v>
      </c>
      <c r="B5796" t="s">
        <v>2048</v>
      </c>
      <c r="C5796" s="4">
        <v>7304425</v>
      </c>
      <c r="D5796" t="s">
        <v>2049</v>
      </c>
      <c r="E5796" t="s">
        <v>2050</v>
      </c>
      <c r="F5796" s="4">
        <v>10031</v>
      </c>
      <c r="G5796" s="13" t="s">
        <v>124</v>
      </c>
      <c r="H5796" s="13" t="s">
        <v>148</v>
      </c>
      <c r="I5796" s="1">
        <v>4082888</v>
      </c>
      <c r="J5796" s="1">
        <v>-7394467</v>
      </c>
      <c r="K5796" t="s">
        <v>40</v>
      </c>
      <c r="L5796" s="20">
        <v>56</v>
      </c>
      <c r="M5796" s="4">
        <v>1</v>
      </c>
      <c r="N5796" s="4">
        <v>7</v>
      </c>
      <c r="O5796" s="2">
        <v>42528</v>
      </c>
      <c r="P5796" s="3">
        <v>0.14000000000000001</v>
      </c>
      <c r="Q5796" s="4">
        <v>1</v>
      </c>
      <c r="R5796" s="3">
        <v>5.6</v>
      </c>
      <c r="S57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6" t="str">
        <f>IF(AIRBNB[[#This Row],[RUIDO(dB)]]&lt;=4,"Silencioso",IF(AIRBNB[[#This Row],[RUIDO(dB)]]&lt;=5.5,"Poco Ruidoso","Ruidoso"))</f>
        <v>Ruidoso</v>
      </c>
      <c r="U5796" t="str">
        <f>IF(AND(AIRBNB[[#This Row],[PRECIO]]&lt;50,AIRBNB[[#This Row],[MIN_NOCHES]]&gt;3),"Dentro del presupuesto","No considerar")</f>
        <v>No considerar</v>
      </c>
      <c r="V5796" t="str">
        <f>VLOOKUP(AIRBNB[[#This Row],[HOST_ID]],Super_host[],5,FALSE)</f>
        <v>Host</v>
      </c>
    </row>
    <row r="5797" spans="1:22">
      <c r="A5797" s="4">
        <v>1294973</v>
      </c>
      <c r="B5797" t="s">
        <v>5272</v>
      </c>
      <c r="C5797" s="4">
        <v>7041410</v>
      </c>
      <c r="D5797" t="s">
        <v>194</v>
      </c>
      <c r="E5797" t="s">
        <v>5273</v>
      </c>
      <c r="F5797" s="4">
        <v>10025</v>
      </c>
      <c r="G5797" s="13" t="s">
        <v>124</v>
      </c>
      <c r="H5797" s="13" t="s">
        <v>168</v>
      </c>
      <c r="I5797" s="1">
        <v>4079475</v>
      </c>
      <c r="J5797" s="1">
        <v>-73976</v>
      </c>
      <c r="K5797" t="s">
        <v>40</v>
      </c>
      <c r="L5797" s="20">
        <v>56</v>
      </c>
      <c r="M5797" s="4">
        <v>5</v>
      </c>
      <c r="N5797" s="4">
        <v>90</v>
      </c>
      <c r="O5797" s="2">
        <v>43646</v>
      </c>
      <c r="P5797" s="3">
        <v>1.37</v>
      </c>
      <c r="Q5797" s="4">
        <v>1</v>
      </c>
      <c r="R5797" s="3">
        <v>5.6</v>
      </c>
      <c r="S57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7" t="str">
        <f>IF(AIRBNB[[#This Row],[RUIDO(dB)]]&lt;=4,"Silencioso",IF(AIRBNB[[#This Row],[RUIDO(dB)]]&lt;=5.5,"Poco Ruidoso","Ruidoso"))</f>
        <v>Ruidoso</v>
      </c>
      <c r="U5797" t="str">
        <f>IF(AND(AIRBNB[[#This Row],[PRECIO]]&lt;50,AIRBNB[[#This Row],[MIN_NOCHES]]&gt;3),"Dentro del presupuesto","No considerar")</f>
        <v>No considerar</v>
      </c>
      <c r="V5797" t="str">
        <f>VLOOKUP(AIRBNB[[#This Row],[HOST_ID]],Super_host[],5,FALSE)</f>
        <v>Host</v>
      </c>
    </row>
    <row r="5798" spans="1:22">
      <c r="A5798" s="4">
        <v>958444</v>
      </c>
      <c r="B5798" t="s">
        <v>16519</v>
      </c>
      <c r="C5798" s="4">
        <v>5214644</v>
      </c>
      <c r="D5798" t="s">
        <v>16520</v>
      </c>
      <c r="E5798" t="s">
        <v>16521</v>
      </c>
      <c r="F5798" s="4">
        <v>10464</v>
      </c>
      <c r="G5798" s="13" t="s">
        <v>16360</v>
      </c>
      <c r="H5798" s="13" t="s">
        <v>16522</v>
      </c>
      <c r="I5798" s="1">
        <v>4085235</v>
      </c>
      <c r="J5798" s="1">
        <v>-7378873</v>
      </c>
      <c r="K5798" t="s">
        <v>5</v>
      </c>
      <c r="L5798" s="20">
        <v>56</v>
      </c>
      <c r="M5798" s="4">
        <v>3</v>
      </c>
      <c r="N5798" s="4">
        <v>67</v>
      </c>
      <c r="O5798" s="2">
        <v>43261</v>
      </c>
      <c r="P5798" s="3">
        <v>0.91</v>
      </c>
      <c r="Q5798" s="4">
        <v>5</v>
      </c>
      <c r="R5798" s="3">
        <v>7.84</v>
      </c>
      <c r="S57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8" t="str">
        <f>IF(AIRBNB[[#This Row],[RUIDO(dB)]]&lt;=4,"Silencioso",IF(AIRBNB[[#This Row],[RUIDO(dB)]]&lt;=5.5,"Poco Ruidoso","Ruidoso"))</f>
        <v>Ruidoso</v>
      </c>
      <c r="U5798" t="str">
        <f>IF(AND(AIRBNB[[#This Row],[PRECIO]]&lt;50,AIRBNB[[#This Row],[MIN_NOCHES]]&gt;3),"Dentro del presupuesto","No considerar")</f>
        <v>No considerar</v>
      </c>
      <c r="V5798" t="str">
        <f>VLOOKUP(AIRBNB[[#This Row],[HOST_ID]],Super_host[],5,FALSE)</f>
        <v>Host</v>
      </c>
    </row>
    <row r="5799" spans="1:22">
      <c r="A5799" s="4">
        <v>939657</v>
      </c>
      <c r="B5799" t="s">
        <v>4896</v>
      </c>
      <c r="C5799" s="4">
        <v>5076827</v>
      </c>
      <c r="D5799" t="s">
        <v>4897</v>
      </c>
      <c r="E5799" t="s">
        <v>4898</v>
      </c>
      <c r="F5799" s="4">
        <v>10027</v>
      </c>
      <c r="G5799" s="13" t="s">
        <v>124</v>
      </c>
      <c r="H5799" s="13" t="s">
        <v>148</v>
      </c>
      <c r="I5799" s="1">
        <v>4081071</v>
      </c>
      <c r="J5799" s="1">
        <v>-7394493</v>
      </c>
      <c r="K5799" t="s">
        <v>5</v>
      </c>
      <c r="L5799" s="20">
        <v>56</v>
      </c>
      <c r="M5799" s="4">
        <v>30</v>
      </c>
      <c r="N5799" s="4">
        <v>81</v>
      </c>
      <c r="O5799" s="2">
        <v>43616</v>
      </c>
      <c r="P5799" s="3">
        <v>1.05</v>
      </c>
      <c r="Q5799" s="4">
        <v>1</v>
      </c>
      <c r="R5799" s="3">
        <v>5.6</v>
      </c>
      <c r="S57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799" t="str">
        <f>IF(AIRBNB[[#This Row],[RUIDO(dB)]]&lt;=4,"Silencioso",IF(AIRBNB[[#This Row],[RUIDO(dB)]]&lt;=5.5,"Poco Ruidoso","Ruidoso"))</f>
        <v>Ruidoso</v>
      </c>
      <c r="U5799" t="str">
        <f>IF(AND(AIRBNB[[#This Row],[PRECIO]]&lt;50,AIRBNB[[#This Row],[MIN_NOCHES]]&gt;3),"Dentro del presupuesto","No considerar")</f>
        <v>No considerar</v>
      </c>
      <c r="V5799" t="str">
        <f>VLOOKUP(AIRBNB[[#This Row],[HOST_ID]],Super_host[],5,FALSE)</f>
        <v>Host</v>
      </c>
    </row>
    <row r="5800" spans="1:22">
      <c r="A5800" s="4">
        <v>918239</v>
      </c>
      <c r="B5800" t="s">
        <v>14069</v>
      </c>
      <c r="C5800" s="4">
        <v>4930847</v>
      </c>
      <c r="D5800" t="s">
        <v>909</v>
      </c>
      <c r="E5800" t="s">
        <v>14070</v>
      </c>
      <c r="F5800" s="4">
        <v>11206</v>
      </c>
      <c r="G5800" s="13" t="s">
        <v>4662</v>
      </c>
      <c r="H5800" s="13" t="s">
        <v>9218</v>
      </c>
      <c r="I5800" s="1">
        <v>4070159</v>
      </c>
      <c r="J5800" s="1">
        <v>-7394346</v>
      </c>
      <c r="K5800" t="s">
        <v>40</v>
      </c>
      <c r="L5800" s="20">
        <v>56</v>
      </c>
      <c r="M5800" s="4">
        <v>1</v>
      </c>
      <c r="N5800" s="4">
        <v>103</v>
      </c>
      <c r="O5800" s="2">
        <v>43626</v>
      </c>
      <c r="P5800" s="3">
        <v>1.6</v>
      </c>
      <c r="Q5800" s="4">
        <v>1</v>
      </c>
      <c r="R5800" s="3">
        <v>6.9</v>
      </c>
      <c r="S58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0" t="str">
        <f>IF(AIRBNB[[#This Row],[RUIDO(dB)]]&lt;=4,"Silencioso",IF(AIRBNB[[#This Row],[RUIDO(dB)]]&lt;=5.5,"Poco Ruidoso","Ruidoso"))</f>
        <v>Ruidoso</v>
      </c>
      <c r="U5800" t="str">
        <f>IF(AND(AIRBNB[[#This Row],[PRECIO]]&lt;50,AIRBNB[[#This Row],[MIN_NOCHES]]&gt;3),"Dentro del presupuesto","No considerar")</f>
        <v>No considerar</v>
      </c>
      <c r="V5800" t="str">
        <f>VLOOKUP(AIRBNB[[#This Row],[HOST_ID]],Super_host[],5,FALSE)</f>
        <v>Host</v>
      </c>
    </row>
    <row r="5801" spans="1:22">
      <c r="A5801" s="4">
        <v>779561</v>
      </c>
      <c r="B5801" t="s">
        <v>3156</v>
      </c>
      <c r="C5801" s="4">
        <v>4110491</v>
      </c>
      <c r="D5801" t="s">
        <v>233</v>
      </c>
      <c r="E5801" t="s">
        <v>3157</v>
      </c>
      <c r="F5801" s="4">
        <v>10014</v>
      </c>
      <c r="G5801" s="13" t="s">
        <v>124</v>
      </c>
      <c r="H5801" s="13" t="s">
        <v>140</v>
      </c>
      <c r="I5801" s="1">
        <v>4073652</v>
      </c>
      <c r="J5801" s="1">
        <v>-7400876</v>
      </c>
      <c r="K5801" t="s">
        <v>5</v>
      </c>
      <c r="L5801" s="20">
        <v>56</v>
      </c>
      <c r="M5801" s="4">
        <v>30</v>
      </c>
      <c r="N5801" s="4">
        <v>18</v>
      </c>
      <c r="O5801" s="2">
        <v>43638</v>
      </c>
      <c r="P5801" s="3">
        <v>0.28999999999999998</v>
      </c>
      <c r="Q5801" s="4">
        <v>1</v>
      </c>
      <c r="R5801" s="3">
        <v>5.6</v>
      </c>
      <c r="S58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1" t="str">
        <f>IF(AIRBNB[[#This Row],[RUIDO(dB)]]&lt;=4,"Silencioso",IF(AIRBNB[[#This Row],[RUIDO(dB)]]&lt;=5.5,"Poco Ruidoso","Ruidoso"))</f>
        <v>Ruidoso</v>
      </c>
      <c r="U5801" t="str">
        <f>IF(AND(AIRBNB[[#This Row],[PRECIO]]&lt;50,AIRBNB[[#This Row],[MIN_NOCHES]]&gt;3),"Dentro del presupuesto","No considerar")</f>
        <v>No considerar</v>
      </c>
      <c r="V5801" t="str">
        <f>VLOOKUP(AIRBNB[[#This Row],[HOST_ID]],Super_host[],5,FALSE)</f>
        <v>Host</v>
      </c>
    </row>
    <row r="5802" spans="1:22">
      <c r="A5802" s="4">
        <v>6647114</v>
      </c>
      <c r="B5802" t="s">
        <v>5193</v>
      </c>
      <c r="C5802" s="4">
        <v>3579116</v>
      </c>
      <c r="D5802" t="s">
        <v>1162</v>
      </c>
      <c r="E5802" t="s">
        <v>5194</v>
      </c>
      <c r="F5802" s="4">
        <v>10014</v>
      </c>
      <c r="G5802" s="13" t="s">
        <v>124</v>
      </c>
      <c r="H5802" s="13" t="s">
        <v>140</v>
      </c>
      <c r="I5802" s="1">
        <v>4073267</v>
      </c>
      <c r="J5802" s="1">
        <v>-7400379</v>
      </c>
      <c r="K5802" t="s">
        <v>40</v>
      </c>
      <c r="L5802" s="20">
        <v>56</v>
      </c>
      <c r="M5802" s="4">
        <v>3</v>
      </c>
      <c r="N5802" s="4">
        <v>64</v>
      </c>
      <c r="O5802" s="2">
        <v>43636</v>
      </c>
      <c r="P5802" s="3">
        <v>1.29</v>
      </c>
      <c r="Q5802" s="4">
        <v>1</v>
      </c>
      <c r="R5802" s="3">
        <v>5.6</v>
      </c>
      <c r="S58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2" t="str">
        <f>IF(AIRBNB[[#This Row],[RUIDO(dB)]]&lt;=4,"Silencioso",IF(AIRBNB[[#This Row],[RUIDO(dB)]]&lt;=5.5,"Poco Ruidoso","Ruidoso"))</f>
        <v>Ruidoso</v>
      </c>
      <c r="U5802" t="str">
        <f>IF(AND(AIRBNB[[#This Row],[PRECIO]]&lt;50,AIRBNB[[#This Row],[MIN_NOCHES]]&gt;3),"Dentro del presupuesto","No considerar")</f>
        <v>No considerar</v>
      </c>
      <c r="V5802" t="str">
        <f>VLOOKUP(AIRBNB[[#This Row],[HOST_ID]],Super_host[],5,FALSE)</f>
        <v>Host</v>
      </c>
    </row>
    <row r="5803" spans="1:22">
      <c r="A5803" s="4">
        <v>6781648</v>
      </c>
      <c r="B5803" t="s">
        <v>7179</v>
      </c>
      <c r="C5803" s="4">
        <v>3403868</v>
      </c>
      <c r="D5803" t="s">
        <v>7180</v>
      </c>
      <c r="E5803" t="s">
        <v>7181</v>
      </c>
      <c r="F5803" s="4">
        <v>10014</v>
      </c>
      <c r="G5803" s="13" t="s">
        <v>124</v>
      </c>
      <c r="H5803" s="13" t="s">
        <v>140</v>
      </c>
      <c r="I5803" s="1">
        <v>4073643</v>
      </c>
      <c r="J5803" s="1">
        <v>-7400351</v>
      </c>
      <c r="K5803" t="s">
        <v>5</v>
      </c>
      <c r="L5803" s="20">
        <v>56</v>
      </c>
      <c r="M5803" s="4">
        <v>4</v>
      </c>
      <c r="N5803" s="4">
        <v>0</v>
      </c>
      <c r="O5803" s="2">
        <v>43612</v>
      </c>
      <c r="P5803" s="3">
        <v>0.13</v>
      </c>
      <c r="Q5803" s="4">
        <v>1</v>
      </c>
      <c r="R5803" s="3">
        <v>5.6</v>
      </c>
      <c r="S58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3" t="str">
        <f>IF(AIRBNB[[#This Row],[RUIDO(dB)]]&lt;=4,"Silencioso",IF(AIRBNB[[#This Row],[RUIDO(dB)]]&lt;=5.5,"Poco Ruidoso","Ruidoso"))</f>
        <v>Ruidoso</v>
      </c>
      <c r="U5803" t="str">
        <f>IF(AND(AIRBNB[[#This Row],[PRECIO]]&lt;50,AIRBNB[[#This Row],[MIN_NOCHES]]&gt;3),"Dentro del presupuesto","No considerar")</f>
        <v>No considerar</v>
      </c>
      <c r="V5803" t="str">
        <f>VLOOKUP(AIRBNB[[#This Row],[HOST_ID]],Super_host[],5,FALSE)</f>
        <v>Host</v>
      </c>
    </row>
    <row r="5804" spans="1:22">
      <c r="A5804" s="4">
        <v>4403928</v>
      </c>
      <c r="B5804" t="s">
        <v>8620</v>
      </c>
      <c r="C5804" s="4">
        <v>2558779</v>
      </c>
      <c r="D5804" t="s">
        <v>7</v>
      </c>
      <c r="E5804" t="s">
        <v>8621</v>
      </c>
      <c r="F5804" s="4">
        <v>11385</v>
      </c>
      <c r="G5804" s="13" t="s">
        <v>7897</v>
      </c>
      <c r="H5804" s="13" t="s">
        <v>7937</v>
      </c>
      <c r="I5804" s="1">
        <v>4070216</v>
      </c>
      <c r="J5804" s="1">
        <v>-7390716</v>
      </c>
      <c r="K5804" t="s">
        <v>40</v>
      </c>
      <c r="L5804" s="20">
        <v>56</v>
      </c>
      <c r="M5804" s="4">
        <v>3</v>
      </c>
      <c r="N5804" s="4">
        <v>45</v>
      </c>
      <c r="O5804" s="2">
        <v>43631</v>
      </c>
      <c r="P5804" s="3">
        <v>0.88</v>
      </c>
      <c r="Q5804" s="4">
        <v>5</v>
      </c>
      <c r="R5804" s="3">
        <v>6.24</v>
      </c>
      <c r="S58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4" t="str">
        <f>IF(AIRBNB[[#This Row],[RUIDO(dB)]]&lt;=4,"Silencioso",IF(AIRBNB[[#This Row],[RUIDO(dB)]]&lt;=5.5,"Poco Ruidoso","Ruidoso"))</f>
        <v>Ruidoso</v>
      </c>
      <c r="U5804" t="str">
        <f>IF(AND(AIRBNB[[#This Row],[PRECIO]]&lt;50,AIRBNB[[#This Row],[MIN_NOCHES]]&gt;3),"Dentro del presupuesto","No considerar")</f>
        <v>No considerar</v>
      </c>
      <c r="V5804" t="str">
        <f>VLOOKUP(AIRBNB[[#This Row],[HOST_ID]],Super_host[],5,FALSE)</f>
        <v>Host</v>
      </c>
    </row>
    <row r="5805" spans="1:22">
      <c r="A5805" s="4">
        <v>1865884</v>
      </c>
      <c r="B5805" t="s">
        <v>7232</v>
      </c>
      <c r="C5805" s="4">
        <v>1753078</v>
      </c>
      <c r="D5805" t="s">
        <v>4782</v>
      </c>
      <c r="E5805" t="s">
        <v>7233</v>
      </c>
      <c r="F5805" s="4">
        <v>10027</v>
      </c>
      <c r="G5805" s="13" t="s">
        <v>124</v>
      </c>
      <c r="H5805" s="13" t="s">
        <v>148</v>
      </c>
      <c r="I5805" s="1">
        <v>4080491</v>
      </c>
      <c r="J5805" s="1">
        <v>-7394752</v>
      </c>
      <c r="K5805" t="s">
        <v>5</v>
      </c>
      <c r="L5805" s="20">
        <v>56</v>
      </c>
      <c r="M5805" s="4">
        <v>5</v>
      </c>
      <c r="N5805" s="4">
        <v>0</v>
      </c>
      <c r="O5805" s="2">
        <v>42333</v>
      </c>
      <c r="P5805" s="3">
        <v>1.38</v>
      </c>
      <c r="Q5805" s="4">
        <v>1</v>
      </c>
      <c r="R5805" s="3">
        <v>5.6</v>
      </c>
      <c r="S58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5" t="str">
        <f>IF(AIRBNB[[#This Row],[RUIDO(dB)]]&lt;=4,"Silencioso",IF(AIRBNB[[#This Row],[RUIDO(dB)]]&lt;=5.5,"Poco Ruidoso","Ruidoso"))</f>
        <v>Ruidoso</v>
      </c>
      <c r="U5805" t="str">
        <f>IF(AND(AIRBNB[[#This Row],[PRECIO]]&lt;50,AIRBNB[[#This Row],[MIN_NOCHES]]&gt;3),"Dentro del presupuesto","No considerar")</f>
        <v>No considerar</v>
      </c>
      <c r="V5805" t="str">
        <f>VLOOKUP(AIRBNB[[#This Row],[HOST_ID]],Super_host[],5,FALSE)</f>
        <v>Host</v>
      </c>
    </row>
    <row r="5806" spans="1:22">
      <c r="A5806" s="4">
        <v>301034</v>
      </c>
      <c r="B5806" t="s">
        <v>3867</v>
      </c>
      <c r="C5806" s="4">
        <v>1550578</v>
      </c>
      <c r="D5806" t="s">
        <v>3868</v>
      </c>
      <c r="E5806" t="s">
        <v>3869</v>
      </c>
      <c r="F5806" s="4">
        <v>10026</v>
      </c>
      <c r="G5806" s="13" t="s">
        <v>124</v>
      </c>
      <c r="H5806" s="13" t="s">
        <v>148</v>
      </c>
      <c r="I5806" s="1">
        <v>4080637</v>
      </c>
      <c r="J5806" s="1">
        <v>-7395433</v>
      </c>
      <c r="K5806" t="s">
        <v>40</v>
      </c>
      <c r="L5806" s="20">
        <v>56</v>
      </c>
      <c r="M5806" s="4">
        <v>2</v>
      </c>
      <c r="N5806" s="4">
        <v>44</v>
      </c>
      <c r="O5806" s="2">
        <v>43642</v>
      </c>
      <c r="P5806" s="3">
        <v>0.49</v>
      </c>
      <c r="Q5806" s="4">
        <v>1</v>
      </c>
      <c r="R5806" s="3">
        <v>5.6</v>
      </c>
      <c r="S58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6" t="str">
        <f>IF(AIRBNB[[#This Row],[RUIDO(dB)]]&lt;=4,"Silencioso",IF(AIRBNB[[#This Row],[RUIDO(dB)]]&lt;=5.5,"Poco Ruidoso","Ruidoso"))</f>
        <v>Ruidoso</v>
      </c>
      <c r="U5806" t="str">
        <f>IF(AND(AIRBNB[[#This Row],[PRECIO]]&lt;50,AIRBNB[[#This Row],[MIN_NOCHES]]&gt;3),"Dentro del presupuesto","No considerar")</f>
        <v>No considerar</v>
      </c>
      <c r="V5806" t="str">
        <f>VLOOKUP(AIRBNB[[#This Row],[HOST_ID]],Super_host[],5,FALSE)</f>
        <v>Host</v>
      </c>
    </row>
    <row r="5807" spans="1:22">
      <c r="A5807" s="4">
        <v>272026</v>
      </c>
      <c r="B5807" t="s">
        <v>3623</v>
      </c>
      <c r="C5807" s="4">
        <v>1423613</v>
      </c>
      <c r="D5807" t="s">
        <v>3624</v>
      </c>
      <c r="E5807" t="s">
        <v>3625</v>
      </c>
      <c r="F5807" s="4">
        <v>10040</v>
      </c>
      <c r="G5807" s="13" t="s">
        <v>124</v>
      </c>
      <c r="H5807" s="13" t="s">
        <v>125</v>
      </c>
      <c r="I5807" s="1">
        <v>4085774</v>
      </c>
      <c r="J5807" s="1">
        <v>-7392901</v>
      </c>
      <c r="K5807" t="s">
        <v>5</v>
      </c>
      <c r="L5807" s="20">
        <v>56</v>
      </c>
      <c r="M5807" s="4">
        <v>122</v>
      </c>
      <c r="N5807" s="4">
        <v>20</v>
      </c>
      <c r="O5807" s="2">
        <v>43102</v>
      </c>
      <c r="P5807" s="3">
        <v>0.41</v>
      </c>
      <c r="Q5807" s="4">
        <v>1</v>
      </c>
      <c r="R5807" s="3">
        <v>5.6</v>
      </c>
      <c r="S58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7" t="str">
        <f>IF(AIRBNB[[#This Row],[RUIDO(dB)]]&lt;=4,"Silencioso",IF(AIRBNB[[#This Row],[RUIDO(dB)]]&lt;=5.5,"Poco Ruidoso","Ruidoso"))</f>
        <v>Ruidoso</v>
      </c>
      <c r="U5807" t="str">
        <f>IF(AND(AIRBNB[[#This Row],[PRECIO]]&lt;50,AIRBNB[[#This Row],[MIN_NOCHES]]&gt;3),"Dentro del presupuesto","No considerar")</f>
        <v>No considerar</v>
      </c>
      <c r="V5807" t="str">
        <f>VLOOKUP(AIRBNB[[#This Row],[HOST_ID]],Super_host[],5,FALSE)</f>
        <v>Host</v>
      </c>
    </row>
    <row r="5808" spans="1:22">
      <c r="A5808" s="4">
        <v>2350883</v>
      </c>
      <c r="B5808" t="s">
        <v>16008</v>
      </c>
      <c r="C5808" s="4">
        <v>1334808</v>
      </c>
      <c r="D5808" t="s">
        <v>5388</v>
      </c>
      <c r="E5808" t="s">
        <v>16009</v>
      </c>
      <c r="F5808" s="4">
        <v>11211</v>
      </c>
      <c r="G5808" s="13" t="s">
        <v>4662</v>
      </c>
      <c r="H5808" s="13" t="s">
        <v>9218</v>
      </c>
      <c r="I5808" s="1">
        <v>4071338</v>
      </c>
      <c r="J5808" s="1">
        <v>-7395738</v>
      </c>
      <c r="K5808" t="s">
        <v>40</v>
      </c>
      <c r="L5808" s="20">
        <v>56</v>
      </c>
      <c r="M5808" s="4">
        <v>12</v>
      </c>
      <c r="N5808" s="4">
        <v>0</v>
      </c>
      <c r="O5808" s="2">
        <v>42302</v>
      </c>
      <c r="P5808" s="3">
        <v>0.03</v>
      </c>
      <c r="Q5808" s="4">
        <v>1</v>
      </c>
      <c r="R5808" s="3">
        <v>6.9</v>
      </c>
      <c r="S58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8" t="str">
        <f>IF(AIRBNB[[#This Row],[RUIDO(dB)]]&lt;=4,"Silencioso",IF(AIRBNB[[#This Row],[RUIDO(dB)]]&lt;=5.5,"Poco Ruidoso","Ruidoso"))</f>
        <v>Ruidoso</v>
      </c>
      <c r="U5808" t="str">
        <f>IF(AND(AIRBNB[[#This Row],[PRECIO]]&lt;50,AIRBNB[[#This Row],[MIN_NOCHES]]&gt;3),"Dentro del presupuesto","No considerar")</f>
        <v>No considerar</v>
      </c>
      <c r="V5808" t="str">
        <f>VLOOKUP(AIRBNB[[#This Row],[HOST_ID]],Super_host[],5,FALSE)</f>
        <v>Host</v>
      </c>
    </row>
    <row r="5809" spans="1:22">
      <c r="A5809" s="4">
        <v>1303515</v>
      </c>
      <c r="B5809" t="s">
        <v>4334</v>
      </c>
      <c r="C5809" s="4">
        <v>430826</v>
      </c>
      <c r="D5809" t="s">
        <v>4335</v>
      </c>
      <c r="E5809" t="s">
        <v>4336</v>
      </c>
      <c r="F5809" s="4">
        <v>10014</v>
      </c>
      <c r="G5809" s="13" t="s">
        <v>124</v>
      </c>
      <c r="H5809" s="13" t="s">
        <v>140</v>
      </c>
      <c r="I5809" s="1">
        <v>4073384</v>
      </c>
      <c r="J5809" s="1">
        <v>-7400462</v>
      </c>
      <c r="K5809" t="s">
        <v>5</v>
      </c>
      <c r="L5809" s="20">
        <v>56</v>
      </c>
      <c r="M5809" s="4">
        <v>14</v>
      </c>
      <c r="N5809" s="4">
        <v>51</v>
      </c>
      <c r="O5809" s="2">
        <v>43131</v>
      </c>
      <c r="P5809" s="3">
        <v>0.7</v>
      </c>
      <c r="Q5809" s="4">
        <v>1</v>
      </c>
      <c r="R5809" s="3">
        <v>5.6</v>
      </c>
      <c r="S58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09" t="str">
        <f>IF(AIRBNB[[#This Row],[RUIDO(dB)]]&lt;=4,"Silencioso",IF(AIRBNB[[#This Row],[RUIDO(dB)]]&lt;=5.5,"Poco Ruidoso","Ruidoso"))</f>
        <v>Ruidoso</v>
      </c>
      <c r="U5809" t="str">
        <f>IF(AND(AIRBNB[[#This Row],[PRECIO]]&lt;50,AIRBNB[[#This Row],[MIN_NOCHES]]&gt;3),"Dentro del presupuesto","No considerar")</f>
        <v>No considerar</v>
      </c>
      <c r="V5809" t="str">
        <f>VLOOKUP(AIRBNB[[#This Row],[HOST_ID]],Super_host[],5,FALSE)</f>
        <v>Host</v>
      </c>
    </row>
    <row r="5810" spans="1:22">
      <c r="A5810" s="4">
        <v>1001447</v>
      </c>
      <c r="B5810" t="s">
        <v>5408</v>
      </c>
      <c r="C5810" s="4">
        <v>214794</v>
      </c>
      <c r="D5810" t="s">
        <v>5409</v>
      </c>
      <c r="E5810" t="s">
        <v>5410</v>
      </c>
      <c r="F5810" s="4">
        <v>10029</v>
      </c>
      <c r="G5810" s="13" t="s">
        <v>124</v>
      </c>
      <c r="H5810" s="13" t="s">
        <v>219</v>
      </c>
      <c r="I5810" s="1">
        <v>4079307</v>
      </c>
      <c r="J5810" s="1">
        <v>-7395138</v>
      </c>
      <c r="K5810" t="s">
        <v>268</v>
      </c>
      <c r="L5810" s="20">
        <v>56</v>
      </c>
      <c r="M5810" s="4">
        <v>2</v>
      </c>
      <c r="N5810" s="4">
        <v>117</v>
      </c>
      <c r="O5810" s="2">
        <v>43640</v>
      </c>
      <c r="P5810" s="3">
        <v>1.53</v>
      </c>
      <c r="Q5810" s="4">
        <v>1</v>
      </c>
      <c r="R5810" s="3">
        <v>5.6</v>
      </c>
      <c r="S58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0" t="str">
        <f>IF(AIRBNB[[#This Row],[RUIDO(dB)]]&lt;=4,"Silencioso",IF(AIRBNB[[#This Row],[RUIDO(dB)]]&lt;=5.5,"Poco Ruidoso","Ruidoso"))</f>
        <v>Ruidoso</v>
      </c>
      <c r="U5810" t="str">
        <f>IF(AND(AIRBNB[[#This Row],[PRECIO]]&lt;50,AIRBNB[[#This Row],[MIN_NOCHES]]&gt;3),"Dentro del presupuesto","No considerar")</f>
        <v>No considerar</v>
      </c>
      <c r="V5810" t="str">
        <f>VLOOKUP(AIRBNB[[#This Row],[HOST_ID]],Super_host[],5,FALSE)</f>
        <v>Host</v>
      </c>
    </row>
    <row r="5811" spans="1:22">
      <c r="A5811" s="4">
        <v>1656539</v>
      </c>
      <c r="B5811" t="s">
        <v>6108</v>
      </c>
      <c r="C5811" s="4">
        <v>93790</v>
      </c>
      <c r="D5811" t="s">
        <v>2343</v>
      </c>
      <c r="E5811" t="s">
        <v>6109</v>
      </c>
      <c r="F5811" s="4">
        <v>10014</v>
      </c>
      <c r="G5811" s="13" t="s">
        <v>124</v>
      </c>
      <c r="H5811" s="13" t="s">
        <v>140</v>
      </c>
      <c r="I5811" s="1">
        <v>4073089</v>
      </c>
      <c r="J5811" s="1">
        <v>-7400302</v>
      </c>
      <c r="K5811" t="s">
        <v>40</v>
      </c>
      <c r="L5811" s="20">
        <v>56</v>
      </c>
      <c r="M5811" s="4">
        <v>1</v>
      </c>
      <c r="N5811" s="4">
        <v>203</v>
      </c>
      <c r="O5811" s="2">
        <v>43647</v>
      </c>
      <c r="P5811" s="3">
        <v>2.87</v>
      </c>
      <c r="Q5811" s="4">
        <v>1</v>
      </c>
      <c r="R5811" s="3">
        <v>5.6</v>
      </c>
      <c r="S58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1" t="str">
        <f>IF(AIRBNB[[#This Row],[RUIDO(dB)]]&lt;=4,"Silencioso",IF(AIRBNB[[#This Row],[RUIDO(dB)]]&lt;=5.5,"Poco Ruidoso","Ruidoso"))</f>
        <v>Ruidoso</v>
      </c>
      <c r="U5811" t="str">
        <f>IF(AND(AIRBNB[[#This Row],[PRECIO]]&lt;50,AIRBNB[[#This Row],[MIN_NOCHES]]&gt;3),"Dentro del presupuesto","No considerar")</f>
        <v>No considerar</v>
      </c>
      <c r="V5811" t="str">
        <f>VLOOKUP(AIRBNB[[#This Row],[HOST_ID]],Super_host[],5,FALSE)</f>
        <v>Host</v>
      </c>
    </row>
    <row r="5812" spans="1:22">
      <c r="A5812" s="4">
        <v>21456</v>
      </c>
      <c r="B5812" t="s">
        <v>4356</v>
      </c>
      <c r="C5812" s="4">
        <v>42032</v>
      </c>
      <c r="D5812" t="s">
        <v>2429</v>
      </c>
      <c r="E5812" t="s">
        <v>4357</v>
      </c>
      <c r="F5812" s="4">
        <v>10025</v>
      </c>
      <c r="G5812" s="13" t="s">
        <v>124</v>
      </c>
      <c r="H5812" s="13" t="s">
        <v>168</v>
      </c>
      <c r="I5812" s="1">
        <v>4079764</v>
      </c>
      <c r="J5812" s="1">
        <v>-7396177</v>
      </c>
      <c r="K5812" t="s">
        <v>5</v>
      </c>
      <c r="L5812" s="20">
        <v>56</v>
      </c>
      <c r="M5812" s="4">
        <v>3</v>
      </c>
      <c r="N5812" s="4">
        <v>81</v>
      </c>
      <c r="O5812" s="2">
        <v>43653</v>
      </c>
      <c r="P5812" s="3">
        <v>0.71</v>
      </c>
      <c r="Q5812" s="4">
        <v>1</v>
      </c>
      <c r="R5812" s="3">
        <v>5.6</v>
      </c>
      <c r="S58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2" t="str">
        <f>IF(AIRBNB[[#This Row],[RUIDO(dB)]]&lt;=4,"Silencioso",IF(AIRBNB[[#This Row],[RUIDO(dB)]]&lt;=5.5,"Poco Ruidoso","Ruidoso"))</f>
        <v>Ruidoso</v>
      </c>
      <c r="U5812" t="str">
        <f>IF(AND(AIRBNB[[#This Row],[PRECIO]]&lt;50,AIRBNB[[#This Row],[MIN_NOCHES]]&gt;3),"Dentro del presupuesto","No considerar")</f>
        <v>No considerar</v>
      </c>
      <c r="V5812" t="str">
        <f>VLOOKUP(AIRBNB[[#This Row],[HOST_ID]],Super_host[],5,FALSE)</f>
        <v>Host</v>
      </c>
    </row>
    <row r="5813" spans="1:22">
      <c r="A5813" s="4">
        <v>6467905</v>
      </c>
      <c r="B5813" t="s">
        <v>6594</v>
      </c>
      <c r="C5813" s="4">
        <v>33788184</v>
      </c>
      <c r="D5813" t="s">
        <v>6595</v>
      </c>
      <c r="E5813" t="s">
        <v>6596</v>
      </c>
      <c r="F5813" s="4">
        <v>10031</v>
      </c>
      <c r="G5813" s="13" t="s">
        <v>124</v>
      </c>
      <c r="H5813" s="13" t="s">
        <v>148</v>
      </c>
      <c r="I5813" s="1">
        <v>4082948</v>
      </c>
      <c r="J5813" s="1">
        <v>-7394876</v>
      </c>
      <c r="K5813" t="s">
        <v>40</v>
      </c>
      <c r="L5813" s="20">
        <v>55</v>
      </c>
      <c r="M5813" s="4">
        <v>2</v>
      </c>
      <c r="N5813" s="4">
        <v>0</v>
      </c>
      <c r="O5813" s="2">
        <v>42556</v>
      </c>
      <c r="P5813" s="3">
        <v>4.6500000000000004</v>
      </c>
      <c r="Q5813" s="4">
        <v>1</v>
      </c>
      <c r="R5813" s="3">
        <v>5.6</v>
      </c>
      <c r="S58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3" t="str">
        <f>IF(AIRBNB[[#This Row],[RUIDO(dB)]]&lt;=4,"Silencioso",IF(AIRBNB[[#This Row],[RUIDO(dB)]]&lt;=5.5,"Poco Ruidoso","Ruidoso"))</f>
        <v>Ruidoso</v>
      </c>
      <c r="U5813" t="str">
        <f>IF(AND(AIRBNB[[#This Row],[PRECIO]]&lt;50,AIRBNB[[#This Row],[MIN_NOCHES]]&gt;3),"Dentro del presupuesto","No considerar")</f>
        <v>No considerar</v>
      </c>
      <c r="V5813" t="str">
        <f>VLOOKUP(AIRBNB[[#This Row],[HOST_ID]],Super_host[],5,FALSE)</f>
        <v>Host</v>
      </c>
    </row>
    <row r="5814" spans="1:22">
      <c r="A5814" s="4">
        <v>6461789</v>
      </c>
      <c r="B5814" t="s">
        <v>14831</v>
      </c>
      <c r="C5814" s="4">
        <v>33746505</v>
      </c>
      <c r="D5814" t="s">
        <v>14832</v>
      </c>
      <c r="E5814" t="s">
        <v>14833</v>
      </c>
      <c r="F5814" s="4">
        <v>11223</v>
      </c>
      <c r="G5814" s="13" t="s">
        <v>4662</v>
      </c>
      <c r="H5814" s="13" t="s">
        <v>10191</v>
      </c>
      <c r="I5814" s="1">
        <v>406075</v>
      </c>
      <c r="J5814" s="1">
        <v>-7396763</v>
      </c>
      <c r="K5814" t="s">
        <v>40</v>
      </c>
      <c r="L5814" s="20">
        <v>55</v>
      </c>
      <c r="M5814" s="4">
        <v>1</v>
      </c>
      <c r="N5814" s="4">
        <v>135</v>
      </c>
      <c r="O5814" s="2">
        <v>43498</v>
      </c>
      <c r="P5814" s="3">
        <v>2.79</v>
      </c>
      <c r="Q5814" s="4">
        <v>1</v>
      </c>
      <c r="R5814" s="3">
        <v>6.9</v>
      </c>
      <c r="S58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4" t="str">
        <f>IF(AIRBNB[[#This Row],[RUIDO(dB)]]&lt;=4,"Silencioso",IF(AIRBNB[[#This Row],[RUIDO(dB)]]&lt;=5.5,"Poco Ruidoso","Ruidoso"))</f>
        <v>Ruidoso</v>
      </c>
      <c r="U5814" t="str">
        <f>IF(AND(AIRBNB[[#This Row],[PRECIO]]&lt;50,AIRBNB[[#This Row],[MIN_NOCHES]]&gt;3),"Dentro del presupuesto","No considerar")</f>
        <v>No considerar</v>
      </c>
      <c r="V5814" t="str">
        <f>VLOOKUP(AIRBNB[[#This Row],[HOST_ID]],Super_host[],5,FALSE)</f>
        <v>Host</v>
      </c>
    </row>
    <row r="5815" spans="1:22">
      <c r="A5815" s="4">
        <v>5895082</v>
      </c>
      <c r="B5815" t="s">
        <v>8686</v>
      </c>
      <c r="C5815" s="4">
        <v>30616879</v>
      </c>
      <c r="D5815" t="s">
        <v>49</v>
      </c>
      <c r="E5815" t="s">
        <v>8687</v>
      </c>
      <c r="F5815" s="4">
        <v>11355</v>
      </c>
      <c r="G5815" s="13" t="s">
        <v>7897</v>
      </c>
      <c r="H5815" s="13" t="s">
        <v>7918</v>
      </c>
      <c r="I5815" s="1">
        <v>4076173</v>
      </c>
      <c r="J5815" s="1">
        <v>-7380767</v>
      </c>
      <c r="K5815" t="s">
        <v>40</v>
      </c>
      <c r="L5815" s="20">
        <v>55</v>
      </c>
      <c r="M5815" s="4">
        <v>2</v>
      </c>
      <c r="N5815" s="4">
        <v>55</v>
      </c>
      <c r="O5815" s="2">
        <v>43524</v>
      </c>
      <c r="P5815" s="3">
        <v>1.1200000000000001</v>
      </c>
      <c r="Q5815" s="4">
        <v>5</v>
      </c>
      <c r="R5815" s="3">
        <v>6.24</v>
      </c>
      <c r="S58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5" t="str">
        <f>IF(AIRBNB[[#This Row],[RUIDO(dB)]]&lt;=4,"Silencioso",IF(AIRBNB[[#This Row],[RUIDO(dB)]]&lt;=5.5,"Poco Ruidoso","Ruidoso"))</f>
        <v>Ruidoso</v>
      </c>
      <c r="U5815" t="str">
        <f>IF(AND(AIRBNB[[#This Row],[PRECIO]]&lt;50,AIRBNB[[#This Row],[MIN_NOCHES]]&gt;3),"Dentro del presupuesto","No considerar")</f>
        <v>No considerar</v>
      </c>
      <c r="V5815" t="str">
        <f>VLOOKUP(AIRBNB[[#This Row],[HOST_ID]],Super_host[],5,FALSE)</f>
        <v>Host</v>
      </c>
    </row>
    <row r="5816" spans="1:22">
      <c r="A5816" s="4">
        <v>5626601</v>
      </c>
      <c r="B5816" t="s">
        <v>2364</v>
      </c>
      <c r="C5816" s="4">
        <v>29161738</v>
      </c>
      <c r="D5816" t="s">
        <v>2365</v>
      </c>
      <c r="E5816" t="s">
        <v>2366</v>
      </c>
      <c r="F5816" s="4">
        <v>10031</v>
      </c>
      <c r="G5816" s="13" t="s">
        <v>124</v>
      </c>
      <c r="H5816" s="13" t="s">
        <v>148</v>
      </c>
      <c r="I5816" s="1">
        <v>4082855</v>
      </c>
      <c r="J5816" s="1">
        <v>-7394745</v>
      </c>
      <c r="K5816" t="s">
        <v>40</v>
      </c>
      <c r="L5816" s="20">
        <v>55</v>
      </c>
      <c r="M5816" s="4">
        <v>1</v>
      </c>
      <c r="N5816" s="4">
        <v>7</v>
      </c>
      <c r="O5816" s="2">
        <v>42533</v>
      </c>
      <c r="P5816" s="3">
        <v>0.18</v>
      </c>
      <c r="Q5816" s="4">
        <v>1</v>
      </c>
      <c r="R5816" s="3">
        <v>5.6</v>
      </c>
      <c r="S58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6" t="str">
        <f>IF(AIRBNB[[#This Row],[RUIDO(dB)]]&lt;=4,"Silencioso",IF(AIRBNB[[#This Row],[RUIDO(dB)]]&lt;=5.5,"Poco Ruidoso","Ruidoso"))</f>
        <v>Ruidoso</v>
      </c>
      <c r="U5816" t="str">
        <f>IF(AND(AIRBNB[[#This Row],[PRECIO]]&lt;50,AIRBNB[[#This Row],[MIN_NOCHES]]&gt;3),"Dentro del presupuesto","No considerar")</f>
        <v>No considerar</v>
      </c>
      <c r="V5816" t="str">
        <f>VLOOKUP(AIRBNB[[#This Row],[HOST_ID]],Super_host[],5,FALSE)</f>
        <v>Host</v>
      </c>
    </row>
    <row r="5817" spans="1:22">
      <c r="A5817" s="4">
        <v>6278513</v>
      </c>
      <c r="B5817" t="s">
        <v>9887</v>
      </c>
      <c r="C5817" s="4">
        <v>29111260</v>
      </c>
      <c r="D5817" t="s">
        <v>9888</v>
      </c>
      <c r="E5817" t="s">
        <v>9889</v>
      </c>
      <c r="F5817" s="4">
        <v>11221</v>
      </c>
      <c r="G5817" s="13" t="s">
        <v>4662</v>
      </c>
      <c r="H5817" s="13" t="s">
        <v>9230</v>
      </c>
      <c r="I5817" s="1">
        <v>4069148</v>
      </c>
      <c r="J5817" s="1">
        <v>-739388</v>
      </c>
      <c r="K5817" t="s">
        <v>40</v>
      </c>
      <c r="L5817" s="20">
        <v>55</v>
      </c>
      <c r="M5817" s="4">
        <v>1</v>
      </c>
      <c r="N5817" s="4">
        <v>2</v>
      </c>
      <c r="O5817" s="2">
        <v>42538</v>
      </c>
      <c r="P5817" s="3">
        <v>0.05</v>
      </c>
      <c r="Q5817" s="4">
        <v>1</v>
      </c>
      <c r="R5817" s="3">
        <v>6.9</v>
      </c>
      <c r="S58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7" t="str">
        <f>IF(AIRBNB[[#This Row],[RUIDO(dB)]]&lt;=4,"Silencioso",IF(AIRBNB[[#This Row],[RUIDO(dB)]]&lt;=5.5,"Poco Ruidoso","Ruidoso"))</f>
        <v>Ruidoso</v>
      </c>
      <c r="U5817" t="str">
        <f>IF(AND(AIRBNB[[#This Row],[PRECIO]]&lt;50,AIRBNB[[#This Row],[MIN_NOCHES]]&gt;3),"Dentro del presupuesto","No considerar")</f>
        <v>No considerar</v>
      </c>
      <c r="V5817" t="str">
        <f>VLOOKUP(AIRBNB[[#This Row],[HOST_ID]],Super_host[],5,FALSE)</f>
        <v>Host</v>
      </c>
    </row>
    <row r="5818" spans="1:22">
      <c r="A5818" s="4">
        <v>5232570</v>
      </c>
      <c r="B5818" t="s">
        <v>3936</v>
      </c>
      <c r="C5818" s="4">
        <v>27081028</v>
      </c>
      <c r="D5818" t="s">
        <v>3937</v>
      </c>
      <c r="E5818" t="s">
        <v>3938</v>
      </c>
      <c r="F5818" s="4">
        <v>10022</v>
      </c>
      <c r="G5818" s="13" t="s">
        <v>124</v>
      </c>
      <c r="H5818" s="13" t="s">
        <v>373</v>
      </c>
      <c r="I5818" s="1">
        <v>40759</v>
      </c>
      <c r="J5818" s="1">
        <v>-739701</v>
      </c>
      <c r="K5818" t="s">
        <v>40</v>
      </c>
      <c r="L5818" s="20">
        <v>55</v>
      </c>
      <c r="M5818" s="4">
        <v>1</v>
      </c>
      <c r="N5818" s="4">
        <v>16</v>
      </c>
      <c r="O5818" s="2">
        <v>43603</v>
      </c>
      <c r="P5818" s="3">
        <v>0.52</v>
      </c>
      <c r="Q5818" s="4">
        <v>1</v>
      </c>
      <c r="R5818" s="3">
        <v>5.6</v>
      </c>
      <c r="S58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8" t="str">
        <f>IF(AIRBNB[[#This Row],[RUIDO(dB)]]&lt;=4,"Silencioso",IF(AIRBNB[[#This Row],[RUIDO(dB)]]&lt;=5.5,"Poco Ruidoso","Ruidoso"))</f>
        <v>Ruidoso</v>
      </c>
      <c r="U5818" t="str">
        <f>IF(AND(AIRBNB[[#This Row],[PRECIO]]&lt;50,AIRBNB[[#This Row],[MIN_NOCHES]]&gt;3),"Dentro del presupuesto","No considerar")</f>
        <v>No considerar</v>
      </c>
      <c r="V5818" t="str">
        <f>VLOOKUP(AIRBNB[[#This Row],[HOST_ID]],Super_host[],5,FALSE)</f>
        <v>Host</v>
      </c>
    </row>
    <row r="5819" spans="1:22">
      <c r="A5819" s="4">
        <v>4842054</v>
      </c>
      <c r="B5819" t="s">
        <v>11576</v>
      </c>
      <c r="C5819" s="4">
        <v>24918898</v>
      </c>
      <c r="D5819" t="s">
        <v>4324</v>
      </c>
      <c r="E5819" t="s">
        <v>11577</v>
      </c>
      <c r="F5819" s="4">
        <v>11211</v>
      </c>
      <c r="G5819" s="13" t="s">
        <v>4662</v>
      </c>
      <c r="H5819" s="13" t="s">
        <v>9218</v>
      </c>
      <c r="I5819" s="1">
        <v>4070765</v>
      </c>
      <c r="J5819" s="1">
        <v>-7395116</v>
      </c>
      <c r="K5819" t="s">
        <v>40</v>
      </c>
      <c r="L5819" s="20">
        <v>55</v>
      </c>
      <c r="M5819" s="4">
        <v>4</v>
      </c>
      <c r="N5819" s="4">
        <v>13</v>
      </c>
      <c r="O5819" s="2">
        <v>42535</v>
      </c>
      <c r="P5819" s="3">
        <v>0.24</v>
      </c>
      <c r="Q5819" s="4">
        <v>1</v>
      </c>
      <c r="R5819" s="3">
        <v>6.9</v>
      </c>
      <c r="S58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19" t="str">
        <f>IF(AIRBNB[[#This Row],[RUIDO(dB)]]&lt;=4,"Silencioso",IF(AIRBNB[[#This Row],[RUIDO(dB)]]&lt;=5.5,"Poco Ruidoso","Ruidoso"))</f>
        <v>Ruidoso</v>
      </c>
      <c r="U5819" t="str">
        <f>IF(AND(AIRBNB[[#This Row],[PRECIO]]&lt;50,AIRBNB[[#This Row],[MIN_NOCHES]]&gt;3),"Dentro del presupuesto","No considerar")</f>
        <v>No considerar</v>
      </c>
      <c r="V5819" t="str">
        <f>VLOOKUP(AIRBNB[[#This Row],[HOST_ID]],Super_host[],5,FALSE)</f>
        <v>Host</v>
      </c>
    </row>
    <row r="5820" spans="1:22">
      <c r="A5820" s="4">
        <v>4775737</v>
      </c>
      <c r="B5820" t="s">
        <v>11623</v>
      </c>
      <c r="C5820" s="4">
        <v>24630374</v>
      </c>
      <c r="D5820" t="s">
        <v>11624</v>
      </c>
      <c r="E5820" t="s">
        <v>11625</v>
      </c>
      <c r="F5820" s="4">
        <v>11238</v>
      </c>
      <c r="G5820" s="13" t="s">
        <v>4662</v>
      </c>
      <c r="H5820" s="13" t="s">
        <v>9387</v>
      </c>
      <c r="I5820" s="1">
        <v>4068233</v>
      </c>
      <c r="J5820" s="1">
        <v>-7396418</v>
      </c>
      <c r="K5820" t="s">
        <v>5</v>
      </c>
      <c r="L5820" s="20">
        <v>55</v>
      </c>
      <c r="M5820" s="4">
        <v>4</v>
      </c>
      <c r="N5820" s="4">
        <v>14</v>
      </c>
      <c r="O5820" s="2">
        <v>42729</v>
      </c>
      <c r="P5820" s="3">
        <v>0.25</v>
      </c>
      <c r="Q5820" s="4">
        <v>1</v>
      </c>
      <c r="R5820" s="3">
        <v>6.9</v>
      </c>
      <c r="S58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0" t="str">
        <f>IF(AIRBNB[[#This Row],[RUIDO(dB)]]&lt;=4,"Silencioso",IF(AIRBNB[[#This Row],[RUIDO(dB)]]&lt;=5.5,"Poco Ruidoso","Ruidoso"))</f>
        <v>Ruidoso</v>
      </c>
      <c r="U5820" t="str">
        <f>IF(AND(AIRBNB[[#This Row],[PRECIO]]&lt;50,AIRBNB[[#This Row],[MIN_NOCHES]]&gt;3),"Dentro del presupuesto","No considerar")</f>
        <v>No considerar</v>
      </c>
      <c r="V5820" t="str">
        <f>VLOOKUP(AIRBNB[[#This Row],[HOST_ID]],Super_host[],5,FALSE)</f>
        <v>Host</v>
      </c>
    </row>
    <row r="5821" spans="1:22">
      <c r="A5821" s="4">
        <v>4639451</v>
      </c>
      <c r="B5821" t="s">
        <v>15472</v>
      </c>
      <c r="C5821" s="4">
        <v>24020898</v>
      </c>
      <c r="D5821" t="s">
        <v>14949</v>
      </c>
      <c r="E5821" t="s">
        <v>15473</v>
      </c>
      <c r="F5821" s="4">
        <v>11222</v>
      </c>
      <c r="G5821" s="13" t="s">
        <v>4662</v>
      </c>
      <c r="H5821" s="13" t="s">
        <v>9249</v>
      </c>
      <c r="I5821" s="1">
        <v>4072499</v>
      </c>
      <c r="J5821" s="1">
        <v>-7394481</v>
      </c>
      <c r="K5821" t="s">
        <v>40</v>
      </c>
      <c r="L5821" s="20">
        <v>55</v>
      </c>
      <c r="M5821" s="4">
        <v>6</v>
      </c>
      <c r="N5821" s="4">
        <v>0</v>
      </c>
      <c r="O5821" s="2">
        <v>42624</v>
      </c>
      <c r="P5821" s="3">
        <v>0.31</v>
      </c>
      <c r="Q5821" s="4">
        <v>1</v>
      </c>
      <c r="R5821" s="3">
        <v>6.9</v>
      </c>
      <c r="S58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1" t="str">
        <f>IF(AIRBNB[[#This Row],[RUIDO(dB)]]&lt;=4,"Silencioso",IF(AIRBNB[[#This Row],[RUIDO(dB)]]&lt;=5.5,"Poco Ruidoso","Ruidoso"))</f>
        <v>Ruidoso</v>
      </c>
      <c r="U5821" t="str">
        <f>IF(AND(AIRBNB[[#This Row],[PRECIO]]&lt;50,AIRBNB[[#This Row],[MIN_NOCHES]]&gt;3),"Dentro del presupuesto","No considerar")</f>
        <v>No considerar</v>
      </c>
      <c r="V5821" t="str">
        <f>VLOOKUP(AIRBNB[[#This Row],[HOST_ID]],Super_host[],5,FALSE)</f>
        <v>Host</v>
      </c>
    </row>
    <row r="5822" spans="1:22">
      <c r="A5822" s="4">
        <v>4547143</v>
      </c>
      <c r="B5822" t="s">
        <v>15487</v>
      </c>
      <c r="C5822" s="4">
        <v>23575706</v>
      </c>
      <c r="D5822" t="s">
        <v>15488</v>
      </c>
      <c r="E5822" t="s">
        <v>15489</v>
      </c>
      <c r="F5822" s="4">
        <v>11206</v>
      </c>
      <c r="G5822" s="13" t="s">
        <v>4662</v>
      </c>
      <c r="H5822" s="13" t="s">
        <v>9230</v>
      </c>
      <c r="I5822" s="1">
        <v>406958</v>
      </c>
      <c r="J5822" s="1">
        <v>-7394515</v>
      </c>
      <c r="K5822" t="s">
        <v>40</v>
      </c>
      <c r="L5822" s="20">
        <v>55</v>
      </c>
      <c r="M5822" s="4">
        <v>1</v>
      </c>
      <c r="N5822" s="4">
        <v>0</v>
      </c>
      <c r="O5822" s="2">
        <v>43080</v>
      </c>
      <c r="P5822" s="3">
        <v>0.39</v>
      </c>
      <c r="Q5822" s="4">
        <v>1</v>
      </c>
      <c r="R5822" s="3">
        <v>6.9</v>
      </c>
      <c r="S58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2" t="str">
        <f>IF(AIRBNB[[#This Row],[RUIDO(dB)]]&lt;=4,"Silencioso",IF(AIRBNB[[#This Row],[RUIDO(dB)]]&lt;=5.5,"Poco Ruidoso","Ruidoso"))</f>
        <v>Ruidoso</v>
      </c>
      <c r="U5822" t="str">
        <f>IF(AND(AIRBNB[[#This Row],[PRECIO]]&lt;50,AIRBNB[[#This Row],[MIN_NOCHES]]&gt;3),"Dentro del presupuesto","No considerar")</f>
        <v>No considerar</v>
      </c>
      <c r="V5822" t="str">
        <f>VLOOKUP(AIRBNB[[#This Row],[HOST_ID]],Super_host[],5,FALSE)</f>
        <v>Host</v>
      </c>
    </row>
    <row r="5823" spans="1:22">
      <c r="A5823" s="4">
        <v>4416970</v>
      </c>
      <c r="B5823" t="s">
        <v>11148</v>
      </c>
      <c r="C5823" s="4">
        <v>22628166</v>
      </c>
      <c r="D5823" t="s">
        <v>5664</v>
      </c>
      <c r="E5823" t="s">
        <v>11149</v>
      </c>
      <c r="F5823" s="4">
        <v>11221</v>
      </c>
      <c r="G5823" s="13" t="s">
        <v>4662</v>
      </c>
      <c r="H5823" s="13" t="s">
        <v>9274</v>
      </c>
      <c r="I5823" s="1">
        <v>4069787</v>
      </c>
      <c r="J5823" s="1">
        <v>-7393202</v>
      </c>
      <c r="K5823" t="s">
        <v>40</v>
      </c>
      <c r="L5823" s="20">
        <v>55</v>
      </c>
      <c r="M5823" s="4">
        <v>1</v>
      </c>
      <c r="N5823" s="4">
        <v>8</v>
      </c>
      <c r="O5823" s="2">
        <v>42602</v>
      </c>
      <c r="P5823" s="3">
        <v>0.17</v>
      </c>
      <c r="Q5823" s="4">
        <v>1</v>
      </c>
      <c r="R5823" s="3">
        <v>6.9</v>
      </c>
      <c r="S58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3" t="str">
        <f>IF(AIRBNB[[#This Row],[RUIDO(dB)]]&lt;=4,"Silencioso",IF(AIRBNB[[#This Row],[RUIDO(dB)]]&lt;=5.5,"Poco Ruidoso","Ruidoso"))</f>
        <v>Ruidoso</v>
      </c>
      <c r="U5823" t="str">
        <f>IF(AND(AIRBNB[[#This Row],[PRECIO]]&lt;50,AIRBNB[[#This Row],[MIN_NOCHES]]&gt;3),"Dentro del presupuesto","No considerar")</f>
        <v>No considerar</v>
      </c>
      <c r="V5823" t="str">
        <f>VLOOKUP(AIRBNB[[#This Row],[HOST_ID]],Super_host[],5,FALSE)</f>
        <v>Host</v>
      </c>
    </row>
    <row r="5824" spans="1:22">
      <c r="A5824" s="4">
        <v>4277980</v>
      </c>
      <c r="B5824" t="s">
        <v>12714</v>
      </c>
      <c r="C5824" s="4">
        <v>22209733</v>
      </c>
      <c r="D5824" t="s">
        <v>12715</v>
      </c>
      <c r="E5824" t="s">
        <v>12716</v>
      </c>
      <c r="F5824" s="4">
        <v>11238</v>
      </c>
      <c r="G5824" s="13" t="s">
        <v>4662</v>
      </c>
      <c r="H5824" s="13" t="s">
        <v>9252</v>
      </c>
      <c r="I5824" s="1">
        <v>4067484</v>
      </c>
      <c r="J5824" s="1">
        <v>-7395751</v>
      </c>
      <c r="K5824" t="s">
        <v>5</v>
      </c>
      <c r="L5824" s="20">
        <v>55</v>
      </c>
      <c r="M5824" s="4">
        <v>2</v>
      </c>
      <c r="N5824" s="4">
        <v>32</v>
      </c>
      <c r="O5824" s="2">
        <v>43629</v>
      </c>
      <c r="P5824" s="3">
        <v>0.56000000000000005</v>
      </c>
      <c r="Q5824" s="4">
        <v>1</v>
      </c>
      <c r="R5824" s="3">
        <v>6.9</v>
      </c>
      <c r="S58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4" t="str">
        <f>IF(AIRBNB[[#This Row],[RUIDO(dB)]]&lt;=4,"Silencioso",IF(AIRBNB[[#This Row],[RUIDO(dB)]]&lt;=5.5,"Poco Ruidoso","Ruidoso"))</f>
        <v>Ruidoso</v>
      </c>
      <c r="U5824" t="str">
        <f>IF(AND(AIRBNB[[#This Row],[PRECIO]]&lt;50,AIRBNB[[#This Row],[MIN_NOCHES]]&gt;3),"Dentro del presupuesto","No considerar")</f>
        <v>No considerar</v>
      </c>
      <c r="V5824" t="str">
        <f>VLOOKUP(AIRBNB[[#This Row],[HOST_ID]],Super_host[],5,FALSE)</f>
        <v>Host</v>
      </c>
    </row>
    <row r="5825" spans="1:22">
      <c r="A5825" s="4">
        <v>4129365</v>
      </c>
      <c r="B5825" t="s">
        <v>12872</v>
      </c>
      <c r="C5825" s="4">
        <v>21422095</v>
      </c>
      <c r="D5825" t="s">
        <v>2957</v>
      </c>
      <c r="E5825" t="s">
        <v>12873</v>
      </c>
      <c r="F5825" s="4">
        <v>11226</v>
      </c>
      <c r="G5825" s="13" t="s">
        <v>4662</v>
      </c>
      <c r="H5825" s="13" t="s">
        <v>9427</v>
      </c>
      <c r="I5825" s="1">
        <v>4064335</v>
      </c>
      <c r="J5825" s="1">
        <v>-7396316</v>
      </c>
      <c r="K5825" t="s">
        <v>5</v>
      </c>
      <c r="L5825" s="20">
        <v>55</v>
      </c>
      <c r="M5825" s="4">
        <v>2</v>
      </c>
      <c r="N5825" s="4">
        <v>37</v>
      </c>
      <c r="O5825" s="2">
        <v>43632</v>
      </c>
      <c r="P5825" s="3">
        <v>0.64</v>
      </c>
      <c r="Q5825" s="4">
        <v>1</v>
      </c>
      <c r="R5825" s="3">
        <v>6.9</v>
      </c>
      <c r="S58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5" t="str">
        <f>IF(AIRBNB[[#This Row],[RUIDO(dB)]]&lt;=4,"Silencioso",IF(AIRBNB[[#This Row],[RUIDO(dB)]]&lt;=5.5,"Poco Ruidoso","Ruidoso"))</f>
        <v>Ruidoso</v>
      </c>
      <c r="U5825" t="str">
        <f>IF(AND(AIRBNB[[#This Row],[PRECIO]]&lt;50,AIRBNB[[#This Row],[MIN_NOCHES]]&gt;3),"Dentro del presupuesto","No considerar")</f>
        <v>No considerar</v>
      </c>
      <c r="V5825" t="str">
        <f>VLOOKUP(AIRBNB[[#This Row],[HOST_ID]],Super_host[],5,FALSE)</f>
        <v>Host</v>
      </c>
    </row>
    <row r="5826" spans="1:22">
      <c r="A5826" s="4">
        <v>4393628</v>
      </c>
      <c r="B5826" t="s">
        <v>8302</v>
      </c>
      <c r="C5826" s="4">
        <v>21228368</v>
      </c>
      <c r="D5826" t="s">
        <v>131</v>
      </c>
      <c r="E5826" t="s">
        <v>8303</v>
      </c>
      <c r="F5826" s="4">
        <v>11375</v>
      </c>
      <c r="G5826" s="13" t="s">
        <v>7897</v>
      </c>
      <c r="H5826" s="13" t="s">
        <v>7951</v>
      </c>
      <c r="I5826" s="1">
        <v>4071233</v>
      </c>
      <c r="J5826" s="1">
        <v>-7384848</v>
      </c>
      <c r="K5826" t="s">
        <v>40</v>
      </c>
      <c r="L5826" s="20">
        <v>55</v>
      </c>
      <c r="M5826" s="4">
        <v>1</v>
      </c>
      <c r="N5826" s="4">
        <v>13</v>
      </c>
      <c r="O5826" s="2">
        <v>42705</v>
      </c>
      <c r="P5826" s="3">
        <v>0.23</v>
      </c>
      <c r="Q5826" s="4">
        <v>5</v>
      </c>
      <c r="R5826" s="3">
        <v>6.24</v>
      </c>
      <c r="S58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6" t="str">
        <f>IF(AIRBNB[[#This Row],[RUIDO(dB)]]&lt;=4,"Silencioso",IF(AIRBNB[[#This Row],[RUIDO(dB)]]&lt;=5.5,"Poco Ruidoso","Ruidoso"))</f>
        <v>Ruidoso</v>
      </c>
      <c r="U5826" t="str">
        <f>IF(AND(AIRBNB[[#This Row],[PRECIO]]&lt;50,AIRBNB[[#This Row],[MIN_NOCHES]]&gt;3),"Dentro del presupuesto","No considerar")</f>
        <v>No considerar</v>
      </c>
      <c r="V5826" t="str">
        <f>VLOOKUP(AIRBNB[[#This Row],[HOST_ID]],Super_host[],5,FALSE)</f>
        <v>Host</v>
      </c>
    </row>
    <row r="5827" spans="1:22">
      <c r="A5827" s="4">
        <v>6302460</v>
      </c>
      <c r="B5827" t="s">
        <v>9355</v>
      </c>
      <c r="C5827" s="4">
        <v>21211868</v>
      </c>
      <c r="D5827" t="s">
        <v>9356</v>
      </c>
      <c r="E5827" t="s">
        <v>9357</v>
      </c>
      <c r="F5827" s="4">
        <v>11221</v>
      </c>
      <c r="G5827" s="13" t="s">
        <v>4662</v>
      </c>
      <c r="H5827" s="13" t="s">
        <v>9230</v>
      </c>
      <c r="I5827" s="1">
        <v>4068728</v>
      </c>
      <c r="J5827" s="1">
        <v>-7394104</v>
      </c>
      <c r="K5827" t="s">
        <v>40</v>
      </c>
      <c r="L5827" s="20">
        <v>55</v>
      </c>
      <c r="M5827" s="4">
        <v>5</v>
      </c>
      <c r="N5827" s="4">
        <v>1</v>
      </c>
      <c r="O5827" s="2">
        <v>42176</v>
      </c>
      <c r="P5827" s="3">
        <v>0.02</v>
      </c>
      <c r="Q5827" s="4">
        <v>1</v>
      </c>
      <c r="R5827" s="3">
        <v>6.9</v>
      </c>
      <c r="S58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7" t="str">
        <f>IF(AIRBNB[[#This Row],[RUIDO(dB)]]&lt;=4,"Silencioso",IF(AIRBNB[[#This Row],[RUIDO(dB)]]&lt;=5.5,"Poco Ruidoso","Ruidoso"))</f>
        <v>Ruidoso</v>
      </c>
      <c r="U5827" t="str">
        <f>IF(AND(AIRBNB[[#This Row],[PRECIO]]&lt;50,AIRBNB[[#This Row],[MIN_NOCHES]]&gt;3),"Dentro del presupuesto","No considerar")</f>
        <v>No considerar</v>
      </c>
      <c r="V5827" t="str">
        <f>VLOOKUP(AIRBNB[[#This Row],[HOST_ID]],Super_host[],5,FALSE)</f>
        <v>Host</v>
      </c>
    </row>
    <row r="5828" spans="1:22">
      <c r="A5828" s="4">
        <v>4235843</v>
      </c>
      <c r="B5828" t="s">
        <v>1239</v>
      </c>
      <c r="C5828" s="4">
        <v>20559017</v>
      </c>
      <c r="D5828" t="s">
        <v>740</v>
      </c>
      <c r="E5828" t="s">
        <v>1240</v>
      </c>
      <c r="F5828" s="4">
        <v>10029</v>
      </c>
      <c r="G5828" s="13" t="s">
        <v>124</v>
      </c>
      <c r="H5828" s="13" t="s">
        <v>219</v>
      </c>
      <c r="I5828" s="1">
        <v>4078627</v>
      </c>
      <c r="J5828" s="1">
        <v>-7394316</v>
      </c>
      <c r="K5828" t="s">
        <v>40</v>
      </c>
      <c r="L5828" s="20">
        <v>55</v>
      </c>
      <c r="M5828" s="4">
        <v>30</v>
      </c>
      <c r="N5828" s="4">
        <v>4</v>
      </c>
      <c r="O5828" s="2">
        <v>43339</v>
      </c>
      <c r="P5828" s="3">
        <v>7.0000000000000007E-2</v>
      </c>
      <c r="Q5828" s="4">
        <v>1</v>
      </c>
      <c r="R5828" s="3">
        <v>5.6</v>
      </c>
      <c r="S58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8" t="str">
        <f>IF(AIRBNB[[#This Row],[RUIDO(dB)]]&lt;=4,"Silencioso",IF(AIRBNB[[#This Row],[RUIDO(dB)]]&lt;=5.5,"Poco Ruidoso","Ruidoso"))</f>
        <v>Ruidoso</v>
      </c>
      <c r="U5828" t="str">
        <f>IF(AND(AIRBNB[[#This Row],[PRECIO]]&lt;50,AIRBNB[[#This Row],[MIN_NOCHES]]&gt;3),"Dentro del presupuesto","No considerar")</f>
        <v>No considerar</v>
      </c>
      <c r="V5828" t="str">
        <f>VLOOKUP(AIRBNB[[#This Row],[HOST_ID]],Super_host[],5,FALSE)</f>
        <v>Host</v>
      </c>
    </row>
    <row r="5829" spans="1:22">
      <c r="A5829" s="4">
        <v>6451892</v>
      </c>
      <c r="B5829" t="s">
        <v>9361</v>
      </c>
      <c r="C5829" s="4">
        <v>20192028</v>
      </c>
      <c r="D5829" t="s">
        <v>2852</v>
      </c>
      <c r="E5829" t="s">
        <v>9362</v>
      </c>
      <c r="F5829" s="4">
        <v>11215</v>
      </c>
      <c r="G5829" s="13" t="s">
        <v>4662</v>
      </c>
      <c r="H5829" s="13" t="s">
        <v>9363</v>
      </c>
      <c r="I5829" s="1">
        <v>4066683</v>
      </c>
      <c r="J5829" s="1">
        <v>-7399308</v>
      </c>
      <c r="K5829" t="s">
        <v>40</v>
      </c>
      <c r="L5829" s="20">
        <v>55</v>
      </c>
      <c r="M5829" s="4">
        <v>1</v>
      </c>
      <c r="N5829" s="4">
        <v>1</v>
      </c>
      <c r="O5829" s="2">
        <v>42171</v>
      </c>
      <c r="P5829" s="3">
        <v>0.02</v>
      </c>
      <c r="Q5829" s="4">
        <v>1</v>
      </c>
      <c r="R5829" s="3">
        <v>6.9</v>
      </c>
      <c r="S58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29" t="str">
        <f>IF(AIRBNB[[#This Row],[RUIDO(dB)]]&lt;=4,"Silencioso",IF(AIRBNB[[#This Row],[RUIDO(dB)]]&lt;=5.5,"Poco Ruidoso","Ruidoso"))</f>
        <v>Ruidoso</v>
      </c>
      <c r="U5829" t="str">
        <f>IF(AND(AIRBNB[[#This Row],[PRECIO]]&lt;50,AIRBNB[[#This Row],[MIN_NOCHES]]&gt;3),"Dentro del presupuesto","No considerar")</f>
        <v>No considerar</v>
      </c>
      <c r="V5829" t="str">
        <f>VLOOKUP(AIRBNB[[#This Row],[HOST_ID]],Super_host[],5,FALSE)</f>
        <v>Host</v>
      </c>
    </row>
    <row r="5830" spans="1:22">
      <c r="A5830" s="4">
        <v>4708609</v>
      </c>
      <c r="B5830" t="s">
        <v>12397</v>
      </c>
      <c r="C5830" s="4">
        <v>19972390</v>
      </c>
      <c r="D5830" t="s">
        <v>1640</v>
      </c>
      <c r="E5830" t="s">
        <v>12398</v>
      </c>
      <c r="F5830" s="4">
        <v>11222</v>
      </c>
      <c r="G5830" s="13" t="s">
        <v>4662</v>
      </c>
      <c r="H5830" s="13" t="s">
        <v>9249</v>
      </c>
      <c r="I5830" s="1">
        <v>4073262</v>
      </c>
      <c r="J5830" s="1">
        <v>-7395795</v>
      </c>
      <c r="K5830" t="s">
        <v>40</v>
      </c>
      <c r="L5830" s="20">
        <v>55</v>
      </c>
      <c r="M5830" s="4">
        <v>1</v>
      </c>
      <c r="N5830" s="4">
        <v>24</v>
      </c>
      <c r="O5830" s="2">
        <v>42538</v>
      </c>
      <c r="P5830" s="3">
        <v>0.44</v>
      </c>
      <c r="Q5830" s="4">
        <v>1</v>
      </c>
      <c r="R5830" s="3">
        <v>6.9</v>
      </c>
      <c r="S58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0" t="str">
        <f>IF(AIRBNB[[#This Row],[RUIDO(dB)]]&lt;=4,"Silencioso",IF(AIRBNB[[#This Row],[RUIDO(dB)]]&lt;=5.5,"Poco Ruidoso","Ruidoso"))</f>
        <v>Ruidoso</v>
      </c>
      <c r="U5830" t="str">
        <f>IF(AND(AIRBNB[[#This Row],[PRECIO]]&lt;50,AIRBNB[[#This Row],[MIN_NOCHES]]&gt;3),"Dentro del presupuesto","No considerar")</f>
        <v>No considerar</v>
      </c>
      <c r="V5830" t="str">
        <f>VLOOKUP(AIRBNB[[#This Row],[HOST_ID]],Super_host[],5,FALSE)</f>
        <v>Host</v>
      </c>
    </row>
    <row r="5831" spans="1:22">
      <c r="A5831" s="4">
        <v>3731209</v>
      </c>
      <c r="B5831" t="s">
        <v>9367</v>
      </c>
      <c r="C5831" s="4">
        <v>19067223</v>
      </c>
      <c r="D5831" t="s">
        <v>9368</v>
      </c>
      <c r="E5831" t="s">
        <v>9369</v>
      </c>
      <c r="F5831" s="4">
        <v>11249</v>
      </c>
      <c r="G5831" s="13" t="s">
        <v>4662</v>
      </c>
      <c r="H5831" s="13" t="s">
        <v>9218</v>
      </c>
      <c r="I5831" s="1">
        <v>4071795</v>
      </c>
      <c r="J5831" s="1">
        <v>-7395804</v>
      </c>
      <c r="K5831" t="s">
        <v>40</v>
      </c>
      <c r="L5831" s="20">
        <v>55</v>
      </c>
      <c r="M5831" s="4">
        <v>1</v>
      </c>
      <c r="N5831" s="4">
        <v>1</v>
      </c>
      <c r="O5831" s="2">
        <v>42172</v>
      </c>
      <c r="P5831" s="3">
        <v>0.02</v>
      </c>
      <c r="Q5831" s="4">
        <v>1</v>
      </c>
      <c r="R5831" s="3">
        <v>6.9</v>
      </c>
      <c r="S58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1" t="str">
        <f>IF(AIRBNB[[#This Row],[RUIDO(dB)]]&lt;=4,"Silencioso",IF(AIRBNB[[#This Row],[RUIDO(dB)]]&lt;=5.5,"Poco Ruidoso","Ruidoso"))</f>
        <v>Ruidoso</v>
      </c>
      <c r="U5831" t="str">
        <f>IF(AND(AIRBNB[[#This Row],[PRECIO]]&lt;50,AIRBNB[[#This Row],[MIN_NOCHES]]&gt;3),"Dentro del presupuesto","No considerar")</f>
        <v>No considerar</v>
      </c>
      <c r="V5831" t="str">
        <f>VLOOKUP(AIRBNB[[#This Row],[HOST_ID]],Super_host[],5,FALSE)</f>
        <v>Host</v>
      </c>
    </row>
    <row r="5832" spans="1:22">
      <c r="A5832" s="4">
        <v>6778776</v>
      </c>
      <c r="B5832" t="s">
        <v>1493</v>
      </c>
      <c r="C5832" s="4">
        <v>18591697</v>
      </c>
      <c r="D5832" t="s">
        <v>1494</v>
      </c>
      <c r="E5832" t="s">
        <v>1495</v>
      </c>
      <c r="F5832" s="4">
        <v>10032</v>
      </c>
      <c r="G5832" s="13" t="s">
        <v>124</v>
      </c>
      <c r="H5832" s="13" t="s">
        <v>125</v>
      </c>
      <c r="I5832" s="1">
        <v>4083705</v>
      </c>
      <c r="J5832" s="1">
        <v>-739399</v>
      </c>
      <c r="K5832" t="s">
        <v>40</v>
      </c>
      <c r="L5832" s="20">
        <v>55</v>
      </c>
      <c r="M5832" s="4">
        <v>7</v>
      </c>
      <c r="N5832" s="4">
        <v>4</v>
      </c>
      <c r="O5832" s="2">
        <v>42582</v>
      </c>
      <c r="P5832" s="3">
        <v>0.09</v>
      </c>
      <c r="Q5832" s="4">
        <v>1</v>
      </c>
      <c r="R5832" s="3">
        <v>5.6</v>
      </c>
      <c r="S58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2" t="str">
        <f>IF(AIRBNB[[#This Row],[RUIDO(dB)]]&lt;=4,"Silencioso",IF(AIRBNB[[#This Row],[RUIDO(dB)]]&lt;=5.5,"Poco Ruidoso","Ruidoso"))</f>
        <v>Ruidoso</v>
      </c>
      <c r="U5832" t="str">
        <f>IF(AND(AIRBNB[[#This Row],[PRECIO]]&lt;50,AIRBNB[[#This Row],[MIN_NOCHES]]&gt;3),"Dentro del presupuesto","No considerar")</f>
        <v>No considerar</v>
      </c>
      <c r="V5832" t="str">
        <f>VLOOKUP(AIRBNB[[#This Row],[HOST_ID]],Super_host[],5,FALSE)</f>
        <v>Host</v>
      </c>
    </row>
    <row r="5833" spans="1:22">
      <c r="A5833" s="4">
        <v>3897601</v>
      </c>
      <c r="B5833" t="s">
        <v>10174</v>
      </c>
      <c r="C5833" s="4">
        <v>18572906</v>
      </c>
      <c r="D5833" t="s">
        <v>10175</v>
      </c>
      <c r="E5833" t="s">
        <v>10176</v>
      </c>
      <c r="F5833" s="4">
        <v>11215</v>
      </c>
      <c r="G5833" s="13" t="s">
        <v>4662</v>
      </c>
      <c r="H5833" s="13" t="s">
        <v>9234</v>
      </c>
      <c r="I5833" s="1">
        <v>4067053</v>
      </c>
      <c r="J5833" s="1">
        <v>-7398558</v>
      </c>
      <c r="K5833" t="s">
        <v>40</v>
      </c>
      <c r="L5833" s="20">
        <v>55</v>
      </c>
      <c r="M5833" s="4">
        <v>3</v>
      </c>
      <c r="N5833" s="4">
        <v>4</v>
      </c>
      <c r="O5833" s="2">
        <v>42632</v>
      </c>
      <c r="P5833" s="3">
        <v>7.0000000000000007E-2</v>
      </c>
      <c r="Q5833" s="4">
        <v>1</v>
      </c>
      <c r="R5833" s="3">
        <v>6.9</v>
      </c>
      <c r="S58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3" t="str">
        <f>IF(AIRBNB[[#This Row],[RUIDO(dB)]]&lt;=4,"Silencioso",IF(AIRBNB[[#This Row],[RUIDO(dB)]]&lt;=5.5,"Poco Ruidoso","Ruidoso"))</f>
        <v>Ruidoso</v>
      </c>
      <c r="U5833" t="str">
        <f>IF(AND(AIRBNB[[#This Row],[PRECIO]]&lt;50,AIRBNB[[#This Row],[MIN_NOCHES]]&gt;3),"Dentro del presupuesto","No considerar")</f>
        <v>No considerar</v>
      </c>
      <c r="V5833" t="str">
        <f>VLOOKUP(AIRBNB[[#This Row],[HOST_ID]],Super_host[],5,FALSE)</f>
        <v>Host</v>
      </c>
    </row>
    <row r="5834" spans="1:22">
      <c r="A5834" s="4">
        <v>3629580</v>
      </c>
      <c r="B5834" t="s">
        <v>949</v>
      </c>
      <c r="C5834" s="4">
        <v>18289867</v>
      </c>
      <c r="D5834" t="s">
        <v>950</v>
      </c>
      <c r="E5834" t="s">
        <v>951</v>
      </c>
      <c r="F5834" s="4">
        <v>10029</v>
      </c>
      <c r="G5834" s="13" t="s">
        <v>124</v>
      </c>
      <c r="H5834" s="13" t="s">
        <v>219</v>
      </c>
      <c r="I5834" s="1">
        <v>4079032</v>
      </c>
      <c r="J5834" s="1">
        <v>-7394523</v>
      </c>
      <c r="K5834" t="s">
        <v>40</v>
      </c>
      <c r="L5834" s="20">
        <v>55</v>
      </c>
      <c r="M5834" s="4">
        <v>1</v>
      </c>
      <c r="N5834" s="4">
        <v>3</v>
      </c>
      <c r="O5834" s="2">
        <v>41878</v>
      </c>
      <c r="P5834" s="3">
        <v>0.05</v>
      </c>
      <c r="Q5834" s="4">
        <v>1</v>
      </c>
      <c r="R5834" s="3">
        <v>5.6</v>
      </c>
      <c r="S58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4" t="str">
        <f>IF(AIRBNB[[#This Row],[RUIDO(dB)]]&lt;=4,"Silencioso",IF(AIRBNB[[#This Row],[RUIDO(dB)]]&lt;=5.5,"Poco Ruidoso","Ruidoso"))</f>
        <v>Ruidoso</v>
      </c>
      <c r="U5834" t="str">
        <f>IF(AND(AIRBNB[[#This Row],[PRECIO]]&lt;50,AIRBNB[[#This Row],[MIN_NOCHES]]&gt;3),"Dentro del presupuesto","No considerar")</f>
        <v>No considerar</v>
      </c>
      <c r="V5834" t="str">
        <f>VLOOKUP(AIRBNB[[#This Row],[HOST_ID]],Super_host[],5,FALSE)</f>
        <v>Host</v>
      </c>
    </row>
    <row r="5835" spans="1:22">
      <c r="A5835" s="4">
        <v>3431378</v>
      </c>
      <c r="B5835" t="s">
        <v>16597</v>
      </c>
      <c r="C5835" s="4">
        <v>17292935</v>
      </c>
      <c r="D5835" t="s">
        <v>1979</v>
      </c>
      <c r="E5835" t="s">
        <v>16598</v>
      </c>
      <c r="F5835" s="4">
        <v>10454</v>
      </c>
      <c r="G5835" s="13" t="s">
        <v>16360</v>
      </c>
      <c r="H5835" s="13" t="s">
        <v>16427</v>
      </c>
      <c r="I5835" s="1">
        <v>4081055</v>
      </c>
      <c r="J5835" s="1">
        <v>-7392482</v>
      </c>
      <c r="K5835" t="s">
        <v>40</v>
      </c>
      <c r="L5835" s="20">
        <v>55</v>
      </c>
      <c r="M5835" s="4">
        <v>1</v>
      </c>
      <c r="N5835" s="4">
        <v>231</v>
      </c>
      <c r="O5835" s="2">
        <v>43638</v>
      </c>
      <c r="P5835" s="3">
        <v>3.95</v>
      </c>
      <c r="Q5835" s="4">
        <v>5</v>
      </c>
      <c r="R5835" s="3">
        <v>7.84</v>
      </c>
      <c r="S58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5" t="str">
        <f>IF(AIRBNB[[#This Row],[RUIDO(dB)]]&lt;=4,"Silencioso",IF(AIRBNB[[#This Row],[RUIDO(dB)]]&lt;=5.5,"Poco Ruidoso","Ruidoso"))</f>
        <v>Ruidoso</v>
      </c>
      <c r="U5835" t="str">
        <f>IF(AND(AIRBNB[[#This Row],[PRECIO]]&lt;50,AIRBNB[[#This Row],[MIN_NOCHES]]&gt;3),"Dentro del presupuesto","No considerar")</f>
        <v>No considerar</v>
      </c>
      <c r="V5835" t="str">
        <f>VLOOKUP(AIRBNB[[#This Row],[HOST_ID]],Super_host[],5,FALSE)</f>
        <v>Host</v>
      </c>
    </row>
    <row r="5836" spans="1:22">
      <c r="A5836" s="4">
        <v>3790118</v>
      </c>
      <c r="B5836" t="s">
        <v>16599</v>
      </c>
      <c r="C5836" s="4">
        <v>17292935</v>
      </c>
      <c r="D5836" t="s">
        <v>1979</v>
      </c>
      <c r="E5836" t="s">
        <v>16600</v>
      </c>
      <c r="F5836" s="4">
        <v>10454</v>
      </c>
      <c r="G5836" s="13" t="s">
        <v>16360</v>
      </c>
      <c r="H5836" s="13" t="s">
        <v>16427</v>
      </c>
      <c r="I5836" s="1">
        <v>408105</v>
      </c>
      <c r="J5836" s="1">
        <v>-7392507</v>
      </c>
      <c r="K5836" t="s">
        <v>40</v>
      </c>
      <c r="L5836" s="20">
        <v>55</v>
      </c>
      <c r="M5836" s="4">
        <v>1</v>
      </c>
      <c r="N5836" s="4">
        <v>276</v>
      </c>
      <c r="O5836" s="2">
        <v>43633</v>
      </c>
      <c r="P5836" s="3">
        <v>4.63</v>
      </c>
      <c r="Q5836" s="4">
        <v>5</v>
      </c>
      <c r="R5836" s="3">
        <v>7.84</v>
      </c>
      <c r="S58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6" t="str">
        <f>IF(AIRBNB[[#This Row],[RUIDO(dB)]]&lt;=4,"Silencioso",IF(AIRBNB[[#This Row],[RUIDO(dB)]]&lt;=5.5,"Poco Ruidoso","Ruidoso"))</f>
        <v>Ruidoso</v>
      </c>
      <c r="U5836" t="str">
        <f>IF(AND(AIRBNB[[#This Row],[PRECIO]]&lt;50,AIRBNB[[#This Row],[MIN_NOCHES]]&gt;3),"Dentro del presupuesto","No considerar")</f>
        <v>No considerar</v>
      </c>
      <c r="V5836" t="str">
        <f>VLOOKUP(AIRBNB[[#This Row],[HOST_ID]],Super_host[],5,FALSE)</f>
        <v>Host</v>
      </c>
    </row>
    <row r="5837" spans="1:22">
      <c r="A5837" s="4">
        <v>3224913</v>
      </c>
      <c r="B5837" t="s">
        <v>14286</v>
      </c>
      <c r="C5837" s="4">
        <v>16245414</v>
      </c>
      <c r="D5837" t="s">
        <v>14287</v>
      </c>
      <c r="E5837" t="s">
        <v>14288</v>
      </c>
      <c r="F5837" s="4">
        <v>11221</v>
      </c>
      <c r="G5837" s="13" t="s">
        <v>4662</v>
      </c>
      <c r="H5837" s="13" t="s">
        <v>9274</v>
      </c>
      <c r="I5837" s="1">
        <v>4069436</v>
      </c>
      <c r="J5837" s="1">
        <v>-739253</v>
      </c>
      <c r="K5837" t="s">
        <v>5</v>
      </c>
      <c r="L5837" s="20">
        <v>55</v>
      </c>
      <c r="M5837" s="4">
        <v>1</v>
      </c>
      <c r="N5837" s="4">
        <v>115</v>
      </c>
      <c r="O5837" s="2">
        <v>43639</v>
      </c>
      <c r="P5837" s="3">
        <v>1.91</v>
      </c>
      <c r="Q5837" s="4">
        <v>1</v>
      </c>
      <c r="R5837" s="3">
        <v>6.9</v>
      </c>
      <c r="S58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7" t="str">
        <f>IF(AIRBNB[[#This Row],[RUIDO(dB)]]&lt;=4,"Silencioso",IF(AIRBNB[[#This Row],[RUIDO(dB)]]&lt;=5.5,"Poco Ruidoso","Ruidoso"))</f>
        <v>Ruidoso</v>
      </c>
      <c r="U5837" t="str">
        <f>IF(AND(AIRBNB[[#This Row],[PRECIO]]&lt;50,AIRBNB[[#This Row],[MIN_NOCHES]]&gt;3),"Dentro del presupuesto","No considerar")</f>
        <v>No considerar</v>
      </c>
      <c r="V5837" t="str">
        <f>VLOOKUP(AIRBNB[[#This Row],[HOST_ID]],Super_host[],5,FALSE)</f>
        <v>Host</v>
      </c>
    </row>
    <row r="5838" spans="1:22">
      <c r="A5838" s="4">
        <v>3101058</v>
      </c>
      <c r="B5838" t="s">
        <v>10312</v>
      </c>
      <c r="C5838" s="4">
        <v>15767190</v>
      </c>
      <c r="D5838" t="s">
        <v>150</v>
      </c>
      <c r="E5838" t="s">
        <v>10313</v>
      </c>
      <c r="F5838" s="4">
        <v>11226</v>
      </c>
      <c r="G5838" s="13" t="s">
        <v>4662</v>
      </c>
      <c r="H5838" s="13" t="s">
        <v>9427</v>
      </c>
      <c r="I5838" s="1">
        <v>4065235</v>
      </c>
      <c r="J5838" s="1">
        <v>-739635</v>
      </c>
      <c r="K5838" t="s">
        <v>5</v>
      </c>
      <c r="L5838" s="20">
        <v>55</v>
      </c>
      <c r="M5838" s="4">
        <v>2</v>
      </c>
      <c r="N5838" s="4">
        <v>2</v>
      </c>
      <c r="O5838" s="2">
        <v>42914</v>
      </c>
      <c r="P5838" s="3">
        <v>0.08</v>
      </c>
      <c r="Q5838" s="4">
        <v>1</v>
      </c>
      <c r="R5838" s="3">
        <v>6.9</v>
      </c>
      <c r="S58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8" t="str">
        <f>IF(AIRBNB[[#This Row],[RUIDO(dB)]]&lt;=4,"Silencioso",IF(AIRBNB[[#This Row],[RUIDO(dB)]]&lt;=5.5,"Poco Ruidoso","Ruidoso"))</f>
        <v>Ruidoso</v>
      </c>
      <c r="U5838" t="str">
        <f>IF(AND(AIRBNB[[#This Row],[PRECIO]]&lt;50,AIRBNB[[#This Row],[MIN_NOCHES]]&gt;3),"Dentro del presupuesto","No considerar")</f>
        <v>No considerar</v>
      </c>
      <c r="V5838" t="str">
        <f>VLOOKUP(AIRBNB[[#This Row],[HOST_ID]],Super_host[],5,FALSE)</f>
        <v>Host</v>
      </c>
    </row>
    <row r="5839" spans="1:22">
      <c r="A5839" s="4">
        <v>2772111</v>
      </c>
      <c r="B5839" t="s">
        <v>16402</v>
      </c>
      <c r="C5839" s="4">
        <v>14176488</v>
      </c>
      <c r="D5839" t="s">
        <v>16403</v>
      </c>
      <c r="E5839" t="s">
        <v>16404</v>
      </c>
      <c r="F5839" s="4">
        <v>10458</v>
      </c>
      <c r="G5839" s="13" t="s">
        <v>16360</v>
      </c>
      <c r="H5839" s="13" t="s">
        <v>16405</v>
      </c>
      <c r="I5839" s="1">
        <v>4086705</v>
      </c>
      <c r="J5839" s="1">
        <v>-7388545</v>
      </c>
      <c r="K5839" t="s">
        <v>268</v>
      </c>
      <c r="L5839" s="20">
        <v>55</v>
      </c>
      <c r="M5839" s="4">
        <v>7</v>
      </c>
      <c r="N5839" s="4">
        <v>10</v>
      </c>
      <c r="O5839" s="2">
        <v>43386</v>
      </c>
      <c r="P5839" s="3">
        <v>0.16</v>
      </c>
      <c r="Q5839" s="4">
        <v>5</v>
      </c>
      <c r="R5839" s="3">
        <v>7.84</v>
      </c>
      <c r="S58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39" t="str">
        <f>IF(AIRBNB[[#This Row],[RUIDO(dB)]]&lt;=4,"Silencioso",IF(AIRBNB[[#This Row],[RUIDO(dB)]]&lt;=5.5,"Poco Ruidoso","Ruidoso"))</f>
        <v>Ruidoso</v>
      </c>
      <c r="U5839" t="str">
        <f>IF(AND(AIRBNB[[#This Row],[PRECIO]]&lt;50,AIRBNB[[#This Row],[MIN_NOCHES]]&gt;3),"Dentro del presupuesto","No considerar")</f>
        <v>No considerar</v>
      </c>
      <c r="V5839" t="str">
        <f>VLOOKUP(AIRBNB[[#This Row],[HOST_ID]],Super_host[],5,FALSE)</f>
        <v>Host</v>
      </c>
    </row>
    <row r="5840" spans="1:22">
      <c r="A5840" s="4">
        <v>2757036</v>
      </c>
      <c r="B5840" t="s">
        <v>8607</v>
      </c>
      <c r="C5840" s="4">
        <v>14103991</v>
      </c>
      <c r="D5840" t="s">
        <v>8572</v>
      </c>
      <c r="E5840" t="s">
        <v>8608</v>
      </c>
      <c r="F5840" s="4">
        <v>11355</v>
      </c>
      <c r="G5840" s="13" t="s">
        <v>7897</v>
      </c>
      <c r="H5840" s="13" t="s">
        <v>7918</v>
      </c>
      <c r="I5840" s="1">
        <v>4075606</v>
      </c>
      <c r="J5840" s="1">
        <v>-7381954</v>
      </c>
      <c r="K5840" t="s">
        <v>40</v>
      </c>
      <c r="L5840" s="20">
        <v>55</v>
      </c>
      <c r="M5840" s="4">
        <v>1</v>
      </c>
      <c r="N5840" s="4">
        <v>51</v>
      </c>
      <c r="O5840" s="2">
        <v>43611</v>
      </c>
      <c r="P5840" s="3">
        <v>0.82</v>
      </c>
      <c r="Q5840" s="4">
        <v>5</v>
      </c>
      <c r="R5840" s="3">
        <v>6.24</v>
      </c>
      <c r="S58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0" t="str">
        <f>IF(AIRBNB[[#This Row],[RUIDO(dB)]]&lt;=4,"Silencioso",IF(AIRBNB[[#This Row],[RUIDO(dB)]]&lt;=5.5,"Poco Ruidoso","Ruidoso"))</f>
        <v>Ruidoso</v>
      </c>
      <c r="U5840" t="str">
        <f>IF(AND(AIRBNB[[#This Row],[PRECIO]]&lt;50,AIRBNB[[#This Row],[MIN_NOCHES]]&gt;3),"Dentro del presupuesto","No considerar")</f>
        <v>No considerar</v>
      </c>
      <c r="V5840" t="str">
        <f>VLOOKUP(AIRBNB[[#This Row],[HOST_ID]],Super_host[],5,FALSE)</f>
        <v>Host</v>
      </c>
    </row>
    <row r="5841" spans="1:22">
      <c r="A5841" s="4">
        <v>2661098</v>
      </c>
      <c r="B5841" t="s">
        <v>8265</v>
      </c>
      <c r="C5841" s="4">
        <v>13621509</v>
      </c>
      <c r="D5841" t="s">
        <v>8266</v>
      </c>
      <c r="E5841" t="s">
        <v>8267</v>
      </c>
      <c r="F5841" s="4">
        <v>11374</v>
      </c>
      <c r="G5841" s="13" t="s">
        <v>7897</v>
      </c>
      <c r="H5841" s="13" t="s">
        <v>8158</v>
      </c>
      <c r="I5841" s="1">
        <v>4072786</v>
      </c>
      <c r="J5841" s="1">
        <v>-7386946</v>
      </c>
      <c r="K5841" t="s">
        <v>40</v>
      </c>
      <c r="L5841" s="20">
        <v>55</v>
      </c>
      <c r="M5841" s="4">
        <v>2</v>
      </c>
      <c r="N5841" s="4">
        <v>12</v>
      </c>
      <c r="O5841" s="2">
        <v>43639</v>
      </c>
      <c r="P5841" s="3">
        <v>0.2</v>
      </c>
      <c r="Q5841" s="4">
        <v>5</v>
      </c>
      <c r="R5841" s="3">
        <v>6.24</v>
      </c>
      <c r="S58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1" t="str">
        <f>IF(AIRBNB[[#This Row],[RUIDO(dB)]]&lt;=4,"Silencioso",IF(AIRBNB[[#This Row],[RUIDO(dB)]]&lt;=5.5,"Poco Ruidoso","Ruidoso"))</f>
        <v>Ruidoso</v>
      </c>
      <c r="U5841" t="str">
        <f>IF(AND(AIRBNB[[#This Row],[PRECIO]]&lt;50,AIRBNB[[#This Row],[MIN_NOCHES]]&gt;3),"Dentro del presupuesto","No considerar")</f>
        <v>No considerar</v>
      </c>
      <c r="V5841" t="str">
        <f>VLOOKUP(AIRBNB[[#This Row],[HOST_ID]],Super_host[],5,FALSE)</f>
        <v>Host</v>
      </c>
    </row>
    <row r="5842" spans="1:22">
      <c r="A5842" s="4">
        <v>2221852</v>
      </c>
      <c r="B5842" t="s">
        <v>3009</v>
      </c>
      <c r="C5842" s="4">
        <v>12190039</v>
      </c>
      <c r="D5842" t="s">
        <v>3010</v>
      </c>
      <c r="E5842" t="s">
        <v>3011</v>
      </c>
      <c r="F5842" s="4">
        <v>10032</v>
      </c>
      <c r="G5842" s="13" t="s">
        <v>124</v>
      </c>
      <c r="H5842" s="13" t="s">
        <v>125</v>
      </c>
      <c r="I5842" s="1">
        <v>4083426</v>
      </c>
      <c r="J5842" s="1">
        <v>-7394758</v>
      </c>
      <c r="K5842" t="s">
        <v>40</v>
      </c>
      <c r="L5842" s="20">
        <v>55</v>
      </c>
      <c r="M5842" s="4">
        <v>2</v>
      </c>
      <c r="N5842" s="4">
        <v>17</v>
      </c>
      <c r="O5842" s="2">
        <v>43395</v>
      </c>
      <c r="P5842" s="3">
        <v>0.27</v>
      </c>
      <c r="Q5842" s="4">
        <v>1</v>
      </c>
      <c r="R5842" s="3">
        <v>5.6</v>
      </c>
      <c r="S58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2" t="str">
        <f>IF(AIRBNB[[#This Row],[RUIDO(dB)]]&lt;=4,"Silencioso",IF(AIRBNB[[#This Row],[RUIDO(dB)]]&lt;=5.5,"Poco Ruidoso","Ruidoso"))</f>
        <v>Ruidoso</v>
      </c>
      <c r="U5842" t="str">
        <f>IF(AND(AIRBNB[[#This Row],[PRECIO]]&lt;50,AIRBNB[[#This Row],[MIN_NOCHES]]&gt;3),"Dentro del presupuesto","No considerar")</f>
        <v>No considerar</v>
      </c>
      <c r="V5842" t="str">
        <f>VLOOKUP(AIRBNB[[#This Row],[HOST_ID]],Super_host[],5,FALSE)</f>
        <v>Host</v>
      </c>
    </row>
    <row r="5843" spans="1:22">
      <c r="A5843" s="4">
        <v>2345266</v>
      </c>
      <c r="B5843" t="s">
        <v>10329</v>
      </c>
      <c r="C5843" s="4">
        <v>11976770</v>
      </c>
      <c r="D5843" t="s">
        <v>10330</v>
      </c>
      <c r="E5843" t="s">
        <v>10331</v>
      </c>
      <c r="F5843" s="4">
        <v>11211</v>
      </c>
      <c r="G5843" s="13" t="s">
        <v>4662</v>
      </c>
      <c r="H5843" s="13" t="s">
        <v>9218</v>
      </c>
      <c r="I5843" s="1">
        <v>4070941</v>
      </c>
      <c r="J5843" s="1">
        <v>-739522</v>
      </c>
      <c r="K5843" t="s">
        <v>40</v>
      </c>
      <c r="L5843" s="20">
        <v>55</v>
      </c>
      <c r="M5843" s="4">
        <v>5</v>
      </c>
      <c r="N5843" s="4">
        <v>4</v>
      </c>
      <c r="O5843" s="2">
        <v>42619</v>
      </c>
      <c r="P5843" s="3">
        <v>0.08</v>
      </c>
      <c r="Q5843" s="4">
        <v>1</v>
      </c>
      <c r="R5843" s="3">
        <v>6.9</v>
      </c>
      <c r="S58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3" t="str">
        <f>IF(AIRBNB[[#This Row],[RUIDO(dB)]]&lt;=4,"Silencioso",IF(AIRBNB[[#This Row],[RUIDO(dB)]]&lt;=5.5,"Poco Ruidoso","Ruidoso"))</f>
        <v>Ruidoso</v>
      </c>
      <c r="U5843" t="str">
        <f>IF(AND(AIRBNB[[#This Row],[PRECIO]]&lt;50,AIRBNB[[#This Row],[MIN_NOCHES]]&gt;3),"Dentro del presupuesto","No considerar")</f>
        <v>No considerar</v>
      </c>
      <c r="V5843" t="str">
        <f>VLOOKUP(AIRBNB[[#This Row],[HOST_ID]],Super_host[],5,FALSE)</f>
        <v>Host</v>
      </c>
    </row>
    <row r="5844" spans="1:22">
      <c r="A5844" s="4">
        <v>4750578</v>
      </c>
      <c r="B5844" t="s">
        <v>15652</v>
      </c>
      <c r="C5844" s="4">
        <v>11950208</v>
      </c>
      <c r="D5844" t="s">
        <v>15653</v>
      </c>
      <c r="E5844" t="s">
        <v>15654</v>
      </c>
      <c r="F5844" s="4">
        <v>11238</v>
      </c>
      <c r="G5844" s="13" t="s">
        <v>4662</v>
      </c>
      <c r="H5844" s="13" t="s">
        <v>9230</v>
      </c>
      <c r="I5844" s="1">
        <v>4068589</v>
      </c>
      <c r="J5844" s="1">
        <v>-7395759</v>
      </c>
      <c r="K5844" t="s">
        <v>5</v>
      </c>
      <c r="L5844" s="20">
        <v>55</v>
      </c>
      <c r="M5844" s="4">
        <v>1</v>
      </c>
      <c r="N5844" s="4">
        <v>0</v>
      </c>
      <c r="O5844" s="2">
        <v>42233</v>
      </c>
      <c r="P5844" s="3">
        <v>0.04</v>
      </c>
      <c r="Q5844" s="4">
        <v>1</v>
      </c>
      <c r="R5844" s="3">
        <v>6.9</v>
      </c>
      <c r="S58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4" t="str">
        <f>IF(AIRBNB[[#This Row],[RUIDO(dB)]]&lt;=4,"Silencioso",IF(AIRBNB[[#This Row],[RUIDO(dB)]]&lt;=5.5,"Poco Ruidoso","Ruidoso"))</f>
        <v>Ruidoso</v>
      </c>
      <c r="U5844" t="str">
        <f>IF(AND(AIRBNB[[#This Row],[PRECIO]]&lt;50,AIRBNB[[#This Row],[MIN_NOCHES]]&gt;3),"Dentro del presupuesto","No considerar")</f>
        <v>No considerar</v>
      </c>
      <c r="V5844" t="str">
        <f>VLOOKUP(AIRBNB[[#This Row],[HOST_ID]],Super_host[],5,FALSE)</f>
        <v>Host</v>
      </c>
    </row>
    <row r="5845" spans="1:22">
      <c r="A5845" s="4">
        <v>5285141</v>
      </c>
      <c r="B5845" t="s">
        <v>10558</v>
      </c>
      <c r="C5845" s="4">
        <v>11483208</v>
      </c>
      <c r="D5845" t="s">
        <v>3016</v>
      </c>
      <c r="E5845" t="s">
        <v>10559</v>
      </c>
      <c r="F5845" s="4">
        <v>11249</v>
      </c>
      <c r="G5845" s="13" t="s">
        <v>4662</v>
      </c>
      <c r="H5845" s="13" t="s">
        <v>9218</v>
      </c>
      <c r="I5845" s="1">
        <v>4070903</v>
      </c>
      <c r="J5845" s="1">
        <v>-7395936</v>
      </c>
      <c r="K5845" t="s">
        <v>40</v>
      </c>
      <c r="L5845" s="20">
        <v>55</v>
      </c>
      <c r="M5845" s="4">
        <v>1</v>
      </c>
      <c r="N5845" s="4">
        <v>4</v>
      </c>
      <c r="O5845" s="2">
        <v>42484</v>
      </c>
      <c r="P5845" s="3">
        <v>0.1</v>
      </c>
      <c r="Q5845" s="4">
        <v>1</v>
      </c>
      <c r="R5845" s="3">
        <v>6.9</v>
      </c>
      <c r="S58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5" t="str">
        <f>IF(AIRBNB[[#This Row],[RUIDO(dB)]]&lt;=4,"Silencioso",IF(AIRBNB[[#This Row],[RUIDO(dB)]]&lt;=5.5,"Poco Ruidoso","Ruidoso"))</f>
        <v>Ruidoso</v>
      </c>
      <c r="U5845" t="str">
        <f>IF(AND(AIRBNB[[#This Row],[PRECIO]]&lt;50,AIRBNB[[#This Row],[MIN_NOCHES]]&gt;3),"Dentro del presupuesto","No considerar")</f>
        <v>No considerar</v>
      </c>
      <c r="V5845" t="str">
        <f>VLOOKUP(AIRBNB[[#This Row],[HOST_ID]],Super_host[],5,FALSE)</f>
        <v>Host</v>
      </c>
    </row>
    <row r="5846" spans="1:22">
      <c r="A5846" s="4">
        <v>6709867</v>
      </c>
      <c r="B5846" t="s">
        <v>9399</v>
      </c>
      <c r="C5846" s="4">
        <v>11039369</v>
      </c>
      <c r="D5846" t="s">
        <v>498</v>
      </c>
      <c r="E5846" t="s">
        <v>9400</v>
      </c>
      <c r="F5846" s="4">
        <v>11217</v>
      </c>
      <c r="G5846" s="13" t="s">
        <v>4662</v>
      </c>
      <c r="H5846" s="13" t="s">
        <v>9222</v>
      </c>
      <c r="I5846" s="1">
        <v>4068881</v>
      </c>
      <c r="J5846" s="1">
        <v>-7397391</v>
      </c>
      <c r="K5846" t="s">
        <v>40</v>
      </c>
      <c r="L5846" s="20">
        <v>55</v>
      </c>
      <c r="M5846" s="4">
        <v>1</v>
      </c>
      <c r="N5846" s="4">
        <v>1</v>
      </c>
      <c r="O5846" s="2">
        <v>42453</v>
      </c>
      <c r="P5846" s="3">
        <v>0.02</v>
      </c>
      <c r="Q5846" s="4">
        <v>1</v>
      </c>
      <c r="R5846" s="3">
        <v>6.9</v>
      </c>
      <c r="S58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6" t="str">
        <f>IF(AIRBNB[[#This Row],[RUIDO(dB)]]&lt;=4,"Silencioso",IF(AIRBNB[[#This Row],[RUIDO(dB)]]&lt;=5.5,"Poco Ruidoso","Ruidoso"))</f>
        <v>Ruidoso</v>
      </c>
      <c r="U5846" t="str">
        <f>IF(AND(AIRBNB[[#This Row],[PRECIO]]&lt;50,AIRBNB[[#This Row],[MIN_NOCHES]]&gt;3),"Dentro del presupuesto","No considerar")</f>
        <v>No considerar</v>
      </c>
      <c r="V5846" t="str">
        <f>VLOOKUP(AIRBNB[[#This Row],[HOST_ID]],Super_host[],5,FALSE)</f>
        <v>Host</v>
      </c>
    </row>
    <row r="5847" spans="1:22">
      <c r="A5847" s="4">
        <v>2112142</v>
      </c>
      <c r="B5847" t="s">
        <v>11429</v>
      </c>
      <c r="C5847" s="4">
        <v>10784618</v>
      </c>
      <c r="D5847" t="s">
        <v>11430</v>
      </c>
      <c r="E5847" t="s">
        <v>11431</v>
      </c>
      <c r="F5847" s="4">
        <v>11216</v>
      </c>
      <c r="G5847" s="13" t="s">
        <v>4662</v>
      </c>
      <c r="H5847" s="13" t="s">
        <v>9230</v>
      </c>
      <c r="I5847" s="1">
        <v>4068162</v>
      </c>
      <c r="J5847" s="1">
        <v>-7394848</v>
      </c>
      <c r="K5847" t="s">
        <v>40</v>
      </c>
      <c r="L5847" s="20">
        <v>55</v>
      </c>
      <c r="M5847" s="4">
        <v>5</v>
      </c>
      <c r="N5847" s="4">
        <v>8</v>
      </c>
      <c r="O5847" s="2">
        <v>43220</v>
      </c>
      <c r="P5847" s="3">
        <v>0.21</v>
      </c>
      <c r="Q5847" s="4">
        <v>1</v>
      </c>
      <c r="R5847" s="3">
        <v>6.9</v>
      </c>
      <c r="S58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7" t="str">
        <f>IF(AIRBNB[[#This Row],[RUIDO(dB)]]&lt;=4,"Silencioso",IF(AIRBNB[[#This Row],[RUIDO(dB)]]&lt;=5.5,"Poco Ruidoso","Ruidoso"))</f>
        <v>Ruidoso</v>
      </c>
      <c r="U5847" t="str">
        <f>IF(AND(AIRBNB[[#This Row],[PRECIO]]&lt;50,AIRBNB[[#This Row],[MIN_NOCHES]]&gt;3),"Dentro del presupuesto","No considerar")</f>
        <v>No considerar</v>
      </c>
      <c r="V5847" t="str">
        <f>VLOOKUP(AIRBNB[[#This Row],[HOST_ID]],Super_host[],5,FALSE)</f>
        <v>Host</v>
      </c>
    </row>
    <row r="5848" spans="1:22">
      <c r="A5848" s="4">
        <v>2111336</v>
      </c>
      <c r="B5848" t="s">
        <v>4994</v>
      </c>
      <c r="C5848" s="4">
        <v>10764579</v>
      </c>
      <c r="D5848" t="s">
        <v>320</v>
      </c>
      <c r="E5848" t="s">
        <v>4995</v>
      </c>
      <c r="F5848" s="4">
        <v>10031</v>
      </c>
      <c r="G5848" s="13" t="s">
        <v>124</v>
      </c>
      <c r="H5848" s="13" t="s">
        <v>148</v>
      </c>
      <c r="I5848" s="1">
        <v>4082532</v>
      </c>
      <c r="J5848" s="1">
        <v>-7394992</v>
      </c>
      <c r="K5848" t="s">
        <v>40</v>
      </c>
      <c r="L5848" s="20">
        <v>55</v>
      </c>
      <c r="M5848" s="4">
        <v>14</v>
      </c>
      <c r="N5848" s="4">
        <v>66</v>
      </c>
      <c r="O5848" s="2">
        <v>43585</v>
      </c>
      <c r="P5848" s="3">
        <v>1.1200000000000001</v>
      </c>
      <c r="Q5848" s="4">
        <v>1</v>
      </c>
      <c r="R5848" s="3">
        <v>5.6</v>
      </c>
      <c r="S58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8" t="str">
        <f>IF(AIRBNB[[#This Row],[RUIDO(dB)]]&lt;=4,"Silencioso",IF(AIRBNB[[#This Row],[RUIDO(dB)]]&lt;=5.5,"Poco Ruidoso","Ruidoso"))</f>
        <v>Ruidoso</v>
      </c>
      <c r="U5848" t="str">
        <f>IF(AND(AIRBNB[[#This Row],[PRECIO]]&lt;50,AIRBNB[[#This Row],[MIN_NOCHES]]&gt;3),"Dentro del presupuesto","No considerar")</f>
        <v>No considerar</v>
      </c>
      <c r="V5848" t="str">
        <f>VLOOKUP(AIRBNB[[#This Row],[HOST_ID]],Super_host[],5,FALSE)</f>
        <v>Host</v>
      </c>
    </row>
    <row r="5849" spans="1:22">
      <c r="A5849" s="4">
        <v>6401592</v>
      </c>
      <c r="B5849" t="s">
        <v>15687</v>
      </c>
      <c r="C5849" s="4">
        <v>10645724</v>
      </c>
      <c r="D5849" t="s">
        <v>15688</v>
      </c>
      <c r="E5849" t="s">
        <v>15689</v>
      </c>
      <c r="F5849" s="4">
        <v>11213</v>
      </c>
      <c r="G5849" s="13" t="s">
        <v>4662</v>
      </c>
      <c r="H5849" s="13" t="s">
        <v>9252</v>
      </c>
      <c r="I5849" s="1">
        <v>4067704</v>
      </c>
      <c r="J5849" s="1">
        <v>-7393955</v>
      </c>
      <c r="K5849" t="s">
        <v>40</v>
      </c>
      <c r="L5849" s="20">
        <v>55</v>
      </c>
      <c r="M5849" s="4">
        <v>7</v>
      </c>
      <c r="N5849" s="4">
        <v>0</v>
      </c>
      <c r="O5849" s="2">
        <v>43613</v>
      </c>
      <c r="P5849" s="3">
        <v>0.41</v>
      </c>
      <c r="Q5849" s="4">
        <v>1</v>
      </c>
      <c r="R5849" s="3">
        <v>6.9</v>
      </c>
      <c r="S58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49" t="str">
        <f>IF(AIRBNB[[#This Row],[RUIDO(dB)]]&lt;=4,"Silencioso",IF(AIRBNB[[#This Row],[RUIDO(dB)]]&lt;=5.5,"Poco Ruidoso","Ruidoso"))</f>
        <v>Ruidoso</v>
      </c>
      <c r="U5849" t="str">
        <f>IF(AND(AIRBNB[[#This Row],[PRECIO]]&lt;50,AIRBNB[[#This Row],[MIN_NOCHES]]&gt;3),"Dentro del presupuesto","No considerar")</f>
        <v>No considerar</v>
      </c>
      <c r="V5849" t="str">
        <f>VLOOKUP(AIRBNB[[#This Row],[HOST_ID]],Super_host[],5,FALSE)</f>
        <v>Host</v>
      </c>
    </row>
    <row r="5850" spans="1:22">
      <c r="A5850" s="4">
        <v>4730379</v>
      </c>
      <c r="B5850" t="s">
        <v>6963</v>
      </c>
      <c r="C5850" s="4">
        <v>10503555</v>
      </c>
      <c r="D5850" t="s">
        <v>892</v>
      </c>
      <c r="E5850" t="s">
        <v>6964</v>
      </c>
      <c r="F5850" s="4">
        <v>10003</v>
      </c>
      <c r="G5850" s="13" t="s">
        <v>124</v>
      </c>
      <c r="H5850" s="13" t="s">
        <v>133</v>
      </c>
      <c r="I5850" s="1">
        <v>4072717</v>
      </c>
      <c r="J5850" s="1">
        <v>-73991</v>
      </c>
      <c r="K5850" t="s">
        <v>40</v>
      </c>
      <c r="L5850" s="20">
        <v>55</v>
      </c>
      <c r="M5850" s="4">
        <v>26</v>
      </c>
      <c r="N5850" s="4">
        <v>0</v>
      </c>
      <c r="O5850" s="2">
        <v>43534</v>
      </c>
      <c r="P5850" s="3">
        <v>0.13</v>
      </c>
      <c r="Q5850" s="4">
        <v>1</v>
      </c>
      <c r="R5850" s="3">
        <v>5.6</v>
      </c>
      <c r="S58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0" t="str">
        <f>IF(AIRBNB[[#This Row],[RUIDO(dB)]]&lt;=4,"Silencioso",IF(AIRBNB[[#This Row],[RUIDO(dB)]]&lt;=5.5,"Poco Ruidoso","Ruidoso"))</f>
        <v>Ruidoso</v>
      </c>
      <c r="U5850" t="str">
        <f>IF(AND(AIRBNB[[#This Row],[PRECIO]]&lt;50,AIRBNB[[#This Row],[MIN_NOCHES]]&gt;3),"Dentro del presupuesto","No considerar")</f>
        <v>No considerar</v>
      </c>
      <c r="V5850" t="str">
        <f>VLOOKUP(AIRBNB[[#This Row],[HOST_ID]],Super_host[],5,FALSE)</f>
        <v>Host</v>
      </c>
    </row>
    <row r="5851" spans="1:22">
      <c r="A5851" s="4">
        <v>2012104</v>
      </c>
      <c r="B5851" t="s">
        <v>4495</v>
      </c>
      <c r="C5851" s="4">
        <v>10352213</v>
      </c>
      <c r="D5851" t="s">
        <v>933</v>
      </c>
      <c r="E5851" t="s">
        <v>4496</v>
      </c>
      <c r="F5851" s="4">
        <v>10115</v>
      </c>
      <c r="G5851" s="13" t="s">
        <v>124</v>
      </c>
      <c r="H5851" s="13" t="s">
        <v>245</v>
      </c>
      <c r="I5851" s="1">
        <v>4081615</v>
      </c>
      <c r="J5851" s="1">
        <v>-7396156</v>
      </c>
      <c r="K5851" t="s">
        <v>40</v>
      </c>
      <c r="L5851" s="20">
        <v>55</v>
      </c>
      <c r="M5851" s="4">
        <v>2</v>
      </c>
      <c r="N5851" s="4">
        <v>19</v>
      </c>
      <c r="O5851" s="2">
        <v>43108</v>
      </c>
      <c r="P5851" s="3">
        <v>0.79</v>
      </c>
      <c r="Q5851" s="4">
        <v>1</v>
      </c>
      <c r="R5851" s="3">
        <v>5.6</v>
      </c>
      <c r="S58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1" t="str">
        <f>IF(AIRBNB[[#This Row],[RUIDO(dB)]]&lt;=4,"Silencioso",IF(AIRBNB[[#This Row],[RUIDO(dB)]]&lt;=5.5,"Poco Ruidoso","Ruidoso"))</f>
        <v>Ruidoso</v>
      </c>
      <c r="U5851" t="str">
        <f>IF(AND(AIRBNB[[#This Row],[PRECIO]]&lt;50,AIRBNB[[#This Row],[MIN_NOCHES]]&gt;3),"Dentro del presupuesto","No considerar")</f>
        <v>No considerar</v>
      </c>
      <c r="V5851" t="str">
        <f>VLOOKUP(AIRBNB[[#This Row],[HOST_ID]],Super_host[],5,FALSE)</f>
        <v>Host</v>
      </c>
    </row>
    <row r="5852" spans="1:22">
      <c r="A5852" s="4">
        <v>6063050</v>
      </c>
      <c r="B5852" t="s">
        <v>13462</v>
      </c>
      <c r="C5852" s="4">
        <v>9897580</v>
      </c>
      <c r="D5852" t="s">
        <v>399</v>
      </c>
      <c r="E5852" t="s">
        <v>13463</v>
      </c>
      <c r="F5852" s="4">
        <v>11221</v>
      </c>
      <c r="G5852" s="13" t="s">
        <v>4662</v>
      </c>
      <c r="H5852" s="13" t="s">
        <v>9230</v>
      </c>
      <c r="I5852" s="1">
        <v>4068669</v>
      </c>
      <c r="J5852" s="1">
        <v>-7393452</v>
      </c>
      <c r="K5852" t="s">
        <v>40</v>
      </c>
      <c r="L5852" s="20">
        <v>55</v>
      </c>
      <c r="M5852" s="4">
        <v>3</v>
      </c>
      <c r="N5852" s="4">
        <v>51</v>
      </c>
      <c r="O5852" s="2">
        <v>43635</v>
      </c>
      <c r="P5852" s="3">
        <v>1</v>
      </c>
      <c r="Q5852" s="4">
        <v>1</v>
      </c>
      <c r="R5852" s="3">
        <v>6.9</v>
      </c>
      <c r="S58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2" t="str">
        <f>IF(AIRBNB[[#This Row],[RUIDO(dB)]]&lt;=4,"Silencioso",IF(AIRBNB[[#This Row],[RUIDO(dB)]]&lt;=5.5,"Poco Ruidoso","Ruidoso"))</f>
        <v>Ruidoso</v>
      </c>
      <c r="U5852" t="str">
        <f>IF(AND(AIRBNB[[#This Row],[PRECIO]]&lt;50,AIRBNB[[#This Row],[MIN_NOCHES]]&gt;3),"Dentro del presupuesto","No considerar")</f>
        <v>No considerar</v>
      </c>
      <c r="V5852" t="str">
        <f>VLOOKUP(AIRBNB[[#This Row],[HOST_ID]],Super_host[],5,FALSE)</f>
        <v>Host</v>
      </c>
    </row>
    <row r="5853" spans="1:22">
      <c r="A5853" s="4">
        <v>450578</v>
      </c>
      <c r="B5853" t="s">
        <v>11957</v>
      </c>
      <c r="C5853" s="4">
        <v>9647066</v>
      </c>
      <c r="D5853" t="s">
        <v>11958</v>
      </c>
      <c r="E5853" t="s">
        <v>11959</v>
      </c>
      <c r="F5853" s="4">
        <v>11220</v>
      </c>
      <c r="G5853" s="13" t="s">
        <v>4662</v>
      </c>
      <c r="H5853" s="13" t="s">
        <v>9246</v>
      </c>
      <c r="I5853" s="1">
        <v>406397</v>
      </c>
      <c r="J5853" s="1">
        <v>-740162</v>
      </c>
      <c r="K5853" t="s">
        <v>40</v>
      </c>
      <c r="L5853" s="20">
        <v>55</v>
      </c>
      <c r="M5853" s="4">
        <v>7</v>
      </c>
      <c r="N5853" s="4">
        <v>28</v>
      </c>
      <c r="O5853" s="2">
        <v>43597</v>
      </c>
      <c r="P5853" s="3">
        <v>0.32</v>
      </c>
      <c r="Q5853" s="4">
        <v>1</v>
      </c>
      <c r="R5853" s="3">
        <v>6.9</v>
      </c>
      <c r="S58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3" t="str">
        <f>IF(AIRBNB[[#This Row],[RUIDO(dB)]]&lt;=4,"Silencioso",IF(AIRBNB[[#This Row],[RUIDO(dB)]]&lt;=5.5,"Poco Ruidoso","Ruidoso"))</f>
        <v>Ruidoso</v>
      </c>
      <c r="U5853" t="str">
        <f>IF(AND(AIRBNB[[#This Row],[PRECIO]]&lt;50,AIRBNB[[#This Row],[MIN_NOCHES]]&gt;3),"Dentro del presupuesto","No considerar")</f>
        <v>No considerar</v>
      </c>
      <c r="V5853" t="str">
        <f>VLOOKUP(AIRBNB[[#This Row],[HOST_ID]],Super_host[],5,FALSE)</f>
        <v>Host</v>
      </c>
    </row>
    <row r="5854" spans="1:22">
      <c r="A5854" s="4">
        <v>1695731</v>
      </c>
      <c r="B5854" t="s">
        <v>7030</v>
      </c>
      <c r="C5854" s="4">
        <v>8955761</v>
      </c>
      <c r="D5854" t="s">
        <v>7031</v>
      </c>
      <c r="E5854" t="s">
        <v>7032</v>
      </c>
      <c r="F5854" s="4">
        <v>10016</v>
      </c>
      <c r="G5854" s="13" t="s">
        <v>124</v>
      </c>
      <c r="H5854" s="13" t="s">
        <v>182</v>
      </c>
      <c r="I5854" s="1">
        <v>4074722</v>
      </c>
      <c r="J5854" s="1">
        <v>-7397734</v>
      </c>
      <c r="K5854" t="s">
        <v>40</v>
      </c>
      <c r="L5854" s="20">
        <v>55</v>
      </c>
      <c r="M5854" s="4">
        <v>1</v>
      </c>
      <c r="N5854" s="4">
        <v>0</v>
      </c>
      <c r="O5854" s="2">
        <v>42211</v>
      </c>
      <c r="P5854" s="3">
        <v>0.02</v>
      </c>
      <c r="Q5854" s="4">
        <v>1</v>
      </c>
      <c r="R5854" s="3">
        <v>5.6</v>
      </c>
      <c r="S58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4" t="str">
        <f>IF(AIRBNB[[#This Row],[RUIDO(dB)]]&lt;=4,"Silencioso",IF(AIRBNB[[#This Row],[RUIDO(dB)]]&lt;=5.5,"Poco Ruidoso","Ruidoso"))</f>
        <v>Ruidoso</v>
      </c>
      <c r="U5854" t="str">
        <f>IF(AND(AIRBNB[[#This Row],[PRECIO]]&lt;50,AIRBNB[[#This Row],[MIN_NOCHES]]&gt;3),"Dentro del presupuesto","No considerar")</f>
        <v>No considerar</v>
      </c>
      <c r="V5854" t="str">
        <f>VLOOKUP(AIRBNB[[#This Row],[HOST_ID]],Super_host[],5,FALSE)</f>
        <v>Host</v>
      </c>
    </row>
    <row r="5855" spans="1:22">
      <c r="A5855" s="4">
        <v>4455301</v>
      </c>
      <c r="B5855" t="s">
        <v>15071</v>
      </c>
      <c r="C5855" s="4">
        <v>8490286</v>
      </c>
      <c r="D5855" t="s">
        <v>4011</v>
      </c>
      <c r="E5855" t="s">
        <v>15072</v>
      </c>
      <c r="F5855" s="4">
        <v>11238</v>
      </c>
      <c r="G5855" s="13" t="s">
        <v>4662</v>
      </c>
      <c r="H5855" s="13" t="s">
        <v>9387</v>
      </c>
      <c r="I5855" s="1">
        <v>4068653</v>
      </c>
      <c r="J5855" s="1">
        <v>-7396412</v>
      </c>
      <c r="K5855" t="s">
        <v>5</v>
      </c>
      <c r="L5855" s="20">
        <v>55</v>
      </c>
      <c r="M5855" s="4">
        <v>3</v>
      </c>
      <c r="N5855" s="4">
        <v>189</v>
      </c>
      <c r="O5855" s="2">
        <v>43647</v>
      </c>
      <c r="P5855" s="3">
        <v>3.4</v>
      </c>
      <c r="Q5855" s="4">
        <v>1</v>
      </c>
      <c r="R5855" s="3">
        <v>6.9</v>
      </c>
      <c r="S58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5" t="str">
        <f>IF(AIRBNB[[#This Row],[RUIDO(dB)]]&lt;=4,"Silencioso",IF(AIRBNB[[#This Row],[RUIDO(dB)]]&lt;=5.5,"Poco Ruidoso","Ruidoso"))</f>
        <v>Ruidoso</v>
      </c>
      <c r="U5855" t="str">
        <f>IF(AND(AIRBNB[[#This Row],[PRECIO]]&lt;50,AIRBNB[[#This Row],[MIN_NOCHES]]&gt;3),"Dentro del presupuesto","No considerar")</f>
        <v>No considerar</v>
      </c>
      <c r="V5855" t="str">
        <f>VLOOKUP(AIRBNB[[#This Row],[HOST_ID]],Super_host[],5,FALSE)</f>
        <v>Host</v>
      </c>
    </row>
    <row r="5856" spans="1:22">
      <c r="A5856" s="4">
        <v>4016069</v>
      </c>
      <c r="B5856" t="s">
        <v>6052</v>
      </c>
      <c r="C5856" s="4">
        <v>7831209</v>
      </c>
      <c r="D5856" t="s">
        <v>5756</v>
      </c>
      <c r="E5856" t="s">
        <v>6053</v>
      </c>
      <c r="F5856" s="4">
        <v>10035</v>
      </c>
      <c r="G5856" s="13" t="s">
        <v>124</v>
      </c>
      <c r="H5856" s="13" t="s">
        <v>219</v>
      </c>
      <c r="I5856" s="1">
        <v>4080732</v>
      </c>
      <c r="J5856" s="1">
        <v>-7393775</v>
      </c>
      <c r="K5856" t="s">
        <v>40</v>
      </c>
      <c r="L5856" s="20">
        <v>55</v>
      </c>
      <c r="M5856" s="4">
        <v>1</v>
      </c>
      <c r="N5856" s="4">
        <v>163</v>
      </c>
      <c r="O5856" s="2">
        <v>43599</v>
      </c>
      <c r="P5856" s="3">
        <v>2.76</v>
      </c>
      <c r="Q5856" s="4">
        <v>1</v>
      </c>
      <c r="R5856" s="3">
        <v>5.6</v>
      </c>
      <c r="S58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6" t="str">
        <f>IF(AIRBNB[[#This Row],[RUIDO(dB)]]&lt;=4,"Silencioso",IF(AIRBNB[[#This Row],[RUIDO(dB)]]&lt;=5.5,"Poco Ruidoso","Ruidoso"))</f>
        <v>Ruidoso</v>
      </c>
      <c r="U5856" t="str">
        <f>IF(AND(AIRBNB[[#This Row],[PRECIO]]&lt;50,AIRBNB[[#This Row],[MIN_NOCHES]]&gt;3),"Dentro del presupuesto","No considerar")</f>
        <v>No considerar</v>
      </c>
      <c r="V5856" t="str">
        <f>VLOOKUP(AIRBNB[[#This Row],[HOST_ID]],Super_host[],5,FALSE)</f>
        <v>Host</v>
      </c>
    </row>
    <row r="5857" spans="1:22">
      <c r="A5857" s="4">
        <v>1461721</v>
      </c>
      <c r="B5857" t="s">
        <v>6054</v>
      </c>
      <c r="C5857" s="4">
        <v>7831209</v>
      </c>
      <c r="D5857" t="s">
        <v>5756</v>
      </c>
      <c r="E5857" t="s">
        <v>6055</v>
      </c>
      <c r="F5857" s="4">
        <v>10035</v>
      </c>
      <c r="G5857" s="13" t="s">
        <v>124</v>
      </c>
      <c r="H5857" s="13" t="s">
        <v>219</v>
      </c>
      <c r="I5857" s="1">
        <v>4080759</v>
      </c>
      <c r="J5857" s="1">
        <v>-7393839</v>
      </c>
      <c r="K5857" t="s">
        <v>40</v>
      </c>
      <c r="L5857" s="20">
        <v>55</v>
      </c>
      <c r="M5857" s="4">
        <v>1</v>
      </c>
      <c r="N5857" s="4">
        <v>167</v>
      </c>
      <c r="O5857" s="2">
        <v>43592</v>
      </c>
      <c r="P5857" s="3">
        <v>2.78</v>
      </c>
      <c r="Q5857" s="4">
        <v>1</v>
      </c>
      <c r="R5857" s="3">
        <v>5.6</v>
      </c>
      <c r="S58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7" t="str">
        <f>IF(AIRBNB[[#This Row],[RUIDO(dB)]]&lt;=4,"Silencioso",IF(AIRBNB[[#This Row],[RUIDO(dB)]]&lt;=5.5,"Poco Ruidoso","Ruidoso"))</f>
        <v>Ruidoso</v>
      </c>
      <c r="U5857" t="str">
        <f>IF(AND(AIRBNB[[#This Row],[PRECIO]]&lt;50,AIRBNB[[#This Row],[MIN_NOCHES]]&gt;3),"Dentro del presupuesto","No considerar")</f>
        <v>No considerar</v>
      </c>
      <c r="V5857" t="str">
        <f>VLOOKUP(AIRBNB[[#This Row],[HOST_ID]],Super_host[],5,FALSE)</f>
        <v>Host</v>
      </c>
    </row>
    <row r="5858" spans="1:22">
      <c r="A5858" s="4">
        <v>5346743</v>
      </c>
      <c r="B5858" t="s">
        <v>10865</v>
      </c>
      <c r="C5858" s="4">
        <v>7451917</v>
      </c>
      <c r="D5858" t="s">
        <v>10866</v>
      </c>
      <c r="E5858" t="s">
        <v>10867</v>
      </c>
      <c r="F5858" s="4">
        <v>11209</v>
      </c>
      <c r="G5858" s="13" t="s">
        <v>4662</v>
      </c>
      <c r="H5858" s="13" t="s">
        <v>9390</v>
      </c>
      <c r="I5858" s="1">
        <v>4063304</v>
      </c>
      <c r="J5858" s="1">
        <v>-7402811</v>
      </c>
      <c r="K5858" t="s">
        <v>40</v>
      </c>
      <c r="L5858" s="20">
        <v>55</v>
      </c>
      <c r="M5858" s="4">
        <v>15</v>
      </c>
      <c r="N5858" s="4">
        <v>7</v>
      </c>
      <c r="O5858" s="2">
        <v>43447</v>
      </c>
      <c r="P5858" s="3">
        <v>0.13</v>
      </c>
      <c r="Q5858" s="4">
        <v>1</v>
      </c>
      <c r="R5858" s="3">
        <v>6.9</v>
      </c>
      <c r="S58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8" t="str">
        <f>IF(AIRBNB[[#This Row],[RUIDO(dB)]]&lt;=4,"Silencioso",IF(AIRBNB[[#This Row],[RUIDO(dB)]]&lt;=5.5,"Poco Ruidoso","Ruidoso"))</f>
        <v>Ruidoso</v>
      </c>
      <c r="U5858" t="str">
        <f>IF(AND(AIRBNB[[#This Row],[PRECIO]]&lt;50,AIRBNB[[#This Row],[MIN_NOCHES]]&gt;3),"Dentro del presupuesto","No considerar")</f>
        <v>No considerar</v>
      </c>
      <c r="V5858" t="str">
        <f>VLOOKUP(AIRBNB[[#This Row],[HOST_ID]],Super_host[],5,FALSE)</f>
        <v>Host</v>
      </c>
    </row>
    <row r="5859" spans="1:22">
      <c r="A5859" s="4">
        <v>2825322</v>
      </c>
      <c r="B5859" t="s">
        <v>13578</v>
      </c>
      <c r="C5859" s="4">
        <v>6885157</v>
      </c>
      <c r="D5859" t="s">
        <v>11232</v>
      </c>
      <c r="E5859" t="s">
        <v>13579</v>
      </c>
      <c r="F5859" s="4">
        <v>11216</v>
      </c>
      <c r="G5859" s="13" t="s">
        <v>4662</v>
      </c>
      <c r="H5859" s="13" t="s">
        <v>9230</v>
      </c>
      <c r="I5859" s="1">
        <v>4068191</v>
      </c>
      <c r="J5859" s="1">
        <v>-7395136</v>
      </c>
      <c r="K5859" t="s">
        <v>40</v>
      </c>
      <c r="L5859" s="20">
        <v>55</v>
      </c>
      <c r="M5859" s="4">
        <v>1</v>
      </c>
      <c r="N5859" s="4">
        <v>67</v>
      </c>
      <c r="O5859" s="2">
        <v>43644</v>
      </c>
      <c r="P5859" s="3">
        <v>1.1100000000000001</v>
      </c>
      <c r="Q5859" s="4">
        <v>1</v>
      </c>
      <c r="R5859" s="3">
        <v>6.9</v>
      </c>
      <c r="S58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59" t="str">
        <f>IF(AIRBNB[[#This Row],[RUIDO(dB)]]&lt;=4,"Silencioso",IF(AIRBNB[[#This Row],[RUIDO(dB)]]&lt;=5.5,"Poco Ruidoso","Ruidoso"))</f>
        <v>Ruidoso</v>
      </c>
      <c r="U5859" t="str">
        <f>IF(AND(AIRBNB[[#This Row],[PRECIO]]&lt;50,AIRBNB[[#This Row],[MIN_NOCHES]]&gt;3),"Dentro del presupuesto","No considerar")</f>
        <v>No considerar</v>
      </c>
      <c r="V5859" t="str">
        <f>VLOOKUP(AIRBNB[[#This Row],[HOST_ID]],Super_host[],5,FALSE)</f>
        <v>Host</v>
      </c>
    </row>
    <row r="5860" spans="1:22">
      <c r="A5860" s="4">
        <v>1492856</v>
      </c>
      <c r="B5860" t="s">
        <v>14551</v>
      </c>
      <c r="C5860" s="4">
        <v>6885157</v>
      </c>
      <c r="D5860" t="s">
        <v>11232</v>
      </c>
      <c r="E5860" t="s">
        <v>14552</v>
      </c>
      <c r="F5860" s="4">
        <v>11216</v>
      </c>
      <c r="G5860" s="13" t="s">
        <v>4662</v>
      </c>
      <c r="H5860" s="13" t="s">
        <v>9230</v>
      </c>
      <c r="I5860" s="1">
        <v>4068411</v>
      </c>
      <c r="J5860" s="1">
        <v>-7395169</v>
      </c>
      <c r="K5860" t="s">
        <v>40</v>
      </c>
      <c r="L5860" s="20">
        <v>55</v>
      </c>
      <c r="M5860" s="4">
        <v>1</v>
      </c>
      <c r="N5860" s="4">
        <v>162</v>
      </c>
      <c r="O5860" s="2">
        <v>43635</v>
      </c>
      <c r="P5860" s="3">
        <v>2.2599999999999998</v>
      </c>
      <c r="Q5860" s="4">
        <v>1</v>
      </c>
      <c r="R5860" s="3">
        <v>6.9</v>
      </c>
      <c r="S58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0" t="str">
        <f>IF(AIRBNB[[#This Row],[RUIDO(dB)]]&lt;=4,"Silencioso",IF(AIRBNB[[#This Row],[RUIDO(dB)]]&lt;=5.5,"Poco Ruidoso","Ruidoso"))</f>
        <v>Ruidoso</v>
      </c>
      <c r="U5860" t="str">
        <f>IF(AND(AIRBNB[[#This Row],[PRECIO]]&lt;50,AIRBNB[[#This Row],[MIN_NOCHES]]&gt;3),"Dentro del presupuesto","No considerar")</f>
        <v>No considerar</v>
      </c>
      <c r="V5860" t="str">
        <f>VLOOKUP(AIRBNB[[#This Row],[HOST_ID]],Super_host[],5,FALSE)</f>
        <v>Host</v>
      </c>
    </row>
    <row r="5861" spans="1:22">
      <c r="A5861" s="4">
        <v>1275942</v>
      </c>
      <c r="B5861" t="s">
        <v>14197</v>
      </c>
      <c r="C5861" s="4">
        <v>6885157</v>
      </c>
      <c r="D5861" t="s">
        <v>11232</v>
      </c>
      <c r="E5861" t="s">
        <v>14198</v>
      </c>
      <c r="F5861" s="4">
        <v>11216</v>
      </c>
      <c r="G5861" s="13" t="s">
        <v>4662</v>
      </c>
      <c r="H5861" s="13" t="s">
        <v>9230</v>
      </c>
      <c r="I5861" s="1">
        <v>406824</v>
      </c>
      <c r="J5861" s="1">
        <v>-7395039</v>
      </c>
      <c r="K5861" t="s">
        <v>40</v>
      </c>
      <c r="L5861" s="20">
        <v>55</v>
      </c>
      <c r="M5861" s="4">
        <v>1</v>
      </c>
      <c r="N5861" s="4">
        <v>127</v>
      </c>
      <c r="O5861" s="2">
        <v>43630</v>
      </c>
      <c r="P5861" s="3">
        <v>1.77</v>
      </c>
      <c r="Q5861" s="4">
        <v>1</v>
      </c>
      <c r="R5861" s="3">
        <v>6.9</v>
      </c>
      <c r="S58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1" t="str">
        <f>IF(AIRBNB[[#This Row],[RUIDO(dB)]]&lt;=4,"Silencioso",IF(AIRBNB[[#This Row],[RUIDO(dB)]]&lt;=5.5,"Poco Ruidoso","Ruidoso"))</f>
        <v>Ruidoso</v>
      </c>
      <c r="U5861" t="str">
        <f>IF(AND(AIRBNB[[#This Row],[PRECIO]]&lt;50,AIRBNB[[#This Row],[MIN_NOCHES]]&gt;3),"Dentro del presupuesto","No considerar")</f>
        <v>No considerar</v>
      </c>
      <c r="V5861" t="str">
        <f>VLOOKUP(AIRBNB[[#This Row],[HOST_ID]],Super_host[],5,FALSE)</f>
        <v>Host</v>
      </c>
    </row>
    <row r="5862" spans="1:22">
      <c r="A5862" s="4">
        <v>1335550</v>
      </c>
      <c r="B5862" t="s">
        <v>13500</v>
      </c>
      <c r="C5862" s="4">
        <v>6885157</v>
      </c>
      <c r="D5862" t="s">
        <v>11232</v>
      </c>
      <c r="E5862" t="s">
        <v>13501</v>
      </c>
      <c r="F5862" s="4">
        <v>11216</v>
      </c>
      <c r="G5862" s="13" t="s">
        <v>4662</v>
      </c>
      <c r="H5862" s="13" t="s">
        <v>9230</v>
      </c>
      <c r="I5862" s="1">
        <v>4068243</v>
      </c>
      <c r="J5862" s="1">
        <v>-7395167</v>
      </c>
      <c r="K5862" t="s">
        <v>40</v>
      </c>
      <c r="L5862" s="20">
        <v>55</v>
      </c>
      <c r="M5862" s="4">
        <v>1</v>
      </c>
      <c r="N5862" s="4">
        <v>75</v>
      </c>
      <c r="O5862" s="2">
        <v>43629</v>
      </c>
      <c r="P5862" s="3">
        <v>1.04</v>
      </c>
      <c r="Q5862" s="4">
        <v>1</v>
      </c>
      <c r="R5862" s="3">
        <v>6.9</v>
      </c>
      <c r="S58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2" t="str">
        <f>IF(AIRBNB[[#This Row],[RUIDO(dB)]]&lt;=4,"Silencioso",IF(AIRBNB[[#This Row],[RUIDO(dB)]]&lt;=5.5,"Poco Ruidoso","Ruidoso"))</f>
        <v>Ruidoso</v>
      </c>
      <c r="U5862" t="str">
        <f>IF(AND(AIRBNB[[#This Row],[PRECIO]]&lt;50,AIRBNB[[#This Row],[MIN_NOCHES]]&gt;3),"Dentro del presupuesto","No considerar")</f>
        <v>No considerar</v>
      </c>
      <c r="V5862" t="str">
        <f>VLOOKUP(AIRBNB[[#This Row],[HOST_ID]],Super_host[],5,FALSE)</f>
        <v>Host</v>
      </c>
    </row>
    <row r="5863" spans="1:22">
      <c r="A5863" s="4">
        <v>1186569</v>
      </c>
      <c r="B5863" t="s">
        <v>9029</v>
      </c>
      <c r="C5863" s="4">
        <v>6471461</v>
      </c>
      <c r="D5863" t="s">
        <v>334</v>
      </c>
      <c r="E5863" t="s">
        <v>9030</v>
      </c>
      <c r="F5863" s="4">
        <v>11385</v>
      </c>
      <c r="G5863" s="13" t="s">
        <v>7897</v>
      </c>
      <c r="H5863" s="13" t="s">
        <v>7937</v>
      </c>
      <c r="I5863" s="1">
        <v>4070823</v>
      </c>
      <c r="J5863" s="1">
        <v>-7389925</v>
      </c>
      <c r="K5863" t="s">
        <v>40</v>
      </c>
      <c r="L5863" s="20">
        <v>55</v>
      </c>
      <c r="M5863" s="4">
        <v>1</v>
      </c>
      <c r="N5863" s="4">
        <v>224</v>
      </c>
      <c r="O5863" s="2">
        <v>43648</v>
      </c>
      <c r="P5863" s="3">
        <v>3.87</v>
      </c>
      <c r="Q5863" s="4">
        <v>5</v>
      </c>
      <c r="R5863" s="3">
        <v>6.24</v>
      </c>
      <c r="S58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3" t="str">
        <f>IF(AIRBNB[[#This Row],[RUIDO(dB)]]&lt;=4,"Silencioso",IF(AIRBNB[[#This Row],[RUIDO(dB)]]&lt;=5.5,"Poco Ruidoso","Ruidoso"))</f>
        <v>Ruidoso</v>
      </c>
      <c r="U5863" t="str">
        <f>IF(AND(AIRBNB[[#This Row],[PRECIO]]&lt;50,AIRBNB[[#This Row],[MIN_NOCHES]]&gt;3),"Dentro del presupuesto","No considerar")</f>
        <v>No considerar</v>
      </c>
      <c r="V5863" t="str">
        <f>VLOOKUP(AIRBNB[[#This Row],[HOST_ID]],Super_host[],5,FALSE)</f>
        <v>Host</v>
      </c>
    </row>
    <row r="5864" spans="1:22">
      <c r="A5864" s="4">
        <v>1167658</v>
      </c>
      <c r="B5864" t="s">
        <v>14038</v>
      </c>
      <c r="C5864" s="4">
        <v>6394282</v>
      </c>
      <c r="D5864" t="s">
        <v>1666</v>
      </c>
      <c r="E5864" t="s">
        <v>14039</v>
      </c>
      <c r="F5864" s="4">
        <v>11222</v>
      </c>
      <c r="G5864" s="13" t="s">
        <v>4662</v>
      </c>
      <c r="H5864" s="13" t="s">
        <v>9249</v>
      </c>
      <c r="I5864" s="1">
        <v>4073135</v>
      </c>
      <c r="J5864" s="1">
        <v>-7395489</v>
      </c>
      <c r="K5864" t="s">
        <v>40</v>
      </c>
      <c r="L5864" s="20">
        <v>55</v>
      </c>
      <c r="M5864" s="4">
        <v>7</v>
      </c>
      <c r="N5864" s="4">
        <v>116</v>
      </c>
      <c r="O5864" s="2">
        <v>43625</v>
      </c>
      <c r="P5864" s="3">
        <v>1.57</v>
      </c>
      <c r="Q5864" s="4">
        <v>1</v>
      </c>
      <c r="R5864" s="3">
        <v>6.9</v>
      </c>
      <c r="S58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4" t="str">
        <f>IF(AIRBNB[[#This Row],[RUIDO(dB)]]&lt;=4,"Silencioso",IF(AIRBNB[[#This Row],[RUIDO(dB)]]&lt;=5.5,"Poco Ruidoso","Ruidoso"))</f>
        <v>Ruidoso</v>
      </c>
      <c r="U5864" t="str">
        <f>IF(AND(AIRBNB[[#This Row],[PRECIO]]&lt;50,AIRBNB[[#This Row],[MIN_NOCHES]]&gt;3),"Dentro del presupuesto","No considerar")</f>
        <v>No considerar</v>
      </c>
      <c r="V5864" t="str">
        <f>VLOOKUP(AIRBNB[[#This Row],[HOST_ID]],Super_host[],5,FALSE)</f>
        <v>Host</v>
      </c>
    </row>
    <row r="5865" spans="1:22">
      <c r="A5865" s="4">
        <v>1713409</v>
      </c>
      <c r="B5865" t="s">
        <v>12014</v>
      </c>
      <c r="C5865" s="4">
        <v>6144668</v>
      </c>
      <c r="D5865" t="s">
        <v>12015</v>
      </c>
      <c r="E5865" t="s">
        <v>12016</v>
      </c>
      <c r="F5865" s="4">
        <v>11237</v>
      </c>
      <c r="G5865" s="13" t="s">
        <v>4662</v>
      </c>
      <c r="H5865" s="13" t="s">
        <v>9274</v>
      </c>
      <c r="I5865" s="1">
        <v>4070306</v>
      </c>
      <c r="J5865" s="1">
        <v>-7392526</v>
      </c>
      <c r="K5865" t="s">
        <v>5</v>
      </c>
      <c r="L5865" s="20">
        <v>55</v>
      </c>
      <c r="M5865" s="4">
        <v>3</v>
      </c>
      <c r="N5865" s="4">
        <v>23</v>
      </c>
      <c r="O5865" s="2">
        <v>43639</v>
      </c>
      <c r="P5865" s="3">
        <v>0.33</v>
      </c>
      <c r="Q5865" s="4">
        <v>1</v>
      </c>
      <c r="R5865" s="3">
        <v>6.9</v>
      </c>
      <c r="S58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5" t="str">
        <f>IF(AIRBNB[[#This Row],[RUIDO(dB)]]&lt;=4,"Silencioso",IF(AIRBNB[[#This Row],[RUIDO(dB)]]&lt;=5.5,"Poco Ruidoso","Ruidoso"))</f>
        <v>Ruidoso</v>
      </c>
      <c r="U5865" t="str">
        <f>IF(AND(AIRBNB[[#This Row],[PRECIO]]&lt;50,AIRBNB[[#This Row],[MIN_NOCHES]]&gt;3),"Dentro del presupuesto","No considerar")</f>
        <v>No considerar</v>
      </c>
      <c r="V5865" t="str">
        <f>VLOOKUP(AIRBNB[[#This Row],[HOST_ID]],Super_host[],5,FALSE)</f>
        <v>Host</v>
      </c>
    </row>
    <row r="5866" spans="1:22">
      <c r="A5866" s="4">
        <v>4171406</v>
      </c>
      <c r="B5866" t="s">
        <v>13977</v>
      </c>
      <c r="C5866" s="4">
        <v>6032480</v>
      </c>
      <c r="D5866" t="s">
        <v>49</v>
      </c>
      <c r="E5866" t="s">
        <v>9378</v>
      </c>
      <c r="F5866" s="4">
        <v>11206</v>
      </c>
      <c r="G5866" s="13" t="s">
        <v>4662</v>
      </c>
      <c r="H5866" s="13" t="s">
        <v>9218</v>
      </c>
      <c r="I5866" s="1">
        <v>407095</v>
      </c>
      <c r="J5866" s="1">
        <v>-7394945</v>
      </c>
      <c r="K5866" t="s">
        <v>40</v>
      </c>
      <c r="L5866" s="20">
        <v>55</v>
      </c>
      <c r="M5866" s="4">
        <v>2</v>
      </c>
      <c r="N5866" s="4">
        <v>86</v>
      </c>
      <c r="O5866" s="2">
        <v>43627</v>
      </c>
      <c r="P5866" s="3">
        <v>1.49</v>
      </c>
      <c r="Q5866" s="4">
        <v>1</v>
      </c>
      <c r="R5866" s="3">
        <v>6.9</v>
      </c>
      <c r="S58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6" t="str">
        <f>IF(AIRBNB[[#This Row],[RUIDO(dB)]]&lt;=4,"Silencioso",IF(AIRBNB[[#This Row],[RUIDO(dB)]]&lt;=5.5,"Poco Ruidoso","Ruidoso"))</f>
        <v>Ruidoso</v>
      </c>
      <c r="U5866" t="str">
        <f>IF(AND(AIRBNB[[#This Row],[PRECIO]]&lt;50,AIRBNB[[#This Row],[MIN_NOCHES]]&gt;3),"Dentro del presupuesto","No considerar")</f>
        <v>No considerar</v>
      </c>
      <c r="V5866" t="str">
        <f>VLOOKUP(AIRBNB[[#This Row],[HOST_ID]],Super_host[],5,FALSE)</f>
        <v>Host</v>
      </c>
    </row>
    <row r="5867" spans="1:22">
      <c r="A5867" s="4">
        <v>3735483</v>
      </c>
      <c r="B5867" t="s">
        <v>13560</v>
      </c>
      <c r="C5867" s="4">
        <v>5064699</v>
      </c>
      <c r="D5867" t="s">
        <v>2309</v>
      </c>
      <c r="E5867" t="s">
        <v>13561</v>
      </c>
      <c r="F5867" s="4">
        <v>11221</v>
      </c>
      <c r="G5867" s="13" t="s">
        <v>4662</v>
      </c>
      <c r="H5867" s="13" t="s">
        <v>9230</v>
      </c>
      <c r="I5867" s="1">
        <v>4068732</v>
      </c>
      <c r="J5867" s="1">
        <v>-7394058</v>
      </c>
      <c r="K5867" t="s">
        <v>40</v>
      </c>
      <c r="L5867" s="20">
        <v>55</v>
      </c>
      <c r="M5867" s="4">
        <v>2</v>
      </c>
      <c r="N5867" s="4">
        <v>41</v>
      </c>
      <c r="O5867" s="2">
        <v>43469</v>
      </c>
      <c r="P5867" s="3">
        <v>1.0900000000000001</v>
      </c>
      <c r="Q5867" s="4">
        <v>1</v>
      </c>
      <c r="R5867" s="3">
        <v>6.9</v>
      </c>
      <c r="S58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7" t="str">
        <f>IF(AIRBNB[[#This Row],[RUIDO(dB)]]&lt;=4,"Silencioso",IF(AIRBNB[[#This Row],[RUIDO(dB)]]&lt;=5.5,"Poco Ruidoso","Ruidoso"))</f>
        <v>Ruidoso</v>
      </c>
      <c r="U5867" t="str">
        <f>IF(AND(AIRBNB[[#This Row],[PRECIO]]&lt;50,AIRBNB[[#This Row],[MIN_NOCHES]]&gt;3),"Dentro del presupuesto","No considerar")</f>
        <v>No considerar</v>
      </c>
      <c r="V5867" t="str">
        <f>VLOOKUP(AIRBNB[[#This Row],[HOST_ID]],Super_host[],5,FALSE)</f>
        <v>Host</v>
      </c>
    </row>
    <row r="5868" spans="1:22">
      <c r="A5868" s="4">
        <v>886808</v>
      </c>
      <c r="B5868" t="s">
        <v>8782</v>
      </c>
      <c r="C5868" s="4">
        <v>4701443</v>
      </c>
      <c r="D5868" t="s">
        <v>583</v>
      </c>
      <c r="E5868" t="s">
        <v>8783</v>
      </c>
      <c r="F5868" s="4">
        <v>11355</v>
      </c>
      <c r="G5868" s="13" t="s">
        <v>7897</v>
      </c>
      <c r="H5868" s="13" t="s">
        <v>7918</v>
      </c>
      <c r="I5868" s="1">
        <v>4075088</v>
      </c>
      <c r="J5868" s="1">
        <v>-7381029</v>
      </c>
      <c r="K5868" t="s">
        <v>40</v>
      </c>
      <c r="L5868" s="20">
        <v>55</v>
      </c>
      <c r="M5868" s="4">
        <v>1</v>
      </c>
      <c r="N5868" s="4">
        <v>116</v>
      </c>
      <c r="O5868" s="2">
        <v>43630</v>
      </c>
      <c r="P5868" s="3">
        <v>1.51</v>
      </c>
      <c r="Q5868" s="4">
        <v>5</v>
      </c>
      <c r="R5868" s="3">
        <v>6.24</v>
      </c>
      <c r="S58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8" t="str">
        <f>IF(AIRBNB[[#This Row],[RUIDO(dB)]]&lt;=4,"Silencioso",IF(AIRBNB[[#This Row],[RUIDO(dB)]]&lt;=5.5,"Poco Ruidoso","Ruidoso"))</f>
        <v>Ruidoso</v>
      </c>
      <c r="U5868" t="str">
        <f>IF(AND(AIRBNB[[#This Row],[PRECIO]]&lt;50,AIRBNB[[#This Row],[MIN_NOCHES]]&gt;3),"Dentro del presupuesto","No considerar")</f>
        <v>No considerar</v>
      </c>
      <c r="V5868" t="str">
        <f>VLOOKUP(AIRBNB[[#This Row],[HOST_ID]],Super_host[],5,FALSE)</f>
        <v>Host</v>
      </c>
    </row>
    <row r="5869" spans="1:22">
      <c r="A5869" s="4">
        <v>6247466</v>
      </c>
      <c r="B5869" t="s">
        <v>10373</v>
      </c>
      <c r="C5869" s="4">
        <v>4336757</v>
      </c>
      <c r="D5869" t="s">
        <v>1803</v>
      </c>
      <c r="E5869" t="s">
        <v>10374</v>
      </c>
      <c r="F5869" s="4">
        <v>11222</v>
      </c>
      <c r="G5869" s="13" t="s">
        <v>4662</v>
      </c>
      <c r="H5869" s="13" t="s">
        <v>9218</v>
      </c>
      <c r="I5869" s="1">
        <v>4071905</v>
      </c>
      <c r="J5869" s="1">
        <v>-7393905</v>
      </c>
      <c r="K5869" t="s">
        <v>40</v>
      </c>
      <c r="L5869" s="20">
        <v>55</v>
      </c>
      <c r="M5869" s="4">
        <v>3</v>
      </c>
      <c r="N5869" s="4">
        <v>4</v>
      </c>
      <c r="O5869" s="2">
        <v>42242</v>
      </c>
      <c r="P5869" s="3">
        <v>0.08</v>
      </c>
      <c r="Q5869" s="4">
        <v>1</v>
      </c>
      <c r="R5869" s="3">
        <v>6.9</v>
      </c>
      <c r="S58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69" t="str">
        <f>IF(AIRBNB[[#This Row],[RUIDO(dB)]]&lt;=4,"Silencioso",IF(AIRBNB[[#This Row],[RUIDO(dB)]]&lt;=5.5,"Poco Ruidoso","Ruidoso"))</f>
        <v>Ruidoso</v>
      </c>
      <c r="U5869" t="str">
        <f>IF(AND(AIRBNB[[#This Row],[PRECIO]]&lt;50,AIRBNB[[#This Row],[MIN_NOCHES]]&gt;3),"Dentro del presupuesto","No considerar")</f>
        <v>No considerar</v>
      </c>
      <c r="V5869" t="str">
        <f>VLOOKUP(AIRBNB[[#This Row],[HOST_ID]],Super_host[],5,FALSE)</f>
        <v>Host</v>
      </c>
    </row>
    <row r="5870" spans="1:22">
      <c r="A5870" s="4">
        <v>814911</v>
      </c>
      <c r="B5870" t="s">
        <v>9678</v>
      </c>
      <c r="C5870" s="4">
        <v>4281123</v>
      </c>
      <c r="D5870" t="s">
        <v>7524</v>
      </c>
      <c r="E5870" t="s">
        <v>9679</v>
      </c>
      <c r="F5870" s="4">
        <v>11221</v>
      </c>
      <c r="G5870" s="13" t="s">
        <v>4662</v>
      </c>
      <c r="H5870" s="13" t="s">
        <v>9274</v>
      </c>
      <c r="I5870" s="1">
        <v>406916</v>
      </c>
      <c r="J5870" s="1">
        <v>-7392294</v>
      </c>
      <c r="K5870" t="s">
        <v>40</v>
      </c>
      <c r="L5870" s="20">
        <v>55</v>
      </c>
      <c r="M5870" s="4">
        <v>2</v>
      </c>
      <c r="N5870" s="4">
        <v>2</v>
      </c>
      <c r="O5870" s="2">
        <v>43597</v>
      </c>
      <c r="P5870" s="3">
        <v>0.03</v>
      </c>
      <c r="Q5870" s="4">
        <v>1</v>
      </c>
      <c r="R5870" s="3">
        <v>6.9</v>
      </c>
      <c r="S58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0" t="str">
        <f>IF(AIRBNB[[#This Row],[RUIDO(dB)]]&lt;=4,"Silencioso",IF(AIRBNB[[#This Row],[RUIDO(dB)]]&lt;=5.5,"Poco Ruidoso","Ruidoso"))</f>
        <v>Ruidoso</v>
      </c>
      <c r="U5870" t="str">
        <f>IF(AND(AIRBNB[[#This Row],[PRECIO]]&lt;50,AIRBNB[[#This Row],[MIN_NOCHES]]&gt;3),"Dentro del presupuesto","No considerar")</f>
        <v>No considerar</v>
      </c>
      <c r="V5870" t="str">
        <f>VLOOKUP(AIRBNB[[#This Row],[HOST_ID]],Super_host[],5,FALSE)</f>
        <v>Host</v>
      </c>
    </row>
    <row r="5871" spans="1:22">
      <c r="A5871" s="4">
        <v>6619589</v>
      </c>
      <c r="B5871" t="s">
        <v>13653</v>
      </c>
      <c r="C5871" s="4">
        <v>4265630</v>
      </c>
      <c r="D5871" t="s">
        <v>13414</v>
      </c>
      <c r="E5871" t="s">
        <v>13654</v>
      </c>
      <c r="F5871" s="4">
        <v>11226</v>
      </c>
      <c r="G5871" s="13" t="s">
        <v>4662</v>
      </c>
      <c r="H5871" s="13" t="s">
        <v>9427</v>
      </c>
      <c r="I5871" s="1">
        <v>4064683</v>
      </c>
      <c r="J5871" s="1">
        <v>-7395429</v>
      </c>
      <c r="K5871" t="s">
        <v>5</v>
      </c>
      <c r="L5871" s="20">
        <v>55</v>
      </c>
      <c r="M5871" s="4">
        <v>3</v>
      </c>
      <c r="N5871" s="4">
        <v>58</v>
      </c>
      <c r="O5871" s="2">
        <v>43640</v>
      </c>
      <c r="P5871" s="3">
        <v>1.18</v>
      </c>
      <c r="Q5871" s="4">
        <v>1</v>
      </c>
      <c r="R5871" s="3">
        <v>6.9</v>
      </c>
      <c r="S58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1" t="str">
        <f>IF(AIRBNB[[#This Row],[RUIDO(dB)]]&lt;=4,"Silencioso",IF(AIRBNB[[#This Row],[RUIDO(dB)]]&lt;=5.5,"Poco Ruidoso","Ruidoso"))</f>
        <v>Ruidoso</v>
      </c>
      <c r="U5871" t="str">
        <f>IF(AND(AIRBNB[[#This Row],[PRECIO]]&lt;50,AIRBNB[[#This Row],[MIN_NOCHES]]&gt;3),"Dentro del presupuesto","No considerar")</f>
        <v>No considerar</v>
      </c>
      <c r="V5871" t="str">
        <f>VLOOKUP(AIRBNB[[#This Row],[HOST_ID]],Super_host[],5,FALSE)</f>
        <v>Host</v>
      </c>
    </row>
    <row r="5872" spans="1:22">
      <c r="A5872" s="4">
        <v>2198970</v>
      </c>
      <c r="B5872" t="s">
        <v>2068</v>
      </c>
      <c r="C5872" s="4">
        <v>4173868</v>
      </c>
      <c r="D5872" t="s">
        <v>2069</v>
      </c>
      <c r="E5872" t="s">
        <v>2070</v>
      </c>
      <c r="F5872" s="4">
        <v>10033</v>
      </c>
      <c r="G5872" s="13" t="s">
        <v>124</v>
      </c>
      <c r="H5872" s="13" t="s">
        <v>125</v>
      </c>
      <c r="I5872" s="1">
        <v>4084531</v>
      </c>
      <c r="J5872" s="1">
        <v>-7393583</v>
      </c>
      <c r="K5872" t="s">
        <v>40</v>
      </c>
      <c r="L5872" s="20">
        <v>55</v>
      </c>
      <c r="M5872" s="4">
        <v>7</v>
      </c>
      <c r="N5872" s="4">
        <v>9</v>
      </c>
      <c r="O5872" s="2">
        <v>43000</v>
      </c>
      <c r="P5872" s="3">
        <v>0.14000000000000001</v>
      </c>
      <c r="Q5872" s="4">
        <v>1</v>
      </c>
      <c r="R5872" s="3">
        <v>5.6</v>
      </c>
      <c r="S58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2" t="str">
        <f>IF(AIRBNB[[#This Row],[RUIDO(dB)]]&lt;=4,"Silencioso",IF(AIRBNB[[#This Row],[RUIDO(dB)]]&lt;=5.5,"Poco Ruidoso","Ruidoso"))</f>
        <v>Ruidoso</v>
      </c>
      <c r="U5872" t="str">
        <f>IF(AND(AIRBNB[[#This Row],[PRECIO]]&lt;50,AIRBNB[[#This Row],[MIN_NOCHES]]&gt;3),"Dentro del presupuesto","No considerar")</f>
        <v>No considerar</v>
      </c>
      <c r="V5872" t="str">
        <f>VLOOKUP(AIRBNB[[#This Row],[HOST_ID]],Super_host[],5,FALSE)</f>
        <v>Host</v>
      </c>
    </row>
    <row r="5873" spans="1:22">
      <c r="A5873" s="4">
        <v>4663807</v>
      </c>
      <c r="B5873" t="s">
        <v>1022</v>
      </c>
      <c r="C5873" s="4">
        <v>4098538</v>
      </c>
      <c r="D5873" t="s">
        <v>283</v>
      </c>
      <c r="E5873" t="s">
        <v>1023</v>
      </c>
      <c r="F5873" s="4">
        <v>10031</v>
      </c>
      <c r="G5873" s="13" t="s">
        <v>124</v>
      </c>
      <c r="H5873" s="13" t="s">
        <v>148</v>
      </c>
      <c r="I5873" s="1">
        <v>4082768</v>
      </c>
      <c r="J5873" s="1">
        <v>-7394737</v>
      </c>
      <c r="K5873" t="s">
        <v>5</v>
      </c>
      <c r="L5873" s="20">
        <v>55</v>
      </c>
      <c r="M5873" s="4">
        <v>14</v>
      </c>
      <c r="N5873" s="4">
        <v>2</v>
      </c>
      <c r="O5873" s="2">
        <v>42743</v>
      </c>
      <c r="P5873" s="3">
        <v>0.05</v>
      </c>
      <c r="Q5873" s="4">
        <v>1</v>
      </c>
      <c r="R5873" s="3">
        <v>5.6</v>
      </c>
      <c r="S58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3" t="str">
        <f>IF(AIRBNB[[#This Row],[RUIDO(dB)]]&lt;=4,"Silencioso",IF(AIRBNB[[#This Row],[RUIDO(dB)]]&lt;=5.5,"Poco Ruidoso","Ruidoso"))</f>
        <v>Ruidoso</v>
      </c>
      <c r="U5873" t="str">
        <f>IF(AND(AIRBNB[[#This Row],[PRECIO]]&lt;50,AIRBNB[[#This Row],[MIN_NOCHES]]&gt;3),"Dentro del presupuesto","No considerar")</f>
        <v>No considerar</v>
      </c>
      <c r="V5873" t="str">
        <f>VLOOKUP(AIRBNB[[#This Row],[HOST_ID]],Super_host[],5,FALSE)</f>
        <v>Host</v>
      </c>
    </row>
    <row r="5874" spans="1:22">
      <c r="A5874" s="4">
        <v>766964</v>
      </c>
      <c r="B5874" t="s">
        <v>8032</v>
      </c>
      <c r="C5874" s="4">
        <v>4044889</v>
      </c>
      <c r="D5874" t="s">
        <v>594</v>
      </c>
      <c r="E5874" t="s">
        <v>8033</v>
      </c>
      <c r="F5874" s="4">
        <v>11102</v>
      </c>
      <c r="G5874" s="13" t="s">
        <v>7897</v>
      </c>
      <c r="H5874" s="13" t="s">
        <v>7940</v>
      </c>
      <c r="I5874" s="1">
        <v>4077016</v>
      </c>
      <c r="J5874" s="1">
        <v>-7392316</v>
      </c>
      <c r="K5874" t="s">
        <v>40</v>
      </c>
      <c r="L5874" s="20">
        <v>55</v>
      </c>
      <c r="M5874" s="4">
        <v>80</v>
      </c>
      <c r="N5874" s="4">
        <v>3</v>
      </c>
      <c r="O5874" s="2">
        <v>41223</v>
      </c>
      <c r="P5874" s="3">
        <v>0.04</v>
      </c>
      <c r="Q5874" s="4">
        <v>5</v>
      </c>
      <c r="R5874" s="3">
        <v>6.24</v>
      </c>
      <c r="S58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4" t="str">
        <f>IF(AIRBNB[[#This Row],[RUIDO(dB)]]&lt;=4,"Silencioso",IF(AIRBNB[[#This Row],[RUIDO(dB)]]&lt;=5.5,"Poco Ruidoso","Ruidoso"))</f>
        <v>Ruidoso</v>
      </c>
      <c r="U5874" t="str">
        <f>IF(AND(AIRBNB[[#This Row],[PRECIO]]&lt;50,AIRBNB[[#This Row],[MIN_NOCHES]]&gt;3),"Dentro del presupuesto","No considerar")</f>
        <v>No considerar</v>
      </c>
      <c r="V5874" t="str">
        <f>VLOOKUP(AIRBNB[[#This Row],[HOST_ID]],Super_host[],5,FALSE)</f>
        <v>Host</v>
      </c>
    </row>
    <row r="5875" spans="1:22">
      <c r="A5875" s="4">
        <v>1777007</v>
      </c>
      <c r="B5875" t="s">
        <v>6170</v>
      </c>
      <c r="C5875" s="4">
        <v>3980927</v>
      </c>
      <c r="D5875" t="s">
        <v>6171</v>
      </c>
      <c r="E5875" t="s">
        <v>6172</v>
      </c>
      <c r="F5875" s="4">
        <v>10280</v>
      </c>
      <c r="G5875" s="13" t="s">
        <v>124</v>
      </c>
      <c r="H5875" s="13" t="s">
        <v>698</v>
      </c>
      <c r="I5875" s="1">
        <v>4071078</v>
      </c>
      <c r="J5875" s="1">
        <v>-7401623</v>
      </c>
      <c r="K5875" t="s">
        <v>268</v>
      </c>
      <c r="L5875" s="20">
        <v>55</v>
      </c>
      <c r="M5875" s="4">
        <v>1</v>
      </c>
      <c r="N5875" s="4">
        <v>205</v>
      </c>
      <c r="O5875" s="2">
        <v>43631</v>
      </c>
      <c r="P5875" s="3">
        <v>3.04</v>
      </c>
      <c r="Q5875" s="4">
        <v>1</v>
      </c>
      <c r="R5875" s="3">
        <v>5.6</v>
      </c>
      <c r="S58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5" t="str">
        <f>IF(AIRBNB[[#This Row],[RUIDO(dB)]]&lt;=4,"Silencioso",IF(AIRBNB[[#This Row],[RUIDO(dB)]]&lt;=5.5,"Poco Ruidoso","Ruidoso"))</f>
        <v>Ruidoso</v>
      </c>
      <c r="U5875" t="str">
        <f>IF(AND(AIRBNB[[#This Row],[PRECIO]]&lt;50,AIRBNB[[#This Row],[MIN_NOCHES]]&gt;3),"Dentro del presupuesto","No considerar")</f>
        <v>No considerar</v>
      </c>
      <c r="V5875" t="str">
        <f>VLOOKUP(AIRBNB[[#This Row],[HOST_ID]],Super_host[],5,FALSE)</f>
        <v>Host</v>
      </c>
    </row>
    <row r="5876" spans="1:22">
      <c r="A5876" s="4">
        <v>755703</v>
      </c>
      <c r="B5876" t="s">
        <v>11015</v>
      </c>
      <c r="C5876" s="4">
        <v>3977693</v>
      </c>
      <c r="D5876" t="s">
        <v>1066</v>
      </c>
      <c r="E5876" t="s">
        <v>11016</v>
      </c>
      <c r="F5876" s="4">
        <v>11206</v>
      </c>
      <c r="G5876" s="13" t="s">
        <v>4662</v>
      </c>
      <c r="H5876" s="13" t="s">
        <v>9274</v>
      </c>
      <c r="I5876" s="1">
        <v>4070118</v>
      </c>
      <c r="J5876" s="1">
        <v>-7392826</v>
      </c>
      <c r="K5876" t="s">
        <v>40</v>
      </c>
      <c r="L5876" s="20">
        <v>55</v>
      </c>
      <c r="M5876" s="4">
        <v>3</v>
      </c>
      <c r="N5876" s="4">
        <v>10</v>
      </c>
      <c r="O5876" s="2">
        <v>42304</v>
      </c>
      <c r="P5876" s="3">
        <v>0.15</v>
      </c>
      <c r="Q5876" s="4">
        <v>1</v>
      </c>
      <c r="R5876" s="3">
        <v>6.9</v>
      </c>
      <c r="S58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6" t="str">
        <f>IF(AIRBNB[[#This Row],[RUIDO(dB)]]&lt;=4,"Silencioso",IF(AIRBNB[[#This Row],[RUIDO(dB)]]&lt;=5.5,"Poco Ruidoso","Ruidoso"))</f>
        <v>Ruidoso</v>
      </c>
      <c r="U5876" t="str">
        <f>IF(AND(AIRBNB[[#This Row],[PRECIO]]&lt;50,AIRBNB[[#This Row],[MIN_NOCHES]]&gt;3),"Dentro del presupuesto","No considerar")</f>
        <v>No considerar</v>
      </c>
      <c r="V5876" t="str">
        <f>VLOOKUP(AIRBNB[[#This Row],[HOST_ID]],Super_host[],5,FALSE)</f>
        <v>Host</v>
      </c>
    </row>
    <row r="5877" spans="1:22">
      <c r="A5877" s="4">
        <v>749965</v>
      </c>
      <c r="B5877" t="s">
        <v>9974</v>
      </c>
      <c r="C5877" s="4">
        <v>3905456</v>
      </c>
      <c r="D5877" t="s">
        <v>1713</v>
      </c>
      <c r="E5877" t="s">
        <v>9975</v>
      </c>
      <c r="F5877" s="4">
        <v>11226</v>
      </c>
      <c r="G5877" s="13" t="s">
        <v>4662</v>
      </c>
      <c r="H5877" s="13" t="s">
        <v>9427</v>
      </c>
      <c r="I5877" s="1">
        <v>4064294</v>
      </c>
      <c r="J5877" s="1">
        <v>-7396016</v>
      </c>
      <c r="K5877" t="s">
        <v>5</v>
      </c>
      <c r="L5877" s="20">
        <v>55</v>
      </c>
      <c r="M5877" s="4">
        <v>1</v>
      </c>
      <c r="N5877" s="4">
        <v>3</v>
      </c>
      <c r="O5877" s="2">
        <v>42603</v>
      </c>
      <c r="P5877" s="3">
        <v>0.05</v>
      </c>
      <c r="Q5877" s="4">
        <v>1</v>
      </c>
      <c r="R5877" s="3">
        <v>6.9</v>
      </c>
      <c r="S58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7" t="str">
        <f>IF(AIRBNB[[#This Row],[RUIDO(dB)]]&lt;=4,"Silencioso",IF(AIRBNB[[#This Row],[RUIDO(dB)]]&lt;=5.5,"Poco Ruidoso","Ruidoso"))</f>
        <v>Ruidoso</v>
      </c>
      <c r="U5877" t="str">
        <f>IF(AND(AIRBNB[[#This Row],[PRECIO]]&lt;50,AIRBNB[[#This Row],[MIN_NOCHES]]&gt;3),"Dentro del presupuesto","No considerar")</f>
        <v>No considerar</v>
      </c>
      <c r="V5877" t="str">
        <f>VLOOKUP(AIRBNB[[#This Row],[HOST_ID]],Super_host[],5,FALSE)</f>
        <v>Host</v>
      </c>
    </row>
    <row r="5878" spans="1:22">
      <c r="A5878" s="4">
        <v>698162</v>
      </c>
      <c r="B5878" t="s">
        <v>4781</v>
      </c>
      <c r="C5878" s="4">
        <v>3577848</v>
      </c>
      <c r="D5878" t="s">
        <v>4782</v>
      </c>
      <c r="E5878" t="s">
        <v>4783</v>
      </c>
      <c r="F5878" s="4">
        <v>10034</v>
      </c>
      <c r="G5878" s="13" t="s">
        <v>124</v>
      </c>
      <c r="H5878" s="13" t="s">
        <v>241</v>
      </c>
      <c r="I5878" s="1">
        <v>4086737</v>
      </c>
      <c r="J5878" s="1">
        <v>-7391877</v>
      </c>
      <c r="K5878" t="s">
        <v>5</v>
      </c>
      <c r="L5878" s="20">
        <v>55</v>
      </c>
      <c r="M5878" s="4">
        <v>2</v>
      </c>
      <c r="N5878" s="4">
        <v>79</v>
      </c>
      <c r="O5878" s="2">
        <v>43579</v>
      </c>
      <c r="P5878" s="3">
        <v>0.96</v>
      </c>
      <c r="Q5878" s="4">
        <v>1</v>
      </c>
      <c r="R5878" s="3">
        <v>5.6</v>
      </c>
      <c r="S58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8" t="str">
        <f>IF(AIRBNB[[#This Row],[RUIDO(dB)]]&lt;=4,"Silencioso",IF(AIRBNB[[#This Row],[RUIDO(dB)]]&lt;=5.5,"Poco Ruidoso","Ruidoso"))</f>
        <v>Ruidoso</v>
      </c>
      <c r="U5878" t="str">
        <f>IF(AND(AIRBNB[[#This Row],[PRECIO]]&lt;50,AIRBNB[[#This Row],[MIN_NOCHES]]&gt;3),"Dentro del presupuesto","No considerar")</f>
        <v>No considerar</v>
      </c>
      <c r="V5878" t="str">
        <f>VLOOKUP(AIRBNB[[#This Row],[HOST_ID]],Super_host[],5,FALSE)</f>
        <v>Host</v>
      </c>
    </row>
    <row r="5879" spans="1:22">
      <c r="A5879" s="4">
        <v>5232121</v>
      </c>
      <c r="B5879" t="s">
        <v>8824</v>
      </c>
      <c r="C5879" s="4">
        <v>3339701</v>
      </c>
      <c r="D5879" t="s">
        <v>8825</v>
      </c>
      <c r="E5879" t="s">
        <v>8826</v>
      </c>
      <c r="F5879" s="4">
        <v>11105</v>
      </c>
      <c r="G5879" s="13" t="s">
        <v>7897</v>
      </c>
      <c r="H5879" s="13" t="s">
        <v>7898</v>
      </c>
      <c r="I5879" s="1">
        <v>4077776</v>
      </c>
      <c r="J5879" s="1">
        <v>-7391612</v>
      </c>
      <c r="K5879" t="s">
        <v>40</v>
      </c>
      <c r="L5879" s="20">
        <v>55</v>
      </c>
      <c r="M5879" s="4">
        <v>1</v>
      </c>
      <c r="N5879" s="4">
        <v>90</v>
      </c>
      <c r="O5879" s="2">
        <v>43637</v>
      </c>
      <c r="P5879" s="3">
        <v>1.72</v>
      </c>
      <c r="Q5879" s="4">
        <v>5</v>
      </c>
      <c r="R5879" s="3">
        <v>6.24</v>
      </c>
      <c r="S58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79" t="str">
        <f>IF(AIRBNB[[#This Row],[RUIDO(dB)]]&lt;=4,"Silencioso",IF(AIRBNB[[#This Row],[RUIDO(dB)]]&lt;=5.5,"Poco Ruidoso","Ruidoso"))</f>
        <v>Ruidoso</v>
      </c>
      <c r="U5879" t="str">
        <f>IF(AND(AIRBNB[[#This Row],[PRECIO]]&lt;50,AIRBNB[[#This Row],[MIN_NOCHES]]&gt;3),"Dentro del presupuesto","No considerar")</f>
        <v>No considerar</v>
      </c>
      <c r="V5879" t="str">
        <f>VLOOKUP(AIRBNB[[#This Row],[HOST_ID]],Super_host[],5,FALSE)</f>
        <v>Host</v>
      </c>
    </row>
    <row r="5880" spans="1:22">
      <c r="A5880" s="4">
        <v>1212319</v>
      </c>
      <c r="B5880" t="s">
        <v>1303</v>
      </c>
      <c r="C5880" s="4">
        <v>3166165</v>
      </c>
      <c r="D5880" t="s">
        <v>466</v>
      </c>
      <c r="E5880" t="s">
        <v>1304</v>
      </c>
      <c r="F5880" s="4">
        <v>10033</v>
      </c>
      <c r="G5880" s="13" t="s">
        <v>124</v>
      </c>
      <c r="H5880" s="13" t="s">
        <v>125</v>
      </c>
      <c r="I5880" s="1">
        <v>4085121</v>
      </c>
      <c r="J5880" s="1">
        <v>-7393734</v>
      </c>
      <c r="K5880" t="s">
        <v>40</v>
      </c>
      <c r="L5880" s="20">
        <v>55</v>
      </c>
      <c r="M5880" s="4">
        <v>5</v>
      </c>
      <c r="N5880" s="4">
        <v>4</v>
      </c>
      <c r="O5880" s="2">
        <v>42601</v>
      </c>
      <c r="P5880" s="3">
        <v>7.0000000000000007E-2</v>
      </c>
      <c r="Q5880" s="4">
        <v>1</v>
      </c>
      <c r="R5880" s="3">
        <v>5.6</v>
      </c>
      <c r="S58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0" t="str">
        <f>IF(AIRBNB[[#This Row],[RUIDO(dB)]]&lt;=4,"Silencioso",IF(AIRBNB[[#This Row],[RUIDO(dB)]]&lt;=5.5,"Poco Ruidoso","Ruidoso"))</f>
        <v>Ruidoso</v>
      </c>
      <c r="U5880" t="str">
        <f>IF(AND(AIRBNB[[#This Row],[PRECIO]]&lt;50,AIRBNB[[#This Row],[MIN_NOCHES]]&gt;3),"Dentro del presupuesto","No considerar")</f>
        <v>No considerar</v>
      </c>
      <c r="V5880" t="str">
        <f>VLOOKUP(AIRBNB[[#This Row],[HOST_ID]],Super_host[],5,FALSE)</f>
        <v>Host</v>
      </c>
    </row>
    <row r="5881" spans="1:22">
      <c r="A5881" s="4">
        <v>624222</v>
      </c>
      <c r="B5881" t="s">
        <v>2422</v>
      </c>
      <c r="C5881" s="4">
        <v>3097033</v>
      </c>
      <c r="D5881" t="s">
        <v>2423</v>
      </c>
      <c r="E5881" t="s">
        <v>2424</v>
      </c>
      <c r="F5881" s="4">
        <v>10026</v>
      </c>
      <c r="G5881" s="13" t="s">
        <v>124</v>
      </c>
      <c r="H5881" s="13" t="s">
        <v>148</v>
      </c>
      <c r="I5881" s="1">
        <v>4080352</v>
      </c>
      <c r="J5881" s="1">
        <v>-7395127</v>
      </c>
      <c r="K5881" t="s">
        <v>5</v>
      </c>
      <c r="L5881" s="20">
        <v>55</v>
      </c>
      <c r="M5881" s="4">
        <v>2</v>
      </c>
      <c r="N5881" s="4">
        <v>15</v>
      </c>
      <c r="O5881" s="2">
        <v>43582</v>
      </c>
      <c r="P5881" s="3">
        <v>0.18</v>
      </c>
      <c r="Q5881" s="4">
        <v>1</v>
      </c>
      <c r="R5881" s="3">
        <v>5.6</v>
      </c>
      <c r="S58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1" t="str">
        <f>IF(AIRBNB[[#This Row],[RUIDO(dB)]]&lt;=4,"Silencioso",IF(AIRBNB[[#This Row],[RUIDO(dB)]]&lt;=5.5,"Poco Ruidoso","Ruidoso"))</f>
        <v>Ruidoso</v>
      </c>
      <c r="U5881" t="str">
        <f>IF(AND(AIRBNB[[#This Row],[PRECIO]]&lt;50,AIRBNB[[#This Row],[MIN_NOCHES]]&gt;3),"Dentro del presupuesto","No considerar")</f>
        <v>No considerar</v>
      </c>
      <c r="V5881" t="str">
        <f>VLOOKUP(AIRBNB[[#This Row],[HOST_ID]],Super_host[],5,FALSE)</f>
        <v>Host</v>
      </c>
    </row>
    <row r="5882" spans="1:22">
      <c r="A5882" s="4">
        <v>5942962</v>
      </c>
      <c r="B5882" t="s">
        <v>8495</v>
      </c>
      <c r="C5882" s="4">
        <v>2981156</v>
      </c>
      <c r="D5882" t="s">
        <v>8330</v>
      </c>
      <c r="E5882" t="s">
        <v>8496</v>
      </c>
      <c r="F5882" s="4">
        <v>11106</v>
      </c>
      <c r="G5882" s="13" t="s">
        <v>7897</v>
      </c>
      <c r="H5882" s="13" t="s">
        <v>7905</v>
      </c>
      <c r="I5882" s="1">
        <v>407618</v>
      </c>
      <c r="J5882" s="1">
        <v>-7392728</v>
      </c>
      <c r="K5882" t="s">
        <v>268</v>
      </c>
      <c r="L5882" s="20">
        <v>55</v>
      </c>
      <c r="M5882" s="4">
        <v>1</v>
      </c>
      <c r="N5882" s="4">
        <v>26</v>
      </c>
      <c r="O5882" s="2">
        <v>43436</v>
      </c>
      <c r="P5882" s="3">
        <v>0.55000000000000004</v>
      </c>
      <c r="Q5882" s="4">
        <v>5</v>
      </c>
      <c r="R5882" s="3">
        <v>6.24</v>
      </c>
      <c r="S58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2" t="str">
        <f>IF(AIRBNB[[#This Row],[RUIDO(dB)]]&lt;=4,"Silencioso",IF(AIRBNB[[#This Row],[RUIDO(dB)]]&lt;=5.5,"Poco Ruidoso","Ruidoso"))</f>
        <v>Ruidoso</v>
      </c>
      <c r="U5882" t="str">
        <f>IF(AND(AIRBNB[[#This Row],[PRECIO]]&lt;50,AIRBNB[[#This Row],[MIN_NOCHES]]&gt;3),"Dentro del presupuesto","No considerar")</f>
        <v>No considerar</v>
      </c>
      <c r="V5882" t="str">
        <f>VLOOKUP(AIRBNB[[#This Row],[HOST_ID]],Super_host[],5,FALSE)</f>
        <v>Host</v>
      </c>
    </row>
    <row r="5883" spans="1:22">
      <c r="A5883" s="4">
        <v>602250</v>
      </c>
      <c r="B5883" t="s">
        <v>9193</v>
      </c>
      <c r="C5883" s="4">
        <v>2979607</v>
      </c>
      <c r="D5883" t="s">
        <v>1551</v>
      </c>
      <c r="E5883" t="s">
        <v>9194</v>
      </c>
      <c r="F5883" s="4">
        <v>11411</v>
      </c>
      <c r="G5883" s="13" t="s">
        <v>7897</v>
      </c>
      <c r="H5883" s="13" t="s">
        <v>9195</v>
      </c>
      <c r="I5883" s="1">
        <v>4069249</v>
      </c>
      <c r="J5883" s="1">
        <v>-7373382</v>
      </c>
      <c r="K5883" t="s">
        <v>40</v>
      </c>
      <c r="L5883" s="20">
        <v>55</v>
      </c>
      <c r="M5883" s="4">
        <v>3</v>
      </c>
      <c r="N5883" s="4">
        <v>0</v>
      </c>
      <c r="O5883" s="2">
        <v>43381</v>
      </c>
      <c r="P5883" s="3">
        <v>0.04</v>
      </c>
      <c r="Q5883" s="4">
        <v>5</v>
      </c>
      <c r="R5883" s="3">
        <v>6.24</v>
      </c>
      <c r="S58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3" t="str">
        <f>IF(AIRBNB[[#This Row],[RUIDO(dB)]]&lt;=4,"Silencioso",IF(AIRBNB[[#This Row],[RUIDO(dB)]]&lt;=5.5,"Poco Ruidoso","Ruidoso"))</f>
        <v>Ruidoso</v>
      </c>
      <c r="U5883" t="str">
        <f>IF(AND(AIRBNB[[#This Row],[PRECIO]]&lt;50,AIRBNB[[#This Row],[MIN_NOCHES]]&gt;3),"Dentro del presupuesto","No considerar")</f>
        <v>No considerar</v>
      </c>
      <c r="V5883" t="str">
        <f>VLOOKUP(AIRBNB[[#This Row],[HOST_ID]],Super_host[],5,FALSE)</f>
        <v>Host</v>
      </c>
    </row>
    <row r="5884" spans="1:22">
      <c r="A5884" s="4">
        <v>3684144</v>
      </c>
      <c r="B5884" t="s">
        <v>12312</v>
      </c>
      <c r="C5884" s="4">
        <v>2955491</v>
      </c>
      <c r="D5884" t="s">
        <v>12313</v>
      </c>
      <c r="E5884" t="s">
        <v>12314</v>
      </c>
      <c r="F5884" s="4">
        <v>11207</v>
      </c>
      <c r="G5884" s="13" t="s">
        <v>4662</v>
      </c>
      <c r="H5884" s="13" t="s">
        <v>9274</v>
      </c>
      <c r="I5884" s="1">
        <v>4069753</v>
      </c>
      <c r="J5884" s="1">
        <v>-7393619</v>
      </c>
      <c r="K5884" t="s">
        <v>40</v>
      </c>
      <c r="L5884" s="20">
        <v>55</v>
      </c>
      <c r="M5884" s="4">
        <v>2</v>
      </c>
      <c r="N5884" s="4">
        <v>20</v>
      </c>
      <c r="O5884" s="2">
        <v>43641</v>
      </c>
      <c r="P5884" s="3">
        <v>0.41</v>
      </c>
      <c r="Q5884" s="4">
        <v>1</v>
      </c>
      <c r="R5884" s="3">
        <v>6.9</v>
      </c>
      <c r="S58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4" t="str">
        <f>IF(AIRBNB[[#This Row],[RUIDO(dB)]]&lt;=4,"Silencioso",IF(AIRBNB[[#This Row],[RUIDO(dB)]]&lt;=5.5,"Poco Ruidoso","Ruidoso"))</f>
        <v>Ruidoso</v>
      </c>
      <c r="U5884" t="str">
        <f>IF(AND(AIRBNB[[#This Row],[PRECIO]]&lt;50,AIRBNB[[#This Row],[MIN_NOCHES]]&gt;3),"Dentro del presupuesto","No considerar")</f>
        <v>No considerar</v>
      </c>
      <c r="V5884" t="str">
        <f>VLOOKUP(AIRBNB[[#This Row],[HOST_ID]],Super_host[],5,FALSE)</f>
        <v>Host</v>
      </c>
    </row>
    <row r="5885" spans="1:22">
      <c r="A5885" s="4">
        <v>593320</v>
      </c>
      <c r="B5885" t="s">
        <v>5632</v>
      </c>
      <c r="C5885" s="4">
        <v>2929756</v>
      </c>
      <c r="D5885" t="s">
        <v>764</v>
      </c>
      <c r="E5885" t="s">
        <v>5633</v>
      </c>
      <c r="F5885" s="4">
        <v>10034</v>
      </c>
      <c r="G5885" s="13" t="s">
        <v>124</v>
      </c>
      <c r="H5885" s="13" t="s">
        <v>241</v>
      </c>
      <c r="I5885" s="1">
        <v>4086345</v>
      </c>
      <c r="J5885" s="1">
        <v>-7392039</v>
      </c>
      <c r="K5885" t="s">
        <v>40</v>
      </c>
      <c r="L5885" s="20">
        <v>55</v>
      </c>
      <c r="M5885" s="4">
        <v>4</v>
      </c>
      <c r="N5885" s="4">
        <v>160</v>
      </c>
      <c r="O5885" s="2">
        <v>43628</v>
      </c>
      <c r="P5885" s="3">
        <v>1.89</v>
      </c>
      <c r="Q5885" s="4">
        <v>1</v>
      </c>
      <c r="R5885" s="3">
        <v>5.6</v>
      </c>
      <c r="S58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5" t="str">
        <f>IF(AIRBNB[[#This Row],[RUIDO(dB)]]&lt;=4,"Silencioso",IF(AIRBNB[[#This Row],[RUIDO(dB)]]&lt;=5.5,"Poco Ruidoso","Ruidoso"))</f>
        <v>Ruidoso</v>
      </c>
      <c r="U5885" t="str">
        <f>IF(AND(AIRBNB[[#This Row],[PRECIO]]&lt;50,AIRBNB[[#This Row],[MIN_NOCHES]]&gt;3),"Dentro del presupuesto","No considerar")</f>
        <v>No considerar</v>
      </c>
      <c r="V5885" t="str">
        <f>VLOOKUP(AIRBNB[[#This Row],[HOST_ID]],Super_host[],5,FALSE)</f>
        <v>Host</v>
      </c>
    </row>
    <row r="5886" spans="1:22">
      <c r="A5886" s="4">
        <v>546383</v>
      </c>
      <c r="B5886" t="s">
        <v>9064</v>
      </c>
      <c r="C5886" s="4">
        <v>2680820</v>
      </c>
      <c r="D5886" t="s">
        <v>5335</v>
      </c>
      <c r="E5886" t="s">
        <v>9065</v>
      </c>
      <c r="F5886" s="4">
        <v>11355</v>
      </c>
      <c r="G5886" s="13" t="s">
        <v>7897</v>
      </c>
      <c r="H5886" s="13" t="s">
        <v>7918</v>
      </c>
      <c r="I5886" s="1">
        <v>4075578</v>
      </c>
      <c r="J5886" s="1">
        <v>-7381948</v>
      </c>
      <c r="K5886" t="s">
        <v>40</v>
      </c>
      <c r="L5886" s="20">
        <v>55</v>
      </c>
      <c r="M5886" s="4">
        <v>1</v>
      </c>
      <c r="N5886" s="4">
        <v>474</v>
      </c>
      <c r="O5886" s="2">
        <v>43610</v>
      </c>
      <c r="P5886" s="3">
        <v>5.53</v>
      </c>
      <c r="Q5886" s="4">
        <v>5</v>
      </c>
      <c r="R5886" s="3">
        <v>6.24</v>
      </c>
      <c r="S58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6" t="str">
        <f>IF(AIRBNB[[#This Row],[RUIDO(dB)]]&lt;=4,"Silencioso",IF(AIRBNB[[#This Row],[RUIDO(dB)]]&lt;=5.5,"Poco Ruidoso","Ruidoso"))</f>
        <v>Ruidoso</v>
      </c>
      <c r="U5886" t="str">
        <f>IF(AND(AIRBNB[[#This Row],[PRECIO]]&lt;50,AIRBNB[[#This Row],[MIN_NOCHES]]&gt;3),"Dentro del presupuesto","No considerar")</f>
        <v>No considerar</v>
      </c>
      <c r="V5886" t="str">
        <f>VLOOKUP(AIRBNB[[#This Row],[HOST_ID]],Super_host[],5,FALSE)</f>
        <v>Host</v>
      </c>
    </row>
    <row r="5887" spans="1:22">
      <c r="A5887" s="4">
        <v>568661</v>
      </c>
      <c r="B5887" t="s">
        <v>12275</v>
      </c>
      <c r="C5887" s="4">
        <v>2590864</v>
      </c>
      <c r="D5887" t="s">
        <v>105</v>
      </c>
      <c r="E5887" t="s">
        <v>12276</v>
      </c>
      <c r="F5887" s="4">
        <v>11237</v>
      </c>
      <c r="G5887" s="13" t="s">
        <v>4662</v>
      </c>
      <c r="H5887" s="13" t="s">
        <v>9274</v>
      </c>
      <c r="I5887" s="1">
        <v>4070779</v>
      </c>
      <c r="J5887" s="1">
        <v>-7392129</v>
      </c>
      <c r="K5887" t="s">
        <v>5</v>
      </c>
      <c r="L5887" s="20">
        <v>55</v>
      </c>
      <c r="M5887" s="4">
        <v>90</v>
      </c>
      <c r="N5887" s="4">
        <v>32</v>
      </c>
      <c r="O5887" s="2">
        <v>43626</v>
      </c>
      <c r="P5887" s="3">
        <v>0.4</v>
      </c>
      <c r="Q5887" s="4">
        <v>1</v>
      </c>
      <c r="R5887" s="3">
        <v>6.9</v>
      </c>
      <c r="S58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7" t="str">
        <f>IF(AIRBNB[[#This Row],[RUIDO(dB)]]&lt;=4,"Silencioso",IF(AIRBNB[[#This Row],[RUIDO(dB)]]&lt;=5.5,"Poco Ruidoso","Ruidoso"))</f>
        <v>Ruidoso</v>
      </c>
      <c r="U5887" t="str">
        <f>IF(AND(AIRBNB[[#This Row],[PRECIO]]&lt;50,AIRBNB[[#This Row],[MIN_NOCHES]]&gt;3),"Dentro del presupuesto","No considerar")</f>
        <v>No considerar</v>
      </c>
      <c r="V5887" t="str">
        <f>VLOOKUP(AIRBNB[[#This Row],[HOST_ID]],Super_host[],5,FALSE)</f>
        <v>Host</v>
      </c>
    </row>
    <row r="5888" spans="1:22">
      <c r="A5888" s="4">
        <v>458154</v>
      </c>
      <c r="B5888" t="s">
        <v>14003</v>
      </c>
      <c r="C5888" s="4">
        <v>2268393</v>
      </c>
      <c r="D5888" t="s">
        <v>14004</v>
      </c>
      <c r="E5888" t="s">
        <v>14005</v>
      </c>
      <c r="F5888" s="4">
        <v>11206</v>
      </c>
      <c r="G5888" s="13" t="s">
        <v>4662</v>
      </c>
      <c r="H5888" s="13" t="s">
        <v>9218</v>
      </c>
      <c r="I5888" s="1">
        <v>407061</v>
      </c>
      <c r="J5888" s="1">
        <v>-7394531</v>
      </c>
      <c r="K5888" t="s">
        <v>40</v>
      </c>
      <c r="L5888" s="20">
        <v>55</v>
      </c>
      <c r="M5888" s="4">
        <v>4</v>
      </c>
      <c r="N5888" s="4">
        <v>132</v>
      </c>
      <c r="O5888" s="2">
        <v>43626</v>
      </c>
      <c r="P5888" s="3">
        <v>1.51</v>
      </c>
      <c r="Q5888" s="4">
        <v>1</v>
      </c>
      <c r="R5888" s="3">
        <v>6.9</v>
      </c>
      <c r="S58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8" t="str">
        <f>IF(AIRBNB[[#This Row],[RUIDO(dB)]]&lt;=4,"Silencioso",IF(AIRBNB[[#This Row],[RUIDO(dB)]]&lt;=5.5,"Poco Ruidoso","Ruidoso"))</f>
        <v>Ruidoso</v>
      </c>
      <c r="U5888" t="str">
        <f>IF(AND(AIRBNB[[#This Row],[PRECIO]]&lt;50,AIRBNB[[#This Row],[MIN_NOCHES]]&gt;3),"Dentro del presupuesto","No considerar")</f>
        <v>No considerar</v>
      </c>
      <c r="V5888" t="str">
        <f>VLOOKUP(AIRBNB[[#This Row],[HOST_ID]],Super_host[],5,FALSE)</f>
        <v>Host</v>
      </c>
    </row>
    <row r="5889" spans="1:22">
      <c r="A5889" s="4">
        <v>436916</v>
      </c>
      <c r="B5889" t="s">
        <v>1442</v>
      </c>
      <c r="C5889" s="4">
        <v>2169825</v>
      </c>
      <c r="D5889" t="s">
        <v>1443</v>
      </c>
      <c r="E5889" t="s">
        <v>1444</v>
      </c>
      <c r="F5889" s="4">
        <v>10031</v>
      </c>
      <c r="G5889" s="13" t="s">
        <v>124</v>
      </c>
      <c r="H5889" s="13" t="s">
        <v>148</v>
      </c>
      <c r="I5889" s="1">
        <v>4082669</v>
      </c>
      <c r="J5889" s="1">
        <v>-7394281</v>
      </c>
      <c r="K5889" t="s">
        <v>40</v>
      </c>
      <c r="L5889" s="20">
        <v>55</v>
      </c>
      <c r="M5889" s="4">
        <v>2</v>
      </c>
      <c r="N5889" s="4">
        <v>7</v>
      </c>
      <c r="O5889" s="2">
        <v>42654</v>
      </c>
      <c r="P5889" s="3">
        <v>0.08</v>
      </c>
      <c r="Q5889" s="4">
        <v>1</v>
      </c>
      <c r="R5889" s="3">
        <v>5.6</v>
      </c>
      <c r="S58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89" t="str">
        <f>IF(AIRBNB[[#This Row],[RUIDO(dB)]]&lt;=4,"Silencioso",IF(AIRBNB[[#This Row],[RUIDO(dB)]]&lt;=5.5,"Poco Ruidoso","Ruidoso"))</f>
        <v>Ruidoso</v>
      </c>
      <c r="U5889" t="str">
        <f>IF(AND(AIRBNB[[#This Row],[PRECIO]]&lt;50,AIRBNB[[#This Row],[MIN_NOCHES]]&gt;3),"Dentro del presupuesto","No considerar")</f>
        <v>No considerar</v>
      </c>
      <c r="V5889" t="str">
        <f>VLOOKUP(AIRBNB[[#This Row],[HOST_ID]],Super_host[],5,FALSE)</f>
        <v>Host</v>
      </c>
    </row>
    <row r="5890" spans="1:22">
      <c r="A5890" s="4">
        <v>471914</v>
      </c>
      <c r="B5890" t="s">
        <v>11121</v>
      </c>
      <c r="C5890" s="4">
        <v>2147438</v>
      </c>
      <c r="D5890" t="s">
        <v>1174</v>
      </c>
      <c r="E5890" t="s">
        <v>11122</v>
      </c>
      <c r="F5890" s="4">
        <v>11225</v>
      </c>
      <c r="G5890" s="13" t="s">
        <v>4662</v>
      </c>
      <c r="H5890" s="13" t="s">
        <v>9481</v>
      </c>
      <c r="I5890" s="1">
        <v>4065955</v>
      </c>
      <c r="J5890" s="1">
        <v>-7396066</v>
      </c>
      <c r="K5890" t="s">
        <v>40</v>
      </c>
      <c r="L5890" s="20">
        <v>55</v>
      </c>
      <c r="M5890" s="4">
        <v>4</v>
      </c>
      <c r="N5890" s="4">
        <v>12</v>
      </c>
      <c r="O5890" s="2">
        <v>43581</v>
      </c>
      <c r="P5890" s="3">
        <v>0.16</v>
      </c>
      <c r="Q5890" s="4">
        <v>1</v>
      </c>
      <c r="R5890" s="3">
        <v>6.9</v>
      </c>
      <c r="S58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0" t="str">
        <f>IF(AIRBNB[[#This Row],[RUIDO(dB)]]&lt;=4,"Silencioso",IF(AIRBNB[[#This Row],[RUIDO(dB)]]&lt;=5.5,"Poco Ruidoso","Ruidoso"))</f>
        <v>Ruidoso</v>
      </c>
      <c r="U5890" t="str">
        <f>IF(AND(AIRBNB[[#This Row],[PRECIO]]&lt;50,AIRBNB[[#This Row],[MIN_NOCHES]]&gt;3),"Dentro del presupuesto","No considerar")</f>
        <v>No considerar</v>
      </c>
      <c r="V5890" t="str">
        <f>VLOOKUP(AIRBNB[[#This Row],[HOST_ID]],Super_host[],5,FALSE)</f>
        <v>Host</v>
      </c>
    </row>
    <row r="5891" spans="1:22">
      <c r="A5891" s="4">
        <v>1030254</v>
      </c>
      <c r="B5891" t="s">
        <v>13259</v>
      </c>
      <c r="C5891" s="4">
        <v>1949282</v>
      </c>
      <c r="D5891" t="s">
        <v>13260</v>
      </c>
      <c r="E5891" t="s">
        <v>13261</v>
      </c>
      <c r="F5891" s="4">
        <v>11221</v>
      </c>
      <c r="G5891" s="13" t="s">
        <v>4662</v>
      </c>
      <c r="H5891" s="13" t="s">
        <v>9274</v>
      </c>
      <c r="I5891" s="1">
        <v>4069449</v>
      </c>
      <c r="J5891" s="1">
        <v>-7391156</v>
      </c>
      <c r="K5891" t="s">
        <v>40</v>
      </c>
      <c r="L5891" s="20">
        <v>55</v>
      </c>
      <c r="M5891" s="4">
        <v>2</v>
      </c>
      <c r="N5891" s="4">
        <v>65</v>
      </c>
      <c r="O5891" s="2">
        <v>43621</v>
      </c>
      <c r="P5891" s="3">
        <v>0.86</v>
      </c>
      <c r="Q5891" s="4">
        <v>1</v>
      </c>
      <c r="R5891" s="3">
        <v>6.9</v>
      </c>
      <c r="S58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1" t="str">
        <f>IF(AIRBNB[[#This Row],[RUIDO(dB)]]&lt;=4,"Silencioso",IF(AIRBNB[[#This Row],[RUIDO(dB)]]&lt;=5.5,"Poco Ruidoso","Ruidoso"))</f>
        <v>Ruidoso</v>
      </c>
      <c r="U5891" t="str">
        <f>IF(AND(AIRBNB[[#This Row],[PRECIO]]&lt;50,AIRBNB[[#This Row],[MIN_NOCHES]]&gt;3),"Dentro del presupuesto","No considerar")</f>
        <v>No considerar</v>
      </c>
      <c r="V5891" t="str">
        <f>VLOOKUP(AIRBNB[[#This Row],[HOST_ID]],Super_host[],5,FALSE)</f>
        <v>Host</v>
      </c>
    </row>
    <row r="5892" spans="1:22">
      <c r="A5892" s="4">
        <v>439750</v>
      </c>
      <c r="B5892" t="s">
        <v>10967</v>
      </c>
      <c r="C5892" s="4">
        <v>1566042</v>
      </c>
      <c r="D5892" t="s">
        <v>9157</v>
      </c>
      <c r="E5892" t="s">
        <v>10968</v>
      </c>
      <c r="F5892" s="4">
        <v>11211</v>
      </c>
      <c r="G5892" s="13" t="s">
        <v>4662</v>
      </c>
      <c r="H5892" s="13" t="s">
        <v>9218</v>
      </c>
      <c r="I5892" s="1">
        <v>4071517</v>
      </c>
      <c r="J5892" s="1">
        <v>-7394292</v>
      </c>
      <c r="K5892" t="s">
        <v>40</v>
      </c>
      <c r="L5892" s="20">
        <v>55</v>
      </c>
      <c r="M5892" s="4">
        <v>150</v>
      </c>
      <c r="N5892" s="4">
        <v>10</v>
      </c>
      <c r="O5892" s="2">
        <v>43239</v>
      </c>
      <c r="P5892" s="3">
        <v>0.14000000000000001</v>
      </c>
      <c r="Q5892" s="4">
        <v>1</v>
      </c>
      <c r="R5892" s="3">
        <v>6.9</v>
      </c>
      <c r="S58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2" t="str">
        <f>IF(AIRBNB[[#This Row],[RUIDO(dB)]]&lt;=4,"Silencioso",IF(AIRBNB[[#This Row],[RUIDO(dB)]]&lt;=5.5,"Poco Ruidoso","Ruidoso"))</f>
        <v>Ruidoso</v>
      </c>
      <c r="U5892" t="str">
        <f>IF(AND(AIRBNB[[#This Row],[PRECIO]]&lt;50,AIRBNB[[#This Row],[MIN_NOCHES]]&gt;3),"Dentro del presupuesto","No considerar")</f>
        <v>No considerar</v>
      </c>
      <c r="V5892" t="str">
        <f>VLOOKUP(AIRBNB[[#This Row],[HOST_ID]],Super_host[],5,FALSE)</f>
        <v>Host</v>
      </c>
    </row>
    <row r="5893" spans="1:22">
      <c r="A5893" s="4">
        <v>483414</v>
      </c>
      <c r="B5893" t="s">
        <v>11720</v>
      </c>
      <c r="C5893" s="4">
        <v>1539749</v>
      </c>
      <c r="D5893" t="s">
        <v>1656</v>
      </c>
      <c r="E5893" t="s">
        <v>11721</v>
      </c>
      <c r="F5893" s="4">
        <v>11216</v>
      </c>
      <c r="G5893" s="13" t="s">
        <v>4662</v>
      </c>
      <c r="H5893" s="13" t="s">
        <v>9230</v>
      </c>
      <c r="I5893" s="1">
        <v>4068586</v>
      </c>
      <c r="J5893" s="1">
        <v>-7394837</v>
      </c>
      <c r="K5893" t="s">
        <v>40</v>
      </c>
      <c r="L5893" s="20">
        <v>55</v>
      </c>
      <c r="M5893" s="4">
        <v>2</v>
      </c>
      <c r="N5893" s="4">
        <v>22</v>
      </c>
      <c r="O5893" s="2">
        <v>43605</v>
      </c>
      <c r="P5893" s="3">
        <v>0.26</v>
      </c>
      <c r="Q5893" s="4">
        <v>1</v>
      </c>
      <c r="R5893" s="3">
        <v>6.9</v>
      </c>
      <c r="S58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3" t="str">
        <f>IF(AIRBNB[[#This Row],[RUIDO(dB)]]&lt;=4,"Silencioso",IF(AIRBNB[[#This Row],[RUIDO(dB)]]&lt;=5.5,"Poco Ruidoso","Ruidoso"))</f>
        <v>Ruidoso</v>
      </c>
      <c r="U5893" t="str">
        <f>IF(AND(AIRBNB[[#This Row],[PRECIO]]&lt;50,AIRBNB[[#This Row],[MIN_NOCHES]]&gt;3),"Dentro del presupuesto","No considerar")</f>
        <v>No considerar</v>
      </c>
      <c r="V5893" t="str">
        <f>VLOOKUP(AIRBNB[[#This Row],[HOST_ID]],Super_host[],5,FALSE)</f>
        <v>Host</v>
      </c>
    </row>
    <row r="5894" spans="1:22">
      <c r="A5894" s="4">
        <v>296717</v>
      </c>
      <c r="B5894" t="s">
        <v>11371</v>
      </c>
      <c r="C5894" s="4">
        <v>1530310</v>
      </c>
      <c r="D5894" t="s">
        <v>9537</v>
      </c>
      <c r="E5894" t="s">
        <v>11372</v>
      </c>
      <c r="F5894" s="4">
        <v>11216</v>
      </c>
      <c r="G5894" s="13" t="s">
        <v>4662</v>
      </c>
      <c r="H5894" s="13" t="s">
        <v>9230</v>
      </c>
      <c r="I5894" s="1">
        <v>4068855</v>
      </c>
      <c r="J5894" s="1">
        <v>-7395405</v>
      </c>
      <c r="K5894" t="s">
        <v>40</v>
      </c>
      <c r="L5894" s="20">
        <v>55</v>
      </c>
      <c r="M5894" s="4">
        <v>5</v>
      </c>
      <c r="N5894" s="4">
        <v>18</v>
      </c>
      <c r="O5894" s="2">
        <v>43383</v>
      </c>
      <c r="P5894" s="3">
        <v>0.2</v>
      </c>
      <c r="Q5894" s="4">
        <v>1</v>
      </c>
      <c r="R5894" s="3">
        <v>6.9</v>
      </c>
      <c r="S58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4" t="str">
        <f>IF(AIRBNB[[#This Row],[RUIDO(dB)]]&lt;=4,"Silencioso",IF(AIRBNB[[#This Row],[RUIDO(dB)]]&lt;=5.5,"Poco Ruidoso","Ruidoso"))</f>
        <v>Ruidoso</v>
      </c>
      <c r="U5894" t="str">
        <f>IF(AND(AIRBNB[[#This Row],[PRECIO]]&lt;50,AIRBNB[[#This Row],[MIN_NOCHES]]&gt;3),"Dentro del presupuesto","No considerar")</f>
        <v>No considerar</v>
      </c>
      <c r="V5894" t="str">
        <f>VLOOKUP(AIRBNB[[#This Row],[HOST_ID]],Super_host[],5,FALSE)</f>
        <v>Host</v>
      </c>
    </row>
    <row r="5895" spans="1:22">
      <c r="A5895" s="4">
        <v>774791</v>
      </c>
      <c r="B5895" t="s">
        <v>8481</v>
      </c>
      <c r="C5895" s="4">
        <v>1528912</v>
      </c>
      <c r="D5895" t="s">
        <v>8482</v>
      </c>
      <c r="E5895" t="s">
        <v>8483</v>
      </c>
      <c r="F5895" s="4">
        <v>11355</v>
      </c>
      <c r="G5895" s="13" t="s">
        <v>7897</v>
      </c>
      <c r="H5895" s="13" t="s">
        <v>7918</v>
      </c>
      <c r="I5895" s="1">
        <v>4075612</v>
      </c>
      <c r="J5895" s="1">
        <v>-7382517</v>
      </c>
      <c r="K5895" t="s">
        <v>40</v>
      </c>
      <c r="L5895" s="20">
        <v>55</v>
      </c>
      <c r="M5895" s="4">
        <v>2</v>
      </c>
      <c r="N5895" s="4">
        <v>31</v>
      </c>
      <c r="O5895" s="2">
        <v>43279</v>
      </c>
      <c r="P5895" s="3">
        <v>0.53</v>
      </c>
      <c r="Q5895" s="4">
        <v>5</v>
      </c>
      <c r="R5895" s="3">
        <v>6.24</v>
      </c>
      <c r="S58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5" t="str">
        <f>IF(AIRBNB[[#This Row],[RUIDO(dB)]]&lt;=4,"Silencioso",IF(AIRBNB[[#This Row],[RUIDO(dB)]]&lt;=5.5,"Poco Ruidoso","Ruidoso"))</f>
        <v>Ruidoso</v>
      </c>
      <c r="U5895" t="str">
        <f>IF(AND(AIRBNB[[#This Row],[PRECIO]]&lt;50,AIRBNB[[#This Row],[MIN_NOCHES]]&gt;3),"Dentro del presupuesto","No considerar")</f>
        <v>No considerar</v>
      </c>
      <c r="V5895" t="str">
        <f>VLOOKUP(AIRBNB[[#This Row],[HOST_ID]],Super_host[],5,FALSE)</f>
        <v>Host</v>
      </c>
    </row>
    <row r="5896" spans="1:22">
      <c r="A5896" s="4">
        <v>739815</v>
      </c>
      <c r="B5896" t="s">
        <v>8460</v>
      </c>
      <c r="C5896" s="4">
        <v>1486623</v>
      </c>
      <c r="D5896" t="s">
        <v>7489</v>
      </c>
      <c r="E5896" t="s">
        <v>8461</v>
      </c>
      <c r="F5896" s="4">
        <v>11101</v>
      </c>
      <c r="G5896" s="13" t="s">
        <v>7897</v>
      </c>
      <c r="H5896" s="13" t="s">
        <v>7905</v>
      </c>
      <c r="I5896" s="1">
        <v>4074975</v>
      </c>
      <c r="J5896" s="1">
        <v>-7393688</v>
      </c>
      <c r="K5896" t="s">
        <v>40</v>
      </c>
      <c r="L5896" s="20">
        <v>55</v>
      </c>
      <c r="M5896" s="4">
        <v>7</v>
      </c>
      <c r="N5896" s="4">
        <v>39</v>
      </c>
      <c r="O5896" s="2">
        <v>43641</v>
      </c>
      <c r="P5896" s="3">
        <v>0.48</v>
      </c>
      <c r="Q5896" s="4">
        <v>5</v>
      </c>
      <c r="R5896" s="3">
        <v>6.24</v>
      </c>
      <c r="S58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6" t="str">
        <f>IF(AIRBNB[[#This Row],[RUIDO(dB)]]&lt;=4,"Silencioso",IF(AIRBNB[[#This Row],[RUIDO(dB)]]&lt;=5.5,"Poco Ruidoso","Ruidoso"))</f>
        <v>Ruidoso</v>
      </c>
      <c r="U5896" t="str">
        <f>IF(AND(AIRBNB[[#This Row],[PRECIO]]&lt;50,AIRBNB[[#This Row],[MIN_NOCHES]]&gt;3),"Dentro del presupuesto","No considerar")</f>
        <v>No considerar</v>
      </c>
      <c r="V5896" t="str">
        <f>VLOOKUP(AIRBNB[[#This Row],[HOST_ID]],Super_host[],5,FALSE)</f>
        <v>Host</v>
      </c>
    </row>
    <row r="5897" spans="1:22">
      <c r="A5897" s="4">
        <v>4428854</v>
      </c>
      <c r="B5897" t="s">
        <v>14010</v>
      </c>
      <c r="C5897" s="4">
        <v>1447684</v>
      </c>
      <c r="D5897" t="s">
        <v>8643</v>
      </c>
      <c r="E5897" t="s">
        <v>14011</v>
      </c>
      <c r="F5897" s="4">
        <v>11222</v>
      </c>
      <c r="G5897" s="13" t="s">
        <v>4662</v>
      </c>
      <c r="H5897" s="13" t="s">
        <v>9249</v>
      </c>
      <c r="I5897" s="1">
        <v>4072951</v>
      </c>
      <c r="J5897" s="1">
        <v>-7395525</v>
      </c>
      <c r="K5897" t="s">
        <v>40</v>
      </c>
      <c r="L5897" s="20">
        <v>55</v>
      </c>
      <c r="M5897" s="4">
        <v>1</v>
      </c>
      <c r="N5897" s="4">
        <v>75</v>
      </c>
      <c r="O5897" s="2">
        <v>43635</v>
      </c>
      <c r="P5897" s="3">
        <v>1.52</v>
      </c>
      <c r="Q5897" s="4">
        <v>1</v>
      </c>
      <c r="R5897" s="3">
        <v>6.9</v>
      </c>
      <c r="S58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7" t="str">
        <f>IF(AIRBNB[[#This Row],[RUIDO(dB)]]&lt;=4,"Silencioso",IF(AIRBNB[[#This Row],[RUIDO(dB)]]&lt;=5.5,"Poco Ruidoso","Ruidoso"))</f>
        <v>Ruidoso</v>
      </c>
      <c r="U5897" t="str">
        <f>IF(AND(AIRBNB[[#This Row],[PRECIO]]&lt;50,AIRBNB[[#This Row],[MIN_NOCHES]]&gt;3),"Dentro del presupuesto","No considerar")</f>
        <v>No considerar</v>
      </c>
      <c r="V5897" t="str">
        <f>VLOOKUP(AIRBNB[[#This Row],[HOST_ID]],Super_host[],5,FALSE)</f>
        <v>Host</v>
      </c>
    </row>
    <row r="5898" spans="1:22">
      <c r="A5898" s="4">
        <v>267435</v>
      </c>
      <c r="B5898" t="s">
        <v>8614</v>
      </c>
      <c r="C5898" s="4">
        <v>1402454</v>
      </c>
      <c r="D5898" t="s">
        <v>8615</v>
      </c>
      <c r="E5898" t="s">
        <v>8616</v>
      </c>
      <c r="F5898" s="4">
        <v>11374</v>
      </c>
      <c r="G5898" s="13" t="s">
        <v>7897</v>
      </c>
      <c r="H5898" s="13" t="s">
        <v>8158</v>
      </c>
      <c r="I5898" s="1">
        <v>4073349</v>
      </c>
      <c r="J5898" s="1">
        <v>-7386009</v>
      </c>
      <c r="K5898" t="s">
        <v>40</v>
      </c>
      <c r="L5898" s="20">
        <v>55</v>
      </c>
      <c r="M5898" s="4">
        <v>1</v>
      </c>
      <c r="N5898" s="4">
        <v>38</v>
      </c>
      <c r="O5898" s="2">
        <v>43647</v>
      </c>
      <c r="P5898" s="3">
        <v>0.85</v>
      </c>
      <c r="Q5898" s="4">
        <v>5</v>
      </c>
      <c r="R5898" s="3">
        <v>6.24</v>
      </c>
      <c r="S58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8" t="str">
        <f>IF(AIRBNB[[#This Row],[RUIDO(dB)]]&lt;=4,"Silencioso",IF(AIRBNB[[#This Row],[RUIDO(dB)]]&lt;=5.5,"Poco Ruidoso","Ruidoso"))</f>
        <v>Ruidoso</v>
      </c>
      <c r="U5898" t="str">
        <f>IF(AND(AIRBNB[[#This Row],[PRECIO]]&lt;50,AIRBNB[[#This Row],[MIN_NOCHES]]&gt;3),"Dentro del presupuesto","No considerar")</f>
        <v>No considerar</v>
      </c>
      <c r="V5898" t="str">
        <f>VLOOKUP(AIRBNB[[#This Row],[HOST_ID]],Super_host[],5,FALSE)</f>
        <v>Host</v>
      </c>
    </row>
    <row r="5899" spans="1:22">
      <c r="A5899" s="4">
        <v>254409</v>
      </c>
      <c r="B5899" t="s">
        <v>9716</v>
      </c>
      <c r="C5899" s="4">
        <v>1336542</v>
      </c>
      <c r="D5899" t="s">
        <v>632</v>
      </c>
      <c r="E5899" t="s">
        <v>9717</v>
      </c>
      <c r="F5899" s="4">
        <v>11238</v>
      </c>
      <c r="G5899" s="13" t="s">
        <v>4662</v>
      </c>
      <c r="H5899" s="13" t="s">
        <v>9387</v>
      </c>
      <c r="I5899" s="1">
        <v>4068197</v>
      </c>
      <c r="J5899" s="1">
        <v>-7396549</v>
      </c>
      <c r="K5899" t="s">
        <v>5</v>
      </c>
      <c r="L5899" s="20">
        <v>55</v>
      </c>
      <c r="M5899" s="4">
        <v>1</v>
      </c>
      <c r="N5899" s="4">
        <v>2</v>
      </c>
      <c r="O5899" s="2">
        <v>41652</v>
      </c>
      <c r="P5899" s="3">
        <v>0.03</v>
      </c>
      <c r="Q5899" s="4">
        <v>1</v>
      </c>
      <c r="R5899" s="3">
        <v>6.9</v>
      </c>
      <c r="S58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899" t="str">
        <f>IF(AIRBNB[[#This Row],[RUIDO(dB)]]&lt;=4,"Silencioso",IF(AIRBNB[[#This Row],[RUIDO(dB)]]&lt;=5.5,"Poco Ruidoso","Ruidoso"))</f>
        <v>Ruidoso</v>
      </c>
      <c r="U5899" t="str">
        <f>IF(AND(AIRBNB[[#This Row],[PRECIO]]&lt;50,AIRBNB[[#This Row],[MIN_NOCHES]]&gt;3),"Dentro del presupuesto","No considerar")</f>
        <v>No considerar</v>
      </c>
      <c r="V5899" t="str">
        <f>VLOOKUP(AIRBNB[[#This Row],[HOST_ID]],Super_host[],5,FALSE)</f>
        <v>Host</v>
      </c>
    </row>
    <row r="5900" spans="1:22">
      <c r="A5900" s="4">
        <v>2107939</v>
      </c>
      <c r="B5900" t="s">
        <v>13580</v>
      </c>
      <c r="C5900" s="4">
        <v>1318137</v>
      </c>
      <c r="D5900" t="s">
        <v>13581</v>
      </c>
      <c r="E5900" t="s">
        <v>13582</v>
      </c>
      <c r="F5900" s="4">
        <v>11221</v>
      </c>
      <c r="G5900" s="13" t="s">
        <v>4662</v>
      </c>
      <c r="H5900" s="13" t="s">
        <v>9230</v>
      </c>
      <c r="I5900" s="1">
        <v>4069193</v>
      </c>
      <c r="J5900" s="1">
        <v>-739274</v>
      </c>
      <c r="K5900" t="s">
        <v>40</v>
      </c>
      <c r="L5900" s="20">
        <v>55</v>
      </c>
      <c r="M5900" s="4">
        <v>3</v>
      </c>
      <c r="N5900" s="4">
        <v>70</v>
      </c>
      <c r="O5900" s="2">
        <v>43612</v>
      </c>
      <c r="P5900" s="3">
        <v>1.1100000000000001</v>
      </c>
      <c r="Q5900" s="4">
        <v>1</v>
      </c>
      <c r="R5900" s="3">
        <v>6.9</v>
      </c>
      <c r="S59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0" t="str">
        <f>IF(AIRBNB[[#This Row],[RUIDO(dB)]]&lt;=4,"Silencioso",IF(AIRBNB[[#This Row],[RUIDO(dB)]]&lt;=5.5,"Poco Ruidoso","Ruidoso"))</f>
        <v>Ruidoso</v>
      </c>
      <c r="U5900" t="str">
        <f>IF(AND(AIRBNB[[#This Row],[PRECIO]]&lt;50,AIRBNB[[#This Row],[MIN_NOCHES]]&gt;3),"Dentro del presupuesto","No considerar")</f>
        <v>No considerar</v>
      </c>
      <c r="V5900" t="str">
        <f>VLOOKUP(AIRBNB[[#This Row],[HOST_ID]],Super_host[],5,FALSE)</f>
        <v>Host</v>
      </c>
    </row>
    <row r="5901" spans="1:22">
      <c r="A5901" s="4">
        <v>638894</v>
      </c>
      <c r="B5901" t="s">
        <v>9873</v>
      </c>
      <c r="C5901" s="4">
        <v>1182294</v>
      </c>
      <c r="D5901" t="s">
        <v>273</v>
      </c>
      <c r="E5901" t="s">
        <v>9874</v>
      </c>
      <c r="F5901" s="4">
        <v>11238</v>
      </c>
      <c r="G5901" s="13" t="s">
        <v>4662</v>
      </c>
      <c r="H5901" s="13" t="s">
        <v>9252</v>
      </c>
      <c r="I5901" s="1">
        <v>4067639</v>
      </c>
      <c r="J5901" s="1">
        <v>-7396003</v>
      </c>
      <c r="K5901" t="s">
        <v>5</v>
      </c>
      <c r="L5901" s="20">
        <v>55</v>
      </c>
      <c r="M5901" s="4">
        <v>5</v>
      </c>
      <c r="N5901" s="4">
        <v>3</v>
      </c>
      <c r="O5901" s="2">
        <v>42380</v>
      </c>
      <c r="P5901" s="3">
        <v>0.04</v>
      </c>
      <c r="Q5901" s="4">
        <v>1</v>
      </c>
      <c r="R5901" s="3">
        <v>6.9</v>
      </c>
      <c r="S59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1" t="str">
        <f>IF(AIRBNB[[#This Row],[RUIDO(dB)]]&lt;=4,"Silencioso",IF(AIRBNB[[#This Row],[RUIDO(dB)]]&lt;=5.5,"Poco Ruidoso","Ruidoso"))</f>
        <v>Ruidoso</v>
      </c>
      <c r="U5901" t="str">
        <f>IF(AND(AIRBNB[[#This Row],[PRECIO]]&lt;50,AIRBNB[[#This Row],[MIN_NOCHES]]&gt;3),"Dentro del presupuesto","No considerar")</f>
        <v>No considerar</v>
      </c>
      <c r="V5901" t="str">
        <f>VLOOKUP(AIRBNB[[#This Row],[HOST_ID]],Super_host[],5,FALSE)</f>
        <v>Host</v>
      </c>
    </row>
    <row r="5902" spans="1:22">
      <c r="A5902" s="4">
        <v>2745620</v>
      </c>
      <c r="B5902" t="s">
        <v>8841</v>
      </c>
      <c r="C5902" s="4">
        <v>1172202</v>
      </c>
      <c r="D5902" t="s">
        <v>8842</v>
      </c>
      <c r="E5902" t="s">
        <v>8843</v>
      </c>
      <c r="F5902" s="4">
        <v>11105</v>
      </c>
      <c r="G5902" s="13" t="s">
        <v>7897</v>
      </c>
      <c r="H5902" s="13" t="s">
        <v>7898</v>
      </c>
      <c r="I5902" s="1">
        <v>4077138</v>
      </c>
      <c r="J5902" s="1">
        <v>-7390895</v>
      </c>
      <c r="K5902" t="s">
        <v>40</v>
      </c>
      <c r="L5902" s="20">
        <v>55</v>
      </c>
      <c r="M5902" s="4">
        <v>1</v>
      </c>
      <c r="N5902" s="4">
        <v>115</v>
      </c>
      <c r="O5902" s="2">
        <v>43639</v>
      </c>
      <c r="P5902" s="3">
        <v>1.82</v>
      </c>
      <c r="Q5902" s="4">
        <v>5</v>
      </c>
      <c r="R5902" s="3">
        <v>6.24</v>
      </c>
      <c r="S59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2" t="str">
        <f>IF(AIRBNB[[#This Row],[RUIDO(dB)]]&lt;=4,"Silencioso",IF(AIRBNB[[#This Row],[RUIDO(dB)]]&lt;=5.5,"Poco Ruidoso","Ruidoso"))</f>
        <v>Ruidoso</v>
      </c>
      <c r="U5902" t="str">
        <f>IF(AND(AIRBNB[[#This Row],[PRECIO]]&lt;50,AIRBNB[[#This Row],[MIN_NOCHES]]&gt;3),"Dentro del presupuesto","No considerar")</f>
        <v>No considerar</v>
      </c>
      <c r="V5902" t="str">
        <f>VLOOKUP(AIRBNB[[#This Row],[HOST_ID]],Super_host[],5,FALSE)</f>
        <v>Host</v>
      </c>
    </row>
    <row r="5903" spans="1:22">
      <c r="A5903" s="4">
        <v>4607923</v>
      </c>
      <c r="B5903" t="s">
        <v>14181</v>
      </c>
      <c r="C5903" s="4">
        <v>1113080</v>
      </c>
      <c r="D5903" t="s">
        <v>11494</v>
      </c>
      <c r="E5903" t="s">
        <v>14182</v>
      </c>
      <c r="F5903" s="4">
        <v>11220</v>
      </c>
      <c r="G5903" s="13" t="s">
        <v>4662</v>
      </c>
      <c r="H5903" s="13" t="s">
        <v>9246</v>
      </c>
      <c r="I5903" s="1">
        <v>4064722</v>
      </c>
      <c r="J5903" s="1">
        <v>-7400475</v>
      </c>
      <c r="K5903" t="s">
        <v>40</v>
      </c>
      <c r="L5903" s="20">
        <v>55</v>
      </c>
      <c r="M5903" s="4">
        <v>7</v>
      </c>
      <c r="N5903" s="4">
        <v>98</v>
      </c>
      <c r="O5903" s="2">
        <v>43607</v>
      </c>
      <c r="P5903" s="3">
        <v>1.75</v>
      </c>
      <c r="Q5903" s="4">
        <v>1</v>
      </c>
      <c r="R5903" s="3">
        <v>6.9</v>
      </c>
      <c r="S59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3" t="str">
        <f>IF(AIRBNB[[#This Row],[RUIDO(dB)]]&lt;=4,"Silencioso",IF(AIRBNB[[#This Row],[RUIDO(dB)]]&lt;=5.5,"Poco Ruidoso","Ruidoso"))</f>
        <v>Ruidoso</v>
      </c>
      <c r="U5903" t="str">
        <f>IF(AND(AIRBNB[[#This Row],[PRECIO]]&lt;50,AIRBNB[[#This Row],[MIN_NOCHES]]&gt;3),"Dentro del presupuesto","No considerar")</f>
        <v>No considerar</v>
      </c>
      <c r="V5903" t="str">
        <f>VLOOKUP(AIRBNB[[#This Row],[HOST_ID]],Super_host[],5,FALSE)</f>
        <v>Host</v>
      </c>
    </row>
    <row r="5904" spans="1:22">
      <c r="A5904" s="4">
        <v>233638</v>
      </c>
      <c r="B5904" t="s">
        <v>8319</v>
      </c>
      <c r="C5904" s="4">
        <v>1012895</v>
      </c>
      <c r="D5904" t="s">
        <v>8320</v>
      </c>
      <c r="E5904" t="s">
        <v>8321</v>
      </c>
      <c r="F5904" s="4">
        <v>11237</v>
      </c>
      <c r="G5904" s="13" t="s">
        <v>7897</v>
      </c>
      <c r="H5904" s="13" t="s">
        <v>7937</v>
      </c>
      <c r="I5904" s="1">
        <v>4070163</v>
      </c>
      <c r="J5904" s="1">
        <v>-7390867</v>
      </c>
      <c r="K5904" t="s">
        <v>40</v>
      </c>
      <c r="L5904" s="20">
        <v>55</v>
      </c>
      <c r="M5904" s="4">
        <v>1</v>
      </c>
      <c r="N5904" s="4">
        <v>19</v>
      </c>
      <c r="O5904" s="2">
        <v>43312</v>
      </c>
      <c r="P5904" s="3">
        <v>0.25</v>
      </c>
      <c r="Q5904" s="4">
        <v>5</v>
      </c>
      <c r="R5904" s="3">
        <v>6.24</v>
      </c>
      <c r="S59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4" t="str">
        <f>IF(AIRBNB[[#This Row],[RUIDO(dB)]]&lt;=4,"Silencioso",IF(AIRBNB[[#This Row],[RUIDO(dB)]]&lt;=5.5,"Poco Ruidoso","Ruidoso"))</f>
        <v>Ruidoso</v>
      </c>
      <c r="U5904" t="str">
        <f>IF(AND(AIRBNB[[#This Row],[PRECIO]]&lt;50,AIRBNB[[#This Row],[MIN_NOCHES]]&gt;3),"Dentro del presupuesto","No considerar")</f>
        <v>No considerar</v>
      </c>
      <c r="V5904" t="str">
        <f>VLOOKUP(AIRBNB[[#This Row],[HOST_ID]],Super_host[],5,FALSE)</f>
        <v>Host</v>
      </c>
    </row>
    <row r="5905" spans="1:22">
      <c r="A5905" s="4">
        <v>220351</v>
      </c>
      <c r="B5905" t="s">
        <v>4883</v>
      </c>
      <c r="C5905" s="4">
        <v>921500</v>
      </c>
      <c r="D5905" t="s">
        <v>4884</v>
      </c>
      <c r="E5905" t="s">
        <v>4885</v>
      </c>
      <c r="F5905" s="4">
        <v>10031</v>
      </c>
      <c r="G5905" s="13" t="s">
        <v>124</v>
      </c>
      <c r="H5905" s="13" t="s">
        <v>148</v>
      </c>
      <c r="I5905" s="1">
        <v>4082748</v>
      </c>
      <c r="J5905" s="1">
        <v>-7395153</v>
      </c>
      <c r="K5905" t="s">
        <v>40</v>
      </c>
      <c r="L5905" s="20">
        <v>55</v>
      </c>
      <c r="M5905" s="4">
        <v>4</v>
      </c>
      <c r="N5905" s="4">
        <v>99</v>
      </c>
      <c r="O5905" s="2">
        <v>43524</v>
      </c>
      <c r="P5905" s="3">
        <v>1.04</v>
      </c>
      <c r="Q5905" s="4">
        <v>1</v>
      </c>
      <c r="R5905" s="3">
        <v>5.6</v>
      </c>
      <c r="S59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5" t="str">
        <f>IF(AIRBNB[[#This Row],[RUIDO(dB)]]&lt;=4,"Silencioso",IF(AIRBNB[[#This Row],[RUIDO(dB)]]&lt;=5.5,"Poco Ruidoso","Ruidoso"))</f>
        <v>Ruidoso</v>
      </c>
      <c r="U5905" t="str">
        <f>IF(AND(AIRBNB[[#This Row],[PRECIO]]&lt;50,AIRBNB[[#This Row],[MIN_NOCHES]]&gt;3),"Dentro del presupuesto","No considerar")</f>
        <v>No considerar</v>
      </c>
      <c r="V5905" t="str">
        <f>VLOOKUP(AIRBNB[[#This Row],[HOST_ID]],Super_host[],5,FALSE)</f>
        <v>Host</v>
      </c>
    </row>
    <row r="5906" spans="1:22">
      <c r="A5906" s="4">
        <v>2196271</v>
      </c>
      <c r="B5906" t="s">
        <v>11130</v>
      </c>
      <c r="C5906" s="4">
        <v>396599</v>
      </c>
      <c r="D5906" t="s">
        <v>1589</v>
      </c>
      <c r="E5906" t="s">
        <v>11131</v>
      </c>
      <c r="F5906" s="4">
        <v>11221</v>
      </c>
      <c r="G5906" s="13" t="s">
        <v>4662</v>
      </c>
      <c r="H5906" s="13" t="s">
        <v>9274</v>
      </c>
      <c r="I5906" s="1">
        <v>4069972</v>
      </c>
      <c r="J5906" s="1">
        <v>-7392244</v>
      </c>
      <c r="K5906" t="s">
        <v>40</v>
      </c>
      <c r="L5906" s="20">
        <v>55</v>
      </c>
      <c r="M5906" s="4">
        <v>2</v>
      </c>
      <c r="N5906" s="4">
        <v>1</v>
      </c>
      <c r="O5906" s="2">
        <v>43462</v>
      </c>
      <c r="P5906" s="3">
        <v>0.16</v>
      </c>
      <c r="Q5906" s="4">
        <v>1</v>
      </c>
      <c r="R5906" s="3">
        <v>6.9</v>
      </c>
      <c r="S59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6" t="str">
        <f>IF(AIRBNB[[#This Row],[RUIDO(dB)]]&lt;=4,"Silencioso",IF(AIRBNB[[#This Row],[RUIDO(dB)]]&lt;=5.5,"Poco Ruidoso","Ruidoso"))</f>
        <v>Ruidoso</v>
      </c>
      <c r="U5906" t="str">
        <f>IF(AND(AIRBNB[[#This Row],[PRECIO]]&lt;50,AIRBNB[[#This Row],[MIN_NOCHES]]&gt;3),"Dentro del presupuesto","No considerar")</f>
        <v>No considerar</v>
      </c>
      <c r="V5906" t="str">
        <f>VLOOKUP(AIRBNB[[#This Row],[HOST_ID]],Super_host[],5,FALSE)</f>
        <v>Host</v>
      </c>
    </row>
    <row r="5907" spans="1:22">
      <c r="A5907" s="4">
        <v>74860</v>
      </c>
      <c r="B5907" t="s">
        <v>9247</v>
      </c>
      <c r="C5907" s="4">
        <v>394752</v>
      </c>
      <c r="D5907" t="s">
        <v>4418</v>
      </c>
      <c r="E5907" t="s">
        <v>9248</v>
      </c>
      <c r="F5907" s="4">
        <v>11222</v>
      </c>
      <c r="G5907" s="13" t="s">
        <v>4662</v>
      </c>
      <c r="H5907" s="13" t="s">
        <v>9249</v>
      </c>
      <c r="I5907" s="1">
        <v>4072488</v>
      </c>
      <c r="J5907" s="1">
        <v>-7395018</v>
      </c>
      <c r="K5907" t="s">
        <v>40</v>
      </c>
      <c r="L5907" s="20">
        <v>55</v>
      </c>
      <c r="M5907" s="4">
        <v>2</v>
      </c>
      <c r="N5907" s="4">
        <v>1</v>
      </c>
      <c r="O5907" s="2">
        <v>40630</v>
      </c>
      <c r="P5907" s="3">
        <v>0.01</v>
      </c>
      <c r="Q5907" s="4">
        <v>1</v>
      </c>
      <c r="R5907" s="3">
        <v>6.9</v>
      </c>
      <c r="S59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7" t="str">
        <f>IF(AIRBNB[[#This Row],[RUIDO(dB)]]&lt;=4,"Silencioso",IF(AIRBNB[[#This Row],[RUIDO(dB)]]&lt;=5.5,"Poco Ruidoso","Ruidoso"))</f>
        <v>Ruidoso</v>
      </c>
      <c r="U5907" t="str">
        <f>IF(AND(AIRBNB[[#This Row],[PRECIO]]&lt;50,AIRBNB[[#This Row],[MIN_NOCHES]]&gt;3),"Dentro del presupuesto","No considerar")</f>
        <v>No considerar</v>
      </c>
      <c r="V5907" t="str">
        <f>VLOOKUP(AIRBNB[[#This Row],[HOST_ID]],Super_host[],5,FALSE)</f>
        <v>Host</v>
      </c>
    </row>
    <row r="5908" spans="1:22">
      <c r="A5908" s="4">
        <v>113265</v>
      </c>
      <c r="B5908" t="s">
        <v>14696</v>
      </c>
      <c r="C5908" s="4">
        <v>314582</v>
      </c>
      <c r="D5908" t="s">
        <v>941</v>
      </c>
      <c r="E5908" t="s">
        <v>14697</v>
      </c>
      <c r="F5908" s="4">
        <v>11216</v>
      </c>
      <c r="G5908" s="13" t="s">
        <v>4662</v>
      </c>
      <c r="H5908" s="13" t="s">
        <v>9252</v>
      </c>
      <c r="I5908" s="1">
        <v>4067555</v>
      </c>
      <c r="J5908" s="1">
        <v>-7395057</v>
      </c>
      <c r="K5908" t="s">
        <v>40</v>
      </c>
      <c r="L5908" s="20">
        <v>55</v>
      </c>
      <c r="M5908" s="4">
        <v>2</v>
      </c>
      <c r="N5908" s="4">
        <v>247</v>
      </c>
      <c r="O5908" s="2">
        <v>43637</v>
      </c>
      <c r="P5908" s="3">
        <v>2.5099999999999998</v>
      </c>
      <c r="Q5908" s="4">
        <v>1</v>
      </c>
      <c r="R5908" s="3">
        <v>6.9</v>
      </c>
      <c r="S59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8" t="str">
        <f>IF(AIRBNB[[#This Row],[RUIDO(dB)]]&lt;=4,"Silencioso",IF(AIRBNB[[#This Row],[RUIDO(dB)]]&lt;=5.5,"Poco Ruidoso","Ruidoso"))</f>
        <v>Ruidoso</v>
      </c>
      <c r="U5908" t="str">
        <f>IF(AND(AIRBNB[[#This Row],[PRECIO]]&lt;50,AIRBNB[[#This Row],[MIN_NOCHES]]&gt;3),"Dentro del presupuesto","No considerar")</f>
        <v>No considerar</v>
      </c>
      <c r="V5908" t="str">
        <f>VLOOKUP(AIRBNB[[#This Row],[HOST_ID]],Super_host[],5,FALSE)</f>
        <v>Host</v>
      </c>
    </row>
    <row r="5909" spans="1:22">
      <c r="A5909" s="4">
        <v>1782079</v>
      </c>
      <c r="B5909" t="s">
        <v>11883</v>
      </c>
      <c r="C5909" s="4">
        <v>226697</v>
      </c>
      <c r="D5909" t="s">
        <v>180</v>
      </c>
      <c r="E5909" t="s">
        <v>11884</v>
      </c>
      <c r="F5909" s="4">
        <v>11205</v>
      </c>
      <c r="G5909" s="13" t="s">
        <v>4662</v>
      </c>
      <c r="H5909" s="13" t="s">
        <v>9230</v>
      </c>
      <c r="I5909" s="1">
        <v>4069009</v>
      </c>
      <c r="J5909" s="1">
        <v>-7395314</v>
      </c>
      <c r="K5909" t="s">
        <v>40</v>
      </c>
      <c r="L5909" s="20">
        <v>55</v>
      </c>
      <c r="M5909" s="4">
        <v>10</v>
      </c>
      <c r="N5909" s="4">
        <v>20</v>
      </c>
      <c r="O5909" s="2">
        <v>43605</v>
      </c>
      <c r="P5909" s="3">
        <v>0.28999999999999998</v>
      </c>
      <c r="Q5909" s="4">
        <v>1</v>
      </c>
      <c r="R5909" s="3">
        <v>6.9</v>
      </c>
      <c r="S59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09" t="str">
        <f>IF(AIRBNB[[#This Row],[RUIDO(dB)]]&lt;=4,"Silencioso",IF(AIRBNB[[#This Row],[RUIDO(dB)]]&lt;=5.5,"Poco Ruidoso","Ruidoso"))</f>
        <v>Ruidoso</v>
      </c>
      <c r="U5909" t="str">
        <f>IF(AND(AIRBNB[[#This Row],[PRECIO]]&lt;50,AIRBNB[[#This Row],[MIN_NOCHES]]&gt;3),"Dentro del presupuesto","No considerar")</f>
        <v>No considerar</v>
      </c>
      <c r="V5909" t="str">
        <f>VLOOKUP(AIRBNB[[#This Row],[HOST_ID]],Super_host[],5,FALSE)</f>
        <v>Host</v>
      </c>
    </row>
    <row r="5910" spans="1:22">
      <c r="A5910" s="4">
        <v>6750178</v>
      </c>
      <c r="B5910" t="s">
        <v>10423</v>
      </c>
      <c r="C5910" s="4">
        <v>173938</v>
      </c>
      <c r="D5910" t="s">
        <v>10424</v>
      </c>
      <c r="E5910" t="s">
        <v>10425</v>
      </c>
      <c r="F5910" s="4">
        <v>11216</v>
      </c>
      <c r="G5910" s="13" t="s">
        <v>4662</v>
      </c>
      <c r="H5910" s="13" t="s">
        <v>9230</v>
      </c>
      <c r="I5910" s="1">
        <v>4068491</v>
      </c>
      <c r="J5910" s="1">
        <v>-7394919</v>
      </c>
      <c r="K5910" t="s">
        <v>40</v>
      </c>
      <c r="L5910" s="20">
        <v>55</v>
      </c>
      <c r="M5910" s="4">
        <v>5</v>
      </c>
      <c r="N5910" s="4">
        <v>4</v>
      </c>
      <c r="O5910" s="2">
        <v>43139</v>
      </c>
      <c r="P5910" s="3">
        <v>0.08</v>
      </c>
      <c r="Q5910" s="4">
        <v>1</v>
      </c>
      <c r="R5910" s="3">
        <v>6.9</v>
      </c>
      <c r="S59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0" t="str">
        <f>IF(AIRBNB[[#This Row],[RUIDO(dB)]]&lt;=4,"Silencioso",IF(AIRBNB[[#This Row],[RUIDO(dB)]]&lt;=5.5,"Poco Ruidoso","Ruidoso"))</f>
        <v>Ruidoso</v>
      </c>
      <c r="U5910" t="str">
        <f>IF(AND(AIRBNB[[#This Row],[PRECIO]]&lt;50,AIRBNB[[#This Row],[MIN_NOCHES]]&gt;3),"Dentro del presupuesto","No considerar")</f>
        <v>No considerar</v>
      </c>
      <c r="V5910" t="str">
        <f>VLOOKUP(AIRBNB[[#This Row],[HOST_ID]],Super_host[],5,FALSE)</f>
        <v>Host</v>
      </c>
    </row>
    <row r="5911" spans="1:22">
      <c r="A5911" s="4">
        <v>9782</v>
      </c>
      <c r="B5911" t="s">
        <v>14121</v>
      </c>
      <c r="C5911" s="4">
        <v>32169</v>
      </c>
      <c r="D5911" t="s">
        <v>1380</v>
      </c>
      <c r="E5911" t="s">
        <v>14122</v>
      </c>
      <c r="F5911" s="4">
        <v>11222</v>
      </c>
      <c r="G5911" s="13" t="s">
        <v>4662</v>
      </c>
      <c r="H5911" s="13" t="s">
        <v>9249</v>
      </c>
      <c r="I5911" s="1">
        <v>4072219</v>
      </c>
      <c r="J5911" s="1">
        <v>-7393762</v>
      </c>
      <c r="K5911" t="s">
        <v>40</v>
      </c>
      <c r="L5911" s="20">
        <v>55</v>
      </c>
      <c r="M5911" s="4">
        <v>4</v>
      </c>
      <c r="N5911" s="4">
        <v>197</v>
      </c>
      <c r="O5911" s="2">
        <v>43631</v>
      </c>
      <c r="P5911" s="3">
        <v>1.65</v>
      </c>
      <c r="Q5911" s="4">
        <v>1</v>
      </c>
      <c r="R5911" s="3">
        <v>6.9</v>
      </c>
      <c r="S59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1" t="str">
        <f>IF(AIRBNB[[#This Row],[RUIDO(dB)]]&lt;=4,"Silencioso",IF(AIRBNB[[#This Row],[RUIDO(dB)]]&lt;=5.5,"Poco Ruidoso","Ruidoso"))</f>
        <v>Ruidoso</v>
      </c>
      <c r="U5911" t="str">
        <f>IF(AND(AIRBNB[[#This Row],[PRECIO]]&lt;50,AIRBNB[[#This Row],[MIN_NOCHES]]&gt;3),"Dentro del presupuesto","No considerar")</f>
        <v>No considerar</v>
      </c>
      <c r="V5911" t="str">
        <f>VLOOKUP(AIRBNB[[#This Row],[HOST_ID]],Super_host[],5,FALSE)</f>
        <v>Host</v>
      </c>
    </row>
    <row r="5912" spans="1:22">
      <c r="A5912" s="4">
        <v>51850</v>
      </c>
      <c r="B5912" t="s">
        <v>8462</v>
      </c>
      <c r="C5912" s="4">
        <v>27848</v>
      </c>
      <c r="D5912" t="s">
        <v>8463</v>
      </c>
      <c r="E5912" t="s">
        <v>8464</v>
      </c>
      <c r="F5912" s="4">
        <v>11434</v>
      </c>
      <c r="G5912" s="13" t="s">
        <v>7897</v>
      </c>
      <c r="H5912" s="13" t="s">
        <v>8465</v>
      </c>
      <c r="I5912" s="1">
        <v>4067252</v>
      </c>
      <c r="J5912" s="1">
        <v>-7376597</v>
      </c>
      <c r="K5912" t="s">
        <v>40</v>
      </c>
      <c r="L5912" s="20">
        <v>55</v>
      </c>
      <c r="M5912" s="4">
        <v>2</v>
      </c>
      <c r="N5912" s="4">
        <v>52</v>
      </c>
      <c r="O5912" s="2">
        <v>43605</v>
      </c>
      <c r="P5912" s="3">
        <v>0.49</v>
      </c>
      <c r="Q5912" s="4">
        <v>5</v>
      </c>
      <c r="R5912" s="3">
        <v>6.24</v>
      </c>
      <c r="S59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2" t="str">
        <f>IF(AIRBNB[[#This Row],[RUIDO(dB)]]&lt;=4,"Silencioso",IF(AIRBNB[[#This Row],[RUIDO(dB)]]&lt;=5.5,"Poco Ruidoso","Ruidoso"))</f>
        <v>Ruidoso</v>
      </c>
      <c r="U5912" t="str">
        <f>IF(AND(AIRBNB[[#This Row],[PRECIO]]&lt;50,AIRBNB[[#This Row],[MIN_NOCHES]]&gt;3),"Dentro del presupuesto","No considerar")</f>
        <v>No considerar</v>
      </c>
      <c r="V5912" t="str">
        <f>VLOOKUP(AIRBNB[[#This Row],[HOST_ID]],Super_host[],5,FALSE)</f>
        <v>Host</v>
      </c>
    </row>
    <row r="5913" spans="1:22">
      <c r="A5913" s="4">
        <v>5115372</v>
      </c>
      <c r="B5913" t="s">
        <v>8872</v>
      </c>
      <c r="C5913" s="4">
        <v>26432133</v>
      </c>
      <c r="D5913" t="s">
        <v>737</v>
      </c>
      <c r="E5913" t="s">
        <v>8873</v>
      </c>
      <c r="F5913" s="4">
        <v>11369</v>
      </c>
      <c r="G5913" s="13" t="s">
        <v>7897</v>
      </c>
      <c r="H5913" s="13" t="s">
        <v>8394</v>
      </c>
      <c r="I5913" s="1">
        <v>4076374</v>
      </c>
      <c r="J5913" s="1">
        <v>-7387103</v>
      </c>
      <c r="K5913" t="s">
        <v>40</v>
      </c>
      <c r="L5913" s="20">
        <v>54</v>
      </c>
      <c r="M5913" s="4">
        <v>1</v>
      </c>
      <c r="N5913" s="4">
        <v>430</v>
      </c>
      <c r="O5913" s="2">
        <v>43649</v>
      </c>
      <c r="P5913" s="3">
        <v>13.45</v>
      </c>
      <c r="Q5913" s="4">
        <v>5</v>
      </c>
      <c r="R5913" s="3">
        <v>6.24</v>
      </c>
      <c r="S59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3" t="str">
        <f>IF(AIRBNB[[#This Row],[RUIDO(dB)]]&lt;=4,"Silencioso",IF(AIRBNB[[#This Row],[RUIDO(dB)]]&lt;=5.5,"Poco Ruidoso","Ruidoso"))</f>
        <v>Ruidoso</v>
      </c>
      <c r="U5913" t="str">
        <f>IF(AND(AIRBNB[[#This Row],[PRECIO]]&lt;50,AIRBNB[[#This Row],[MIN_NOCHES]]&gt;3),"Dentro del presupuesto","No considerar")</f>
        <v>No considerar</v>
      </c>
      <c r="V5913" t="str">
        <f>VLOOKUP(AIRBNB[[#This Row],[HOST_ID]],Super_host[],5,FALSE)</f>
        <v>Host</v>
      </c>
    </row>
    <row r="5914" spans="1:22">
      <c r="A5914" s="4">
        <v>3005990</v>
      </c>
      <c r="B5914" t="s">
        <v>10196</v>
      </c>
      <c r="C5914" s="4">
        <v>15318802</v>
      </c>
      <c r="D5914" t="s">
        <v>10197</v>
      </c>
      <c r="E5914" t="s">
        <v>10198</v>
      </c>
      <c r="F5914" s="4">
        <v>11215</v>
      </c>
      <c r="G5914" s="13" t="s">
        <v>4662</v>
      </c>
      <c r="H5914" s="13" t="s">
        <v>9246</v>
      </c>
      <c r="I5914" s="1">
        <v>4066528</v>
      </c>
      <c r="J5914" s="1">
        <v>-7399382</v>
      </c>
      <c r="K5914" t="s">
        <v>40</v>
      </c>
      <c r="L5914" s="20">
        <v>54</v>
      </c>
      <c r="M5914" s="4">
        <v>1</v>
      </c>
      <c r="N5914" s="4">
        <v>4</v>
      </c>
      <c r="O5914" s="2">
        <v>43235</v>
      </c>
      <c r="P5914" s="3">
        <v>7.0000000000000007E-2</v>
      </c>
      <c r="Q5914" s="4">
        <v>1</v>
      </c>
      <c r="R5914" s="3">
        <v>6.9</v>
      </c>
      <c r="S59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4" t="str">
        <f>IF(AIRBNB[[#This Row],[RUIDO(dB)]]&lt;=4,"Silencioso",IF(AIRBNB[[#This Row],[RUIDO(dB)]]&lt;=5.5,"Poco Ruidoso","Ruidoso"))</f>
        <v>Ruidoso</v>
      </c>
      <c r="U5914" t="str">
        <f>IF(AND(AIRBNB[[#This Row],[PRECIO]]&lt;50,AIRBNB[[#This Row],[MIN_NOCHES]]&gt;3),"Dentro del presupuesto","No considerar")</f>
        <v>No considerar</v>
      </c>
      <c r="V5914" t="str">
        <f>VLOOKUP(AIRBNB[[#This Row],[HOST_ID]],Super_host[],5,FALSE)</f>
        <v>Host</v>
      </c>
    </row>
    <row r="5915" spans="1:22">
      <c r="A5915" s="4">
        <v>5336588</v>
      </c>
      <c r="B5915" t="s">
        <v>4681</v>
      </c>
      <c r="C5915" s="4">
        <v>12213641</v>
      </c>
      <c r="D5915" t="s">
        <v>1599</v>
      </c>
      <c r="E5915" t="s">
        <v>4682</v>
      </c>
      <c r="F5915" s="4">
        <v>10035</v>
      </c>
      <c r="G5915" s="13" t="s">
        <v>124</v>
      </c>
      <c r="H5915" s="13" t="s">
        <v>219</v>
      </c>
      <c r="I5915" s="1">
        <v>4080249</v>
      </c>
      <c r="J5915" s="1">
        <v>-7393463</v>
      </c>
      <c r="K5915" t="s">
        <v>40</v>
      </c>
      <c r="L5915" s="20">
        <v>54</v>
      </c>
      <c r="M5915" s="4">
        <v>1</v>
      </c>
      <c r="N5915" s="4">
        <v>46</v>
      </c>
      <c r="O5915" s="2">
        <v>43646</v>
      </c>
      <c r="P5915" s="3">
        <v>0.91</v>
      </c>
      <c r="Q5915" s="4">
        <v>1</v>
      </c>
      <c r="R5915" s="3">
        <v>5.6</v>
      </c>
      <c r="S59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5" t="str">
        <f>IF(AIRBNB[[#This Row],[RUIDO(dB)]]&lt;=4,"Silencioso",IF(AIRBNB[[#This Row],[RUIDO(dB)]]&lt;=5.5,"Poco Ruidoso","Ruidoso"))</f>
        <v>Ruidoso</v>
      </c>
      <c r="U5915" t="str">
        <f>IF(AND(AIRBNB[[#This Row],[PRECIO]]&lt;50,AIRBNB[[#This Row],[MIN_NOCHES]]&gt;3),"Dentro del presupuesto","No considerar")</f>
        <v>No considerar</v>
      </c>
      <c r="V5915" t="str">
        <f>VLOOKUP(AIRBNB[[#This Row],[HOST_ID]],Super_host[],5,FALSE)</f>
        <v>Host</v>
      </c>
    </row>
    <row r="5916" spans="1:22">
      <c r="A5916" s="4">
        <v>4148088</v>
      </c>
      <c r="B5916" t="s">
        <v>6414</v>
      </c>
      <c r="C5916" s="4">
        <v>11950557</v>
      </c>
      <c r="D5916" t="s">
        <v>6415</v>
      </c>
      <c r="E5916" t="s">
        <v>6416</v>
      </c>
      <c r="F5916" s="4">
        <v>10027</v>
      </c>
      <c r="G5916" s="13" t="s">
        <v>124</v>
      </c>
      <c r="H5916" s="13" t="s">
        <v>148</v>
      </c>
      <c r="I5916" s="1">
        <v>4080709</v>
      </c>
      <c r="J5916" s="1">
        <v>-7394952</v>
      </c>
      <c r="K5916" t="s">
        <v>5</v>
      </c>
      <c r="L5916" s="20">
        <v>54</v>
      </c>
      <c r="M5916" s="4">
        <v>2</v>
      </c>
      <c r="N5916" s="4">
        <v>232</v>
      </c>
      <c r="O5916" s="2">
        <v>43639</v>
      </c>
      <c r="P5916" s="3">
        <v>4.01</v>
      </c>
      <c r="Q5916" s="4">
        <v>1</v>
      </c>
      <c r="R5916" s="3">
        <v>5.6</v>
      </c>
      <c r="S59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6" t="str">
        <f>IF(AIRBNB[[#This Row],[RUIDO(dB)]]&lt;=4,"Silencioso",IF(AIRBNB[[#This Row],[RUIDO(dB)]]&lt;=5.5,"Poco Ruidoso","Ruidoso"))</f>
        <v>Ruidoso</v>
      </c>
      <c r="U5916" t="str">
        <f>IF(AND(AIRBNB[[#This Row],[PRECIO]]&lt;50,AIRBNB[[#This Row],[MIN_NOCHES]]&gt;3),"Dentro del presupuesto","No considerar")</f>
        <v>No considerar</v>
      </c>
      <c r="V5916" t="str">
        <f>VLOOKUP(AIRBNB[[#This Row],[HOST_ID]],Super_host[],5,FALSE)</f>
        <v>Host</v>
      </c>
    </row>
    <row r="5917" spans="1:22">
      <c r="A5917" s="4">
        <v>3394768</v>
      </c>
      <c r="B5917" t="s">
        <v>3361</v>
      </c>
      <c r="C5917" s="4">
        <v>10657357</v>
      </c>
      <c r="D5917" t="s">
        <v>3322</v>
      </c>
      <c r="E5917" t="s">
        <v>3362</v>
      </c>
      <c r="F5917" s="4">
        <v>10031</v>
      </c>
      <c r="G5917" s="13" t="s">
        <v>124</v>
      </c>
      <c r="H5917" s="13" t="s">
        <v>148</v>
      </c>
      <c r="I5917" s="1">
        <v>4083058</v>
      </c>
      <c r="J5917" s="1">
        <v>-739495</v>
      </c>
      <c r="K5917" t="s">
        <v>40</v>
      </c>
      <c r="L5917" s="20">
        <v>54</v>
      </c>
      <c r="M5917" s="4">
        <v>5</v>
      </c>
      <c r="N5917" s="4">
        <v>21</v>
      </c>
      <c r="O5917" s="2">
        <v>43584</v>
      </c>
      <c r="P5917" s="3">
        <v>0.34</v>
      </c>
      <c r="Q5917" s="4">
        <v>1</v>
      </c>
      <c r="R5917" s="3">
        <v>5.6</v>
      </c>
      <c r="S59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7" t="str">
        <f>IF(AIRBNB[[#This Row],[RUIDO(dB)]]&lt;=4,"Silencioso",IF(AIRBNB[[#This Row],[RUIDO(dB)]]&lt;=5.5,"Poco Ruidoso","Ruidoso"))</f>
        <v>Ruidoso</v>
      </c>
      <c r="U5917" t="str">
        <f>IF(AND(AIRBNB[[#This Row],[PRECIO]]&lt;50,AIRBNB[[#This Row],[MIN_NOCHES]]&gt;3),"Dentro del presupuesto","No considerar")</f>
        <v>No considerar</v>
      </c>
      <c r="V5917" t="str">
        <f>VLOOKUP(AIRBNB[[#This Row],[HOST_ID]],Super_host[],5,FALSE)</f>
        <v>Host</v>
      </c>
    </row>
    <row r="5918" spans="1:22">
      <c r="A5918" s="4">
        <v>2075471</v>
      </c>
      <c r="B5918" t="s">
        <v>10078</v>
      </c>
      <c r="C5918" s="4">
        <v>10607636</v>
      </c>
      <c r="D5918" t="s">
        <v>5613</v>
      </c>
      <c r="E5918" t="s">
        <v>10079</v>
      </c>
      <c r="F5918" s="4">
        <v>11222</v>
      </c>
      <c r="G5918" s="13" t="s">
        <v>4662</v>
      </c>
      <c r="H5918" s="13" t="s">
        <v>9249</v>
      </c>
      <c r="I5918" s="1">
        <v>4073397</v>
      </c>
      <c r="J5918" s="1">
        <v>-7395442</v>
      </c>
      <c r="K5918" t="s">
        <v>40</v>
      </c>
      <c r="L5918" s="20">
        <v>54</v>
      </c>
      <c r="M5918" s="4">
        <v>4</v>
      </c>
      <c r="N5918" s="4">
        <v>4</v>
      </c>
      <c r="O5918" s="2">
        <v>41779</v>
      </c>
      <c r="P5918" s="3">
        <v>0.06</v>
      </c>
      <c r="Q5918" s="4">
        <v>1</v>
      </c>
      <c r="R5918" s="3">
        <v>6.9</v>
      </c>
      <c r="S59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8" t="str">
        <f>IF(AIRBNB[[#This Row],[RUIDO(dB)]]&lt;=4,"Silencioso",IF(AIRBNB[[#This Row],[RUIDO(dB)]]&lt;=5.5,"Poco Ruidoso","Ruidoso"))</f>
        <v>Ruidoso</v>
      </c>
      <c r="U5918" t="str">
        <f>IF(AND(AIRBNB[[#This Row],[PRECIO]]&lt;50,AIRBNB[[#This Row],[MIN_NOCHES]]&gt;3),"Dentro del presupuesto","No considerar")</f>
        <v>No considerar</v>
      </c>
      <c r="V5918" t="str">
        <f>VLOOKUP(AIRBNB[[#This Row],[HOST_ID]],Super_host[],5,FALSE)</f>
        <v>Host</v>
      </c>
    </row>
    <row r="5919" spans="1:22">
      <c r="A5919" s="4">
        <v>1367775</v>
      </c>
      <c r="B5919" t="s">
        <v>2142</v>
      </c>
      <c r="C5919" s="4">
        <v>7419960</v>
      </c>
      <c r="D5919" t="s">
        <v>2143</v>
      </c>
      <c r="E5919" t="s">
        <v>2144</v>
      </c>
      <c r="F5919" s="4">
        <v>10044</v>
      </c>
      <c r="G5919" s="13" t="s">
        <v>124</v>
      </c>
      <c r="H5919" s="13" t="s">
        <v>1747</v>
      </c>
      <c r="I5919" s="1">
        <v>4076175</v>
      </c>
      <c r="J5919" s="1">
        <v>-7395012</v>
      </c>
      <c r="K5919" t="s">
        <v>40</v>
      </c>
      <c r="L5919" s="20">
        <v>54</v>
      </c>
      <c r="M5919" s="4">
        <v>30</v>
      </c>
      <c r="N5919" s="4">
        <v>5</v>
      </c>
      <c r="O5919" s="2">
        <v>43330</v>
      </c>
      <c r="P5919" s="3">
        <v>0.15</v>
      </c>
      <c r="Q5919" s="4">
        <v>1</v>
      </c>
      <c r="R5919" s="3">
        <v>5.6</v>
      </c>
      <c r="S59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19" t="str">
        <f>IF(AIRBNB[[#This Row],[RUIDO(dB)]]&lt;=4,"Silencioso",IF(AIRBNB[[#This Row],[RUIDO(dB)]]&lt;=5.5,"Poco Ruidoso","Ruidoso"))</f>
        <v>Ruidoso</v>
      </c>
      <c r="U5919" t="str">
        <f>IF(AND(AIRBNB[[#This Row],[PRECIO]]&lt;50,AIRBNB[[#This Row],[MIN_NOCHES]]&gt;3),"Dentro del presupuesto","No considerar")</f>
        <v>No considerar</v>
      </c>
      <c r="V5919" t="str">
        <f>VLOOKUP(AIRBNB[[#This Row],[HOST_ID]],Super_host[],5,FALSE)</f>
        <v>Host</v>
      </c>
    </row>
    <row r="5920" spans="1:22">
      <c r="A5920" s="4">
        <v>1131804</v>
      </c>
      <c r="B5920" t="s">
        <v>2956</v>
      </c>
      <c r="C5920" s="4">
        <v>6209044</v>
      </c>
      <c r="D5920" t="s">
        <v>2957</v>
      </c>
      <c r="E5920" t="s">
        <v>2958</v>
      </c>
      <c r="F5920" s="4">
        <v>10027</v>
      </c>
      <c r="G5920" s="13" t="s">
        <v>124</v>
      </c>
      <c r="H5920" s="13" t="s">
        <v>148</v>
      </c>
      <c r="I5920" s="1">
        <v>4080745</v>
      </c>
      <c r="J5920" s="1">
        <v>-7394279</v>
      </c>
      <c r="K5920" t="s">
        <v>5</v>
      </c>
      <c r="L5920" s="20">
        <v>54</v>
      </c>
      <c r="M5920" s="4">
        <v>14</v>
      </c>
      <c r="N5920" s="4">
        <v>19</v>
      </c>
      <c r="O5920" s="2">
        <v>43587</v>
      </c>
      <c r="P5920" s="3">
        <v>0.26</v>
      </c>
      <c r="Q5920" s="4">
        <v>1</v>
      </c>
      <c r="R5920" s="3">
        <v>5.6</v>
      </c>
      <c r="S59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0" t="str">
        <f>IF(AIRBNB[[#This Row],[RUIDO(dB)]]&lt;=4,"Silencioso",IF(AIRBNB[[#This Row],[RUIDO(dB)]]&lt;=5.5,"Poco Ruidoso","Ruidoso"))</f>
        <v>Ruidoso</v>
      </c>
      <c r="U5920" t="str">
        <f>IF(AND(AIRBNB[[#This Row],[PRECIO]]&lt;50,AIRBNB[[#This Row],[MIN_NOCHES]]&gt;3),"Dentro del presupuesto","No considerar")</f>
        <v>No considerar</v>
      </c>
      <c r="V5920" t="str">
        <f>VLOOKUP(AIRBNB[[#This Row],[HOST_ID]],Super_host[],5,FALSE)</f>
        <v>Host</v>
      </c>
    </row>
    <row r="5921" spans="1:22">
      <c r="A5921" s="4">
        <v>815465</v>
      </c>
      <c r="B5921" t="s">
        <v>6219</v>
      </c>
      <c r="C5921" s="4">
        <v>4284154</v>
      </c>
      <c r="D5921" t="s">
        <v>478</v>
      </c>
      <c r="E5921" t="s">
        <v>6220</v>
      </c>
      <c r="F5921" s="4">
        <v>10026</v>
      </c>
      <c r="G5921" s="13" t="s">
        <v>124</v>
      </c>
      <c r="H5921" s="13" t="s">
        <v>148</v>
      </c>
      <c r="I5921" s="1">
        <v>4080139</v>
      </c>
      <c r="J5921" s="1">
        <v>-7395433</v>
      </c>
      <c r="K5921" t="s">
        <v>5</v>
      </c>
      <c r="L5921" s="20">
        <v>54</v>
      </c>
      <c r="M5921" s="4">
        <v>3</v>
      </c>
      <c r="N5921" s="4">
        <v>205</v>
      </c>
      <c r="O5921" s="2">
        <v>43627</v>
      </c>
      <c r="P5921" s="3">
        <v>3.19</v>
      </c>
      <c r="Q5921" s="4">
        <v>1</v>
      </c>
      <c r="R5921" s="3">
        <v>5.6</v>
      </c>
      <c r="S59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1" t="str">
        <f>IF(AIRBNB[[#This Row],[RUIDO(dB)]]&lt;=4,"Silencioso",IF(AIRBNB[[#This Row],[RUIDO(dB)]]&lt;=5.5,"Poco Ruidoso","Ruidoso"))</f>
        <v>Ruidoso</v>
      </c>
      <c r="U5921" t="str">
        <f>IF(AND(AIRBNB[[#This Row],[PRECIO]]&lt;50,AIRBNB[[#This Row],[MIN_NOCHES]]&gt;3),"Dentro del presupuesto","No considerar")</f>
        <v>No considerar</v>
      </c>
      <c r="V5921" t="str">
        <f>VLOOKUP(AIRBNB[[#This Row],[HOST_ID]],Super_host[],5,FALSE)</f>
        <v>Host</v>
      </c>
    </row>
    <row r="5922" spans="1:22">
      <c r="A5922" s="4">
        <v>2496301</v>
      </c>
      <c r="B5922" t="s">
        <v>15148</v>
      </c>
      <c r="C5922" s="4">
        <v>4142684</v>
      </c>
      <c r="D5922" t="s">
        <v>15149</v>
      </c>
      <c r="E5922" t="s">
        <v>15150</v>
      </c>
      <c r="F5922" s="4">
        <v>11237</v>
      </c>
      <c r="G5922" s="13" t="s">
        <v>4662</v>
      </c>
      <c r="H5922" s="13" t="s">
        <v>9274</v>
      </c>
      <c r="I5922" s="1">
        <v>4069587</v>
      </c>
      <c r="J5922" s="1">
        <v>-739096</v>
      </c>
      <c r="K5922" t="s">
        <v>5</v>
      </c>
      <c r="L5922" s="20">
        <v>54</v>
      </c>
      <c r="M5922" s="4">
        <v>3</v>
      </c>
      <c r="N5922" s="4">
        <v>232</v>
      </c>
      <c r="O5922" s="2">
        <v>43652</v>
      </c>
      <c r="P5922" s="3">
        <v>3.62</v>
      </c>
      <c r="Q5922" s="4">
        <v>1</v>
      </c>
      <c r="R5922" s="3">
        <v>6.9</v>
      </c>
      <c r="S59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2" t="str">
        <f>IF(AIRBNB[[#This Row],[RUIDO(dB)]]&lt;=4,"Silencioso",IF(AIRBNB[[#This Row],[RUIDO(dB)]]&lt;=5.5,"Poco Ruidoso","Ruidoso"))</f>
        <v>Ruidoso</v>
      </c>
      <c r="U5922" t="str">
        <f>IF(AND(AIRBNB[[#This Row],[PRECIO]]&lt;50,AIRBNB[[#This Row],[MIN_NOCHES]]&gt;3),"Dentro del presupuesto","No considerar")</f>
        <v>No considerar</v>
      </c>
      <c r="V5922" t="str">
        <f>VLOOKUP(AIRBNB[[#This Row],[HOST_ID]],Super_host[],5,FALSE)</f>
        <v>Host</v>
      </c>
    </row>
    <row r="5923" spans="1:22">
      <c r="A5923" s="4">
        <v>681805</v>
      </c>
      <c r="B5923" t="s">
        <v>65</v>
      </c>
      <c r="C5923" s="4">
        <v>3375455</v>
      </c>
      <c r="D5923" t="s">
        <v>66</v>
      </c>
      <c r="E5923" t="s">
        <v>67</v>
      </c>
      <c r="F5923" s="4">
        <v>10303</v>
      </c>
      <c r="G5923" s="13" t="s">
        <v>3</v>
      </c>
      <c r="H5923" s="13" t="s">
        <v>68</v>
      </c>
      <c r="I5923" s="1">
        <v>4062879</v>
      </c>
      <c r="J5923" s="1">
        <v>-7416062</v>
      </c>
      <c r="K5923" t="s">
        <v>40</v>
      </c>
      <c r="L5923" s="20">
        <v>54</v>
      </c>
      <c r="M5923" s="4">
        <v>2</v>
      </c>
      <c r="N5923" s="4">
        <v>48</v>
      </c>
      <c r="O5923" s="2">
        <v>43627</v>
      </c>
      <c r="P5923" s="3">
        <v>0.59</v>
      </c>
      <c r="Q5923" s="4">
        <v>1</v>
      </c>
      <c r="R5923" s="3">
        <v>5.19</v>
      </c>
      <c r="S5923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5923" t="str">
        <f>IF(AIRBNB[[#This Row],[RUIDO(dB)]]&lt;=4,"Silencioso",IF(AIRBNB[[#This Row],[RUIDO(dB)]]&lt;=5.5,"Poco Ruidoso","Ruidoso"))</f>
        <v>Poco Ruidoso</v>
      </c>
      <c r="U5923" t="str">
        <f>IF(AND(AIRBNB[[#This Row],[PRECIO]]&lt;50,AIRBNB[[#This Row],[MIN_NOCHES]]&gt;3),"Dentro del presupuesto","No considerar")</f>
        <v>No considerar</v>
      </c>
      <c r="V5923" t="str">
        <f>VLOOKUP(AIRBNB[[#This Row],[HOST_ID]],Super_host[],5,FALSE)</f>
        <v>Host</v>
      </c>
    </row>
    <row r="5924" spans="1:22">
      <c r="A5924" s="4">
        <v>592831</v>
      </c>
      <c r="B5924" t="s">
        <v>11557</v>
      </c>
      <c r="C5924" s="4">
        <v>2926404</v>
      </c>
      <c r="D5924" t="s">
        <v>764</v>
      </c>
      <c r="E5924" t="s">
        <v>11558</v>
      </c>
      <c r="F5924" s="4">
        <v>11205</v>
      </c>
      <c r="G5924" s="13" t="s">
        <v>4662</v>
      </c>
      <c r="H5924" s="13" t="s">
        <v>9230</v>
      </c>
      <c r="I5924" s="1">
        <v>4069079</v>
      </c>
      <c r="J5924" s="1">
        <v>-7395809</v>
      </c>
      <c r="K5924" t="s">
        <v>40</v>
      </c>
      <c r="L5924" s="20">
        <v>54</v>
      </c>
      <c r="M5924" s="4">
        <v>2</v>
      </c>
      <c r="N5924" s="4">
        <v>19</v>
      </c>
      <c r="O5924" s="2">
        <v>42566</v>
      </c>
      <c r="P5924" s="3">
        <v>0.23</v>
      </c>
      <c r="Q5924" s="4">
        <v>1</v>
      </c>
      <c r="R5924" s="3">
        <v>6.9</v>
      </c>
      <c r="S59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4" t="str">
        <f>IF(AIRBNB[[#This Row],[RUIDO(dB)]]&lt;=4,"Silencioso",IF(AIRBNB[[#This Row],[RUIDO(dB)]]&lt;=5.5,"Poco Ruidoso","Ruidoso"))</f>
        <v>Ruidoso</v>
      </c>
      <c r="U5924" t="str">
        <f>IF(AND(AIRBNB[[#This Row],[PRECIO]]&lt;50,AIRBNB[[#This Row],[MIN_NOCHES]]&gt;3),"Dentro del presupuesto","No considerar")</f>
        <v>No considerar</v>
      </c>
      <c r="V5924" t="str">
        <f>VLOOKUP(AIRBNB[[#This Row],[HOST_ID]],Super_host[],5,FALSE)</f>
        <v>Host</v>
      </c>
    </row>
    <row r="5925" spans="1:22">
      <c r="A5925" s="4">
        <v>577324</v>
      </c>
      <c r="B5925" t="s">
        <v>8917</v>
      </c>
      <c r="C5925" s="4">
        <v>2839267</v>
      </c>
      <c r="D5925" t="s">
        <v>7345</v>
      </c>
      <c r="E5925" t="s">
        <v>8918</v>
      </c>
      <c r="F5925" s="4">
        <v>11105</v>
      </c>
      <c r="G5925" s="13" t="s">
        <v>7897</v>
      </c>
      <c r="H5925" s="13" t="s">
        <v>7898</v>
      </c>
      <c r="I5925" s="1">
        <v>4076961</v>
      </c>
      <c r="J5925" s="1">
        <v>-7390451</v>
      </c>
      <c r="K5925" t="s">
        <v>5</v>
      </c>
      <c r="L5925" s="20">
        <v>54</v>
      </c>
      <c r="M5925" s="4">
        <v>45</v>
      </c>
      <c r="N5925" s="4">
        <v>198</v>
      </c>
      <c r="O5925" s="2">
        <v>43631</v>
      </c>
      <c r="P5925" s="3">
        <v>2.33</v>
      </c>
      <c r="Q5925" s="4">
        <v>5</v>
      </c>
      <c r="R5925" s="3">
        <v>6.24</v>
      </c>
      <c r="S59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5" t="str">
        <f>IF(AIRBNB[[#This Row],[RUIDO(dB)]]&lt;=4,"Silencioso",IF(AIRBNB[[#This Row],[RUIDO(dB)]]&lt;=5.5,"Poco Ruidoso","Ruidoso"))</f>
        <v>Ruidoso</v>
      </c>
      <c r="U5925" t="str">
        <f>IF(AND(AIRBNB[[#This Row],[PRECIO]]&lt;50,AIRBNB[[#This Row],[MIN_NOCHES]]&gt;3),"Dentro del presupuesto","No considerar")</f>
        <v>No considerar</v>
      </c>
      <c r="V5925" t="str">
        <f>VLOOKUP(AIRBNB[[#This Row],[HOST_ID]],Super_host[],5,FALSE)</f>
        <v>Host</v>
      </c>
    </row>
    <row r="5926" spans="1:22">
      <c r="A5926" s="4">
        <v>5811500</v>
      </c>
      <c r="B5926" t="s">
        <v>8636</v>
      </c>
      <c r="C5926" s="4">
        <v>2558779</v>
      </c>
      <c r="D5926" t="s">
        <v>7</v>
      </c>
      <c r="E5926" t="s">
        <v>8637</v>
      </c>
      <c r="F5926" s="4">
        <v>11385</v>
      </c>
      <c r="G5926" s="13" t="s">
        <v>7897</v>
      </c>
      <c r="H5926" s="13" t="s">
        <v>7937</v>
      </c>
      <c r="I5926" s="1">
        <v>4070152</v>
      </c>
      <c r="J5926" s="1">
        <v>-7390568</v>
      </c>
      <c r="K5926" t="s">
        <v>40</v>
      </c>
      <c r="L5926" s="20">
        <v>54</v>
      </c>
      <c r="M5926" s="4">
        <v>3</v>
      </c>
      <c r="N5926" s="4">
        <v>47</v>
      </c>
      <c r="O5926" s="2">
        <v>43605</v>
      </c>
      <c r="P5926" s="3">
        <v>0.93</v>
      </c>
      <c r="Q5926" s="4">
        <v>5</v>
      </c>
      <c r="R5926" s="3">
        <v>6.24</v>
      </c>
      <c r="S59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6" t="str">
        <f>IF(AIRBNB[[#This Row],[RUIDO(dB)]]&lt;=4,"Silencioso",IF(AIRBNB[[#This Row],[RUIDO(dB)]]&lt;=5.5,"Poco Ruidoso","Ruidoso"))</f>
        <v>Ruidoso</v>
      </c>
      <c r="U5926" t="str">
        <f>IF(AND(AIRBNB[[#This Row],[PRECIO]]&lt;50,AIRBNB[[#This Row],[MIN_NOCHES]]&gt;3),"Dentro del presupuesto","No considerar")</f>
        <v>No considerar</v>
      </c>
      <c r="V5926" t="str">
        <f>VLOOKUP(AIRBNB[[#This Row],[HOST_ID]],Super_host[],5,FALSE)</f>
        <v>Host</v>
      </c>
    </row>
    <row r="5927" spans="1:22">
      <c r="A5927" s="4">
        <v>2320581</v>
      </c>
      <c r="B5927" t="s">
        <v>5121</v>
      </c>
      <c r="C5927" s="4">
        <v>1639277</v>
      </c>
      <c r="D5927" t="s">
        <v>4222</v>
      </c>
      <c r="E5927" t="s">
        <v>5122</v>
      </c>
      <c r="F5927" s="4">
        <v>10014</v>
      </c>
      <c r="G5927" s="13" t="s">
        <v>124</v>
      </c>
      <c r="H5927" s="13" t="s">
        <v>140</v>
      </c>
      <c r="I5927" s="1">
        <v>4073374</v>
      </c>
      <c r="J5927" s="1">
        <v>-7400121</v>
      </c>
      <c r="K5927" t="s">
        <v>40</v>
      </c>
      <c r="L5927" s="20">
        <v>54</v>
      </c>
      <c r="M5927" s="4">
        <v>2</v>
      </c>
      <c r="N5927" s="4">
        <v>80</v>
      </c>
      <c r="O5927" s="2">
        <v>43649</v>
      </c>
      <c r="P5927" s="3">
        <v>1.22</v>
      </c>
      <c r="Q5927" s="4">
        <v>1</v>
      </c>
      <c r="R5927" s="3">
        <v>5.6</v>
      </c>
      <c r="S59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7" t="str">
        <f>IF(AIRBNB[[#This Row],[RUIDO(dB)]]&lt;=4,"Silencioso",IF(AIRBNB[[#This Row],[RUIDO(dB)]]&lt;=5.5,"Poco Ruidoso","Ruidoso"))</f>
        <v>Ruidoso</v>
      </c>
      <c r="U5927" t="str">
        <f>IF(AND(AIRBNB[[#This Row],[PRECIO]]&lt;50,AIRBNB[[#This Row],[MIN_NOCHES]]&gt;3),"Dentro del presupuesto","No considerar")</f>
        <v>No considerar</v>
      </c>
      <c r="V5927" t="str">
        <f>VLOOKUP(AIRBNB[[#This Row],[HOST_ID]],Super_host[],5,FALSE)</f>
        <v>Host</v>
      </c>
    </row>
    <row r="5928" spans="1:22">
      <c r="A5928" s="4">
        <v>1003530</v>
      </c>
      <c r="B5928" t="s">
        <v>4737</v>
      </c>
      <c r="C5928" s="4">
        <v>454250</v>
      </c>
      <c r="D5928" t="s">
        <v>2607</v>
      </c>
      <c r="E5928" t="s">
        <v>4738</v>
      </c>
      <c r="F5928" s="4">
        <v>10025</v>
      </c>
      <c r="G5928" s="13" t="s">
        <v>124</v>
      </c>
      <c r="H5928" s="13" t="s">
        <v>168</v>
      </c>
      <c r="I5928" s="1">
        <v>4079962</v>
      </c>
      <c r="J5928" s="1">
        <v>-7396523</v>
      </c>
      <c r="K5928" t="s">
        <v>40</v>
      </c>
      <c r="L5928" s="20">
        <v>54</v>
      </c>
      <c r="M5928" s="4">
        <v>7</v>
      </c>
      <c r="N5928" s="4">
        <v>70</v>
      </c>
      <c r="O5928" s="2">
        <v>43324</v>
      </c>
      <c r="P5928" s="3">
        <v>0.93</v>
      </c>
      <c r="Q5928" s="4">
        <v>1</v>
      </c>
      <c r="R5928" s="3">
        <v>5.6</v>
      </c>
      <c r="S59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8" t="str">
        <f>IF(AIRBNB[[#This Row],[RUIDO(dB)]]&lt;=4,"Silencioso",IF(AIRBNB[[#This Row],[RUIDO(dB)]]&lt;=5.5,"Poco Ruidoso","Ruidoso"))</f>
        <v>Ruidoso</v>
      </c>
      <c r="U5928" t="str">
        <f>IF(AND(AIRBNB[[#This Row],[PRECIO]]&lt;50,AIRBNB[[#This Row],[MIN_NOCHES]]&gt;3),"Dentro del presupuesto","No considerar")</f>
        <v>No considerar</v>
      </c>
      <c r="V5928" t="str">
        <f>VLOOKUP(AIRBNB[[#This Row],[HOST_ID]],Super_host[],5,FALSE)</f>
        <v>Host</v>
      </c>
    </row>
    <row r="5929" spans="1:22">
      <c r="A5929" s="4">
        <v>61167</v>
      </c>
      <c r="B5929" t="s">
        <v>2606</v>
      </c>
      <c r="C5929" s="4">
        <v>295760</v>
      </c>
      <c r="D5929" t="s">
        <v>2607</v>
      </c>
      <c r="E5929" t="s">
        <v>2608</v>
      </c>
      <c r="F5929" s="4">
        <v>10013</v>
      </c>
      <c r="G5929" s="13" t="s">
        <v>124</v>
      </c>
      <c r="H5929" s="13" t="s">
        <v>1573</v>
      </c>
      <c r="I5929" s="1">
        <v>4071961</v>
      </c>
      <c r="J5929" s="1">
        <v>-739954</v>
      </c>
      <c r="K5929" t="s">
        <v>5</v>
      </c>
      <c r="L5929" s="20">
        <v>54</v>
      </c>
      <c r="M5929" s="4">
        <v>2</v>
      </c>
      <c r="N5929" s="4">
        <v>21</v>
      </c>
      <c r="O5929" s="2">
        <v>42350</v>
      </c>
      <c r="P5929" s="3">
        <v>0.2</v>
      </c>
      <c r="Q5929" s="4">
        <v>1</v>
      </c>
      <c r="R5929" s="3">
        <v>5.6</v>
      </c>
      <c r="S59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29" t="str">
        <f>IF(AIRBNB[[#This Row],[RUIDO(dB)]]&lt;=4,"Silencioso",IF(AIRBNB[[#This Row],[RUIDO(dB)]]&lt;=5.5,"Poco Ruidoso","Ruidoso"))</f>
        <v>Ruidoso</v>
      </c>
      <c r="U5929" t="str">
        <f>IF(AND(AIRBNB[[#This Row],[PRECIO]]&lt;50,AIRBNB[[#This Row],[MIN_NOCHES]]&gt;3),"Dentro del presupuesto","No considerar")</f>
        <v>No considerar</v>
      </c>
      <c r="V5929" t="str">
        <f>VLOOKUP(AIRBNB[[#This Row],[HOST_ID]],Super_host[],5,FALSE)</f>
        <v>Host</v>
      </c>
    </row>
    <row r="5930" spans="1:22">
      <c r="A5930" s="4">
        <v>66718</v>
      </c>
      <c r="B5930" t="s">
        <v>5601</v>
      </c>
      <c r="C5930" s="4">
        <v>136227</v>
      </c>
      <c r="D5930" t="s">
        <v>5602</v>
      </c>
      <c r="E5930" t="s">
        <v>5603</v>
      </c>
      <c r="F5930" s="4">
        <v>10027</v>
      </c>
      <c r="G5930" s="13" t="s">
        <v>124</v>
      </c>
      <c r="H5930" s="13" t="s">
        <v>148</v>
      </c>
      <c r="I5930" s="1">
        <v>4081322</v>
      </c>
      <c r="J5930" s="1">
        <v>-7395306</v>
      </c>
      <c r="K5930" t="s">
        <v>5</v>
      </c>
      <c r="L5930" s="20">
        <v>54</v>
      </c>
      <c r="M5930" s="4">
        <v>6</v>
      </c>
      <c r="N5930" s="4">
        <v>187</v>
      </c>
      <c r="O5930" s="2">
        <v>43639</v>
      </c>
      <c r="P5930" s="3">
        <v>1.87</v>
      </c>
      <c r="Q5930" s="4">
        <v>1</v>
      </c>
      <c r="R5930" s="3">
        <v>5.6</v>
      </c>
      <c r="S59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0" t="str">
        <f>IF(AIRBNB[[#This Row],[RUIDO(dB)]]&lt;=4,"Silencioso",IF(AIRBNB[[#This Row],[RUIDO(dB)]]&lt;=5.5,"Poco Ruidoso","Ruidoso"))</f>
        <v>Ruidoso</v>
      </c>
      <c r="U5930" t="str">
        <f>IF(AND(AIRBNB[[#This Row],[PRECIO]]&lt;50,AIRBNB[[#This Row],[MIN_NOCHES]]&gt;3),"Dentro del presupuesto","No considerar")</f>
        <v>No considerar</v>
      </c>
      <c r="V5930" t="str">
        <f>VLOOKUP(AIRBNB[[#This Row],[HOST_ID]],Super_host[],5,FALSE)</f>
        <v>Host</v>
      </c>
    </row>
    <row r="5931" spans="1:22">
      <c r="A5931" s="4">
        <v>4048043</v>
      </c>
      <c r="B5931" t="s">
        <v>5794</v>
      </c>
      <c r="C5931" s="4">
        <v>10135</v>
      </c>
      <c r="D5931" t="s">
        <v>105</v>
      </c>
      <c r="E5931" t="s">
        <v>5112</v>
      </c>
      <c r="F5931" s="4">
        <v>10013</v>
      </c>
      <c r="G5931" s="13" t="s">
        <v>124</v>
      </c>
      <c r="H5931" s="13" t="s">
        <v>164</v>
      </c>
      <c r="I5931" s="1">
        <v>4071972</v>
      </c>
      <c r="J5931" s="1">
        <v>-7399986</v>
      </c>
      <c r="K5931" t="s">
        <v>40</v>
      </c>
      <c r="L5931" s="20">
        <v>54</v>
      </c>
      <c r="M5931" s="4">
        <v>2</v>
      </c>
      <c r="N5931" s="4">
        <v>125</v>
      </c>
      <c r="O5931" s="2">
        <v>43632</v>
      </c>
      <c r="P5931" s="3">
        <v>2.14</v>
      </c>
      <c r="Q5931" s="4">
        <v>1</v>
      </c>
      <c r="R5931" s="3">
        <v>5.6</v>
      </c>
      <c r="S59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1" t="str">
        <f>IF(AIRBNB[[#This Row],[RUIDO(dB)]]&lt;=4,"Silencioso",IF(AIRBNB[[#This Row],[RUIDO(dB)]]&lt;=5.5,"Poco Ruidoso","Ruidoso"))</f>
        <v>Ruidoso</v>
      </c>
      <c r="U5931" t="str">
        <f>IF(AND(AIRBNB[[#This Row],[PRECIO]]&lt;50,AIRBNB[[#This Row],[MIN_NOCHES]]&gt;3),"Dentro del presupuesto","No considerar")</f>
        <v>No considerar</v>
      </c>
      <c r="V5931" t="str">
        <f>VLOOKUP(AIRBNB[[#This Row],[HOST_ID]],Super_host[],5,FALSE)</f>
        <v>Host</v>
      </c>
    </row>
    <row r="5932" spans="1:22">
      <c r="A5932" s="4">
        <v>5295</v>
      </c>
      <c r="B5932" t="s">
        <v>3694</v>
      </c>
      <c r="C5932" s="4">
        <v>7702</v>
      </c>
      <c r="D5932" t="s">
        <v>2291</v>
      </c>
      <c r="E5932" t="s">
        <v>3695</v>
      </c>
      <c r="F5932" s="4">
        <v>10025</v>
      </c>
      <c r="G5932" s="13" t="s">
        <v>124</v>
      </c>
      <c r="H5932" s="13" t="s">
        <v>168</v>
      </c>
      <c r="I5932" s="1">
        <v>4080316</v>
      </c>
      <c r="J5932" s="1">
        <v>-7396545</v>
      </c>
      <c r="K5932" t="s">
        <v>5</v>
      </c>
      <c r="L5932" s="20">
        <v>54</v>
      </c>
      <c r="M5932" s="4">
        <v>5</v>
      </c>
      <c r="N5932" s="4">
        <v>53</v>
      </c>
      <c r="O5932" s="2">
        <v>43638</v>
      </c>
      <c r="P5932" s="3">
        <v>0.43</v>
      </c>
      <c r="Q5932" s="4">
        <v>1</v>
      </c>
      <c r="R5932" s="3">
        <v>5.6</v>
      </c>
      <c r="S59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2" t="str">
        <f>IF(AIRBNB[[#This Row],[RUIDO(dB)]]&lt;=4,"Silencioso",IF(AIRBNB[[#This Row],[RUIDO(dB)]]&lt;=5.5,"Poco Ruidoso","Ruidoso"))</f>
        <v>Ruidoso</v>
      </c>
      <c r="U5932" t="str">
        <f>IF(AND(AIRBNB[[#This Row],[PRECIO]]&lt;50,AIRBNB[[#This Row],[MIN_NOCHES]]&gt;3),"Dentro del presupuesto","No considerar")</f>
        <v>No considerar</v>
      </c>
      <c r="V5932" t="str">
        <f>VLOOKUP(AIRBNB[[#This Row],[HOST_ID]],Super_host[],5,FALSE)</f>
        <v>Host</v>
      </c>
    </row>
    <row r="5933" spans="1:22">
      <c r="A5933" s="4">
        <v>6528103</v>
      </c>
      <c r="B5933" t="s">
        <v>8286</v>
      </c>
      <c r="C5933" s="4">
        <v>34143084</v>
      </c>
      <c r="D5933" t="s">
        <v>2197</v>
      </c>
      <c r="E5933" t="s">
        <v>8287</v>
      </c>
      <c r="F5933" s="4">
        <v>11102</v>
      </c>
      <c r="G5933" s="13" t="s">
        <v>7897</v>
      </c>
      <c r="H5933" s="13" t="s">
        <v>7940</v>
      </c>
      <c r="I5933" s="1">
        <v>4077238</v>
      </c>
      <c r="J5933" s="1">
        <v>-7392446</v>
      </c>
      <c r="K5933" t="s">
        <v>40</v>
      </c>
      <c r="L5933" s="20">
        <v>53</v>
      </c>
      <c r="M5933" s="4">
        <v>3</v>
      </c>
      <c r="N5933" s="4">
        <v>2</v>
      </c>
      <c r="O5933" s="2">
        <v>43463</v>
      </c>
      <c r="P5933" s="3">
        <v>0.22</v>
      </c>
      <c r="Q5933" s="4">
        <v>5</v>
      </c>
      <c r="R5933" s="3">
        <v>6.24</v>
      </c>
      <c r="S59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3" t="str">
        <f>IF(AIRBNB[[#This Row],[RUIDO(dB)]]&lt;=4,"Silencioso",IF(AIRBNB[[#This Row],[RUIDO(dB)]]&lt;=5.5,"Poco Ruidoso","Ruidoso"))</f>
        <v>Ruidoso</v>
      </c>
      <c r="U5933" t="str">
        <f>IF(AND(AIRBNB[[#This Row],[PRECIO]]&lt;50,AIRBNB[[#This Row],[MIN_NOCHES]]&gt;3),"Dentro del presupuesto","No considerar")</f>
        <v>No considerar</v>
      </c>
      <c r="V5933" t="str">
        <f>VLOOKUP(AIRBNB[[#This Row],[HOST_ID]],Super_host[],5,FALSE)</f>
        <v>Host</v>
      </c>
    </row>
    <row r="5934" spans="1:22">
      <c r="A5934" s="4">
        <v>6571441</v>
      </c>
      <c r="B5934" t="s">
        <v>11542</v>
      </c>
      <c r="C5934" s="4">
        <v>31458100</v>
      </c>
      <c r="D5934" t="s">
        <v>567</v>
      </c>
      <c r="E5934" t="s">
        <v>11543</v>
      </c>
      <c r="F5934" s="4">
        <v>11216</v>
      </c>
      <c r="G5934" s="13" t="s">
        <v>4662</v>
      </c>
      <c r="H5934" s="13" t="s">
        <v>9230</v>
      </c>
      <c r="I5934" s="1">
        <v>4068527</v>
      </c>
      <c r="J5934" s="1">
        <v>-7395307</v>
      </c>
      <c r="K5934" t="s">
        <v>40</v>
      </c>
      <c r="L5934" s="20">
        <v>53</v>
      </c>
      <c r="M5934" s="4">
        <v>2</v>
      </c>
      <c r="N5934" s="4">
        <v>11</v>
      </c>
      <c r="O5934" s="2">
        <v>42471</v>
      </c>
      <c r="P5934" s="3">
        <v>0.23</v>
      </c>
      <c r="Q5934" s="4">
        <v>1</v>
      </c>
      <c r="R5934" s="3">
        <v>6.9</v>
      </c>
      <c r="S59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4" t="str">
        <f>IF(AIRBNB[[#This Row],[RUIDO(dB)]]&lt;=4,"Silencioso",IF(AIRBNB[[#This Row],[RUIDO(dB)]]&lt;=5.5,"Poco Ruidoso","Ruidoso"))</f>
        <v>Ruidoso</v>
      </c>
      <c r="U5934" t="str">
        <f>IF(AND(AIRBNB[[#This Row],[PRECIO]]&lt;50,AIRBNB[[#This Row],[MIN_NOCHES]]&gt;3),"Dentro del presupuesto","No considerar")</f>
        <v>No considerar</v>
      </c>
      <c r="V5934" t="str">
        <f>VLOOKUP(AIRBNB[[#This Row],[HOST_ID]],Super_host[],5,FALSE)</f>
        <v>Host</v>
      </c>
    </row>
    <row r="5935" spans="1:22">
      <c r="A5935" s="4">
        <v>6767047</v>
      </c>
      <c r="B5935" t="s">
        <v>12529</v>
      </c>
      <c r="C5935" s="4">
        <v>23582893</v>
      </c>
      <c r="D5935" t="s">
        <v>12530</v>
      </c>
      <c r="E5935" t="s">
        <v>12531</v>
      </c>
      <c r="F5935" s="4">
        <v>11221</v>
      </c>
      <c r="G5935" s="13" t="s">
        <v>4662</v>
      </c>
      <c r="H5935" s="13" t="s">
        <v>9274</v>
      </c>
      <c r="I5935" s="1">
        <v>4069047</v>
      </c>
      <c r="J5935" s="1">
        <v>-7391565</v>
      </c>
      <c r="K5935" t="s">
        <v>40</v>
      </c>
      <c r="L5935" s="20">
        <v>53</v>
      </c>
      <c r="M5935" s="4">
        <v>21</v>
      </c>
      <c r="N5935" s="4">
        <v>24</v>
      </c>
      <c r="O5935" s="2">
        <v>43616</v>
      </c>
      <c r="P5935" s="3">
        <v>0.49</v>
      </c>
      <c r="Q5935" s="4">
        <v>1</v>
      </c>
      <c r="R5935" s="3">
        <v>6.9</v>
      </c>
      <c r="S59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5" t="str">
        <f>IF(AIRBNB[[#This Row],[RUIDO(dB)]]&lt;=4,"Silencioso",IF(AIRBNB[[#This Row],[RUIDO(dB)]]&lt;=5.5,"Poco Ruidoso","Ruidoso"))</f>
        <v>Ruidoso</v>
      </c>
      <c r="U5935" t="str">
        <f>IF(AND(AIRBNB[[#This Row],[PRECIO]]&lt;50,AIRBNB[[#This Row],[MIN_NOCHES]]&gt;3),"Dentro del presupuesto","No considerar")</f>
        <v>No considerar</v>
      </c>
      <c r="V5935" t="str">
        <f>VLOOKUP(AIRBNB[[#This Row],[HOST_ID]],Super_host[],5,FALSE)</f>
        <v>Host</v>
      </c>
    </row>
    <row r="5936" spans="1:22">
      <c r="A5936" s="4">
        <v>4338541</v>
      </c>
      <c r="B5936" t="s">
        <v>2210</v>
      </c>
      <c r="C5936" s="4">
        <v>22410033</v>
      </c>
      <c r="D5936" t="s">
        <v>2211</v>
      </c>
      <c r="E5936" t="s">
        <v>2212</v>
      </c>
      <c r="F5936" s="4">
        <v>10027</v>
      </c>
      <c r="G5936" s="13" t="s">
        <v>124</v>
      </c>
      <c r="H5936" s="13" t="s">
        <v>245</v>
      </c>
      <c r="I5936" s="1">
        <v>4080801</v>
      </c>
      <c r="J5936" s="1">
        <v>-739582</v>
      </c>
      <c r="K5936" t="s">
        <v>5</v>
      </c>
      <c r="L5936" s="20">
        <v>53</v>
      </c>
      <c r="M5936" s="4">
        <v>2</v>
      </c>
      <c r="N5936" s="4">
        <v>9</v>
      </c>
      <c r="O5936" s="2">
        <v>42739</v>
      </c>
      <c r="P5936" s="3">
        <v>0.16</v>
      </c>
      <c r="Q5936" s="4">
        <v>1</v>
      </c>
      <c r="R5936" s="3">
        <v>5.6</v>
      </c>
      <c r="S59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6" t="str">
        <f>IF(AIRBNB[[#This Row],[RUIDO(dB)]]&lt;=4,"Silencioso",IF(AIRBNB[[#This Row],[RUIDO(dB)]]&lt;=5.5,"Poco Ruidoso","Ruidoso"))</f>
        <v>Ruidoso</v>
      </c>
      <c r="U5936" t="str">
        <f>IF(AND(AIRBNB[[#This Row],[PRECIO]]&lt;50,AIRBNB[[#This Row],[MIN_NOCHES]]&gt;3),"Dentro del presupuesto","No considerar")</f>
        <v>No considerar</v>
      </c>
      <c r="V5936" t="str">
        <f>VLOOKUP(AIRBNB[[#This Row],[HOST_ID]],Super_host[],5,FALSE)</f>
        <v>Host</v>
      </c>
    </row>
    <row r="5937" spans="1:22">
      <c r="A5937" s="4">
        <v>4282178</v>
      </c>
      <c r="B5937" t="s">
        <v>15321</v>
      </c>
      <c r="C5937" s="4">
        <v>21641206</v>
      </c>
      <c r="D5937" t="s">
        <v>2265</v>
      </c>
      <c r="E5937" t="s">
        <v>15322</v>
      </c>
      <c r="F5937" s="4">
        <v>11206</v>
      </c>
      <c r="G5937" s="13" t="s">
        <v>4662</v>
      </c>
      <c r="H5937" s="13" t="s">
        <v>9230</v>
      </c>
      <c r="I5937" s="1">
        <v>4069724</v>
      </c>
      <c r="J5937" s="1">
        <v>-7394914</v>
      </c>
      <c r="K5937" t="s">
        <v>40</v>
      </c>
      <c r="L5937" s="20">
        <v>53</v>
      </c>
      <c r="M5937" s="4">
        <v>1</v>
      </c>
      <c r="N5937" s="4">
        <v>351</v>
      </c>
      <c r="O5937" s="2">
        <v>43640</v>
      </c>
      <c r="P5937" s="3">
        <v>6.09</v>
      </c>
      <c r="Q5937" s="4">
        <v>1</v>
      </c>
      <c r="R5937" s="3">
        <v>6.9</v>
      </c>
      <c r="S59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7" t="str">
        <f>IF(AIRBNB[[#This Row],[RUIDO(dB)]]&lt;=4,"Silencioso",IF(AIRBNB[[#This Row],[RUIDO(dB)]]&lt;=5.5,"Poco Ruidoso","Ruidoso"))</f>
        <v>Ruidoso</v>
      </c>
      <c r="U5937" t="str">
        <f>IF(AND(AIRBNB[[#This Row],[PRECIO]]&lt;50,AIRBNB[[#This Row],[MIN_NOCHES]]&gt;3),"Dentro del presupuesto","No considerar")</f>
        <v>No considerar</v>
      </c>
      <c r="V5937" t="str">
        <f>VLOOKUP(AIRBNB[[#This Row],[HOST_ID]],Super_host[],5,FALSE)</f>
        <v>Host</v>
      </c>
    </row>
    <row r="5938" spans="1:22">
      <c r="A5938" s="4">
        <v>3802218</v>
      </c>
      <c r="B5938" t="s">
        <v>16601</v>
      </c>
      <c r="C5938" s="4">
        <v>19533769</v>
      </c>
      <c r="D5938" t="s">
        <v>16602</v>
      </c>
      <c r="E5938" t="s">
        <v>16603</v>
      </c>
      <c r="F5938" s="4">
        <v>10454</v>
      </c>
      <c r="G5938" s="13" t="s">
        <v>16360</v>
      </c>
      <c r="H5938" s="13" t="s">
        <v>16427</v>
      </c>
      <c r="I5938" s="1">
        <v>4080772</v>
      </c>
      <c r="J5938" s="1">
        <v>-7391791</v>
      </c>
      <c r="K5938" t="s">
        <v>40</v>
      </c>
      <c r="L5938" s="20">
        <v>53</v>
      </c>
      <c r="M5938" s="4">
        <v>1</v>
      </c>
      <c r="N5938" s="4">
        <v>321</v>
      </c>
      <c r="O5938" s="2">
        <v>43628</v>
      </c>
      <c r="P5938" s="3">
        <v>5.46</v>
      </c>
      <c r="Q5938" s="4">
        <v>5</v>
      </c>
      <c r="R5938" s="3">
        <v>7.84</v>
      </c>
      <c r="S59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8" t="str">
        <f>IF(AIRBNB[[#This Row],[RUIDO(dB)]]&lt;=4,"Silencioso",IF(AIRBNB[[#This Row],[RUIDO(dB)]]&lt;=5.5,"Poco Ruidoso","Ruidoso"))</f>
        <v>Ruidoso</v>
      </c>
      <c r="U5938" t="str">
        <f>IF(AND(AIRBNB[[#This Row],[PRECIO]]&lt;50,AIRBNB[[#This Row],[MIN_NOCHES]]&gt;3),"Dentro del presupuesto","No considerar")</f>
        <v>No considerar</v>
      </c>
      <c r="V5938" t="str">
        <f>VLOOKUP(AIRBNB[[#This Row],[HOST_ID]],Super_host[],5,FALSE)</f>
        <v>Host</v>
      </c>
    </row>
    <row r="5939" spans="1:22">
      <c r="A5939" s="4">
        <v>3153464</v>
      </c>
      <c r="B5939" t="s">
        <v>10309</v>
      </c>
      <c r="C5939" s="4">
        <v>16003147</v>
      </c>
      <c r="D5939" t="s">
        <v>10310</v>
      </c>
      <c r="E5939" t="s">
        <v>10311</v>
      </c>
      <c r="F5939" s="4">
        <v>11238</v>
      </c>
      <c r="G5939" s="13" t="s">
        <v>4662</v>
      </c>
      <c r="H5939" s="13" t="s">
        <v>9323</v>
      </c>
      <c r="I5939" s="1">
        <v>4067391</v>
      </c>
      <c r="J5939" s="1">
        <v>-7396739</v>
      </c>
      <c r="K5939" t="s">
        <v>5</v>
      </c>
      <c r="L5939" s="20">
        <v>53</v>
      </c>
      <c r="M5939" s="4">
        <v>21</v>
      </c>
      <c r="N5939" s="4">
        <v>5</v>
      </c>
      <c r="O5939" s="2">
        <v>43312</v>
      </c>
      <c r="P5939" s="3">
        <v>0.08</v>
      </c>
      <c r="Q5939" s="4">
        <v>1</v>
      </c>
      <c r="R5939" s="3">
        <v>6.9</v>
      </c>
      <c r="S59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39" t="str">
        <f>IF(AIRBNB[[#This Row],[RUIDO(dB)]]&lt;=4,"Silencioso",IF(AIRBNB[[#This Row],[RUIDO(dB)]]&lt;=5.5,"Poco Ruidoso","Ruidoso"))</f>
        <v>Ruidoso</v>
      </c>
      <c r="U5939" t="str">
        <f>IF(AND(AIRBNB[[#This Row],[PRECIO]]&lt;50,AIRBNB[[#This Row],[MIN_NOCHES]]&gt;3),"Dentro del presupuesto","No considerar")</f>
        <v>No considerar</v>
      </c>
      <c r="V5939" t="str">
        <f>VLOOKUP(AIRBNB[[#This Row],[HOST_ID]],Super_host[],5,FALSE)</f>
        <v>Host</v>
      </c>
    </row>
    <row r="5940" spans="1:22">
      <c r="A5940" s="4">
        <v>2939670</v>
      </c>
      <c r="B5940" t="s">
        <v>8767</v>
      </c>
      <c r="C5940" s="4">
        <v>15009272</v>
      </c>
      <c r="D5940" t="s">
        <v>8768</v>
      </c>
      <c r="E5940" t="s">
        <v>8769</v>
      </c>
      <c r="F5940" s="4">
        <v>11421</v>
      </c>
      <c r="G5940" s="13" t="s">
        <v>7897</v>
      </c>
      <c r="H5940" s="13" t="s">
        <v>8770</v>
      </c>
      <c r="I5940" s="1">
        <v>406955</v>
      </c>
      <c r="J5940" s="1">
        <v>-7386281</v>
      </c>
      <c r="K5940" t="s">
        <v>40</v>
      </c>
      <c r="L5940" s="20">
        <v>53</v>
      </c>
      <c r="M5940" s="4">
        <v>3</v>
      </c>
      <c r="N5940" s="4">
        <v>89</v>
      </c>
      <c r="O5940" s="2">
        <v>43468</v>
      </c>
      <c r="P5940" s="3">
        <v>1.44</v>
      </c>
      <c r="Q5940" s="4">
        <v>5</v>
      </c>
      <c r="R5940" s="3">
        <v>6.24</v>
      </c>
      <c r="S59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0" t="str">
        <f>IF(AIRBNB[[#This Row],[RUIDO(dB)]]&lt;=4,"Silencioso",IF(AIRBNB[[#This Row],[RUIDO(dB)]]&lt;=5.5,"Poco Ruidoso","Ruidoso"))</f>
        <v>Ruidoso</v>
      </c>
      <c r="U5940" t="str">
        <f>IF(AND(AIRBNB[[#This Row],[PRECIO]]&lt;50,AIRBNB[[#This Row],[MIN_NOCHES]]&gt;3),"Dentro del presupuesto","No considerar")</f>
        <v>No considerar</v>
      </c>
      <c r="V5940" t="str">
        <f>VLOOKUP(AIRBNB[[#This Row],[HOST_ID]],Super_host[],5,FALSE)</f>
        <v>Host</v>
      </c>
    </row>
    <row r="5941" spans="1:22">
      <c r="A5941" s="4">
        <v>2526152</v>
      </c>
      <c r="B5941" t="s">
        <v>9394</v>
      </c>
      <c r="C5941" s="4">
        <v>11825464</v>
      </c>
      <c r="D5941" t="s">
        <v>9395</v>
      </c>
      <c r="E5941" t="s">
        <v>9396</v>
      </c>
      <c r="F5941" s="4">
        <v>11238</v>
      </c>
      <c r="G5941" s="13" t="s">
        <v>4662</v>
      </c>
      <c r="H5941" s="13" t="s">
        <v>9252</v>
      </c>
      <c r="I5941" s="1">
        <v>4067901</v>
      </c>
      <c r="J5941" s="1">
        <v>-7396237</v>
      </c>
      <c r="K5941" t="s">
        <v>40</v>
      </c>
      <c r="L5941" s="20">
        <v>53</v>
      </c>
      <c r="M5941" s="4">
        <v>1</v>
      </c>
      <c r="N5941" s="4">
        <v>1</v>
      </c>
      <c r="O5941" s="2">
        <v>41761</v>
      </c>
      <c r="P5941" s="3">
        <v>0.02</v>
      </c>
      <c r="Q5941" s="4">
        <v>1</v>
      </c>
      <c r="R5941" s="3">
        <v>6.9</v>
      </c>
      <c r="S59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1" t="str">
        <f>IF(AIRBNB[[#This Row],[RUIDO(dB)]]&lt;=4,"Silencioso",IF(AIRBNB[[#This Row],[RUIDO(dB)]]&lt;=5.5,"Poco Ruidoso","Ruidoso"))</f>
        <v>Ruidoso</v>
      </c>
      <c r="U5941" t="str">
        <f>IF(AND(AIRBNB[[#This Row],[PRECIO]]&lt;50,AIRBNB[[#This Row],[MIN_NOCHES]]&gt;3),"Dentro del presupuesto","No considerar")</f>
        <v>No considerar</v>
      </c>
      <c r="V5941" t="str">
        <f>VLOOKUP(AIRBNB[[#This Row],[HOST_ID]],Super_host[],5,FALSE)</f>
        <v>Host</v>
      </c>
    </row>
    <row r="5942" spans="1:22">
      <c r="A5942" s="4">
        <v>2806791</v>
      </c>
      <c r="B5942" t="s">
        <v>6260</v>
      </c>
      <c r="C5942" s="4">
        <v>11725608</v>
      </c>
      <c r="D5942" t="s">
        <v>6261</v>
      </c>
      <c r="E5942" t="s">
        <v>6262</v>
      </c>
      <c r="F5942" s="4">
        <v>10032</v>
      </c>
      <c r="G5942" s="13" t="s">
        <v>124</v>
      </c>
      <c r="H5942" s="13" t="s">
        <v>125</v>
      </c>
      <c r="I5942" s="1">
        <v>4083333</v>
      </c>
      <c r="J5942" s="1">
        <v>-7394182</v>
      </c>
      <c r="K5942" t="s">
        <v>40</v>
      </c>
      <c r="L5942" s="20">
        <v>53</v>
      </c>
      <c r="M5942" s="4">
        <v>3</v>
      </c>
      <c r="N5942" s="4">
        <v>209</v>
      </c>
      <c r="O5942" s="2">
        <v>43649</v>
      </c>
      <c r="P5942" s="3">
        <v>3.29</v>
      </c>
      <c r="Q5942" s="4">
        <v>1</v>
      </c>
      <c r="R5942" s="3">
        <v>5.6</v>
      </c>
      <c r="S59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2" t="str">
        <f>IF(AIRBNB[[#This Row],[RUIDO(dB)]]&lt;=4,"Silencioso",IF(AIRBNB[[#This Row],[RUIDO(dB)]]&lt;=5.5,"Poco Ruidoso","Ruidoso"))</f>
        <v>Ruidoso</v>
      </c>
      <c r="U5942" t="str">
        <f>IF(AND(AIRBNB[[#This Row],[PRECIO]]&lt;50,AIRBNB[[#This Row],[MIN_NOCHES]]&gt;3),"Dentro del presupuesto","No considerar")</f>
        <v>No considerar</v>
      </c>
      <c r="V5942" t="str">
        <f>VLOOKUP(AIRBNB[[#This Row],[HOST_ID]],Super_host[],5,FALSE)</f>
        <v>Host</v>
      </c>
    </row>
    <row r="5943" spans="1:22">
      <c r="A5943" s="4">
        <v>1997957</v>
      </c>
      <c r="B5943" t="s">
        <v>9647</v>
      </c>
      <c r="C5943" s="4">
        <v>10294443</v>
      </c>
      <c r="D5943" t="s">
        <v>9648</v>
      </c>
      <c r="E5943" t="s">
        <v>9649</v>
      </c>
      <c r="F5943" s="4">
        <v>11238</v>
      </c>
      <c r="G5943" s="13" t="s">
        <v>4662</v>
      </c>
      <c r="H5943" s="13" t="s">
        <v>9252</v>
      </c>
      <c r="I5943" s="1">
        <v>4067497</v>
      </c>
      <c r="J5943" s="1">
        <v>-7395879</v>
      </c>
      <c r="K5943" t="s">
        <v>5</v>
      </c>
      <c r="L5943" s="20">
        <v>53</v>
      </c>
      <c r="M5943" s="4">
        <v>4</v>
      </c>
      <c r="N5943" s="4">
        <v>2</v>
      </c>
      <c r="O5943" s="2">
        <v>42004</v>
      </c>
      <c r="P5943" s="3">
        <v>0.03</v>
      </c>
      <c r="Q5943" s="4">
        <v>1</v>
      </c>
      <c r="R5943" s="3">
        <v>6.9</v>
      </c>
      <c r="S59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3" t="str">
        <f>IF(AIRBNB[[#This Row],[RUIDO(dB)]]&lt;=4,"Silencioso",IF(AIRBNB[[#This Row],[RUIDO(dB)]]&lt;=5.5,"Poco Ruidoso","Ruidoso"))</f>
        <v>Ruidoso</v>
      </c>
      <c r="U5943" t="str">
        <f>IF(AND(AIRBNB[[#This Row],[PRECIO]]&lt;50,AIRBNB[[#This Row],[MIN_NOCHES]]&gt;3),"Dentro del presupuesto","No considerar")</f>
        <v>No considerar</v>
      </c>
      <c r="V5943" t="str">
        <f>VLOOKUP(AIRBNB[[#This Row],[HOST_ID]],Super_host[],5,FALSE)</f>
        <v>Host</v>
      </c>
    </row>
    <row r="5944" spans="1:22">
      <c r="A5944" s="4">
        <v>1221332</v>
      </c>
      <c r="B5944" t="s">
        <v>3333</v>
      </c>
      <c r="C5944" s="4">
        <v>3757699</v>
      </c>
      <c r="D5944" t="s">
        <v>3334</v>
      </c>
      <c r="E5944" t="s">
        <v>3335</v>
      </c>
      <c r="F5944" s="4">
        <v>10029</v>
      </c>
      <c r="G5944" s="13" t="s">
        <v>124</v>
      </c>
      <c r="H5944" s="13" t="s">
        <v>219</v>
      </c>
      <c r="I5944" s="1">
        <v>4079293</v>
      </c>
      <c r="J5944" s="1">
        <v>-7394048</v>
      </c>
      <c r="K5944" t="s">
        <v>5</v>
      </c>
      <c r="L5944" s="20">
        <v>53</v>
      </c>
      <c r="M5944" s="4">
        <v>7</v>
      </c>
      <c r="N5944" s="4">
        <v>7</v>
      </c>
      <c r="O5944" s="2">
        <v>43515</v>
      </c>
      <c r="P5944" s="3">
        <v>0.33</v>
      </c>
      <c r="Q5944" s="4">
        <v>1</v>
      </c>
      <c r="R5944" s="3">
        <v>5.6</v>
      </c>
      <c r="S59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4" t="str">
        <f>IF(AIRBNB[[#This Row],[RUIDO(dB)]]&lt;=4,"Silencioso",IF(AIRBNB[[#This Row],[RUIDO(dB)]]&lt;=5.5,"Poco Ruidoso","Ruidoso"))</f>
        <v>Ruidoso</v>
      </c>
      <c r="U5944" t="str">
        <f>IF(AND(AIRBNB[[#This Row],[PRECIO]]&lt;50,AIRBNB[[#This Row],[MIN_NOCHES]]&gt;3),"Dentro del presupuesto","No considerar")</f>
        <v>No considerar</v>
      </c>
      <c r="V5944" t="str">
        <f>VLOOKUP(AIRBNB[[#This Row],[HOST_ID]],Super_host[],5,FALSE)</f>
        <v>Host</v>
      </c>
    </row>
    <row r="5945" spans="1:22">
      <c r="A5945" s="4">
        <v>4530154</v>
      </c>
      <c r="B5945" t="s">
        <v>14453</v>
      </c>
      <c r="C5945" s="4">
        <v>3201774</v>
      </c>
      <c r="D5945" t="s">
        <v>337</v>
      </c>
      <c r="E5945" t="s">
        <v>14454</v>
      </c>
      <c r="F5945" s="4">
        <v>11215</v>
      </c>
      <c r="G5945" s="13" t="s">
        <v>4662</v>
      </c>
      <c r="H5945" s="13" t="s">
        <v>9262</v>
      </c>
      <c r="I5945" s="1">
        <v>4066388</v>
      </c>
      <c r="J5945" s="1">
        <v>-739905</v>
      </c>
      <c r="K5945" t="s">
        <v>40</v>
      </c>
      <c r="L5945" s="20">
        <v>53</v>
      </c>
      <c r="M5945" s="4">
        <v>1</v>
      </c>
      <c r="N5945" s="4">
        <v>105</v>
      </c>
      <c r="O5945" s="2">
        <v>43637</v>
      </c>
      <c r="P5945" s="3">
        <v>2.11</v>
      </c>
      <c r="Q5945" s="4">
        <v>1</v>
      </c>
      <c r="R5945" s="3">
        <v>6.9</v>
      </c>
      <c r="S59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5" t="str">
        <f>IF(AIRBNB[[#This Row],[RUIDO(dB)]]&lt;=4,"Silencioso",IF(AIRBNB[[#This Row],[RUIDO(dB)]]&lt;=5.5,"Poco Ruidoso","Ruidoso"))</f>
        <v>Ruidoso</v>
      </c>
      <c r="U5945" t="str">
        <f>IF(AND(AIRBNB[[#This Row],[PRECIO]]&lt;50,AIRBNB[[#This Row],[MIN_NOCHES]]&gt;3),"Dentro del presupuesto","No considerar")</f>
        <v>No considerar</v>
      </c>
      <c r="V5945" t="str">
        <f>VLOOKUP(AIRBNB[[#This Row],[HOST_ID]],Super_host[],5,FALSE)</f>
        <v>Host</v>
      </c>
    </row>
    <row r="5946" spans="1:22">
      <c r="A5946" s="4">
        <v>940116</v>
      </c>
      <c r="B5946" t="s">
        <v>12622</v>
      </c>
      <c r="C5946" s="4">
        <v>1650330</v>
      </c>
      <c r="D5946" t="s">
        <v>12623</v>
      </c>
      <c r="E5946" t="s">
        <v>12624</v>
      </c>
      <c r="F5946" s="4">
        <v>11232</v>
      </c>
      <c r="G5946" s="13" t="s">
        <v>4662</v>
      </c>
      <c r="H5946" s="13" t="s">
        <v>9246</v>
      </c>
      <c r="I5946" s="1">
        <v>4064942</v>
      </c>
      <c r="J5946" s="1">
        <v>-7400749</v>
      </c>
      <c r="K5946" t="s">
        <v>40</v>
      </c>
      <c r="L5946" s="20">
        <v>53</v>
      </c>
      <c r="M5946" s="4">
        <v>5</v>
      </c>
      <c r="N5946" s="4">
        <v>39</v>
      </c>
      <c r="O5946" s="2">
        <v>43583</v>
      </c>
      <c r="P5946" s="3">
        <v>0.52</v>
      </c>
      <c r="Q5946" s="4">
        <v>1</v>
      </c>
      <c r="R5946" s="3">
        <v>6.9</v>
      </c>
      <c r="S59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6" t="str">
        <f>IF(AIRBNB[[#This Row],[RUIDO(dB)]]&lt;=4,"Silencioso",IF(AIRBNB[[#This Row],[RUIDO(dB)]]&lt;=5.5,"Poco Ruidoso","Ruidoso"))</f>
        <v>Ruidoso</v>
      </c>
      <c r="U5946" t="str">
        <f>IF(AND(AIRBNB[[#This Row],[PRECIO]]&lt;50,AIRBNB[[#This Row],[MIN_NOCHES]]&gt;3),"Dentro del presupuesto","No considerar")</f>
        <v>No considerar</v>
      </c>
      <c r="V5946" t="str">
        <f>VLOOKUP(AIRBNB[[#This Row],[HOST_ID]],Super_host[],5,FALSE)</f>
        <v>Host</v>
      </c>
    </row>
    <row r="5947" spans="1:22">
      <c r="A5947" s="4">
        <v>4170796</v>
      </c>
      <c r="B5947" t="s">
        <v>3043</v>
      </c>
      <c r="C5947" s="4">
        <v>733543</v>
      </c>
      <c r="D5947" t="s">
        <v>3044</v>
      </c>
      <c r="E5947" t="s">
        <v>3045</v>
      </c>
      <c r="F5947" s="4">
        <v>10027</v>
      </c>
      <c r="G5947" s="13" t="s">
        <v>124</v>
      </c>
      <c r="H5947" s="13" t="s">
        <v>148</v>
      </c>
      <c r="I5947" s="1">
        <v>4080849</v>
      </c>
      <c r="J5947" s="1">
        <v>-739446</v>
      </c>
      <c r="K5947" t="s">
        <v>5</v>
      </c>
      <c r="L5947" s="20">
        <v>53</v>
      </c>
      <c r="M5947" s="4">
        <v>3</v>
      </c>
      <c r="N5947" s="4">
        <v>10</v>
      </c>
      <c r="O5947" s="2">
        <v>43647</v>
      </c>
      <c r="P5947" s="3">
        <v>0.27</v>
      </c>
      <c r="Q5947" s="4">
        <v>1</v>
      </c>
      <c r="R5947" s="3">
        <v>5.6</v>
      </c>
      <c r="S59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7" t="str">
        <f>IF(AIRBNB[[#This Row],[RUIDO(dB)]]&lt;=4,"Silencioso",IF(AIRBNB[[#This Row],[RUIDO(dB)]]&lt;=5.5,"Poco Ruidoso","Ruidoso"))</f>
        <v>Ruidoso</v>
      </c>
      <c r="U5947" t="str">
        <f>IF(AND(AIRBNB[[#This Row],[PRECIO]]&lt;50,AIRBNB[[#This Row],[MIN_NOCHES]]&gt;3),"Dentro del presupuesto","No considerar")</f>
        <v>No considerar</v>
      </c>
      <c r="V5947" t="str">
        <f>VLOOKUP(AIRBNB[[#This Row],[HOST_ID]],Super_host[],5,FALSE)</f>
        <v>Host</v>
      </c>
    </row>
    <row r="5948" spans="1:22">
      <c r="A5948" s="4">
        <v>5579629</v>
      </c>
      <c r="B5948" t="s">
        <v>10908</v>
      </c>
      <c r="C5948" s="4">
        <v>329917</v>
      </c>
      <c r="D5948" t="s">
        <v>10909</v>
      </c>
      <c r="E5948" t="s">
        <v>10910</v>
      </c>
      <c r="F5948" s="4">
        <v>11222</v>
      </c>
      <c r="G5948" s="13" t="s">
        <v>4662</v>
      </c>
      <c r="H5948" s="13" t="s">
        <v>9249</v>
      </c>
      <c r="I5948" s="1">
        <v>4072905</v>
      </c>
      <c r="J5948" s="1">
        <v>-7395755</v>
      </c>
      <c r="K5948" t="s">
        <v>40</v>
      </c>
      <c r="L5948" s="20">
        <v>53</v>
      </c>
      <c r="M5948" s="4">
        <v>2</v>
      </c>
      <c r="N5948" s="4">
        <v>5</v>
      </c>
      <c r="O5948" s="2">
        <v>42664</v>
      </c>
      <c r="P5948" s="3">
        <v>0.13</v>
      </c>
      <c r="Q5948" s="4">
        <v>1</v>
      </c>
      <c r="R5948" s="3">
        <v>6.9</v>
      </c>
      <c r="S59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8" t="str">
        <f>IF(AIRBNB[[#This Row],[RUIDO(dB)]]&lt;=4,"Silencioso",IF(AIRBNB[[#This Row],[RUIDO(dB)]]&lt;=5.5,"Poco Ruidoso","Ruidoso"))</f>
        <v>Ruidoso</v>
      </c>
      <c r="U5948" t="str">
        <f>IF(AND(AIRBNB[[#This Row],[PRECIO]]&lt;50,AIRBNB[[#This Row],[MIN_NOCHES]]&gt;3),"Dentro del presupuesto","No considerar")</f>
        <v>No considerar</v>
      </c>
      <c r="V5948" t="str">
        <f>VLOOKUP(AIRBNB[[#This Row],[HOST_ID]],Super_host[],5,FALSE)</f>
        <v>Host</v>
      </c>
    </row>
    <row r="5949" spans="1:22">
      <c r="A5949" s="4">
        <v>2668311</v>
      </c>
      <c r="B5949" t="s">
        <v>11792</v>
      </c>
      <c r="C5949" s="4">
        <v>197156</v>
      </c>
      <c r="D5949" t="s">
        <v>3942</v>
      </c>
      <c r="E5949" t="s">
        <v>11793</v>
      </c>
      <c r="F5949" s="4">
        <v>11220</v>
      </c>
      <c r="G5949" s="13" t="s">
        <v>4662</v>
      </c>
      <c r="H5949" s="13" t="s">
        <v>9390</v>
      </c>
      <c r="I5949" s="1">
        <v>4063465</v>
      </c>
      <c r="J5949" s="1">
        <v>-7402366</v>
      </c>
      <c r="K5949" t="s">
        <v>5</v>
      </c>
      <c r="L5949" s="20">
        <v>53</v>
      </c>
      <c r="M5949" s="4">
        <v>20</v>
      </c>
      <c r="N5949" s="4">
        <v>16</v>
      </c>
      <c r="O5949" s="2">
        <v>43618</v>
      </c>
      <c r="P5949" s="3">
        <v>0.27</v>
      </c>
      <c r="Q5949" s="4">
        <v>1</v>
      </c>
      <c r="R5949" s="3">
        <v>6.9</v>
      </c>
      <c r="S59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49" t="str">
        <f>IF(AIRBNB[[#This Row],[RUIDO(dB)]]&lt;=4,"Silencioso",IF(AIRBNB[[#This Row],[RUIDO(dB)]]&lt;=5.5,"Poco Ruidoso","Ruidoso"))</f>
        <v>Ruidoso</v>
      </c>
      <c r="U5949" t="str">
        <f>IF(AND(AIRBNB[[#This Row],[PRECIO]]&lt;50,AIRBNB[[#This Row],[MIN_NOCHES]]&gt;3),"Dentro del presupuesto","No considerar")</f>
        <v>No considerar</v>
      </c>
      <c r="V5949" t="str">
        <f>VLOOKUP(AIRBNB[[#This Row],[HOST_ID]],Super_host[],5,FALSE)</f>
        <v>Host</v>
      </c>
    </row>
    <row r="5950" spans="1:22">
      <c r="A5950" s="4">
        <v>1819623</v>
      </c>
      <c r="B5950" t="s">
        <v>13062</v>
      </c>
      <c r="C5950" s="4">
        <v>159011</v>
      </c>
      <c r="D5950" t="s">
        <v>839</v>
      </c>
      <c r="E5950" t="s">
        <v>13063</v>
      </c>
      <c r="F5950" s="4">
        <v>11206</v>
      </c>
      <c r="G5950" s="13" t="s">
        <v>4662</v>
      </c>
      <c r="H5950" s="13" t="s">
        <v>9230</v>
      </c>
      <c r="I5950" s="1">
        <v>4069493</v>
      </c>
      <c r="J5950" s="1">
        <v>-7394161</v>
      </c>
      <c r="K5950" t="s">
        <v>40</v>
      </c>
      <c r="L5950" s="20">
        <v>53</v>
      </c>
      <c r="M5950" s="4">
        <v>3</v>
      </c>
      <c r="N5950" s="4">
        <v>35</v>
      </c>
      <c r="O5950" s="2">
        <v>43637</v>
      </c>
      <c r="P5950" s="3">
        <v>0.72</v>
      </c>
      <c r="Q5950" s="4">
        <v>1</v>
      </c>
      <c r="R5950" s="3">
        <v>6.9</v>
      </c>
      <c r="S59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0" t="str">
        <f>IF(AIRBNB[[#This Row],[RUIDO(dB)]]&lt;=4,"Silencioso",IF(AIRBNB[[#This Row],[RUIDO(dB)]]&lt;=5.5,"Poco Ruidoso","Ruidoso"))</f>
        <v>Ruidoso</v>
      </c>
      <c r="U5950" t="str">
        <f>IF(AND(AIRBNB[[#This Row],[PRECIO]]&lt;50,AIRBNB[[#This Row],[MIN_NOCHES]]&gt;3),"Dentro del presupuesto","No considerar")</f>
        <v>No considerar</v>
      </c>
      <c r="V5950" t="str">
        <f>VLOOKUP(AIRBNB[[#This Row],[HOST_ID]],Super_host[],5,FALSE)</f>
        <v>Host</v>
      </c>
    </row>
    <row r="5951" spans="1:22">
      <c r="A5951" s="4">
        <v>17747</v>
      </c>
      <c r="B5951" t="s">
        <v>13360</v>
      </c>
      <c r="C5951" s="4">
        <v>68599</v>
      </c>
      <c r="D5951" t="s">
        <v>2162</v>
      </c>
      <c r="E5951" t="s">
        <v>13361</v>
      </c>
      <c r="F5951" s="4">
        <v>11238</v>
      </c>
      <c r="G5951" s="13" t="s">
        <v>4662</v>
      </c>
      <c r="H5951" s="13" t="s">
        <v>9387</v>
      </c>
      <c r="I5951" s="1">
        <v>4068346</v>
      </c>
      <c r="J5951" s="1">
        <v>-7396374</v>
      </c>
      <c r="K5951" t="s">
        <v>40</v>
      </c>
      <c r="L5951" s="20">
        <v>53</v>
      </c>
      <c r="M5951" s="4">
        <v>2</v>
      </c>
      <c r="N5951" s="4">
        <v>105</v>
      </c>
      <c r="O5951" s="2">
        <v>43642</v>
      </c>
      <c r="P5951" s="3">
        <v>0.92</v>
      </c>
      <c r="Q5951" s="4">
        <v>1</v>
      </c>
      <c r="R5951" s="3">
        <v>6.9</v>
      </c>
      <c r="S59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1" t="str">
        <f>IF(AIRBNB[[#This Row],[RUIDO(dB)]]&lt;=4,"Silencioso",IF(AIRBNB[[#This Row],[RUIDO(dB)]]&lt;=5.5,"Poco Ruidoso","Ruidoso"))</f>
        <v>Ruidoso</v>
      </c>
      <c r="U5951" t="str">
        <f>IF(AND(AIRBNB[[#This Row],[PRECIO]]&lt;50,AIRBNB[[#This Row],[MIN_NOCHES]]&gt;3),"Dentro del presupuesto","No considerar")</f>
        <v>No considerar</v>
      </c>
      <c r="V5951" t="str">
        <f>VLOOKUP(AIRBNB[[#This Row],[HOST_ID]],Super_host[],5,FALSE)</f>
        <v>Host</v>
      </c>
    </row>
    <row r="5952" spans="1:22">
      <c r="A5952" s="4">
        <v>6524806</v>
      </c>
      <c r="B5952" t="s">
        <v>8113</v>
      </c>
      <c r="C5952" s="4">
        <v>34124276</v>
      </c>
      <c r="D5952" t="s">
        <v>933</v>
      </c>
      <c r="E5952" t="s">
        <v>8114</v>
      </c>
      <c r="F5952" s="4">
        <v>11101</v>
      </c>
      <c r="G5952" s="13" t="s">
        <v>7897</v>
      </c>
      <c r="H5952" s="13" t="s">
        <v>7905</v>
      </c>
      <c r="I5952" s="1">
        <v>4075235</v>
      </c>
      <c r="J5952" s="1">
        <v>-7393714</v>
      </c>
      <c r="K5952" t="s">
        <v>40</v>
      </c>
      <c r="L5952" s="20">
        <v>52</v>
      </c>
      <c r="M5952" s="4">
        <v>1</v>
      </c>
      <c r="N5952" s="4">
        <v>4</v>
      </c>
      <c r="O5952" s="2">
        <v>42579</v>
      </c>
      <c r="P5952" s="3">
        <v>0.08</v>
      </c>
      <c r="Q5952" s="4">
        <v>5</v>
      </c>
      <c r="R5952" s="3">
        <v>6.24</v>
      </c>
      <c r="S59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2" t="str">
        <f>IF(AIRBNB[[#This Row],[RUIDO(dB)]]&lt;=4,"Silencioso",IF(AIRBNB[[#This Row],[RUIDO(dB)]]&lt;=5.5,"Poco Ruidoso","Ruidoso"))</f>
        <v>Ruidoso</v>
      </c>
      <c r="U5952" t="str">
        <f>IF(AND(AIRBNB[[#This Row],[PRECIO]]&lt;50,AIRBNB[[#This Row],[MIN_NOCHES]]&gt;3),"Dentro del presupuesto","No considerar")</f>
        <v>No considerar</v>
      </c>
      <c r="V5952" t="str">
        <f>VLOOKUP(AIRBNB[[#This Row],[HOST_ID]],Super_host[],5,FALSE)</f>
        <v>Host</v>
      </c>
    </row>
    <row r="5953" spans="1:22">
      <c r="A5953" s="4">
        <v>6133150</v>
      </c>
      <c r="B5953" t="s">
        <v>9284</v>
      </c>
      <c r="C5953" s="4">
        <v>31817441</v>
      </c>
      <c r="D5953" t="s">
        <v>4717</v>
      </c>
      <c r="E5953" t="s">
        <v>9285</v>
      </c>
      <c r="F5953" s="4">
        <v>11233</v>
      </c>
      <c r="G5953" s="13" t="s">
        <v>4662</v>
      </c>
      <c r="H5953" s="13" t="s">
        <v>9230</v>
      </c>
      <c r="I5953" s="1">
        <v>4068227</v>
      </c>
      <c r="J5953" s="1">
        <v>-7393305</v>
      </c>
      <c r="K5953" t="s">
        <v>40</v>
      </c>
      <c r="L5953" s="20">
        <v>52</v>
      </c>
      <c r="M5953" s="4">
        <v>2</v>
      </c>
      <c r="N5953" s="4">
        <v>1</v>
      </c>
      <c r="O5953" s="2">
        <v>42309</v>
      </c>
      <c r="P5953" s="3">
        <v>0.02</v>
      </c>
      <c r="Q5953" s="4">
        <v>1</v>
      </c>
      <c r="R5953" s="3">
        <v>6.9</v>
      </c>
      <c r="S59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3" t="str">
        <f>IF(AIRBNB[[#This Row],[RUIDO(dB)]]&lt;=4,"Silencioso",IF(AIRBNB[[#This Row],[RUIDO(dB)]]&lt;=5.5,"Poco Ruidoso","Ruidoso"))</f>
        <v>Ruidoso</v>
      </c>
      <c r="U5953" t="str">
        <f>IF(AND(AIRBNB[[#This Row],[PRECIO]]&lt;50,AIRBNB[[#This Row],[MIN_NOCHES]]&gt;3),"Dentro del presupuesto","No considerar")</f>
        <v>No considerar</v>
      </c>
      <c r="V5953" t="str">
        <f>VLOOKUP(AIRBNB[[#This Row],[HOST_ID]],Super_host[],5,FALSE)</f>
        <v>Host</v>
      </c>
    </row>
    <row r="5954" spans="1:22">
      <c r="A5954" s="4">
        <v>4932714</v>
      </c>
      <c r="B5954" t="s">
        <v>12156</v>
      </c>
      <c r="C5954" s="4">
        <v>25295888</v>
      </c>
      <c r="D5954" t="s">
        <v>12157</v>
      </c>
      <c r="E5954" t="s">
        <v>12158</v>
      </c>
      <c r="F5954" s="4">
        <v>11207</v>
      </c>
      <c r="G5954" s="13" t="s">
        <v>4662</v>
      </c>
      <c r="H5954" s="13" t="s">
        <v>9230</v>
      </c>
      <c r="I5954" s="1">
        <v>4067917</v>
      </c>
      <c r="J5954" s="1">
        <v>-7392565</v>
      </c>
      <c r="K5954" t="s">
        <v>40</v>
      </c>
      <c r="L5954" s="20">
        <v>52</v>
      </c>
      <c r="M5954" s="4">
        <v>2</v>
      </c>
      <c r="N5954" s="4">
        <v>16</v>
      </c>
      <c r="O5954" s="2">
        <v>43008</v>
      </c>
      <c r="P5954" s="3">
        <v>0.37</v>
      </c>
      <c r="Q5954" s="4">
        <v>1</v>
      </c>
      <c r="R5954" s="3">
        <v>6.9</v>
      </c>
      <c r="S59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4" t="str">
        <f>IF(AIRBNB[[#This Row],[RUIDO(dB)]]&lt;=4,"Silencioso",IF(AIRBNB[[#This Row],[RUIDO(dB)]]&lt;=5.5,"Poco Ruidoso","Ruidoso"))</f>
        <v>Ruidoso</v>
      </c>
      <c r="U5954" t="str">
        <f>IF(AND(AIRBNB[[#This Row],[PRECIO]]&lt;50,AIRBNB[[#This Row],[MIN_NOCHES]]&gt;3),"Dentro del presupuesto","No considerar")</f>
        <v>No considerar</v>
      </c>
      <c r="V5954" t="str">
        <f>VLOOKUP(AIRBNB[[#This Row],[HOST_ID]],Super_host[],5,FALSE)</f>
        <v>Host</v>
      </c>
    </row>
    <row r="5955" spans="1:22">
      <c r="A5955" s="4">
        <v>4815028</v>
      </c>
      <c r="B5955" t="s">
        <v>3978</v>
      </c>
      <c r="C5955" s="4">
        <v>24797535</v>
      </c>
      <c r="D5955" t="s">
        <v>3979</v>
      </c>
      <c r="E5955" t="s">
        <v>3980</v>
      </c>
      <c r="F5955" s="4">
        <v>10025</v>
      </c>
      <c r="G5955" s="13" t="s">
        <v>124</v>
      </c>
      <c r="H5955" s="13" t="s">
        <v>168</v>
      </c>
      <c r="I5955" s="1">
        <v>4080123</v>
      </c>
      <c r="J5955" s="1">
        <v>-7396248</v>
      </c>
      <c r="K5955" t="s">
        <v>5</v>
      </c>
      <c r="L5955" s="20">
        <v>52</v>
      </c>
      <c r="M5955" s="4">
        <v>10</v>
      </c>
      <c r="N5955" s="4">
        <v>29</v>
      </c>
      <c r="O5955" s="2">
        <v>43648</v>
      </c>
      <c r="P5955" s="3">
        <v>0.54</v>
      </c>
      <c r="Q5955" s="4">
        <v>1</v>
      </c>
      <c r="R5955" s="3">
        <v>5.6</v>
      </c>
      <c r="S59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5" t="str">
        <f>IF(AIRBNB[[#This Row],[RUIDO(dB)]]&lt;=4,"Silencioso",IF(AIRBNB[[#This Row],[RUIDO(dB)]]&lt;=5.5,"Poco Ruidoso","Ruidoso"))</f>
        <v>Ruidoso</v>
      </c>
      <c r="U5955" t="str">
        <f>IF(AND(AIRBNB[[#This Row],[PRECIO]]&lt;50,AIRBNB[[#This Row],[MIN_NOCHES]]&gt;3),"Dentro del presupuesto","No considerar")</f>
        <v>No considerar</v>
      </c>
      <c r="V5955" t="str">
        <f>VLOOKUP(AIRBNB[[#This Row],[HOST_ID]],Super_host[],5,FALSE)</f>
        <v>Host</v>
      </c>
    </row>
    <row r="5956" spans="1:22">
      <c r="A5956" s="4">
        <v>4717267</v>
      </c>
      <c r="B5956" t="s">
        <v>9329</v>
      </c>
      <c r="C5956" s="4">
        <v>24370211</v>
      </c>
      <c r="D5956" t="s">
        <v>9330</v>
      </c>
      <c r="E5956" t="s">
        <v>9331</v>
      </c>
      <c r="F5956" s="4">
        <v>11211</v>
      </c>
      <c r="G5956" s="13" t="s">
        <v>4662</v>
      </c>
      <c r="H5956" s="13" t="s">
        <v>9218</v>
      </c>
      <c r="I5956" s="1">
        <v>4071138</v>
      </c>
      <c r="J5956" s="1">
        <v>-7395385</v>
      </c>
      <c r="K5956" t="s">
        <v>40</v>
      </c>
      <c r="L5956" s="20">
        <v>52</v>
      </c>
      <c r="M5956" s="4">
        <v>6</v>
      </c>
      <c r="N5956" s="4">
        <v>1</v>
      </c>
      <c r="O5956" s="2">
        <v>42380</v>
      </c>
      <c r="P5956" s="3">
        <v>0.02</v>
      </c>
      <c r="Q5956" s="4">
        <v>1</v>
      </c>
      <c r="R5956" s="3">
        <v>6.9</v>
      </c>
      <c r="S59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6" t="str">
        <f>IF(AIRBNB[[#This Row],[RUIDO(dB)]]&lt;=4,"Silencioso",IF(AIRBNB[[#This Row],[RUIDO(dB)]]&lt;=5.5,"Poco Ruidoso","Ruidoso"))</f>
        <v>Ruidoso</v>
      </c>
      <c r="U5956" t="str">
        <f>IF(AND(AIRBNB[[#This Row],[PRECIO]]&lt;50,AIRBNB[[#This Row],[MIN_NOCHES]]&gt;3),"Dentro del presupuesto","No considerar")</f>
        <v>No considerar</v>
      </c>
      <c r="V5956" t="str">
        <f>VLOOKUP(AIRBNB[[#This Row],[HOST_ID]],Super_host[],5,FALSE)</f>
        <v>Host</v>
      </c>
    </row>
    <row r="5957" spans="1:22">
      <c r="A5957" s="4">
        <v>6646365</v>
      </c>
      <c r="B5957" t="s">
        <v>12532</v>
      </c>
      <c r="C5957" s="4">
        <v>23582893</v>
      </c>
      <c r="D5957" t="s">
        <v>12530</v>
      </c>
      <c r="E5957" t="s">
        <v>12533</v>
      </c>
      <c r="F5957" s="4">
        <v>11221</v>
      </c>
      <c r="G5957" s="13" t="s">
        <v>4662</v>
      </c>
      <c r="H5957" s="13" t="s">
        <v>9274</v>
      </c>
      <c r="I5957" s="1">
        <v>4069038</v>
      </c>
      <c r="J5957" s="1">
        <v>-7391462</v>
      </c>
      <c r="K5957" t="s">
        <v>40</v>
      </c>
      <c r="L5957" s="20">
        <v>52</v>
      </c>
      <c r="M5957" s="4">
        <v>18</v>
      </c>
      <c r="N5957" s="4">
        <v>24</v>
      </c>
      <c r="O5957" s="2">
        <v>43593</v>
      </c>
      <c r="P5957" s="3">
        <v>0.49</v>
      </c>
      <c r="Q5957" s="4">
        <v>1</v>
      </c>
      <c r="R5957" s="3">
        <v>6.9</v>
      </c>
      <c r="S59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7" t="str">
        <f>IF(AIRBNB[[#This Row],[RUIDO(dB)]]&lt;=4,"Silencioso",IF(AIRBNB[[#This Row],[RUIDO(dB)]]&lt;=5.5,"Poco Ruidoso","Ruidoso"))</f>
        <v>Ruidoso</v>
      </c>
      <c r="U5957" t="str">
        <f>IF(AND(AIRBNB[[#This Row],[PRECIO]]&lt;50,AIRBNB[[#This Row],[MIN_NOCHES]]&gt;3),"Dentro del presupuesto","No considerar")</f>
        <v>No considerar</v>
      </c>
      <c r="V5957" t="str">
        <f>VLOOKUP(AIRBNB[[#This Row],[HOST_ID]],Super_host[],5,FALSE)</f>
        <v>Host</v>
      </c>
    </row>
    <row r="5958" spans="1:22">
      <c r="A5958" s="4">
        <v>4454538</v>
      </c>
      <c r="B5958" t="s">
        <v>2208</v>
      </c>
      <c r="C5958" s="4">
        <v>22552201</v>
      </c>
      <c r="D5958" t="s">
        <v>644</v>
      </c>
      <c r="E5958" t="s">
        <v>2209</v>
      </c>
      <c r="F5958" s="4">
        <v>10025</v>
      </c>
      <c r="G5958" s="13" t="s">
        <v>124</v>
      </c>
      <c r="H5958" s="13" t="s">
        <v>168</v>
      </c>
      <c r="I5958" s="1">
        <v>407982</v>
      </c>
      <c r="J5958" s="1">
        <v>-7397119</v>
      </c>
      <c r="K5958" t="s">
        <v>5</v>
      </c>
      <c r="L5958" s="20">
        <v>52</v>
      </c>
      <c r="M5958" s="4">
        <v>5</v>
      </c>
      <c r="N5958" s="4">
        <v>9</v>
      </c>
      <c r="O5958" s="2">
        <v>42369</v>
      </c>
      <c r="P5958" s="3">
        <v>0.16</v>
      </c>
      <c r="Q5958" s="4">
        <v>1</v>
      </c>
      <c r="R5958" s="3">
        <v>5.6</v>
      </c>
      <c r="S59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8" t="str">
        <f>IF(AIRBNB[[#This Row],[RUIDO(dB)]]&lt;=4,"Silencioso",IF(AIRBNB[[#This Row],[RUIDO(dB)]]&lt;=5.5,"Poco Ruidoso","Ruidoso"))</f>
        <v>Ruidoso</v>
      </c>
      <c r="U5958" t="str">
        <f>IF(AND(AIRBNB[[#This Row],[PRECIO]]&lt;50,AIRBNB[[#This Row],[MIN_NOCHES]]&gt;3),"Dentro del presupuesto","No considerar")</f>
        <v>No considerar</v>
      </c>
      <c r="V5958" t="str">
        <f>VLOOKUP(AIRBNB[[#This Row],[HOST_ID]],Super_host[],5,FALSE)</f>
        <v>Host</v>
      </c>
    </row>
    <row r="5959" spans="1:22">
      <c r="A5959" s="4">
        <v>4401193</v>
      </c>
      <c r="B5959" t="s">
        <v>1237</v>
      </c>
      <c r="C5959" s="4">
        <v>22205787</v>
      </c>
      <c r="D5959" t="s">
        <v>875</v>
      </c>
      <c r="E5959" t="s">
        <v>1238</v>
      </c>
      <c r="F5959" s="4">
        <v>10027</v>
      </c>
      <c r="G5959" s="13" t="s">
        <v>124</v>
      </c>
      <c r="H5959" s="13" t="s">
        <v>245</v>
      </c>
      <c r="I5959" s="1">
        <v>4080699</v>
      </c>
      <c r="J5959" s="1">
        <v>-7395937</v>
      </c>
      <c r="K5959" t="s">
        <v>5</v>
      </c>
      <c r="L5959" s="20">
        <v>52</v>
      </c>
      <c r="M5959" s="4">
        <v>4</v>
      </c>
      <c r="N5959" s="4">
        <v>4</v>
      </c>
      <c r="O5959" s="2">
        <v>42273</v>
      </c>
      <c r="P5959" s="3">
        <v>7.0000000000000007E-2</v>
      </c>
      <c r="Q5959" s="4">
        <v>1</v>
      </c>
      <c r="R5959" s="3">
        <v>5.6</v>
      </c>
      <c r="S59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59" t="str">
        <f>IF(AIRBNB[[#This Row],[RUIDO(dB)]]&lt;=4,"Silencioso",IF(AIRBNB[[#This Row],[RUIDO(dB)]]&lt;=5.5,"Poco Ruidoso","Ruidoso"))</f>
        <v>Ruidoso</v>
      </c>
      <c r="U5959" t="str">
        <f>IF(AND(AIRBNB[[#This Row],[PRECIO]]&lt;50,AIRBNB[[#This Row],[MIN_NOCHES]]&gt;3),"Dentro del presupuesto","No considerar")</f>
        <v>No considerar</v>
      </c>
      <c r="V5959" t="str">
        <f>VLOOKUP(AIRBNB[[#This Row],[HOST_ID]],Super_host[],5,FALSE)</f>
        <v>Host</v>
      </c>
    </row>
    <row r="5960" spans="1:22">
      <c r="A5960" s="4">
        <v>3971948</v>
      </c>
      <c r="B5960" t="s">
        <v>15546</v>
      </c>
      <c r="C5960" s="4">
        <v>19808313</v>
      </c>
      <c r="D5960" t="s">
        <v>13460</v>
      </c>
      <c r="E5960" t="s">
        <v>15547</v>
      </c>
      <c r="F5960" s="4">
        <v>11238</v>
      </c>
      <c r="G5960" s="13" t="s">
        <v>4662</v>
      </c>
      <c r="H5960" s="13" t="s">
        <v>9387</v>
      </c>
      <c r="I5960" s="1">
        <v>4068316</v>
      </c>
      <c r="J5960" s="1">
        <v>-7396163</v>
      </c>
      <c r="K5960" t="s">
        <v>5</v>
      </c>
      <c r="L5960" s="20">
        <v>52</v>
      </c>
      <c r="M5960" s="4">
        <v>1</v>
      </c>
      <c r="N5960" s="4">
        <v>0</v>
      </c>
      <c r="O5960" s="2">
        <v>43629</v>
      </c>
      <c r="P5960" s="3">
        <v>0.02</v>
      </c>
      <c r="Q5960" s="4">
        <v>1</v>
      </c>
      <c r="R5960" s="3">
        <v>6.9</v>
      </c>
      <c r="S59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0" t="str">
        <f>IF(AIRBNB[[#This Row],[RUIDO(dB)]]&lt;=4,"Silencioso",IF(AIRBNB[[#This Row],[RUIDO(dB)]]&lt;=5.5,"Poco Ruidoso","Ruidoso"))</f>
        <v>Ruidoso</v>
      </c>
      <c r="U5960" t="str">
        <f>IF(AND(AIRBNB[[#This Row],[PRECIO]]&lt;50,AIRBNB[[#This Row],[MIN_NOCHES]]&gt;3),"Dentro del presupuesto","No considerar")</f>
        <v>No considerar</v>
      </c>
      <c r="V5960" t="str">
        <f>VLOOKUP(AIRBNB[[#This Row],[HOST_ID]],Super_host[],5,FALSE)</f>
        <v>Host</v>
      </c>
    </row>
    <row r="5961" spans="1:22">
      <c r="A5961" s="4">
        <v>3802966</v>
      </c>
      <c r="B5961" t="s">
        <v>6804</v>
      </c>
      <c r="C5961" s="4">
        <v>19539944</v>
      </c>
      <c r="D5961" t="s">
        <v>1579</v>
      </c>
      <c r="E5961" t="s">
        <v>6805</v>
      </c>
      <c r="F5961" s="4">
        <v>10034</v>
      </c>
      <c r="G5961" s="13" t="s">
        <v>124</v>
      </c>
      <c r="H5961" s="13" t="s">
        <v>241</v>
      </c>
      <c r="I5961" s="1">
        <v>4086711</v>
      </c>
      <c r="J5961" s="1">
        <v>-7392742</v>
      </c>
      <c r="K5961" t="s">
        <v>40</v>
      </c>
      <c r="L5961" s="20">
        <v>52</v>
      </c>
      <c r="M5961" s="4">
        <v>7</v>
      </c>
      <c r="N5961" s="4">
        <v>0</v>
      </c>
      <c r="O5961" s="2">
        <v>43632</v>
      </c>
      <c r="P5961" s="3">
        <v>0.06</v>
      </c>
      <c r="Q5961" s="4">
        <v>1</v>
      </c>
      <c r="R5961" s="3">
        <v>5.6</v>
      </c>
      <c r="S59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1" t="str">
        <f>IF(AIRBNB[[#This Row],[RUIDO(dB)]]&lt;=4,"Silencioso",IF(AIRBNB[[#This Row],[RUIDO(dB)]]&lt;=5.5,"Poco Ruidoso","Ruidoso"))</f>
        <v>Ruidoso</v>
      </c>
      <c r="U5961" t="str">
        <f>IF(AND(AIRBNB[[#This Row],[PRECIO]]&lt;50,AIRBNB[[#This Row],[MIN_NOCHES]]&gt;3),"Dentro del presupuesto","No considerar")</f>
        <v>No considerar</v>
      </c>
      <c r="V5961" t="str">
        <f>VLOOKUP(AIRBNB[[#This Row],[HOST_ID]],Super_host[],5,FALSE)</f>
        <v>Host</v>
      </c>
    </row>
    <row r="5962" spans="1:22">
      <c r="A5962" s="4">
        <v>3522513</v>
      </c>
      <c r="B5962" t="s">
        <v>3071</v>
      </c>
      <c r="C5962" s="4">
        <v>17739111</v>
      </c>
      <c r="D5962" t="s">
        <v>928</v>
      </c>
      <c r="E5962" t="s">
        <v>3072</v>
      </c>
      <c r="F5962" s="4">
        <v>10026</v>
      </c>
      <c r="G5962" s="13" t="s">
        <v>124</v>
      </c>
      <c r="H5962" s="13" t="s">
        <v>148</v>
      </c>
      <c r="I5962" s="1">
        <v>4080297</v>
      </c>
      <c r="J5962" s="1">
        <v>-7395132</v>
      </c>
      <c r="K5962" t="s">
        <v>5</v>
      </c>
      <c r="L5962" s="20">
        <v>52</v>
      </c>
      <c r="M5962" s="4">
        <v>4</v>
      </c>
      <c r="N5962" s="4">
        <v>17</v>
      </c>
      <c r="O5962" s="2">
        <v>43640</v>
      </c>
      <c r="P5962" s="3">
        <v>0.28000000000000003</v>
      </c>
      <c r="Q5962" s="4">
        <v>1</v>
      </c>
      <c r="R5962" s="3">
        <v>5.6</v>
      </c>
      <c r="S59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2" t="str">
        <f>IF(AIRBNB[[#This Row],[RUIDO(dB)]]&lt;=4,"Silencioso",IF(AIRBNB[[#This Row],[RUIDO(dB)]]&lt;=5.5,"Poco Ruidoso","Ruidoso"))</f>
        <v>Ruidoso</v>
      </c>
      <c r="U5962" t="str">
        <f>IF(AND(AIRBNB[[#This Row],[PRECIO]]&lt;50,AIRBNB[[#This Row],[MIN_NOCHES]]&gt;3),"Dentro del presupuesto","No considerar")</f>
        <v>No considerar</v>
      </c>
      <c r="V5962" t="str">
        <f>VLOOKUP(AIRBNB[[#This Row],[HOST_ID]],Super_host[],5,FALSE)</f>
        <v>Host</v>
      </c>
    </row>
    <row r="5963" spans="1:22">
      <c r="A5963" s="4">
        <v>3325584</v>
      </c>
      <c r="B5963" t="s">
        <v>1083</v>
      </c>
      <c r="C5963" s="4">
        <v>16789954</v>
      </c>
      <c r="D5963" t="s">
        <v>1084</v>
      </c>
      <c r="E5963" t="s">
        <v>1085</v>
      </c>
      <c r="F5963" s="4">
        <v>10025</v>
      </c>
      <c r="G5963" s="13" t="s">
        <v>124</v>
      </c>
      <c r="H5963" s="13" t="s">
        <v>168</v>
      </c>
      <c r="I5963" s="1">
        <v>407995</v>
      </c>
      <c r="J5963" s="1">
        <v>-7396965</v>
      </c>
      <c r="K5963" t="s">
        <v>5</v>
      </c>
      <c r="L5963" s="20">
        <v>52</v>
      </c>
      <c r="M5963" s="4">
        <v>4</v>
      </c>
      <c r="N5963" s="4">
        <v>2</v>
      </c>
      <c r="O5963" s="2">
        <v>43102</v>
      </c>
      <c r="P5963" s="3">
        <v>0.06</v>
      </c>
      <c r="Q5963" s="4">
        <v>1</v>
      </c>
      <c r="R5963" s="3">
        <v>5.6</v>
      </c>
      <c r="S59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3" t="str">
        <f>IF(AIRBNB[[#This Row],[RUIDO(dB)]]&lt;=4,"Silencioso",IF(AIRBNB[[#This Row],[RUIDO(dB)]]&lt;=5.5,"Poco Ruidoso","Ruidoso"))</f>
        <v>Ruidoso</v>
      </c>
      <c r="U5963" t="str">
        <f>IF(AND(AIRBNB[[#This Row],[PRECIO]]&lt;50,AIRBNB[[#This Row],[MIN_NOCHES]]&gt;3),"Dentro del presupuesto","No considerar")</f>
        <v>No considerar</v>
      </c>
      <c r="V5963" t="str">
        <f>VLOOKUP(AIRBNB[[#This Row],[HOST_ID]],Super_host[],5,FALSE)</f>
        <v>Host</v>
      </c>
    </row>
    <row r="5964" spans="1:22">
      <c r="A5964" s="4">
        <v>4766618</v>
      </c>
      <c r="B5964" t="s">
        <v>6287</v>
      </c>
      <c r="C5964" s="4">
        <v>16066343</v>
      </c>
      <c r="D5964" t="s">
        <v>6288</v>
      </c>
      <c r="E5964" t="s">
        <v>5463</v>
      </c>
      <c r="F5964" s="4">
        <v>10029</v>
      </c>
      <c r="G5964" s="13" t="s">
        <v>124</v>
      </c>
      <c r="H5964" s="13" t="s">
        <v>219</v>
      </c>
      <c r="I5964" s="1">
        <v>4078825</v>
      </c>
      <c r="J5964" s="1">
        <v>-7394861</v>
      </c>
      <c r="K5964" t="s">
        <v>40</v>
      </c>
      <c r="L5964" s="20">
        <v>52</v>
      </c>
      <c r="M5964" s="4">
        <v>3</v>
      </c>
      <c r="N5964" s="4">
        <v>186</v>
      </c>
      <c r="O5964" s="2">
        <v>43632</v>
      </c>
      <c r="P5964" s="3">
        <v>3.39</v>
      </c>
      <c r="Q5964" s="4">
        <v>1</v>
      </c>
      <c r="R5964" s="3">
        <v>5.6</v>
      </c>
      <c r="S59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4" t="str">
        <f>IF(AIRBNB[[#This Row],[RUIDO(dB)]]&lt;=4,"Silencioso",IF(AIRBNB[[#This Row],[RUIDO(dB)]]&lt;=5.5,"Poco Ruidoso","Ruidoso"))</f>
        <v>Ruidoso</v>
      </c>
      <c r="U5964" t="str">
        <f>IF(AND(AIRBNB[[#This Row],[PRECIO]]&lt;50,AIRBNB[[#This Row],[MIN_NOCHES]]&gt;3),"Dentro del presupuesto","No considerar")</f>
        <v>No considerar</v>
      </c>
      <c r="V5964" t="str">
        <f>VLOOKUP(AIRBNB[[#This Row],[HOST_ID]],Super_host[],5,FALSE)</f>
        <v>Host</v>
      </c>
    </row>
    <row r="5965" spans="1:22">
      <c r="A5965" s="4">
        <v>3061106</v>
      </c>
      <c r="B5965" t="s">
        <v>6865</v>
      </c>
      <c r="C5965" s="4">
        <v>15581137</v>
      </c>
      <c r="D5965" t="s">
        <v>1775</v>
      </c>
      <c r="E5965" t="s">
        <v>6866</v>
      </c>
      <c r="F5965" s="4">
        <v>10014</v>
      </c>
      <c r="G5965" s="13" t="s">
        <v>124</v>
      </c>
      <c r="H5965" s="13" t="s">
        <v>140</v>
      </c>
      <c r="I5965" s="1">
        <v>4073229</v>
      </c>
      <c r="J5965" s="1">
        <v>-74004</v>
      </c>
      <c r="K5965" t="s">
        <v>40</v>
      </c>
      <c r="L5965" s="20">
        <v>52</v>
      </c>
      <c r="M5965" s="4">
        <v>2</v>
      </c>
      <c r="N5965" s="4">
        <v>0</v>
      </c>
      <c r="O5965" s="2">
        <v>42240</v>
      </c>
      <c r="P5965" s="3">
        <v>0.06</v>
      </c>
      <c r="Q5965" s="4">
        <v>1</v>
      </c>
      <c r="R5965" s="3">
        <v>5.6</v>
      </c>
      <c r="S59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5" t="str">
        <f>IF(AIRBNB[[#This Row],[RUIDO(dB)]]&lt;=4,"Silencioso",IF(AIRBNB[[#This Row],[RUIDO(dB)]]&lt;=5.5,"Poco Ruidoso","Ruidoso"))</f>
        <v>Ruidoso</v>
      </c>
      <c r="U5965" t="str">
        <f>IF(AND(AIRBNB[[#This Row],[PRECIO]]&lt;50,AIRBNB[[#This Row],[MIN_NOCHES]]&gt;3),"Dentro del presupuesto","No considerar")</f>
        <v>No considerar</v>
      </c>
      <c r="V5965" t="str">
        <f>VLOOKUP(AIRBNB[[#This Row],[HOST_ID]],Super_host[],5,FALSE)</f>
        <v>Host</v>
      </c>
    </row>
    <row r="5966" spans="1:22">
      <c r="A5966" s="4">
        <v>2931859</v>
      </c>
      <c r="B5966" t="s">
        <v>4748</v>
      </c>
      <c r="C5966" s="4">
        <v>14970988</v>
      </c>
      <c r="D5966" t="s">
        <v>4749</v>
      </c>
      <c r="E5966" t="s">
        <v>4750</v>
      </c>
      <c r="F5966" s="4">
        <v>10014</v>
      </c>
      <c r="G5966" s="13" t="s">
        <v>124</v>
      </c>
      <c r="H5966" s="13" t="s">
        <v>140</v>
      </c>
      <c r="I5966" s="1">
        <v>4073704</v>
      </c>
      <c r="J5966" s="1">
        <v>-7401049</v>
      </c>
      <c r="K5966" t="s">
        <v>5</v>
      </c>
      <c r="L5966" s="20">
        <v>52</v>
      </c>
      <c r="M5966" s="4">
        <v>2</v>
      </c>
      <c r="N5966" s="4">
        <v>57</v>
      </c>
      <c r="O5966" s="2">
        <v>43564</v>
      </c>
      <c r="P5966" s="3">
        <v>0.94</v>
      </c>
      <c r="Q5966" s="4">
        <v>1</v>
      </c>
      <c r="R5966" s="3">
        <v>5.6</v>
      </c>
      <c r="S59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6" t="str">
        <f>IF(AIRBNB[[#This Row],[RUIDO(dB)]]&lt;=4,"Silencioso",IF(AIRBNB[[#This Row],[RUIDO(dB)]]&lt;=5.5,"Poco Ruidoso","Ruidoso"))</f>
        <v>Ruidoso</v>
      </c>
      <c r="U5966" t="str">
        <f>IF(AND(AIRBNB[[#This Row],[PRECIO]]&lt;50,AIRBNB[[#This Row],[MIN_NOCHES]]&gt;3),"Dentro del presupuesto","No considerar")</f>
        <v>No considerar</v>
      </c>
      <c r="V5966" t="str">
        <f>VLOOKUP(AIRBNB[[#This Row],[HOST_ID]],Super_host[],5,FALSE)</f>
        <v>Host</v>
      </c>
    </row>
    <row r="5967" spans="1:22">
      <c r="A5967" s="4">
        <v>4965152</v>
      </c>
      <c r="B5967" t="s">
        <v>2318</v>
      </c>
      <c r="C5967" s="4">
        <v>14854832</v>
      </c>
      <c r="D5967" t="s">
        <v>2319</v>
      </c>
      <c r="E5967" t="s">
        <v>2320</v>
      </c>
      <c r="F5967" s="4">
        <v>10013</v>
      </c>
      <c r="G5967" s="13" t="s">
        <v>124</v>
      </c>
      <c r="H5967" s="13" t="s">
        <v>164</v>
      </c>
      <c r="I5967" s="1">
        <v>4072101</v>
      </c>
      <c r="J5967" s="1">
        <v>-7400189</v>
      </c>
      <c r="K5967" t="s">
        <v>40</v>
      </c>
      <c r="L5967" s="20">
        <v>52</v>
      </c>
      <c r="M5967" s="4">
        <v>1</v>
      </c>
      <c r="N5967" s="4">
        <v>9</v>
      </c>
      <c r="O5967" s="2">
        <v>42720</v>
      </c>
      <c r="P5967" s="3">
        <v>0.17</v>
      </c>
      <c r="Q5967" s="4">
        <v>1</v>
      </c>
      <c r="R5967" s="3">
        <v>5.6</v>
      </c>
      <c r="S59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7" t="str">
        <f>IF(AIRBNB[[#This Row],[RUIDO(dB)]]&lt;=4,"Silencioso",IF(AIRBNB[[#This Row],[RUIDO(dB)]]&lt;=5.5,"Poco Ruidoso","Ruidoso"))</f>
        <v>Ruidoso</v>
      </c>
      <c r="U5967" t="str">
        <f>IF(AND(AIRBNB[[#This Row],[PRECIO]]&lt;50,AIRBNB[[#This Row],[MIN_NOCHES]]&gt;3),"Dentro del presupuesto","No considerar")</f>
        <v>No considerar</v>
      </c>
      <c r="V5967" t="str">
        <f>VLOOKUP(AIRBNB[[#This Row],[HOST_ID]],Super_host[],5,FALSE)</f>
        <v>Host</v>
      </c>
    </row>
    <row r="5968" spans="1:22">
      <c r="A5968" s="4">
        <v>3883020</v>
      </c>
      <c r="B5968" t="s">
        <v>13123</v>
      </c>
      <c r="C5968" s="4">
        <v>12556197</v>
      </c>
      <c r="D5968" t="s">
        <v>12802</v>
      </c>
      <c r="E5968" t="s">
        <v>13124</v>
      </c>
      <c r="F5968" s="4">
        <v>11225</v>
      </c>
      <c r="G5968" s="13" t="s">
        <v>4662</v>
      </c>
      <c r="H5968" s="13" t="s">
        <v>9252</v>
      </c>
      <c r="I5968" s="1">
        <v>4066856</v>
      </c>
      <c r="J5968" s="1">
        <v>-7395619</v>
      </c>
      <c r="K5968" t="s">
        <v>5</v>
      </c>
      <c r="L5968" s="20">
        <v>52</v>
      </c>
      <c r="M5968" s="4">
        <v>5</v>
      </c>
      <c r="N5968" s="4">
        <v>45</v>
      </c>
      <c r="O5968" s="2">
        <v>43646</v>
      </c>
      <c r="P5968" s="3">
        <v>0.77</v>
      </c>
      <c r="Q5968" s="4">
        <v>1</v>
      </c>
      <c r="R5968" s="3">
        <v>6.9</v>
      </c>
      <c r="S59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8" t="str">
        <f>IF(AIRBNB[[#This Row],[RUIDO(dB)]]&lt;=4,"Silencioso",IF(AIRBNB[[#This Row],[RUIDO(dB)]]&lt;=5.5,"Poco Ruidoso","Ruidoso"))</f>
        <v>Ruidoso</v>
      </c>
      <c r="U5968" t="str">
        <f>IF(AND(AIRBNB[[#This Row],[PRECIO]]&lt;50,AIRBNB[[#This Row],[MIN_NOCHES]]&gt;3),"Dentro del presupuesto","No considerar")</f>
        <v>No considerar</v>
      </c>
      <c r="V5968" t="str">
        <f>VLOOKUP(AIRBNB[[#This Row],[HOST_ID]],Super_host[],5,FALSE)</f>
        <v>Host</v>
      </c>
    </row>
    <row r="5969" spans="1:22">
      <c r="A5969" s="4">
        <v>1658703</v>
      </c>
      <c r="B5969" t="s">
        <v>12984</v>
      </c>
      <c r="C5969" s="4">
        <v>8791051</v>
      </c>
      <c r="D5969" t="s">
        <v>737</v>
      </c>
      <c r="E5969" t="s">
        <v>12985</v>
      </c>
      <c r="F5969" s="4">
        <v>11226</v>
      </c>
      <c r="G5969" s="13" t="s">
        <v>4662</v>
      </c>
      <c r="H5969" s="13" t="s">
        <v>9306</v>
      </c>
      <c r="I5969" s="1">
        <v>406526</v>
      </c>
      <c r="J5969" s="1">
        <v>-7394999</v>
      </c>
      <c r="K5969" t="s">
        <v>5</v>
      </c>
      <c r="L5969" s="20">
        <v>52</v>
      </c>
      <c r="M5969" s="4">
        <v>59</v>
      </c>
      <c r="N5969" s="4">
        <v>48</v>
      </c>
      <c r="O5969" s="2">
        <v>43391</v>
      </c>
      <c r="P5969" s="3">
        <v>0.69</v>
      </c>
      <c r="Q5969" s="4">
        <v>1</v>
      </c>
      <c r="R5969" s="3">
        <v>6.9</v>
      </c>
      <c r="S59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69" t="str">
        <f>IF(AIRBNB[[#This Row],[RUIDO(dB)]]&lt;=4,"Silencioso",IF(AIRBNB[[#This Row],[RUIDO(dB)]]&lt;=5.5,"Poco Ruidoso","Ruidoso"))</f>
        <v>Ruidoso</v>
      </c>
      <c r="U5969" t="str">
        <f>IF(AND(AIRBNB[[#This Row],[PRECIO]]&lt;50,AIRBNB[[#This Row],[MIN_NOCHES]]&gt;3),"Dentro del presupuesto","No considerar")</f>
        <v>No considerar</v>
      </c>
      <c r="V5969" t="str">
        <f>VLOOKUP(AIRBNB[[#This Row],[HOST_ID]],Super_host[],5,FALSE)</f>
        <v>Host</v>
      </c>
    </row>
    <row r="5970" spans="1:22">
      <c r="A5970" s="4">
        <v>1032610</v>
      </c>
      <c r="B5970" t="s">
        <v>2242</v>
      </c>
      <c r="C5970" s="4">
        <v>5681729</v>
      </c>
      <c r="D5970" t="s">
        <v>2243</v>
      </c>
      <c r="E5970" t="s">
        <v>2244</v>
      </c>
      <c r="F5970" s="4">
        <v>10027</v>
      </c>
      <c r="G5970" s="13" t="s">
        <v>124</v>
      </c>
      <c r="H5970" s="13" t="s">
        <v>148</v>
      </c>
      <c r="I5970" s="1">
        <v>4080938</v>
      </c>
      <c r="J5970" s="1">
        <v>-7394196</v>
      </c>
      <c r="K5970" t="s">
        <v>5</v>
      </c>
      <c r="L5970" s="20">
        <v>52</v>
      </c>
      <c r="M5970" s="4">
        <v>7</v>
      </c>
      <c r="N5970" s="4">
        <v>5</v>
      </c>
      <c r="O5970" s="2">
        <v>42889</v>
      </c>
      <c r="P5970" s="3">
        <v>0.16</v>
      </c>
      <c r="Q5970" s="4">
        <v>1</v>
      </c>
      <c r="R5970" s="3">
        <v>5.6</v>
      </c>
      <c r="S59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0" t="str">
        <f>IF(AIRBNB[[#This Row],[RUIDO(dB)]]&lt;=4,"Silencioso",IF(AIRBNB[[#This Row],[RUIDO(dB)]]&lt;=5.5,"Poco Ruidoso","Ruidoso"))</f>
        <v>Ruidoso</v>
      </c>
      <c r="U5970" t="str">
        <f>IF(AND(AIRBNB[[#This Row],[PRECIO]]&lt;50,AIRBNB[[#This Row],[MIN_NOCHES]]&gt;3),"Dentro del presupuesto","No considerar")</f>
        <v>No considerar</v>
      </c>
      <c r="V5970" t="str">
        <f>VLOOKUP(AIRBNB[[#This Row],[HOST_ID]],Super_host[],5,FALSE)</f>
        <v>Host</v>
      </c>
    </row>
    <row r="5971" spans="1:22">
      <c r="A5971" s="4">
        <v>1023529</v>
      </c>
      <c r="B5971" t="s">
        <v>5803</v>
      </c>
      <c r="C5971" s="4">
        <v>5634395</v>
      </c>
      <c r="D5971" t="s">
        <v>442</v>
      </c>
      <c r="E5971" t="s">
        <v>2933</v>
      </c>
      <c r="F5971" s="4">
        <v>10031</v>
      </c>
      <c r="G5971" s="13" t="s">
        <v>124</v>
      </c>
      <c r="H5971" s="13" t="s">
        <v>148</v>
      </c>
      <c r="I5971" s="1">
        <v>4082153</v>
      </c>
      <c r="J5971" s="1">
        <v>-7395512</v>
      </c>
      <c r="K5971" t="s">
        <v>40</v>
      </c>
      <c r="L5971" s="20">
        <v>52</v>
      </c>
      <c r="M5971" s="4">
        <v>3</v>
      </c>
      <c r="N5971" s="4">
        <v>163</v>
      </c>
      <c r="O5971" s="2">
        <v>43621</v>
      </c>
      <c r="P5971" s="3">
        <v>2.17</v>
      </c>
      <c r="Q5971" s="4">
        <v>1</v>
      </c>
      <c r="R5971" s="3">
        <v>5.6</v>
      </c>
      <c r="S59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1" t="str">
        <f>IF(AIRBNB[[#This Row],[RUIDO(dB)]]&lt;=4,"Silencioso",IF(AIRBNB[[#This Row],[RUIDO(dB)]]&lt;=5.5,"Poco Ruidoso","Ruidoso"))</f>
        <v>Ruidoso</v>
      </c>
      <c r="U5971" t="str">
        <f>IF(AND(AIRBNB[[#This Row],[PRECIO]]&lt;50,AIRBNB[[#This Row],[MIN_NOCHES]]&gt;3),"Dentro del presupuesto","No considerar")</f>
        <v>No considerar</v>
      </c>
      <c r="V5971" t="str">
        <f>VLOOKUP(AIRBNB[[#This Row],[HOST_ID]],Super_host[],5,FALSE)</f>
        <v>Host</v>
      </c>
    </row>
    <row r="5972" spans="1:22">
      <c r="A5972" s="4">
        <v>1940534</v>
      </c>
      <c r="B5972" t="s">
        <v>3085</v>
      </c>
      <c r="C5972" s="4">
        <v>5164854</v>
      </c>
      <c r="D5972" t="s">
        <v>2769</v>
      </c>
      <c r="E5972" t="s">
        <v>3086</v>
      </c>
      <c r="F5972" s="4">
        <v>10030</v>
      </c>
      <c r="G5972" s="13" t="s">
        <v>124</v>
      </c>
      <c r="H5972" s="13" t="s">
        <v>148</v>
      </c>
      <c r="I5972" s="1">
        <v>4082024</v>
      </c>
      <c r="J5972" s="1">
        <v>-7393799</v>
      </c>
      <c r="K5972" t="s">
        <v>40</v>
      </c>
      <c r="L5972" s="20">
        <v>52</v>
      </c>
      <c r="M5972" s="4">
        <v>7</v>
      </c>
      <c r="N5972" s="4">
        <v>19</v>
      </c>
      <c r="O5972" s="2">
        <v>43496</v>
      </c>
      <c r="P5972" s="3">
        <v>0.28000000000000003</v>
      </c>
      <c r="Q5972" s="4">
        <v>1</v>
      </c>
      <c r="R5972" s="3">
        <v>5.6</v>
      </c>
      <c r="S59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2" t="str">
        <f>IF(AIRBNB[[#This Row],[RUIDO(dB)]]&lt;=4,"Silencioso",IF(AIRBNB[[#This Row],[RUIDO(dB)]]&lt;=5.5,"Poco Ruidoso","Ruidoso"))</f>
        <v>Ruidoso</v>
      </c>
      <c r="U5972" t="str">
        <f>IF(AND(AIRBNB[[#This Row],[PRECIO]]&lt;50,AIRBNB[[#This Row],[MIN_NOCHES]]&gt;3),"Dentro del presupuesto","No considerar")</f>
        <v>No considerar</v>
      </c>
      <c r="V5972" t="str">
        <f>VLOOKUP(AIRBNB[[#This Row],[HOST_ID]],Super_host[],5,FALSE)</f>
        <v>Host</v>
      </c>
    </row>
    <row r="5973" spans="1:22">
      <c r="A5973" s="4">
        <v>3236301</v>
      </c>
      <c r="B5973" t="s">
        <v>3087</v>
      </c>
      <c r="C5973" s="4">
        <v>5164854</v>
      </c>
      <c r="D5973" t="s">
        <v>2769</v>
      </c>
      <c r="E5973" t="s">
        <v>598</v>
      </c>
      <c r="F5973" s="4">
        <v>10031</v>
      </c>
      <c r="G5973" s="13" t="s">
        <v>124</v>
      </c>
      <c r="H5973" s="13" t="s">
        <v>148</v>
      </c>
      <c r="I5973" s="1">
        <v>4082075</v>
      </c>
      <c r="J5973" s="1">
        <v>-739379</v>
      </c>
      <c r="K5973" t="s">
        <v>40</v>
      </c>
      <c r="L5973" s="20">
        <v>52</v>
      </c>
      <c r="M5973" s="4">
        <v>7</v>
      </c>
      <c r="N5973" s="4">
        <v>17</v>
      </c>
      <c r="O5973" s="2">
        <v>43380</v>
      </c>
      <c r="P5973" s="3">
        <v>0.28000000000000003</v>
      </c>
      <c r="Q5973" s="4">
        <v>1</v>
      </c>
      <c r="R5973" s="3">
        <v>5.6</v>
      </c>
      <c r="S59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3" t="str">
        <f>IF(AIRBNB[[#This Row],[RUIDO(dB)]]&lt;=4,"Silencioso",IF(AIRBNB[[#This Row],[RUIDO(dB)]]&lt;=5.5,"Poco Ruidoso","Ruidoso"))</f>
        <v>Ruidoso</v>
      </c>
      <c r="U5973" t="str">
        <f>IF(AND(AIRBNB[[#This Row],[PRECIO]]&lt;50,AIRBNB[[#This Row],[MIN_NOCHES]]&gt;3),"Dentro del presupuesto","No considerar")</f>
        <v>No considerar</v>
      </c>
      <c r="V5973" t="str">
        <f>VLOOKUP(AIRBNB[[#This Row],[HOST_ID]],Super_host[],5,FALSE)</f>
        <v>Host</v>
      </c>
    </row>
    <row r="5974" spans="1:22">
      <c r="A5974" s="4">
        <v>4081800</v>
      </c>
      <c r="B5974" t="s">
        <v>6374</v>
      </c>
      <c r="C5974" s="4">
        <v>4835582</v>
      </c>
      <c r="D5974" t="s">
        <v>806</v>
      </c>
      <c r="E5974" t="s">
        <v>5535</v>
      </c>
      <c r="F5974" s="4">
        <v>10027</v>
      </c>
      <c r="G5974" s="13" t="s">
        <v>124</v>
      </c>
      <c r="H5974" s="13" t="s">
        <v>148</v>
      </c>
      <c r="I5974" s="1">
        <v>4080856</v>
      </c>
      <c r="J5974" s="1">
        <v>-7394573</v>
      </c>
      <c r="K5974" t="s">
        <v>5</v>
      </c>
      <c r="L5974" s="20">
        <v>52</v>
      </c>
      <c r="M5974" s="4">
        <v>2</v>
      </c>
      <c r="N5974" s="4">
        <v>185</v>
      </c>
      <c r="O5974" s="2">
        <v>43633</v>
      </c>
      <c r="P5974" s="3">
        <v>3.76</v>
      </c>
      <c r="Q5974" s="4">
        <v>1</v>
      </c>
      <c r="R5974" s="3">
        <v>5.6</v>
      </c>
      <c r="S59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4" t="str">
        <f>IF(AIRBNB[[#This Row],[RUIDO(dB)]]&lt;=4,"Silencioso",IF(AIRBNB[[#This Row],[RUIDO(dB)]]&lt;=5.5,"Poco Ruidoso","Ruidoso"))</f>
        <v>Ruidoso</v>
      </c>
      <c r="U5974" t="str">
        <f>IF(AND(AIRBNB[[#This Row],[PRECIO]]&lt;50,AIRBNB[[#This Row],[MIN_NOCHES]]&gt;3),"Dentro del presupuesto","No considerar")</f>
        <v>No considerar</v>
      </c>
      <c r="V5974" t="str">
        <f>VLOOKUP(AIRBNB[[#This Row],[HOST_ID]],Super_host[],5,FALSE)</f>
        <v>Host</v>
      </c>
    </row>
    <row r="5975" spans="1:22">
      <c r="A5975" s="4">
        <v>2532443</v>
      </c>
      <c r="B5975" t="s">
        <v>10698</v>
      </c>
      <c r="C5975" s="4">
        <v>4636483</v>
      </c>
      <c r="D5975" t="s">
        <v>583</v>
      </c>
      <c r="E5975" t="s">
        <v>10699</v>
      </c>
      <c r="F5975" s="4">
        <v>11220</v>
      </c>
      <c r="G5975" s="13" t="s">
        <v>4662</v>
      </c>
      <c r="H5975" s="13" t="s">
        <v>9246</v>
      </c>
      <c r="I5975" s="1">
        <v>4063747</v>
      </c>
      <c r="J5975" s="1">
        <v>-7401153</v>
      </c>
      <c r="K5975" t="s">
        <v>40</v>
      </c>
      <c r="L5975" s="20">
        <v>52</v>
      </c>
      <c r="M5975" s="4">
        <v>3</v>
      </c>
      <c r="N5975" s="4">
        <v>5</v>
      </c>
      <c r="O5975" s="2">
        <v>43619</v>
      </c>
      <c r="P5975" s="3">
        <v>0.11</v>
      </c>
      <c r="Q5975" s="4">
        <v>1</v>
      </c>
      <c r="R5975" s="3">
        <v>6.9</v>
      </c>
      <c r="S59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5" t="str">
        <f>IF(AIRBNB[[#This Row],[RUIDO(dB)]]&lt;=4,"Silencioso",IF(AIRBNB[[#This Row],[RUIDO(dB)]]&lt;=5.5,"Poco Ruidoso","Ruidoso"))</f>
        <v>Ruidoso</v>
      </c>
      <c r="U5975" t="str">
        <f>IF(AND(AIRBNB[[#This Row],[PRECIO]]&lt;50,AIRBNB[[#This Row],[MIN_NOCHES]]&gt;3),"Dentro del presupuesto","No considerar")</f>
        <v>No considerar</v>
      </c>
      <c r="V5975" t="str">
        <f>VLOOKUP(AIRBNB[[#This Row],[HOST_ID]],Super_host[],5,FALSE)</f>
        <v>Host</v>
      </c>
    </row>
    <row r="5976" spans="1:22">
      <c r="A5976" s="4">
        <v>1952271</v>
      </c>
      <c r="B5976" t="s">
        <v>5308</v>
      </c>
      <c r="C5976" s="4">
        <v>4259154</v>
      </c>
      <c r="D5976" t="s">
        <v>2397</v>
      </c>
      <c r="E5976" t="s">
        <v>5309</v>
      </c>
      <c r="F5976" s="4">
        <v>10025</v>
      </c>
      <c r="G5976" s="13" t="s">
        <v>124</v>
      </c>
      <c r="H5976" s="13" t="s">
        <v>168</v>
      </c>
      <c r="I5976" s="1">
        <v>4080009</v>
      </c>
      <c r="J5976" s="1">
        <v>-7397009</v>
      </c>
      <c r="K5976" t="s">
        <v>5</v>
      </c>
      <c r="L5976" s="20">
        <v>52</v>
      </c>
      <c r="M5976" s="4">
        <v>1</v>
      </c>
      <c r="N5976" s="4">
        <v>87</v>
      </c>
      <c r="O5976" s="2">
        <v>43653</v>
      </c>
      <c r="P5976" s="3">
        <v>1.42</v>
      </c>
      <c r="Q5976" s="4">
        <v>1</v>
      </c>
      <c r="R5976" s="3">
        <v>5.6</v>
      </c>
      <c r="S59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6" t="str">
        <f>IF(AIRBNB[[#This Row],[RUIDO(dB)]]&lt;=4,"Silencioso",IF(AIRBNB[[#This Row],[RUIDO(dB)]]&lt;=5.5,"Poco Ruidoso","Ruidoso"))</f>
        <v>Ruidoso</v>
      </c>
      <c r="U5976" t="str">
        <f>IF(AND(AIRBNB[[#This Row],[PRECIO]]&lt;50,AIRBNB[[#This Row],[MIN_NOCHES]]&gt;3),"Dentro del presupuesto","No considerar")</f>
        <v>No considerar</v>
      </c>
      <c r="V5976" t="str">
        <f>VLOOKUP(AIRBNB[[#This Row],[HOST_ID]],Super_host[],5,FALSE)</f>
        <v>Host</v>
      </c>
    </row>
    <row r="5977" spans="1:22">
      <c r="A5977" s="4">
        <v>2659732</v>
      </c>
      <c r="B5977" t="s">
        <v>11248</v>
      </c>
      <c r="C5977" s="4">
        <v>3842134</v>
      </c>
      <c r="D5977" t="s">
        <v>523</v>
      </c>
      <c r="E5977" t="s">
        <v>11249</v>
      </c>
      <c r="F5977" s="4">
        <v>11222</v>
      </c>
      <c r="G5977" s="13" t="s">
        <v>4662</v>
      </c>
      <c r="H5977" s="13" t="s">
        <v>9249</v>
      </c>
      <c r="I5977" s="1">
        <v>4072561</v>
      </c>
      <c r="J5977" s="1">
        <v>-7394745</v>
      </c>
      <c r="K5977" t="s">
        <v>40</v>
      </c>
      <c r="L5977" s="20">
        <v>52</v>
      </c>
      <c r="M5977" s="4">
        <v>5</v>
      </c>
      <c r="N5977" s="4">
        <v>7</v>
      </c>
      <c r="O5977" s="2">
        <v>43636</v>
      </c>
      <c r="P5977" s="3">
        <v>0.18</v>
      </c>
      <c r="Q5977" s="4">
        <v>1</v>
      </c>
      <c r="R5977" s="3">
        <v>6.9</v>
      </c>
      <c r="S59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7" t="str">
        <f>IF(AIRBNB[[#This Row],[RUIDO(dB)]]&lt;=4,"Silencioso",IF(AIRBNB[[#This Row],[RUIDO(dB)]]&lt;=5.5,"Poco Ruidoso","Ruidoso"))</f>
        <v>Ruidoso</v>
      </c>
      <c r="U5977" t="str">
        <f>IF(AND(AIRBNB[[#This Row],[PRECIO]]&lt;50,AIRBNB[[#This Row],[MIN_NOCHES]]&gt;3),"Dentro del presupuesto","No considerar")</f>
        <v>No considerar</v>
      </c>
      <c r="V5977" t="str">
        <f>VLOOKUP(AIRBNB[[#This Row],[HOST_ID]],Super_host[],5,FALSE)</f>
        <v>Host</v>
      </c>
    </row>
    <row r="5978" spans="1:22">
      <c r="A5978" s="4">
        <v>637504</v>
      </c>
      <c r="B5978" t="s">
        <v>8128</v>
      </c>
      <c r="C5978" s="4">
        <v>3179968</v>
      </c>
      <c r="D5978" t="s">
        <v>1006</v>
      </c>
      <c r="E5978" t="s">
        <v>8129</v>
      </c>
      <c r="F5978" s="4">
        <v>11104</v>
      </c>
      <c r="G5978" s="13" t="s">
        <v>7897</v>
      </c>
      <c r="H5978" s="13" t="s">
        <v>7923</v>
      </c>
      <c r="I5978" s="1">
        <v>4073607</v>
      </c>
      <c r="J5978" s="1">
        <v>-7392439</v>
      </c>
      <c r="K5978" t="s">
        <v>40</v>
      </c>
      <c r="L5978" s="20">
        <v>52</v>
      </c>
      <c r="M5978" s="4">
        <v>3</v>
      </c>
      <c r="N5978" s="4">
        <v>1</v>
      </c>
      <c r="O5978" s="2">
        <v>43255</v>
      </c>
      <c r="P5978" s="3">
        <v>0.08</v>
      </c>
      <c r="Q5978" s="4">
        <v>5</v>
      </c>
      <c r="R5978" s="3">
        <v>6.24</v>
      </c>
      <c r="S59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8" t="str">
        <f>IF(AIRBNB[[#This Row],[RUIDO(dB)]]&lt;=4,"Silencioso",IF(AIRBNB[[#This Row],[RUIDO(dB)]]&lt;=5.5,"Poco Ruidoso","Ruidoso"))</f>
        <v>Ruidoso</v>
      </c>
      <c r="U5978" t="str">
        <f>IF(AND(AIRBNB[[#This Row],[PRECIO]]&lt;50,AIRBNB[[#This Row],[MIN_NOCHES]]&gt;3),"Dentro del presupuesto","No considerar")</f>
        <v>No considerar</v>
      </c>
      <c r="V5978" t="str">
        <f>VLOOKUP(AIRBNB[[#This Row],[HOST_ID]],Super_host[],5,FALSE)</f>
        <v>Host</v>
      </c>
    </row>
    <row r="5979" spans="1:22">
      <c r="A5979" s="4">
        <v>503790</v>
      </c>
      <c r="B5979" t="s">
        <v>3095</v>
      </c>
      <c r="C5979" s="4">
        <v>2484654</v>
      </c>
      <c r="D5979" t="s">
        <v>3096</v>
      </c>
      <c r="E5979" t="s">
        <v>1454</v>
      </c>
      <c r="F5979" s="4">
        <v>10014</v>
      </c>
      <c r="G5979" s="13" t="s">
        <v>124</v>
      </c>
      <c r="H5979" s="13" t="s">
        <v>140</v>
      </c>
      <c r="I5979" s="1">
        <v>4073214</v>
      </c>
      <c r="J5979" s="1">
        <v>-7400188</v>
      </c>
      <c r="K5979" t="s">
        <v>5</v>
      </c>
      <c r="L5979" s="20">
        <v>52</v>
      </c>
      <c r="M5979" s="4">
        <v>4</v>
      </c>
      <c r="N5979" s="4">
        <v>22</v>
      </c>
      <c r="O5979" s="2">
        <v>43611</v>
      </c>
      <c r="P5979" s="3">
        <v>0.28000000000000003</v>
      </c>
      <c r="Q5979" s="4">
        <v>1</v>
      </c>
      <c r="R5979" s="3">
        <v>5.6</v>
      </c>
      <c r="S59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79" t="str">
        <f>IF(AIRBNB[[#This Row],[RUIDO(dB)]]&lt;=4,"Silencioso",IF(AIRBNB[[#This Row],[RUIDO(dB)]]&lt;=5.5,"Poco Ruidoso","Ruidoso"))</f>
        <v>Ruidoso</v>
      </c>
      <c r="U5979" t="str">
        <f>IF(AND(AIRBNB[[#This Row],[PRECIO]]&lt;50,AIRBNB[[#This Row],[MIN_NOCHES]]&gt;3),"Dentro del presupuesto","No considerar")</f>
        <v>No considerar</v>
      </c>
      <c r="V5979" t="str">
        <f>VLOOKUP(AIRBNB[[#This Row],[HOST_ID]],Super_host[],5,FALSE)</f>
        <v>Host</v>
      </c>
    </row>
    <row r="5980" spans="1:22">
      <c r="A5980" s="4">
        <v>765203</v>
      </c>
      <c r="B5980" t="s">
        <v>12414</v>
      </c>
      <c r="C5980" s="4">
        <v>2276842</v>
      </c>
      <c r="D5980" t="s">
        <v>8018</v>
      </c>
      <c r="E5980" t="s">
        <v>12415</v>
      </c>
      <c r="F5980" s="4">
        <v>11206</v>
      </c>
      <c r="G5980" s="13" t="s">
        <v>4662</v>
      </c>
      <c r="H5980" s="13" t="s">
        <v>9218</v>
      </c>
      <c r="I5980" s="1">
        <v>4070745</v>
      </c>
      <c r="J5980" s="1">
        <v>-7394307</v>
      </c>
      <c r="K5980" t="s">
        <v>268</v>
      </c>
      <c r="L5980" s="20">
        <v>52</v>
      </c>
      <c r="M5980" s="4">
        <v>3</v>
      </c>
      <c r="N5980" s="4">
        <v>19</v>
      </c>
      <c r="O5980" s="2">
        <v>43646</v>
      </c>
      <c r="P5980" s="3">
        <v>0.44</v>
      </c>
      <c r="Q5980" s="4">
        <v>1</v>
      </c>
      <c r="R5980" s="3">
        <v>6.9</v>
      </c>
      <c r="S59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0" t="str">
        <f>IF(AIRBNB[[#This Row],[RUIDO(dB)]]&lt;=4,"Silencioso",IF(AIRBNB[[#This Row],[RUIDO(dB)]]&lt;=5.5,"Poco Ruidoso","Ruidoso"))</f>
        <v>Ruidoso</v>
      </c>
      <c r="U5980" t="str">
        <f>IF(AND(AIRBNB[[#This Row],[PRECIO]]&lt;50,AIRBNB[[#This Row],[MIN_NOCHES]]&gt;3),"Dentro del presupuesto","No considerar")</f>
        <v>No considerar</v>
      </c>
      <c r="V5980" t="str">
        <f>VLOOKUP(AIRBNB[[#This Row],[HOST_ID]],Super_host[],5,FALSE)</f>
        <v>Host</v>
      </c>
    </row>
    <row r="5981" spans="1:22">
      <c r="A5981" s="4">
        <v>6691625</v>
      </c>
      <c r="B5981" t="s">
        <v>14878</v>
      </c>
      <c r="C5981" s="4">
        <v>2135117</v>
      </c>
      <c r="D5981" t="s">
        <v>2601</v>
      </c>
      <c r="E5981" t="s">
        <v>14879</v>
      </c>
      <c r="F5981" s="4">
        <v>11215</v>
      </c>
      <c r="G5981" s="13" t="s">
        <v>4662</v>
      </c>
      <c r="H5981" s="13" t="s">
        <v>10548</v>
      </c>
      <c r="I5981" s="1">
        <v>4065766</v>
      </c>
      <c r="J5981" s="1">
        <v>-7397927</v>
      </c>
      <c r="K5981" t="s">
        <v>40</v>
      </c>
      <c r="L5981" s="20">
        <v>52</v>
      </c>
      <c r="M5981" s="4">
        <v>2</v>
      </c>
      <c r="N5981" s="4">
        <v>53</v>
      </c>
      <c r="O5981" s="2">
        <v>43653</v>
      </c>
      <c r="P5981" s="3">
        <v>2.87</v>
      </c>
      <c r="Q5981" s="4">
        <v>1</v>
      </c>
      <c r="R5981" s="3">
        <v>6.9</v>
      </c>
      <c r="S59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1" t="str">
        <f>IF(AIRBNB[[#This Row],[RUIDO(dB)]]&lt;=4,"Silencioso",IF(AIRBNB[[#This Row],[RUIDO(dB)]]&lt;=5.5,"Poco Ruidoso","Ruidoso"))</f>
        <v>Ruidoso</v>
      </c>
      <c r="U5981" t="str">
        <f>IF(AND(AIRBNB[[#This Row],[PRECIO]]&lt;50,AIRBNB[[#This Row],[MIN_NOCHES]]&gt;3),"Dentro del presupuesto","No considerar")</f>
        <v>No considerar</v>
      </c>
      <c r="V5981" t="str">
        <f>VLOOKUP(AIRBNB[[#This Row],[HOST_ID]],Super_host[],5,FALSE)</f>
        <v>Host</v>
      </c>
    </row>
    <row r="5982" spans="1:22">
      <c r="A5982" s="4">
        <v>424889</v>
      </c>
      <c r="B5982" t="s">
        <v>1567</v>
      </c>
      <c r="C5982" s="4">
        <v>2076827</v>
      </c>
      <c r="D5982" t="s">
        <v>1568</v>
      </c>
      <c r="E5982" t="s">
        <v>1569</v>
      </c>
      <c r="F5982" s="4">
        <v>10014</v>
      </c>
      <c r="G5982" s="13" t="s">
        <v>124</v>
      </c>
      <c r="H5982" s="13" t="s">
        <v>140</v>
      </c>
      <c r="I5982" s="1">
        <v>4073041</v>
      </c>
      <c r="J5982" s="1">
        <v>-7400498</v>
      </c>
      <c r="K5982" t="s">
        <v>5</v>
      </c>
      <c r="L5982" s="20">
        <v>52</v>
      </c>
      <c r="M5982" s="4">
        <v>7</v>
      </c>
      <c r="N5982" s="4">
        <v>5</v>
      </c>
      <c r="O5982" s="2">
        <v>42145</v>
      </c>
      <c r="P5982" s="3">
        <v>0.09</v>
      </c>
      <c r="Q5982" s="4">
        <v>1</v>
      </c>
      <c r="R5982" s="3">
        <v>5.6</v>
      </c>
      <c r="S59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2" t="str">
        <f>IF(AIRBNB[[#This Row],[RUIDO(dB)]]&lt;=4,"Silencioso",IF(AIRBNB[[#This Row],[RUIDO(dB)]]&lt;=5.5,"Poco Ruidoso","Ruidoso"))</f>
        <v>Ruidoso</v>
      </c>
      <c r="U5982" t="str">
        <f>IF(AND(AIRBNB[[#This Row],[PRECIO]]&lt;50,AIRBNB[[#This Row],[MIN_NOCHES]]&gt;3),"Dentro del presupuesto","No considerar")</f>
        <v>No considerar</v>
      </c>
      <c r="V5982" t="str">
        <f>VLOOKUP(AIRBNB[[#This Row],[HOST_ID]],Super_host[],5,FALSE)</f>
        <v>Host</v>
      </c>
    </row>
    <row r="5983" spans="1:22">
      <c r="A5983" s="4">
        <v>298759</v>
      </c>
      <c r="B5983" t="s">
        <v>13589</v>
      </c>
      <c r="C5983" s="4">
        <v>1539749</v>
      </c>
      <c r="D5983" t="s">
        <v>1656</v>
      </c>
      <c r="E5983" t="s">
        <v>13590</v>
      </c>
      <c r="F5983" s="4">
        <v>11216</v>
      </c>
      <c r="G5983" s="13" t="s">
        <v>4662</v>
      </c>
      <c r="H5983" s="13" t="s">
        <v>9230</v>
      </c>
      <c r="I5983" s="1">
        <v>4068622</v>
      </c>
      <c r="J5983" s="1">
        <v>-7394675</v>
      </c>
      <c r="K5983" t="s">
        <v>40</v>
      </c>
      <c r="L5983" s="20">
        <v>52</v>
      </c>
      <c r="M5983" s="4">
        <v>2</v>
      </c>
      <c r="N5983" s="4">
        <v>93</v>
      </c>
      <c r="O5983" s="2">
        <v>43653</v>
      </c>
      <c r="P5983" s="3">
        <v>1.1200000000000001</v>
      </c>
      <c r="Q5983" s="4">
        <v>1</v>
      </c>
      <c r="R5983" s="3">
        <v>6.9</v>
      </c>
      <c r="S59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3" t="str">
        <f>IF(AIRBNB[[#This Row],[RUIDO(dB)]]&lt;=4,"Silencioso",IF(AIRBNB[[#This Row],[RUIDO(dB)]]&lt;=5.5,"Poco Ruidoso","Ruidoso"))</f>
        <v>Ruidoso</v>
      </c>
      <c r="U5983" t="str">
        <f>IF(AND(AIRBNB[[#This Row],[PRECIO]]&lt;50,AIRBNB[[#This Row],[MIN_NOCHES]]&gt;3),"Dentro del presupuesto","No considerar")</f>
        <v>No considerar</v>
      </c>
      <c r="V5983" t="str">
        <f>VLOOKUP(AIRBNB[[#This Row],[HOST_ID]],Super_host[],5,FALSE)</f>
        <v>Host</v>
      </c>
    </row>
    <row r="5984" spans="1:22">
      <c r="A5984" s="4">
        <v>4098814</v>
      </c>
      <c r="B5984" t="s">
        <v>12578</v>
      </c>
      <c r="C5984" s="4">
        <v>1539749</v>
      </c>
      <c r="D5984" t="s">
        <v>1656</v>
      </c>
      <c r="E5984" t="s">
        <v>12579</v>
      </c>
      <c r="F5984" s="4">
        <v>11216</v>
      </c>
      <c r="G5984" s="13" t="s">
        <v>4662</v>
      </c>
      <c r="H5984" s="13" t="s">
        <v>9230</v>
      </c>
      <c r="I5984" s="1">
        <v>4068641</v>
      </c>
      <c r="J5984" s="1">
        <v>-7394735</v>
      </c>
      <c r="K5984" t="s">
        <v>40</v>
      </c>
      <c r="L5984" s="20">
        <v>52</v>
      </c>
      <c r="M5984" s="4">
        <v>2</v>
      </c>
      <c r="N5984" s="4">
        <v>29</v>
      </c>
      <c r="O5984" s="2">
        <v>43590</v>
      </c>
      <c r="P5984" s="3">
        <v>0.5</v>
      </c>
      <c r="Q5984" s="4">
        <v>1</v>
      </c>
      <c r="R5984" s="3">
        <v>6.9</v>
      </c>
      <c r="S59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4" t="str">
        <f>IF(AIRBNB[[#This Row],[RUIDO(dB)]]&lt;=4,"Silencioso",IF(AIRBNB[[#This Row],[RUIDO(dB)]]&lt;=5.5,"Poco Ruidoso","Ruidoso"))</f>
        <v>Ruidoso</v>
      </c>
      <c r="U5984" t="str">
        <f>IF(AND(AIRBNB[[#This Row],[PRECIO]]&lt;50,AIRBNB[[#This Row],[MIN_NOCHES]]&gt;3),"Dentro del presupuesto","No considerar")</f>
        <v>No considerar</v>
      </c>
      <c r="V5984" t="str">
        <f>VLOOKUP(AIRBNB[[#This Row],[HOST_ID]],Super_host[],5,FALSE)</f>
        <v>Host</v>
      </c>
    </row>
    <row r="5985" spans="1:22">
      <c r="A5985" s="4">
        <v>3003228</v>
      </c>
      <c r="B5985" t="s">
        <v>665</v>
      </c>
      <c r="C5985" s="4">
        <v>1475015</v>
      </c>
      <c r="D5985" t="s">
        <v>498</v>
      </c>
      <c r="E5985" t="s">
        <v>666</v>
      </c>
      <c r="F5985" s="4">
        <v>10013</v>
      </c>
      <c r="G5985" s="13" t="s">
        <v>124</v>
      </c>
      <c r="H5985" s="13" t="s">
        <v>667</v>
      </c>
      <c r="I5985" s="1">
        <v>4071662</v>
      </c>
      <c r="J5985" s="1">
        <v>-7400352</v>
      </c>
      <c r="K5985" t="s">
        <v>5</v>
      </c>
      <c r="L5985" s="20">
        <v>52</v>
      </c>
      <c r="M5985" s="4">
        <v>30</v>
      </c>
      <c r="N5985" s="4">
        <v>2</v>
      </c>
      <c r="O5985" s="2">
        <v>42056</v>
      </c>
      <c r="P5985" s="3">
        <v>0.03</v>
      </c>
      <c r="Q5985" s="4">
        <v>1</v>
      </c>
      <c r="R5985" s="3">
        <v>5.6</v>
      </c>
      <c r="S59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5" t="str">
        <f>IF(AIRBNB[[#This Row],[RUIDO(dB)]]&lt;=4,"Silencioso",IF(AIRBNB[[#This Row],[RUIDO(dB)]]&lt;=5.5,"Poco Ruidoso","Ruidoso"))</f>
        <v>Ruidoso</v>
      </c>
      <c r="U5985" t="str">
        <f>IF(AND(AIRBNB[[#This Row],[PRECIO]]&lt;50,AIRBNB[[#This Row],[MIN_NOCHES]]&gt;3),"Dentro del presupuesto","No considerar")</f>
        <v>No considerar</v>
      </c>
      <c r="V5985" t="str">
        <f>VLOOKUP(AIRBNB[[#This Row],[HOST_ID]],Super_host[],5,FALSE)</f>
        <v>Host</v>
      </c>
    </row>
    <row r="5986" spans="1:22">
      <c r="A5986" s="4">
        <v>281851</v>
      </c>
      <c r="B5986" t="s">
        <v>5905</v>
      </c>
      <c r="C5986" s="4">
        <v>1469036</v>
      </c>
      <c r="D5986" t="s">
        <v>5906</v>
      </c>
      <c r="E5986" t="s">
        <v>5907</v>
      </c>
      <c r="F5986" s="4">
        <v>10027</v>
      </c>
      <c r="G5986" s="13" t="s">
        <v>124</v>
      </c>
      <c r="H5986" s="13" t="s">
        <v>148</v>
      </c>
      <c r="I5986" s="1">
        <v>4080671</v>
      </c>
      <c r="J5986" s="1">
        <v>-7395082</v>
      </c>
      <c r="K5986" t="s">
        <v>40</v>
      </c>
      <c r="L5986" s="20">
        <v>52</v>
      </c>
      <c r="M5986" s="4">
        <v>1</v>
      </c>
      <c r="N5986" s="4">
        <v>107</v>
      </c>
      <c r="O5986" s="2">
        <v>43641</v>
      </c>
      <c r="P5986" s="3">
        <v>2.38</v>
      </c>
      <c r="Q5986" s="4">
        <v>1</v>
      </c>
      <c r="R5986" s="3">
        <v>5.6</v>
      </c>
      <c r="S59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6" t="str">
        <f>IF(AIRBNB[[#This Row],[RUIDO(dB)]]&lt;=4,"Silencioso",IF(AIRBNB[[#This Row],[RUIDO(dB)]]&lt;=5.5,"Poco Ruidoso","Ruidoso"))</f>
        <v>Ruidoso</v>
      </c>
      <c r="U5986" t="str">
        <f>IF(AND(AIRBNB[[#This Row],[PRECIO]]&lt;50,AIRBNB[[#This Row],[MIN_NOCHES]]&gt;3),"Dentro del presupuesto","No considerar")</f>
        <v>No considerar</v>
      </c>
      <c r="V5986" t="str">
        <f>VLOOKUP(AIRBNB[[#This Row],[HOST_ID]],Super_host[],5,FALSE)</f>
        <v>Host</v>
      </c>
    </row>
    <row r="5987" spans="1:22">
      <c r="A5987" s="4">
        <v>268392</v>
      </c>
      <c r="B5987" t="s">
        <v>3650</v>
      </c>
      <c r="C5987" s="4">
        <v>1406773</v>
      </c>
      <c r="D5987" t="s">
        <v>3651</v>
      </c>
      <c r="E5987" t="s">
        <v>3652</v>
      </c>
      <c r="F5987" s="4">
        <v>10026</v>
      </c>
      <c r="G5987" s="13" t="s">
        <v>124</v>
      </c>
      <c r="H5987" s="13" t="s">
        <v>148</v>
      </c>
      <c r="I5987" s="1">
        <v>4079951</v>
      </c>
      <c r="J5987" s="1">
        <v>-7395257</v>
      </c>
      <c r="K5987" t="s">
        <v>5</v>
      </c>
      <c r="L5987" s="20">
        <v>52</v>
      </c>
      <c r="M5987" s="4">
        <v>2</v>
      </c>
      <c r="N5987" s="4">
        <v>35</v>
      </c>
      <c r="O5987" s="2">
        <v>43612</v>
      </c>
      <c r="P5987" s="3">
        <v>0.42</v>
      </c>
      <c r="Q5987" s="4">
        <v>1</v>
      </c>
      <c r="R5987" s="3">
        <v>5.6</v>
      </c>
      <c r="S59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7" t="str">
        <f>IF(AIRBNB[[#This Row],[RUIDO(dB)]]&lt;=4,"Silencioso",IF(AIRBNB[[#This Row],[RUIDO(dB)]]&lt;=5.5,"Poco Ruidoso","Ruidoso"))</f>
        <v>Ruidoso</v>
      </c>
      <c r="U5987" t="str">
        <f>IF(AND(AIRBNB[[#This Row],[PRECIO]]&lt;50,AIRBNB[[#This Row],[MIN_NOCHES]]&gt;3),"Dentro del presupuesto","No considerar")</f>
        <v>No considerar</v>
      </c>
      <c r="V5987" t="str">
        <f>VLOOKUP(AIRBNB[[#This Row],[HOST_ID]],Super_host[],5,FALSE)</f>
        <v>Host</v>
      </c>
    </row>
    <row r="5988" spans="1:22">
      <c r="A5988" s="4">
        <v>5328543</v>
      </c>
      <c r="B5988" t="s">
        <v>9570</v>
      </c>
      <c r="C5988" s="4">
        <v>322716</v>
      </c>
      <c r="D5988" t="s">
        <v>454</v>
      </c>
      <c r="E5988" t="s">
        <v>9571</v>
      </c>
      <c r="F5988" s="4">
        <v>11216</v>
      </c>
      <c r="G5988" s="13" t="s">
        <v>4662</v>
      </c>
      <c r="H5988" s="13" t="s">
        <v>9252</v>
      </c>
      <c r="I5988" s="1">
        <v>4067209</v>
      </c>
      <c r="J5988" s="1">
        <v>-7394899</v>
      </c>
      <c r="K5988" t="s">
        <v>40</v>
      </c>
      <c r="L5988" s="20">
        <v>52</v>
      </c>
      <c r="M5988" s="4">
        <v>12</v>
      </c>
      <c r="N5988" s="4">
        <v>1</v>
      </c>
      <c r="O5988" s="2">
        <v>42069</v>
      </c>
      <c r="P5988" s="3">
        <v>0.02</v>
      </c>
      <c r="Q5988" s="4">
        <v>1</v>
      </c>
      <c r="R5988" s="3">
        <v>6.9</v>
      </c>
      <c r="S59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8" t="str">
        <f>IF(AIRBNB[[#This Row],[RUIDO(dB)]]&lt;=4,"Silencioso",IF(AIRBNB[[#This Row],[RUIDO(dB)]]&lt;=5.5,"Poco Ruidoso","Ruidoso"))</f>
        <v>Ruidoso</v>
      </c>
      <c r="U5988" t="str">
        <f>IF(AND(AIRBNB[[#This Row],[PRECIO]]&lt;50,AIRBNB[[#This Row],[MIN_NOCHES]]&gt;3),"Dentro del presupuesto","No considerar")</f>
        <v>No considerar</v>
      </c>
      <c r="V5988" t="str">
        <f>VLOOKUP(AIRBNB[[#This Row],[HOST_ID]],Super_host[],5,FALSE)</f>
        <v>Host</v>
      </c>
    </row>
    <row r="5989" spans="1:22">
      <c r="A5989" s="4">
        <v>2045727</v>
      </c>
      <c r="B5989" t="s">
        <v>14980</v>
      </c>
      <c r="C5989" s="4">
        <v>320284</v>
      </c>
      <c r="D5989" t="s">
        <v>14981</v>
      </c>
      <c r="E5989" t="s">
        <v>14982</v>
      </c>
      <c r="F5989" s="4">
        <v>11221</v>
      </c>
      <c r="G5989" s="13" t="s">
        <v>4662</v>
      </c>
      <c r="H5989" s="13" t="s">
        <v>9230</v>
      </c>
      <c r="I5989" s="1">
        <v>4068671</v>
      </c>
      <c r="J5989" s="1">
        <v>-7393346</v>
      </c>
      <c r="K5989" t="s">
        <v>40</v>
      </c>
      <c r="L5989" s="20">
        <v>52</v>
      </c>
      <c r="M5989" s="4">
        <v>2</v>
      </c>
      <c r="N5989" s="4">
        <v>203</v>
      </c>
      <c r="O5989" s="2">
        <v>43611</v>
      </c>
      <c r="P5989" s="3">
        <v>3.13</v>
      </c>
      <c r="Q5989" s="4">
        <v>1</v>
      </c>
      <c r="R5989" s="3">
        <v>6.9</v>
      </c>
      <c r="S59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89" t="str">
        <f>IF(AIRBNB[[#This Row],[RUIDO(dB)]]&lt;=4,"Silencioso",IF(AIRBNB[[#This Row],[RUIDO(dB)]]&lt;=5.5,"Poco Ruidoso","Ruidoso"))</f>
        <v>Ruidoso</v>
      </c>
      <c r="U5989" t="str">
        <f>IF(AND(AIRBNB[[#This Row],[PRECIO]]&lt;50,AIRBNB[[#This Row],[MIN_NOCHES]]&gt;3),"Dentro del presupuesto","No considerar")</f>
        <v>No considerar</v>
      </c>
      <c r="V5989" t="str">
        <f>VLOOKUP(AIRBNB[[#This Row],[HOST_ID]],Super_host[],5,FALSE)</f>
        <v>Host</v>
      </c>
    </row>
    <row r="5990" spans="1:22">
      <c r="A5990" s="4">
        <v>235651</v>
      </c>
      <c r="B5990" t="s">
        <v>4628</v>
      </c>
      <c r="C5990" s="4">
        <v>83257</v>
      </c>
      <c r="D5990" t="s">
        <v>4629</v>
      </c>
      <c r="E5990" t="s">
        <v>4630</v>
      </c>
      <c r="F5990" s="4">
        <v>10014</v>
      </c>
      <c r="G5990" s="13" t="s">
        <v>124</v>
      </c>
      <c r="H5990" s="13" t="s">
        <v>140</v>
      </c>
      <c r="I5990" t="s">
        <v>4631</v>
      </c>
      <c r="J5990" s="1">
        <v>-7400381</v>
      </c>
      <c r="K5990" t="s">
        <v>40</v>
      </c>
      <c r="L5990" s="20">
        <v>52</v>
      </c>
      <c r="M5990" s="4">
        <v>30</v>
      </c>
      <c r="N5990" s="4">
        <v>80</v>
      </c>
      <c r="O5990" s="2">
        <v>43581</v>
      </c>
      <c r="P5990" s="3">
        <v>0.86</v>
      </c>
      <c r="Q5990" s="4">
        <v>1</v>
      </c>
      <c r="R5990" s="3">
        <v>5.6</v>
      </c>
      <c r="S59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0" t="str">
        <f>IF(AIRBNB[[#This Row],[RUIDO(dB)]]&lt;=4,"Silencioso",IF(AIRBNB[[#This Row],[RUIDO(dB)]]&lt;=5.5,"Poco Ruidoso","Ruidoso"))</f>
        <v>Ruidoso</v>
      </c>
      <c r="U5990" t="str">
        <f>IF(AND(AIRBNB[[#This Row],[PRECIO]]&lt;50,AIRBNB[[#This Row],[MIN_NOCHES]]&gt;3),"Dentro del presupuesto","No considerar")</f>
        <v>No considerar</v>
      </c>
      <c r="V5990" t="str">
        <f>VLOOKUP(AIRBNB[[#This Row],[HOST_ID]],Super_host[],5,FALSE)</f>
        <v>Host</v>
      </c>
    </row>
    <row r="5991" spans="1:22">
      <c r="A5991" s="4">
        <v>16421</v>
      </c>
      <c r="B5991" t="s">
        <v>5490</v>
      </c>
      <c r="C5991" s="4">
        <v>63924</v>
      </c>
      <c r="D5991" t="s">
        <v>150</v>
      </c>
      <c r="E5991" t="s">
        <v>5491</v>
      </c>
      <c r="F5991" s="4">
        <v>10036</v>
      </c>
      <c r="G5991" s="13" t="s">
        <v>124</v>
      </c>
      <c r="H5991" s="13" t="s">
        <v>249</v>
      </c>
      <c r="I5991" s="1">
        <v>4075979</v>
      </c>
      <c r="J5991" s="1">
        <v>-7399119</v>
      </c>
      <c r="K5991" t="s">
        <v>40</v>
      </c>
      <c r="L5991" s="20">
        <v>52</v>
      </c>
      <c r="M5991" s="4">
        <v>30</v>
      </c>
      <c r="N5991" s="4">
        <v>191</v>
      </c>
      <c r="O5991" s="2">
        <v>43601</v>
      </c>
      <c r="P5991" s="3">
        <v>1.65</v>
      </c>
      <c r="Q5991" s="4">
        <v>1</v>
      </c>
      <c r="R5991" s="3">
        <v>5.6</v>
      </c>
      <c r="S59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1" t="str">
        <f>IF(AIRBNB[[#This Row],[RUIDO(dB)]]&lt;=4,"Silencioso",IF(AIRBNB[[#This Row],[RUIDO(dB)]]&lt;=5.5,"Poco Ruidoso","Ruidoso"))</f>
        <v>Ruidoso</v>
      </c>
      <c r="U5991" t="str">
        <f>IF(AND(AIRBNB[[#This Row],[PRECIO]]&lt;50,AIRBNB[[#This Row],[MIN_NOCHES]]&gt;3),"Dentro del presupuesto","No considerar")</f>
        <v>No considerar</v>
      </c>
      <c r="V5991" t="str">
        <f>VLOOKUP(AIRBNB[[#This Row],[HOST_ID]],Super_host[],5,FALSE)</f>
        <v>Host</v>
      </c>
    </row>
    <row r="5992" spans="1:22">
      <c r="A5992" s="4">
        <v>2092588</v>
      </c>
      <c r="B5992" t="s">
        <v>11951</v>
      </c>
      <c r="C5992" s="4">
        <v>10677584</v>
      </c>
      <c r="D5992" t="s">
        <v>3844</v>
      </c>
      <c r="E5992" t="s">
        <v>11952</v>
      </c>
      <c r="F5992" s="4">
        <v>11222</v>
      </c>
      <c r="G5992" s="13" t="s">
        <v>4662</v>
      </c>
      <c r="H5992" s="13" t="s">
        <v>9249</v>
      </c>
      <c r="I5992" s="1">
        <v>4073408</v>
      </c>
      <c r="J5992" s="1">
        <v>-7395601</v>
      </c>
      <c r="K5992" t="s">
        <v>40</v>
      </c>
      <c r="L5992" s="20">
        <v>51</v>
      </c>
      <c r="M5992" s="4">
        <v>3</v>
      </c>
      <c r="N5992" s="4">
        <v>19</v>
      </c>
      <c r="O5992" s="2">
        <v>43123</v>
      </c>
      <c r="P5992" s="3">
        <v>0.32</v>
      </c>
      <c r="Q5992" s="4">
        <v>1</v>
      </c>
      <c r="R5992" s="3">
        <v>6.9</v>
      </c>
      <c r="S59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2" t="str">
        <f>IF(AIRBNB[[#This Row],[RUIDO(dB)]]&lt;=4,"Silencioso",IF(AIRBNB[[#This Row],[RUIDO(dB)]]&lt;=5.5,"Poco Ruidoso","Ruidoso"))</f>
        <v>Ruidoso</v>
      </c>
      <c r="U5992" t="str">
        <f>IF(AND(AIRBNB[[#This Row],[PRECIO]]&lt;50,AIRBNB[[#This Row],[MIN_NOCHES]]&gt;3),"Dentro del presupuesto","No considerar")</f>
        <v>No considerar</v>
      </c>
      <c r="V5992" t="str">
        <f>VLOOKUP(AIRBNB[[#This Row],[HOST_ID]],Super_host[],5,FALSE)</f>
        <v>Host</v>
      </c>
    </row>
    <row r="5993" spans="1:22">
      <c r="A5993" s="4">
        <v>3395099</v>
      </c>
      <c r="B5993" t="s">
        <v>3321</v>
      </c>
      <c r="C5993" s="4">
        <v>10657357</v>
      </c>
      <c r="D5993" t="s">
        <v>3322</v>
      </c>
      <c r="E5993" t="s">
        <v>3323</v>
      </c>
      <c r="F5993" s="4">
        <v>10032</v>
      </c>
      <c r="G5993" s="13" t="s">
        <v>124</v>
      </c>
      <c r="H5993" s="13" t="s">
        <v>125</v>
      </c>
      <c r="I5993" s="1">
        <v>4083328</v>
      </c>
      <c r="J5993" s="1">
        <v>-7394511</v>
      </c>
      <c r="K5993" t="s">
        <v>40</v>
      </c>
      <c r="L5993" s="20">
        <v>51</v>
      </c>
      <c r="M5993" s="4">
        <v>6</v>
      </c>
      <c r="N5993" s="4">
        <v>20</v>
      </c>
      <c r="O5993" s="2">
        <v>43631</v>
      </c>
      <c r="P5993" s="3">
        <v>0.33</v>
      </c>
      <c r="Q5993" s="4">
        <v>1</v>
      </c>
      <c r="R5993" s="3">
        <v>5.6</v>
      </c>
      <c r="S59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3" t="str">
        <f>IF(AIRBNB[[#This Row],[RUIDO(dB)]]&lt;=4,"Silencioso",IF(AIRBNB[[#This Row],[RUIDO(dB)]]&lt;=5.5,"Poco Ruidoso","Ruidoso"))</f>
        <v>Ruidoso</v>
      </c>
      <c r="U5993" t="str">
        <f>IF(AND(AIRBNB[[#This Row],[PRECIO]]&lt;50,AIRBNB[[#This Row],[MIN_NOCHES]]&gt;3),"Dentro del presupuesto","No considerar")</f>
        <v>No considerar</v>
      </c>
      <c r="V5993" t="str">
        <f>VLOOKUP(AIRBNB[[#This Row],[HOST_ID]],Super_host[],5,FALSE)</f>
        <v>Host</v>
      </c>
    </row>
    <row r="5994" spans="1:22">
      <c r="A5994" s="4">
        <v>4119763</v>
      </c>
      <c r="B5994" t="s">
        <v>16564</v>
      </c>
      <c r="C5994" s="4">
        <v>10172703</v>
      </c>
      <c r="D5994" t="s">
        <v>16565</v>
      </c>
      <c r="E5994" t="s">
        <v>16566</v>
      </c>
      <c r="F5994" s="4">
        <v>10458</v>
      </c>
      <c r="G5994" s="13" t="s">
        <v>16360</v>
      </c>
      <c r="H5994" s="13" t="s">
        <v>16510</v>
      </c>
      <c r="I5994" s="1">
        <v>4087184</v>
      </c>
      <c r="J5994" s="1">
        <v>-7388622</v>
      </c>
      <c r="K5994" t="s">
        <v>40</v>
      </c>
      <c r="L5994" s="20">
        <v>51</v>
      </c>
      <c r="M5994" s="4">
        <v>4</v>
      </c>
      <c r="N5994" s="4">
        <v>109</v>
      </c>
      <c r="O5994" s="2">
        <v>43650</v>
      </c>
      <c r="P5994" s="3">
        <v>1.88</v>
      </c>
      <c r="Q5994" s="4">
        <v>5</v>
      </c>
      <c r="R5994" s="3">
        <v>7.84</v>
      </c>
      <c r="S59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4" t="str">
        <f>IF(AIRBNB[[#This Row],[RUIDO(dB)]]&lt;=4,"Silencioso",IF(AIRBNB[[#This Row],[RUIDO(dB)]]&lt;=5.5,"Poco Ruidoso","Ruidoso"))</f>
        <v>Ruidoso</v>
      </c>
      <c r="U5994" t="str">
        <f>IF(AND(AIRBNB[[#This Row],[PRECIO]]&lt;50,AIRBNB[[#This Row],[MIN_NOCHES]]&gt;3),"Dentro del presupuesto","No considerar")</f>
        <v>No considerar</v>
      </c>
      <c r="V5994" t="str">
        <f>VLOOKUP(AIRBNB[[#This Row],[HOST_ID]],Super_host[],5,FALSE)</f>
        <v>Host</v>
      </c>
    </row>
    <row r="5995" spans="1:22">
      <c r="A5995" s="4">
        <v>5327035</v>
      </c>
      <c r="B5995" t="s">
        <v>15770</v>
      </c>
      <c r="C5995" s="4">
        <v>7363727</v>
      </c>
      <c r="D5995" t="s">
        <v>15771</v>
      </c>
      <c r="E5995" t="s">
        <v>15772</v>
      </c>
      <c r="F5995" s="4">
        <v>11216</v>
      </c>
      <c r="G5995" s="13" t="s">
        <v>4662</v>
      </c>
      <c r="H5995" s="13" t="s">
        <v>9252</v>
      </c>
      <c r="I5995" s="1">
        <v>4067784</v>
      </c>
      <c r="J5995" s="1">
        <v>-7394995</v>
      </c>
      <c r="K5995" t="s">
        <v>40</v>
      </c>
      <c r="L5995" s="20">
        <v>51</v>
      </c>
      <c r="M5995" s="4">
        <v>7</v>
      </c>
      <c r="N5995" s="4">
        <v>0</v>
      </c>
      <c r="O5995" s="2">
        <v>43466</v>
      </c>
      <c r="P5995" s="3">
        <v>0.06</v>
      </c>
      <c r="Q5995" s="4">
        <v>1</v>
      </c>
      <c r="R5995" s="3">
        <v>6.9</v>
      </c>
      <c r="S59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5" t="str">
        <f>IF(AIRBNB[[#This Row],[RUIDO(dB)]]&lt;=4,"Silencioso",IF(AIRBNB[[#This Row],[RUIDO(dB)]]&lt;=5.5,"Poco Ruidoso","Ruidoso"))</f>
        <v>Ruidoso</v>
      </c>
      <c r="U5995" t="str">
        <f>IF(AND(AIRBNB[[#This Row],[PRECIO]]&lt;50,AIRBNB[[#This Row],[MIN_NOCHES]]&gt;3),"Dentro del presupuesto","No considerar")</f>
        <v>No considerar</v>
      </c>
      <c r="V5995" t="str">
        <f>VLOOKUP(AIRBNB[[#This Row],[HOST_ID]],Super_host[],5,FALSE)</f>
        <v>Host</v>
      </c>
    </row>
    <row r="5996" spans="1:22">
      <c r="A5996" s="4">
        <v>912376</v>
      </c>
      <c r="B5996" t="s">
        <v>10114</v>
      </c>
      <c r="C5996" s="4">
        <v>4103952</v>
      </c>
      <c r="D5996" t="s">
        <v>66</v>
      </c>
      <c r="E5996" t="s">
        <v>10115</v>
      </c>
      <c r="F5996" s="4">
        <v>11206</v>
      </c>
      <c r="G5996" s="13" t="s">
        <v>4662</v>
      </c>
      <c r="H5996" s="13" t="s">
        <v>9230</v>
      </c>
      <c r="I5996" s="1">
        <v>4069901</v>
      </c>
      <c r="J5996" s="1">
        <v>-7393967</v>
      </c>
      <c r="K5996" t="s">
        <v>40</v>
      </c>
      <c r="L5996" s="20">
        <v>51</v>
      </c>
      <c r="M5996" s="4">
        <v>3</v>
      </c>
      <c r="N5996" s="4">
        <v>4</v>
      </c>
      <c r="O5996" s="2">
        <v>43468</v>
      </c>
      <c r="P5996" s="3">
        <v>0.06</v>
      </c>
      <c r="Q5996" s="4">
        <v>1</v>
      </c>
      <c r="R5996" s="3">
        <v>6.9</v>
      </c>
      <c r="S59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6" t="str">
        <f>IF(AIRBNB[[#This Row],[RUIDO(dB)]]&lt;=4,"Silencioso",IF(AIRBNB[[#This Row],[RUIDO(dB)]]&lt;=5.5,"Poco Ruidoso","Ruidoso"))</f>
        <v>Ruidoso</v>
      </c>
      <c r="U5996" t="str">
        <f>IF(AND(AIRBNB[[#This Row],[PRECIO]]&lt;50,AIRBNB[[#This Row],[MIN_NOCHES]]&gt;3),"Dentro del presupuesto","No considerar")</f>
        <v>No considerar</v>
      </c>
      <c r="V5996" t="str">
        <f>VLOOKUP(AIRBNB[[#This Row],[HOST_ID]],Super_host[],5,FALSE)</f>
        <v>Host</v>
      </c>
    </row>
    <row r="5997" spans="1:22">
      <c r="A5997" s="4">
        <v>857696</v>
      </c>
      <c r="B5997" t="s">
        <v>1687</v>
      </c>
      <c r="C5997" s="4">
        <v>2559004</v>
      </c>
      <c r="D5997" t="s">
        <v>647</v>
      </c>
      <c r="E5997" t="s">
        <v>1688</v>
      </c>
      <c r="F5997" s="4">
        <v>10035</v>
      </c>
      <c r="G5997" s="13" t="s">
        <v>124</v>
      </c>
      <c r="H5997" s="13" t="s">
        <v>219</v>
      </c>
      <c r="I5997" s="1">
        <v>4080215</v>
      </c>
      <c r="J5997" s="1">
        <v>-7393889</v>
      </c>
      <c r="K5997" t="s">
        <v>40</v>
      </c>
      <c r="L5997" s="20">
        <v>51</v>
      </c>
      <c r="M5997" s="4">
        <v>1</v>
      </c>
      <c r="N5997" s="4">
        <v>4</v>
      </c>
      <c r="O5997" s="2">
        <v>43642</v>
      </c>
      <c r="P5997" s="3">
        <v>0.1</v>
      </c>
      <c r="Q5997" s="4">
        <v>1</v>
      </c>
      <c r="R5997" s="3">
        <v>5.6</v>
      </c>
      <c r="S59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7" t="str">
        <f>IF(AIRBNB[[#This Row],[RUIDO(dB)]]&lt;=4,"Silencioso",IF(AIRBNB[[#This Row],[RUIDO(dB)]]&lt;=5.5,"Poco Ruidoso","Ruidoso"))</f>
        <v>Ruidoso</v>
      </c>
      <c r="U5997" t="str">
        <f>IF(AND(AIRBNB[[#This Row],[PRECIO]]&lt;50,AIRBNB[[#This Row],[MIN_NOCHES]]&gt;3),"Dentro del presupuesto","No considerar")</f>
        <v>No considerar</v>
      </c>
      <c r="V5997" t="str">
        <f>VLOOKUP(AIRBNB[[#This Row],[HOST_ID]],Super_host[],5,FALSE)</f>
        <v>Host</v>
      </c>
    </row>
    <row r="5998" spans="1:22">
      <c r="A5998" s="4">
        <v>491123</v>
      </c>
      <c r="B5998" t="s">
        <v>14071</v>
      </c>
      <c r="C5998" s="4">
        <v>2427868</v>
      </c>
      <c r="D5998" t="s">
        <v>14072</v>
      </c>
      <c r="E5998" t="s">
        <v>14073</v>
      </c>
      <c r="F5998" s="4">
        <v>11238</v>
      </c>
      <c r="G5998" s="13" t="s">
        <v>4662</v>
      </c>
      <c r="H5998" s="13" t="s">
        <v>9323</v>
      </c>
      <c r="I5998" s="1">
        <v>4067369</v>
      </c>
      <c r="J5998" s="1">
        <v>-7396589</v>
      </c>
      <c r="K5998" t="s">
        <v>40</v>
      </c>
      <c r="L5998" s="20">
        <v>51</v>
      </c>
      <c r="M5998" s="4">
        <v>2</v>
      </c>
      <c r="N5998" s="4">
        <v>121</v>
      </c>
      <c r="O5998" s="2">
        <v>43633</v>
      </c>
      <c r="P5998" s="3">
        <v>1.6</v>
      </c>
      <c r="Q5998" s="4">
        <v>1</v>
      </c>
      <c r="R5998" s="3">
        <v>6.9</v>
      </c>
      <c r="S59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8" t="str">
        <f>IF(AIRBNB[[#This Row],[RUIDO(dB)]]&lt;=4,"Silencioso",IF(AIRBNB[[#This Row],[RUIDO(dB)]]&lt;=5.5,"Poco Ruidoso","Ruidoso"))</f>
        <v>Ruidoso</v>
      </c>
      <c r="U5998" t="str">
        <f>IF(AND(AIRBNB[[#This Row],[PRECIO]]&lt;50,AIRBNB[[#This Row],[MIN_NOCHES]]&gt;3),"Dentro del presupuesto","No considerar")</f>
        <v>No considerar</v>
      </c>
      <c r="V5998" t="str">
        <f>VLOOKUP(AIRBNB[[#This Row],[HOST_ID]],Super_host[],5,FALSE)</f>
        <v>Host</v>
      </c>
    </row>
    <row r="5999" spans="1:22">
      <c r="A5999" s="4">
        <v>826685</v>
      </c>
      <c r="B5999" t="s">
        <v>14940</v>
      </c>
      <c r="C5999" s="4">
        <v>94669</v>
      </c>
      <c r="D5999" t="s">
        <v>14941</v>
      </c>
      <c r="E5999" t="s">
        <v>14942</v>
      </c>
      <c r="F5999" s="4">
        <v>11221</v>
      </c>
      <c r="G5999" s="13" t="s">
        <v>4662</v>
      </c>
      <c r="H5999" s="13" t="s">
        <v>9230</v>
      </c>
      <c r="I5999" s="1">
        <v>4068407</v>
      </c>
      <c r="J5999" s="1">
        <v>-7393944</v>
      </c>
      <c r="K5999" t="s">
        <v>40</v>
      </c>
      <c r="L5999" s="20">
        <v>51</v>
      </c>
      <c r="M5999" s="4">
        <v>3</v>
      </c>
      <c r="N5999" s="4">
        <v>36</v>
      </c>
      <c r="O5999" s="2">
        <v>43639</v>
      </c>
      <c r="P5999" s="3">
        <v>3.04</v>
      </c>
      <c r="Q5999" s="4">
        <v>1</v>
      </c>
      <c r="R5999" s="3">
        <v>6.9</v>
      </c>
      <c r="S59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5999" t="str">
        <f>IF(AIRBNB[[#This Row],[RUIDO(dB)]]&lt;=4,"Silencioso",IF(AIRBNB[[#This Row],[RUIDO(dB)]]&lt;=5.5,"Poco Ruidoso","Ruidoso"))</f>
        <v>Ruidoso</v>
      </c>
      <c r="U5999" t="str">
        <f>IF(AND(AIRBNB[[#This Row],[PRECIO]]&lt;50,AIRBNB[[#This Row],[MIN_NOCHES]]&gt;3),"Dentro del presupuesto","No considerar")</f>
        <v>No considerar</v>
      </c>
      <c r="V5999" t="str">
        <f>VLOOKUP(AIRBNB[[#This Row],[HOST_ID]],Super_host[],5,FALSE)</f>
        <v>Host</v>
      </c>
    </row>
    <row r="6000" spans="1:22">
      <c r="A6000" s="4">
        <v>17092</v>
      </c>
      <c r="B6000" t="s">
        <v>3689</v>
      </c>
      <c r="C6000" s="4">
        <v>66243</v>
      </c>
      <c r="D6000" t="s">
        <v>3690</v>
      </c>
      <c r="E6000" t="s">
        <v>3691</v>
      </c>
      <c r="F6000" s="4">
        <v>10019</v>
      </c>
      <c r="G6000" s="13" t="s">
        <v>124</v>
      </c>
      <c r="H6000" s="13" t="s">
        <v>249</v>
      </c>
      <c r="I6000" s="1">
        <v>4076342</v>
      </c>
      <c r="J6000" s="1">
        <v>-7398865</v>
      </c>
      <c r="K6000" t="s">
        <v>40</v>
      </c>
      <c r="L6000" s="20">
        <v>51</v>
      </c>
      <c r="M6000" s="4">
        <v>7</v>
      </c>
      <c r="N6000" s="4">
        <v>23</v>
      </c>
      <c r="O6000" s="2">
        <v>43617</v>
      </c>
      <c r="P6000" s="3">
        <v>0.43</v>
      </c>
      <c r="Q6000" s="4">
        <v>1</v>
      </c>
      <c r="R6000" s="3">
        <v>5.6</v>
      </c>
      <c r="S60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0" t="str">
        <f>IF(AIRBNB[[#This Row],[RUIDO(dB)]]&lt;=4,"Silencioso",IF(AIRBNB[[#This Row],[RUIDO(dB)]]&lt;=5.5,"Poco Ruidoso","Ruidoso"))</f>
        <v>Ruidoso</v>
      </c>
      <c r="U6000" t="str">
        <f>IF(AND(AIRBNB[[#This Row],[PRECIO]]&lt;50,AIRBNB[[#This Row],[MIN_NOCHES]]&gt;3),"Dentro del presupuesto","No considerar")</f>
        <v>No considerar</v>
      </c>
      <c r="V6000" t="str">
        <f>VLOOKUP(AIRBNB[[#This Row],[HOST_ID]],Super_host[],5,FALSE)</f>
        <v>Host</v>
      </c>
    </row>
    <row r="6001" spans="1:22">
      <c r="A6001" s="4">
        <v>6717544</v>
      </c>
      <c r="B6001" t="s">
        <v>13918</v>
      </c>
      <c r="C6001" s="4">
        <v>35174506</v>
      </c>
      <c r="D6001" t="s">
        <v>2100</v>
      </c>
      <c r="E6001" t="s">
        <v>13919</v>
      </c>
      <c r="F6001" s="4">
        <v>11204</v>
      </c>
      <c r="G6001" s="13" t="s">
        <v>4662</v>
      </c>
      <c r="H6001" s="13" t="s">
        <v>10210</v>
      </c>
      <c r="I6001" s="1">
        <v>4061625</v>
      </c>
      <c r="J6001" s="1">
        <v>-739916</v>
      </c>
      <c r="K6001" t="s">
        <v>40</v>
      </c>
      <c r="L6001" s="20">
        <v>50</v>
      </c>
      <c r="M6001" s="4">
        <v>2</v>
      </c>
      <c r="N6001" s="4">
        <v>9</v>
      </c>
      <c r="O6001" s="2">
        <v>43639</v>
      </c>
      <c r="P6001" s="3">
        <v>1.41</v>
      </c>
      <c r="Q6001" s="4">
        <v>1</v>
      </c>
      <c r="R6001" s="3">
        <v>6.9</v>
      </c>
      <c r="S60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1" t="str">
        <f>IF(AIRBNB[[#This Row],[RUIDO(dB)]]&lt;=4,"Silencioso",IF(AIRBNB[[#This Row],[RUIDO(dB)]]&lt;=5.5,"Poco Ruidoso","Ruidoso"))</f>
        <v>Ruidoso</v>
      </c>
      <c r="U6001" t="str">
        <f>IF(AND(AIRBNB[[#This Row],[PRECIO]]&lt;50,AIRBNB[[#This Row],[MIN_NOCHES]]&gt;3),"Dentro del presupuesto","No considerar")</f>
        <v>No considerar</v>
      </c>
      <c r="V6001" t="str">
        <f>VLOOKUP(AIRBNB[[#This Row],[HOST_ID]],Super_host[],5,FALSE)</f>
        <v>Host</v>
      </c>
    </row>
    <row r="6002" spans="1:22">
      <c r="A6002" s="4">
        <v>6635985</v>
      </c>
      <c r="B6002" t="s">
        <v>8804</v>
      </c>
      <c r="C6002" s="4">
        <v>34720872</v>
      </c>
      <c r="D6002" t="s">
        <v>833</v>
      </c>
      <c r="E6002" t="s">
        <v>8805</v>
      </c>
      <c r="F6002" s="4">
        <v>11106</v>
      </c>
      <c r="G6002" s="13" t="s">
        <v>7897</v>
      </c>
      <c r="H6002" s="13" t="s">
        <v>7905</v>
      </c>
      <c r="I6002" s="1">
        <v>4075529</v>
      </c>
      <c r="J6002" s="1">
        <v>-7392961</v>
      </c>
      <c r="K6002" t="s">
        <v>40</v>
      </c>
      <c r="L6002" s="20">
        <v>50</v>
      </c>
      <c r="M6002" s="4">
        <v>1</v>
      </c>
      <c r="N6002" s="4">
        <v>4</v>
      </c>
      <c r="O6002" s="2">
        <v>43631</v>
      </c>
      <c r="P6002" s="3">
        <v>1.62</v>
      </c>
      <c r="Q6002" s="4">
        <v>5</v>
      </c>
      <c r="R6002" s="3">
        <v>6.24</v>
      </c>
      <c r="S60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2" t="str">
        <f>IF(AIRBNB[[#This Row],[RUIDO(dB)]]&lt;=4,"Silencioso",IF(AIRBNB[[#This Row],[RUIDO(dB)]]&lt;=5.5,"Poco Ruidoso","Ruidoso"))</f>
        <v>Ruidoso</v>
      </c>
      <c r="U6002" t="str">
        <f>IF(AND(AIRBNB[[#This Row],[PRECIO]]&lt;50,AIRBNB[[#This Row],[MIN_NOCHES]]&gt;3),"Dentro del presupuesto","No considerar")</f>
        <v>No considerar</v>
      </c>
      <c r="V6002" t="str">
        <f>VLOOKUP(AIRBNB[[#This Row],[HOST_ID]],Super_host[],5,FALSE)</f>
        <v>Host</v>
      </c>
    </row>
    <row r="6003" spans="1:22">
      <c r="A6003" s="4">
        <v>6627650</v>
      </c>
      <c r="B6003" t="s">
        <v>6578</v>
      </c>
      <c r="C6003" s="4">
        <v>34690679</v>
      </c>
      <c r="D6003" t="s">
        <v>6579</v>
      </c>
      <c r="E6003" t="s">
        <v>6580</v>
      </c>
      <c r="F6003" s="4">
        <v>10035</v>
      </c>
      <c r="G6003" s="13" t="s">
        <v>124</v>
      </c>
      <c r="H6003" s="13" t="s">
        <v>219</v>
      </c>
      <c r="I6003" s="1">
        <v>4079601</v>
      </c>
      <c r="J6003" s="1">
        <v>-7393454</v>
      </c>
      <c r="K6003" t="s">
        <v>40</v>
      </c>
      <c r="L6003" s="20">
        <v>50</v>
      </c>
      <c r="M6003" s="4">
        <v>2</v>
      </c>
      <c r="N6003" s="4">
        <v>0</v>
      </c>
      <c r="O6003" s="2">
        <v>42369</v>
      </c>
      <c r="P6003" s="3">
        <v>0.13</v>
      </c>
      <c r="Q6003" s="4">
        <v>1</v>
      </c>
      <c r="R6003" s="3">
        <v>5.6</v>
      </c>
      <c r="S60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3" t="str">
        <f>IF(AIRBNB[[#This Row],[RUIDO(dB)]]&lt;=4,"Silencioso",IF(AIRBNB[[#This Row],[RUIDO(dB)]]&lt;=5.5,"Poco Ruidoso","Ruidoso"))</f>
        <v>Ruidoso</v>
      </c>
      <c r="U6003" t="str">
        <f>IF(AND(AIRBNB[[#This Row],[PRECIO]]&lt;50,AIRBNB[[#This Row],[MIN_NOCHES]]&gt;3),"Dentro del presupuesto","No considerar")</f>
        <v>No considerar</v>
      </c>
      <c r="V6003" t="str">
        <f>VLOOKUP(AIRBNB[[#This Row],[HOST_ID]],Super_host[],5,FALSE)</f>
        <v>Host</v>
      </c>
    </row>
    <row r="6004" spans="1:22">
      <c r="A6004" s="4">
        <v>6463098</v>
      </c>
      <c r="B6004" t="s">
        <v>6563</v>
      </c>
      <c r="C6004" s="4">
        <v>32430692</v>
      </c>
      <c r="D6004" t="s">
        <v>1087</v>
      </c>
      <c r="E6004" t="s">
        <v>1261</v>
      </c>
      <c r="F6004" s="4">
        <v>10032</v>
      </c>
      <c r="G6004" s="13" t="s">
        <v>124</v>
      </c>
      <c r="H6004" s="13" t="s">
        <v>125</v>
      </c>
      <c r="I6004" s="1">
        <v>4084405</v>
      </c>
      <c r="J6004" s="1">
        <v>-7393796</v>
      </c>
      <c r="K6004" t="s">
        <v>40</v>
      </c>
      <c r="L6004" s="20">
        <v>50</v>
      </c>
      <c r="M6004" s="4">
        <v>1</v>
      </c>
      <c r="N6004" s="4">
        <v>10</v>
      </c>
      <c r="O6004" s="2">
        <v>43652</v>
      </c>
      <c r="P6004" s="3">
        <v>8.82</v>
      </c>
      <c r="Q6004" s="4">
        <v>1</v>
      </c>
      <c r="R6004" s="3">
        <v>5.6</v>
      </c>
      <c r="S60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4" t="str">
        <f>IF(AIRBNB[[#This Row],[RUIDO(dB)]]&lt;=4,"Silencioso",IF(AIRBNB[[#This Row],[RUIDO(dB)]]&lt;=5.5,"Poco Ruidoso","Ruidoso"))</f>
        <v>Ruidoso</v>
      </c>
      <c r="U6004" t="str">
        <f>IF(AND(AIRBNB[[#This Row],[PRECIO]]&lt;50,AIRBNB[[#This Row],[MIN_NOCHES]]&gt;3),"Dentro del presupuesto","No considerar")</f>
        <v>No considerar</v>
      </c>
      <c r="V6004" t="str">
        <f>VLOOKUP(AIRBNB[[#This Row],[HOST_ID]],Super_host[],5,FALSE)</f>
        <v>Host</v>
      </c>
    </row>
    <row r="6005" spans="1:22">
      <c r="A6005" s="4">
        <v>6006387</v>
      </c>
      <c r="B6005" t="s">
        <v>2788</v>
      </c>
      <c r="C6005" s="4">
        <v>31181172</v>
      </c>
      <c r="D6005" t="s">
        <v>2789</v>
      </c>
      <c r="E6005" t="s">
        <v>2790</v>
      </c>
      <c r="F6005" s="4">
        <v>10031</v>
      </c>
      <c r="G6005" s="13" t="s">
        <v>124</v>
      </c>
      <c r="H6005" s="13" t="s">
        <v>148</v>
      </c>
      <c r="I6005" s="1">
        <v>4082442</v>
      </c>
      <c r="J6005" s="1">
        <v>-7395203</v>
      </c>
      <c r="K6005" t="s">
        <v>40</v>
      </c>
      <c r="L6005" s="20">
        <v>50</v>
      </c>
      <c r="M6005" s="4">
        <v>20</v>
      </c>
      <c r="N6005" s="4">
        <v>9</v>
      </c>
      <c r="O6005" s="2">
        <v>43127</v>
      </c>
      <c r="P6005" s="3">
        <v>0.24</v>
      </c>
      <c r="Q6005" s="4">
        <v>1</v>
      </c>
      <c r="R6005" s="3">
        <v>5.6</v>
      </c>
      <c r="S60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5" t="str">
        <f>IF(AIRBNB[[#This Row],[RUIDO(dB)]]&lt;=4,"Silencioso",IF(AIRBNB[[#This Row],[RUIDO(dB)]]&lt;=5.5,"Poco Ruidoso","Ruidoso"))</f>
        <v>Ruidoso</v>
      </c>
      <c r="U6005" t="str">
        <f>IF(AND(AIRBNB[[#This Row],[PRECIO]]&lt;50,AIRBNB[[#This Row],[MIN_NOCHES]]&gt;3),"Dentro del presupuesto","No considerar")</f>
        <v>No considerar</v>
      </c>
      <c r="V6005" t="str">
        <f>VLOOKUP(AIRBNB[[#This Row],[HOST_ID]],Super_host[],5,FALSE)</f>
        <v>Host</v>
      </c>
    </row>
    <row r="6006" spans="1:22">
      <c r="A6006" s="4">
        <v>6170979</v>
      </c>
      <c r="B6006" t="s">
        <v>14745</v>
      </c>
      <c r="C6006" s="4">
        <v>31104121</v>
      </c>
      <c r="D6006" t="s">
        <v>2852</v>
      </c>
      <c r="E6006" t="s">
        <v>14746</v>
      </c>
      <c r="F6006" s="4">
        <v>11238</v>
      </c>
      <c r="G6006" s="13" t="s">
        <v>4662</v>
      </c>
      <c r="H6006" s="13" t="s">
        <v>9387</v>
      </c>
      <c r="I6006" s="1">
        <v>4068678</v>
      </c>
      <c r="J6006" s="1">
        <v>-7396044</v>
      </c>
      <c r="K6006" t="s">
        <v>5</v>
      </c>
      <c r="L6006" s="20">
        <v>50</v>
      </c>
      <c r="M6006" s="4">
        <v>3</v>
      </c>
      <c r="N6006" s="4">
        <v>127</v>
      </c>
      <c r="O6006" s="2">
        <v>43640</v>
      </c>
      <c r="P6006" s="3">
        <v>2.62</v>
      </c>
      <c r="Q6006" s="4">
        <v>1</v>
      </c>
      <c r="R6006" s="3">
        <v>6.9</v>
      </c>
      <c r="S60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6" t="str">
        <f>IF(AIRBNB[[#This Row],[RUIDO(dB)]]&lt;=4,"Silencioso",IF(AIRBNB[[#This Row],[RUIDO(dB)]]&lt;=5.5,"Poco Ruidoso","Ruidoso"))</f>
        <v>Ruidoso</v>
      </c>
      <c r="U6006" t="str">
        <f>IF(AND(AIRBNB[[#This Row],[PRECIO]]&lt;50,AIRBNB[[#This Row],[MIN_NOCHES]]&gt;3),"Dentro del presupuesto","No considerar")</f>
        <v>No considerar</v>
      </c>
      <c r="V6006" t="str">
        <f>VLOOKUP(AIRBNB[[#This Row],[HOST_ID]],Super_host[],5,FALSE)</f>
        <v>Host</v>
      </c>
    </row>
    <row r="6007" spans="1:22">
      <c r="A6007" s="4">
        <v>5940268</v>
      </c>
      <c r="B6007" t="s">
        <v>8985</v>
      </c>
      <c r="C6007" s="4">
        <v>30839692</v>
      </c>
      <c r="D6007" t="s">
        <v>8986</v>
      </c>
      <c r="E6007" t="s">
        <v>8987</v>
      </c>
      <c r="F6007" s="4">
        <v>11358</v>
      </c>
      <c r="G6007" s="13" t="s">
        <v>7897</v>
      </c>
      <c r="H6007" s="13" t="s">
        <v>7918</v>
      </c>
      <c r="I6007" s="1">
        <v>4075518</v>
      </c>
      <c r="J6007" s="1">
        <v>-7380422</v>
      </c>
      <c r="K6007" t="s">
        <v>40</v>
      </c>
      <c r="L6007" s="20">
        <v>50</v>
      </c>
      <c r="M6007" s="4">
        <v>1</v>
      </c>
      <c r="N6007" s="4">
        <v>154</v>
      </c>
      <c r="O6007" s="2">
        <v>43652</v>
      </c>
      <c r="P6007" s="3">
        <v>3.05</v>
      </c>
      <c r="Q6007" s="4">
        <v>5</v>
      </c>
      <c r="R6007" s="3">
        <v>6.24</v>
      </c>
      <c r="S60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7" t="str">
        <f>IF(AIRBNB[[#This Row],[RUIDO(dB)]]&lt;=4,"Silencioso",IF(AIRBNB[[#This Row],[RUIDO(dB)]]&lt;=5.5,"Poco Ruidoso","Ruidoso"))</f>
        <v>Ruidoso</v>
      </c>
      <c r="U6007" t="str">
        <f>IF(AND(AIRBNB[[#This Row],[PRECIO]]&lt;50,AIRBNB[[#This Row],[MIN_NOCHES]]&gt;3),"Dentro del presupuesto","No considerar")</f>
        <v>No considerar</v>
      </c>
      <c r="V6007" t="str">
        <f>VLOOKUP(AIRBNB[[#This Row],[HOST_ID]],Super_host[],5,FALSE)</f>
        <v>Host</v>
      </c>
    </row>
    <row r="6008" spans="1:22">
      <c r="A6008" s="4">
        <v>5743959</v>
      </c>
      <c r="B6008" t="s">
        <v>1814</v>
      </c>
      <c r="C6008" s="4">
        <v>29792577</v>
      </c>
      <c r="D6008" t="s">
        <v>1815</v>
      </c>
      <c r="E6008" t="s">
        <v>1816</v>
      </c>
      <c r="F6008" s="4">
        <v>10031</v>
      </c>
      <c r="G6008" s="13" t="s">
        <v>124</v>
      </c>
      <c r="H6008" s="13" t="s">
        <v>148</v>
      </c>
      <c r="I6008" s="1">
        <v>4082171</v>
      </c>
      <c r="J6008" s="1">
        <v>-7395515</v>
      </c>
      <c r="K6008" t="s">
        <v>40</v>
      </c>
      <c r="L6008" s="20">
        <v>50</v>
      </c>
      <c r="M6008" s="4">
        <v>1</v>
      </c>
      <c r="N6008" s="4">
        <v>6</v>
      </c>
      <c r="O6008" s="2">
        <v>42598</v>
      </c>
      <c r="P6008" s="3">
        <v>0.12</v>
      </c>
      <c r="Q6008" s="4">
        <v>1</v>
      </c>
      <c r="R6008" s="3">
        <v>5.6</v>
      </c>
      <c r="S60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8" t="str">
        <f>IF(AIRBNB[[#This Row],[RUIDO(dB)]]&lt;=4,"Silencioso",IF(AIRBNB[[#This Row],[RUIDO(dB)]]&lt;=5.5,"Poco Ruidoso","Ruidoso"))</f>
        <v>Ruidoso</v>
      </c>
      <c r="U6008" t="str">
        <f>IF(AND(AIRBNB[[#This Row],[PRECIO]]&lt;50,AIRBNB[[#This Row],[MIN_NOCHES]]&gt;3),"Dentro del presupuesto","No considerar")</f>
        <v>No considerar</v>
      </c>
      <c r="V6008" t="str">
        <f>VLOOKUP(AIRBNB[[#This Row],[HOST_ID]],Super_host[],5,FALSE)</f>
        <v>Host</v>
      </c>
    </row>
    <row r="6009" spans="1:22">
      <c r="A6009" s="4">
        <v>5511036</v>
      </c>
      <c r="B6009" t="s">
        <v>13907</v>
      </c>
      <c r="C6009" s="4">
        <v>28584269</v>
      </c>
      <c r="D6009" t="s">
        <v>2275</v>
      </c>
      <c r="E6009" t="s">
        <v>13908</v>
      </c>
      <c r="F6009" s="4">
        <v>11238</v>
      </c>
      <c r="G6009" s="13" t="s">
        <v>4662</v>
      </c>
      <c r="H6009" s="13" t="s">
        <v>9252</v>
      </c>
      <c r="I6009" s="1">
        <v>4067687</v>
      </c>
      <c r="J6009" s="1">
        <v>-7396242</v>
      </c>
      <c r="K6009" t="s">
        <v>5</v>
      </c>
      <c r="L6009" s="20">
        <v>50</v>
      </c>
      <c r="M6009" s="4">
        <v>3</v>
      </c>
      <c r="N6009" s="4">
        <v>72</v>
      </c>
      <c r="O6009" s="2">
        <v>43639</v>
      </c>
      <c r="P6009" s="3">
        <v>1.4</v>
      </c>
      <c r="Q6009" s="4">
        <v>1</v>
      </c>
      <c r="R6009" s="3">
        <v>6.9</v>
      </c>
      <c r="S60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09" t="str">
        <f>IF(AIRBNB[[#This Row],[RUIDO(dB)]]&lt;=4,"Silencioso",IF(AIRBNB[[#This Row],[RUIDO(dB)]]&lt;=5.5,"Poco Ruidoso","Ruidoso"))</f>
        <v>Ruidoso</v>
      </c>
      <c r="U6009" t="str">
        <f>IF(AND(AIRBNB[[#This Row],[PRECIO]]&lt;50,AIRBNB[[#This Row],[MIN_NOCHES]]&gt;3),"Dentro del presupuesto","No considerar")</f>
        <v>No considerar</v>
      </c>
      <c r="V6009" t="str">
        <f>VLOOKUP(AIRBNB[[#This Row],[HOST_ID]],Super_host[],5,FALSE)</f>
        <v>Host</v>
      </c>
    </row>
    <row r="6010" spans="1:22">
      <c r="A6010" s="4">
        <v>5507371</v>
      </c>
      <c r="B6010" t="s">
        <v>9598</v>
      </c>
      <c r="C6010" s="4">
        <v>28564535</v>
      </c>
      <c r="D6010" t="s">
        <v>851</v>
      </c>
      <c r="E6010" t="s">
        <v>9599</v>
      </c>
      <c r="F6010" s="4">
        <v>11221</v>
      </c>
      <c r="G6010" s="13" t="s">
        <v>4662</v>
      </c>
      <c r="H6010" s="13" t="s">
        <v>9230</v>
      </c>
      <c r="I6010" s="1">
        <v>4069129</v>
      </c>
      <c r="J6010" s="1">
        <v>-7393338</v>
      </c>
      <c r="K6010" t="s">
        <v>40</v>
      </c>
      <c r="L6010" s="20">
        <v>50</v>
      </c>
      <c r="M6010" s="4">
        <v>1</v>
      </c>
      <c r="N6010" s="4">
        <v>1</v>
      </c>
      <c r="O6010" s="2">
        <v>42580</v>
      </c>
      <c r="P6010" s="3">
        <v>0.03</v>
      </c>
      <c r="Q6010" s="4">
        <v>1</v>
      </c>
      <c r="R6010" s="3">
        <v>6.9</v>
      </c>
      <c r="S60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0" t="str">
        <f>IF(AIRBNB[[#This Row],[RUIDO(dB)]]&lt;=4,"Silencioso",IF(AIRBNB[[#This Row],[RUIDO(dB)]]&lt;=5.5,"Poco Ruidoso","Ruidoso"))</f>
        <v>Ruidoso</v>
      </c>
      <c r="U6010" t="str">
        <f>IF(AND(AIRBNB[[#This Row],[PRECIO]]&lt;50,AIRBNB[[#This Row],[MIN_NOCHES]]&gt;3),"Dentro del presupuesto","No considerar")</f>
        <v>No considerar</v>
      </c>
      <c r="V6010" t="str">
        <f>VLOOKUP(AIRBNB[[#This Row],[HOST_ID]],Super_host[],5,FALSE)</f>
        <v>Host</v>
      </c>
    </row>
    <row r="6011" spans="1:22">
      <c r="A6011" s="4">
        <v>5359410</v>
      </c>
      <c r="B6011" t="s">
        <v>9295</v>
      </c>
      <c r="C6011" s="4">
        <v>27782348</v>
      </c>
      <c r="D6011" t="s">
        <v>1358</v>
      </c>
      <c r="E6011" t="s">
        <v>9296</v>
      </c>
      <c r="F6011" s="4">
        <v>11221</v>
      </c>
      <c r="G6011" s="13" t="s">
        <v>4662</v>
      </c>
      <c r="H6011" s="13" t="s">
        <v>9274</v>
      </c>
      <c r="I6011" s="1">
        <v>406983</v>
      </c>
      <c r="J6011" s="1">
        <v>-7392607</v>
      </c>
      <c r="K6011" t="s">
        <v>40</v>
      </c>
      <c r="L6011" s="20">
        <v>50</v>
      </c>
      <c r="M6011" s="4">
        <v>1</v>
      </c>
      <c r="N6011" s="4">
        <v>1</v>
      </c>
      <c r="O6011" s="2">
        <v>42073</v>
      </c>
      <c r="P6011" s="3">
        <v>0.02</v>
      </c>
      <c r="Q6011" s="4">
        <v>1</v>
      </c>
      <c r="R6011" s="3">
        <v>6.9</v>
      </c>
      <c r="S60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1" t="str">
        <f>IF(AIRBNB[[#This Row],[RUIDO(dB)]]&lt;=4,"Silencioso",IF(AIRBNB[[#This Row],[RUIDO(dB)]]&lt;=5.5,"Poco Ruidoso","Ruidoso"))</f>
        <v>Ruidoso</v>
      </c>
      <c r="U6011" t="str">
        <f>IF(AND(AIRBNB[[#This Row],[PRECIO]]&lt;50,AIRBNB[[#This Row],[MIN_NOCHES]]&gt;3),"Dentro del presupuesto","No considerar")</f>
        <v>No considerar</v>
      </c>
      <c r="V6011" t="str">
        <f>VLOOKUP(AIRBNB[[#This Row],[HOST_ID]],Super_host[],5,FALSE)</f>
        <v>Host</v>
      </c>
    </row>
    <row r="6012" spans="1:22">
      <c r="A6012" s="4">
        <v>6151450</v>
      </c>
      <c r="B6012" t="s">
        <v>1226</v>
      </c>
      <c r="C6012" s="4">
        <v>26790498</v>
      </c>
      <c r="D6012" t="s">
        <v>533</v>
      </c>
      <c r="E6012" t="s">
        <v>1227</v>
      </c>
      <c r="F6012" s="4">
        <v>10031</v>
      </c>
      <c r="G6012" s="13" t="s">
        <v>124</v>
      </c>
      <c r="H6012" s="13" t="s">
        <v>148</v>
      </c>
      <c r="I6012" s="1">
        <v>4082366</v>
      </c>
      <c r="J6012" s="1">
        <v>-739461</v>
      </c>
      <c r="K6012" t="s">
        <v>40</v>
      </c>
      <c r="L6012" s="20">
        <v>50</v>
      </c>
      <c r="M6012" s="4">
        <v>3</v>
      </c>
      <c r="N6012" s="4">
        <v>1</v>
      </c>
      <c r="O6012" s="2">
        <v>43248</v>
      </c>
      <c r="P6012" s="3">
        <v>7.0000000000000007E-2</v>
      </c>
      <c r="Q6012" s="4">
        <v>1</v>
      </c>
      <c r="R6012" s="3">
        <v>5.6</v>
      </c>
      <c r="S60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2" t="str">
        <f>IF(AIRBNB[[#This Row],[RUIDO(dB)]]&lt;=4,"Silencioso",IF(AIRBNB[[#This Row],[RUIDO(dB)]]&lt;=5.5,"Poco Ruidoso","Ruidoso"))</f>
        <v>Ruidoso</v>
      </c>
      <c r="U6012" t="str">
        <f>IF(AND(AIRBNB[[#This Row],[PRECIO]]&lt;50,AIRBNB[[#This Row],[MIN_NOCHES]]&gt;3),"Dentro del presupuesto","No considerar")</f>
        <v>No considerar</v>
      </c>
      <c r="V6012" t="str">
        <f>VLOOKUP(AIRBNB[[#This Row],[HOST_ID]],Super_host[],5,FALSE)</f>
        <v>Host</v>
      </c>
    </row>
    <row r="6013" spans="1:22">
      <c r="A6013" s="4">
        <v>5069145</v>
      </c>
      <c r="B6013" t="s">
        <v>15403</v>
      </c>
      <c r="C6013" s="4">
        <v>26176627</v>
      </c>
      <c r="D6013" t="s">
        <v>326</v>
      </c>
      <c r="E6013" t="s">
        <v>15404</v>
      </c>
      <c r="F6013" s="4">
        <v>11206</v>
      </c>
      <c r="G6013" s="13" t="s">
        <v>4662</v>
      </c>
      <c r="H6013" s="13" t="s">
        <v>9274</v>
      </c>
      <c r="I6013" s="1">
        <v>4070126</v>
      </c>
      <c r="J6013" s="1">
        <v>-7393731</v>
      </c>
      <c r="K6013" t="s">
        <v>40</v>
      </c>
      <c r="L6013" s="20">
        <v>50</v>
      </c>
      <c r="M6013" s="4">
        <v>1</v>
      </c>
      <c r="N6013" s="4">
        <v>0</v>
      </c>
      <c r="O6013" s="2">
        <v>42655</v>
      </c>
      <c r="P6013" s="3">
        <v>0.02</v>
      </c>
      <c r="Q6013" s="4">
        <v>1</v>
      </c>
      <c r="R6013" s="3">
        <v>6.9</v>
      </c>
      <c r="S60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3" t="str">
        <f>IF(AIRBNB[[#This Row],[RUIDO(dB)]]&lt;=4,"Silencioso",IF(AIRBNB[[#This Row],[RUIDO(dB)]]&lt;=5.5,"Poco Ruidoso","Ruidoso"))</f>
        <v>Ruidoso</v>
      </c>
      <c r="U6013" t="str">
        <f>IF(AND(AIRBNB[[#This Row],[PRECIO]]&lt;50,AIRBNB[[#This Row],[MIN_NOCHES]]&gt;3),"Dentro del presupuesto","No considerar")</f>
        <v>No considerar</v>
      </c>
      <c r="V6013" t="str">
        <f>VLOOKUP(AIRBNB[[#This Row],[HOST_ID]],Super_host[],5,FALSE)</f>
        <v>Host</v>
      </c>
    </row>
    <row r="6014" spans="1:22">
      <c r="A6014" s="4">
        <v>4977756</v>
      </c>
      <c r="B6014" t="s">
        <v>10292</v>
      </c>
      <c r="C6014" s="4">
        <v>25659180</v>
      </c>
      <c r="D6014" t="s">
        <v>526</v>
      </c>
      <c r="E6014" t="s">
        <v>10293</v>
      </c>
      <c r="F6014" s="4">
        <v>11238</v>
      </c>
      <c r="G6014" s="13" t="s">
        <v>4662</v>
      </c>
      <c r="H6014" s="13" t="s">
        <v>9252</v>
      </c>
      <c r="I6014" s="1">
        <v>406729</v>
      </c>
      <c r="J6014" s="1">
        <v>-7396003</v>
      </c>
      <c r="K6014" t="s">
        <v>5</v>
      </c>
      <c r="L6014" s="20">
        <v>50</v>
      </c>
      <c r="M6014" s="4">
        <v>2</v>
      </c>
      <c r="N6014" s="4">
        <v>4</v>
      </c>
      <c r="O6014" s="2">
        <v>42489</v>
      </c>
      <c r="P6014" s="3">
        <v>0.08</v>
      </c>
      <c r="Q6014" s="4">
        <v>1</v>
      </c>
      <c r="R6014" s="3">
        <v>6.9</v>
      </c>
      <c r="S60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4" t="str">
        <f>IF(AIRBNB[[#This Row],[RUIDO(dB)]]&lt;=4,"Silencioso",IF(AIRBNB[[#This Row],[RUIDO(dB)]]&lt;=5.5,"Poco Ruidoso","Ruidoso"))</f>
        <v>Ruidoso</v>
      </c>
      <c r="U6014" t="str">
        <f>IF(AND(AIRBNB[[#This Row],[PRECIO]]&lt;50,AIRBNB[[#This Row],[MIN_NOCHES]]&gt;3),"Dentro del presupuesto","No considerar")</f>
        <v>No considerar</v>
      </c>
      <c r="V6014" t="str">
        <f>VLOOKUP(AIRBNB[[#This Row],[HOST_ID]],Super_host[],5,FALSE)</f>
        <v>Host</v>
      </c>
    </row>
    <row r="6015" spans="1:22">
      <c r="A6015" s="4">
        <v>4967098</v>
      </c>
      <c r="B6015" t="s">
        <v>16381</v>
      </c>
      <c r="C6015" s="4">
        <v>25605654</v>
      </c>
      <c r="D6015" t="s">
        <v>7644</v>
      </c>
      <c r="E6015" t="s">
        <v>16382</v>
      </c>
      <c r="F6015" s="4">
        <v>10461</v>
      </c>
      <c r="G6015" s="13" t="s">
        <v>16360</v>
      </c>
      <c r="H6015" s="13" t="s">
        <v>16383</v>
      </c>
      <c r="I6015" s="1">
        <v>4085465</v>
      </c>
      <c r="J6015" s="1">
        <v>-7385669</v>
      </c>
      <c r="K6015" t="s">
        <v>40</v>
      </c>
      <c r="L6015" s="20">
        <v>50</v>
      </c>
      <c r="M6015" s="4">
        <v>1</v>
      </c>
      <c r="N6015" s="4">
        <v>2</v>
      </c>
      <c r="O6015" s="2">
        <v>42058</v>
      </c>
      <c r="P6015" s="3">
        <v>0.04</v>
      </c>
      <c r="Q6015" s="4">
        <v>5</v>
      </c>
      <c r="R6015" s="3">
        <v>7.84</v>
      </c>
      <c r="S60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5" t="str">
        <f>IF(AIRBNB[[#This Row],[RUIDO(dB)]]&lt;=4,"Silencioso",IF(AIRBNB[[#This Row],[RUIDO(dB)]]&lt;=5.5,"Poco Ruidoso","Ruidoso"))</f>
        <v>Ruidoso</v>
      </c>
      <c r="U6015" t="str">
        <f>IF(AND(AIRBNB[[#This Row],[PRECIO]]&lt;50,AIRBNB[[#This Row],[MIN_NOCHES]]&gt;3),"Dentro del presupuesto","No considerar")</f>
        <v>No considerar</v>
      </c>
      <c r="V6015" t="str">
        <f>VLOOKUP(AIRBNB[[#This Row],[HOST_ID]],Super_host[],5,FALSE)</f>
        <v>Host</v>
      </c>
    </row>
    <row r="6016" spans="1:22">
      <c r="A6016" s="4">
        <v>4950807</v>
      </c>
      <c r="B6016" t="s">
        <v>6284</v>
      </c>
      <c r="C6016" s="4">
        <v>25517905</v>
      </c>
      <c r="D6016" t="s">
        <v>6285</v>
      </c>
      <c r="E6016" t="s">
        <v>6286</v>
      </c>
      <c r="F6016" s="4">
        <v>10025</v>
      </c>
      <c r="G6016" s="13" t="s">
        <v>124</v>
      </c>
      <c r="H6016" s="13" t="s">
        <v>168</v>
      </c>
      <c r="I6016" s="1">
        <v>4079751</v>
      </c>
      <c r="J6016" s="1">
        <v>-7396168</v>
      </c>
      <c r="K6016" t="s">
        <v>40</v>
      </c>
      <c r="L6016" s="20">
        <v>50</v>
      </c>
      <c r="M6016" s="4">
        <v>3</v>
      </c>
      <c r="N6016" s="4">
        <v>176</v>
      </c>
      <c r="O6016" s="2">
        <v>43637</v>
      </c>
      <c r="P6016" s="3">
        <v>3.39</v>
      </c>
      <c r="Q6016" s="4">
        <v>1</v>
      </c>
      <c r="R6016" s="3">
        <v>5.6</v>
      </c>
      <c r="S60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6" t="str">
        <f>IF(AIRBNB[[#This Row],[RUIDO(dB)]]&lt;=4,"Silencioso",IF(AIRBNB[[#This Row],[RUIDO(dB)]]&lt;=5.5,"Poco Ruidoso","Ruidoso"))</f>
        <v>Ruidoso</v>
      </c>
      <c r="U6016" t="str">
        <f>IF(AND(AIRBNB[[#This Row],[PRECIO]]&lt;50,AIRBNB[[#This Row],[MIN_NOCHES]]&gt;3),"Dentro del presupuesto","No considerar")</f>
        <v>No considerar</v>
      </c>
      <c r="V6016" t="str">
        <f>VLOOKUP(AIRBNB[[#This Row],[HOST_ID]],Super_host[],5,FALSE)</f>
        <v>Host</v>
      </c>
    </row>
    <row r="6017" spans="1:22">
      <c r="A6017" s="4">
        <v>4947174</v>
      </c>
      <c r="B6017" t="s">
        <v>15427</v>
      </c>
      <c r="C6017" s="4">
        <v>25412718</v>
      </c>
      <c r="D6017" t="s">
        <v>10187</v>
      </c>
      <c r="E6017" t="s">
        <v>15428</v>
      </c>
      <c r="F6017" s="4">
        <v>11213</v>
      </c>
      <c r="G6017" s="13" t="s">
        <v>4662</v>
      </c>
      <c r="H6017" s="13" t="s">
        <v>9252</v>
      </c>
      <c r="I6017" s="1">
        <v>4066948</v>
      </c>
      <c r="J6017" s="1">
        <v>-7393638</v>
      </c>
      <c r="K6017" t="s">
        <v>40</v>
      </c>
      <c r="L6017" s="20">
        <v>50</v>
      </c>
      <c r="M6017" s="4">
        <v>5</v>
      </c>
      <c r="N6017" s="4">
        <v>0</v>
      </c>
      <c r="O6017" s="2">
        <v>43648</v>
      </c>
      <c r="P6017" s="3">
        <v>0.02</v>
      </c>
      <c r="Q6017" s="4">
        <v>1</v>
      </c>
      <c r="R6017" s="3">
        <v>6.9</v>
      </c>
      <c r="S60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7" t="str">
        <f>IF(AIRBNB[[#This Row],[RUIDO(dB)]]&lt;=4,"Silencioso",IF(AIRBNB[[#This Row],[RUIDO(dB)]]&lt;=5.5,"Poco Ruidoso","Ruidoso"))</f>
        <v>Ruidoso</v>
      </c>
      <c r="U6017" t="str">
        <f>IF(AND(AIRBNB[[#This Row],[PRECIO]]&lt;50,AIRBNB[[#This Row],[MIN_NOCHES]]&gt;3),"Dentro del presupuesto","No considerar")</f>
        <v>No considerar</v>
      </c>
      <c r="V6017" t="str">
        <f>VLOOKUP(AIRBNB[[#This Row],[HOST_ID]],Super_host[],5,FALSE)</f>
        <v>Host</v>
      </c>
    </row>
    <row r="6018" spans="1:22">
      <c r="A6018" s="4">
        <v>5066900</v>
      </c>
      <c r="B6018" t="s">
        <v>11991</v>
      </c>
      <c r="C6018" s="4">
        <v>25052740</v>
      </c>
      <c r="D6018" t="s">
        <v>1815</v>
      </c>
      <c r="E6018" t="s">
        <v>11992</v>
      </c>
      <c r="F6018" s="4">
        <v>11206</v>
      </c>
      <c r="G6018" s="13" t="s">
        <v>4662</v>
      </c>
      <c r="H6018" s="13" t="s">
        <v>9230</v>
      </c>
      <c r="I6018" s="1">
        <v>4069604</v>
      </c>
      <c r="J6018" s="1">
        <v>-7394504</v>
      </c>
      <c r="K6018" t="s">
        <v>40</v>
      </c>
      <c r="L6018" s="20">
        <v>50</v>
      </c>
      <c r="M6018" s="4">
        <v>7</v>
      </c>
      <c r="N6018" s="4">
        <v>13</v>
      </c>
      <c r="O6018" s="2">
        <v>43601</v>
      </c>
      <c r="P6018" s="3">
        <v>0.33</v>
      </c>
      <c r="Q6018" s="4">
        <v>1</v>
      </c>
      <c r="R6018" s="3">
        <v>6.9</v>
      </c>
      <c r="S60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8" t="str">
        <f>IF(AIRBNB[[#This Row],[RUIDO(dB)]]&lt;=4,"Silencioso",IF(AIRBNB[[#This Row],[RUIDO(dB)]]&lt;=5.5,"Poco Ruidoso","Ruidoso"))</f>
        <v>Ruidoso</v>
      </c>
      <c r="U6018" t="str">
        <f>IF(AND(AIRBNB[[#This Row],[PRECIO]]&lt;50,AIRBNB[[#This Row],[MIN_NOCHES]]&gt;3),"Dentro del presupuesto","No considerar")</f>
        <v>No considerar</v>
      </c>
      <c r="V6018" t="str">
        <f>VLOOKUP(AIRBNB[[#This Row],[HOST_ID]],Super_host[],5,FALSE)</f>
        <v>Host</v>
      </c>
    </row>
    <row r="6019" spans="1:22">
      <c r="A6019" s="4">
        <v>6794912</v>
      </c>
      <c r="B6019" t="s">
        <v>238</v>
      </c>
      <c r="C6019" s="4">
        <v>24973811</v>
      </c>
      <c r="D6019" t="s">
        <v>239</v>
      </c>
      <c r="E6019" t="s">
        <v>240</v>
      </c>
      <c r="F6019" s="4">
        <v>10034</v>
      </c>
      <c r="G6019" s="13" t="s">
        <v>124</v>
      </c>
      <c r="H6019" s="13" t="s">
        <v>241</v>
      </c>
      <c r="I6019" s="1">
        <v>4086623</v>
      </c>
      <c r="J6019" s="1">
        <v>-7391993</v>
      </c>
      <c r="K6019" t="s">
        <v>40</v>
      </c>
      <c r="L6019" s="20">
        <v>50</v>
      </c>
      <c r="M6019" s="4">
        <v>1</v>
      </c>
      <c r="N6019" s="4">
        <v>1</v>
      </c>
      <c r="O6019" s="2">
        <v>42243</v>
      </c>
      <c r="P6019" s="3">
        <v>0.02</v>
      </c>
      <c r="Q6019" s="4">
        <v>1</v>
      </c>
      <c r="R6019" s="3">
        <v>5.6</v>
      </c>
      <c r="S60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19" t="str">
        <f>IF(AIRBNB[[#This Row],[RUIDO(dB)]]&lt;=4,"Silencioso",IF(AIRBNB[[#This Row],[RUIDO(dB)]]&lt;=5.5,"Poco Ruidoso","Ruidoso"))</f>
        <v>Ruidoso</v>
      </c>
      <c r="U6019" t="str">
        <f>IF(AND(AIRBNB[[#This Row],[PRECIO]]&lt;50,AIRBNB[[#This Row],[MIN_NOCHES]]&gt;3),"Dentro del presupuesto","No considerar")</f>
        <v>No considerar</v>
      </c>
      <c r="V6019" t="str">
        <f>VLOOKUP(AIRBNB[[#This Row],[HOST_ID]],Super_host[],5,FALSE)</f>
        <v>Host</v>
      </c>
    </row>
    <row r="6020" spans="1:22">
      <c r="A6020" s="4">
        <v>4849266</v>
      </c>
      <c r="B6020" t="s">
        <v>15437</v>
      </c>
      <c r="C6020" s="4">
        <v>24950473</v>
      </c>
      <c r="D6020" t="s">
        <v>15438</v>
      </c>
      <c r="E6020" t="s">
        <v>15439</v>
      </c>
      <c r="F6020" s="4">
        <v>11235</v>
      </c>
      <c r="G6020" s="13" t="s">
        <v>4662</v>
      </c>
      <c r="H6020" s="13" t="s">
        <v>9921</v>
      </c>
      <c r="I6020" s="1">
        <v>4058414</v>
      </c>
      <c r="J6020" s="1">
        <v>-7395489</v>
      </c>
      <c r="K6020" t="s">
        <v>40</v>
      </c>
      <c r="L6020" s="20">
        <v>50</v>
      </c>
      <c r="M6020" s="4">
        <v>2</v>
      </c>
      <c r="N6020" s="4">
        <v>0</v>
      </c>
      <c r="O6020" s="2">
        <v>43457</v>
      </c>
      <c r="P6020" s="3">
        <v>0.12</v>
      </c>
      <c r="Q6020" s="4">
        <v>1</v>
      </c>
      <c r="R6020" s="3">
        <v>6.9</v>
      </c>
      <c r="S60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0" t="str">
        <f>IF(AIRBNB[[#This Row],[RUIDO(dB)]]&lt;=4,"Silencioso",IF(AIRBNB[[#This Row],[RUIDO(dB)]]&lt;=5.5,"Poco Ruidoso","Ruidoso"))</f>
        <v>Ruidoso</v>
      </c>
      <c r="U6020" t="str">
        <f>IF(AND(AIRBNB[[#This Row],[PRECIO]]&lt;50,AIRBNB[[#This Row],[MIN_NOCHES]]&gt;3),"Dentro del presupuesto","No considerar")</f>
        <v>No considerar</v>
      </c>
      <c r="V6020" t="str">
        <f>VLOOKUP(AIRBNB[[#This Row],[HOST_ID]],Super_host[],5,FALSE)</f>
        <v>Host</v>
      </c>
    </row>
    <row r="6021" spans="1:22">
      <c r="A6021" s="4">
        <v>4809337</v>
      </c>
      <c r="B6021" t="s">
        <v>15450</v>
      </c>
      <c r="C6021" s="4">
        <v>24770709</v>
      </c>
      <c r="D6021" t="s">
        <v>15451</v>
      </c>
      <c r="E6021" t="s">
        <v>15452</v>
      </c>
      <c r="F6021" s="4">
        <v>11216</v>
      </c>
      <c r="G6021" s="13" t="s">
        <v>4662</v>
      </c>
      <c r="H6021" s="13" t="s">
        <v>9252</v>
      </c>
      <c r="I6021" s="1">
        <v>4067033</v>
      </c>
      <c r="J6021" s="1">
        <v>-7395262</v>
      </c>
      <c r="K6021" t="s">
        <v>40</v>
      </c>
      <c r="L6021" s="20">
        <v>50</v>
      </c>
      <c r="M6021" s="4">
        <v>1</v>
      </c>
      <c r="N6021" s="4">
        <v>0</v>
      </c>
      <c r="O6021" s="2">
        <v>42606</v>
      </c>
      <c r="P6021" s="3">
        <v>0.02</v>
      </c>
      <c r="Q6021" s="4">
        <v>1</v>
      </c>
      <c r="R6021" s="3">
        <v>6.9</v>
      </c>
      <c r="S60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1" t="str">
        <f>IF(AIRBNB[[#This Row],[RUIDO(dB)]]&lt;=4,"Silencioso",IF(AIRBNB[[#This Row],[RUIDO(dB)]]&lt;=5.5,"Poco Ruidoso","Ruidoso"))</f>
        <v>Ruidoso</v>
      </c>
      <c r="U6021" t="str">
        <f>IF(AND(AIRBNB[[#This Row],[PRECIO]]&lt;50,AIRBNB[[#This Row],[MIN_NOCHES]]&gt;3),"Dentro del presupuesto","No considerar")</f>
        <v>No considerar</v>
      </c>
      <c r="V6021" t="str">
        <f>VLOOKUP(AIRBNB[[#This Row],[HOST_ID]],Super_host[],5,FALSE)</f>
        <v>Host</v>
      </c>
    </row>
    <row r="6022" spans="1:22">
      <c r="A6022" s="4">
        <v>4808505</v>
      </c>
      <c r="B6022" t="s">
        <v>8701</v>
      </c>
      <c r="C6022" s="4">
        <v>24765924</v>
      </c>
      <c r="D6022" t="s">
        <v>4798</v>
      </c>
      <c r="E6022" t="s">
        <v>8702</v>
      </c>
      <c r="F6022" s="4">
        <v>11370</v>
      </c>
      <c r="G6022" s="13" t="s">
        <v>7897</v>
      </c>
      <c r="H6022" s="13" t="s">
        <v>8394</v>
      </c>
      <c r="I6022" s="1">
        <v>4076313</v>
      </c>
      <c r="J6022" s="1">
        <v>-7388368</v>
      </c>
      <c r="K6022" t="s">
        <v>40</v>
      </c>
      <c r="L6022" s="20">
        <v>50</v>
      </c>
      <c r="M6022" s="4">
        <v>1</v>
      </c>
      <c r="N6022" s="4">
        <v>55</v>
      </c>
      <c r="O6022" s="2">
        <v>43653</v>
      </c>
      <c r="P6022" s="3">
        <v>1.21</v>
      </c>
      <c r="Q6022" s="4">
        <v>5</v>
      </c>
      <c r="R6022" s="3">
        <v>6.24</v>
      </c>
      <c r="S60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2" t="str">
        <f>IF(AIRBNB[[#This Row],[RUIDO(dB)]]&lt;=4,"Silencioso",IF(AIRBNB[[#This Row],[RUIDO(dB)]]&lt;=5.5,"Poco Ruidoso","Ruidoso"))</f>
        <v>Ruidoso</v>
      </c>
      <c r="U6022" t="str">
        <f>IF(AND(AIRBNB[[#This Row],[PRECIO]]&lt;50,AIRBNB[[#This Row],[MIN_NOCHES]]&gt;3),"Dentro del presupuesto","No considerar")</f>
        <v>No considerar</v>
      </c>
      <c r="V6022" t="str">
        <f>VLOOKUP(AIRBNB[[#This Row],[HOST_ID]],Super_host[],5,FALSE)</f>
        <v>Host</v>
      </c>
    </row>
    <row r="6023" spans="1:22">
      <c r="A6023" s="4">
        <v>4803244</v>
      </c>
      <c r="B6023" t="s">
        <v>15453</v>
      </c>
      <c r="C6023" s="4">
        <v>24744819</v>
      </c>
      <c r="D6023" t="s">
        <v>15454</v>
      </c>
      <c r="E6023" t="s">
        <v>15455</v>
      </c>
      <c r="F6023" s="4">
        <v>11216</v>
      </c>
      <c r="G6023" s="13" t="s">
        <v>4662</v>
      </c>
      <c r="H6023" s="13" t="s">
        <v>9230</v>
      </c>
      <c r="I6023" s="1">
        <v>4068549</v>
      </c>
      <c r="J6023" s="1">
        <v>-7394951</v>
      </c>
      <c r="K6023" t="s">
        <v>40</v>
      </c>
      <c r="L6023" s="20">
        <v>50</v>
      </c>
      <c r="M6023" s="4">
        <v>1</v>
      </c>
      <c r="N6023" s="4">
        <v>0</v>
      </c>
      <c r="O6023" s="2">
        <v>43649</v>
      </c>
      <c r="P6023" s="3">
        <v>0.2</v>
      </c>
      <c r="Q6023" s="4">
        <v>1</v>
      </c>
      <c r="R6023" s="3">
        <v>6.9</v>
      </c>
      <c r="S60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3" t="str">
        <f>IF(AIRBNB[[#This Row],[RUIDO(dB)]]&lt;=4,"Silencioso",IF(AIRBNB[[#This Row],[RUIDO(dB)]]&lt;=5.5,"Poco Ruidoso","Ruidoso"))</f>
        <v>Ruidoso</v>
      </c>
      <c r="U6023" t="str">
        <f>IF(AND(AIRBNB[[#This Row],[PRECIO]]&lt;50,AIRBNB[[#This Row],[MIN_NOCHES]]&gt;3),"Dentro del presupuesto","No considerar")</f>
        <v>No considerar</v>
      </c>
      <c r="V6023" t="str">
        <f>VLOOKUP(AIRBNB[[#This Row],[HOST_ID]],Super_host[],5,FALSE)</f>
        <v>Host</v>
      </c>
    </row>
    <row r="6024" spans="1:22">
      <c r="A6024" s="4">
        <v>4823959</v>
      </c>
      <c r="B6024" t="s">
        <v>15456</v>
      </c>
      <c r="C6024" s="4">
        <v>24633966</v>
      </c>
      <c r="D6024" t="s">
        <v>9972</v>
      </c>
      <c r="E6024" t="s">
        <v>15457</v>
      </c>
      <c r="F6024" s="4">
        <v>11218</v>
      </c>
      <c r="G6024" s="13" t="s">
        <v>4662</v>
      </c>
      <c r="H6024" s="13" t="s">
        <v>9393</v>
      </c>
      <c r="I6024" s="1">
        <v>4064469</v>
      </c>
      <c r="J6024" s="1">
        <v>-7397086</v>
      </c>
      <c r="K6024" t="s">
        <v>40</v>
      </c>
      <c r="L6024" s="20">
        <v>50</v>
      </c>
      <c r="M6024" s="4">
        <v>14</v>
      </c>
      <c r="N6024" s="4">
        <v>0</v>
      </c>
      <c r="O6024" s="2">
        <v>43646</v>
      </c>
      <c r="P6024" s="3">
        <v>4.07</v>
      </c>
      <c r="Q6024" s="4">
        <v>1</v>
      </c>
      <c r="R6024" s="3">
        <v>6.9</v>
      </c>
      <c r="S60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4" t="str">
        <f>IF(AIRBNB[[#This Row],[RUIDO(dB)]]&lt;=4,"Silencioso",IF(AIRBNB[[#This Row],[RUIDO(dB)]]&lt;=5.5,"Poco Ruidoso","Ruidoso"))</f>
        <v>Ruidoso</v>
      </c>
      <c r="U6024" t="str">
        <f>IF(AND(AIRBNB[[#This Row],[PRECIO]]&lt;50,AIRBNB[[#This Row],[MIN_NOCHES]]&gt;3),"Dentro del presupuesto","No considerar")</f>
        <v>No considerar</v>
      </c>
      <c r="V6024" t="str">
        <f>VLOOKUP(AIRBNB[[#This Row],[HOST_ID]],Super_host[],5,FALSE)</f>
        <v>Host</v>
      </c>
    </row>
    <row r="6025" spans="1:22">
      <c r="A6025" s="4">
        <v>4772987</v>
      </c>
      <c r="B6025" t="s">
        <v>8386</v>
      </c>
      <c r="C6025" s="4">
        <v>24597265</v>
      </c>
      <c r="D6025" t="s">
        <v>8142</v>
      </c>
      <c r="E6025" t="s">
        <v>8387</v>
      </c>
      <c r="F6025" s="4">
        <v>11105</v>
      </c>
      <c r="G6025" s="13" t="s">
        <v>7897</v>
      </c>
      <c r="H6025" s="13" t="s">
        <v>7898</v>
      </c>
      <c r="I6025" s="1">
        <v>4077183</v>
      </c>
      <c r="J6025" s="1">
        <v>-7390973</v>
      </c>
      <c r="K6025" t="s">
        <v>40</v>
      </c>
      <c r="L6025" s="20">
        <v>50</v>
      </c>
      <c r="M6025" s="4">
        <v>6</v>
      </c>
      <c r="N6025" s="4">
        <v>17</v>
      </c>
      <c r="O6025" s="2">
        <v>43618</v>
      </c>
      <c r="P6025" s="3">
        <v>0.34</v>
      </c>
      <c r="Q6025" s="4">
        <v>5</v>
      </c>
      <c r="R6025" s="3">
        <v>6.24</v>
      </c>
      <c r="S60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5" t="str">
        <f>IF(AIRBNB[[#This Row],[RUIDO(dB)]]&lt;=4,"Silencioso",IF(AIRBNB[[#This Row],[RUIDO(dB)]]&lt;=5.5,"Poco Ruidoso","Ruidoso"))</f>
        <v>Ruidoso</v>
      </c>
      <c r="U6025" t="str">
        <f>IF(AND(AIRBNB[[#This Row],[PRECIO]]&lt;50,AIRBNB[[#This Row],[MIN_NOCHES]]&gt;3),"Dentro del presupuesto","No considerar")</f>
        <v>No considerar</v>
      </c>
      <c r="V6025" t="str">
        <f>VLOOKUP(AIRBNB[[#This Row],[HOST_ID]],Super_host[],5,FALSE)</f>
        <v>Host</v>
      </c>
    </row>
    <row r="6026" spans="1:22">
      <c r="A6026" s="4">
        <v>6555427</v>
      </c>
      <c r="B6026" t="s">
        <v>8306</v>
      </c>
      <c r="C6026" s="4">
        <v>24597265</v>
      </c>
      <c r="D6026" t="s">
        <v>8142</v>
      </c>
      <c r="E6026" t="s">
        <v>8307</v>
      </c>
      <c r="F6026" s="4">
        <v>11105</v>
      </c>
      <c r="G6026" s="13" t="s">
        <v>7897</v>
      </c>
      <c r="H6026" s="13" t="s">
        <v>7898</v>
      </c>
      <c r="I6026" s="1">
        <v>4077209</v>
      </c>
      <c r="J6026" s="1">
        <v>-7391096</v>
      </c>
      <c r="K6026" t="s">
        <v>40</v>
      </c>
      <c r="L6026" s="20">
        <v>50</v>
      </c>
      <c r="M6026" s="4">
        <v>6</v>
      </c>
      <c r="N6026" s="4">
        <v>11</v>
      </c>
      <c r="O6026" s="2">
        <v>43616</v>
      </c>
      <c r="P6026" s="3">
        <v>0.24</v>
      </c>
      <c r="Q6026" s="4">
        <v>5</v>
      </c>
      <c r="R6026" s="3">
        <v>6.24</v>
      </c>
      <c r="S60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6" t="str">
        <f>IF(AIRBNB[[#This Row],[RUIDO(dB)]]&lt;=4,"Silencioso",IF(AIRBNB[[#This Row],[RUIDO(dB)]]&lt;=5.5,"Poco Ruidoso","Ruidoso"))</f>
        <v>Ruidoso</v>
      </c>
      <c r="U6026" t="str">
        <f>IF(AND(AIRBNB[[#This Row],[PRECIO]]&lt;50,AIRBNB[[#This Row],[MIN_NOCHES]]&gt;3),"Dentro del presupuesto","No considerar")</f>
        <v>No considerar</v>
      </c>
      <c r="V6026" t="str">
        <f>VLOOKUP(AIRBNB[[#This Row],[HOST_ID]],Super_host[],5,FALSE)</f>
        <v>Host</v>
      </c>
    </row>
    <row r="6027" spans="1:22">
      <c r="A6027" s="4">
        <v>4699963</v>
      </c>
      <c r="B6027" t="s">
        <v>11737</v>
      </c>
      <c r="C6027" s="4">
        <v>24295835</v>
      </c>
      <c r="D6027" t="s">
        <v>75</v>
      </c>
      <c r="E6027" t="s">
        <v>11738</v>
      </c>
      <c r="F6027" s="4">
        <v>11225</v>
      </c>
      <c r="G6027" s="13" t="s">
        <v>4662</v>
      </c>
      <c r="H6027" s="13" t="s">
        <v>9481</v>
      </c>
      <c r="I6027" s="1">
        <v>4066074</v>
      </c>
      <c r="J6027" s="1">
        <v>-7396035</v>
      </c>
      <c r="K6027" t="s">
        <v>5</v>
      </c>
      <c r="L6027" s="20">
        <v>50</v>
      </c>
      <c r="M6027" s="4">
        <v>3</v>
      </c>
      <c r="N6027" s="4">
        <v>15</v>
      </c>
      <c r="O6027" s="2">
        <v>42879</v>
      </c>
      <c r="P6027" s="3">
        <v>0.27</v>
      </c>
      <c r="Q6027" s="4">
        <v>1</v>
      </c>
      <c r="R6027" s="3">
        <v>6.9</v>
      </c>
      <c r="S60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7" t="str">
        <f>IF(AIRBNB[[#This Row],[RUIDO(dB)]]&lt;=4,"Silencioso",IF(AIRBNB[[#This Row],[RUIDO(dB)]]&lt;=5.5,"Poco Ruidoso","Ruidoso"))</f>
        <v>Ruidoso</v>
      </c>
      <c r="U6027" t="str">
        <f>IF(AND(AIRBNB[[#This Row],[PRECIO]]&lt;50,AIRBNB[[#This Row],[MIN_NOCHES]]&gt;3),"Dentro del presupuesto","No considerar")</f>
        <v>No considerar</v>
      </c>
      <c r="V6027" t="str">
        <f>VLOOKUP(AIRBNB[[#This Row],[HOST_ID]],Super_host[],5,FALSE)</f>
        <v>Host</v>
      </c>
    </row>
    <row r="6028" spans="1:22">
      <c r="A6028" s="4">
        <v>4677469</v>
      </c>
      <c r="B6028" t="s">
        <v>6736</v>
      </c>
      <c r="C6028" s="4">
        <v>24191104</v>
      </c>
      <c r="D6028" t="s">
        <v>6737</v>
      </c>
      <c r="E6028" t="s">
        <v>244</v>
      </c>
      <c r="F6028" s="4">
        <v>10027</v>
      </c>
      <c r="G6028" s="13" t="s">
        <v>124</v>
      </c>
      <c r="H6028" s="13" t="s">
        <v>245</v>
      </c>
      <c r="I6028" s="1">
        <v>4081099</v>
      </c>
      <c r="J6028" s="1">
        <v>-7395759</v>
      </c>
      <c r="K6028" t="s">
        <v>5</v>
      </c>
      <c r="L6028" s="20">
        <v>50</v>
      </c>
      <c r="M6028" s="4">
        <v>4</v>
      </c>
      <c r="N6028" s="4">
        <v>0</v>
      </c>
      <c r="O6028" s="2">
        <v>43632</v>
      </c>
      <c r="P6028" s="3">
        <v>1.87</v>
      </c>
      <c r="Q6028" s="4">
        <v>1</v>
      </c>
      <c r="R6028" s="3">
        <v>5.6</v>
      </c>
      <c r="S60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8" t="str">
        <f>IF(AIRBNB[[#This Row],[RUIDO(dB)]]&lt;=4,"Silencioso",IF(AIRBNB[[#This Row],[RUIDO(dB)]]&lt;=5.5,"Poco Ruidoso","Ruidoso"))</f>
        <v>Ruidoso</v>
      </c>
      <c r="U6028" t="str">
        <f>IF(AND(AIRBNB[[#This Row],[PRECIO]]&lt;50,AIRBNB[[#This Row],[MIN_NOCHES]]&gt;3),"Dentro del presupuesto","No considerar")</f>
        <v>No considerar</v>
      </c>
      <c r="V6028" t="str">
        <f>VLOOKUP(AIRBNB[[#This Row],[HOST_ID]],Super_host[],5,FALSE)</f>
        <v>Host</v>
      </c>
    </row>
    <row r="6029" spans="1:22">
      <c r="A6029" s="4">
        <v>5783925</v>
      </c>
      <c r="B6029" t="s">
        <v>6313</v>
      </c>
      <c r="C6029" s="4">
        <v>23977712</v>
      </c>
      <c r="D6029" t="s">
        <v>442</v>
      </c>
      <c r="E6029" t="s">
        <v>6314</v>
      </c>
      <c r="F6029" s="4">
        <v>10029</v>
      </c>
      <c r="G6029" s="13" t="s">
        <v>124</v>
      </c>
      <c r="H6029" s="13" t="s">
        <v>219</v>
      </c>
      <c r="I6029" s="1">
        <v>4079082</v>
      </c>
      <c r="J6029" s="1">
        <v>-7394615</v>
      </c>
      <c r="K6029" t="s">
        <v>268</v>
      </c>
      <c r="L6029" s="20">
        <v>50</v>
      </c>
      <c r="M6029" s="4">
        <v>1</v>
      </c>
      <c r="N6029" s="4">
        <v>181</v>
      </c>
      <c r="O6029" s="2">
        <v>43646</v>
      </c>
      <c r="P6029" s="3">
        <v>3.49</v>
      </c>
      <c r="Q6029" s="4">
        <v>1</v>
      </c>
      <c r="R6029" s="3">
        <v>5.6</v>
      </c>
      <c r="S60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29" t="str">
        <f>IF(AIRBNB[[#This Row],[RUIDO(dB)]]&lt;=4,"Silencioso",IF(AIRBNB[[#This Row],[RUIDO(dB)]]&lt;=5.5,"Poco Ruidoso","Ruidoso"))</f>
        <v>Ruidoso</v>
      </c>
      <c r="U6029" t="str">
        <f>IF(AND(AIRBNB[[#This Row],[PRECIO]]&lt;50,AIRBNB[[#This Row],[MIN_NOCHES]]&gt;3),"Dentro del presupuesto","No considerar")</f>
        <v>No considerar</v>
      </c>
      <c r="V6029" t="str">
        <f>VLOOKUP(AIRBNB[[#This Row],[HOST_ID]],Super_host[],5,FALSE)</f>
        <v>Host</v>
      </c>
    </row>
    <row r="6030" spans="1:22">
      <c r="A6030" s="4">
        <v>4586880</v>
      </c>
      <c r="B6030" t="s">
        <v>15009</v>
      </c>
      <c r="C6030" s="4">
        <v>23776693</v>
      </c>
      <c r="D6030" t="s">
        <v>15010</v>
      </c>
      <c r="E6030" t="s">
        <v>15011</v>
      </c>
      <c r="F6030" s="4">
        <v>11233</v>
      </c>
      <c r="G6030" s="13" t="s">
        <v>4662</v>
      </c>
      <c r="H6030" s="13" t="s">
        <v>9230</v>
      </c>
      <c r="I6030" s="1">
        <v>4068373</v>
      </c>
      <c r="J6030" s="1">
        <v>-7392925</v>
      </c>
      <c r="K6030" t="s">
        <v>40</v>
      </c>
      <c r="L6030" s="20">
        <v>50</v>
      </c>
      <c r="M6030" s="4">
        <v>2</v>
      </c>
      <c r="N6030" s="4">
        <v>100</v>
      </c>
      <c r="O6030" s="2">
        <v>43650</v>
      </c>
      <c r="P6030" s="3">
        <v>3.21</v>
      </c>
      <c r="Q6030" s="4">
        <v>1</v>
      </c>
      <c r="R6030" s="3">
        <v>6.9</v>
      </c>
      <c r="S60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0" t="str">
        <f>IF(AIRBNB[[#This Row],[RUIDO(dB)]]&lt;=4,"Silencioso",IF(AIRBNB[[#This Row],[RUIDO(dB)]]&lt;=5.5,"Poco Ruidoso","Ruidoso"))</f>
        <v>Ruidoso</v>
      </c>
      <c r="U6030" t="str">
        <f>IF(AND(AIRBNB[[#This Row],[PRECIO]]&lt;50,AIRBNB[[#This Row],[MIN_NOCHES]]&gt;3),"Dentro del presupuesto","No considerar")</f>
        <v>No considerar</v>
      </c>
      <c r="V6030" t="str">
        <f>VLOOKUP(AIRBNB[[#This Row],[HOST_ID]],Super_host[],5,FALSE)</f>
        <v>Host</v>
      </c>
    </row>
    <row r="6031" spans="1:22">
      <c r="A6031" s="4">
        <v>6782841</v>
      </c>
      <c r="B6031" t="s">
        <v>13238</v>
      </c>
      <c r="C6031" s="4">
        <v>23582893</v>
      </c>
      <c r="D6031" t="s">
        <v>12530</v>
      </c>
      <c r="E6031" t="s">
        <v>13239</v>
      </c>
      <c r="F6031" s="4">
        <v>11221</v>
      </c>
      <c r="G6031" s="13" t="s">
        <v>4662</v>
      </c>
      <c r="H6031" s="13" t="s">
        <v>9274</v>
      </c>
      <c r="I6031" s="1">
        <v>4069058</v>
      </c>
      <c r="J6031" s="1">
        <v>-7391471</v>
      </c>
      <c r="K6031" t="s">
        <v>40</v>
      </c>
      <c r="L6031" s="20">
        <v>50</v>
      </c>
      <c r="M6031" s="4">
        <v>91</v>
      </c>
      <c r="N6031" s="4">
        <v>42</v>
      </c>
      <c r="O6031" s="2">
        <v>43375</v>
      </c>
      <c r="P6031" s="3">
        <v>0.85</v>
      </c>
      <c r="Q6031" s="4">
        <v>1</v>
      </c>
      <c r="R6031" s="3">
        <v>6.9</v>
      </c>
      <c r="S60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1" t="str">
        <f>IF(AIRBNB[[#This Row],[RUIDO(dB)]]&lt;=4,"Silencioso",IF(AIRBNB[[#This Row],[RUIDO(dB)]]&lt;=5.5,"Poco Ruidoso","Ruidoso"))</f>
        <v>Ruidoso</v>
      </c>
      <c r="U6031" t="str">
        <f>IF(AND(AIRBNB[[#This Row],[PRECIO]]&lt;50,AIRBNB[[#This Row],[MIN_NOCHES]]&gt;3),"Dentro del presupuesto","No considerar")</f>
        <v>No considerar</v>
      </c>
      <c r="V6031" t="str">
        <f>VLOOKUP(AIRBNB[[#This Row],[HOST_ID]],Super_host[],5,FALSE)</f>
        <v>Host</v>
      </c>
    </row>
    <row r="6032" spans="1:22">
      <c r="A6032" s="4">
        <v>5783517</v>
      </c>
      <c r="B6032" t="s">
        <v>13640</v>
      </c>
      <c r="C6032" s="4">
        <v>23533897</v>
      </c>
      <c r="D6032" t="s">
        <v>12931</v>
      </c>
      <c r="E6032" t="s">
        <v>13641</v>
      </c>
      <c r="F6032" s="4">
        <v>11216</v>
      </c>
      <c r="G6032" s="13" t="s">
        <v>4662</v>
      </c>
      <c r="H6032" s="13" t="s">
        <v>9252</v>
      </c>
      <c r="I6032" s="1">
        <v>4067383</v>
      </c>
      <c r="J6032" s="1">
        <v>-7395137</v>
      </c>
      <c r="K6032" t="s">
        <v>40</v>
      </c>
      <c r="L6032" s="20">
        <v>50</v>
      </c>
      <c r="M6032" s="4">
        <v>2</v>
      </c>
      <c r="N6032" s="4">
        <v>61</v>
      </c>
      <c r="O6032" s="2">
        <v>43642</v>
      </c>
      <c r="P6032" s="3">
        <v>1.17</v>
      </c>
      <c r="Q6032" s="4">
        <v>1</v>
      </c>
      <c r="R6032" s="3">
        <v>6.9</v>
      </c>
      <c r="S60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2" t="str">
        <f>IF(AIRBNB[[#This Row],[RUIDO(dB)]]&lt;=4,"Silencioso",IF(AIRBNB[[#This Row],[RUIDO(dB)]]&lt;=5.5,"Poco Ruidoso","Ruidoso"))</f>
        <v>Ruidoso</v>
      </c>
      <c r="U6032" t="str">
        <f>IF(AND(AIRBNB[[#This Row],[PRECIO]]&lt;50,AIRBNB[[#This Row],[MIN_NOCHES]]&gt;3),"Dentro del presupuesto","No considerar")</f>
        <v>No considerar</v>
      </c>
      <c r="V6032" t="str">
        <f>VLOOKUP(AIRBNB[[#This Row],[HOST_ID]],Super_host[],5,FALSE)</f>
        <v>Host</v>
      </c>
    </row>
    <row r="6033" spans="1:22">
      <c r="A6033" s="4">
        <v>5931824</v>
      </c>
      <c r="B6033" t="s">
        <v>6765</v>
      </c>
      <c r="C6033" s="4">
        <v>23116198</v>
      </c>
      <c r="D6033" t="s">
        <v>6766</v>
      </c>
      <c r="E6033" t="s">
        <v>6767</v>
      </c>
      <c r="F6033" s="4">
        <v>10031</v>
      </c>
      <c r="G6033" s="13" t="s">
        <v>124</v>
      </c>
      <c r="H6033" s="13" t="s">
        <v>148</v>
      </c>
      <c r="I6033" s="1">
        <v>4082896</v>
      </c>
      <c r="J6033" s="1">
        <v>-7394059</v>
      </c>
      <c r="K6033" t="s">
        <v>40</v>
      </c>
      <c r="L6033" s="20">
        <v>50</v>
      </c>
      <c r="M6033" s="4">
        <v>1</v>
      </c>
      <c r="N6033" s="4">
        <v>0</v>
      </c>
      <c r="O6033" s="2">
        <v>43645</v>
      </c>
      <c r="P6033" s="3">
        <v>3.01</v>
      </c>
      <c r="Q6033" s="4">
        <v>1</v>
      </c>
      <c r="R6033" s="3">
        <v>5.6</v>
      </c>
      <c r="S60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3" t="str">
        <f>IF(AIRBNB[[#This Row],[RUIDO(dB)]]&lt;=4,"Silencioso",IF(AIRBNB[[#This Row],[RUIDO(dB)]]&lt;=5.5,"Poco Ruidoso","Ruidoso"))</f>
        <v>Ruidoso</v>
      </c>
      <c r="U6033" t="str">
        <f>IF(AND(AIRBNB[[#This Row],[PRECIO]]&lt;50,AIRBNB[[#This Row],[MIN_NOCHES]]&gt;3),"Dentro del presupuesto","No considerar")</f>
        <v>No considerar</v>
      </c>
      <c r="V6033" t="str">
        <f>VLOOKUP(AIRBNB[[#This Row],[HOST_ID]],Super_host[],5,FALSE)</f>
        <v>Host</v>
      </c>
    </row>
    <row r="6034" spans="1:22">
      <c r="A6034" s="4">
        <v>4575364</v>
      </c>
      <c r="B6034" t="s">
        <v>14379</v>
      </c>
      <c r="C6034" s="4">
        <v>23038979</v>
      </c>
      <c r="D6034" t="s">
        <v>8134</v>
      </c>
      <c r="E6034" t="s">
        <v>14380</v>
      </c>
      <c r="F6034" s="4">
        <v>11208</v>
      </c>
      <c r="G6034" s="13" t="s">
        <v>4662</v>
      </c>
      <c r="H6034" s="13" t="s">
        <v>11791</v>
      </c>
      <c r="I6034" s="1">
        <v>4068711</v>
      </c>
      <c r="J6034" s="1">
        <v>-7387336</v>
      </c>
      <c r="K6034" t="s">
        <v>5</v>
      </c>
      <c r="L6034" s="20">
        <v>50</v>
      </c>
      <c r="M6034" s="4">
        <v>3</v>
      </c>
      <c r="N6034" s="4">
        <v>114</v>
      </c>
      <c r="O6034" s="2">
        <v>43640</v>
      </c>
      <c r="P6034" s="3">
        <v>2.02</v>
      </c>
      <c r="Q6034" s="4">
        <v>1</v>
      </c>
      <c r="R6034" s="3">
        <v>6.9</v>
      </c>
      <c r="S60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4" t="str">
        <f>IF(AIRBNB[[#This Row],[RUIDO(dB)]]&lt;=4,"Silencioso",IF(AIRBNB[[#This Row],[RUIDO(dB)]]&lt;=5.5,"Poco Ruidoso","Ruidoso"))</f>
        <v>Ruidoso</v>
      </c>
      <c r="U6034" t="str">
        <f>IF(AND(AIRBNB[[#This Row],[PRECIO]]&lt;50,AIRBNB[[#This Row],[MIN_NOCHES]]&gt;3),"Dentro del presupuesto","No considerar")</f>
        <v>No considerar</v>
      </c>
      <c r="V6034" t="str">
        <f>VLOOKUP(AIRBNB[[#This Row],[HOST_ID]],Super_host[],5,FALSE)</f>
        <v>Host</v>
      </c>
    </row>
    <row r="6035" spans="1:22">
      <c r="A6035" s="4">
        <v>4174847</v>
      </c>
      <c r="B6035" t="s">
        <v>8584</v>
      </c>
      <c r="C6035" s="4">
        <v>21663531</v>
      </c>
      <c r="D6035" t="s">
        <v>2429</v>
      </c>
      <c r="E6035" t="s">
        <v>8585</v>
      </c>
      <c r="F6035" s="4">
        <v>11385</v>
      </c>
      <c r="G6035" s="13" t="s">
        <v>7897</v>
      </c>
      <c r="H6035" s="13" t="s">
        <v>7937</v>
      </c>
      <c r="I6035" s="1">
        <v>407078</v>
      </c>
      <c r="J6035" s="1">
        <v>-7390177</v>
      </c>
      <c r="K6035" t="s">
        <v>40</v>
      </c>
      <c r="L6035" s="20">
        <v>50</v>
      </c>
      <c r="M6035" s="4">
        <v>21</v>
      </c>
      <c r="N6035" s="4">
        <v>38</v>
      </c>
      <c r="O6035" s="2">
        <v>43373</v>
      </c>
      <c r="P6035" s="3">
        <v>0.76</v>
      </c>
      <c r="Q6035" s="4">
        <v>5</v>
      </c>
      <c r="R6035" s="3">
        <v>6.24</v>
      </c>
      <c r="S60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5" t="str">
        <f>IF(AIRBNB[[#This Row],[RUIDO(dB)]]&lt;=4,"Silencioso",IF(AIRBNB[[#This Row],[RUIDO(dB)]]&lt;=5.5,"Poco Ruidoso","Ruidoso"))</f>
        <v>Ruidoso</v>
      </c>
      <c r="U6035" t="str">
        <f>IF(AND(AIRBNB[[#This Row],[PRECIO]]&lt;50,AIRBNB[[#This Row],[MIN_NOCHES]]&gt;3),"Dentro del presupuesto","No considerar")</f>
        <v>No considerar</v>
      </c>
      <c r="V6035" t="str">
        <f>VLOOKUP(AIRBNB[[#This Row],[HOST_ID]],Super_host[],5,FALSE)</f>
        <v>Host</v>
      </c>
    </row>
    <row r="6036" spans="1:22">
      <c r="A6036" s="4">
        <v>4751686</v>
      </c>
      <c r="B6036" t="s">
        <v>10543</v>
      </c>
      <c r="C6036" s="4">
        <v>21247073</v>
      </c>
      <c r="D6036" t="s">
        <v>10544</v>
      </c>
      <c r="E6036" t="s">
        <v>10545</v>
      </c>
      <c r="F6036" s="4">
        <v>11249</v>
      </c>
      <c r="G6036" s="13" t="s">
        <v>4662</v>
      </c>
      <c r="H6036" s="13" t="s">
        <v>9218</v>
      </c>
      <c r="I6036" s="1">
        <v>4071573</v>
      </c>
      <c r="J6036" s="1">
        <v>-7396172</v>
      </c>
      <c r="K6036" t="s">
        <v>40</v>
      </c>
      <c r="L6036" s="20">
        <v>50</v>
      </c>
      <c r="M6036" s="4">
        <v>12</v>
      </c>
      <c r="N6036" s="4">
        <v>4</v>
      </c>
      <c r="O6036" s="2">
        <v>43113</v>
      </c>
      <c r="P6036" s="3">
        <v>0.1</v>
      </c>
      <c r="Q6036" s="4">
        <v>1</v>
      </c>
      <c r="R6036" s="3">
        <v>6.9</v>
      </c>
      <c r="S60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6" t="str">
        <f>IF(AIRBNB[[#This Row],[RUIDO(dB)]]&lt;=4,"Silencioso",IF(AIRBNB[[#This Row],[RUIDO(dB)]]&lt;=5.5,"Poco Ruidoso","Ruidoso"))</f>
        <v>Ruidoso</v>
      </c>
      <c r="U6036" t="str">
        <f>IF(AND(AIRBNB[[#This Row],[PRECIO]]&lt;50,AIRBNB[[#This Row],[MIN_NOCHES]]&gt;3),"Dentro del presupuesto","No considerar")</f>
        <v>No considerar</v>
      </c>
      <c r="V6036" t="str">
        <f>VLOOKUP(AIRBNB[[#This Row],[HOST_ID]],Super_host[],5,FALSE)</f>
        <v>Host</v>
      </c>
    </row>
    <row r="6037" spans="1:22">
      <c r="A6037" s="4">
        <v>4393502</v>
      </c>
      <c r="B6037" t="s">
        <v>7949</v>
      </c>
      <c r="C6037" s="4">
        <v>21228368</v>
      </c>
      <c r="D6037" t="s">
        <v>131</v>
      </c>
      <c r="E6037" t="s">
        <v>7950</v>
      </c>
      <c r="F6037" s="4">
        <v>11375</v>
      </c>
      <c r="G6037" s="13" t="s">
        <v>7897</v>
      </c>
      <c r="H6037" s="13" t="s">
        <v>7951</v>
      </c>
      <c r="I6037" s="1">
        <v>407132</v>
      </c>
      <c r="J6037" s="1">
        <v>-7384901</v>
      </c>
      <c r="K6037" t="s">
        <v>40</v>
      </c>
      <c r="L6037" s="20">
        <v>50</v>
      </c>
      <c r="M6037" s="4">
        <v>1</v>
      </c>
      <c r="N6037" s="4">
        <v>1</v>
      </c>
      <c r="O6037" s="2">
        <v>42226</v>
      </c>
      <c r="P6037" s="3">
        <v>0.02</v>
      </c>
      <c r="Q6037" s="4">
        <v>5</v>
      </c>
      <c r="R6037" s="3">
        <v>6.24</v>
      </c>
      <c r="S60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7" t="str">
        <f>IF(AIRBNB[[#This Row],[RUIDO(dB)]]&lt;=4,"Silencioso",IF(AIRBNB[[#This Row],[RUIDO(dB)]]&lt;=5.5,"Poco Ruidoso","Ruidoso"))</f>
        <v>Ruidoso</v>
      </c>
      <c r="U6037" t="str">
        <f>IF(AND(AIRBNB[[#This Row],[PRECIO]]&lt;50,AIRBNB[[#This Row],[MIN_NOCHES]]&gt;3),"Dentro del presupuesto","No considerar")</f>
        <v>No considerar</v>
      </c>
      <c r="V6037" t="str">
        <f>VLOOKUP(AIRBNB[[#This Row],[HOST_ID]],Super_host[],5,FALSE)</f>
        <v>Host</v>
      </c>
    </row>
    <row r="6038" spans="1:22">
      <c r="A6038" s="4">
        <v>4830158</v>
      </c>
      <c r="B6038" t="s">
        <v>15523</v>
      </c>
      <c r="C6038" s="4">
        <v>21191214</v>
      </c>
      <c r="D6038" t="s">
        <v>454</v>
      </c>
      <c r="E6038" t="s">
        <v>15524</v>
      </c>
      <c r="F6038" s="4">
        <v>11238</v>
      </c>
      <c r="G6038" s="13" t="s">
        <v>4662</v>
      </c>
      <c r="H6038" s="13" t="s">
        <v>9387</v>
      </c>
      <c r="I6038" s="1">
        <v>4068348</v>
      </c>
      <c r="J6038" s="1">
        <v>-7396394</v>
      </c>
      <c r="K6038" t="s">
        <v>5</v>
      </c>
      <c r="L6038" s="20">
        <v>50</v>
      </c>
      <c r="M6038" s="4">
        <v>5</v>
      </c>
      <c r="N6038" s="4">
        <v>0</v>
      </c>
      <c r="O6038" s="2">
        <v>42653</v>
      </c>
      <c r="P6038" s="3">
        <v>0.06</v>
      </c>
      <c r="Q6038" s="4">
        <v>1</v>
      </c>
      <c r="R6038" s="3">
        <v>6.9</v>
      </c>
      <c r="S60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8" t="str">
        <f>IF(AIRBNB[[#This Row],[RUIDO(dB)]]&lt;=4,"Silencioso",IF(AIRBNB[[#This Row],[RUIDO(dB)]]&lt;=5.5,"Poco Ruidoso","Ruidoso"))</f>
        <v>Ruidoso</v>
      </c>
      <c r="U6038" t="str">
        <f>IF(AND(AIRBNB[[#This Row],[PRECIO]]&lt;50,AIRBNB[[#This Row],[MIN_NOCHES]]&gt;3),"Dentro del presupuesto","No considerar")</f>
        <v>No considerar</v>
      </c>
      <c r="V6038" t="str">
        <f>VLOOKUP(AIRBNB[[#This Row],[HOST_ID]],Super_host[],5,FALSE)</f>
        <v>Host</v>
      </c>
    </row>
    <row r="6039" spans="1:22">
      <c r="A6039" s="4">
        <v>4041383</v>
      </c>
      <c r="B6039" t="s">
        <v>2020</v>
      </c>
      <c r="C6039" s="4">
        <v>20955075</v>
      </c>
      <c r="D6039" t="s">
        <v>2021</v>
      </c>
      <c r="E6039" t="s">
        <v>2022</v>
      </c>
      <c r="F6039" s="4">
        <v>10037</v>
      </c>
      <c r="G6039" s="13" t="s">
        <v>124</v>
      </c>
      <c r="H6039" s="13" t="s">
        <v>148</v>
      </c>
      <c r="I6039" s="1">
        <v>4081118</v>
      </c>
      <c r="J6039" s="1">
        <v>-7393977</v>
      </c>
      <c r="K6039" t="s">
        <v>40</v>
      </c>
      <c r="L6039" s="20">
        <v>50</v>
      </c>
      <c r="M6039" s="4">
        <v>14</v>
      </c>
      <c r="N6039" s="4">
        <v>5</v>
      </c>
      <c r="O6039" s="2">
        <v>42881</v>
      </c>
      <c r="P6039" s="3">
        <v>0.14000000000000001</v>
      </c>
      <c r="Q6039" s="4">
        <v>1</v>
      </c>
      <c r="R6039" s="3">
        <v>5.6</v>
      </c>
      <c r="S60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39" t="str">
        <f>IF(AIRBNB[[#This Row],[RUIDO(dB)]]&lt;=4,"Silencioso",IF(AIRBNB[[#This Row],[RUIDO(dB)]]&lt;=5.5,"Poco Ruidoso","Ruidoso"))</f>
        <v>Ruidoso</v>
      </c>
      <c r="U6039" t="str">
        <f>IF(AND(AIRBNB[[#This Row],[PRECIO]]&lt;50,AIRBNB[[#This Row],[MIN_NOCHES]]&gt;3),"Dentro del presupuesto","No considerar")</f>
        <v>No considerar</v>
      </c>
      <c r="V6039" t="str">
        <f>VLOOKUP(AIRBNB[[#This Row],[HOST_ID]],Super_host[],5,FALSE)</f>
        <v>Host</v>
      </c>
    </row>
    <row r="6040" spans="1:22">
      <c r="A6040" s="4">
        <v>4667146</v>
      </c>
      <c r="B6040" t="s">
        <v>1748</v>
      </c>
      <c r="C6040" s="4">
        <v>20559017</v>
      </c>
      <c r="D6040" t="s">
        <v>740</v>
      </c>
      <c r="E6040" t="s">
        <v>1749</v>
      </c>
      <c r="F6040" s="4">
        <v>10129</v>
      </c>
      <c r="G6040" s="13" t="s">
        <v>124</v>
      </c>
      <c r="H6040" s="13" t="s">
        <v>219</v>
      </c>
      <c r="I6040" s="1">
        <v>4078512</v>
      </c>
      <c r="J6040" s="1">
        <v>-7394409</v>
      </c>
      <c r="K6040" t="s">
        <v>40</v>
      </c>
      <c r="L6040" s="20">
        <v>50</v>
      </c>
      <c r="M6040" s="4">
        <v>30</v>
      </c>
      <c r="N6040" s="4">
        <v>5</v>
      </c>
      <c r="O6040" s="2">
        <v>43464</v>
      </c>
      <c r="P6040" s="3">
        <v>0.11</v>
      </c>
      <c r="Q6040" s="4">
        <v>1</v>
      </c>
      <c r="R6040" s="3">
        <v>5.6</v>
      </c>
      <c r="S60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0" t="str">
        <f>IF(AIRBNB[[#This Row],[RUIDO(dB)]]&lt;=4,"Silencioso",IF(AIRBNB[[#This Row],[RUIDO(dB)]]&lt;=5.5,"Poco Ruidoso","Ruidoso"))</f>
        <v>Ruidoso</v>
      </c>
      <c r="U6040" t="str">
        <f>IF(AND(AIRBNB[[#This Row],[PRECIO]]&lt;50,AIRBNB[[#This Row],[MIN_NOCHES]]&gt;3),"Dentro del presupuesto","No considerar")</f>
        <v>No considerar</v>
      </c>
      <c r="V6040" t="str">
        <f>VLOOKUP(AIRBNB[[#This Row],[HOST_ID]],Super_host[],5,FALSE)</f>
        <v>Host</v>
      </c>
    </row>
    <row r="6041" spans="1:22">
      <c r="A6041" s="4">
        <v>5624616</v>
      </c>
      <c r="B6041" t="s">
        <v>2023</v>
      </c>
      <c r="C6041" s="4">
        <v>20469855</v>
      </c>
      <c r="D6041" t="s">
        <v>872</v>
      </c>
      <c r="E6041" t="s">
        <v>2024</v>
      </c>
      <c r="F6041" s="4">
        <v>10025</v>
      </c>
      <c r="G6041" s="13" t="s">
        <v>124</v>
      </c>
      <c r="H6041" s="13" t="s">
        <v>168</v>
      </c>
      <c r="I6041" s="1">
        <v>4078913</v>
      </c>
      <c r="J6041" s="1">
        <v>-7397021</v>
      </c>
      <c r="K6041" t="s">
        <v>40</v>
      </c>
      <c r="L6041" s="20">
        <v>50</v>
      </c>
      <c r="M6041" s="4">
        <v>2</v>
      </c>
      <c r="N6041" s="4">
        <v>7</v>
      </c>
      <c r="O6041" s="2">
        <v>42507</v>
      </c>
      <c r="P6041" s="3">
        <v>0.14000000000000001</v>
      </c>
      <c r="Q6041" s="4">
        <v>1</v>
      </c>
      <c r="R6041" s="3">
        <v>5.6</v>
      </c>
      <c r="S60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1" t="str">
        <f>IF(AIRBNB[[#This Row],[RUIDO(dB)]]&lt;=4,"Silencioso",IF(AIRBNB[[#This Row],[RUIDO(dB)]]&lt;=5.5,"Poco Ruidoso","Ruidoso"))</f>
        <v>Ruidoso</v>
      </c>
      <c r="U6041" t="str">
        <f>IF(AND(AIRBNB[[#This Row],[PRECIO]]&lt;50,AIRBNB[[#This Row],[MIN_NOCHES]]&gt;3),"Dentro del presupuesto","No considerar")</f>
        <v>No considerar</v>
      </c>
      <c r="V6041" t="str">
        <f>VLOOKUP(AIRBNB[[#This Row],[HOST_ID]],Super_host[],5,FALSE)</f>
        <v>Host</v>
      </c>
    </row>
    <row r="6042" spans="1:22">
      <c r="A6042" s="4">
        <v>3895289</v>
      </c>
      <c r="B6042" t="s">
        <v>9364</v>
      </c>
      <c r="C6042" s="4">
        <v>20156576</v>
      </c>
      <c r="D6042" t="s">
        <v>9365</v>
      </c>
      <c r="E6042" t="s">
        <v>9366</v>
      </c>
      <c r="F6042" s="4">
        <v>11222</v>
      </c>
      <c r="G6042" s="13" t="s">
        <v>4662</v>
      </c>
      <c r="H6042" s="13" t="s">
        <v>9249</v>
      </c>
      <c r="I6042" s="1">
        <v>4072829</v>
      </c>
      <c r="J6042" s="1">
        <v>-7395354</v>
      </c>
      <c r="K6042" t="s">
        <v>40</v>
      </c>
      <c r="L6042" s="20">
        <v>50</v>
      </c>
      <c r="M6042" s="4">
        <v>7</v>
      </c>
      <c r="N6042" s="4">
        <v>1</v>
      </c>
      <c r="O6042" s="2">
        <v>41879</v>
      </c>
      <c r="P6042" s="3">
        <v>0.02</v>
      </c>
      <c r="Q6042" s="4">
        <v>1</v>
      </c>
      <c r="R6042" s="3">
        <v>6.9</v>
      </c>
      <c r="S60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2" t="str">
        <f>IF(AIRBNB[[#This Row],[RUIDO(dB)]]&lt;=4,"Silencioso",IF(AIRBNB[[#This Row],[RUIDO(dB)]]&lt;=5.5,"Poco Ruidoso","Ruidoso"))</f>
        <v>Ruidoso</v>
      </c>
      <c r="U6042" t="str">
        <f>IF(AND(AIRBNB[[#This Row],[PRECIO]]&lt;50,AIRBNB[[#This Row],[MIN_NOCHES]]&gt;3),"Dentro del presupuesto","No considerar")</f>
        <v>No considerar</v>
      </c>
      <c r="V6042" t="str">
        <f>VLOOKUP(AIRBNB[[#This Row],[HOST_ID]],Super_host[],5,FALSE)</f>
        <v>Host</v>
      </c>
    </row>
    <row r="6043" spans="1:22">
      <c r="A6043" s="4">
        <v>3884105</v>
      </c>
      <c r="B6043" t="s">
        <v>10758</v>
      </c>
      <c r="C6043" s="4">
        <v>20084270</v>
      </c>
      <c r="D6043" t="s">
        <v>478</v>
      </c>
      <c r="E6043" t="s">
        <v>10759</v>
      </c>
      <c r="F6043" s="4">
        <v>11225</v>
      </c>
      <c r="G6043" s="13" t="s">
        <v>4662</v>
      </c>
      <c r="H6043" s="13" t="s">
        <v>9481</v>
      </c>
      <c r="I6043" s="1">
        <v>4066021</v>
      </c>
      <c r="J6043" s="1">
        <v>-7396001</v>
      </c>
      <c r="K6043" t="s">
        <v>5</v>
      </c>
      <c r="L6043" s="20">
        <v>50</v>
      </c>
      <c r="M6043" s="4">
        <v>2</v>
      </c>
      <c r="N6043" s="4">
        <v>7</v>
      </c>
      <c r="O6043" s="2">
        <v>43338</v>
      </c>
      <c r="P6043" s="3">
        <v>0.12</v>
      </c>
      <c r="Q6043" s="4">
        <v>1</v>
      </c>
      <c r="R6043" s="3">
        <v>6.9</v>
      </c>
      <c r="S60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3" t="str">
        <f>IF(AIRBNB[[#This Row],[RUIDO(dB)]]&lt;=4,"Silencioso",IF(AIRBNB[[#This Row],[RUIDO(dB)]]&lt;=5.5,"Poco Ruidoso","Ruidoso"))</f>
        <v>Ruidoso</v>
      </c>
      <c r="U6043" t="str">
        <f>IF(AND(AIRBNB[[#This Row],[PRECIO]]&lt;50,AIRBNB[[#This Row],[MIN_NOCHES]]&gt;3),"Dentro del presupuesto","No considerar")</f>
        <v>No considerar</v>
      </c>
      <c r="V6043" t="str">
        <f>VLOOKUP(AIRBNB[[#This Row],[HOST_ID]],Super_host[],5,FALSE)</f>
        <v>Host</v>
      </c>
    </row>
    <row r="6044" spans="1:22">
      <c r="A6044" s="4">
        <v>3974464</v>
      </c>
      <c r="B6044" t="s">
        <v>6798</v>
      </c>
      <c r="C6044" s="4">
        <v>20047729</v>
      </c>
      <c r="D6044" t="s">
        <v>6799</v>
      </c>
      <c r="E6044" t="s">
        <v>2263</v>
      </c>
      <c r="F6044" s="4">
        <v>10024</v>
      </c>
      <c r="G6044" s="13" t="s">
        <v>124</v>
      </c>
      <c r="H6044" s="13" t="s">
        <v>168</v>
      </c>
      <c r="I6044" s="1">
        <v>4078789</v>
      </c>
      <c r="J6044" s="1">
        <v>-7397679</v>
      </c>
      <c r="K6044" t="s">
        <v>40</v>
      </c>
      <c r="L6044" s="20">
        <v>50</v>
      </c>
      <c r="M6044" s="4">
        <v>5</v>
      </c>
      <c r="N6044" s="4">
        <v>0</v>
      </c>
      <c r="O6044" s="2">
        <v>43631</v>
      </c>
      <c r="P6044" s="3">
        <v>0.13</v>
      </c>
      <c r="Q6044" s="4">
        <v>1</v>
      </c>
      <c r="R6044" s="3">
        <v>5.6</v>
      </c>
      <c r="S60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4" t="str">
        <f>IF(AIRBNB[[#This Row],[RUIDO(dB)]]&lt;=4,"Silencioso",IF(AIRBNB[[#This Row],[RUIDO(dB)]]&lt;=5.5,"Poco Ruidoso","Ruidoso"))</f>
        <v>Ruidoso</v>
      </c>
      <c r="U6044" t="str">
        <f>IF(AND(AIRBNB[[#This Row],[PRECIO]]&lt;50,AIRBNB[[#This Row],[MIN_NOCHES]]&gt;3),"Dentro del presupuesto","No considerar")</f>
        <v>No considerar</v>
      </c>
      <c r="V6044" t="str">
        <f>VLOOKUP(AIRBNB[[#This Row],[HOST_ID]],Super_host[],5,FALSE)</f>
        <v>Host</v>
      </c>
    </row>
    <row r="6045" spans="1:22">
      <c r="A6045" s="4">
        <v>3875294</v>
      </c>
      <c r="B6045" t="s">
        <v>10442</v>
      </c>
      <c r="C6045" s="4">
        <v>20022909</v>
      </c>
      <c r="D6045" t="s">
        <v>131</v>
      </c>
      <c r="E6045" t="s">
        <v>10443</v>
      </c>
      <c r="F6045" s="4">
        <v>11216</v>
      </c>
      <c r="G6045" s="13" t="s">
        <v>4662</v>
      </c>
      <c r="H6045" s="13" t="s">
        <v>9252</v>
      </c>
      <c r="I6045" s="1">
        <v>406749</v>
      </c>
      <c r="J6045" s="1">
        <v>-7395166</v>
      </c>
      <c r="K6045" t="s">
        <v>40</v>
      </c>
      <c r="L6045" s="20">
        <v>50</v>
      </c>
      <c r="M6045" s="4">
        <v>1</v>
      </c>
      <c r="N6045" s="4">
        <v>5</v>
      </c>
      <c r="O6045" s="2">
        <v>42638</v>
      </c>
      <c r="P6045" s="3">
        <v>0.09</v>
      </c>
      <c r="Q6045" s="4">
        <v>1</v>
      </c>
      <c r="R6045" s="3">
        <v>6.9</v>
      </c>
      <c r="S60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5" t="str">
        <f>IF(AIRBNB[[#This Row],[RUIDO(dB)]]&lt;=4,"Silencioso",IF(AIRBNB[[#This Row],[RUIDO(dB)]]&lt;=5.5,"Poco Ruidoso","Ruidoso"))</f>
        <v>Ruidoso</v>
      </c>
      <c r="U6045" t="str">
        <f>IF(AND(AIRBNB[[#This Row],[PRECIO]]&lt;50,AIRBNB[[#This Row],[MIN_NOCHES]]&gt;3),"Dentro del presupuesto","No considerar")</f>
        <v>No considerar</v>
      </c>
      <c r="V6045" t="str">
        <f>VLOOKUP(AIRBNB[[#This Row],[HOST_ID]],Super_host[],5,FALSE)</f>
        <v>Host</v>
      </c>
    </row>
    <row r="6046" spans="1:22">
      <c r="A6046" s="4">
        <v>5003266</v>
      </c>
      <c r="B6046" t="s">
        <v>8456</v>
      </c>
      <c r="C6046" s="4">
        <v>19918657</v>
      </c>
      <c r="D6046" t="s">
        <v>5370</v>
      </c>
      <c r="E6046" t="s">
        <v>8457</v>
      </c>
      <c r="F6046" s="4">
        <v>11356</v>
      </c>
      <c r="G6046" s="13" t="s">
        <v>7897</v>
      </c>
      <c r="H6046" s="13" t="s">
        <v>7909</v>
      </c>
      <c r="I6046" s="1">
        <v>4078631</v>
      </c>
      <c r="J6046" s="1">
        <v>-7383923</v>
      </c>
      <c r="K6046" t="s">
        <v>40</v>
      </c>
      <c r="L6046" s="20">
        <v>50</v>
      </c>
      <c r="M6046" s="4">
        <v>5</v>
      </c>
      <c r="N6046" s="4">
        <v>5</v>
      </c>
      <c r="O6046" s="2">
        <v>43552</v>
      </c>
      <c r="P6046" s="3">
        <v>0.47</v>
      </c>
      <c r="Q6046" s="4">
        <v>5</v>
      </c>
      <c r="R6046" s="3">
        <v>6.24</v>
      </c>
      <c r="S60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6" t="str">
        <f>IF(AIRBNB[[#This Row],[RUIDO(dB)]]&lt;=4,"Silencioso",IF(AIRBNB[[#This Row],[RUIDO(dB)]]&lt;=5.5,"Poco Ruidoso","Ruidoso"))</f>
        <v>Ruidoso</v>
      </c>
      <c r="U6046" t="str">
        <f>IF(AND(AIRBNB[[#This Row],[PRECIO]]&lt;50,AIRBNB[[#This Row],[MIN_NOCHES]]&gt;3),"Dentro del presupuesto","No considerar")</f>
        <v>No considerar</v>
      </c>
      <c r="V6046" t="str">
        <f>VLOOKUP(AIRBNB[[#This Row],[HOST_ID]],Super_host[],5,FALSE)</f>
        <v>Host</v>
      </c>
    </row>
    <row r="6047" spans="1:22">
      <c r="A6047" s="4">
        <v>3655007</v>
      </c>
      <c r="B6047" t="s">
        <v>16488</v>
      </c>
      <c r="C6047" s="4">
        <v>18492106</v>
      </c>
      <c r="D6047" t="s">
        <v>1252</v>
      </c>
      <c r="E6047" t="s">
        <v>16489</v>
      </c>
      <c r="F6047" s="4">
        <v>10466</v>
      </c>
      <c r="G6047" s="13" t="s">
        <v>16360</v>
      </c>
      <c r="H6047" s="13" t="s">
        <v>16416</v>
      </c>
      <c r="I6047" s="1">
        <v>4088855</v>
      </c>
      <c r="J6047" s="1">
        <v>-7385127</v>
      </c>
      <c r="K6047" t="s">
        <v>40</v>
      </c>
      <c r="L6047" s="20">
        <v>50</v>
      </c>
      <c r="M6047" s="4">
        <v>7</v>
      </c>
      <c r="N6047" s="4">
        <v>12</v>
      </c>
      <c r="O6047" s="2">
        <v>43358</v>
      </c>
      <c r="P6047" s="3">
        <v>0.55000000000000004</v>
      </c>
      <c r="Q6047" s="4">
        <v>5</v>
      </c>
      <c r="R6047" s="3">
        <v>7.84</v>
      </c>
      <c r="S60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7" t="str">
        <f>IF(AIRBNB[[#This Row],[RUIDO(dB)]]&lt;=4,"Silencioso",IF(AIRBNB[[#This Row],[RUIDO(dB)]]&lt;=5.5,"Poco Ruidoso","Ruidoso"))</f>
        <v>Ruidoso</v>
      </c>
      <c r="U6047" t="str">
        <f>IF(AND(AIRBNB[[#This Row],[PRECIO]]&lt;50,AIRBNB[[#This Row],[MIN_NOCHES]]&gt;3),"Dentro del presupuesto","No considerar")</f>
        <v>No considerar</v>
      </c>
      <c r="V6047" t="str">
        <f>VLOOKUP(AIRBNB[[#This Row],[HOST_ID]],Super_host[],5,FALSE)</f>
        <v>Host</v>
      </c>
    </row>
    <row r="6048" spans="1:22">
      <c r="A6048" s="4">
        <v>3624205</v>
      </c>
      <c r="B6048" t="s">
        <v>3185</v>
      </c>
      <c r="C6048" s="4">
        <v>18212433</v>
      </c>
      <c r="D6048" t="s">
        <v>767</v>
      </c>
      <c r="E6048" t="s">
        <v>3186</v>
      </c>
      <c r="F6048" s="4">
        <v>10029</v>
      </c>
      <c r="G6048" s="13" t="s">
        <v>124</v>
      </c>
      <c r="H6048" s="13" t="s">
        <v>219</v>
      </c>
      <c r="I6048" s="1">
        <v>4079319</v>
      </c>
      <c r="J6048" s="1">
        <v>-7394209</v>
      </c>
      <c r="K6048" t="s">
        <v>40</v>
      </c>
      <c r="L6048" s="20">
        <v>50</v>
      </c>
      <c r="M6048" s="4">
        <v>21</v>
      </c>
      <c r="N6048" s="4">
        <v>3</v>
      </c>
      <c r="O6048" s="2">
        <v>43508</v>
      </c>
      <c r="P6048" s="3">
        <v>0.3</v>
      </c>
      <c r="Q6048" s="4">
        <v>1</v>
      </c>
      <c r="R6048" s="3">
        <v>5.6</v>
      </c>
      <c r="S60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8" t="str">
        <f>IF(AIRBNB[[#This Row],[RUIDO(dB)]]&lt;=4,"Silencioso",IF(AIRBNB[[#This Row],[RUIDO(dB)]]&lt;=5.5,"Poco Ruidoso","Ruidoso"))</f>
        <v>Ruidoso</v>
      </c>
      <c r="U6048" t="str">
        <f>IF(AND(AIRBNB[[#This Row],[PRECIO]]&lt;50,AIRBNB[[#This Row],[MIN_NOCHES]]&gt;3),"Dentro del presupuesto","No considerar")</f>
        <v>No considerar</v>
      </c>
      <c r="V6048" t="str">
        <f>VLOOKUP(AIRBNB[[#This Row],[HOST_ID]],Super_host[],5,FALSE)</f>
        <v>Host</v>
      </c>
    </row>
    <row r="6049" spans="1:22">
      <c r="A6049" s="4">
        <v>3601900</v>
      </c>
      <c r="B6049" t="s">
        <v>2750</v>
      </c>
      <c r="C6049" s="4">
        <v>18147523</v>
      </c>
      <c r="D6049" t="s">
        <v>2751</v>
      </c>
      <c r="E6049" t="s">
        <v>2752</v>
      </c>
      <c r="F6049" s="4">
        <v>10033</v>
      </c>
      <c r="G6049" s="13" t="s">
        <v>124</v>
      </c>
      <c r="H6049" s="13" t="s">
        <v>125</v>
      </c>
      <c r="I6049" s="1">
        <v>4084943</v>
      </c>
      <c r="J6049" s="1">
        <v>-7393146</v>
      </c>
      <c r="K6049" t="s">
        <v>40</v>
      </c>
      <c r="L6049" s="20">
        <v>50</v>
      </c>
      <c r="M6049" s="4">
        <v>1</v>
      </c>
      <c r="N6049" s="4">
        <v>14</v>
      </c>
      <c r="O6049" s="2">
        <v>43101</v>
      </c>
      <c r="P6049" s="3">
        <v>0.23</v>
      </c>
      <c r="Q6049" s="4">
        <v>1</v>
      </c>
      <c r="R6049" s="3">
        <v>5.6</v>
      </c>
      <c r="S60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49" t="str">
        <f>IF(AIRBNB[[#This Row],[RUIDO(dB)]]&lt;=4,"Silencioso",IF(AIRBNB[[#This Row],[RUIDO(dB)]]&lt;=5.5,"Poco Ruidoso","Ruidoso"))</f>
        <v>Ruidoso</v>
      </c>
      <c r="U6049" t="str">
        <f>IF(AND(AIRBNB[[#This Row],[PRECIO]]&lt;50,AIRBNB[[#This Row],[MIN_NOCHES]]&gt;3),"Dentro del presupuesto","No considerar")</f>
        <v>No considerar</v>
      </c>
      <c r="V6049" t="str">
        <f>VLOOKUP(AIRBNB[[#This Row],[HOST_ID]],Super_host[],5,FALSE)</f>
        <v>Host</v>
      </c>
    </row>
    <row r="6050" spans="1:22">
      <c r="A6050" s="4">
        <v>3473305</v>
      </c>
      <c r="B6050" t="s">
        <v>11631</v>
      </c>
      <c r="C6050" s="4">
        <v>16718001</v>
      </c>
      <c r="D6050" t="s">
        <v>314</v>
      </c>
      <c r="E6050" t="s">
        <v>11632</v>
      </c>
      <c r="F6050" s="4">
        <v>11216</v>
      </c>
      <c r="G6050" s="13" t="s">
        <v>4662</v>
      </c>
      <c r="H6050" s="13" t="s">
        <v>9230</v>
      </c>
      <c r="I6050" s="1">
        <v>4068887</v>
      </c>
      <c r="J6050" s="1">
        <v>-7395013</v>
      </c>
      <c r="K6050" t="s">
        <v>5</v>
      </c>
      <c r="L6050" s="20">
        <v>50</v>
      </c>
      <c r="M6050" s="4">
        <v>3</v>
      </c>
      <c r="N6050" s="4">
        <v>15</v>
      </c>
      <c r="O6050" s="2">
        <v>42542</v>
      </c>
      <c r="P6050" s="3">
        <v>0.25</v>
      </c>
      <c r="Q6050" s="4">
        <v>1</v>
      </c>
      <c r="R6050" s="3">
        <v>6.9</v>
      </c>
      <c r="S60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0" t="str">
        <f>IF(AIRBNB[[#This Row],[RUIDO(dB)]]&lt;=4,"Silencioso",IF(AIRBNB[[#This Row],[RUIDO(dB)]]&lt;=5.5,"Poco Ruidoso","Ruidoso"))</f>
        <v>Ruidoso</v>
      </c>
      <c r="U6050" t="str">
        <f>IF(AND(AIRBNB[[#This Row],[PRECIO]]&lt;50,AIRBNB[[#This Row],[MIN_NOCHES]]&gt;3),"Dentro del presupuesto","No considerar")</f>
        <v>No considerar</v>
      </c>
      <c r="V6050" t="str">
        <f>VLOOKUP(AIRBNB[[#This Row],[HOST_ID]],Super_host[],5,FALSE)</f>
        <v>Host</v>
      </c>
    </row>
    <row r="6051" spans="1:22">
      <c r="A6051" s="4">
        <v>3250685</v>
      </c>
      <c r="B6051" t="s">
        <v>1755</v>
      </c>
      <c r="C6051" s="4">
        <v>16442583</v>
      </c>
      <c r="D6051" t="s">
        <v>869</v>
      </c>
      <c r="E6051" t="s">
        <v>1756</v>
      </c>
      <c r="F6051" s="4">
        <v>10035</v>
      </c>
      <c r="G6051" s="13" t="s">
        <v>124</v>
      </c>
      <c r="H6051" s="13" t="s">
        <v>219</v>
      </c>
      <c r="I6051" s="1">
        <v>4079848</v>
      </c>
      <c r="J6051" s="1">
        <v>-7393908</v>
      </c>
      <c r="K6051" t="s">
        <v>40</v>
      </c>
      <c r="L6051" s="20">
        <v>50</v>
      </c>
      <c r="M6051" s="4">
        <v>2</v>
      </c>
      <c r="N6051" s="4">
        <v>6</v>
      </c>
      <c r="O6051" s="2">
        <v>42557</v>
      </c>
      <c r="P6051" s="3">
        <v>0.11</v>
      </c>
      <c r="Q6051" s="4">
        <v>1</v>
      </c>
      <c r="R6051" s="3">
        <v>5.6</v>
      </c>
      <c r="S60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1" t="str">
        <f>IF(AIRBNB[[#This Row],[RUIDO(dB)]]&lt;=4,"Silencioso",IF(AIRBNB[[#This Row],[RUIDO(dB)]]&lt;=5.5,"Poco Ruidoso","Ruidoso"))</f>
        <v>Ruidoso</v>
      </c>
      <c r="U6051" t="str">
        <f>IF(AND(AIRBNB[[#This Row],[PRECIO]]&lt;50,AIRBNB[[#This Row],[MIN_NOCHES]]&gt;3),"Dentro del presupuesto","No considerar")</f>
        <v>No considerar</v>
      </c>
      <c r="V6051" t="str">
        <f>VLOOKUP(AIRBNB[[#This Row],[HOST_ID]],Super_host[],5,FALSE)</f>
        <v>Host</v>
      </c>
    </row>
    <row r="6052" spans="1:22">
      <c r="A6052" s="4">
        <v>3213813</v>
      </c>
      <c r="B6052" t="s">
        <v>15587</v>
      </c>
      <c r="C6052" s="4">
        <v>16279457</v>
      </c>
      <c r="D6052" t="s">
        <v>839</v>
      </c>
      <c r="E6052" t="s">
        <v>15588</v>
      </c>
      <c r="F6052" s="4">
        <v>11225</v>
      </c>
      <c r="G6052" s="13" t="s">
        <v>4662</v>
      </c>
      <c r="H6052" s="13" t="s">
        <v>9252</v>
      </c>
      <c r="I6052" s="1">
        <v>4066985</v>
      </c>
      <c r="J6052" s="1">
        <v>-7395675</v>
      </c>
      <c r="K6052" t="s">
        <v>40</v>
      </c>
      <c r="L6052" s="20">
        <v>50</v>
      </c>
      <c r="M6052" s="4">
        <v>7</v>
      </c>
      <c r="N6052" s="4">
        <v>0</v>
      </c>
      <c r="O6052" s="2">
        <v>43087</v>
      </c>
      <c r="P6052" s="3">
        <v>0.41</v>
      </c>
      <c r="Q6052" s="4">
        <v>1</v>
      </c>
      <c r="R6052" s="3">
        <v>6.9</v>
      </c>
      <c r="S60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2" t="str">
        <f>IF(AIRBNB[[#This Row],[RUIDO(dB)]]&lt;=4,"Silencioso",IF(AIRBNB[[#This Row],[RUIDO(dB)]]&lt;=5.5,"Poco Ruidoso","Ruidoso"))</f>
        <v>Ruidoso</v>
      </c>
      <c r="U6052" t="str">
        <f>IF(AND(AIRBNB[[#This Row],[PRECIO]]&lt;50,AIRBNB[[#This Row],[MIN_NOCHES]]&gt;3),"Dentro del presupuesto","No considerar")</f>
        <v>No considerar</v>
      </c>
      <c r="V6052" t="str">
        <f>VLOOKUP(AIRBNB[[#This Row],[HOST_ID]],Super_host[],5,FALSE)</f>
        <v>Host</v>
      </c>
    </row>
    <row r="6053" spans="1:22">
      <c r="A6053" s="4">
        <v>6361102</v>
      </c>
      <c r="B6053" t="s">
        <v>14381</v>
      </c>
      <c r="C6053" s="4">
        <v>16139880</v>
      </c>
      <c r="D6053" t="s">
        <v>14382</v>
      </c>
      <c r="E6053" t="s">
        <v>14383</v>
      </c>
      <c r="F6053" s="4">
        <v>11233</v>
      </c>
      <c r="G6053" s="13" t="s">
        <v>4662</v>
      </c>
      <c r="H6053" s="13" t="s">
        <v>9230</v>
      </c>
      <c r="I6053" s="1">
        <v>4067682</v>
      </c>
      <c r="J6053" s="1">
        <v>-7391597</v>
      </c>
      <c r="K6053" t="s">
        <v>40</v>
      </c>
      <c r="L6053" s="20">
        <v>50</v>
      </c>
      <c r="M6053" s="4">
        <v>3</v>
      </c>
      <c r="N6053" s="4">
        <v>102</v>
      </c>
      <c r="O6053" s="2">
        <v>43639</v>
      </c>
      <c r="P6053" s="3">
        <v>2.02</v>
      </c>
      <c r="Q6053" s="4">
        <v>1</v>
      </c>
      <c r="R6053" s="3">
        <v>6.9</v>
      </c>
      <c r="S60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3" t="str">
        <f>IF(AIRBNB[[#This Row],[RUIDO(dB)]]&lt;=4,"Silencioso",IF(AIRBNB[[#This Row],[RUIDO(dB)]]&lt;=5.5,"Poco Ruidoso","Ruidoso"))</f>
        <v>Ruidoso</v>
      </c>
      <c r="U6053" t="str">
        <f>IF(AND(AIRBNB[[#This Row],[PRECIO]]&lt;50,AIRBNB[[#This Row],[MIN_NOCHES]]&gt;3),"Dentro del presupuesto","No considerar")</f>
        <v>No considerar</v>
      </c>
      <c r="V6053" t="str">
        <f>VLOOKUP(AIRBNB[[#This Row],[HOST_ID]],Super_host[],5,FALSE)</f>
        <v>Host</v>
      </c>
    </row>
    <row r="6054" spans="1:22">
      <c r="A6054" s="4">
        <v>5695509</v>
      </c>
      <c r="B6054" t="s">
        <v>9109</v>
      </c>
      <c r="C6054" s="4">
        <v>15897880</v>
      </c>
      <c r="D6054" t="s">
        <v>9110</v>
      </c>
      <c r="E6054" t="s">
        <v>9111</v>
      </c>
      <c r="F6054" s="4">
        <v>11385</v>
      </c>
      <c r="G6054" s="13" t="s">
        <v>7897</v>
      </c>
      <c r="H6054" s="13" t="s">
        <v>7937</v>
      </c>
      <c r="I6054" s="1">
        <v>4070066</v>
      </c>
      <c r="J6054" s="1">
        <v>-7390964</v>
      </c>
      <c r="K6054" t="s">
        <v>40</v>
      </c>
      <c r="L6054" s="20">
        <v>50</v>
      </c>
      <c r="M6054" s="4">
        <v>1</v>
      </c>
      <c r="N6054" s="4">
        <v>0</v>
      </c>
      <c r="O6054" s="2">
        <v>42199</v>
      </c>
      <c r="P6054" s="3">
        <v>4.13</v>
      </c>
      <c r="Q6054" s="4">
        <v>5</v>
      </c>
      <c r="R6054" s="3">
        <v>6.24</v>
      </c>
      <c r="S60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4" t="str">
        <f>IF(AIRBNB[[#This Row],[RUIDO(dB)]]&lt;=4,"Silencioso",IF(AIRBNB[[#This Row],[RUIDO(dB)]]&lt;=5.5,"Poco Ruidoso","Ruidoso"))</f>
        <v>Ruidoso</v>
      </c>
      <c r="U6054" t="str">
        <f>IF(AND(AIRBNB[[#This Row],[PRECIO]]&lt;50,AIRBNB[[#This Row],[MIN_NOCHES]]&gt;3),"Dentro del presupuesto","No considerar")</f>
        <v>No considerar</v>
      </c>
      <c r="V6054" t="str">
        <f>VLOOKUP(AIRBNB[[#This Row],[HOST_ID]],Super_host[],5,FALSE)</f>
        <v>Host</v>
      </c>
    </row>
    <row r="6055" spans="1:22">
      <c r="A6055" s="4">
        <v>3103596</v>
      </c>
      <c r="B6055" t="s">
        <v>782</v>
      </c>
      <c r="C6055" s="4">
        <v>15778597</v>
      </c>
      <c r="D6055" t="s">
        <v>783</v>
      </c>
      <c r="E6055" t="s">
        <v>784</v>
      </c>
      <c r="F6055" s="4">
        <v>10031</v>
      </c>
      <c r="G6055" s="13" t="s">
        <v>124</v>
      </c>
      <c r="H6055" s="13" t="s">
        <v>148</v>
      </c>
      <c r="I6055" s="1">
        <v>4082243</v>
      </c>
      <c r="J6055" s="1">
        <v>-7394786</v>
      </c>
      <c r="K6055" t="s">
        <v>40</v>
      </c>
      <c r="L6055" s="20">
        <v>50</v>
      </c>
      <c r="M6055" s="4">
        <v>2</v>
      </c>
      <c r="N6055" s="4">
        <v>2</v>
      </c>
      <c r="O6055" s="2">
        <v>42372</v>
      </c>
      <c r="P6055" s="3">
        <v>0.04</v>
      </c>
      <c r="Q6055" s="4">
        <v>1</v>
      </c>
      <c r="R6055" s="3">
        <v>5.6</v>
      </c>
      <c r="S60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5" t="str">
        <f>IF(AIRBNB[[#This Row],[RUIDO(dB)]]&lt;=4,"Silencioso",IF(AIRBNB[[#This Row],[RUIDO(dB)]]&lt;=5.5,"Poco Ruidoso","Ruidoso"))</f>
        <v>Ruidoso</v>
      </c>
      <c r="U6055" t="str">
        <f>IF(AND(AIRBNB[[#This Row],[PRECIO]]&lt;50,AIRBNB[[#This Row],[MIN_NOCHES]]&gt;3),"Dentro del presupuesto","No considerar")</f>
        <v>No considerar</v>
      </c>
      <c r="V6055" t="str">
        <f>VLOOKUP(AIRBNB[[#This Row],[HOST_ID]],Super_host[],5,FALSE)</f>
        <v>Host</v>
      </c>
    </row>
    <row r="6056" spans="1:22">
      <c r="A6056" s="4">
        <v>6784807</v>
      </c>
      <c r="B6056" t="s">
        <v>8433</v>
      </c>
      <c r="C6056" s="4">
        <v>15724675</v>
      </c>
      <c r="D6056" t="s">
        <v>6261</v>
      </c>
      <c r="E6056" t="s">
        <v>8434</v>
      </c>
      <c r="F6056" s="4">
        <v>11377</v>
      </c>
      <c r="G6056" s="13" t="s">
        <v>7897</v>
      </c>
      <c r="H6056" s="13" t="s">
        <v>8023</v>
      </c>
      <c r="I6056" s="1">
        <v>4074375</v>
      </c>
      <c r="J6056" s="1">
        <v>-7390678</v>
      </c>
      <c r="K6056" t="s">
        <v>40</v>
      </c>
      <c r="L6056" s="20">
        <v>50</v>
      </c>
      <c r="M6056" s="4">
        <v>2</v>
      </c>
      <c r="N6056" s="4">
        <v>16</v>
      </c>
      <c r="O6056" s="2">
        <v>42842</v>
      </c>
      <c r="P6056" s="3">
        <v>0.42</v>
      </c>
      <c r="Q6056" s="4">
        <v>5</v>
      </c>
      <c r="R6056" s="3">
        <v>6.24</v>
      </c>
      <c r="S60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6" t="str">
        <f>IF(AIRBNB[[#This Row],[RUIDO(dB)]]&lt;=4,"Silencioso",IF(AIRBNB[[#This Row],[RUIDO(dB)]]&lt;=5.5,"Poco Ruidoso","Ruidoso"))</f>
        <v>Ruidoso</v>
      </c>
      <c r="U6056" t="str">
        <f>IF(AND(AIRBNB[[#This Row],[PRECIO]]&lt;50,AIRBNB[[#This Row],[MIN_NOCHES]]&gt;3),"Dentro del presupuesto","No considerar")</f>
        <v>No considerar</v>
      </c>
      <c r="V6056" t="str">
        <f>VLOOKUP(AIRBNB[[#This Row],[HOST_ID]],Super_host[],5,FALSE)</f>
        <v>Host</v>
      </c>
    </row>
    <row r="6057" spans="1:22">
      <c r="A6057" s="4">
        <v>3010328</v>
      </c>
      <c r="B6057" t="s">
        <v>10663</v>
      </c>
      <c r="C6057" s="4">
        <v>15341073</v>
      </c>
      <c r="D6057" t="s">
        <v>1961</v>
      </c>
      <c r="E6057" t="s">
        <v>10664</v>
      </c>
      <c r="F6057" s="4">
        <v>11226</v>
      </c>
      <c r="G6057" s="13" t="s">
        <v>4662</v>
      </c>
      <c r="H6057" s="13" t="s">
        <v>9427</v>
      </c>
      <c r="I6057" s="1">
        <v>4064661</v>
      </c>
      <c r="J6057" s="1">
        <v>-7395999</v>
      </c>
      <c r="K6057" t="s">
        <v>5</v>
      </c>
      <c r="L6057" s="20">
        <v>50</v>
      </c>
      <c r="M6057" s="4">
        <v>6</v>
      </c>
      <c r="N6057" s="4">
        <v>2</v>
      </c>
      <c r="O6057" s="2">
        <v>43282</v>
      </c>
      <c r="P6057" s="3">
        <v>0.11</v>
      </c>
      <c r="Q6057" s="4">
        <v>1</v>
      </c>
      <c r="R6057" s="3">
        <v>6.9</v>
      </c>
      <c r="S60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7" t="str">
        <f>IF(AIRBNB[[#This Row],[RUIDO(dB)]]&lt;=4,"Silencioso",IF(AIRBNB[[#This Row],[RUIDO(dB)]]&lt;=5.5,"Poco Ruidoso","Ruidoso"))</f>
        <v>Ruidoso</v>
      </c>
      <c r="U6057" t="str">
        <f>IF(AND(AIRBNB[[#This Row],[PRECIO]]&lt;50,AIRBNB[[#This Row],[MIN_NOCHES]]&gt;3),"Dentro del presupuesto","No considerar")</f>
        <v>No considerar</v>
      </c>
      <c r="V6057" t="str">
        <f>VLOOKUP(AIRBNB[[#This Row],[HOST_ID]],Super_host[],5,FALSE)</f>
        <v>Host</v>
      </c>
    </row>
    <row r="6058" spans="1:22">
      <c r="A6058" s="4">
        <v>6209084</v>
      </c>
      <c r="B6058" t="s">
        <v>9788</v>
      </c>
      <c r="C6058" s="4">
        <v>14772147</v>
      </c>
      <c r="D6058" t="s">
        <v>4324</v>
      </c>
      <c r="E6058" t="s">
        <v>9789</v>
      </c>
      <c r="F6058" s="4">
        <v>11211</v>
      </c>
      <c r="G6058" s="13" t="s">
        <v>4662</v>
      </c>
      <c r="H6058" s="13" t="s">
        <v>9218</v>
      </c>
      <c r="I6058" s="1">
        <v>4071295</v>
      </c>
      <c r="J6058" s="1">
        <v>-7393716</v>
      </c>
      <c r="K6058" t="s">
        <v>40</v>
      </c>
      <c r="L6058" s="20">
        <v>50</v>
      </c>
      <c r="M6058" s="4">
        <v>4</v>
      </c>
      <c r="N6058" s="4">
        <v>2</v>
      </c>
      <c r="O6058" s="2">
        <v>42390</v>
      </c>
      <c r="P6058" s="3">
        <v>0.04</v>
      </c>
      <c r="Q6058" s="4">
        <v>1</v>
      </c>
      <c r="R6058" s="3">
        <v>6.9</v>
      </c>
      <c r="S60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8" t="str">
        <f>IF(AIRBNB[[#This Row],[RUIDO(dB)]]&lt;=4,"Silencioso",IF(AIRBNB[[#This Row],[RUIDO(dB)]]&lt;=5.5,"Poco Ruidoso","Ruidoso"))</f>
        <v>Ruidoso</v>
      </c>
      <c r="U6058" t="str">
        <f>IF(AND(AIRBNB[[#This Row],[PRECIO]]&lt;50,AIRBNB[[#This Row],[MIN_NOCHES]]&gt;3),"Dentro del presupuesto","No considerar")</f>
        <v>No considerar</v>
      </c>
      <c r="V6058" t="str">
        <f>VLOOKUP(AIRBNB[[#This Row],[HOST_ID]],Super_host[],5,FALSE)</f>
        <v>Host</v>
      </c>
    </row>
    <row r="6059" spans="1:22">
      <c r="A6059" s="4">
        <v>4440611</v>
      </c>
      <c r="B6059" t="s">
        <v>10318</v>
      </c>
      <c r="C6059" s="4">
        <v>14546480</v>
      </c>
      <c r="D6059" t="s">
        <v>5645</v>
      </c>
      <c r="E6059" t="s">
        <v>10319</v>
      </c>
      <c r="F6059" s="4">
        <v>11237</v>
      </c>
      <c r="G6059" s="13" t="s">
        <v>4662</v>
      </c>
      <c r="H6059" s="13" t="s">
        <v>9274</v>
      </c>
      <c r="I6059" s="1">
        <v>407026</v>
      </c>
      <c r="J6059" s="1">
        <v>-7392787</v>
      </c>
      <c r="K6059" t="s">
        <v>5</v>
      </c>
      <c r="L6059" s="20">
        <v>50</v>
      </c>
      <c r="M6059" s="4">
        <v>3</v>
      </c>
      <c r="N6059" s="4">
        <v>4</v>
      </c>
      <c r="O6059" s="2">
        <v>42525</v>
      </c>
      <c r="P6059" s="3">
        <v>0.08</v>
      </c>
      <c r="Q6059" s="4">
        <v>1</v>
      </c>
      <c r="R6059" s="3">
        <v>6.9</v>
      </c>
      <c r="S60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59" t="str">
        <f>IF(AIRBNB[[#This Row],[RUIDO(dB)]]&lt;=4,"Silencioso",IF(AIRBNB[[#This Row],[RUIDO(dB)]]&lt;=5.5,"Poco Ruidoso","Ruidoso"))</f>
        <v>Ruidoso</v>
      </c>
      <c r="U6059" t="str">
        <f>IF(AND(AIRBNB[[#This Row],[PRECIO]]&lt;50,AIRBNB[[#This Row],[MIN_NOCHES]]&gt;3),"Dentro del presupuesto","No considerar")</f>
        <v>No considerar</v>
      </c>
      <c r="V6059" t="str">
        <f>VLOOKUP(AIRBNB[[#This Row],[HOST_ID]],Super_host[],5,FALSE)</f>
        <v>Host</v>
      </c>
    </row>
    <row r="6060" spans="1:22">
      <c r="A6060" s="4">
        <v>4897673</v>
      </c>
      <c r="B6060" t="s">
        <v>8232</v>
      </c>
      <c r="C6060" s="4">
        <v>14035846</v>
      </c>
      <c r="D6060" t="s">
        <v>3044</v>
      </c>
      <c r="E6060" t="s">
        <v>8233</v>
      </c>
      <c r="F6060" s="4">
        <v>11104</v>
      </c>
      <c r="G6060" s="13" t="s">
        <v>7897</v>
      </c>
      <c r="H6060" s="13" t="s">
        <v>7923</v>
      </c>
      <c r="I6060" s="1">
        <v>4074383</v>
      </c>
      <c r="J6060" s="1">
        <v>-7392077</v>
      </c>
      <c r="K6060" t="s">
        <v>40</v>
      </c>
      <c r="L6060" s="20">
        <v>50</v>
      </c>
      <c r="M6060" s="4">
        <v>15</v>
      </c>
      <c r="N6060" s="4">
        <v>2</v>
      </c>
      <c r="O6060" s="2">
        <v>43324</v>
      </c>
      <c r="P6060" s="3">
        <v>0.17</v>
      </c>
      <c r="Q6060" s="4">
        <v>5</v>
      </c>
      <c r="R6060" s="3">
        <v>6.24</v>
      </c>
      <c r="S60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0" t="str">
        <f>IF(AIRBNB[[#This Row],[RUIDO(dB)]]&lt;=4,"Silencioso",IF(AIRBNB[[#This Row],[RUIDO(dB)]]&lt;=5.5,"Poco Ruidoso","Ruidoso"))</f>
        <v>Ruidoso</v>
      </c>
      <c r="U6060" t="str">
        <f>IF(AND(AIRBNB[[#This Row],[PRECIO]]&lt;50,AIRBNB[[#This Row],[MIN_NOCHES]]&gt;3),"Dentro del presupuesto","No considerar")</f>
        <v>No considerar</v>
      </c>
      <c r="V6060" t="str">
        <f>VLOOKUP(AIRBNB[[#This Row],[HOST_ID]],Super_host[],5,FALSE)</f>
        <v>Host</v>
      </c>
    </row>
    <row r="6061" spans="1:22">
      <c r="A6061" s="4">
        <v>5569167</v>
      </c>
      <c r="B6061" t="s">
        <v>7956</v>
      </c>
      <c r="C6061" s="4">
        <v>13728275</v>
      </c>
      <c r="D6061" t="s">
        <v>7957</v>
      </c>
      <c r="E6061" t="s">
        <v>7958</v>
      </c>
      <c r="F6061" s="4">
        <v>11103</v>
      </c>
      <c r="G6061" s="13" t="s">
        <v>7897</v>
      </c>
      <c r="H6061" s="13" t="s">
        <v>7940</v>
      </c>
      <c r="I6061" s="1">
        <v>4076272</v>
      </c>
      <c r="J6061" s="1">
        <v>-7392004</v>
      </c>
      <c r="K6061" t="s">
        <v>40</v>
      </c>
      <c r="L6061" s="20">
        <v>50</v>
      </c>
      <c r="M6061" s="4">
        <v>4</v>
      </c>
      <c r="N6061" s="4">
        <v>1</v>
      </c>
      <c r="O6061" s="2">
        <v>42079</v>
      </c>
      <c r="P6061" s="3">
        <v>0.02</v>
      </c>
      <c r="Q6061" s="4">
        <v>5</v>
      </c>
      <c r="R6061" s="3">
        <v>6.24</v>
      </c>
      <c r="S60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1" t="str">
        <f>IF(AIRBNB[[#This Row],[RUIDO(dB)]]&lt;=4,"Silencioso",IF(AIRBNB[[#This Row],[RUIDO(dB)]]&lt;=5.5,"Poco Ruidoso","Ruidoso"))</f>
        <v>Ruidoso</v>
      </c>
      <c r="U6061" t="str">
        <f>IF(AND(AIRBNB[[#This Row],[PRECIO]]&lt;50,AIRBNB[[#This Row],[MIN_NOCHES]]&gt;3),"Dentro del presupuesto","No considerar")</f>
        <v>No considerar</v>
      </c>
      <c r="V6061" t="str">
        <f>VLOOKUP(AIRBNB[[#This Row],[HOST_ID]],Super_host[],5,FALSE)</f>
        <v>Host</v>
      </c>
    </row>
    <row r="6062" spans="1:22">
      <c r="A6062" s="4">
        <v>2435198</v>
      </c>
      <c r="B6062" t="s">
        <v>16482</v>
      </c>
      <c r="C6062" s="4">
        <v>12446529</v>
      </c>
      <c r="D6062" t="s">
        <v>16483</v>
      </c>
      <c r="E6062" t="s">
        <v>16484</v>
      </c>
      <c r="F6062" s="4">
        <v>10473</v>
      </c>
      <c r="G6062" s="13" t="s">
        <v>16360</v>
      </c>
      <c r="H6062" s="13" t="s">
        <v>16485</v>
      </c>
      <c r="I6062" s="1">
        <v>4082528</v>
      </c>
      <c r="J6062" s="1">
        <v>-7386004</v>
      </c>
      <c r="K6062" t="s">
        <v>40</v>
      </c>
      <c r="L6062" s="20">
        <v>50</v>
      </c>
      <c r="M6062" s="4">
        <v>2</v>
      </c>
      <c r="N6062" s="4">
        <v>32</v>
      </c>
      <c r="O6062" s="2">
        <v>43562</v>
      </c>
      <c r="P6062" s="3">
        <v>0.51</v>
      </c>
      <c r="Q6062" s="4">
        <v>5</v>
      </c>
      <c r="R6062" s="3">
        <v>7.84</v>
      </c>
      <c r="S60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2" t="str">
        <f>IF(AIRBNB[[#This Row],[RUIDO(dB)]]&lt;=4,"Silencioso",IF(AIRBNB[[#This Row],[RUIDO(dB)]]&lt;=5.5,"Poco Ruidoso","Ruidoso"))</f>
        <v>Ruidoso</v>
      </c>
      <c r="U6062" t="str">
        <f>IF(AND(AIRBNB[[#This Row],[PRECIO]]&lt;50,AIRBNB[[#This Row],[MIN_NOCHES]]&gt;3),"Dentro del presupuesto","No considerar")</f>
        <v>No considerar</v>
      </c>
      <c r="V6062" t="str">
        <f>VLOOKUP(AIRBNB[[#This Row],[HOST_ID]],Super_host[],5,FALSE)</f>
        <v>Host</v>
      </c>
    </row>
    <row r="6063" spans="1:22">
      <c r="A6063" s="4">
        <v>2243962</v>
      </c>
      <c r="B6063" t="s">
        <v>6937</v>
      </c>
      <c r="C6063" s="4">
        <v>11461795</v>
      </c>
      <c r="D6063" t="s">
        <v>6342</v>
      </c>
      <c r="E6063" t="s">
        <v>6938</v>
      </c>
      <c r="F6063" s="4">
        <v>10025</v>
      </c>
      <c r="G6063" s="13" t="s">
        <v>124</v>
      </c>
      <c r="H6063" s="13" t="s">
        <v>168</v>
      </c>
      <c r="I6063" s="1">
        <v>4079859</v>
      </c>
      <c r="J6063" s="1">
        <v>-739697</v>
      </c>
      <c r="K6063" t="s">
        <v>40</v>
      </c>
      <c r="L6063" s="20">
        <v>50</v>
      </c>
      <c r="M6063" s="4">
        <v>2</v>
      </c>
      <c r="N6063" s="4">
        <v>0</v>
      </c>
      <c r="O6063" s="2">
        <v>43099</v>
      </c>
      <c r="P6063" s="3">
        <v>0.4</v>
      </c>
      <c r="Q6063" s="4">
        <v>1</v>
      </c>
      <c r="R6063" s="3">
        <v>5.6</v>
      </c>
      <c r="S60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3" t="str">
        <f>IF(AIRBNB[[#This Row],[RUIDO(dB)]]&lt;=4,"Silencioso",IF(AIRBNB[[#This Row],[RUIDO(dB)]]&lt;=5.5,"Poco Ruidoso","Ruidoso"))</f>
        <v>Ruidoso</v>
      </c>
      <c r="U6063" t="str">
        <f>IF(AND(AIRBNB[[#This Row],[PRECIO]]&lt;50,AIRBNB[[#This Row],[MIN_NOCHES]]&gt;3),"Dentro del presupuesto","No considerar")</f>
        <v>No considerar</v>
      </c>
      <c r="V6063" t="str">
        <f>VLOOKUP(AIRBNB[[#This Row],[HOST_ID]],Super_host[],5,FALSE)</f>
        <v>Host</v>
      </c>
    </row>
    <row r="6064" spans="1:22">
      <c r="A6064" s="4">
        <v>4494705</v>
      </c>
      <c r="B6064" t="s">
        <v>9793</v>
      </c>
      <c r="C6064" s="4">
        <v>11228023</v>
      </c>
      <c r="D6064" t="s">
        <v>737</v>
      </c>
      <c r="E6064" t="s">
        <v>9794</v>
      </c>
      <c r="F6064" s="4">
        <v>11232</v>
      </c>
      <c r="G6064" s="13" t="s">
        <v>4662</v>
      </c>
      <c r="H6064" s="13" t="s">
        <v>9246</v>
      </c>
      <c r="I6064" s="1">
        <v>4065188</v>
      </c>
      <c r="J6064" s="1">
        <v>-7400611</v>
      </c>
      <c r="K6064" t="s">
        <v>40</v>
      </c>
      <c r="L6064" s="20">
        <v>50</v>
      </c>
      <c r="M6064" s="4">
        <v>30</v>
      </c>
      <c r="N6064" s="4">
        <v>2</v>
      </c>
      <c r="O6064" s="2">
        <v>42913</v>
      </c>
      <c r="P6064" s="3">
        <v>0.04</v>
      </c>
      <c r="Q6064" s="4">
        <v>1</v>
      </c>
      <c r="R6064" s="3">
        <v>6.9</v>
      </c>
      <c r="S60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4" t="str">
        <f>IF(AIRBNB[[#This Row],[RUIDO(dB)]]&lt;=4,"Silencioso",IF(AIRBNB[[#This Row],[RUIDO(dB)]]&lt;=5.5,"Poco Ruidoso","Ruidoso"))</f>
        <v>Ruidoso</v>
      </c>
      <c r="U6064" t="str">
        <f>IF(AND(AIRBNB[[#This Row],[PRECIO]]&lt;50,AIRBNB[[#This Row],[MIN_NOCHES]]&gt;3),"Dentro del presupuesto","No considerar")</f>
        <v>No considerar</v>
      </c>
      <c r="V6064" t="str">
        <f>VLOOKUP(AIRBNB[[#This Row],[HOST_ID]],Super_host[],5,FALSE)</f>
        <v>Host</v>
      </c>
    </row>
    <row r="6065" spans="1:22">
      <c r="A6065" s="4">
        <v>2169106</v>
      </c>
      <c r="B6065" t="s">
        <v>12125</v>
      </c>
      <c r="C6065" s="4">
        <v>11066377</v>
      </c>
      <c r="D6065" t="s">
        <v>7854</v>
      </c>
      <c r="E6065" t="s">
        <v>12126</v>
      </c>
      <c r="F6065" s="4">
        <v>11225</v>
      </c>
      <c r="G6065" s="13" t="s">
        <v>4662</v>
      </c>
      <c r="H6065" s="13" t="s">
        <v>9481</v>
      </c>
      <c r="I6065" s="1">
        <v>406591</v>
      </c>
      <c r="J6065" s="1">
        <v>-7396116</v>
      </c>
      <c r="K6065" t="s">
        <v>40</v>
      </c>
      <c r="L6065" s="20">
        <v>50</v>
      </c>
      <c r="M6065" s="4">
        <v>2</v>
      </c>
      <c r="N6065" s="4">
        <v>13</v>
      </c>
      <c r="O6065" s="2">
        <v>43604</v>
      </c>
      <c r="P6065" s="3">
        <v>0.36</v>
      </c>
      <c r="Q6065" s="4">
        <v>1</v>
      </c>
      <c r="R6065" s="3">
        <v>6.9</v>
      </c>
      <c r="S60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5" t="str">
        <f>IF(AIRBNB[[#This Row],[RUIDO(dB)]]&lt;=4,"Silencioso",IF(AIRBNB[[#This Row],[RUIDO(dB)]]&lt;=5.5,"Poco Ruidoso","Ruidoso"))</f>
        <v>Ruidoso</v>
      </c>
      <c r="U6065" t="str">
        <f>IF(AND(AIRBNB[[#This Row],[PRECIO]]&lt;50,AIRBNB[[#This Row],[MIN_NOCHES]]&gt;3),"Dentro del presupuesto","No considerar")</f>
        <v>No considerar</v>
      </c>
      <c r="V6065" t="str">
        <f>VLOOKUP(AIRBNB[[#This Row],[HOST_ID]],Super_host[],5,FALSE)</f>
        <v>Host</v>
      </c>
    </row>
    <row r="6066" spans="1:22">
      <c r="A6066" s="4">
        <v>4540852</v>
      </c>
      <c r="B6066" t="s">
        <v>15681</v>
      </c>
      <c r="C6066" s="4">
        <v>10718241</v>
      </c>
      <c r="D6066" t="s">
        <v>105</v>
      </c>
      <c r="E6066" t="s">
        <v>15682</v>
      </c>
      <c r="F6066" s="4">
        <v>11211</v>
      </c>
      <c r="G6066" s="13" t="s">
        <v>4662</v>
      </c>
      <c r="H6066" s="13" t="s">
        <v>9249</v>
      </c>
      <c r="I6066" s="1">
        <v>407191</v>
      </c>
      <c r="J6066" s="1">
        <v>-7394964</v>
      </c>
      <c r="K6066" t="s">
        <v>40</v>
      </c>
      <c r="L6066" s="20">
        <v>50</v>
      </c>
      <c r="M6066" s="4">
        <v>1</v>
      </c>
      <c r="N6066" s="4">
        <v>0</v>
      </c>
      <c r="O6066" s="2">
        <v>43639</v>
      </c>
      <c r="P6066" s="3">
        <v>0.02</v>
      </c>
      <c r="Q6066" s="4">
        <v>1</v>
      </c>
      <c r="R6066" s="3">
        <v>6.9</v>
      </c>
      <c r="S60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6" t="str">
        <f>IF(AIRBNB[[#This Row],[RUIDO(dB)]]&lt;=4,"Silencioso",IF(AIRBNB[[#This Row],[RUIDO(dB)]]&lt;=5.5,"Poco Ruidoso","Ruidoso"))</f>
        <v>Ruidoso</v>
      </c>
      <c r="U6066" t="str">
        <f>IF(AND(AIRBNB[[#This Row],[PRECIO]]&lt;50,AIRBNB[[#This Row],[MIN_NOCHES]]&gt;3),"Dentro del presupuesto","No considerar")</f>
        <v>No considerar</v>
      </c>
      <c r="V6066" t="str">
        <f>VLOOKUP(AIRBNB[[#This Row],[HOST_ID]],Super_host[],5,FALSE)</f>
        <v>Host</v>
      </c>
    </row>
    <row r="6067" spans="1:22">
      <c r="A6067" s="4">
        <v>3394964</v>
      </c>
      <c r="B6067" t="s">
        <v>3544</v>
      </c>
      <c r="C6067" s="4">
        <v>10657357</v>
      </c>
      <c r="D6067" t="s">
        <v>3322</v>
      </c>
      <c r="E6067" t="s">
        <v>3545</v>
      </c>
      <c r="F6067" s="4">
        <v>10032</v>
      </c>
      <c r="G6067" s="13" t="s">
        <v>124</v>
      </c>
      <c r="H6067" s="13" t="s">
        <v>125</v>
      </c>
      <c r="I6067" s="1">
        <v>4083132</v>
      </c>
      <c r="J6067" s="1">
        <v>-7394101</v>
      </c>
      <c r="K6067" t="s">
        <v>40</v>
      </c>
      <c r="L6067" s="20">
        <v>50</v>
      </c>
      <c r="M6067" s="4">
        <v>5</v>
      </c>
      <c r="N6067" s="4">
        <v>24</v>
      </c>
      <c r="O6067" s="2">
        <v>43643</v>
      </c>
      <c r="P6067" s="3">
        <v>0.39</v>
      </c>
      <c r="Q6067" s="4">
        <v>1</v>
      </c>
      <c r="R6067" s="3">
        <v>5.6</v>
      </c>
      <c r="S60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7" t="str">
        <f>IF(AIRBNB[[#This Row],[RUIDO(dB)]]&lt;=4,"Silencioso",IF(AIRBNB[[#This Row],[RUIDO(dB)]]&lt;=5.5,"Poco Ruidoso","Ruidoso"))</f>
        <v>Ruidoso</v>
      </c>
      <c r="U6067" t="str">
        <f>IF(AND(AIRBNB[[#This Row],[PRECIO]]&lt;50,AIRBNB[[#This Row],[MIN_NOCHES]]&gt;3),"Dentro del presupuesto","No considerar")</f>
        <v>No considerar</v>
      </c>
      <c r="V6067" t="str">
        <f>VLOOKUP(AIRBNB[[#This Row],[HOST_ID]],Super_host[],5,FALSE)</f>
        <v>Host</v>
      </c>
    </row>
    <row r="6068" spans="1:22">
      <c r="A6068" s="4">
        <v>2087524</v>
      </c>
      <c r="B6068" t="s">
        <v>14304</v>
      </c>
      <c r="C6068" s="4">
        <v>10656683</v>
      </c>
      <c r="D6068" t="s">
        <v>1402</v>
      </c>
      <c r="E6068" t="s">
        <v>14305</v>
      </c>
      <c r="F6068" s="4">
        <v>11238</v>
      </c>
      <c r="G6068" s="13" t="s">
        <v>4662</v>
      </c>
      <c r="H6068" s="13" t="s">
        <v>9387</v>
      </c>
      <c r="I6068" s="1">
        <v>4068041</v>
      </c>
      <c r="J6068" s="1">
        <v>-7395838</v>
      </c>
      <c r="K6068" t="s">
        <v>5</v>
      </c>
      <c r="L6068" s="20">
        <v>50</v>
      </c>
      <c r="M6068" s="4">
        <v>4</v>
      </c>
      <c r="N6068" s="4">
        <v>74</v>
      </c>
      <c r="O6068" s="2">
        <v>43627</v>
      </c>
      <c r="P6068" s="3">
        <v>1.93</v>
      </c>
      <c r="Q6068" s="4">
        <v>1</v>
      </c>
      <c r="R6068" s="3">
        <v>6.9</v>
      </c>
      <c r="S60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8" t="str">
        <f>IF(AIRBNB[[#This Row],[RUIDO(dB)]]&lt;=4,"Silencioso",IF(AIRBNB[[#This Row],[RUIDO(dB)]]&lt;=5.5,"Poco Ruidoso","Ruidoso"))</f>
        <v>Ruidoso</v>
      </c>
      <c r="U6068" t="str">
        <f>IF(AND(AIRBNB[[#This Row],[PRECIO]]&lt;50,AIRBNB[[#This Row],[MIN_NOCHES]]&gt;3),"Dentro del presupuesto","No considerar")</f>
        <v>No considerar</v>
      </c>
      <c r="V6068" t="str">
        <f>VLOOKUP(AIRBNB[[#This Row],[HOST_ID]],Super_host[],5,FALSE)</f>
        <v>Host</v>
      </c>
    </row>
    <row r="6069" spans="1:22">
      <c r="A6069" s="4">
        <v>2516430</v>
      </c>
      <c r="B6069" t="s">
        <v>7996</v>
      </c>
      <c r="C6069" s="4">
        <v>10440985</v>
      </c>
      <c r="D6069" t="s">
        <v>5422</v>
      </c>
      <c r="E6069" t="s">
        <v>7997</v>
      </c>
      <c r="F6069" s="4">
        <v>11369</v>
      </c>
      <c r="G6069" s="13" t="s">
        <v>7897</v>
      </c>
      <c r="H6069" s="13" t="s">
        <v>7940</v>
      </c>
      <c r="I6069" s="1">
        <v>4075879</v>
      </c>
      <c r="J6069" s="1">
        <v>-7391185</v>
      </c>
      <c r="K6069" t="s">
        <v>40</v>
      </c>
      <c r="L6069" s="20">
        <v>50</v>
      </c>
      <c r="M6069" s="4">
        <v>10</v>
      </c>
      <c r="N6069" s="4">
        <v>1</v>
      </c>
      <c r="O6069" s="2">
        <v>42582</v>
      </c>
      <c r="P6069" s="3">
        <v>0.03</v>
      </c>
      <c r="Q6069" s="4">
        <v>5</v>
      </c>
      <c r="R6069" s="3">
        <v>6.24</v>
      </c>
      <c r="S60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69" t="str">
        <f>IF(AIRBNB[[#This Row],[RUIDO(dB)]]&lt;=4,"Silencioso",IF(AIRBNB[[#This Row],[RUIDO(dB)]]&lt;=5.5,"Poco Ruidoso","Ruidoso"))</f>
        <v>Ruidoso</v>
      </c>
      <c r="U6069" t="str">
        <f>IF(AND(AIRBNB[[#This Row],[PRECIO]]&lt;50,AIRBNB[[#This Row],[MIN_NOCHES]]&gt;3),"Dentro del presupuesto","No considerar")</f>
        <v>No considerar</v>
      </c>
      <c r="V6069" t="str">
        <f>VLOOKUP(AIRBNB[[#This Row],[HOST_ID]],Super_host[],5,FALSE)</f>
        <v>Host</v>
      </c>
    </row>
    <row r="6070" spans="1:22">
      <c r="A6070" s="4">
        <v>6471117</v>
      </c>
      <c r="B6070" t="s">
        <v>4401</v>
      </c>
      <c r="C6070" s="4">
        <v>10380050</v>
      </c>
      <c r="D6070" t="s">
        <v>166</v>
      </c>
      <c r="E6070" t="s">
        <v>4402</v>
      </c>
      <c r="F6070" s="4">
        <v>10031</v>
      </c>
      <c r="G6070" s="13" t="s">
        <v>124</v>
      </c>
      <c r="H6070" s="13" t="s">
        <v>148</v>
      </c>
      <c r="I6070" s="1">
        <v>4082373</v>
      </c>
      <c r="J6070" s="1">
        <v>-7395144</v>
      </c>
      <c r="K6070" t="s">
        <v>40</v>
      </c>
      <c r="L6070" s="20">
        <v>50</v>
      </c>
      <c r="M6070" s="4">
        <v>1</v>
      </c>
      <c r="N6070" s="4">
        <v>37</v>
      </c>
      <c r="O6070" s="2">
        <v>42628</v>
      </c>
      <c r="P6070" s="3">
        <v>0.74</v>
      </c>
      <c r="Q6070" s="4">
        <v>1</v>
      </c>
      <c r="R6070" s="3">
        <v>5.6</v>
      </c>
      <c r="S60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0" t="str">
        <f>IF(AIRBNB[[#This Row],[RUIDO(dB)]]&lt;=4,"Silencioso",IF(AIRBNB[[#This Row],[RUIDO(dB)]]&lt;=5.5,"Poco Ruidoso","Ruidoso"))</f>
        <v>Ruidoso</v>
      </c>
      <c r="U6070" t="str">
        <f>IF(AND(AIRBNB[[#This Row],[PRECIO]]&lt;50,AIRBNB[[#This Row],[MIN_NOCHES]]&gt;3),"Dentro del presupuesto","No considerar")</f>
        <v>No considerar</v>
      </c>
      <c r="V6070" t="str">
        <f>VLOOKUP(AIRBNB[[#This Row],[HOST_ID]],Super_host[],5,FALSE)</f>
        <v>Host</v>
      </c>
    </row>
    <row r="6071" spans="1:22">
      <c r="A6071" s="4">
        <v>3017320</v>
      </c>
      <c r="B6071" t="s">
        <v>4776</v>
      </c>
      <c r="C6071" s="4">
        <v>10364678</v>
      </c>
      <c r="D6071" t="s">
        <v>4777</v>
      </c>
      <c r="E6071" t="s">
        <v>4778</v>
      </c>
      <c r="F6071" s="4">
        <v>10034</v>
      </c>
      <c r="G6071" s="13" t="s">
        <v>124</v>
      </c>
      <c r="H6071" s="13" t="s">
        <v>241</v>
      </c>
      <c r="I6071" s="1">
        <v>4086786</v>
      </c>
      <c r="J6071" s="1">
        <v>-7392077</v>
      </c>
      <c r="K6071" t="s">
        <v>40</v>
      </c>
      <c r="L6071" s="20">
        <v>50</v>
      </c>
      <c r="M6071" s="4">
        <v>2</v>
      </c>
      <c r="N6071" s="4">
        <v>58</v>
      </c>
      <c r="O6071" s="2">
        <v>43028</v>
      </c>
      <c r="P6071" s="3">
        <v>0.96</v>
      </c>
      <c r="Q6071" s="4">
        <v>1</v>
      </c>
      <c r="R6071" s="3">
        <v>5.6</v>
      </c>
      <c r="S60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1" t="str">
        <f>IF(AIRBNB[[#This Row],[RUIDO(dB)]]&lt;=4,"Silencioso",IF(AIRBNB[[#This Row],[RUIDO(dB)]]&lt;=5.5,"Poco Ruidoso","Ruidoso"))</f>
        <v>Ruidoso</v>
      </c>
      <c r="U6071" t="str">
        <f>IF(AND(AIRBNB[[#This Row],[PRECIO]]&lt;50,AIRBNB[[#This Row],[MIN_NOCHES]]&gt;3),"Dentro del presupuesto","No considerar")</f>
        <v>No considerar</v>
      </c>
      <c r="V6071" t="str">
        <f>VLOOKUP(AIRBNB[[#This Row],[HOST_ID]],Super_host[],5,FALSE)</f>
        <v>Host</v>
      </c>
    </row>
    <row r="6072" spans="1:22">
      <c r="A6072" s="4">
        <v>5545876</v>
      </c>
      <c r="B6072" t="s">
        <v>15696</v>
      </c>
      <c r="C6072" s="4">
        <v>10014288</v>
      </c>
      <c r="D6072" t="s">
        <v>6875</v>
      </c>
      <c r="E6072" t="s">
        <v>15697</v>
      </c>
      <c r="F6072" s="4">
        <v>11225</v>
      </c>
      <c r="G6072" s="13" t="s">
        <v>4662</v>
      </c>
      <c r="H6072" s="13" t="s">
        <v>9481</v>
      </c>
      <c r="I6072" s="1">
        <v>4065739</v>
      </c>
      <c r="J6072" s="1">
        <v>-7395983</v>
      </c>
      <c r="K6072" t="s">
        <v>5</v>
      </c>
      <c r="L6072" s="20">
        <v>50</v>
      </c>
      <c r="M6072" s="4">
        <v>5</v>
      </c>
      <c r="N6072" s="4">
        <v>0</v>
      </c>
      <c r="O6072" s="2">
        <v>42238</v>
      </c>
      <c r="P6072" s="3">
        <v>0.04</v>
      </c>
      <c r="Q6072" s="4">
        <v>1</v>
      </c>
      <c r="R6072" s="3">
        <v>6.9</v>
      </c>
      <c r="S60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2" t="str">
        <f>IF(AIRBNB[[#This Row],[RUIDO(dB)]]&lt;=4,"Silencioso",IF(AIRBNB[[#This Row],[RUIDO(dB)]]&lt;=5.5,"Poco Ruidoso","Ruidoso"))</f>
        <v>Ruidoso</v>
      </c>
      <c r="U6072" t="str">
        <f>IF(AND(AIRBNB[[#This Row],[PRECIO]]&lt;50,AIRBNB[[#This Row],[MIN_NOCHES]]&gt;3),"Dentro del presupuesto","No considerar")</f>
        <v>No considerar</v>
      </c>
      <c r="V6072" t="str">
        <f>VLOOKUP(AIRBNB[[#This Row],[HOST_ID]],Super_host[],5,FALSE)</f>
        <v>Host</v>
      </c>
    </row>
    <row r="6073" spans="1:22">
      <c r="A6073" s="4">
        <v>2065985</v>
      </c>
      <c r="B6073" t="s">
        <v>9135</v>
      </c>
      <c r="C6073" s="4">
        <v>9757249</v>
      </c>
      <c r="D6073" t="s">
        <v>9136</v>
      </c>
      <c r="E6073" t="s">
        <v>8381</v>
      </c>
      <c r="F6073" s="4">
        <v>11377</v>
      </c>
      <c r="G6073" s="13" t="s">
        <v>7897</v>
      </c>
      <c r="H6073" s="13" t="s">
        <v>7923</v>
      </c>
      <c r="I6073" s="1">
        <v>4074071</v>
      </c>
      <c r="J6073" s="1">
        <v>-739191</v>
      </c>
      <c r="K6073" t="s">
        <v>40</v>
      </c>
      <c r="L6073" s="20">
        <v>50</v>
      </c>
      <c r="M6073" s="4">
        <v>1</v>
      </c>
      <c r="N6073" s="4">
        <v>0</v>
      </c>
      <c r="O6073" s="2">
        <v>42230</v>
      </c>
      <c r="P6073" s="3">
        <v>1.39</v>
      </c>
      <c r="Q6073" s="4">
        <v>5</v>
      </c>
      <c r="R6073" s="3">
        <v>6.24</v>
      </c>
      <c r="S60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3" t="str">
        <f>IF(AIRBNB[[#This Row],[RUIDO(dB)]]&lt;=4,"Silencioso",IF(AIRBNB[[#This Row],[RUIDO(dB)]]&lt;=5.5,"Poco Ruidoso","Ruidoso"))</f>
        <v>Ruidoso</v>
      </c>
      <c r="U6073" t="str">
        <f>IF(AND(AIRBNB[[#This Row],[PRECIO]]&lt;50,AIRBNB[[#This Row],[MIN_NOCHES]]&gt;3),"Dentro del presupuesto","No considerar")</f>
        <v>No considerar</v>
      </c>
      <c r="V6073" t="str">
        <f>VLOOKUP(AIRBNB[[#This Row],[HOST_ID]],Super_host[],5,FALSE)</f>
        <v>Host</v>
      </c>
    </row>
    <row r="6074" spans="1:22">
      <c r="A6074" s="4">
        <v>3747107</v>
      </c>
      <c r="B6074" t="s">
        <v>8063</v>
      </c>
      <c r="C6074" s="4">
        <v>9535767</v>
      </c>
      <c r="D6074" t="s">
        <v>8064</v>
      </c>
      <c r="E6074" t="s">
        <v>8065</v>
      </c>
      <c r="F6074" s="4">
        <v>11377</v>
      </c>
      <c r="G6074" s="13" t="s">
        <v>7897</v>
      </c>
      <c r="H6074" s="13" t="s">
        <v>8023</v>
      </c>
      <c r="I6074" s="1">
        <v>4074626</v>
      </c>
      <c r="J6074" s="1">
        <v>-739009</v>
      </c>
      <c r="K6074" t="s">
        <v>40</v>
      </c>
      <c r="L6074" s="20">
        <v>50</v>
      </c>
      <c r="M6074" s="4">
        <v>5</v>
      </c>
      <c r="N6074" s="4">
        <v>3</v>
      </c>
      <c r="O6074" s="2">
        <v>42223</v>
      </c>
      <c r="P6074" s="3">
        <v>0.05</v>
      </c>
      <c r="Q6074" s="4">
        <v>5</v>
      </c>
      <c r="R6074" s="3">
        <v>6.24</v>
      </c>
      <c r="S60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4" t="str">
        <f>IF(AIRBNB[[#This Row],[RUIDO(dB)]]&lt;=4,"Silencioso",IF(AIRBNB[[#This Row],[RUIDO(dB)]]&lt;=5.5,"Poco Ruidoso","Ruidoso"))</f>
        <v>Ruidoso</v>
      </c>
      <c r="U6074" t="str">
        <f>IF(AND(AIRBNB[[#This Row],[PRECIO]]&lt;50,AIRBNB[[#This Row],[MIN_NOCHES]]&gt;3),"Dentro del presupuesto","No considerar")</f>
        <v>No considerar</v>
      </c>
      <c r="V6074" t="str">
        <f>VLOOKUP(AIRBNB[[#This Row],[HOST_ID]],Super_host[],5,FALSE)</f>
        <v>Host</v>
      </c>
    </row>
    <row r="6075" spans="1:22">
      <c r="A6075" s="4">
        <v>3191678</v>
      </c>
      <c r="B6075" t="s">
        <v>16492</v>
      </c>
      <c r="C6075" s="4">
        <v>9122601</v>
      </c>
      <c r="D6075" t="s">
        <v>16493</v>
      </c>
      <c r="E6075" t="s">
        <v>16494</v>
      </c>
      <c r="F6075" s="4">
        <v>10471</v>
      </c>
      <c r="G6075" s="13" t="s">
        <v>16360</v>
      </c>
      <c r="H6075" s="13" t="s">
        <v>16394</v>
      </c>
      <c r="I6075" s="1">
        <v>4089603</v>
      </c>
      <c r="J6075" s="1">
        <v>-7389958</v>
      </c>
      <c r="K6075" t="s">
        <v>40</v>
      </c>
      <c r="L6075" s="20">
        <v>50</v>
      </c>
      <c r="M6075" s="4">
        <v>5</v>
      </c>
      <c r="N6075" s="4">
        <v>35</v>
      </c>
      <c r="O6075" s="2">
        <v>43596</v>
      </c>
      <c r="P6075" s="3">
        <v>0.67</v>
      </c>
      <c r="Q6075" s="4">
        <v>5</v>
      </c>
      <c r="R6075" s="3">
        <v>7.84</v>
      </c>
      <c r="S60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5" t="str">
        <f>IF(AIRBNB[[#This Row],[RUIDO(dB)]]&lt;=4,"Silencioso",IF(AIRBNB[[#This Row],[RUIDO(dB)]]&lt;=5.5,"Poco Ruidoso","Ruidoso"))</f>
        <v>Ruidoso</v>
      </c>
      <c r="U6075" t="str">
        <f>IF(AND(AIRBNB[[#This Row],[PRECIO]]&lt;50,AIRBNB[[#This Row],[MIN_NOCHES]]&gt;3),"Dentro del presupuesto","No considerar")</f>
        <v>No considerar</v>
      </c>
      <c r="V6075" t="str">
        <f>VLOOKUP(AIRBNB[[#This Row],[HOST_ID]],Super_host[],5,FALSE)</f>
        <v>Host</v>
      </c>
    </row>
    <row r="6076" spans="1:22">
      <c r="A6076" s="4">
        <v>2838354</v>
      </c>
      <c r="B6076" t="s">
        <v>15731</v>
      </c>
      <c r="C6076" s="4">
        <v>8867917</v>
      </c>
      <c r="D6076" t="s">
        <v>1643</v>
      </c>
      <c r="E6076" t="s">
        <v>15732</v>
      </c>
      <c r="F6076" s="4">
        <v>11238</v>
      </c>
      <c r="G6076" s="13" t="s">
        <v>4662</v>
      </c>
      <c r="H6076" s="13" t="s">
        <v>9323</v>
      </c>
      <c r="I6076" s="1">
        <v>4067446</v>
      </c>
      <c r="J6076" s="1">
        <v>-7396324</v>
      </c>
      <c r="K6076" t="s">
        <v>5</v>
      </c>
      <c r="L6076" s="20">
        <v>50</v>
      </c>
      <c r="M6076" s="4">
        <v>17</v>
      </c>
      <c r="N6076" s="4">
        <v>0</v>
      </c>
      <c r="O6076" s="2">
        <v>43638</v>
      </c>
      <c r="P6076" s="3">
        <v>0.4</v>
      </c>
      <c r="Q6076" s="4">
        <v>1</v>
      </c>
      <c r="R6076" s="3">
        <v>6.9</v>
      </c>
      <c r="S60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6" t="str">
        <f>IF(AIRBNB[[#This Row],[RUIDO(dB)]]&lt;=4,"Silencioso",IF(AIRBNB[[#This Row],[RUIDO(dB)]]&lt;=5.5,"Poco Ruidoso","Ruidoso"))</f>
        <v>Ruidoso</v>
      </c>
      <c r="U6076" t="str">
        <f>IF(AND(AIRBNB[[#This Row],[PRECIO]]&lt;50,AIRBNB[[#This Row],[MIN_NOCHES]]&gt;3),"Dentro del presupuesto","No considerar")</f>
        <v>No considerar</v>
      </c>
      <c r="V6076" t="str">
        <f>VLOOKUP(AIRBNB[[#This Row],[HOST_ID]],Super_host[],5,FALSE)</f>
        <v>Host</v>
      </c>
    </row>
    <row r="6077" spans="1:22">
      <c r="A6077" s="4">
        <v>1649957</v>
      </c>
      <c r="B6077" t="s">
        <v>3196</v>
      </c>
      <c r="C6077" s="4">
        <v>8751800</v>
      </c>
      <c r="D6077" t="s">
        <v>3197</v>
      </c>
      <c r="E6077" t="s">
        <v>3198</v>
      </c>
      <c r="F6077" s="4">
        <v>10027</v>
      </c>
      <c r="G6077" s="13" t="s">
        <v>124</v>
      </c>
      <c r="H6077" s="13" t="s">
        <v>245</v>
      </c>
      <c r="I6077" s="1">
        <v>408117</v>
      </c>
      <c r="J6077" s="1">
        <v>-739555</v>
      </c>
      <c r="K6077" t="s">
        <v>5</v>
      </c>
      <c r="L6077" s="20">
        <v>50</v>
      </c>
      <c r="M6077" s="4">
        <v>2</v>
      </c>
      <c r="N6077" s="4">
        <v>21</v>
      </c>
      <c r="O6077" s="2">
        <v>43592</v>
      </c>
      <c r="P6077" s="3">
        <v>0.3</v>
      </c>
      <c r="Q6077" s="4">
        <v>1</v>
      </c>
      <c r="R6077" s="3">
        <v>5.6</v>
      </c>
      <c r="S60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7" t="str">
        <f>IF(AIRBNB[[#This Row],[RUIDO(dB)]]&lt;=4,"Silencioso",IF(AIRBNB[[#This Row],[RUIDO(dB)]]&lt;=5.5,"Poco Ruidoso","Ruidoso"))</f>
        <v>Ruidoso</v>
      </c>
      <c r="U6077" t="str">
        <f>IF(AND(AIRBNB[[#This Row],[PRECIO]]&lt;50,AIRBNB[[#This Row],[MIN_NOCHES]]&gt;3),"Dentro del presupuesto","No considerar")</f>
        <v>No considerar</v>
      </c>
      <c r="V6077" t="str">
        <f>VLOOKUP(AIRBNB[[#This Row],[HOST_ID]],Super_host[],5,FALSE)</f>
        <v>Host</v>
      </c>
    </row>
    <row r="6078" spans="1:22">
      <c r="A6078" s="4">
        <v>5277242</v>
      </c>
      <c r="B6078" t="s">
        <v>10088</v>
      </c>
      <c r="C6078" s="4">
        <v>8627814</v>
      </c>
      <c r="D6078" t="s">
        <v>454</v>
      </c>
      <c r="E6078" t="s">
        <v>10089</v>
      </c>
      <c r="F6078" s="4">
        <v>11237</v>
      </c>
      <c r="G6078" s="13" t="s">
        <v>4662</v>
      </c>
      <c r="H6078" s="13" t="s">
        <v>9218</v>
      </c>
      <c r="I6078" s="1">
        <v>4070629</v>
      </c>
      <c r="J6078" s="1">
        <v>-7392884</v>
      </c>
      <c r="K6078" t="s">
        <v>5</v>
      </c>
      <c r="L6078" s="20">
        <v>50</v>
      </c>
      <c r="M6078" s="4">
        <v>2</v>
      </c>
      <c r="N6078" s="4">
        <v>3</v>
      </c>
      <c r="O6078" s="2">
        <v>42473</v>
      </c>
      <c r="P6078" s="3">
        <v>0.06</v>
      </c>
      <c r="Q6078" s="4">
        <v>1</v>
      </c>
      <c r="R6078" s="3">
        <v>6.9</v>
      </c>
      <c r="S60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8" t="str">
        <f>IF(AIRBNB[[#This Row],[RUIDO(dB)]]&lt;=4,"Silencioso",IF(AIRBNB[[#This Row],[RUIDO(dB)]]&lt;=5.5,"Poco Ruidoso","Ruidoso"))</f>
        <v>Ruidoso</v>
      </c>
      <c r="U6078" t="str">
        <f>IF(AND(AIRBNB[[#This Row],[PRECIO]]&lt;50,AIRBNB[[#This Row],[MIN_NOCHES]]&gt;3),"Dentro del presupuesto","No considerar")</f>
        <v>No considerar</v>
      </c>
      <c r="V6078" t="str">
        <f>VLOOKUP(AIRBNB[[#This Row],[HOST_ID]],Super_host[],5,FALSE)</f>
        <v>Host</v>
      </c>
    </row>
    <row r="6079" spans="1:22">
      <c r="A6079" s="4">
        <v>6706703</v>
      </c>
      <c r="B6079" t="s">
        <v>9147</v>
      </c>
      <c r="C6079" s="4">
        <v>8556751</v>
      </c>
      <c r="D6079" t="s">
        <v>205</v>
      </c>
      <c r="E6079" t="s">
        <v>9148</v>
      </c>
      <c r="F6079" s="4">
        <v>11105</v>
      </c>
      <c r="G6079" s="13" t="s">
        <v>7897</v>
      </c>
      <c r="H6079" s="13" t="s">
        <v>7898</v>
      </c>
      <c r="I6079" s="1">
        <v>4077583</v>
      </c>
      <c r="J6079" s="1">
        <v>-739131</v>
      </c>
      <c r="K6079" t="s">
        <v>40</v>
      </c>
      <c r="L6079" s="20">
        <v>50</v>
      </c>
      <c r="M6079" s="4">
        <v>3</v>
      </c>
      <c r="N6079" s="4">
        <v>0</v>
      </c>
      <c r="O6079" s="2">
        <v>43630</v>
      </c>
      <c r="P6079" s="3">
        <v>0.05</v>
      </c>
      <c r="Q6079" s="4">
        <v>5</v>
      </c>
      <c r="R6079" s="3">
        <v>6.24</v>
      </c>
      <c r="S60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79" t="str">
        <f>IF(AIRBNB[[#This Row],[RUIDO(dB)]]&lt;=4,"Silencioso",IF(AIRBNB[[#This Row],[RUIDO(dB)]]&lt;=5.5,"Poco Ruidoso","Ruidoso"))</f>
        <v>Ruidoso</v>
      </c>
      <c r="U6079" t="str">
        <f>IF(AND(AIRBNB[[#This Row],[PRECIO]]&lt;50,AIRBNB[[#This Row],[MIN_NOCHES]]&gt;3),"Dentro del presupuesto","No considerar")</f>
        <v>No considerar</v>
      </c>
      <c r="V6079" t="str">
        <f>VLOOKUP(AIRBNB[[#This Row],[HOST_ID]],Super_host[],5,FALSE)</f>
        <v>Host</v>
      </c>
    </row>
    <row r="6080" spans="1:22">
      <c r="A6080" s="4">
        <v>1538077</v>
      </c>
      <c r="B6080" t="s">
        <v>11070</v>
      </c>
      <c r="C6080" s="4">
        <v>8200820</v>
      </c>
      <c r="D6080" t="s">
        <v>3224</v>
      </c>
      <c r="E6080" t="s">
        <v>11071</v>
      </c>
      <c r="F6080" s="4">
        <v>11211</v>
      </c>
      <c r="G6080" s="13" t="s">
        <v>4662</v>
      </c>
      <c r="H6080" s="13" t="s">
        <v>9249</v>
      </c>
      <c r="I6080" s="1">
        <v>4071938</v>
      </c>
      <c r="J6080" s="1">
        <v>-7395136</v>
      </c>
      <c r="K6080" t="s">
        <v>40</v>
      </c>
      <c r="L6080" s="20">
        <v>50</v>
      </c>
      <c r="M6080" s="4">
        <v>2</v>
      </c>
      <c r="N6080" s="4">
        <v>11</v>
      </c>
      <c r="O6080" s="2">
        <v>41673</v>
      </c>
      <c r="P6080" s="3">
        <v>0.16</v>
      </c>
      <c r="Q6080" s="4">
        <v>1</v>
      </c>
      <c r="R6080" s="3">
        <v>6.9</v>
      </c>
      <c r="S60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0" t="str">
        <f>IF(AIRBNB[[#This Row],[RUIDO(dB)]]&lt;=4,"Silencioso",IF(AIRBNB[[#This Row],[RUIDO(dB)]]&lt;=5.5,"Poco Ruidoso","Ruidoso"))</f>
        <v>Ruidoso</v>
      </c>
      <c r="U6080" t="str">
        <f>IF(AND(AIRBNB[[#This Row],[PRECIO]]&lt;50,AIRBNB[[#This Row],[MIN_NOCHES]]&gt;3),"Dentro del presupuesto","No considerar")</f>
        <v>No considerar</v>
      </c>
      <c r="V6080" t="str">
        <f>VLOOKUP(AIRBNB[[#This Row],[HOST_ID]],Super_host[],5,FALSE)</f>
        <v>Host</v>
      </c>
    </row>
    <row r="6081" spans="1:22">
      <c r="A6081" s="4">
        <v>3039110</v>
      </c>
      <c r="B6081" t="s">
        <v>16464</v>
      </c>
      <c r="C6081" s="4">
        <v>8159536</v>
      </c>
      <c r="D6081" t="s">
        <v>16465</v>
      </c>
      <c r="E6081" t="s">
        <v>16466</v>
      </c>
      <c r="F6081" s="4">
        <v>10456</v>
      </c>
      <c r="G6081" s="13" t="s">
        <v>16360</v>
      </c>
      <c r="H6081" s="13" t="s">
        <v>16368</v>
      </c>
      <c r="I6081" s="1">
        <v>4083288</v>
      </c>
      <c r="J6081" s="1">
        <v>-7391834</v>
      </c>
      <c r="K6081" t="s">
        <v>40</v>
      </c>
      <c r="L6081" s="20">
        <v>50</v>
      </c>
      <c r="M6081" s="4">
        <v>1</v>
      </c>
      <c r="N6081" s="4">
        <v>21</v>
      </c>
      <c r="O6081" s="2">
        <v>43618</v>
      </c>
      <c r="P6081" s="3">
        <v>0.36</v>
      </c>
      <c r="Q6081" s="4">
        <v>5</v>
      </c>
      <c r="R6081" s="3">
        <v>7.84</v>
      </c>
      <c r="S60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1" t="str">
        <f>IF(AIRBNB[[#This Row],[RUIDO(dB)]]&lt;=4,"Silencioso",IF(AIRBNB[[#This Row],[RUIDO(dB)]]&lt;=5.5,"Poco Ruidoso","Ruidoso"))</f>
        <v>Ruidoso</v>
      </c>
      <c r="U6081" t="str">
        <f>IF(AND(AIRBNB[[#This Row],[PRECIO]]&lt;50,AIRBNB[[#This Row],[MIN_NOCHES]]&gt;3),"Dentro del presupuesto","No considerar")</f>
        <v>No considerar</v>
      </c>
      <c r="V6081" t="str">
        <f>VLOOKUP(AIRBNB[[#This Row],[HOST_ID]],Super_host[],5,FALSE)</f>
        <v>Host</v>
      </c>
    </row>
    <row r="6082" spans="1:22">
      <c r="A6082" s="4">
        <v>6428482</v>
      </c>
      <c r="B6082" t="s">
        <v>5755</v>
      </c>
      <c r="C6082" s="4">
        <v>7831209</v>
      </c>
      <c r="D6082" t="s">
        <v>5756</v>
      </c>
      <c r="E6082" t="s">
        <v>5757</v>
      </c>
      <c r="F6082" s="4">
        <v>10035</v>
      </c>
      <c r="G6082" s="13" t="s">
        <v>124</v>
      </c>
      <c r="H6082" s="13" t="s">
        <v>219</v>
      </c>
      <c r="I6082" s="1">
        <v>4080749</v>
      </c>
      <c r="J6082" s="1">
        <v>-7393803</v>
      </c>
      <c r="K6082" t="s">
        <v>40</v>
      </c>
      <c r="L6082" s="20">
        <v>50</v>
      </c>
      <c r="M6082" s="4">
        <v>1</v>
      </c>
      <c r="N6082" s="4">
        <v>103</v>
      </c>
      <c r="O6082" s="2">
        <v>43616</v>
      </c>
      <c r="P6082" s="3">
        <v>2.0699999999999998</v>
      </c>
      <c r="Q6082" s="4">
        <v>1</v>
      </c>
      <c r="R6082" s="3">
        <v>5.6</v>
      </c>
      <c r="S60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2" t="str">
        <f>IF(AIRBNB[[#This Row],[RUIDO(dB)]]&lt;=4,"Silencioso",IF(AIRBNB[[#This Row],[RUIDO(dB)]]&lt;=5.5,"Poco Ruidoso","Ruidoso"))</f>
        <v>Ruidoso</v>
      </c>
      <c r="U6082" t="str">
        <f>IF(AND(AIRBNB[[#This Row],[PRECIO]]&lt;50,AIRBNB[[#This Row],[MIN_NOCHES]]&gt;3),"Dentro del presupuesto","No considerar")</f>
        <v>No considerar</v>
      </c>
      <c r="V6082" t="str">
        <f>VLOOKUP(AIRBNB[[#This Row],[HOST_ID]],Super_host[],5,FALSE)</f>
        <v>Host</v>
      </c>
    </row>
    <row r="6083" spans="1:22">
      <c r="A6083" s="4">
        <v>1449546</v>
      </c>
      <c r="B6083" t="s">
        <v>12986</v>
      </c>
      <c r="C6083" s="4">
        <v>7779204</v>
      </c>
      <c r="D6083" t="s">
        <v>320</v>
      </c>
      <c r="E6083" t="s">
        <v>12987</v>
      </c>
      <c r="F6083" s="4">
        <v>11226</v>
      </c>
      <c r="G6083" s="13" t="s">
        <v>4662</v>
      </c>
      <c r="H6083" s="13" t="s">
        <v>9427</v>
      </c>
      <c r="I6083" s="1">
        <v>4064965</v>
      </c>
      <c r="J6083" s="1">
        <v>-7396154</v>
      </c>
      <c r="K6083" t="s">
        <v>5</v>
      </c>
      <c r="L6083" s="20">
        <v>50</v>
      </c>
      <c r="M6083" s="4">
        <v>30</v>
      </c>
      <c r="N6083" s="4">
        <v>49</v>
      </c>
      <c r="O6083" s="2">
        <v>42737</v>
      </c>
      <c r="P6083" s="3">
        <v>0.69</v>
      </c>
      <c r="Q6083" s="4">
        <v>1</v>
      </c>
      <c r="R6083" s="3">
        <v>6.9</v>
      </c>
      <c r="S60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3" t="str">
        <f>IF(AIRBNB[[#This Row],[RUIDO(dB)]]&lt;=4,"Silencioso",IF(AIRBNB[[#This Row],[RUIDO(dB)]]&lt;=5.5,"Poco Ruidoso","Ruidoso"))</f>
        <v>Ruidoso</v>
      </c>
      <c r="U6083" t="str">
        <f>IF(AND(AIRBNB[[#This Row],[PRECIO]]&lt;50,AIRBNB[[#This Row],[MIN_NOCHES]]&gt;3),"Dentro del presupuesto","No considerar")</f>
        <v>No considerar</v>
      </c>
      <c r="V6083" t="str">
        <f>VLOOKUP(AIRBNB[[#This Row],[HOST_ID]],Super_host[],5,FALSE)</f>
        <v>Host</v>
      </c>
    </row>
    <row r="6084" spans="1:22">
      <c r="A6084" s="4">
        <v>6726702</v>
      </c>
      <c r="B6084" t="s">
        <v>15758</v>
      </c>
      <c r="C6084" s="4">
        <v>7588851</v>
      </c>
      <c r="D6084" t="s">
        <v>7512</v>
      </c>
      <c r="E6084" t="s">
        <v>15759</v>
      </c>
      <c r="F6084" s="4">
        <v>11225</v>
      </c>
      <c r="G6084" s="13" t="s">
        <v>4662</v>
      </c>
      <c r="H6084" s="13" t="s">
        <v>9481</v>
      </c>
      <c r="I6084" s="1">
        <v>406637</v>
      </c>
      <c r="J6084" s="1">
        <v>-7394644</v>
      </c>
      <c r="K6084" t="s">
        <v>5</v>
      </c>
      <c r="L6084" s="20">
        <v>50</v>
      </c>
      <c r="M6084" s="4">
        <v>5</v>
      </c>
      <c r="N6084" s="4">
        <v>0</v>
      </c>
      <c r="O6084" s="2">
        <v>42933</v>
      </c>
      <c r="P6084" s="3">
        <v>0.24</v>
      </c>
      <c r="Q6084" s="4">
        <v>1</v>
      </c>
      <c r="R6084" s="3">
        <v>6.9</v>
      </c>
      <c r="S60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4" t="str">
        <f>IF(AIRBNB[[#This Row],[RUIDO(dB)]]&lt;=4,"Silencioso",IF(AIRBNB[[#This Row],[RUIDO(dB)]]&lt;=5.5,"Poco Ruidoso","Ruidoso"))</f>
        <v>Ruidoso</v>
      </c>
      <c r="U6084" t="str">
        <f>IF(AND(AIRBNB[[#This Row],[PRECIO]]&lt;50,AIRBNB[[#This Row],[MIN_NOCHES]]&gt;3),"Dentro del presupuesto","No considerar")</f>
        <v>No considerar</v>
      </c>
      <c r="V6084" t="str">
        <f>VLOOKUP(AIRBNB[[#This Row],[HOST_ID]],Super_host[],5,FALSE)</f>
        <v>Host</v>
      </c>
    </row>
    <row r="6085" spans="1:22">
      <c r="A6085" s="4">
        <v>4926610</v>
      </c>
      <c r="B6085" t="s">
        <v>3896</v>
      </c>
      <c r="C6085" s="4">
        <v>7537442</v>
      </c>
      <c r="D6085" t="s">
        <v>3897</v>
      </c>
      <c r="E6085" t="s">
        <v>3898</v>
      </c>
      <c r="F6085" s="4">
        <v>10035</v>
      </c>
      <c r="G6085" s="13" t="s">
        <v>124</v>
      </c>
      <c r="H6085" s="13" t="s">
        <v>219</v>
      </c>
      <c r="I6085" s="1">
        <v>4080315</v>
      </c>
      <c r="J6085" s="1">
        <v>-7394017</v>
      </c>
      <c r="K6085" t="s">
        <v>40</v>
      </c>
      <c r="L6085" s="20">
        <v>50</v>
      </c>
      <c r="M6085" s="4">
        <v>7</v>
      </c>
      <c r="N6085" s="4">
        <v>25</v>
      </c>
      <c r="O6085" s="2">
        <v>43644</v>
      </c>
      <c r="P6085" s="3">
        <v>0.5</v>
      </c>
      <c r="Q6085" s="4">
        <v>1</v>
      </c>
      <c r="R6085" s="3">
        <v>5.6</v>
      </c>
      <c r="S60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5" t="str">
        <f>IF(AIRBNB[[#This Row],[RUIDO(dB)]]&lt;=4,"Silencioso",IF(AIRBNB[[#This Row],[RUIDO(dB)]]&lt;=5.5,"Poco Ruidoso","Ruidoso"))</f>
        <v>Ruidoso</v>
      </c>
      <c r="U6085" t="str">
        <f>IF(AND(AIRBNB[[#This Row],[PRECIO]]&lt;50,AIRBNB[[#This Row],[MIN_NOCHES]]&gt;3),"Dentro del presupuesto","No considerar")</f>
        <v>No considerar</v>
      </c>
      <c r="V6085" t="str">
        <f>VLOOKUP(AIRBNB[[#This Row],[HOST_ID]],Super_host[],5,FALSE)</f>
        <v>Host</v>
      </c>
    </row>
    <row r="6086" spans="1:22">
      <c r="A6086" s="4">
        <v>6364117</v>
      </c>
      <c r="B6086" t="s">
        <v>395</v>
      </c>
      <c r="C6086" s="4">
        <v>7532832</v>
      </c>
      <c r="D6086" t="s">
        <v>396</v>
      </c>
      <c r="E6086" t="s">
        <v>397</v>
      </c>
      <c r="F6086" s="4">
        <v>10025</v>
      </c>
      <c r="G6086" s="13" t="s">
        <v>124</v>
      </c>
      <c r="H6086" s="13" t="s">
        <v>168</v>
      </c>
      <c r="I6086" s="1">
        <v>4080066</v>
      </c>
      <c r="J6086" s="1">
        <v>-7396941</v>
      </c>
      <c r="K6086" t="s">
        <v>40</v>
      </c>
      <c r="L6086" s="20">
        <v>50</v>
      </c>
      <c r="M6086" s="4">
        <v>1</v>
      </c>
      <c r="N6086" s="4">
        <v>1</v>
      </c>
      <c r="O6086" s="2">
        <v>42164</v>
      </c>
      <c r="P6086" s="3">
        <v>0.02</v>
      </c>
      <c r="Q6086" s="4">
        <v>1</v>
      </c>
      <c r="R6086" s="3">
        <v>5.6</v>
      </c>
      <c r="S60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6" t="str">
        <f>IF(AIRBNB[[#This Row],[RUIDO(dB)]]&lt;=4,"Silencioso",IF(AIRBNB[[#This Row],[RUIDO(dB)]]&lt;=5.5,"Poco Ruidoso","Ruidoso"))</f>
        <v>Ruidoso</v>
      </c>
      <c r="U6086" t="str">
        <f>IF(AND(AIRBNB[[#This Row],[PRECIO]]&lt;50,AIRBNB[[#This Row],[MIN_NOCHES]]&gt;3),"Dentro del presupuesto","No considerar")</f>
        <v>No considerar</v>
      </c>
      <c r="V6086" t="str">
        <f>VLOOKUP(AIRBNB[[#This Row],[HOST_ID]],Super_host[],5,FALSE)</f>
        <v>Host</v>
      </c>
    </row>
    <row r="6087" spans="1:22">
      <c r="A6087" s="4">
        <v>3709013</v>
      </c>
      <c r="B6087" t="s">
        <v>11812</v>
      </c>
      <c r="C6087" s="4">
        <v>7420906</v>
      </c>
      <c r="D6087" t="s">
        <v>2319</v>
      </c>
      <c r="E6087" t="s">
        <v>11813</v>
      </c>
      <c r="F6087" s="4">
        <v>11238</v>
      </c>
      <c r="G6087" s="13" t="s">
        <v>4662</v>
      </c>
      <c r="H6087" s="13" t="s">
        <v>9230</v>
      </c>
      <c r="I6087" s="1">
        <v>4068473</v>
      </c>
      <c r="J6087" s="1">
        <v>-7395697</v>
      </c>
      <c r="K6087" t="s">
        <v>5</v>
      </c>
      <c r="L6087" s="20">
        <v>50</v>
      </c>
      <c r="M6087" s="4">
        <v>3</v>
      </c>
      <c r="N6087" s="4">
        <v>10</v>
      </c>
      <c r="O6087" s="2">
        <v>43417</v>
      </c>
      <c r="P6087" s="3">
        <v>0.28000000000000003</v>
      </c>
      <c r="Q6087" s="4">
        <v>1</v>
      </c>
      <c r="R6087" s="3">
        <v>6.9</v>
      </c>
      <c r="S60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7" t="str">
        <f>IF(AIRBNB[[#This Row],[RUIDO(dB)]]&lt;=4,"Silencioso",IF(AIRBNB[[#This Row],[RUIDO(dB)]]&lt;=5.5,"Poco Ruidoso","Ruidoso"))</f>
        <v>Ruidoso</v>
      </c>
      <c r="U6087" t="str">
        <f>IF(AND(AIRBNB[[#This Row],[PRECIO]]&lt;50,AIRBNB[[#This Row],[MIN_NOCHES]]&gt;3),"Dentro del presupuesto","No considerar")</f>
        <v>No considerar</v>
      </c>
      <c r="V6087" t="str">
        <f>VLOOKUP(AIRBNB[[#This Row],[HOST_ID]],Super_host[],5,FALSE)</f>
        <v>Host</v>
      </c>
    </row>
    <row r="6088" spans="1:22">
      <c r="A6088" s="4">
        <v>1304181</v>
      </c>
      <c r="B6088" t="s">
        <v>4690</v>
      </c>
      <c r="C6088" s="4">
        <v>7089676</v>
      </c>
      <c r="D6088" t="s">
        <v>4691</v>
      </c>
      <c r="E6088" t="s">
        <v>4692</v>
      </c>
      <c r="F6088" s="4">
        <v>10022</v>
      </c>
      <c r="G6088" s="13" t="s">
        <v>124</v>
      </c>
      <c r="H6088" s="13" t="s">
        <v>373</v>
      </c>
      <c r="I6088" s="1">
        <v>4075728</v>
      </c>
      <c r="J6088" s="1">
        <v>-7397152</v>
      </c>
      <c r="K6088" t="s">
        <v>40</v>
      </c>
      <c r="L6088" s="20">
        <v>50</v>
      </c>
      <c r="M6088" s="4">
        <v>1</v>
      </c>
      <c r="N6088" s="4">
        <v>49</v>
      </c>
      <c r="O6088" s="2">
        <v>43099</v>
      </c>
      <c r="P6088" s="3">
        <v>0.91</v>
      </c>
      <c r="Q6088" s="4">
        <v>1</v>
      </c>
      <c r="R6088" s="3">
        <v>5.6</v>
      </c>
      <c r="S60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8" t="str">
        <f>IF(AIRBNB[[#This Row],[RUIDO(dB)]]&lt;=4,"Silencioso",IF(AIRBNB[[#This Row],[RUIDO(dB)]]&lt;=5.5,"Poco Ruidoso","Ruidoso"))</f>
        <v>Ruidoso</v>
      </c>
      <c r="U6088" t="str">
        <f>IF(AND(AIRBNB[[#This Row],[PRECIO]]&lt;50,AIRBNB[[#This Row],[MIN_NOCHES]]&gt;3),"Dentro del presupuesto","No considerar")</f>
        <v>No considerar</v>
      </c>
      <c r="V6088" t="str">
        <f>VLOOKUP(AIRBNB[[#This Row],[HOST_ID]],Super_host[],5,FALSE)</f>
        <v>Host</v>
      </c>
    </row>
    <row r="6089" spans="1:22">
      <c r="A6089" s="4">
        <v>3703805</v>
      </c>
      <c r="B6089" t="s">
        <v>12995</v>
      </c>
      <c r="C6089" s="4">
        <v>6932160</v>
      </c>
      <c r="D6089" t="s">
        <v>5816</v>
      </c>
      <c r="E6089" t="s">
        <v>12996</v>
      </c>
      <c r="F6089" s="4">
        <v>11225</v>
      </c>
      <c r="G6089" s="13" t="s">
        <v>4662</v>
      </c>
      <c r="H6089" s="13" t="s">
        <v>9252</v>
      </c>
      <c r="I6089" s="1">
        <v>4066935</v>
      </c>
      <c r="J6089" s="1">
        <v>-739485</v>
      </c>
      <c r="K6089" t="s">
        <v>40</v>
      </c>
      <c r="L6089" s="20">
        <v>50</v>
      </c>
      <c r="M6089" s="4">
        <v>5</v>
      </c>
      <c r="N6089" s="4">
        <v>27</v>
      </c>
      <c r="O6089" s="2">
        <v>43398</v>
      </c>
      <c r="P6089" s="3">
        <v>0.7</v>
      </c>
      <c r="Q6089" s="4">
        <v>1</v>
      </c>
      <c r="R6089" s="3">
        <v>6.9</v>
      </c>
      <c r="S60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89" t="str">
        <f>IF(AIRBNB[[#This Row],[RUIDO(dB)]]&lt;=4,"Silencioso",IF(AIRBNB[[#This Row],[RUIDO(dB)]]&lt;=5.5,"Poco Ruidoso","Ruidoso"))</f>
        <v>Ruidoso</v>
      </c>
      <c r="U6089" t="str">
        <f>IF(AND(AIRBNB[[#This Row],[PRECIO]]&lt;50,AIRBNB[[#This Row],[MIN_NOCHES]]&gt;3),"Dentro del presupuesto","No considerar")</f>
        <v>No considerar</v>
      </c>
      <c r="V6089" t="str">
        <f>VLOOKUP(AIRBNB[[#This Row],[HOST_ID]],Super_host[],5,FALSE)</f>
        <v>Host</v>
      </c>
    </row>
    <row r="6090" spans="1:22">
      <c r="A6090" s="4">
        <v>3563271</v>
      </c>
      <c r="B6090" t="s">
        <v>13893</v>
      </c>
      <c r="C6090" s="4">
        <v>6911276</v>
      </c>
      <c r="D6090" t="s">
        <v>13894</v>
      </c>
      <c r="E6090" t="s">
        <v>13895</v>
      </c>
      <c r="F6090" s="4">
        <v>11238</v>
      </c>
      <c r="G6090" s="13" t="s">
        <v>4662</v>
      </c>
      <c r="H6090" s="13" t="s">
        <v>9387</v>
      </c>
      <c r="I6090" s="1">
        <v>406818</v>
      </c>
      <c r="J6090" s="1">
        <v>-7396238</v>
      </c>
      <c r="K6090" t="s">
        <v>40</v>
      </c>
      <c r="L6090" s="20">
        <v>50</v>
      </c>
      <c r="M6090" s="4">
        <v>1</v>
      </c>
      <c r="N6090" s="4">
        <v>83</v>
      </c>
      <c r="O6090" s="2">
        <v>43628</v>
      </c>
      <c r="P6090" s="3">
        <v>1.39</v>
      </c>
      <c r="Q6090" s="4">
        <v>1</v>
      </c>
      <c r="R6090" s="3">
        <v>6.9</v>
      </c>
      <c r="S60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0" t="str">
        <f>IF(AIRBNB[[#This Row],[RUIDO(dB)]]&lt;=4,"Silencioso",IF(AIRBNB[[#This Row],[RUIDO(dB)]]&lt;=5.5,"Poco Ruidoso","Ruidoso"))</f>
        <v>Ruidoso</v>
      </c>
      <c r="U6090" t="str">
        <f>IF(AND(AIRBNB[[#This Row],[PRECIO]]&lt;50,AIRBNB[[#This Row],[MIN_NOCHES]]&gt;3),"Dentro del presupuesto","No considerar")</f>
        <v>No considerar</v>
      </c>
      <c r="V6090" t="str">
        <f>VLOOKUP(AIRBNB[[#This Row],[HOST_ID]],Super_host[],5,FALSE)</f>
        <v>Host</v>
      </c>
    </row>
    <row r="6091" spans="1:22">
      <c r="A6091" s="4">
        <v>1245977</v>
      </c>
      <c r="B6091" t="s">
        <v>11641</v>
      </c>
      <c r="C6091" s="4">
        <v>6789857</v>
      </c>
      <c r="D6091" t="s">
        <v>10721</v>
      </c>
      <c r="E6091" t="s">
        <v>11642</v>
      </c>
      <c r="F6091" s="4">
        <v>11238</v>
      </c>
      <c r="G6091" s="13" t="s">
        <v>4662</v>
      </c>
      <c r="H6091" s="13" t="s">
        <v>9323</v>
      </c>
      <c r="I6091" s="1">
        <v>4067321</v>
      </c>
      <c r="J6091" s="1">
        <v>-7396574</v>
      </c>
      <c r="K6091" t="s">
        <v>5</v>
      </c>
      <c r="L6091" s="20">
        <v>50</v>
      </c>
      <c r="M6091" s="4">
        <v>5</v>
      </c>
      <c r="N6091" s="4">
        <v>12</v>
      </c>
      <c r="O6091" s="2">
        <v>42915</v>
      </c>
      <c r="P6091" s="3">
        <v>0.25</v>
      </c>
      <c r="Q6091" s="4">
        <v>1</v>
      </c>
      <c r="R6091" s="3">
        <v>6.9</v>
      </c>
      <c r="S60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1" t="str">
        <f>IF(AIRBNB[[#This Row],[RUIDO(dB)]]&lt;=4,"Silencioso",IF(AIRBNB[[#This Row],[RUIDO(dB)]]&lt;=5.5,"Poco Ruidoso","Ruidoso"))</f>
        <v>Ruidoso</v>
      </c>
      <c r="U6091" t="str">
        <f>IF(AND(AIRBNB[[#This Row],[PRECIO]]&lt;50,AIRBNB[[#This Row],[MIN_NOCHES]]&gt;3),"Dentro del presupuesto","No considerar")</f>
        <v>No considerar</v>
      </c>
      <c r="V6091" t="str">
        <f>VLOOKUP(AIRBNB[[#This Row],[HOST_ID]],Super_host[],5,FALSE)</f>
        <v>Host</v>
      </c>
    </row>
    <row r="6092" spans="1:22">
      <c r="A6092" s="4">
        <v>1358963</v>
      </c>
      <c r="B6092" t="s">
        <v>13865</v>
      </c>
      <c r="C6092" s="4">
        <v>6776157</v>
      </c>
      <c r="D6092" t="s">
        <v>13866</v>
      </c>
      <c r="E6092" t="s">
        <v>13867</v>
      </c>
      <c r="F6092" s="4">
        <v>11238</v>
      </c>
      <c r="G6092" s="13" t="s">
        <v>4662</v>
      </c>
      <c r="H6092" s="13" t="s">
        <v>9323</v>
      </c>
      <c r="I6092" s="1">
        <v>4067738</v>
      </c>
      <c r="J6092" s="1">
        <v>-7396509</v>
      </c>
      <c r="K6092" t="s">
        <v>40</v>
      </c>
      <c r="L6092" s="20">
        <v>50</v>
      </c>
      <c r="M6092" s="4">
        <v>1</v>
      </c>
      <c r="N6092" s="4">
        <v>96</v>
      </c>
      <c r="O6092" s="2">
        <v>43644</v>
      </c>
      <c r="P6092" s="3">
        <v>1.36</v>
      </c>
      <c r="Q6092" s="4">
        <v>1</v>
      </c>
      <c r="R6092" s="3">
        <v>6.9</v>
      </c>
      <c r="S60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2" t="str">
        <f>IF(AIRBNB[[#This Row],[RUIDO(dB)]]&lt;=4,"Silencioso",IF(AIRBNB[[#This Row],[RUIDO(dB)]]&lt;=5.5,"Poco Ruidoso","Ruidoso"))</f>
        <v>Ruidoso</v>
      </c>
      <c r="U6092" t="str">
        <f>IF(AND(AIRBNB[[#This Row],[PRECIO]]&lt;50,AIRBNB[[#This Row],[MIN_NOCHES]]&gt;3),"Dentro del presupuesto","No considerar")</f>
        <v>No considerar</v>
      </c>
      <c r="V6092" t="str">
        <f>VLOOKUP(AIRBNB[[#This Row],[HOST_ID]],Super_host[],5,FALSE)</f>
        <v>Host</v>
      </c>
    </row>
    <row r="6093" spans="1:22">
      <c r="A6093" s="4">
        <v>3817304</v>
      </c>
      <c r="B6093" t="s">
        <v>8761</v>
      </c>
      <c r="C6093" s="4">
        <v>6615826</v>
      </c>
      <c r="D6093" t="s">
        <v>353</v>
      </c>
      <c r="E6093" t="s">
        <v>8762</v>
      </c>
      <c r="F6093" s="4">
        <v>11104</v>
      </c>
      <c r="G6093" s="13" t="s">
        <v>7897</v>
      </c>
      <c r="H6093" s="13" t="s">
        <v>7923</v>
      </c>
      <c r="I6093" s="1">
        <v>4074219</v>
      </c>
      <c r="J6093" s="1">
        <v>-7392585</v>
      </c>
      <c r="K6093" t="s">
        <v>40</v>
      </c>
      <c r="L6093" s="20">
        <v>50</v>
      </c>
      <c r="M6093" s="4">
        <v>5</v>
      </c>
      <c r="N6093" s="4">
        <v>6</v>
      </c>
      <c r="O6093" s="2">
        <v>43640</v>
      </c>
      <c r="P6093" s="3">
        <v>1.41</v>
      </c>
      <c r="Q6093" s="4">
        <v>5</v>
      </c>
      <c r="R6093" s="3">
        <v>6.24</v>
      </c>
      <c r="S60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3" t="str">
        <f>IF(AIRBNB[[#This Row],[RUIDO(dB)]]&lt;=4,"Silencioso",IF(AIRBNB[[#This Row],[RUIDO(dB)]]&lt;=5.5,"Poco Ruidoso","Ruidoso"))</f>
        <v>Ruidoso</v>
      </c>
      <c r="U6093" t="str">
        <f>IF(AND(AIRBNB[[#This Row],[PRECIO]]&lt;50,AIRBNB[[#This Row],[MIN_NOCHES]]&gt;3),"Dentro del presupuesto","No considerar")</f>
        <v>No considerar</v>
      </c>
      <c r="V6093" t="str">
        <f>VLOOKUP(AIRBNB[[#This Row],[HOST_ID]],Super_host[],5,FALSE)</f>
        <v>Host</v>
      </c>
    </row>
    <row r="6094" spans="1:22">
      <c r="A6094" s="4">
        <v>1209069</v>
      </c>
      <c r="B6094" t="s">
        <v>15785</v>
      </c>
      <c r="C6094" s="4">
        <v>6602545</v>
      </c>
      <c r="D6094" t="s">
        <v>13467</v>
      </c>
      <c r="E6094" t="s">
        <v>15786</v>
      </c>
      <c r="F6094" s="4">
        <v>11215</v>
      </c>
      <c r="G6094" s="13" t="s">
        <v>4662</v>
      </c>
      <c r="H6094" s="13" t="s">
        <v>9262</v>
      </c>
      <c r="I6094" s="1">
        <v>406672</v>
      </c>
      <c r="J6094" s="1">
        <v>-7398986</v>
      </c>
      <c r="K6094" t="s">
        <v>40</v>
      </c>
      <c r="L6094" s="20">
        <v>50</v>
      </c>
      <c r="M6094" s="4">
        <v>90</v>
      </c>
      <c r="N6094" s="4">
        <v>0</v>
      </c>
      <c r="O6094" s="2">
        <v>42199</v>
      </c>
      <c r="P6094" s="3">
        <v>4.0999999999999996</v>
      </c>
      <c r="Q6094" s="4">
        <v>1</v>
      </c>
      <c r="R6094" s="3">
        <v>6.9</v>
      </c>
      <c r="S60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4" t="str">
        <f>IF(AIRBNB[[#This Row],[RUIDO(dB)]]&lt;=4,"Silencioso",IF(AIRBNB[[#This Row],[RUIDO(dB)]]&lt;=5.5,"Poco Ruidoso","Ruidoso"))</f>
        <v>Ruidoso</v>
      </c>
      <c r="U6094" t="str">
        <f>IF(AND(AIRBNB[[#This Row],[PRECIO]]&lt;50,AIRBNB[[#This Row],[MIN_NOCHES]]&gt;3),"Dentro del presupuesto","No considerar")</f>
        <v>No considerar</v>
      </c>
      <c r="V6094" t="str">
        <f>VLOOKUP(AIRBNB[[#This Row],[HOST_ID]],Super_host[],5,FALSE)</f>
        <v>Host</v>
      </c>
    </row>
    <row r="6095" spans="1:22">
      <c r="A6095" s="4">
        <v>6614604</v>
      </c>
      <c r="B6095" t="s">
        <v>7093</v>
      </c>
      <c r="C6095" s="4">
        <v>6492234</v>
      </c>
      <c r="D6095" t="s">
        <v>2039</v>
      </c>
      <c r="E6095" t="s">
        <v>7094</v>
      </c>
      <c r="F6095" s="4">
        <v>10032</v>
      </c>
      <c r="G6095" s="13" t="s">
        <v>124</v>
      </c>
      <c r="H6095" s="13" t="s">
        <v>125</v>
      </c>
      <c r="I6095" s="1">
        <v>4083721</v>
      </c>
      <c r="J6095" s="1">
        <v>-7393894</v>
      </c>
      <c r="K6095" t="s">
        <v>40</v>
      </c>
      <c r="L6095" s="20">
        <v>50</v>
      </c>
      <c r="M6095" s="4">
        <v>4</v>
      </c>
      <c r="N6095" s="4">
        <v>0</v>
      </c>
      <c r="O6095" s="2">
        <v>42326</v>
      </c>
      <c r="P6095" s="3">
        <v>4.13</v>
      </c>
      <c r="Q6095" s="4">
        <v>1</v>
      </c>
      <c r="R6095" s="3">
        <v>5.6</v>
      </c>
      <c r="S60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5" t="str">
        <f>IF(AIRBNB[[#This Row],[RUIDO(dB)]]&lt;=4,"Silencioso",IF(AIRBNB[[#This Row],[RUIDO(dB)]]&lt;=5.5,"Poco Ruidoso","Ruidoso"))</f>
        <v>Ruidoso</v>
      </c>
      <c r="U6095" t="str">
        <f>IF(AND(AIRBNB[[#This Row],[PRECIO]]&lt;50,AIRBNB[[#This Row],[MIN_NOCHES]]&gt;3),"Dentro del presupuesto","No considerar")</f>
        <v>No considerar</v>
      </c>
      <c r="V6095" t="str">
        <f>VLOOKUP(AIRBNB[[#This Row],[HOST_ID]],Super_host[],5,FALSE)</f>
        <v>Host</v>
      </c>
    </row>
    <row r="6096" spans="1:22">
      <c r="A6096" s="4">
        <v>2043049</v>
      </c>
      <c r="B6096" t="s">
        <v>12570</v>
      </c>
      <c r="C6096" s="4">
        <v>6447895</v>
      </c>
      <c r="D6096" t="s">
        <v>2569</v>
      </c>
      <c r="E6096" t="s">
        <v>12571</v>
      </c>
      <c r="F6096" s="4">
        <v>11233</v>
      </c>
      <c r="G6096" s="13" t="s">
        <v>4662</v>
      </c>
      <c r="H6096" s="13" t="s">
        <v>9274</v>
      </c>
      <c r="I6096" s="1">
        <v>4068673</v>
      </c>
      <c r="J6096" s="1">
        <v>-7391024</v>
      </c>
      <c r="K6096" t="s">
        <v>40</v>
      </c>
      <c r="L6096" s="20">
        <v>50</v>
      </c>
      <c r="M6096" s="4">
        <v>2</v>
      </c>
      <c r="N6096" s="4">
        <v>2</v>
      </c>
      <c r="O6096" s="2">
        <v>43570</v>
      </c>
      <c r="P6096" s="3">
        <v>0.5</v>
      </c>
      <c r="Q6096" s="4">
        <v>1</v>
      </c>
      <c r="R6096" s="3">
        <v>6.9</v>
      </c>
      <c r="S60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6" t="str">
        <f>IF(AIRBNB[[#This Row],[RUIDO(dB)]]&lt;=4,"Silencioso",IF(AIRBNB[[#This Row],[RUIDO(dB)]]&lt;=5.5,"Poco Ruidoso","Ruidoso"))</f>
        <v>Ruidoso</v>
      </c>
      <c r="U6096" t="str">
        <f>IF(AND(AIRBNB[[#This Row],[PRECIO]]&lt;50,AIRBNB[[#This Row],[MIN_NOCHES]]&gt;3),"Dentro del presupuesto","No considerar")</f>
        <v>No considerar</v>
      </c>
      <c r="V6096" t="str">
        <f>VLOOKUP(AIRBNB[[#This Row],[HOST_ID]],Super_host[],5,FALSE)</f>
        <v>Host</v>
      </c>
    </row>
    <row r="6097" spans="1:22">
      <c r="A6097" s="4">
        <v>2453739</v>
      </c>
      <c r="B6097" t="s">
        <v>10685</v>
      </c>
      <c r="C6097" s="4">
        <v>6369087</v>
      </c>
      <c r="D6097" t="s">
        <v>1380</v>
      </c>
      <c r="E6097" t="s">
        <v>10686</v>
      </c>
      <c r="F6097" s="4">
        <v>11238</v>
      </c>
      <c r="G6097" s="13" t="s">
        <v>4662</v>
      </c>
      <c r="H6097" s="13" t="s">
        <v>9252</v>
      </c>
      <c r="I6097" s="1">
        <v>4067652</v>
      </c>
      <c r="J6097" s="1">
        <v>-7395713</v>
      </c>
      <c r="K6097" t="s">
        <v>5</v>
      </c>
      <c r="L6097" s="20">
        <v>50</v>
      </c>
      <c r="M6097" s="4">
        <v>5</v>
      </c>
      <c r="N6097" s="4">
        <v>7</v>
      </c>
      <c r="O6097" s="2">
        <v>43333</v>
      </c>
      <c r="P6097" s="3">
        <v>0.11</v>
      </c>
      <c r="Q6097" s="4">
        <v>1</v>
      </c>
      <c r="R6097" s="3">
        <v>6.9</v>
      </c>
      <c r="S60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7" t="str">
        <f>IF(AIRBNB[[#This Row],[RUIDO(dB)]]&lt;=4,"Silencioso",IF(AIRBNB[[#This Row],[RUIDO(dB)]]&lt;=5.5,"Poco Ruidoso","Ruidoso"))</f>
        <v>Ruidoso</v>
      </c>
      <c r="U6097" t="str">
        <f>IF(AND(AIRBNB[[#This Row],[PRECIO]]&lt;50,AIRBNB[[#This Row],[MIN_NOCHES]]&gt;3),"Dentro del presupuesto","No considerar")</f>
        <v>No considerar</v>
      </c>
      <c r="V6097" t="str">
        <f>VLOOKUP(AIRBNB[[#This Row],[HOST_ID]],Super_host[],5,FALSE)</f>
        <v>Host</v>
      </c>
    </row>
    <row r="6098" spans="1:22">
      <c r="A6098" s="4">
        <v>2879157</v>
      </c>
      <c r="B6098" t="s">
        <v>4823</v>
      </c>
      <c r="C6098" s="4">
        <v>6122006</v>
      </c>
      <c r="D6098" t="s">
        <v>4418</v>
      </c>
      <c r="E6098" t="s">
        <v>4824</v>
      </c>
      <c r="F6098" s="4">
        <v>10027</v>
      </c>
      <c r="G6098" s="13" t="s">
        <v>124</v>
      </c>
      <c r="H6098" s="13" t="s">
        <v>245</v>
      </c>
      <c r="I6098" s="1">
        <v>4081153</v>
      </c>
      <c r="J6098" s="1">
        <v>-7395856</v>
      </c>
      <c r="K6098" t="s">
        <v>5</v>
      </c>
      <c r="L6098" s="20">
        <v>50</v>
      </c>
      <c r="M6098" s="4">
        <v>2</v>
      </c>
      <c r="N6098" s="4">
        <v>27</v>
      </c>
      <c r="O6098" s="2">
        <v>43632</v>
      </c>
      <c r="P6098" s="3">
        <v>1</v>
      </c>
      <c r="Q6098" s="4">
        <v>1</v>
      </c>
      <c r="R6098" s="3">
        <v>5.6</v>
      </c>
      <c r="S60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8" t="str">
        <f>IF(AIRBNB[[#This Row],[RUIDO(dB)]]&lt;=4,"Silencioso",IF(AIRBNB[[#This Row],[RUIDO(dB)]]&lt;=5.5,"Poco Ruidoso","Ruidoso"))</f>
        <v>Ruidoso</v>
      </c>
      <c r="U6098" t="str">
        <f>IF(AND(AIRBNB[[#This Row],[PRECIO]]&lt;50,AIRBNB[[#This Row],[MIN_NOCHES]]&gt;3),"Dentro del presupuesto","No considerar")</f>
        <v>No considerar</v>
      </c>
      <c r="V6098" t="str">
        <f>VLOOKUP(AIRBNB[[#This Row],[HOST_ID]],Super_host[],5,FALSE)</f>
        <v>Host</v>
      </c>
    </row>
    <row r="6099" spans="1:22">
      <c r="A6099" s="4">
        <v>5277117</v>
      </c>
      <c r="B6099" t="s">
        <v>9462</v>
      </c>
      <c r="C6099" s="4">
        <v>6023360</v>
      </c>
      <c r="D6099" t="s">
        <v>869</v>
      </c>
      <c r="E6099" t="s">
        <v>9463</v>
      </c>
      <c r="F6099" s="4">
        <v>11216</v>
      </c>
      <c r="G6099" s="13" t="s">
        <v>4662</v>
      </c>
      <c r="H6099" s="13" t="s">
        <v>9252</v>
      </c>
      <c r="I6099" s="1">
        <v>4067221</v>
      </c>
      <c r="J6099" s="1">
        <v>-7395584</v>
      </c>
      <c r="K6099" t="s">
        <v>40</v>
      </c>
      <c r="L6099" s="20">
        <v>50</v>
      </c>
      <c r="M6099" s="4">
        <v>1</v>
      </c>
      <c r="N6099" s="4">
        <v>1</v>
      </c>
      <c r="O6099" s="2">
        <v>42140</v>
      </c>
      <c r="P6099" s="3">
        <v>0.02</v>
      </c>
      <c r="Q6099" s="4">
        <v>1</v>
      </c>
      <c r="R6099" s="3">
        <v>6.9</v>
      </c>
      <c r="S60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099" t="str">
        <f>IF(AIRBNB[[#This Row],[RUIDO(dB)]]&lt;=4,"Silencioso",IF(AIRBNB[[#This Row],[RUIDO(dB)]]&lt;=5.5,"Poco Ruidoso","Ruidoso"))</f>
        <v>Ruidoso</v>
      </c>
      <c r="U6099" t="str">
        <f>IF(AND(AIRBNB[[#This Row],[PRECIO]]&lt;50,AIRBNB[[#This Row],[MIN_NOCHES]]&gt;3),"Dentro del presupuesto","No considerar")</f>
        <v>No considerar</v>
      </c>
      <c r="V6099" t="str">
        <f>VLOOKUP(AIRBNB[[#This Row],[HOST_ID]],Super_host[],5,FALSE)</f>
        <v>Host</v>
      </c>
    </row>
    <row r="6100" spans="1:22">
      <c r="A6100" s="4">
        <v>1072212</v>
      </c>
      <c r="B6100" t="s">
        <v>5695</v>
      </c>
      <c r="C6100" s="4">
        <v>5897760</v>
      </c>
      <c r="D6100" t="s">
        <v>5696</v>
      </c>
      <c r="E6100" t="s">
        <v>5697</v>
      </c>
      <c r="F6100" s="4">
        <v>10039</v>
      </c>
      <c r="G6100" s="13" t="s">
        <v>124</v>
      </c>
      <c r="H6100" s="13" t="s">
        <v>148</v>
      </c>
      <c r="I6100" s="1">
        <v>40825</v>
      </c>
      <c r="J6100" s="1">
        <v>-7394132</v>
      </c>
      <c r="K6100" t="s">
        <v>40</v>
      </c>
      <c r="L6100" s="20">
        <v>50</v>
      </c>
      <c r="M6100" s="4">
        <v>3</v>
      </c>
      <c r="N6100" s="4">
        <v>145</v>
      </c>
      <c r="O6100" s="2">
        <v>43625</v>
      </c>
      <c r="P6100" s="3">
        <v>1.97</v>
      </c>
      <c r="Q6100" s="4">
        <v>1</v>
      </c>
      <c r="R6100" s="3">
        <v>5.6</v>
      </c>
      <c r="S61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0" t="str">
        <f>IF(AIRBNB[[#This Row],[RUIDO(dB)]]&lt;=4,"Silencioso",IF(AIRBNB[[#This Row],[RUIDO(dB)]]&lt;=5.5,"Poco Ruidoso","Ruidoso"))</f>
        <v>Ruidoso</v>
      </c>
      <c r="U6100" t="str">
        <f>IF(AND(AIRBNB[[#This Row],[PRECIO]]&lt;50,AIRBNB[[#This Row],[MIN_NOCHES]]&gt;3),"Dentro del presupuesto","No considerar")</f>
        <v>No considerar</v>
      </c>
      <c r="V6100" t="str">
        <f>VLOOKUP(AIRBNB[[#This Row],[HOST_ID]],Super_host[],5,FALSE)</f>
        <v>Host</v>
      </c>
    </row>
    <row r="6101" spans="1:22">
      <c r="A6101" s="4">
        <v>1021005</v>
      </c>
      <c r="B6101" t="s">
        <v>9666</v>
      </c>
      <c r="C6101" s="4">
        <v>5619749</v>
      </c>
      <c r="D6101" t="s">
        <v>1579</v>
      </c>
      <c r="E6101" t="s">
        <v>9667</v>
      </c>
      <c r="F6101" s="4">
        <v>11205</v>
      </c>
      <c r="G6101" s="13" t="s">
        <v>4662</v>
      </c>
      <c r="H6101" s="13" t="s">
        <v>9230</v>
      </c>
      <c r="I6101" s="1">
        <v>4069017</v>
      </c>
      <c r="J6101" s="1">
        <v>-7395493</v>
      </c>
      <c r="K6101" t="s">
        <v>40</v>
      </c>
      <c r="L6101" s="20">
        <v>50</v>
      </c>
      <c r="M6101" s="4">
        <v>28</v>
      </c>
      <c r="N6101" s="4">
        <v>1</v>
      </c>
      <c r="O6101" s="2">
        <v>42738</v>
      </c>
      <c r="P6101" s="3">
        <v>0.03</v>
      </c>
      <c r="Q6101" s="4">
        <v>1</v>
      </c>
      <c r="R6101" s="3">
        <v>6.9</v>
      </c>
      <c r="S61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1" t="str">
        <f>IF(AIRBNB[[#This Row],[RUIDO(dB)]]&lt;=4,"Silencioso",IF(AIRBNB[[#This Row],[RUIDO(dB)]]&lt;=5.5,"Poco Ruidoso","Ruidoso"))</f>
        <v>Ruidoso</v>
      </c>
      <c r="U6101" t="str">
        <f>IF(AND(AIRBNB[[#This Row],[PRECIO]]&lt;50,AIRBNB[[#This Row],[MIN_NOCHES]]&gt;3),"Dentro del presupuesto","No considerar")</f>
        <v>No considerar</v>
      </c>
      <c r="V6101" t="str">
        <f>VLOOKUP(AIRBNB[[#This Row],[HOST_ID]],Super_host[],5,FALSE)</f>
        <v>Host</v>
      </c>
    </row>
    <row r="6102" spans="1:22">
      <c r="A6102" s="4">
        <v>947810</v>
      </c>
      <c r="B6102" t="s">
        <v>2245</v>
      </c>
      <c r="C6102" s="4">
        <v>5138312</v>
      </c>
      <c r="D6102" t="s">
        <v>2246</v>
      </c>
      <c r="E6102" t="s">
        <v>2247</v>
      </c>
      <c r="F6102" s="4">
        <v>10075</v>
      </c>
      <c r="G6102" s="13" t="s">
        <v>124</v>
      </c>
      <c r="H6102" s="13" t="s">
        <v>129</v>
      </c>
      <c r="I6102" s="1">
        <v>4077464</v>
      </c>
      <c r="J6102" s="1">
        <v>-7395695</v>
      </c>
      <c r="K6102" t="s">
        <v>40</v>
      </c>
      <c r="L6102" s="20">
        <v>50</v>
      </c>
      <c r="M6102" s="4">
        <v>20</v>
      </c>
      <c r="N6102" s="4">
        <v>11</v>
      </c>
      <c r="O6102" s="2">
        <v>43619</v>
      </c>
      <c r="P6102" s="3">
        <v>0.16</v>
      </c>
      <c r="Q6102" s="4">
        <v>1</v>
      </c>
      <c r="R6102" s="3">
        <v>5.6</v>
      </c>
      <c r="S61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2" t="str">
        <f>IF(AIRBNB[[#This Row],[RUIDO(dB)]]&lt;=4,"Silencioso",IF(AIRBNB[[#This Row],[RUIDO(dB)]]&lt;=5.5,"Poco Ruidoso","Ruidoso"))</f>
        <v>Ruidoso</v>
      </c>
      <c r="U6102" t="str">
        <f>IF(AND(AIRBNB[[#This Row],[PRECIO]]&lt;50,AIRBNB[[#This Row],[MIN_NOCHES]]&gt;3),"Dentro del presupuesto","No considerar")</f>
        <v>No considerar</v>
      </c>
      <c r="V6102" t="str">
        <f>VLOOKUP(AIRBNB[[#This Row],[HOST_ID]],Super_host[],5,FALSE)</f>
        <v>Host</v>
      </c>
    </row>
    <row r="6103" spans="1:22">
      <c r="A6103" s="4">
        <v>6622389</v>
      </c>
      <c r="B6103" t="s">
        <v>9473</v>
      </c>
      <c r="C6103" s="4">
        <v>5025809</v>
      </c>
      <c r="D6103" t="s">
        <v>442</v>
      </c>
      <c r="E6103" t="s">
        <v>9474</v>
      </c>
      <c r="F6103" s="4">
        <v>11238</v>
      </c>
      <c r="G6103" s="13" t="s">
        <v>4662</v>
      </c>
      <c r="H6103" s="13" t="s">
        <v>9252</v>
      </c>
      <c r="I6103" s="1">
        <v>406737</v>
      </c>
      <c r="J6103" s="1">
        <v>-7395913</v>
      </c>
      <c r="K6103" t="s">
        <v>5</v>
      </c>
      <c r="L6103" s="20">
        <v>50</v>
      </c>
      <c r="M6103" s="4">
        <v>1</v>
      </c>
      <c r="N6103" s="4">
        <v>1</v>
      </c>
      <c r="O6103" s="2">
        <v>42191</v>
      </c>
      <c r="P6103" s="3">
        <v>0.02</v>
      </c>
      <c r="Q6103" s="4">
        <v>1</v>
      </c>
      <c r="R6103" s="3">
        <v>6.9</v>
      </c>
      <c r="S61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3" t="str">
        <f>IF(AIRBNB[[#This Row],[RUIDO(dB)]]&lt;=4,"Silencioso",IF(AIRBNB[[#This Row],[RUIDO(dB)]]&lt;=5.5,"Poco Ruidoso","Ruidoso"))</f>
        <v>Ruidoso</v>
      </c>
      <c r="U6103" t="str">
        <f>IF(AND(AIRBNB[[#This Row],[PRECIO]]&lt;50,AIRBNB[[#This Row],[MIN_NOCHES]]&gt;3),"Dentro del presupuesto","No considerar")</f>
        <v>No considerar</v>
      </c>
      <c r="V6103" t="str">
        <f>VLOOKUP(AIRBNB[[#This Row],[HOST_ID]],Super_host[],5,FALSE)</f>
        <v>Host</v>
      </c>
    </row>
    <row r="6104" spans="1:22">
      <c r="A6104" s="4">
        <v>907966</v>
      </c>
      <c r="B6104" t="s">
        <v>12348</v>
      </c>
      <c r="C6104" s="4">
        <v>4864306</v>
      </c>
      <c r="D6104" t="s">
        <v>1918</v>
      </c>
      <c r="E6104" t="s">
        <v>12349</v>
      </c>
      <c r="F6104" s="4">
        <v>11222</v>
      </c>
      <c r="G6104" s="13" t="s">
        <v>4662</v>
      </c>
      <c r="H6104" s="13" t="s">
        <v>9249</v>
      </c>
      <c r="I6104" s="1">
        <v>4072676</v>
      </c>
      <c r="J6104" s="1">
        <v>-7395529</v>
      </c>
      <c r="K6104" t="s">
        <v>40</v>
      </c>
      <c r="L6104" s="20">
        <v>50</v>
      </c>
      <c r="M6104" s="4">
        <v>2</v>
      </c>
      <c r="N6104" s="4">
        <v>30</v>
      </c>
      <c r="O6104" s="2">
        <v>43648</v>
      </c>
      <c r="P6104" s="3">
        <v>0.42</v>
      </c>
      <c r="Q6104" s="4">
        <v>1</v>
      </c>
      <c r="R6104" s="3">
        <v>6.9</v>
      </c>
      <c r="S61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4" t="str">
        <f>IF(AIRBNB[[#This Row],[RUIDO(dB)]]&lt;=4,"Silencioso",IF(AIRBNB[[#This Row],[RUIDO(dB)]]&lt;=5.5,"Poco Ruidoso","Ruidoso"))</f>
        <v>Ruidoso</v>
      </c>
      <c r="U6104" t="str">
        <f>IF(AND(AIRBNB[[#This Row],[PRECIO]]&lt;50,AIRBNB[[#This Row],[MIN_NOCHES]]&gt;3),"Dentro del presupuesto","No considerar")</f>
        <v>No considerar</v>
      </c>
      <c r="V6104" t="str">
        <f>VLOOKUP(AIRBNB[[#This Row],[HOST_ID]],Super_host[],5,FALSE)</f>
        <v>Host</v>
      </c>
    </row>
    <row r="6105" spans="1:22">
      <c r="A6105" s="4">
        <v>1693524</v>
      </c>
      <c r="B6105" t="s">
        <v>11511</v>
      </c>
      <c r="C6105" s="4">
        <v>4864306</v>
      </c>
      <c r="D6105" t="s">
        <v>1918</v>
      </c>
      <c r="E6105" t="s">
        <v>11512</v>
      </c>
      <c r="F6105" s="4">
        <v>11222</v>
      </c>
      <c r="G6105" s="13" t="s">
        <v>4662</v>
      </c>
      <c r="H6105" s="13" t="s">
        <v>9249</v>
      </c>
      <c r="I6105" s="1">
        <v>4072668</v>
      </c>
      <c r="J6105" s="1">
        <v>-7395555</v>
      </c>
      <c r="K6105" t="s">
        <v>40</v>
      </c>
      <c r="L6105" s="20">
        <v>50</v>
      </c>
      <c r="M6105" s="4">
        <v>2</v>
      </c>
      <c r="N6105" s="4">
        <v>13</v>
      </c>
      <c r="O6105" s="2">
        <v>43633</v>
      </c>
      <c r="P6105" s="3">
        <v>0.22</v>
      </c>
      <c r="Q6105" s="4">
        <v>1</v>
      </c>
      <c r="R6105" s="3">
        <v>6.9</v>
      </c>
      <c r="S61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5" t="str">
        <f>IF(AIRBNB[[#This Row],[RUIDO(dB)]]&lt;=4,"Silencioso",IF(AIRBNB[[#This Row],[RUIDO(dB)]]&lt;=5.5,"Poco Ruidoso","Ruidoso"))</f>
        <v>Ruidoso</v>
      </c>
      <c r="U6105" t="str">
        <f>IF(AND(AIRBNB[[#This Row],[PRECIO]]&lt;50,AIRBNB[[#This Row],[MIN_NOCHES]]&gt;3),"Dentro del presupuesto","No considerar")</f>
        <v>No considerar</v>
      </c>
      <c r="V6105" t="str">
        <f>VLOOKUP(AIRBNB[[#This Row],[HOST_ID]],Super_host[],5,FALSE)</f>
        <v>Host</v>
      </c>
    </row>
    <row r="6106" spans="1:22">
      <c r="A6106" s="4">
        <v>5346488</v>
      </c>
      <c r="B6106" t="s">
        <v>15820</v>
      </c>
      <c r="C6106" s="4">
        <v>4731044</v>
      </c>
      <c r="D6106" t="s">
        <v>14077</v>
      </c>
      <c r="E6106" t="s">
        <v>15821</v>
      </c>
      <c r="F6106" s="4">
        <v>11206</v>
      </c>
      <c r="G6106" s="13" t="s">
        <v>4662</v>
      </c>
      <c r="H6106" s="13" t="s">
        <v>9230</v>
      </c>
      <c r="I6106" s="1">
        <v>40694</v>
      </c>
      <c r="J6106" s="1">
        <v>-7393472</v>
      </c>
      <c r="K6106" t="s">
        <v>40</v>
      </c>
      <c r="L6106" s="20">
        <v>50</v>
      </c>
      <c r="M6106" s="4">
        <v>14</v>
      </c>
      <c r="N6106" s="4">
        <v>0</v>
      </c>
      <c r="O6106" s="2">
        <v>43631</v>
      </c>
      <c r="P6106" s="3">
        <v>0.1</v>
      </c>
      <c r="Q6106" s="4">
        <v>1</v>
      </c>
      <c r="R6106" s="3">
        <v>6.9</v>
      </c>
      <c r="S61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6" t="str">
        <f>IF(AIRBNB[[#This Row],[RUIDO(dB)]]&lt;=4,"Silencioso",IF(AIRBNB[[#This Row],[RUIDO(dB)]]&lt;=5.5,"Poco Ruidoso","Ruidoso"))</f>
        <v>Ruidoso</v>
      </c>
      <c r="U6106" t="str">
        <f>IF(AND(AIRBNB[[#This Row],[PRECIO]]&lt;50,AIRBNB[[#This Row],[MIN_NOCHES]]&gt;3),"Dentro del presupuesto","No considerar")</f>
        <v>No considerar</v>
      </c>
      <c r="V6106" t="str">
        <f>VLOOKUP(AIRBNB[[#This Row],[HOST_ID]],Super_host[],5,FALSE)</f>
        <v>Host</v>
      </c>
    </row>
    <row r="6107" spans="1:22">
      <c r="A6107" s="4">
        <v>2620837</v>
      </c>
      <c r="B6107" t="s">
        <v>10800</v>
      </c>
      <c r="C6107" s="4">
        <v>4691967</v>
      </c>
      <c r="D6107" t="s">
        <v>150</v>
      </c>
      <c r="E6107" t="s">
        <v>10801</v>
      </c>
      <c r="F6107" s="4">
        <v>11206</v>
      </c>
      <c r="G6107" s="13" t="s">
        <v>4662</v>
      </c>
      <c r="H6107" s="13" t="s">
        <v>9274</v>
      </c>
      <c r="I6107" s="1">
        <v>4070065</v>
      </c>
      <c r="J6107" s="1">
        <v>-7393862</v>
      </c>
      <c r="K6107" t="s">
        <v>40</v>
      </c>
      <c r="L6107" s="20">
        <v>50</v>
      </c>
      <c r="M6107" s="4">
        <v>5</v>
      </c>
      <c r="N6107" s="4">
        <v>5</v>
      </c>
      <c r="O6107" s="2">
        <v>42983</v>
      </c>
      <c r="P6107" s="3">
        <v>0.12</v>
      </c>
      <c r="Q6107" s="4">
        <v>1</v>
      </c>
      <c r="R6107" s="3">
        <v>6.9</v>
      </c>
      <c r="S61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7" t="str">
        <f>IF(AIRBNB[[#This Row],[RUIDO(dB)]]&lt;=4,"Silencioso",IF(AIRBNB[[#This Row],[RUIDO(dB)]]&lt;=5.5,"Poco Ruidoso","Ruidoso"))</f>
        <v>Ruidoso</v>
      </c>
      <c r="U6107" t="str">
        <f>IF(AND(AIRBNB[[#This Row],[PRECIO]]&lt;50,AIRBNB[[#This Row],[MIN_NOCHES]]&gt;3),"Dentro del presupuesto","No considerar")</f>
        <v>No considerar</v>
      </c>
      <c r="V6107" t="str">
        <f>VLOOKUP(AIRBNB[[#This Row],[HOST_ID]],Super_host[],5,FALSE)</f>
        <v>Host</v>
      </c>
    </row>
    <row r="6108" spans="1:22">
      <c r="A6108" s="4">
        <v>3673938</v>
      </c>
      <c r="B6108" t="s">
        <v>13147</v>
      </c>
      <c r="C6108" s="4">
        <v>4578923</v>
      </c>
      <c r="D6108" t="s">
        <v>13148</v>
      </c>
      <c r="E6108" t="s">
        <v>13149</v>
      </c>
      <c r="F6108" s="4">
        <v>11205</v>
      </c>
      <c r="G6108" s="13" t="s">
        <v>4662</v>
      </c>
      <c r="H6108" s="13" t="s">
        <v>9230</v>
      </c>
      <c r="I6108" s="1">
        <v>4069437</v>
      </c>
      <c r="J6108" s="1">
        <v>-7395841</v>
      </c>
      <c r="K6108" t="s">
        <v>40</v>
      </c>
      <c r="L6108" s="20">
        <v>50</v>
      </c>
      <c r="M6108" s="4">
        <v>5</v>
      </c>
      <c r="N6108" s="4">
        <v>18</v>
      </c>
      <c r="O6108" s="2">
        <v>43604</v>
      </c>
      <c r="P6108" s="3">
        <v>0.79</v>
      </c>
      <c r="Q6108" s="4">
        <v>1</v>
      </c>
      <c r="R6108" s="3">
        <v>6.9</v>
      </c>
      <c r="S61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8" t="str">
        <f>IF(AIRBNB[[#This Row],[RUIDO(dB)]]&lt;=4,"Silencioso",IF(AIRBNB[[#This Row],[RUIDO(dB)]]&lt;=5.5,"Poco Ruidoso","Ruidoso"))</f>
        <v>Ruidoso</v>
      </c>
      <c r="U6108" t="str">
        <f>IF(AND(AIRBNB[[#This Row],[PRECIO]]&lt;50,AIRBNB[[#This Row],[MIN_NOCHES]]&gt;3),"Dentro del presupuesto","No considerar")</f>
        <v>No considerar</v>
      </c>
      <c r="V6108" t="str">
        <f>VLOOKUP(AIRBNB[[#This Row],[HOST_ID]],Super_host[],5,FALSE)</f>
        <v>Host</v>
      </c>
    </row>
    <row r="6109" spans="1:22">
      <c r="A6109" s="4">
        <v>855919</v>
      </c>
      <c r="B6109" t="s">
        <v>5274</v>
      </c>
      <c r="C6109" s="4">
        <v>4473860</v>
      </c>
      <c r="D6109" t="s">
        <v>7</v>
      </c>
      <c r="E6109" t="s">
        <v>3045</v>
      </c>
      <c r="F6109" s="4">
        <v>10027</v>
      </c>
      <c r="G6109" s="13" t="s">
        <v>124</v>
      </c>
      <c r="H6109" s="13" t="s">
        <v>148</v>
      </c>
      <c r="I6109" s="1">
        <v>4080845</v>
      </c>
      <c r="J6109" s="1">
        <v>-7394435</v>
      </c>
      <c r="K6109" t="s">
        <v>5</v>
      </c>
      <c r="L6109" s="20">
        <v>50</v>
      </c>
      <c r="M6109" s="4">
        <v>1</v>
      </c>
      <c r="N6109" s="4">
        <v>64</v>
      </c>
      <c r="O6109" s="2">
        <v>43647</v>
      </c>
      <c r="P6109" s="3">
        <v>1.37</v>
      </c>
      <c r="Q6109" s="4">
        <v>1</v>
      </c>
      <c r="R6109" s="3">
        <v>5.6</v>
      </c>
      <c r="S61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09" t="str">
        <f>IF(AIRBNB[[#This Row],[RUIDO(dB)]]&lt;=4,"Silencioso",IF(AIRBNB[[#This Row],[RUIDO(dB)]]&lt;=5.5,"Poco Ruidoso","Ruidoso"))</f>
        <v>Ruidoso</v>
      </c>
      <c r="U6109" t="str">
        <f>IF(AND(AIRBNB[[#This Row],[PRECIO]]&lt;50,AIRBNB[[#This Row],[MIN_NOCHES]]&gt;3),"Dentro del presupuesto","No considerar")</f>
        <v>No considerar</v>
      </c>
      <c r="V6109" t="str">
        <f>VLOOKUP(AIRBNB[[#This Row],[HOST_ID]],Super_host[],5,FALSE)</f>
        <v>Host</v>
      </c>
    </row>
    <row r="6110" spans="1:22">
      <c r="A6110" s="4">
        <v>867020</v>
      </c>
      <c r="B6110" t="s">
        <v>11647</v>
      </c>
      <c r="C6110" s="4">
        <v>4363775</v>
      </c>
      <c r="D6110" t="s">
        <v>11648</v>
      </c>
      <c r="E6110" t="s">
        <v>11649</v>
      </c>
      <c r="F6110" s="4">
        <v>11222</v>
      </c>
      <c r="G6110" s="13" t="s">
        <v>4662</v>
      </c>
      <c r="H6110" s="13" t="s">
        <v>9249</v>
      </c>
      <c r="I6110" s="1">
        <v>4073404</v>
      </c>
      <c r="J6110" s="1">
        <v>-7395737</v>
      </c>
      <c r="K6110" t="s">
        <v>40</v>
      </c>
      <c r="L6110" s="20">
        <v>50</v>
      </c>
      <c r="M6110" s="4">
        <v>31</v>
      </c>
      <c r="N6110" s="4">
        <v>10</v>
      </c>
      <c r="O6110" s="2">
        <v>43301</v>
      </c>
      <c r="P6110" s="3">
        <v>0.25</v>
      </c>
      <c r="Q6110" s="4">
        <v>1</v>
      </c>
      <c r="R6110" s="3">
        <v>6.9</v>
      </c>
      <c r="S61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0" t="str">
        <f>IF(AIRBNB[[#This Row],[RUIDO(dB)]]&lt;=4,"Silencioso",IF(AIRBNB[[#This Row],[RUIDO(dB)]]&lt;=5.5,"Poco Ruidoso","Ruidoso"))</f>
        <v>Ruidoso</v>
      </c>
      <c r="U6110" t="str">
        <f>IF(AND(AIRBNB[[#This Row],[PRECIO]]&lt;50,AIRBNB[[#This Row],[MIN_NOCHES]]&gt;3),"Dentro del presupuesto","No considerar")</f>
        <v>No considerar</v>
      </c>
      <c r="V6110" t="str">
        <f>VLOOKUP(AIRBNB[[#This Row],[HOST_ID]],Super_host[],5,FALSE)</f>
        <v>Host</v>
      </c>
    </row>
    <row r="6111" spans="1:22">
      <c r="A6111" s="4">
        <v>826603</v>
      </c>
      <c r="B6111" t="s">
        <v>12615</v>
      </c>
      <c r="C6111" s="4">
        <v>4079140</v>
      </c>
      <c r="D6111" t="s">
        <v>3393</v>
      </c>
      <c r="E6111" t="s">
        <v>12616</v>
      </c>
      <c r="F6111" s="4">
        <v>11238</v>
      </c>
      <c r="G6111" s="13" t="s">
        <v>4662</v>
      </c>
      <c r="H6111" s="13" t="s">
        <v>9252</v>
      </c>
      <c r="I6111" s="1">
        <v>4067828</v>
      </c>
      <c r="J6111" s="1">
        <v>-7395646</v>
      </c>
      <c r="K6111" t="s">
        <v>40</v>
      </c>
      <c r="L6111" s="20">
        <v>50</v>
      </c>
      <c r="M6111" s="4">
        <v>2</v>
      </c>
      <c r="N6111" s="4">
        <v>37</v>
      </c>
      <c r="O6111" s="2">
        <v>42318</v>
      </c>
      <c r="P6111" s="3">
        <v>0.52</v>
      </c>
      <c r="Q6111" s="4">
        <v>1</v>
      </c>
      <c r="R6111" s="3">
        <v>6.9</v>
      </c>
      <c r="S61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1" t="str">
        <f>IF(AIRBNB[[#This Row],[RUIDO(dB)]]&lt;=4,"Silencioso",IF(AIRBNB[[#This Row],[RUIDO(dB)]]&lt;=5.5,"Poco Ruidoso","Ruidoso"))</f>
        <v>Ruidoso</v>
      </c>
      <c r="U6111" t="str">
        <f>IF(AND(AIRBNB[[#This Row],[PRECIO]]&lt;50,AIRBNB[[#This Row],[MIN_NOCHES]]&gt;3),"Dentro del presupuesto","No considerar")</f>
        <v>No considerar</v>
      </c>
      <c r="V6111" t="str">
        <f>VLOOKUP(AIRBNB[[#This Row],[HOST_ID]],Super_host[],5,FALSE)</f>
        <v>Host</v>
      </c>
    </row>
    <row r="6112" spans="1:22">
      <c r="A6112" s="4">
        <v>763965</v>
      </c>
      <c r="B6112" t="s">
        <v>3208</v>
      </c>
      <c r="C6112" s="4">
        <v>4027283</v>
      </c>
      <c r="D6112" t="s">
        <v>3209</v>
      </c>
      <c r="E6112" t="s">
        <v>3210</v>
      </c>
      <c r="F6112" s="4">
        <v>10035</v>
      </c>
      <c r="G6112" s="13" t="s">
        <v>124</v>
      </c>
      <c r="H6112" s="13" t="s">
        <v>219</v>
      </c>
      <c r="I6112" s="1">
        <v>4080826</v>
      </c>
      <c r="J6112" s="1">
        <v>-7393401</v>
      </c>
      <c r="K6112" t="s">
        <v>5</v>
      </c>
      <c r="L6112" s="20">
        <v>50</v>
      </c>
      <c r="M6112" s="4">
        <v>4</v>
      </c>
      <c r="N6112" s="4">
        <v>24</v>
      </c>
      <c r="O6112" s="2">
        <v>42065</v>
      </c>
      <c r="P6112" s="3">
        <v>0.3</v>
      </c>
      <c r="Q6112" s="4">
        <v>1</v>
      </c>
      <c r="R6112" s="3">
        <v>5.6</v>
      </c>
      <c r="S61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2" t="str">
        <f>IF(AIRBNB[[#This Row],[RUIDO(dB)]]&lt;=4,"Silencioso",IF(AIRBNB[[#This Row],[RUIDO(dB)]]&lt;=5.5,"Poco Ruidoso","Ruidoso"))</f>
        <v>Ruidoso</v>
      </c>
      <c r="U6112" t="str">
        <f>IF(AND(AIRBNB[[#This Row],[PRECIO]]&lt;50,AIRBNB[[#This Row],[MIN_NOCHES]]&gt;3),"Dentro del presupuesto","No considerar")</f>
        <v>No considerar</v>
      </c>
      <c r="V6112" t="str">
        <f>VLOOKUP(AIRBNB[[#This Row],[HOST_ID]],Super_host[],5,FALSE)</f>
        <v>Host</v>
      </c>
    </row>
    <row r="6113" spans="1:22">
      <c r="A6113" s="4">
        <v>742779</v>
      </c>
      <c r="B6113" t="s">
        <v>1542</v>
      </c>
      <c r="C6113" s="4">
        <v>3889339</v>
      </c>
      <c r="D6113" t="s">
        <v>1543</v>
      </c>
      <c r="E6113" t="s">
        <v>1544</v>
      </c>
      <c r="F6113" s="4">
        <v>10025</v>
      </c>
      <c r="G6113" s="13" t="s">
        <v>124</v>
      </c>
      <c r="H6113" s="13" t="s">
        <v>245</v>
      </c>
      <c r="I6113" s="1">
        <v>4080529</v>
      </c>
      <c r="J6113" s="1">
        <v>-7396467</v>
      </c>
      <c r="K6113" t="s">
        <v>5</v>
      </c>
      <c r="L6113" s="20">
        <v>50</v>
      </c>
      <c r="M6113" s="4">
        <v>2</v>
      </c>
      <c r="N6113" s="4">
        <v>7</v>
      </c>
      <c r="O6113" s="2">
        <v>43084</v>
      </c>
      <c r="P6113" s="3">
        <v>0.09</v>
      </c>
      <c r="Q6113" s="4">
        <v>1</v>
      </c>
      <c r="R6113" s="3">
        <v>5.6</v>
      </c>
      <c r="S61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3" t="str">
        <f>IF(AIRBNB[[#This Row],[RUIDO(dB)]]&lt;=4,"Silencioso",IF(AIRBNB[[#This Row],[RUIDO(dB)]]&lt;=5.5,"Poco Ruidoso","Ruidoso"))</f>
        <v>Ruidoso</v>
      </c>
      <c r="U6113" t="str">
        <f>IF(AND(AIRBNB[[#This Row],[PRECIO]]&lt;50,AIRBNB[[#This Row],[MIN_NOCHES]]&gt;3),"Dentro del presupuesto","No considerar")</f>
        <v>No considerar</v>
      </c>
      <c r="V6113" t="str">
        <f>VLOOKUP(AIRBNB[[#This Row],[HOST_ID]],Super_host[],5,FALSE)</f>
        <v>Host</v>
      </c>
    </row>
    <row r="6114" spans="1:22">
      <c r="A6114" s="4">
        <v>2627737</v>
      </c>
      <c r="B6114" t="s">
        <v>11096</v>
      </c>
      <c r="C6114" s="4">
        <v>3881345</v>
      </c>
      <c r="D6114" t="s">
        <v>11097</v>
      </c>
      <c r="E6114" t="s">
        <v>11098</v>
      </c>
      <c r="F6114" s="4">
        <v>11238</v>
      </c>
      <c r="G6114" s="13" t="s">
        <v>4662</v>
      </c>
      <c r="H6114" s="13" t="s">
        <v>9323</v>
      </c>
      <c r="I6114" s="1">
        <v>4067318</v>
      </c>
      <c r="J6114" s="1">
        <v>-7396738</v>
      </c>
      <c r="K6114" t="s">
        <v>5</v>
      </c>
      <c r="L6114" s="20">
        <v>50</v>
      </c>
      <c r="M6114" s="4">
        <v>5</v>
      </c>
      <c r="N6114" s="4">
        <v>10</v>
      </c>
      <c r="O6114" s="2">
        <v>42656</v>
      </c>
      <c r="P6114" s="3">
        <v>0.16</v>
      </c>
      <c r="Q6114" s="4">
        <v>1</v>
      </c>
      <c r="R6114" s="3">
        <v>6.9</v>
      </c>
      <c r="S61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4" t="str">
        <f>IF(AIRBNB[[#This Row],[RUIDO(dB)]]&lt;=4,"Silencioso",IF(AIRBNB[[#This Row],[RUIDO(dB)]]&lt;=5.5,"Poco Ruidoso","Ruidoso"))</f>
        <v>Ruidoso</v>
      </c>
      <c r="U6114" t="str">
        <f>IF(AND(AIRBNB[[#This Row],[PRECIO]]&lt;50,AIRBNB[[#This Row],[MIN_NOCHES]]&gt;3),"Dentro del presupuesto","No considerar")</f>
        <v>No considerar</v>
      </c>
      <c r="V6114" t="str">
        <f>VLOOKUP(AIRBNB[[#This Row],[HOST_ID]],Super_host[],5,FALSE)</f>
        <v>Host</v>
      </c>
    </row>
    <row r="6115" spans="1:22">
      <c r="A6115" s="4">
        <v>1157036</v>
      </c>
      <c r="B6115" t="s">
        <v>10877</v>
      </c>
      <c r="C6115" s="4">
        <v>3696460</v>
      </c>
      <c r="D6115" t="s">
        <v>10878</v>
      </c>
      <c r="E6115" t="s">
        <v>10879</v>
      </c>
      <c r="F6115" s="4">
        <v>11218</v>
      </c>
      <c r="G6115" s="13" t="s">
        <v>4662</v>
      </c>
      <c r="H6115" s="13" t="s">
        <v>9393</v>
      </c>
      <c r="I6115" s="1">
        <v>4063381</v>
      </c>
      <c r="J6115" s="1">
        <v>-739714</v>
      </c>
      <c r="K6115" t="s">
        <v>40</v>
      </c>
      <c r="L6115" s="20">
        <v>50</v>
      </c>
      <c r="M6115" s="4">
        <v>30</v>
      </c>
      <c r="N6115" s="4">
        <v>10</v>
      </c>
      <c r="O6115" s="2">
        <v>42704</v>
      </c>
      <c r="P6115" s="3">
        <v>0.13</v>
      </c>
      <c r="Q6115" s="4">
        <v>1</v>
      </c>
      <c r="R6115" s="3">
        <v>6.9</v>
      </c>
      <c r="S61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5" t="str">
        <f>IF(AIRBNB[[#This Row],[RUIDO(dB)]]&lt;=4,"Silencioso",IF(AIRBNB[[#This Row],[RUIDO(dB)]]&lt;=5.5,"Poco Ruidoso","Ruidoso"))</f>
        <v>Ruidoso</v>
      </c>
      <c r="U6115" t="str">
        <f>IF(AND(AIRBNB[[#This Row],[PRECIO]]&lt;50,AIRBNB[[#This Row],[MIN_NOCHES]]&gt;3),"Dentro del presupuesto","No considerar")</f>
        <v>No considerar</v>
      </c>
      <c r="V6115" t="str">
        <f>VLOOKUP(AIRBNB[[#This Row],[HOST_ID]],Super_host[],5,FALSE)</f>
        <v>Host</v>
      </c>
    </row>
    <row r="6116" spans="1:22">
      <c r="A6116" s="4">
        <v>680998</v>
      </c>
      <c r="B6116" t="s">
        <v>2156</v>
      </c>
      <c r="C6116" s="4">
        <v>3467798</v>
      </c>
      <c r="D6116" t="s">
        <v>2157</v>
      </c>
      <c r="E6116" t="s">
        <v>2158</v>
      </c>
      <c r="F6116" s="4">
        <v>10027</v>
      </c>
      <c r="G6116" s="13" t="s">
        <v>124</v>
      </c>
      <c r="H6116" s="13" t="s">
        <v>148</v>
      </c>
      <c r="I6116" s="1">
        <v>4080829</v>
      </c>
      <c r="J6116" s="1">
        <v>-739426</v>
      </c>
      <c r="K6116" t="s">
        <v>5</v>
      </c>
      <c r="L6116" s="20">
        <v>50</v>
      </c>
      <c r="M6116" s="4">
        <v>21</v>
      </c>
      <c r="N6116" s="4">
        <v>12</v>
      </c>
      <c r="O6116" s="2">
        <v>43454</v>
      </c>
      <c r="P6116" s="3">
        <v>0.15</v>
      </c>
      <c r="Q6116" s="4">
        <v>1</v>
      </c>
      <c r="R6116" s="3">
        <v>5.6</v>
      </c>
      <c r="S61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6" t="str">
        <f>IF(AIRBNB[[#This Row],[RUIDO(dB)]]&lt;=4,"Silencioso",IF(AIRBNB[[#This Row],[RUIDO(dB)]]&lt;=5.5,"Poco Ruidoso","Ruidoso"))</f>
        <v>Ruidoso</v>
      </c>
      <c r="U6116" t="str">
        <f>IF(AND(AIRBNB[[#This Row],[PRECIO]]&lt;50,AIRBNB[[#This Row],[MIN_NOCHES]]&gt;3),"Dentro del presupuesto","No considerar")</f>
        <v>No considerar</v>
      </c>
      <c r="V6116" t="str">
        <f>VLOOKUP(AIRBNB[[#This Row],[HOST_ID]],Super_host[],5,FALSE)</f>
        <v>Host</v>
      </c>
    </row>
    <row r="6117" spans="1:22">
      <c r="A6117" s="4">
        <v>668400</v>
      </c>
      <c r="B6117" t="s">
        <v>456</v>
      </c>
      <c r="C6117" s="4">
        <v>3383354</v>
      </c>
      <c r="D6117" t="s">
        <v>457</v>
      </c>
      <c r="E6117" t="s">
        <v>458</v>
      </c>
      <c r="F6117" s="4">
        <v>10040</v>
      </c>
      <c r="G6117" s="13" t="s">
        <v>124</v>
      </c>
      <c r="H6117" s="13" t="s">
        <v>241</v>
      </c>
      <c r="I6117" s="1">
        <v>4086186</v>
      </c>
      <c r="J6117" s="1">
        <v>-7392701</v>
      </c>
      <c r="K6117" t="s">
        <v>40</v>
      </c>
      <c r="L6117" s="20">
        <v>50</v>
      </c>
      <c r="M6117" s="4">
        <v>7</v>
      </c>
      <c r="N6117" s="4">
        <v>1</v>
      </c>
      <c r="O6117" s="2">
        <v>42201</v>
      </c>
      <c r="P6117" s="3">
        <v>0.02</v>
      </c>
      <c r="Q6117" s="4">
        <v>1</v>
      </c>
      <c r="R6117" s="3">
        <v>5.6</v>
      </c>
      <c r="S61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7" t="str">
        <f>IF(AIRBNB[[#This Row],[RUIDO(dB)]]&lt;=4,"Silencioso",IF(AIRBNB[[#This Row],[RUIDO(dB)]]&lt;=5.5,"Poco Ruidoso","Ruidoso"))</f>
        <v>Ruidoso</v>
      </c>
      <c r="U6117" t="str">
        <f>IF(AND(AIRBNB[[#This Row],[PRECIO]]&lt;50,AIRBNB[[#This Row],[MIN_NOCHES]]&gt;3),"Dentro del presupuesto","No considerar")</f>
        <v>No considerar</v>
      </c>
      <c r="V6117" t="str">
        <f>VLOOKUP(AIRBNB[[#This Row],[HOST_ID]],Super_host[],5,FALSE)</f>
        <v>Host</v>
      </c>
    </row>
    <row r="6118" spans="1:22">
      <c r="A6118" s="4">
        <v>1001147</v>
      </c>
      <c r="B6118" t="s">
        <v>13695</v>
      </c>
      <c r="C6118" s="4">
        <v>3363720</v>
      </c>
      <c r="D6118" t="s">
        <v>872</v>
      </c>
      <c r="E6118" t="s">
        <v>13696</v>
      </c>
      <c r="F6118" s="4">
        <v>11221</v>
      </c>
      <c r="G6118" s="13" t="s">
        <v>4662</v>
      </c>
      <c r="H6118" s="13" t="s">
        <v>9274</v>
      </c>
      <c r="I6118" s="1">
        <v>4068923</v>
      </c>
      <c r="J6118" s="1">
        <v>-7391946</v>
      </c>
      <c r="K6118" t="s">
        <v>40</v>
      </c>
      <c r="L6118" s="20">
        <v>50</v>
      </c>
      <c r="M6118" s="4">
        <v>3</v>
      </c>
      <c r="N6118" s="4">
        <v>92</v>
      </c>
      <c r="O6118" s="2">
        <v>43635</v>
      </c>
      <c r="P6118" s="3">
        <v>1.22</v>
      </c>
      <c r="Q6118" s="4">
        <v>1</v>
      </c>
      <c r="R6118" s="3">
        <v>6.9</v>
      </c>
      <c r="S61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8" t="str">
        <f>IF(AIRBNB[[#This Row],[RUIDO(dB)]]&lt;=4,"Silencioso",IF(AIRBNB[[#This Row],[RUIDO(dB)]]&lt;=5.5,"Poco Ruidoso","Ruidoso"))</f>
        <v>Ruidoso</v>
      </c>
      <c r="U6118" t="str">
        <f>IF(AND(AIRBNB[[#This Row],[PRECIO]]&lt;50,AIRBNB[[#This Row],[MIN_NOCHES]]&gt;3),"Dentro del presupuesto","No considerar")</f>
        <v>No considerar</v>
      </c>
      <c r="V6118" t="str">
        <f>VLOOKUP(AIRBNB[[#This Row],[HOST_ID]],Super_host[],5,FALSE)</f>
        <v>Host</v>
      </c>
    </row>
    <row r="6119" spans="1:22">
      <c r="A6119" s="4">
        <v>3835757</v>
      </c>
      <c r="B6119" t="s">
        <v>9009</v>
      </c>
      <c r="C6119" s="4">
        <v>3339701</v>
      </c>
      <c r="D6119" t="s">
        <v>8825</v>
      </c>
      <c r="E6119" t="s">
        <v>9010</v>
      </c>
      <c r="F6119" s="4">
        <v>11102</v>
      </c>
      <c r="G6119" s="13" t="s">
        <v>7897</v>
      </c>
      <c r="H6119" s="13" t="s">
        <v>7898</v>
      </c>
      <c r="I6119" s="1">
        <v>4077376</v>
      </c>
      <c r="J6119" s="1">
        <v>-7391855</v>
      </c>
      <c r="K6119" t="s">
        <v>40</v>
      </c>
      <c r="L6119" s="20">
        <v>50</v>
      </c>
      <c r="M6119" s="4">
        <v>1</v>
      </c>
      <c r="N6119" s="4">
        <v>207</v>
      </c>
      <c r="O6119" s="2">
        <v>43637</v>
      </c>
      <c r="P6119" s="3">
        <v>3.48</v>
      </c>
      <c r="Q6119" s="4">
        <v>5</v>
      </c>
      <c r="R6119" s="3">
        <v>6.24</v>
      </c>
      <c r="S61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19" t="str">
        <f>IF(AIRBNB[[#This Row],[RUIDO(dB)]]&lt;=4,"Silencioso",IF(AIRBNB[[#This Row],[RUIDO(dB)]]&lt;=5.5,"Poco Ruidoso","Ruidoso"))</f>
        <v>Ruidoso</v>
      </c>
      <c r="U6119" t="str">
        <f>IF(AND(AIRBNB[[#This Row],[PRECIO]]&lt;50,AIRBNB[[#This Row],[MIN_NOCHES]]&gt;3),"Dentro del presupuesto","No considerar")</f>
        <v>No considerar</v>
      </c>
      <c r="V6119" t="str">
        <f>VLOOKUP(AIRBNB[[#This Row],[HOST_ID]],Super_host[],5,FALSE)</f>
        <v>Host</v>
      </c>
    </row>
    <row r="6120" spans="1:22">
      <c r="A6120" s="4">
        <v>3067244</v>
      </c>
      <c r="B6120" t="s">
        <v>12997</v>
      </c>
      <c r="C6120" s="4">
        <v>3241305</v>
      </c>
      <c r="D6120" t="s">
        <v>11380</v>
      </c>
      <c r="E6120" t="s">
        <v>12998</v>
      </c>
      <c r="F6120" s="4">
        <v>11225</v>
      </c>
      <c r="G6120" s="13" t="s">
        <v>4662</v>
      </c>
      <c r="H6120" s="13" t="s">
        <v>9481</v>
      </c>
      <c r="I6120" s="1">
        <v>4065962</v>
      </c>
      <c r="J6120" s="1">
        <v>-7396063</v>
      </c>
      <c r="K6120" t="s">
        <v>5</v>
      </c>
      <c r="L6120" s="20">
        <v>50</v>
      </c>
      <c r="M6120" s="4">
        <v>4</v>
      </c>
      <c r="N6120" s="4">
        <v>43</v>
      </c>
      <c r="O6120" s="2">
        <v>43591</v>
      </c>
      <c r="P6120" s="3">
        <v>0.7</v>
      </c>
      <c r="Q6120" s="4">
        <v>1</v>
      </c>
      <c r="R6120" s="3">
        <v>6.9</v>
      </c>
      <c r="S61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0" t="str">
        <f>IF(AIRBNB[[#This Row],[RUIDO(dB)]]&lt;=4,"Silencioso",IF(AIRBNB[[#This Row],[RUIDO(dB)]]&lt;=5.5,"Poco Ruidoso","Ruidoso"))</f>
        <v>Ruidoso</v>
      </c>
      <c r="U6120" t="str">
        <f>IF(AND(AIRBNB[[#This Row],[PRECIO]]&lt;50,AIRBNB[[#This Row],[MIN_NOCHES]]&gt;3),"Dentro del presupuesto","No considerar")</f>
        <v>No considerar</v>
      </c>
      <c r="V6120" t="str">
        <f>VLOOKUP(AIRBNB[[#This Row],[HOST_ID]],Super_host[],5,FALSE)</f>
        <v>Host</v>
      </c>
    </row>
    <row r="6121" spans="1:22">
      <c r="A6121" s="4">
        <v>947963</v>
      </c>
      <c r="B6121" t="s">
        <v>11448</v>
      </c>
      <c r="C6121" s="4">
        <v>3229099</v>
      </c>
      <c r="D6121" t="s">
        <v>362</v>
      </c>
      <c r="E6121" t="s">
        <v>11449</v>
      </c>
      <c r="F6121" s="4">
        <v>11211</v>
      </c>
      <c r="G6121" s="13" t="s">
        <v>4662</v>
      </c>
      <c r="H6121" s="13" t="s">
        <v>9218</v>
      </c>
      <c r="I6121" s="1">
        <v>4071684</v>
      </c>
      <c r="J6121" s="1">
        <v>-739441</v>
      </c>
      <c r="K6121" t="s">
        <v>40</v>
      </c>
      <c r="L6121" s="20">
        <v>50</v>
      </c>
      <c r="M6121" s="4">
        <v>40</v>
      </c>
      <c r="N6121" s="4">
        <v>16</v>
      </c>
      <c r="O6121" s="2">
        <v>43625</v>
      </c>
      <c r="P6121" s="3">
        <v>0.21</v>
      </c>
      <c r="Q6121" s="4">
        <v>1</v>
      </c>
      <c r="R6121" s="3">
        <v>6.9</v>
      </c>
      <c r="S61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1" t="str">
        <f>IF(AIRBNB[[#This Row],[RUIDO(dB)]]&lt;=4,"Silencioso",IF(AIRBNB[[#This Row],[RUIDO(dB)]]&lt;=5.5,"Poco Ruidoso","Ruidoso"))</f>
        <v>Ruidoso</v>
      </c>
      <c r="U6121" t="str">
        <f>IF(AND(AIRBNB[[#This Row],[PRECIO]]&lt;50,AIRBNB[[#This Row],[MIN_NOCHES]]&gt;3),"Dentro del presupuesto","No considerar")</f>
        <v>No considerar</v>
      </c>
      <c r="V6121" t="str">
        <f>VLOOKUP(AIRBNB[[#This Row],[HOST_ID]],Super_host[],5,FALSE)</f>
        <v>Host</v>
      </c>
    </row>
    <row r="6122" spans="1:22">
      <c r="A6122" s="4">
        <v>5028478</v>
      </c>
      <c r="B6122" t="s">
        <v>13762</v>
      </c>
      <c r="C6122" s="4">
        <v>3116461</v>
      </c>
      <c r="D6122" t="s">
        <v>13763</v>
      </c>
      <c r="E6122" t="s">
        <v>13764</v>
      </c>
      <c r="F6122" s="4">
        <v>11226</v>
      </c>
      <c r="G6122" s="13" t="s">
        <v>4662</v>
      </c>
      <c r="H6122" s="13" t="s">
        <v>9306</v>
      </c>
      <c r="I6122" s="1">
        <v>4065308</v>
      </c>
      <c r="J6122" s="1">
        <v>-7395109</v>
      </c>
      <c r="K6122" t="s">
        <v>5</v>
      </c>
      <c r="L6122" s="20">
        <v>50</v>
      </c>
      <c r="M6122" s="4">
        <v>2</v>
      </c>
      <c r="N6122" s="4">
        <v>67</v>
      </c>
      <c r="O6122" s="2">
        <v>43630</v>
      </c>
      <c r="P6122" s="3">
        <v>1.27</v>
      </c>
      <c r="Q6122" s="4">
        <v>1</v>
      </c>
      <c r="R6122" s="3">
        <v>6.9</v>
      </c>
      <c r="S61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2" t="str">
        <f>IF(AIRBNB[[#This Row],[RUIDO(dB)]]&lt;=4,"Silencioso",IF(AIRBNB[[#This Row],[RUIDO(dB)]]&lt;=5.5,"Poco Ruidoso","Ruidoso"))</f>
        <v>Ruidoso</v>
      </c>
      <c r="U6122" t="str">
        <f>IF(AND(AIRBNB[[#This Row],[PRECIO]]&lt;50,AIRBNB[[#This Row],[MIN_NOCHES]]&gt;3),"Dentro del presupuesto","No considerar")</f>
        <v>No considerar</v>
      </c>
      <c r="V6122" t="str">
        <f>VLOOKUP(AIRBNB[[#This Row],[HOST_ID]],Super_host[],5,FALSE)</f>
        <v>Host</v>
      </c>
    </row>
    <row r="6123" spans="1:22">
      <c r="A6123" s="4">
        <v>612936</v>
      </c>
      <c r="B6123" t="s">
        <v>5064</v>
      </c>
      <c r="C6123" s="4">
        <v>3039868</v>
      </c>
      <c r="D6123" t="s">
        <v>5065</v>
      </c>
      <c r="E6123" t="s">
        <v>5066</v>
      </c>
      <c r="F6123" s="4">
        <v>10025</v>
      </c>
      <c r="G6123" s="13" t="s">
        <v>124</v>
      </c>
      <c r="H6123" s="13" t="s">
        <v>168</v>
      </c>
      <c r="I6123" s="1">
        <v>4079196</v>
      </c>
      <c r="J6123" s="1">
        <v>-7397065</v>
      </c>
      <c r="K6123" t="s">
        <v>40</v>
      </c>
      <c r="L6123" s="20">
        <v>50</v>
      </c>
      <c r="M6123" s="4">
        <v>3</v>
      </c>
      <c r="N6123" s="4">
        <v>93</v>
      </c>
      <c r="O6123" s="2">
        <v>43634</v>
      </c>
      <c r="P6123" s="3">
        <v>1.17</v>
      </c>
      <c r="Q6123" s="4">
        <v>1</v>
      </c>
      <c r="R6123" s="3">
        <v>5.6</v>
      </c>
      <c r="S61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3" t="str">
        <f>IF(AIRBNB[[#This Row],[RUIDO(dB)]]&lt;=4,"Silencioso",IF(AIRBNB[[#This Row],[RUIDO(dB)]]&lt;=5.5,"Poco Ruidoso","Ruidoso"))</f>
        <v>Ruidoso</v>
      </c>
      <c r="U6123" t="str">
        <f>IF(AND(AIRBNB[[#This Row],[PRECIO]]&lt;50,AIRBNB[[#This Row],[MIN_NOCHES]]&gt;3),"Dentro del presupuesto","No considerar")</f>
        <v>No considerar</v>
      </c>
      <c r="V6123" t="str">
        <f>VLOOKUP(AIRBNB[[#This Row],[HOST_ID]],Super_host[],5,FALSE)</f>
        <v>Host</v>
      </c>
    </row>
    <row r="6124" spans="1:22">
      <c r="A6124" s="4">
        <v>875111</v>
      </c>
      <c r="B6124" t="s">
        <v>10708</v>
      </c>
      <c r="C6124" s="4">
        <v>2908554</v>
      </c>
      <c r="D6124" t="s">
        <v>839</v>
      </c>
      <c r="E6124" t="s">
        <v>10709</v>
      </c>
      <c r="F6124" s="4">
        <v>11238</v>
      </c>
      <c r="G6124" s="13" t="s">
        <v>4662</v>
      </c>
      <c r="H6124" s="13" t="s">
        <v>9230</v>
      </c>
      <c r="I6124" s="1">
        <v>4068586</v>
      </c>
      <c r="J6124" s="1">
        <v>-7395875</v>
      </c>
      <c r="K6124" t="s">
        <v>5</v>
      </c>
      <c r="L6124" s="20">
        <v>50</v>
      </c>
      <c r="M6124" s="4">
        <v>3</v>
      </c>
      <c r="N6124" s="4">
        <v>7</v>
      </c>
      <c r="O6124" s="2">
        <v>43492</v>
      </c>
      <c r="P6124" s="3">
        <v>0.11</v>
      </c>
      <c r="Q6124" s="4">
        <v>1</v>
      </c>
      <c r="R6124" s="3">
        <v>6.9</v>
      </c>
      <c r="S61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4" t="str">
        <f>IF(AIRBNB[[#This Row],[RUIDO(dB)]]&lt;=4,"Silencioso",IF(AIRBNB[[#This Row],[RUIDO(dB)]]&lt;=5.5,"Poco Ruidoso","Ruidoso"))</f>
        <v>Ruidoso</v>
      </c>
      <c r="U6124" t="str">
        <f>IF(AND(AIRBNB[[#This Row],[PRECIO]]&lt;50,AIRBNB[[#This Row],[MIN_NOCHES]]&gt;3),"Dentro del presupuesto","No considerar")</f>
        <v>No considerar</v>
      </c>
      <c r="V6124" t="str">
        <f>VLOOKUP(AIRBNB[[#This Row],[HOST_ID]],Super_host[],5,FALSE)</f>
        <v>Host</v>
      </c>
    </row>
    <row r="6125" spans="1:22">
      <c r="A6125" s="4">
        <v>579716</v>
      </c>
      <c r="B6125" t="s">
        <v>14647</v>
      </c>
      <c r="C6125" s="4">
        <v>2851409</v>
      </c>
      <c r="D6125" t="s">
        <v>14648</v>
      </c>
      <c r="E6125" t="s">
        <v>14649</v>
      </c>
      <c r="F6125" s="4">
        <v>11215</v>
      </c>
      <c r="G6125" s="13" t="s">
        <v>4662</v>
      </c>
      <c r="H6125" s="13" t="s">
        <v>9262</v>
      </c>
      <c r="I6125" s="1">
        <v>4066488</v>
      </c>
      <c r="J6125" s="1">
        <v>-7398079</v>
      </c>
      <c r="K6125" t="s">
        <v>40</v>
      </c>
      <c r="L6125" s="20">
        <v>50</v>
      </c>
      <c r="M6125" s="4">
        <v>2</v>
      </c>
      <c r="N6125" s="4">
        <v>201</v>
      </c>
      <c r="O6125" s="2">
        <v>43647</v>
      </c>
      <c r="P6125" s="3">
        <v>2.42</v>
      </c>
      <c r="Q6125" s="4">
        <v>1</v>
      </c>
      <c r="R6125" s="3">
        <v>6.9</v>
      </c>
      <c r="S61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5" t="str">
        <f>IF(AIRBNB[[#This Row],[RUIDO(dB)]]&lt;=4,"Silencioso",IF(AIRBNB[[#This Row],[RUIDO(dB)]]&lt;=5.5,"Poco Ruidoso","Ruidoso"))</f>
        <v>Ruidoso</v>
      </c>
      <c r="U6125" t="str">
        <f>IF(AND(AIRBNB[[#This Row],[PRECIO]]&lt;50,AIRBNB[[#This Row],[MIN_NOCHES]]&gt;3),"Dentro del presupuesto","No considerar")</f>
        <v>No considerar</v>
      </c>
      <c r="V6125" t="str">
        <f>VLOOKUP(AIRBNB[[#This Row],[HOST_ID]],Super_host[],5,FALSE)</f>
        <v>Host</v>
      </c>
    </row>
    <row r="6126" spans="1:22">
      <c r="A6126" s="4">
        <v>2108635</v>
      </c>
      <c r="B6126" t="s">
        <v>15893</v>
      </c>
      <c r="C6126" s="4">
        <v>2770596</v>
      </c>
      <c r="D6126" t="s">
        <v>15894</v>
      </c>
      <c r="E6126" t="s">
        <v>15895</v>
      </c>
      <c r="F6126" s="4">
        <v>11225</v>
      </c>
      <c r="G6126" s="13" t="s">
        <v>4662</v>
      </c>
      <c r="H6126" s="13" t="s">
        <v>9481</v>
      </c>
      <c r="I6126" s="1">
        <v>4066261</v>
      </c>
      <c r="J6126" s="1">
        <v>-7394673</v>
      </c>
      <c r="K6126" t="s">
        <v>40</v>
      </c>
      <c r="L6126" s="20">
        <v>50</v>
      </c>
      <c r="M6126" s="4">
        <v>4</v>
      </c>
      <c r="N6126" s="4">
        <v>0</v>
      </c>
      <c r="O6126" s="2">
        <v>43615</v>
      </c>
      <c r="P6126" s="3">
        <v>0.2</v>
      </c>
      <c r="Q6126" s="4">
        <v>1</v>
      </c>
      <c r="R6126" s="3">
        <v>6.9</v>
      </c>
      <c r="S61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6" t="str">
        <f>IF(AIRBNB[[#This Row],[RUIDO(dB)]]&lt;=4,"Silencioso",IF(AIRBNB[[#This Row],[RUIDO(dB)]]&lt;=5.5,"Poco Ruidoso","Ruidoso"))</f>
        <v>Ruidoso</v>
      </c>
      <c r="U6126" t="str">
        <f>IF(AND(AIRBNB[[#This Row],[PRECIO]]&lt;50,AIRBNB[[#This Row],[MIN_NOCHES]]&gt;3),"Dentro del presupuesto","No considerar")</f>
        <v>No considerar</v>
      </c>
      <c r="V6126" t="str">
        <f>VLOOKUP(AIRBNB[[#This Row],[HOST_ID]],Super_host[],5,FALSE)</f>
        <v>Host</v>
      </c>
    </row>
    <row r="6127" spans="1:22">
      <c r="A6127" s="4">
        <v>525523</v>
      </c>
      <c r="B6127" t="s">
        <v>4188</v>
      </c>
      <c r="C6127" s="4">
        <v>2582890</v>
      </c>
      <c r="D6127" t="s">
        <v>2954</v>
      </c>
      <c r="E6127" t="s">
        <v>4189</v>
      </c>
      <c r="F6127" s="4">
        <v>10035</v>
      </c>
      <c r="G6127" s="13" t="s">
        <v>124</v>
      </c>
      <c r="H6127" s="13" t="s">
        <v>219</v>
      </c>
      <c r="I6127" s="1">
        <v>4080762</v>
      </c>
      <c r="J6127" s="1">
        <v>-7394017</v>
      </c>
      <c r="K6127" t="s">
        <v>40</v>
      </c>
      <c r="L6127" s="20">
        <v>50</v>
      </c>
      <c r="M6127" s="4">
        <v>2</v>
      </c>
      <c r="N6127" s="4">
        <v>16</v>
      </c>
      <c r="O6127" s="2">
        <v>43285</v>
      </c>
      <c r="P6127" s="3">
        <v>0.62</v>
      </c>
      <c r="Q6127" s="4">
        <v>1</v>
      </c>
      <c r="R6127" s="3">
        <v>5.6</v>
      </c>
      <c r="S61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7" t="str">
        <f>IF(AIRBNB[[#This Row],[RUIDO(dB)]]&lt;=4,"Silencioso",IF(AIRBNB[[#This Row],[RUIDO(dB)]]&lt;=5.5,"Poco Ruidoso","Ruidoso"))</f>
        <v>Ruidoso</v>
      </c>
      <c r="U6127" t="str">
        <f>IF(AND(AIRBNB[[#This Row],[PRECIO]]&lt;50,AIRBNB[[#This Row],[MIN_NOCHES]]&gt;3),"Dentro del presupuesto","No considerar")</f>
        <v>No considerar</v>
      </c>
      <c r="V6127" t="str">
        <f>VLOOKUP(AIRBNB[[#This Row],[HOST_ID]],Super_host[],5,FALSE)</f>
        <v>Host</v>
      </c>
    </row>
    <row r="6128" spans="1:22">
      <c r="A6128" s="4">
        <v>1941094</v>
      </c>
      <c r="B6128" t="s">
        <v>7214</v>
      </c>
      <c r="C6128" s="4">
        <v>2559004</v>
      </c>
      <c r="D6128" t="s">
        <v>647</v>
      </c>
      <c r="E6128" t="s">
        <v>7215</v>
      </c>
      <c r="F6128" s="4">
        <v>10035</v>
      </c>
      <c r="G6128" s="13" t="s">
        <v>124</v>
      </c>
      <c r="H6128" s="13" t="s">
        <v>219</v>
      </c>
      <c r="I6128" s="1">
        <v>4080447</v>
      </c>
      <c r="J6128" s="1">
        <v>-7394034</v>
      </c>
      <c r="K6128" t="s">
        <v>40</v>
      </c>
      <c r="L6128" s="20">
        <v>50</v>
      </c>
      <c r="M6128" s="4">
        <v>30</v>
      </c>
      <c r="N6128" s="4">
        <v>0</v>
      </c>
      <c r="O6128" s="2">
        <v>43466</v>
      </c>
      <c r="P6128" s="3">
        <v>0.02</v>
      </c>
      <c r="Q6128" s="4">
        <v>1</v>
      </c>
      <c r="R6128" s="3">
        <v>5.6</v>
      </c>
      <c r="S61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8" t="str">
        <f>IF(AIRBNB[[#This Row],[RUIDO(dB)]]&lt;=4,"Silencioso",IF(AIRBNB[[#This Row],[RUIDO(dB)]]&lt;=5.5,"Poco Ruidoso","Ruidoso"))</f>
        <v>Ruidoso</v>
      </c>
      <c r="U6128" t="str">
        <f>IF(AND(AIRBNB[[#This Row],[PRECIO]]&lt;50,AIRBNB[[#This Row],[MIN_NOCHES]]&gt;3),"Dentro del presupuesto","No considerar")</f>
        <v>No considerar</v>
      </c>
      <c r="V6128" t="str">
        <f>VLOOKUP(AIRBNB[[#This Row],[HOST_ID]],Super_host[],5,FALSE)</f>
        <v>Host</v>
      </c>
    </row>
    <row r="6129" spans="1:22">
      <c r="A6129" s="4">
        <v>5992438</v>
      </c>
      <c r="B6129" t="s">
        <v>10122</v>
      </c>
      <c r="C6129" s="4">
        <v>2537749</v>
      </c>
      <c r="D6129" t="s">
        <v>49</v>
      </c>
      <c r="E6129" t="s">
        <v>10123</v>
      </c>
      <c r="F6129" s="4">
        <v>11205</v>
      </c>
      <c r="G6129" s="13" t="s">
        <v>4662</v>
      </c>
      <c r="H6129" s="13" t="s">
        <v>9222</v>
      </c>
      <c r="I6129" s="1">
        <v>406942</v>
      </c>
      <c r="J6129" s="1">
        <v>-7397104</v>
      </c>
      <c r="K6129" t="s">
        <v>40</v>
      </c>
      <c r="L6129" s="20">
        <v>50</v>
      </c>
      <c r="M6129" s="4">
        <v>1</v>
      </c>
      <c r="N6129" s="4">
        <v>2</v>
      </c>
      <c r="O6129" s="2">
        <v>42636</v>
      </c>
      <c r="P6129" s="3">
        <v>0.06</v>
      </c>
      <c r="Q6129" s="4">
        <v>1</v>
      </c>
      <c r="R6129" s="3">
        <v>6.9</v>
      </c>
      <c r="S61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29" t="str">
        <f>IF(AIRBNB[[#This Row],[RUIDO(dB)]]&lt;=4,"Silencioso",IF(AIRBNB[[#This Row],[RUIDO(dB)]]&lt;=5.5,"Poco Ruidoso","Ruidoso"))</f>
        <v>Ruidoso</v>
      </c>
      <c r="U6129" t="str">
        <f>IF(AND(AIRBNB[[#This Row],[PRECIO]]&lt;50,AIRBNB[[#This Row],[MIN_NOCHES]]&gt;3),"Dentro del presupuesto","No considerar")</f>
        <v>No considerar</v>
      </c>
      <c r="V6129" t="str">
        <f>VLOOKUP(AIRBNB[[#This Row],[HOST_ID]],Super_host[],5,FALSE)</f>
        <v>Host</v>
      </c>
    </row>
    <row r="6130" spans="1:22">
      <c r="A6130" s="4">
        <v>503585</v>
      </c>
      <c r="B6130" t="s">
        <v>9986</v>
      </c>
      <c r="C6130" s="4">
        <v>2483766</v>
      </c>
      <c r="D6130" t="s">
        <v>9987</v>
      </c>
      <c r="E6130" t="s">
        <v>9925</v>
      </c>
      <c r="F6130" s="4">
        <v>11238</v>
      </c>
      <c r="G6130" s="13" t="s">
        <v>4662</v>
      </c>
      <c r="H6130" s="13" t="s">
        <v>9230</v>
      </c>
      <c r="I6130" s="1">
        <v>4068607</v>
      </c>
      <c r="J6130" s="1">
        <v>-7395839</v>
      </c>
      <c r="K6130" t="s">
        <v>5</v>
      </c>
      <c r="L6130" s="20">
        <v>50</v>
      </c>
      <c r="M6130" s="4">
        <v>5</v>
      </c>
      <c r="N6130" s="4">
        <v>4</v>
      </c>
      <c r="O6130" s="2">
        <v>41469</v>
      </c>
      <c r="P6130" s="3">
        <v>0.05</v>
      </c>
      <c r="Q6130" s="4">
        <v>1</v>
      </c>
      <c r="R6130" s="3">
        <v>6.9</v>
      </c>
      <c r="S61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0" t="str">
        <f>IF(AIRBNB[[#This Row],[RUIDO(dB)]]&lt;=4,"Silencioso",IF(AIRBNB[[#This Row],[RUIDO(dB)]]&lt;=5.5,"Poco Ruidoso","Ruidoso"))</f>
        <v>Ruidoso</v>
      </c>
      <c r="U6130" t="str">
        <f>IF(AND(AIRBNB[[#This Row],[PRECIO]]&lt;50,AIRBNB[[#This Row],[MIN_NOCHES]]&gt;3),"Dentro del presupuesto","No considerar")</f>
        <v>No considerar</v>
      </c>
      <c r="V6130" t="str">
        <f>VLOOKUP(AIRBNB[[#This Row],[HOST_ID]],Super_host[],5,FALSE)</f>
        <v>Host</v>
      </c>
    </row>
    <row r="6131" spans="1:22">
      <c r="A6131" s="4">
        <v>5672615</v>
      </c>
      <c r="B6131" t="s">
        <v>11970</v>
      </c>
      <c r="C6131" s="4">
        <v>2423554</v>
      </c>
      <c r="D6131" t="s">
        <v>150</v>
      </c>
      <c r="E6131" t="s">
        <v>11971</v>
      </c>
      <c r="F6131" s="4">
        <v>11216</v>
      </c>
      <c r="G6131" s="13" t="s">
        <v>4662</v>
      </c>
      <c r="H6131" s="13" t="s">
        <v>9252</v>
      </c>
      <c r="I6131" s="1">
        <v>4067531</v>
      </c>
      <c r="J6131" s="1">
        <v>-7394967</v>
      </c>
      <c r="K6131" t="s">
        <v>40</v>
      </c>
      <c r="L6131" s="20">
        <v>50</v>
      </c>
      <c r="M6131" s="4">
        <v>4</v>
      </c>
      <c r="N6131" s="4">
        <v>15</v>
      </c>
      <c r="O6131" s="2">
        <v>43609</v>
      </c>
      <c r="P6131" s="3">
        <v>0.32</v>
      </c>
      <c r="Q6131" s="4">
        <v>1</v>
      </c>
      <c r="R6131" s="3">
        <v>6.9</v>
      </c>
      <c r="S61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1" t="str">
        <f>IF(AIRBNB[[#This Row],[RUIDO(dB)]]&lt;=4,"Silencioso",IF(AIRBNB[[#This Row],[RUIDO(dB)]]&lt;=5.5,"Poco Ruidoso","Ruidoso"))</f>
        <v>Ruidoso</v>
      </c>
      <c r="U6131" t="str">
        <f>IF(AND(AIRBNB[[#This Row],[PRECIO]]&lt;50,AIRBNB[[#This Row],[MIN_NOCHES]]&gt;3),"Dentro del presupuesto","No considerar")</f>
        <v>No considerar</v>
      </c>
      <c r="V6131" t="str">
        <f>VLOOKUP(AIRBNB[[#This Row],[HOST_ID]],Super_host[],5,FALSE)</f>
        <v>Host</v>
      </c>
    </row>
    <row r="6132" spans="1:22">
      <c r="A6132" s="4">
        <v>4667148</v>
      </c>
      <c r="B6132" t="s">
        <v>4580</v>
      </c>
      <c r="C6132" s="4">
        <v>2312420</v>
      </c>
      <c r="D6132" t="s">
        <v>4581</v>
      </c>
      <c r="E6132" t="s">
        <v>4582</v>
      </c>
      <c r="F6132" s="4">
        <v>10014</v>
      </c>
      <c r="G6132" s="13" t="s">
        <v>124</v>
      </c>
      <c r="H6132" s="13" t="s">
        <v>140</v>
      </c>
      <c r="I6132" s="1">
        <v>4073317</v>
      </c>
      <c r="J6132" s="1">
        <v>-7400118</v>
      </c>
      <c r="K6132" t="s">
        <v>5</v>
      </c>
      <c r="L6132" s="20">
        <v>50</v>
      </c>
      <c r="M6132" s="4">
        <v>30</v>
      </c>
      <c r="N6132" s="4">
        <v>31</v>
      </c>
      <c r="O6132" s="2">
        <v>43597</v>
      </c>
      <c r="P6132" s="3">
        <v>0.83</v>
      </c>
      <c r="Q6132" s="4">
        <v>1</v>
      </c>
      <c r="R6132" s="3">
        <v>5.6</v>
      </c>
      <c r="S61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2" t="str">
        <f>IF(AIRBNB[[#This Row],[RUIDO(dB)]]&lt;=4,"Silencioso",IF(AIRBNB[[#This Row],[RUIDO(dB)]]&lt;=5.5,"Poco Ruidoso","Ruidoso"))</f>
        <v>Ruidoso</v>
      </c>
      <c r="U6132" t="str">
        <f>IF(AND(AIRBNB[[#This Row],[PRECIO]]&lt;50,AIRBNB[[#This Row],[MIN_NOCHES]]&gt;3),"Dentro del presupuesto","No considerar")</f>
        <v>No considerar</v>
      </c>
      <c r="V6132" t="str">
        <f>VLOOKUP(AIRBNB[[#This Row],[HOST_ID]],Super_host[],5,FALSE)</f>
        <v>Host</v>
      </c>
    </row>
    <row r="6133" spans="1:22">
      <c r="A6133" s="4">
        <v>455734</v>
      </c>
      <c r="B6133" t="s">
        <v>5357</v>
      </c>
      <c r="C6133" s="4">
        <v>2265389</v>
      </c>
      <c r="D6133" t="s">
        <v>332</v>
      </c>
      <c r="E6133" t="s">
        <v>5358</v>
      </c>
      <c r="F6133" s="4">
        <v>10034</v>
      </c>
      <c r="G6133" s="13" t="s">
        <v>124</v>
      </c>
      <c r="H6133" s="13" t="s">
        <v>241</v>
      </c>
      <c r="I6133" s="1">
        <v>4086929</v>
      </c>
      <c r="J6133" s="1">
        <v>-7392421</v>
      </c>
      <c r="K6133" t="s">
        <v>5</v>
      </c>
      <c r="L6133" s="20">
        <v>50</v>
      </c>
      <c r="M6133" s="4">
        <v>2</v>
      </c>
      <c r="N6133" s="4">
        <v>123</v>
      </c>
      <c r="O6133" s="2">
        <v>43648</v>
      </c>
      <c r="P6133" s="3">
        <v>1.47</v>
      </c>
      <c r="Q6133" s="4">
        <v>1</v>
      </c>
      <c r="R6133" s="3">
        <v>5.6</v>
      </c>
      <c r="S61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3" t="str">
        <f>IF(AIRBNB[[#This Row],[RUIDO(dB)]]&lt;=4,"Silencioso",IF(AIRBNB[[#This Row],[RUIDO(dB)]]&lt;=5.5,"Poco Ruidoso","Ruidoso"))</f>
        <v>Ruidoso</v>
      </c>
      <c r="U6133" t="str">
        <f>IF(AND(AIRBNB[[#This Row],[PRECIO]]&lt;50,AIRBNB[[#This Row],[MIN_NOCHES]]&gt;3),"Dentro del presupuesto","No considerar")</f>
        <v>No considerar</v>
      </c>
      <c r="V6133" t="str">
        <f>VLOOKUP(AIRBNB[[#This Row],[HOST_ID]],Super_host[],5,FALSE)</f>
        <v>Host</v>
      </c>
    </row>
    <row r="6134" spans="1:22">
      <c r="A6134" s="4">
        <v>432090</v>
      </c>
      <c r="B6134" t="s">
        <v>8600</v>
      </c>
      <c r="C6134" s="4">
        <v>2148881</v>
      </c>
      <c r="D6134" t="s">
        <v>1081</v>
      </c>
      <c r="E6134" t="s">
        <v>8601</v>
      </c>
      <c r="F6134" s="4">
        <v>11101</v>
      </c>
      <c r="G6134" s="13" t="s">
        <v>7897</v>
      </c>
      <c r="H6134" s="13" t="s">
        <v>7905</v>
      </c>
      <c r="I6134" s="1">
        <v>4074826</v>
      </c>
      <c r="J6134" s="1">
        <v>-7394633</v>
      </c>
      <c r="K6134" t="s">
        <v>40</v>
      </c>
      <c r="L6134" s="20">
        <v>50</v>
      </c>
      <c r="M6134" s="4">
        <v>180</v>
      </c>
      <c r="N6134" s="4">
        <v>69</v>
      </c>
      <c r="O6134" s="2">
        <v>42641</v>
      </c>
      <c r="P6134" s="3">
        <v>0.79</v>
      </c>
      <c r="Q6134" s="4">
        <v>5</v>
      </c>
      <c r="R6134" s="3">
        <v>6.24</v>
      </c>
      <c r="S61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4" t="str">
        <f>IF(AIRBNB[[#This Row],[RUIDO(dB)]]&lt;=4,"Silencioso",IF(AIRBNB[[#This Row],[RUIDO(dB)]]&lt;=5.5,"Poco Ruidoso","Ruidoso"))</f>
        <v>Ruidoso</v>
      </c>
      <c r="U6134" t="str">
        <f>IF(AND(AIRBNB[[#This Row],[PRECIO]]&lt;50,AIRBNB[[#This Row],[MIN_NOCHES]]&gt;3),"Dentro del presupuesto","No considerar")</f>
        <v>No considerar</v>
      </c>
      <c r="V6134" t="str">
        <f>VLOOKUP(AIRBNB[[#This Row],[HOST_ID]],Super_host[],5,FALSE)</f>
        <v>Host</v>
      </c>
    </row>
    <row r="6135" spans="1:22">
      <c r="A6135" s="4">
        <v>6257715</v>
      </c>
      <c r="B6135" t="s">
        <v>9524</v>
      </c>
      <c r="C6135" s="4">
        <v>1856829</v>
      </c>
      <c r="D6135" t="s">
        <v>3945</v>
      </c>
      <c r="E6135" t="s">
        <v>9525</v>
      </c>
      <c r="F6135" s="4">
        <v>11238</v>
      </c>
      <c r="G6135" s="13" t="s">
        <v>4662</v>
      </c>
      <c r="H6135" s="13" t="s">
        <v>9222</v>
      </c>
      <c r="I6135" s="1">
        <v>4068559</v>
      </c>
      <c r="J6135" s="1">
        <v>-7396932</v>
      </c>
      <c r="K6135" t="s">
        <v>5</v>
      </c>
      <c r="L6135" s="20">
        <v>50</v>
      </c>
      <c r="M6135" s="4">
        <v>2</v>
      </c>
      <c r="N6135" s="4">
        <v>1</v>
      </c>
      <c r="O6135" s="2">
        <v>42134</v>
      </c>
      <c r="P6135" s="3">
        <v>0.02</v>
      </c>
      <c r="Q6135" s="4">
        <v>1</v>
      </c>
      <c r="R6135" s="3">
        <v>6.9</v>
      </c>
      <c r="S61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5" t="str">
        <f>IF(AIRBNB[[#This Row],[RUIDO(dB)]]&lt;=4,"Silencioso",IF(AIRBNB[[#This Row],[RUIDO(dB)]]&lt;=5.5,"Poco Ruidoso","Ruidoso"))</f>
        <v>Ruidoso</v>
      </c>
      <c r="U6135" t="str">
        <f>IF(AND(AIRBNB[[#This Row],[PRECIO]]&lt;50,AIRBNB[[#This Row],[MIN_NOCHES]]&gt;3),"Dentro del presupuesto","No considerar")</f>
        <v>No considerar</v>
      </c>
      <c r="V6135" t="str">
        <f>VLOOKUP(AIRBNB[[#This Row],[HOST_ID]],Super_host[],5,FALSE)</f>
        <v>Host</v>
      </c>
    </row>
    <row r="6136" spans="1:22">
      <c r="A6136" s="4">
        <v>336220</v>
      </c>
      <c r="B6136" t="s">
        <v>5859</v>
      </c>
      <c r="C6136" s="4">
        <v>1711529</v>
      </c>
      <c r="D6136" t="s">
        <v>105</v>
      </c>
      <c r="E6136" t="s">
        <v>5860</v>
      </c>
      <c r="F6136" s="4">
        <v>10026</v>
      </c>
      <c r="G6136" s="13" t="s">
        <v>124</v>
      </c>
      <c r="H6136" s="13" t="s">
        <v>148</v>
      </c>
      <c r="I6136" s="1">
        <v>40803</v>
      </c>
      <c r="J6136" s="1">
        <v>-7395278</v>
      </c>
      <c r="K6136" t="s">
        <v>40</v>
      </c>
      <c r="L6136" s="20">
        <v>50</v>
      </c>
      <c r="M6136" s="4">
        <v>3</v>
      </c>
      <c r="N6136" s="4">
        <v>202</v>
      </c>
      <c r="O6136" s="2">
        <v>43635</v>
      </c>
      <c r="P6136" s="3">
        <v>2.29</v>
      </c>
      <c r="Q6136" s="4">
        <v>1</v>
      </c>
      <c r="R6136" s="3">
        <v>5.6</v>
      </c>
      <c r="S61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6" t="str">
        <f>IF(AIRBNB[[#This Row],[RUIDO(dB)]]&lt;=4,"Silencioso",IF(AIRBNB[[#This Row],[RUIDO(dB)]]&lt;=5.5,"Poco Ruidoso","Ruidoso"))</f>
        <v>Ruidoso</v>
      </c>
      <c r="U6136" t="str">
        <f>IF(AND(AIRBNB[[#This Row],[PRECIO]]&lt;50,AIRBNB[[#This Row],[MIN_NOCHES]]&gt;3),"Dentro del presupuesto","No considerar")</f>
        <v>No considerar</v>
      </c>
      <c r="V6136" t="str">
        <f>VLOOKUP(AIRBNB[[#This Row],[HOST_ID]],Super_host[],5,FALSE)</f>
        <v>Host</v>
      </c>
    </row>
    <row r="6137" spans="1:22">
      <c r="A6137" s="4">
        <v>312429</v>
      </c>
      <c r="B6137" t="s">
        <v>13262</v>
      </c>
      <c r="C6137" s="4">
        <v>1606222</v>
      </c>
      <c r="D6137" t="s">
        <v>13263</v>
      </c>
      <c r="E6137" t="s">
        <v>13264</v>
      </c>
      <c r="F6137" s="4">
        <v>11238</v>
      </c>
      <c r="G6137" s="13" t="s">
        <v>4662</v>
      </c>
      <c r="H6137" s="13" t="s">
        <v>9323</v>
      </c>
      <c r="I6137" s="1">
        <v>4067339</v>
      </c>
      <c r="J6137" s="1">
        <v>-7396519</v>
      </c>
      <c r="K6137" t="s">
        <v>40</v>
      </c>
      <c r="L6137" s="20">
        <v>50</v>
      </c>
      <c r="M6137" s="4">
        <v>2</v>
      </c>
      <c r="N6137" s="4">
        <v>61</v>
      </c>
      <c r="O6137" s="2">
        <v>43618</v>
      </c>
      <c r="P6137" s="3">
        <v>0.86</v>
      </c>
      <c r="Q6137" s="4">
        <v>1</v>
      </c>
      <c r="R6137" s="3">
        <v>6.9</v>
      </c>
      <c r="S61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7" t="str">
        <f>IF(AIRBNB[[#This Row],[RUIDO(dB)]]&lt;=4,"Silencioso",IF(AIRBNB[[#This Row],[RUIDO(dB)]]&lt;=5.5,"Poco Ruidoso","Ruidoso"))</f>
        <v>Ruidoso</v>
      </c>
      <c r="U6137" t="str">
        <f>IF(AND(AIRBNB[[#This Row],[PRECIO]]&lt;50,AIRBNB[[#This Row],[MIN_NOCHES]]&gt;3),"Dentro del presupuesto","No considerar")</f>
        <v>No considerar</v>
      </c>
      <c r="V6137" t="str">
        <f>VLOOKUP(AIRBNB[[#This Row],[HOST_ID]],Super_host[],5,FALSE)</f>
        <v>Host</v>
      </c>
    </row>
    <row r="6138" spans="1:22">
      <c r="A6138" s="4">
        <v>278090</v>
      </c>
      <c r="B6138" t="s">
        <v>5879</v>
      </c>
      <c r="C6138" s="4">
        <v>1451723</v>
      </c>
      <c r="D6138" t="s">
        <v>5880</v>
      </c>
      <c r="E6138" t="s">
        <v>5881</v>
      </c>
      <c r="F6138" s="4">
        <v>10029</v>
      </c>
      <c r="G6138" s="13" t="s">
        <v>124</v>
      </c>
      <c r="H6138" s="13" t="s">
        <v>219</v>
      </c>
      <c r="I6138" s="1">
        <v>407928</v>
      </c>
      <c r="J6138" s="1">
        <v>-7393967</v>
      </c>
      <c r="K6138" t="s">
        <v>40</v>
      </c>
      <c r="L6138" s="20">
        <v>50</v>
      </c>
      <c r="M6138" s="4">
        <v>3</v>
      </c>
      <c r="N6138" s="4">
        <v>208</v>
      </c>
      <c r="O6138" s="2">
        <v>43627</v>
      </c>
      <c r="P6138" s="3">
        <v>2.3199999999999998</v>
      </c>
      <c r="Q6138" s="4">
        <v>1</v>
      </c>
      <c r="R6138" s="3">
        <v>5.6</v>
      </c>
      <c r="S61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8" t="str">
        <f>IF(AIRBNB[[#This Row],[RUIDO(dB)]]&lt;=4,"Silencioso",IF(AIRBNB[[#This Row],[RUIDO(dB)]]&lt;=5.5,"Poco Ruidoso","Ruidoso"))</f>
        <v>Ruidoso</v>
      </c>
      <c r="U6138" t="str">
        <f>IF(AND(AIRBNB[[#This Row],[PRECIO]]&lt;50,AIRBNB[[#This Row],[MIN_NOCHES]]&gt;3),"Dentro del presupuesto","No considerar")</f>
        <v>No considerar</v>
      </c>
      <c r="V6138" t="str">
        <f>VLOOKUP(AIRBNB[[#This Row],[HOST_ID]],Super_host[],5,FALSE)</f>
        <v>Host</v>
      </c>
    </row>
    <row r="6139" spans="1:22">
      <c r="A6139" s="4">
        <v>269283</v>
      </c>
      <c r="B6139" t="s">
        <v>12026</v>
      </c>
      <c r="C6139" s="4">
        <v>1410714</v>
      </c>
      <c r="D6139" t="s">
        <v>2926</v>
      </c>
      <c r="E6139" t="s">
        <v>12027</v>
      </c>
      <c r="F6139" s="4">
        <v>11213</v>
      </c>
      <c r="G6139" s="13" t="s">
        <v>4662</v>
      </c>
      <c r="H6139" s="13" t="s">
        <v>9252</v>
      </c>
      <c r="I6139" s="1">
        <v>4066431</v>
      </c>
      <c r="J6139" s="1">
        <v>-7393216</v>
      </c>
      <c r="K6139" t="s">
        <v>40</v>
      </c>
      <c r="L6139" s="20">
        <v>50</v>
      </c>
      <c r="M6139" s="4">
        <v>3</v>
      </c>
      <c r="N6139" s="4">
        <v>26</v>
      </c>
      <c r="O6139" s="2">
        <v>43512</v>
      </c>
      <c r="P6139" s="3">
        <v>0.33</v>
      </c>
      <c r="Q6139" s="4">
        <v>1</v>
      </c>
      <c r="R6139" s="3">
        <v>6.9</v>
      </c>
      <c r="S61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39" t="str">
        <f>IF(AIRBNB[[#This Row],[RUIDO(dB)]]&lt;=4,"Silencioso",IF(AIRBNB[[#This Row],[RUIDO(dB)]]&lt;=5.5,"Poco Ruidoso","Ruidoso"))</f>
        <v>Ruidoso</v>
      </c>
      <c r="U6139" t="str">
        <f>IF(AND(AIRBNB[[#This Row],[PRECIO]]&lt;50,AIRBNB[[#This Row],[MIN_NOCHES]]&gt;3),"Dentro del presupuesto","No considerar")</f>
        <v>No considerar</v>
      </c>
      <c r="V6139" t="str">
        <f>VLOOKUP(AIRBNB[[#This Row],[HOST_ID]],Super_host[],5,FALSE)</f>
        <v>Host</v>
      </c>
    </row>
    <row r="6140" spans="1:22">
      <c r="A6140" s="4">
        <v>267535</v>
      </c>
      <c r="B6140" t="s">
        <v>16414</v>
      </c>
      <c r="C6140" s="4">
        <v>1402951</v>
      </c>
      <c r="D6140" t="s">
        <v>4042</v>
      </c>
      <c r="E6140" t="s">
        <v>16415</v>
      </c>
      <c r="F6140" s="4">
        <v>10466</v>
      </c>
      <c r="G6140" s="13" t="s">
        <v>16360</v>
      </c>
      <c r="H6140" s="13" t="s">
        <v>16416</v>
      </c>
      <c r="I6140" s="1">
        <v>4089557</v>
      </c>
      <c r="J6140" s="1">
        <v>-738447</v>
      </c>
      <c r="K6140" t="s">
        <v>40</v>
      </c>
      <c r="L6140" s="20">
        <v>50</v>
      </c>
      <c r="M6140" s="4">
        <v>2</v>
      </c>
      <c r="N6140" s="4">
        <v>15</v>
      </c>
      <c r="O6140" s="2">
        <v>43625</v>
      </c>
      <c r="P6140" s="3">
        <v>0.17</v>
      </c>
      <c r="Q6140" s="4">
        <v>5</v>
      </c>
      <c r="R6140" s="3">
        <v>7.84</v>
      </c>
      <c r="S61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0" t="str">
        <f>IF(AIRBNB[[#This Row],[RUIDO(dB)]]&lt;=4,"Silencioso",IF(AIRBNB[[#This Row],[RUIDO(dB)]]&lt;=5.5,"Poco Ruidoso","Ruidoso"))</f>
        <v>Ruidoso</v>
      </c>
      <c r="U6140" t="str">
        <f>IF(AND(AIRBNB[[#This Row],[PRECIO]]&lt;50,AIRBNB[[#This Row],[MIN_NOCHES]]&gt;3),"Dentro del presupuesto","No considerar")</f>
        <v>No considerar</v>
      </c>
      <c r="V6140" t="str">
        <f>VLOOKUP(AIRBNB[[#This Row],[HOST_ID]],Super_host[],5,FALSE)</f>
        <v>Host</v>
      </c>
    </row>
    <row r="6141" spans="1:22">
      <c r="A6141" s="4">
        <v>5659180</v>
      </c>
      <c r="B6141" t="s">
        <v>13104</v>
      </c>
      <c r="C6141" s="4">
        <v>1394543</v>
      </c>
      <c r="D6141" t="s">
        <v>478</v>
      </c>
      <c r="E6141" t="s">
        <v>13105</v>
      </c>
      <c r="F6141" s="4">
        <v>11226</v>
      </c>
      <c r="G6141" s="13" t="s">
        <v>4662</v>
      </c>
      <c r="H6141" s="13" t="s">
        <v>9427</v>
      </c>
      <c r="I6141" s="1">
        <v>4065044</v>
      </c>
      <c r="J6141" s="1">
        <v>-7396327</v>
      </c>
      <c r="K6141" t="s">
        <v>5</v>
      </c>
      <c r="L6141" s="20">
        <v>50</v>
      </c>
      <c r="M6141" s="4">
        <v>2</v>
      </c>
      <c r="N6141" s="4">
        <v>35</v>
      </c>
      <c r="O6141" s="2">
        <v>43583</v>
      </c>
      <c r="P6141" s="3">
        <v>0.76</v>
      </c>
      <c r="Q6141" s="4">
        <v>1</v>
      </c>
      <c r="R6141" s="3">
        <v>6.9</v>
      </c>
      <c r="S61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1" t="str">
        <f>IF(AIRBNB[[#This Row],[RUIDO(dB)]]&lt;=4,"Silencioso",IF(AIRBNB[[#This Row],[RUIDO(dB)]]&lt;=5.5,"Poco Ruidoso","Ruidoso"))</f>
        <v>Ruidoso</v>
      </c>
      <c r="U6141" t="str">
        <f>IF(AND(AIRBNB[[#This Row],[PRECIO]]&lt;50,AIRBNB[[#This Row],[MIN_NOCHES]]&gt;3),"Dentro del presupuesto","No considerar")</f>
        <v>No considerar</v>
      </c>
      <c r="V6141" t="str">
        <f>VLOOKUP(AIRBNB[[#This Row],[HOST_ID]],Super_host[],5,FALSE)</f>
        <v>Host</v>
      </c>
    </row>
    <row r="6142" spans="1:22">
      <c r="A6142" s="4">
        <v>258876</v>
      </c>
      <c r="B6142" t="s">
        <v>119</v>
      </c>
      <c r="C6142" s="4">
        <v>1360198</v>
      </c>
      <c r="D6142" t="s">
        <v>7</v>
      </c>
      <c r="E6142" t="s">
        <v>120</v>
      </c>
      <c r="F6142" s="4">
        <v>10305</v>
      </c>
      <c r="G6142" s="13" t="s">
        <v>3</v>
      </c>
      <c r="H6142" s="13" t="s">
        <v>9</v>
      </c>
      <c r="I6142" s="1">
        <v>4059101</v>
      </c>
      <c r="J6142" s="1">
        <v>-7406685</v>
      </c>
      <c r="K6142" t="s">
        <v>40</v>
      </c>
      <c r="L6142" s="20">
        <v>50</v>
      </c>
      <c r="M6142" s="4">
        <v>7</v>
      </c>
      <c r="N6142" s="4">
        <v>0</v>
      </c>
      <c r="O6142" s="2">
        <v>42200</v>
      </c>
      <c r="P6142" s="3">
        <v>0.02</v>
      </c>
      <c r="Q6142" s="4">
        <v>1</v>
      </c>
      <c r="R6142" s="3">
        <v>5.19</v>
      </c>
      <c r="S6142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142" t="str">
        <f>IF(AIRBNB[[#This Row],[RUIDO(dB)]]&lt;=4,"Silencioso",IF(AIRBNB[[#This Row],[RUIDO(dB)]]&lt;=5.5,"Poco Ruidoso","Ruidoso"))</f>
        <v>Poco Ruidoso</v>
      </c>
      <c r="U6142" t="str">
        <f>IF(AND(AIRBNB[[#This Row],[PRECIO]]&lt;50,AIRBNB[[#This Row],[MIN_NOCHES]]&gt;3),"Dentro del presupuesto","No considerar")</f>
        <v>No considerar</v>
      </c>
      <c r="V6142" t="str">
        <f>VLOOKUP(AIRBNB[[#This Row],[HOST_ID]],Super_host[],5,FALSE)</f>
        <v>Host</v>
      </c>
    </row>
    <row r="6143" spans="1:22">
      <c r="A6143" s="4">
        <v>756928</v>
      </c>
      <c r="B6143" t="s">
        <v>12032</v>
      </c>
      <c r="C6143" s="4">
        <v>1358245</v>
      </c>
      <c r="D6143" t="s">
        <v>12033</v>
      </c>
      <c r="E6143" t="s">
        <v>9560</v>
      </c>
      <c r="F6143" s="4">
        <v>11238</v>
      </c>
      <c r="G6143" s="13" t="s">
        <v>4662</v>
      </c>
      <c r="H6143" s="13" t="s">
        <v>9387</v>
      </c>
      <c r="I6143" s="1">
        <v>4068785</v>
      </c>
      <c r="J6143" s="1">
        <v>-7396708</v>
      </c>
      <c r="K6143" t="s">
        <v>5</v>
      </c>
      <c r="L6143" s="20">
        <v>50</v>
      </c>
      <c r="M6143" s="4">
        <v>2</v>
      </c>
      <c r="N6143" s="4">
        <v>27</v>
      </c>
      <c r="O6143" s="2">
        <v>43358</v>
      </c>
      <c r="P6143" s="3">
        <v>0.33</v>
      </c>
      <c r="Q6143" s="4">
        <v>1</v>
      </c>
      <c r="R6143" s="3">
        <v>6.9</v>
      </c>
      <c r="S61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3" t="str">
        <f>IF(AIRBNB[[#This Row],[RUIDO(dB)]]&lt;=4,"Silencioso",IF(AIRBNB[[#This Row],[RUIDO(dB)]]&lt;=5.5,"Poco Ruidoso","Ruidoso"))</f>
        <v>Ruidoso</v>
      </c>
      <c r="U6143" t="str">
        <f>IF(AND(AIRBNB[[#This Row],[PRECIO]]&lt;50,AIRBNB[[#This Row],[MIN_NOCHES]]&gt;3),"Dentro del presupuesto","No considerar")</f>
        <v>No considerar</v>
      </c>
      <c r="V6143" t="str">
        <f>VLOOKUP(AIRBNB[[#This Row],[HOST_ID]],Super_host[],5,FALSE)</f>
        <v>Host</v>
      </c>
    </row>
    <row r="6144" spans="1:22">
      <c r="A6144" s="4">
        <v>380730</v>
      </c>
      <c r="B6144" t="s">
        <v>10399</v>
      </c>
      <c r="C6144" s="4">
        <v>1317588</v>
      </c>
      <c r="D6144" t="s">
        <v>2852</v>
      </c>
      <c r="E6144" t="s">
        <v>10400</v>
      </c>
      <c r="F6144" s="4">
        <v>11229</v>
      </c>
      <c r="G6144" s="13" t="s">
        <v>4662</v>
      </c>
      <c r="H6144" s="13" t="s">
        <v>9921</v>
      </c>
      <c r="I6144" s="1">
        <v>4059721</v>
      </c>
      <c r="J6144" s="1">
        <v>-7395149</v>
      </c>
      <c r="K6144" t="s">
        <v>5</v>
      </c>
      <c r="L6144" s="20">
        <v>50</v>
      </c>
      <c r="M6144" s="4">
        <v>30</v>
      </c>
      <c r="N6144" s="4">
        <v>3</v>
      </c>
      <c r="O6144" s="2">
        <v>43438</v>
      </c>
      <c r="P6144" s="3">
        <v>0.08</v>
      </c>
      <c r="Q6144" s="4">
        <v>1</v>
      </c>
      <c r="R6144" s="3">
        <v>6.9</v>
      </c>
      <c r="S61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4" t="str">
        <f>IF(AIRBNB[[#This Row],[RUIDO(dB)]]&lt;=4,"Silencioso",IF(AIRBNB[[#This Row],[RUIDO(dB)]]&lt;=5.5,"Poco Ruidoso","Ruidoso"))</f>
        <v>Ruidoso</v>
      </c>
      <c r="U6144" t="str">
        <f>IF(AND(AIRBNB[[#This Row],[PRECIO]]&lt;50,AIRBNB[[#This Row],[MIN_NOCHES]]&gt;3),"Dentro del presupuesto","No considerar")</f>
        <v>No considerar</v>
      </c>
      <c r="V6144" t="str">
        <f>VLOOKUP(AIRBNB[[#This Row],[HOST_ID]],Super_host[],5,FALSE)</f>
        <v>Host</v>
      </c>
    </row>
    <row r="6145" spans="1:22">
      <c r="A6145" s="4">
        <v>4211510</v>
      </c>
      <c r="B6145" t="s">
        <v>8900</v>
      </c>
      <c r="C6145" s="4">
        <v>1172202</v>
      </c>
      <c r="D6145" t="s">
        <v>8842</v>
      </c>
      <c r="E6145" t="s">
        <v>8901</v>
      </c>
      <c r="F6145" s="4">
        <v>11105</v>
      </c>
      <c r="G6145" s="13" t="s">
        <v>7897</v>
      </c>
      <c r="H6145" s="13" t="s">
        <v>7898</v>
      </c>
      <c r="I6145" s="1">
        <v>4076989</v>
      </c>
      <c r="J6145" s="1">
        <v>-7390735</v>
      </c>
      <c r="K6145" t="s">
        <v>40</v>
      </c>
      <c r="L6145" s="20">
        <v>50</v>
      </c>
      <c r="M6145" s="4">
        <v>1</v>
      </c>
      <c r="N6145" s="4">
        <v>127</v>
      </c>
      <c r="O6145" s="2">
        <v>43636</v>
      </c>
      <c r="P6145" s="3">
        <v>2.25</v>
      </c>
      <c r="Q6145" s="4">
        <v>5</v>
      </c>
      <c r="R6145" s="3">
        <v>6.24</v>
      </c>
      <c r="S61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5" t="str">
        <f>IF(AIRBNB[[#This Row],[RUIDO(dB)]]&lt;=4,"Silencioso",IF(AIRBNB[[#This Row],[RUIDO(dB)]]&lt;=5.5,"Poco Ruidoso","Ruidoso"))</f>
        <v>Ruidoso</v>
      </c>
      <c r="U6145" t="str">
        <f>IF(AND(AIRBNB[[#This Row],[PRECIO]]&lt;50,AIRBNB[[#This Row],[MIN_NOCHES]]&gt;3),"Dentro del presupuesto","No considerar")</f>
        <v>No considerar</v>
      </c>
      <c r="V6145" t="str">
        <f>VLOOKUP(AIRBNB[[#This Row],[HOST_ID]],Super_host[],5,FALSE)</f>
        <v>Host</v>
      </c>
    </row>
    <row r="6146" spans="1:22">
      <c r="A6146" s="4">
        <v>3968434</v>
      </c>
      <c r="B6146" t="s">
        <v>4505</v>
      </c>
      <c r="C6146" s="4">
        <v>1100494</v>
      </c>
      <c r="D6146" t="s">
        <v>4506</v>
      </c>
      <c r="E6146" t="s">
        <v>4507</v>
      </c>
      <c r="F6146" s="4">
        <v>10031</v>
      </c>
      <c r="G6146" s="13" t="s">
        <v>124</v>
      </c>
      <c r="H6146" s="13" t="s">
        <v>148</v>
      </c>
      <c r="I6146" s="1">
        <v>4082257</v>
      </c>
      <c r="J6146" s="1">
        <v>-7395565</v>
      </c>
      <c r="K6146" t="s">
        <v>40</v>
      </c>
      <c r="L6146" s="20">
        <v>50</v>
      </c>
      <c r="M6146" s="4">
        <v>30</v>
      </c>
      <c r="N6146" s="4">
        <v>46</v>
      </c>
      <c r="O6146" s="2">
        <v>42971</v>
      </c>
      <c r="P6146" s="3">
        <v>0.79</v>
      </c>
      <c r="Q6146" s="4">
        <v>1</v>
      </c>
      <c r="R6146" s="3">
        <v>5.6</v>
      </c>
      <c r="S61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6" t="str">
        <f>IF(AIRBNB[[#This Row],[RUIDO(dB)]]&lt;=4,"Silencioso",IF(AIRBNB[[#This Row],[RUIDO(dB)]]&lt;=5.5,"Poco Ruidoso","Ruidoso"))</f>
        <v>Ruidoso</v>
      </c>
      <c r="U6146" t="str">
        <f>IF(AND(AIRBNB[[#This Row],[PRECIO]]&lt;50,AIRBNB[[#This Row],[MIN_NOCHES]]&gt;3),"Dentro del presupuesto","No considerar")</f>
        <v>No considerar</v>
      </c>
      <c r="V6146" t="str">
        <f>VLOOKUP(AIRBNB[[#This Row],[HOST_ID]],Super_host[],5,FALSE)</f>
        <v>Host</v>
      </c>
    </row>
    <row r="6147" spans="1:22">
      <c r="A6147" s="4">
        <v>209310</v>
      </c>
      <c r="B6147" t="s">
        <v>8972</v>
      </c>
      <c r="C6147" s="4">
        <v>1031148</v>
      </c>
      <c r="D6147" t="s">
        <v>8973</v>
      </c>
      <c r="E6147" t="s">
        <v>7922</v>
      </c>
      <c r="F6147" s="4">
        <v>11104</v>
      </c>
      <c r="G6147" s="13" t="s">
        <v>7897</v>
      </c>
      <c r="H6147" s="13" t="s">
        <v>7923</v>
      </c>
      <c r="I6147" s="1">
        <v>4073826</v>
      </c>
      <c r="J6147" s="1">
        <v>-7392458</v>
      </c>
      <c r="K6147" t="s">
        <v>40</v>
      </c>
      <c r="L6147" s="20">
        <v>50</v>
      </c>
      <c r="M6147" s="4">
        <v>28</v>
      </c>
      <c r="N6147" s="4">
        <v>258</v>
      </c>
      <c r="O6147" s="2">
        <v>43613</v>
      </c>
      <c r="P6147" s="3">
        <v>2.9</v>
      </c>
      <c r="Q6147" s="4">
        <v>5</v>
      </c>
      <c r="R6147" s="3">
        <v>6.24</v>
      </c>
      <c r="S61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7" t="str">
        <f>IF(AIRBNB[[#This Row],[RUIDO(dB)]]&lt;=4,"Silencioso",IF(AIRBNB[[#This Row],[RUIDO(dB)]]&lt;=5.5,"Poco Ruidoso","Ruidoso"))</f>
        <v>Ruidoso</v>
      </c>
      <c r="U6147" t="str">
        <f>IF(AND(AIRBNB[[#This Row],[PRECIO]]&lt;50,AIRBNB[[#This Row],[MIN_NOCHES]]&gt;3),"Dentro del presupuesto","No considerar")</f>
        <v>No considerar</v>
      </c>
      <c r="V6147" t="str">
        <f>VLOOKUP(AIRBNB[[#This Row],[HOST_ID]],Super_host[],5,FALSE)</f>
        <v>Host</v>
      </c>
    </row>
    <row r="6148" spans="1:22">
      <c r="A6148" s="4">
        <v>489924</v>
      </c>
      <c r="B6148" t="s">
        <v>12251</v>
      </c>
      <c r="C6148" s="4">
        <v>1027283</v>
      </c>
      <c r="D6148" t="s">
        <v>3779</v>
      </c>
      <c r="E6148" t="s">
        <v>12252</v>
      </c>
      <c r="F6148" s="4">
        <v>11232</v>
      </c>
      <c r="G6148" s="13" t="s">
        <v>4662</v>
      </c>
      <c r="H6148" s="13" t="s">
        <v>9246</v>
      </c>
      <c r="I6148" s="1">
        <v>4066221</v>
      </c>
      <c r="J6148" s="1">
        <v>-7399743</v>
      </c>
      <c r="K6148" t="s">
        <v>40</v>
      </c>
      <c r="L6148" s="20">
        <v>50</v>
      </c>
      <c r="M6148" s="4">
        <v>2</v>
      </c>
      <c r="N6148" s="4">
        <v>33</v>
      </c>
      <c r="O6148" s="2">
        <v>43646</v>
      </c>
      <c r="P6148" s="3">
        <v>0.39</v>
      </c>
      <c r="Q6148" s="4">
        <v>1</v>
      </c>
      <c r="R6148" s="3">
        <v>6.9</v>
      </c>
      <c r="S61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8" t="str">
        <f>IF(AIRBNB[[#This Row],[RUIDO(dB)]]&lt;=4,"Silencioso",IF(AIRBNB[[#This Row],[RUIDO(dB)]]&lt;=5.5,"Poco Ruidoso","Ruidoso"))</f>
        <v>Ruidoso</v>
      </c>
      <c r="U6148" t="str">
        <f>IF(AND(AIRBNB[[#This Row],[PRECIO]]&lt;50,AIRBNB[[#This Row],[MIN_NOCHES]]&gt;3),"Dentro del presupuesto","No considerar")</f>
        <v>No considerar</v>
      </c>
      <c r="V6148" t="str">
        <f>VLOOKUP(AIRBNB[[#This Row],[HOST_ID]],Super_host[],5,FALSE)</f>
        <v>Host</v>
      </c>
    </row>
    <row r="6149" spans="1:22">
      <c r="A6149" s="4">
        <v>292637</v>
      </c>
      <c r="B6149" t="s">
        <v>16015</v>
      </c>
      <c r="C6149" s="4">
        <v>1021834</v>
      </c>
      <c r="D6149" t="s">
        <v>4167</v>
      </c>
      <c r="E6149" t="s">
        <v>9477</v>
      </c>
      <c r="F6149" s="4">
        <v>11238</v>
      </c>
      <c r="G6149" s="13" t="s">
        <v>4662</v>
      </c>
      <c r="H6149" s="13" t="s">
        <v>9252</v>
      </c>
      <c r="I6149" s="1">
        <v>4067335</v>
      </c>
      <c r="J6149" t="s">
        <v>16016</v>
      </c>
      <c r="K6149" t="s">
        <v>5</v>
      </c>
      <c r="L6149" s="20">
        <v>50</v>
      </c>
      <c r="M6149" s="4">
        <v>5</v>
      </c>
      <c r="N6149" s="4">
        <v>0</v>
      </c>
      <c r="O6149" s="2">
        <v>43648</v>
      </c>
      <c r="P6149" s="3">
        <v>0.02</v>
      </c>
      <c r="Q6149" s="4">
        <v>1</v>
      </c>
      <c r="R6149" s="3">
        <v>6.9</v>
      </c>
      <c r="S61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49" t="str">
        <f>IF(AIRBNB[[#This Row],[RUIDO(dB)]]&lt;=4,"Silencioso",IF(AIRBNB[[#This Row],[RUIDO(dB)]]&lt;=5.5,"Poco Ruidoso","Ruidoso"))</f>
        <v>Ruidoso</v>
      </c>
      <c r="U6149" t="str">
        <f>IF(AND(AIRBNB[[#This Row],[PRECIO]]&lt;50,AIRBNB[[#This Row],[MIN_NOCHES]]&gt;3),"Dentro del presupuesto","No considerar")</f>
        <v>No considerar</v>
      </c>
      <c r="V6149" t="str">
        <f>VLOOKUP(AIRBNB[[#This Row],[HOST_ID]],Super_host[],5,FALSE)</f>
        <v>Host</v>
      </c>
    </row>
    <row r="6150" spans="1:22">
      <c r="A6150" s="4">
        <v>195123</v>
      </c>
      <c r="B6150" t="s">
        <v>5886</v>
      </c>
      <c r="C6150" s="4">
        <v>940724</v>
      </c>
      <c r="D6150" t="s">
        <v>2601</v>
      </c>
      <c r="E6150" t="s">
        <v>5887</v>
      </c>
      <c r="F6150" s="4">
        <v>10032</v>
      </c>
      <c r="G6150" s="13" t="s">
        <v>124</v>
      </c>
      <c r="H6150" s="13" t="s">
        <v>125</v>
      </c>
      <c r="I6150" s="1">
        <v>4083403</v>
      </c>
      <c r="J6150" s="1">
        <v>-7394553</v>
      </c>
      <c r="K6150" t="s">
        <v>40</v>
      </c>
      <c r="L6150" s="20">
        <v>50</v>
      </c>
      <c r="M6150" s="4">
        <v>1</v>
      </c>
      <c r="N6150" s="4">
        <v>225</v>
      </c>
      <c r="O6150" s="2">
        <v>43628</v>
      </c>
      <c r="P6150" s="3">
        <v>2.35</v>
      </c>
      <c r="Q6150" s="4">
        <v>1</v>
      </c>
      <c r="R6150" s="3">
        <v>5.6</v>
      </c>
      <c r="S61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0" t="str">
        <f>IF(AIRBNB[[#This Row],[RUIDO(dB)]]&lt;=4,"Silencioso",IF(AIRBNB[[#This Row],[RUIDO(dB)]]&lt;=5.5,"Poco Ruidoso","Ruidoso"))</f>
        <v>Ruidoso</v>
      </c>
      <c r="U6150" t="str">
        <f>IF(AND(AIRBNB[[#This Row],[PRECIO]]&lt;50,AIRBNB[[#This Row],[MIN_NOCHES]]&gt;3),"Dentro del presupuesto","No considerar")</f>
        <v>No considerar</v>
      </c>
      <c r="V6150" t="str">
        <f>VLOOKUP(AIRBNB[[#This Row],[HOST_ID]],Super_host[],5,FALSE)</f>
        <v>Host</v>
      </c>
    </row>
    <row r="6151" spans="1:22">
      <c r="A6151" s="4">
        <v>6726361</v>
      </c>
      <c r="B6151" t="s">
        <v>10152</v>
      </c>
      <c r="C6151" s="4">
        <v>921857</v>
      </c>
      <c r="D6151" t="s">
        <v>1201</v>
      </c>
      <c r="E6151" t="s">
        <v>10153</v>
      </c>
      <c r="F6151" s="4">
        <v>11233</v>
      </c>
      <c r="G6151" s="13" t="s">
        <v>4662</v>
      </c>
      <c r="H6151" s="13" t="s">
        <v>9230</v>
      </c>
      <c r="I6151" s="1">
        <v>4068354</v>
      </c>
      <c r="J6151" s="1">
        <v>-7392612</v>
      </c>
      <c r="K6151" t="s">
        <v>40</v>
      </c>
      <c r="L6151" s="20">
        <v>50</v>
      </c>
      <c r="M6151" s="4">
        <v>7</v>
      </c>
      <c r="N6151" s="4">
        <v>3</v>
      </c>
      <c r="O6151" s="2">
        <v>42733</v>
      </c>
      <c r="P6151" s="3">
        <v>0.06</v>
      </c>
      <c r="Q6151" s="4">
        <v>1</v>
      </c>
      <c r="R6151" s="3">
        <v>6.9</v>
      </c>
      <c r="S61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1" t="str">
        <f>IF(AIRBNB[[#This Row],[RUIDO(dB)]]&lt;=4,"Silencioso",IF(AIRBNB[[#This Row],[RUIDO(dB)]]&lt;=5.5,"Poco Ruidoso","Ruidoso"))</f>
        <v>Ruidoso</v>
      </c>
      <c r="U6151" t="str">
        <f>IF(AND(AIRBNB[[#This Row],[PRECIO]]&lt;50,AIRBNB[[#This Row],[MIN_NOCHES]]&gt;3),"Dentro del presupuesto","No considerar")</f>
        <v>No considerar</v>
      </c>
      <c r="V6151" t="str">
        <f>VLOOKUP(AIRBNB[[#This Row],[HOST_ID]],Super_host[],5,FALSE)</f>
        <v>Host</v>
      </c>
    </row>
    <row r="6152" spans="1:22">
      <c r="A6152" s="4">
        <v>4796255</v>
      </c>
      <c r="B6152" t="s">
        <v>10409</v>
      </c>
      <c r="C6152" s="4">
        <v>810311</v>
      </c>
      <c r="D6152" t="s">
        <v>10410</v>
      </c>
      <c r="E6152" t="s">
        <v>10411</v>
      </c>
      <c r="F6152" s="4">
        <v>11225</v>
      </c>
      <c r="G6152" s="13" t="s">
        <v>4662</v>
      </c>
      <c r="H6152" s="13" t="s">
        <v>9252</v>
      </c>
      <c r="I6152" s="1">
        <v>4066596</v>
      </c>
      <c r="J6152" s="1">
        <v>-739549</v>
      </c>
      <c r="K6152" t="s">
        <v>40</v>
      </c>
      <c r="L6152" s="20">
        <v>50</v>
      </c>
      <c r="M6152" s="4">
        <v>3</v>
      </c>
      <c r="N6152" s="4">
        <v>3</v>
      </c>
      <c r="O6152" s="2">
        <v>43381</v>
      </c>
      <c r="P6152" s="3">
        <v>0.08</v>
      </c>
      <c r="Q6152" s="4">
        <v>1</v>
      </c>
      <c r="R6152" s="3">
        <v>6.9</v>
      </c>
      <c r="S61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2" t="str">
        <f>IF(AIRBNB[[#This Row],[RUIDO(dB)]]&lt;=4,"Silencioso",IF(AIRBNB[[#This Row],[RUIDO(dB)]]&lt;=5.5,"Poco Ruidoso","Ruidoso"))</f>
        <v>Ruidoso</v>
      </c>
      <c r="U6152" t="str">
        <f>IF(AND(AIRBNB[[#This Row],[PRECIO]]&lt;50,AIRBNB[[#This Row],[MIN_NOCHES]]&gt;3),"Dentro del presupuesto","No considerar")</f>
        <v>No considerar</v>
      </c>
      <c r="V6152" t="str">
        <f>VLOOKUP(AIRBNB[[#This Row],[HOST_ID]],Super_host[],5,FALSE)</f>
        <v>Host</v>
      </c>
    </row>
    <row r="6153" spans="1:22">
      <c r="A6153" s="4">
        <v>2048796</v>
      </c>
      <c r="B6153" t="s">
        <v>8043</v>
      </c>
      <c r="C6153" s="4">
        <v>763439</v>
      </c>
      <c r="D6153" t="s">
        <v>989</v>
      </c>
      <c r="E6153" t="s">
        <v>8044</v>
      </c>
      <c r="F6153" s="4">
        <v>11104</v>
      </c>
      <c r="G6153" s="13" t="s">
        <v>7897</v>
      </c>
      <c r="H6153" s="13" t="s">
        <v>7923</v>
      </c>
      <c r="I6153" s="1">
        <v>4074817</v>
      </c>
      <c r="J6153" s="1">
        <v>-7391886</v>
      </c>
      <c r="K6153" t="s">
        <v>40</v>
      </c>
      <c r="L6153" s="20">
        <v>50</v>
      </c>
      <c r="M6153" s="4">
        <v>1</v>
      </c>
      <c r="N6153" s="4">
        <v>1</v>
      </c>
      <c r="O6153" s="2">
        <v>42959</v>
      </c>
      <c r="P6153" s="3">
        <v>0.04</v>
      </c>
      <c r="Q6153" s="4">
        <v>5</v>
      </c>
      <c r="R6153" s="3">
        <v>6.24</v>
      </c>
      <c r="S61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3" t="str">
        <f>IF(AIRBNB[[#This Row],[RUIDO(dB)]]&lt;=4,"Silencioso",IF(AIRBNB[[#This Row],[RUIDO(dB)]]&lt;=5.5,"Poco Ruidoso","Ruidoso"))</f>
        <v>Ruidoso</v>
      </c>
      <c r="U6153" t="str">
        <f>IF(AND(AIRBNB[[#This Row],[PRECIO]]&lt;50,AIRBNB[[#This Row],[MIN_NOCHES]]&gt;3),"Dentro del presupuesto","No considerar")</f>
        <v>No considerar</v>
      </c>
      <c r="V6153" t="str">
        <f>VLOOKUP(AIRBNB[[#This Row],[HOST_ID]],Super_host[],5,FALSE)</f>
        <v>Host</v>
      </c>
    </row>
    <row r="6154" spans="1:22">
      <c r="A6154" s="4">
        <v>3452835</v>
      </c>
      <c r="B6154" t="s">
        <v>13429</v>
      </c>
      <c r="C6154" s="4">
        <v>666862</v>
      </c>
      <c r="D6154" t="s">
        <v>854</v>
      </c>
      <c r="E6154" t="s">
        <v>13430</v>
      </c>
      <c r="F6154" s="4">
        <v>11238</v>
      </c>
      <c r="G6154" s="13" t="s">
        <v>4662</v>
      </c>
      <c r="H6154" s="13" t="s">
        <v>9387</v>
      </c>
      <c r="I6154" s="1">
        <v>4068266</v>
      </c>
      <c r="J6154" s="1">
        <v>-7396743</v>
      </c>
      <c r="K6154" t="s">
        <v>5</v>
      </c>
      <c r="L6154" s="20">
        <v>50</v>
      </c>
      <c r="M6154" s="4">
        <v>2</v>
      </c>
      <c r="N6154" s="4">
        <v>45</v>
      </c>
      <c r="O6154" s="2">
        <v>42701</v>
      </c>
      <c r="P6154" s="3">
        <v>0.98</v>
      </c>
      <c r="Q6154" s="4">
        <v>1</v>
      </c>
      <c r="R6154" s="3">
        <v>6.9</v>
      </c>
      <c r="S61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4" t="str">
        <f>IF(AIRBNB[[#This Row],[RUIDO(dB)]]&lt;=4,"Silencioso",IF(AIRBNB[[#This Row],[RUIDO(dB)]]&lt;=5.5,"Poco Ruidoso","Ruidoso"))</f>
        <v>Ruidoso</v>
      </c>
      <c r="U6154" t="str">
        <f>IF(AND(AIRBNB[[#This Row],[PRECIO]]&lt;50,AIRBNB[[#This Row],[MIN_NOCHES]]&gt;3),"Dentro del presupuesto","No considerar")</f>
        <v>No considerar</v>
      </c>
      <c r="V6154" t="str">
        <f>VLOOKUP(AIRBNB[[#This Row],[HOST_ID]],Super_host[],5,FALSE)</f>
        <v>Host</v>
      </c>
    </row>
    <row r="6155" spans="1:22">
      <c r="A6155" s="4">
        <v>3199681</v>
      </c>
      <c r="B6155" t="s">
        <v>8204</v>
      </c>
      <c r="C6155" s="4">
        <v>627678</v>
      </c>
      <c r="D6155" t="s">
        <v>580</v>
      </c>
      <c r="E6155" t="s">
        <v>8205</v>
      </c>
      <c r="F6155" s="4">
        <v>11375</v>
      </c>
      <c r="G6155" s="13" t="s">
        <v>7897</v>
      </c>
      <c r="H6155" s="13" t="s">
        <v>7951</v>
      </c>
      <c r="I6155" s="1">
        <v>4073381</v>
      </c>
      <c r="J6155" s="1">
        <v>-7385366</v>
      </c>
      <c r="K6155" t="s">
        <v>40</v>
      </c>
      <c r="L6155" s="20">
        <v>50</v>
      </c>
      <c r="M6155" s="4">
        <v>7</v>
      </c>
      <c r="N6155" s="4">
        <v>2</v>
      </c>
      <c r="O6155" s="2">
        <v>43332</v>
      </c>
      <c r="P6155" s="3">
        <v>0.15</v>
      </c>
      <c r="Q6155" s="4">
        <v>5</v>
      </c>
      <c r="R6155" s="3">
        <v>6.24</v>
      </c>
      <c r="S61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5" t="str">
        <f>IF(AIRBNB[[#This Row],[RUIDO(dB)]]&lt;=4,"Silencioso",IF(AIRBNB[[#This Row],[RUIDO(dB)]]&lt;=5.5,"Poco Ruidoso","Ruidoso"))</f>
        <v>Ruidoso</v>
      </c>
      <c r="U6155" t="str">
        <f>IF(AND(AIRBNB[[#This Row],[PRECIO]]&lt;50,AIRBNB[[#This Row],[MIN_NOCHES]]&gt;3),"Dentro del presupuesto","No considerar")</f>
        <v>No considerar</v>
      </c>
      <c r="V6155" t="str">
        <f>VLOOKUP(AIRBNB[[#This Row],[HOST_ID]],Super_host[],5,FALSE)</f>
        <v>Host</v>
      </c>
    </row>
    <row r="6156" spans="1:22">
      <c r="A6156" s="4">
        <v>100184</v>
      </c>
      <c r="B6156" t="s">
        <v>8444</v>
      </c>
      <c r="C6156" s="4">
        <v>526653</v>
      </c>
      <c r="D6156" t="s">
        <v>8445</v>
      </c>
      <c r="E6156" t="s">
        <v>8446</v>
      </c>
      <c r="F6156" s="4">
        <v>11427</v>
      </c>
      <c r="G6156" s="13" t="s">
        <v>7897</v>
      </c>
      <c r="H6156" s="13" t="s">
        <v>8447</v>
      </c>
      <c r="I6156" s="1">
        <v>4072413</v>
      </c>
      <c r="J6156" s="1">
        <v>-7376133</v>
      </c>
      <c r="K6156" t="s">
        <v>40</v>
      </c>
      <c r="L6156" s="20">
        <v>50</v>
      </c>
      <c r="M6156" s="4">
        <v>1</v>
      </c>
      <c r="N6156" s="4">
        <v>43</v>
      </c>
      <c r="O6156" s="2">
        <v>43654</v>
      </c>
      <c r="P6156" s="3">
        <v>0.45</v>
      </c>
      <c r="Q6156" s="4">
        <v>5</v>
      </c>
      <c r="R6156" s="3">
        <v>6.24</v>
      </c>
      <c r="S61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6" t="str">
        <f>IF(AIRBNB[[#This Row],[RUIDO(dB)]]&lt;=4,"Silencioso",IF(AIRBNB[[#This Row],[RUIDO(dB)]]&lt;=5.5,"Poco Ruidoso","Ruidoso"))</f>
        <v>Ruidoso</v>
      </c>
      <c r="U6156" t="str">
        <f>IF(AND(AIRBNB[[#This Row],[PRECIO]]&lt;50,AIRBNB[[#This Row],[MIN_NOCHES]]&gt;3),"Dentro del presupuesto","No considerar")</f>
        <v>No considerar</v>
      </c>
      <c r="V6156" t="str">
        <f>VLOOKUP(AIRBNB[[#This Row],[HOST_ID]],Super_host[],5,FALSE)</f>
        <v>Host</v>
      </c>
    </row>
    <row r="6157" spans="1:22">
      <c r="A6157" s="4">
        <v>4927853</v>
      </c>
      <c r="B6157" t="s">
        <v>13055</v>
      </c>
      <c r="C6157" s="4">
        <v>331579</v>
      </c>
      <c r="D6157" t="s">
        <v>9336</v>
      </c>
      <c r="E6157" t="s">
        <v>13056</v>
      </c>
      <c r="F6157" s="4">
        <v>11221</v>
      </c>
      <c r="G6157" s="13" t="s">
        <v>4662</v>
      </c>
      <c r="H6157" s="13" t="s">
        <v>9230</v>
      </c>
      <c r="I6157" s="1">
        <v>4068939</v>
      </c>
      <c r="J6157" s="1">
        <v>-7392331</v>
      </c>
      <c r="K6157" t="s">
        <v>40</v>
      </c>
      <c r="L6157" s="20">
        <v>50</v>
      </c>
      <c r="M6157" s="4">
        <v>3</v>
      </c>
      <c r="N6157" s="4">
        <v>32</v>
      </c>
      <c r="O6157" s="2">
        <v>43639</v>
      </c>
      <c r="P6157" s="3">
        <v>0.72</v>
      </c>
      <c r="Q6157" s="4">
        <v>1</v>
      </c>
      <c r="R6157" s="3">
        <v>6.9</v>
      </c>
      <c r="S61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7" t="str">
        <f>IF(AIRBNB[[#This Row],[RUIDO(dB)]]&lt;=4,"Silencioso",IF(AIRBNB[[#This Row],[RUIDO(dB)]]&lt;=5.5,"Poco Ruidoso","Ruidoso"))</f>
        <v>Ruidoso</v>
      </c>
      <c r="U6157" t="str">
        <f>IF(AND(AIRBNB[[#This Row],[PRECIO]]&lt;50,AIRBNB[[#This Row],[MIN_NOCHES]]&gt;3),"Dentro del presupuesto","No considerar")</f>
        <v>No considerar</v>
      </c>
      <c r="V6157" t="str">
        <f>VLOOKUP(AIRBNB[[#This Row],[HOST_ID]],Super_host[],5,FALSE)</f>
        <v>Host</v>
      </c>
    </row>
    <row r="6158" spans="1:22">
      <c r="A6158" s="4">
        <v>6338068</v>
      </c>
      <c r="B6158" t="s">
        <v>3105</v>
      </c>
      <c r="C6158" s="4">
        <v>248865</v>
      </c>
      <c r="D6158" t="s">
        <v>1815</v>
      </c>
      <c r="E6158" t="s">
        <v>3106</v>
      </c>
      <c r="F6158" s="4">
        <v>10021</v>
      </c>
      <c r="G6158" s="13" t="s">
        <v>124</v>
      </c>
      <c r="H6158" s="13" t="s">
        <v>129</v>
      </c>
      <c r="I6158" s="1">
        <v>4077072</v>
      </c>
      <c r="J6158" s="1">
        <v>-7395424</v>
      </c>
      <c r="K6158" t="s">
        <v>40</v>
      </c>
      <c r="L6158" s="20">
        <v>50</v>
      </c>
      <c r="M6158" s="4">
        <v>30</v>
      </c>
      <c r="N6158" s="4">
        <v>14</v>
      </c>
      <c r="O6158" s="2">
        <v>43366</v>
      </c>
      <c r="P6158" s="3">
        <v>0.28000000000000003</v>
      </c>
      <c r="Q6158" s="4">
        <v>1</v>
      </c>
      <c r="R6158" s="3">
        <v>5.6</v>
      </c>
      <c r="S61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8" t="str">
        <f>IF(AIRBNB[[#This Row],[RUIDO(dB)]]&lt;=4,"Silencioso",IF(AIRBNB[[#This Row],[RUIDO(dB)]]&lt;=5.5,"Poco Ruidoso","Ruidoso"))</f>
        <v>Ruidoso</v>
      </c>
      <c r="U6158" t="str">
        <f>IF(AND(AIRBNB[[#This Row],[PRECIO]]&lt;50,AIRBNB[[#This Row],[MIN_NOCHES]]&gt;3),"Dentro del presupuesto","No considerar")</f>
        <v>No considerar</v>
      </c>
      <c r="V6158" t="str">
        <f>VLOOKUP(AIRBNB[[#This Row],[HOST_ID]],Super_host[],5,FALSE)</f>
        <v>Host</v>
      </c>
    </row>
    <row r="6159" spans="1:22">
      <c r="A6159" s="4">
        <v>2088389</v>
      </c>
      <c r="B6159" t="s">
        <v>11670</v>
      </c>
      <c r="C6159" s="4">
        <v>234918</v>
      </c>
      <c r="D6159" t="s">
        <v>11671</v>
      </c>
      <c r="E6159" t="s">
        <v>11672</v>
      </c>
      <c r="F6159" s="4">
        <v>11238</v>
      </c>
      <c r="G6159" s="13" t="s">
        <v>4662</v>
      </c>
      <c r="H6159" s="13" t="s">
        <v>9387</v>
      </c>
      <c r="I6159" s="1">
        <v>4068476</v>
      </c>
      <c r="J6159" s="1">
        <v>-7396672</v>
      </c>
      <c r="K6159" t="s">
        <v>5</v>
      </c>
      <c r="L6159" s="20">
        <v>50</v>
      </c>
      <c r="M6159" s="4">
        <v>30</v>
      </c>
      <c r="N6159" s="4">
        <v>17</v>
      </c>
      <c r="O6159" s="2">
        <v>42977</v>
      </c>
      <c r="P6159" s="3">
        <v>0.25</v>
      </c>
      <c r="Q6159" s="4">
        <v>1</v>
      </c>
      <c r="R6159" s="3">
        <v>6.9</v>
      </c>
      <c r="S61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59" t="str">
        <f>IF(AIRBNB[[#This Row],[RUIDO(dB)]]&lt;=4,"Silencioso",IF(AIRBNB[[#This Row],[RUIDO(dB)]]&lt;=5.5,"Poco Ruidoso","Ruidoso"))</f>
        <v>Ruidoso</v>
      </c>
      <c r="U6159" t="str">
        <f>IF(AND(AIRBNB[[#This Row],[PRECIO]]&lt;50,AIRBNB[[#This Row],[MIN_NOCHES]]&gt;3),"Dentro del presupuesto","No considerar")</f>
        <v>No considerar</v>
      </c>
      <c r="V6159" t="str">
        <f>VLOOKUP(AIRBNB[[#This Row],[HOST_ID]],Super_host[],5,FALSE)</f>
        <v>Host</v>
      </c>
    </row>
    <row r="6160" spans="1:22">
      <c r="A6160" s="4">
        <v>6659371</v>
      </c>
      <c r="B6160" t="s">
        <v>10166</v>
      </c>
      <c r="C6160" s="4">
        <v>192349</v>
      </c>
      <c r="D6160" t="s">
        <v>717</v>
      </c>
      <c r="E6160" t="s">
        <v>10167</v>
      </c>
      <c r="F6160" s="4">
        <v>11237</v>
      </c>
      <c r="G6160" s="13" t="s">
        <v>4662</v>
      </c>
      <c r="H6160" s="13" t="s">
        <v>9274</v>
      </c>
      <c r="I6160" s="1">
        <v>4070323</v>
      </c>
      <c r="J6160" s="1">
        <v>-7392836</v>
      </c>
      <c r="K6160" t="s">
        <v>5</v>
      </c>
      <c r="L6160" s="20">
        <v>50</v>
      </c>
      <c r="M6160" s="4">
        <v>1</v>
      </c>
      <c r="N6160" s="4">
        <v>3</v>
      </c>
      <c r="O6160" s="2">
        <v>42256</v>
      </c>
      <c r="P6160" s="3">
        <v>0.06</v>
      </c>
      <c r="Q6160" s="4">
        <v>1</v>
      </c>
      <c r="R6160" s="3">
        <v>6.9</v>
      </c>
      <c r="S61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0" t="str">
        <f>IF(AIRBNB[[#This Row],[RUIDO(dB)]]&lt;=4,"Silencioso",IF(AIRBNB[[#This Row],[RUIDO(dB)]]&lt;=5.5,"Poco Ruidoso","Ruidoso"))</f>
        <v>Ruidoso</v>
      </c>
      <c r="U6160" t="str">
        <f>IF(AND(AIRBNB[[#This Row],[PRECIO]]&lt;50,AIRBNB[[#This Row],[MIN_NOCHES]]&gt;3),"Dentro del presupuesto","No considerar")</f>
        <v>No considerar</v>
      </c>
      <c r="V6160" t="str">
        <f>VLOOKUP(AIRBNB[[#This Row],[HOST_ID]],Super_host[],5,FALSE)</f>
        <v>Host</v>
      </c>
    </row>
    <row r="6161" spans="1:22">
      <c r="A6161" s="4">
        <v>2727166</v>
      </c>
      <c r="B6161" t="s">
        <v>8520</v>
      </c>
      <c r="C6161" s="4">
        <v>136352</v>
      </c>
      <c r="D6161" t="s">
        <v>8521</v>
      </c>
      <c r="E6161" t="s">
        <v>8522</v>
      </c>
      <c r="F6161" s="4">
        <v>11106</v>
      </c>
      <c r="G6161" s="13" t="s">
        <v>7897</v>
      </c>
      <c r="H6161" s="13" t="s">
        <v>7940</v>
      </c>
      <c r="I6161" s="1">
        <v>407558</v>
      </c>
      <c r="J6161" s="1">
        <v>-7392377</v>
      </c>
      <c r="K6161" t="s">
        <v>40</v>
      </c>
      <c r="L6161" s="20">
        <v>50</v>
      </c>
      <c r="M6161" s="4">
        <v>5</v>
      </c>
      <c r="N6161" s="4">
        <v>37</v>
      </c>
      <c r="O6161" s="2">
        <v>43577</v>
      </c>
      <c r="P6161" s="3">
        <v>0.59</v>
      </c>
      <c r="Q6161" s="4">
        <v>5</v>
      </c>
      <c r="R6161" s="3">
        <v>6.24</v>
      </c>
      <c r="S61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1" t="str">
        <f>IF(AIRBNB[[#This Row],[RUIDO(dB)]]&lt;=4,"Silencioso",IF(AIRBNB[[#This Row],[RUIDO(dB)]]&lt;=5.5,"Poco Ruidoso","Ruidoso"))</f>
        <v>Ruidoso</v>
      </c>
      <c r="U6161" t="str">
        <f>IF(AND(AIRBNB[[#This Row],[PRECIO]]&lt;50,AIRBNB[[#This Row],[MIN_NOCHES]]&gt;3),"Dentro del presupuesto","No considerar")</f>
        <v>No considerar</v>
      </c>
      <c r="V6161" t="str">
        <f>VLOOKUP(AIRBNB[[#This Row],[HOST_ID]],Super_host[],5,FALSE)</f>
        <v>Host</v>
      </c>
    </row>
    <row r="6162" spans="1:22">
      <c r="A6162" s="4">
        <v>30031</v>
      </c>
      <c r="B6162" t="s">
        <v>16685</v>
      </c>
      <c r="C6162" s="4">
        <v>129352</v>
      </c>
      <c r="D6162" t="s">
        <v>7489</v>
      </c>
      <c r="E6162" t="s">
        <v>14261</v>
      </c>
      <c r="F6162" s="4">
        <v>11222</v>
      </c>
      <c r="G6162" s="13" t="s">
        <v>4662</v>
      </c>
      <c r="H6162" s="13" t="s">
        <v>9249</v>
      </c>
      <c r="I6162" s="1">
        <v>4073494</v>
      </c>
      <c r="J6162" s="1">
        <v>-739503</v>
      </c>
      <c r="K6162" t="s">
        <v>40</v>
      </c>
      <c r="L6162" s="20">
        <v>50</v>
      </c>
      <c r="M6162" s="4">
        <v>3</v>
      </c>
      <c r="N6162" s="4">
        <v>193</v>
      </c>
      <c r="O6162" s="2">
        <v>43605</v>
      </c>
      <c r="P6162" s="3">
        <v>1.86</v>
      </c>
      <c r="Q6162" s="4">
        <v>1</v>
      </c>
      <c r="R6162" s="3">
        <v>6.9</v>
      </c>
      <c r="S61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2" t="str">
        <f>IF(AIRBNB[[#This Row],[RUIDO(dB)]]&lt;=4,"Silencioso",IF(AIRBNB[[#This Row],[RUIDO(dB)]]&lt;=5.5,"Poco Ruidoso","Ruidoso"))</f>
        <v>Ruidoso</v>
      </c>
      <c r="U6162" t="str">
        <f>IF(AND(AIRBNB[[#This Row],[PRECIO]]&lt;50,AIRBNB[[#This Row],[MIN_NOCHES]]&gt;3),"Dentro del presupuesto","No considerar")</f>
        <v>No considerar</v>
      </c>
      <c r="V6162" t="str">
        <f>VLOOKUP(AIRBNB[[#This Row],[HOST_ID]],Super_host[],5,FALSE)</f>
        <v>SUPERHOST</v>
      </c>
    </row>
    <row r="6163" spans="1:22">
      <c r="A6163" s="4">
        <v>890855</v>
      </c>
      <c r="B6163" t="s">
        <v>10916</v>
      </c>
      <c r="C6163" s="4">
        <v>128920</v>
      </c>
      <c r="D6163" t="s">
        <v>10917</v>
      </c>
      <c r="E6163" t="s">
        <v>10918</v>
      </c>
      <c r="F6163" s="4">
        <v>11238</v>
      </c>
      <c r="G6163" s="13" t="s">
        <v>4662</v>
      </c>
      <c r="H6163" s="13" t="s">
        <v>9387</v>
      </c>
      <c r="I6163" s="1">
        <v>4068252</v>
      </c>
      <c r="J6163" s="1">
        <v>-7396664</v>
      </c>
      <c r="K6163" t="s">
        <v>5</v>
      </c>
      <c r="L6163" s="20">
        <v>50</v>
      </c>
      <c r="M6163" s="4">
        <v>6</v>
      </c>
      <c r="N6163" s="4">
        <v>10</v>
      </c>
      <c r="O6163" s="2">
        <v>42919</v>
      </c>
      <c r="P6163" s="3">
        <v>0.13</v>
      </c>
      <c r="Q6163" s="4">
        <v>1</v>
      </c>
      <c r="R6163" s="3">
        <v>6.9</v>
      </c>
      <c r="S61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3" t="str">
        <f>IF(AIRBNB[[#This Row],[RUIDO(dB)]]&lt;=4,"Silencioso",IF(AIRBNB[[#This Row],[RUIDO(dB)]]&lt;=5.5,"Poco Ruidoso","Ruidoso"))</f>
        <v>Ruidoso</v>
      </c>
      <c r="U6163" t="str">
        <f>IF(AND(AIRBNB[[#This Row],[PRECIO]]&lt;50,AIRBNB[[#This Row],[MIN_NOCHES]]&gt;3),"Dentro del presupuesto","No considerar")</f>
        <v>No considerar</v>
      </c>
      <c r="V6163" t="str">
        <f>VLOOKUP(AIRBNB[[#This Row],[HOST_ID]],Super_host[],5,FALSE)</f>
        <v>Host</v>
      </c>
    </row>
    <row r="6164" spans="1:22">
      <c r="A6164" s="4">
        <v>20300</v>
      </c>
      <c r="B6164" t="s">
        <v>1050</v>
      </c>
      <c r="C6164" s="4">
        <v>76627</v>
      </c>
      <c r="D6164" t="s">
        <v>1051</v>
      </c>
      <c r="E6164" t="s">
        <v>1052</v>
      </c>
      <c r="F6164" s="4">
        <v>10009</v>
      </c>
      <c r="G6164" s="13" t="s">
        <v>124</v>
      </c>
      <c r="H6164" s="13" t="s">
        <v>133</v>
      </c>
      <c r="I6164" s="1">
        <v>4072912</v>
      </c>
      <c r="J6164" s="1">
        <v>-7398057</v>
      </c>
      <c r="K6164" t="s">
        <v>40</v>
      </c>
      <c r="L6164" s="20">
        <v>50</v>
      </c>
      <c r="M6164" s="4">
        <v>1</v>
      </c>
      <c r="N6164" s="4">
        <v>2</v>
      </c>
      <c r="O6164" s="2">
        <v>42414</v>
      </c>
      <c r="P6164" s="3">
        <v>0.05</v>
      </c>
      <c r="Q6164" s="4">
        <v>1</v>
      </c>
      <c r="R6164" s="3">
        <v>5.6</v>
      </c>
      <c r="S61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4" t="str">
        <f>IF(AIRBNB[[#This Row],[RUIDO(dB)]]&lt;=4,"Silencioso",IF(AIRBNB[[#This Row],[RUIDO(dB)]]&lt;=5.5,"Poco Ruidoso","Ruidoso"))</f>
        <v>Ruidoso</v>
      </c>
      <c r="U6164" t="str">
        <f>IF(AND(AIRBNB[[#This Row],[PRECIO]]&lt;50,AIRBNB[[#This Row],[MIN_NOCHES]]&gt;3),"Dentro del presupuesto","No considerar")</f>
        <v>No considerar</v>
      </c>
      <c r="V6164" t="str">
        <f>VLOOKUP(AIRBNB[[#This Row],[HOST_ID]],Super_host[],5,FALSE)</f>
        <v>Host</v>
      </c>
    </row>
    <row r="6165" spans="1:22">
      <c r="A6165" s="4">
        <v>5083907</v>
      </c>
      <c r="B6165" t="s">
        <v>16074</v>
      </c>
      <c r="C6165" s="4">
        <v>63613</v>
      </c>
      <c r="D6165" t="s">
        <v>1666</v>
      </c>
      <c r="E6165" t="s">
        <v>9704</v>
      </c>
      <c r="F6165" s="4">
        <v>11205</v>
      </c>
      <c r="G6165" s="13" t="s">
        <v>4662</v>
      </c>
      <c r="H6165" s="13" t="s">
        <v>9387</v>
      </c>
      <c r="I6165" s="1">
        <v>4069105</v>
      </c>
      <c r="J6165" s="1">
        <v>-7396789</v>
      </c>
      <c r="K6165" t="s">
        <v>40</v>
      </c>
      <c r="L6165" s="20">
        <v>50</v>
      </c>
      <c r="M6165" s="4">
        <v>60</v>
      </c>
      <c r="N6165" s="4">
        <v>0</v>
      </c>
      <c r="O6165" s="2">
        <v>43468</v>
      </c>
      <c r="P6165" s="3">
        <v>0.02</v>
      </c>
      <c r="Q6165" s="4">
        <v>1</v>
      </c>
      <c r="R6165" s="3">
        <v>6.9</v>
      </c>
      <c r="S61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5" t="str">
        <f>IF(AIRBNB[[#This Row],[RUIDO(dB)]]&lt;=4,"Silencioso",IF(AIRBNB[[#This Row],[RUIDO(dB)]]&lt;=5.5,"Poco Ruidoso","Ruidoso"))</f>
        <v>Ruidoso</v>
      </c>
      <c r="U6165" t="str">
        <f>IF(AND(AIRBNB[[#This Row],[PRECIO]]&lt;50,AIRBNB[[#This Row],[MIN_NOCHES]]&gt;3),"Dentro del presupuesto","No considerar")</f>
        <v>No considerar</v>
      </c>
      <c r="V6165" t="str">
        <f>VLOOKUP(AIRBNB[[#This Row],[HOST_ID]],Super_host[],5,FALSE)</f>
        <v>Host</v>
      </c>
    </row>
    <row r="6166" spans="1:22">
      <c r="A6166" s="4">
        <v>502132</v>
      </c>
      <c r="B6166" t="s">
        <v>4354</v>
      </c>
      <c r="C6166" s="4">
        <v>48599</v>
      </c>
      <c r="D6166" t="s">
        <v>184</v>
      </c>
      <c r="E6166" t="s">
        <v>4355</v>
      </c>
      <c r="F6166" s="4">
        <v>10011</v>
      </c>
      <c r="G6166" s="13" t="s">
        <v>124</v>
      </c>
      <c r="H6166" s="13" t="s">
        <v>186</v>
      </c>
      <c r="I6166" s="1">
        <v>4073942</v>
      </c>
      <c r="J6166" s="1">
        <v>-7400009</v>
      </c>
      <c r="K6166" t="s">
        <v>268</v>
      </c>
      <c r="L6166" s="20">
        <v>50</v>
      </c>
      <c r="M6166" s="4">
        <v>1</v>
      </c>
      <c r="N6166" s="4">
        <v>61</v>
      </c>
      <c r="O6166" s="2">
        <v>42862</v>
      </c>
      <c r="P6166" s="3">
        <v>0.71</v>
      </c>
      <c r="Q6166" s="4">
        <v>1</v>
      </c>
      <c r="R6166" s="3">
        <v>5.6</v>
      </c>
      <c r="S61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6" t="str">
        <f>IF(AIRBNB[[#This Row],[RUIDO(dB)]]&lt;=4,"Silencioso",IF(AIRBNB[[#This Row],[RUIDO(dB)]]&lt;=5.5,"Poco Ruidoso","Ruidoso"))</f>
        <v>Ruidoso</v>
      </c>
      <c r="U6166" t="str">
        <f>IF(AND(AIRBNB[[#This Row],[PRECIO]]&lt;50,AIRBNB[[#This Row],[MIN_NOCHES]]&gt;3),"Dentro del presupuesto","No considerar")</f>
        <v>No considerar</v>
      </c>
      <c r="V6166" t="str">
        <f>VLOOKUP(AIRBNB[[#This Row],[HOST_ID]],Super_host[],5,FALSE)</f>
        <v>Host</v>
      </c>
    </row>
    <row r="6167" spans="1:22">
      <c r="A6167" s="4">
        <v>9783</v>
      </c>
      <c r="B6167" t="s">
        <v>5897</v>
      </c>
      <c r="C6167" s="4">
        <v>32294</v>
      </c>
      <c r="D6167" t="s">
        <v>4647</v>
      </c>
      <c r="E6167" t="s">
        <v>5898</v>
      </c>
      <c r="F6167" s="4">
        <v>10031</v>
      </c>
      <c r="G6167" s="13" t="s">
        <v>124</v>
      </c>
      <c r="H6167" s="13" t="s">
        <v>148</v>
      </c>
      <c r="I6167" s="1">
        <v>408213</v>
      </c>
      <c r="J6167" s="1">
        <v>-7395318</v>
      </c>
      <c r="K6167" t="s">
        <v>40</v>
      </c>
      <c r="L6167" s="20">
        <v>50</v>
      </c>
      <c r="M6167" s="4">
        <v>3</v>
      </c>
      <c r="N6167" s="4">
        <v>273</v>
      </c>
      <c r="O6167" s="2">
        <v>43647</v>
      </c>
      <c r="P6167" s="3">
        <v>2.37</v>
      </c>
      <c r="Q6167" s="4">
        <v>1</v>
      </c>
      <c r="R6167" s="3">
        <v>5.6</v>
      </c>
      <c r="S61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7" t="str">
        <f>IF(AIRBNB[[#This Row],[RUIDO(dB)]]&lt;=4,"Silencioso",IF(AIRBNB[[#This Row],[RUIDO(dB)]]&lt;=5.5,"Poco Ruidoso","Ruidoso"))</f>
        <v>Ruidoso</v>
      </c>
      <c r="U6167" t="str">
        <f>IF(AND(AIRBNB[[#This Row],[PRECIO]]&lt;50,AIRBNB[[#This Row],[MIN_NOCHES]]&gt;3),"Dentro del presupuesto","No considerar")</f>
        <v>No considerar</v>
      </c>
      <c r="V6167" t="str">
        <f>VLOOKUP(AIRBNB[[#This Row],[HOST_ID]],Super_host[],5,FALSE)</f>
        <v>Host</v>
      </c>
    </row>
    <row r="6168" spans="1:22">
      <c r="A6168" s="4">
        <v>230854</v>
      </c>
      <c r="B6168" t="s">
        <v>16590</v>
      </c>
      <c r="C6168" s="4">
        <v>12221</v>
      </c>
      <c r="D6168" t="s">
        <v>860</v>
      </c>
      <c r="E6168" t="s">
        <v>16591</v>
      </c>
      <c r="F6168" s="4">
        <v>10452</v>
      </c>
      <c r="G6168" s="13" t="s">
        <v>16360</v>
      </c>
      <c r="H6168" s="13" t="s">
        <v>16397</v>
      </c>
      <c r="I6168" s="1">
        <v>4083001</v>
      </c>
      <c r="J6168" s="1">
        <v>-7392158</v>
      </c>
      <c r="K6168" t="s">
        <v>40</v>
      </c>
      <c r="L6168" s="20">
        <v>50</v>
      </c>
      <c r="M6168" s="4">
        <v>5</v>
      </c>
      <c r="N6168" s="4">
        <v>235</v>
      </c>
      <c r="O6168" s="2">
        <v>43645</v>
      </c>
      <c r="P6168" s="3">
        <v>2.4900000000000002</v>
      </c>
      <c r="Q6168" s="4">
        <v>5</v>
      </c>
      <c r="R6168" s="3">
        <v>7.84</v>
      </c>
      <c r="S61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8" t="str">
        <f>IF(AIRBNB[[#This Row],[RUIDO(dB)]]&lt;=4,"Silencioso",IF(AIRBNB[[#This Row],[RUIDO(dB)]]&lt;=5.5,"Poco Ruidoso","Ruidoso"))</f>
        <v>Ruidoso</v>
      </c>
      <c r="U6168" t="str">
        <f>IF(AND(AIRBNB[[#This Row],[PRECIO]]&lt;50,AIRBNB[[#This Row],[MIN_NOCHES]]&gt;3),"Dentro del presupuesto","No considerar")</f>
        <v>No considerar</v>
      </c>
      <c r="V6168" t="str">
        <f>VLOOKUP(AIRBNB[[#This Row],[HOST_ID]],Super_host[],5,FALSE)</f>
        <v>SUPERHOST</v>
      </c>
    </row>
    <row r="6169" spans="1:22">
      <c r="A6169" s="4">
        <v>6747193</v>
      </c>
      <c r="B6169" t="s">
        <v>14499</v>
      </c>
      <c r="C6169" s="4">
        <v>35322092</v>
      </c>
      <c r="D6169" t="s">
        <v>14500</v>
      </c>
      <c r="E6169" t="s">
        <v>14501</v>
      </c>
      <c r="F6169" s="4">
        <v>11221</v>
      </c>
      <c r="G6169" s="13" t="s">
        <v>4662</v>
      </c>
      <c r="H6169" s="13" t="s">
        <v>9230</v>
      </c>
      <c r="I6169" s="1">
        <v>4068649</v>
      </c>
      <c r="J6169" s="1">
        <v>-7392783</v>
      </c>
      <c r="K6169" t="s">
        <v>40</v>
      </c>
      <c r="L6169" s="20">
        <v>49</v>
      </c>
      <c r="M6169" s="4">
        <v>1</v>
      </c>
      <c r="N6169" s="4">
        <v>107</v>
      </c>
      <c r="O6169" s="2">
        <v>43652</v>
      </c>
      <c r="P6169" s="3">
        <v>2.19</v>
      </c>
      <c r="Q6169" s="4">
        <v>1</v>
      </c>
      <c r="R6169" s="3">
        <v>6.9</v>
      </c>
      <c r="S61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69" t="str">
        <f>IF(AIRBNB[[#This Row],[RUIDO(dB)]]&lt;=4,"Silencioso",IF(AIRBNB[[#This Row],[RUIDO(dB)]]&lt;=5.5,"Poco Ruidoso","Ruidoso"))</f>
        <v>Ruidoso</v>
      </c>
      <c r="U6169" t="str">
        <f>IF(AND(AIRBNB[[#This Row],[PRECIO]]&lt;50,AIRBNB[[#This Row],[MIN_NOCHES]]&gt;3),"Dentro del presupuesto","No considerar")</f>
        <v>No considerar</v>
      </c>
      <c r="V6169" t="str">
        <f>VLOOKUP(AIRBNB[[#This Row],[HOST_ID]],Super_host[],5,FALSE)</f>
        <v>Host</v>
      </c>
    </row>
    <row r="6170" spans="1:22">
      <c r="A6170" s="4">
        <v>5361021</v>
      </c>
      <c r="B6170" t="s">
        <v>213</v>
      </c>
      <c r="C6170" s="4">
        <v>27790643</v>
      </c>
      <c r="D6170" t="s">
        <v>214</v>
      </c>
      <c r="E6170" t="s">
        <v>215</v>
      </c>
      <c r="F6170" s="4">
        <v>10033</v>
      </c>
      <c r="G6170" s="13" t="s">
        <v>124</v>
      </c>
      <c r="H6170" s="13" t="s">
        <v>125</v>
      </c>
      <c r="I6170" s="1">
        <v>4084522</v>
      </c>
      <c r="J6170" s="1">
        <v>-7393952</v>
      </c>
      <c r="K6170" t="s">
        <v>40</v>
      </c>
      <c r="L6170" s="20">
        <v>49</v>
      </c>
      <c r="M6170" s="4">
        <v>1</v>
      </c>
      <c r="N6170" s="4">
        <v>1</v>
      </c>
      <c r="O6170" s="2">
        <v>42086</v>
      </c>
      <c r="P6170" s="3">
        <v>0.02</v>
      </c>
      <c r="Q6170" s="4">
        <v>1</v>
      </c>
      <c r="R6170" s="3">
        <v>5.6</v>
      </c>
      <c r="S61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0" t="str">
        <f>IF(AIRBNB[[#This Row],[RUIDO(dB)]]&lt;=4,"Silencioso",IF(AIRBNB[[#This Row],[RUIDO(dB)]]&lt;=5.5,"Poco Ruidoso","Ruidoso"))</f>
        <v>Ruidoso</v>
      </c>
      <c r="U6170" t="str">
        <f>IF(AND(AIRBNB[[#This Row],[PRECIO]]&lt;50,AIRBNB[[#This Row],[MIN_NOCHES]]&gt;3),"Dentro del presupuesto","No considerar")</f>
        <v>No considerar</v>
      </c>
      <c r="V6170" t="str">
        <f>VLOOKUP(AIRBNB[[#This Row],[HOST_ID]],Super_host[],5,FALSE)</f>
        <v>Host</v>
      </c>
    </row>
    <row r="6171" spans="1:22">
      <c r="A6171" s="4">
        <v>5303100</v>
      </c>
      <c r="B6171" t="s">
        <v>9890</v>
      </c>
      <c r="C6171" s="4">
        <v>25854571</v>
      </c>
      <c r="D6171" t="s">
        <v>9891</v>
      </c>
      <c r="E6171" t="s">
        <v>9892</v>
      </c>
      <c r="F6171" s="4">
        <v>11222</v>
      </c>
      <c r="G6171" s="13" t="s">
        <v>4662</v>
      </c>
      <c r="H6171" s="13" t="s">
        <v>9249</v>
      </c>
      <c r="I6171" s="1">
        <v>4072556</v>
      </c>
      <c r="J6171" s="1">
        <v>-7394104</v>
      </c>
      <c r="K6171" t="s">
        <v>40</v>
      </c>
      <c r="L6171" s="20">
        <v>49</v>
      </c>
      <c r="M6171" s="4">
        <v>1</v>
      </c>
      <c r="N6171" s="4">
        <v>2</v>
      </c>
      <c r="O6171" s="2">
        <v>42529</v>
      </c>
      <c r="P6171" s="3">
        <v>0.05</v>
      </c>
      <c r="Q6171" s="4">
        <v>1</v>
      </c>
      <c r="R6171" s="3">
        <v>6.9</v>
      </c>
      <c r="S61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1" t="str">
        <f>IF(AIRBNB[[#This Row],[RUIDO(dB)]]&lt;=4,"Silencioso",IF(AIRBNB[[#This Row],[RUIDO(dB)]]&lt;=5.5,"Poco Ruidoso","Ruidoso"))</f>
        <v>Ruidoso</v>
      </c>
      <c r="U6171" t="str">
        <f>IF(AND(AIRBNB[[#This Row],[PRECIO]]&lt;50,AIRBNB[[#This Row],[MIN_NOCHES]]&gt;3),"Dentro del presupuesto","No considerar")</f>
        <v>No considerar</v>
      </c>
      <c r="V6171" t="str">
        <f>VLOOKUP(AIRBNB[[#This Row],[HOST_ID]],Super_host[],5,FALSE)</f>
        <v>Host</v>
      </c>
    </row>
    <row r="6172" spans="1:22">
      <c r="A6172" s="4">
        <v>5406167</v>
      </c>
      <c r="B6172" t="s">
        <v>8640</v>
      </c>
      <c r="C6172" s="4">
        <v>22189723</v>
      </c>
      <c r="D6172" t="s">
        <v>5419</v>
      </c>
      <c r="E6172" t="s">
        <v>8641</v>
      </c>
      <c r="F6172" s="4">
        <v>11385</v>
      </c>
      <c r="G6172" s="13" t="s">
        <v>7897</v>
      </c>
      <c r="H6172" s="13" t="s">
        <v>7937</v>
      </c>
      <c r="I6172" s="1">
        <v>4070696</v>
      </c>
      <c r="J6172" s="1">
        <v>-7391155</v>
      </c>
      <c r="K6172" t="s">
        <v>40</v>
      </c>
      <c r="L6172" s="20">
        <v>49</v>
      </c>
      <c r="M6172" s="4">
        <v>2</v>
      </c>
      <c r="N6172" s="4">
        <v>49</v>
      </c>
      <c r="O6172" s="2">
        <v>43618</v>
      </c>
      <c r="P6172" s="3">
        <v>0.95</v>
      </c>
      <c r="Q6172" s="4">
        <v>5</v>
      </c>
      <c r="R6172" s="3">
        <v>6.24</v>
      </c>
      <c r="S61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2" t="str">
        <f>IF(AIRBNB[[#This Row],[RUIDO(dB)]]&lt;=4,"Silencioso",IF(AIRBNB[[#This Row],[RUIDO(dB)]]&lt;=5.5,"Poco Ruidoso","Ruidoso"))</f>
        <v>Ruidoso</v>
      </c>
      <c r="U6172" t="str">
        <f>IF(AND(AIRBNB[[#This Row],[PRECIO]]&lt;50,AIRBNB[[#This Row],[MIN_NOCHES]]&gt;3),"Dentro del presupuesto","No considerar")</f>
        <v>No considerar</v>
      </c>
      <c r="V6172" t="str">
        <f>VLOOKUP(AIRBNB[[#This Row],[HOST_ID]],Super_host[],5,FALSE)</f>
        <v>Host</v>
      </c>
    </row>
    <row r="6173" spans="1:22">
      <c r="A6173" s="4">
        <v>4274462</v>
      </c>
      <c r="B6173" t="s">
        <v>8569</v>
      </c>
      <c r="C6173" s="4">
        <v>22189723</v>
      </c>
      <c r="D6173" t="s">
        <v>5419</v>
      </c>
      <c r="E6173" t="s">
        <v>8570</v>
      </c>
      <c r="F6173" s="4">
        <v>11385</v>
      </c>
      <c r="G6173" s="13" t="s">
        <v>7897</v>
      </c>
      <c r="H6173" s="13" t="s">
        <v>7937</v>
      </c>
      <c r="I6173" s="1">
        <v>4070439</v>
      </c>
      <c r="J6173" s="1">
        <v>-7391111</v>
      </c>
      <c r="K6173" t="s">
        <v>40</v>
      </c>
      <c r="L6173" s="20">
        <v>49</v>
      </c>
      <c r="M6173" s="4">
        <v>2</v>
      </c>
      <c r="N6173" s="4">
        <v>37</v>
      </c>
      <c r="O6173" s="2">
        <v>43613</v>
      </c>
      <c r="P6173" s="3">
        <v>0.73</v>
      </c>
      <c r="Q6173" s="4">
        <v>5</v>
      </c>
      <c r="R6173" s="3">
        <v>6.24</v>
      </c>
      <c r="S61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3" t="str">
        <f>IF(AIRBNB[[#This Row],[RUIDO(dB)]]&lt;=4,"Silencioso",IF(AIRBNB[[#This Row],[RUIDO(dB)]]&lt;=5.5,"Poco Ruidoso","Ruidoso"))</f>
        <v>Ruidoso</v>
      </c>
      <c r="U6173" t="str">
        <f>IF(AND(AIRBNB[[#This Row],[PRECIO]]&lt;50,AIRBNB[[#This Row],[MIN_NOCHES]]&gt;3),"Dentro del presupuesto","No considerar")</f>
        <v>No considerar</v>
      </c>
      <c r="V6173" t="str">
        <f>VLOOKUP(AIRBNB[[#This Row],[HOST_ID]],Super_host[],5,FALSE)</f>
        <v>Host</v>
      </c>
    </row>
    <row r="6174" spans="1:22">
      <c r="A6174" s="4">
        <v>3662795</v>
      </c>
      <c r="B6174" t="s">
        <v>12670</v>
      </c>
      <c r="C6174" s="4">
        <v>18565670</v>
      </c>
      <c r="D6174" t="s">
        <v>2314</v>
      </c>
      <c r="E6174" t="s">
        <v>12671</v>
      </c>
      <c r="F6174" s="4">
        <v>11230</v>
      </c>
      <c r="G6174" s="13" t="s">
        <v>4662</v>
      </c>
      <c r="H6174" s="13" t="s">
        <v>9225</v>
      </c>
      <c r="I6174" s="1">
        <v>4062401</v>
      </c>
      <c r="J6174" s="1">
        <v>-7395775</v>
      </c>
      <c r="K6174" t="s">
        <v>40</v>
      </c>
      <c r="L6174" s="20">
        <v>49</v>
      </c>
      <c r="M6174" s="4">
        <v>2</v>
      </c>
      <c r="N6174" s="4">
        <v>26</v>
      </c>
      <c r="O6174" s="2">
        <v>43570</v>
      </c>
      <c r="P6174" s="3">
        <v>0.54</v>
      </c>
      <c r="Q6174" s="4">
        <v>1</v>
      </c>
      <c r="R6174" s="3">
        <v>6.9</v>
      </c>
      <c r="S61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4" t="str">
        <f>IF(AIRBNB[[#This Row],[RUIDO(dB)]]&lt;=4,"Silencioso",IF(AIRBNB[[#This Row],[RUIDO(dB)]]&lt;=5.5,"Poco Ruidoso","Ruidoso"))</f>
        <v>Ruidoso</v>
      </c>
      <c r="U6174" t="str">
        <f>IF(AND(AIRBNB[[#This Row],[PRECIO]]&lt;50,AIRBNB[[#This Row],[MIN_NOCHES]]&gt;3),"Dentro del presupuesto","No considerar")</f>
        <v>No considerar</v>
      </c>
      <c r="V6174" t="str">
        <f>VLOOKUP(AIRBNB[[#This Row],[HOST_ID]],Super_host[],5,FALSE)</f>
        <v>Host</v>
      </c>
    </row>
    <row r="6175" spans="1:22">
      <c r="A6175" s="4">
        <v>4512329</v>
      </c>
      <c r="B6175" t="s">
        <v>954</v>
      </c>
      <c r="C6175" s="4">
        <v>16685925</v>
      </c>
      <c r="D6175" t="s">
        <v>955</v>
      </c>
      <c r="E6175" t="s">
        <v>956</v>
      </c>
      <c r="F6175" s="4">
        <v>10040</v>
      </c>
      <c r="G6175" s="13" t="s">
        <v>124</v>
      </c>
      <c r="H6175" s="13" t="s">
        <v>125</v>
      </c>
      <c r="I6175" s="1">
        <v>4083089</v>
      </c>
      <c r="J6175" s="1">
        <v>-7394125</v>
      </c>
      <c r="K6175" t="s">
        <v>40</v>
      </c>
      <c r="L6175" s="20">
        <v>49</v>
      </c>
      <c r="M6175" s="4">
        <v>3</v>
      </c>
      <c r="N6175" s="4">
        <v>3</v>
      </c>
      <c r="O6175" s="2">
        <v>42565</v>
      </c>
      <c r="P6175" s="3">
        <v>0.05</v>
      </c>
      <c r="Q6175" s="4">
        <v>1</v>
      </c>
      <c r="R6175" s="3">
        <v>5.6</v>
      </c>
      <c r="S61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5" t="str">
        <f>IF(AIRBNB[[#This Row],[RUIDO(dB)]]&lt;=4,"Silencioso",IF(AIRBNB[[#This Row],[RUIDO(dB)]]&lt;=5.5,"Poco Ruidoso","Ruidoso"))</f>
        <v>Ruidoso</v>
      </c>
      <c r="U6175" t="str">
        <f>IF(AND(AIRBNB[[#This Row],[PRECIO]]&lt;50,AIRBNB[[#This Row],[MIN_NOCHES]]&gt;3),"Dentro del presupuesto","No considerar")</f>
        <v>No considerar</v>
      </c>
      <c r="V6175" t="str">
        <f>VLOOKUP(AIRBNB[[#This Row],[HOST_ID]],Super_host[],5,FALSE)</f>
        <v>Host</v>
      </c>
    </row>
    <row r="6176" spans="1:22">
      <c r="A6176" s="4">
        <v>4841843</v>
      </c>
      <c r="B6176" t="s">
        <v>12079</v>
      </c>
      <c r="C6176" s="4">
        <v>15615036</v>
      </c>
      <c r="D6176" t="s">
        <v>6424</v>
      </c>
      <c r="E6176" t="s">
        <v>12080</v>
      </c>
      <c r="F6176" s="4">
        <v>11221</v>
      </c>
      <c r="G6176" s="13" t="s">
        <v>4662</v>
      </c>
      <c r="H6176" s="13" t="s">
        <v>9274</v>
      </c>
      <c r="I6176" s="1">
        <v>4069091</v>
      </c>
      <c r="J6176" s="1">
        <v>-7391402</v>
      </c>
      <c r="K6176" t="s">
        <v>40</v>
      </c>
      <c r="L6176" s="20">
        <v>49</v>
      </c>
      <c r="M6176" s="4">
        <v>4</v>
      </c>
      <c r="N6176" s="4">
        <v>19</v>
      </c>
      <c r="O6176" s="2">
        <v>43419</v>
      </c>
      <c r="P6176" s="3">
        <v>0.35</v>
      </c>
      <c r="Q6176" s="4">
        <v>1</v>
      </c>
      <c r="R6176" s="3">
        <v>6.9</v>
      </c>
      <c r="S61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6" t="str">
        <f>IF(AIRBNB[[#This Row],[RUIDO(dB)]]&lt;=4,"Silencioso",IF(AIRBNB[[#This Row],[RUIDO(dB)]]&lt;=5.5,"Poco Ruidoso","Ruidoso"))</f>
        <v>Ruidoso</v>
      </c>
      <c r="U6176" t="str">
        <f>IF(AND(AIRBNB[[#This Row],[PRECIO]]&lt;50,AIRBNB[[#This Row],[MIN_NOCHES]]&gt;3),"Dentro del presupuesto","No considerar")</f>
        <v>Dentro del presupuesto</v>
      </c>
      <c r="V6176" t="str">
        <f>VLOOKUP(AIRBNB[[#This Row],[HOST_ID]],Super_host[],5,FALSE)</f>
        <v>Host</v>
      </c>
    </row>
    <row r="6177" spans="1:22">
      <c r="A6177" s="4">
        <v>6701706</v>
      </c>
      <c r="B6177" t="s">
        <v>8362</v>
      </c>
      <c r="C6177" s="4">
        <v>13953653</v>
      </c>
      <c r="D6177" t="s">
        <v>8363</v>
      </c>
      <c r="E6177" t="s">
        <v>8364</v>
      </c>
      <c r="F6177" s="4">
        <v>11104</v>
      </c>
      <c r="G6177" s="13" t="s">
        <v>7897</v>
      </c>
      <c r="H6177" s="13" t="s">
        <v>7923</v>
      </c>
      <c r="I6177" s="1">
        <v>4074573</v>
      </c>
      <c r="J6177" s="1">
        <v>-7392261</v>
      </c>
      <c r="K6177" t="s">
        <v>40</v>
      </c>
      <c r="L6177" s="20">
        <v>49</v>
      </c>
      <c r="M6177" s="4">
        <v>6</v>
      </c>
      <c r="N6177" s="4">
        <v>15</v>
      </c>
      <c r="O6177" s="2">
        <v>43077</v>
      </c>
      <c r="P6177" s="3">
        <v>0.3</v>
      </c>
      <c r="Q6177" s="4">
        <v>5</v>
      </c>
      <c r="R6177" s="3">
        <v>6.24</v>
      </c>
      <c r="S61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7" t="str">
        <f>IF(AIRBNB[[#This Row],[RUIDO(dB)]]&lt;=4,"Silencioso",IF(AIRBNB[[#This Row],[RUIDO(dB)]]&lt;=5.5,"Poco Ruidoso","Ruidoso"))</f>
        <v>Ruidoso</v>
      </c>
      <c r="U6177" t="str">
        <f>IF(AND(AIRBNB[[#This Row],[PRECIO]]&lt;50,AIRBNB[[#This Row],[MIN_NOCHES]]&gt;3),"Dentro del presupuesto","No considerar")</f>
        <v>Dentro del presupuesto</v>
      </c>
      <c r="V6177" t="str">
        <f>VLOOKUP(AIRBNB[[#This Row],[HOST_ID]],Super_host[],5,FALSE)</f>
        <v>Host</v>
      </c>
    </row>
    <row r="6178" spans="1:22">
      <c r="A6178" s="4">
        <v>2507612</v>
      </c>
      <c r="B6178" t="s">
        <v>15627</v>
      </c>
      <c r="C6178" s="4">
        <v>12834599</v>
      </c>
      <c r="D6178" t="s">
        <v>15628</v>
      </c>
      <c r="E6178" t="s">
        <v>15629</v>
      </c>
      <c r="F6178" s="4">
        <v>11219</v>
      </c>
      <c r="G6178" s="13" t="s">
        <v>4662</v>
      </c>
      <c r="H6178" s="13" t="s">
        <v>10662</v>
      </c>
      <c r="I6178" s="1">
        <v>4063256</v>
      </c>
      <c r="J6178" s="1">
        <v>-7399453</v>
      </c>
      <c r="K6178" t="s">
        <v>40</v>
      </c>
      <c r="L6178" s="20">
        <v>49</v>
      </c>
      <c r="M6178" s="4">
        <v>3</v>
      </c>
      <c r="N6178" s="4">
        <v>0</v>
      </c>
      <c r="O6178" s="2">
        <v>42199</v>
      </c>
      <c r="P6178" s="3">
        <v>0.04</v>
      </c>
      <c r="Q6178" s="4">
        <v>1</v>
      </c>
      <c r="R6178" s="3">
        <v>6.9</v>
      </c>
      <c r="S61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8" t="str">
        <f>IF(AIRBNB[[#This Row],[RUIDO(dB)]]&lt;=4,"Silencioso",IF(AIRBNB[[#This Row],[RUIDO(dB)]]&lt;=5.5,"Poco Ruidoso","Ruidoso"))</f>
        <v>Ruidoso</v>
      </c>
      <c r="U6178" t="str">
        <f>IF(AND(AIRBNB[[#This Row],[PRECIO]]&lt;50,AIRBNB[[#This Row],[MIN_NOCHES]]&gt;3),"Dentro del presupuesto","No considerar")</f>
        <v>No considerar</v>
      </c>
      <c r="V6178" t="str">
        <f>VLOOKUP(AIRBNB[[#This Row],[HOST_ID]],Super_host[],5,FALSE)</f>
        <v>Host</v>
      </c>
    </row>
    <row r="6179" spans="1:22">
      <c r="A6179" s="4">
        <v>4776065</v>
      </c>
      <c r="B6179" t="s">
        <v>5586</v>
      </c>
      <c r="C6179" s="4">
        <v>12300501</v>
      </c>
      <c r="D6179" t="s">
        <v>311</v>
      </c>
      <c r="E6179" t="s">
        <v>5587</v>
      </c>
      <c r="F6179" s="4">
        <v>10036</v>
      </c>
      <c r="G6179" s="13" t="s">
        <v>124</v>
      </c>
      <c r="H6179" s="13" t="s">
        <v>249</v>
      </c>
      <c r="I6179" s="1">
        <v>4075984</v>
      </c>
      <c r="J6179" s="1">
        <v>-7399214</v>
      </c>
      <c r="K6179" t="s">
        <v>40</v>
      </c>
      <c r="L6179" s="20">
        <v>49</v>
      </c>
      <c r="M6179" s="4">
        <v>1</v>
      </c>
      <c r="N6179" s="4">
        <v>102</v>
      </c>
      <c r="O6179" s="2">
        <v>43627</v>
      </c>
      <c r="P6179" s="3">
        <v>1.84</v>
      </c>
      <c r="Q6179" s="4">
        <v>1</v>
      </c>
      <c r="R6179" s="3">
        <v>5.6</v>
      </c>
      <c r="S61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79" t="str">
        <f>IF(AIRBNB[[#This Row],[RUIDO(dB)]]&lt;=4,"Silencioso",IF(AIRBNB[[#This Row],[RUIDO(dB)]]&lt;=5.5,"Poco Ruidoso","Ruidoso"))</f>
        <v>Ruidoso</v>
      </c>
      <c r="U6179" t="str">
        <f>IF(AND(AIRBNB[[#This Row],[PRECIO]]&lt;50,AIRBNB[[#This Row],[MIN_NOCHES]]&gt;3),"Dentro del presupuesto","No considerar")</f>
        <v>No considerar</v>
      </c>
      <c r="V6179" t="str">
        <f>VLOOKUP(AIRBNB[[#This Row],[HOST_ID]],Super_host[],5,FALSE)</f>
        <v>Host</v>
      </c>
    </row>
    <row r="6180" spans="1:22">
      <c r="A6180" s="4">
        <v>6257586</v>
      </c>
      <c r="B6180" t="s">
        <v>15061</v>
      </c>
      <c r="C6180" s="4">
        <v>11757212</v>
      </c>
      <c r="D6180" t="s">
        <v>2271</v>
      </c>
      <c r="E6180" t="s">
        <v>15062</v>
      </c>
      <c r="F6180" s="4">
        <v>11221</v>
      </c>
      <c r="G6180" s="13" t="s">
        <v>4662</v>
      </c>
      <c r="H6180" s="13" t="s">
        <v>9274</v>
      </c>
      <c r="I6180" s="1">
        <v>4069755</v>
      </c>
      <c r="J6180" s="1">
        <v>-7392748</v>
      </c>
      <c r="K6180" t="s">
        <v>40</v>
      </c>
      <c r="L6180" s="20">
        <v>49</v>
      </c>
      <c r="M6180" s="4">
        <v>1</v>
      </c>
      <c r="N6180" s="4">
        <v>170</v>
      </c>
      <c r="O6180" s="2">
        <v>43638</v>
      </c>
      <c r="P6180" s="3">
        <v>3.36</v>
      </c>
      <c r="Q6180" s="4">
        <v>1</v>
      </c>
      <c r="R6180" s="3">
        <v>6.9</v>
      </c>
      <c r="S61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0" t="str">
        <f>IF(AIRBNB[[#This Row],[RUIDO(dB)]]&lt;=4,"Silencioso",IF(AIRBNB[[#This Row],[RUIDO(dB)]]&lt;=5.5,"Poco Ruidoso","Ruidoso"))</f>
        <v>Ruidoso</v>
      </c>
      <c r="U6180" t="str">
        <f>IF(AND(AIRBNB[[#This Row],[PRECIO]]&lt;50,AIRBNB[[#This Row],[MIN_NOCHES]]&gt;3),"Dentro del presupuesto","No considerar")</f>
        <v>No considerar</v>
      </c>
      <c r="V6180" t="str">
        <f>VLOOKUP(AIRBNB[[#This Row],[HOST_ID]],Super_host[],5,FALSE)</f>
        <v>Host</v>
      </c>
    </row>
    <row r="6181" spans="1:22">
      <c r="A6181" s="4">
        <v>2284809</v>
      </c>
      <c r="B6181" t="s">
        <v>9790</v>
      </c>
      <c r="C6181" s="4">
        <v>11671329</v>
      </c>
      <c r="D6181" t="s">
        <v>9791</v>
      </c>
      <c r="E6181" t="s">
        <v>9792</v>
      </c>
      <c r="F6181" s="4">
        <v>11221</v>
      </c>
      <c r="G6181" s="13" t="s">
        <v>4662</v>
      </c>
      <c r="H6181" s="13" t="s">
        <v>9274</v>
      </c>
      <c r="I6181" s="1">
        <v>4069982</v>
      </c>
      <c r="J6181" s="1">
        <v>-739249</v>
      </c>
      <c r="K6181" t="s">
        <v>40</v>
      </c>
      <c r="L6181" s="20">
        <v>49</v>
      </c>
      <c r="M6181" s="4">
        <v>4</v>
      </c>
      <c r="N6181" s="4">
        <v>2</v>
      </c>
      <c r="O6181" s="2">
        <v>42365</v>
      </c>
      <c r="P6181" s="3">
        <v>0.04</v>
      </c>
      <c r="Q6181" s="4">
        <v>1</v>
      </c>
      <c r="R6181" s="3">
        <v>6.9</v>
      </c>
      <c r="S61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1" t="str">
        <f>IF(AIRBNB[[#This Row],[RUIDO(dB)]]&lt;=4,"Silencioso",IF(AIRBNB[[#This Row],[RUIDO(dB)]]&lt;=5.5,"Poco Ruidoso","Ruidoso"))</f>
        <v>Ruidoso</v>
      </c>
      <c r="U6181" t="str">
        <f>IF(AND(AIRBNB[[#This Row],[PRECIO]]&lt;50,AIRBNB[[#This Row],[MIN_NOCHES]]&gt;3),"Dentro del presupuesto","No considerar")</f>
        <v>Dentro del presupuesto</v>
      </c>
      <c r="V6181" t="str">
        <f>VLOOKUP(AIRBNB[[#This Row],[HOST_ID]],Super_host[],5,FALSE)</f>
        <v>Host</v>
      </c>
    </row>
    <row r="6182" spans="1:22">
      <c r="A6182" s="4">
        <v>2189742</v>
      </c>
      <c r="B6182" t="s">
        <v>5118</v>
      </c>
      <c r="C6182" s="4">
        <v>11167829</v>
      </c>
      <c r="D6182" t="s">
        <v>5119</v>
      </c>
      <c r="E6182" t="s">
        <v>5120</v>
      </c>
      <c r="F6182" s="4">
        <v>10031</v>
      </c>
      <c r="G6182" s="13" t="s">
        <v>124</v>
      </c>
      <c r="H6182" s="13" t="s">
        <v>148</v>
      </c>
      <c r="I6182" s="1">
        <v>4082811</v>
      </c>
      <c r="J6182" s="1">
        <v>-7394372</v>
      </c>
      <c r="K6182" t="s">
        <v>40</v>
      </c>
      <c r="L6182" s="20">
        <v>49</v>
      </c>
      <c r="M6182" s="4">
        <v>2</v>
      </c>
      <c r="N6182" s="4">
        <v>79</v>
      </c>
      <c r="O6182" s="2">
        <v>43625</v>
      </c>
      <c r="P6182" s="3">
        <v>1.22</v>
      </c>
      <c r="Q6182" s="4">
        <v>1</v>
      </c>
      <c r="R6182" s="3">
        <v>5.6</v>
      </c>
      <c r="S61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2" t="str">
        <f>IF(AIRBNB[[#This Row],[RUIDO(dB)]]&lt;=4,"Silencioso",IF(AIRBNB[[#This Row],[RUIDO(dB)]]&lt;=5.5,"Poco Ruidoso","Ruidoso"))</f>
        <v>Ruidoso</v>
      </c>
      <c r="U6182" t="str">
        <f>IF(AND(AIRBNB[[#This Row],[PRECIO]]&lt;50,AIRBNB[[#This Row],[MIN_NOCHES]]&gt;3),"Dentro del presupuesto","No considerar")</f>
        <v>No considerar</v>
      </c>
      <c r="V6182" t="str">
        <f>VLOOKUP(AIRBNB[[#This Row],[HOST_ID]],Super_host[],5,FALSE)</f>
        <v>Host</v>
      </c>
    </row>
    <row r="6183" spans="1:22">
      <c r="A6183" s="4">
        <v>1918693</v>
      </c>
      <c r="B6183" t="s">
        <v>15143</v>
      </c>
      <c r="C6183" s="4">
        <v>9947332</v>
      </c>
      <c r="D6183" t="s">
        <v>15144</v>
      </c>
      <c r="E6183" t="s">
        <v>15145</v>
      </c>
      <c r="F6183" s="4">
        <v>11238</v>
      </c>
      <c r="G6183" s="13" t="s">
        <v>4662</v>
      </c>
      <c r="H6183" s="13" t="s">
        <v>9387</v>
      </c>
      <c r="I6183" s="1">
        <v>4068474</v>
      </c>
      <c r="J6183" s="1">
        <v>-739632</v>
      </c>
      <c r="K6183" t="s">
        <v>40</v>
      </c>
      <c r="L6183" s="20">
        <v>49</v>
      </c>
      <c r="M6183" s="4">
        <v>4</v>
      </c>
      <c r="N6183" s="4">
        <v>245</v>
      </c>
      <c r="O6183" s="2">
        <v>43626</v>
      </c>
      <c r="P6183" s="3">
        <v>3.61</v>
      </c>
      <c r="Q6183" s="4">
        <v>1</v>
      </c>
      <c r="R6183" s="3">
        <v>6.9</v>
      </c>
      <c r="S61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3" t="str">
        <f>IF(AIRBNB[[#This Row],[RUIDO(dB)]]&lt;=4,"Silencioso",IF(AIRBNB[[#This Row],[RUIDO(dB)]]&lt;=5.5,"Poco Ruidoso","Ruidoso"))</f>
        <v>Ruidoso</v>
      </c>
      <c r="U6183" t="str">
        <f>IF(AND(AIRBNB[[#This Row],[PRECIO]]&lt;50,AIRBNB[[#This Row],[MIN_NOCHES]]&gt;3),"Dentro del presupuesto","No considerar")</f>
        <v>Dentro del presupuesto</v>
      </c>
      <c r="V6183" t="str">
        <f>VLOOKUP(AIRBNB[[#This Row],[HOST_ID]],Super_host[],5,FALSE)</f>
        <v>Host</v>
      </c>
    </row>
    <row r="6184" spans="1:22">
      <c r="A6184" s="4">
        <v>319798</v>
      </c>
      <c r="B6184" t="s">
        <v>13179</v>
      </c>
      <c r="C6184" s="4">
        <v>9647066</v>
      </c>
      <c r="D6184" t="s">
        <v>11958</v>
      </c>
      <c r="E6184" t="s">
        <v>13180</v>
      </c>
      <c r="F6184" s="4">
        <v>11220</v>
      </c>
      <c r="G6184" s="13" t="s">
        <v>4662</v>
      </c>
      <c r="H6184" s="13" t="s">
        <v>9390</v>
      </c>
      <c r="I6184" s="1">
        <v>406339</v>
      </c>
      <c r="J6184" s="1">
        <v>-7402035</v>
      </c>
      <c r="K6184" t="s">
        <v>40</v>
      </c>
      <c r="L6184" s="20">
        <v>49</v>
      </c>
      <c r="M6184" s="4">
        <v>4</v>
      </c>
      <c r="N6184" s="4">
        <v>72</v>
      </c>
      <c r="O6184" s="2">
        <v>43649</v>
      </c>
      <c r="P6184" s="3">
        <v>0.81</v>
      </c>
      <c r="Q6184" s="4">
        <v>1</v>
      </c>
      <c r="R6184" s="3">
        <v>6.9</v>
      </c>
      <c r="S61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4" t="str">
        <f>IF(AIRBNB[[#This Row],[RUIDO(dB)]]&lt;=4,"Silencioso",IF(AIRBNB[[#This Row],[RUIDO(dB)]]&lt;=5.5,"Poco Ruidoso","Ruidoso"))</f>
        <v>Ruidoso</v>
      </c>
      <c r="U6184" t="str">
        <f>IF(AND(AIRBNB[[#This Row],[PRECIO]]&lt;50,AIRBNB[[#This Row],[MIN_NOCHES]]&gt;3),"Dentro del presupuesto","No considerar")</f>
        <v>Dentro del presupuesto</v>
      </c>
      <c r="V6184" t="str">
        <f>VLOOKUP(AIRBNB[[#This Row],[HOST_ID]],Super_host[],5,FALSE)</f>
        <v>Host</v>
      </c>
    </row>
    <row r="6185" spans="1:22">
      <c r="A6185" s="4">
        <v>5623799</v>
      </c>
      <c r="B6185" t="s">
        <v>7027</v>
      </c>
      <c r="C6185" s="4">
        <v>9311147</v>
      </c>
      <c r="D6185" t="s">
        <v>533</v>
      </c>
      <c r="E6185" t="s">
        <v>7028</v>
      </c>
      <c r="F6185" s="4">
        <v>10031</v>
      </c>
      <c r="G6185" s="13" t="s">
        <v>124</v>
      </c>
      <c r="H6185" s="13" t="s">
        <v>148</v>
      </c>
      <c r="I6185" s="1">
        <v>4082417</v>
      </c>
      <c r="J6185" s="1">
        <v>-7394496</v>
      </c>
      <c r="K6185" t="s">
        <v>40</v>
      </c>
      <c r="L6185" s="20">
        <v>49</v>
      </c>
      <c r="M6185" s="4">
        <v>1</v>
      </c>
      <c r="N6185" s="4">
        <v>0</v>
      </c>
      <c r="O6185" s="2">
        <v>42225</v>
      </c>
      <c r="P6185" s="3">
        <v>0.27</v>
      </c>
      <c r="Q6185" s="4">
        <v>1</v>
      </c>
      <c r="R6185" s="3">
        <v>5.6</v>
      </c>
      <c r="S61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5" t="str">
        <f>IF(AIRBNB[[#This Row],[RUIDO(dB)]]&lt;=4,"Silencioso",IF(AIRBNB[[#This Row],[RUIDO(dB)]]&lt;=5.5,"Poco Ruidoso","Ruidoso"))</f>
        <v>Ruidoso</v>
      </c>
      <c r="U6185" t="str">
        <f>IF(AND(AIRBNB[[#This Row],[PRECIO]]&lt;50,AIRBNB[[#This Row],[MIN_NOCHES]]&gt;3),"Dentro del presupuesto","No considerar")</f>
        <v>No considerar</v>
      </c>
      <c r="V6185" t="str">
        <f>VLOOKUP(AIRBNB[[#This Row],[HOST_ID]],Super_host[],5,FALSE)</f>
        <v>Host</v>
      </c>
    </row>
    <row r="6186" spans="1:22">
      <c r="A6186" s="4">
        <v>5847724</v>
      </c>
      <c r="B6186" t="s">
        <v>15729</v>
      </c>
      <c r="C6186" s="4">
        <v>8968224</v>
      </c>
      <c r="D6186" t="s">
        <v>806</v>
      </c>
      <c r="E6186" t="s">
        <v>15730</v>
      </c>
      <c r="F6186" s="4">
        <v>11221</v>
      </c>
      <c r="G6186" s="13" t="s">
        <v>4662</v>
      </c>
      <c r="H6186" s="13" t="s">
        <v>9274</v>
      </c>
      <c r="I6186" s="1">
        <v>4068917</v>
      </c>
      <c r="J6186" s="1">
        <v>-7391549</v>
      </c>
      <c r="K6186" t="s">
        <v>40</v>
      </c>
      <c r="L6186" s="20">
        <v>49</v>
      </c>
      <c r="M6186" s="4">
        <v>1</v>
      </c>
      <c r="N6186" s="4">
        <v>0</v>
      </c>
      <c r="O6186" s="2">
        <v>43612</v>
      </c>
      <c r="P6186" s="3">
        <v>0.27</v>
      </c>
      <c r="Q6186" s="4">
        <v>1</v>
      </c>
      <c r="R6186" s="3">
        <v>6.9</v>
      </c>
      <c r="S61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6" t="str">
        <f>IF(AIRBNB[[#This Row],[RUIDO(dB)]]&lt;=4,"Silencioso",IF(AIRBNB[[#This Row],[RUIDO(dB)]]&lt;=5.5,"Poco Ruidoso","Ruidoso"))</f>
        <v>Ruidoso</v>
      </c>
      <c r="U6186" t="str">
        <f>IF(AND(AIRBNB[[#This Row],[PRECIO]]&lt;50,AIRBNB[[#This Row],[MIN_NOCHES]]&gt;3),"Dentro del presupuesto","No considerar")</f>
        <v>No considerar</v>
      </c>
      <c r="V6186" t="str">
        <f>VLOOKUP(AIRBNB[[#This Row],[HOST_ID]],Super_host[],5,FALSE)</f>
        <v>Host</v>
      </c>
    </row>
    <row r="6187" spans="1:22">
      <c r="A6187" s="4">
        <v>1717138</v>
      </c>
      <c r="B6187" t="s">
        <v>15103</v>
      </c>
      <c r="C6187" s="4">
        <v>8943770</v>
      </c>
      <c r="D6187" t="s">
        <v>1420</v>
      </c>
      <c r="E6187" t="s">
        <v>15104</v>
      </c>
      <c r="F6187" s="4">
        <v>11210</v>
      </c>
      <c r="G6187" s="13" t="s">
        <v>4662</v>
      </c>
      <c r="H6187" s="13" t="s">
        <v>9427</v>
      </c>
      <c r="I6187" s="1">
        <v>4063304</v>
      </c>
      <c r="J6187" s="1">
        <v>-7395625</v>
      </c>
      <c r="K6187" t="s">
        <v>5</v>
      </c>
      <c r="L6187" s="20">
        <v>49</v>
      </c>
      <c r="M6187" s="4">
        <v>2</v>
      </c>
      <c r="N6187" s="4">
        <v>23</v>
      </c>
      <c r="O6187" s="2">
        <v>43649</v>
      </c>
      <c r="P6187" s="3">
        <v>3.5</v>
      </c>
      <c r="Q6187" s="4">
        <v>1</v>
      </c>
      <c r="R6187" s="3">
        <v>6.9</v>
      </c>
      <c r="S61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7" t="str">
        <f>IF(AIRBNB[[#This Row],[RUIDO(dB)]]&lt;=4,"Silencioso",IF(AIRBNB[[#This Row],[RUIDO(dB)]]&lt;=5.5,"Poco Ruidoso","Ruidoso"))</f>
        <v>Ruidoso</v>
      </c>
      <c r="U6187" t="str">
        <f>IF(AND(AIRBNB[[#This Row],[PRECIO]]&lt;50,AIRBNB[[#This Row],[MIN_NOCHES]]&gt;3),"Dentro del presupuesto","No considerar")</f>
        <v>No considerar</v>
      </c>
      <c r="V6187" t="str">
        <f>VLOOKUP(AIRBNB[[#This Row],[HOST_ID]],Super_host[],5,FALSE)</f>
        <v>Host</v>
      </c>
    </row>
    <row r="6188" spans="1:22">
      <c r="A6188" s="4">
        <v>2524228</v>
      </c>
      <c r="B6188" t="s">
        <v>13997</v>
      </c>
      <c r="C6188" s="4">
        <v>8288419</v>
      </c>
      <c r="D6188" t="s">
        <v>105</v>
      </c>
      <c r="E6188" t="s">
        <v>13998</v>
      </c>
      <c r="F6188" s="4">
        <v>11219</v>
      </c>
      <c r="G6188" s="13" t="s">
        <v>4662</v>
      </c>
      <c r="H6188" s="13" t="s">
        <v>10662</v>
      </c>
      <c r="I6188" s="1">
        <v>4064447</v>
      </c>
      <c r="J6188" s="1">
        <v>-7399574</v>
      </c>
      <c r="K6188" t="s">
        <v>40</v>
      </c>
      <c r="L6188" s="20">
        <v>49</v>
      </c>
      <c r="M6188" s="4">
        <v>1</v>
      </c>
      <c r="N6188" s="4">
        <v>96</v>
      </c>
      <c r="O6188" s="2">
        <v>43628</v>
      </c>
      <c r="P6188" s="3">
        <v>1.51</v>
      </c>
      <c r="Q6188" s="4">
        <v>1</v>
      </c>
      <c r="R6188" s="3">
        <v>6.9</v>
      </c>
      <c r="S61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8" t="str">
        <f>IF(AIRBNB[[#This Row],[RUIDO(dB)]]&lt;=4,"Silencioso",IF(AIRBNB[[#This Row],[RUIDO(dB)]]&lt;=5.5,"Poco Ruidoso","Ruidoso"))</f>
        <v>Ruidoso</v>
      </c>
      <c r="U6188" t="str">
        <f>IF(AND(AIRBNB[[#This Row],[PRECIO]]&lt;50,AIRBNB[[#This Row],[MIN_NOCHES]]&gt;3),"Dentro del presupuesto","No considerar")</f>
        <v>No considerar</v>
      </c>
      <c r="V6188" t="str">
        <f>VLOOKUP(AIRBNB[[#This Row],[HOST_ID]],Super_host[],5,FALSE)</f>
        <v>Host</v>
      </c>
    </row>
    <row r="6189" spans="1:22">
      <c r="A6189" s="4">
        <v>3792246</v>
      </c>
      <c r="B6189" t="s">
        <v>8788</v>
      </c>
      <c r="C6189" s="4">
        <v>7508547</v>
      </c>
      <c r="D6189" t="s">
        <v>8789</v>
      </c>
      <c r="E6189" t="s">
        <v>8790</v>
      </c>
      <c r="F6189" s="4">
        <v>11385</v>
      </c>
      <c r="G6189" s="13" t="s">
        <v>7897</v>
      </c>
      <c r="H6189" s="13" t="s">
        <v>7937</v>
      </c>
      <c r="I6189" s="1">
        <v>407012</v>
      </c>
      <c r="J6189" s="1">
        <v>-7390008</v>
      </c>
      <c r="K6189" t="s">
        <v>40</v>
      </c>
      <c r="L6189" s="20">
        <v>49</v>
      </c>
      <c r="M6189" s="4">
        <v>2</v>
      </c>
      <c r="N6189" s="4">
        <v>77</v>
      </c>
      <c r="O6189" s="2">
        <v>43638</v>
      </c>
      <c r="P6189" s="3">
        <v>1.53</v>
      </c>
      <c r="Q6189" s="4">
        <v>5</v>
      </c>
      <c r="R6189" s="3">
        <v>6.24</v>
      </c>
      <c r="S61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89" t="str">
        <f>IF(AIRBNB[[#This Row],[RUIDO(dB)]]&lt;=4,"Silencioso",IF(AIRBNB[[#This Row],[RUIDO(dB)]]&lt;=5.5,"Poco Ruidoso","Ruidoso"))</f>
        <v>Ruidoso</v>
      </c>
      <c r="U6189" t="str">
        <f>IF(AND(AIRBNB[[#This Row],[PRECIO]]&lt;50,AIRBNB[[#This Row],[MIN_NOCHES]]&gt;3),"Dentro del presupuesto","No considerar")</f>
        <v>No considerar</v>
      </c>
      <c r="V6189" t="str">
        <f>VLOOKUP(AIRBNB[[#This Row],[HOST_ID]],Super_host[],5,FALSE)</f>
        <v>Host</v>
      </c>
    </row>
    <row r="6190" spans="1:22">
      <c r="A6190" s="4">
        <v>5720133</v>
      </c>
      <c r="B6190" t="s">
        <v>11593</v>
      </c>
      <c r="C6190" s="4">
        <v>5735779</v>
      </c>
      <c r="D6190" t="s">
        <v>11594</v>
      </c>
      <c r="E6190" t="s">
        <v>11595</v>
      </c>
      <c r="F6190" s="4">
        <v>11225</v>
      </c>
      <c r="G6190" s="13" t="s">
        <v>4662</v>
      </c>
      <c r="H6190" s="13" t="s">
        <v>9481</v>
      </c>
      <c r="I6190" s="1">
        <v>4066012</v>
      </c>
      <c r="J6190" s="1">
        <v>-7396078</v>
      </c>
      <c r="K6190" t="s">
        <v>5</v>
      </c>
      <c r="L6190" s="20">
        <v>49</v>
      </c>
      <c r="M6190" s="4">
        <v>5</v>
      </c>
      <c r="N6190" s="4">
        <v>11</v>
      </c>
      <c r="O6190" s="2">
        <v>42819</v>
      </c>
      <c r="P6190" s="3">
        <v>0.24</v>
      </c>
      <c r="Q6190" s="4">
        <v>1</v>
      </c>
      <c r="R6190" s="3">
        <v>6.9</v>
      </c>
      <c r="S61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0" t="str">
        <f>IF(AIRBNB[[#This Row],[RUIDO(dB)]]&lt;=4,"Silencioso",IF(AIRBNB[[#This Row],[RUIDO(dB)]]&lt;=5.5,"Poco Ruidoso","Ruidoso"))</f>
        <v>Ruidoso</v>
      </c>
      <c r="U6190" t="str">
        <f>IF(AND(AIRBNB[[#This Row],[PRECIO]]&lt;50,AIRBNB[[#This Row],[MIN_NOCHES]]&gt;3),"Dentro del presupuesto","No considerar")</f>
        <v>Dentro del presupuesto</v>
      </c>
      <c r="V6190" t="str">
        <f>VLOOKUP(AIRBNB[[#This Row],[HOST_ID]],Super_host[],5,FALSE)</f>
        <v>Host</v>
      </c>
    </row>
    <row r="6191" spans="1:22">
      <c r="A6191" s="4">
        <v>955542</v>
      </c>
      <c r="B6191" t="s">
        <v>11176</v>
      </c>
      <c r="C6191" s="4">
        <v>4932354</v>
      </c>
      <c r="D6191" t="s">
        <v>10482</v>
      </c>
      <c r="E6191" t="s">
        <v>11177</v>
      </c>
      <c r="F6191" s="4">
        <v>11238</v>
      </c>
      <c r="G6191" s="13" t="s">
        <v>4662</v>
      </c>
      <c r="H6191" s="13" t="s">
        <v>9323</v>
      </c>
      <c r="I6191" s="1">
        <v>4067942</v>
      </c>
      <c r="J6191" s="1">
        <v>-7397078</v>
      </c>
      <c r="K6191" t="s">
        <v>40</v>
      </c>
      <c r="L6191" s="20">
        <v>49</v>
      </c>
      <c r="M6191" s="4">
        <v>7</v>
      </c>
      <c r="N6191" s="4">
        <v>13</v>
      </c>
      <c r="O6191" s="2">
        <v>43405</v>
      </c>
      <c r="P6191" s="3">
        <v>0.17</v>
      </c>
      <c r="Q6191" s="4">
        <v>1</v>
      </c>
      <c r="R6191" s="3">
        <v>6.9</v>
      </c>
      <c r="S61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1" t="str">
        <f>IF(AIRBNB[[#This Row],[RUIDO(dB)]]&lt;=4,"Silencioso",IF(AIRBNB[[#This Row],[RUIDO(dB)]]&lt;=5.5,"Poco Ruidoso","Ruidoso"))</f>
        <v>Ruidoso</v>
      </c>
      <c r="U6191" t="str">
        <f>IF(AND(AIRBNB[[#This Row],[PRECIO]]&lt;50,AIRBNB[[#This Row],[MIN_NOCHES]]&gt;3),"Dentro del presupuesto","No considerar")</f>
        <v>Dentro del presupuesto</v>
      </c>
      <c r="V6191" t="str">
        <f>VLOOKUP(AIRBNB[[#This Row],[HOST_ID]],Super_host[],5,FALSE)</f>
        <v>Host</v>
      </c>
    </row>
    <row r="6192" spans="1:22">
      <c r="A6192" s="4">
        <v>903972</v>
      </c>
      <c r="B6192" t="s">
        <v>6558</v>
      </c>
      <c r="C6192" s="4">
        <v>4734398</v>
      </c>
      <c r="D6192" t="s">
        <v>6552</v>
      </c>
      <c r="E6192" t="s">
        <v>6559</v>
      </c>
      <c r="F6192" s="4">
        <v>10030</v>
      </c>
      <c r="G6192" s="13" t="s">
        <v>124</v>
      </c>
      <c r="H6192" s="13" t="s">
        <v>148</v>
      </c>
      <c r="I6192" s="1">
        <v>4082085</v>
      </c>
      <c r="J6192" s="1">
        <v>-7394025</v>
      </c>
      <c r="K6192" t="s">
        <v>40</v>
      </c>
      <c r="L6192" s="20">
        <v>49</v>
      </c>
      <c r="M6192" s="4">
        <v>1</v>
      </c>
      <c r="N6192" s="4">
        <v>607</v>
      </c>
      <c r="O6192" s="2">
        <v>43637</v>
      </c>
      <c r="P6192" s="3">
        <v>7.75</v>
      </c>
      <c r="Q6192" s="4">
        <v>1</v>
      </c>
      <c r="R6192" s="3">
        <v>5.6</v>
      </c>
      <c r="S61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2" t="str">
        <f>IF(AIRBNB[[#This Row],[RUIDO(dB)]]&lt;=4,"Silencioso",IF(AIRBNB[[#This Row],[RUIDO(dB)]]&lt;=5.5,"Poco Ruidoso","Ruidoso"))</f>
        <v>Ruidoso</v>
      </c>
      <c r="U6192" t="str">
        <f>IF(AND(AIRBNB[[#This Row],[PRECIO]]&lt;50,AIRBNB[[#This Row],[MIN_NOCHES]]&gt;3),"Dentro del presupuesto","No considerar")</f>
        <v>No considerar</v>
      </c>
      <c r="V6192" t="str">
        <f>VLOOKUP(AIRBNB[[#This Row],[HOST_ID]],Super_host[],5,FALSE)</f>
        <v>Host</v>
      </c>
    </row>
    <row r="6193" spans="1:22">
      <c r="A6193" s="4">
        <v>903947</v>
      </c>
      <c r="B6193" t="s">
        <v>6557</v>
      </c>
      <c r="C6193" s="4">
        <v>4734398</v>
      </c>
      <c r="D6193" t="s">
        <v>6552</v>
      </c>
      <c r="E6193" t="s">
        <v>598</v>
      </c>
      <c r="F6193" s="4">
        <v>10031</v>
      </c>
      <c r="G6193" s="13" t="s">
        <v>124</v>
      </c>
      <c r="H6193" s="13" t="s">
        <v>148</v>
      </c>
      <c r="I6193" s="1">
        <v>4082124</v>
      </c>
      <c r="J6193" s="1">
        <v>-7393838</v>
      </c>
      <c r="K6193" t="s">
        <v>40</v>
      </c>
      <c r="L6193" s="20">
        <v>49</v>
      </c>
      <c r="M6193" s="4">
        <v>1</v>
      </c>
      <c r="N6193" s="4">
        <v>597</v>
      </c>
      <c r="O6193" s="2">
        <v>43639</v>
      </c>
      <c r="P6193" s="3">
        <v>7.72</v>
      </c>
      <c r="Q6193" s="4">
        <v>1</v>
      </c>
      <c r="R6193" s="3">
        <v>5.6</v>
      </c>
      <c r="S61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3" t="str">
        <f>IF(AIRBNB[[#This Row],[RUIDO(dB)]]&lt;=4,"Silencioso",IF(AIRBNB[[#This Row],[RUIDO(dB)]]&lt;=5.5,"Poco Ruidoso","Ruidoso"))</f>
        <v>Ruidoso</v>
      </c>
      <c r="U6193" t="str">
        <f>IF(AND(AIRBNB[[#This Row],[PRECIO]]&lt;50,AIRBNB[[#This Row],[MIN_NOCHES]]&gt;3),"Dentro del presupuesto","No considerar")</f>
        <v>No considerar</v>
      </c>
      <c r="V6193" t="str">
        <f>VLOOKUP(AIRBNB[[#This Row],[HOST_ID]],Super_host[],5,FALSE)</f>
        <v>Host</v>
      </c>
    </row>
    <row r="6194" spans="1:22">
      <c r="A6194" s="4">
        <v>891117</v>
      </c>
      <c r="B6194" t="s">
        <v>6551</v>
      </c>
      <c r="C6194" s="4">
        <v>4734398</v>
      </c>
      <c r="D6194" t="s">
        <v>6552</v>
      </c>
      <c r="E6194" t="s">
        <v>6553</v>
      </c>
      <c r="F6194" s="4">
        <v>10039</v>
      </c>
      <c r="G6194" s="13" t="s">
        <v>124</v>
      </c>
      <c r="H6194" s="13" t="s">
        <v>148</v>
      </c>
      <c r="I6194" s="1">
        <v>4082264</v>
      </c>
      <c r="J6194" s="1">
        <v>-7394041</v>
      </c>
      <c r="K6194" t="s">
        <v>40</v>
      </c>
      <c r="L6194" s="20">
        <v>49</v>
      </c>
      <c r="M6194" s="4">
        <v>1</v>
      </c>
      <c r="N6194" s="4">
        <v>594</v>
      </c>
      <c r="O6194" s="2">
        <v>43631</v>
      </c>
      <c r="P6194" s="3">
        <v>7.57</v>
      </c>
      <c r="Q6194" s="4">
        <v>1</v>
      </c>
      <c r="R6194" s="3">
        <v>5.6</v>
      </c>
      <c r="S61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4" t="str">
        <f>IF(AIRBNB[[#This Row],[RUIDO(dB)]]&lt;=4,"Silencioso",IF(AIRBNB[[#This Row],[RUIDO(dB)]]&lt;=5.5,"Poco Ruidoso","Ruidoso"))</f>
        <v>Ruidoso</v>
      </c>
      <c r="U6194" t="str">
        <f>IF(AND(AIRBNB[[#This Row],[PRECIO]]&lt;50,AIRBNB[[#This Row],[MIN_NOCHES]]&gt;3),"Dentro del presupuesto","No considerar")</f>
        <v>No considerar</v>
      </c>
      <c r="V6194" t="str">
        <f>VLOOKUP(AIRBNB[[#This Row],[HOST_ID]],Super_host[],5,FALSE)</f>
        <v>Host</v>
      </c>
    </row>
    <row r="6195" spans="1:22">
      <c r="A6195" s="4">
        <v>6462549</v>
      </c>
      <c r="B6195" t="s">
        <v>40</v>
      </c>
      <c r="C6195" s="4">
        <v>3312204</v>
      </c>
      <c r="D6195" t="s">
        <v>283</v>
      </c>
      <c r="E6195" t="s">
        <v>5493</v>
      </c>
      <c r="F6195" s="4">
        <v>10028</v>
      </c>
      <c r="G6195" s="13" t="s">
        <v>124</v>
      </c>
      <c r="H6195" s="13" t="s">
        <v>129</v>
      </c>
      <c r="I6195" s="1">
        <v>4077224</v>
      </c>
      <c r="J6195" s="1">
        <v>-7394844</v>
      </c>
      <c r="K6195" t="s">
        <v>40</v>
      </c>
      <c r="L6195" s="20">
        <v>49</v>
      </c>
      <c r="M6195" s="4">
        <v>2</v>
      </c>
      <c r="N6195" s="4">
        <v>78</v>
      </c>
      <c r="O6195" s="2">
        <v>43206</v>
      </c>
      <c r="P6195" s="3">
        <v>1.66</v>
      </c>
      <c r="Q6195" s="4">
        <v>1</v>
      </c>
      <c r="R6195" s="3">
        <v>5.6</v>
      </c>
      <c r="S61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5" t="str">
        <f>IF(AIRBNB[[#This Row],[RUIDO(dB)]]&lt;=4,"Silencioso",IF(AIRBNB[[#This Row],[RUIDO(dB)]]&lt;=5.5,"Poco Ruidoso","Ruidoso"))</f>
        <v>Ruidoso</v>
      </c>
      <c r="U6195" t="str">
        <f>IF(AND(AIRBNB[[#This Row],[PRECIO]]&lt;50,AIRBNB[[#This Row],[MIN_NOCHES]]&gt;3),"Dentro del presupuesto","No considerar")</f>
        <v>No considerar</v>
      </c>
      <c r="V6195" t="str">
        <f>VLOOKUP(AIRBNB[[#This Row],[HOST_ID]],Super_host[],5,FALSE)</f>
        <v>Host</v>
      </c>
    </row>
    <row r="6196" spans="1:22">
      <c r="A6196" s="4">
        <v>2489615</v>
      </c>
      <c r="B6196" t="s">
        <v>12574</v>
      </c>
      <c r="C6196" s="4">
        <v>2498724</v>
      </c>
      <c r="D6196" t="s">
        <v>2610</v>
      </c>
      <c r="E6196" t="s">
        <v>12575</v>
      </c>
      <c r="F6196" s="4">
        <v>11237</v>
      </c>
      <c r="G6196" s="13" t="s">
        <v>4662</v>
      </c>
      <c r="H6196" s="13" t="s">
        <v>9274</v>
      </c>
      <c r="I6196" s="1">
        <v>4070451</v>
      </c>
      <c r="J6196" s="1">
        <v>-7392588</v>
      </c>
      <c r="K6196" t="s">
        <v>5</v>
      </c>
      <c r="L6196" s="20">
        <v>49</v>
      </c>
      <c r="M6196" s="4">
        <v>4</v>
      </c>
      <c r="N6196" s="4">
        <v>32</v>
      </c>
      <c r="O6196" s="2">
        <v>43600</v>
      </c>
      <c r="P6196" s="3">
        <v>0.5</v>
      </c>
      <c r="Q6196" s="4">
        <v>1</v>
      </c>
      <c r="R6196" s="3">
        <v>6.9</v>
      </c>
      <c r="S61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6" t="str">
        <f>IF(AIRBNB[[#This Row],[RUIDO(dB)]]&lt;=4,"Silencioso",IF(AIRBNB[[#This Row],[RUIDO(dB)]]&lt;=5.5,"Poco Ruidoso","Ruidoso"))</f>
        <v>Ruidoso</v>
      </c>
      <c r="U6196" t="str">
        <f>IF(AND(AIRBNB[[#This Row],[PRECIO]]&lt;50,AIRBNB[[#This Row],[MIN_NOCHES]]&gt;3),"Dentro del presupuesto","No considerar")</f>
        <v>Dentro del presupuesto</v>
      </c>
      <c r="V6196" t="str">
        <f>VLOOKUP(AIRBNB[[#This Row],[HOST_ID]],Super_host[],5,FALSE)</f>
        <v>Host</v>
      </c>
    </row>
    <row r="6197" spans="1:22">
      <c r="A6197" s="4">
        <v>5241757</v>
      </c>
      <c r="B6197" t="s">
        <v>13299</v>
      </c>
      <c r="C6197" s="4">
        <v>1884659</v>
      </c>
      <c r="D6197" t="s">
        <v>7854</v>
      </c>
      <c r="E6197" t="s">
        <v>13300</v>
      </c>
      <c r="F6197" s="4">
        <v>11237</v>
      </c>
      <c r="G6197" s="13" t="s">
        <v>4662</v>
      </c>
      <c r="H6197" s="13" t="s">
        <v>9274</v>
      </c>
      <c r="I6197" s="1">
        <v>4070827</v>
      </c>
      <c r="J6197" s="1">
        <v>-7392264</v>
      </c>
      <c r="K6197" t="s">
        <v>5</v>
      </c>
      <c r="L6197" s="20">
        <v>49</v>
      </c>
      <c r="M6197" s="4">
        <v>2</v>
      </c>
      <c r="N6197" s="4">
        <v>47</v>
      </c>
      <c r="O6197" s="2">
        <v>43625</v>
      </c>
      <c r="P6197" s="3">
        <v>0.88</v>
      </c>
      <c r="Q6197" s="4">
        <v>1</v>
      </c>
      <c r="R6197" s="3">
        <v>6.9</v>
      </c>
      <c r="S61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7" t="str">
        <f>IF(AIRBNB[[#This Row],[RUIDO(dB)]]&lt;=4,"Silencioso",IF(AIRBNB[[#This Row],[RUIDO(dB)]]&lt;=5.5,"Poco Ruidoso","Ruidoso"))</f>
        <v>Ruidoso</v>
      </c>
      <c r="U6197" t="str">
        <f>IF(AND(AIRBNB[[#This Row],[PRECIO]]&lt;50,AIRBNB[[#This Row],[MIN_NOCHES]]&gt;3),"Dentro del presupuesto","No considerar")</f>
        <v>No considerar</v>
      </c>
      <c r="V6197" t="str">
        <f>VLOOKUP(AIRBNB[[#This Row],[HOST_ID]],Super_host[],5,FALSE)</f>
        <v>Host</v>
      </c>
    </row>
    <row r="6198" spans="1:22">
      <c r="A6198" s="4">
        <v>6572344</v>
      </c>
      <c r="B6198" t="s">
        <v>11718</v>
      </c>
      <c r="C6198" s="4">
        <v>1808103</v>
      </c>
      <c r="D6198" t="s">
        <v>66</v>
      </c>
      <c r="E6198" t="s">
        <v>11719</v>
      </c>
      <c r="F6198" s="4">
        <v>11211</v>
      </c>
      <c r="G6198" s="13" t="s">
        <v>4662</v>
      </c>
      <c r="H6198" s="13" t="s">
        <v>9218</v>
      </c>
      <c r="I6198" s="1">
        <v>4070664</v>
      </c>
      <c r="J6198" s="1">
        <v>-7395399</v>
      </c>
      <c r="K6198" t="s">
        <v>40</v>
      </c>
      <c r="L6198" s="20">
        <v>49</v>
      </c>
      <c r="M6198" s="4">
        <v>3</v>
      </c>
      <c r="N6198" s="4">
        <v>13</v>
      </c>
      <c r="O6198" s="2">
        <v>42940</v>
      </c>
      <c r="P6198" s="3">
        <v>0.26</v>
      </c>
      <c r="Q6198" s="4">
        <v>1</v>
      </c>
      <c r="R6198" s="3">
        <v>6.9</v>
      </c>
      <c r="S61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8" t="str">
        <f>IF(AIRBNB[[#This Row],[RUIDO(dB)]]&lt;=4,"Silencioso",IF(AIRBNB[[#This Row],[RUIDO(dB)]]&lt;=5.5,"Poco Ruidoso","Ruidoso"))</f>
        <v>Ruidoso</v>
      </c>
      <c r="U6198" t="str">
        <f>IF(AND(AIRBNB[[#This Row],[PRECIO]]&lt;50,AIRBNB[[#This Row],[MIN_NOCHES]]&gt;3),"Dentro del presupuesto","No considerar")</f>
        <v>No considerar</v>
      </c>
      <c r="V6198" t="str">
        <f>VLOOKUP(AIRBNB[[#This Row],[HOST_ID]],Super_host[],5,FALSE)</f>
        <v>Host</v>
      </c>
    </row>
    <row r="6199" spans="1:22">
      <c r="A6199" s="4">
        <v>5965198</v>
      </c>
      <c r="B6199" t="s">
        <v>12361</v>
      </c>
      <c r="C6199" s="4">
        <v>1566167</v>
      </c>
      <c r="D6199" t="s">
        <v>4137</v>
      </c>
      <c r="E6199" t="s">
        <v>12362</v>
      </c>
      <c r="F6199" s="4">
        <v>11218</v>
      </c>
      <c r="G6199" s="13" t="s">
        <v>4662</v>
      </c>
      <c r="H6199" s="13" t="s">
        <v>9393</v>
      </c>
      <c r="I6199" s="1">
        <v>4063555</v>
      </c>
      <c r="J6199" s="1">
        <v>-7397151</v>
      </c>
      <c r="K6199" t="s">
        <v>5</v>
      </c>
      <c r="L6199" s="20">
        <v>49</v>
      </c>
      <c r="M6199" s="4">
        <v>5</v>
      </c>
      <c r="N6199" s="4">
        <v>21</v>
      </c>
      <c r="O6199" s="2">
        <v>43544</v>
      </c>
      <c r="P6199" s="3">
        <v>0.42</v>
      </c>
      <c r="Q6199" s="4">
        <v>1</v>
      </c>
      <c r="R6199" s="3">
        <v>6.9</v>
      </c>
      <c r="S61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199" t="str">
        <f>IF(AIRBNB[[#This Row],[RUIDO(dB)]]&lt;=4,"Silencioso",IF(AIRBNB[[#This Row],[RUIDO(dB)]]&lt;=5.5,"Poco Ruidoso","Ruidoso"))</f>
        <v>Ruidoso</v>
      </c>
      <c r="U6199" t="str">
        <f>IF(AND(AIRBNB[[#This Row],[PRECIO]]&lt;50,AIRBNB[[#This Row],[MIN_NOCHES]]&gt;3),"Dentro del presupuesto","No considerar")</f>
        <v>Dentro del presupuesto</v>
      </c>
      <c r="V6199" t="str">
        <f>VLOOKUP(AIRBNB[[#This Row],[HOST_ID]],Super_host[],5,FALSE)</f>
        <v>Host</v>
      </c>
    </row>
    <row r="6200" spans="1:22">
      <c r="A6200" s="4">
        <v>507393</v>
      </c>
      <c r="B6200" t="s">
        <v>12690</v>
      </c>
      <c r="C6200" s="4">
        <v>1539749</v>
      </c>
      <c r="D6200" t="s">
        <v>1656</v>
      </c>
      <c r="E6200" t="s">
        <v>12691</v>
      </c>
      <c r="F6200" s="4">
        <v>11216</v>
      </c>
      <c r="G6200" s="13" t="s">
        <v>4662</v>
      </c>
      <c r="H6200" s="13" t="s">
        <v>9230</v>
      </c>
      <c r="I6200" s="1">
        <v>4068549</v>
      </c>
      <c r="J6200" s="1">
        <v>-7394724</v>
      </c>
      <c r="K6200" t="s">
        <v>40</v>
      </c>
      <c r="L6200" s="20">
        <v>49</v>
      </c>
      <c r="M6200" s="4">
        <v>2</v>
      </c>
      <c r="N6200" s="4">
        <v>46</v>
      </c>
      <c r="O6200" s="2">
        <v>43612</v>
      </c>
      <c r="P6200" s="3">
        <v>0.54</v>
      </c>
      <c r="Q6200" s="4">
        <v>1</v>
      </c>
      <c r="R6200" s="3">
        <v>6.9</v>
      </c>
      <c r="S62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0" t="str">
        <f>IF(AIRBNB[[#This Row],[RUIDO(dB)]]&lt;=4,"Silencioso",IF(AIRBNB[[#This Row],[RUIDO(dB)]]&lt;=5.5,"Poco Ruidoso","Ruidoso"))</f>
        <v>Ruidoso</v>
      </c>
      <c r="U6200" t="str">
        <f>IF(AND(AIRBNB[[#This Row],[PRECIO]]&lt;50,AIRBNB[[#This Row],[MIN_NOCHES]]&gt;3),"Dentro del presupuesto","No considerar")</f>
        <v>No considerar</v>
      </c>
      <c r="V6200" t="str">
        <f>VLOOKUP(AIRBNB[[#This Row],[HOST_ID]],Super_host[],5,FALSE)</f>
        <v>Host</v>
      </c>
    </row>
    <row r="6201" spans="1:22">
      <c r="A6201" s="4">
        <v>5771366</v>
      </c>
      <c r="B6201" t="s">
        <v>107</v>
      </c>
      <c r="C6201" s="4">
        <v>1211067</v>
      </c>
      <c r="D6201" t="s">
        <v>102</v>
      </c>
      <c r="E6201" t="s">
        <v>103</v>
      </c>
      <c r="F6201" s="4">
        <v>10304</v>
      </c>
      <c r="G6201" s="13" t="s">
        <v>3</v>
      </c>
      <c r="H6201" s="13" t="s">
        <v>51</v>
      </c>
      <c r="I6201" s="1">
        <v>4062105</v>
      </c>
      <c r="J6201" s="1">
        <v>-7408723</v>
      </c>
      <c r="K6201" t="s">
        <v>40</v>
      </c>
      <c r="L6201" s="20">
        <v>49</v>
      </c>
      <c r="M6201" s="4">
        <v>2</v>
      </c>
      <c r="N6201" s="4">
        <v>151</v>
      </c>
      <c r="O6201" s="2">
        <v>43646</v>
      </c>
      <c r="P6201" s="3">
        <v>3.06</v>
      </c>
      <c r="Q6201" s="4">
        <v>1</v>
      </c>
      <c r="R6201" s="3">
        <v>5.19</v>
      </c>
      <c r="S6201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201" t="str">
        <f>IF(AIRBNB[[#This Row],[RUIDO(dB)]]&lt;=4,"Silencioso",IF(AIRBNB[[#This Row],[RUIDO(dB)]]&lt;=5.5,"Poco Ruidoso","Ruidoso"))</f>
        <v>Poco Ruidoso</v>
      </c>
      <c r="U6201" t="str">
        <f>IF(AND(AIRBNB[[#This Row],[PRECIO]]&lt;50,AIRBNB[[#This Row],[MIN_NOCHES]]&gt;3),"Dentro del presupuesto","No considerar")</f>
        <v>No considerar</v>
      </c>
      <c r="V6201" t="str">
        <f>VLOOKUP(AIRBNB[[#This Row],[HOST_ID]],Super_host[],5,FALSE)</f>
        <v>Host</v>
      </c>
    </row>
    <row r="6202" spans="1:22">
      <c r="A6202" s="4">
        <v>6746003</v>
      </c>
      <c r="B6202" t="s">
        <v>101</v>
      </c>
      <c r="C6202" s="4">
        <v>1211067</v>
      </c>
      <c r="D6202" t="s">
        <v>102</v>
      </c>
      <c r="E6202" t="s">
        <v>103</v>
      </c>
      <c r="F6202" s="4">
        <v>10304</v>
      </c>
      <c r="G6202" s="13" t="s">
        <v>3</v>
      </c>
      <c r="H6202" s="13" t="s">
        <v>51</v>
      </c>
      <c r="I6202" s="1">
        <v>4062154</v>
      </c>
      <c r="J6202" s="1">
        <v>-7408701</v>
      </c>
      <c r="K6202" t="s">
        <v>40</v>
      </c>
      <c r="L6202" s="20">
        <v>49</v>
      </c>
      <c r="M6202" s="4">
        <v>2</v>
      </c>
      <c r="N6202" s="4">
        <v>100</v>
      </c>
      <c r="O6202" s="2">
        <v>43645</v>
      </c>
      <c r="P6202" s="3">
        <v>2.12</v>
      </c>
      <c r="Q6202" s="4">
        <v>1</v>
      </c>
      <c r="R6202" s="3">
        <v>5.19</v>
      </c>
      <c r="S6202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202" t="str">
        <f>IF(AIRBNB[[#This Row],[RUIDO(dB)]]&lt;=4,"Silencioso",IF(AIRBNB[[#This Row],[RUIDO(dB)]]&lt;=5.5,"Poco Ruidoso","Ruidoso"))</f>
        <v>Poco Ruidoso</v>
      </c>
      <c r="U6202" t="str">
        <f>IF(AND(AIRBNB[[#This Row],[PRECIO]]&lt;50,AIRBNB[[#This Row],[MIN_NOCHES]]&gt;3),"Dentro del presupuesto","No considerar")</f>
        <v>No considerar</v>
      </c>
      <c r="V6202" t="str">
        <f>VLOOKUP(AIRBNB[[#This Row],[HOST_ID]],Super_host[],5,FALSE)</f>
        <v>Host</v>
      </c>
    </row>
    <row r="6203" spans="1:22">
      <c r="A6203" s="4">
        <v>3645866</v>
      </c>
      <c r="B6203" t="s">
        <v>10622</v>
      </c>
      <c r="C6203" s="4">
        <v>946672</v>
      </c>
      <c r="D6203" t="s">
        <v>2610</v>
      </c>
      <c r="E6203" t="s">
        <v>10623</v>
      </c>
      <c r="F6203" s="4">
        <v>11218</v>
      </c>
      <c r="G6203" s="13" t="s">
        <v>4662</v>
      </c>
      <c r="H6203" s="13" t="s">
        <v>9393</v>
      </c>
      <c r="I6203" s="1">
        <v>4063402</v>
      </c>
      <c r="J6203" s="1">
        <v>-7397556</v>
      </c>
      <c r="K6203" t="s">
        <v>40</v>
      </c>
      <c r="L6203" s="20">
        <v>49</v>
      </c>
      <c r="M6203" s="4">
        <v>2</v>
      </c>
      <c r="N6203" s="4">
        <v>6</v>
      </c>
      <c r="O6203" s="2">
        <v>42618</v>
      </c>
      <c r="P6203" s="3">
        <v>0.1</v>
      </c>
      <c r="Q6203" s="4">
        <v>1</v>
      </c>
      <c r="R6203" s="3">
        <v>6.9</v>
      </c>
      <c r="S62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3" t="str">
        <f>IF(AIRBNB[[#This Row],[RUIDO(dB)]]&lt;=4,"Silencioso",IF(AIRBNB[[#This Row],[RUIDO(dB)]]&lt;=5.5,"Poco Ruidoso","Ruidoso"))</f>
        <v>Ruidoso</v>
      </c>
      <c r="U6203" t="str">
        <f>IF(AND(AIRBNB[[#This Row],[PRECIO]]&lt;50,AIRBNB[[#This Row],[MIN_NOCHES]]&gt;3),"Dentro del presupuesto","No considerar")</f>
        <v>No considerar</v>
      </c>
      <c r="V6203" t="str">
        <f>VLOOKUP(AIRBNB[[#This Row],[HOST_ID]],Super_host[],5,FALSE)</f>
        <v>Host</v>
      </c>
    </row>
    <row r="6204" spans="1:22">
      <c r="A6204" s="4">
        <v>1944891</v>
      </c>
      <c r="B6204" t="s">
        <v>16024</v>
      </c>
      <c r="C6204" s="4">
        <v>861330</v>
      </c>
      <c r="D6204" t="s">
        <v>1918</v>
      </c>
      <c r="E6204" t="s">
        <v>16025</v>
      </c>
      <c r="F6204" s="4">
        <v>11206</v>
      </c>
      <c r="G6204" s="13" t="s">
        <v>4662</v>
      </c>
      <c r="H6204" s="13" t="s">
        <v>9218</v>
      </c>
      <c r="I6204" s="1">
        <v>4070139</v>
      </c>
      <c r="J6204" s="1">
        <v>-7394499</v>
      </c>
      <c r="K6204" t="s">
        <v>5</v>
      </c>
      <c r="L6204" s="20">
        <v>49</v>
      </c>
      <c r="M6204" s="4">
        <v>7</v>
      </c>
      <c r="N6204" s="4">
        <v>0</v>
      </c>
      <c r="O6204" s="2">
        <v>42624</v>
      </c>
      <c r="P6204" s="3">
        <v>0.11</v>
      </c>
      <c r="Q6204" s="4">
        <v>1</v>
      </c>
      <c r="R6204" s="3">
        <v>6.9</v>
      </c>
      <c r="S62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4" t="str">
        <f>IF(AIRBNB[[#This Row],[RUIDO(dB)]]&lt;=4,"Silencioso",IF(AIRBNB[[#This Row],[RUIDO(dB)]]&lt;=5.5,"Poco Ruidoso","Ruidoso"))</f>
        <v>Ruidoso</v>
      </c>
      <c r="U6204" t="str">
        <f>IF(AND(AIRBNB[[#This Row],[PRECIO]]&lt;50,AIRBNB[[#This Row],[MIN_NOCHES]]&gt;3),"Dentro del presupuesto","No considerar")</f>
        <v>Dentro del presupuesto</v>
      </c>
      <c r="V6204" t="str">
        <f>VLOOKUP(AIRBNB[[#This Row],[HOST_ID]],Super_host[],5,FALSE)</f>
        <v>Host</v>
      </c>
    </row>
    <row r="6205" spans="1:22">
      <c r="A6205" s="4">
        <v>176135</v>
      </c>
      <c r="B6205" t="s">
        <v>11981</v>
      </c>
      <c r="C6205" s="4">
        <v>842125</v>
      </c>
      <c r="D6205" t="s">
        <v>478</v>
      </c>
      <c r="E6205" t="s">
        <v>11982</v>
      </c>
      <c r="F6205" s="4">
        <v>11238</v>
      </c>
      <c r="G6205" s="13" t="s">
        <v>4662</v>
      </c>
      <c r="H6205" s="13" t="s">
        <v>9252</v>
      </c>
      <c r="I6205" s="1">
        <v>4067505</v>
      </c>
      <c r="J6205" s="1">
        <v>-7395969</v>
      </c>
      <c r="K6205" t="s">
        <v>5</v>
      </c>
      <c r="L6205" s="20">
        <v>49</v>
      </c>
      <c r="M6205" s="4">
        <v>3</v>
      </c>
      <c r="N6205" s="4">
        <v>31</v>
      </c>
      <c r="O6205" s="2">
        <v>43396</v>
      </c>
      <c r="P6205" s="3">
        <v>0.32</v>
      </c>
      <c r="Q6205" s="4">
        <v>1</v>
      </c>
      <c r="R6205" s="3">
        <v>6.9</v>
      </c>
      <c r="S62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5" t="str">
        <f>IF(AIRBNB[[#This Row],[RUIDO(dB)]]&lt;=4,"Silencioso",IF(AIRBNB[[#This Row],[RUIDO(dB)]]&lt;=5.5,"Poco Ruidoso","Ruidoso"))</f>
        <v>Ruidoso</v>
      </c>
      <c r="U6205" t="str">
        <f>IF(AND(AIRBNB[[#This Row],[PRECIO]]&lt;50,AIRBNB[[#This Row],[MIN_NOCHES]]&gt;3),"Dentro del presupuesto","No considerar")</f>
        <v>No considerar</v>
      </c>
      <c r="V6205" t="str">
        <f>VLOOKUP(AIRBNB[[#This Row],[HOST_ID]],Super_host[],5,FALSE)</f>
        <v>Host</v>
      </c>
    </row>
    <row r="6206" spans="1:22">
      <c r="A6206" s="4">
        <v>812467</v>
      </c>
      <c r="B6206" t="s">
        <v>13395</v>
      </c>
      <c r="C6206" s="4">
        <v>574584</v>
      </c>
      <c r="D6206" t="s">
        <v>276</v>
      </c>
      <c r="E6206" t="s">
        <v>13396</v>
      </c>
      <c r="F6206" s="4">
        <v>11218</v>
      </c>
      <c r="G6206" s="13" t="s">
        <v>4662</v>
      </c>
      <c r="H6206" s="13" t="s">
        <v>9393</v>
      </c>
      <c r="I6206" s="1">
        <v>4063547</v>
      </c>
      <c r="J6206" s="1">
        <v>-7397417</v>
      </c>
      <c r="K6206" t="s">
        <v>40</v>
      </c>
      <c r="L6206" s="20">
        <v>49</v>
      </c>
      <c r="M6206" s="4">
        <v>1</v>
      </c>
      <c r="N6206" s="4">
        <v>61</v>
      </c>
      <c r="O6206" s="2">
        <v>43639</v>
      </c>
      <c r="P6206" s="3">
        <v>0.95</v>
      </c>
      <c r="Q6206" s="4">
        <v>1</v>
      </c>
      <c r="R6206" s="3">
        <v>6.9</v>
      </c>
      <c r="S62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6" t="str">
        <f>IF(AIRBNB[[#This Row],[RUIDO(dB)]]&lt;=4,"Silencioso",IF(AIRBNB[[#This Row],[RUIDO(dB)]]&lt;=5.5,"Poco Ruidoso","Ruidoso"))</f>
        <v>Ruidoso</v>
      </c>
      <c r="U6206" t="str">
        <f>IF(AND(AIRBNB[[#This Row],[PRECIO]]&lt;50,AIRBNB[[#This Row],[MIN_NOCHES]]&gt;3),"Dentro del presupuesto","No considerar")</f>
        <v>No considerar</v>
      </c>
      <c r="V6206" t="str">
        <f>VLOOKUP(AIRBNB[[#This Row],[HOST_ID]],Super_host[],5,FALSE)</f>
        <v>Host</v>
      </c>
    </row>
    <row r="6207" spans="1:22">
      <c r="A6207" s="4">
        <v>6607833</v>
      </c>
      <c r="B6207" t="s">
        <v>11385</v>
      </c>
      <c r="C6207" s="4">
        <v>570850</v>
      </c>
      <c r="D6207" t="s">
        <v>11386</v>
      </c>
      <c r="E6207" t="s">
        <v>11387</v>
      </c>
      <c r="F6207" s="4">
        <v>11230</v>
      </c>
      <c r="G6207" s="13" t="s">
        <v>4662</v>
      </c>
      <c r="H6207" s="13" t="s">
        <v>9225</v>
      </c>
      <c r="I6207" s="1">
        <v>4061814</v>
      </c>
      <c r="J6207" s="1">
        <v>-7397078</v>
      </c>
      <c r="K6207" t="s">
        <v>5</v>
      </c>
      <c r="L6207" s="20">
        <v>49</v>
      </c>
      <c r="M6207" s="4">
        <v>4</v>
      </c>
      <c r="N6207" s="4">
        <v>5</v>
      </c>
      <c r="O6207" s="2">
        <v>43650</v>
      </c>
      <c r="P6207" s="3">
        <v>0.2</v>
      </c>
      <c r="Q6207" s="4">
        <v>1</v>
      </c>
      <c r="R6207" s="3">
        <v>6.9</v>
      </c>
      <c r="S62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7" t="str">
        <f>IF(AIRBNB[[#This Row],[RUIDO(dB)]]&lt;=4,"Silencioso",IF(AIRBNB[[#This Row],[RUIDO(dB)]]&lt;=5.5,"Poco Ruidoso","Ruidoso"))</f>
        <v>Ruidoso</v>
      </c>
      <c r="U6207" t="str">
        <f>IF(AND(AIRBNB[[#This Row],[PRECIO]]&lt;50,AIRBNB[[#This Row],[MIN_NOCHES]]&gt;3),"Dentro del presupuesto","No considerar")</f>
        <v>Dentro del presupuesto</v>
      </c>
      <c r="V6207" t="str">
        <f>VLOOKUP(AIRBNB[[#This Row],[HOST_ID]],Super_host[],5,FALSE)</f>
        <v>Host</v>
      </c>
    </row>
    <row r="6208" spans="1:22">
      <c r="A6208" s="4">
        <v>66026</v>
      </c>
      <c r="B6208" t="s">
        <v>11038</v>
      </c>
      <c r="C6208" s="4">
        <v>322716</v>
      </c>
      <c r="D6208" t="s">
        <v>454</v>
      </c>
      <c r="E6208" t="s">
        <v>11039</v>
      </c>
      <c r="F6208" s="4">
        <v>11216</v>
      </c>
      <c r="G6208" s="13" t="s">
        <v>4662</v>
      </c>
      <c r="H6208" s="13" t="s">
        <v>9252</v>
      </c>
      <c r="I6208" s="1">
        <v>406715</v>
      </c>
      <c r="J6208" s="1">
        <v>-7394808</v>
      </c>
      <c r="K6208" t="s">
        <v>40</v>
      </c>
      <c r="L6208" s="20">
        <v>49</v>
      </c>
      <c r="M6208" s="4">
        <v>21</v>
      </c>
      <c r="N6208" s="4">
        <v>15</v>
      </c>
      <c r="O6208" s="2">
        <v>43646</v>
      </c>
      <c r="P6208" s="3">
        <v>0.15</v>
      </c>
      <c r="Q6208" s="4">
        <v>1</v>
      </c>
      <c r="R6208" s="3">
        <v>6.9</v>
      </c>
      <c r="S62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8" t="str">
        <f>IF(AIRBNB[[#This Row],[RUIDO(dB)]]&lt;=4,"Silencioso",IF(AIRBNB[[#This Row],[RUIDO(dB)]]&lt;=5.5,"Poco Ruidoso","Ruidoso"))</f>
        <v>Ruidoso</v>
      </c>
      <c r="U6208" t="str">
        <f>IF(AND(AIRBNB[[#This Row],[PRECIO]]&lt;50,AIRBNB[[#This Row],[MIN_NOCHES]]&gt;3),"Dentro del presupuesto","No considerar")</f>
        <v>Dentro del presupuesto</v>
      </c>
      <c r="V6208" t="str">
        <f>VLOOKUP(AIRBNB[[#This Row],[HOST_ID]],Super_host[],5,FALSE)</f>
        <v>Host</v>
      </c>
    </row>
    <row r="6209" spans="1:22">
      <c r="A6209" s="4">
        <v>128975</v>
      </c>
      <c r="B6209" t="s">
        <v>5089</v>
      </c>
      <c r="C6209" s="4">
        <v>256161</v>
      </c>
      <c r="D6209" t="s">
        <v>5090</v>
      </c>
      <c r="E6209" t="s">
        <v>5091</v>
      </c>
      <c r="F6209" s="4">
        <v>10027</v>
      </c>
      <c r="G6209" s="13" t="s">
        <v>124</v>
      </c>
      <c r="H6209" s="13" t="s">
        <v>148</v>
      </c>
      <c r="I6209" s="1">
        <v>4081333</v>
      </c>
      <c r="J6209" s="1">
        <v>-7394453</v>
      </c>
      <c r="K6209" t="s">
        <v>5</v>
      </c>
      <c r="L6209" s="20">
        <v>49</v>
      </c>
      <c r="M6209" s="4">
        <v>1</v>
      </c>
      <c r="N6209" s="4">
        <v>116</v>
      </c>
      <c r="O6209" s="2">
        <v>43629</v>
      </c>
      <c r="P6209" s="3">
        <v>1.18</v>
      </c>
      <c r="Q6209" s="4">
        <v>1</v>
      </c>
      <c r="R6209" s="3">
        <v>5.6</v>
      </c>
      <c r="S62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09" t="str">
        <f>IF(AIRBNB[[#This Row],[RUIDO(dB)]]&lt;=4,"Silencioso",IF(AIRBNB[[#This Row],[RUIDO(dB)]]&lt;=5.5,"Poco Ruidoso","Ruidoso"))</f>
        <v>Ruidoso</v>
      </c>
      <c r="U6209" t="str">
        <f>IF(AND(AIRBNB[[#This Row],[PRECIO]]&lt;50,AIRBNB[[#This Row],[MIN_NOCHES]]&gt;3),"Dentro del presupuesto","No considerar")</f>
        <v>No considerar</v>
      </c>
      <c r="V6209" t="str">
        <f>VLOOKUP(AIRBNB[[#This Row],[HOST_ID]],Super_host[],5,FALSE)</f>
        <v>Host</v>
      </c>
    </row>
    <row r="6210" spans="1:22">
      <c r="A6210" s="4">
        <v>1479113</v>
      </c>
      <c r="B6210" t="s">
        <v>5199</v>
      </c>
      <c r="C6210" s="4">
        <v>176836</v>
      </c>
      <c r="D6210" t="s">
        <v>5200</v>
      </c>
      <c r="E6210" t="s">
        <v>5201</v>
      </c>
      <c r="F6210" s="4">
        <v>10002</v>
      </c>
      <c r="G6210" s="13" t="s">
        <v>124</v>
      </c>
      <c r="H6210" s="13" t="s">
        <v>137</v>
      </c>
      <c r="I6210" s="1">
        <v>4071501</v>
      </c>
      <c r="J6210" s="1">
        <v>-7398061</v>
      </c>
      <c r="K6210" t="s">
        <v>40</v>
      </c>
      <c r="L6210" s="20">
        <v>49</v>
      </c>
      <c r="M6210" s="4">
        <v>1</v>
      </c>
      <c r="N6210" s="4">
        <v>90</v>
      </c>
      <c r="O6210" s="2">
        <v>43466</v>
      </c>
      <c r="P6210" s="3">
        <v>1.29</v>
      </c>
      <c r="Q6210" s="4">
        <v>1</v>
      </c>
      <c r="R6210" s="3">
        <v>5.6</v>
      </c>
      <c r="S62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0" t="str">
        <f>IF(AIRBNB[[#This Row],[RUIDO(dB)]]&lt;=4,"Silencioso",IF(AIRBNB[[#This Row],[RUIDO(dB)]]&lt;=5.5,"Poco Ruidoso","Ruidoso"))</f>
        <v>Ruidoso</v>
      </c>
      <c r="U6210" t="str">
        <f>IF(AND(AIRBNB[[#This Row],[PRECIO]]&lt;50,AIRBNB[[#This Row],[MIN_NOCHES]]&gt;3),"Dentro del presupuesto","No considerar")</f>
        <v>No considerar</v>
      </c>
      <c r="V6210" t="str">
        <f>VLOOKUP(AIRBNB[[#This Row],[HOST_ID]],Super_host[],5,FALSE)</f>
        <v>Host</v>
      </c>
    </row>
    <row r="6211" spans="1:22">
      <c r="A6211" s="4">
        <v>20755</v>
      </c>
      <c r="B6211" t="s">
        <v>11396</v>
      </c>
      <c r="C6211" s="4">
        <v>51038</v>
      </c>
      <c r="D6211" t="s">
        <v>797</v>
      </c>
      <c r="E6211" t="s">
        <v>11397</v>
      </c>
      <c r="F6211" s="4">
        <v>11238</v>
      </c>
      <c r="G6211" s="13" t="s">
        <v>4662</v>
      </c>
      <c r="H6211" s="13" t="s">
        <v>9387</v>
      </c>
      <c r="I6211" s="1">
        <v>4068634</v>
      </c>
      <c r="J6211" s="1">
        <v>-73966</v>
      </c>
      <c r="K6211" t="s">
        <v>40</v>
      </c>
      <c r="L6211" s="20">
        <v>49</v>
      </c>
      <c r="M6211" s="4">
        <v>7</v>
      </c>
      <c r="N6211" s="4">
        <v>16</v>
      </c>
      <c r="O6211" s="2">
        <v>43616</v>
      </c>
      <c r="P6211" s="3">
        <v>0.2</v>
      </c>
      <c r="Q6211" s="4">
        <v>1</v>
      </c>
      <c r="R6211" s="3">
        <v>6.9</v>
      </c>
      <c r="S62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1" t="str">
        <f>IF(AIRBNB[[#This Row],[RUIDO(dB)]]&lt;=4,"Silencioso",IF(AIRBNB[[#This Row],[RUIDO(dB)]]&lt;=5.5,"Poco Ruidoso","Ruidoso"))</f>
        <v>Ruidoso</v>
      </c>
      <c r="U6211" t="str">
        <f>IF(AND(AIRBNB[[#This Row],[PRECIO]]&lt;50,AIRBNB[[#This Row],[MIN_NOCHES]]&gt;3),"Dentro del presupuesto","No considerar")</f>
        <v>Dentro del presupuesto</v>
      </c>
      <c r="V6211" t="str">
        <f>VLOOKUP(AIRBNB[[#This Row],[HOST_ID]],Super_host[],5,FALSE)</f>
        <v>Host</v>
      </c>
    </row>
    <row r="6212" spans="1:22">
      <c r="A6212" s="4">
        <v>927408</v>
      </c>
      <c r="B6212" t="s">
        <v>12584</v>
      </c>
      <c r="C6212" s="4">
        <v>51038</v>
      </c>
      <c r="D6212" t="s">
        <v>797</v>
      </c>
      <c r="E6212" t="s">
        <v>11397</v>
      </c>
      <c r="F6212" s="4">
        <v>11238</v>
      </c>
      <c r="G6212" s="13" t="s">
        <v>4662</v>
      </c>
      <c r="H6212" s="13" t="s">
        <v>9387</v>
      </c>
      <c r="I6212" s="1">
        <v>4068618</v>
      </c>
      <c r="J6212" s="1">
        <v>-7396603</v>
      </c>
      <c r="K6212" t="s">
        <v>40</v>
      </c>
      <c r="L6212" s="20">
        <v>49</v>
      </c>
      <c r="M6212" s="4">
        <v>2</v>
      </c>
      <c r="N6212" s="4">
        <v>38</v>
      </c>
      <c r="O6212" s="2">
        <v>43512</v>
      </c>
      <c r="P6212" s="3">
        <v>0.5</v>
      </c>
      <c r="Q6212" s="4">
        <v>1</v>
      </c>
      <c r="R6212" s="3">
        <v>6.9</v>
      </c>
      <c r="S62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2" t="str">
        <f>IF(AIRBNB[[#This Row],[RUIDO(dB)]]&lt;=4,"Silencioso",IF(AIRBNB[[#This Row],[RUIDO(dB)]]&lt;=5.5,"Poco Ruidoso","Ruidoso"))</f>
        <v>Ruidoso</v>
      </c>
      <c r="U6212" t="str">
        <f>IF(AND(AIRBNB[[#This Row],[PRECIO]]&lt;50,AIRBNB[[#This Row],[MIN_NOCHES]]&gt;3),"Dentro del presupuesto","No considerar")</f>
        <v>No considerar</v>
      </c>
      <c r="V6212" t="str">
        <f>VLOOKUP(AIRBNB[[#This Row],[HOST_ID]],Super_host[],5,FALSE)</f>
        <v>Host</v>
      </c>
    </row>
    <row r="6213" spans="1:22">
      <c r="A6213" s="4">
        <v>15338</v>
      </c>
      <c r="B6213" t="s">
        <v>13670</v>
      </c>
      <c r="C6213" s="4">
        <v>32169</v>
      </c>
      <c r="D6213" t="s">
        <v>1380</v>
      </c>
      <c r="E6213" t="s">
        <v>13671</v>
      </c>
      <c r="F6213" s="4">
        <v>11211</v>
      </c>
      <c r="G6213" s="13" t="s">
        <v>4662</v>
      </c>
      <c r="H6213" s="13" t="s">
        <v>9249</v>
      </c>
      <c r="I6213" s="1">
        <v>4072401</v>
      </c>
      <c r="J6213" s="1">
        <v>-7393788</v>
      </c>
      <c r="K6213" t="s">
        <v>40</v>
      </c>
      <c r="L6213" s="20">
        <v>49</v>
      </c>
      <c r="M6213" s="4">
        <v>4</v>
      </c>
      <c r="N6213" s="4">
        <v>138</v>
      </c>
      <c r="O6213" s="2">
        <v>43620</v>
      </c>
      <c r="P6213" s="3">
        <v>1.19</v>
      </c>
      <c r="Q6213" s="4">
        <v>1</v>
      </c>
      <c r="R6213" s="3">
        <v>6.9</v>
      </c>
      <c r="S62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3" t="str">
        <f>IF(AIRBNB[[#This Row],[RUIDO(dB)]]&lt;=4,"Silencioso",IF(AIRBNB[[#This Row],[RUIDO(dB)]]&lt;=5.5,"Poco Ruidoso","Ruidoso"))</f>
        <v>Ruidoso</v>
      </c>
      <c r="U6213" t="str">
        <f>IF(AND(AIRBNB[[#This Row],[PRECIO]]&lt;50,AIRBNB[[#This Row],[MIN_NOCHES]]&gt;3),"Dentro del presupuesto","No considerar")</f>
        <v>Dentro del presupuesto</v>
      </c>
      <c r="V6213" t="str">
        <f>VLOOKUP(AIRBNB[[#This Row],[HOST_ID]],Super_host[],5,FALSE)</f>
        <v>Host</v>
      </c>
    </row>
    <row r="6214" spans="1:22">
      <c r="A6214" s="4">
        <v>5783307</v>
      </c>
      <c r="B6214" t="s">
        <v>15376</v>
      </c>
      <c r="C6214" s="4">
        <v>30002976</v>
      </c>
      <c r="D6214" t="s">
        <v>7533</v>
      </c>
      <c r="E6214" t="s">
        <v>15377</v>
      </c>
      <c r="F6214" s="4">
        <v>11206</v>
      </c>
      <c r="G6214" s="13" t="s">
        <v>4662</v>
      </c>
      <c r="H6214" s="13" t="s">
        <v>9274</v>
      </c>
      <c r="I6214" s="1">
        <v>4070212</v>
      </c>
      <c r="J6214" s="1">
        <v>-7393032</v>
      </c>
      <c r="K6214" t="s">
        <v>40</v>
      </c>
      <c r="L6214" s="20">
        <v>48</v>
      </c>
      <c r="M6214" s="4">
        <v>7</v>
      </c>
      <c r="N6214" s="4">
        <v>0</v>
      </c>
      <c r="O6214" s="2">
        <v>43626</v>
      </c>
      <c r="P6214" s="3">
        <v>0.38</v>
      </c>
      <c r="Q6214" s="4">
        <v>1</v>
      </c>
      <c r="R6214" s="3">
        <v>6.9</v>
      </c>
      <c r="S62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4" t="str">
        <f>IF(AIRBNB[[#This Row],[RUIDO(dB)]]&lt;=4,"Silencioso",IF(AIRBNB[[#This Row],[RUIDO(dB)]]&lt;=5.5,"Poco Ruidoso","Ruidoso"))</f>
        <v>Ruidoso</v>
      </c>
      <c r="U6214" t="str">
        <f>IF(AND(AIRBNB[[#This Row],[PRECIO]]&lt;50,AIRBNB[[#This Row],[MIN_NOCHES]]&gt;3),"Dentro del presupuesto","No considerar")</f>
        <v>Dentro del presupuesto</v>
      </c>
      <c r="V6214" t="str">
        <f>VLOOKUP(AIRBNB[[#This Row],[HOST_ID]],Super_host[],5,FALSE)</f>
        <v>Host</v>
      </c>
    </row>
    <row r="6215" spans="1:22">
      <c r="A6215" s="4">
        <v>6718257</v>
      </c>
      <c r="B6215" t="s">
        <v>10042</v>
      </c>
      <c r="C6215" s="4">
        <v>26377263</v>
      </c>
      <c r="D6215" t="s">
        <v>8011</v>
      </c>
      <c r="E6215" t="s">
        <v>10043</v>
      </c>
      <c r="F6215" s="4">
        <v>11203</v>
      </c>
      <c r="G6215" s="13" t="s">
        <v>4662</v>
      </c>
      <c r="H6215" s="13" t="s">
        <v>9306</v>
      </c>
      <c r="I6215" s="1">
        <v>4066079</v>
      </c>
      <c r="J6215" s="1">
        <v>-739342</v>
      </c>
      <c r="K6215" t="s">
        <v>40</v>
      </c>
      <c r="L6215" s="20">
        <v>48</v>
      </c>
      <c r="M6215" s="4">
        <v>30</v>
      </c>
      <c r="N6215" s="4">
        <v>2</v>
      </c>
      <c r="O6215" s="2">
        <v>43365</v>
      </c>
      <c r="P6215" s="3">
        <v>0.06</v>
      </c>
      <c r="Q6215" s="4">
        <v>1</v>
      </c>
      <c r="R6215" s="3">
        <v>6.9</v>
      </c>
      <c r="S62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5" t="str">
        <f>IF(AIRBNB[[#This Row],[RUIDO(dB)]]&lt;=4,"Silencioso",IF(AIRBNB[[#This Row],[RUIDO(dB)]]&lt;=5.5,"Poco Ruidoso","Ruidoso"))</f>
        <v>Ruidoso</v>
      </c>
      <c r="U6215" t="str">
        <f>IF(AND(AIRBNB[[#This Row],[PRECIO]]&lt;50,AIRBNB[[#This Row],[MIN_NOCHES]]&gt;3),"Dentro del presupuesto","No considerar")</f>
        <v>Dentro del presupuesto</v>
      </c>
      <c r="V6215" t="str">
        <f>VLOOKUP(AIRBNB[[#This Row],[HOST_ID]],Super_host[],5,FALSE)</f>
        <v>Host</v>
      </c>
    </row>
    <row r="6216" spans="1:22">
      <c r="A6216" s="4">
        <v>5495026</v>
      </c>
      <c r="B6216" t="s">
        <v>9769</v>
      </c>
      <c r="C6216" s="4">
        <v>26377263</v>
      </c>
      <c r="D6216" t="s">
        <v>8011</v>
      </c>
      <c r="E6216" t="s">
        <v>9770</v>
      </c>
      <c r="F6216" s="4">
        <v>11203</v>
      </c>
      <c r="G6216" s="13" t="s">
        <v>4662</v>
      </c>
      <c r="H6216" s="13" t="s">
        <v>9306</v>
      </c>
      <c r="I6216" s="1">
        <v>4065881</v>
      </c>
      <c r="J6216" s="1">
        <v>-7393376</v>
      </c>
      <c r="K6216" t="s">
        <v>40</v>
      </c>
      <c r="L6216" s="20">
        <v>48</v>
      </c>
      <c r="M6216" s="4">
        <v>30</v>
      </c>
      <c r="N6216" s="4">
        <v>2</v>
      </c>
      <c r="O6216" s="2">
        <v>42497</v>
      </c>
      <c r="P6216" s="3">
        <v>0.04</v>
      </c>
      <c r="Q6216" s="4">
        <v>1</v>
      </c>
      <c r="R6216" s="3">
        <v>6.9</v>
      </c>
      <c r="S62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6" t="str">
        <f>IF(AIRBNB[[#This Row],[RUIDO(dB)]]&lt;=4,"Silencioso",IF(AIRBNB[[#This Row],[RUIDO(dB)]]&lt;=5.5,"Poco Ruidoso","Ruidoso"))</f>
        <v>Ruidoso</v>
      </c>
      <c r="U6216" t="str">
        <f>IF(AND(AIRBNB[[#This Row],[PRECIO]]&lt;50,AIRBNB[[#This Row],[MIN_NOCHES]]&gt;3),"Dentro del presupuesto","No considerar")</f>
        <v>Dentro del presupuesto</v>
      </c>
      <c r="V6216" t="str">
        <f>VLOOKUP(AIRBNB[[#This Row],[HOST_ID]],Super_host[],5,FALSE)</f>
        <v>Host</v>
      </c>
    </row>
    <row r="6217" spans="1:22">
      <c r="A6217" s="4">
        <v>4700565</v>
      </c>
      <c r="B6217" t="s">
        <v>9332</v>
      </c>
      <c r="C6217" s="4">
        <v>24298733</v>
      </c>
      <c r="D6217" t="s">
        <v>9333</v>
      </c>
      <c r="E6217" t="s">
        <v>9334</v>
      </c>
      <c r="F6217" s="4">
        <v>11221</v>
      </c>
      <c r="G6217" s="13" t="s">
        <v>4662</v>
      </c>
      <c r="H6217" s="13" t="s">
        <v>9274</v>
      </c>
      <c r="I6217" s="1">
        <v>4069167</v>
      </c>
      <c r="J6217" s="1">
        <v>-7392169</v>
      </c>
      <c r="K6217" t="s">
        <v>40</v>
      </c>
      <c r="L6217" s="20">
        <v>48</v>
      </c>
      <c r="M6217" s="4">
        <v>4</v>
      </c>
      <c r="N6217" s="4">
        <v>1</v>
      </c>
      <c r="O6217" s="2">
        <v>42238</v>
      </c>
      <c r="P6217" s="3">
        <v>0.02</v>
      </c>
      <c r="Q6217" s="4">
        <v>1</v>
      </c>
      <c r="R6217" s="3">
        <v>6.9</v>
      </c>
      <c r="S62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7" t="str">
        <f>IF(AIRBNB[[#This Row],[RUIDO(dB)]]&lt;=4,"Silencioso",IF(AIRBNB[[#This Row],[RUIDO(dB)]]&lt;=5.5,"Poco Ruidoso","Ruidoso"))</f>
        <v>Ruidoso</v>
      </c>
      <c r="U6217" t="str">
        <f>IF(AND(AIRBNB[[#This Row],[PRECIO]]&lt;50,AIRBNB[[#This Row],[MIN_NOCHES]]&gt;3),"Dentro del presupuesto","No considerar")</f>
        <v>Dentro del presupuesto</v>
      </c>
      <c r="V6217" t="str">
        <f>VLOOKUP(AIRBNB[[#This Row],[HOST_ID]],Super_host[],5,FALSE)</f>
        <v>Host</v>
      </c>
    </row>
    <row r="6218" spans="1:22">
      <c r="A6218" s="4">
        <v>6332130</v>
      </c>
      <c r="B6218" t="s">
        <v>14079</v>
      </c>
      <c r="C6218" s="4">
        <v>21725994</v>
      </c>
      <c r="D6218" t="s">
        <v>2618</v>
      </c>
      <c r="E6218" t="s">
        <v>14080</v>
      </c>
      <c r="F6218" s="4">
        <v>11225</v>
      </c>
      <c r="G6218" s="13" t="s">
        <v>4662</v>
      </c>
      <c r="H6218" s="13" t="s">
        <v>9481</v>
      </c>
      <c r="I6218" s="1">
        <v>4065597</v>
      </c>
      <c r="J6218" s="1">
        <v>-7395807</v>
      </c>
      <c r="K6218" t="s">
        <v>5</v>
      </c>
      <c r="L6218" s="20">
        <v>48</v>
      </c>
      <c r="M6218" s="4">
        <v>2</v>
      </c>
      <c r="N6218" s="4">
        <v>77</v>
      </c>
      <c r="O6218" s="2">
        <v>43634</v>
      </c>
      <c r="P6218" s="3">
        <v>1.61</v>
      </c>
      <c r="Q6218" s="4">
        <v>1</v>
      </c>
      <c r="R6218" s="3">
        <v>6.9</v>
      </c>
      <c r="S62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8" t="str">
        <f>IF(AIRBNB[[#This Row],[RUIDO(dB)]]&lt;=4,"Silencioso",IF(AIRBNB[[#This Row],[RUIDO(dB)]]&lt;=5.5,"Poco Ruidoso","Ruidoso"))</f>
        <v>Ruidoso</v>
      </c>
      <c r="U6218" t="str">
        <f>IF(AND(AIRBNB[[#This Row],[PRECIO]]&lt;50,AIRBNB[[#This Row],[MIN_NOCHES]]&gt;3),"Dentro del presupuesto","No considerar")</f>
        <v>No considerar</v>
      </c>
      <c r="V6218" t="str">
        <f>VLOOKUP(AIRBNB[[#This Row],[HOST_ID]],Super_host[],5,FALSE)</f>
        <v>Host</v>
      </c>
    </row>
    <row r="6219" spans="1:22">
      <c r="A6219" s="4">
        <v>6285403</v>
      </c>
      <c r="B6219" t="s">
        <v>2117</v>
      </c>
      <c r="C6219" s="4">
        <v>20559017</v>
      </c>
      <c r="D6219" t="s">
        <v>740</v>
      </c>
      <c r="E6219" t="s">
        <v>1354</v>
      </c>
      <c r="F6219" s="4">
        <v>10029</v>
      </c>
      <c r="G6219" s="13" t="s">
        <v>124</v>
      </c>
      <c r="H6219" s="13" t="s">
        <v>219</v>
      </c>
      <c r="I6219" s="1">
        <v>4078709</v>
      </c>
      <c r="J6219" s="1">
        <v>-7394423</v>
      </c>
      <c r="K6219" t="s">
        <v>40</v>
      </c>
      <c r="L6219" s="20">
        <v>48</v>
      </c>
      <c r="M6219" s="4">
        <v>30</v>
      </c>
      <c r="N6219" s="4">
        <v>4</v>
      </c>
      <c r="O6219" s="2">
        <v>43428</v>
      </c>
      <c r="P6219" s="3">
        <v>0.15</v>
      </c>
      <c r="Q6219" s="4">
        <v>1</v>
      </c>
      <c r="R6219" s="3">
        <v>5.6</v>
      </c>
      <c r="S62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19" t="str">
        <f>IF(AIRBNB[[#This Row],[RUIDO(dB)]]&lt;=4,"Silencioso",IF(AIRBNB[[#This Row],[RUIDO(dB)]]&lt;=5.5,"Poco Ruidoso","Ruidoso"))</f>
        <v>Ruidoso</v>
      </c>
      <c r="U6219" t="str">
        <f>IF(AND(AIRBNB[[#This Row],[PRECIO]]&lt;50,AIRBNB[[#This Row],[MIN_NOCHES]]&gt;3),"Dentro del presupuesto","No considerar")</f>
        <v>Dentro del presupuesto</v>
      </c>
      <c r="V6219" t="str">
        <f>VLOOKUP(AIRBNB[[#This Row],[HOST_ID]],Super_host[],5,FALSE)</f>
        <v>Host</v>
      </c>
    </row>
    <row r="6220" spans="1:22">
      <c r="A6220" s="4">
        <v>3056451</v>
      </c>
      <c r="B6220" t="s">
        <v>1368</v>
      </c>
      <c r="C6220" s="4">
        <v>15559190</v>
      </c>
      <c r="D6220" t="s">
        <v>1369</v>
      </c>
      <c r="E6220" t="s">
        <v>1370</v>
      </c>
      <c r="F6220" s="4">
        <v>10014</v>
      </c>
      <c r="G6220" s="13" t="s">
        <v>124</v>
      </c>
      <c r="H6220" s="13" t="s">
        <v>140</v>
      </c>
      <c r="I6220" s="1">
        <v>4072916</v>
      </c>
      <c r="J6220" s="1">
        <v>-7400433</v>
      </c>
      <c r="K6220" t="s">
        <v>5</v>
      </c>
      <c r="L6220" s="20">
        <v>48</v>
      </c>
      <c r="M6220" s="4">
        <v>3</v>
      </c>
      <c r="N6220" s="4">
        <v>5</v>
      </c>
      <c r="O6220" s="2">
        <v>42671</v>
      </c>
      <c r="P6220" s="3">
        <v>0.08</v>
      </c>
      <c r="Q6220" s="4">
        <v>1</v>
      </c>
      <c r="R6220" s="3">
        <v>5.6</v>
      </c>
      <c r="S62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0" t="str">
        <f>IF(AIRBNB[[#This Row],[RUIDO(dB)]]&lt;=4,"Silencioso",IF(AIRBNB[[#This Row],[RUIDO(dB)]]&lt;=5.5,"Poco Ruidoso","Ruidoso"))</f>
        <v>Ruidoso</v>
      </c>
      <c r="U6220" t="str">
        <f>IF(AND(AIRBNB[[#This Row],[PRECIO]]&lt;50,AIRBNB[[#This Row],[MIN_NOCHES]]&gt;3),"Dentro del presupuesto","No considerar")</f>
        <v>No considerar</v>
      </c>
      <c r="V6220" t="str">
        <f>VLOOKUP(AIRBNB[[#This Row],[HOST_ID]],Super_host[],5,FALSE)</f>
        <v>Host</v>
      </c>
    </row>
    <row r="6221" spans="1:22">
      <c r="A6221" s="4">
        <v>2791797</v>
      </c>
      <c r="B6221" t="s">
        <v>4685</v>
      </c>
      <c r="C6221" s="4">
        <v>9031632</v>
      </c>
      <c r="D6221" t="s">
        <v>457</v>
      </c>
      <c r="E6221" t="s">
        <v>4686</v>
      </c>
      <c r="F6221" s="4">
        <v>10014</v>
      </c>
      <c r="G6221" s="13" t="s">
        <v>124</v>
      </c>
      <c r="H6221" s="13" t="s">
        <v>140</v>
      </c>
      <c r="I6221" s="1">
        <v>4073571</v>
      </c>
      <c r="J6221" s="1">
        <v>-7400375</v>
      </c>
      <c r="K6221" t="s">
        <v>5</v>
      </c>
      <c r="L6221" s="20">
        <v>48</v>
      </c>
      <c r="M6221" s="4">
        <v>1</v>
      </c>
      <c r="N6221" s="4">
        <v>58</v>
      </c>
      <c r="O6221" s="2">
        <v>43639</v>
      </c>
      <c r="P6221" s="3">
        <v>0.91</v>
      </c>
      <c r="Q6221" s="4">
        <v>1</v>
      </c>
      <c r="R6221" s="3">
        <v>5.6</v>
      </c>
      <c r="S62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1" t="str">
        <f>IF(AIRBNB[[#This Row],[RUIDO(dB)]]&lt;=4,"Silencioso",IF(AIRBNB[[#This Row],[RUIDO(dB)]]&lt;=5.5,"Poco Ruidoso","Ruidoso"))</f>
        <v>Ruidoso</v>
      </c>
      <c r="U6221" t="str">
        <f>IF(AND(AIRBNB[[#This Row],[PRECIO]]&lt;50,AIRBNB[[#This Row],[MIN_NOCHES]]&gt;3),"Dentro del presupuesto","No considerar")</f>
        <v>No considerar</v>
      </c>
      <c r="V6221" t="str">
        <f>VLOOKUP(AIRBNB[[#This Row],[HOST_ID]],Super_host[],5,FALSE)</f>
        <v>Host</v>
      </c>
    </row>
    <row r="6222" spans="1:22">
      <c r="A6222" s="4">
        <v>1586454</v>
      </c>
      <c r="B6222" t="s">
        <v>8451</v>
      </c>
      <c r="C6222" s="4">
        <v>8452695</v>
      </c>
      <c r="D6222" t="s">
        <v>8269</v>
      </c>
      <c r="E6222" t="s">
        <v>8452</v>
      </c>
      <c r="F6222" s="4">
        <v>11377</v>
      </c>
      <c r="G6222" s="13" t="s">
        <v>7897</v>
      </c>
      <c r="H6222" s="13" t="s">
        <v>8271</v>
      </c>
      <c r="I6222" s="1">
        <v>4073732</v>
      </c>
      <c r="J6222" s="1">
        <v>-7390168</v>
      </c>
      <c r="K6222" t="s">
        <v>40</v>
      </c>
      <c r="L6222" s="20">
        <v>48</v>
      </c>
      <c r="M6222" s="4">
        <v>20</v>
      </c>
      <c r="N6222" s="4">
        <v>33</v>
      </c>
      <c r="O6222" s="2">
        <v>43576</v>
      </c>
      <c r="P6222" s="3">
        <v>0.46</v>
      </c>
      <c r="Q6222" s="4">
        <v>5</v>
      </c>
      <c r="R6222" s="3">
        <v>6.24</v>
      </c>
      <c r="S62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2" t="str">
        <f>IF(AIRBNB[[#This Row],[RUIDO(dB)]]&lt;=4,"Silencioso",IF(AIRBNB[[#This Row],[RUIDO(dB)]]&lt;=5.5,"Poco Ruidoso","Ruidoso"))</f>
        <v>Ruidoso</v>
      </c>
      <c r="U6222" t="str">
        <f>IF(AND(AIRBNB[[#This Row],[PRECIO]]&lt;50,AIRBNB[[#This Row],[MIN_NOCHES]]&gt;3),"Dentro del presupuesto","No considerar")</f>
        <v>Dentro del presupuesto</v>
      </c>
      <c r="V6222" t="str">
        <f>VLOOKUP(AIRBNB[[#This Row],[HOST_ID]],Super_host[],5,FALSE)</f>
        <v>Host</v>
      </c>
    </row>
    <row r="6223" spans="1:22">
      <c r="A6223" s="4">
        <v>1533807</v>
      </c>
      <c r="B6223" t="s">
        <v>12541</v>
      </c>
      <c r="C6223" s="4">
        <v>8179855</v>
      </c>
      <c r="D6223" t="s">
        <v>1204</v>
      </c>
      <c r="E6223" t="s">
        <v>12542</v>
      </c>
      <c r="F6223" s="4">
        <v>11226</v>
      </c>
      <c r="G6223" s="13" t="s">
        <v>4662</v>
      </c>
      <c r="H6223" s="13" t="s">
        <v>9427</v>
      </c>
      <c r="I6223" s="1">
        <v>4063863</v>
      </c>
      <c r="J6223" s="1">
        <v>-7395729</v>
      </c>
      <c r="K6223" t="s">
        <v>5</v>
      </c>
      <c r="L6223" s="20">
        <v>48</v>
      </c>
      <c r="M6223" s="4">
        <v>7</v>
      </c>
      <c r="N6223" s="4">
        <v>22</v>
      </c>
      <c r="O6223" s="2">
        <v>43637</v>
      </c>
      <c r="P6223" s="3">
        <v>0.49</v>
      </c>
      <c r="Q6223" s="4">
        <v>1</v>
      </c>
      <c r="R6223" s="3">
        <v>6.9</v>
      </c>
      <c r="S62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3" t="str">
        <f>IF(AIRBNB[[#This Row],[RUIDO(dB)]]&lt;=4,"Silencioso",IF(AIRBNB[[#This Row],[RUIDO(dB)]]&lt;=5.5,"Poco Ruidoso","Ruidoso"))</f>
        <v>Ruidoso</v>
      </c>
      <c r="U6223" t="str">
        <f>IF(AND(AIRBNB[[#This Row],[PRECIO]]&lt;50,AIRBNB[[#This Row],[MIN_NOCHES]]&gt;3),"Dentro del presupuesto","No considerar")</f>
        <v>Dentro del presupuesto</v>
      </c>
      <c r="V6223" t="str">
        <f>VLOOKUP(AIRBNB[[#This Row],[HOST_ID]],Super_host[],5,FALSE)</f>
        <v>Host</v>
      </c>
    </row>
    <row r="6224" spans="1:22">
      <c r="A6224" s="4">
        <v>3946471</v>
      </c>
      <c r="B6224" t="s">
        <v>15754</v>
      </c>
      <c r="C6224" s="4">
        <v>7739416</v>
      </c>
      <c r="D6224" t="s">
        <v>14188</v>
      </c>
      <c r="E6224" t="s">
        <v>15755</v>
      </c>
      <c r="F6224" s="4">
        <v>11226</v>
      </c>
      <c r="G6224" s="13" t="s">
        <v>4662</v>
      </c>
      <c r="H6224" s="13" t="s">
        <v>9427</v>
      </c>
      <c r="I6224" s="1">
        <v>4065101</v>
      </c>
      <c r="J6224" s="1">
        <v>-7395517</v>
      </c>
      <c r="K6224" t="s">
        <v>40</v>
      </c>
      <c r="L6224" s="20">
        <v>48</v>
      </c>
      <c r="M6224" s="4">
        <v>3</v>
      </c>
      <c r="N6224" s="4">
        <v>0</v>
      </c>
      <c r="O6224" s="2">
        <v>43632</v>
      </c>
      <c r="P6224" s="3">
        <v>0.02</v>
      </c>
      <c r="Q6224" s="4">
        <v>1</v>
      </c>
      <c r="R6224" s="3">
        <v>6.9</v>
      </c>
      <c r="S62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4" t="str">
        <f>IF(AIRBNB[[#This Row],[RUIDO(dB)]]&lt;=4,"Silencioso",IF(AIRBNB[[#This Row],[RUIDO(dB)]]&lt;=5.5,"Poco Ruidoso","Ruidoso"))</f>
        <v>Ruidoso</v>
      </c>
      <c r="U6224" t="str">
        <f>IF(AND(AIRBNB[[#This Row],[PRECIO]]&lt;50,AIRBNB[[#This Row],[MIN_NOCHES]]&gt;3),"Dentro del presupuesto","No considerar")</f>
        <v>No considerar</v>
      </c>
      <c r="V6224" t="str">
        <f>VLOOKUP(AIRBNB[[#This Row],[HOST_ID]],Super_host[],5,FALSE)</f>
        <v>Host</v>
      </c>
    </row>
    <row r="6225" spans="1:22">
      <c r="A6225" s="4">
        <v>3944499</v>
      </c>
      <c r="B6225" t="s">
        <v>9439</v>
      </c>
      <c r="C6225" s="4">
        <v>6771709</v>
      </c>
      <c r="D6225" t="s">
        <v>122</v>
      </c>
      <c r="E6225" t="s">
        <v>9440</v>
      </c>
      <c r="F6225" s="4">
        <v>11225</v>
      </c>
      <c r="G6225" s="13" t="s">
        <v>4662</v>
      </c>
      <c r="H6225" s="13" t="s">
        <v>9252</v>
      </c>
      <c r="I6225" s="1">
        <v>4067081</v>
      </c>
      <c r="J6225" s="1">
        <v>-7395761</v>
      </c>
      <c r="K6225" t="s">
        <v>40</v>
      </c>
      <c r="L6225" s="20">
        <v>48</v>
      </c>
      <c r="M6225" s="4">
        <v>3</v>
      </c>
      <c r="N6225" s="4">
        <v>1</v>
      </c>
      <c r="O6225" s="2">
        <v>41900</v>
      </c>
      <c r="P6225" s="3">
        <v>0.02</v>
      </c>
      <c r="Q6225" s="4">
        <v>1</v>
      </c>
      <c r="R6225" s="3">
        <v>6.9</v>
      </c>
      <c r="S62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5" t="str">
        <f>IF(AIRBNB[[#This Row],[RUIDO(dB)]]&lt;=4,"Silencioso",IF(AIRBNB[[#This Row],[RUIDO(dB)]]&lt;=5.5,"Poco Ruidoso","Ruidoso"))</f>
        <v>Ruidoso</v>
      </c>
      <c r="U6225" t="str">
        <f>IF(AND(AIRBNB[[#This Row],[PRECIO]]&lt;50,AIRBNB[[#This Row],[MIN_NOCHES]]&gt;3),"Dentro del presupuesto","No considerar")</f>
        <v>No considerar</v>
      </c>
      <c r="V6225" t="str">
        <f>VLOOKUP(AIRBNB[[#This Row],[HOST_ID]],Super_host[],5,FALSE)</f>
        <v>Host</v>
      </c>
    </row>
    <row r="6226" spans="1:22">
      <c r="A6226" s="4">
        <v>4744592</v>
      </c>
      <c r="B6226" t="s">
        <v>1276</v>
      </c>
      <c r="C6226" s="4">
        <v>6648212</v>
      </c>
      <c r="D6226" t="s">
        <v>498</v>
      </c>
      <c r="E6226" t="s">
        <v>1277</v>
      </c>
      <c r="F6226" s="4">
        <v>10027</v>
      </c>
      <c r="G6226" s="13" t="s">
        <v>124</v>
      </c>
      <c r="H6226" s="13" t="s">
        <v>245</v>
      </c>
      <c r="I6226" s="1">
        <v>4081509</v>
      </c>
      <c r="J6226" s="1">
        <v>-7396019</v>
      </c>
      <c r="K6226" t="s">
        <v>5</v>
      </c>
      <c r="L6226" s="20">
        <v>48</v>
      </c>
      <c r="M6226" s="4">
        <v>4</v>
      </c>
      <c r="N6226" s="4">
        <v>4</v>
      </c>
      <c r="O6226" s="2">
        <v>42154</v>
      </c>
      <c r="P6226" s="3">
        <v>7.0000000000000007E-2</v>
      </c>
      <c r="Q6226" s="4">
        <v>1</v>
      </c>
      <c r="R6226" s="3">
        <v>5.6</v>
      </c>
      <c r="S62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6" t="str">
        <f>IF(AIRBNB[[#This Row],[RUIDO(dB)]]&lt;=4,"Silencioso",IF(AIRBNB[[#This Row],[RUIDO(dB)]]&lt;=5.5,"Poco Ruidoso","Ruidoso"))</f>
        <v>Ruidoso</v>
      </c>
      <c r="U6226" t="str">
        <f>IF(AND(AIRBNB[[#This Row],[PRECIO]]&lt;50,AIRBNB[[#This Row],[MIN_NOCHES]]&gt;3),"Dentro del presupuesto","No considerar")</f>
        <v>Dentro del presupuesto</v>
      </c>
      <c r="V6226" t="str">
        <f>VLOOKUP(AIRBNB[[#This Row],[HOST_ID]],Super_host[],5,FALSE)</f>
        <v>Host</v>
      </c>
    </row>
    <row r="6227" spans="1:22">
      <c r="A6227" s="4">
        <v>1148978</v>
      </c>
      <c r="B6227" t="s">
        <v>4180</v>
      </c>
      <c r="C6227" s="4">
        <v>6298986</v>
      </c>
      <c r="D6227" t="s">
        <v>4181</v>
      </c>
      <c r="E6227" t="s">
        <v>4182</v>
      </c>
      <c r="F6227" s="4">
        <v>10032</v>
      </c>
      <c r="G6227" s="13" t="s">
        <v>124</v>
      </c>
      <c r="H6227" s="13" t="s">
        <v>125</v>
      </c>
      <c r="I6227" s="1">
        <v>4083307</v>
      </c>
      <c r="J6227" s="1">
        <v>-7393957</v>
      </c>
      <c r="K6227" t="s">
        <v>40</v>
      </c>
      <c r="L6227" s="20">
        <v>48</v>
      </c>
      <c r="M6227" s="4">
        <v>14</v>
      </c>
      <c r="N6227" s="4">
        <v>46</v>
      </c>
      <c r="O6227" s="2">
        <v>43602</v>
      </c>
      <c r="P6227" s="3">
        <v>0.62</v>
      </c>
      <c r="Q6227" s="4">
        <v>1</v>
      </c>
      <c r="R6227" s="3">
        <v>5.6</v>
      </c>
      <c r="S62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7" t="str">
        <f>IF(AIRBNB[[#This Row],[RUIDO(dB)]]&lt;=4,"Silencioso",IF(AIRBNB[[#This Row],[RUIDO(dB)]]&lt;=5.5,"Poco Ruidoso","Ruidoso"))</f>
        <v>Ruidoso</v>
      </c>
      <c r="U6227" t="str">
        <f>IF(AND(AIRBNB[[#This Row],[PRECIO]]&lt;50,AIRBNB[[#This Row],[MIN_NOCHES]]&gt;3),"Dentro del presupuesto","No considerar")</f>
        <v>Dentro del presupuesto</v>
      </c>
      <c r="V6227" t="str">
        <f>VLOOKUP(AIRBNB[[#This Row],[HOST_ID]],Super_host[],5,FALSE)</f>
        <v>Host</v>
      </c>
    </row>
    <row r="6228" spans="1:22">
      <c r="A6228" s="4">
        <v>1044731</v>
      </c>
      <c r="B6228" t="s">
        <v>13129</v>
      </c>
      <c r="C6228" s="4">
        <v>5751206</v>
      </c>
      <c r="D6228" t="s">
        <v>13130</v>
      </c>
      <c r="E6228" t="s">
        <v>13131</v>
      </c>
      <c r="F6228" s="4">
        <v>11226</v>
      </c>
      <c r="G6228" s="13" t="s">
        <v>4662</v>
      </c>
      <c r="H6228" s="13" t="s">
        <v>9427</v>
      </c>
      <c r="I6228" s="1">
        <v>4064745</v>
      </c>
      <c r="J6228" s="1">
        <v>-7395606</v>
      </c>
      <c r="K6228" t="s">
        <v>40</v>
      </c>
      <c r="L6228" s="20">
        <v>48</v>
      </c>
      <c r="M6228" s="4">
        <v>3</v>
      </c>
      <c r="N6228" s="4">
        <v>58</v>
      </c>
      <c r="O6228" s="2">
        <v>43604</v>
      </c>
      <c r="P6228" s="3">
        <v>0.77</v>
      </c>
      <c r="Q6228" s="4">
        <v>1</v>
      </c>
      <c r="R6228" s="3">
        <v>6.9</v>
      </c>
      <c r="S62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8" t="str">
        <f>IF(AIRBNB[[#This Row],[RUIDO(dB)]]&lt;=4,"Silencioso",IF(AIRBNB[[#This Row],[RUIDO(dB)]]&lt;=5.5,"Poco Ruidoso","Ruidoso"))</f>
        <v>Ruidoso</v>
      </c>
      <c r="U6228" t="str">
        <f>IF(AND(AIRBNB[[#This Row],[PRECIO]]&lt;50,AIRBNB[[#This Row],[MIN_NOCHES]]&gt;3),"Dentro del presupuesto","No considerar")</f>
        <v>No considerar</v>
      </c>
      <c r="V6228" t="str">
        <f>VLOOKUP(AIRBNB[[#This Row],[HOST_ID]],Super_host[],5,FALSE)</f>
        <v>Host</v>
      </c>
    </row>
    <row r="6229" spans="1:22">
      <c r="A6229" s="4">
        <v>1654929</v>
      </c>
      <c r="B6229" t="s">
        <v>14442</v>
      </c>
      <c r="C6229" s="4">
        <v>4847926</v>
      </c>
      <c r="D6229" t="s">
        <v>1568</v>
      </c>
      <c r="E6229" t="s">
        <v>14443</v>
      </c>
      <c r="F6229" s="4">
        <v>11226</v>
      </c>
      <c r="G6229" s="13" t="s">
        <v>4662</v>
      </c>
      <c r="H6229" s="13" t="s">
        <v>9427</v>
      </c>
      <c r="I6229" s="1">
        <v>4064233</v>
      </c>
      <c r="J6229" s="1">
        <v>-7395655</v>
      </c>
      <c r="K6229" t="s">
        <v>5</v>
      </c>
      <c r="L6229" s="20">
        <v>48</v>
      </c>
      <c r="M6229" s="4">
        <v>2</v>
      </c>
      <c r="N6229" s="4">
        <v>147</v>
      </c>
      <c r="O6229" s="2">
        <v>43633</v>
      </c>
      <c r="P6229" s="3">
        <v>2.09</v>
      </c>
      <c r="Q6229" s="4">
        <v>1</v>
      </c>
      <c r="R6229" s="3">
        <v>6.9</v>
      </c>
      <c r="S62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29" t="str">
        <f>IF(AIRBNB[[#This Row],[RUIDO(dB)]]&lt;=4,"Silencioso",IF(AIRBNB[[#This Row],[RUIDO(dB)]]&lt;=5.5,"Poco Ruidoso","Ruidoso"))</f>
        <v>Ruidoso</v>
      </c>
      <c r="U6229" t="str">
        <f>IF(AND(AIRBNB[[#This Row],[PRECIO]]&lt;50,AIRBNB[[#This Row],[MIN_NOCHES]]&gt;3),"Dentro del presupuesto","No considerar")</f>
        <v>No considerar</v>
      </c>
      <c r="V6229" t="str">
        <f>VLOOKUP(AIRBNB[[#This Row],[HOST_ID]],Super_host[],5,FALSE)</f>
        <v>Host</v>
      </c>
    </row>
    <row r="6230" spans="1:22">
      <c r="A6230" s="4">
        <v>3041280</v>
      </c>
      <c r="B6230" t="s">
        <v>9478</v>
      </c>
      <c r="C6230" s="4">
        <v>4401973</v>
      </c>
      <c r="D6230" t="s">
        <v>9479</v>
      </c>
      <c r="E6230" t="s">
        <v>9480</v>
      </c>
      <c r="F6230" s="4">
        <v>11225</v>
      </c>
      <c r="G6230" s="13" t="s">
        <v>4662</v>
      </c>
      <c r="H6230" s="13" t="s">
        <v>9481</v>
      </c>
      <c r="I6230" s="1">
        <v>406602</v>
      </c>
      <c r="J6230" s="1">
        <v>-7395043</v>
      </c>
      <c r="K6230" t="s">
        <v>40</v>
      </c>
      <c r="L6230" s="20">
        <v>48</v>
      </c>
      <c r="M6230" s="4">
        <v>1</v>
      </c>
      <c r="N6230" s="4">
        <v>1</v>
      </c>
      <c r="O6230" s="2">
        <v>42185</v>
      </c>
      <c r="P6230" s="3">
        <v>0.02</v>
      </c>
      <c r="Q6230" s="4">
        <v>1</v>
      </c>
      <c r="R6230" s="3">
        <v>6.9</v>
      </c>
      <c r="S62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0" t="str">
        <f>IF(AIRBNB[[#This Row],[RUIDO(dB)]]&lt;=4,"Silencioso",IF(AIRBNB[[#This Row],[RUIDO(dB)]]&lt;=5.5,"Poco Ruidoso","Ruidoso"))</f>
        <v>Ruidoso</v>
      </c>
      <c r="U6230" t="str">
        <f>IF(AND(AIRBNB[[#This Row],[PRECIO]]&lt;50,AIRBNB[[#This Row],[MIN_NOCHES]]&gt;3),"Dentro del presupuesto","No considerar")</f>
        <v>No considerar</v>
      </c>
      <c r="V6230" t="str">
        <f>VLOOKUP(AIRBNB[[#This Row],[HOST_ID]],Super_host[],5,FALSE)</f>
        <v>Host</v>
      </c>
    </row>
    <row r="6231" spans="1:22">
      <c r="A6231" s="4">
        <v>720394</v>
      </c>
      <c r="B6231" t="s">
        <v>1158</v>
      </c>
      <c r="C6231" s="4">
        <v>3718361</v>
      </c>
      <c r="D6231" t="s">
        <v>1159</v>
      </c>
      <c r="E6231" t="s">
        <v>1160</v>
      </c>
      <c r="F6231" s="4">
        <v>10025</v>
      </c>
      <c r="G6231" s="13" t="s">
        <v>124</v>
      </c>
      <c r="H6231" s="13" t="s">
        <v>168</v>
      </c>
      <c r="I6231" s="1">
        <v>4080155</v>
      </c>
      <c r="J6231" s="1">
        <v>-7396569</v>
      </c>
      <c r="K6231" t="s">
        <v>40</v>
      </c>
      <c r="L6231" s="20">
        <v>48</v>
      </c>
      <c r="M6231" s="4">
        <v>1</v>
      </c>
      <c r="N6231" s="4">
        <v>5</v>
      </c>
      <c r="O6231" s="2">
        <v>41778</v>
      </c>
      <c r="P6231" s="3">
        <v>0.06</v>
      </c>
      <c r="Q6231" s="4">
        <v>1</v>
      </c>
      <c r="R6231" s="3">
        <v>5.6</v>
      </c>
      <c r="S62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1" t="str">
        <f>IF(AIRBNB[[#This Row],[RUIDO(dB)]]&lt;=4,"Silencioso",IF(AIRBNB[[#This Row],[RUIDO(dB)]]&lt;=5.5,"Poco Ruidoso","Ruidoso"))</f>
        <v>Ruidoso</v>
      </c>
      <c r="U6231" t="str">
        <f>IF(AND(AIRBNB[[#This Row],[PRECIO]]&lt;50,AIRBNB[[#This Row],[MIN_NOCHES]]&gt;3),"Dentro del presupuesto","No considerar")</f>
        <v>No considerar</v>
      </c>
      <c r="V6231" t="str">
        <f>VLOOKUP(AIRBNB[[#This Row],[HOST_ID]],Super_host[],5,FALSE)</f>
        <v>Host</v>
      </c>
    </row>
    <row r="6232" spans="1:22">
      <c r="A6232" s="4">
        <v>587519</v>
      </c>
      <c r="B6232" t="s">
        <v>9507</v>
      </c>
      <c r="C6232" s="4">
        <v>2897835</v>
      </c>
      <c r="D6232" t="s">
        <v>2618</v>
      </c>
      <c r="E6232" t="s">
        <v>9508</v>
      </c>
      <c r="F6232" s="4">
        <v>11211</v>
      </c>
      <c r="G6232" s="13" t="s">
        <v>4662</v>
      </c>
      <c r="H6232" s="13" t="s">
        <v>9218</v>
      </c>
      <c r="I6232" s="1">
        <v>4071099</v>
      </c>
      <c r="J6232" s="1">
        <v>-7395217</v>
      </c>
      <c r="K6232" t="s">
        <v>40</v>
      </c>
      <c r="L6232" s="20">
        <v>48</v>
      </c>
      <c r="M6232" s="4">
        <v>5</v>
      </c>
      <c r="N6232" s="4">
        <v>1</v>
      </c>
      <c r="O6232" s="2">
        <v>42094</v>
      </c>
      <c r="P6232" s="3">
        <v>0.02</v>
      </c>
      <c r="Q6232" s="4">
        <v>1</v>
      </c>
      <c r="R6232" s="3">
        <v>6.9</v>
      </c>
      <c r="S62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2" t="str">
        <f>IF(AIRBNB[[#This Row],[RUIDO(dB)]]&lt;=4,"Silencioso",IF(AIRBNB[[#This Row],[RUIDO(dB)]]&lt;=5.5,"Poco Ruidoso","Ruidoso"))</f>
        <v>Ruidoso</v>
      </c>
      <c r="U6232" t="str">
        <f>IF(AND(AIRBNB[[#This Row],[PRECIO]]&lt;50,AIRBNB[[#This Row],[MIN_NOCHES]]&gt;3),"Dentro del presupuesto","No considerar")</f>
        <v>Dentro del presupuesto</v>
      </c>
      <c r="V6232" t="str">
        <f>VLOOKUP(AIRBNB[[#This Row],[HOST_ID]],Super_host[],5,FALSE)</f>
        <v>Host</v>
      </c>
    </row>
    <row r="6233" spans="1:22">
      <c r="A6233" s="4">
        <v>1453049</v>
      </c>
      <c r="B6233" t="s">
        <v>11862</v>
      </c>
      <c r="C6233" s="4">
        <v>2780717</v>
      </c>
      <c r="D6233" t="s">
        <v>11863</v>
      </c>
      <c r="E6233" t="s">
        <v>11864</v>
      </c>
      <c r="F6233" s="4">
        <v>11237</v>
      </c>
      <c r="G6233" s="13" t="s">
        <v>4662</v>
      </c>
      <c r="H6233" s="13" t="s">
        <v>9274</v>
      </c>
      <c r="I6233" s="1">
        <v>4069979</v>
      </c>
      <c r="J6233" s="1">
        <v>-7392078</v>
      </c>
      <c r="K6233" t="s">
        <v>5</v>
      </c>
      <c r="L6233" s="20">
        <v>48</v>
      </c>
      <c r="M6233" s="4">
        <v>4</v>
      </c>
      <c r="N6233" s="4">
        <v>21</v>
      </c>
      <c r="O6233" s="2">
        <v>43467</v>
      </c>
      <c r="P6233" s="3">
        <v>0.28999999999999998</v>
      </c>
      <c r="Q6233" s="4">
        <v>1</v>
      </c>
      <c r="R6233" s="3">
        <v>6.9</v>
      </c>
      <c r="S62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3" t="str">
        <f>IF(AIRBNB[[#This Row],[RUIDO(dB)]]&lt;=4,"Silencioso",IF(AIRBNB[[#This Row],[RUIDO(dB)]]&lt;=5.5,"Poco Ruidoso","Ruidoso"))</f>
        <v>Ruidoso</v>
      </c>
      <c r="U6233" t="str">
        <f>IF(AND(AIRBNB[[#This Row],[PRECIO]]&lt;50,AIRBNB[[#This Row],[MIN_NOCHES]]&gt;3),"Dentro del presupuesto","No considerar")</f>
        <v>Dentro del presupuesto</v>
      </c>
      <c r="V6233" t="str">
        <f>VLOOKUP(AIRBNB[[#This Row],[HOST_ID]],Super_host[],5,FALSE)</f>
        <v>Host</v>
      </c>
    </row>
    <row r="6234" spans="1:22">
      <c r="A6234" s="4">
        <v>2232697</v>
      </c>
      <c r="B6234" t="s">
        <v>14520</v>
      </c>
      <c r="C6234" s="4">
        <v>1726966</v>
      </c>
      <c r="D6234" t="s">
        <v>1528</v>
      </c>
      <c r="E6234" t="s">
        <v>14521</v>
      </c>
      <c r="F6234" s="4">
        <v>11233</v>
      </c>
      <c r="G6234" s="13" t="s">
        <v>4662</v>
      </c>
      <c r="H6234" s="13" t="s">
        <v>9252</v>
      </c>
      <c r="I6234" s="1">
        <v>4067167</v>
      </c>
      <c r="J6234" s="1">
        <v>-7392434</v>
      </c>
      <c r="K6234" t="s">
        <v>268</v>
      </c>
      <c r="L6234" s="20">
        <v>48</v>
      </c>
      <c r="M6234" s="4">
        <v>1</v>
      </c>
      <c r="N6234" s="4">
        <v>146</v>
      </c>
      <c r="O6234" s="2">
        <v>43652</v>
      </c>
      <c r="P6234" s="3">
        <v>2.21</v>
      </c>
      <c r="Q6234" s="4">
        <v>1</v>
      </c>
      <c r="R6234" s="3">
        <v>6.9</v>
      </c>
      <c r="S62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4" t="str">
        <f>IF(AIRBNB[[#This Row],[RUIDO(dB)]]&lt;=4,"Silencioso",IF(AIRBNB[[#This Row],[RUIDO(dB)]]&lt;=5.5,"Poco Ruidoso","Ruidoso"))</f>
        <v>Ruidoso</v>
      </c>
      <c r="U6234" t="str">
        <f>IF(AND(AIRBNB[[#This Row],[PRECIO]]&lt;50,AIRBNB[[#This Row],[MIN_NOCHES]]&gt;3),"Dentro del presupuesto","No considerar")</f>
        <v>No considerar</v>
      </c>
      <c r="V6234" t="str">
        <f>VLOOKUP(AIRBNB[[#This Row],[HOST_ID]],Super_host[],5,FALSE)</f>
        <v>Host</v>
      </c>
    </row>
    <row r="6235" spans="1:22">
      <c r="A6235" s="4">
        <v>250323</v>
      </c>
      <c r="B6235" t="s">
        <v>4093</v>
      </c>
      <c r="C6235" s="4">
        <v>1311870</v>
      </c>
      <c r="D6235" t="s">
        <v>4094</v>
      </c>
      <c r="E6235" t="s">
        <v>4095</v>
      </c>
      <c r="F6235" s="4">
        <v>10013</v>
      </c>
      <c r="G6235" s="13" t="s">
        <v>124</v>
      </c>
      <c r="H6235" s="13" t="s">
        <v>409</v>
      </c>
      <c r="I6235" s="1">
        <v>4071582</v>
      </c>
      <c r="J6235" s="1">
        <v>-7399902</v>
      </c>
      <c r="K6235" t="s">
        <v>5</v>
      </c>
      <c r="L6235" s="20">
        <v>48</v>
      </c>
      <c r="M6235" s="4">
        <v>1</v>
      </c>
      <c r="N6235" s="4">
        <v>49</v>
      </c>
      <c r="O6235" s="2">
        <v>41976</v>
      </c>
      <c r="P6235" s="3">
        <v>0.57999999999999996</v>
      </c>
      <c r="Q6235" s="4">
        <v>1</v>
      </c>
      <c r="R6235" s="3">
        <v>5.6</v>
      </c>
      <c r="S62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5" t="str">
        <f>IF(AIRBNB[[#This Row],[RUIDO(dB)]]&lt;=4,"Silencioso",IF(AIRBNB[[#This Row],[RUIDO(dB)]]&lt;=5.5,"Poco Ruidoso","Ruidoso"))</f>
        <v>Ruidoso</v>
      </c>
      <c r="U6235" t="str">
        <f>IF(AND(AIRBNB[[#This Row],[PRECIO]]&lt;50,AIRBNB[[#This Row],[MIN_NOCHES]]&gt;3),"Dentro del presupuesto","No considerar")</f>
        <v>No considerar</v>
      </c>
      <c r="V6235" t="str">
        <f>VLOOKUP(AIRBNB[[#This Row],[HOST_ID]],Super_host[],5,FALSE)</f>
        <v>Host</v>
      </c>
    </row>
    <row r="6236" spans="1:22">
      <c r="A6236" s="4">
        <v>257568</v>
      </c>
      <c r="B6236" t="s">
        <v>12743</v>
      </c>
      <c r="C6236" s="4">
        <v>1123923</v>
      </c>
      <c r="D6236" t="s">
        <v>11789</v>
      </c>
      <c r="E6236" t="s">
        <v>12744</v>
      </c>
      <c r="F6236" s="4">
        <v>11207</v>
      </c>
      <c r="G6236" s="13" t="s">
        <v>4662</v>
      </c>
      <c r="H6236" s="13" t="s">
        <v>11791</v>
      </c>
      <c r="I6236" s="1">
        <v>4067855</v>
      </c>
      <c r="J6236" s="1">
        <v>-738896</v>
      </c>
      <c r="K6236" t="s">
        <v>40</v>
      </c>
      <c r="L6236" s="20">
        <v>48</v>
      </c>
      <c r="M6236" s="4">
        <v>90</v>
      </c>
      <c r="N6236" s="4">
        <v>53</v>
      </c>
      <c r="O6236" s="2">
        <v>42959</v>
      </c>
      <c r="P6236" s="3">
        <v>0.56999999999999995</v>
      </c>
      <c r="Q6236" s="4">
        <v>1</v>
      </c>
      <c r="R6236" s="3">
        <v>6.9</v>
      </c>
      <c r="S62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6" t="str">
        <f>IF(AIRBNB[[#This Row],[RUIDO(dB)]]&lt;=4,"Silencioso",IF(AIRBNB[[#This Row],[RUIDO(dB)]]&lt;=5.5,"Poco Ruidoso","Ruidoso"))</f>
        <v>Ruidoso</v>
      </c>
      <c r="U6236" t="str">
        <f>IF(AND(AIRBNB[[#This Row],[PRECIO]]&lt;50,AIRBNB[[#This Row],[MIN_NOCHES]]&gt;3),"Dentro del presupuesto","No considerar")</f>
        <v>Dentro del presupuesto</v>
      </c>
      <c r="V6236" t="str">
        <f>VLOOKUP(AIRBNB[[#This Row],[HOST_ID]],Super_host[],5,FALSE)</f>
        <v>Host</v>
      </c>
    </row>
    <row r="6237" spans="1:22">
      <c r="A6237" s="4">
        <v>265064</v>
      </c>
      <c r="B6237" t="s">
        <v>11788</v>
      </c>
      <c r="C6237" s="4">
        <v>1123923</v>
      </c>
      <c r="D6237" t="s">
        <v>11789</v>
      </c>
      <c r="E6237" t="s">
        <v>11790</v>
      </c>
      <c r="F6237" s="4">
        <v>11207</v>
      </c>
      <c r="G6237" s="13" t="s">
        <v>4662</v>
      </c>
      <c r="H6237" s="13" t="s">
        <v>11791</v>
      </c>
      <c r="I6237" s="1">
        <v>4067962</v>
      </c>
      <c r="J6237" s="1">
        <v>-7388928</v>
      </c>
      <c r="K6237" t="s">
        <v>40</v>
      </c>
      <c r="L6237" s="20">
        <v>48</v>
      </c>
      <c r="M6237" s="4">
        <v>90</v>
      </c>
      <c r="N6237" s="4">
        <v>17</v>
      </c>
      <c r="O6237" s="2">
        <v>42858</v>
      </c>
      <c r="P6237" s="3">
        <v>0.27</v>
      </c>
      <c r="Q6237" s="4">
        <v>1</v>
      </c>
      <c r="R6237" s="3">
        <v>6.9</v>
      </c>
      <c r="S62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7" t="str">
        <f>IF(AIRBNB[[#This Row],[RUIDO(dB)]]&lt;=4,"Silencioso",IF(AIRBNB[[#This Row],[RUIDO(dB)]]&lt;=5.5,"Poco Ruidoso","Ruidoso"))</f>
        <v>Ruidoso</v>
      </c>
      <c r="U6237" t="str">
        <f>IF(AND(AIRBNB[[#This Row],[PRECIO]]&lt;50,AIRBNB[[#This Row],[MIN_NOCHES]]&gt;3),"Dentro del presupuesto","No considerar")</f>
        <v>Dentro del presupuesto</v>
      </c>
      <c r="V6237" t="str">
        <f>VLOOKUP(AIRBNB[[#This Row],[HOST_ID]],Super_host[],5,FALSE)</f>
        <v>Host</v>
      </c>
    </row>
    <row r="6238" spans="1:22">
      <c r="A6238" s="4">
        <v>778495</v>
      </c>
      <c r="B6238" t="s">
        <v>502</v>
      </c>
      <c r="C6238" s="4">
        <v>1114587</v>
      </c>
      <c r="D6238" t="s">
        <v>503</v>
      </c>
      <c r="E6238" t="s">
        <v>504</v>
      </c>
      <c r="F6238" s="4">
        <v>10025</v>
      </c>
      <c r="G6238" s="13" t="s">
        <v>124</v>
      </c>
      <c r="H6238" s="13" t="s">
        <v>168</v>
      </c>
      <c r="I6238" s="1">
        <v>4079767</v>
      </c>
      <c r="J6238" s="1">
        <v>-7396114</v>
      </c>
      <c r="K6238" t="s">
        <v>40</v>
      </c>
      <c r="L6238" s="20">
        <v>48</v>
      </c>
      <c r="M6238" s="4">
        <v>3</v>
      </c>
      <c r="N6238" s="4">
        <v>2</v>
      </c>
      <c r="O6238" s="2">
        <v>43315</v>
      </c>
      <c r="P6238" s="3">
        <v>0.02</v>
      </c>
      <c r="Q6238" s="4">
        <v>1</v>
      </c>
      <c r="R6238" s="3">
        <v>5.6</v>
      </c>
      <c r="S62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8" t="str">
        <f>IF(AIRBNB[[#This Row],[RUIDO(dB)]]&lt;=4,"Silencioso",IF(AIRBNB[[#This Row],[RUIDO(dB)]]&lt;=5.5,"Poco Ruidoso","Ruidoso"))</f>
        <v>Ruidoso</v>
      </c>
      <c r="U6238" t="str">
        <f>IF(AND(AIRBNB[[#This Row],[PRECIO]]&lt;50,AIRBNB[[#This Row],[MIN_NOCHES]]&gt;3),"Dentro del presupuesto","No considerar")</f>
        <v>No considerar</v>
      </c>
      <c r="V6238" t="str">
        <f>VLOOKUP(AIRBNB[[#This Row],[HOST_ID]],Super_host[],5,FALSE)</f>
        <v>Host</v>
      </c>
    </row>
    <row r="6239" spans="1:22">
      <c r="A6239" s="4">
        <v>689900</v>
      </c>
      <c r="B6239" t="s">
        <v>5051</v>
      </c>
      <c r="C6239" s="4">
        <v>475916</v>
      </c>
      <c r="D6239" t="s">
        <v>5052</v>
      </c>
      <c r="E6239" t="s">
        <v>5053</v>
      </c>
      <c r="F6239" s="4">
        <v>10025</v>
      </c>
      <c r="G6239" s="13" t="s">
        <v>124</v>
      </c>
      <c r="H6239" s="13" t="s">
        <v>168</v>
      </c>
      <c r="I6239" s="1">
        <v>4080373</v>
      </c>
      <c r="J6239" s="1">
        <v>-739679</v>
      </c>
      <c r="K6239" t="s">
        <v>40</v>
      </c>
      <c r="L6239" s="20">
        <v>48</v>
      </c>
      <c r="M6239" s="4">
        <v>1</v>
      </c>
      <c r="N6239" s="4">
        <v>96</v>
      </c>
      <c r="O6239" s="2">
        <v>42873</v>
      </c>
      <c r="P6239" s="3">
        <v>1.1599999999999999</v>
      </c>
      <c r="Q6239" s="4">
        <v>1</v>
      </c>
      <c r="R6239" s="3">
        <v>5.6</v>
      </c>
      <c r="S62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39" t="str">
        <f>IF(AIRBNB[[#This Row],[RUIDO(dB)]]&lt;=4,"Silencioso",IF(AIRBNB[[#This Row],[RUIDO(dB)]]&lt;=5.5,"Poco Ruidoso","Ruidoso"))</f>
        <v>Ruidoso</v>
      </c>
      <c r="U6239" t="str">
        <f>IF(AND(AIRBNB[[#This Row],[PRECIO]]&lt;50,AIRBNB[[#This Row],[MIN_NOCHES]]&gt;3),"Dentro del presupuesto","No considerar")</f>
        <v>No considerar</v>
      </c>
      <c r="V6239" t="str">
        <f>VLOOKUP(AIRBNB[[#This Row],[HOST_ID]],Super_host[],5,FALSE)</f>
        <v>Host</v>
      </c>
    </row>
    <row r="6240" spans="1:22">
      <c r="A6240" s="4">
        <v>1112070</v>
      </c>
      <c r="B6240" t="s">
        <v>14183</v>
      </c>
      <c r="C6240" s="4">
        <v>350702</v>
      </c>
      <c r="D6240" t="s">
        <v>13588</v>
      </c>
      <c r="E6240" t="s">
        <v>14184</v>
      </c>
      <c r="F6240" s="4">
        <v>11225</v>
      </c>
      <c r="G6240" s="13" t="s">
        <v>4662</v>
      </c>
      <c r="H6240" s="13" t="s">
        <v>9252</v>
      </c>
      <c r="I6240" s="1">
        <v>4066773</v>
      </c>
      <c r="J6240" s="1">
        <v>-7396144</v>
      </c>
      <c r="K6240" t="s">
        <v>40</v>
      </c>
      <c r="L6240" s="20">
        <v>48</v>
      </c>
      <c r="M6240" s="4">
        <v>2</v>
      </c>
      <c r="N6240" s="4">
        <v>132</v>
      </c>
      <c r="O6240" s="2">
        <v>43646</v>
      </c>
      <c r="P6240" s="3">
        <v>1.75</v>
      </c>
      <c r="Q6240" s="4">
        <v>1</v>
      </c>
      <c r="R6240" s="3">
        <v>6.9</v>
      </c>
      <c r="S62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0" t="str">
        <f>IF(AIRBNB[[#This Row],[RUIDO(dB)]]&lt;=4,"Silencioso",IF(AIRBNB[[#This Row],[RUIDO(dB)]]&lt;=5.5,"Poco Ruidoso","Ruidoso"))</f>
        <v>Ruidoso</v>
      </c>
      <c r="U6240" t="str">
        <f>IF(AND(AIRBNB[[#This Row],[PRECIO]]&lt;50,AIRBNB[[#This Row],[MIN_NOCHES]]&gt;3),"Dentro del presupuesto","No considerar")</f>
        <v>No considerar</v>
      </c>
      <c r="V6240" t="str">
        <f>VLOOKUP(AIRBNB[[#This Row],[HOST_ID]],Super_host[],5,FALSE)</f>
        <v>Host</v>
      </c>
    </row>
    <row r="6241" spans="1:22">
      <c r="A6241" s="4">
        <v>2238300</v>
      </c>
      <c r="B6241" t="s">
        <v>10019</v>
      </c>
      <c r="C6241" s="4">
        <v>249753</v>
      </c>
      <c r="D6241" t="s">
        <v>9745</v>
      </c>
      <c r="E6241" t="s">
        <v>10020</v>
      </c>
      <c r="F6241" s="4">
        <v>11237</v>
      </c>
      <c r="G6241" s="13" t="s">
        <v>4662</v>
      </c>
      <c r="H6241" s="13" t="s">
        <v>9274</v>
      </c>
      <c r="I6241" s="1">
        <v>4070422</v>
      </c>
      <c r="J6241" s="1">
        <v>-7391405</v>
      </c>
      <c r="K6241" t="s">
        <v>5</v>
      </c>
      <c r="L6241" s="20">
        <v>48</v>
      </c>
      <c r="M6241" s="4">
        <v>5</v>
      </c>
      <c r="N6241" s="4">
        <v>1</v>
      </c>
      <c r="O6241" s="2">
        <v>43106</v>
      </c>
      <c r="P6241" s="3">
        <v>0.05</v>
      </c>
      <c r="Q6241" s="4">
        <v>1</v>
      </c>
      <c r="R6241" s="3">
        <v>6.9</v>
      </c>
      <c r="S62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1" t="str">
        <f>IF(AIRBNB[[#This Row],[RUIDO(dB)]]&lt;=4,"Silencioso",IF(AIRBNB[[#This Row],[RUIDO(dB)]]&lt;=5.5,"Poco Ruidoso","Ruidoso"))</f>
        <v>Ruidoso</v>
      </c>
      <c r="U6241" t="str">
        <f>IF(AND(AIRBNB[[#This Row],[PRECIO]]&lt;50,AIRBNB[[#This Row],[MIN_NOCHES]]&gt;3),"Dentro del presupuesto","No considerar")</f>
        <v>Dentro del presupuesto</v>
      </c>
      <c r="V6241" t="str">
        <f>VLOOKUP(AIRBNB[[#This Row],[HOST_ID]],Super_host[],5,FALSE)</f>
        <v>Host</v>
      </c>
    </row>
    <row r="6242" spans="1:22">
      <c r="A6242" s="4">
        <v>29455</v>
      </c>
      <c r="B6242" t="s">
        <v>5315</v>
      </c>
      <c r="C6242" s="4">
        <v>126607</v>
      </c>
      <c r="D6242" t="s">
        <v>4436</v>
      </c>
      <c r="E6242" t="s">
        <v>5316</v>
      </c>
      <c r="F6242" s="4">
        <v>10027</v>
      </c>
      <c r="G6242" s="13" t="s">
        <v>124</v>
      </c>
      <c r="H6242" s="13" t="s">
        <v>148</v>
      </c>
      <c r="I6242" s="1">
        <v>4081618</v>
      </c>
      <c r="J6242" s="1">
        <v>-7394894</v>
      </c>
      <c r="K6242" t="s">
        <v>5</v>
      </c>
      <c r="L6242" s="20">
        <v>48</v>
      </c>
      <c r="M6242" s="4">
        <v>3</v>
      </c>
      <c r="N6242" s="4">
        <v>155</v>
      </c>
      <c r="O6242" s="2">
        <v>43636</v>
      </c>
      <c r="P6242" s="3">
        <v>1.42</v>
      </c>
      <c r="Q6242" s="4">
        <v>1</v>
      </c>
      <c r="R6242" s="3">
        <v>5.6</v>
      </c>
      <c r="S62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2" t="str">
        <f>IF(AIRBNB[[#This Row],[RUIDO(dB)]]&lt;=4,"Silencioso",IF(AIRBNB[[#This Row],[RUIDO(dB)]]&lt;=5.5,"Poco Ruidoso","Ruidoso"))</f>
        <v>Ruidoso</v>
      </c>
      <c r="U6242" t="str">
        <f>IF(AND(AIRBNB[[#This Row],[PRECIO]]&lt;50,AIRBNB[[#This Row],[MIN_NOCHES]]&gt;3),"Dentro del presupuesto","No considerar")</f>
        <v>No considerar</v>
      </c>
      <c r="V6242" t="str">
        <f>VLOOKUP(AIRBNB[[#This Row],[HOST_ID]],Super_host[],5,FALSE)</f>
        <v>Host</v>
      </c>
    </row>
    <row r="6243" spans="1:22">
      <c r="A6243" s="4">
        <v>18590</v>
      </c>
      <c r="B6243" t="s">
        <v>13784</v>
      </c>
      <c r="C6243" s="4">
        <v>71512</v>
      </c>
      <c r="D6243" t="s">
        <v>13785</v>
      </c>
      <c r="E6243" t="s">
        <v>13786</v>
      </c>
      <c r="F6243" s="4">
        <v>11237</v>
      </c>
      <c r="G6243" s="13" t="s">
        <v>4662</v>
      </c>
      <c r="H6243" s="13" t="s">
        <v>9222</v>
      </c>
      <c r="I6243" s="1">
        <v>406932</v>
      </c>
      <c r="J6243" s="1">
        <v>-7397267</v>
      </c>
      <c r="K6243" t="s">
        <v>40</v>
      </c>
      <c r="L6243" s="20">
        <v>48</v>
      </c>
      <c r="M6243" s="4">
        <v>3</v>
      </c>
      <c r="N6243" s="4">
        <v>143</v>
      </c>
      <c r="O6243" s="2">
        <v>43632</v>
      </c>
      <c r="P6243" s="3">
        <v>1.28</v>
      </c>
      <c r="Q6243" s="4">
        <v>1</v>
      </c>
      <c r="R6243" s="3">
        <v>6.9</v>
      </c>
      <c r="S62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3" t="str">
        <f>IF(AIRBNB[[#This Row],[RUIDO(dB)]]&lt;=4,"Silencioso",IF(AIRBNB[[#This Row],[RUIDO(dB)]]&lt;=5.5,"Poco Ruidoso","Ruidoso"))</f>
        <v>Ruidoso</v>
      </c>
      <c r="U6243" t="str">
        <f>IF(AND(AIRBNB[[#This Row],[PRECIO]]&lt;50,AIRBNB[[#This Row],[MIN_NOCHES]]&gt;3),"Dentro del presupuesto","No considerar")</f>
        <v>No considerar</v>
      </c>
      <c r="V6243" t="str">
        <f>VLOOKUP(AIRBNB[[#This Row],[HOST_ID]],Super_host[],5,FALSE)</f>
        <v>Host</v>
      </c>
    </row>
    <row r="6244" spans="1:22">
      <c r="A6244" s="4">
        <v>6090</v>
      </c>
      <c r="B6244" t="s">
        <v>2737</v>
      </c>
      <c r="C6244" s="4">
        <v>11975</v>
      </c>
      <c r="D6244" t="s">
        <v>2738</v>
      </c>
      <c r="E6244" t="s">
        <v>2739</v>
      </c>
      <c r="F6244" s="4">
        <v>10014</v>
      </c>
      <c r="G6244" s="13" t="s">
        <v>124</v>
      </c>
      <c r="H6244" s="13" t="s">
        <v>140</v>
      </c>
      <c r="I6244" s="1">
        <v>407353</v>
      </c>
      <c r="J6244" s="1">
        <v>-7400525</v>
      </c>
      <c r="K6244" t="s">
        <v>5</v>
      </c>
      <c r="L6244" s="20">
        <v>48</v>
      </c>
      <c r="M6244" s="4">
        <v>90</v>
      </c>
      <c r="N6244" s="4">
        <v>27</v>
      </c>
      <c r="O6244" s="2">
        <v>43404</v>
      </c>
      <c r="P6244" s="3">
        <v>0.22</v>
      </c>
      <c r="Q6244" s="4">
        <v>1</v>
      </c>
      <c r="R6244" s="3">
        <v>5.6</v>
      </c>
      <c r="S62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4" t="str">
        <f>IF(AIRBNB[[#This Row],[RUIDO(dB)]]&lt;=4,"Silencioso",IF(AIRBNB[[#This Row],[RUIDO(dB)]]&lt;=5.5,"Poco Ruidoso","Ruidoso"))</f>
        <v>Ruidoso</v>
      </c>
      <c r="U6244" t="str">
        <f>IF(AND(AIRBNB[[#This Row],[PRECIO]]&lt;50,AIRBNB[[#This Row],[MIN_NOCHES]]&gt;3),"Dentro del presupuesto","No considerar")</f>
        <v>Dentro del presupuesto</v>
      </c>
      <c r="V6244" t="str">
        <f>VLOOKUP(AIRBNB[[#This Row],[HOST_ID]],Super_host[],5,FALSE)</f>
        <v>Host</v>
      </c>
    </row>
    <row r="6245" spans="1:22">
      <c r="A6245" s="4">
        <v>4071007</v>
      </c>
      <c r="B6245" t="s">
        <v>5111</v>
      </c>
      <c r="C6245" s="4">
        <v>10135</v>
      </c>
      <c r="D6245" t="s">
        <v>105</v>
      </c>
      <c r="E6245" t="s">
        <v>5112</v>
      </c>
      <c r="F6245" s="4">
        <v>10013</v>
      </c>
      <c r="G6245" s="13" t="s">
        <v>124</v>
      </c>
      <c r="H6245" s="13" t="s">
        <v>164</v>
      </c>
      <c r="I6245" s="1">
        <v>4071995</v>
      </c>
      <c r="J6245" s="1">
        <v>-7399975</v>
      </c>
      <c r="K6245" t="s">
        <v>40</v>
      </c>
      <c r="L6245" s="20">
        <v>48</v>
      </c>
      <c r="M6245" s="4">
        <v>3</v>
      </c>
      <c r="N6245" s="4">
        <v>71</v>
      </c>
      <c r="O6245" s="2">
        <v>43627</v>
      </c>
      <c r="P6245" s="3">
        <v>1.21</v>
      </c>
      <c r="Q6245" s="4">
        <v>1</v>
      </c>
      <c r="R6245" s="3">
        <v>5.6</v>
      </c>
      <c r="S62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5" t="str">
        <f>IF(AIRBNB[[#This Row],[RUIDO(dB)]]&lt;=4,"Silencioso",IF(AIRBNB[[#This Row],[RUIDO(dB)]]&lt;=5.5,"Poco Ruidoso","Ruidoso"))</f>
        <v>Ruidoso</v>
      </c>
      <c r="U6245" t="str">
        <f>IF(AND(AIRBNB[[#This Row],[PRECIO]]&lt;50,AIRBNB[[#This Row],[MIN_NOCHES]]&gt;3),"Dentro del presupuesto","No considerar")</f>
        <v>No considerar</v>
      </c>
      <c r="V6245" t="str">
        <f>VLOOKUP(AIRBNB[[#This Row],[HOST_ID]],Super_host[],5,FALSE)</f>
        <v>Host</v>
      </c>
    </row>
    <row r="6246" spans="1:22">
      <c r="A6246" s="4">
        <v>6719207</v>
      </c>
      <c r="B6246" t="s">
        <v>15402</v>
      </c>
      <c r="C6246" s="4">
        <v>26377263</v>
      </c>
      <c r="D6246" t="s">
        <v>8011</v>
      </c>
      <c r="E6246" t="s">
        <v>9770</v>
      </c>
      <c r="F6246" s="4">
        <v>11203</v>
      </c>
      <c r="G6246" s="13" t="s">
        <v>4662</v>
      </c>
      <c r="H6246" s="13" t="s">
        <v>9306</v>
      </c>
      <c r="I6246" s="1">
        <v>4066037</v>
      </c>
      <c r="J6246" s="1">
        <v>-7393316</v>
      </c>
      <c r="K6246" t="s">
        <v>40</v>
      </c>
      <c r="L6246" s="20">
        <v>47</v>
      </c>
      <c r="M6246" s="4">
        <v>30</v>
      </c>
      <c r="N6246" s="4">
        <v>0</v>
      </c>
      <c r="O6246" s="2">
        <v>42982</v>
      </c>
      <c r="P6246" s="3">
        <v>0.06</v>
      </c>
      <c r="Q6246" s="4">
        <v>1</v>
      </c>
      <c r="R6246" s="3">
        <v>6.9</v>
      </c>
      <c r="S62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6" t="str">
        <f>IF(AIRBNB[[#This Row],[RUIDO(dB)]]&lt;=4,"Silencioso",IF(AIRBNB[[#This Row],[RUIDO(dB)]]&lt;=5.5,"Poco Ruidoso","Ruidoso"))</f>
        <v>Ruidoso</v>
      </c>
      <c r="U6246" t="str">
        <f>IF(AND(AIRBNB[[#This Row],[PRECIO]]&lt;50,AIRBNB[[#This Row],[MIN_NOCHES]]&gt;3),"Dentro del presupuesto","No considerar")</f>
        <v>Dentro del presupuesto</v>
      </c>
      <c r="V6246" t="str">
        <f>VLOOKUP(AIRBNB[[#This Row],[HOST_ID]],Super_host[],5,FALSE)</f>
        <v>Host</v>
      </c>
    </row>
    <row r="6247" spans="1:22">
      <c r="A6247" s="4">
        <v>4158078</v>
      </c>
      <c r="B6247" t="s">
        <v>8105</v>
      </c>
      <c r="C6247" s="4">
        <v>19139700</v>
      </c>
      <c r="D6247" t="s">
        <v>1095</v>
      </c>
      <c r="E6247" t="s">
        <v>8106</v>
      </c>
      <c r="F6247" s="4">
        <v>11385</v>
      </c>
      <c r="G6247" s="13" t="s">
        <v>7897</v>
      </c>
      <c r="H6247" s="13" t="s">
        <v>7937</v>
      </c>
      <c r="I6247" s="1">
        <v>4069518</v>
      </c>
      <c r="J6247" s="1">
        <v>-739038</v>
      </c>
      <c r="K6247" t="s">
        <v>40</v>
      </c>
      <c r="L6247" s="20">
        <v>47</v>
      </c>
      <c r="M6247" s="4">
        <v>30</v>
      </c>
      <c r="N6247" s="4">
        <v>4</v>
      </c>
      <c r="O6247" s="2">
        <v>42952</v>
      </c>
      <c r="P6247" s="3">
        <v>7.0000000000000007E-2</v>
      </c>
      <c r="Q6247" s="4">
        <v>5</v>
      </c>
      <c r="R6247" s="3">
        <v>6.24</v>
      </c>
      <c r="S62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7" t="str">
        <f>IF(AIRBNB[[#This Row],[RUIDO(dB)]]&lt;=4,"Silencioso",IF(AIRBNB[[#This Row],[RUIDO(dB)]]&lt;=5.5,"Poco Ruidoso","Ruidoso"))</f>
        <v>Ruidoso</v>
      </c>
      <c r="U6247" t="str">
        <f>IF(AND(AIRBNB[[#This Row],[PRECIO]]&lt;50,AIRBNB[[#This Row],[MIN_NOCHES]]&gt;3),"Dentro del presupuesto","No considerar")</f>
        <v>Dentro del presupuesto</v>
      </c>
      <c r="V6247" t="str">
        <f>VLOOKUP(AIRBNB[[#This Row],[HOST_ID]],Super_host[],5,FALSE)</f>
        <v>Host</v>
      </c>
    </row>
    <row r="6248" spans="1:22">
      <c r="A6248" s="4">
        <v>4032229</v>
      </c>
      <c r="B6248" t="s">
        <v>16576</v>
      </c>
      <c r="C6248" s="4">
        <v>13649613</v>
      </c>
      <c r="D6248" t="s">
        <v>16570</v>
      </c>
      <c r="E6248" t="s">
        <v>16575</v>
      </c>
      <c r="F6248" s="4">
        <v>10453</v>
      </c>
      <c r="G6248" s="13" t="s">
        <v>16360</v>
      </c>
      <c r="H6248" s="13" t="s">
        <v>16542</v>
      </c>
      <c r="I6248" s="1">
        <v>4085696</v>
      </c>
      <c r="J6248" s="1">
        <v>-7391439</v>
      </c>
      <c r="K6248" t="s">
        <v>40</v>
      </c>
      <c r="L6248" s="20">
        <v>47</v>
      </c>
      <c r="M6248" s="4">
        <v>2</v>
      </c>
      <c r="N6248" s="4">
        <v>122</v>
      </c>
      <c r="O6248" s="2">
        <v>43648</v>
      </c>
      <c r="P6248" s="3">
        <v>2.15</v>
      </c>
      <c r="Q6248" s="4">
        <v>5</v>
      </c>
      <c r="R6248" s="3">
        <v>7.84</v>
      </c>
      <c r="S62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8" t="str">
        <f>IF(AIRBNB[[#This Row],[RUIDO(dB)]]&lt;=4,"Silencioso",IF(AIRBNB[[#This Row],[RUIDO(dB)]]&lt;=5.5,"Poco Ruidoso","Ruidoso"))</f>
        <v>Ruidoso</v>
      </c>
      <c r="U6248" t="str">
        <f>IF(AND(AIRBNB[[#This Row],[PRECIO]]&lt;50,AIRBNB[[#This Row],[MIN_NOCHES]]&gt;3),"Dentro del presupuesto","No considerar")</f>
        <v>No considerar</v>
      </c>
      <c r="V6248" t="str">
        <f>VLOOKUP(AIRBNB[[#This Row],[HOST_ID]],Super_host[],5,FALSE)</f>
        <v>Host</v>
      </c>
    </row>
    <row r="6249" spans="1:22">
      <c r="A6249" s="4">
        <v>5892733</v>
      </c>
      <c r="B6249" t="s">
        <v>8182</v>
      </c>
      <c r="C6249" s="4">
        <v>10859726</v>
      </c>
      <c r="D6249" t="s">
        <v>8183</v>
      </c>
      <c r="E6249" t="s">
        <v>8184</v>
      </c>
      <c r="F6249" s="4">
        <v>11102</v>
      </c>
      <c r="G6249" s="13" t="s">
        <v>7897</v>
      </c>
      <c r="H6249" s="13" t="s">
        <v>7940</v>
      </c>
      <c r="I6249" s="1">
        <v>4077093</v>
      </c>
      <c r="J6249" s="1">
        <v>-7393291</v>
      </c>
      <c r="K6249" t="s">
        <v>40</v>
      </c>
      <c r="L6249" s="20">
        <v>47</v>
      </c>
      <c r="M6249" s="4">
        <v>5</v>
      </c>
      <c r="N6249" s="4">
        <v>7</v>
      </c>
      <c r="O6249" s="2">
        <v>43613</v>
      </c>
      <c r="P6249" s="3">
        <v>0.13</v>
      </c>
      <c r="Q6249" s="4">
        <v>5</v>
      </c>
      <c r="R6249" s="3">
        <v>6.24</v>
      </c>
      <c r="S62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49" t="str">
        <f>IF(AIRBNB[[#This Row],[RUIDO(dB)]]&lt;=4,"Silencioso",IF(AIRBNB[[#This Row],[RUIDO(dB)]]&lt;=5.5,"Poco Ruidoso","Ruidoso"))</f>
        <v>Ruidoso</v>
      </c>
      <c r="U6249" t="str">
        <f>IF(AND(AIRBNB[[#This Row],[PRECIO]]&lt;50,AIRBNB[[#This Row],[MIN_NOCHES]]&gt;3),"Dentro del presupuesto","No considerar")</f>
        <v>Dentro del presupuesto</v>
      </c>
      <c r="V6249" t="str">
        <f>VLOOKUP(AIRBNB[[#This Row],[HOST_ID]],Super_host[],5,FALSE)</f>
        <v>Host</v>
      </c>
    </row>
    <row r="6250" spans="1:22">
      <c r="A6250" s="4">
        <v>2134294</v>
      </c>
      <c r="B6250" t="s">
        <v>8212</v>
      </c>
      <c r="C6250" s="4">
        <v>10859726</v>
      </c>
      <c r="D6250" t="s">
        <v>8183</v>
      </c>
      <c r="E6250" t="s">
        <v>8213</v>
      </c>
      <c r="F6250" s="4">
        <v>11102</v>
      </c>
      <c r="G6250" s="13" t="s">
        <v>7897</v>
      </c>
      <c r="H6250" s="13" t="s">
        <v>7940</v>
      </c>
      <c r="I6250" s="1">
        <v>4077073</v>
      </c>
      <c r="J6250" s="1">
        <v>-7393229</v>
      </c>
      <c r="K6250" t="s">
        <v>40</v>
      </c>
      <c r="L6250" s="20">
        <v>47</v>
      </c>
      <c r="M6250" s="4">
        <v>5</v>
      </c>
      <c r="N6250" s="4">
        <v>11</v>
      </c>
      <c r="O6250" s="2">
        <v>43169</v>
      </c>
      <c r="P6250" s="3">
        <v>0.16</v>
      </c>
      <c r="Q6250" s="4">
        <v>5</v>
      </c>
      <c r="R6250" s="3">
        <v>6.24</v>
      </c>
      <c r="S62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0" t="str">
        <f>IF(AIRBNB[[#This Row],[RUIDO(dB)]]&lt;=4,"Silencioso",IF(AIRBNB[[#This Row],[RUIDO(dB)]]&lt;=5.5,"Poco Ruidoso","Ruidoso"))</f>
        <v>Ruidoso</v>
      </c>
      <c r="U6250" t="str">
        <f>IF(AND(AIRBNB[[#This Row],[PRECIO]]&lt;50,AIRBNB[[#This Row],[MIN_NOCHES]]&gt;3),"Dentro del presupuesto","No considerar")</f>
        <v>Dentro del presupuesto</v>
      </c>
      <c r="V6250" t="str">
        <f>VLOOKUP(AIRBNB[[#This Row],[HOST_ID]],Super_host[],5,FALSE)</f>
        <v>Host</v>
      </c>
    </row>
    <row r="6251" spans="1:22">
      <c r="A6251" s="4">
        <v>4823910</v>
      </c>
      <c r="B6251" t="s">
        <v>6965</v>
      </c>
      <c r="C6251" s="4">
        <v>10503302</v>
      </c>
      <c r="D6251" t="s">
        <v>85</v>
      </c>
      <c r="E6251" t="s">
        <v>6966</v>
      </c>
      <c r="F6251" s="4">
        <v>10025</v>
      </c>
      <c r="G6251" s="13" t="s">
        <v>124</v>
      </c>
      <c r="H6251" s="13" t="s">
        <v>168</v>
      </c>
      <c r="I6251" s="1">
        <v>4079228</v>
      </c>
      <c r="J6251" s="1">
        <v>-7397414</v>
      </c>
      <c r="K6251" t="s">
        <v>5</v>
      </c>
      <c r="L6251" s="20">
        <v>47</v>
      </c>
      <c r="M6251" s="4">
        <v>14</v>
      </c>
      <c r="N6251" s="4">
        <v>0</v>
      </c>
      <c r="O6251" s="2">
        <v>43080</v>
      </c>
      <c r="P6251" s="3">
        <v>0.06</v>
      </c>
      <c r="Q6251" s="4">
        <v>1</v>
      </c>
      <c r="R6251" s="3">
        <v>5.6</v>
      </c>
      <c r="S62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1" t="str">
        <f>IF(AIRBNB[[#This Row],[RUIDO(dB)]]&lt;=4,"Silencioso",IF(AIRBNB[[#This Row],[RUIDO(dB)]]&lt;=5.5,"Poco Ruidoso","Ruidoso"))</f>
        <v>Ruidoso</v>
      </c>
      <c r="U6251" t="str">
        <f>IF(AND(AIRBNB[[#This Row],[PRECIO]]&lt;50,AIRBNB[[#This Row],[MIN_NOCHES]]&gt;3),"Dentro del presupuesto","No considerar")</f>
        <v>Dentro del presupuesto</v>
      </c>
      <c r="V6251" t="str">
        <f>VLOOKUP(AIRBNB[[#This Row],[HOST_ID]],Super_host[],5,FALSE)</f>
        <v>Host</v>
      </c>
    </row>
    <row r="6252" spans="1:22">
      <c r="A6252" s="4">
        <v>2524451</v>
      </c>
      <c r="B6252" t="s">
        <v>13932</v>
      </c>
      <c r="C6252" s="4">
        <v>8288419</v>
      </c>
      <c r="D6252" t="s">
        <v>105</v>
      </c>
      <c r="E6252" t="s">
        <v>13933</v>
      </c>
      <c r="F6252" s="4">
        <v>11219</v>
      </c>
      <c r="G6252" s="13" t="s">
        <v>4662</v>
      </c>
      <c r="H6252" s="13" t="s">
        <v>10662</v>
      </c>
      <c r="I6252" s="1">
        <v>4064492</v>
      </c>
      <c r="J6252" s="1">
        <v>-7399612</v>
      </c>
      <c r="K6252" t="s">
        <v>40</v>
      </c>
      <c r="L6252" s="20">
        <v>47</v>
      </c>
      <c r="M6252" s="4">
        <v>1</v>
      </c>
      <c r="N6252" s="4">
        <v>90</v>
      </c>
      <c r="O6252" s="2">
        <v>43624</v>
      </c>
      <c r="P6252" s="3">
        <v>1.43</v>
      </c>
      <c r="Q6252" s="4">
        <v>1</v>
      </c>
      <c r="R6252" s="3">
        <v>6.9</v>
      </c>
      <c r="S62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2" t="str">
        <f>IF(AIRBNB[[#This Row],[RUIDO(dB)]]&lt;=4,"Silencioso",IF(AIRBNB[[#This Row],[RUIDO(dB)]]&lt;=5.5,"Poco Ruidoso","Ruidoso"))</f>
        <v>Ruidoso</v>
      </c>
      <c r="U6252" t="str">
        <f>IF(AND(AIRBNB[[#This Row],[PRECIO]]&lt;50,AIRBNB[[#This Row],[MIN_NOCHES]]&gt;3),"Dentro del presupuesto","No considerar")</f>
        <v>No considerar</v>
      </c>
      <c r="V6252" t="str">
        <f>VLOOKUP(AIRBNB[[#This Row],[HOST_ID]],Super_host[],5,FALSE)</f>
        <v>Host</v>
      </c>
    </row>
    <row r="6253" spans="1:22">
      <c r="A6253" s="4">
        <v>3093469</v>
      </c>
      <c r="B6253" t="s">
        <v>14164</v>
      </c>
      <c r="C6253" s="4">
        <v>7107807</v>
      </c>
      <c r="D6253" t="s">
        <v>14165</v>
      </c>
      <c r="E6253" t="s">
        <v>14166</v>
      </c>
      <c r="F6253" s="4">
        <v>11238</v>
      </c>
      <c r="G6253" s="13" t="s">
        <v>4662</v>
      </c>
      <c r="H6253" s="13" t="s">
        <v>9387</v>
      </c>
      <c r="I6253" s="1">
        <v>4068541</v>
      </c>
      <c r="J6253" s="1">
        <v>-7396728</v>
      </c>
      <c r="K6253" t="s">
        <v>40</v>
      </c>
      <c r="L6253" s="20">
        <v>47</v>
      </c>
      <c r="M6253" s="4">
        <v>6</v>
      </c>
      <c r="N6253" s="4">
        <v>108</v>
      </c>
      <c r="O6253" s="2">
        <v>43586</v>
      </c>
      <c r="P6253" s="3">
        <v>1.73</v>
      </c>
      <c r="Q6253" s="4">
        <v>1</v>
      </c>
      <c r="R6253" s="3">
        <v>6.9</v>
      </c>
      <c r="S62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3" t="str">
        <f>IF(AIRBNB[[#This Row],[RUIDO(dB)]]&lt;=4,"Silencioso",IF(AIRBNB[[#This Row],[RUIDO(dB)]]&lt;=5.5,"Poco Ruidoso","Ruidoso"))</f>
        <v>Ruidoso</v>
      </c>
      <c r="U6253" t="str">
        <f>IF(AND(AIRBNB[[#This Row],[PRECIO]]&lt;50,AIRBNB[[#This Row],[MIN_NOCHES]]&gt;3),"Dentro del presupuesto","No considerar")</f>
        <v>Dentro del presupuesto</v>
      </c>
      <c r="V6253" t="str">
        <f>VLOOKUP(AIRBNB[[#This Row],[HOST_ID]],Super_host[],5,FALSE)</f>
        <v>Host</v>
      </c>
    </row>
    <row r="6254" spans="1:22">
      <c r="A6254" s="4">
        <v>1127140</v>
      </c>
      <c r="B6254" t="s">
        <v>4546</v>
      </c>
      <c r="C6254" s="4">
        <v>6158233</v>
      </c>
      <c r="D6254" t="s">
        <v>2148</v>
      </c>
      <c r="E6254" t="s">
        <v>4547</v>
      </c>
      <c r="F6254" s="4">
        <v>10031</v>
      </c>
      <c r="G6254" s="13" t="s">
        <v>124</v>
      </c>
      <c r="H6254" s="13" t="s">
        <v>148</v>
      </c>
      <c r="I6254" s="1">
        <v>4082865</v>
      </c>
      <c r="J6254" s="1">
        <v>-7394621</v>
      </c>
      <c r="K6254" t="s">
        <v>40</v>
      </c>
      <c r="L6254" s="20">
        <v>47</v>
      </c>
      <c r="M6254" s="4">
        <v>3</v>
      </c>
      <c r="N6254" s="4">
        <v>61</v>
      </c>
      <c r="O6254" s="2">
        <v>43631</v>
      </c>
      <c r="P6254" s="3">
        <v>0.81</v>
      </c>
      <c r="Q6254" s="4">
        <v>1</v>
      </c>
      <c r="R6254" s="3">
        <v>5.6</v>
      </c>
      <c r="S62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4" t="str">
        <f>IF(AIRBNB[[#This Row],[RUIDO(dB)]]&lt;=4,"Silencioso",IF(AIRBNB[[#This Row],[RUIDO(dB)]]&lt;=5.5,"Poco Ruidoso","Ruidoso"))</f>
        <v>Ruidoso</v>
      </c>
      <c r="U6254" t="str">
        <f>IF(AND(AIRBNB[[#This Row],[PRECIO]]&lt;50,AIRBNB[[#This Row],[MIN_NOCHES]]&gt;3),"Dentro del presupuesto","No considerar")</f>
        <v>No considerar</v>
      </c>
      <c r="V6254" t="str">
        <f>VLOOKUP(AIRBNB[[#This Row],[HOST_ID]],Super_host[],5,FALSE)</f>
        <v>Host</v>
      </c>
    </row>
    <row r="6255" spans="1:22">
      <c r="A6255" s="4">
        <v>894093</v>
      </c>
      <c r="B6255" t="s">
        <v>8680</v>
      </c>
      <c r="C6255" s="4">
        <v>4644172</v>
      </c>
      <c r="D6255" t="s">
        <v>8681</v>
      </c>
      <c r="E6255" t="s">
        <v>8682</v>
      </c>
      <c r="F6255" s="4">
        <v>11102</v>
      </c>
      <c r="G6255" s="13" t="s">
        <v>7897</v>
      </c>
      <c r="H6255" s="13" t="s">
        <v>7940</v>
      </c>
      <c r="I6255" s="1">
        <v>407686</v>
      </c>
      <c r="J6255" s="1">
        <v>-739201</v>
      </c>
      <c r="K6255" t="s">
        <v>40</v>
      </c>
      <c r="L6255" s="20">
        <v>47</v>
      </c>
      <c r="M6255" s="4">
        <v>1</v>
      </c>
      <c r="N6255" s="4">
        <v>71</v>
      </c>
      <c r="O6255" s="2">
        <v>43347</v>
      </c>
      <c r="P6255" s="3">
        <v>1.05</v>
      </c>
      <c r="Q6255" s="4">
        <v>5</v>
      </c>
      <c r="R6255" s="3">
        <v>6.24</v>
      </c>
      <c r="S62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5" t="str">
        <f>IF(AIRBNB[[#This Row],[RUIDO(dB)]]&lt;=4,"Silencioso",IF(AIRBNB[[#This Row],[RUIDO(dB)]]&lt;=5.5,"Poco Ruidoso","Ruidoso"))</f>
        <v>Ruidoso</v>
      </c>
      <c r="U6255" t="str">
        <f>IF(AND(AIRBNB[[#This Row],[PRECIO]]&lt;50,AIRBNB[[#This Row],[MIN_NOCHES]]&gt;3),"Dentro del presupuesto","No considerar")</f>
        <v>No considerar</v>
      </c>
      <c r="V6255" t="str">
        <f>VLOOKUP(AIRBNB[[#This Row],[HOST_ID]],Super_host[],5,FALSE)</f>
        <v>Host</v>
      </c>
    </row>
    <row r="6256" spans="1:22">
      <c r="A6256" s="4">
        <v>826307</v>
      </c>
      <c r="B6256" t="s">
        <v>48</v>
      </c>
      <c r="C6256" s="4">
        <v>4192794</v>
      </c>
      <c r="D6256" t="s">
        <v>49</v>
      </c>
      <c r="E6256" t="s">
        <v>50</v>
      </c>
      <c r="F6256" s="4">
        <v>10301</v>
      </c>
      <c r="G6256" s="13" t="s">
        <v>3</v>
      </c>
      <c r="H6256" s="13" t="s">
        <v>51</v>
      </c>
      <c r="I6256" s="1">
        <v>4063132</v>
      </c>
      <c r="J6256" s="1">
        <v>-7408799</v>
      </c>
      <c r="K6256" t="s">
        <v>40</v>
      </c>
      <c r="L6256" s="20">
        <v>47</v>
      </c>
      <c r="M6256" s="4">
        <v>1</v>
      </c>
      <c r="N6256" s="4">
        <v>20</v>
      </c>
      <c r="O6256" s="2">
        <v>42680</v>
      </c>
      <c r="P6256" s="3">
        <v>0.26</v>
      </c>
      <c r="Q6256" s="4">
        <v>1</v>
      </c>
      <c r="R6256" s="3">
        <v>5.19</v>
      </c>
      <c r="S6256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256" t="str">
        <f>IF(AIRBNB[[#This Row],[RUIDO(dB)]]&lt;=4,"Silencioso",IF(AIRBNB[[#This Row],[RUIDO(dB)]]&lt;=5.5,"Poco Ruidoso","Ruidoso"))</f>
        <v>Poco Ruidoso</v>
      </c>
      <c r="U6256" t="str">
        <f>IF(AND(AIRBNB[[#This Row],[PRECIO]]&lt;50,AIRBNB[[#This Row],[MIN_NOCHES]]&gt;3),"Dentro del presupuesto","No considerar")</f>
        <v>No considerar</v>
      </c>
      <c r="V6256" t="str">
        <f>VLOOKUP(AIRBNB[[#This Row],[HOST_ID]],Super_host[],5,FALSE)</f>
        <v>Host</v>
      </c>
    </row>
    <row r="6257" spans="1:22">
      <c r="A6257" s="4">
        <v>271083</v>
      </c>
      <c r="B6257" t="s">
        <v>13744</v>
      </c>
      <c r="C6257" s="4">
        <v>1217923</v>
      </c>
      <c r="D6257" t="s">
        <v>320</v>
      </c>
      <c r="E6257" t="s">
        <v>13745</v>
      </c>
      <c r="F6257" s="4">
        <v>11225</v>
      </c>
      <c r="G6257" s="13" t="s">
        <v>4662</v>
      </c>
      <c r="H6257" s="13" t="s">
        <v>9481</v>
      </c>
      <c r="I6257" s="1">
        <v>4065772</v>
      </c>
      <c r="J6257" s="1">
        <v>-7396131</v>
      </c>
      <c r="K6257" t="s">
        <v>5</v>
      </c>
      <c r="L6257" s="20">
        <v>47</v>
      </c>
      <c r="M6257" s="4">
        <v>4</v>
      </c>
      <c r="N6257" s="4">
        <v>115</v>
      </c>
      <c r="O6257" s="2">
        <v>43628</v>
      </c>
      <c r="P6257" s="3">
        <v>1.25</v>
      </c>
      <c r="Q6257" s="4">
        <v>1</v>
      </c>
      <c r="R6257" s="3">
        <v>6.9</v>
      </c>
      <c r="S62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7" t="str">
        <f>IF(AIRBNB[[#This Row],[RUIDO(dB)]]&lt;=4,"Silencioso",IF(AIRBNB[[#This Row],[RUIDO(dB)]]&lt;=5.5,"Poco Ruidoso","Ruidoso"))</f>
        <v>Ruidoso</v>
      </c>
      <c r="U6257" t="str">
        <f>IF(AND(AIRBNB[[#This Row],[PRECIO]]&lt;50,AIRBNB[[#This Row],[MIN_NOCHES]]&gt;3),"Dentro del presupuesto","No considerar")</f>
        <v>Dentro del presupuesto</v>
      </c>
      <c r="V6257" t="str">
        <f>VLOOKUP(AIRBNB[[#This Row],[HOST_ID]],Super_host[],5,FALSE)</f>
        <v>Host</v>
      </c>
    </row>
    <row r="6258" spans="1:22">
      <c r="A6258" s="4">
        <v>5252343</v>
      </c>
      <c r="B6258" t="s">
        <v>8048</v>
      </c>
      <c r="C6258" s="4">
        <v>419629</v>
      </c>
      <c r="D6258" t="s">
        <v>8049</v>
      </c>
      <c r="E6258" t="s">
        <v>8050</v>
      </c>
      <c r="F6258" s="4">
        <v>11373</v>
      </c>
      <c r="G6258" s="13" t="s">
        <v>7897</v>
      </c>
      <c r="H6258" s="13" t="s">
        <v>8051</v>
      </c>
      <c r="I6258" s="1">
        <v>4074125</v>
      </c>
      <c r="J6258" s="1">
        <v>-7389035</v>
      </c>
      <c r="K6258" t="s">
        <v>40</v>
      </c>
      <c r="L6258" s="20">
        <v>47</v>
      </c>
      <c r="M6258" s="4">
        <v>2</v>
      </c>
      <c r="N6258" s="4">
        <v>2</v>
      </c>
      <c r="O6258" s="2">
        <v>42058</v>
      </c>
      <c r="P6258" s="3">
        <v>0.04</v>
      </c>
      <c r="Q6258" s="4">
        <v>5</v>
      </c>
      <c r="R6258" s="3">
        <v>6.24</v>
      </c>
      <c r="S62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8" t="str">
        <f>IF(AIRBNB[[#This Row],[RUIDO(dB)]]&lt;=4,"Silencioso",IF(AIRBNB[[#This Row],[RUIDO(dB)]]&lt;=5.5,"Poco Ruidoso","Ruidoso"))</f>
        <v>Ruidoso</v>
      </c>
      <c r="U6258" t="str">
        <f>IF(AND(AIRBNB[[#This Row],[PRECIO]]&lt;50,AIRBNB[[#This Row],[MIN_NOCHES]]&gt;3),"Dentro del presupuesto","No considerar")</f>
        <v>No considerar</v>
      </c>
      <c r="V6258" t="str">
        <f>VLOOKUP(AIRBNB[[#This Row],[HOST_ID]],Super_host[],5,FALSE)</f>
        <v>Host</v>
      </c>
    </row>
    <row r="6259" spans="1:22">
      <c r="A6259" s="4">
        <v>3040654</v>
      </c>
      <c r="B6259" t="s">
        <v>8354</v>
      </c>
      <c r="C6259" s="4">
        <v>6041</v>
      </c>
      <c r="D6259" t="s">
        <v>8355</v>
      </c>
      <c r="E6259" t="s">
        <v>8356</v>
      </c>
      <c r="F6259" s="4">
        <v>11105</v>
      </c>
      <c r="G6259" s="13" t="s">
        <v>7897</v>
      </c>
      <c r="H6259" s="13" t="s">
        <v>7898</v>
      </c>
      <c r="I6259" s="1">
        <v>4077748</v>
      </c>
      <c r="J6259" s="1">
        <v>-7390971</v>
      </c>
      <c r="K6259" t="s">
        <v>40</v>
      </c>
      <c r="L6259" s="20">
        <v>47</v>
      </c>
      <c r="M6259" s="4">
        <v>2</v>
      </c>
      <c r="N6259" s="4">
        <v>14</v>
      </c>
      <c r="O6259" s="2">
        <v>43102</v>
      </c>
      <c r="P6259" s="3">
        <v>0.28000000000000003</v>
      </c>
      <c r="Q6259" s="4">
        <v>5</v>
      </c>
      <c r="R6259" s="3">
        <v>6.24</v>
      </c>
      <c r="S62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59" t="str">
        <f>IF(AIRBNB[[#This Row],[RUIDO(dB)]]&lt;=4,"Silencioso",IF(AIRBNB[[#This Row],[RUIDO(dB)]]&lt;=5.5,"Poco Ruidoso","Ruidoso"))</f>
        <v>Ruidoso</v>
      </c>
      <c r="U6259" t="str">
        <f>IF(AND(AIRBNB[[#This Row],[PRECIO]]&lt;50,AIRBNB[[#This Row],[MIN_NOCHES]]&gt;3),"Dentro del presupuesto","No considerar")</f>
        <v>No considerar</v>
      </c>
      <c r="V6259" t="str">
        <f>VLOOKUP(AIRBNB[[#This Row],[HOST_ID]],Super_host[],5,FALSE)</f>
        <v>Host</v>
      </c>
    </row>
    <row r="6260" spans="1:22">
      <c r="A6260" s="4">
        <v>6631351</v>
      </c>
      <c r="B6260" t="s">
        <v>14142</v>
      </c>
      <c r="C6260" s="4">
        <v>34712280</v>
      </c>
      <c r="D6260" t="s">
        <v>6342</v>
      </c>
      <c r="E6260" t="s">
        <v>9925</v>
      </c>
      <c r="F6260" s="4">
        <v>11238</v>
      </c>
      <c r="G6260" s="13" t="s">
        <v>4662</v>
      </c>
      <c r="H6260" s="13" t="s">
        <v>9230</v>
      </c>
      <c r="I6260" s="1">
        <v>4068606</v>
      </c>
      <c r="J6260" s="1">
        <v>-7395832</v>
      </c>
      <c r="K6260" t="s">
        <v>5</v>
      </c>
      <c r="L6260" s="20">
        <v>46</v>
      </c>
      <c r="M6260" s="4">
        <v>2</v>
      </c>
      <c r="N6260" s="4">
        <v>16</v>
      </c>
      <c r="O6260" s="2">
        <v>43653</v>
      </c>
      <c r="P6260" s="3">
        <v>1.7</v>
      </c>
      <c r="Q6260" s="4">
        <v>1</v>
      </c>
      <c r="R6260" s="3">
        <v>6.9</v>
      </c>
      <c r="S62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0" t="str">
        <f>IF(AIRBNB[[#This Row],[RUIDO(dB)]]&lt;=4,"Silencioso",IF(AIRBNB[[#This Row],[RUIDO(dB)]]&lt;=5.5,"Poco Ruidoso","Ruidoso"))</f>
        <v>Ruidoso</v>
      </c>
      <c r="U6260" t="str">
        <f>IF(AND(AIRBNB[[#This Row],[PRECIO]]&lt;50,AIRBNB[[#This Row],[MIN_NOCHES]]&gt;3),"Dentro del presupuesto","No considerar")</f>
        <v>No considerar</v>
      </c>
      <c r="V6260" t="str">
        <f>VLOOKUP(AIRBNB[[#This Row],[HOST_ID]],Super_host[],5,FALSE)</f>
        <v>Host</v>
      </c>
    </row>
    <row r="6261" spans="1:22">
      <c r="A6261" s="4">
        <v>4942985</v>
      </c>
      <c r="B6261" t="s">
        <v>6687</v>
      </c>
      <c r="C6261" s="4">
        <v>25476493</v>
      </c>
      <c r="D6261" t="s">
        <v>6688</v>
      </c>
      <c r="E6261" t="s">
        <v>6689</v>
      </c>
      <c r="F6261" s="4">
        <v>10027</v>
      </c>
      <c r="G6261" s="13" t="s">
        <v>124</v>
      </c>
      <c r="H6261" s="13" t="s">
        <v>148</v>
      </c>
      <c r="I6261" s="1">
        <v>4080607</v>
      </c>
      <c r="J6261" s="1">
        <v>-7394805</v>
      </c>
      <c r="K6261" t="s">
        <v>5</v>
      </c>
      <c r="L6261" s="20">
        <v>46</v>
      </c>
      <c r="M6261" s="4">
        <v>1</v>
      </c>
      <c r="N6261" s="4">
        <v>0</v>
      </c>
      <c r="O6261" s="2">
        <v>42211</v>
      </c>
      <c r="P6261" s="3">
        <v>0.11</v>
      </c>
      <c r="Q6261" s="4">
        <v>1</v>
      </c>
      <c r="R6261" s="3">
        <v>5.6</v>
      </c>
      <c r="S62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1" t="str">
        <f>IF(AIRBNB[[#This Row],[RUIDO(dB)]]&lt;=4,"Silencioso",IF(AIRBNB[[#This Row],[RUIDO(dB)]]&lt;=5.5,"Poco Ruidoso","Ruidoso"))</f>
        <v>Ruidoso</v>
      </c>
      <c r="U6261" t="str">
        <f>IF(AND(AIRBNB[[#This Row],[PRECIO]]&lt;50,AIRBNB[[#This Row],[MIN_NOCHES]]&gt;3),"Dentro del presupuesto","No considerar")</f>
        <v>No considerar</v>
      </c>
      <c r="V6261" t="str">
        <f>VLOOKUP(AIRBNB[[#This Row],[HOST_ID]],Super_host[],5,FALSE)</f>
        <v>Host</v>
      </c>
    </row>
    <row r="6262" spans="1:22">
      <c r="A6262" s="4">
        <v>4766468</v>
      </c>
      <c r="B6262" t="s">
        <v>9609</v>
      </c>
      <c r="C6262" s="4">
        <v>24591281</v>
      </c>
      <c r="D6262" t="s">
        <v>1110</v>
      </c>
      <c r="E6262" t="s">
        <v>9610</v>
      </c>
      <c r="F6262" s="4">
        <v>11237</v>
      </c>
      <c r="G6262" s="13" t="s">
        <v>4662</v>
      </c>
      <c r="H6262" s="13" t="s">
        <v>9274</v>
      </c>
      <c r="I6262" s="1">
        <v>4069913</v>
      </c>
      <c r="J6262" s="1">
        <v>-7391484</v>
      </c>
      <c r="K6262" t="s">
        <v>5</v>
      </c>
      <c r="L6262" s="20">
        <v>46</v>
      </c>
      <c r="M6262" s="4">
        <v>15</v>
      </c>
      <c r="N6262" s="4">
        <v>1</v>
      </c>
      <c r="O6262" s="2">
        <v>42737</v>
      </c>
      <c r="P6262" s="3">
        <v>0.03</v>
      </c>
      <c r="Q6262" s="4">
        <v>1</v>
      </c>
      <c r="R6262" s="3">
        <v>6.9</v>
      </c>
      <c r="S62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2" t="str">
        <f>IF(AIRBNB[[#This Row],[RUIDO(dB)]]&lt;=4,"Silencioso",IF(AIRBNB[[#This Row],[RUIDO(dB)]]&lt;=5.5,"Poco Ruidoso","Ruidoso"))</f>
        <v>Ruidoso</v>
      </c>
      <c r="U6262" t="str">
        <f>IF(AND(AIRBNB[[#This Row],[PRECIO]]&lt;50,AIRBNB[[#This Row],[MIN_NOCHES]]&gt;3),"Dentro del presupuesto","No considerar")</f>
        <v>Dentro del presupuesto</v>
      </c>
      <c r="V6262" t="str">
        <f>VLOOKUP(AIRBNB[[#This Row],[HOST_ID]],Super_host[],5,FALSE)</f>
        <v>Host</v>
      </c>
    </row>
    <row r="6263" spans="1:22">
      <c r="A6263" s="4">
        <v>4393126</v>
      </c>
      <c r="B6263" t="s">
        <v>1922</v>
      </c>
      <c r="C6263" s="4">
        <v>22805263</v>
      </c>
      <c r="D6263" t="s">
        <v>1923</v>
      </c>
      <c r="E6263" t="s">
        <v>1924</v>
      </c>
      <c r="F6263" s="4">
        <v>10014</v>
      </c>
      <c r="G6263" s="13" t="s">
        <v>124</v>
      </c>
      <c r="H6263" s="13" t="s">
        <v>140</v>
      </c>
      <c r="I6263" s="1">
        <v>407322</v>
      </c>
      <c r="J6263" s="1">
        <v>-7400423</v>
      </c>
      <c r="K6263" t="s">
        <v>5</v>
      </c>
      <c r="L6263" s="20">
        <v>46</v>
      </c>
      <c r="M6263" s="4">
        <v>30</v>
      </c>
      <c r="N6263" s="4">
        <v>7</v>
      </c>
      <c r="O6263" s="2">
        <v>42802</v>
      </c>
      <c r="P6263" s="3">
        <v>0.13</v>
      </c>
      <c r="Q6263" s="4">
        <v>1</v>
      </c>
      <c r="R6263" s="3">
        <v>5.6</v>
      </c>
      <c r="S62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3" t="str">
        <f>IF(AIRBNB[[#This Row],[RUIDO(dB)]]&lt;=4,"Silencioso",IF(AIRBNB[[#This Row],[RUIDO(dB)]]&lt;=5.5,"Poco Ruidoso","Ruidoso"))</f>
        <v>Ruidoso</v>
      </c>
      <c r="U6263" t="str">
        <f>IF(AND(AIRBNB[[#This Row],[PRECIO]]&lt;50,AIRBNB[[#This Row],[MIN_NOCHES]]&gt;3),"Dentro del presupuesto","No considerar")</f>
        <v>Dentro del presupuesto</v>
      </c>
      <c r="V6263" t="str">
        <f>VLOOKUP(AIRBNB[[#This Row],[HOST_ID]],Super_host[],5,FALSE)</f>
        <v>Host</v>
      </c>
    </row>
    <row r="6264" spans="1:22">
      <c r="A6264" s="4">
        <v>5991675</v>
      </c>
      <c r="B6264" t="s">
        <v>8415</v>
      </c>
      <c r="C6264" s="4">
        <v>22388424</v>
      </c>
      <c r="D6264" t="s">
        <v>3979</v>
      </c>
      <c r="E6264" t="s">
        <v>8416</v>
      </c>
      <c r="F6264" s="4">
        <v>11237</v>
      </c>
      <c r="G6264" s="13" t="s">
        <v>7897</v>
      </c>
      <c r="H6264" s="13" t="s">
        <v>7937</v>
      </c>
      <c r="I6264" s="1">
        <v>4070399</v>
      </c>
      <c r="J6264" s="1">
        <v>-7391195</v>
      </c>
      <c r="K6264" t="s">
        <v>40</v>
      </c>
      <c r="L6264" s="20">
        <v>46</v>
      </c>
      <c r="M6264" s="4">
        <v>4</v>
      </c>
      <c r="N6264" s="4">
        <v>17</v>
      </c>
      <c r="O6264" s="2">
        <v>43351</v>
      </c>
      <c r="P6264" s="3">
        <v>0.39</v>
      </c>
      <c r="Q6264" s="4">
        <v>5</v>
      </c>
      <c r="R6264" s="3">
        <v>6.24</v>
      </c>
      <c r="S62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4" t="str">
        <f>IF(AIRBNB[[#This Row],[RUIDO(dB)]]&lt;=4,"Silencioso",IF(AIRBNB[[#This Row],[RUIDO(dB)]]&lt;=5.5,"Poco Ruidoso","Ruidoso"))</f>
        <v>Ruidoso</v>
      </c>
      <c r="U6264" t="str">
        <f>IF(AND(AIRBNB[[#This Row],[PRECIO]]&lt;50,AIRBNB[[#This Row],[MIN_NOCHES]]&gt;3),"Dentro del presupuesto","No considerar")</f>
        <v>Dentro del presupuesto</v>
      </c>
      <c r="V6264" t="str">
        <f>VLOOKUP(AIRBNB[[#This Row],[HOST_ID]],Super_host[],5,FALSE)</f>
        <v>Host</v>
      </c>
    </row>
    <row r="6265" spans="1:22">
      <c r="A6265" s="4">
        <v>6302159</v>
      </c>
      <c r="B6265" t="s">
        <v>15535</v>
      </c>
      <c r="C6265" s="4">
        <v>20451969</v>
      </c>
      <c r="D6265" t="s">
        <v>1081</v>
      </c>
      <c r="E6265" t="s">
        <v>15536</v>
      </c>
      <c r="F6265" s="4">
        <v>11206</v>
      </c>
      <c r="G6265" s="13" t="s">
        <v>4662</v>
      </c>
      <c r="H6265" s="13" t="s">
        <v>9274</v>
      </c>
      <c r="I6265" s="1">
        <v>4069985</v>
      </c>
      <c r="J6265" s="1">
        <v>-7394001</v>
      </c>
      <c r="K6265" t="s">
        <v>40</v>
      </c>
      <c r="L6265" s="20">
        <v>46</v>
      </c>
      <c r="M6265" s="4">
        <v>4</v>
      </c>
      <c r="N6265" s="4">
        <v>0</v>
      </c>
      <c r="O6265" s="2">
        <v>42319</v>
      </c>
      <c r="P6265" s="3">
        <v>2.86</v>
      </c>
      <c r="Q6265" s="4">
        <v>1</v>
      </c>
      <c r="R6265" s="3">
        <v>6.9</v>
      </c>
      <c r="S62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5" t="str">
        <f>IF(AIRBNB[[#This Row],[RUIDO(dB)]]&lt;=4,"Silencioso",IF(AIRBNB[[#This Row],[RUIDO(dB)]]&lt;=5.5,"Poco Ruidoso","Ruidoso"))</f>
        <v>Ruidoso</v>
      </c>
      <c r="U6265" t="str">
        <f>IF(AND(AIRBNB[[#This Row],[PRECIO]]&lt;50,AIRBNB[[#This Row],[MIN_NOCHES]]&gt;3),"Dentro del presupuesto","No considerar")</f>
        <v>Dentro del presupuesto</v>
      </c>
      <c r="V6265" t="str">
        <f>VLOOKUP(AIRBNB[[#This Row],[HOST_ID]],Super_host[],5,FALSE)</f>
        <v>Host</v>
      </c>
    </row>
    <row r="6266" spans="1:22">
      <c r="A6266" s="4">
        <v>3780951</v>
      </c>
      <c r="B6266" t="s">
        <v>2998</v>
      </c>
      <c r="C6266" s="4">
        <v>16065171</v>
      </c>
      <c r="D6266" t="s">
        <v>2999</v>
      </c>
      <c r="E6266" t="s">
        <v>3000</v>
      </c>
      <c r="F6266" s="4">
        <v>10027</v>
      </c>
      <c r="G6266" s="13" t="s">
        <v>124</v>
      </c>
      <c r="H6266" s="13" t="s">
        <v>148</v>
      </c>
      <c r="I6266" s="1">
        <v>4081022</v>
      </c>
      <c r="J6266" s="1">
        <v>-7394266</v>
      </c>
      <c r="K6266" t="s">
        <v>268</v>
      </c>
      <c r="L6266" s="20">
        <v>46</v>
      </c>
      <c r="M6266" s="4">
        <v>1</v>
      </c>
      <c r="N6266" s="4">
        <v>16</v>
      </c>
      <c r="O6266" s="2">
        <v>43611</v>
      </c>
      <c r="P6266" s="3">
        <v>0.27</v>
      </c>
      <c r="Q6266" s="4">
        <v>1</v>
      </c>
      <c r="R6266" s="3">
        <v>5.6</v>
      </c>
      <c r="S62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6" t="str">
        <f>IF(AIRBNB[[#This Row],[RUIDO(dB)]]&lt;=4,"Silencioso",IF(AIRBNB[[#This Row],[RUIDO(dB)]]&lt;=5.5,"Poco Ruidoso","Ruidoso"))</f>
        <v>Ruidoso</v>
      </c>
      <c r="U6266" t="str">
        <f>IF(AND(AIRBNB[[#This Row],[PRECIO]]&lt;50,AIRBNB[[#This Row],[MIN_NOCHES]]&gt;3),"Dentro del presupuesto","No considerar")</f>
        <v>No considerar</v>
      </c>
      <c r="V6266" t="str">
        <f>VLOOKUP(AIRBNB[[#This Row],[HOST_ID]],Super_host[],5,FALSE)</f>
        <v>Host</v>
      </c>
    </row>
    <row r="6267" spans="1:22">
      <c r="A6267" s="4">
        <v>3999228</v>
      </c>
      <c r="B6267" t="s">
        <v>3001</v>
      </c>
      <c r="C6267" s="4">
        <v>14545465</v>
      </c>
      <c r="D6267" t="s">
        <v>2920</v>
      </c>
      <c r="E6267" t="s">
        <v>3002</v>
      </c>
      <c r="F6267" s="4">
        <v>10014</v>
      </c>
      <c r="G6267" s="13" t="s">
        <v>124</v>
      </c>
      <c r="H6267" s="13" t="s">
        <v>140</v>
      </c>
      <c r="I6267" s="1">
        <v>4073455</v>
      </c>
      <c r="J6267" s="1">
        <v>-7400614</v>
      </c>
      <c r="K6267" t="s">
        <v>5</v>
      </c>
      <c r="L6267" s="20">
        <v>46</v>
      </c>
      <c r="M6267" s="4">
        <v>4</v>
      </c>
      <c r="N6267" s="4">
        <v>16</v>
      </c>
      <c r="O6267" s="2">
        <v>42811</v>
      </c>
      <c r="P6267" s="3">
        <v>0.27</v>
      </c>
      <c r="Q6267" s="4">
        <v>1</v>
      </c>
      <c r="R6267" s="3">
        <v>5.6</v>
      </c>
      <c r="S62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7" t="str">
        <f>IF(AIRBNB[[#This Row],[RUIDO(dB)]]&lt;=4,"Silencioso",IF(AIRBNB[[#This Row],[RUIDO(dB)]]&lt;=5.5,"Poco Ruidoso","Ruidoso"))</f>
        <v>Ruidoso</v>
      </c>
      <c r="U6267" t="str">
        <f>IF(AND(AIRBNB[[#This Row],[PRECIO]]&lt;50,AIRBNB[[#This Row],[MIN_NOCHES]]&gt;3),"Dentro del presupuesto","No considerar")</f>
        <v>Dentro del presupuesto</v>
      </c>
      <c r="V6267" t="str">
        <f>VLOOKUP(AIRBNB[[#This Row],[HOST_ID]],Super_host[],5,FALSE)</f>
        <v>Host</v>
      </c>
    </row>
    <row r="6268" spans="1:22">
      <c r="A6268" s="4">
        <v>4693338</v>
      </c>
      <c r="B6268" t="s">
        <v>9942</v>
      </c>
      <c r="C6268" s="4">
        <v>9123948</v>
      </c>
      <c r="D6268" t="s">
        <v>764</v>
      </c>
      <c r="E6268" t="s">
        <v>9943</v>
      </c>
      <c r="F6268" s="4">
        <v>11233</v>
      </c>
      <c r="G6268" s="13" t="s">
        <v>4662</v>
      </c>
      <c r="H6268" s="13" t="s">
        <v>9230</v>
      </c>
      <c r="I6268" s="1">
        <v>4068229</v>
      </c>
      <c r="J6268" s="1">
        <v>-7391574</v>
      </c>
      <c r="K6268" t="s">
        <v>40</v>
      </c>
      <c r="L6268" s="20">
        <v>46</v>
      </c>
      <c r="M6268" s="4">
        <v>4</v>
      </c>
      <c r="N6268" s="4">
        <v>3</v>
      </c>
      <c r="O6268" s="2">
        <v>42372</v>
      </c>
      <c r="P6268" s="3">
        <v>0.05</v>
      </c>
      <c r="Q6268" s="4">
        <v>1</v>
      </c>
      <c r="R6268" s="3">
        <v>6.9</v>
      </c>
      <c r="S62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8" t="str">
        <f>IF(AIRBNB[[#This Row],[RUIDO(dB)]]&lt;=4,"Silencioso",IF(AIRBNB[[#This Row],[RUIDO(dB)]]&lt;=5.5,"Poco Ruidoso","Ruidoso"))</f>
        <v>Ruidoso</v>
      </c>
      <c r="U6268" t="str">
        <f>IF(AND(AIRBNB[[#This Row],[PRECIO]]&lt;50,AIRBNB[[#This Row],[MIN_NOCHES]]&gt;3),"Dentro del presupuesto","No considerar")</f>
        <v>Dentro del presupuesto</v>
      </c>
      <c r="V6268" t="str">
        <f>VLOOKUP(AIRBNB[[#This Row],[HOST_ID]],Super_host[],5,FALSE)</f>
        <v>Host</v>
      </c>
    </row>
    <row r="6269" spans="1:22">
      <c r="A6269" s="4">
        <v>3147439</v>
      </c>
      <c r="B6269" t="s">
        <v>610</v>
      </c>
      <c r="C6269" s="4">
        <v>7361593</v>
      </c>
      <c r="D6269" t="s">
        <v>611</v>
      </c>
      <c r="E6269" t="s">
        <v>612</v>
      </c>
      <c r="F6269" s="4">
        <v>10014</v>
      </c>
      <c r="G6269" s="13" t="s">
        <v>124</v>
      </c>
      <c r="H6269" s="13" t="s">
        <v>140</v>
      </c>
      <c r="I6269" s="1">
        <v>4072976</v>
      </c>
      <c r="J6269" s="1">
        <v>-7400445</v>
      </c>
      <c r="K6269" t="s">
        <v>5</v>
      </c>
      <c r="L6269" s="20">
        <v>46</v>
      </c>
      <c r="M6269" s="4">
        <v>3</v>
      </c>
      <c r="N6269" s="4">
        <v>2</v>
      </c>
      <c r="O6269" s="2">
        <v>43050</v>
      </c>
      <c r="P6269" s="3">
        <v>0.03</v>
      </c>
      <c r="Q6269" s="4">
        <v>1</v>
      </c>
      <c r="R6269" s="3">
        <v>5.6</v>
      </c>
      <c r="S62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69" t="str">
        <f>IF(AIRBNB[[#This Row],[RUIDO(dB)]]&lt;=4,"Silencioso",IF(AIRBNB[[#This Row],[RUIDO(dB)]]&lt;=5.5,"Poco Ruidoso","Ruidoso"))</f>
        <v>Ruidoso</v>
      </c>
      <c r="U6269" t="str">
        <f>IF(AND(AIRBNB[[#This Row],[PRECIO]]&lt;50,AIRBNB[[#This Row],[MIN_NOCHES]]&gt;3),"Dentro del presupuesto","No considerar")</f>
        <v>No considerar</v>
      </c>
      <c r="V6269" t="str">
        <f>VLOOKUP(AIRBNB[[#This Row],[HOST_ID]],Super_host[],5,FALSE)</f>
        <v>Host</v>
      </c>
    </row>
    <row r="6270" spans="1:22">
      <c r="A6270" s="4">
        <v>1036498</v>
      </c>
      <c r="B6270" t="s">
        <v>8634</v>
      </c>
      <c r="C6270" s="4">
        <v>3233986</v>
      </c>
      <c r="D6270" t="s">
        <v>233</v>
      </c>
      <c r="E6270" t="s">
        <v>8635</v>
      </c>
      <c r="F6270" s="4">
        <v>11103</v>
      </c>
      <c r="G6270" s="13" t="s">
        <v>7897</v>
      </c>
      <c r="H6270" s="13" t="s">
        <v>7940</v>
      </c>
      <c r="I6270" s="1">
        <v>4075537</v>
      </c>
      <c r="J6270" s="1">
        <v>-7391648</v>
      </c>
      <c r="K6270" t="s">
        <v>40</v>
      </c>
      <c r="L6270" s="20">
        <v>46</v>
      </c>
      <c r="M6270" s="4">
        <v>4</v>
      </c>
      <c r="N6270" s="4">
        <v>70</v>
      </c>
      <c r="O6270" s="2">
        <v>43608</v>
      </c>
      <c r="P6270" s="3">
        <v>0.93</v>
      </c>
      <c r="Q6270" s="4">
        <v>5</v>
      </c>
      <c r="R6270" s="3">
        <v>6.24</v>
      </c>
      <c r="S62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0" t="str">
        <f>IF(AIRBNB[[#This Row],[RUIDO(dB)]]&lt;=4,"Silencioso",IF(AIRBNB[[#This Row],[RUIDO(dB)]]&lt;=5.5,"Poco Ruidoso","Ruidoso"))</f>
        <v>Ruidoso</v>
      </c>
      <c r="U6270" t="str">
        <f>IF(AND(AIRBNB[[#This Row],[PRECIO]]&lt;50,AIRBNB[[#This Row],[MIN_NOCHES]]&gt;3),"Dentro del presupuesto","No considerar")</f>
        <v>Dentro del presupuesto</v>
      </c>
      <c r="V6270" t="str">
        <f>VLOOKUP(AIRBNB[[#This Row],[HOST_ID]],Super_host[],5,FALSE)</f>
        <v>Host</v>
      </c>
    </row>
    <row r="6271" spans="1:22">
      <c r="A6271" s="4">
        <v>355106</v>
      </c>
      <c r="B6271" t="s">
        <v>12243</v>
      </c>
      <c r="C6271" s="4">
        <v>1797859</v>
      </c>
      <c r="D6271" t="s">
        <v>11374</v>
      </c>
      <c r="E6271" t="s">
        <v>12244</v>
      </c>
      <c r="F6271" s="4">
        <v>11225</v>
      </c>
      <c r="G6271" s="13" t="s">
        <v>4662</v>
      </c>
      <c r="H6271" s="13" t="s">
        <v>9481</v>
      </c>
      <c r="I6271" s="1">
        <v>4066039</v>
      </c>
      <c r="J6271" s="1">
        <v>-7395937</v>
      </c>
      <c r="K6271" t="s">
        <v>40</v>
      </c>
      <c r="L6271" s="20">
        <v>46</v>
      </c>
      <c r="M6271" s="4">
        <v>7</v>
      </c>
      <c r="N6271" s="4">
        <v>34</v>
      </c>
      <c r="O6271" s="2">
        <v>43562</v>
      </c>
      <c r="P6271" s="3">
        <v>0.39</v>
      </c>
      <c r="Q6271" s="4">
        <v>1</v>
      </c>
      <c r="R6271" s="3">
        <v>6.9</v>
      </c>
      <c r="S62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1" t="str">
        <f>IF(AIRBNB[[#This Row],[RUIDO(dB)]]&lt;=4,"Silencioso",IF(AIRBNB[[#This Row],[RUIDO(dB)]]&lt;=5.5,"Poco Ruidoso","Ruidoso"))</f>
        <v>Ruidoso</v>
      </c>
      <c r="U6271" t="str">
        <f>IF(AND(AIRBNB[[#This Row],[PRECIO]]&lt;50,AIRBNB[[#This Row],[MIN_NOCHES]]&gt;3),"Dentro del presupuesto","No considerar")</f>
        <v>Dentro del presupuesto</v>
      </c>
      <c r="V6271" t="str">
        <f>VLOOKUP(AIRBNB[[#This Row],[HOST_ID]],Super_host[],5,FALSE)</f>
        <v>Host</v>
      </c>
    </row>
    <row r="6272" spans="1:22">
      <c r="A6272" s="4">
        <v>2056307</v>
      </c>
      <c r="B6272" t="s">
        <v>494</v>
      </c>
      <c r="C6272" s="4">
        <v>1584064</v>
      </c>
      <c r="D6272" t="s">
        <v>495</v>
      </c>
      <c r="E6272" t="s">
        <v>496</v>
      </c>
      <c r="F6272" s="4">
        <v>10026</v>
      </c>
      <c r="G6272" s="13" t="s">
        <v>124</v>
      </c>
      <c r="H6272" s="13" t="s">
        <v>148</v>
      </c>
      <c r="I6272" s="1">
        <v>4080121</v>
      </c>
      <c r="J6272" s="1">
        <v>-7395063</v>
      </c>
      <c r="K6272" t="s">
        <v>40</v>
      </c>
      <c r="L6272" s="20">
        <v>46</v>
      </c>
      <c r="M6272" s="4">
        <v>7</v>
      </c>
      <c r="N6272" s="4">
        <v>1</v>
      </c>
      <c r="O6272" s="2">
        <v>42274</v>
      </c>
      <c r="P6272" s="3">
        <v>0.02</v>
      </c>
      <c r="Q6272" s="4">
        <v>1</v>
      </c>
      <c r="R6272" s="3">
        <v>5.6</v>
      </c>
      <c r="S62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2" t="str">
        <f>IF(AIRBNB[[#This Row],[RUIDO(dB)]]&lt;=4,"Silencioso",IF(AIRBNB[[#This Row],[RUIDO(dB)]]&lt;=5.5,"Poco Ruidoso","Ruidoso"))</f>
        <v>Ruidoso</v>
      </c>
      <c r="U6272" t="str">
        <f>IF(AND(AIRBNB[[#This Row],[PRECIO]]&lt;50,AIRBNB[[#This Row],[MIN_NOCHES]]&gt;3),"Dentro del presupuesto","No considerar")</f>
        <v>Dentro del presupuesto</v>
      </c>
      <c r="V6272" t="str">
        <f>VLOOKUP(AIRBNB[[#This Row],[HOST_ID]],Super_host[],5,FALSE)</f>
        <v>Host</v>
      </c>
    </row>
    <row r="6273" spans="1:22">
      <c r="A6273" s="4">
        <v>5260942</v>
      </c>
      <c r="B6273" t="s">
        <v>2445</v>
      </c>
      <c r="C6273" s="4">
        <v>1478146</v>
      </c>
      <c r="D6273" t="s">
        <v>1979</v>
      </c>
      <c r="E6273" t="s">
        <v>2446</v>
      </c>
      <c r="F6273" s="4">
        <v>10026</v>
      </c>
      <c r="G6273" s="13" t="s">
        <v>124</v>
      </c>
      <c r="H6273" s="13" t="s">
        <v>148</v>
      </c>
      <c r="I6273" s="1">
        <v>4080177</v>
      </c>
      <c r="J6273" s="1">
        <v>-739571</v>
      </c>
      <c r="K6273" t="s">
        <v>5</v>
      </c>
      <c r="L6273" s="20">
        <v>46</v>
      </c>
      <c r="M6273" s="4">
        <v>8</v>
      </c>
      <c r="N6273" s="4">
        <v>9</v>
      </c>
      <c r="O6273" s="2">
        <v>43388</v>
      </c>
      <c r="P6273" s="3">
        <v>0.18</v>
      </c>
      <c r="Q6273" s="4">
        <v>1</v>
      </c>
      <c r="R6273" s="3">
        <v>5.6</v>
      </c>
      <c r="S62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3" t="str">
        <f>IF(AIRBNB[[#This Row],[RUIDO(dB)]]&lt;=4,"Silencioso",IF(AIRBNB[[#This Row],[RUIDO(dB)]]&lt;=5.5,"Poco Ruidoso","Ruidoso"))</f>
        <v>Ruidoso</v>
      </c>
      <c r="U6273" t="str">
        <f>IF(AND(AIRBNB[[#This Row],[PRECIO]]&lt;50,AIRBNB[[#This Row],[MIN_NOCHES]]&gt;3),"Dentro del presupuesto","No considerar")</f>
        <v>Dentro del presupuesto</v>
      </c>
      <c r="V6273" t="str">
        <f>VLOOKUP(AIRBNB[[#This Row],[HOST_ID]],Super_host[],5,FALSE)</f>
        <v>Host</v>
      </c>
    </row>
    <row r="6274" spans="1:22">
      <c r="A6274" s="4">
        <v>4454122</v>
      </c>
      <c r="B6274" t="s">
        <v>5384</v>
      </c>
      <c r="C6274" s="4">
        <v>1390414</v>
      </c>
      <c r="D6274" t="s">
        <v>5385</v>
      </c>
      <c r="E6274" t="s">
        <v>5386</v>
      </c>
      <c r="F6274" s="4">
        <v>10027</v>
      </c>
      <c r="G6274" s="13" t="s">
        <v>124</v>
      </c>
      <c r="H6274" s="13" t="s">
        <v>148</v>
      </c>
      <c r="I6274" s="1">
        <v>4081071</v>
      </c>
      <c r="J6274" s="1">
        <v>-7394433</v>
      </c>
      <c r="K6274" t="s">
        <v>5</v>
      </c>
      <c r="L6274" s="20">
        <v>46</v>
      </c>
      <c r="M6274" s="4">
        <v>2</v>
      </c>
      <c r="N6274" s="4">
        <v>84</v>
      </c>
      <c r="O6274" s="2">
        <v>43634</v>
      </c>
      <c r="P6274" s="3">
        <v>1.51</v>
      </c>
      <c r="Q6274" s="4">
        <v>1</v>
      </c>
      <c r="R6274" s="3">
        <v>5.6</v>
      </c>
      <c r="S62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4" t="str">
        <f>IF(AIRBNB[[#This Row],[RUIDO(dB)]]&lt;=4,"Silencioso",IF(AIRBNB[[#This Row],[RUIDO(dB)]]&lt;=5.5,"Poco Ruidoso","Ruidoso"))</f>
        <v>Ruidoso</v>
      </c>
      <c r="U6274" t="str">
        <f>IF(AND(AIRBNB[[#This Row],[PRECIO]]&lt;50,AIRBNB[[#This Row],[MIN_NOCHES]]&gt;3),"Dentro del presupuesto","No considerar")</f>
        <v>No considerar</v>
      </c>
      <c r="V6274" t="str">
        <f>VLOOKUP(AIRBNB[[#This Row],[HOST_ID]],Super_host[],5,FALSE)</f>
        <v>Host</v>
      </c>
    </row>
    <row r="6275" spans="1:22">
      <c r="A6275" s="4">
        <v>4006264</v>
      </c>
      <c r="B6275" t="s">
        <v>507</v>
      </c>
      <c r="C6275" s="4">
        <v>942933</v>
      </c>
      <c r="D6275" t="s">
        <v>399</v>
      </c>
      <c r="E6275" t="s">
        <v>508</v>
      </c>
      <c r="F6275" s="4">
        <v>10026</v>
      </c>
      <c r="G6275" s="13" t="s">
        <v>124</v>
      </c>
      <c r="H6275" s="13" t="s">
        <v>148</v>
      </c>
      <c r="I6275" s="1">
        <v>4080489</v>
      </c>
      <c r="J6275" s="1">
        <v>-7395759</v>
      </c>
      <c r="K6275" t="s">
        <v>5</v>
      </c>
      <c r="L6275" s="20">
        <v>46</v>
      </c>
      <c r="M6275" s="4">
        <v>1</v>
      </c>
      <c r="N6275" s="4">
        <v>1</v>
      </c>
      <c r="O6275" s="2">
        <v>41907</v>
      </c>
      <c r="P6275" s="3">
        <v>0.02</v>
      </c>
      <c r="Q6275" s="4">
        <v>1</v>
      </c>
      <c r="R6275" s="3">
        <v>5.6</v>
      </c>
      <c r="S62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5" t="str">
        <f>IF(AIRBNB[[#This Row],[RUIDO(dB)]]&lt;=4,"Silencioso",IF(AIRBNB[[#This Row],[RUIDO(dB)]]&lt;=5.5,"Poco Ruidoso","Ruidoso"))</f>
        <v>Ruidoso</v>
      </c>
      <c r="U6275" t="str">
        <f>IF(AND(AIRBNB[[#This Row],[PRECIO]]&lt;50,AIRBNB[[#This Row],[MIN_NOCHES]]&gt;3),"Dentro del presupuesto","No considerar")</f>
        <v>No considerar</v>
      </c>
      <c r="V6275" t="str">
        <f>VLOOKUP(AIRBNB[[#This Row],[HOST_ID]],Super_host[],5,FALSE)</f>
        <v>Host</v>
      </c>
    </row>
    <row r="6276" spans="1:22">
      <c r="A6276" s="4">
        <v>31555</v>
      </c>
      <c r="B6276" t="s">
        <v>2919</v>
      </c>
      <c r="C6276" s="4">
        <v>135619</v>
      </c>
      <c r="D6276" t="s">
        <v>2920</v>
      </c>
      <c r="E6276" t="s">
        <v>2921</v>
      </c>
      <c r="F6276" s="4">
        <v>10014</v>
      </c>
      <c r="G6276" s="13" t="s">
        <v>124</v>
      </c>
      <c r="H6276" s="13" t="s">
        <v>140</v>
      </c>
      <c r="I6276" s="1">
        <v>4073442</v>
      </c>
      <c r="J6276" s="1">
        <v>-7400303</v>
      </c>
      <c r="K6276" t="s">
        <v>5</v>
      </c>
      <c r="L6276" s="20">
        <v>46</v>
      </c>
      <c r="M6276" s="4">
        <v>29</v>
      </c>
      <c r="N6276" s="4">
        <v>26</v>
      </c>
      <c r="O6276" s="2">
        <v>43647</v>
      </c>
      <c r="P6276" s="3">
        <v>0.25</v>
      </c>
      <c r="Q6276" s="4">
        <v>1</v>
      </c>
      <c r="R6276" s="3">
        <v>5.6</v>
      </c>
      <c r="S62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6" t="str">
        <f>IF(AIRBNB[[#This Row],[RUIDO(dB)]]&lt;=4,"Silencioso",IF(AIRBNB[[#This Row],[RUIDO(dB)]]&lt;=5.5,"Poco Ruidoso","Ruidoso"))</f>
        <v>Ruidoso</v>
      </c>
      <c r="U6276" t="str">
        <f>IF(AND(AIRBNB[[#This Row],[PRECIO]]&lt;50,AIRBNB[[#This Row],[MIN_NOCHES]]&gt;3),"Dentro del presupuesto","No considerar")</f>
        <v>Dentro del presupuesto</v>
      </c>
      <c r="V6276" t="str">
        <f>VLOOKUP(AIRBNB[[#This Row],[HOST_ID]],Super_host[],5,FALSE)</f>
        <v>Host</v>
      </c>
    </row>
    <row r="6277" spans="1:22">
      <c r="A6277" s="4">
        <v>163836</v>
      </c>
      <c r="B6277" t="s">
        <v>13313</v>
      </c>
      <c r="C6277" s="4">
        <v>32169</v>
      </c>
      <c r="D6277" t="s">
        <v>1380</v>
      </c>
      <c r="E6277" t="s">
        <v>13314</v>
      </c>
      <c r="F6277" s="4">
        <v>11222</v>
      </c>
      <c r="G6277" s="13" t="s">
        <v>4662</v>
      </c>
      <c r="H6277" s="13" t="s">
        <v>9249</v>
      </c>
      <c r="I6277" s="1">
        <v>4072185</v>
      </c>
      <c r="J6277" s="1">
        <v>-7393956</v>
      </c>
      <c r="K6277" t="s">
        <v>40</v>
      </c>
      <c r="L6277" s="20">
        <v>46</v>
      </c>
      <c r="M6277" s="4">
        <v>4</v>
      </c>
      <c r="N6277" s="4">
        <v>86</v>
      </c>
      <c r="O6277" s="2">
        <v>43624</v>
      </c>
      <c r="P6277" s="3">
        <v>0.89</v>
      </c>
      <c r="Q6277" s="4">
        <v>1</v>
      </c>
      <c r="R6277" s="3">
        <v>6.9</v>
      </c>
      <c r="S62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7" t="str">
        <f>IF(AIRBNB[[#This Row],[RUIDO(dB)]]&lt;=4,"Silencioso",IF(AIRBNB[[#This Row],[RUIDO(dB)]]&lt;=5.5,"Poco Ruidoso","Ruidoso"))</f>
        <v>Ruidoso</v>
      </c>
      <c r="U6277" t="str">
        <f>IF(AND(AIRBNB[[#This Row],[PRECIO]]&lt;50,AIRBNB[[#This Row],[MIN_NOCHES]]&gt;3),"Dentro del presupuesto","No considerar")</f>
        <v>Dentro del presupuesto</v>
      </c>
      <c r="V6277" t="str">
        <f>VLOOKUP(AIRBNB[[#This Row],[HOST_ID]],Super_host[],5,FALSE)</f>
        <v>Host</v>
      </c>
    </row>
    <row r="6278" spans="1:22">
      <c r="A6278" s="4">
        <v>6704000</v>
      </c>
      <c r="B6278" t="s">
        <v>7938</v>
      </c>
      <c r="C6278" s="4">
        <v>34578795</v>
      </c>
      <c r="D6278" t="s">
        <v>375</v>
      </c>
      <c r="E6278" t="s">
        <v>7939</v>
      </c>
      <c r="F6278" s="4">
        <v>11103</v>
      </c>
      <c r="G6278" s="13" t="s">
        <v>7897</v>
      </c>
      <c r="H6278" s="13" t="s">
        <v>7940</v>
      </c>
      <c r="I6278" s="1">
        <v>4075929</v>
      </c>
      <c r="J6278" s="1">
        <v>-739173</v>
      </c>
      <c r="K6278" t="s">
        <v>40</v>
      </c>
      <c r="L6278" s="20">
        <v>45</v>
      </c>
      <c r="M6278" s="4">
        <v>10</v>
      </c>
      <c r="N6278" s="4">
        <v>1</v>
      </c>
      <c r="O6278" s="2">
        <v>42230</v>
      </c>
      <c r="P6278" s="3">
        <v>0.02</v>
      </c>
      <c r="Q6278" s="4">
        <v>5</v>
      </c>
      <c r="R6278" s="3">
        <v>6.24</v>
      </c>
      <c r="S62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8" t="str">
        <f>IF(AIRBNB[[#This Row],[RUIDO(dB)]]&lt;=4,"Silencioso",IF(AIRBNB[[#This Row],[RUIDO(dB)]]&lt;=5.5,"Poco Ruidoso","Ruidoso"))</f>
        <v>Ruidoso</v>
      </c>
      <c r="U6278" t="str">
        <f>IF(AND(AIRBNB[[#This Row],[PRECIO]]&lt;50,AIRBNB[[#This Row],[MIN_NOCHES]]&gt;3),"Dentro del presupuesto","No considerar")</f>
        <v>Dentro del presupuesto</v>
      </c>
      <c r="V6278" t="str">
        <f>VLOOKUP(AIRBNB[[#This Row],[HOST_ID]],Super_host[],5,FALSE)</f>
        <v>Host</v>
      </c>
    </row>
    <row r="6279" spans="1:22">
      <c r="A6279" s="4">
        <v>6179073</v>
      </c>
      <c r="B6279" t="s">
        <v>14602</v>
      </c>
      <c r="C6279" s="4">
        <v>32052000</v>
      </c>
      <c r="D6279" t="s">
        <v>14603</v>
      </c>
      <c r="E6279" t="s">
        <v>14604</v>
      </c>
      <c r="F6279" s="4">
        <v>11235</v>
      </c>
      <c r="G6279" s="13" t="s">
        <v>4662</v>
      </c>
      <c r="H6279" s="13" t="s">
        <v>13720</v>
      </c>
      <c r="I6279" s="1">
        <v>405777</v>
      </c>
      <c r="J6279" s="1">
        <v>-7393988</v>
      </c>
      <c r="K6279" t="s">
        <v>40</v>
      </c>
      <c r="L6279" s="20">
        <v>45</v>
      </c>
      <c r="M6279" s="4">
        <v>4</v>
      </c>
      <c r="N6279" s="4">
        <v>118</v>
      </c>
      <c r="O6279" s="2">
        <v>43652</v>
      </c>
      <c r="P6279" s="3">
        <v>2.34</v>
      </c>
      <c r="Q6279" s="4">
        <v>1</v>
      </c>
      <c r="R6279" s="3">
        <v>6.9</v>
      </c>
      <c r="S62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79" t="str">
        <f>IF(AIRBNB[[#This Row],[RUIDO(dB)]]&lt;=4,"Silencioso",IF(AIRBNB[[#This Row],[RUIDO(dB)]]&lt;=5.5,"Poco Ruidoso","Ruidoso"))</f>
        <v>Ruidoso</v>
      </c>
      <c r="U6279" t="str">
        <f>IF(AND(AIRBNB[[#This Row],[PRECIO]]&lt;50,AIRBNB[[#This Row],[MIN_NOCHES]]&gt;3),"Dentro del presupuesto","No considerar")</f>
        <v>Dentro del presupuesto</v>
      </c>
      <c r="V6279" t="str">
        <f>VLOOKUP(AIRBNB[[#This Row],[HOST_ID]],Super_host[],5,FALSE)</f>
        <v>Host</v>
      </c>
    </row>
    <row r="6280" spans="1:22">
      <c r="A6280" s="4">
        <v>6168331</v>
      </c>
      <c r="B6280" t="s">
        <v>9280</v>
      </c>
      <c r="C6280" s="4">
        <v>32001723</v>
      </c>
      <c r="D6280" t="s">
        <v>2291</v>
      </c>
      <c r="E6280" t="s">
        <v>9281</v>
      </c>
      <c r="F6280" s="4">
        <v>11221</v>
      </c>
      <c r="G6280" s="13" t="s">
        <v>4662</v>
      </c>
      <c r="H6280" s="13" t="s">
        <v>9274</v>
      </c>
      <c r="I6280" s="1">
        <v>4069505</v>
      </c>
      <c r="J6280" s="1">
        <v>-7393161</v>
      </c>
      <c r="K6280" t="s">
        <v>268</v>
      </c>
      <c r="L6280" s="20">
        <v>45</v>
      </c>
      <c r="M6280" s="4">
        <v>1</v>
      </c>
      <c r="N6280" s="4">
        <v>1</v>
      </c>
      <c r="O6280" s="2">
        <v>42129</v>
      </c>
      <c r="P6280" s="3">
        <v>0.02</v>
      </c>
      <c r="Q6280" s="4">
        <v>1</v>
      </c>
      <c r="R6280" s="3">
        <v>6.9</v>
      </c>
      <c r="S62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0" t="str">
        <f>IF(AIRBNB[[#This Row],[RUIDO(dB)]]&lt;=4,"Silencioso",IF(AIRBNB[[#This Row],[RUIDO(dB)]]&lt;=5.5,"Poco Ruidoso","Ruidoso"))</f>
        <v>Ruidoso</v>
      </c>
      <c r="U6280" t="str">
        <f>IF(AND(AIRBNB[[#This Row],[PRECIO]]&lt;50,AIRBNB[[#This Row],[MIN_NOCHES]]&gt;3),"Dentro del presupuesto","No considerar")</f>
        <v>No considerar</v>
      </c>
      <c r="V6280" t="str">
        <f>VLOOKUP(AIRBNB[[#This Row],[HOST_ID]],Super_host[],5,FALSE)</f>
        <v>Host</v>
      </c>
    </row>
    <row r="6281" spans="1:22">
      <c r="A6281" s="4">
        <v>6782407</v>
      </c>
      <c r="B6281" t="s">
        <v>7700</v>
      </c>
      <c r="C6281" s="4">
        <v>31147528</v>
      </c>
      <c r="D6281" t="s">
        <v>15368</v>
      </c>
      <c r="E6281" t="s">
        <v>15369</v>
      </c>
      <c r="F6281" s="4">
        <v>11211</v>
      </c>
      <c r="G6281" s="13" t="s">
        <v>4662</v>
      </c>
      <c r="H6281" s="13" t="s">
        <v>9218</v>
      </c>
      <c r="I6281" s="1">
        <v>4071354</v>
      </c>
      <c r="J6281" s="1">
        <v>-7393882</v>
      </c>
      <c r="K6281" t="s">
        <v>40</v>
      </c>
      <c r="L6281" s="20">
        <v>45</v>
      </c>
      <c r="M6281" s="4">
        <v>1</v>
      </c>
      <c r="N6281" s="4">
        <v>0</v>
      </c>
      <c r="O6281" s="2">
        <v>42576</v>
      </c>
      <c r="P6281" s="3">
        <v>0.1</v>
      </c>
      <c r="Q6281" s="4">
        <v>1</v>
      </c>
      <c r="R6281" s="3">
        <v>6.9</v>
      </c>
      <c r="S62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1" t="str">
        <f>IF(AIRBNB[[#This Row],[RUIDO(dB)]]&lt;=4,"Silencioso",IF(AIRBNB[[#This Row],[RUIDO(dB)]]&lt;=5.5,"Poco Ruidoso","Ruidoso"))</f>
        <v>Ruidoso</v>
      </c>
      <c r="U6281" t="str">
        <f>IF(AND(AIRBNB[[#This Row],[PRECIO]]&lt;50,AIRBNB[[#This Row],[MIN_NOCHES]]&gt;3),"Dentro del presupuesto","No considerar")</f>
        <v>No considerar</v>
      </c>
      <c r="V6281" t="str">
        <f>VLOOKUP(AIRBNB[[#This Row],[HOST_ID]],Super_host[],5,FALSE)</f>
        <v>Host</v>
      </c>
    </row>
    <row r="6282" spans="1:22">
      <c r="A6282" s="4">
        <v>6680201</v>
      </c>
      <c r="B6282" t="s">
        <v>9022</v>
      </c>
      <c r="C6282" s="4">
        <v>30839692</v>
      </c>
      <c r="D6282" t="s">
        <v>8986</v>
      </c>
      <c r="E6282" t="s">
        <v>9023</v>
      </c>
      <c r="F6282" s="4">
        <v>11358</v>
      </c>
      <c r="G6282" s="13" t="s">
        <v>7897</v>
      </c>
      <c r="H6282" s="13" t="s">
        <v>7918</v>
      </c>
      <c r="I6282" s="1">
        <v>4075394</v>
      </c>
      <c r="J6282" s="1">
        <v>-7380538</v>
      </c>
      <c r="K6282" t="s">
        <v>40</v>
      </c>
      <c r="L6282" s="20">
        <v>45</v>
      </c>
      <c r="M6282" s="4">
        <v>2</v>
      </c>
      <c r="N6282" s="4">
        <v>186</v>
      </c>
      <c r="O6282" s="2">
        <v>43642</v>
      </c>
      <c r="P6282" s="3">
        <v>3.74</v>
      </c>
      <c r="Q6282" s="4">
        <v>5</v>
      </c>
      <c r="R6282" s="3">
        <v>6.24</v>
      </c>
      <c r="S62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2" t="str">
        <f>IF(AIRBNB[[#This Row],[RUIDO(dB)]]&lt;=4,"Silencioso",IF(AIRBNB[[#This Row],[RUIDO(dB)]]&lt;=5.5,"Poco Ruidoso","Ruidoso"))</f>
        <v>Ruidoso</v>
      </c>
      <c r="U6282" t="str">
        <f>IF(AND(AIRBNB[[#This Row],[PRECIO]]&lt;50,AIRBNB[[#This Row],[MIN_NOCHES]]&gt;3),"Dentro del presupuesto","No considerar")</f>
        <v>No considerar</v>
      </c>
      <c r="V6282" t="str">
        <f>VLOOKUP(AIRBNB[[#This Row],[HOST_ID]],Super_host[],5,FALSE)</f>
        <v>Host</v>
      </c>
    </row>
    <row r="6283" spans="1:22">
      <c r="A6283" s="4">
        <v>5804184</v>
      </c>
      <c r="B6283" t="s">
        <v>11621</v>
      </c>
      <c r="C6283" s="4">
        <v>30112106</v>
      </c>
      <c r="D6283" t="s">
        <v>291</v>
      </c>
      <c r="E6283" t="s">
        <v>11622</v>
      </c>
      <c r="F6283" s="4">
        <v>11206</v>
      </c>
      <c r="G6283" s="13" t="s">
        <v>4662</v>
      </c>
      <c r="H6283" s="13" t="s">
        <v>9274</v>
      </c>
      <c r="I6283" s="1">
        <v>4070033</v>
      </c>
      <c r="J6283" s="1">
        <v>-7393964</v>
      </c>
      <c r="K6283" t="s">
        <v>40</v>
      </c>
      <c r="L6283" s="20">
        <v>45</v>
      </c>
      <c r="M6283" s="4">
        <v>6</v>
      </c>
      <c r="N6283" s="4">
        <v>13</v>
      </c>
      <c r="O6283" s="2">
        <v>43639</v>
      </c>
      <c r="P6283" s="3">
        <v>0.25</v>
      </c>
      <c r="Q6283" s="4">
        <v>1</v>
      </c>
      <c r="R6283" s="3">
        <v>6.9</v>
      </c>
      <c r="S62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3" t="str">
        <f>IF(AIRBNB[[#This Row],[RUIDO(dB)]]&lt;=4,"Silencioso",IF(AIRBNB[[#This Row],[RUIDO(dB)]]&lt;=5.5,"Poco Ruidoso","Ruidoso"))</f>
        <v>Ruidoso</v>
      </c>
      <c r="U6283" t="str">
        <f>IF(AND(AIRBNB[[#This Row],[PRECIO]]&lt;50,AIRBNB[[#This Row],[MIN_NOCHES]]&gt;3),"Dentro del presupuesto","No considerar")</f>
        <v>Dentro del presupuesto</v>
      </c>
      <c r="V6283" t="str">
        <f>VLOOKUP(AIRBNB[[#This Row],[HOST_ID]],Super_host[],5,FALSE)</f>
        <v>Host</v>
      </c>
    </row>
    <row r="6284" spans="1:22">
      <c r="A6284" s="4">
        <v>5340170</v>
      </c>
      <c r="B6284" t="s">
        <v>9766</v>
      </c>
      <c r="C6284" s="4">
        <v>27240422</v>
      </c>
      <c r="D6284" t="s">
        <v>9767</v>
      </c>
      <c r="E6284" t="s">
        <v>9768</v>
      </c>
      <c r="F6284" s="4">
        <v>11215</v>
      </c>
      <c r="G6284" s="13" t="s">
        <v>4662</v>
      </c>
      <c r="H6284" s="13" t="s">
        <v>9234</v>
      </c>
      <c r="I6284" s="1">
        <v>4067487</v>
      </c>
      <c r="J6284" s="1">
        <v>-7398459</v>
      </c>
      <c r="K6284" t="s">
        <v>40</v>
      </c>
      <c r="L6284" s="20">
        <v>45</v>
      </c>
      <c r="M6284" s="4">
        <v>1</v>
      </c>
      <c r="N6284" s="4">
        <v>2</v>
      </c>
      <c r="O6284" s="2">
        <v>42194</v>
      </c>
      <c r="P6284" s="3">
        <v>0.04</v>
      </c>
      <c r="Q6284" s="4">
        <v>1</v>
      </c>
      <c r="R6284" s="3">
        <v>6.9</v>
      </c>
      <c r="S62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4" t="str">
        <f>IF(AIRBNB[[#This Row],[RUIDO(dB)]]&lt;=4,"Silencioso",IF(AIRBNB[[#This Row],[RUIDO(dB)]]&lt;=5.5,"Poco Ruidoso","Ruidoso"))</f>
        <v>Ruidoso</v>
      </c>
      <c r="U6284" t="str">
        <f>IF(AND(AIRBNB[[#This Row],[PRECIO]]&lt;50,AIRBNB[[#This Row],[MIN_NOCHES]]&gt;3),"Dentro del presupuesto","No considerar")</f>
        <v>No considerar</v>
      </c>
      <c r="V6284" t="str">
        <f>VLOOKUP(AIRBNB[[#This Row],[HOST_ID]],Super_host[],5,FALSE)</f>
        <v>Host</v>
      </c>
    </row>
    <row r="6285" spans="1:22">
      <c r="A6285" s="4">
        <v>5195654</v>
      </c>
      <c r="B6285" t="s">
        <v>12196</v>
      </c>
      <c r="C6285" s="4">
        <v>26877931</v>
      </c>
      <c r="D6285" t="s">
        <v>2237</v>
      </c>
      <c r="E6285" t="s">
        <v>12197</v>
      </c>
      <c r="F6285" s="4">
        <v>11206</v>
      </c>
      <c r="G6285" s="13" t="s">
        <v>4662</v>
      </c>
      <c r="H6285" s="13" t="s">
        <v>9230</v>
      </c>
      <c r="I6285" s="1">
        <v>4069467</v>
      </c>
      <c r="J6285" s="1">
        <v>-739501</v>
      </c>
      <c r="K6285" t="s">
        <v>40</v>
      </c>
      <c r="L6285" s="20">
        <v>45</v>
      </c>
      <c r="M6285" s="4">
        <v>5</v>
      </c>
      <c r="N6285" s="4">
        <v>20</v>
      </c>
      <c r="O6285" s="2">
        <v>43031</v>
      </c>
      <c r="P6285" s="3">
        <v>0.38</v>
      </c>
      <c r="Q6285" s="4">
        <v>1</v>
      </c>
      <c r="R6285" s="3">
        <v>6.9</v>
      </c>
      <c r="S62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5" t="str">
        <f>IF(AIRBNB[[#This Row],[RUIDO(dB)]]&lt;=4,"Silencioso",IF(AIRBNB[[#This Row],[RUIDO(dB)]]&lt;=5.5,"Poco Ruidoso","Ruidoso"))</f>
        <v>Ruidoso</v>
      </c>
      <c r="U6285" t="str">
        <f>IF(AND(AIRBNB[[#This Row],[PRECIO]]&lt;50,AIRBNB[[#This Row],[MIN_NOCHES]]&gt;3),"Dentro del presupuesto","No considerar")</f>
        <v>Dentro del presupuesto</v>
      </c>
      <c r="V6285" t="str">
        <f>VLOOKUP(AIRBNB[[#This Row],[HOST_ID]],Super_host[],5,FALSE)</f>
        <v>Host</v>
      </c>
    </row>
    <row r="6286" spans="1:22">
      <c r="A6286" s="4">
        <v>5193916</v>
      </c>
      <c r="B6286" t="s">
        <v>10289</v>
      </c>
      <c r="C6286" s="4">
        <v>26867230</v>
      </c>
      <c r="D6286" t="s">
        <v>10290</v>
      </c>
      <c r="E6286" t="s">
        <v>10291</v>
      </c>
      <c r="F6286" s="4">
        <v>11201</v>
      </c>
      <c r="G6286" s="13" t="s">
        <v>4662</v>
      </c>
      <c r="H6286" s="13" t="s">
        <v>9222</v>
      </c>
      <c r="I6286" s="1">
        <v>4069605</v>
      </c>
      <c r="J6286" s="1">
        <v>-7398207</v>
      </c>
      <c r="K6286" t="s">
        <v>40</v>
      </c>
      <c r="L6286" s="20">
        <v>45</v>
      </c>
      <c r="M6286" s="4">
        <v>1</v>
      </c>
      <c r="N6286" s="4">
        <v>3</v>
      </c>
      <c r="O6286" s="2">
        <v>42566</v>
      </c>
      <c r="P6286" s="3">
        <v>0.08</v>
      </c>
      <c r="Q6286" s="4">
        <v>1</v>
      </c>
      <c r="R6286" s="3">
        <v>6.9</v>
      </c>
      <c r="S62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6" t="str">
        <f>IF(AIRBNB[[#This Row],[RUIDO(dB)]]&lt;=4,"Silencioso",IF(AIRBNB[[#This Row],[RUIDO(dB)]]&lt;=5.5,"Poco Ruidoso","Ruidoso"))</f>
        <v>Ruidoso</v>
      </c>
      <c r="U6286" t="str">
        <f>IF(AND(AIRBNB[[#This Row],[PRECIO]]&lt;50,AIRBNB[[#This Row],[MIN_NOCHES]]&gt;3),"Dentro del presupuesto","No considerar")</f>
        <v>No considerar</v>
      </c>
      <c r="V6286" t="str">
        <f>VLOOKUP(AIRBNB[[#This Row],[HOST_ID]],Super_host[],5,FALSE)</f>
        <v>Host</v>
      </c>
    </row>
    <row r="6287" spans="1:22">
      <c r="A6287" s="4">
        <v>6227341</v>
      </c>
      <c r="B6287" t="s">
        <v>15398</v>
      </c>
      <c r="C6287" s="4">
        <v>26595479</v>
      </c>
      <c r="D6287" t="s">
        <v>851</v>
      </c>
      <c r="E6287" t="s">
        <v>15399</v>
      </c>
      <c r="F6287" s="4">
        <v>11216</v>
      </c>
      <c r="G6287" s="13" t="s">
        <v>4662</v>
      </c>
      <c r="H6287" s="13" t="s">
        <v>9230</v>
      </c>
      <c r="I6287" s="1">
        <v>4067998</v>
      </c>
      <c r="J6287" s="1">
        <v>-739452</v>
      </c>
      <c r="K6287" t="s">
        <v>40</v>
      </c>
      <c r="L6287" s="20">
        <v>45</v>
      </c>
      <c r="M6287" s="4">
        <v>1</v>
      </c>
      <c r="N6287" s="4">
        <v>0</v>
      </c>
      <c r="O6287" s="2">
        <v>43647</v>
      </c>
      <c r="P6287" s="3">
        <v>0.03</v>
      </c>
      <c r="Q6287" s="4">
        <v>1</v>
      </c>
      <c r="R6287" s="3">
        <v>6.9</v>
      </c>
      <c r="S62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7" t="str">
        <f>IF(AIRBNB[[#This Row],[RUIDO(dB)]]&lt;=4,"Silencioso",IF(AIRBNB[[#This Row],[RUIDO(dB)]]&lt;=5.5,"Poco Ruidoso","Ruidoso"))</f>
        <v>Ruidoso</v>
      </c>
      <c r="U6287" t="str">
        <f>IF(AND(AIRBNB[[#This Row],[PRECIO]]&lt;50,AIRBNB[[#This Row],[MIN_NOCHES]]&gt;3),"Dentro del presupuesto","No considerar")</f>
        <v>No considerar</v>
      </c>
      <c r="V6287" t="str">
        <f>VLOOKUP(AIRBNB[[#This Row],[HOST_ID]],Super_host[],5,FALSE)</f>
        <v>Host</v>
      </c>
    </row>
    <row r="6288" spans="1:22">
      <c r="A6288" s="4">
        <v>5538410</v>
      </c>
      <c r="B6288" t="s">
        <v>15400</v>
      </c>
      <c r="C6288" s="4">
        <v>26377263</v>
      </c>
      <c r="D6288" t="s">
        <v>8011</v>
      </c>
      <c r="E6288" t="s">
        <v>15401</v>
      </c>
      <c r="F6288" s="4">
        <v>11203</v>
      </c>
      <c r="G6288" s="13" t="s">
        <v>4662</v>
      </c>
      <c r="H6288" s="13" t="s">
        <v>9306</v>
      </c>
      <c r="I6288" s="1">
        <v>4065546</v>
      </c>
      <c r="J6288" s="1">
        <v>-7394619</v>
      </c>
      <c r="K6288" t="s">
        <v>40</v>
      </c>
      <c r="L6288" s="20">
        <v>45</v>
      </c>
      <c r="M6288" s="4">
        <v>30</v>
      </c>
      <c r="N6288" s="4">
        <v>0</v>
      </c>
      <c r="O6288" s="2">
        <v>42238</v>
      </c>
      <c r="P6288" s="3">
        <v>0.04</v>
      </c>
      <c r="Q6288" s="4">
        <v>1</v>
      </c>
      <c r="R6288" s="3">
        <v>6.9</v>
      </c>
      <c r="S62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8" t="str">
        <f>IF(AIRBNB[[#This Row],[RUIDO(dB)]]&lt;=4,"Silencioso",IF(AIRBNB[[#This Row],[RUIDO(dB)]]&lt;=5.5,"Poco Ruidoso","Ruidoso"))</f>
        <v>Ruidoso</v>
      </c>
      <c r="U6288" t="str">
        <f>IF(AND(AIRBNB[[#This Row],[PRECIO]]&lt;50,AIRBNB[[#This Row],[MIN_NOCHES]]&gt;3),"Dentro del presupuesto","No considerar")</f>
        <v>Dentro del presupuesto</v>
      </c>
      <c r="V6288" t="str">
        <f>VLOOKUP(AIRBNB[[#This Row],[HOST_ID]],Super_host[],5,FALSE)</f>
        <v>Host</v>
      </c>
    </row>
    <row r="6289" spans="1:22">
      <c r="A6289" s="4">
        <v>6627752</v>
      </c>
      <c r="B6289" t="s">
        <v>12982</v>
      </c>
      <c r="C6289" s="4">
        <v>25599307</v>
      </c>
      <c r="D6289" t="s">
        <v>806</v>
      </c>
      <c r="E6289" t="s">
        <v>12983</v>
      </c>
      <c r="F6289" s="4">
        <v>11226</v>
      </c>
      <c r="G6289" s="13" t="s">
        <v>4662</v>
      </c>
      <c r="H6289" s="13" t="s">
        <v>9427</v>
      </c>
      <c r="I6289" s="1">
        <v>4063915</v>
      </c>
      <c r="J6289" s="1">
        <v>-7395451</v>
      </c>
      <c r="K6289" t="s">
        <v>5</v>
      </c>
      <c r="L6289" s="20">
        <v>45</v>
      </c>
      <c r="M6289" s="4">
        <v>6</v>
      </c>
      <c r="N6289" s="4">
        <v>33</v>
      </c>
      <c r="O6289" s="2">
        <v>42886</v>
      </c>
      <c r="P6289" s="3">
        <v>0.69</v>
      </c>
      <c r="Q6289" s="4">
        <v>1</v>
      </c>
      <c r="R6289" s="3">
        <v>6.9</v>
      </c>
      <c r="S62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89" t="str">
        <f>IF(AIRBNB[[#This Row],[RUIDO(dB)]]&lt;=4,"Silencioso",IF(AIRBNB[[#This Row],[RUIDO(dB)]]&lt;=5.5,"Poco Ruidoso","Ruidoso"))</f>
        <v>Ruidoso</v>
      </c>
      <c r="U6289" t="str">
        <f>IF(AND(AIRBNB[[#This Row],[PRECIO]]&lt;50,AIRBNB[[#This Row],[MIN_NOCHES]]&gt;3),"Dentro del presupuesto","No considerar")</f>
        <v>Dentro del presupuesto</v>
      </c>
      <c r="V6289" t="str">
        <f>VLOOKUP(AIRBNB[[#This Row],[HOST_ID]],Super_host[],5,FALSE)</f>
        <v>Host</v>
      </c>
    </row>
    <row r="6290" spans="1:22">
      <c r="A6290" s="4">
        <v>4830154</v>
      </c>
      <c r="B6290" t="s">
        <v>9090</v>
      </c>
      <c r="C6290" s="4">
        <v>24865745</v>
      </c>
      <c r="D6290" t="s">
        <v>9091</v>
      </c>
      <c r="E6290" t="s">
        <v>9092</v>
      </c>
      <c r="F6290" s="4">
        <v>11416</v>
      </c>
      <c r="G6290" s="13" t="s">
        <v>7897</v>
      </c>
      <c r="H6290" s="13" t="s">
        <v>8039</v>
      </c>
      <c r="I6290" s="1">
        <v>4068337</v>
      </c>
      <c r="J6290" s="1">
        <v>-738431</v>
      </c>
      <c r="K6290" t="s">
        <v>40</v>
      </c>
      <c r="L6290" s="20">
        <v>45</v>
      </c>
      <c r="M6290" s="4">
        <v>1</v>
      </c>
      <c r="N6290" s="4">
        <v>0</v>
      </c>
      <c r="O6290" s="2">
        <v>43080</v>
      </c>
      <c r="P6290" s="3">
        <v>1.18</v>
      </c>
      <c r="Q6290" s="4">
        <v>5</v>
      </c>
      <c r="R6290" s="3">
        <v>6.24</v>
      </c>
      <c r="S62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0" t="str">
        <f>IF(AIRBNB[[#This Row],[RUIDO(dB)]]&lt;=4,"Silencioso",IF(AIRBNB[[#This Row],[RUIDO(dB)]]&lt;=5.5,"Poco Ruidoso","Ruidoso"))</f>
        <v>Ruidoso</v>
      </c>
      <c r="U6290" t="str">
        <f>IF(AND(AIRBNB[[#This Row],[PRECIO]]&lt;50,AIRBNB[[#This Row],[MIN_NOCHES]]&gt;3),"Dentro del presupuesto","No considerar")</f>
        <v>No considerar</v>
      </c>
      <c r="V6290" t="str">
        <f>VLOOKUP(AIRBNB[[#This Row],[HOST_ID]],Super_host[],5,FALSE)</f>
        <v>Host</v>
      </c>
    </row>
    <row r="6291" spans="1:22">
      <c r="A6291" s="4">
        <v>4821218</v>
      </c>
      <c r="B6291" t="s">
        <v>10433</v>
      </c>
      <c r="C6291" s="4">
        <v>24827152</v>
      </c>
      <c r="D6291" t="s">
        <v>3431</v>
      </c>
      <c r="E6291" t="s">
        <v>10434</v>
      </c>
      <c r="F6291" s="4">
        <v>11216</v>
      </c>
      <c r="G6291" s="13" t="s">
        <v>4662</v>
      </c>
      <c r="H6291" s="13" t="s">
        <v>9230</v>
      </c>
      <c r="I6291" s="1">
        <v>4068383</v>
      </c>
      <c r="J6291" s="1">
        <v>-7395298</v>
      </c>
      <c r="K6291" t="s">
        <v>40</v>
      </c>
      <c r="L6291" s="20">
        <v>45</v>
      </c>
      <c r="M6291" s="4">
        <v>3</v>
      </c>
      <c r="N6291" s="4">
        <v>5</v>
      </c>
      <c r="O6291" s="2">
        <v>42375</v>
      </c>
      <c r="P6291" s="3">
        <v>0.09</v>
      </c>
      <c r="Q6291" s="4">
        <v>1</v>
      </c>
      <c r="R6291" s="3">
        <v>6.9</v>
      </c>
      <c r="S62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1" t="str">
        <f>IF(AIRBNB[[#This Row],[RUIDO(dB)]]&lt;=4,"Silencioso",IF(AIRBNB[[#This Row],[RUIDO(dB)]]&lt;=5.5,"Poco Ruidoso","Ruidoso"))</f>
        <v>Ruidoso</v>
      </c>
      <c r="U6291" t="str">
        <f>IF(AND(AIRBNB[[#This Row],[PRECIO]]&lt;50,AIRBNB[[#This Row],[MIN_NOCHES]]&gt;3),"Dentro del presupuesto","No considerar")</f>
        <v>No considerar</v>
      </c>
      <c r="V6291" t="str">
        <f>VLOOKUP(AIRBNB[[#This Row],[HOST_ID]],Super_host[],5,FALSE)</f>
        <v>Host</v>
      </c>
    </row>
    <row r="6292" spans="1:22">
      <c r="A6292" s="4">
        <v>6480685</v>
      </c>
      <c r="B6292" t="s">
        <v>8479</v>
      </c>
      <c r="C6292" s="4">
        <v>24597265</v>
      </c>
      <c r="D6292" t="s">
        <v>8142</v>
      </c>
      <c r="E6292" t="s">
        <v>8480</v>
      </c>
      <c r="F6292" s="4">
        <v>11105</v>
      </c>
      <c r="G6292" s="13" t="s">
        <v>7897</v>
      </c>
      <c r="H6292" s="13" t="s">
        <v>7898</v>
      </c>
      <c r="I6292" s="1">
        <v>4077209</v>
      </c>
      <c r="J6292" s="1">
        <v>-7391082</v>
      </c>
      <c r="K6292" t="s">
        <v>40</v>
      </c>
      <c r="L6292" s="20">
        <v>45</v>
      </c>
      <c r="M6292" s="4">
        <v>6</v>
      </c>
      <c r="N6292" s="4">
        <v>25</v>
      </c>
      <c r="O6292" s="2">
        <v>43468</v>
      </c>
      <c r="P6292" s="3">
        <v>0.53</v>
      </c>
      <c r="Q6292" s="4">
        <v>5</v>
      </c>
      <c r="R6292" s="3">
        <v>6.24</v>
      </c>
      <c r="S62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2" t="str">
        <f>IF(AIRBNB[[#This Row],[RUIDO(dB)]]&lt;=4,"Silencioso",IF(AIRBNB[[#This Row],[RUIDO(dB)]]&lt;=5.5,"Poco Ruidoso","Ruidoso"))</f>
        <v>Ruidoso</v>
      </c>
      <c r="U6292" t="str">
        <f>IF(AND(AIRBNB[[#This Row],[PRECIO]]&lt;50,AIRBNB[[#This Row],[MIN_NOCHES]]&gt;3),"Dentro del presupuesto","No considerar")</f>
        <v>Dentro del presupuesto</v>
      </c>
      <c r="V6292" t="str">
        <f>VLOOKUP(AIRBNB[[#This Row],[HOST_ID]],Super_host[],5,FALSE)</f>
        <v>Host</v>
      </c>
    </row>
    <row r="6293" spans="1:22">
      <c r="A6293" s="4">
        <v>6472275</v>
      </c>
      <c r="B6293" t="s">
        <v>8141</v>
      </c>
      <c r="C6293" s="4">
        <v>24597265</v>
      </c>
      <c r="D6293" t="s">
        <v>8142</v>
      </c>
      <c r="E6293" t="s">
        <v>8143</v>
      </c>
      <c r="F6293" s="4">
        <v>11105</v>
      </c>
      <c r="G6293" s="13" t="s">
        <v>7897</v>
      </c>
      <c r="H6293" s="13" t="s">
        <v>7898</v>
      </c>
      <c r="I6293" s="1">
        <v>4077077</v>
      </c>
      <c r="J6293" s="1">
        <v>-7390903</v>
      </c>
      <c r="K6293" t="s">
        <v>40</v>
      </c>
      <c r="L6293" s="20">
        <v>45</v>
      </c>
      <c r="M6293" s="4">
        <v>6</v>
      </c>
      <c r="N6293" s="4">
        <v>4</v>
      </c>
      <c r="O6293" s="2">
        <v>42901</v>
      </c>
      <c r="P6293" s="3">
        <v>0.09</v>
      </c>
      <c r="Q6293" s="4">
        <v>5</v>
      </c>
      <c r="R6293" s="3">
        <v>6.24</v>
      </c>
      <c r="S62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3" t="str">
        <f>IF(AIRBNB[[#This Row],[RUIDO(dB)]]&lt;=4,"Silencioso",IF(AIRBNB[[#This Row],[RUIDO(dB)]]&lt;=5.5,"Poco Ruidoso","Ruidoso"))</f>
        <v>Ruidoso</v>
      </c>
      <c r="U6293" t="str">
        <f>IF(AND(AIRBNB[[#This Row],[PRECIO]]&lt;50,AIRBNB[[#This Row],[MIN_NOCHES]]&gt;3),"Dentro del presupuesto","No considerar")</f>
        <v>Dentro del presupuesto</v>
      </c>
      <c r="V6293" t="str">
        <f>VLOOKUP(AIRBNB[[#This Row],[HOST_ID]],Super_host[],5,FALSE)</f>
        <v>Host</v>
      </c>
    </row>
    <row r="6294" spans="1:22">
      <c r="A6294" s="4">
        <v>5162580</v>
      </c>
      <c r="B6294" t="s">
        <v>6386</v>
      </c>
      <c r="C6294" s="4">
        <v>23719409</v>
      </c>
      <c r="D6294" t="s">
        <v>5008</v>
      </c>
      <c r="E6294" t="s">
        <v>4885</v>
      </c>
      <c r="F6294" s="4">
        <v>10031</v>
      </c>
      <c r="G6294" s="13" t="s">
        <v>124</v>
      </c>
      <c r="H6294" s="13" t="s">
        <v>148</v>
      </c>
      <c r="I6294" s="1">
        <v>4082801</v>
      </c>
      <c r="J6294" s="1">
        <v>-7395167</v>
      </c>
      <c r="K6294" t="s">
        <v>40</v>
      </c>
      <c r="L6294" s="20">
        <v>45</v>
      </c>
      <c r="M6294" s="4">
        <v>1</v>
      </c>
      <c r="N6294" s="4">
        <v>205</v>
      </c>
      <c r="O6294" s="2">
        <v>43637</v>
      </c>
      <c r="P6294" s="3">
        <v>3.86</v>
      </c>
      <c r="Q6294" s="4">
        <v>1</v>
      </c>
      <c r="R6294" s="3">
        <v>5.6</v>
      </c>
      <c r="S62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4" t="str">
        <f>IF(AIRBNB[[#This Row],[RUIDO(dB)]]&lt;=4,"Silencioso",IF(AIRBNB[[#This Row],[RUIDO(dB)]]&lt;=5.5,"Poco Ruidoso","Ruidoso"))</f>
        <v>Ruidoso</v>
      </c>
      <c r="U6294" t="str">
        <f>IF(AND(AIRBNB[[#This Row],[PRECIO]]&lt;50,AIRBNB[[#This Row],[MIN_NOCHES]]&gt;3),"Dentro del presupuesto","No considerar")</f>
        <v>No considerar</v>
      </c>
      <c r="V6294" t="str">
        <f>VLOOKUP(AIRBNB[[#This Row],[HOST_ID]],Super_host[],5,FALSE)</f>
        <v>Host</v>
      </c>
    </row>
    <row r="6295" spans="1:22">
      <c r="A6295" s="4">
        <v>4545999</v>
      </c>
      <c r="B6295" t="s">
        <v>13400</v>
      </c>
      <c r="C6295" s="4">
        <v>23570473</v>
      </c>
      <c r="D6295" t="s">
        <v>1110</v>
      </c>
      <c r="E6295" t="s">
        <v>13401</v>
      </c>
      <c r="F6295" s="4">
        <v>11216</v>
      </c>
      <c r="G6295" s="13" t="s">
        <v>4662</v>
      </c>
      <c r="H6295" s="13" t="s">
        <v>9252</v>
      </c>
      <c r="I6295" s="1">
        <v>4067414</v>
      </c>
      <c r="J6295" s="1">
        <v>-7395368</v>
      </c>
      <c r="K6295" t="s">
        <v>40</v>
      </c>
      <c r="L6295" s="20">
        <v>45</v>
      </c>
      <c r="M6295" s="4">
        <v>1</v>
      </c>
      <c r="N6295" s="4">
        <v>22</v>
      </c>
      <c r="O6295" s="2">
        <v>43648</v>
      </c>
      <c r="P6295" s="3">
        <v>0.96</v>
      </c>
      <c r="Q6295" s="4">
        <v>1</v>
      </c>
      <c r="R6295" s="3">
        <v>6.9</v>
      </c>
      <c r="S62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5" t="str">
        <f>IF(AIRBNB[[#This Row],[RUIDO(dB)]]&lt;=4,"Silencioso",IF(AIRBNB[[#This Row],[RUIDO(dB)]]&lt;=5.5,"Poco Ruidoso","Ruidoso"))</f>
        <v>Ruidoso</v>
      </c>
      <c r="U6295" t="str">
        <f>IF(AND(AIRBNB[[#This Row],[PRECIO]]&lt;50,AIRBNB[[#This Row],[MIN_NOCHES]]&gt;3),"Dentro del presupuesto","No considerar")</f>
        <v>No considerar</v>
      </c>
      <c r="V6295" t="str">
        <f>VLOOKUP(AIRBNB[[#This Row],[HOST_ID]],Super_host[],5,FALSE)</f>
        <v>Host</v>
      </c>
    </row>
    <row r="6296" spans="1:22">
      <c r="A6296" s="4">
        <v>4968798</v>
      </c>
      <c r="B6296" t="s">
        <v>8501</v>
      </c>
      <c r="C6296" s="4">
        <v>23345098</v>
      </c>
      <c r="D6296" t="s">
        <v>3372</v>
      </c>
      <c r="E6296" t="s">
        <v>8502</v>
      </c>
      <c r="F6296" s="4">
        <v>11369</v>
      </c>
      <c r="G6296" s="13" t="s">
        <v>7897</v>
      </c>
      <c r="H6296" s="13" t="s">
        <v>8394</v>
      </c>
      <c r="I6296" s="1">
        <v>4075703</v>
      </c>
      <c r="J6296" s="1">
        <v>-7387667</v>
      </c>
      <c r="K6296" t="s">
        <v>40</v>
      </c>
      <c r="L6296" s="20">
        <v>45</v>
      </c>
      <c r="M6296" s="4">
        <v>7</v>
      </c>
      <c r="N6296" s="4">
        <v>30</v>
      </c>
      <c r="O6296" s="2">
        <v>43569</v>
      </c>
      <c r="P6296" s="3">
        <v>0.56000000000000005</v>
      </c>
      <c r="Q6296" s="4">
        <v>5</v>
      </c>
      <c r="R6296" s="3">
        <v>6.24</v>
      </c>
      <c r="S62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6" t="str">
        <f>IF(AIRBNB[[#This Row],[RUIDO(dB)]]&lt;=4,"Silencioso",IF(AIRBNB[[#This Row],[RUIDO(dB)]]&lt;=5.5,"Poco Ruidoso","Ruidoso"))</f>
        <v>Ruidoso</v>
      </c>
      <c r="U6296" t="str">
        <f>IF(AND(AIRBNB[[#This Row],[PRECIO]]&lt;50,AIRBNB[[#This Row],[MIN_NOCHES]]&gt;3),"Dentro del presupuesto","No considerar")</f>
        <v>Dentro del presupuesto</v>
      </c>
      <c r="V6296" t="str">
        <f>VLOOKUP(AIRBNB[[#This Row],[HOST_ID]],Super_host[],5,FALSE)</f>
        <v>Host</v>
      </c>
    </row>
    <row r="6297" spans="1:22">
      <c r="A6297" s="4">
        <v>4662584</v>
      </c>
      <c r="B6297" t="s">
        <v>1353</v>
      </c>
      <c r="C6297" s="4">
        <v>20559017</v>
      </c>
      <c r="D6297" t="s">
        <v>740</v>
      </c>
      <c r="E6297" t="s">
        <v>1354</v>
      </c>
      <c r="F6297" s="4">
        <v>10029</v>
      </c>
      <c r="G6297" s="13" t="s">
        <v>124</v>
      </c>
      <c r="H6297" s="13" t="s">
        <v>219</v>
      </c>
      <c r="I6297" s="1">
        <v>4078644</v>
      </c>
      <c r="J6297" s="1">
        <v>-739438</v>
      </c>
      <c r="K6297" t="s">
        <v>40</v>
      </c>
      <c r="L6297" s="20">
        <v>45</v>
      </c>
      <c r="M6297" s="4">
        <v>30</v>
      </c>
      <c r="N6297" s="4">
        <v>4</v>
      </c>
      <c r="O6297" s="2">
        <v>43145</v>
      </c>
      <c r="P6297" s="3">
        <v>0.08</v>
      </c>
      <c r="Q6297" s="4">
        <v>1</v>
      </c>
      <c r="R6297" s="3">
        <v>5.6</v>
      </c>
      <c r="S62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7" t="str">
        <f>IF(AIRBNB[[#This Row],[RUIDO(dB)]]&lt;=4,"Silencioso",IF(AIRBNB[[#This Row],[RUIDO(dB)]]&lt;=5.5,"Poco Ruidoso","Ruidoso"))</f>
        <v>Ruidoso</v>
      </c>
      <c r="U6297" t="str">
        <f>IF(AND(AIRBNB[[#This Row],[PRECIO]]&lt;50,AIRBNB[[#This Row],[MIN_NOCHES]]&gt;3),"Dentro del presupuesto","No considerar")</f>
        <v>Dentro del presupuesto</v>
      </c>
      <c r="V6297" t="str">
        <f>VLOOKUP(AIRBNB[[#This Row],[HOST_ID]],Super_host[],5,FALSE)</f>
        <v>Host</v>
      </c>
    </row>
    <row r="6298" spans="1:22">
      <c r="A6298" s="4">
        <v>4258443</v>
      </c>
      <c r="B6298" t="s">
        <v>15540</v>
      </c>
      <c r="C6298" s="4">
        <v>20408723</v>
      </c>
      <c r="D6298" t="s">
        <v>1380</v>
      </c>
      <c r="E6298" t="s">
        <v>15541</v>
      </c>
      <c r="F6298" s="4">
        <v>11237</v>
      </c>
      <c r="G6298" s="13" t="s">
        <v>4662</v>
      </c>
      <c r="H6298" s="13" t="s">
        <v>9274</v>
      </c>
      <c r="I6298" s="1">
        <v>4069863</v>
      </c>
      <c r="J6298" s="1">
        <v>-7391235</v>
      </c>
      <c r="K6298" t="s">
        <v>40</v>
      </c>
      <c r="L6298" s="20">
        <v>45</v>
      </c>
      <c r="M6298" s="4">
        <v>3</v>
      </c>
      <c r="N6298" s="4">
        <v>0</v>
      </c>
      <c r="O6298" s="2">
        <v>42575</v>
      </c>
      <c r="P6298" s="3">
        <v>0.14000000000000001</v>
      </c>
      <c r="Q6298" s="4">
        <v>1</v>
      </c>
      <c r="R6298" s="3">
        <v>6.9</v>
      </c>
      <c r="S62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8" t="str">
        <f>IF(AIRBNB[[#This Row],[RUIDO(dB)]]&lt;=4,"Silencioso",IF(AIRBNB[[#This Row],[RUIDO(dB)]]&lt;=5.5,"Poco Ruidoso","Ruidoso"))</f>
        <v>Ruidoso</v>
      </c>
      <c r="U6298" t="str">
        <f>IF(AND(AIRBNB[[#This Row],[PRECIO]]&lt;50,AIRBNB[[#This Row],[MIN_NOCHES]]&gt;3),"Dentro del presupuesto","No considerar")</f>
        <v>No considerar</v>
      </c>
      <c r="V6298" t="str">
        <f>VLOOKUP(AIRBNB[[#This Row],[HOST_ID]],Super_host[],5,FALSE)</f>
        <v>Host</v>
      </c>
    </row>
    <row r="6299" spans="1:22">
      <c r="A6299" s="4">
        <v>3911453</v>
      </c>
      <c r="B6299" t="s">
        <v>2617</v>
      </c>
      <c r="C6299" s="4">
        <v>20260083</v>
      </c>
      <c r="D6299" t="s">
        <v>2618</v>
      </c>
      <c r="E6299" t="s">
        <v>2619</v>
      </c>
      <c r="F6299" s="4">
        <v>10029</v>
      </c>
      <c r="G6299" s="13" t="s">
        <v>124</v>
      </c>
      <c r="H6299" s="13" t="s">
        <v>219</v>
      </c>
      <c r="I6299" s="1">
        <v>4079332</v>
      </c>
      <c r="J6299" s="1">
        <v>-7394105</v>
      </c>
      <c r="K6299" t="s">
        <v>268</v>
      </c>
      <c r="L6299" s="20">
        <v>45</v>
      </c>
      <c r="M6299" s="4">
        <v>1</v>
      </c>
      <c r="N6299" s="4">
        <v>6</v>
      </c>
      <c r="O6299" s="2">
        <v>42992</v>
      </c>
      <c r="P6299" s="3">
        <v>0.21</v>
      </c>
      <c r="Q6299" s="4">
        <v>1</v>
      </c>
      <c r="R6299" s="3">
        <v>5.6</v>
      </c>
      <c r="S62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299" t="str">
        <f>IF(AIRBNB[[#This Row],[RUIDO(dB)]]&lt;=4,"Silencioso",IF(AIRBNB[[#This Row],[RUIDO(dB)]]&lt;=5.5,"Poco Ruidoso","Ruidoso"))</f>
        <v>Ruidoso</v>
      </c>
      <c r="U6299" t="str">
        <f>IF(AND(AIRBNB[[#This Row],[PRECIO]]&lt;50,AIRBNB[[#This Row],[MIN_NOCHES]]&gt;3),"Dentro del presupuesto","No considerar")</f>
        <v>No considerar</v>
      </c>
      <c r="V6299" t="str">
        <f>VLOOKUP(AIRBNB[[#This Row],[HOST_ID]],Super_host[],5,FALSE)</f>
        <v>Host</v>
      </c>
    </row>
    <row r="6300" spans="1:22">
      <c r="A6300" s="4">
        <v>4532913</v>
      </c>
      <c r="B6300" t="s">
        <v>15319</v>
      </c>
      <c r="C6300" s="4">
        <v>20164579</v>
      </c>
      <c r="D6300" t="s">
        <v>1066</v>
      </c>
      <c r="E6300" t="s">
        <v>15320</v>
      </c>
      <c r="F6300" s="4">
        <v>11249</v>
      </c>
      <c r="G6300" s="13" t="s">
        <v>4662</v>
      </c>
      <c r="H6300" s="13" t="s">
        <v>9218</v>
      </c>
      <c r="I6300" s="1">
        <v>4071909</v>
      </c>
      <c r="J6300" s="1">
        <v>-7395998</v>
      </c>
      <c r="K6300" t="s">
        <v>40</v>
      </c>
      <c r="L6300" s="20">
        <v>45</v>
      </c>
      <c r="M6300" s="4">
        <v>1</v>
      </c>
      <c r="N6300" s="4">
        <v>170</v>
      </c>
      <c r="O6300" s="2">
        <v>43636</v>
      </c>
      <c r="P6300" s="3">
        <v>5.9</v>
      </c>
      <c r="Q6300" s="4">
        <v>1</v>
      </c>
      <c r="R6300" s="3">
        <v>6.9</v>
      </c>
      <c r="S63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0" t="str">
        <f>IF(AIRBNB[[#This Row],[RUIDO(dB)]]&lt;=4,"Silencioso",IF(AIRBNB[[#This Row],[RUIDO(dB)]]&lt;=5.5,"Poco Ruidoso","Ruidoso"))</f>
        <v>Ruidoso</v>
      </c>
      <c r="U6300" t="str">
        <f>IF(AND(AIRBNB[[#This Row],[PRECIO]]&lt;50,AIRBNB[[#This Row],[MIN_NOCHES]]&gt;3),"Dentro del presupuesto","No considerar")</f>
        <v>No considerar</v>
      </c>
      <c r="V6300" t="str">
        <f>VLOOKUP(AIRBNB[[#This Row],[HOST_ID]],Super_host[],5,FALSE)</f>
        <v>Host</v>
      </c>
    </row>
    <row r="6301" spans="1:22">
      <c r="A6301" s="4">
        <v>3835633</v>
      </c>
      <c r="B6301" t="s">
        <v>12227</v>
      </c>
      <c r="C6301" s="4">
        <v>19708200</v>
      </c>
      <c r="D6301" t="s">
        <v>5766</v>
      </c>
      <c r="E6301" t="s">
        <v>12228</v>
      </c>
      <c r="F6301" s="4">
        <v>11236</v>
      </c>
      <c r="G6301" s="13" t="s">
        <v>4662</v>
      </c>
      <c r="H6301" s="13" t="s">
        <v>11075</v>
      </c>
      <c r="I6301" s="1">
        <v>4063888</v>
      </c>
      <c r="J6301" s="1">
        <v>-7391729</v>
      </c>
      <c r="K6301" t="s">
        <v>40</v>
      </c>
      <c r="L6301" s="20">
        <v>45</v>
      </c>
      <c r="M6301" s="4">
        <v>3</v>
      </c>
      <c r="N6301" s="4">
        <v>23</v>
      </c>
      <c r="O6301" s="2">
        <v>43639</v>
      </c>
      <c r="P6301" s="3">
        <v>0.39</v>
      </c>
      <c r="Q6301" s="4">
        <v>1</v>
      </c>
      <c r="R6301" s="3">
        <v>6.9</v>
      </c>
      <c r="S63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1" t="str">
        <f>IF(AIRBNB[[#This Row],[RUIDO(dB)]]&lt;=4,"Silencioso",IF(AIRBNB[[#This Row],[RUIDO(dB)]]&lt;=5.5,"Poco Ruidoso","Ruidoso"))</f>
        <v>Ruidoso</v>
      </c>
      <c r="U6301" t="str">
        <f>IF(AND(AIRBNB[[#This Row],[PRECIO]]&lt;50,AIRBNB[[#This Row],[MIN_NOCHES]]&gt;3),"Dentro del presupuesto","No considerar")</f>
        <v>No considerar</v>
      </c>
      <c r="V6301" t="str">
        <f>VLOOKUP(AIRBNB[[#This Row],[HOST_ID]],Super_host[],5,FALSE)</f>
        <v>Host</v>
      </c>
    </row>
    <row r="6302" spans="1:22">
      <c r="A6302" s="4">
        <v>3808358</v>
      </c>
      <c r="B6302" t="s">
        <v>7954</v>
      </c>
      <c r="C6302" s="4">
        <v>19569282</v>
      </c>
      <c r="D6302" t="s">
        <v>6579</v>
      </c>
      <c r="E6302" t="s">
        <v>7955</v>
      </c>
      <c r="F6302" s="4">
        <v>11106</v>
      </c>
      <c r="G6302" s="13" t="s">
        <v>7897</v>
      </c>
      <c r="H6302" s="13" t="s">
        <v>7940</v>
      </c>
      <c r="I6302" s="1">
        <v>4076315</v>
      </c>
      <c r="J6302" s="1">
        <v>-7392709</v>
      </c>
      <c r="K6302" t="s">
        <v>40</v>
      </c>
      <c r="L6302" s="20">
        <v>45</v>
      </c>
      <c r="M6302" s="4">
        <v>14</v>
      </c>
      <c r="N6302" s="4">
        <v>1</v>
      </c>
      <c r="O6302" s="2">
        <v>41867</v>
      </c>
      <c r="P6302" s="3">
        <v>0.02</v>
      </c>
      <c r="Q6302" s="4">
        <v>5</v>
      </c>
      <c r="R6302" s="3">
        <v>6.24</v>
      </c>
      <c r="S63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2" t="str">
        <f>IF(AIRBNB[[#This Row],[RUIDO(dB)]]&lt;=4,"Silencioso",IF(AIRBNB[[#This Row],[RUIDO(dB)]]&lt;=5.5,"Poco Ruidoso","Ruidoso"))</f>
        <v>Ruidoso</v>
      </c>
      <c r="U6302" t="str">
        <f>IF(AND(AIRBNB[[#This Row],[PRECIO]]&lt;50,AIRBNB[[#This Row],[MIN_NOCHES]]&gt;3),"Dentro del presupuesto","No considerar")</f>
        <v>Dentro del presupuesto</v>
      </c>
      <c r="V6302" t="str">
        <f>VLOOKUP(AIRBNB[[#This Row],[HOST_ID]],Super_host[],5,FALSE)</f>
        <v>Host</v>
      </c>
    </row>
    <row r="6303" spans="1:22">
      <c r="A6303" s="4">
        <v>3811186</v>
      </c>
      <c r="B6303" t="s">
        <v>13940</v>
      </c>
      <c r="C6303" s="4">
        <v>19524858</v>
      </c>
      <c r="D6303" t="s">
        <v>13941</v>
      </c>
      <c r="E6303" t="s">
        <v>13942</v>
      </c>
      <c r="F6303" s="4">
        <v>11225</v>
      </c>
      <c r="G6303" s="13" t="s">
        <v>4662</v>
      </c>
      <c r="H6303" s="13" t="s">
        <v>9481</v>
      </c>
      <c r="I6303" s="1">
        <v>4066082</v>
      </c>
      <c r="J6303" s="1">
        <v>-7395419</v>
      </c>
      <c r="K6303" t="s">
        <v>40</v>
      </c>
      <c r="L6303" s="20">
        <v>45</v>
      </c>
      <c r="M6303" s="4">
        <v>1</v>
      </c>
      <c r="N6303" s="4">
        <v>52</v>
      </c>
      <c r="O6303" s="2">
        <v>43366</v>
      </c>
      <c r="P6303" s="3">
        <v>1.44</v>
      </c>
      <c r="Q6303" s="4">
        <v>1</v>
      </c>
      <c r="R6303" s="3">
        <v>6.9</v>
      </c>
      <c r="S63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3" t="str">
        <f>IF(AIRBNB[[#This Row],[RUIDO(dB)]]&lt;=4,"Silencioso",IF(AIRBNB[[#This Row],[RUIDO(dB)]]&lt;=5.5,"Poco Ruidoso","Ruidoso"))</f>
        <v>Ruidoso</v>
      </c>
      <c r="U6303" t="str">
        <f>IF(AND(AIRBNB[[#This Row],[PRECIO]]&lt;50,AIRBNB[[#This Row],[MIN_NOCHES]]&gt;3),"Dentro del presupuesto","No considerar")</f>
        <v>No considerar</v>
      </c>
      <c r="V6303" t="str">
        <f>VLOOKUP(AIRBNB[[#This Row],[HOST_ID]],Super_host[],5,FALSE)</f>
        <v>Host</v>
      </c>
    </row>
    <row r="6304" spans="1:22">
      <c r="A6304" s="4">
        <v>3728309</v>
      </c>
      <c r="B6304" t="s">
        <v>11918</v>
      </c>
      <c r="C6304" s="4">
        <v>19046961</v>
      </c>
      <c r="D6304" t="s">
        <v>892</v>
      </c>
      <c r="E6304" t="s">
        <v>11919</v>
      </c>
      <c r="F6304" s="4">
        <v>11221</v>
      </c>
      <c r="G6304" s="13" t="s">
        <v>4662</v>
      </c>
      <c r="H6304" s="13" t="s">
        <v>9230</v>
      </c>
      <c r="I6304" s="1">
        <v>4068905</v>
      </c>
      <c r="J6304" s="1">
        <v>-7392685</v>
      </c>
      <c r="K6304" t="s">
        <v>40</v>
      </c>
      <c r="L6304" s="20">
        <v>45</v>
      </c>
      <c r="M6304" s="4">
        <v>5</v>
      </c>
      <c r="N6304" s="4">
        <v>8</v>
      </c>
      <c r="O6304" s="2">
        <v>43586</v>
      </c>
      <c r="P6304" s="3">
        <v>0.31</v>
      </c>
      <c r="Q6304" s="4">
        <v>1</v>
      </c>
      <c r="R6304" s="3">
        <v>6.9</v>
      </c>
      <c r="S63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4" t="str">
        <f>IF(AIRBNB[[#This Row],[RUIDO(dB)]]&lt;=4,"Silencioso",IF(AIRBNB[[#This Row],[RUIDO(dB)]]&lt;=5.5,"Poco Ruidoso","Ruidoso"))</f>
        <v>Ruidoso</v>
      </c>
      <c r="U6304" t="str">
        <f>IF(AND(AIRBNB[[#This Row],[PRECIO]]&lt;50,AIRBNB[[#This Row],[MIN_NOCHES]]&gt;3),"Dentro del presupuesto","No considerar")</f>
        <v>Dentro del presupuesto</v>
      </c>
      <c r="V6304" t="str">
        <f>VLOOKUP(AIRBNB[[#This Row],[HOST_ID]],Super_host[],5,FALSE)</f>
        <v>Host</v>
      </c>
    </row>
    <row r="6305" spans="1:22">
      <c r="A6305" s="4">
        <v>6302996</v>
      </c>
      <c r="B6305" t="s">
        <v>293</v>
      </c>
      <c r="C6305" s="4">
        <v>18671223</v>
      </c>
      <c r="D6305" t="s">
        <v>294</v>
      </c>
      <c r="E6305" t="s">
        <v>295</v>
      </c>
      <c r="F6305" s="4">
        <v>10033</v>
      </c>
      <c r="G6305" s="13" t="s">
        <v>124</v>
      </c>
      <c r="H6305" s="13" t="s">
        <v>125</v>
      </c>
      <c r="I6305" s="1">
        <v>4084773</v>
      </c>
      <c r="J6305" s="1">
        <v>-7393346</v>
      </c>
      <c r="K6305" t="s">
        <v>40</v>
      </c>
      <c r="L6305" s="20">
        <v>45</v>
      </c>
      <c r="M6305" s="4">
        <v>1</v>
      </c>
      <c r="N6305" s="4">
        <v>1</v>
      </c>
      <c r="O6305" s="2">
        <v>42181</v>
      </c>
      <c r="P6305" s="3">
        <v>0.02</v>
      </c>
      <c r="Q6305" s="4">
        <v>1</v>
      </c>
      <c r="R6305" s="3">
        <v>5.6</v>
      </c>
      <c r="S63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5" t="str">
        <f>IF(AIRBNB[[#This Row],[RUIDO(dB)]]&lt;=4,"Silencioso",IF(AIRBNB[[#This Row],[RUIDO(dB)]]&lt;=5.5,"Poco Ruidoso","Ruidoso"))</f>
        <v>Ruidoso</v>
      </c>
      <c r="U6305" t="str">
        <f>IF(AND(AIRBNB[[#This Row],[PRECIO]]&lt;50,AIRBNB[[#This Row],[MIN_NOCHES]]&gt;3),"Dentro del presupuesto","No considerar")</f>
        <v>No considerar</v>
      </c>
      <c r="V6305" t="str">
        <f>VLOOKUP(AIRBNB[[#This Row],[HOST_ID]],Super_host[],5,FALSE)</f>
        <v>Host</v>
      </c>
    </row>
    <row r="6306" spans="1:22">
      <c r="A6306" s="4">
        <v>3611620</v>
      </c>
      <c r="B6306" t="s">
        <v>11689</v>
      </c>
      <c r="C6306" s="4">
        <v>18198406</v>
      </c>
      <c r="D6306" t="s">
        <v>1918</v>
      </c>
      <c r="E6306" t="s">
        <v>11690</v>
      </c>
      <c r="F6306" s="4">
        <v>11221</v>
      </c>
      <c r="G6306" s="13" t="s">
        <v>4662</v>
      </c>
      <c r="H6306" s="13" t="s">
        <v>9230</v>
      </c>
      <c r="I6306" s="1">
        <v>40692</v>
      </c>
      <c r="J6306" s="1">
        <v>-7393852</v>
      </c>
      <c r="K6306" t="s">
        <v>40</v>
      </c>
      <c r="L6306" s="20">
        <v>45</v>
      </c>
      <c r="M6306" s="4">
        <v>1</v>
      </c>
      <c r="N6306" s="4">
        <v>13</v>
      </c>
      <c r="O6306" s="2">
        <v>42947</v>
      </c>
      <c r="P6306" s="3">
        <v>0.26</v>
      </c>
      <c r="Q6306" s="4">
        <v>1</v>
      </c>
      <c r="R6306" s="3">
        <v>6.9</v>
      </c>
      <c r="S63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6" t="str">
        <f>IF(AIRBNB[[#This Row],[RUIDO(dB)]]&lt;=4,"Silencioso",IF(AIRBNB[[#This Row],[RUIDO(dB)]]&lt;=5.5,"Poco Ruidoso","Ruidoso"))</f>
        <v>Ruidoso</v>
      </c>
      <c r="U6306" t="str">
        <f>IF(AND(AIRBNB[[#This Row],[PRECIO]]&lt;50,AIRBNB[[#This Row],[MIN_NOCHES]]&gt;3),"Dentro del presupuesto","No considerar")</f>
        <v>No considerar</v>
      </c>
      <c r="V6306" t="str">
        <f>VLOOKUP(AIRBNB[[#This Row],[HOST_ID]],Super_host[],5,FALSE)</f>
        <v>Host</v>
      </c>
    </row>
    <row r="6307" spans="1:22">
      <c r="A6307" s="4">
        <v>5445743</v>
      </c>
      <c r="B6307" t="s">
        <v>13200</v>
      </c>
      <c r="C6307" s="4">
        <v>17246368</v>
      </c>
      <c r="D6307" t="s">
        <v>2197</v>
      </c>
      <c r="E6307" t="s">
        <v>13201</v>
      </c>
      <c r="F6307" s="4">
        <v>11216</v>
      </c>
      <c r="G6307" s="13" t="s">
        <v>4662</v>
      </c>
      <c r="H6307" s="13" t="s">
        <v>9230</v>
      </c>
      <c r="I6307" s="1">
        <v>406848</v>
      </c>
      <c r="J6307" s="1">
        <v>-7394939</v>
      </c>
      <c r="K6307" t="s">
        <v>40</v>
      </c>
      <c r="L6307" s="20">
        <v>45</v>
      </c>
      <c r="M6307" s="4">
        <v>2</v>
      </c>
      <c r="N6307" s="4">
        <v>43</v>
      </c>
      <c r="O6307" s="2">
        <v>43553</v>
      </c>
      <c r="P6307" s="3">
        <v>0.82</v>
      </c>
      <c r="Q6307" s="4">
        <v>1</v>
      </c>
      <c r="R6307" s="3">
        <v>6.9</v>
      </c>
      <c r="S63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7" t="str">
        <f>IF(AIRBNB[[#This Row],[RUIDO(dB)]]&lt;=4,"Silencioso",IF(AIRBNB[[#This Row],[RUIDO(dB)]]&lt;=5.5,"Poco Ruidoso","Ruidoso"))</f>
        <v>Ruidoso</v>
      </c>
      <c r="U6307" t="str">
        <f>IF(AND(AIRBNB[[#This Row],[PRECIO]]&lt;50,AIRBNB[[#This Row],[MIN_NOCHES]]&gt;3),"Dentro del presupuesto","No considerar")</f>
        <v>No considerar</v>
      </c>
      <c r="V6307" t="str">
        <f>VLOOKUP(AIRBNB[[#This Row],[HOST_ID]],Super_host[],5,FALSE)</f>
        <v>Host</v>
      </c>
    </row>
    <row r="6308" spans="1:22">
      <c r="A6308" s="4">
        <v>3241287</v>
      </c>
      <c r="B6308" t="s">
        <v>2624</v>
      </c>
      <c r="C6308" s="4">
        <v>16399575</v>
      </c>
      <c r="D6308" t="s">
        <v>2625</v>
      </c>
      <c r="E6308" t="s">
        <v>2626</v>
      </c>
      <c r="F6308" s="4">
        <v>10032</v>
      </c>
      <c r="G6308" s="13" t="s">
        <v>124</v>
      </c>
      <c r="H6308" s="13" t="s">
        <v>125</v>
      </c>
      <c r="I6308" s="1">
        <v>4083686</v>
      </c>
      <c r="J6308" s="1">
        <v>-7394393</v>
      </c>
      <c r="K6308" t="s">
        <v>40</v>
      </c>
      <c r="L6308" s="20">
        <v>45</v>
      </c>
      <c r="M6308" s="4">
        <v>3</v>
      </c>
      <c r="N6308" s="4">
        <v>13</v>
      </c>
      <c r="O6308" s="2">
        <v>42371</v>
      </c>
      <c r="P6308" s="3">
        <v>0.21</v>
      </c>
      <c r="Q6308" s="4">
        <v>1</v>
      </c>
      <c r="R6308" s="3">
        <v>5.6</v>
      </c>
      <c r="S63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8" t="str">
        <f>IF(AIRBNB[[#This Row],[RUIDO(dB)]]&lt;=4,"Silencioso",IF(AIRBNB[[#This Row],[RUIDO(dB)]]&lt;=5.5,"Poco Ruidoso","Ruidoso"))</f>
        <v>Ruidoso</v>
      </c>
      <c r="U6308" t="str">
        <f>IF(AND(AIRBNB[[#This Row],[PRECIO]]&lt;50,AIRBNB[[#This Row],[MIN_NOCHES]]&gt;3),"Dentro del presupuesto","No considerar")</f>
        <v>No considerar</v>
      </c>
      <c r="V6308" t="str">
        <f>VLOOKUP(AIRBNB[[#This Row],[HOST_ID]],Super_host[],5,FALSE)</f>
        <v>Host</v>
      </c>
    </row>
    <row r="6309" spans="1:22">
      <c r="A6309" s="4">
        <v>3278691</v>
      </c>
      <c r="B6309" t="s">
        <v>10189</v>
      </c>
      <c r="C6309" s="4">
        <v>16069319</v>
      </c>
      <c r="D6309" t="s">
        <v>4457</v>
      </c>
      <c r="E6309" t="s">
        <v>10190</v>
      </c>
      <c r="F6309" s="4">
        <v>11223</v>
      </c>
      <c r="G6309" s="13" t="s">
        <v>4662</v>
      </c>
      <c r="H6309" s="13" t="s">
        <v>10191</v>
      </c>
      <c r="I6309" s="1">
        <v>4059601</v>
      </c>
      <c r="J6309" s="1">
        <v>-7396862</v>
      </c>
      <c r="K6309" t="s">
        <v>40</v>
      </c>
      <c r="L6309" s="20">
        <v>45</v>
      </c>
      <c r="M6309" s="4">
        <v>30</v>
      </c>
      <c r="N6309" s="4">
        <v>4</v>
      </c>
      <c r="O6309" s="2">
        <v>42614</v>
      </c>
      <c r="P6309" s="3">
        <v>7.0000000000000007E-2</v>
      </c>
      <c r="Q6309" s="4">
        <v>1</v>
      </c>
      <c r="R6309" s="3">
        <v>6.9</v>
      </c>
      <c r="S63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09" t="str">
        <f>IF(AIRBNB[[#This Row],[RUIDO(dB)]]&lt;=4,"Silencioso",IF(AIRBNB[[#This Row],[RUIDO(dB)]]&lt;=5.5,"Poco Ruidoso","Ruidoso"))</f>
        <v>Ruidoso</v>
      </c>
      <c r="U6309" t="str">
        <f>IF(AND(AIRBNB[[#This Row],[PRECIO]]&lt;50,AIRBNB[[#This Row],[MIN_NOCHES]]&gt;3),"Dentro del presupuesto","No considerar")</f>
        <v>Dentro del presupuesto</v>
      </c>
      <c r="V6309" t="str">
        <f>VLOOKUP(AIRBNB[[#This Row],[HOST_ID]],Super_host[],5,FALSE)</f>
        <v>Host</v>
      </c>
    </row>
    <row r="6310" spans="1:22">
      <c r="A6310" s="4">
        <v>4044906</v>
      </c>
      <c r="B6310" t="s">
        <v>10772</v>
      </c>
      <c r="C6310" s="4">
        <v>15582617</v>
      </c>
      <c r="D6310" t="s">
        <v>492</v>
      </c>
      <c r="E6310" t="s">
        <v>10773</v>
      </c>
      <c r="F6310" s="4">
        <v>11238</v>
      </c>
      <c r="G6310" s="13" t="s">
        <v>4662</v>
      </c>
      <c r="H6310" s="13" t="s">
        <v>9222</v>
      </c>
      <c r="I6310" s="1">
        <v>406878</v>
      </c>
      <c r="J6310" s="1">
        <v>-7397167</v>
      </c>
      <c r="K6310" t="s">
        <v>5</v>
      </c>
      <c r="L6310" s="20">
        <v>45</v>
      </c>
      <c r="M6310" s="4">
        <v>4</v>
      </c>
      <c r="N6310" s="4">
        <v>3</v>
      </c>
      <c r="O6310" s="2">
        <v>42946</v>
      </c>
      <c r="P6310" s="3">
        <v>0.12</v>
      </c>
      <c r="Q6310" s="4">
        <v>1</v>
      </c>
      <c r="R6310" s="3">
        <v>6.9</v>
      </c>
      <c r="S63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0" t="str">
        <f>IF(AIRBNB[[#This Row],[RUIDO(dB)]]&lt;=4,"Silencioso",IF(AIRBNB[[#This Row],[RUIDO(dB)]]&lt;=5.5,"Poco Ruidoso","Ruidoso"))</f>
        <v>Ruidoso</v>
      </c>
      <c r="U6310" t="str">
        <f>IF(AND(AIRBNB[[#This Row],[PRECIO]]&lt;50,AIRBNB[[#This Row],[MIN_NOCHES]]&gt;3),"Dentro del presupuesto","No considerar")</f>
        <v>Dentro del presupuesto</v>
      </c>
      <c r="V6310" t="str">
        <f>VLOOKUP(AIRBNB[[#This Row],[HOST_ID]],Super_host[],5,FALSE)</f>
        <v>Host</v>
      </c>
    </row>
    <row r="6311" spans="1:22">
      <c r="A6311" s="4">
        <v>2858010</v>
      </c>
      <c r="B6311" t="s">
        <v>5478</v>
      </c>
      <c r="C6311" s="4">
        <v>14611970</v>
      </c>
      <c r="D6311" t="s">
        <v>353</v>
      </c>
      <c r="E6311" t="s">
        <v>5479</v>
      </c>
      <c r="F6311" s="4">
        <v>10026</v>
      </c>
      <c r="G6311" s="13" t="s">
        <v>124</v>
      </c>
      <c r="H6311" s="13" t="s">
        <v>148</v>
      </c>
      <c r="I6311" s="1">
        <v>4080005</v>
      </c>
      <c r="J6311" s="1">
        <v>-7395212</v>
      </c>
      <c r="K6311" t="s">
        <v>40</v>
      </c>
      <c r="L6311" s="20">
        <v>45</v>
      </c>
      <c r="M6311" s="4">
        <v>3</v>
      </c>
      <c r="N6311" s="4">
        <v>104</v>
      </c>
      <c r="O6311" s="2">
        <v>43639</v>
      </c>
      <c r="P6311" s="3">
        <v>1.65</v>
      </c>
      <c r="Q6311" s="4">
        <v>1</v>
      </c>
      <c r="R6311" s="3">
        <v>5.6</v>
      </c>
      <c r="S63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1" t="str">
        <f>IF(AIRBNB[[#This Row],[RUIDO(dB)]]&lt;=4,"Silencioso",IF(AIRBNB[[#This Row],[RUIDO(dB)]]&lt;=5.5,"Poco Ruidoso","Ruidoso"))</f>
        <v>Ruidoso</v>
      </c>
      <c r="U6311" t="str">
        <f>IF(AND(AIRBNB[[#This Row],[PRECIO]]&lt;50,AIRBNB[[#This Row],[MIN_NOCHES]]&gt;3),"Dentro del presupuesto","No considerar")</f>
        <v>No considerar</v>
      </c>
      <c r="V6311" t="str">
        <f>VLOOKUP(AIRBNB[[#This Row],[HOST_ID]],Super_host[],5,FALSE)</f>
        <v>Host</v>
      </c>
    </row>
    <row r="6312" spans="1:22">
      <c r="A6312" s="4">
        <v>2723019</v>
      </c>
      <c r="B6312" t="s">
        <v>10320</v>
      </c>
      <c r="C6312" s="4">
        <v>13934498</v>
      </c>
      <c r="D6312" t="s">
        <v>10321</v>
      </c>
      <c r="E6312" t="s">
        <v>10322</v>
      </c>
      <c r="F6312" s="4">
        <v>11225</v>
      </c>
      <c r="G6312" s="13" t="s">
        <v>4662</v>
      </c>
      <c r="H6312" s="13" t="s">
        <v>9481</v>
      </c>
      <c r="I6312" s="1">
        <v>406582</v>
      </c>
      <c r="J6312" s="1">
        <v>-7395688</v>
      </c>
      <c r="K6312" t="s">
        <v>5</v>
      </c>
      <c r="L6312" s="20">
        <v>45</v>
      </c>
      <c r="M6312" s="4">
        <v>30</v>
      </c>
      <c r="N6312" s="4">
        <v>3</v>
      </c>
      <c r="O6312" s="2">
        <v>43161</v>
      </c>
      <c r="P6312" s="3">
        <v>0.08</v>
      </c>
      <c r="Q6312" s="4">
        <v>1</v>
      </c>
      <c r="R6312" s="3">
        <v>6.9</v>
      </c>
      <c r="S63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2" t="str">
        <f>IF(AIRBNB[[#This Row],[RUIDO(dB)]]&lt;=4,"Silencioso",IF(AIRBNB[[#This Row],[RUIDO(dB)]]&lt;=5.5,"Poco Ruidoso","Ruidoso"))</f>
        <v>Ruidoso</v>
      </c>
      <c r="U6312" t="str">
        <f>IF(AND(AIRBNB[[#This Row],[PRECIO]]&lt;50,AIRBNB[[#This Row],[MIN_NOCHES]]&gt;3),"Dentro del presupuesto","No considerar")</f>
        <v>Dentro del presupuesto</v>
      </c>
      <c r="V6312" t="str">
        <f>VLOOKUP(AIRBNB[[#This Row],[HOST_ID]],Super_host[],5,FALSE)</f>
        <v>Host</v>
      </c>
    </row>
    <row r="6313" spans="1:22">
      <c r="A6313" s="4">
        <v>4403159</v>
      </c>
      <c r="B6313" t="s">
        <v>9381</v>
      </c>
      <c r="C6313" s="4">
        <v>13061093</v>
      </c>
      <c r="D6313" t="s">
        <v>9382</v>
      </c>
      <c r="E6313" t="s">
        <v>9383</v>
      </c>
      <c r="F6313" s="4">
        <v>11249</v>
      </c>
      <c r="G6313" s="13" t="s">
        <v>4662</v>
      </c>
      <c r="H6313" s="13" t="s">
        <v>9218</v>
      </c>
      <c r="I6313" s="1">
        <v>4070953</v>
      </c>
      <c r="J6313" s="1">
        <v>-7395994</v>
      </c>
      <c r="K6313" t="s">
        <v>40</v>
      </c>
      <c r="L6313" s="20">
        <v>45</v>
      </c>
      <c r="M6313" s="4">
        <v>1</v>
      </c>
      <c r="N6313" s="4">
        <v>1</v>
      </c>
      <c r="O6313" s="2">
        <v>42445</v>
      </c>
      <c r="P6313" s="3">
        <v>0.02</v>
      </c>
      <c r="Q6313" s="4">
        <v>1</v>
      </c>
      <c r="R6313" s="3">
        <v>6.9</v>
      </c>
      <c r="S63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3" t="str">
        <f>IF(AIRBNB[[#This Row],[RUIDO(dB)]]&lt;=4,"Silencioso",IF(AIRBNB[[#This Row],[RUIDO(dB)]]&lt;=5.5,"Poco Ruidoso","Ruidoso"))</f>
        <v>Ruidoso</v>
      </c>
      <c r="U6313" t="str">
        <f>IF(AND(AIRBNB[[#This Row],[PRECIO]]&lt;50,AIRBNB[[#This Row],[MIN_NOCHES]]&gt;3),"Dentro del presupuesto","No considerar")</f>
        <v>No considerar</v>
      </c>
      <c r="V6313" t="str">
        <f>VLOOKUP(AIRBNB[[#This Row],[HOST_ID]],Super_host[],5,FALSE)</f>
        <v>Host</v>
      </c>
    </row>
    <row r="6314" spans="1:22">
      <c r="A6314" s="4">
        <v>2372740</v>
      </c>
      <c r="B6314" t="s">
        <v>8435</v>
      </c>
      <c r="C6314" s="4">
        <v>12120448</v>
      </c>
      <c r="D6314" t="s">
        <v>2945</v>
      </c>
      <c r="E6314" t="s">
        <v>8436</v>
      </c>
      <c r="F6314" s="4">
        <v>11385</v>
      </c>
      <c r="G6314" s="13" t="s">
        <v>7897</v>
      </c>
      <c r="H6314" s="13" t="s">
        <v>7937</v>
      </c>
      <c r="I6314" s="1">
        <v>4070375</v>
      </c>
      <c r="J6314" s="1">
        <v>-739094</v>
      </c>
      <c r="K6314" t="s">
        <v>40</v>
      </c>
      <c r="L6314" s="20">
        <v>45</v>
      </c>
      <c r="M6314" s="4">
        <v>2</v>
      </c>
      <c r="N6314" s="4">
        <v>27</v>
      </c>
      <c r="O6314" s="2">
        <v>43600</v>
      </c>
      <c r="P6314" s="3">
        <v>0.42</v>
      </c>
      <c r="Q6314" s="4">
        <v>5</v>
      </c>
      <c r="R6314" s="3">
        <v>6.24</v>
      </c>
      <c r="S63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4" t="str">
        <f>IF(AIRBNB[[#This Row],[RUIDO(dB)]]&lt;=4,"Silencioso",IF(AIRBNB[[#This Row],[RUIDO(dB)]]&lt;=5.5,"Poco Ruidoso","Ruidoso"))</f>
        <v>Ruidoso</v>
      </c>
      <c r="U6314" t="str">
        <f>IF(AND(AIRBNB[[#This Row],[PRECIO]]&lt;50,AIRBNB[[#This Row],[MIN_NOCHES]]&gt;3),"Dentro del presupuesto","No considerar")</f>
        <v>No considerar</v>
      </c>
      <c r="V6314" t="str">
        <f>VLOOKUP(AIRBNB[[#This Row],[HOST_ID]],Super_host[],5,FALSE)</f>
        <v>Host</v>
      </c>
    </row>
    <row r="6315" spans="1:22">
      <c r="A6315" s="4">
        <v>2267177</v>
      </c>
      <c r="B6315" t="s">
        <v>15017</v>
      </c>
      <c r="C6315" s="4">
        <v>11576459</v>
      </c>
      <c r="D6315" t="s">
        <v>15018</v>
      </c>
      <c r="E6315" t="s">
        <v>15019</v>
      </c>
      <c r="F6315" s="4">
        <v>11220</v>
      </c>
      <c r="G6315" s="13" t="s">
        <v>4662</v>
      </c>
      <c r="H6315" s="13" t="s">
        <v>9246</v>
      </c>
      <c r="I6315" s="1">
        <v>40655</v>
      </c>
      <c r="J6315" s="1">
        <v>-7400676</v>
      </c>
      <c r="K6315" t="s">
        <v>40</v>
      </c>
      <c r="L6315" s="20">
        <v>45</v>
      </c>
      <c r="M6315" s="4">
        <v>2</v>
      </c>
      <c r="N6315" s="4">
        <v>211</v>
      </c>
      <c r="O6315" s="2">
        <v>43639</v>
      </c>
      <c r="P6315" s="3">
        <v>3.25</v>
      </c>
      <c r="Q6315" s="4">
        <v>1</v>
      </c>
      <c r="R6315" s="3">
        <v>6.9</v>
      </c>
      <c r="S63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5" t="str">
        <f>IF(AIRBNB[[#This Row],[RUIDO(dB)]]&lt;=4,"Silencioso",IF(AIRBNB[[#This Row],[RUIDO(dB)]]&lt;=5.5,"Poco Ruidoso","Ruidoso"))</f>
        <v>Ruidoso</v>
      </c>
      <c r="U6315" t="str">
        <f>IF(AND(AIRBNB[[#This Row],[PRECIO]]&lt;50,AIRBNB[[#This Row],[MIN_NOCHES]]&gt;3),"Dentro del presupuesto","No considerar")</f>
        <v>No considerar</v>
      </c>
      <c r="V6315" t="str">
        <f>VLOOKUP(AIRBNB[[#This Row],[HOST_ID]],Super_host[],5,FALSE)</f>
        <v>Host</v>
      </c>
    </row>
    <row r="6316" spans="1:22">
      <c r="A6316" s="4">
        <v>2243321</v>
      </c>
      <c r="B6316" t="s">
        <v>12372</v>
      </c>
      <c r="C6316" s="4">
        <v>11457662</v>
      </c>
      <c r="D6316" t="s">
        <v>12373</v>
      </c>
      <c r="E6316" t="s">
        <v>12374</v>
      </c>
      <c r="F6316" s="4">
        <v>11214</v>
      </c>
      <c r="G6316" s="13" t="s">
        <v>4662</v>
      </c>
      <c r="H6316" s="13" t="s">
        <v>10210</v>
      </c>
      <c r="I6316" s="1">
        <v>4060931</v>
      </c>
      <c r="J6316" s="1">
        <v>-7399847</v>
      </c>
      <c r="K6316" t="s">
        <v>5</v>
      </c>
      <c r="L6316" s="20">
        <v>45</v>
      </c>
      <c r="M6316" s="4">
        <v>2</v>
      </c>
      <c r="N6316" s="4">
        <v>28</v>
      </c>
      <c r="O6316" s="2">
        <v>43102</v>
      </c>
      <c r="P6316" s="3">
        <v>0.43</v>
      </c>
      <c r="Q6316" s="4">
        <v>1</v>
      </c>
      <c r="R6316" s="3">
        <v>6.9</v>
      </c>
      <c r="S63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6" t="str">
        <f>IF(AIRBNB[[#This Row],[RUIDO(dB)]]&lt;=4,"Silencioso",IF(AIRBNB[[#This Row],[RUIDO(dB)]]&lt;=5.5,"Poco Ruidoso","Ruidoso"))</f>
        <v>Ruidoso</v>
      </c>
      <c r="U6316" t="str">
        <f>IF(AND(AIRBNB[[#This Row],[PRECIO]]&lt;50,AIRBNB[[#This Row],[MIN_NOCHES]]&gt;3),"Dentro del presupuesto","No considerar")</f>
        <v>No considerar</v>
      </c>
      <c r="V6316" t="str">
        <f>VLOOKUP(AIRBNB[[#This Row],[HOST_ID]],Super_host[],5,FALSE)</f>
        <v>Host</v>
      </c>
    </row>
    <row r="6317" spans="1:22">
      <c r="A6317" s="4">
        <v>2217609</v>
      </c>
      <c r="B6317" t="s">
        <v>12963</v>
      </c>
      <c r="C6317" s="4">
        <v>11313668</v>
      </c>
      <c r="D6317" t="s">
        <v>205</v>
      </c>
      <c r="E6317" t="s">
        <v>12964</v>
      </c>
      <c r="F6317" s="4">
        <v>11206</v>
      </c>
      <c r="G6317" s="13" t="s">
        <v>4662</v>
      </c>
      <c r="H6317" s="13" t="s">
        <v>9218</v>
      </c>
      <c r="I6317" s="1">
        <v>4070046</v>
      </c>
      <c r="J6317" s="1">
        <v>-7395133</v>
      </c>
      <c r="K6317" t="s">
        <v>40</v>
      </c>
      <c r="L6317" s="20">
        <v>45</v>
      </c>
      <c r="M6317" s="4">
        <v>2</v>
      </c>
      <c r="N6317" s="4">
        <v>26</v>
      </c>
      <c r="O6317" s="2">
        <v>43525</v>
      </c>
      <c r="P6317" s="3">
        <v>0.68</v>
      </c>
      <c r="Q6317" s="4">
        <v>1</v>
      </c>
      <c r="R6317" s="3">
        <v>6.9</v>
      </c>
      <c r="S63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7" t="str">
        <f>IF(AIRBNB[[#This Row],[RUIDO(dB)]]&lt;=4,"Silencioso",IF(AIRBNB[[#This Row],[RUIDO(dB)]]&lt;=5.5,"Poco Ruidoso","Ruidoso"))</f>
        <v>Ruidoso</v>
      </c>
      <c r="U6317" t="str">
        <f>IF(AND(AIRBNB[[#This Row],[PRECIO]]&lt;50,AIRBNB[[#This Row],[MIN_NOCHES]]&gt;3),"Dentro del presupuesto","No considerar")</f>
        <v>No considerar</v>
      </c>
      <c r="V6317" t="str">
        <f>VLOOKUP(AIRBNB[[#This Row],[HOST_ID]],Super_host[],5,FALSE)</f>
        <v>Host</v>
      </c>
    </row>
    <row r="6318" spans="1:22">
      <c r="A6318" s="4">
        <v>6688780</v>
      </c>
      <c r="B6318" t="s">
        <v>345</v>
      </c>
      <c r="C6318" s="4">
        <v>11199830</v>
      </c>
      <c r="D6318" t="s">
        <v>346</v>
      </c>
      <c r="E6318" t="s">
        <v>347</v>
      </c>
      <c r="F6318" s="4">
        <v>10463</v>
      </c>
      <c r="G6318" s="13" t="s">
        <v>124</v>
      </c>
      <c r="H6318" s="13" t="s">
        <v>348</v>
      </c>
      <c r="I6318" s="1">
        <v>4087495</v>
      </c>
      <c r="J6318" s="1">
        <v>-7390982</v>
      </c>
      <c r="K6318" t="s">
        <v>40</v>
      </c>
      <c r="L6318" s="20">
        <v>45</v>
      </c>
      <c r="M6318" s="4">
        <v>2</v>
      </c>
      <c r="N6318" s="4">
        <v>1</v>
      </c>
      <c r="O6318" s="2">
        <v>42317</v>
      </c>
      <c r="P6318" s="3">
        <v>0.02</v>
      </c>
      <c r="Q6318" s="4">
        <v>1</v>
      </c>
      <c r="R6318" s="3">
        <v>5.6</v>
      </c>
      <c r="S63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8" t="str">
        <f>IF(AIRBNB[[#This Row],[RUIDO(dB)]]&lt;=4,"Silencioso",IF(AIRBNB[[#This Row],[RUIDO(dB)]]&lt;=5.5,"Poco Ruidoso","Ruidoso"))</f>
        <v>Ruidoso</v>
      </c>
      <c r="U6318" t="str">
        <f>IF(AND(AIRBNB[[#This Row],[PRECIO]]&lt;50,AIRBNB[[#This Row],[MIN_NOCHES]]&gt;3),"Dentro del presupuesto","No considerar")</f>
        <v>No considerar</v>
      </c>
      <c r="V6318" t="str">
        <f>VLOOKUP(AIRBNB[[#This Row],[HOST_ID]],Super_host[],5,FALSE)</f>
        <v>Host</v>
      </c>
    </row>
    <row r="6319" spans="1:22">
      <c r="A6319" s="4">
        <v>2069051</v>
      </c>
      <c r="B6319" t="s">
        <v>12703</v>
      </c>
      <c r="C6319" s="4">
        <v>10581418</v>
      </c>
      <c r="D6319" t="s">
        <v>1087</v>
      </c>
      <c r="E6319" t="s">
        <v>10968</v>
      </c>
      <c r="F6319" s="4">
        <v>11211</v>
      </c>
      <c r="G6319" s="13" t="s">
        <v>4662</v>
      </c>
      <c r="H6319" s="13" t="s">
        <v>9218</v>
      </c>
      <c r="I6319" s="1">
        <v>4071524</v>
      </c>
      <c r="J6319" s="1">
        <v>-7394299</v>
      </c>
      <c r="K6319" t="s">
        <v>40</v>
      </c>
      <c r="L6319" s="20">
        <v>45</v>
      </c>
      <c r="M6319" s="4">
        <v>1</v>
      </c>
      <c r="N6319" s="4">
        <v>17</v>
      </c>
      <c r="O6319" s="2">
        <v>43597</v>
      </c>
      <c r="P6319" s="3">
        <v>0.55000000000000004</v>
      </c>
      <c r="Q6319" s="4">
        <v>1</v>
      </c>
      <c r="R6319" s="3">
        <v>6.9</v>
      </c>
      <c r="S63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19" t="str">
        <f>IF(AIRBNB[[#This Row],[RUIDO(dB)]]&lt;=4,"Silencioso",IF(AIRBNB[[#This Row],[RUIDO(dB)]]&lt;=5.5,"Poco Ruidoso","Ruidoso"))</f>
        <v>Ruidoso</v>
      </c>
      <c r="U6319" t="str">
        <f>IF(AND(AIRBNB[[#This Row],[PRECIO]]&lt;50,AIRBNB[[#This Row],[MIN_NOCHES]]&gt;3),"Dentro del presupuesto","No considerar")</f>
        <v>No considerar</v>
      </c>
      <c r="V6319" t="str">
        <f>VLOOKUP(AIRBNB[[#This Row],[HOST_ID]],Super_host[],5,FALSE)</f>
        <v>Host</v>
      </c>
    </row>
    <row r="6320" spans="1:22">
      <c r="A6320" s="4">
        <v>1992751</v>
      </c>
      <c r="B6320" t="s">
        <v>15692</v>
      </c>
      <c r="C6320" s="4">
        <v>10258336</v>
      </c>
      <c r="D6320" t="s">
        <v>8825</v>
      </c>
      <c r="E6320" t="s">
        <v>15693</v>
      </c>
      <c r="F6320" s="4">
        <v>11237</v>
      </c>
      <c r="G6320" s="13" t="s">
        <v>4662</v>
      </c>
      <c r="H6320" s="13" t="s">
        <v>9274</v>
      </c>
      <c r="I6320" s="1">
        <v>4070618</v>
      </c>
      <c r="J6320" s="1">
        <v>-7391669</v>
      </c>
      <c r="K6320" t="s">
        <v>5</v>
      </c>
      <c r="L6320" s="20">
        <v>45</v>
      </c>
      <c r="M6320" s="4">
        <v>3</v>
      </c>
      <c r="N6320" s="4">
        <v>0</v>
      </c>
      <c r="O6320" s="2">
        <v>42205</v>
      </c>
      <c r="P6320" s="3">
        <v>0.65</v>
      </c>
      <c r="Q6320" s="4">
        <v>1</v>
      </c>
      <c r="R6320" s="3">
        <v>6.9</v>
      </c>
      <c r="S63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0" t="str">
        <f>IF(AIRBNB[[#This Row],[RUIDO(dB)]]&lt;=4,"Silencioso",IF(AIRBNB[[#This Row],[RUIDO(dB)]]&lt;=5.5,"Poco Ruidoso","Ruidoso"))</f>
        <v>Ruidoso</v>
      </c>
      <c r="U6320" t="str">
        <f>IF(AND(AIRBNB[[#This Row],[PRECIO]]&lt;50,AIRBNB[[#This Row],[MIN_NOCHES]]&gt;3),"Dentro del presupuesto","No considerar")</f>
        <v>No considerar</v>
      </c>
      <c r="V6320" t="str">
        <f>VLOOKUP(AIRBNB[[#This Row],[HOST_ID]],Super_host[],5,FALSE)</f>
        <v>Host</v>
      </c>
    </row>
    <row r="6321" spans="1:22">
      <c r="A6321" s="4">
        <v>1911333</v>
      </c>
      <c r="B6321" t="s">
        <v>11228</v>
      </c>
      <c r="C6321" s="4">
        <v>9917136</v>
      </c>
      <c r="D6321" t="s">
        <v>11229</v>
      </c>
      <c r="E6321" t="s">
        <v>11230</v>
      </c>
      <c r="F6321" s="4">
        <v>11233</v>
      </c>
      <c r="G6321" s="13" t="s">
        <v>4662</v>
      </c>
      <c r="H6321" s="13" t="s">
        <v>9230</v>
      </c>
      <c r="I6321" s="1">
        <v>4067814</v>
      </c>
      <c r="J6321" s="1">
        <v>-7392375</v>
      </c>
      <c r="K6321" t="s">
        <v>40</v>
      </c>
      <c r="L6321" s="20">
        <v>45</v>
      </c>
      <c r="M6321" s="4">
        <v>29</v>
      </c>
      <c r="N6321" s="4">
        <v>12</v>
      </c>
      <c r="O6321" s="2">
        <v>43415</v>
      </c>
      <c r="P6321" s="3">
        <v>0.18</v>
      </c>
      <c r="Q6321" s="4">
        <v>1</v>
      </c>
      <c r="R6321" s="3">
        <v>6.9</v>
      </c>
      <c r="S63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1" t="str">
        <f>IF(AIRBNB[[#This Row],[RUIDO(dB)]]&lt;=4,"Silencioso",IF(AIRBNB[[#This Row],[RUIDO(dB)]]&lt;=5.5,"Poco Ruidoso","Ruidoso"))</f>
        <v>Ruidoso</v>
      </c>
      <c r="U6321" t="str">
        <f>IF(AND(AIRBNB[[#This Row],[PRECIO]]&lt;50,AIRBNB[[#This Row],[MIN_NOCHES]]&gt;3),"Dentro del presupuesto","No considerar")</f>
        <v>Dentro del presupuesto</v>
      </c>
      <c r="V6321" t="str">
        <f>VLOOKUP(AIRBNB[[#This Row],[HOST_ID]],Super_host[],5,FALSE)</f>
        <v>Host</v>
      </c>
    </row>
    <row r="6322" spans="1:22">
      <c r="A6322" s="4">
        <v>6051856</v>
      </c>
      <c r="B6322" t="s">
        <v>1259</v>
      </c>
      <c r="C6322" s="4">
        <v>9828418</v>
      </c>
      <c r="D6322" t="s">
        <v>1260</v>
      </c>
      <c r="E6322" t="s">
        <v>1261</v>
      </c>
      <c r="F6322" s="4">
        <v>10032</v>
      </c>
      <c r="G6322" s="13" t="s">
        <v>124</v>
      </c>
      <c r="H6322" s="13" t="s">
        <v>125</v>
      </c>
      <c r="I6322" s="1">
        <v>4084411</v>
      </c>
      <c r="J6322" s="1">
        <v>-7393764</v>
      </c>
      <c r="K6322" t="s">
        <v>40</v>
      </c>
      <c r="L6322" s="20">
        <v>45</v>
      </c>
      <c r="M6322" s="4">
        <v>2</v>
      </c>
      <c r="N6322" s="4">
        <v>3</v>
      </c>
      <c r="O6322" s="2">
        <v>42497</v>
      </c>
      <c r="P6322" s="3">
        <v>7.0000000000000007E-2</v>
      </c>
      <c r="Q6322" s="4">
        <v>1</v>
      </c>
      <c r="R6322" s="3">
        <v>5.6</v>
      </c>
      <c r="S63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2" t="str">
        <f>IF(AIRBNB[[#This Row],[RUIDO(dB)]]&lt;=4,"Silencioso",IF(AIRBNB[[#This Row],[RUIDO(dB)]]&lt;=5.5,"Poco Ruidoso","Ruidoso"))</f>
        <v>Ruidoso</v>
      </c>
      <c r="U6322" t="str">
        <f>IF(AND(AIRBNB[[#This Row],[PRECIO]]&lt;50,AIRBNB[[#This Row],[MIN_NOCHES]]&gt;3),"Dentro del presupuesto","No considerar")</f>
        <v>No considerar</v>
      </c>
      <c r="V6322" t="str">
        <f>VLOOKUP(AIRBNB[[#This Row],[HOST_ID]],Super_host[],5,FALSE)</f>
        <v>Host</v>
      </c>
    </row>
    <row r="6323" spans="1:22">
      <c r="A6323" s="4">
        <v>2049322</v>
      </c>
      <c r="B6323" t="s">
        <v>15717</v>
      </c>
      <c r="C6323" s="4">
        <v>9446761</v>
      </c>
      <c r="D6323" t="s">
        <v>311</v>
      </c>
      <c r="E6323" t="s">
        <v>15718</v>
      </c>
      <c r="F6323" s="4">
        <v>11206</v>
      </c>
      <c r="G6323" s="13" t="s">
        <v>4662</v>
      </c>
      <c r="H6323" s="13" t="s">
        <v>9218</v>
      </c>
      <c r="I6323" s="1">
        <v>4070371</v>
      </c>
      <c r="J6323" s="1">
        <v>-7393344</v>
      </c>
      <c r="K6323" t="s">
        <v>40</v>
      </c>
      <c r="L6323" s="20">
        <v>45</v>
      </c>
      <c r="M6323" s="4">
        <v>7</v>
      </c>
      <c r="N6323" s="4">
        <v>0</v>
      </c>
      <c r="O6323" s="2">
        <v>43648</v>
      </c>
      <c r="P6323" s="3">
        <v>0.02</v>
      </c>
      <c r="Q6323" s="4">
        <v>1</v>
      </c>
      <c r="R6323" s="3">
        <v>6.9</v>
      </c>
      <c r="S63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3" t="str">
        <f>IF(AIRBNB[[#This Row],[RUIDO(dB)]]&lt;=4,"Silencioso",IF(AIRBNB[[#This Row],[RUIDO(dB)]]&lt;=5.5,"Poco Ruidoso","Ruidoso"))</f>
        <v>Ruidoso</v>
      </c>
      <c r="U6323" t="str">
        <f>IF(AND(AIRBNB[[#This Row],[PRECIO]]&lt;50,AIRBNB[[#This Row],[MIN_NOCHES]]&gt;3),"Dentro del presupuesto","No considerar")</f>
        <v>Dentro del presupuesto</v>
      </c>
      <c r="V6323" t="str">
        <f>VLOOKUP(AIRBNB[[#This Row],[HOST_ID]],Super_host[],5,FALSE)</f>
        <v>Host</v>
      </c>
    </row>
    <row r="6324" spans="1:22">
      <c r="A6324" s="4">
        <v>5875384</v>
      </c>
      <c r="B6324" t="s">
        <v>814</v>
      </c>
      <c r="C6324" s="4">
        <v>9235481</v>
      </c>
      <c r="D6324" t="s">
        <v>815</v>
      </c>
      <c r="E6324" t="s">
        <v>816</v>
      </c>
      <c r="F6324" s="4">
        <v>10040</v>
      </c>
      <c r="G6324" s="13" t="s">
        <v>124</v>
      </c>
      <c r="H6324" s="13" t="s">
        <v>125</v>
      </c>
      <c r="I6324" s="1">
        <v>408538</v>
      </c>
      <c r="J6324" s="1">
        <v>-7393197</v>
      </c>
      <c r="K6324" t="s">
        <v>268</v>
      </c>
      <c r="L6324" s="20">
        <v>45</v>
      </c>
      <c r="M6324" s="4">
        <v>2</v>
      </c>
      <c r="N6324" s="4">
        <v>2</v>
      </c>
      <c r="O6324" s="2">
        <v>42709</v>
      </c>
      <c r="P6324" s="3">
        <v>0.04</v>
      </c>
      <c r="Q6324" s="4">
        <v>1</v>
      </c>
      <c r="R6324" s="3">
        <v>5.6</v>
      </c>
      <c r="S63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4" t="str">
        <f>IF(AIRBNB[[#This Row],[RUIDO(dB)]]&lt;=4,"Silencioso",IF(AIRBNB[[#This Row],[RUIDO(dB)]]&lt;=5.5,"Poco Ruidoso","Ruidoso"))</f>
        <v>Ruidoso</v>
      </c>
      <c r="U6324" t="str">
        <f>IF(AND(AIRBNB[[#This Row],[PRECIO]]&lt;50,AIRBNB[[#This Row],[MIN_NOCHES]]&gt;3),"Dentro del presupuesto","No considerar")</f>
        <v>No considerar</v>
      </c>
      <c r="V6324" t="str">
        <f>VLOOKUP(AIRBNB[[#This Row],[HOST_ID]],Super_host[],5,FALSE)</f>
        <v>Host</v>
      </c>
    </row>
    <row r="6325" spans="1:22">
      <c r="A6325" s="4">
        <v>1739847</v>
      </c>
      <c r="B6325" t="s">
        <v>16511</v>
      </c>
      <c r="C6325" s="4">
        <v>8989844</v>
      </c>
      <c r="D6325" t="s">
        <v>3771</v>
      </c>
      <c r="E6325" t="s">
        <v>16512</v>
      </c>
      <c r="F6325" s="4">
        <v>10473</v>
      </c>
      <c r="G6325" s="13" t="s">
        <v>16360</v>
      </c>
      <c r="H6325" s="13" t="s">
        <v>16485</v>
      </c>
      <c r="I6325" s="1">
        <v>4082138</v>
      </c>
      <c r="J6325" s="1">
        <v>-7387603</v>
      </c>
      <c r="K6325" t="s">
        <v>40</v>
      </c>
      <c r="L6325" s="20">
        <v>45</v>
      </c>
      <c r="M6325" s="4">
        <v>3</v>
      </c>
      <c r="N6325" s="4">
        <v>53</v>
      </c>
      <c r="O6325" s="2">
        <v>43330</v>
      </c>
      <c r="P6325" s="3">
        <v>0.82</v>
      </c>
      <c r="Q6325" s="4">
        <v>5</v>
      </c>
      <c r="R6325" s="3">
        <v>7.84</v>
      </c>
      <c r="S63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5" t="str">
        <f>IF(AIRBNB[[#This Row],[RUIDO(dB)]]&lt;=4,"Silencioso",IF(AIRBNB[[#This Row],[RUIDO(dB)]]&lt;=5.5,"Poco Ruidoso","Ruidoso"))</f>
        <v>Ruidoso</v>
      </c>
      <c r="U6325" t="str">
        <f>IF(AND(AIRBNB[[#This Row],[PRECIO]]&lt;50,AIRBNB[[#This Row],[MIN_NOCHES]]&gt;3),"Dentro del presupuesto","No considerar")</f>
        <v>No considerar</v>
      </c>
      <c r="V6325" t="str">
        <f>VLOOKUP(AIRBNB[[#This Row],[HOST_ID]],Super_host[],5,FALSE)</f>
        <v>Host</v>
      </c>
    </row>
    <row r="6326" spans="1:22">
      <c r="A6326" s="4">
        <v>6598376</v>
      </c>
      <c r="B6326" t="s">
        <v>15733</v>
      </c>
      <c r="C6326" s="4">
        <v>8838164</v>
      </c>
      <c r="D6326" t="s">
        <v>14395</v>
      </c>
      <c r="E6326" t="s">
        <v>12037</v>
      </c>
      <c r="F6326" s="4">
        <v>11205</v>
      </c>
      <c r="G6326" s="13" t="s">
        <v>4662</v>
      </c>
      <c r="H6326" s="13" t="s">
        <v>9230</v>
      </c>
      <c r="I6326" s="1">
        <v>4069224</v>
      </c>
      <c r="J6326" s="1">
        <v>-7395865</v>
      </c>
      <c r="K6326" t="s">
        <v>40</v>
      </c>
      <c r="L6326" s="20">
        <v>45</v>
      </c>
      <c r="M6326" s="4">
        <v>14</v>
      </c>
      <c r="N6326" s="4">
        <v>0</v>
      </c>
      <c r="O6326" s="2">
        <v>42259</v>
      </c>
      <c r="P6326" s="3">
        <v>0.11</v>
      </c>
      <c r="Q6326" s="4">
        <v>1</v>
      </c>
      <c r="R6326" s="3">
        <v>6.9</v>
      </c>
      <c r="S63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6" t="str">
        <f>IF(AIRBNB[[#This Row],[RUIDO(dB)]]&lt;=4,"Silencioso",IF(AIRBNB[[#This Row],[RUIDO(dB)]]&lt;=5.5,"Poco Ruidoso","Ruidoso"))</f>
        <v>Ruidoso</v>
      </c>
      <c r="U6326" t="str">
        <f>IF(AND(AIRBNB[[#This Row],[PRECIO]]&lt;50,AIRBNB[[#This Row],[MIN_NOCHES]]&gt;3),"Dentro del presupuesto","No considerar")</f>
        <v>Dentro del presupuesto</v>
      </c>
      <c r="V6326" t="str">
        <f>VLOOKUP(AIRBNB[[#This Row],[HOST_ID]],Super_host[],5,FALSE)</f>
        <v>Host</v>
      </c>
    </row>
    <row r="6327" spans="1:22">
      <c r="A6327" s="4">
        <v>1801036</v>
      </c>
      <c r="B6327" t="s">
        <v>11349</v>
      </c>
      <c r="C6327" s="4">
        <v>8200820</v>
      </c>
      <c r="D6327" t="s">
        <v>3224</v>
      </c>
      <c r="E6327" t="s">
        <v>11071</v>
      </c>
      <c r="F6327" s="4">
        <v>11211</v>
      </c>
      <c r="G6327" s="13" t="s">
        <v>4662</v>
      </c>
      <c r="H6327" s="13" t="s">
        <v>9218</v>
      </c>
      <c r="I6327" s="1">
        <v>407187</v>
      </c>
      <c r="J6327" s="1">
        <v>-7395133</v>
      </c>
      <c r="K6327" t="s">
        <v>40</v>
      </c>
      <c r="L6327" s="20">
        <v>45</v>
      </c>
      <c r="M6327" s="4">
        <v>2</v>
      </c>
      <c r="N6327" s="4">
        <v>14</v>
      </c>
      <c r="O6327" s="2">
        <v>41671</v>
      </c>
      <c r="P6327" s="3">
        <v>0.2</v>
      </c>
      <c r="Q6327" s="4">
        <v>1</v>
      </c>
      <c r="R6327" s="3">
        <v>6.9</v>
      </c>
      <c r="S63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7" t="str">
        <f>IF(AIRBNB[[#This Row],[RUIDO(dB)]]&lt;=4,"Silencioso",IF(AIRBNB[[#This Row],[RUIDO(dB)]]&lt;=5.5,"Poco Ruidoso","Ruidoso"))</f>
        <v>Ruidoso</v>
      </c>
      <c r="U6327" t="str">
        <f>IF(AND(AIRBNB[[#This Row],[PRECIO]]&lt;50,AIRBNB[[#This Row],[MIN_NOCHES]]&gt;3),"Dentro del presupuesto","No considerar")</f>
        <v>No considerar</v>
      </c>
      <c r="V6327" t="str">
        <f>VLOOKUP(AIRBNB[[#This Row],[HOST_ID]],Super_host[],5,FALSE)</f>
        <v>Host</v>
      </c>
    </row>
    <row r="6328" spans="1:22">
      <c r="A6328" s="4">
        <v>1521335</v>
      </c>
      <c r="B6328" t="s">
        <v>9946</v>
      </c>
      <c r="C6328" s="4">
        <v>8120180</v>
      </c>
      <c r="D6328" t="s">
        <v>9947</v>
      </c>
      <c r="E6328" t="s">
        <v>9948</v>
      </c>
      <c r="F6328" s="4">
        <v>11216</v>
      </c>
      <c r="G6328" s="13" t="s">
        <v>4662</v>
      </c>
      <c r="H6328" s="13" t="s">
        <v>9230</v>
      </c>
      <c r="I6328" s="1">
        <v>4068329</v>
      </c>
      <c r="J6328" s="1">
        <v>-7395111</v>
      </c>
      <c r="K6328" t="s">
        <v>40</v>
      </c>
      <c r="L6328" s="20">
        <v>45</v>
      </c>
      <c r="M6328" s="4">
        <v>3</v>
      </c>
      <c r="N6328" s="4">
        <v>2</v>
      </c>
      <c r="O6328" s="2">
        <v>42560</v>
      </c>
      <c r="P6328" s="3">
        <v>0.05</v>
      </c>
      <c r="Q6328" s="4">
        <v>1</v>
      </c>
      <c r="R6328" s="3">
        <v>6.9</v>
      </c>
      <c r="S63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8" t="str">
        <f>IF(AIRBNB[[#This Row],[RUIDO(dB)]]&lt;=4,"Silencioso",IF(AIRBNB[[#This Row],[RUIDO(dB)]]&lt;=5.5,"Poco Ruidoso","Ruidoso"))</f>
        <v>Ruidoso</v>
      </c>
      <c r="U6328" t="str">
        <f>IF(AND(AIRBNB[[#This Row],[PRECIO]]&lt;50,AIRBNB[[#This Row],[MIN_NOCHES]]&gt;3),"Dentro del presupuesto","No considerar")</f>
        <v>No considerar</v>
      </c>
      <c r="V6328" t="str">
        <f>VLOOKUP(AIRBNB[[#This Row],[HOST_ID]],Super_host[],5,FALSE)</f>
        <v>Host</v>
      </c>
    </row>
    <row r="6329" spans="1:22">
      <c r="A6329" s="4">
        <v>4058949</v>
      </c>
      <c r="B6329" t="s">
        <v>5981</v>
      </c>
      <c r="C6329" s="4">
        <v>7831209</v>
      </c>
      <c r="D6329" t="s">
        <v>5756</v>
      </c>
      <c r="E6329" t="s">
        <v>5982</v>
      </c>
      <c r="F6329" s="4">
        <v>10035</v>
      </c>
      <c r="G6329" s="13" t="s">
        <v>124</v>
      </c>
      <c r="H6329" s="13" t="s">
        <v>219</v>
      </c>
      <c r="I6329" s="1">
        <v>4080617</v>
      </c>
      <c r="J6329" s="1">
        <v>-7393868</v>
      </c>
      <c r="K6329" t="s">
        <v>40</v>
      </c>
      <c r="L6329" s="20">
        <v>45</v>
      </c>
      <c r="M6329" s="4">
        <v>1</v>
      </c>
      <c r="N6329" s="4">
        <v>151</v>
      </c>
      <c r="O6329" s="2">
        <v>43594</v>
      </c>
      <c r="P6329" s="3">
        <v>2.59</v>
      </c>
      <c r="Q6329" s="4">
        <v>1</v>
      </c>
      <c r="R6329" s="3">
        <v>5.6</v>
      </c>
      <c r="S63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29" t="str">
        <f>IF(AIRBNB[[#This Row],[RUIDO(dB)]]&lt;=4,"Silencioso",IF(AIRBNB[[#This Row],[RUIDO(dB)]]&lt;=5.5,"Poco Ruidoso","Ruidoso"))</f>
        <v>Ruidoso</v>
      </c>
      <c r="U6329" t="str">
        <f>IF(AND(AIRBNB[[#This Row],[PRECIO]]&lt;50,AIRBNB[[#This Row],[MIN_NOCHES]]&gt;3),"Dentro del presupuesto","No considerar")</f>
        <v>No considerar</v>
      </c>
      <c r="V6329" t="str">
        <f>VLOOKUP(AIRBNB[[#This Row],[HOST_ID]],Super_host[],5,FALSE)</f>
        <v>Host</v>
      </c>
    </row>
    <row r="6330" spans="1:22">
      <c r="A6330" s="4">
        <v>1479731</v>
      </c>
      <c r="B6330" t="s">
        <v>14404</v>
      </c>
      <c r="C6330" s="4">
        <v>7809536</v>
      </c>
      <c r="D6330" t="s">
        <v>362</v>
      </c>
      <c r="E6330" t="s">
        <v>14405</v>
      </c>
      <c r="F6330" s="4">
        <v>11238</v>
      </c>
      <c r="G6330" s="13" t="s">
        <v>4662</v>
      </c>
      <c r="H6330" s="13" t="s">
        <v>9252</v>
      </c>
      <c r="I6330" s="1">
        <v>4068007</v>
      </c>
      <c r="J6330" s="1">
        <v>-7396334</v>
      </c>
      <c r="K6330" t="s">
        <v>40</v>
      </c>
      <c r="L6330" s="20">
        <v>45</v>
      </c>
      <c r="M6330" s="4">
        <v>3</v>
      </c>
      <c r="N6330" s="4">
        <v>147</v>
      </c>
      <c r="O6330" s="2">
        <v>43647</v>
      </c>
      <c r="P6330" s="3">
        <v>2.0499999999999998</v>
      </c>
      <c r="Q6330" s="4">
        <v>1</v>
      </c>
      <c r="R6330" s="3">
        <v>6.9</v>
      </c>
      <c r="S63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0" t="str">
        <f>IF(AIRBNB[[#This Row],[RUIDO(dB)]]&lt;=4,"Silencioso",IF(AIRBNB[[#This Row],[RUIDO(dB)]]&lt;=5.5,"Poco Ruidoso","Ruidoso"))</f>
        <v>Ruidoso</v>
      </c>
      <c r="U6330" t="str">
        <f>IF(AND(AIRBNB[[#This Row],[PRECIO]]&lt;50,AIRBNB[[#This Row],[MIN_NOCHES]]&gt;3),"Dentro del presupuesto","No considerar")</f>
        <v>No considerar</v>
      </c>
      <c r="V6330" t="str">
        <f>VLOOKUP(AIRBNB[[#This Row],[HOST_ID]],Super_host[],5,FALSE)</f>
        <v>Host</v>
      </c>
    </row>
    <row r="6331" spans="1:22">
      <c r="A6331" s="4">
        <v>3320635</v>
      </c>
      <c r="B6331" t="s">
        <v>10220</v>
      </c>
      <c r="C6331" s="4">
        <v>7640229</v>
      </c>
      <c r="D6331" t="s">
        <v>10221</v>
      </c>
      <c r="E6331" t="s">
        <v>10222</v>
      </c>
      <c r="F6331" s="4">
        <v>11226</v>
      </c>
      <c r="G6331" s="13" t="s">
        <v>4662</v>
      </c>
      <c r="H6331" s="13" t="s">
        <v>9427</v>
      </c>
      <c r="I6331" s="1">
        <v>4065376</v>
      </c>
      <c r="J6331" s="1">
        <v>-7395336</v>
      </c>
      <c r="K6331" t="s">
        <v>5</v>
      </c>
      <c r="L6331" s="20">
        <v>45</v>
      </c>
      <c r="M6331" s="4">
        <v>7</v>
      </c>
      <c r="N6331" s="4">
        <v>4</v>
      </c>
      <c r="O6331" s="2">
        <v>42508</v>
      </c>
      <c r="P6331" s="3">
        <v>7.0000000000000007E-2</v>
      </c>
      <c r="Q6331" s="4">
        <v>1</v>
      </c>
      <c r="R6331" s="3">
        <v>6.9</v>
      </c>
      <c r="S63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1" t="str">
        <f>IF(AIRBNB[[#This Row],[RUIDO(dB)]]&lt;=4,"Silencioso",IF(AIRBNB[[#This Row],[RUIDO(dB)]]&lt;=5.5,"Poco Ruidoso","Ruidoso"))</f>
        <v>Ruidoso</v>
      </c>
      <c r="U6331" t="str">
        <f>IF(AND(AIRBNB[[#This Row],[PRECIO]]&lt;50,AIRBNB[[#This Row],[MIN_NOCHES]]&gt;3),"Dentro del presupuesto","No considerar")</f>
        <v>Dentro del presupuesto</v>
      </c>
      <c r="V6331" t="str">
        <f>VLOOKUP(AIRBNB[[#This Row],[HOST_ID]],Super_host[],5,FALSE)</f>
        <v>Host</v>
      </c>
    </row>
    <row r="6332" spans="1:22">
      <c r="A6332" s="4">
        <v>1399273</v>
      </c>
      <c r="B6332" t="s">
        <v>11433</v>
      </c>
      <c r="C6332" s="4">
        <v>7130382</v>
      </c>
      <c r="D6332" t="s">
        <v>11434</v>
      </c>
      <c r="E6332" t="s">
        <v>11435</v>
      </c>
      <c r="F6332" s="4">
        <v>11222</v>
      </c>
      <c r="G6332" s="13" t="s">
        <v>4662</v>
      </c>
      <c r="H6332" s="13" t="s">
        <v>9249</v>
      </c>
      <c r="I6332" s="1">
        <v>4072991</v>
      </c>
      <c r="J6332" s="1">
        <v>-7395208</v>
      </c>
      <c r="K6332" t="s">
        <v>40</v>
      </c>
      <c r="L6332" s="20">
        <v>45</v>
      </c>
      <c r="M6332" s="4">
        <v>4</v>
      </c>
      <c r="N6332" s="4">
        <v>7</v>
      </c>
      <c r="O6332" s="2">
        <v>43385</v>
      </c>
      <c r="P6332" s="3">
        <v>0.21</v>
      </c>
      <c r="Q6332" s="4">
        <v>1</v>
      </c>
      <c r="R6332" s="3">
        <v>6.9</v>
      </c>
      <c r="S63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2" t="str">
        <f>IF(AIRBNB[[#This Row],[RUIDO(dB)]]&lt;=4,"Silencioso",IF(AIRBNB[[#This Row],[RUIDO(dB)]]&lt;=5.5,"Poco Ruidoso","Ruidoso"))</f>
        <v>Ruidoso</v>
      </c>
      <c r="U6332" t="str">
        <f>IF(AND(AIRBNB[[#This Row],[PRECIO]]&lt;50,AIRBNB[[#This Row],[MIN_NOCHES]]&gt;3),"Dentro del presupuesto","No considerar")</f>
        <v>Dentro del presupuesto</v>
      </c>
      <c r="V6332" t="str">
        <f>VLOOKUP(AIRBNB[[#This Row],[HOST_ID]],Super_host[],5,FALSE)</f>
        <v>Host</v>
      </c>
    </row>
    <row r="6333" spans="1:22">
      <c r="A6333" s="4">
        <v>1316480</v>
      </c>
      <c r="B6333" t="s">
        <v>14086</v>
      </c>
      <c r="C6333" s="4">
        <v>6885157</v>
      </c>
      <c r="D6333" t="s">
        <v>11232</v>
      </c>
      <c r="E6333" t="s">
        <v>14087</v>
      </c>
      <c r="F6333" s="4">
        <v>11216</v>
      </c>
      <c r="G6333" s="13" t="s">
        <v>4662</v>
      </c>
      <c r="H6333" s="13" t="s">
        <v>9230</v>
      </c>
      <c r="I6333" s="1">
        <v>4068325</v>
      </c>
      <c r="J6333" s="1">
        <v>-7394975</v>
      </c>
      <c r="K6333" t="s">
        <v>40</v>
      </c>
      <c r="L6333" s="20">
        <v>45</v>
      </c>
      <c r="M6333" s="4">
        <v>1</v>
      </c>
      <c r="N6333" s="4">
        <v>117</v>
      </c>
      <c r="O6333" s="2">
        <v>43615</v>
      </c>
      <c r="P6333" s="3">
        <v>1.61</v>
      </c>
      <c r="Q6333" s="4">
        <v>1</v>
      </c>
      <c r="R6333" s="3">
        <v>6.9</v>
      </c>
      <c r="S63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3" t="str">
        <f>IF(AIRBNB[[#This Row],[RUIDO(dB)]]&lt;=4,"Silencioso",IF(AIRBNB[[#This Row],[RUIDO(dB)]]&lt;=5.5,"Poco Ruidoso","Ruidoso"))</f>
        <v>Ruidoso</v>
      </c>
      <c r="U6333" t="str">
        <f>IF(AND(AIRBNB[[#This Row],[PRECIO]]&lt;50,AIRBNB[[#This Row],[MIN_NOCHES]]&gt;3),"Dentro del presupuesto","No considerar")</f>
        <v>No considerar</v>
      </c>
      <c r="V6333" t="str">
        <f>VLOOKUP(AIRBNB[[#This Row],[HOST_ID]],Super_host[],5,FALSE)</f>
        <v>Host</v>
      </c>
    </row>
    <row r="6334" spans="1:22">
      <c r="A6334" s="4">
        <v>3780206</v>
      </c>
      <c r="B6334" t="s">
        <v>12965</v>
      </c>
      <c r="C6334" s="4">
        <v>6739436</v>
      </c>
      <c r="D6334" t="s">
        <v>4808</v>
      </c>
      <c r="E6334" t="s">
        <v>12966</v>
      </c>
      <c r="F6334" s="4">
        <v>11237</v>
      </c>
      <c r="G6334" s="13" t="s">
        <v>4662</v>
      </c>
      <c r="H6334" s="13" t="s">
        <v>9274</v>
      </c>
      <c r="I6334" s="1">
        <v>4070716</v>
      </c>
      <c r="J6334" s="1">
        <v>-7392171</v>
      </c>
      <c r="K6334" t="s">
        <v>5</v>
      </c>
      <c r="L6334" s="20">
        <v>45</v>
      </c>
      <c r="M6334" s="4">
        <v>1</v>
      </c>
      <c r="N6334" s="4">
        <v>40</v>
      </c>
      <c r="O6334" s="2">
        <v>42385</v>
      </c>
      <c r="P6334" s="3">
        <v>0.68</v>
      </c>
      <c r="Q6334" s="4">
        <v>1</v>
      </c>
      <c r="R6334" s="3">
        <v>6.9</v>
      </c>
      <c r="S63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4" t="str">
        <f>IF(AIRBNB[[#This Row],[RUIDO(dB)]]&lt;=4,"Silencioso",IF(AIRBNB[[#This Row],[RUIDO(dB)]]&lt;=5.5,"Poco Ruidoso","Ruidoso"))</f>
        <v>Ruidoso</v>
      </c>
      <c r="U6334" t="str">
        <f>IF(AND(AIRBNB[[#This Row],[PRECIO]]&lt;50,AIRBNB[[#This Row],[MIN_NOCHES]]&gt;3),"Dentro del presupuesto","No considerar")</f>
        <v>No considerar</v>
      </c>
      <c r="V6334" t="str">
        <f>VLOOKUP(AIRBNB[[#This Row],[HOST_ID]],Super_host[],5,FALSE)</f>
        <v>Host</v>
      </c>
    </row>
    <row r="6335" spans="1:22">
      <c r="A6335" s="4">
        <v>1183005</v>
      </c>
      <c r="B6335" t="s">
        <v>15787</v>
      </c>
      <c r="C6335" s="4">
        <v>6471326</v>
      </c>
      <c r="D6335" t="s">
        <v>523</v>
      </c>
      <c r="E6335" t="s">
        <v>15788</v>
      </c>
      <c r="F6335" s="4">
        <v>11226</v>
      </c>
      <c r="G6335" s="13" t="s">
        <v>4662</v>
      </c>
      <c r="H6335" s="13" t="s">
        <v>9306</v>
      </c>
      <c r="I6335" s="1">
        <v>4064513</v>
      </c>
      <c r="J6335" s="1">
        <v>-7394944</v>
      </c>
      <c r="K6335" t="s">
        <v>40</v>
      </c>
      <c r="L6335" s="20">
        <v>45</v>
      </c>
      <c r="M6335" s="4">
        <v>2</v>
      </c>
      <c r="N6335" s="4">
        <v>0</v>
      </c>
      <c r="O6335" s="2">
        <v>43645</v>
      </c>
      <c r="P6335" s="3">
        <v>3.86</v>
      </c>
      <c r="Q6335" s="4">
        <v>1</v>
      </c>
      <c r="R6335" s="3">
        <v>6.9</v>
      </c>
      <c r="S63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5" t="str">
        <f>IF(AIRBNB[[#This Row],[RUIDO(dB)]]&lt;=4,"Silencioso",IF(AIRBNB[[#This Row],[RUIDO(dB)]]&lt;=5.5,"Poco Ruidoso","Ruidoso"))</f>
        <v>Ruidoso</v>
      </c>
      <c r="U6335" t="str">
        <f>IF(AND(AIRBNB[[#This Row],[PRECIO]]&lt;50,AIRBNB[[#This Row],[MIN_NOCHES]]&gt;3),"Dentro del presupuesto","No considerar")</f>
        <v>No considerar</v>
      </c>
      <c r="V6335" t="str">
        <f>VLOOKUP(AIRBNB[[#This Row],[HOST_ID]],Super_host[],5,FALSE)</f>
        <v>Host</v>
      </c>
    </row>
    <row r="6336" spans="1:22">
      <c r="A6336" s="4">
        <v>3215660</v>
      </c>
      <c r="B6336" t="s">
        <v>5825</v>
      </c>
      <c r="C6336" s="4">
        <v>6150328</v>
      </c>
      <c r="D6336" t="s">
        <v>544</v>
      </c>
      <c r="E6336" t="s">
        <v>5826</v>
      </c>
      <c r="F6336" s="4">
        <v>10035</v>
      </c>
      <c r="G6336" s="13" t="s">
        <v>124</v>
      </c>
      <c r="H6336" s="13" t="s">
        <v>219</v>
      </c>
      <c r="I6336" s="1">
        <v>4079794</v>
      </c>
      <c r="J6336" s="1">
        <v>-7393876</v>
      </c>
      <c r="K6336" t="s">
        <v>268</v>
      </c>
      <c r="L6336" s="20">
        <v>45</v>
      </c>
      <c r="M6336" s="4">
        <v>2</v>
      </c>
      <c r="N6336" s="4">
        <v>136</v>
      </c>
      <c r="O6336" s="2">
        <v>43639</v>
      </c>
      <c r="P6336" s="3">
        <v>2.2200000000000002</v>
      </c>
      <c r="Q6336" s="4">
        <v>1</v>
      </c>
      <c r="R6336" s="3">
        <v>5.6</v>
      </c>
      <c r="S63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6" t="str">
        <f>IF(AIRBNB[[#This Row],[RUIDO(dB)]]&lt;=4,"Silencioso",IF(AIRBNB[[#This Row],[RUIDO(dB)]]&lt;=5.5,"Poco Ruidoso","Ruidoso"))</f>
        <v>Ruidoso</v>
      </c>
      <c r="U6336" t="str">
        <f>IF(AND(AIRBNB[[#This Row],[PRECIO]]&lt;50,AIRBNB[[#This Row],[MIN_NOCHES]]&gt;3),"Dentro del presupuesto","No considerar")</f>
        <v>No considerar</v>
      </c>
      <c r="V6336" t="str">
        <f>VLOOKUP(AIRBNB[[#This Row],[HOST_ID]],Super_host[],5,FALSE)</f>
        <v>Host</v>
      </c>
    </row>
    <row r="6337" spans="1:22">
      <c r="A6337" s="4">
        <v>1123737</v>
      </c>
      <c r="B6337" t="s">
        <v>3986</v>
      </c>
      <c r="C6337" s="4">
        <v>5986790</v>
      </c>
      <c r="D6337" t="s">
        <v>2151</v>
      </c>
      <c r="E6337" t="s">
        <v>3987</v>
      </c>
      <c r="F6337" s="4">
        <v>10032</v>
      </c>
      <c r="G6337" s="13" t="s">
        <v>124</v>
      </c>
      <c r="H6337" s="13" t="s">
        <v>125</v>
      </c>
      <c r="I6337" s="1">
        <v>4083479</v>
      </c>
      <c r="J6337" s="1">
        <v>-7394345</v>
      </c>
      <c r="K6337" t="s">
        <v>40</v>
      </c>
      <c r="L6337" s="20">
        <v>45</v>
      </c>
      <c r="M6337" s="4">
        <v>5</v>
      </c>
      <c r="N6337" s="4">
        <v>20</v>
      </c>
      <c r="O6337" s="2">
        <v>43639</v>
      </c>
      <c r="P6337" s="3">
        <v>0.54</v>
      </c>
      <c r="Q6337" s="4">
        <v>1</v>
      </c>
      <c r="R6337" s="3">
        <v>5.6</v>
      </c>
      <c r="S63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7" t="str">
        <f>IF(AIRBNB[[#This Row],[RUIDO(dB)]]&lt;=4,"Silencioso",IF(AIRBNB[[#This Row],[RUIDO(dB)]]&lt;=5.5,"Poco Ruidoso","Ruidoso"))</f>
        <v>Ruidoso</v>
      </c>
      <c r="U6337" t="str">
        <f>IF(AND(AIRBNB[[#This Row],[PRECIO]]&lt;50,AIRBNB[[#This Row],[MIN_NOCHES]]&gt;3),"Dentro del presupuesto","No considerar")</f>
        <v>Dentro del presupuesto</v>
      </c>
      <c r="V6337" t="str">
        <f>VLOOKUP(AIRBNB[[#This Row],[HOST_ID]],Super_host[],5,FALSE)</f>
        <v>Host</v>
      </c>
    </row>
    <row r="6338" spans="1:22">
      <c r="A6338" s="4">
        <v>6391062</v>
      </c>
      <c r="B6338" t="s">
        <v>10103</v>
      </c>
      <c r="C6338" s="4">
        <v>5972246</v>
      </c>
      <c r="D6338" t="s">
        <v>10104</v>
      </c>
      <c r="E6338" t="s">
        <v>10105</v>
      </c>
      <c r="F6338" s="4">
        <v>11216</v>
      </c>
      <c r="G6338" s="13" t="s">
        <v>4662</v>
      </c>
      <c r="H6338" s="13" t="s">
        <v>9230</v>
      </c>
      <c r="I6338" s="1">
        <v>4068217</v>
      </c>
      <c r="J6338" s="1">
        <v>-739534</v>
      </c>
      <c r="K6338" t="s">
        <v>40</v>
      </c>
      <c r="L6338" s="20">
        <v>45</v>
      </c>
      <c r="M6338" s="4">
        <v>3</v>
      </c>
      <c r="N6338" s="4">
        <v>3</v>
      </c>
      <c r="O6338" s="2">
        <v>43107</v>
      </c>
      <c r="P6338" s="3">
        <v>0.06</v>
      </c>
      <c r="Q6338" s="4">
        <v>1</v>
      </c>
      <c r="R6338" s="3">
        <v>6.9</v>
      </c>
      <c r="S63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8" t="str">
        <f>IF(AIRBNB[[#This Row],[RUIDO(dB)]]&lt;=4,"Silencioso",IF(AIRBNB[[#This Row],[RUIDO(dB)]]&lt;=5.5,"Poco Ruidoso","Ruidoso"))</f>
        <v>Ruidoso</v>
      </c>
      <c r="U6338" t="str">
        <f>IF(AND(AIRBNB[[#This Row],[PRECIO]]&lt;50,AIRBNB[[#This Row],[MIN_NOCHES]]&gt;3),"Dentro del presupuesto","No considerar")</f>
        <v>No considerar</v>
      </c>
      <c r="V6338" t="str">
        <f>VLOOKUP(AIRBNB[[#This Row],[HOST_ID]],Super_host[],5,FALSE)</f>
        <v>Host</v>
      </c>
    </row>
    <row r="6339" spans="1:22">
      <c r="A6339" s="4">
        <v>4865454</v>
      </c>
      <c r="B6339" t="s">
        <v>8397</v>
      </c>
      <c r="C6339" s="4">
        <v>5650180</v>
      </c>
      <c r="D6339" t="s">
        <v>131</v>
      </c>
      <c r="E6339" t="s">
        <v>8398</v>
      </c>
      <c r="F6339" s="4">
        <v>11373</v>
      </c>
      <c r="G6339" s="13" t="s">
        <v>7897</v>
      </c>
      <c r="H6339" s="13" t="s">
        <v>8051</v>
      </c>
      <c r="I6339" s="1">
        <v>4074513</v>
      </c>
      <c r="J6339" s="1">
        <v>-738825</v>
      </c>
      <c r="K6339" t="s">
        <v>40</v>
      </c>
      <c r="L6339" s="20">
        <v>45</v>
      </c>
      <c r="M6339" s="4">
        <v>3</v>
      </c>
      <c r="N6339" s="4">
        <v>12</v>
      </c>
      <c r="O6339" s="2">
        <v>43583</v>
      </c>
      <c r="P6339" s="3">
        <v>0.37</v>
      </c>
      <c r="Q6339" s="4">
        <v>5</v>
      </c>
      <c r="R6339" s="3">
        <v>6.24</v>
      </c>
      <c r="S63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39" t="str">
        <f>IF(AIRBNB[[#This Row],[RUIDO(dB)]]&lt;=4,"Silencioso",IF(AIRBNB[[#This Row],[RUIDO(dB)]]&lt;=5.5,"Poco Ruidoso","Ruidoso"))</f>
        <v>Ruidoso</v>
      </c>
      <c r="U6339" t="str">
        <f>IF(AND(AIRBNB[[#This Row],[PRECIO]]&lt;50,AIRBNB[[#This Row],[MIN_NOCHES]]&gt;3),"Dentro del presupuesto","No considerar")</f>
        <v>No considerar</v>
      </c>
      <c r="V6339" t="str">
        <f>VLOOKUP(AIRBNB[[#This Row],[HOST_ID]],Super_host[],5,FALSE)</f>
        <v>Host</v>
      </c>
    </row>
    <row r="6340" spans="1:22">
      <c r="A6340" s="4">
        <v>3593491</v>
      </c>
      <c r="B6340" t="s">
        <v>2768</v>
      </c>
      <c r="C6340" s="4">
        <v>5164854</v>
      </c>
      <c r="D6340" t="s">
        <v>2769</v>
      </c>
      <c r="E6340" t="s">
        <v>2770</v>
      </c>
      <c r="F6340" s="4">
        <v>10030</v>
      </c>
      <c r="G6340" s="13" t="s">
        <v>124</v>
      </c>
      <c r="H6340" s="13" t="s">
        <v>148</v>
      </c>
      <c r="I6340" s="1">
        <v>4082071</v>
      </c>
      <c r="J6340" s="1">
        <v>-7393813</v>
      </c>
      <c r="K6340" t="s">
        <v>40</v>
      </c>
      <c r="L6340" s="20">
        <v>45</v>
      </c>
      <c r="M6340" s="4">
        <v>6</v>
      </c>
      <c r="N6340" s="4">
        <v>13</v>
      </c>
      <c r="O6340" s="2">
        <v>43295</v>
      </c>
      <c r="P6340" s="3">
        <v>0.23</v>
      </c>
      <c r="Q6340" s="4">
        <v>1</v>
      </c>
      <c r="R6340" s="3">
        <v>5.6</v>
      </c>
      <c r="S63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0" t="str">
        <f>IF(AIRBNB[[#This Row],[RUIDO(dB)]]&lt;=4,"Silencioso",IF(AIRBNB[[#This Row],[RUIDO(dB)]]&lt;=5.5,"Poco Ruidoso","Ruidoso"))</f>
        <v>Ruidoso</v>
      </c>
      <c r="U6340" t="str">
        <f>IF(AND(AIRBNB[[#This Row],[PRECIO]]&lt;50,AIRBNB[[#This Row],[MIN_NOCHES]]&gt;3),"Dentro del presupuesto","No considerar")</f>
        <v>Dentro del presupuesto</v>
      </c>
      <c r="V6340" t="str">
        <f>VLOOKUP(AIRBNB[[#This Row],[HOST_ID]],Super_host[],5,FALSE)</f>
        <v>Host</v>
      </c>
    </row>
    <row r="6341" spans="1:22">
      <c r="A6341" s="4">
        <v>2066165</v>
      </c>
      <c r="B6341" t="s">
        <v>3262</v>
      </c>
      <c r="C6341" s="4">
        <v>5164854</v>
      </c>
      <c r="D6341" t="s">
        <v>2769</v>
      </c>
      <c r="E6341" t="s">
        <v>3263</v>
      </c>
      <c r="F6341" s="4">
        <v>10031</v>
      </c>
      <c r="G6341" s="13" t="s">
        <v>124</v>
      </c>
      <c r="H6341" s="13" t="s">
        <v>148</v>
      </c>
      <c r="I6341" s="1">
        <v>4082078</v>
      </c>
      <c r="J6341" s="1">
        <v>-7393771</v>
      </c>
      <c r="K6341" t="s">
        <v>40</v>
      </c>
      <c r="L6341" s="20">
        <v>45</v>
      </c>
      <c r="M6341" s="4">
        <v>4</v>
      </c>
      <c r="N6341" s="4">
        <v>19</v>
      </c>
      <c r="O6341" s="2">
        <v>43565</v>
      </c>
      <c r="P6341" s="3">
        <v>0.31</v>
      </c>
      <c r="Q6341" s="4">
        <v>1</v>
      </c>
      <c r="R6341" s="3">
        <v>5.6</v>
      </c>
      <c r="S63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1" t="str">
        <f>IF(AIRBNB[[#This Row],[RUIDO(dB)]]&lt;=4,"Silencioso",IF(AIRBNB[[#This Row],[RUIDO(dB)]]&lt;=5.5,"Poco Ruidoso","Ruidoso"))</f>
        <v>Ruidoso</v>
      </c>
      <c r="U6341" t="str">
        <f>IF(AND(AIRBNB[[#This Row],[PRECIO]]&lt;50,AIRBNB[[#This Row],[MIN_NOCHES]]&gt;3),"Dentro del presupuesto","No considerar")</f>
        <v>Dentro del presupuesto</v>
      </c>
      <c r="V6341" t="str">
        <f>VLOOKUP(AIRBNB[[#This Row],[HOST_ID]],Super_host[],5,FALSE)</f>
        <v>Host</v>
      </c>
    </row>
    <row r="6342" spans="1:22">
      <c r="A6342" s="4">
        <v>1130855</v>
      </c>
      <c r="B6342" t="s">
        <v>13562</v>
      </c>
      <c r="C6342" s="4">
        <v>4623093</v>
      </c>
      <c r="D6342" t="s">
        <v>203</v>
      </c>
      <c r="E6342" t="s">
        <v>13563</v>
      </c>
      <c r="F6342" s="4">
        <v>11238</v>
      </c>
      <c r="G6342" s="13" t="s">
        <v>4662</v>
      </c>
      <c r="H6342" s="13" t="s">
        <v>9323</v>
      </c>
      <c r="I6342" s="1">
        <v>4067673</v>
      </c>
      <c r="J6342" s="1">
        <v>-7396399</v>
      </c>
      <c r="K6342" t="s">
        <v>40</v>
      </c>
      <c r="L6342" s="20">
        <v>45</v>
      </c>
      <c r="M6342" s="4">
        <v>14</v>
      </c>
      <c r="N6342" s="4">
        <v>79</v>
      </c>
      <c r="O6342" s="2">
        <v>43597</v>
      </c>
      <c r="P6342" s="3">
        <v>1.0900000000000001</v>
      </c>
      <c r="Q6342" s="4">
        <v>1</v>
      </c>
      <c r="R6342" s="3">
        <v>6.9</v>
      </c>
      <c r="S63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2" t="str">
        <f>IF(AIRBNB[[#This Row],[RUIDO(dB)]]&lt;=4,"Silencioso",IF(AIRBNB[[#This Row],[RUIDO(dB)]]&lt;=5.5,"Poco Ruidoso","Ruidoso"))</f>
        <v>Ruidoso</v>
      </c>
      <c r="U6342" t="str">
        <f>IF(AND(AIRBNB[[#This Row],[PRECIO]]&lt;50,AIRBNB[[#This Row],[MIN_NOCHES]]&gt;3),"Dentro del presupuesto","No considerar")</f>
        <v>Dentro del presupuesto</v>
      </c>
      <c r="V6342" t="str">
        <f>VLOOKUP(AIRBNB[[#This Row],[HOST_ID]],Super_host[],5,FALSE)</f>
        <v>Host</v>
      </c>
    </row>
    <row r="6343" spans="1:22">
      <c r="A6343" s="4">
        <v>2684223</v>
      </c>
      <c r="B6343" t="s">
        <v>13220</v>
      </c>
      <c r="C6343" s="4">
        <v>4334757</v>
      </c>
      <c r="D6343" t="s">
        <v>13221</v>
      </c>
      <c r="E6343" t="s">
        <v>13222</v>
      </c>
      <c r="F6343" s="4">
        <v>11233</v>
      </c>
      <c r="G6343" s="13" t="s">
        <v>4662</v>
      </c>
      <c r="H6343" s="13" t="s">
        <v>9230</v>
      </c>
      <c r="I6343" s="1">
        <v>406821</v>
      </c>
      <c r="J6343" s="1">
        <v>-7391632</v>
      </c>
      <c r="K6343" t="s">
        <v>40</v>
      </c>
      <c r="L6343" s="20">
        <v>45</v>
      </c>
      <c r="M6343" s="4">
        <v>2</v>
      </c>
      <c r="N6343" s="4">
        <v>53</v>
      </c>
      <c r="O6343" s="2">
        <v>43647</v>
      </c>
      <c r="P6343" s="3">
        <v>0.83</v>
      </c>
      <c r="Q6343" s="4">
        <v>1</v>
      </c>
      <c r="R6343" s="3">
        <v>6.9</v>
      </c>
      <c r="S63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3" t="str">
        <f>IF(AIRBNB[[#This Row],[RUIDO(dB)]]&lt;=4,"Silencioso",IF(AIRBNB[[#This Row],[RUIDO(dB)]]&lt;=5.5,"Poco Ruidoso","Ruidoso"))</f>
        <v>Ruidoso</v>
      </c>
      <c r="U6343" t="str">
        <f>IF(AND(AIRBNB[[#This Row],[PRECIO]]&lt;50,AIRBNB[[#This Row],[MIN_NOCHES]]&gt;3),"Dentro del presupuesto","No considerar")</f>
        <v>No considerar</v>
      </c>
      <c r="V6343" t="str">
        <f>VLOOKUP(AIRBNB[[#This Row],[HOST_ID]],Super_host[],5,FALSE)</f>
        <v>Host</v>
      </c>
    </row>
    <row r="6344" spans="1:22">
      <c r="A6344" s="4">
        <v>4813259</v>
      </c>
      <c r="B6344" t="s">
        <v>9482</v>
      </c>
      <c r="C6344" s="4">
        <v>4312196</v>
      </c>
      <c r="D6344" t="s">
        <v>1599</v>
      </c>
      <c r="E6344" t="s">
        <v>9483</v>
      </c>
      <c r="F6344" s="4">
        <v>11238</v>
      </c>
      <c r="G6344" s="13" t="s">
        <v>4662</v>
      </c>
      <c r="H6344" s="13" t="s">
        <v>9252</v>
      </c>
      <c r="I6344" s="1">
        <v>406794</v>
      </c>
      <c r="J6344" s="1">
        <v>-739616</v>
      </c>
      <c r="K6344" t="s">
        <v>40</v>
      </c>
      <c r="L6344" s="20">
        <v>45</v>
      </c>
      <c r="M6344" s="4">
        <v>4</v>
      </c>
      <c r="N6344" s="4">
        <v>1</v>
      </c>
      <c r="O6344" s="2">
        <v>42193</v>
      </c>
      <c r="P6344" s="3">
        <v>0.02</v>
      </c>
      <c r="Q6344" s="4">
        <v>1</v>
      </c>
      <c r="R6344" s="3">
        <v>6.9</v>
      </c>
      <c r="S63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4" t="str">
        <f>IF(AIRBNB[[#This Row],[RUIDO(dB)]]&lt;=4,"Silencioso",IF(AIRBNB[[#This Row],[RUIDO(dB)]]&lt;=5.5,"Poco Ruidoso","Ruidoso"))</f>
        <v>Ruidoso</v>
      </c>
      <c r="U6344" t="str">
        <f>IF(AND(AIRBNB[[#This Row],[PRECIO]]&lt;50,AIRBNB[[#This Row],[MIN_NOCHES]]&gt;3),"Dentro del presupuesto","No considerar")</f>
        <v>Dentro del presupuesto</v>
      </c>
      <c r="V6344" t="str">
        <f>VLOOKUP(AIRBNB[[#This Row],[HOST_ID]],Super_host[],5,FALSE)</f>
        <v>Host</v>
      </c>
    </row>
    <row r="6345" spans="1:22">
      <c r="A6345" s="4">
        <v>819206</v>
      </c>
      <c r="B6345" t="s">
        <v>5376</v>
      </c>
      <c r="C6345" s="4">
        <v>4306950</v>
      </c>
      <c r="D6345" t="s">
        <v>928</v>
      </c>
      <c r="E6345" t="s">
        <v>5377</v>
      </c>
      <c r="F6345" s="4">
        <v>10029</v>
      </c>
      <c r="G6345" s="13" t="s">
        <v>124</v>
      </c>
      <c r="H6345" s="13" t="s">
        <v>219</v>
      </c>
      <c r="I6345" s="1">
        <v>4079106</v>
      </c>
      <c r="J6345" s="1">
        <v>-7395058</v>
      </c>
      <c r="K6345" t="s">
        <v>268</v>
      </c>
      <c r="L6345" s="20">
        <v>45</v>
      </c>
      <c r="M6345" s="4">
        <v>2</v>
      </c>
      <c r="N6345" s="4">
        <v>107</v>
      </c>
      <c r="O6345" s="2">
        <v>43640</v>
      </c>
      <c r="P6345" s="3">
        <v>1.5</v>
      </c>
      <c r="Q6345" s="4">
        <v>1</v>
      </c>
      <c r="R6345" s="3">
        <v>5.6</v>
      </c>
      <c r="S63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5" t="str">
        <f>IF(AIRBNB[[#This Row],[RUIDO(dB)]]&lt;=4,"Silencioso",IF(AIRBNB[[#This Row],[RUIDO(dB)]]&lt;=5.5,"Poco Ruidoso","Ruidoso"))</f>
        <v>Ruidoso</v>
      </c>
      <c r="U6345" t="str">
        <f>IF(AND(AIRBNB[[#This Row],[PRECIO]]&lt;50,AIRBNB[[#This Row],[MIN_NOCHES]]&gt;3),"Dentro del presupuesto","No considerar")</f>
        <v>No considerar</v>
      </c>
      <c r="V6345" t="str">
        <f>VLOOKUP(AIRBNB[[#This Row],[HOST_ID]],Super_host[],5,FALSE)</f>
        <v>Host</v>
      </c>
    </row>
    <row r="6346" spans="1:22">
      <c r="A6346" s="4">
        <v>5858757</v>
      </c>
      <c r="B6346" t="s">
        <v>10700</v>
      </c>
      <c r="C6346" s="4">
        <v>4267075</v>
      </c>
      <c r="D6346" t="s">
        <v>1579</v>
      </c>
      <c r="E6346" t="s">
        <v>10701</v>
      </c>
      <c r="F6346" s="4">
        <v>11238</v>
      </c>
      <c r="G6346" s="13" t="s">
        <v>4662</v>
      </c>
      <c r="H6346" s="13" t="s">
        <v>9387</v>
      </c>
      <c r="I6346" s="1">
        <v>4068498</v>
      </c>
      <c r="J6346" s="1">
        <v>-7396618</v>
      </c>
      <c r="K6346" t="s">
        <v>5</v>
      </c>
      <c r="L6346" s="20">
        <v>45</v>
      </c>
      <c r="M6346" s="4">
        <v>14</v>
      </c>
      <c r="N6346" s="4">
        <v>4</v>
      </c>
      <c r="O6346" s="2">
        <v>42795</v>
      </c>
      <c r="P6346" s="3">
        <v>0.11</v>
      </c>
      <c r="Q6346" s="4">
        <v>1</v>
      </c>
      <c r="R6346" s="3">
        <v>6.9</v>
      </c>
      <c r="S63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6" t="str">
        <f>IF(AIRBNB[[#This Row],[RUIDO(dB)]]&lt;=4,"Silencioso",IF(AIRBNB[[#This Row],[RUIDO(dB)]]&lt;=5.5,"Poco Ruidoso","Ruidoso"))</f>
        <v>Ruidoso</v>
      </c>
      <c r="U6346" t="str">
        <f>IF(AND(AIRBNB[[#This Row],[PRECIO]]&lt;50,AIRBNB[[#This Row],[MIN_NOCHES]]&gt;3),"Dentro del presupuesto","No considerar")</f>
        <v>Dentro del presupuesto</v>
      </c>
      <c r="V6346" t="str">
        <f>VLOOKUP(AIRBNB[[#This Row],[HOST_ID]],Super_host[],5,FALSE)</f>
        <v>Host</v>
      </c>
    </row>
    <row r="6347" spans="1:22">
      <c r="A6347" s="4">
        <v>838974</v>
      </c>
      <c r="B6347" t="s">
        <v>10375</v>
      </c>
      <c r="C6347" s="4">
        <v>4255319</v>
      </c>
      <c r="D6347" t="s">
        <v>332</v>
      </c>
      <c r="E6347" t="s">
        <v>10376</v>
      </c>
      <c r="F6347" s="4">
        <v>11238</v>
      </c>
      <c r="G6347" s="13" t="s">
        <v>4662</v>
      </c>
      <c r="H6347" s="13" t="s">
        <v>9323</v>
      </c>
      <c r="I6347" s="1">
        <v>4067922</v>
      </c>
      <c r="J6347" s="1">
        <v>-7396907</v>
      </c>
      <c r="K6347" t="s">
        <v>5</v>
      </c>
      <c r="L6347" s="20">
        <v>45</v>
      </c>
      <c r="M6347" s="4">
        <v>7</v>
      </c>
      <c r="N6347" s="4">
        <v>6</v>
      </c>
      <c r="O6347" s="2">
        <v>43103</v>
      </c>
      <c r="P6347" s="3">
        <v>0.08</v>
      </c>
      <c r="Q6347" s="4">
        <v>1</v>
      </c>
      <c r="R6347" s="3">
        <v>6.9</v>
      </c>
      <c r="S63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7" t="str">
        <f>IF(AIRBNB[[#This Row],[RUIDO(dB)]]&lt;=4,"Silencioso",IF(AIRBNB[[#This Row],[RUIDO(dB)]]&lt;=5.5,"Poco Ruidoso","Ruidoso"))</f>
        <v>Ruidoso</v>
      </c>
      <c r="U6347" t="str">
        <f>IF(AND(AIRBNB[[#This Row],[PRECIO]]&lt;50,AIRBNB[[#This Row],[MIN_NOCHES]]&gt;3),"Dentro del presupuesto","No considerar")</f>
        <v>Dentro del presupuesto</v>
      </c>
      <c r="V6347" t="str">
        <f>VLOOKUP(AIRBNB[[#This Row],[HOST_ID]],Super_host[],5,FALSE)</f>
        <v>Host</v>
      </c>
    </row>
    <row r="6348" spans="1:22">
      <c r="A6348" s="4">
        <v>848722</v>
      </c>
      <c r="B6348" t="s">
        <v>8475</v>
      </c>
      <c r="C6348" s="4">
        <v>4241953</v>
      </c>
      <c r="D6348" t="s">
        <v>3188</v>
      </c>
      <c r="E6348" t="s">
        <v>8476</v>
      </c>
      <c r="F6348" s="4">
        <v>11355</v>
      </c>
      <c r="G6348" s="13" t="s">
        <v>7897</v>
      </c>
      <c r="H6348" s="13" t="s">
        <v>7918</v>
      </c>
      <c r="I6348" s="1">
        <v>4076014</v>
      </c>
      <c r="J6348" s="1">
        <v>-7381146</v>
      </c>
      <c r="K6348" t="s">
        <v>40</v>
      </c>
      <c r="L6348" s="20">
        <v>45</v>
      </c>
      <c r="M6348" s="4">
        <v>2</v>
      </c>
      <c r="N6348" s="4">
        <v>39</v>
      </c>
      <c r="O6348" s="2">
        <v>43623</v>
      </c>
      <c r="P6348" s="3">
        <v>0.52</v>
      </c>
      <c r="Q6348" s="4">
        <v>5</v>
      </c>
      <c r="R6348" s="3">
        <v>6.24</v>
      </c>
      <c r="S63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8" t="str">
        <f>IF(AIRBNB[[#This Row],[RUIDO(dB)]]&lt;=4,"Silencioso",IF(AIRBNB[[#This Row],[RUIDO(dB)]]&lt;=5.5,"Poco Ruidoso","Ruidoso"))</f>
        <v>Ruidoso</v>
      </c>
      <c r="U6348" t="str">
        <f>IF(AND(AIRBNB[[#This Row],[PRECIO]]&lt;50,AIRBNB[[#This Row],[MIN_NOCHES]]&gt;3),"Dentro del presupuesto","No considerar")</f>
        <v>No considerar</v>
      </c>
      <c r="V6348" t="str">
        <f>VLOOKUP(AIRBNB[[#This Row],[HOST_ID]],Super_host[],5,FALSE)</f>
        <v>Host</v>
      </c>
    </row>
    <row r="6349" spans="1:22">
      <c r="A6349" s="4">
        <v>6717607</v>
      </c>
      <c r="B6349" t="s">
        <v>9685</v>
      </c>
      <c r="C6349" s="4">
        <v>4130512</v>
      </c>
      <c r="D6349" t="s">
        <v>9686</v>
      </c>
      <c r="E6349" t="s">
        <v>9687</v>
      </c>
      <c r="F6349" s="4">
        <v>11221</v>
      </c>
      <c r="G6349" s="13" t="s">
        <v>4662</v>
      </c>
      <c r="H6349" s="13" t="s">
        <v>9274</v>
      </c>
      <c r="I6349" s="1">
        <v>4069093</v>
      </c>
      <c r="J6349" s="1">
        <v>-7391291</v>
      </c>
      <c r="K6349" t="s">
        <v>40</v>
      </c>
      <c r="L6349" s="20">
        <v>45</v>
      </c>
      <c r="M6349" s="4">
        <v>30</v>
      </c>
      <c r="N6349" s="4">
        <v>1</v>
      </c>
      <c r="O6349" s="2">
        <v>42699</v>
      </c>
      <c r="P6349" s="3">
        <v>0.03</v>
      </c>
      <c r="Q6349" s="4">
        <v>1</v>
      </c>
      <c r="R6349" s="3">
        <v>6.9</v>
      </c>
      <c r="S63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49" t="str">
        <f>IF(AIRBNB[[#This Row],[RUIDO(dB)]]&lt;=4,"Silencioso",IF(AIRBNB[[#This Row],[RUIDO(dB)]]&lt;=5.5,"Poco Ruidoso","Ruidoso"))</f>
        <v>Ruidoso</v>
      </c>
      <c r="U6349" t="str">
        <f>IF(AND(AIRBNB[[#This Row],[PRECIO]]&lt;50,AIRBNB[[#This Row],[MIN_NOCHES]]&gt;3),"Dentro del presupuesto","No considerar")</f>
        <v>Dentro del presupuesto</v>
      </c>
      <c r="V6349" t="str">
        <f>VLOOKUP(AIRBNB[[#This Row],[HOST_ID]],Super_host[],5,FALSE)</f>
        <v>Host</v>
      </c>
    </row>
    <row r="6350" spans="1:22">
      <c r="A6350" s="4">
        <v>806040</v>
      </c>
      <c r="B6350" t="s">
        <v>8793</v>
      </c>
      <c r="C6350" s="4">
        <v>4113132</v>
      </c>
      <c r="D6350" t="s">
        <v>8591</v>
      </c>
      <c r="E6350" t="s">
        <v>8794</v>
      </c>
      <c r="F6350" s="4">
        <v>11373</v>
      </c>
      <c r="G6350" s="13" t="s">
        <v>7897</v>
      </c>
      <c r="H6350" s="13" t="s">
        <v>8051</v>
      </c>
      <c r="I6350" s="1">
        <v>4073842</v>
      </c>
      <c r="J6350" s="1">
        <v>-7387609</v>
      </c>
      <c r="K6350" t="s">
        <v>40</v>
      </c>
      <c r="L6350" s="20">
        <v>45</v>
      </c>
      <c r="M6350" s="4">
        <v>3</v>
      </c>
      <c r="N6350" s="4">
        <v>125</v>
      </c>
      <c r="O6350" s="2">
        <v>43639</v>
      </c>
      <c r="P6350" s="3">
        <v>1.57</v>
      </c>
      <c r="Q6350" s="4">
        <v>5</v>
      </c>
      <c r="R6350" s="3">
        <v>6.24</v>
      </c>
      <c r="S63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0" t="str">
        <f>IF(AIRBNB[[#This Row],[RUIDO(dB)]]&lt;=4,"Silencioso",IF(AIRBNB[[#This Row],[RUIDO(dB)]]&lt;=5.5,"Poco Ruidoso","Ruidoso"))</f>
        <v>Ruidoso</v>
      </c>
      <c r="U6350" t="str">
        <f>IF(AND(AIRBNB[[#This Row],[PRECIO]]&lt;50,AIRBNB[[#This Row],[MIN_NOCHES]]&gt;3),"Dentro del presupuesto","No considerar")</f>
        <v>No considerar</v>
      </c>
      <c r="V6350" t="str">
        <f>VLOOKUP(AIRBNB[[#This Row],[HOST_ID]],Super_host[],5,FALSE)</f>
        <v>Host</v>
      </c>
    </row>
    <row r="6351" spans="1:22">
      <c r="A6351" s="4">
        <v>1987584</v>
      </c>
      <c r="B6351" t="s">
        <v>8590</v>
      </c>
      <c r="C6351" s="4">
        <v>4113132</v>
      </c>
      <c r="D6351" t="s">
        <v>8591</v>
      </c>
      <c r="E6351" t="s">
        <v>8592</v>
      </c>
      <c r="F6351" s="4">
        <v>11373</v>
      </c>
      <c r="G6351" s="13" t="s">
        <v>7897</v>
      </c>
      <c r="H6351" s="13" t="s">
        <v>8051</v>
      </c>
      <c r="I6351" s="1">
        <v>4073943</v>
      </c>
      <c r="J6351" s="1">
        <v>-7387475</v>
      </c>
      <c r="K6351" t="s">
        <v>40</v>
      </c>
      <c r="L6351" s="20">
        <v>45</v>
      </c>
      <c r="M6351" s="4">
        <v>3</v>
      </c>
      <c r="N6351" s="4">
        <v>49</v>
      </c>
      <c r="O6351" s="2">
        <v>43580</v>
      </c>
      <c r="P6351" s="3">
        <v>0.77</v>
      </c>
      <c r="Q6351" s="4">
        <v>5</v>
      </c>
      <c r="R6351" s="3">
        <v>6.24</v>
      </c>
      <c r="S63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1" t="str">
        <f>IF(AIRBNB[[#This Row],[RUIDO(dB)]]&lt;=4,"Silencioso",IF(AIRBNB[[#This Row],[RUIDO(dB)]]&lt;=5.5,"Poco Ruidoso","Ruidoso"))</f>
        <v>Ruidoso</v>
      </c>
      <c r="U6351" t="str">
        <f>IF(AND(AIRBNB[[#This Row],[PRECIO]]&lt;50,AIRBNB[[#This Row],[MIN_NOCHES]]&gt;3),"Dentro del presupuesto","No considerar")</f>
        <v>No considerar</v>
      </c>
      <c r="V6351" t="str">
        <f>VLOOKUP(AIRBNB[[#This Row],[HOST_ID]],Super_host[],5,FALSE)</f>
        <v>Host</v>
      </c>
    </row>
    <row r="6352" spans="1:22">
      <c r="A6352" s="4">
        <v>4756551</v>
      </c>
      <c r="B6352" t="s">
        <v>14708</v>
      </c>
      <c r="C6352" s="4">
        <v>4031913</v>
      </c>
      <c r="D6352" t="s">
        <v>8681</v>
      </c>
      <c r="E6352" t="s">
        <v>14709</v>
      </c>
      <c r="F6352" s="4">
        <v>11225</v>
      </c>
      <c r="G6352" s="13" t="s">
        <v>4662</v>
      </c>
      <c r="H6352" s="13" t="s">
        <v>9481</v>
      </c>
      <c r="I6352" s="1">
        <v>4065701</v>
      </c>
      <c r="J6352" s="1">
        <v>-7396055</v>
      </c>
      <c r="K6352" t="s">
        <v>40</v>
      </c>
      <c r="L6352" s="20">
        <v>45</v>
      </c>
      <c r="M6352" s="4">
        <v>2</v>
      </c>
      <c r="N6352" s="4">
        <v>139</v>
      </c>
      <c r="O6352" s="2">
        <v>43634</v>
      </c>
      <c r="P6352" s="3">
        <v>2.5299999999999998</v>
      </c>
      <c r="Q6352" s="4">
        <v>1</v>
      </c>
      <c r="R6352" s="3">
        <v>6.9</v>
      </c>
      <c r="S63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2" t="str">
        <f>IF(AIRBNB[[#This Row],[RUIDO(dB)]]&lt;=4,"Silencioso",IF(AIRBNB[[#This Row],[RUIDO(dB)]]&lt;=5.5,"Poco Ruidoso","Ruidoso"))</f>
        <v>Ruidoso</v>
      </c>
      <c r="U6352" t="str">
        <f>IF(AND(AIRBNB[[#This Row],[PRECIO]]&lt;50,AIRBNB[[#This Row],[MIN_NOCHES]]&gt;3),"Dentro del presupuesto","No considerar")</f>
        <v>No considerar</v>
      </c>
      <c r="V6352" t="str">
        <f>VLOOKUP(AIRBNB[[#This Row],[HOST_ID]],Super_host[],5,FALSE)</f>
        <v>Host</v>
      </c>
    </row>
    <row r="6353" spans="1:22">
      <c r="A6353" s="4">
        <v>4978214</v>
      </c>
      <c r="B6353" t="s">
        <v>12919</v>
      </c>
      <c r="C6353" s="4">
        <v>3737351</v>
      </c>
      <c r="D6353" t="s">
        <v>12920</v>
      </c>
      <c r="E6353" t="s">
        <v>12921</v>
      </c>
      <c r="F6353" s="4">
        <v>11236</v>
      </c>
      <c r="G6353" s="13" t="s">
        <v>4662</v>
      </c>
      <c r="H6353" s="13" t="s">
        <v>11075</v>
      </c>
      <c r="I6353" s="1">
        <v>4064027</v>
      </c>
      <c r="J6353" s="1">
        <v>-7391751</v>
      </c>
      <c r="K6353" t="s">
        <v>40</v>
      </c>
      <c r="L6353" s="20">
        <v>45</v>
      </c>
      <c r="M6353" s="4">
        <v>4</v>
      </c>
      <c r="N6353" s="4">
        <v>33</v>
      </c>
      <c r="O6353" s="2">
        <v>43627</v>
      </c>
      <c r="P6353" s="3">
        <v>0.66</v>
      </c>
      <c r="Q6353" s="4">
        <v>1</v>
      </c>
      <c r="R6353" s="3">
        <v>6.9</v>
      </c>
      <c r="S63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3" t="str">
        <f>IF(AIRBNB[[#This Row],[RUIDO(dB)]]&lt;=4,"Silencioso",IF(AIRBNB[[#This Row],[RUIDO(dB)]]&lt;=5.5,"Poco Ruidoso","Ruidoso"))</f>
        <v>Ruidoso</v>
      </c>
      <c r="U6353" t="str">
        <f>IF(AND(AIRBNB[[#This Row],[PRECIO]]&lt;50,AIRBNB[[#This Row],[MIN_NOCHES]]&gt;3),"Dentro del presupuesto","No considerar")</f>
        <v>Dentro del presupuesto</v>
      </c>
      <c r="V6353" t="str">
        <f>VLOOKUP(AIRBNB[[#This Row],[HOST_ID]],Super_host[],5,FALSE)</f>
        <v>Host</v>
      </c>
    </row>
    <row r="6354" spans="1:22">
      <c r="A6354" s="4">
        <v>5504568</v>
      </c>
      <c r="B6354" t="s">
        <v>13369</v>
      </c>
      <c r="C6354" s="4">
        <v>3562322</v>
      </c>
      <c r="D6354" t="s">
        <v>12767</v>
      </c>
      <c r="E6354" t="s">
        <v>13370</v>
      </c>
      <c r="F6354" s="4">
        <v>11216</v>
      </c>
      <c r="G6354" s="13" t="s">
        <v>4662</v>
      </c>
      <c r="H6354" s="13" t="s">
        <v>9230</v>
      </c>
      <c r="I6354" s="1">
        <v>4068609</v>
      </c>
      <c r="J6354" s="1">
        <v>-7395291</v>
      </c>
      <c r="K6354" t="s">
        <v>40</v>
      </c>
      <c r="L6354" s="20">
        <v>45</v>
      </c>
      <c r="M6354" s="4">
        <v>4</v>
      </c>
      <c r="N6354" s="4">
        <v>49</v>
      </c>
      <c r="O6354" s="2">
        <v>43650</v>
      </c>
      <c r="P6354" s="3">
        <v>0.93</v>
      </c>
      <c r="Q6354" s="4">
        <v>1</v>
      </c>
      <c r="R6354" s="3">
        <v>6.9</v>
      </c>
      <c r="S63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4" t="str">
        <f>IF(AIRBNB[[#This Row],[RUIDO(dB)]]&lt;=4,"Silencioso",IF(AIRBNB[[#This Row],[RUIDO(dB)]]&lt;=5.5,"Poco Ruidoso","Ruidoso"))</f>
        <v>Ruidoso</v>
      </c>
      <c r="U6354" t="str">
        <f>IF(AND(AIRBNB[[#This Row],[PRECIO]]&lt;50,AIRBNB[[#This Row],[MIN_NOCHES]]&gt;3),"Dentro del presupuesto","No considerar")</f>
        <v>Dentro del presupuesto</v>
      </c>
      <c r="V6354" t="str">
        <f>VLOOKUP(AIRBNB[[#This Row],[HOST_ID]],Super_host[],5,FALSE)</f>
        <v>Host</v>
      </c>
    </row>
    <row r="6355" spans="1:22">
      <c r="A6355" s="4">
        <v>1598012</v>
      </c>
      <c r="B6355" t="s">
        <v>8648</v>
      </c>
      <c r="C6355" s="4">
        <v>3360223</v>
      </c>
      <c r="D6355" t="s">
        <v>7357</v>
      </c>
      <c r="E6355" t="s">
        <v>8649</v>
      </c>
      <c r="F6355" s="4">
        <v>11102</v>
      </c>
      <c r="G6355" s="13" t="s">
        <v>7897</v>
      </c>
      <c r="H6355" s="13" t="s">
        <v>7940</v>
      </c>
      <c r="I6355" s="1">
        <v>4076792</v>
      </c>
      <c r="J6355" s="1">
        <v>-7392228</v>
      </c>
      <c r="K6355" t="s">
        <v>40</v>
      </c>
      <c r="L6355" s="20">
        <v>45</v>
      </c>
      <c r="M6355" s="4">
        <v>4</v>
      </c>
      <c r="N6355" s="4">
        <v>68</v>
      </c>
      <c r="O6355" s="2">
        <v>43466</v>
      </c>
      <c r="P6355" s="3">
        <v>0.96</v>
      </c>
      <c r="Q6355" s="4">
        <v>5</v>
      </c>
      <c r="R6355" s="3">
        <v>6.24</v>
      </c>
      <c r="S63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5" t="str">
        <f>IF(AIRBNB[[#This Row],[RUIDO(dB)]]&lt;=4,"Silencioso",IF(AIRBNB[[#This Row],[RUIDO(dB)]]&lt;=5.5,"Poco Ruidoso","Ruidoso"))</f>
        <v>Ruidoso</v>
      </c>
      <c r="U6355" t="str">
        <f>IF(AND(AIRBNB[[#This Row],[PRECIO]]&lt;50,AIRBNB[[#This Row],[MIN_NOCHES]]&gt;3),"Dentro del presupuesto","No considerar")</f>
        <v>Dentro del presupuesto</v>
      </c>
      <c r="V6355" t="str">
        <f>VLOOKUP(AIRBNB[[#This Row],[HOST_ID]],Super_host[],5,FALSE)</f>
        <v>Host</v>
      </c>
    </row>
    <row r="6356" spans="1:22">
      <c r="A6356" s="4">
        <v>1903198</v>
      </c>
      <c r="B6356" t="s">
        <v>8897</v>
      </c>
      <c r="C6356" s="4">
        <v>3158364</v>
      </c>
      <c r="D6356" t="s">
        <v>8898</v>
      </c>
      <c r="E6356" t="s">
        <v>8899</v>
      </c>
      <c r="F6356" s="4">
        <v>11104</v>
      </c>
      <c r="G6356" s="13" t="s">
        <v>7897</v>
      </c>
      <c r="H6356" s="13" t="s">
        <v>7923</v>
      </c>
      <c r="I6356" s="1">
        <v>4073673</v>
      </c>
      <c r="J6356" s="1">
        <v>-7392526</v>
      </c>
      <c r="K6356" t="s">
        <v>40</v>
      </c>
      <c r="L6356" s="20">
        <v>45</v>
      </c>
      <c r="M6356" s="4">
        <v>5</v>
      </c>
      <c r="N6356" s="4">
        <v>70</v>
      </c>
      <c r="O6356" s="2">
        <v>43646</v>
      </c>
      <c r="P6356" s="3">
        <v>2.23</v>
      </c>
      <c r="Q6356" s="4">
        <v>5</v>
      </c>
      <c r="R6356" s="3">
        <v>6.24</v>
      </c>
      <c r="S63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6" t="str">
        <f>IF(AIRBNB[[#This Row],[RUIDO(dB)]]&lt;=4,"Silencioso",IF(AIRBNB[[#This Row],[RUIDO(dB)]]&lt;=5.5,"Poco Ruidoso","Ruidoso"))</f>
        <v>Ruidoso</v>
      </c>
      <c r="U6356" t="str">
        <f>IF(AND(AIRBNB[[#This Row],[PRECIO]]&lt;50,AIRBNB[[#This Row],[MIN_NOCHES]]&gt;3),"Dentro del presupuesto","No considerar")</f>
        <v>Dentro del presupuesto</v>
      </c>
      <c r="V6356" t="str">
        <f>VLOOKUP(AIRBNB[[#This Row],[HOST_ID]],Super_host[],5,FALSE)</f>
        <v>Host</v>
      </c>
    </row>
    <row r="6357" spans="1:22">
      <c r="A6357" s="4">
        <v>5692492</v>
      </c>
      <c r="B6357" t="s">
        <v>2515</v>
      </c>
      <c r="C6357" s="4">
        <v>3148473</v>
      </c>
      <c r="D6357" t="s">
        <v>66</v>
      </c>
      <c r="E6357" t="s">
        <v>2516</v>
      </c>
      <c r="F6357" s="4">
        <v>10032</v>
      </c>
      <c r="G6357" s="13" t="s">
        <v>124</v>
      </c>
      <c r="H6357" s="13" t="s">
        <v>125</v>
      </c>
      <c r="I6357" s="1">
        <v>4083891</v>
      </c>
      <c r="J6357" s="1">
        <v>-7393758</v>
      </c>
      <c r="K6357" t="s">
        <v>40</v>
      </c>
      <c r="L6357" s="20">
        <v>45</v>
      </c>
      <c r="M6357" s="4">
        <v>1</v>
      </c>
      <c r="N6357" s="4">
        <v>10</v>
      </c>
      <c r="O6357" s="2">
        <v>42617</v>
      </c>
      <c r="P6357" s="3">
        <v>0.19</v>
      </c>
      <c r="Q6357" s="4">
        <v>1</v>
      </c>
      <c r="R6357" s="3">
        <v>5.6</v>
      </c>
      <c r="S63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7" t="str">
        <f>IF(AIRBNB[[#This Row],[RUIDO(dB)]]&lt;=4,"Silencioso",IF(AIRBNB[[#This Row],[RUIDO(dB)]]&lt;=5.5,"Poco Ruidoso","Ruidoso"))</f>
        <v>Ruidoso</v>
      </c>
      <c r="U6357" t="str">
        <f>IF(AND(AIRBNB[[#This Row],[PRECIO]]&lt;50,AIRBNB[[#This Row],[MIN_NOCHES]]&gt;3),"Dentro del presupuesto","No considerar")</f>
        <v>No considerar</v>
      </c>
      <c r="V6357" t="str">
        <f>VLOOKUP(AIRBNB[[#This Row],[HOST_ID]],Super_host[],5,FALSE)</f>
        <v>Host</v>
      </c>
    </row>
    <row r="6358" spans="1:22">
      <c r="A6358" s="4">
        <v>3711039</v>
      </c>
      <c r="B6358" t="s">
        <v>8800</v>
      </c>
      <c r="C6358" s="4">
        <v>3007815</v>
      </c>
      <c r="D6358" t="s">
        <v>8801</v>
      </c>
      <c r="E6358" t="s">
        <v>8342</v>
      </c>
      <c r="F6358" s="4">
        <v>11103</v>
      </c>
      <c r="G6358" s="13" t="s">
        <v>7897</v>
      </c>
      <c r="H6358" s="13" t="s">
        <v>7940</v>
      </c>
      <c r="I6358" s="1">
        <v>4076977</v>
      </c>
      <c r="J6358" s="1">
        <v>-7391596</v>
      </c>
      <c r="K6358" t="s">
        <v>268</v>
      </c>
      <c r="L6358" s="20">
        <v>45</v>
      </c>
      <c r="M6358" s="4">
        <v>2</v>
      </c>
      <c r="N6358" s="4">
        <v>38</v>
      </c>
      <c r="O6358" s="2">
        <v>43650</v>
      </c>
      <c r="P6358" s="3">
        <v>1.6</v>
      </c>
      <c r="Q6358" s="4">
        <v>5</v>
      </c>
      <c r="R6358" s="3">
        <v>6.24</v>
      </c>
      <c r="S63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8" t="str">
        <f>IF(AIRBNB[[#This Row],[RUIDO(dB)]]&lt;=4,"Silencioso",IF(AIRBNB[[#This Row],[RUIDO(dB)]]&lt;=5.5,"Poco Ruidoso","Ruidoso"))</f>
        <v>Ruidoso</v>
      </c>
      <c r="U6358" t="str">
        <f>IF(AND(AIRBNB[[#This Row],[PRECIO]]&lt;50,AIRBNB[[#This Row],[MIN_NOCHES]]&gt;3),"Dentro del presupuesto","No considerar")</f>
        <v>No considerar</v>
      </c>
      <c r="V6358" t="str">
        <f>VLOOKUP(AIRBNB[[#This Row],[HOST_ID]],Super_host[],5,FALSE)</f>
        <v>Host</v>
      </c>
    </row>
    <row r="6359" spans="1:22">
      <c r="A6359" s="4">
        <v>4405874</v>
      </c>
      <c r="B6359" t="s">
        <v>12177</v>
      </c>
      <c r="C6359" s="4">
        <v>2770375</v>
      </c>
      <c r="D6359" t="s">
        <v>2100</v>
      </c>
      <c r="E6359" t="s">
        <v>12178</v>
      </c>
      <c r="F6359" s="4">
        <v>11225</v>
      </c>
      <c r="G6359" s="13" t="s">
        <v>4662</v>
      </c>
      <c r="H6359" s="13" t="s">
        <v>9481</v>
      </c>
      <c r="I6359" s="1">
        <v>4066201</v>
      </c>
      <c r="J6359" s="1">
        <v>-7395414</v>
      </c>
      <c r="K6359" t="s">
        <v>40</v>
      </c>
      <c r="L6359" s="20">
        <v>45</v>
      </c>
      <c r="M6359" s="4">
        <v>4</v>
      </c>
      <c r="N6359" s="4">
        <v>12</v>
      </c>
      <c r="O6359" s="2">
        <v>43626</v>
      </c>
      <c r="P6359" s="3">
        <v>0.37</v>
      </c>
      <c r="Q6359" s="4">
        <v>1</v>
      </c>
      <c r="R6359" s="3">
        <v>6.9</v>
      </c>
      <c r="S63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59" t="str">
        <f>IF(AIRBNB[[#This Row],[RUIDO(dB)]]&lt;=4,"Silencioso",IF(AIRBNB[[#This Row],[RUIDO(dB)]]&lt;=5.5,"Poco Ruidoso","Ruidoso"))</f>
        <v>Ruidoso</v>
      </c>
      <c r="U6359" t="str">
        <f>IF(AND(AIRBNB[[#This Row],[PRECIO]]&lt;50,AIRBNB[[#This Row],[MIN_NOCHES]]&gt;3),"Dentro del presupuesto","No considerar")</f>
        <v>Dentro del presupuesto</v>
      </c>
      <c r="V6359" t="str">
        <f>VLOOKUP(AIRBNB[[#This Row],[HOST_ID]],Super_host[],5,FALSE)</f>
        <v>Host</v>
      </c>
    </row>
    <row r="6360" spans="1:22">
      <c r="A6360" s="4">
        <v>547830</v>
      </c>
      <c r="B6360" t="s">
        <v>15904</v>
      </c>
      <c r="C6360" s="4">
        <v>2693076</v>
      </c>
      <c r="D6360" t="s">
        <v>1162</v>
      </c>
      <c r="E6360" t="s">
        <v>15905</v>
      </c>
      <c r="F6360" s="4">
        <v>11226</v>
      </c>
      <c r="G6360" s="13" t="s">
        <v>4662</v>
      </c>
      <c r="H6360" s="13" t="s">
        <v>9427</v>
      </c>
      <c r="I6360" s="1">
        <v>4064882</v>
      </c>
      <c r="J6360" s="1">
        <v>-739605</v>
      </c>
      <c r="K6360" t="s">
        <v>5</v>
      </c>
      <c r="L6360" s="20">
        <v>45</v>
      </c>
      <c r="M6360" s="4">
        <v>3</v>
      </c>
      <c r="N6360" s="4">
        <v>0</v>
      </c>
      <c r="O6360" s="2">
        <v>43330</v>
      </c>
      <c r="P6360" s="3">
        <v>4.13</v>
      </c>
      <c r="Q6360" s="4">
        <v>1</v>
      </c>
      <c r="R6360" s="3">
        <v>6.9</v>
      </c>
      <c r="S63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0" t="str">
        <f>IF(AIRBNB[[#This Row],[RUIDO(dB)]]&lt;=4,"Silencioso",IF(AIRBNB[[#This Row],[RUIDO(dB)]]&lt;=5.5,"Poco Ruidoso","Ruidoso"))</f>
        <v>Ruidoso</v>
      </c>
      <c r="U6360" t="str">
        <f>IF(AND(AIRBNB[[#This Row],[PRECIO]]&lt;50,AIRBNB[[#This Row],[MIN_NOCHES]]&gt;3),"Dentro del presupuesto","No considerar")</f>
        <v>No considerar</v>
      </c>
      <c r="V6360" t="str">
        <f>VLOOKUP(AIRBNB[[#This Row],[HOST_ID]],Super_host[],5,FALSE)</f>
        <v>Host</v>
      </c>
    </row>
    <row r="6361" spans="1:22">
      <c r="A6361" s="4">
        <v>4716613</v>
      </c>
      <c r="B6361" t="s">
        <v>11115</v>
      </c>
      <c r="C6361" s="4">
        <v>2466294</v>
      </c>
      <c r="D6361" t="s">
        <v>1306</v>
      </c>
      <c r="E6361" t="s">
        <v>11116</v>
      </c>
      <c r="F6361" s="4">
        <v>11237</v>
      </c>
      <c r="G6361" s="13" t="s">
        <v>4662</v>
      </c>
      <c r="H6361" s="13" t="s">
        <v>9274</v>
      </c>
      <c r="I6361" s="1">
        <v>4070131</v>
      </c>
      <c r="J6361" s="1">
        <v>-7391745</v>
      </c>
      <c r="K6361" t="s">
        <v>40</v>
      </c>
      <c r="L6361" s="20">
        <v>45</v>
      </c>
      <c r="M6361" s="4">
        <v>2</v>
      </c>
      <c r="N6361" s="4">
        <v>8</v>
      </c>
      <c r="O6361" s="2">
        <v>43241</v>
      </c>
      <c r="P6361" s="3">
        <v>0.16</v>
      </c>
      <c r="Q6361" s="4">
        <v>1</v>
      </c>
      <c r="R6361" s="3">
        <v>6.9</v>
      </c>
      <c r="S63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1" t="str">
        <f>IF(AIRBNB[[#This Row],[RUIDO(dB)]]&lt;=4,"Silencioso",IF(AIRBNB[[#This Row],[RUIDO(dB)]]&lt;=5.5,"Poco Ruidoso","Ruidoso"))</f>
        <v>Ruidoso</v>
      </c>
      <c r="U6361" t="str">
        <f>IF(AND(AIRBNB[[#This Row],[PRECIO]]&lt;50,AIRBNB[[#This Row],[MIN_NOCHES]]&gt;3),"Dentro del presupuesto","No considerar")</f>
        <v>No considerar</v>
      </c>
      <c r="V6361" t="str">
        <f>VLOOKUP(AIRBNB[[#This Row],[HOST_ID]],Super_host[],5,FALSE)</f>
        <v>Host</v>
      </c>
    </row>
    <row r="6362" spans="1:22">
      <c r="A6362" s="4">
        <v>506575</v>
      </c>
      <c r="B6362" t="s">
        <v>16577</v>
      </c>
      <c r="C6362" s="4">
        <v>2001830</v>
      </c>
      <c r="D6362" t="s">
        <v>16578</v>
      </c>
      <c r="E6362" t="s">
        <v>16579</v>
      </c>
      <c r="F6362" s="4">
        <v>10453</v>
      </c>
      <c r="G6362" s="13" t="s">
        <v>16360</v>
      </c>
      <c r="H6362" s="13" t="s">
        <v>16580</v>
      </c>
      <c r="I6362" s="1">
        <v>4084937</v>
      </c>
      <c r="J6362" s="1">
        <v>-7391328</v>
      </c>
      <c r="K6362" t="s">
        <v>40</v>
      </c>
      <c r="L6362" s="20">
        <v>45</v>
      </c>
      <c r="M6362" s="4">
        <v>3</v>
      </c>
      <c r="N6362" s="4">
        <v>190</v>
      </c>
      <c r="O6362" s="2">
        <v>43622</v>
      </c>
      <c r="P6362" s="3">
        <v>2.21</v>
      </c>
      <c r="Q6362" s="4">
        <v>5</v>
      </c>
      <c r="R6362" s="3">
        <v>7.84</v>
      </c>
      <c r="S63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2" t="str">
        <f>IF(AIRBNB[[#This Row],[RUIDO(dB)]]&lt;=4,"Silencioso",IF(AIRBNB[[#This Row],[RUIDO(dB)]]&lt;=5.5,"Poco Ruidoso","Ruidoso"))</f>
        <v>Ruidoso</v>
      </c>
      <c r="U6362" t="str">
        <f>IF(AND(AIRBNB[[#This Row],[PRECIO]]&lt;50,AIRBNB[[#This Row],[MIN_NOCHES]]&gt;3),"Dentro del presupuesto","No considerar")</f>
        <v>No considerar</v>
      </c>
      <c r="V6362" t="str">
        <f>VLOOKUP(AIRBNB[[#This Row],[HOST_ID]],Super_host[],5,FALSE)</f>
        <v>Host</v>
      </c>
    </row>
    <row r="6363" spans="1:22">
      <c r="A6363" s="4">
        <v>391948</v>
      </c>
      <c r="B6363" t="s">
        <v>8164</v>
      </c>
      <c r="C6363" s="4">
        <v>1960128</v>
      </c>
      <c r="D6363" t="s">
        <v>8037</v>
      </c>
      <c r="E6363" t="s">
        <v>8165</v>
      </c>
      <c r="F6363" s="4">
        <v>11416</v>
      </c>
      <c r="G6363" s="13" t="s">
        <v>7897</v>
      </c>
      <c r="H6363" s="13" t="s">
        <v>8039</v>
      </c>
      <c r="I6363" s="1">
        <v>4068581</v>
      </c>
      <c r="J6363" s="1">
        <v>-7384642</v>
      </c>
      <c r="K6363" t="s">
        <v>268</v>
      </c>
      <c r="L6363" s="20">
        <v>45</v>
      </c>
      <c r="M6363" s="4">
        <v>1</v>
      </c>
      <c r="N6363" s="4">
        <v>8</v>
      </c>
      <c r="O6363" s="2">
        <v>42277</v>
      </c>
      <c r="P6363" s="3">
        <v>0.11</v>
      </c>
      <c r="Q6363" s="4">
        <v>5</v>
      </c>
      <c r="R6363" s="3">
        <v>6.24</v>
      </c>
      <c r="S63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3" t="str">
        <f>IF(AIRBNB[[#This Row],[RUIDO(dB)]]&lt;=4,"Silencioso",IF(AIRBNB[[#This Row],[RUIDO(dB)]]&lt;=5.5,"Poco Ruidoso","Ruidoso"))</f>
        <v>Ruidoso</v>
      </c>
      <c r="U6363" t="str">
        <f>IF(AND(AIRBNB[[#This Row],[PRECIO]]&lt;50,AIRBNB[[#This Row],[MIN_NOCHES]]&gt;3),"Dentro del presupuesto","No considerar")</f>
        <v>No considerar</v>
      </c>
      <c r="V6363" t="str">
        <f>VLOOKUP(AIRBNB[[#This Row],[HOST_ID]],Super_host[],5,FALSE)</f>
        <v>Host</v>
      </c>
    </row>
    <row r="6364" spans="1:22">
      <c r="A6364" s="4">
        <v>767562</v>
      </c>
      <c r="B6364" t="s">
        <v>13393</v>
      </c>
      <c r="C6364" s="4">
        <v>1949282</v>
      </c>
      <c r="D6364" t="s">
        <v>13260</v>
      </c>
      <c r="E6364" t="s">
        <v>13394</v>
      </c>
      <c r="F6364" s="4">
        <v>11221</v>
      </c>
      <c r="G6364" s="13" t="s">
        <v>4662</v>
      </c>
      <c r="H6364" s="13" t="s">
        <v>9274</v>
      </c>
      <c r="I6364" s="1">
        <v>4069254</v>
      </c>
      <c r="J6364" s="1">
        <v>-7391092</v>
      </c>
      <c r="K6364" t="s">
        <v>40</v>
      </c>
      <c r="L6364" s="20">
        <v>45</v>
      </c>
      <c r="M6364" s="4">
        <v>2</v>
      </c>
      <c r="N6364" s="4">
        <v>77</v>
      </c>
      <c r="O6364" s="2">
        <v>43618</v>
      </c>
      <c r="P6364" s="3">
        <v>0.95</v>
      </c>
      <c r="Q6364" s="4">
        <v>1</v>
      </c>
      <c r="R6364" s="3">
        <v>6.9</v>
      </c>
      <c r="S63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4" t="str">
        <f>IF(AIRBNB[[#This Row],[RUIDO(dB)]]&lt;=4,"Silencioso",IF(AIRBNB[[#This Row],[RUIDO(dB)]]&lt;=5.5,"Poco Ruidoso","Ruidoso"))</f>
        <v>Ruidoso</v>
      </c>
      <c r="U6364" t="str">
        <f>IF(AND(AIRBNB[[#This Row],[PRECIO]]&lt;50,AIRBNB[[#This Row],[MIN_NOCHES]]&gt;3),"Dentro del presupuesto","No considerar")</f>
        <v>No considerar</v>
      </c>
      <c r="V6364" t="str">
        <f>VLOOKUP(AIRBNB[[#This Row],[HOST_ID]],Super_host[],5,FALSE)</f>
        <v>Host</v>
      </c>
    </row>
    <row r="6365" spans="1:22">
      <c r="A6365" s="4">
        <v>6656441</v>
      </c>
      <c r="B6365" t="s">
        <v>15999</v>
      </c>
      <c r="C6365" s="4">
        <v>1418498</v>
      </c>
      <c r="D6365" t="s">
        <v>16000</v>
      </c>
      <c r="E6365" t="s">
        <v>16001</v>
      </c>
      <c r="F6365" s="4">
        <v>11238</v>
      </c>
      <c r="G6365" s="13" t="s">
        <v>4662</v>
      </c>
      <c r="H6365" s="13" t="s">
        <v>9387</v>
      </c>
      <c r="I6365" s="1">
        <v>4068402</v>
      </c>
      <c r="J6365" s="1">
        <v>-7396637</v>
      </c>
      <c r="K6365" t="s">
        <v>40</v>
      </c>
      <c r="L6365" s="20">
        <v>45</v>
      </c>
      <c r="M6365" s="4">
        <v>4</v>
      </c>
      <c r="N6365" s="4">
        <v>0</v>
      </c>
      <c r="O6365" s="2">
        <v>43457</v>
      </c>
      <c r="P6365" s="3">
        <v>2.86</v>
      </c>
      <c r="Q6365" s="4">
        <v>1</v>
      </c>
      <c r="R6365" s="3">
        <v>6.9</v>
      </c>
      <c r="S63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5" t="str">
        <f>IF(AIRBNB[[#This Row],[RUIDO(dB)]]&lt;=4,"Silencioso",IF(AIRBNB[[#This Row],[RUIDO(dB)]]&lt;=5.5,"Poco Ruidoso","Ruidoso"))</f>
        <v>Ruidoso</v>
      </c>
      <c r="U6365" t="str">
        <f>IF(AND(AIRBNB[[#This Row],[PRECIO]]&lt;50,AIRBNB[[#This Row],[MIN_NOCHES]]&gt;3),"Dentro del presupuesto","No considerar")</f>
        <v>Dentro del presupuesto</v>
      </c>
      <c r="V6365" t="str">
        <f>VLOOKUP(AIRBNB[[#This Row],[HOST_ID]],Super_host[],5,FALSE)</f>
        <v>Host</v>
      </c>
    </row>
    <row r="6366" spans="1:22">
      <c r="A6366" s="4">
        <v>1041996</v>
      </c>
      <c r="B6366" t="s">
        <v>6176</v>
      </c>
      <c r="C6366" s="4">
        <v>964482</v>
      </c>
      <c r="D6366" t="s">
        <v>6177</v>
      </c>
      <c r="E6366" t="s">
        <v>6178</v>
      </c>
      <c r="F6366" s="4">
        <v>10031</v>
      </c>
      <c r="G6366" s="13" t="s">
        <v>124</v>
      </c>
      <c r="H6366" s="13" t="s">
        <v>148</v>
      </c>
      <c r="I6366" s="1">
        <v>4082943</v>
      </c>
      <c r="J6366" s="1">
        <v>-7394728</v>
      </c>
      <c r="K6366" t="s">
        <v>40</v>
      </c>
      <c r="L6366" s="20">
        <v>45</v>
      </c>
      <c r="M6366" s="4">
        <v>2</v>
      </c>
      <c r="N6366" s="4">
        <v>18</v>
      </c>
      <c r="O6366" s="2">
        <v>43632</v>
      </c>
      <c r="P6366" s="3">
        <v>3.05</v>
      </c>
      <c r="Q6366" s="4">
        <v>1</v>
      </c>
      <c r="R6366" s="3">
        <v>5.6</v>
      </c>
      <c r="S63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6" t="str">
        <f>IF(AIRBNB[[#This Row],[RUIDO(dB)]]&lt;=4,"Silencioso",IF(AIRBNB[[#This Row],[RUIDO(dB)]]&lt;=5.5,"Poco Ruidoso","Ruidoso"))</f>
        <v>Ruidoso</v>
      </c>
      <c r="U6366" t="str">
        <f>IF(AND(AIRBNB[[#This Row],[PRECIO]]&lt;50,AIRBNB[[#This Row],[MIN_NOCHES]]&gt;3),"Dentro del presupuesto","No considerar")</f>
        <v>No considerar</v>
      </c>
      <c r="V6366" t="str">
        <f>VLOOKUP(AIRBNB[[#This Row],[HOST_ID]],Super_host[],5,FALSE)</f>
        <v>Host</v>
      </c>
    </row>
    <row r="6367" spans="1:22">
      <c r="A6367" s="4">
        <v>3939086</v>
      </c>
      <c r="B6367" t="s">
        <v>16441</v>
      </c>
      <c r="C6367" s="4">
        <v>881214</v>
      </c>
      <c r="D6367" t="s">
        <v>16442</v>
      </c>
      <c r="E6367" t="s">
        <v>16443</v>
      </c>
      <c r="F6367" s="4">
        <v>10454</v>
      </c>
      <c r="G6367" s="13" t="s">
        <v>16360</v>
      </c>
      <c r="H6367" s="13" t="s">
        <v>16427</v>
      </c>
      <c r="I6367" s="1">
        <v>4080866</v>
      </c>
      <c r="J6367" s="1">
        <v>-7392069</v>
      </c>
      <c r="K6367" t="s">
        <v>40</v>
      </c>
      <c r="L6367" s="20">
        <v>45</v>
      </c>
      <c r="M6367" s="4">
        <v>5</v>
      </c>
      <c r="N6367" s="4">
        <v>14</v>
      </c>
      <c r="O6367" s="2">
        <v>42973</v>
      </c>
      <c r="P6367" s="3">
        <v>0.28000000000000003</v>
      </c>
      <c r="Q6367" s="4">
        <v>5</v>
      </c>
      <c r="R6367" s="3">
        <v>7.84</v>
      </c>
      <c r="S63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7" t="str">
        <f>IF(AIRBNB[[#This Row],[RUIDO(dB)]]&lt;=4,"Silencioso",IF(AIRBNB[[#This Row],[RUIDO(dB)]]&lt;=5.5,"Poco Ruidoso","Ruidoso"))</f>
        <v>Ruidoso</v>
      </c>
      <c r="U6367" t="str">
        <f>IF(AND(AIRBNB[[#This Row],[PRECIO]]&lt;50,AIRBNB[[#This Row],[MIN_NOCHES]]&gt;3),"Dentro del presupuesto","No considerar")</f>
        <v>Dentro del presupuesto</v>
      </c>
      <c r="V6367" t="str">
        <f>VLOOKUP(AIRBNB[[#This Row],[HOST_ID]],Super_host[],5,FALSE)</f>
        <v>Host</v>
      </c>
    </row>
    <row r="6368" spans="1:22">
      <c r="A6368" s="4">
        <v>5238491</v>
      </c>
      <c r="B6368" t="s">
        <v>16038</v>
      </c>
      <c r="C6368" s="4">
        <v>675317</v>
      </c>
      <c r="D6368" t="s">
        <v>7957</v>
      </c>
      <c r="E6368" t="s">
        <v>16039</v>
      </c>
      <c r="F6368" s="4">
        <v>11222</v>
      </c>
      <c r="G6368" s="13" t="s">
        <v>4662</v>
      </c>
      <c r="H6368" s="13" t="s">
        <v>9249</v>
      </c>
      <c r="I6368" s="1">
        <v>4073712</v>
      </c>
      <c r="J6368" s="1">
        <v>-7395521</v>
      </c>
      <c r="K6368" t="s">
        <v>40</v>
      </c>
      <c r="L6368" s="20">
        <v>45</v>
      </c>
      <c r="M6368" s="4">
        <v>17</v>
      </c>
      <c r="N6368" s="4">
        <v>0</v>
      </c>
      <c r="O6368" s="2">
        <v>42237</v>
      </c>
      <c r="P6368" s="3">
        <v>1.17</v>
      </c>
      <c r="Q6368" s="4">
        <v>1</v>
      </c>
      <c r="R6368" s="3">
        <v>6.9</v>
      </c>
      <c r="S63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8" t="str">
        <f>IF(AIRBNB[[#This Row],[RUIDO(dB)]]&lt;=4,"Silencioso",IF(AIRBNB[[#This Row],[RUIDO(dB)]]&lt;=5.5,"Poco Ruidoso","Ruidoso"))</f>
        <v>Ruidoso</v>
      </c>
      <c r="U6368" t="str">
        <f>IF(AND(AIRBNB[[#This Row],[PRECIO]]&lt;50,AIRBNB[[#This Row],[MIN_NOCHES]]&gt;3),"Dentro del presupuesto","No considerar")</f>
        <v>Dentro del presupuesto</v>
      </c>
      <c r="V6368" t="str">
        <f>VLOOKUP(AIRBNB[[#This Row],[HOST_ID]],Super_host[],5,FALSE)</f>
        <v>Host</v>
      </c>
    </row>
    <row r="6369" spans="1:22">
      <c r="A6369" s="4">
        <v>535095</v>
      </c>
      <c r="B6369" t="s">
        <v>12630</v>
      </c>
      <c r="C6369" s="4">
        <v>598770</v>
      </c>
      <c r="D6369" t="s">
        <v>12631</v>
      </c>
      <c r="E6369" t="s">
        <v>12632</v>
      </c>
      <c r="F6369" s="4">
        <v>11238</v>
      </c>
      <c r="G6369" s="13" t="s">
        <v>4662</v>
      </c>
      <c r="H6369" s="13" t="s">
        <v>9323</v>
      </c>
      <c r="I6369" s="1">
        <v>406744</v>
      </c>
      <c r="J6369" s="1">
        <v>-7396558</v>
      </c>
      <c r="K6369" t="s">
        <v>40</v>
      </c>
      <c r="L6369" s="20">
        <v>45</v>
      </c>
      <c r="M6369" s="4">
        <v>7</v>
      </c>
      <c r="N6369" s="4">
        <v>43</v>
      </c>
      <c r="O6369" s="2">
        <v>43645</v>
      </c>
      <c r="P6369" s="3">
        <v>0.52</v>
      </c>
      <c r="Q6369" s="4">
        <v>1</v>
      </c>
      <c r="R6369" s="3">
        <v>6.9</v>
      </c>
      <c r="S63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69" t="str">
        <f>IF(AIRBNB[[#This Row],[RUIDO(dB)]]&lt;=4,"Silencioso",IF(AIRBNB[[#This Row],[RUIDO(dB)]]&lt;=5.5,"Poco Ruidoso","Ruidoso"))</f>
        <v>Ruidoso</v>
      </c>
      <c r="U6369" t="str">
        <f>IF(AND(AIRBNB[[#This Row],[PRECIO]]&lt;50,AIRBNB[[#This Row],[MIN_NOCHES]]&gt;3),"Dentro del presupuesto","No considerar")</f>
        <v>Dentro del presupuesto</v>
      </c>
      <c r="V6369" t="str">
        <f>VLOOKUP(AIRBNB[[#This Row],[HOST_ID]],Super_host[],5,FALSE)</f>
        <v>Host</v>
      </c>
    </row>
    <row r="6370" spans="1:22">
      <c r="A6370" s="4">
        <v>5991641</v>
      </c>
      <c r="B6370" t="s">
        <v>9202</v>
      </c>
      <c r="C6370" s="4">
        <v>429305</v>
      </c>
      <c r="D6370" t="s">
        <v>4986</v>
      </c>
      <c r="E6370" t="s">
        <v>9203</v>
      </c>
      <c r="F6370" s="4">
        <v>11385</v>
      </c>
      <c r="G6370" s="13" t="s">
        <v>7897</v>
      </c>
      <c r="H6370" s="13" t="s">
        <v>7937</v>
      </c>
      <c r="I6370" s="1">
        <v>4070914</v>
      </c>
      <c r="J6370" s="1">
        <v>-7390737</v>
      </c>
      <c r="K6370" t="s">
        <v>5</v>
      </c>
      <c r="L6370" s="20">
        <v>45</v>
      </c>
      <c r="M6370" s="4">
        <v>4</v>
      </c>
      <c r="N6370" s="4">
        <v>0</v>
      </c>
      <c r="O6370" s="2">
        <v>42478</v>
      </c>
      <c r="P6370" s="3">
        <v>3.16</v>
      </c>
      <c r="Q6370" s="4">
        <v>5</v>
      </c>
      <c r="R6370" s="3">
        <v>6.24</v>
      </c>
      <c r="S63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0" t="str">
        <f>IF(AIRBNB[[#This Row],[RUIDO(dB)]]&lt;=4,"Silencioso",IF(AIRBNB[[#This Row],[RUIDO(dB)]]&lt;=5.5,"Poco Ruidoso","Ruidoso"))</f>
        <v>Ruidoso</v>
      </c>
      <c r="U6370" t="str">
        <f>IF(AND(AIRBNB[[#This Row],[PRECIO]]&lt;50,AIRBNB[[#This Row],[MIN_NOCHES]]&gt;3),"Dentro del presupuesto","No considerar")</f>
        <v>Dentro del presupuesto</v>
      </c>
      <c r="V6370" t="str">
        <f>VLOOKUP(AIRBNB[[#This Row],[HOST_ID]],Super_host[],5,FALSE)</f>
        <v>Host</v>
      </c>
    </row>
    <row r="6371" spans="1:22">
      <c r="A6371" s="4">
        <v>392948</v>
      </c>
      <c r="B6371" t="s">
        <v>12749</v>
      </c>
      <c r="C6371" s="4">
        <v>312722</v>
      </c>
      <c r="D6371" t="s">
        <v>12750</v>
      </c>
      <c r="E6371" t="s">
        <v>12751</v>
      </c>
      <c r="F6371" s="4">
        <v>11249</v>
      </c>
      <c r="G6371" s="13" t="s">
        <v>4662</v>
      </c>
      <c r="H6371" s="13" t="s">
        <v>9218</v>
      </c>
      <c r="I6371" s="1">
        <v>4070994</v>
      </c>
      <c r="J6371" s="1">
        <v>-7396573</v>
      </c>
      <c r="K6371" t="s">
        <v>40</v>
      </c>
      <c r="L6371" s="20">
        <v>45</v>
      </c>
      <c r="M6371" s="4">
        <v>15</v>
      </c>
      <c r="N6371" s="4">
        <v>15</v>
      </c>
      <c r="O6371" s="2">
        <v>43642</v>
      </c>
      <c r="P6371" s="3">
        <v>0.56999999999999995</v>
      </c>
      <c r="Q6371" s="4">
        <v>1</v>
      </c>
      <c r="R6371" s="3">
        <v>6.9</v>
      </c>
      <c r="S63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1" t="str">
        <f>IF(AIRBNB[[#This Row],[RUIDO(dB)]]&lt;=4,"Silencioso",IF(AIRBNB[[#This Row],[RUIDO(dB)]]&lt;=5.5,"Poco Ruidoso","Ruidoso"))</f>
        <v>Ruidoso</v>
      </c>
      <c r="U6371" t="str">
        <f>IF(AND(AIRBNB[[#This Row],[PRECIO]]&lt;50,AIRBNB[[#This Row],[MIN_NOCHES]]&gt;3),"Dentro del presupuesto","No considerar")</f>
        <v>Dentro del presupuesto</v>
      </c>
      <c r="V6371" t="str">
        <f>VLOOKUP(AIRBNB[[#This Row],[HOST_ID]],Super_host[],5,FALSE)</f>
        <v>Host</v>
      </c>
    </row>
    <row r="6372" spans="1:22">
      <c r="A6372" s="4">
        <v>4278389</v>
      </c>
      <c r="B6372" t="s">
        <v>16398</v>
      </c>
      <c r="C6372" s="4">
        <v>295128</v>
      </c>
      <c r="D6372" t="s">
        <v>16399</v>
      </c>
      <c r="E6372" t="s">
        <v>16400</v>
      </c>
      <c r="F6372" s="4">
        <v>10473</v>
      </c>
      <c r="G6372" s="13" t="s">
        <v>16360</v>
      </c>
      <c r="H6372" s="13" t="s">
        <v>16401</v>
      </c>
      <c r="I6372" s="1">
        <v>4081231</v>
      </c>
      <c r="J6372" s="1">
        <v>-7385535</v>
      </c>
      <c r="K6372" t="s">
        <v>268</v>
      </c>
      <c r="L6372" s="20">
        <v>45</v>
      </c>
      <c r="M6372" s="4">
        <v>1</v>
      </c>
      <c r="N6372" s="4">
        <v>7</v>
      </c>
      <c r="O6372" s="2">
        <v>43647</v>
      </c>
      <c r="P6372" s="3">
        <v>0.14000000000000001</v>
      </c>
      <c r="Q6372" s="4">
        <v>5</v>
      </c>
      <c r="R6372" s="3">
        <v>7.84</v>
      </c>
      <c r="S63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2" t="str">
        <f>IF(AIRBNB[[#This Row],[RUIDO(dB)]]&lt;=4,"Silencioso",IF(AIRBNB[[#This Row],[RUIDO(dB)]]&lt;=5.5,"Poco Ruidoso","Ruidoso"))</f>
        <v>Ruidoso</v>
      </c>
      <c r="U6372" t="str">
        <f>IF(AND(AIRBNB[[#This Row],[PRECIO]]&lt;50,AIRBNB[[#This Row],[MIN_NOCHES]]&gt;3),"Dentro del presupuesto","No considerar")</f>
        <v>No considerar</v>
      </c>
      <c r="V6372" t="str">
        <f>VLOOKUP(AIRBNB[[#This Row],[HOST_ID]],Super_host[],5,FALSE)</f>
        <v>SUPERHOST</v>
      </c>
    </row>
    <row r="6373" spans="1:22">
      <c r="A6373" s="4">
        <v>54626</v>
      </c>
      <c r="B6373" t="s">
        <v>16554</v>
      </c>
      <c r="C6373" s="4">
        <v>190409</v>
      </c>
      <c r="D6373" t="s">
        <v>16532</v>
      </c>
      <c r="E6373" t="s">
        <v>16555</v>
      </c>
      <c r="F6373" s="4">
        <v>10452</v>
      </c>
      <c r="G6373" s="13" t="s">
        <v>16360</v>
      </c>
      <c r="H6373" s="13" t="s">
        <v>16534</v>
      </c>
      <c r="I6373" s="1">
        <v>4083075</v>
      </c>
      <c r="J6373" s="1">
        <v>-7393058</v>
      </c>
      <c r="K6373" t="s">
        <v>40</v>
      </c>
      <c r="L6373" s="20">
        <v>45</v>
      </c>
      <c r="M6373" s="4">
        <v>1</v>
      </c>
      <c r="N6373" s="4">
        <v>138</v>
      </c>
      <c r="O6373" s="2">
        <v>43646</v>
      </c>
      <c r="P6373" s="3">
        <v>1.45</v>
      </c>
      <c r="Q6373" s="4">
        <v>5</v>
      </c>
      <c r="R6373" s="3">
        <v>7.84</v>
      </c>
      <c r="S63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3" t="str">
        <f>IF(AIRBNB[[#This Row],[RUIDO(dB)]]&lt;=4,"Silencioso",IF(AIRBNB[[#This Row],[RUIDO(dB)]]&lt;=5.5,"Poco Ruidoso","Ruidoso"))</f>
        <v>Ruidoso</v>
      </c>
      <c r="U6373" t="str">
        <f>IF(AND(AIRBNB[[#This Row],[PRECIO]]&lt;50,AIRBNB[[#This Row],[MIN_NOCHES]]&gt;3),"Dentro del presupuesto","No considerar")</f>
        <v>No considerar</v>
      </c>
      <c r="V6373" t="str">
        <f>VLOOKUP(AIRBNB[[#This Row],[HOST_ID]],Super_host[],5,FALSE)</f>
        <v>SUPERHOST</v>
      </c>
    </row>
    <row r="6374" spans="1:22">
      <c r="A6374" s="4">
        <v>2653544</v>
      </c>
      <c r="B6374" t="s">
        <v>11318</v>
      </c>
      <c r="C6374" s="4">
        <v>157795</v>
      </c>
      <c r="D6374" t="s">
        <v>4808</v>
      </c>
      <c r="E6374" t="s">
        <v>11319</v>
      </c>
      <c r="F6374" s="4">
        <v>11216</v>
      </c>
      <c r="G6374" s="13" t="s">
        <v>4662</v>
      </c>
      <c r="H6374" s="13" t="s">
        <v>9252</v>
      </c>
      <c r="I6374" s="1">
        <v>4067799</v>
      </c>
      <c r="J6374" s="1">
        <v>-7394709</v>
      </c>
      <c r="K6374" t="s">
        <v>268</v>
      </c>
      <c r="L6374" s="20">
        <v>45</v>
      </c>
      <c r="M6374" s="4">
        <v>4</v>
      </c>
      <c r="N6374" s="4">
        <v>11</v>
      </c>
      <c r="O6374" s="2">
        <v>42324</v>
      </c>
      <c r="P6374" s="3">
        <v>0.19</v>
      </c>
      <c r="Q6374" s="4">
        <v>1</v>
      </c>
      <c r="R6374" s="3">
        <v>6.9</v>
      </c>
      <c r="S63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4" t="str">
        <f>IF(AIRBNB[[#This Row],[RUIDO(dB)]]&lt;=4,"Silencioso",IF(AIRBNB[[#This Row],[RUIDO(dB)]]&lt;=5.5,"Poco Ruidoso","Ruidoso"))</f>
        <v>Ruidoso</v>
      </c>
      <c r="U6374" t="str">
        <f>IF(AND(AIRBNB[[#This Row],[PRECIO]]&lt;50,AIRBNB[[#This Row],[MIN_NOCHES]]&gt;3),"Dentro del presupuesto","No considerar")</f>
        <v>Dentro del presupuesto</v>
      </c>
      <c r="V6374" t="str">
        <f>VLOOKUP(AIRBNB[[#This Row],[HOST_ID]],Super_host[],5,FALSE)</f>
        <v>Host</v>
      </c>
    </row>
    <row r="6375" spans="1:22">
      <c r="A6375" s="4">
        <v>646391</v>
      </c>
      <c r="B6375" t="s">
        <v>12186</v>
      </c>
      <c r="C6375" s="4">
        <v>147388</v>
      </c>
      <c r="D6375" t="s">
        <v>10</v>
      </c>
      <c r="E6375" t="s">
        <v>12187</v>
      </c>
      <c r="F6375" s="4">
        <v>11205</v>
      </c>
      <c r="G6375" s="13" t="s">
        <v>4662</v>
      </c>
      <c r="H6375" s="13" t="s">
        <v>9230</v>
      </c>
      <c r="I6375" s="1">
        <v>406951</v>
      </c>
      <c r="J6375" s="1">
        <v>-7395605</v>
      </c>
      <c r="K6375" t="s">
        <v>268</v>
      </c>
      <c r="L6375" s="20">
        <v>45</v>
      </c>
      <c r="M6375" s="4">
        <v>4</v>
      </c>
      <c r="N6375" s="4">
        <v>31</v>
      </c>
      <c r="O6375" s="2">
        <v>42887</v>
      </c>
      <c r="P6375" s="3">
        <v>0.37</v>
      </c>
      <c r="Q6375" s="4">
        <v>1</v>
      </c>
      <c r="R6375" s="3">
        <v>6.9</v>
      </c>
      <c r="S63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5" t="str">
        <f>IF(AIRBNB[[#This Row],[RUIDO(dB)]]&lt;=4,"Silencioso",IF(AIRBNB[[#This Row],[RUIDO(dB)]]&lt;=5.5,"Poco Ruidoso","Ruidoso"))</f>
        <v>Ruidoso</v>
      </c>
      <c r="U6375" t="str">
        <f>IF(AND(AIRBNB[[#This Row],[PRECIO]]&lt;50,AIRBNB[[#This Row],[MIN_NOCHES]]&gt;3),"Dentro del presupuesto","No considerar")</f>
        <v>Dentro del presupuesto</v>
      </c>
      <c r="V6375" t="str">
        <f>VLOOKUP(AIRBNB[[#This Row],[HOST_ID]],Super_host[],5,FALSE)</f>
        <v>Host</v>
      </c>
    </row>
    <row r="6376" spans="1:22">
      <c r="A6376" s="4">
        <v>29628</v>
      </c>
      <c r="B6376" t="s">
        <v>14610</v>
      </c>
      <c r="C6376" s="4">
        <v>127608</v>
      </c>
      <c r="D6376" t="s">
        <v>764</v>
      </c>
      <c r="E6376" t="s">
        <v>14611</v>
      </c>
      <c r="F6376" s="4">
        <v>11238</v>
      </c>
      <c r="G6376" s="13" t="s">
        <v>4662</v>
      </c>
      <c r="H6376" s="13" t="s">
        <v>9387</v>
      </c>
      <c r="I6376" s="1">
        <v>4068414</v>
      </c>
      <c r="J6376" s="1">
        <v>-7396351</v>
      </c>
      <c r="K6376" t="s">
        <v>40</v>
      </c>
      <c r="L6376" s="20">
        <v>45</v>
      </c>
      <c r="M6376" s="4">
        <v>3</v>
      </c>
      <c r="N6376" s="4">
        <v>260</v>
      </c>
      <c r="O6376" s="2">
        <v>43649</v>
      </c>
      <c r="P6376" s="3">
        <v>2.35</v>
      </c>
      <c r="Q6376" s="4">
        <v>1</v>
      </c>
      <c r="R6376" s="3">
        <v>6.9</v>
      </c>
      <c r="S63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6" t="str">
        <f>IF(AIRBNB[[#This Row],[RUIDO(dB)]]&lt;=4,"Silencioso",IF(AIRBNB[[#This Row],[RUIDO(dB)]]&lt;=5.5,"Poco Ruidoso","Ruidoso"))</f>
        <v>Ruidoso</v>
      </c>
      <c r="U6376" t="str">
        <f>IF(AND(AIRBNB[[#This Row],[PRECIO]]&lt;50,AIRBNB[[#This Row],[MIN_NOCHES]]&gt;3),"Dentro del presupuesto","No considerar")</f>
        <v>No considerar</v>
      </c>
      <c r="V6376" t="str">
        <f>VLOOKUP(AIRBNB[[#This Row],[HOST_ID]],Super_host[],5,FALSE)</f>
        <v>Host</v>
      </c>
    </row>
    <row r="6377" spans="1:22">
      <c r="A6377" s="4">
        <v>822016</v>
      </c>
      <c r="B6377" t="s">
        <v>11913</v>
      </c>
      <c r="C6377" s="4">
        <v>61873</v>
      </c>
      <c r="D6377" t="s">
        <v>11914</v>
      </c>
      <c r="E6377" t="s">
        <v>11915</v>
      </c>
      <c r="F6377" s="4">
        <v>11238</v>
      </c>
      <c r="G6377" s="13" t="s">
        <v>4662</v>
      </c>
      <c r="H6377" s="13" t="s">
        <v>9252</v>
      </c>
      <c r="I6377" s="1">
        <v>4067231</v>
      </c>
      <c r="J6377" s="1">
        <v>-7396032</v>
      </c>
      <c r="K6377" t="s">
        <v>40</v>
      </c>
      <c r="L6377" s="20">
        <v>45</v>
      </c>
      <c r="M6377" s="4">
        <v>2</v>
      </c>
      <c r="N6377" s="4">
        <v>24</v>
      </c>
      <c r="O6377" s="2">
        <v>43649</v>
      </c>
      <c r="P6377" s="3">
        <v>0.3</v>
      </c>
      <c r="Q6377" s="4">
        <v>1</v>
      </c>
      <c r="R6377" s="3">
        <v>6.9</v>
      </c>
      <c r="S63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7" t="str">
        <f>IF(AIRBNB[[#This Row],[RUIDO(dB)]]&lt;=4,"Silencioso",IF(AIRBNB[[#This Row],[RUIDO(dB)]]&lt;=5.5,"Poco Ruidoso","Ruidoso"))</f>
        <v>Ruidoso</v>
      </c>
      <c r="U6377" t="str">
        <f>IF(AND(AIRBNB[[#This Row],[PRECIO]]&lt;50,AIRBNB[[#This Row],[MIN_NOCHES]]&gt;3),"Dentro del presupuesto","No considerar")</f>
        <v>No considerar</v>
      </c>
      <c r="V6377" t="str">
        <f>VLOOKUP(AIRBNB[[#This Row],[HOST_ID]],Super_host[],5,FALSE)</f>
        <v>Host</v>
      </c>
    </row>
    <row r="6378" spans="1:22">
      <c r="A6378" s="4">
        <v>3831</v>
      </c>
      <c r="B6378" t="s">
        <v>15271</v>
      </c>
      <c r="C6378" s="4">
        <v>4869</v>
      </c>
      <c r="D6378" t="s">
        <v>15272</v>
      </c>
      <c r="E6378" t="s">
        <v>15273</v>
      </c>
      <c r="F6378" s="4">
        <v>11238</v>
      </c>
      <c r="G6378" s="13" t="s">
        <v>4662</v>
      </c>
      <c r="H6378" s="13" t="s">
        <v>9387</v>
      </c>
      <c r="I6378" s="1">
        <v>4068514</v>
      </c>
      <c r="J6378" s="1">
        <v>-7395976</v>
      </c>
      <c r="K6378" t="s">
        <v>5</v>
      </c>
      <c r="L6378" s="20">
        <v>45</v>
      </c>
      <c r="M6378" s="4">
        <v>1</v>
      </c>
      <c r="N6378" s="4">
        <v>270</v>
      </c>
      <c r="O6378" s="2">
        <v>43651</v>
      </c>
      <c r="P6378" s="3">
        <v>4.6399999999999997</v>
      </c>
      <c r="Q6378" s="4">
        <v>1</v>
      </c>
      <c r="R6378" s="3">
        <v>6.9</v>
      </c>
      <c r="S63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8" t="str">
        <f>IF(AIRBNB[[#This Row],[RUIDO(dB)]]&lt;=4,"Silencioso",IF(AIRBNB[[#This Row],[RUIDO(dB)]]&lt;=5.5,"Poco Ruidoso","Ruidoso"))</f>
        <v>Ruidoso</v>
      </c>
      <c r="U6378" t="str">
        <f>IF(AND(AIRBNB[[#This Row],[PRECIO]]&lt;50,AIRBNB[[#This Row],[MIN_NOCHES]]&gt;3),"Dentro del presupuesto","No considerar")</f>
        <v>No considerar</v>
      </c>
      <c r="V6378" t="str">
        <f>VLOOKUP(AIRBNB[[#This Row],[HOST_ID]],Super_host[],5,FALSE)</f>
        <v>Host</v>
      </c>
    </row>
    <row r="6379" spans="1:22">
      <c r="A6379" s="4">
        <v>6686165</v>
      </c>
      <c r="B6379" t="s">
        <v>8413</v>
      </c>
      <c r="C6379" s="4">
        <v>34995566</v>
      </c>
      <c r="D6379" t="s">
        <v>6117</v>
      </c>
      <c r="E6379" t="s">
        <v>8414</v>
      </c>
      <c r="F6379" s="4">
        <v>11106</v>
      </c>
      <c r="G6379" s="13" t="s">
        <v>7897</v>
      </c>
      <c r="H6379" s="13" t="s">
        <v>7905</v>
      </c>
      <c r="I6379" s="1">
        <v>4076177</v>
      </c>
      <c r="J6379" s="1">
        <v>-7392627</v>
      </c>
      <c r="K6379" t="s">
        <v>40</v>
      </c>
      <c r="L6379" s="20">
        <v>44</v>
      </c>
      <c r="M6379" s="4">
        <v>28</v>
      </c>
      <c r="N6379" s="4">
        <v>14</v>
      </c>
      <c r="O6379" s="2">
        <v>43575</v>
      </c>
      <c r="P6379" s="3">
        <v>0.39</v>
      </c>
      <c r="Q6379" s="4">
        <v>5</v>
      </c>
      <c r="R6379" s="3">
        <v>6.24</v>
      </c>
      <c r="S63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79" t="str">
        <f>IF(AIRBNB[[#This Row],[RUIDO(dB)]]&lt;=4,"Silencioso",IF(AIRBNB[[#This Row],[RUIDO(dB)]]&lt;=5.5,"Poco Ruidoso","Ruidoso"))</f>
        <v>Ruidoso</v>
      </c>
      <c r="U6379" t="str">
        <f>IF(AND(AIRBNB[[#This Row],[PRECIO]]&lt;50,AIRBNB[[#This Row],[MIN_NOCHES]]&gt;3),"Dentro del presupuesto","No considerar")</f>
        <v>Dentro del presupuesto</v>
      </c>
      <c r="V6379" t="str">
        <f>VLOOKUP(AIRBNB[[#This Row],[HOST_ID]],Super_host[],5,FALSE)</f>
        <v>Host</v>
      </c>
    </row>
    <row r="6380" spans="1:22">
      <c r="A6380" s="4">
        <v>5382755</v>
      </c>
      <c r="B6380" t="s">
        <v>9600</v>
      </c>
      <c r="C6380" s="4">
        <v>26377263</v>
      </c>
      <c r="D6380" t="s">
        <v>8011</v>
      </c>
      <c r="E6380" t="s">
        <v>9601</v>
      </c>
      <c r="F6380" s="4">
        <v>11203</v>
      </c>
      <c r="G6380" s="13" t="s">
        <v>4662</v>
      </c>
      <c r="H6380" s="13" t="s">
        <v>9306</v>
      </c>
      <c r="I6380" s="1">
        <v>406593</v>
      </c>
      <c r="J6380" s="1">
        <v>-7393512</v>
      </c>
      <c r="K6380" t="s">
        <v>40</v>
      </c>
      <c r="L6380" s="20">
        <v>44</v>
      </c>
      <c r="M6380" s="4">
        <v>30</v>
      </c>
      <c r="N6380" s="4">
        <v>1</v>
      </c>
      <c r="O6380" s="2">
        <v>42643</v>
      </c>
      <c r="P6380" s="3">
        <v>0.03</v>
      </c>
      <c r="Q6380" s="4">
        <v>1</v>
      </c>
      <c r="R6380" s="3">
        <v>6.9</v>
      </c>
      <c r="S63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0" t="str">
        <f>IF(AIRBNB[[#This Row],[RUIDO(dB)]]&lt;=4,"Silencioso",IF(AIRBNB[[#This Row],[RUIDO(dB)]]&lt;=5.5,"Poco Ruidoso","Ruidoso"))</f>
        <v>Ruidoso</v>
      </c>
      <c r="U6380" t="str">
        <f>IF(AND(AIRBNB[[#This Row],[PRECIO]]&lt;50,AIRBNB[[#This Row],[MIN_NOCHES]]&gt;3),"Dentro del presupuesto","No considerar")</f>
        <v>Dentro del presupuesto</v>
      </c>
      <c r="V6380" t="str">
        <f>VLOOKUP(AIRBNB[[#This Row],[HOST_ID]],Super_host[],5,FALSE)</f>
        <v>Host</v>
      </c>
    </row>
    <row r="6381" spans="1:22">
      <c r="A6381" s="4">
        <v>4737830</v>
      </c>
      <c r="B6381" t="s">
        <v>9893</v>
      </c>
      <c r="C6381" s="4">
        <v>24459029</v>
      </c>
      <c r="D6381" t="s">
        <v>9894</v>
      </c>
      <c r="E6381" t="s">
        <v>9895</v>
      </c>
      <c r="F6381" s="4">
        <v>11216</v>
      </c>
      <c r="G6381" s="13" t="s">
        <v>4662</v>
      </c>
      <c r="H6381" s="13" t="s">
        <v>9252</v>
      </c>
      <c r="I6381" s="1">
        <v>4067083</v>
      </c>
      <c r="J6381" s="1">
        <v>-7394944</v>
      </c>
      <c r="K6381" t="s">
        <v>40</v>
      </c>
      <c r="L6381" s="20">
        <v>44</v>
      </c>
      <c r="M6381" s="4">
        <v>1</v>
      </c>
      <c r="N6381" s="4">
        <v>3</v>
      </c>
      <c r="O6381" s="2">
        <v>42200</v>
      </c>
      <c r="P6381" s="3">
        <v>0.05</v>
      </c>
      <c r="Q6381" s="4">
        <v>1</v>
      </c>
      <c r="R6381" s="3">
        <v>6.9</v>
      </c>
      <c r="S63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1" t="str">
        <f>IF(AIRBNB[[#This Row],[RUIDO(dB)]]&lt;=4,"Silencioso",IF(AIRBNB[[#This Row],[RUIDO(dB)]]&lt;=5.5,"Poco Ruidoso","Ruidoso"))</f>
        <v>Ruidoso</v>
      </c>
      <c r="U6381" t="str">
        <f>IF(AND(AIRBNB[[#This Row],[PRECIO]]&lt;50,AIRBNB[[#This Row],[MIN_NOCHES]]&gt;3),"Dentro del presupuesto","No considerar")</f>
        <v>No considerar</v>
      </c>
      <c r="V6381" t="str">
        <f>VLOOKUP(AIRBNB[[#This Row],[HOST_ID]],Super_host[],5,FALSE)</f>
        <v>Host</v>
      </c>
    </row>
    <row r="6382" spans="1:22">
      <c r="A6382" s="4">
        <v>6731170</v>
      </c>
      <c r="B6382" t="s">
        <v>250</v>
      </c>
      <c r="C6382" s="4">
        <v>24131487</v>
      </c>
      <c r="D6382" t="s">
        <v>251</v>
      </c>
      <c r="E6382" t="s">
        <v>252</v>
      </c>
      <c r="F6382" s="4">
        <v>10026</v>
      </c>
      <c r="G6382" s="13" t="s">
        <v>124</v>
      </c>
      <c r="H6382" s="13" t="s">
        <v>148</v>
      </c>
      <c r="I6382" s="1">
        <v>4080352</v>
      </c>
      <c r="J6382" s="1">
        <v>-7395079</v>
      </c>
      <c r="K6382" t="s">
        <v>5</v>
      </c>
      <c r="L6382" s="20">
        <v>44</v>
      </c>
      <c r="M6382" s="4">
        <v>3</v>
      </c>
      <c r="N6382" s="4">
        <v>1</v>
      </c>
      <c r="O6382" s="2">
        <v>42245</v>
      </c>
      <c r="P6382" s="3">
        <v>0.02</v>
      </c>
      <c r="Q6382" s="4">
        <v>1</v>
      </c>
      <c r="R6382" s="3">
        <v>5.6</v>
      </c>
      <c r="S63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2" t="str">
        <f>IF(AIRBNB[[#This Row],[RUIDO(dB)]]&lt;=4,"Silencioso",IF(AIRBNB[[#This Row],[RUIDO(dB)]]&lt;=5.5,"Poco Ruidoso","Ruidoso"))</f>
        <v>Ruidoso</v>
      </c>
      <c r="U6382" t="str">
        <f>IF(AND(AIRBNB[[#This Row],[PRECIO]]&lt;50,AIRBNB[[#This Row],[MIN_NOCHES]]&gt;3),"Dentro del presupuesto","No considerar")</f>
        <v>No considerar</v>
      </c>
      <c r="V6382" t="str">
        <f>VLOOKUP(AIRBNB[[#This Row],[HOST_ID]],Super_host[],5,FALSE)</f>
        <v>Host</v>
      </c>
    </row>
    <row r="6383" spans="1:22">
      <c r="A6383" s="4">
        <v>4596378</v>
      </c>
      <c r="B6383" t="s">
        <v>8609</v>
      </c>
      <c r="C6383" s="4">
        <v>23824219</v>
      </c>
      <c r="D6383" t="s">
        <v>1599</v>
      </c>
      <c r="E6383" t="s">
        <v>8610</v>
      </c>
      <c r="F6383" s="4">
        <v>11370</v>
      </c>
      <c r="G6383" s="13" t="s">
        <v>7897</v>
      </c>
      <c r="H6383" s="13" t="s">
        <v>8394</v>
      </c>
      <c r="I6383" s="1">
        <v>4075943</v>
      </c>
      <c r="J6383" s="1">
        <v>-7389553</v>
      </c>
      <c r="K6383" t="s">
        <v>40</v>
      </c>
      <c r="L6383" s="20">
        <v>44</v>
      </c>
      <c r="M6383" s="4">
        <v>3</v>
      </c>
      <c r="N6383" s="4">
        <v>46</v>
      </c>
      <c r="O6383" s="2">
        <v>43541</v>
      </c>
      <c r="P6383" s="3">
        <v>0.83</v>
      </c>
      <c r="Q6383" s="4">
        <v>5</v>
      </c>
      <c r="R6383" s="3">
        <v>6.24</v>
      </c>
      <c r="S63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3" t="str">
        <f>IF(AIRBNB[[#This Row],[RUIDO(dB)]]&lt;=4,"Silencioso",IF(AIRBNB[[#This Row],[RUIDO(dB)]]&lt;=5.5,"Poco Ruidoso","Ruidoso"))</f>
        <v>Ruidoso</v>
      </c>
      <c r="U6383" t="str">
        <f>IF(AND(AIRBNB[[#This Row],[PRECIO]]&lt;50,AIRBNB[[#This Row],[MIN_NOCHES]]&gt;3),"Dentro del presupuesto","No considerar")</f>
        <v>No considerar</v>
      </c>
      <c r="V6383" t="str">
        <f>VLOOKUP(AIRBNB[[#This Row],[HOST_ID]],Super_host[],5,FALSE)</f>
        <v>Host</v>
      </c>
    </row>
    <row r="6384" spans="1:22">
      <c r="A6384" s="4">
        <v>4218098</v>
      </c>
      <c r="B6384" t="s">
        <v>3737</v>
      </c>
      <c r="C6384" s="4">
        <v>21892444</v>
      </c>
      <c r="D6384" t="s">
        <v>2127</v>
      </c>
      <c r="E6384" t="s">
        <v>3738</v>
      </c>
      <c r="F6384" s="4">
        <v>10027</v>
      </c>
      <c r="G6384" s="13" t="s">
        <v>124</v>
      </c>
      <c r="H6384" s="13" t="s">
        <v>148</v>
      </c>
      <c r="I6384" s="1">
        <v>4080653</v>
      </c>
      <c r="J6384" s="1">
        <v>-7395194</v>
      </c>
      <c r="K6384" t="s">
        <v>5</v>
      </c>
      <c r="L6384" s="20">
        <v>44</v>
      </c>
      <c r="M6384" s="4">
        <v>4</v>
      </c>
      <c r="N6384" s="4">
        <v>26</v>
      </c>
      <c r="O6384" s="2">
        <v>43640</v>
      </c>
      <c r="P6384" s="3">
        <v>0.45</v>
      </c>
      <c r="Q6384" s="4">
        <v>1</v>
      </c>
      <c r="R6384" s="3">
        <v>5.6</v>
      </c>
      <c r="S63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4" t="str">
        <f>IF(AIRBNB[[#This Row],[RUIDO(dB)]]&lt;=4,"Silencioso",IF(AIRBNB[[#This Row],[RUIDO(dB)]]&lt;=5.5,"Poco Ruidoso","Ruidoso"))</f>
        <v>Ruidoso</v>
      </c>
      <c r="U6384" t="str">
        <f>IF(AND(AIRBNB[[#This Row],[PRECIO]]&lt;50,AIRBNB[[#This Row],[MIN_NOCHES]]&gt;3),"Dentro del presupuesto","No considerar")</f>
        <v>Dentro del presupuesto</v>
      </c>
      <c r="V6384" t="str">
        <f>VLOOKUP(AIRBNB[[#This Row],[HOST_ID]],Super_host[],5,FALSE)</f>
        <v>Host</v>
      </c>
    </row>
    <row r="6385" spans="1:22">
      <c r="A6385" s="4">
        <v>4849703</v>
      </c>
      <c r="B6385" t="s">
        <v>9780</v>
      </c>
      <c r="C6385" s="4">
        <v>21209568</v>
      </c>
      <c r="D6385" t="s">
        <v>4186</v>
      </c>
      <c r="E6385" t="s">
        <v>9781</v>
      </c>
      <c r="F6385" s="4">
        <v>11237</v>
      </c>
      <c r="G6385" s="13" t="s">
        <v>4662</v>
      </c>
      <c r="H6385" s="13" t="s">
        <v>9274</v>
      </c>
      <c r="I6385" s="1">
        <v>4070516</v>
      </c>
      <c r="J6385" s="1">
        <v>-7391946</v>
      </c>
      <c r="K6385" t="s">
        <v>5</v>
      </c>
      <c r="L6385" s="20">
        <v>44</v>
      </c>
      <c r="M6385" s="4">
        <v>7</v>
      </c>
      <c r="N6385" s="4">
        <v>2</v>
      </c>
      <c r="O6385" s="2">
        <v>42274</v>
      </c>
      <c r="P6385" s="3">
        <v>0.04</v>
      </c>
      <c r="Q6385" s="4">
        <v>1</v>
      </c>
      <c r="R6385" s="3">
        <v>6.9</v>
      </c>
      <c r="S63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5" t="str">
        <f>IF(AIRBNB[[#This Row],[RUIDO(dB)]]&lt;=4,"Silencioso",IF(AIRBNB[[#This Row],[RUIDO(dB)]]&lt;=5.5,"Poco Ruidoso","Ruidoso"))</f>
        <v>Ruidoso</v>
      </c>
      <c r="U6385" t="str">
        <f>IF(AND(AIRBNB[[#This Row],[PRECIO]]&lt;50,AIRBNB[[#This Row],[MIN_NOCHES]]&gt;3),"Dentro del presupuesto","No considerar")</f>
        <v>Dentro del presupuesto</v>
      </c>
      <c r="V6385" t="str">
        <f>VLOOKUP(AIRBNB[[#This Row],[HOST_ID]],Super_host[],5,FALSE)</f>
        <v>Host</v>
      </c>
    </row>
    <row r="6386" spans="1:22">
      <c r="A6386" s="4">
        <v>6403795</v>
      </c>
      <c r="B6386" t="s">
        <v>12667</v>
      </c>
      <c r="C6386" s="4">
        <v>21090508</v>
      </c>
      <c r="D6386" t="s">
        <v>12668</v>
      </c>
      <c r="E6386" t="s">
        <v>12669</v>
      </c>
      <c r="F6386" s="4">
        <v>11206</v>
      </c>
      <c r="G6386" s="13" t="s">
        <v>4662</v>
      </c>
      <c r="H6386" s="13" t="s">
        <v>9274</v>
      </c>
      <c r="I6386" s="1">
        <v>4069914</v>
      </c>
      <c r="J6386" s="1">
        <v>-7393591</v>
      </c>
      <c r="K6386" t="s">
        <v>268</v>
      </c>
      <c r="L6386" s="20">
        <v>44</v>
      </c>
      <c r="M6386" s="4">
        <v>5</v>
      </c>
      <c r="N6386" s="4">
        <v>27</v>
      </c>
      <c r="O6386" s="2">
        <v>43326</v>
      </c>
      <c r="P6386" s="3">
        <v>0.54</v>
      </c>
      <c r="Q6386" s="4">
        <v>1</v>
      </c>
      <c r="R6386" s="3">
        <v>6.9</v>
      </c>
      <c r="S63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6" t="str">
        <f>IF(AIRBNB[[#This Row],[RUIDO(dB)]]&lt;=4,"Silencioso",IF(AIRBNB[[#This Row],[RUIDO(dB)]]&lt;=5.5,"Poco Ruidoso","Ruidoso"))</f>
        <v>Ruidoso</v>
      </c>
      <c r="U6386" t="str">
        <f>IF(AND(AIRBNB[[#This Row],[PRECIO]]&lt;50,AIRBNB[[#This Row],[MIN_NOCHES]]&gt;3),"Dentro del presupuesto","No considerar")</f>
        <v>Dentro del presupuesto</v>
      </c>
      <c r="V6386" t="str">
        <f>VLOOKUP(AIRBNB[[#This Row],[HOST_ID]],Super_host[],5,FALSE)</f>
        <v>Host</v>
      </c>
    </row>
    <row r="6387" spans="1:22">
      <c r="A6387" s="4">
        <v>4218067</v>
      </c>
      <c r="B6387" t="s">
        <v>2470</v>
      </c>
      <c r="C6387" s="4">
        <v>20448670</v>
      </c>
      <c r="D6387" t="s">
        <v>2471</v>
      </c>
      <c r="E6387" t="s">
        <v>2472</v>
      </c>
      <c r="F6387" s="4">
        <v>10027</v>
      </c>
      <c r="G6387" s="13" t="s">
        <v>124</v>
      </c>
      <c r="H6387" s="13" t="s">
        <v>148</v>
      </c>
      <c r="I6387" s="1">
        <v>4081422</v>
      </c>
      <c r="J6387" s="1">
        <v>-7394844</v>
      </c>
      <c r="K6387" t="s">
        <v>5</v>
      </c>
      <c r="L6387" s="20">
        <v>44</v>
      </c>
      <c r="M6387" s="4">
        <v>2</v>
      </c>
      <c r="N6387" s="4">
        <v>11</v>
      </c>
      <c r="O6387" s="2">
        <v>42646</v>
      </c>
      <c r="P6387" s="3">
        <v>0.19</v>
      </c>
      <c r="Q6387" s="4">
        <v>1</v>
      </c>
      <c r="R6387" s="3">
        <v>5.6</v>
      </c>
      <c r="S63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7" t="str">
        <f>IF(AIRBNB[[#This Row],[RUIDO(dB)]]&lt;=4,"Silencioso",IF(AIRBNB[[#This Row],[RUIDO(dB)]]&lt;=5.5,"Poco Ruidoso","Ruidoso"))</f>
        <v>Ruidoso</v>
      </c>
      <c r="U6387" t="str">
        <f>IF(AND(AIRBNB[[#This Row],[PRECIO]]&lt;50,AIRBNB[[#This Row],[MIN_NOCHES]]&gt;3),"Dentro del presupuesto","No considerar")</f>
        <v>No considerar</v>
      </c>
      <c r="V6387" t="str">
        <f>VLOOKUP(AIRBNB[[#This Row],[HOST_ID]],Super_host[],5,FALSE)</f>
        <v>Host</v>
      </c>
    </row>
    <row r="6388" spans="1:22">
      <c r="A6388" s="4">
        <v>4550015</v>
      </c>
      <c r="B6388" t="s">
        <v>6860</v>
      </c>
      <c r="C6388" s="4">
        <v>15778416</v>
      </c>
      <c r="D6388" t="s">
        <v>6861</v>
      </c>
      <c r="E6388" t="s">
        <v>5773</v>
      </c>
      <c r="F6388" s="4">
        <v>10014</v>
      </c>
      <c r="G6388" s="13" t="s">
        <v>124</v>
      </c>
      <c r="H6388" s="13" t="s">
        <v>140</v>
      </c>
      <c r="I6388" s="1">
        <v>4073033</v>
      </c>
      <c r="J6388" s="1">
        <v>-7400284</v>
      </c>
      <c r="K6388" t="s">
        <v>40</v>
      </c>
      <c r="L6388" s="20">
        <v>44</v>
      </c>
      <c r="M6388" s="4">
        <v>1</v>
      </c>
      <c r="N6388" s="4">
        <v>0</v>
      </c>
      <c r="O6388" s="2">
        <v>42369</v>
      </c>
      <c r="P6388" s="3">
        <v>0.13</v>
      </c>
      <c r="Q6388" s="4">
        <v>1</v>
      </c>
      <c r="R6388" s="3">
        <v>5.6</v>
      </c>
      <c r="S63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8" t="str">
        <f>IF(AIRBNB[[#This Row],[RUIDO(dB)]]&lt;=4,"Silencioso",IF(AIRBNB[[#This Row],[RUIDO(dB)]]&lt;=5.5,"Poco Ruidoso","Ruidoso"))</f>
        <v>Ruidoso</v>
      </c>
      <c r="U6388" t="str">
        <f>IF(AND(AIRBNB[[#This Row],[PRECIO]]&lt;50,AIRBNB[[#This Row],[MIN_NOCHES]]&gt;3),"Dentro del presupuesto","No considerar")</f>
        <v>No considerar</v>
      </c>
      <c r="V6388" t="str">
        <f>VLOOKUP(AIRBNB[[#This Row],[HOST_ID]],Super_host[],5,FALSE)</f>
        <v>Host</v>
      </c>
    </row>
    <row r="6389" spans="1:22">
      <c r="A6389" s="4">
        <v>2888088</v>
      </c>
      <c r="B6389" t="s">
        <v>15039</v>
      </c>
      <c r="C6389" s="4">
        <v>14759766</v>
      </c>
      <c r="D6389" t="s">
        <v>6631</v>
      </c>
      <c r="E6389" t="s">
        <v>15040</v>
      </c>
      <c r="F6389" s="4">
        <v>11226</v>
      </c>
      <c r="G6389" s="13" t="s">
        <v>4662</v>
      </c>
      <c r="H6389" s="13" t="s">
        <v>9427</v>
      </c>
      <c r="I6389" s="1">
        <v>406435</v>
      </c>
      <c r="J6389" s="1">
        <v>-7396208</v>
      </c>
      <c r="K6389" t="s">
        <v>5</v>
      </c>
      <c r="L6389" s="20">
        <v>44</v>
      </c>
      <c r="M6389" s="4">
        <v>2</v>
      </c>
      <c r="N6389" s="4">
        <v>132</v>
      </c>
      <c r="O6389" s="2">
        <v>43630</v>
      </c>
      <c r="P6389" s="3">
        <v>3.31</v>
      </c>
      <c r="Q6389" s="4">
        <v>1</v>
      </c>
      <c r="R6389" s="3">
        <v>6.9</v>
      </c>
      <c r="S63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89" t="str">
        <f>IF(AIRBNB[[#This Row],[RUIDO(dB)]]&lt;=4,"Silencioso",IF(AIRBNB[[#This Row],[RUIDO(dB)]]&lt;=5.5,"Poco Ruidoso","Ruidoso"))</f>
        <v>Ruidoso</v>
      </c>
      <c r="U6389" t="str">
        <f>IF(AND(AIRBNB[[#This Row],[PRECIO]]&lt;50,AIRBNB[[#This Row],[MIN_NOCHES]]&gt;3),"Dentro del presupuesto","No considerar")</f>
        <v>No considerar</v>
      </c>
      <c r="V6389" t="str">
        <f>VLOOKUP(AIRBNB[[#This Row],[HOST_ID]],Super_host[],5,FALSE)</f>
        <v>Host</v>
      </c>
    </row>
    <row r="6390" spans="1:22">
      <c r="A6390" s="4">
        <v>2848235</v>
      </c>
      <c r="B6390" t="s">
        <v>16574</v>
      </c>
      <c r="C6390" s="4">
        <v>13649613</v>
      </c>
      <c r="D6390" t="s">
        <v>16570</v>
      </c>
      <c r="E6390" t="s">
        <v>16575</v>
      </c>
      <c r="F6390" s="4">
        <v>10453</v>
      </c>
      <c r="G6390" s="13" t="s">
        <v>16360</v>
      </c>
      <c r="H6390" s="13" t="s">
        <v>16542</v>
      </c>
      <c r="I6390" s="1">
        <v>4085711</v>
      </c>
      <c r="J6390" s="1">
        <v>-7391594</v>
      </c>
      <c r="K6390" t="s">
        <v>40</v>
      </c>
      <c r="L6390" s="20">
        <v>44</v>
      </c>
      <c r="M6390" s="4">
        <v>2</v>
      </c>
      <c r="N6390" s="4">
        <v>135</v>
      </c>
      <c r="O6390" s="2">
        <v>43632</v>
      </c>
      <c r="P6390" s="3">
        <v>2.13</v>
      </c>
      <c r="Q6390" s="4">
        <v>5</v>
      </c>
      <c r="R6390" s="3">
        <v>7.84</v>
      </c>
      <c r="S63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0" t="str">
        <f>IF(AIRBNB[[#This Row],[RUIDO(dB)]]&lt;=4,"Silencioso",IF(AIRBNB[[#This Row],[RUIDO(dB)]]&lt;=5.5,"Poco Ruidoso","Ruidoso"))</f>
        <v>Ruidoso</v>
      </c>
      <c r="U6390" t="str">
        <f>IF(AND(AIRBNB[[#This Row],[PRECIO]]&lt;50,AIRBNB[[#This Row],[MIN_NOCHES]]&gt;3),"Dentro del presupuesto","No considerar")</f>
        <v>No considerar</v>
      </c>
      <c r="V6390" t="str">
        <f>VLOOKUP(AIRBNB[[#This Row],[HOST_ID]],Super_host[],5,FALSE)</f>
        <v>Host</v>
      </c>
    </row>
    <row r="6391" spans="1:22">
      <c r="A6391" s="4">
        <v>2057295</v>
      </c>
      <c r="B6391" t="s">
        <v>3253</v>
      </c>
      <c r="C6391" s="4">
        <v>10534508</v>
      </c>
      <c r="D6391" t="s">
        <v>892</v>
      </c>
      <c r="E6391" t="s">
        <v>3254</v>
      </c>
      <c r="F6391" s="4">
        <v>10014</v>
      </c>
      <c r="G6391" s="13" t="s">
        <v>124</v>
      </c>
      <c r="H6391" s="13" t="s">
        <v>140</v>
      </c>
      <c r="I6391" s="1">
        <v>4073075</v>
      </c>
      <c r="J6391" s="1">
        <v>-7400238</v>
      </c>
      <c r="K6391" t="s">
        <v>5</v>
      </c>
      <c r="L6391" s="20">
        <v>44</v>
      </c>
      <c r="M6391" s="4">
        <v>45</v>
      </c>
      <c r="N6391" s="4">
        <v>21</v>
      </c>
      <c r="O6391" s="2">
        <v>43102</v>
      </c>
      <c r="P6391" s="3">
        <v>0.31</v>
      </c>
      <c r="Q6391" s="4">
        <v>1</v>
      </c>
      <c r="R6391" s="3">
        <v>5.6</v>
      </c>
      <c r="S63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1" t="str">
        <f>IF(AIRBNB[[#This Row],[RUIDO(dB)]]&lt;=4,"Silencioso",IF(AIRBNB[[#This Row],[RUIDO(dB)]]&lt;=5.5,"Poco Ruidoso","Ruidoso"))</f>
        <v>Ruidoso</v>
      </c>
      <c r="U6391" t="str">
        <f>IF(AND(AIRBNB[[#This Row],[PRECIO]]&lt;50,AIRBNB[[#This Row],[MIN_NOCHES]]&gt;3),"Dentro del presupuesto","No considerar")</f>
        <v>Dentro del presupuesto</v>
      </c>
      <c r="V6391" t="str">
        <f>VLOOKUP(AIRBNB[[#This Row],[HOST_ID]],Super_host[],5,FALSE)</f>
        <v>Host</v>
      </c>
    </row>
    <row r="6392" spans="1:22">
      <c r="A6392" s="4">
        <v>3018422</v>
      </c>
      <c r="B6392" t="s">
        <v>4123</v>
      </c>
      <c r="C6392" s="4">
        <v>8656650</v>
      </c>
      <c r="D6392" t="s">
        <v>4124</v>
      </c>
      <c r="E6392" t="s">
        <v>3579</v>
      </c>
      <c r="F6392" s="4">
        <v>10026</v>
      </c>
      <c r="G6392" s="13" t="s">
        <v>124</v>
      </c>
      <c r="H6392" s="13" t="s">
        <v>148</v>
      </c>
      <c r="I6392" s="1">
        <v>4080453</v>
      </c>
      <c r="J6392" s="1">
        <v>-7395699</v>
      </c>
      <c r="K6392" t="s">
        <v>40</v>
      </c>
      <c r="L6392" s="20">
        <v>44</v>
      </c>
      <c r="M6392" s="4">
        <v>2</v>
      </c>
      <c r="N6392" s="4">
        <v>37</v>
      </c>
      <c r="O6392" s="2">
        <v>43443</v>
      </c>
      <c r="P6392" s="3">
        <v>0.6</v>
      </c>
      <c r="Q6392" s="4">
        <v>1</v>
      </c>
      <c r="R6392" s="3">
        <v>5.6</v>
      </c>
      <c r="S63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2" t="str">
        <f>IF(AIRBNB[[#This Row],[RUIDO(dB)]]&lt;=4,"Silencioso",IF(AIRBNB[[#This Row],[RUIDO(dB)]]&lt;=5.5,"Poco Ruidoso","Ruidoso"))</f>
        <v>Ruidoso</v>
      </c>
      <c r="U6392" t="str">
        <f>IF(AND(AIRBNB[[#This Row],[PRECIO]]&lt;50,AIRBNB[[#This Row],[MIN_NOCHES]]&gt;3),"Dentro del presupuesto","No considerar")</f>
        <v>No considerar</v>
      </c>
      <c r="V6392" t="str">
        <f>VLOOKUP(AIRBNB[[#This Row],[HOST_ID]],Super_host[],5,FALSE)</f>
        <v>Host</v>
      </c>
    </row>
    <row r="6393" spans="1:22">
      <c r="A6393" s="4">
        <v>1860838</v>
      </c>
      <c r="B6393" t="s">
        <v>5027</v>
      </c>
      <c r="C6393" s="4">
        <v>8276592</v>
      </c>
      <c r="D6393" t="s">
        <v>454</v>
      </c>
      <c r="E6393" t="s">
        <v>5028</v>
      </c>
      <c r="F6393" s="4">
        <v>10032</v>
      </c>
      <c r="G6393" s="13" t="s">
        <v>124</v>
      </c>
      <c r="H6393" s="13" t="s">
        <v>125</v>
      </c>
      <c r="I6393" s="1">
        <v>4084278</v>
      </c>
      <c r="J6393" s="1">
        <v>-7393725</v>
      </c>
      <c r="K6393" t="s">
        <v>40</v>
      </c>
      <c r="L6393" s="20">
        <v>44</v>
      </c>
      <c r="M6393" s="4">
        <v>3</v>
      </c>
      <c r="N6393" s="4">
        <v>79</v>
      </c>
      <c r="O6393" s="2">
        <v>43639</v>
      </c>
      <c r="P6393" s="3">
        <v>1.1499999999999999</v>
      </c>
      <c r="Q6393" s="4">
        <v>1</v>
      </c>
      <c r="R6393" s="3">
        <v>5.6</v>
      </c>
      <c r="S63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3" t="str">
        <f>IF(AIRBNB[[#This Row],[RUIDO(dB)]]&lt;=4,"Silencioso",IF(AIRBNB[[#This Row],[RUIDO(dB)]]&lt;=5.5,"Poco Ruidoso","Ruidoso"))</f>
        <v>Ruidoso</v>
      </c>
      <c r="U6393" t="str">
        <f>IF(AND(AIRBNB[[#This Row],[PRECIO]]&lt;50,AIRBNB[[#This Row],[MIN_NOCHES]]&gt;3),"Dentro del presupuesto","No considerar")</f>
        <v>No considerar</v>
      </c>
      <c r="V6393" t="str">
        <f>VLOOKUP(AIRBNB[[#This Row],[HOST_ID]],Super_host[],5,FALSE)</f>
        <v>Host</v>
      </c>
    </row>
    <row r="6394" spans="1:22">
      <c r="A6394" s="4">
        <v>1416631</v>
      </c>
      <c r="B6394" t="s">
        <v>1658</v>
      </c>
      <c r="C6394" s="4">
        <v>7633037</v>
      </c>
      <c r="D6394" t="s">
        <v>276</v>
      </c>
      <c r="E6394" t="s">
        <v>1659</v>
      </c>
      <c r="F6394" s="4">
        <v>10014</v>
      </c>
      <c r="G6394" s="13" t="s">
        <v>124</v>
      </c>
      <c r="H6394" s="13" t="s">
        <v>140</v>
      </c>
      <c r="I6394" s="1">
        <v>4073721</v>
      </c>
      <c r="J6394" s="1">
        <v>-7400973</v>
      </c>
      <c r="K6394" t="s">
        <v>5</v>
      </c>
      <c r="L6394" s="20">
        <v>44</v>
      </c>
      <c r="M6394" s="4">
        <v>6</v>
      </c>
      <c r="N6394" s="4">
        <v>1</v>
      </c>
      <c r="O6394" s="2">
        <v>43344</v>
      </c>
      <c r="P6394" s="3">
        <v>0.1</v>
      </c>
      <c r="Q6394" s="4">
        <v>1</v>
      </c>
      <c r="R6394" s="3">
        <v>5.6</v>
      </c>
      <c r="S63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4" t="str">
        <f>IF(AIRBNB[[#This Row],[RUIDO(dB)]]&lt;=4,"Silencioso",IF(AIRBNB[[#This Row],[RUIDO(dB)]]&lt;=5.5,"Poco Ruidoso","Ruidoso"))</f>
        <v>Ruidoso</v>
      </c>
      <c r="U6394" t="str">
        <f>IF(AND(AIRBNB[[#This Row],[PRECIO]]&lt;50,AIRBNB[[#This Row],[MIN_NOCHES]]&gt;3),"Dentro del presupuesto","No considerar")</f>
        <v>Dentro del presupuesto</v>
      </c>
      <c r="V6394" t="str">
        <f>VLOOKUP(AIRBNB[[#This Row],[HOST_ID]],Super_host[],5,FALSE)</f>
        <v>Host</v>
      </c>
    </row>
    <row r="6395" spans="1:22">
      <c r="A6395" s="4">
        <v>3533669</v>
      </c>
      <c r="B6395" t="s">
        <v>4543</v>
      </c>
      <c r="C6395" s="4">
        <v>6828085</v>
      </c>
      <c r="D6395" t="s">
        <v>4544</v>
      </c>
      <c r="E6395" t="s">
        <v>4545</v>
      </c>
      <c r="F6395" s="4">
        <v>10014</v>
      </c>
      <c r="G6395" s="13" t="s">
        <v>124</v>
      </c>
      <c r="H6395" s="13" t="s">
        <v>140</v>
      </c>
      <c r="I6395" s="1">
        <v>4073622</v>
      </c>
      <c r="J6395" s="1">
        <v>-7400147</v>
      </c>
      <c r="K6395" t="s">
        <v>268</v>
      </c>
      <c r="L6395" s="20">
        <v>44</v>
      </c>
      <c r="M6395" s="4">
        <v>1</v>
      </c>
      <c r="N6395" s="4">
        <v>47</v>
      </c>
      <c r="O6395" s="2">
        <v>43619</v>
      </c>
      <c r="P6395" s="3">
        <v>0.81</v>
      </c>
      <c r="Q6395" s="4">
        <v>1</v>
      </c>
      <c r="R6395" s="3">
        <v>5.6</v>
      </c>
      <c r="S63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5" t="str">
        <f>IF(AIRBNB[[#This Row],[RUIDO(dB)]]&lt;=4,"Silencioso",IF(AIRBNB[[#This Row],[RUIDO(dB)]]&lt;=5.5,"Poco Ruidoso","Ruidoso"))</f>
        <v>Ruidoso</v>
      </c>
      <c r="U6395" t="str">
        <f>IF(AND(AIRBNB[[#This Row],[PRECIO]]&lt;50,AIRBNB[[#This Row],[MIN_NOCHES]]&gt;3),"Dentro del presupuesto","No considerar")</f>
        <v>No considerar</v>
      </c>
      <c r="V6395" t="str">
        <f>VLOOKUP(AIRBNB[[#This Row],[HOST_ID]],Super_host[],5,FALSE)</f>
        <v>Host</v>
      </c>
    </row>
    <row r="6396" spans="1:22">
      <c r="A6396" s="4">
        <v>6371890</v>
      </c>
      <c r="B6396" t="s">
        <v>7084</v>
      </c>
      <c r="C6396" s="4">
        <v>6771594</v>
      </c>
      <c r="D6396" t="s">
        <v>682</v>
      </c>
      <c r="E6396" t="s">
        <v>7085</v>
      </c>
      <c r="F6396" s="4">
        <v>10013</v>
      </c>
      <c r="G6396" s="13" t="s">
        <v>124</v>
      </c>
      <c r="H6396" s="13" t="s">
        <v>662</v>
      </c>
      <c r="I6396" s="1">
        <v>4071959</v>
      </c>
      <c r="J6396" s="1">
        <v>-7400429</v>
      </c>
      <c r="K6396" t="s">
        <v>40</v>
      </c>
      <c r="L6396" s="20">
        <v>44</v>
      </c>
      <c r="M6396" s="4">
        <v>1</v>
      </c>
      <c r="N6396" s="4">
        <v>0</v>
      </c>
      <c r="O6396" s="2">
        <v>42665</v>
      </c>
      <c r="P6396" s="3">
        <v>4.8499999999999996</v>
      </c>
      <c r="Q6396" s="4">
        <v>1</v>
      </c>
      <c r="R6396" s="3">
        <v>5.6</v>
      </c>
      <c r="S63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6" t="str">
        <f>IF(AIRBNB[[#This Row],[RUIDO(dB)]]&lt;=4,"Silencioso",IF(AIRBNB[[#This Row],[RUIDO(dB)]]&lt;=5.5,"Poco Ruidoso","Ruidoso"))</f>
        <v>Ruidoso</v>
      </c>
      <c r="U6396" t="str">
        <f>IF(AND(AIRBNB[[#This Row],[PRECIO]]&lt;50,AIRBNB[[#This Row],[MIN_NOCHES]]&gt;3),"Dentro del presupuesto","No considerar")</f>
        <v>No considerar</v>
      </c>
      <c r="V6396" t="str">
        <f>VLOOKUP(AIRBNB[[#This Row],[HOST_ID]],Super_host[],5,FALSE)</f>
        <v>Host</v>
      </c>
    </row>
    <row r="6397" spans="1:22">
      <c r="A6397" s="4">
        <v>5188746</v>
      </c>
      <c r="B6397" t="s">
        <v>3082</v>
      </c>
      <c r="C6397" s="4">
        <v>5896802</v>
      </c>
      <c r="D6397" t="s">
        <v>3083</v>
      </c>
      <c r="E6397" t="s">
        <v>3084</v>
      </c>
      <c r="F6397" s="4">
        <v>10027</v>
      </c>
      <c r="G6397" s="13" t="s">
        <v>124</v>
      </c>
      <c r="H6397" s="13" t="s">
        <v>148</v>
      </c>
      <c r="I6397" s="1">
        <v>4081502</v>
      </c>
      <c r="J6397" s="1">
        <v>-739546</v>
      </c>
      <c r="K6397" t="s">
        <v>5</v>
      </c>
      <c r="L6397" s="20">
        <v>44</v>
      </c>
      <c r="M6397" s="4">
        <v>90</v>
      </c>
      <c r="N6397" s="4">
        <v>7</v>
      </c>
      <c r="O6397" s="2">
        <v>43157</v>
      </c>
      <c r="P6397" s="3">
        <v>0.28000000000000003</v>
      </c>
      <c r="Q6397" s="4">
        <v>1</v>
      </c>
      <c r="R6397" s="3">
        <v>5.6</v>
      </c>
      <c r="S63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7" t="str">
        <f>IF(AIRBNB[[#This Row],[RUIDO(dB)]]&lt;=4,"Silencioso",IF(AIRBNB[[#This Row],[RUIDO(dB)]]&lt;=5.5,"Poco Ruidoso","Ruidoso"))</f>
        <v>Ruidoso</v>
      </c>
      <c r="U6397" t="str">
        <f>IF(AND(AIRBNB[[#This Row],[PRECIO]]&lt;50,AIRBNB[[#This Row],[MIN_NOCHES]]&gt;3),"Dentro del presupuesto","No considerar")</f>
        <v>Dentro del presupuesto</v>
      </c>
      <c r="V6397" t="str">
        <f>VLOOKUP(AIRBNB[[#This Row],[HOST_ID]],Super_host[],5,FALSE)</f>
        <v>Host</v>
      </c>
    </row>
    <row r="6398" spans="1:22">
      <c r="A6398" s="4">
        <v>5593679</v>
      </c>
      <c r="B6398" t="s">
        <v>2060</v>
      </c>
      <c r="C6398" s="4">
        <v>5855080</v>
      </c>
      <c r="D6398" t="s">
        <v>2061</v>
      </c>
      <c r="E6398" t="s">
        <v>2062</v>
      </c>
      <c r="F6398" s="4">
        <v>10025</v>
      </c>
      <c r="G6398" s="13" t="s">
        <v>124</v>
      </c>
      <c r="H6398" s="13" t="s">
        <v>168</v>
      </c>
      <c r="I6398" s="1">
        <v>4078965</v>
      </c>
      <c r="J6398" s="1">
        <v>-739687</v>
      </c>
      <c r="K6398" t="s">
        <v>5</v>
      </c>
      <c r="L6398" s="20">
        <v>44</v>
      </c>
      <c r="M6398" s="4">
        <v>30</v>
      </c>
      <c r="N6398" s="4">
        <v>7</v>
      </c>
      <c r="O6398" s="2">
        <v>43585</v>
      </c>
      <c r="P6398" s="3">
        <v>0.14000000000000001</v>
      </c>
      <c r="Q6398" s="4">
        <v>1</v>
      </c>
      <c r="R6398" s="3">
        <v>5.6</v>
      </c>
      <c r="S63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8" t="str">
        <f>IF(AIRBNB[[#This Row],[RUIDO(dB)]]&lt;=4,"Silencioso",IF(AIRBNB[[#This Row],[RUIDO(dB)]]&lt;=5.5,"Poco Ruidoso","Ruidoso"))</f>
        <v>Ruidoso</v>
      </c>
      <c r="U6398" t="str">
        <f>IF(AND(AIRBNB[[#This Row],[PRECIO]]&lt;50,AIRBNB[[#This Row],[MIN_NOCHES]]&gt;3),"Dentro del presupuesto","No considerar")</f>
        <v>Dentro del presupuesto</v>
      </c>
      <c r="V6398" t="str">
        <f>VLOOKUP(AIRBNB[[#This Row],[HOST_ID]],Super_host[],5,FALSE)</f>
        <v>Host</v>
      </c>
    </row>
    <row r="6399" spans="1:22">
      <c r="A6399" s="4">
        <v>876355</v>
      </c>
      <c r="B6399" t="s">
        <v>1288</v>
      </c>
      <c r="C6399" s="4">
        <v>3994331</v>
      </c>
      <c r="D6399" t="s">
        <v>1289</v>
      </c>
      <c r="E6399" t="s">
        <v>1290</v>
      </c>
      <c r="F6399" s="4">
        <v>10027</v>
      </c>
      <c r="G6399" s="13" t="s">
        <v>124</v>
      </c>
      <c r="H6399" s="13" t="s">
        <v>245</v>
      </c>
      <c r="I6399" s="1">
        <v>4081368</v>
      </c>
      <c r="J6399" s="1">
        <v>-7395942</v>
      </c>
      <c r="K6399" t="s">
        <v>5</v>
      </c>
      <c r="L6399" s="20">
        <v>44</v>
      </c>
      <c r="M6399" s="4">
        <v>30</v>
      </c>
      <c r="N6399" s="4">
        <v>5</v>
      </c>
      <c r="O6399" s="2">
        <v>43484</v>
      </c>
      <c r="P6399" s="3">
        <v>7.0000000000000007E-2</v>
      </c>
      <c r="Q6399" s="4">
        <v>1</v>
      </c>
      <c r="R6399" s="3">
        <v>5.6</v>
      </c>
      <c r="S63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399" t="str">
        <f>IF(AIRBNB[[#This Row],[RUIDO(dB)]]&lt;=4,"Silencioso",IF(AIRBNB[[#This Row],[RUIDO(dB)]]&lt;=5.5,"Poco Ruidoso","Ruidoso"))</f>
        <v>Ruidoso</v>
      </c>
      <c r="U6399" t="str">
        <f>IF(AND(AIRBNB[[#This Row],[PRECIO]]&lt;50,AIRBNB[[#This Row],[MIN_NOCHES]]&gt;3),"Dentro del presupuesto","No considerar")</f>
        <v>Dentro del presupuesto</v>
      </c>
      <c r="V6399" t="str">
        <f>VLOOKUP(AIRBNB[[#This Row],[HOST_ID]],Super_host[],5,FALSE)</f>
        <v>Host</v>
      </c>
    </row>
    <row r="6400" spans="1:22">
      <c r="A6400" s="4">
        <v>2863589</v>
      </c>
      <c r="B6400" t="s">
        <v>3376</v>
      </c>
      <c r="C6400" s="4">
        <v>3716641</v>
      </c>
      <c r="D6400" t="s">
        <v>1970</v>
      </c>
      <c r="E6400" t="s">
        <v>3377</v>
      </c>
      <c r="F6400" s="4">
        <v>10025</v>
      </c>
      <c r="G6400" s="13" t="s">
        <v>124</v>
      </c>
      <c r="H6400" s="13" t="s">
        <v>168</v>
      </c>
      <c r="I6400" s="1">
        <v>4079193</v>
      </c>
      <c r="J6400" s="1">
        <v>-7397443</v>
      </c>
      <c r="K6400" t="s">
        <v>5</v>
      </c>
      <c r="L6400" s="20">
        <v>44</v>
      </c>
      <c r="M6400" s="4">
        <v>30</v>
      </c>
      <c r="N6400" s="4">
        <v>20</v>
      </c>
      <c r="O6400" s="2">
        <v>43623</v>
      </c>
      <c r="P6400" s="3">
        <v>0.34</v>
      </c>
      <c r="Q6400" s="4">
        <v>1</v>
      </c>
      <c r="R6400" s="3">
        <v>5.6</v>
      </c>
      <c r="S64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0" t="str">
        <f>IF(AIRBNB[[#This Row],[RUIDO(dB)]]&lt;=4,"Silencioso",IF(AIRBNB[[#This Row],[RUIDO(dB)]]&lt;=5.5,"Poco Ruidoso","Ruidoso"))</f>
        <v>Ruidoso</v>
      </c>
      <c r="U6400" t="str">
        <f>IF(AND(AIRBNB[[#This Row],[PRECIO]]&lt;50,AIRBNB[[#This Row],[MIN_NOCHES]]&gt;3),"Dentro del presupuesto","No considerar")</f>
        <v>Dentro del presupuesto</v>
      </c>
      <c r="V6400" t="str">
        <f>VLOOKUP(AIRBNB[[#This Row],[HOST_ID]],Super_host[],5,FALSE)</f>
        <v>Host</v>
      </c>
    </row>
    <row r="6401" spans="1:22">
      <c r="A6401" s="4">
        <v>4639179</v>
      </c>
      <c r="B6401" t="s">
        <v>14131</v>
      </c>
      <c r="C6401" s="4">
        <v>3571821</v>
      </c>
      <c r="D6401" t="s">
        <v>13981</v>
      </c>
      <c r="E6401" t="s">
        <v>14132</v>
      </c>
      <c r="F6401" s="4">
        <v>11205</v>
      </c>
      <c r="G6401" s="13" t="s">
        <v>4662</v>
      </c>
      <c r="H6401" s="13" t="s">
        <v>9230</v>
      </c>
      <c r="I6401" s="1">
        <v>4068951</v>
      </c>
      <c r="J6401" s="1">
        <v>-739565</v>
      </c>
      <c r="K6401" t="s">
        <v>40</v>
      </c>
      <c r="L6401" s="20">
        <v>44</v>
      </c>
      <c r="M6401" s="4">
        <v>5</v>
      </c>
      <c r="N6401" s="4">
        <v>86</v>
      </c>
      <c r="O6401" s="2">
        <v>43100</v>
      </c>
      <c r="P6401" s="3">
        <v>1.67</v>
      </c>
      <c r="Q6401" s="4">
        <v>1</v>
      </c>
      <c r="R6401" s="3">
        <v>6.9</v>
      </c>
      <c r="S64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1" t="str">
        <f>IF(AIRBNB[[#This Row],[RUIDO(dB)]]&lt;=4,"Silencioso",IF(AIRBNB[[#This Row],[RUIDO(dB)]]&lt;=5.5,"Poco Ruidoso","Ruidoso"))</f>
        <v>Ruidoso</v>
      </c>
      <c r="U6401" t="str">
        <f>IF(AND(AIRBNB[[#This Row],[PRECIO]]&lt;50,AIRBNB[[#This Row],[MIN_NOCHES]]&gt;3),"Dentro del presupuesto","No considerar")</f>
        <v>Dentro del presupuesto</v>
      </c>
      <c r="V6401" t="str">
        <f>VLOOKUP(AIRBNB[[#This Row],[HOST_ID]],Super_host[],5,FALSE)</f>
        <v>Host</v>
      </c>
    </row>
    <row r="6402" spans="1:22">
      <c r="A6402" s="4">
        <v>1180157</v>
      </c>
      <c r="B6402" t="s">
        <v>646</v>
      </c>
      <c r="C6402" s="4">
        <v>2559004</v>
      </c>
      <c r="D6402" t="s">
        <v>647</v>
      </c>
      <c r="E6402" t="s">
        <v>648</v>
      </c>
      <c r="F6402" s="4">
        <v>10035</v>
      </c>
      <c r="G6402" s="13" t="s">
        <v>124</v>
      </c>
      <c r="H6402" s="13" t="s">
        <v>219</v>
      </c>
      <c r="I6402" s="1">
        <v>4080393</v>
      </c>
      <c r="J6402" s="1">
        <v>-7394046</v>
      </c>
      <c r="K6402" t="s">
        <v>40</v>
      </c>
      <c r="L6402" s="20">
        <v>44</v>
      </c>
      <c r="M6402" s="4">
        <v>30</v>
      </c>
      <c r="N6402" s="4">
        <v>2</v>
      </c>
      <c r="O6402" s="2">
        <v>42959</v>
      </c>
      <c r="P6402" s="3">
        <v>0.03</v>
      </c>
      <c r="Q6402" s="4">
        <v>1</v>
      </c>
      <c r="R6402" s="3">
        <v>5.6</v>
      </c>
      <c r="S64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2" t="str">
        <f>IF(AIRBNB[[#This Row],[RUIDO(dB)]]&lt;=4,"Silencioso",IF(AIRBNB[[#This Row],[RUIDO(dB)]]&lt;=5.5,"Poco Ruidoso","Ruidoso"))</f>
        <v>Ruidoso</v>
      </c>
      <c r="U6402" t="str">
        <f>IF(AND(AIRBNB[[#This Row],[PRECIO]]&lt;50,AIRBNB[[#This Row],[MIN_NOCHES]]&gt;3),"Dentro del presupuesto","No considerar")</f>
        <v>Dentro del presupuesto</v>
      </c>
      <c r="V6402" t="str">
        <f>VLOOKUP(AIRBNB[[#This Row],[HOST_ID]],Super_host[],5,FALSE)</f>
        <v>Host</v>
      </c>
    </row>
    <row r="6403" spans="1:22">
      <c r="A6403" s="4">
        <v>318021</v>
      </c>
      <c r="B6403" t="s">
        <v>4070</v>
      </c>
      <c r="C6403" s="4">
        <v>1632149</v>
      </c>
      <c r="D6403" t="s">
        <v>839</v>
      </c>
      <c r="E6403" t="s">
        <v>4071</v>
      </c>
      <c r="F6403" s="4">
        <v>10026</v>
      </c>
      <c r="G6403" s="13" t="s">
        <v>124</v>
      </c>
      <c r="H6403" s="13" t="s">
        <v>148</v>
      </c>
      <c r="I6403" s="1">
        <v>4080343</v>
      </c>
      <c r="J6403" s="1">
        <v>-739531</v>
      </c>
      <c r="K6403" t="s">
        <v>40</v>
      </c>
      <c r="L6403" s="20">
        <v>44</v>
      </c>
      <c r="M6403" s="4">
        <v>3</v>
      </c>
      <c r="N6403" s="4">
        <v>47</v>
      </c>
      <c r="O6403" s="2">
        <v>43646</v>
      </c>
      <c r="P6403" s="3">
        <v>0.56999999999999995</v>
      </c>
      <c r="Q6403" s="4">
        <v>1</v>
      </c>
      <c r="R6403" s="3">
        <v>5.6</v>
      </c>
      <c r="S64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3" t="str">
        <f>IF(AIRBNB[[#This Row],[RUIDO(dB)]]&lt;=4,"Silencioso",IF(AIRBNB[[#This Row],[RUIDO(dB)]]&lt;=5.5,"Poco Ruidoso","Ruidoso"))</f>
        <v>Ruidoso</v>
      </c>
      <c r="U6403" t="str">
        <f>IF(AND(AIRBNB[[#This Row],[PRECIO]]&lt;50,AIRBNB[[#This Row],[MIN_NOCHES]]&gt;3),"Dentro del presupuesto","No considerar")</f>
        <v>No considerar</v>
      </c>
      <c r="V6403" t="str">
        <f>VLOOKUP(AIRBNB[[#This Row],[HOST_ID]],Super_host[],5,FALSE)</f>
        <v>Host</v>
      </c>
    </row>
    <row r="6404" spans="1:22">
      <c r="A6404" s="4">
        <v>228517</v>
      </c>
      <c r="B6404" t="s">
        <v>4235</v>
      </c>
      <c r="C6404" s="4">
        <v>1192610</v>
      </c>
      <c r="D6404" t="s">
        <v>4236</v>
      </c>
      <c r="E6404" t="s">
        <v>4237</v>
      </c>
      <c r="F6404" s="4">
        <v>10013</v>
      </c>
      <c r="G6404" s="13" t="s">
        <v>124</v>
      </c>
      <c r="H6404" s="13" t="s">
        <v>409</v>
      </c>
      <c r="I6404" s="1">
        <v>4071611</v>
      </c>
      <c r="J6404" s="1">
        <v>-7399828</v>
      </c>
      <c r="K6404" t="s">
        <v>40</v>
      </c>
      <c r="L6404" s="20">
        <v>44</v>
      </c>
      <c r="M6404" s="4">
        <v>30</v>
      </c>
      <c r="N6404" s="4">
        <v>59</v>
      </c>
      <c r="O6404" s="2">
        <v>43640</v>
      </c>
      <c r="P6404" s="3">
        <v>0.64</v>
      </c>
      <c r="Q6404" s="4">
        <v>1</v>
      </c>
      <c r="R6404" s="3">
        <v>5.6</v>
      </c>
      <c r="S64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4" t="str">
        <f>IF(AIRBNB[[#This Row],[RUIDO(dB)]]&lt;=4,"Silencioso",IF(AIRBNB[[#This Row],[RUIDO(dB)]]&lt;=5.5,"Poco Ruidoso","Ruidoso"))</f>
        <v>Ruidoso</v>
      </c>
      <c r="U6404" t="str">
        <f>IF(AND(AIRBNB[[#This Row],[PRECIO]]&lt;50,AIRBNB[[#This Row],[MIN_NOCHES]]&gt;3),"Dentro del presupuesto","No considerar")</f>
        <v>Dentro del presupuesto</v>
      </c>
      <c r="V6404" t="str">
        <f>VLOOKUP(AIRBNB[[#This Row],[HOST_ID]],Super_host[],5,FALSE)</f>
        <v>Host</v>
      </c>
    </row>
    <row r="6405" spans="1:22">
      <c r="A6405" s="4">
        <v>293004</v>
      </c>
      <c r="B6405" t="s">
        <v>7278</v>
      </c>
      <c r="C6405" s="4">
        <v>910719</v>
      </c>
      <c r="D6405" t="s">
        <v>7279</v>
      </c>
      <c r="E6405" t="s">
        <v>7280</v>
      </c>
      <c r="F6405" s="4">
        <v>10026</v>
      </c>
      <c r="G6405" s="13" t="s">
        <v>124</v>
      </c>
      <c r="H6405" s="13" t="s">
        <v>148</v>
      </c>
      <c r="I6405" s="1">
        <v>4080497</v>
      </c>
      <c r="J6405" s="1">
        <v>-7395146</v>
      </c>
      <c r="K6405" t="s">
        <v>5</v>
      </c>
      <c r="L6405" s="20">
        <v>44</v>
      </c>
      <c r="M6405" s="4">
        <v>1</v>
      </c>
      <c r="N6405" s="4">
        <v>0</v>
      </c>
      <c r="O6405" s="2">
        <v>42372</v>
      </c>
      <c r="P6405" s="3">
        <v>1.17</v>
      </c>
      <c r="Q6405" s="4">
        <v>1</v>
      </c>
      <c r="R6405" s="3">
        <v>5.6</v>
      </c>
      <c r="S64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5" t="str">
        <f>IF(AIRBNB[[#This Row],[RUIDO(dB)]]&lt;=4,"Silencioso",IF(AIRBNB[[#This Row],[RUIDO(dB)]]&lt;=5.5,"Poco Ruidoso","Ruidoso"))</f>
        <v>Ruidoso</v>
      </c>
      <c r="U6405" t="str">
        <f>IF(AND(AIRBNB[[#This Row],[PRECIO]]&lt;50,AIRBNB[[#This Row],[MIN_NOCHES]]&gt;3),"Dentro del presupuesto","No considerar")</f>
        <v>No considerar</v>
      </c>
      <c r="V6405" t="str">
        <f>VLOOKUP(AIRBNB[[#This Row],[HOST_ID]],Super_host[],5,FALSE)</f>
        <v>Host</v>
      </c>
    </row>
    <row r="6406" spans="1:22">
      <c r="A6406" s="4">
        <v>123784</v>
      </c>
      <c r="B6406" t="s">
        <v>5337</v>
      </c>
      <c r="C6406" s="4">
        <v>617990</v>
      </c>
      <c r="D6406" t="s">
        <v>928</v>
      </c>
      <c r="E6406" t="s">
        <v>5338</v>
      </c>
      <c r="F6406" s="4">
        <v>10027</v>
      </c>
      <c r="G6406" s="13" t="s">
        <v>124</v>
      </c>
      <c r="H6406" s="13" t="s">
        <v>148</v>
      </c>
      <c r="I6406" s="1">
        <v>4080481</v>
      </c>
      <c r="J6406" s="1">
        <v>-7394794</v>
      </c>
      <c r="K6406" t="s">
        <v>5</v>
      </c>
      <c r="L6406" s="20">
        <v>44</v>
      </c>
      <c r="M6406" s="4">
        <v>2</v>
      </c>
      <c r="N6406" s="4">
        <v>142</v>
      </c>
      <c r="O6406" s="2">
        <v>43632</v>
      </c>
      <c r="P6406" s="3">
        <v>1.44</v>
      </c>
      <c r="Q6406" s="4">
        <v>1</v>
      </c>
      <c r="R6406" s="3">
        <v>5.6</v>
      </c>
      <c r="S64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6" t="str">
        <f>IF(AIRBNB[[#This Row],[RUIDO(dB)]]&lt;=4,"Silencioso",IF(AIRBNB[[#This Row],[RUIDO(dB)]]&lt;=5.5,"Poco Ruidoso","Ruidoso"))</f>
        <v>Ruidoso</v>
      </c>
      <c r="U6406" t="str">
        <f>IF(AND(AIRBNB[[#This Row],[PRECIO]]&lt;50,AIRBNB[[#This Row],[MIN_NOCHES]]&gt;3),"Dentro del presupuesto","No considerar")</f>
        <v>No considerar</v>
      </c>
      <c r="V6406" t="str">
        <f>VLOOKUP(AIRBNB[[#This Row],[HOST_ID]],Super_host[],5,FALSE)</f>
        <v>Host</v>
      </c>
    </row>
    <row r="6407" spans="1:22">
      <c r="A6407" s="4">
        <v>2065538</v>
      </c>
      <c r="B6407" t="s">
        <v>11471</v>
      </c>
      <c r="C6407" s="4">
        <v>617671</v>
      </c>
      <c r="D6407" t="s">
        <v>105</v>
      </c>
      <c r="E6407" t="s">
        <v>11472</v>
      </c>
      <c r="F6407" s="4">
        <v>11238</v>
      </c>
      <c r="G6407" s="13" t="s">
        <v>4662</v>
      </c>
      <c r="H6407" s="13" t="s">
        <v>9252</v>
      </c>
      <c r="I6407" s="1">
        <v>4067659</v>
      </c>
      <c r="J6407" s="1">
        <v>-7395608</v>
      </c>
      <c r="K6407" t="s">
        <v>5</v>
      </c>
      <c r="L6407" s="20">
        <v>44</v>
      </c>
      <c r="M6407" s="4">
        <v>2</v>
      </c>
      <c r="N6407" s="4">
        <v>14</v>
      </c>
      <c r="O6407" s="2">
        <v>43294</v>
      </c>
      <c r="P6407" s="3">
        <v>0.21</v>
      </c>
      <c r="Q6407" s="4">
        <v>1</v>
      </c>
      <c r="R6407" s="3">
        <v>6.9</v>
      </c>
      <c r="S64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7" t="str">
        <f>IF(AIRBNB[[#This Row],[RUIDO(dB)]]&lt;=4,"Silencioso",IF(AIRBNB[[#This Row],[RUIDO(dB)]]&lt;=5.5,"Poco Ruidoso","Ruidoso"))</f>
        <v>Ruidoso</v>
      </c>
      <c r="U6407" t="str">
        <f>IF(AND(AIRBNB[[#This Row],[PRECIO]]&lt;50,AIRBNB[[#This Row],[MIN_NOCHES]]&gt;3),"Dentro del presupuesto","No considerar")</f>
        <v>No considerar</v>
      </c>
      <c r="V6407" t="str">
        <f>VLOOKUP(AIRBNB[[#This Row],[HOST_ID]],Super_host[],5,FALSE)</f>
        <v>Host</v>
      </c>
    </row>
    <row r="6408" spans="1:22">
      <c r="A6408" s="4">
        <v>68099</v>
      </c>
      <c r="B6408" t="s">
        <v>4903</v>
      </c>
      <c r="C6408" s="4">
        <v>323517</v>
      </c>
      <c r="D6408" t="s">
        <v>3795</v>
      </c>
      <c r="E6408" t="s">
        <v>4904</v>
      </c>
      <c r="F6408" s="4">
        <v>10025</v>
      </c>
      <c r="G6408" s="13" t="s">
        <v>124</v>
      </c>
      <c r="H6408" s="13" t="s">
        <v>168</v>
      </c>
      <c r="I6408" s="1">
        <v>4080082</v>
      </c>
      <c r="J6408" s="1">
        <v>-739652</v>
      </c>
      <c r="K6408" t="s">
        <v>40</v>
      </c>
      <c r="L6408" s="20">
        <v>44</v>
      </c>
      <c r="M6408" s="4">
        <v>1</v>
      </c>
      <c r="N6408" s="4">
        <v>104</v>
      </c>
      <c r="O6408" s="2">
        <v>43641</v>
      </c>
      <c r="P6408" s="3">
        <v>1.05</v>
      </c>
      <c r="Q6408" s="4">
        <v>1</v>
      </c>
      <c r="R6408" s="3">
        <v>5.6</v>
      </c>
      <c r="S64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8" t="str">
        <f>IF(AIRBNB[[#This Row],[RUIDO(dB)]]&lt;=4,"Silencioso",IF(AIRBNB[[#This Row],[RUIDO(dB)]]&lt;=5.5,"Poco Ruidoso","Ruidoso"))</f>
        <v>Ruidoso</v>
      </c>
      <c r="U6408" t="str">
        <f>IF(AND(AIRBNB[[#This Row],[PRECIO]]&lt;50,AIRBNB[[#This Row],[MIN_NOCHES]]&gt;3),"Dentro del presupuesto","No considerar")</f>
        <v>No considerar</v>
      </c>
      <c r="V6408" t="str">
        <f>VLOOKUP(AIRBNB[[#This Row],[HOST_ID]],Super_host[],5,FALSE)</f>
        <v>Host</v>
      </c>
    </row>
    <row r="6409" spans="1:22">
      <c r="A6409" s="4">
        <v>34760</v>
      </c>
      <c r="B6409" t="s">
        <v>13520</v>
      </c>
      <c r="C6409" s="4">
        <v>149929</v>
      </c>
      <c r="D6409" t="s">
        <v>12286</v>
      </c>
      <c r="E6409" t="s">
        <v>13521</v>
      </c>
      <c r="F6409" s="4">
        <v>11205</v>
      </c>
      <c r="G6409" s="13" t="s">
        <v>4662</v>
      </c>
      <c r="H6409" s="13" t="s">
        <v>9222</v>
      </c>
      <c r="I6409" s="1">
        <v>4069101</v>
      </c>
      <c r="J6409" s="1">
        <v>-7397312</v>
      </c>
      <c r="K6409" t="s">
        <v>40</v>
      </c>
      <c r="L6409" s="20">
        <v>44</v>
      </c>
      <c r="M6409" s="4">
        <v>8</v>
      </c>
      <c r="N6409" s="4">
        <v>27</v>
      </c>
      <c r="O6409" s="2">
        <v>43645</v>
      </c>
      <c r="P6409" s="3">
        <v>1.05</v>
      </c>
      <c r="Q6409" s="4">
        <v>1</v>
      </c>
      <c r="R6409" s="3">
        <v>6.9</v>
      </c>
      <c r="S64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09" t="str">
        <f>IF(AIRBNB[[#This Row],[RUIDO(dB)]]&lt;=4,"Silencioso",IF(AIRBNB[[#This Row],[RUIDO(dB)]]&lt;=5.5,"Poco Ruidoso","Ruidoso"))</f>
        <v>Ruidoso</v>
      </c>
      <c r="U6409" t="str">
        <f>IF(AND(AIRBNB[[#This Row],[PRECIO]]&lt;50,AIRBNB[[#This Row],[MIN_NOCHES]]&gt;3),"Dentro del presupuesto","No considerar")</f>
        <v>Dentro del presupuesto</v>
      </c>
      <c r="V6409" t="str">
        <f>VLOOKUP(AIRBNB[[#This Row],[HOST_ID]],Super_host[],5,FALSE)</f>
        <v>Host</v>
      </c>
    </row>
    <row r="6410" spans="1:22">
      <c r="A6410" s="4">
        <v>6237443</v>
      </c>
      <c r="B6410" t="s">
        <v>14971</v>
      </c>
      <c r="C6410" s="4">
        <v>32305413</v>
      </c>
      <c r="D6410" t="s">
        <v>4001</v>
      </c>
      <c r="E6410" t="s">
        <v>14972</v>
      </c>
      <c r="F6410" s="4">
        <v>11238</v>
      </c>
      <c r="G6410" s="13" t="s">
        <v>4662</v>
      </c>
      <c r="H6410" s="13" t="s">
        <v>9323</v>
      </c>
      <c r="I6410" s="1">
        <v>4067554</v>
      </c>
      <c r="J6410" s="1">
        <v>-7396835</v>
      </c>
      <c r="K6410" t="s">
        <v>40</v>
      </c>
      <c r="L6410" s="20">
        <v>43</v>
      </c>
      <c r="M6410" s="4">
        <v>1</v>
      </c>
      <c r="N6410" s="4">
        <v>156</v>
      </c>
      <c r="O6410" s="2">
        <v>43640</v>
      </c>
      <c r="P6410" s="3">
        <v>3.11</v>
      </c>
      <c r="Q6410" s="4">
        <v>1</v>
      </c>
      <c r="R6410" s="3">
        <v>6.9</v>
      </c>
      <c r="S64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0" t="str">
        <f>IF(AIRBNB[[#This Row],[RUIDO(dB)]]&lt;=4,"Silencioso",IF(AIRBNB[[#This Row],[RUIDO(dB)]]&lt;=5.5,"Poco Ruidoso","Ruidoso"))</f>
        <v>Ruidoso</v>
      </c>
      <c r="U6410" t="str">
        <f>IF(AND(AIRBNB[[#This Row],[PRECIO]]&lt;50,AIRBNB[[#This Row],[MIN_NOCHES]]&gt;3),"Dentro del presupuesto","No considerar")</f>
        <v>No considerar</v>
      </c>
      <c r="V6410" t="str">
        <f>VLOOKUP(AIRBNB[[#This Row],[HOST_ID]],Super_host[],5,FALSE)</f>
        <v>Host</v>
      </c>
    </row>
    <row r="6411" spans="1:22">
      <c r="A6411" s="4">
        <v>6718383</v>
      </c>
      <c r="B6411" t="s">
        <v>9304</v>
      </c>
      <c r="C6411" s="4">
        <v>26377263</v>
      </c>
      <c r="D6411" t="s">
        <v>8011</v>
      </c>
      <c r="E6411" t="s">
        <v>9305</v>
      </c>
      <c r="F6411" s="4">
        <v>11203</v>
      </c>
      <c r="G6411" s="13" t="s">
        <v>4662</v>
      </c>
      <c r="H6411" s="13" t="s">
        <v>9306</v>
      </c>
      <c r="I6411" s="1">
        <v>4066058</v>
      </c>
      <c r="J6411" s="1">
        <v>-7393383</v>
      </c>
      <c r="K6411" t="s">
        <v>40</v>
      </c>
      <c r="L6411" s="20">
        <v>43</v>
      </c>
      <c r="M6411" s="4">
        <v>30</v>
      </c>
      <c r="N6411" s="4">
        <v>1</v>
      </c>
      <c r="O6411" s="2">
        <v>42336</v>
      </c>
      <c r="P6411" s="3">
        <v>0.02</v>
      </c>
      <c r="Q6411" s="4">
        <v>1</v>
      </c>
      <c r="R6411" s="3">
        <v>6.9</v>
      </c>
      <c r="S64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1" t="str">
        <f>IF(AIRBNB[[#This Row],[RUIDO(dB)]]&lt;=4,"Silencioso",IF(AIRBNB[[#This Row],[RUIDO(dB)]]&lt;=5.5,"Poco Ruidoso","Ruidoso"))</f>
        <v>Ruidoso</v>
      </c>
      <c r="U6411" t="str">
        <f>IF(AND(AIRBNB[[#This Row],[PRECIO]]&lt;50,AIRBNB[[#This Row],[MIN_NOCHES]]&gt;3),"Dentro del presupuesto","No considerar")</f>
        <v>Dentro del presupuesto</v>
      </c>
      <c r="V6411" t="str">
        <f>VLOOKUP(AIRBNB[[#This Row],[HOST_ID]],Super_host[],5,FALSE)</f>
        <v>Host</v>
      </c>
    </row>
    <row r="6412" spans="1:22">
      <c r="A6412" s="4">
        <v>6509338</v>
      </c>
      <c r="B6412" t="s">
        <v>10431</v>
      </c>
      <c r="C6412" s="4">
        <v>25441469</v>
      </c>
      <c r="D6412" t="s">
        <v>6529</v>
      </c>
      <c r="E6412" t="s">
        <v>10432</v>
      </c>
      <c r="F6412" s="4">
        <v>11225</v>
      </c>
      <c r="G6412" s="13" t="s">
        <v>4662</v>
      </c>
      <c r="H6412" s="13" t="s">
        <v>9481</v>
      </c>
      <c r="I6412" s="1">
        <v>406587</v>
      </c>
      <c r="J6412" s="1">
        <v>-7395911</v>
      </c>
      <c r="K6412" t="s">
        <v>5</v>
      </c>
      <c r="L6412" s="20">
        <v>43</v>
      </c>
      <c r="M6412" s="4">
        <v>2</v>
      </c>
      <c r="N6412" s="4">
        <v>2</v>
      </c>
      <c r="O6412" s="2">
        <v>43163</v>
      </c>
      <c r="P6412" s="3">
        <v>0.09</v>
      </c>
      <c r="Q6412" s="4">
        <v>1</v>
      </c>
      <c r="R6412" s="3">
        <v>6.9</v>
      </c>
      <c r="S64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2" t="str">
        <f>IF(AIRBNB[[#This Row],[RUIDO(dB)]]&lt;=4,"Silencioso",IF(AIRBNB[[#This Row],[RUIDO(dB)]]&lt;=5.5,"Poco Ruidoso","Ruidoso"))</f>
        <v>Ruidoso</v>
      </c>
      <c r="U6412" t="str">
        <f>IF(AND(AIRBNB[[#This Row],[PRECIO]]&lt;50,AIRBNB[[#This Row],[MIN_NOCHES]]&gt;3),"Dentro del presupuesto","No considerar")</f>
        <v>No considerar</v>
      </c>
      <c r="V6412" t="str">
        <f>VLOOKUP(AIRBNB[[#This Row],[HOST_ID]],Super_host[],5,FALSE)</f>
        <v>Host</v>
      </c>
    </row>
    <row r="6413" spans="1:22">
      <c r="A6413" s="4">
        <v>4343956</v>
      </c>
      <c r="B6413" t="s">
        <v>3805</v>
      </c>
      <c r="C6413" s="4">
        <v>22548091</v>
      </c>
      <c r="D6413" t="s">
        <v>1045</v>
      </c>
      <c r="E6413" t="s">
        <v>3703</v>
      </c>
      <c r="F6413" s="4">
        <v>10026</v>
      </c>
      <c r="G6413" s="13" t="s">
        <v>124</v>
      </c>
      <c r="H6413" s="13" t="s">
        <v>245</v>
      </c>
      <c r="I6413" s="1">
        <v>408067</v>
      </c>
      <c r="J6413" s="1">
        <v>-7395799</v>
      </c>
      <c r="K6413" t="s">
        <v>40</v>
      </c>
      <c r="L6413" s="20">
        <v>43</v>
      </c>
      <c r="M6413" s="4">
        <v>6</v>
      </c>
      <c r="N6413" s="4">
        <v>12</v>
      </c>
      <c r="O6413" s="2">
        <v>43468</v>
      </c>
      <c r="P6413" s="3">
        <v>0.47</v>
      </c>
      <c r="Q6413" s="4">
        <v>1</v>
      </c>
      <c r="R6413" s="3">
        <v>5.6</v>
      </c>
      <c r="S64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3" t="str">
        <f>IF(AIRBNB[[#This Row],[RUIDO(dB)]]&lt;=4,"Silencioso",IF(AIRBNB[[#This Row],[RUIDO(dB)]]&lt;=5.5,"Poco Ruidoso","Ruidoso"))</f>
        <v>Ruidoso</v>
      </c>
      <c r="U6413" t="str">
        <f>IF(AND(AIRBNB[[#This Row],[PRECIO]]&lt;50,AIRBNB[[#This Row],[MIN_NOCHES]]&gt;3),"Dentro del presupuesto","No considerar")</f>
        <v>Dentro del presupuesto</v>
      </c>
      <c r="V6413" t="str">
        <f>VLOOKUP(AIRBNB[[#This Row],[HOST_ID]],Super_host[],5,FALSE)</f>
        <v>Host</v>
      </c>
    </row>
    <row r="6414" spans="1:22">
      <c r="A6414" s="4">
        <v>6464881</v>
      </c>
      <c r="B6414" t="s">
        <v>13505</v>
      </c>
      <c r="C6414" s="4">
        <v>18412434</v>
      </c>
      <c r="D6414" t="s">
        <v>13506</v>
      </c>
      <c r="E6414" t="s">
        <v>13507</v>
      </c>
      <c r="F6414" s="4">
        <v>11238</v>
      </c>
      <c r="G6414" s="13" t="s">
        <v>4662</v>
      </c>
      <c r="H6414" s="13" t="s">
        <v>9323</v>
      </c>
      <c r="I6414" s="1">
        <v>4067485</v>
      </c>
      <c r="J6414" s="1">
        <v>-739632</v>
      </c>
      <c r="K6414" t="s">
        <v>5</v>
      </c>
      <c r="L6414" s="20">
        <v>43</v>
      </c>
      <c r="M6414" s="4">
        <v>7</v>
      </c>
      <c r="N6414" s="4">
        <v>52</v>
      </c>
      <c r="O6414" s="2">
        <v>43591</v>
      </c>
      <c r="P6414" s="3">
        <v>1.05</v>
      </c>
      <c r="Q6414" s="4">
        <v>1</v>
      </c>
      <c r="R6414" s="3">
        <v>6.9</v>
      </c>
      <c r="S64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4" t="str">
        <f>IF(AIRBNB[[#This Row],[RUIDO(dB)]]&lt;=4,"Silencioso",IF(AIRBNB[[#This Row],[RUIDO(dB)]]&lt;=5.5,"Poco Ruidoso","Ruidoso"))</f>
        <v>Ruidoso</v>
      </c>
      <c r="U6414" t="str">
        <f>IF(AND(AIRBNB[[#This Row],[PRECIO]]&lt;50,AIRBNB[[#This Row],[MIN_NOCHES]]&gt;3),"Dentro del presupuesto","No considerar")</f>
        <v>Dentro del presupuesto</v>
      </c>
      <c r="V6414" t="str">
        <f>VLOOKUP(AIRBNB[[#This Row],[HOST_ID]],Super_host[],5,FALSE)</f>
        <v>Host</v>
      </c>
    </row>
    <row r="6415" spans="1:22">
      <c r="A6415" s="4">
        <v>5050799</v>
      </c>
      <c r="B6415" t="s">
        <v>12341</v>
      </c>
      <c r="C6415" s="4">
        <v>16616158</v>
      </c>
      <c r="D6415" t="s">
        <v>6247</v>
      </c>
      <c r="E6415" t="s">
        <v>12342</v>
      </c>
      <c r="F6415" s="4">
        <v>11238</v>
      </c>
      <c r="G6415" s="13" t="s">
        <v>4662</v>
      </c>
      <c r="H6415" s="13" t="s">
        <v>9252</v>
      </c>
      <c r="I6415" s="1">
        <v>4067586</v>
      </c>
      <c r="J6415" s="1">
        <v>-739621</v>
      </c>
      <c r="K6415" t="s">
        <v>5</v>
      </c>
      <c r="L6415" s="20">
        <v>43</v>
      </c>
      <c r="M6415" s="4">
        <v>5</v>
      </c>
      <c r="N6415" s="4">
        <v>22</v>
      </c>
      <c r="O6415" s="2">
        <v>42305</v>
      </c>
      <c r="P6415" s="3">
        <v>0.42</v>
      </c>
      <c r="Q6415" s="4">
        <v>1</v>
      </c>
      <c r="R6415" s="3">
        <v>6.9</v>
      </c>
      <c r="S64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5" t="str">
        <f>IF(AIRBNB[[#This Row],[RUIDO(dB)]]&lt;=4,"Silencioso",IF(AIRBNB[[#This Row],[RUIDO(dB)]]&lt;=5.5,"Poco Ruidoso","Ruidoso"))</f>
        <v>Ruidoso</v>
      </c>
      <c r="U6415" t="str">
        <f>IF(AND(AIRBNB[[#This Row],[PRECIO]]&lt;50,AIRBNB[[#This Row],[MIN_NOCHES]]&gt;3),"Dentro del presupuesto","No considerar")</f>
        <v>Dentro del presupuesto</v>
      </c>
      <c r="V6415" t="str">
        <f>VLOOKUP(AIRBNB[[#This Row],[HOST_ID]],Super_host[],5,FALSE)</f>
        <v>Host</v>
      </c>
    </row>
    <row r="6416" spans="1:22">
      <c r="A6416" s="4">
        <v>2994659</v>
      </c>
      <c r="B6416" t="s">
        <v>14820</v>
      </c>
      <c r="C6416" s="4">
        <v>15266695</v>
      </c>
      <c r="D6416" t="s">
        <v>14821</v>
      </c>
      <c r="E6416" t="s">
        <v>14822</v>
      </c>
      <c r="F6416" s="4">
        <v>11204</v>
      </c>
      <c r="G6416" s="13" t="s">
        <v>4662</v>
      </c>
      <c r="H6416" s="13" t="s">
        <v>10210</v>
      </c>
      <c r="I6416" s="1">
        <v>4062019</v>
      </c>
      <c r="J6416" s="1">
        <v>-7399624</v>
      </c>
      <c r="K6416" t="s">
        <v>40</v>
      </c>
      <c r="L6416" s="20">
        <v>43</v>
      </c>
      <c r="M6416" s="4">
        <v>1</v>
      </c>
      <c r="N6416" s="4">
        <v>127</v>
      </c>
      <c r="O6416" s="2">
        <v>43643</v>
      </c>
      <c r="P6416" s="3">
        <v>2.77</v>
      </c>
      <c r="Q6416" s="4">
        <v>1</v>
      </c>
      <c r="R6416" s="3">
        <v>6.9</v>
      </c>
      <c r="S64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6" t="str">
        <f>IF(AIRBNB[[#This Row],[RUIDO(dB)]]&lt;=4,"Silencioso",IF(AIRBNB[[#This Row],[RUIDO(dB)]]&lt;=5.5,"Poco Ruidoso","Ruidoso"))</f>
        <v>Ruidoso</v>
      </c>
      <c r="U6416" t="str">
        <f>IF(AND(AIRBNB[[#This Row],[PRECIO]]&lt;50,AIRBNB[[#This Row],[MIN_NOCHES]]&gt;3),"Dentro del presupuesto","No considerar")</f>
        <v>No considerar</v>
      </c>
      <c r="V6416" t="str">
        <f>VLOOKUP(AIRBNB[[#This Row],[HOST_ID]],Super_host[],5,FALSE)</f>
        <v>Host</v>
      </c>
    </row>
    <row r="6417" spans="1:22">
      <c r="A6417" s="4">
        <v>1688711</v>
      </c>
      <c r="B6417" t="s">
        <v>13218</v>
      </c>
      <c r="C6417" s="4">
        <v>8792814</v>
      </c>
      <c r="D6417" t="s">
        <v>5664</v>
      </c>
      <c r="E6417" t="s">
        <v>13219</v>
      </c>
      <c r="F6417" s="4">
        <v>11225</v>
      </c>
      <c r="G6417" s="13" t="s">
        <v>4662</v>
      </c>
      <c r="H6417" s="13" t="s">
        <v>9481</v>
      </c>
      <c r="I6417" s="1">
        <v>4066359</v>
      </c>
      <c r="J6417" s="1">
        <v>-7395235</v>
      </c>
      <c r="K6417" t="s">
        <v>40</v>
      </c>
      <c r="L6417" s="20">
        <v>43</v>
      </c>
      <c r="M6417" s="4">
        <v>1</v>
      </c>
      <c r="N6417" s="4">
        <v>40</v>
      </c>
      <c r="O6417" s="2">
        <v>43623</v>
      </c>
      <c r="P6417" s="3">
        <v>0.83</v>
      </c>
      <c r="Q6417" s="4">
        <v>1</v>
      </c>
      <c r="R6417" s="3">
        <v>6.9</v>
      </c>
      <c r="S64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7" t="str">
        <f>IF(AIRBNB[[#This Row],[RUIDO(dB)]]&lt;=4,"Silencioso",IF(AIRBNB[[#This Row],[RUIDO(dB)]]&lt;=5.5,"Poco Ruidoso","Ruidoso"))</f>
        <v>Ruidoso</v>
      </c>
      <c r="U6417" t="str">
        <f>IF(AND(AIRBNB[[#This Row],[PRECIO]]&lt;50,AIRBNB[[#This Row],[MIN_NOCHES]]&gt;3),"Dentro del presupuesto","No considerar")</f>
        <v>No considerar</v>
      </c>
      <c r="V6417" t="str">
        <f>VLOOKUP(AIRBNB[[#This Row],[HOST_ID]],Super_host[],5,FALSE)</f>
        <v>Host</v>
      </c>
    </row>
    <row r="6418" spans="1:22">
      <c r="A6418" s="4">
        <v>3808230</v>
      </c>
      <c r="B6418" t="s">
        <v>15105</v>
      </c>
      <c r="C6418" s="4">
        <v>7848968</v>
      </c>
      <c r="D6418" t="s">
        <v>1358</v>
      </c>
      <c r="E6418" t="s">
        <v>15106</v>
      </c>
      <c r="F6418" s="4">
        <v>11238</v>
      </c>
      <c r="G6418" s="13" t="s">
        <v>4662</v>
      </c>
      <c r="H6418" s="13" t="s">
        <v>9323</v>
      </c>
      <c r="I6418" s="1">
        <v>4067548</v>
      </c>
      <c r="J6418" s="1">
        <v>-7396802</v>
      </c>
      <c r="K6418" t="s">
        <v>40</v>
      </c>
      <c r="L6418" s="20">
        <v>43</v>
      </c>
      <c r="M6418" s="4">
        <v>2</v>
      </c>
      <c r="N6418" s="4">
        <v>206</v>
      </c>
      <c r="O6418" s="2">
        <v>43634</v>
      </c>
      <c r="P6418" s="3">
        <v>3.5</v>
      </c>
      <c r="Q6418" s="4">
        <v>1</v>
      </c>
      <c r="R6418" s="3">
        <v>6.9</v>
      </c>
      <c r="S64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8" t="str">
        <f>IF(AIRBNB[[#This Row],[RUIDO(dB)]]&lt;=4,"Silencioso",IF(AIRBNB[[#This Row],[RUIDO(dB)]]&lt;=5.5,"Poco Ruidoso","Ruidoso"))</f>
        <v>Ruidoso</v>
      </c>
      <c r="U6418" t="str">
        <f>IF(AND(AIRBNB[[#This Row],[PRECIO]]&lt;50,AIRBNB[[#This Row],[MIN_NOCHES]]&gt;3),"Dentro del presupuesto","No considerar")</f>
        <v>No considerar</v>
      </c>
      <c r="V6418" t="str">
        <f>VLOOKUP(AIRBNB[[#This Row],[HOST_ID]],Super_host[],5,FALSE)</f>
        <v>Host</v>
      </c>
    </row>
    <row r="6419" spans="1:22">
      <c r="A6419" s="4">
        <v>3534137</v>
      </c>
      <c r="B6419" t="s">
        <v>14030</v>
      </c>
      <c r="C6419" s="4">
        <v>7157099</v>
      </c>
      <c r="D6419" t="s">
        <v>11007</v>
      </c>
      <c r="E6419" t="s">
        <v>14031</v>
      </c>
      <c r="F6419" s="4">
        <v>11225</v>
      </c>
      <c r="G6419" s="13" t="s">
        <v>4662</v>
      </c>
      <c r="H6419" s="13" t="s">
        <v>9481</v>
      </c>
      <c r="I6419" s="1">
        <v>4065732</v>
      </c>
      <c r="J6419" s="1">
        <v>-7395991</v>
      </c>
      <c r="K6419" t="s">
        <v>40</v>
      </c>
      <c r="L6419" s="20">
        <v>43</v>
      </c>
      <c r="M6419" s="4">
        <v>2</v>
      </c>
      <c r="N6419" s="4">
        <v>67</v>
      </c>
      <c r="O6419" s="2">
        <v>43650</v>
      </c>
      <c r="P6419" s="3">
        <v>1.56</v>
      </c>
      <c r="Q6419" s="4">
        <v>1</v>
      </c>
      <c r="R6419" s="3">
        <v>6.9</v>
      </c>
      <c r="S64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19" t="str">
        <f>IF(AIRBNB[[#This Row],[RUIDO(dB)]]&lt;=4,"Silencioso",IF(AIRBNB[[#This Row],[RUIDO(dB)]]&lt;=5.5,"Poco Ruidoso","Ruidoso"))</f>
        <v>Ruidoso</v>
      </c>
      <c r="U6419" t="str">
        <f>IF(AND(AIRBNB[[#This Row],[PRECIO]]&lt;50,AIRBNB[[#This Row],[MIN_NOCHES]]&gt;3),"Dentro del presupuesto","No considerar")</f>
        <v>No considerar</v>
      </c>
      <c r="V6419" t="str">
        <f>VLOOKUP(AIRBNB[[#This Row],[HOST_ID]],Super_host[],5,FALSE)</f>
        <v>Host</v>
      </c>
    </row>
    <row r="6420" spans="1:22">
      <c r="A6420" s="4">
        <v>4632542</v>
      </c>
      <c r="B6420" t="s">
        <v>5472</v>
      </c>
      <c r="C6420" s="4">
        <v>6762751</v>
      </c>
      <c r="D6420" t="s">
        <v>2852</v>
      </c>
      <c r="E6420" t="s">
        <v>5473</v>
      </c>
      <c r="F6420" s="4">
        <v>10026</v>
      </c>
      <c r="G6420" s="13" t="s">
        <v>124</v>
      </c>
      <c r="H6420" s="13" t="s">
        <v>148</v>
      </c>
      <c r="I6420" s="1">
        <v>4080096</v>
      </c>
      <c r="J6420" s="1">
        <v>-7395776</v>
      </c>
      <c r="K6420" t="s">
        <v>40</v>
      </c>
      <c r="L6420" s="20">
        <v>43</v>
      </c>
      <c r="M6420" s="4">
        <v>2</v>
      </c>
      <c r="N6420" s="4">
        <v>92</v>
      </c>
      <c r="O6420" s="2">
        <v>43605</v>
      </c>
      <c r="P6420" s="3">
        <v>1.64</v>
      </c>
      <c r="Q6420" s="4">
        <v>1</v>
      </c>
      <c r="R6420" s="3">
        <v>5.6</v>
      </c>
      <c r="S64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0" t="str">
        <f>IF(AIRBNB[[#This Row],[RUIDO(dB)]]&lt;=4,"Silencioso",IF(AIRBNB[[#This Row],[RUIDO(dB)]]&lt;=5.5,"Poco Ruidoso","Ruidoso"))</f>
        <v>Ruidoso</v>
      </c>
      <c r="U6420" t="str">
        <f>IF(AND(AIRBNB[[#This Row],[PRECIO]]&lt;50,AIRBNB[[#This Row],[MIN_NOCHES]]&gt;3),"Dentro del presupuesto","No considerar")</f>
        <v>No considerar</v>
      </c>
      <c r="V6420" t="str">
        <f>VLOOKUP(AIRBNB[[#This Row],[HOST_ID]],Super_host[],5,FALSE)</f>
        <v>Host</v>
      </c>
    </row>
    <row r="6421" spans="1:22">
      <c r="A6421" s="4">
        <v>1021491</v>
      </c>
      <c r="B6421" t="s">
        <v>13242</v>
      </c>
      <c r="C6421" s="4">
        <v>5622682</v>
      </c>
      <c r="D6421" t="s">
        <v>1534</v>
      </c>
      <c r="E6421" t="s">
        <v>13243</v>
      </c>
      <c r="F6421" s="4">
        <v>11225</v>
      </c>
      <c r="G6421" s="13" t="s">
        <v>4662</v>
      </c>
      <c r="H6421" s="13" t="s">
        <v>9252</v>
      </c>
      <c r="I6421" s="1">
        <v>4066974</v>
      </c>
      <c r="J6421" s="1">
        <v>-73958</v>
      </c>
      <c r="K6421" t="s">
        <v>5</v>
      </c>
      <c r="L6421" s="20">
        <v>43</v>
      </c>
      <c r="M6421" s="4">
        <v>3</v>
      </c>
      <c r="N6421" s="4">
        <v>10</v>
      </c>
      <c r="O6421" s="2">
        <v>43582</v>
      </c>
      <c r="P6421" s="3">
        <v>0.85</v>
      </c>
      <c r="Q6421" s="4">
        <v>1</v>
      </c>
      <c r="R6421" s="3">
        <v>6.9</v>
      </c>
      <c r="S64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1" t="str">
        <f>IF(AIRBNB[[#This Row],[RUIDO(dB)]]&lt;=4,"Silencioso",IF(AIRBNB[[#This Row],[RUIDO(dB)]]&lt;=5.5,"Poco Ruidoso","Ruidoso"))</f>
        <v>Ruidoso</v>
      </c>
      <c r="U6421" t="str">
        <f>IF(AND(AIRBNB[[#This Row],[PRECIO]]&lt;50,AIRBNB[[#This Row],[MIN_NOCHES]]&gt;3),"Dentro del presupuesto","No considerar")</f>
        <v>No considerar</v>
      </c>
      <c r="V6421" t="str">
        <f>VLOOKUP(AIRBNB[[#This Row],[HOST_ID]],Super_host[],5,FALSE)</f>
        <v>Host</v>
      </c>
    </row>
    <row r="6422" spans="1:22">
      <c r="A6422" s="4">
        <v>841075</v>
      </c>
      <c r="B6422" t="s">
        <v>11820</v>
      </c>
      <c r="C6422" s="4">
        <v>4392420</v>
      </c>
      <c r="D6422" t="s">
        <v>291</v>
      </c>
      <c r="E6422" t="s">
        <v>11821</v>
      </c>
      <c r="F6422" s="4">
        <v>11237</v>
      </c>
      <c r="G6422" s="13" t="s">
        <v>4662</v>
      </c>
      <c r="H6422" s="13" t="s">
        <v>9274</v>
      </c>
      <c r="I6422" s="1">
        <v>4070366</v>
      </c>
      <c r="J6422" s="1">
        <v>-739269</v>
      </c>
      <c r="K6422" t="s">
        <v>5</v>
      </c>
      <c r="L6422" s="20">
        <v>43</v>
      </c>
      <c r="M6422" s="4">
        <v>15</v>
      </c>
      <c r="N6422" s="4">
        <v>22</v>
      </c>
      <c r="O6422" s="2">
        <v>42665</v>
      </c>
      <c r="P6422" s="3">
        <v>0.28000000000000003</v>
      </c>
      <c r="Q6422" s="4">
        <v>1</v>
      </c>
      <c r="R6422" s="3">
        <v>6.9</v>
      </c>
      <c r="S64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2" t="str">
        <f>IF(AIRBNB[[#This Row],[RUIDO(dB)]]&lt;=4,"Silencioso",IF(AIRBNB[[#This Row],[RUIDO(dB)]]&lt;=5.5,"Poco Ruidoso","Ruidoso"))</f>
        <v>Ruidoso</v>
      </c>
      <c r="U6422" t="str">
        <f>IF(AND(AIRBNB[[#This Row],[PRECIO]]&lt;50,AIRBNB[[#This Row],[MIN_NOCHES]]&gt;3),"Dentro del presupuesto","No considerar")</f>
        <v>Dentro del presupuesto</v>
      </c>
      <c r="V6422" t="str">
        <f>VLOOKUP(AIRBNB[[#This Row],[HOST_ID]],Super_host[],5,FALSE)</f>
        <v>Host</v>
      </c>
    </row>
    <row r="6423" spans="1:22">
      <c r="A6423" s="4">
        <v>840794</v>
      </c>
      <c r="B6423" t="s">
        <v>11178</v>
      </c>
      <c r="C6423" s="4">
        <v>4390881</v>
      </c>
      <c r="D6423" t="s">
        <v>1698</v>
      </c>
      <c r="E6423" t="s">
        <v>11179</v>
      </c>
      <c r="F6423" s="4">
        <v>11238</v>
      </c>
      <c r="G6423" s="13" t="s">
        <v>4662</v>
      </c>
      <c r="H6423" s="13" t="s">
        <v>9323</v>
      </c>
      <c r="I6423" s="1">
        <v>406763</v>
      </c>
      <c r="J6423" s="1">
        <v>-7396528</v>
      </c>
      <c r="K6423" t="s">
        <v>5</v>
      </c>
      <c r="L6423" s="20">
        <v>43</v>
      </c>
      <c r="M6423" s="4">
        <v>14</v>
      </c>
      <c r="N6423" s="4">
        <v>13</v>
      </c>
      <c r="O6423" s="2">
        <v>43491</v>
      </c>
      <c r="P6423" s="3">
        <v>0.17</v>
      </c>
      <c r="Q6423" s="4">
        <v>1</v>
      </c>
      <c r="R6423" s="3">
        <v>6.9</v>
      </c>
      <c r="S64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3" t="str">
        <f>IF(AIRBNB[[#This Row],[RUIDO(dB)]]&lt;=4,"Silencioso",IF(AIRBNB[[#This Row],[RUIDO(dB)]]&lt;=5.5,"Poco Ruidoso","Ruidoso"))</f>
        <v>Ruidoso</v>
      </c>
      <c r="U6423" t="str">
        <f>IF(AND(AIRBNB[[#This Row],[PRECIO]]&lt;50,AIRBNB[[#This Row],[MIN_NOCHES]]&gt;3),"Dentro del presupuesto","No considerar")</f>
        <v>Dentro del presupuesto</v>
      </c>
      <c r="V6423" t="str">
        <f>VLOOKUP(AIRBNB[[#This Row],[HOST_ID]],Super_host[],5,FALSE)</f>
        <v>Host</v>
      </c>
    </row>
    <row r="6424" spans="1:22">
      <c r="A6424" s="4">
        <v>2586794</v>
      </c>
      <c r="B6424" t="s">
        <v>10714</v>
      </c>
      <c r="C6424" s="4">
        <v>2132620</v>
      </c>
      <c r="D6424" t="s">
        <v>365</v>
      </c>
      <c r="E6424" t="s">
        <v>10715</v>
      </c>
      <c r="F6424" s="4">
        <v>11238</v>
      </c>
      <c r="G6424" s="13" t="s">
        <v>4662</v>
      </c>
      <c r="H6424" s="13" t="s">
        <v>9252</v>
      </c>
      <c r="I6424" s="1">
        <v>4067656</v>
      </c>
      <c r="J6424" s="1">
        <v>-7395825</v>
      </c>
      <c r="K6424" t="s">
        <v>40</v>
      </c>
      <c r="L6424" s="20">
        <v>43</v>
      </c>
      <c r="M6424" s="4">
        <v>1</v>
      </c>
      <c r="N6424" s="4">
        <v>4</v>
      </c>
      <c r="O6424" s="2">
        <v>42799</v>
      </c>
      <c r="P6424" s="3">
        <v>0.11</v>
      </c>
      <c r="Q6424" s="4">
        <v>1</v>
      </c>
      <c r="R6424" s="3">
        <v>6.9</v>
      </c>
      <c r="S64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4" t="str">
        <f>IF(AIRBNB[[#This Row],[RUIDO(dB)]]&lt;=4,"Silencioso",IF(AIRBNB[[#This Row],[RUIDO(dB)]]&lt;=5.5,"Poco Ruidoso","Ruidoso"))</f>
        <v>Ruidoso</v>
      </c>
      <c r="U6424" t="str">
        <f>IF(AND(AIRBNB[[#This Row],[PRECIO]]&lt;50,AIRBNB[[#This Row],[MIN_NOCHES]]&gt;3),"Dentro del presupuesto","No considerar")</f>
        <v>No considerar</v>
      </c>
      <c r="V6424" t="str">
        <f>VLOOKUP(AIRBNB[[#This Row],[HOST_ID]],Super_host[],5,FALSE)</f>
        <v>Host</v>
      </c>
    </row>
    <row r="6425" spans="1:22">
      <c r="A6425" s="4">
        <v>239883</v>
      </c>
      <c r="B6425" t="s">
        <v>13822</v>
      </c>
      <c r="C6425" s="4">
        <v>136962</v>
      </c>
      <c r="D6425" t="s">
        <v>13823</v>
      </c>
      <c r="E6425" t="s">
        <v>13824</v>
      </c>
      <c r="F6425" s="4">
        <v>11238</v>
      </c>
      <c r="G6425" s="13" t="s">
        <v>4662</v>
      </c>
      <c r="H6425" s="13" t="s">
        <v>9222</v>
      </c>
      <c r="I6425" s="1">
        <v>4068501</v>
      </c>
      <c r="J6425" s="1">
        <v>-7397019</v>
      </c>
      <c r="K6425" t="s">
        <v>40</v>
      </c>
      <c r="L6425" s="20">
        <v>43</v>
      </c>
      <c r="M6425" s="4">
        <v>5</v>
      </c>
      <c r="N6425" s="4">
        <v>124</v>
      </c>
      <c r="O6425" s="2">
        <v>43610</v>
      </c>
      <c r="P6425" s="3">
        <v>1.32</v>
      </c>
      <c r="Q6425" s="4">
        <v>1</v>
      </c>
      <c r="R6425" s="3">
        <v>6.9</v>
      </c>
      <c r="S64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5" t="str">
        <f>IF(AIRBNB[[#This Row],[RUIDO(dB)]]&lt;=4,"Silencioso",IF(AIRBNB[[#This Row],[RUIDO(dB)]]&lt;=5.5,"Poco Ruidoso","Ruidoso"))</f>
        <v>Ruidoso</v>
      </c>
      <c r="U6425" t="str">
        <f>IF(AND(AIRBNB[[#This Row],[PRECIO]]&lt;50,AIRBNB[[#This Row],[MIN_NOCHES]]&gt;3),"Dentro del presupuesto","No considerar")</f>
        <v>Dentro del presupuesto</v>
      </c>
      <c r="V6425" t="str">
        <f>VLOOKUP(AIRBNB[[#This Row],[HOST_ID]],Super_host[],5,FALSE)</f>
        <v>Host</v>
      </c>
    </row>
    <row r="6426" spans="1:22">
      <c r="A6426" s="4">
        <v>36121</v>
      </c>
      <c r="B6426" t="s">
        <v>10522</v>
      </c>
      <c r="C6426" s="4">
        <v>62165</v>
      </c>
      <c r="D6426" t="s">
        <v>839</v>
      </c>
      <c r="E6426" t="s">
        <v>10523</v>
      </c>
      <c r="F6426" s="4">
        <v>11238</v>
      </c>
      <c r="G6426" s="13" t="s">
        <v>4662</v>
      </c>
      <c r="H6426" s="13" t="s">
        <v>9323</v>
      </c>
      <c r="I6426" s="1">
        <v>4067386</v>
      </c>
      <c r="J6426" s="1">
        <v>-7396641</v>
      </c>
      <c r="K6426" t="s">
        <v>40</v>
      </c>
      <c r="L6426" s="20">
        <v>43</v>
      </c>
      <c r="M6426" s="4">
        <v>15</v>
      </c>
      <c r="N6426" s="4">
        <v>9</v>
      </c>
      <c r="O6426" s="2">
        <v>41404</v>
      </c>
      <c r="P6426" s="3">
        <v>0.09</v>
      </c>
      <c r="Q6426" s="4">
        <v>1</v>
      </c>
      <c r="R6426" s="3">
        <v>6.9</v>
      </c>
      <c r="S64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6" t="str">
        <f>IF(AIRBNB[[#This Row],[RUIDO(dB)]]&lt;=4,"Silencioso",IF(AIRBNB[[#This Row],[RUIDO(dB)]]&lt;=5.5,"Poco Ruidoso","Ruidoso"))</f>
        <v>Ruidoso</v>
      </c>
      <c r="U6426" t="str">
        <f>IF(AND(AIRBNB[[#This Row],[PRECIO]]&lt;50,AIRBNB[[#This Row],[MIN_NOCHES]]&gt;3),"Dentro del presupuesto","No considerar")</f>
        <v>Dentro del presupuesto</v>
      </c>
      <c r="V6426" t="str">
        <f>VLOOKUP(AIRBNB[[#This Row],[HOST_ID]],Super_host[],5,FALSE)</f>
        <v>Host</v>
      </c>
    </row>
    <row r="6427" spans="1:22">
      <c r="A6427" s="4">
        <v>11708</v>
      </c>
      <c r="B6427" t="s">
        <v>14348</v>
      </c>
      <c r="C6427" s="4">
        <v>44145</v>
      </c>
      <c r="D6427" t="s">
        <v>13523</v>
      </c>
      <c r="E6427" t="s">
        <v>14349</v>
      </c>
      <c r="F6427" s="4">
        <v>11237</v>
      </c>
      <c r="G6427" s="13" t="s">
        <v>4662</v>
      </c>
      <c r="H6427" s="13" t="s">
        <v>9274</v>
      </c>
      <c r="I6427" s="1">
        <v>4070186</v>
      </c>
      <c r="J6427" s="1">
        <v>-7392745</v>
      </c>
      <c r="K6427" t="s">
        <v>5</v>
      </c>
      <c r="L6427" s="20">
        <v>43</v>
      </c>
      <c r="M6427" s="4">
        <v>2</v>
      </c>
      <c r="N6427" s="4">
        <v>231</v>
      </c>
      <c r="O6427" s="2">
        <v>43638</v>
      </c>
      <c r="P6427" s="3">
        <v>1.96</v>
      </c>
      <c r="Q6427" s="4">
        <v>1</v>
      </c>
      <c r="R6427" s="3">
        <v>6.9</v>
      </c>
      <c r="S64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7" t="str">
        <f>IF(AIRBNB[[#This Row],[RUIDO(dB)]]&lt;=4,"Silencioso",IF(AIRBNB[[#This Row],[RUIDO(dB)]]&lt;=5.5,"Poco Ruidoso","Ruidoso"))</f>
        <v>Ruidoso</v>
      </c>
      <c r="U6427" t="str">
        <f>IF(AND(AIRBNB[[#This Row],[PRECIO]]&lt;50,AIRBNB[[#This Row],[MIN_NOCHES]]&gt;3),"Dentro del presupuesto","No considerar")</f>
        <v>No considerar</v>
      </c>
      <c r="V6427" t="str">
        <f>VLOOKUP(AIRBNB[[#This Row],[HOST_ID]],Super_host[],5,FALSE)</f>
        <v>Host</v>
      </c>
    </row>
    <row r="6428" spans="1:22">
      <c r="A6428" s="4">
        <v>5384774</v>
      </c>
      <c r="B6428" t="s">
        <v>8010</v>
      </c>
      <c r="C6428" s="4">
        <v>26377263</v>
      </c>
      <c r="D6428" t="s">
        <v>8011</v>
      </c>
      <c r="E6428" t="s">
        <v>8012</v>
      </c>
      <c r="F6428" s="4">
        <v>11691</v>
      </c>
      <c r="G6428" s="13" t="s">
        <v>7897</v>
      </c>
      <c r="H6428" s="13" t="s">
        <v>8013</v>
      </c>
      <c r="I6428" s="1">
        <v>4059696</v>
      </c>
      <c r="J6428" s="1">
        <v>-7375524</v>
      </c>
      <c r="K6428" t="s">
        <v>40</v>
      </c>
      <c r="L6428" s="20">
        <v>42</v>
      </c>
      <c r="M6428" s="4">
        <v>6</v>
      </c>
      <c r="N6428" s="4">
        <v>2</v>
      </c>
      <c r="O6428" s="2">
        <v>42216</v>
      </c>
      <c r="P6428" s="3">
        <v>0.04</v>
      </c>
      <c r="Q6428" s="4">
        <v>5</v>
      </c>
      <c r="R6428" s="3">
        <v>6.24</v>
      </c>
      <c r="S64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8" t="str">
        <f>IF(AIRBNB[[#This Row],[RUIDO(dB)]]&lt;=4,"Silencioso",IF(AIRBNB[[#This Row],[RUIDO(dB)]]&lt;=5.5,"Poco Ruidoso","Ruidoso"))</f>
        <v>Ruidoso</v>
      </c>
      <c r="U6428" t="str">
        <f>IF(AND(AIRBNB[[#This Row],[PRECIO]]&lt;50,AIRBNB[[#This Row],[MIN_NOCHES]]&gt;3),"Dentro del presupuesto","No considerar")</f>
        <v>Dentro del presupuesto</v>
      </c>
      <c r="V6428" t="str">
        <f>VLOOKUP(AIRBNB[[#This Row],[HOST_ID]],Super_host[],5,FALSE)</f>
        <v>Host</v>
      </c>
    </row>
    <row r="6429" spans="1:22">
      <c r="A6429" s="4">
        <v>6561328</v>
      </c>
      <c r="B6429" t="s">
        <v>9311</v>
      </c>
      <c r="C6429" s="4">
        <v>24860438</v>
      </c>
      <c r="D6429" t="s">
        <v>632</v>
      </c>
      <c r="E6429" t="s">
        <v>9312</v>
      </c>
      <c r="F6429" s="4">
        <v>11206</v>
      </c>
      <c r="G6429" s="13" t="s">
        <v>4662</v>
      </c>
      <c r="H6429" s="13" t="s">
        <v>9218</v>
      </c>
      <c r="I6429" s="1">
        <v>4070313</v>
      </c>
      <c r="J6429" s="1">
        <v>-7393566</v>
      </c>
      <c r="K6429" t="s">
        <v>40</v>
      </c>
      <c r="L6429" s="20">
        <v>42</v>
      </c>
      <c r="M6429" s="4">
        <v>8</v>
      </c>
      <c r="N6429" s="4">
        <v>1</v>
      </c>
      <c r="O6429" s="2">
        <v>42255</v>
      </c>
      <c r="P6429" s="3">
        <v>0.02</v>
      </c>
      <c r="Q6429" s="4">
        <v>1</v>
      </c>
      <c r="R6429" s="3">
        <v>6.9</v>
      </c>
      <c r="S64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29" t="str">
        <f>IF(AIRBNB[[#This Row],[RUIDO(dB)]]&lt;=4,"Silencioso",IF(AIRBNB[[#This Row],[RUIDO(dB)]]&lt;=5.5,"Poco Ruidoso","Ruidoso"))</f>
        <v>Ruidoso</v>
      </c>
      <c r="U6429" t="str">
        <f>IF(AND(AIRBNB[[#This Row],[PRECIO]]&lt;50,AIRBNB[[#This Row],[MIN_NOCHES]]&gt;3),"Dentro del presupuesto","No considerar")</f>
        <v>Dentro del presupuesto</v>
      </c>
      <c r="V6429" t="str">
        <f>VLOOKUP(AIRBNB[[#This Row],[HOST_ID]],Super_host[],5,FALSE)</f>
        <v>Host</v>
      </c>
    </row>
    <row r="6430" spans="1:22">
      <c r="A6430" s="4">
        <v>3762842</v>
      </c>
      <c r="B6430" t="s">
        <v>760</v>
      </c>
      <c r="C6430" s="4">
        <v>19272788</v>
      </c>
      <c r="D6430" t="s">
        <v>761</v>
      </c>
      <c r="E6430" t="s">
        <v>762</v>
      </c>
      <c r="F6430" s="4">
        <v>10026</v>
      </c>
      <c r="G6430" s="13" t="s">
        <v>124</v>
      </c>
      <c r="H6430" s="13" t="s">
        <v>148</v>
      </c>
      <c r="I6430" s="1">
        <v>4080581</v>
      </c>
      <c r="J6430" s="1">
        <v>-7395374</v>
      </c>
      <c r="K6430" t="s">
        <v>5</v>
      </c>
      <c r="L6430" s="20">
        <v>42</v>
      </c>
      <c r="M6430" s="4">
        <v>24</v>
      </c>
      <c r="N6430" s="4">
        <v>2</v>
      </c>
      <c r="O6430" s="2">
        <v>43343</v>
      </c>
      <c r="P6430" s="3">
        <v>0.04</v>
      </c>
      <c r="Q6430" s="4">
        <v>1</v>
      </c>
      <c r="R6430" s="3">
        <v>5.6</v>
      </c>
      <c r="S64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0" t="str">
        <f>IF(AIRBNB[[#This Row],[RUIDO(dB)]]&lt;=4,"Silencioso",IF(AIRBNB[[#This Row],[RUIDO(dB)]]&lt;=5.5,"Poco Ruidoso","Ruidoso"))</f>
        <v>Ruidoso</v>
      </c>
      <c r="U6430" t="str">
        <f>IF(AND(AIRBNB[[#This Row],[PRECIO]]&lt;50,AIRBNB[[#This Row],[MIN_NOCHES]]&gt;3),"Dentro del presupuesto","No considerar")</f>
        <v>Dentro del presupuesto</v>
      </c>
      <c r="V6430" t="str">
        <f>VLOOKUP(AIRBNB[[#This Row],[HOST_ID]],Super_host[],5,FALSE)</f>
        <v>Host</v>
      </c>
    </row>
    <row r="6431" spans="1:22">
      <c r="A6431" s="4">
        <v>4791542</v>
      </c>
      <c r="B6431" t="s">
        <v>15603</v>
      </c>
      <c r="C6431" s="4">
        <v>14608821</v>
      </c>
      <c r="D6431" t="s">
        <v>15604</v>
      </c>
      <c r="E6431" t="s">
        <v>15605</v>
      </c>
      <c r="F6431" s="4">
        <v>11216</v>
      </c>
      <c r="G6431" s="13" t="s">
        <v>4662</v>
      </c>
      <c r="H6431" s="13" t="s">
        <v>9230</v>
      </c>
      <c r="I6431" s="1">
        <v>4067905</v>
      </c>
      <c r="J6431" s="1">
        <v>-7395422</v>
      </c>
      <c r="K6431" t="s">
        <v>40</v>
      </c>
      <c r="L6431" s="20">
        <v>42</v>
      </c>
      <c r="M6431" s="4">
        <v>7</v>
      </c>
      <c r="N6431" s="4">
        <v>0</v>
      </c>
      <c r="O6431" s="2">
        <v>42351</v>
      </c>
      <c r="P6431" s="3">
        <v>0.63</v>
      </c>
      <c r="Q6431" s="4">
        <v>1</v>
      </c>
      <c r="R6431" s="3">
        <v>6.9</v>
      </c>
      <c r="S64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1" t="str">
        <f>IF(AIRBNB[[#This Row],[RUIDO(dB)]]&lt;=4,"Silencioso",IF(AIRBNB[[#This Row],[RUIDO(dB)]]&lt;=5.5,"Poco Ruidoso","Ruidoso"))</f>
        <v>Ruidoso</v>
      </c>
      <c r="U6431" t="str">
        <f>IF(AND(AIRBNB[[#This Row],[PRECIO]]&lt;50,AIRBNB[[#This Row],[MIN_NOCHES]]&gt;3),"Dentro del presupuesto","No considerar")</f>
        <v>Dentro del presupuesto</v>
      </c>
      <c r="V6431" t="str">
        <f>VLOOKUP(AIRBNB[[#This Row],[HOST_ID]],Super_host[],5,FALSE)</f>
        <v>Host</v>
      </c>
    </row>
    <row r="6432" spans="1:22">
      <c r="A6432" s="4">
        <v>2908417</v>
      </c>
      <c r="B6432" t="s">
        <v>10564</v>
      </c>
      <c r="C6432" s="4">
        <v>10593364</v>
      </c>
      <c r="D6432" t="s">
        <v>194</v>
      </c>
      <c r="E6432" t="s">
        <v>10565</v>
      </c>
      <c r="F6432" s="4">
        <v>11206</v>
      </c>
      <c r="G6432" s="13" t="s">
        <v>4662</v>
      </c>
      <c r="H6432" s="13" t="s">
        <v>9230</v>
      </c>
      <c r="I6432" s="1">
        <v>4069924</v>
      </c>
      <c r="J6432" s="1">
        <v>-7394057</v>
      </c>
      <c r="K6432" t="s">
        <v>40</v>
      </c>
      <c r="L6432" s="20">
        <v>42</v>
      </c>
      <c r="M6432" s="4">
        <v>7</v>
      </c>
      <c r="N6432" s="4">
        <v>6</v>
      </c>
      <c r="O6432" s="2">
        <v>42988</v>
      </c>
      <c r="P6432" s="3">
        <v>0.1</v>
      </c>
      <c r="Q6432" s="4">
        <v>1</v>
      </c>
      <c r="R6432" s="3">
        <v>6.9</v>
      </c>
      <c r="S64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2" t="str">
        <f>IF(AIRBNB[[#This Row],[RUIDO(dB)]]&lt;=4,"Silencioso",IF(AIRBNB[[#This Row],[RUIDO(dB)]]&lt;=5.5,"Poco Ruidoso","Ruidoso"))</f>
        <v>Ruidoso</v>
      </c>
      <c r="U6432" t="str">
        <f>IF(AND(AIRBNB[[#This Row],[PRECIO]]&lt;50,AIRBNB[[#This Row],[MIN_NOCHES]]&gt;3),"Dentro del presupuesto","No considerar")</f>
        <v>Dentro del presupuesto</v>
      </c>
      <c r="V6432" t="str">
        <f>VLOOKUP(AIRBNB[[#This Row],[HOST_ID]],Super_host[],5,FALSE)</f>
        <v>Host</v>
      </c>
    </row>
    <row r="6433" spans="1:22">
      <c r="A6433" s="4">
        <v>4867504</v>
      </c>
      <c r="B6433" t="s">
        <v>9934</v>
      </c>
      <c r="C6433" s="4">
        <v>10387090</v>
      </c>
      <c r="D6433" t="s">
        <v>9935</v>
      </c>
      <c r="E6433" t="s">
        <v>9936</v>
      </c>
      <c r="F6433" s="4">
        <v>11233</v>
      </c>
      <c r="G6433" s="13" t="s">
        <v>4662</v>
      </c>
      <c r="H6433" s="13" t="s">
        <v>9230</v>
      </c>
      <c r="I6433" s="1">
        <v>406815</v>
      </c>
      <c r="J6433" s="1">
        <v>-7391267</v>
      </c>
      <c r="K6433" t="s">
        <v>40</v>
      </c>
      <c r="L6433" s="20">
        <v>42</v>
      </c>
      <c r="M6433" s="4">
        <v>30</v>
      </c>
      <c r="N6433" s="4">
        <v>3</v>
      </c>
      <c r="O6433" s="2">
        <v>42371</v>
      </c>
      <c r="P6433" s="3">
        <v>0.05</v>
      </c>
      <c r="Q6433" s="4">
        <v>1</v>
      </c>
      <c r="R6433" s="3">
        <v>6.9</v>
      </c>
      <c r="S64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3" t="str">
        <f>IF(AIRBNB[[#This Row],[RUIDO(dB)]]&lt;=4,"Silencioso",IF(AIRBNB[[#This Row],[RUIDO(dB)]]&lt;=5.5,"Poco Ruidoso","Ruidoso"))</f>
        <v>Ruidoso</v>
      </c>
      <c r="U6433" t="str">
        <f>IF(AND(AIRBNB[[#This Row],[PRECIO]]&lt;50,AIRBNB[[#This Row],[MIN_NOCHES]]&gt;3),"Dentro del presupuesto","No considerar")</f>
        <v>Dentro del presupuesto</v>
      </c>
      <c r="V6433" t="str">
        <f>VLOOKUP(AIRBNB[[#This Row],[HOST_ID]],Super_host[],5,FALSE)</f>
        <v>Host</v>
      </c>
    </row>
    <row r="6434" spans="1:22">
      <c r="A6434" s="4">
        <v>1912357</v>
      </c>
      <c r="B6434" t="s">
        <v>9650</v>
      </c>
      <c r="C6434" s="4">
        <v>9921108</v>
      </c>
      <c r="D6434" t="s">
        <v>854</v>
      </c>
      <c r="E6434" t="s">
        <v>9651</v>
      </c>
      <c r="F6434" s="4">
        <v>11238</v>
      </c>
      <c r="G6434" s="13" t="s">
        <v>4662</v>
      </c>
      <c r="H6434" s="13" t="s">
        <v>9252</v>
      </c>
      <c r="I6434" s="1">
        <v>4067801</v>
      </c>
      <c r="J6434" s="1">
        <v>-7396106</v>
      </c>
      <c r="K6434" t="s">
        <v>5</v>
      </c>
      <c r="L6434" s="20">
        <v>42</v>
      </c>
      <c r="M6434" s="4">
        <v>7</v>
      </c>
      <c r="N6434" s="4">
        <v>2</v>
      </c>
      <c r="O6434" s="2">
        <v>41926</v>
      </c>
      <c r="P6434" s="3">
        <v>0.03</v>
      </c>
      <c r="Q6434" s="4">
        <v>1</v>
      </c>
      <c r="R6434" s="3">
        <v>6.9</v>
      </c>
      <c r="S64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4" t="str">
        <f>IF(AIRBNB[[#This Row],[RUIDO(dB)]]&lt;=4,"Silencioso",IF(AIRBNB[[#This Row],[RUIDO(dB)]]&lt;=5.5,"Poco Ruidoso","Ruidoso"))</f>
        <v>Ruidoso</v>
      </c>
      <c r="U6434" t="str">
        <f>IF(AND(AIRBNB[[#This Row],[PRECIO]]&lt;50,AIRBNB[[#This Row],[MIN_NOCHES]]&gt;3),"Dentro del presupuesto","No considerar")</f>
        <v>Dentro del presupuesto</v>
      </c>
      <c r="V6434" t="str">
        <f>VLOOKUP(AIRBNB[[#This Row],[HOST_ID]],Super_host[],5,FALSE)</f>
        <v>Host</v>
      </c>
    </row>
    <row r="6435" spans="1:22">
      <c r="A6435" s="4">
        <v>5065630</v>
      </c>
      <c r="B6435" t="s">
        <v>15736</v>
      </c>
      <c r="C6435" s="4">
        <v>8813443</v>
      </c>
      <c r="D6435" t="s">
        <v>15737</v>
      </c>
      <c r="E6435" t="s">
        <v>15738</v>
      </c>
      <c r="F6435" s="4">
        <v>11238</v>
      </c>
      <c r="G6435" s="13" t="s">
        <v>4662</v>
      </c>
      <c r="H6435" s="13" t="s">
        <v>9230</v>
      </c>
      <c r="I6435" s="1">
        <v>4068574</v>
      </c>
      <c r="J6435" s="1">
        <v>-7395758</v>
      </c>
      <c r="K6435" t="s">
        <v>5</v>
      </c>
      <c r="L6435" s="20">
        <v>42</v>
      </c>
      <c r="M6435" s="4">
        <v>1</v>
      </c>
      <c r="N6435" s="4">
        <v>0</v>
      </c>
      <c r="O6435" s="2">
        <v>42606</v>
      </c>
      <c r="P6435" s="3">
        <v>0.13</v>
      </c>
      <c r="Q6435" s="4">
        <v>1</v>
      </c>
      <c r="R6435" s="3">
        <v>6.9</v>
      </c>
      <c r="S64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5" t="str">
        <f>IF(AIRBNB[[#This Row],[RUIDO(dB)]]&lt;=4,"Silencioso",IF(AIRBNB[[#This Row],[RUIDO(dB)]]&lt;=5.5,"Poco Ruidoso","Ruidoso"))</f>
        <v>Ruidoso</v>
      </c>
      <c r="U6435" t="str">
        <f>IF(AND(AIRBNB[[#This Row],[PRECIO]]&lt;50,AIRBNB[[#This Row],[MIN_NOCHES]]&gt;3),"Dentro del presupuesto","No considerar")</f>
        <v>No considerar</v>
      </c>
      <c r="V6435" t="str">
        <f>VLOOKUP(AIRBNB[[#This Row],[HOST_ID]],Super_host[],5,FALSE)</f>
        <v>Host</v>
      </c>
    </row>
    <row r="6436" spans="1:22">
      <c r="A6436" s="4">
        <v>1728339</v>
      </c>
      <c r="B6436" t="s">
        <v>13508</v>
      </c>
      <c r="C6436" s="4">
        <v>8792814</v>
      </c>
      <c r="D6436" t="s">
        <v>5664</v>
      </c>
      <c r="E6436" t="s">
        <v>13509</v>
      </c>
      <c r="F6436" s="4">
        <v>11225</v>
      </c>
      <c r="G6436" s="13" t="s">
        <v>4662</v>
      </c>
      <c r="H6436" s="13" t="s">
        <v>9481</v>
      </c>
      <c r="I6436" s="1">
        <v>4066231</v>
      </c>
      <c r="J6436" s="1">
        <v>-7395394</v>
      </c>
      <c r="K6436" t="s">
        <v>40</v>
      </c>
      <c r="L6436" s="20">
        <v>42</v>
      </c>
      <c r="M6436" s="4">
        <v>1</v>
      </c>
      <c r="N6436" s="4">
        <v>60</v>
      </c>
      <c r="O6436" s="2">
        <v>43642</v>
      </c>
      <c r="P6436" s="3">
        <v>1.05</v>
      </c>
      <c r="Q6436" s="4">
        <v>1</v>
      </c>
      <c r="R6436" s="3">
        <v>6.9</v>
      </c>
      <c r="S64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6" t="str">
        <f>IF(AIRBNB[[#This Row],[RUIDO(dB)]]&lt;=4,"Silencioso",IF(AIRBNB[[#This Row],[RUIDO(dB)]]&lt;=5.5,"Poco Ruidoso","Ruidoso"))</f>
        <v>Ruidoso</v>
      </c>
      <c r="U6436" t="str">
        <f>IF(AND(AIRBNB[[#This Row],[PRECIO]]&lt;50,AIRBNB[[#This Row],[MIN_NOCHES]]&gt;3),"Dentro del presupuesto","No considerar")</f>
        <v>No considerar</v>
      </c>
      <c r="V6436" t="str">
        <f>VLOOKUP(AIRBNB[[#This Row],[HOST_ID]],Super_host[],5,FALSE)</f>
        <v>Host</v>
      </c>
    </row>
    <row r="6437" spans="1:22">
      <c r="A6437" s="4">
        <v>1586641</v>
      </c>
      <c r="B6437" t="s">
        <v>13404</v>
      </c>
      <c r="C6437" s="4">
        <v>8452639</v>
      </c>
      <c r="D6437" t="s">
        <v>12568</v>
      </c>
      <c r="E6437" t="s">
        <v>10229</v>
      </c>
      <c r="F6437" s="4">
        <v>11226</v>
      </c>
      <c r="G6437" s="13" t="s">
        <v>4662</v>
      </c>
      <c r="H6437" s="13" t="s">
        <v>9427</v>
      </c>
      <c r="I6437" s="1">
        <v>4064919</v>
      </c>
      <c r="J6437" s="1">
        <v>-7396143</v>
      </c>
      <c r="K6437" t="s">
        <v>40</v>
      </c>
      <c r="L6437" s="20">
        <v>42</v>
      </c>
      <c r="M6437" s="4">
        <v>2</v>
      </c>
      <c r="N6437" s="4">
        <v>68</v>
      </c>
      <c r="O6437" s="2">
        <v>43612</v>
      </c>
      <c r="P6437" s="3">
        <v>0.96</v>
      </c>
      <c r="Q6437" s="4">
        <v>1</v>
      </c>
      <c r="R6437" s="3">
        <v>6.9</v>
      </c>
      <c r="S64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7" t="str">
        <f>IF(AIRBNB[[#This Row],[RUIDO(dB)]]&lt;=4,"Silencioso",IF(AIRBNB[[#This Row],[RUIDO(dB)]]&lt;=5.5,"Poco Ruidoso","Ruidoso"))</f>
        <v>Ruidoso</v>
      </c>
      <c r="U6437" t="str">
        <f>IF(AND(AIRBNB[[#This Row],[PRECIO]]&lt;50,AIRBNB[[#This Row],[MIN_NOCHES]]&gt;3),"Dentro del presupuesto","No considerar")</f>
        <v>No considerar</v>
      </c>
      <c r="V6437" t="str">
        <f>VLOOKUP(AIRBNB[[#This Row],[HOST_ID]],Super_host[],5,FALSE)</f>
        <v>Host</v>
      </c>
    </row>
    <row r="6438" spans="1:22">
      <c r="A6438" s="4">
        <v>1240594</v>
      </c>
      <c r="B6438" t="s">
        <v>13080</v>
      </c>
      <c r="C6438" s="4">
        <v>6762657</v>
      </c>
      <c r="D6438" t="s">
        <v>3348</v>
      </c>
      <c r="E6438" t="s">
        <v>13081</v>
      </c>
      <c r="F6438" s="4">
        <v>11208</v>
      </c>
      <c r="G6438" s="13" t="s">
        <v>4662</v>
      </c>
      <c r="H6438" s="13" t="s">
        <v>11791</v>
      </c>
      <c r="I6438" s="1">
        <v>4068287</v>
      </c>
      <c r="J6438" s="1">
        <v>-7387295</v>
      </c>
      <c r="K6438" t="s">
        <v>40</v>
      </c>
      <c r="L6438" s="20">
        <v>42</v>
      </c>
      <c r="M6438" s="4">
        <v>3</v>
      </c>
      <c r="N6438" s="4">
        <v>28</v>
      </c>
      <c r="O6438" s="2">
        <v>43101</v>
      </c>
      <c r="P6438" s="3">
        <v>0.74</v>
      </c>
      <c r="Q6438" s="4">
        <v>1</v>
      </c>
      <c r="R6438" s="3">
        <v>6.9</v>
      </c>
      <c r="S64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8" t="str">
        <f>IF(AIRBNB[[#This Row],[RUIDO(dB)]]&lt;=4,"Silencioso",IF(AIRBNB[[#This Row],[RUIDO(dB)]]&lt;=5.5,"Poco Ruidoso","Ruidoso"))</f>
        <v>Ruidoso</v>
      </c>
      <c r="U6438" t="str">
        <f>IF(AND(AIRBNB[[#This Row],[PRECIO]]&lt;50,AIRBNB[[#This Row],[MIN_NOCHES]]&gt;3),"Dentro del presupuesto","No considerar")</f>
        <v>No considerar</v>
      </c>
      <c r="V6438" t="str">
        <f>VLOOKUP(AIRBNB[[#This Row],[HOST_ID]],Super_host[],5,FALSE)</f>
        <v>Host</v>
      </c>
    </row>
    <row r="6439" spans="1:22">
      <c r="A6439" s="4">
        <v>1055029</v>
      </c>
      <c r="B6439" t="s">
        <v>4499</v>
      </c>
      <c r="C6439" s="4">
        <v>5810195</v>
      </c>
      <c r="D6439" t="s">
        <v>4500</v>
      </c>
      <c r="E6439" t="s">
        <v>4501</v>
      </c>
      <c r="F6439" s="4">
        <v>10040</v>
      </c>
      <c r="G6439" s="13" t="s">
        <v>124</v>
      </c>
      <c r="H6439" s="13" t="s">
        <v>241</v>
      </c>
      <c r="I6439" s="1">
        <v>4085933</v>
      </c>
      <c r="J6439" s="1">
        <v>-7392863</v>
      </c>
      <c r="K6439" t="s">
        <v>40</v>
      </c>
      <c r="L6439" s="20">
        <v>42</v>
      </c>
      <c r="M6439" s="4">
        <v>1</v>
      </c>
      <c r="N6439" s="4">
        <v>46</v>
      </c>
      <c r="O6439" s="2">
        <v>43653</v>
      </c>
      <c r="P6439" s="3">
        <v>0.79</v>
      </c>
      <c r="Q6439" s="4">
        <v>1</v>
      </c>
      <c r="R6439" s="3">
        <v>5.6</v>
      </c>
      <c r="S64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39" t="str">
        <f>IF(AIRBNB[[#This Row],[RUIDO(dB)]]&lt;=4,"Silencioso",IF(AIRBNB[[#This Row],[RUIDO(dB)]]&lt;=5.5,"Poco Ruidoso","Ruidoso"))</f>
        <v>Ruidoso</v>
      </c>
      <c r="U6439" t="str">
        <f>IF(AND(AIRBNB[[#This Row],[PRECIO]]&lt;50,AIRBNB[[#This Row],[MIN_NOCHES]]&gt;3),"Dentro del presupuesto","No considerar")</f>
        <v>No considerar</v>
      </c>
      <c r="V6439" t="str">
        <f>VLOOKUP(AIRBNB[[#This Row],[HOST_ID]],Super_host[],5,FALSE)</f>
        <v>Host</v>
      </c>
    </row>
    <row r="6440" spans="1:22">
      <c r="A6440" s="4">
        <v>5871372</v>
      </c>
      <c r="B6440" t="s">
        <v>16581</v>
      </c>
      <c r="C6440" s="4">
        <v>5309143</v>
      </c>
      <c r="D6440" t="s">
        <v>7219</v>
      </c>
      <c r="E6440" t="s">
        <v>16582</v>
      </c>
      <c r="F6440" s="4">
        <v>10467</v>
      </c>
      <c r="G6440" s="13" t="s">
        <v>16360</v>
      </c>
      <c r="H6440" s="13" t="s">
        <v>16452</v>
      </c>
      <c r="I6440" s="1">
        <v>4087765</v>
      </c>
      <c r="J6440" s="1">
        <v>-7386318</v>
      </c>
      <c r="K6440" t="s">
        <v>5</v>
      </c>
      <c r="L6440" s="20">
        <v>42</v>
      </c>
      <c r="M6440" s="4">
        <v>5</v>
      </c>
      <c r="N6440" s="4">
        <v>85</v>
      </c>
      <c r="O6440" s="2">
        <v>43648</v>
      </c>
      <c r="P6440" s="3">
        <v>2.2400000000000002</v>
      </c>
      <c r="Q6440" s="4">
        <v>5</v>
      </c>
      <c r="R6440" s="3">
        <v>7.84</v>
      </c>
      <c r="S64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0" t="str">
        <f>IF(AIRBNB[[#This Row],[RUIDO(dB)]]&lt;=4,"Silencioso",IF(AIRBNB[[#This Row],[RUIDO(dB)]]&lt;=5.5,"Poco Ruidoso","Ruidoso"))</f>
        <v>Ruidoso</v>
      </c>
      <c r="U6440" t="str">
        <f>IF(AND(AIRBNB[[#This Row],[PRECIO]]&lt;50,AIRBNB[[#This Row],[MIN_NOCHES]]&gt;3),"Dentro del presupuesto","No considerar")</f>
        <v>Dentro del presupuesto</v>
      </c>
      <c r="V6440" t="str">
        <f>VLOOKUP(AIRBNB[[#This Row],[HOST_ID]],Super_host[],5,FALSE)</f>
        <v>Host</v>
      </c>
    </row>
    <row r="6441" spans="1:22">
      <c r="A6441" s="4">
        <v>906058</v>
      </c>
      <c r="B6441" t="s">
        <v>6159</v>
      </c>
      <c r="C6441" s="4">
        <v>4765670</v>
      </c>
      <c r="D6441" t="s">
        <v>1000</v>
      </c>
      <c r="E6441" t="s">
        <v>6160</v>
      </c>
      <c r="F6441" s="4">
        <v>10025</v>
      </c>
      <c r="G6441" s="13" t="s">
        <v>124</v>
      </c>
      <c r="H6441" s="13" t="s">
        <v>245</v>
      </c>
      <c r="I6441" s="1">
        <v>4080776</v>
      </c>
      <c r="J6441" s="1">
        <v>-739654</v>
      </c>
      <c r="K6441" t="s">
        <v>40</v>
      </c>
      <c r="L6441" s="20">
        <v>42</v>
      </c>
      <c r="M6441" s="4">
        <v>2</v>
      </c>
      <c r="N6441" s="4">
        <v>233</v>
      </c>
      <c r="O6441" s="2">
        <v>43639</v>
      </c>
      <c r="P6441" s="3">
        <v>3.01</v>
      </c>
      <c r="Q6441" s="4">
        <v>1</v>
      </c>
      <c r="R6441" s="3">
        <v>5.6</v>
      </c>
      <c r="S64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1" t="str">
        <f>IF(AIRBNB[[#This Row],[RUIDO(dB)]]&lt;=4,"Silencioso",IF(AIRBNB[[#This Row],[RUIDO(dB)]]&lt;=5.5,"Poco Ruidoso","Ruidoso"))</f>
        <v>Ruidoso</v>
      </c>
      <c r="U6441" t="str">
        <f>IF(AND(AIRBNB[[#This Row],[PRECIO]]&lt;50,AIRBNB[[#This Row],[MIN_NOCHES]]&gt;3),"Dentro del presupuesto","No considerar")</f>
        <v>No considerar</v>
      </c>
      <c r="V6441" t="str">
        <f>VLOOKUP(AIRBNB[[#This Row],[HOST_ID]],Super_host[],5,FALSE)</f>
        <v>Host</v>
      </c>
    </row>
    <row r="6442" spans="1:22">
      <c r="A6442" s="4">
        <v>6596747</v>
      </c>
      <c r="B6442" t="s">
        <v>5871</v>
      </c>
      <c r="C6442" s="4">
        <v>4654046</v>
      </c>
      <c r="D6442" t="s">
        <v>872</v>
      </c>
      <c r="E6442" t="s">
        <v>5872</v>
      </c>
      <c r="F6442" s="4">
        <v>10014</v>
      </c>
      <c r="G6442" s="13" t="s">
        <v>124</v>
      </c>
      <c r="H6442" s="13" t="s">
        <v>140</v>
      </c>
      <c r="I6442" s="1">
        <v>4073086</v>
      </c>
      <c r="J6442" s="1">
        <v>-7400507</v>
      </c>
      <c r="K6442" t="s">
        <v>40</v>
      </c>
      <c r="L6442" s="20">
        <v>42</v>
      </c>
      <c r="M6442" s="4">
        <v>2</v>
      </c>
      <c r="N6442" s="4">
        <v>111</v>
      </c>
      <c r="O6442" s="2">
        <v>43650</v>
      </c>
      <c r="P6442" s="3">
        <v>2.31</v>
      </c>
      <c r="Q6442" s="4">
        <v>1</v>
      </c>
      <c r="R6442" s="3">
        <v>5.6</v>
      </c>
      <c r="S64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2" t="str">
        <f>IF(AIRBNB[[#This Row],[RUIDO(dB)]]&lt;=4,"Silencioso",IF(AIRBNB[[#This Row],[RUIDO(dB)]]&lt;=5.5,"Poco Ruidoso","Ruidoso"))</f>
        <v>Ruidoso</v>
      </c>
      <c r="U6442" t="str">
        <f>IF(AND(AIRBNB[[#This Row],[PRECIO]]&lt;50,AIRBNB[[#This Row],[MIN_NOCHES]]&gt;3),"Dentro del presupuesto","No considerar")</f>
        <v>No considerar</v>
      </c>
      <c r="V6442" t="str">
        <f>VLOOKUP(AIRBNB[[#This Row],[HOST_ID]],Super_host[],5,FALSE)</f>
        <v>Host</v>
      </c>
    </row>
    <row r="6443" spans="1:22">
      <c r="A6443" s="4">
        <v>824163</v>
      </c>
      <c r="B6443" t="s">
        <v>12087</v>
      </c>
      <c r="C6443" s="4">
        <v>4317067</v>
      </c>
      <c r="D6443" t="s">
        <v>12088</v>
      </c>
      <c r="E6443" t="s">
        <v>12089</v>
      </c>
      <c r="F6443" s="4">
        <v>11221</v>
      </c>
      <c r="G6443" s="13" t="s">
        <v>4662</v>
      </c>
      <c r="H6443" s="13" t="s">
        <v>9274</v>
      </c>
      <c r="I6443" s="1">
        <v>4069763</v>
      </c>
      <c r="J6443" s="1">
        <v>-7393102</v>
      </c>
      <c r="K6443" t="s">
        <v>40</v>
      </c>
      <c r="L6443" s="20">
        <v>42</v>
      </c>
      <c r="M6443" s="4">
        <v>1</v>
      </c>
      <c r="N6443" s="4">
        <v>18</v>
      </c>
      <c r="O6443" s="2">
        <v>42646</v>
      </c>
      <c r="P6443" s="3">
        <v>0.35</v>
      </c>
      <c r="Q6443" s="4">
        <v>1</v>
      </c>
      <c r="R6443" s="3">
        <v>6.9</v>
      </c>
      <c r="S64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3" t="str">
        <f>IF(AIRBNB[[#This Row],[RUIDO(dB)]]&lt;=4,"Silencioso",IF(AIRBNB[[#This Row],[RUIDO(dB)]]&lt;=5.5,"Poco Ruidoso","Ruidoso"))</f>
        <v>Ruidoso</v>
      </c>
      <c r="U6443" t="str">
        <f>IF(AND(AIRBNB[[#This Row],[PRECIO]]&lt;50,AIRBNB[[#This Row],[MIN_NOCHES]]&gt;3),"Dentro del presupuesto","No considerar")</f>
        <v>No considerar</v>
      </c>
      <c r="V6443" t="str">
        <f>VLOOKUP(AIRBNB[[#This Row],[HOST_ID]],Super_host[],5,FALSE)</f>
        <v>Host</v>
      </c>
    </row>
    <row r="6444" spans="1:22">
      <c r="A6444" s="4">
        <v>3783016</v>
      </c>
      <c r="B6444" t="s">
        <v>3093</v>
      </c>
      <c r="C6444" s="4">
        <v>3716641</v>
      </c>
      <c r="D6444" t="s">
        <v>1970</v>
      </c>
      <c r="E6444" t="s">
        <v>3094</v>
      </c>
      <c r="F6444" s="4">
        <v>10025</v>
      </c>
      <c r="G6444" s="13" t="s">
        <v>124</v>
      </c>
      <c r="H6444" s="13" t="s">
        <v>168</v>
      </c>
      <c r="I6444" s="1">
        <v>4079253</v>
      </c>
      <c r="J6444" s="1">
        <v>-7397378</v>
      </c>
      <c r="K6444" t="s">
        <v>5</v>
      </c>
      <c r="L6444" s="20">
        <v>42</v>
      </c>
      <c r="M6444" s="4">
        <v>30</v>
      </c>
      <c r="N6444" s="4">
        <v>16</v>
      </c>
      <c r="O6444" s="2">
        <v>43457</v>
      </c>
      <c r="P6444" s="3">
        <v>0.28000000000000003</v>
      </c>
      <c r="Q6444" s="4">
        <v>1</v>
      </c>
      <c r="R6444" s="3">
        <v>5.6</v>
      </c>
      <c r="S64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4" t="str">
        <f>IF(AIRBNB[[#This Row],[RUIDO(dB)]]&lt;=4,"Silencioso",IF(AIRBNB[[#This Row],[RUIDO(dB)]]&lt;=5.5,"Poco Ruidoso","Ruidoso"))</f>
        <v>Ruidoso</v>
      </c>
      <c r="U6444" t="str">
        <f>IF(AND(AIRBNB[[#This Row],[PRECIO]]&lt;50,AIRBNB[[#This Row],[MIN_NOCHES]]&gt;3),"Dentro del presupuesto","No considerar")</f>
        <v>Dentro del presupuesto</v>
      </c>
      <c r="V6444" t="str">
        <f>VLOOKUP(AIRBNB[[#This Row],[HOST_ID]],Super_host[],5,FALSE)</f>
        <v>Host</v>
      </c>
    </row>
    <row r="6445" spans="1:22">
      <c r="A6445" s="4">
        <v>670767</v>
      </c>
      <c r="B6445" t="s">
        <v>13297</v>
      </c>
      <c r="C6445" s="4">
        <v>3363720</v>
      </c>
      <c r="D6445" t="s">
        <v>872</v>
      </c>
      <c r="E6445" t="s">
        <v>13298</v>
      </c>
      <c r="F6445" s="4">
        <v>11207</v>
      </c>
      <c r="G6445" s="13" t="s">
        <v>4662</v>
      </c>
      <c r="H6445" s="13" t="s">
        <v>9274</v>
      </c>
      <c r="I6445" s="1">
        <v>4068796</v>
      </c>
      <c r="J6445" s="1">
        <v>-7391906</v>
      </c>
      <c r="K6445" t="s">
        <v>40</v>
      </c>
      <c r="L6445" s="20">
        <v>42</v>
      </c>
      <c r="M6445" s="4">
        <v>5</v>
      </c>
      <c r="N6445" s="4">
        <v>70</v>
      </c>
      <c r="O6445" s="2">
        <v>43584</v>
      </c>
      <c r="P6445" s="3">
        <v>0.88</v>
      </c>
      <c r="Q6445" s="4">
        <v>1</v>
      </c>
      <c r="R6445" s="3">
        <v>6.9</v>
      </c>
      <c r="S64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5" t="str">
        <f>IF(AIRBNB[[#This Row],[RUIDO(dB)]]&lt;=4,"Silencioso",IF(AIRBNB[[#This Row],[RUIDO(dB)]]&lt;=5.5,"Poco Ruidoso","Ruidoso"))</f>
        <v>Ruidoso</v>
      </c>
      <c r="U6445" t="str">
        <f>IF(AND(AIRBNB[[#This Row],[PRECIO]]&lt;50,AIRBNB[[#This Row],[MIN_NOCHES]]&gt;3),"Dentro del presupuesto","No considerar")</f>
        <v>Dentro del presupuesto</v>
      </c>
      <c r="V6445" t="str">
        <f>VLOOKUP(AIRBNB[[#This Row],[HOST_ID]],Super_host[],5,FALSE)</f>
        <v>Host</v>
      </c>
    </row>
    <row r="6446" spans="1:22">
      <c r="A6446" s="4">
        <v>628078</v>
      </c>
      <c r="B6446" t="s">
        <v>1308</v>
      </c>
      <c r="C6446" s="4">
        <v>3119145</v>
      </c>
      <c r="D6446" t="s">
        <v>436</v>
      </c>
      <c r="E6446" t="s">
        <v>1309</v>
      </c>
      <c r="F6446" s="4">
        <v>10026</v>
      </c>
      <c r="G6446" s="13" t="s">
        <v>124</v>
      </c>
      <c r="H6446" s="13" t="s">
        <v>148</v>
      </c>
      <c r="I6446" s="1">
        <v>4080338</v>
      </c>
      <c r="J6446" s="1">
        <v>-7395594</v>
      </c>
      <c r="K6446" t="s">
        <v>5</v>
      </c>
      <c r="L6446" s="20">
        <v>42</v>
      </c>
      <c r="M6446" s="4">
        <v>14</v>
      </c>
      <c r="N6446" s="4">
        <v>6</v>
      </c>
      <c r="O6446" s="2">
        <v>43328</v>
      </c>
      <c r="P6446" s="3">
        <v>7.0000000000000007E-2</v>
      </c>
      <c r="Q6446" s="4">
        <v>1</v>
      </c>
      <c r="R6446" s="3">
        <v>5.6</v>
      </c>
      <c r="S64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6" t="str">
        <f>IF(AIRBNB[[#This Row],[RUIDO(dB)]]&lt;=4,"Silencioso",IF(AIRBNB[[#This Row],[RUIDO(dB)]]&lt;=5.5,"Poco Ruidoso","Ruidoso"))</f>
        <v>Ruidoso</v>
      </c>
      <c r="U6446" t="str">
        <f>IF(AND(AIRBNB[[#This Row],[PRECIO]]&lt;50,AIRBNB[[#This Row],[MIN_NOCHES]]&gt;3),"Dentro del presupuesto","No considerar")</f>
        <v>Dentro del presupuesto</v>
      </c>
      <c r="V6446" t="str">
        <f>VLOOKUP(AIRBNB[[#This Row],[HOST_ID]],Super_host[],5,FALSE)</f>
        <v>Host</v>
      </c>
    </row>
    <row r="6447" spans="1:22">
      <c r="A6447" s="4">
        <v>1669250</v>
      </c>
      <c r="B6447" t="s">
        <v>3378</v>
      </c>
      <c r="C6447" s="4">
        <v>3038687</v>
      </c>
      <c r="D6447" t="s">
        <v>466</v>
      </c>
      <c r="E6447" t="s">
        <v>3379</v>
      </c>
      <c r="F6447" s="4">
        <v>10025</v>
      </c>
      <c r="G6447" s="13" t="s">
        <v>124</v>
      </c>
      <c r="H6447" s="13" t="s">
        <v>168</v>
      </c>
      <c r="I6447" s="1">
        <v>4079221</v>
      </c>
      <c r="J6447" s="1">
        <v>-7397476</v>
      </c>
      <c r="K6447" t="s">
        <v>5</v>
      </c>
      <c r="L6447" s="20">
        <v>42</v>
      </c>
      <c r="M6447" s="4">
        <v>30</v>
      </c>
      <c r="N6447" s="4">
        <v>24</v>
      </c>
      <c r="O6447" s="2">
        <v>43422</v>
      </c>
      <c r="P6447" s="3">
        <v>0.34</v>
      </c>
      <c r="Q6447" s="4">
        <v>1</v>
      </c>
      <c r="R6447" s="3">
        <v>5.6</v>
      </c>
      <c r="S64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7" t="str">
        <f>IF(AIRBNB[[#This Row],[RUIDO(dB)]]&lt;=4,"Silencioso",IF(AIRBNB[[#This Row],[RUIDO(dB)]]&lt;=5.5,"Poco Ruidoso","Ruidoso"))</f>
        <v>Ruidoso</v>
      </c>
      <c r="U6447" t="str">
        <f>IF(AND(AIRBNB[[#This Row],[PRECIO]]&lt;50,AIRBNB[[#This Row],[MIN_NOCHES]]&gt;3),"Dentro del presupuesto","No considerar")</f>
        <v>Dentro del presupuesto</v>
      </c>
      <c r="V6447" t="str">
        <f>VLOOKUP(AIRBNB[[#This Row],[HOST_ID]],Super_host[],5,FALSE)</f>
        <v>Host</v>
      </c>
    </row>
    <row r="6448" spans="1:22">
      <c r="A6448" s="4">
        <v>4089915</v>
      </c>
      <c r="B6448" t="s">
        <v>14577</v>
      </c>
      <c r="C6448" s="4">
        <v>2917387</v>
      </c>
      <c r="D6448" t="s">
        <v>851</v>
      </c>
      <c r="E6448" t="s">
        <v>14578</v>
      </c>
      <c r="F6448" s="4">
        <v>11237</v>
      </c>
      <c r="G6448" s="13" t="s">
        <v>4662</v>
      </c>
      <c r="H6448" s="13" t="s">
        <v>9274</v>
      </c>
      <c r="I6448" s="1">
        <v>407041</v>
      </c>
      <c r="J6448" s="1">
        <v>-7392476</v>
      </c>
      <c r="K6448" t="s">
        <v>5</v>
      </c>
      <c r="L6448" s="20">
        <v>42</v>
      </c>
      <c r="M6448" s="4">
        <v>3</v>
      </c>
      <c r="N6448" s="4">
        <v>120</v>
      </c>
      <c r="O6448" s="2">
        <v>43635</v>
      </c>
      <c r="P6448" s="3">
        <v>2.29</v>
      </c>
      <c r="Q6448" s="4">
        <v>1</v>
      </c>
      <c r="R6448" s="3">
        <v>6.9</v>
      </c>
      <c r="S64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8" t="str">
        <f>IF(AIRBNB[[#This Row],[RUIDO(dB)]]&lt;=4,"Silencioso",IF(AIRBNB[[#This Row],[RUIDO(dB)]]&lt;=5.5,"Poco Ruidoso","Ruidoso"))</f>
        <v>Ruidoso</v>
      </c>
      <c r="U6448" t="str">
        <f>IF(AND(AIRBNB[[#This Row],[PRECIO]]&lt;50,AIRBNB[[#This Row],[MIN_NOCHES]]&gt;3),"Dentro del presupuesto","No considerar")</f>
        <v>No considerar</v>
      </c>
      <c r="V6448" t="str">
        <f>VLOOKUP(AIRBNB[[#This Row],[HOST_ID]],Super_host[],5,FALSE)</f>
        <v>Host</v>
      </c>
    </row>
    <row r="6449" spans="1:22">
      <c r="A6449" s="4">
        <v>6091224</v>
      </c>
      <c r="B6449" t="s">
        <v>2428</v>
      </c>
      <c r="C6449" s="4">
        <v>2798394</v>
      </c>
      <c r="D6449" t="s">
        <v>2429</v>
      </c>
      <c r="E6449" t="s">
        <v>2430</v>
      </c>
      <c r="F6449" s="4">
        <v>10026</v>
      </c>
      <c r="G6449" s="13" t="s">
        <v>124</v>
      </c>
      <c r="H6449" s="13" t="s">
        <v>148</v>
      </c>
      <c r="I6449" s="1">
        <v>4080386</v>
      </c>
      <c r="J6449" s="1">
        <v>-7395369</v>
      </c>
      <c r="K6449" t="s">
        <v>5</v>
      </c>
      <c r="L6449" s="20">
        <v>42</v>
      </c>
      <c r="M6449" s="4">
        <v>4</v>
      </c>
      <c r="N6449" s="4">
        <v>9</v>
      </c>
      <c r="O6449" s="2">
        <v>43467</v>
      </c>
      <c r="P6449" s="3">
        <v>0.18</v>
      </c>
      <c r="Q6449" s="4">
        <v>1</v>
      </c>
      <c r="R6449" s="3">
        <v>5.6</v>
      </c>
      <c r="S64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49" t="str">
        <f>IF(AIRBNB[[#This Row],[RUIDO(dB)]]&lt;=4,"Silencioso",IF(AIRBNB[[#This Row],[RUIDO(dB)]]&lt;=5.5,"Poco Ruidoso","Ruidoso"))</f>
        <v>Ruidoso</v>
      </c>
      <c r="U6449" t="str">
        <f>IF(AND(AIRBNB[[#This Row],[PRECIO]]&lt;50,AIRBNB[[#This Row],[MIN_NOCHES]]&gt;3),"Dentro del presupuesto","No considerar")</f>
        <v>Dentro del presupuesto</v>
      </c>
      <c r="V6449" t="str">
        <f>VLOOKUP(AIRBNB[[#This Row],[HOST_ID]],Super_host[],5,FALSE)</f>
        <v>Host</v>
      </c>
    </row>
    <row r="6450" spans="1:22">
      <c r="A6450" s="4">
        <v>6747106</v>
      </c>
      <c r="B6450" t="s">
        <v>4310</v>
      </c>
      <c r="C6450" s="4">
        <v>2388537</v>
      </c>
      <c r="D6450" t="s">
        <v>1380</v>
      </c>
      <c r="E6450" t="s">
        <v>4311</v>
      </c>
      <c r="F6450" s="4">
        <v>10027</v>
      </c>
      <c r="G6450" s="13" t="s">
        <v>124</v>
      </c>
      <c r="H6450" s="13" t="s">
        <v>245</v>
      </c>
      <c r="I6450" s="1">
        <v>4081666</v>
      </c>
      <c r="J6450" s="1">
        <v>-7396074</v>
      </c>
      <c r="K6450" t="s">
        <v>5</v>
      </c>
      <c r="L6450" s="20">
        <v>42</v>
      </c>
      <c r="M6450" s="4">
        <v>15</v>
      </c>
      <c r="N6450" s="4">
        <v>33</v>
      </c>
      <c r="O6450" s="2">
        <v>43467</v>
      </c>
      <c r="P6450" s="3">
        <v>0.69</v>
      </c>
      <c r="Q6450" s="4">
        <v>1</v>
      </c>
      <c r="R6450" s="3">
        <v>5.6</v>
      </c>
      <c r="S64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0" t="str">
        <f>IF(AIRBNB[[#This Row],[RUIDO(dB)]]&lt;=4,"Silencioso",IF(AIRBNB[[#This Row],[RUIDO(dB)]]&lt;=5.5,"Poco Ruidoso","Ruidoso"))</f>
        <v>Ruidoso</v>
      </c>
      <c r="U6450" t="str">
        <f>IF(AND(AIRBNB[[#This Row],[PRECIO]]&lt;50,AIRBNB[[#This Row],[MIN_NOCHES]]&gt;3),"Dentro del presupuesto","No considerar")</f>
        <v>Dentro del presupuesto</v>
      </c>
      <c r="V6450" t="str">
        <f>VLOOKUP(AIRBNB[[#This Row],[HOST_ID]],Super_host[],5,FALSE)</f>
        <v>Host</v>
      </c>
    </row>
    <row r="6451" spans="1:22">
      <c r="A6451" s="4">
        <v>245544</v>
      </c>
      <c r="B6451" t="s">
        <v>16549</v>
      </c>
      <c r="C6451" s="4">
        <v>1260921</v>
      </c>
      <c r="D6451" t="s">
        <v>9929</v>
      </c>
      <c r="E6451" t="s">
        <v>16550</v>
      </c>
      <c r="F6451" s="4">
        <v>10468</v>
      </c>
      <c r="G6451" s="13" t="s">
        <v>16360</v>
      </c>
      <c r="H6451" s="13" t="s">
        <v>16409</v>
      </c>
      <c r="I6451" s="1">
        <v>408679</v>
      </c>
      <c r="J6451" s="1">
        <v>-7390023</v>
      </c>
      <c r="K6451" t="s">
        <v>40</v>
      </c>
      <c r="L6451" s="20">
        <v>42</v>
      </c>
      <c r="M6451" s="4">
        <v>2</v>
      </c>
      <c r="N6451" s="4">
        <v>108</v>
      </c>
      <c r="O6451" s="2">
        <v>43635</v>
      </c>
      <c r="P6451" s="3">
        <v>1.36</v>
      </c>
      <c r="Q6451" s="4">
        <v>5</v>
      </c>
      <c r="R6451" s="3">
        <v>7.84</v>
      </c>
      <c r="S64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1" t="str">
        <f>IF(AIRBNB[[#This Row],[RUIDO(dB)]]&lt;=4,"Silencioso",IF(AIRBNB[[#This Row],[RUIDO(dB)]]&lt;=5.5,"Poco Ruidoso","Ruidoso"))</f>
        <v>Ruidoso</v>
      </c>
      <c r="U6451" t="str">
        <f>IF(AND(AIRBNB[[#This Row],[PRECIO]]&lt;50,AIRBNB[[#This Row],[MIN_NOCHES]]&gt;3),"Dentro del presupuesto","No considerar")</f>
        <v>No considerar</v>
      </c>
      <c r="V6451" t="str">
        <f>VLOOKUP(AIRBNB[[#This Row],[HOST_ID]],Super_host[],5,FALSE)</f>
        <v>Host</v>
      </c>
    </row>
    <row r="6452" spans="1:22">
      <c r="A6452" s="4">
        <v>2563611</v>
      </c>
      <c r="B6452" t="s">
        <v>6485</v>
      </c>
      <c r="C6452" s="4">
        <v>1163315</v>
      </c>
      <c r="D6452" t="s">
        <v>2148</v>
      </c>
      <c r="E6452" t="s">
        <v>3286</v>
      </c>
      <c r="F6452" s="4">
        <v>10026</v>
      </c>
      <c r="G6452" s="13" t="s">
        <v>124</v>
      </c>
      <c r="H6452" s="13" t="s">
        <v>148</v>
      </c>
      <c r="I6452" s="1">
        <v>408029</v>
      </c>
      <c r="J6452" s="1">
        <v>-7395694</v>
      </c>
      <c r="K6452" t="s">
        <v>40</v>
      </c>
      <c r="L6452" s="20">
        <v>42</v>
      </c>
      <c r="M6452" s="4">
        <v>3</v>
      </c>
      <c r="N6452" s="4">
        <v>298</v>
      </c>
      <c r="O6452" s="2">
        <v>43643</v>
      </c>
      <c r="P6452" s="3">
        <v>4.67</v>
      </c>
      <c r="Q6452" s="4">
        <v>1</v>
      </c>
      <c r="R6452" s="3">
        <v>5.6</v>
      </c>
      <c r="S64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2" t="str">
        <f>IF(AIRBNB[[#This Row],[RUIDO(dB)]]&lt;=4,"Silencioso",IF(AIRBNB[[#This Row],[RUIDO(dB)]]&lt;=5.5,"Poco Ruidoso","Ruidoso"))</f>
        <v>Ruidoso</v>
      </c>
      <c r="U6452" t="str">
        <f>IF(AND(AIRBNB[[#This Row],[PRECIO]]&lt;50,AIRBNB[[#This Row],[MIN_NOCHES]]&gt;3),"Dentro del presupuesto","No considerar")</f>
        <v>No considerar</v>
      </c>
      <c r="V6452" t="str">
        <f>VLOOKUP(AIRBNB[[#This Row],[HOST_ID]],Super_host[],5,FALSE)</f>
        <v>Host</v>
      </c>
    </row>
    <row r="6453" spans="1:22">
      <c r="A6453" s="4">
        <v>5495927</v>
      </c>
      <c r="B6453" t="s">
        <v>16474</v>
      </c>
      <c r="C6453" s="4">
        <v>860636</v>
      </c>
      <c r="D6453" t="s">
        <v>16445</v>
      </c>
      <c r="E6453" t="s">
        <v>16475</v>
      </c>
      <c r="F6453" s="4">
        <v>10460</v>
      </c>
      <c r="G6453" s="13" t="s">
        <v>16360</v>
      </c>
      <c r="H6453" s="13" t="s">
        <v>16447</v>
      </c>
      <c r="I6453" s="1">
        <v>4083887</v>
      </c>
      <c r="J6453" s="1">
        <v>-7388805</v>
      </c>
      <c r="K6453" t="s">
        <v>40</v>
      </c>
      <c r="L6453" s="20">
        <v>42</v>
      </c>
      <c r="M6453" s="4">
        <v>2</v>
      </c>
      <c r="N6453" s="4">
        <v>25</v>
      </c>
      <c r="O6453" s="2">
        <v>43373</v>
      </c>
      <c r="P6453" s="3">
        <v>0.47</v>
      </c>
      <c r="Q6453" s="4">
        <v>5</v>
      </c>
      <c r="R6453" s="3">
        <v>7.84</v>
      </c>
      <c r="S64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3" t="str">
        <f>IF(AIRBNB[[#This Row],[RUIDO(dB)]]&lt;=4,"Silencioso",IF(AIRBNB[[#This Row],[RUIDO(dB)]]&lt;=5.5,"Poco Ruidoso","Ruidoso"))</f>
        <v>Ruidoso</v>
      </c>
      <c r="U6453" t="str">
        <f>IF(AND(AIRBNB[[#This Row],[PRECIO]]&lt;50,AIRBNB[[#This Row],[MIN_NOCHES]]&gt;3),"Dentro del presupuesto","No considerar")</f>
        <v>No considerar</v>
      </c>
      <c r="V6453" t="str">
        <f>VLOOKUP(AIRBNB[[#This Row],[HOST_ID]],Super_host[],5,FALSE)</f>
        <v>SUPERHOST</v>
      </c>
    </row>
    <row r="6454" spans="1:22">
      <c r="A6454" s="4">
        <v>152520</v>
      </c>
      <c r="B6454" t="s">
        <v>8499</v>
      </c>
      <c r="C6454" s="4">
        <v>733894</v>
      </c>
      <c r="D6454" t="s">
        <v>2294</v>
      </c>
      <c r="E6454" t="s">
        <v>8500</v>
      </c>
      <c r="F6454" s="4">
        <v>11377</v>
      </c>
      <c r="G6454" s="13" t="s">
        <v>7897</v>
      </c>
      <c r="H6454" s="13" t="s">
        <v>7923</v>
      </c>
      <c r="I6454" s="1">
        <v>407385</v>
      </c>
      <c r="J6454" s="1">
        <v>-7391806</v>
      </c>
      <c r="K6454" t="s">
        <v>40</v>
      </c>
      <c r="L6454" s="20">
        <v>42</v>
      </c>
      <c r="M6454" s="4">
        <v>40</v>
      </c>
      <c r="N6454" s="4">
        <v>53</v>
      </c>
      <c r="O6454" s="2">
        <v>43420</v>
      </c>
      <c r="P6454" s="3">
        <v>0.55000000000000004</v>
      </c>
      <c r="Q6454" s="4">
        <v>5</v>
      </c>
      <c r="R6454" s="3">
        <v>6.24</v>
      </c>
      <c r="S64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4" t="str">
        <f>IF(AIRBNB[[#This Row],[RUIDO(dB)]]&lt;=4,"Silencioso",IF(AIRBNB[[#This Row],[RUIDO(dB)]]&lt;=5.5,"Poco Ruidoso","Ruidoso"))</f>
        <v>Ruidoso</v>
      </c>
      <c r="U6454" t="str">
        <f>IF(AND(AIRBNB[[#This Row],[PRECIO]]&lt;50,AIRBNB[[#This Row],[MIN_NOCHES]]&gt;3),"Dentro del presupuesto","No considerar")</f>
        <v>Dentro del presupuesto</v>
      </c>
      <c r="V6454" t="str">
        <f>VLOOKUP(AIRBNB[[#This Row],[HOST_ID]],Super_host[],5,FALSE)</f>
        <v>Host</v>
      </c>
    </row>
    <row r="6455" spans="1:22">
      <c r="A6455" s="4">
        <v>2023577</v>
      </c>
      <c r="B6455" t="s">
        <v>3794</v>
      </c>
      <c r="C6455" s="4">
        <v>323517</v>
      </c>
      <c r="D6455" t="s">
        <v>3795</v>
      </c>
      <c r="E6455" t="s">
        <v>3796</v>
      </c>
      <c r="F6455" s="4">
        <v>10025</v>
      </c>
      <c r="G6455" s="13" t="s">
        <v>124</v>
      </c>
      <c r="H6455" s="13" t="s">
        <v>168</v>
      </c>
      <c r="I6455" s="1">
        <v>4080034</v>
      </c>
      <c r="J6455" s="1">
        <v>-7396638</v>
      </c>
      <c r="K6455" t="s">
        <v>40</v>
      </c>
      <c r="L6455" s="20">
        <v>42</v>
      </c>
      <c r="M6455" s="4">
        <v>1</v>
      </c>
      <c r="N6455" s="4">
        <v>31</v>
      </c>
      <c r="O6455" s="2">
        <v>43638</v>
      </c>
      <c r="P6455" s="3">
        <v>0.46</v>
      </c>
      <c r="Q6455" s="4">
        <v>1</v>
      </c>
      <c r="R6455" s="3">
        <v>5.6</v>
      </c>
      <c r="S64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5" t="str">
        <f>IF(AIRBNB[[#This Row],[RUIDO(dB)]]&lt;=4,"Silencioso",IF(AIRBNB[[#This Row],[RUIDO(dB)]]&lt;=5.5,"Poco Ruidoso","Ruidoso"))</f>
        <v>Ruidoso</v>
      </c>
      <c r="U6455" t="str">
        <f>IF(AND(AIRBNB[[#This Row],[PRECIO]]&lt;50,AIRBNB[[#This Row],[MIN_NOCHES]]&gt;3),"Dentro del presupuesto","No considerar")</f>
        <v>No considerar</v>
      </c>
      <c r="V6455" t="str">
        <f>VLOOKUP(AIRBNB[[#This Row],[HOST_ID]],Super_host[],5,FALSE)</f>
        <v>Host</v>
      </c>
    </row>
    <row r="6456" spans="1:22">
      <c r="A6456" s="4">
        <v>3895455</v>
      </c>
      <c r="B6456" t="s">
        <v>10744</v>
      </c>
      <c r="C6456" s="4">
        <v>157795</v>
      </c>
      <c r="D6456" t="s">
        <v>4808</v>
      </c>
      <c r="E6456" t="s">
        <v>10745</v>
      </c>
      <c r="F6456" s="4">
        <v>11210</v>
      </c>
      <c r="G6456" s="13" t="s">
        <v>4662</v>
      </c>
      <c r="H6456" s="13" t="s">
        <v>9252</v>
      </c>
      <c r="I6456" s="1">
        <v>4067658</v>
      </c>
      <c r="J6456" s="1">
        <v>-7394683</v>
      </c>
      <c r="K6456" t="s">
        <v>40</v>
      </c>
      <c r="L6456" s="20">
        <v>42</v>
      </c>
      <c r="M6456" s="4">
        <v>4</v>
      </c>
      <c r="N6456" s="4">
        <v>4</v>
      </c>
      <c r="O6456" s="2">
        <v>43298</v>
      </c>
      <c r="P6456" s="3">
        <v>0.11</v>
      </c>
      <c r="Q6456" s="4">
        <v>1</v>
      </c>
      <c r="R6456" s="3">
        <v>6.9</v>
      </c>
      <c r="S64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6" t="str">
        <f>IF(AIRBNB[[#This Row],[RUIDO(dB)]]&lt;=4,"Silencioso",IF(AIRBNB[[#This Row],[RUIDO(dB)]]&lt;=5.5,"Poco Ruidoso","Ruidoso"))</f>
        <v>Ruidoso</v>
      </c>
      <c r="U6456" t="str">
        <f>IF(AND(AIRBNB[[#This Row],[PRECIO]]&lt;50,AIRBNB[[#This Row],[MIN_NOCHES]]&gt;3),"Dentro del presupuesto","No considerar")</f>
        <v>Dentro del presupuesto</v>
      </c>
      <c r="V6456" t="str">
        <f>VLOOKUP(AIRBNB[[#This Row],[HOST_ID]],Super_host[],5,FALSE)</f>
        <v>Host</v>
      </c>
    </row>
    <row r="6457" spans="1:22">
      <c r="A6457" s="4">
        <v>6269646</v>
      </c>
      <c r="B6457" t="s">
        <v>8988</v>
      </c>
      <c r="C6457" s="4">
        <v>25915648</v>
      </c>
      <c r="D6457" t="s">
        <v>8940</v>
      </c>
      <c r="E6457" t="s">
        <v>8989</v>
      </c>
      <c r="F6457" s="4">
        <v>11355</v>
      </c>
      <c r="G6457" s="13" t="s">
        <v>7897</v>
      </c>
      <c r="H6457" s="13" t="s">
        <v>7918</v>
      </c>
      <c r="I6457" s="1">
        <v>4075532</v>
      </c>
      <c r="J6457" s="1">
        <v>-738206</v>
      </c>
      <c r="K6457" t="s">
        <v>40</v>
      </c>
      <c r="L6457" s="20">
        <v>41</v>
      </c>
      <c r="M6457" s="4">
        <v>2</v>
      </c>
      <c r="N6457" s="4">
        <v>151</v>
      </c>
      <c r="O6457" s="2">
        <v>43597</v>
      </c>
      <c r="P6457" s="3">
        <v>3.09</v>
      </c>
      <c r="Q6457" s="4">
        <v>5</v>
      </c>
      <c r="R6457" s="3">
        <v>6.24</v>
      </c>
      <c r="S64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7" t="str">
        <f>IF(AIRBNB[[#This Row],[RUIDO(dB)]]&lt;=4,"Silencioso",IF(AIRBNB[[#This Row],[RUIDO(dB)]]&lt;=5.5,"Poco Ruidoso","Ruidoso"))</f>
        <v>Ruidoso</v>
      </c>
      <c r="U6457" t="str">
        <f>IF(AND(AIRBNB[[#This Row],[PRECIO]]&lt;50,AIRBNB[[#This Row],[MIN_NOCHES]]&gt;3),"Dentro del presupuesto","No considerar")</f>
        <v>No considerar</v>
      </c>
      <c r="V6457" t="str">
        <f>VLOOKUP(AIRBNB[[#This Row],[HOST_ID]],Super_host[],5,FALSE)</f>
        <v>Host</v>
      </c>
    </row>
    <row r="6458" spans="1:22">
      <c r="A6458" s="4">
        <v>4244576</v>
      </c>
      <c r="B6458" t="s">
        <v>265</v>
      </c>
      <c r="C6458" s="4">
        <v>21977919</v>
      </c>
      <c r="D6458" t="s">
        <v>266</v>
      </c>
      <c r="E6458" t="s">
        <v>267</v>
      </c>
      <c r="F6458" s="4">
        <v>10040</v>
      </c>
      <c r="G6458" s="13" t="s">
        <v>124</v>
      </c>
      <c r="H6458" s="13" t="s">
        <v>125</v>
      </c>
      <c r="I6458" s="1">
        <v>408544</v>
      </c>
      <c r="J6458" s="1">
        <v>-7393091</v>
      </c>
      <c r="K6458" t="s">
        <v>268</v>
      </c>
      <c r="L6458" s="20">
        <v>41</v>
      </c>
      <c r="M6458" s="4">
        <v>1</v>
      </c>
      <c r="N6458" s="4">
        <v>1</v>
      </c>
      <c r="O6458" s="2">
        <v>42160</v>
      </c>
      <c r="P6458" s="3">
        <v>0.02</v>
      </c>
      <c r="Q6458" s="4">
        <v>1</v>
      </c>
      <c r="R6458" s="3">
        <v>5.6</v>
      </c>
      <c r="S64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8" t="str">
        <f>IF(AIRBNB[[#This Row],[RUIDO(dB)]]&lt;=4,"Silencioso",IF(AIRBNB[[#This Row],[RUIDO(dB)]]&lt;=5.5,"Poco Ruidoso","Ruidoso"))</f>
        <v>Ruidoso</v>
      </c>
      <c r="U6458" t="str">
        <f>IF(AND(AIRBNB[[#This Row],[PRECIO]]&lt;50,AIRBNB[[#This Row],[MIN_NOCHES]]&gt;3),"Dentro del presupuesto","No considerar")</f>
        <v>No considerar</v>
      </c>
      <c r="V6458" t="str">
        <f>VLOOKUP(AIRBNB[[#This Row],[HOST_ID]],Super_host[],5,FALSE)</f>
        <v>Host</v>
      </c>
    </row>
    <row r="6459" spans="1:22">
      <c r="A6459" s="4">
        <v>2618288</v>
      </c>
      <c r="B6459" t="s">
        <v>16456</v>
      </c>
      <c r="C6459" s="4">
        <v>13408910</v>
      </c>
      <c r="D6459" t="s">
        <v>16457</v>
      </c>
      <c r="E6459" t="s">
        <v>16458</v>
      </c>
      <c r="F6459" s="4">
        <v>10452</v>
      </c>
      <c r="G6459" s="13" t="s">
        <v>16360</v>
      </c>
      <c r="H6459" s="13" t="s">
        <v>16397</v>
      </c>
      <c r="I6459" s="1">
        <v>4083012</v>
      </c>
      <c r="J6459" s="1">
        <v>-7392714</v>
      </c>
      <c r="K6459" t="s">
        <v>40</v>
      </c>
      <c r="L6459" s="20">
        <v>41</v>
      </c>
      <c r="M6459" s="4">
        <v>2</v>
      </c>
      <c r="N6459" s="4">
        <v>12</v>
      </c>
      <c r="O6459" s="2">
        <v>43101</v>
      </c>
      <c r="P6459" s="3">
        <v>0.35</v>
      </c>
      <c r="Q6459" s="4">
        <v>5</v>
      </c>
      <c r="R6459" s="3">
        <v>7.84</v>
      </c>
      <c r="S64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59" t="str">
        <f>IF(AIRBNB[[#This Row],[RUIDO(dB)]]&lt;=4,"Silencioso",IF(AIRBNB[[#This Row],[RUIDO(dB)]]&lt;=5.5,"Poco Ruidoso","Ruidoso"))</f>
        <v>Ruidoso</v>
      </c>
      <c r="U6459" t="str">
        <f>IF(AND(AIRBNB[[#This Row],[PRECIO]]&lt;50,AIRBNB[[#This Row],[MIN_NOCHES]]&gt;3),"Dentro del presupuesto","No considerar")</f>
        <v>No considerar</v>
      </c>
      <c r="V6459" t="str">
        <f>VLOOKUP(AIRBNB[[#This Row],[HOST_ID]],Super_host[],5,FALSE)</f>
        <v>Host</v>
      </c>
    </row>
    <row r="6460" spans="1:22">
      <c r="A6460" s="4">
        <v>1830244</v>
      </c>
      <c r="B6460" t="s">
        <v>10692</v>
      </c>
      <c r="C6460" s="4">
        <v>5309364</v>
      </c>
      <c r="D6460" t="s">
        <v>839</v>
      </c>
      <c r="E6460" t="s">
        <v>10693</v>
      </c>
      <c r="F6460" s="4">
        <v>11207</v>
      </c>
      <c r="G6460" s="13" t="s">
        <v>4662</v>
      </c>
      <c r="H6460" s="13" t="s">
        <v>9274</v>
      </c>
      <c r="I6460" s="1">
        <v>4068135</v>
      </c>
      <c r="J6460" s="1">
        <v>-739046</v>
      </c>
      <c r="K6460" t="s">
        <v>40</v>
      </c>
      <c r="L6460" s="20">
        <v>41</v>
      </c>
      <c r="M6460" s="4">
        <v>3</v>
      </c>
      <c r="N6460" s="4">
        <v>7</v>
      </c>
      <c r="O6460" s="2">
        <v>42982</v>
      </c>
      <c r="P6460" s="3">
        <v>0.11</v>
      </c>
      <c r="Q6460" s="4">
        <v>1</v>
      </c>
      <c r="R6460" s="3">
        <v>6.9</v>
      </c>
      <c r="S64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0" t="str">
        <f>IF(AIRBNB[[#This Row],[RUIDO(dB)]]&lt;=4,"Silencioso",IF(AIRBNB[[#This Row],[RUIDO(dB)]]&lt;=5.5,"Poco Ruidoso","Ruidoso"))</f>
        <v>Ruidoso</v>
      </c>
      <c r="U6460" t="str">
        <f>IF(AND(AIRBNB[[#This Row],[PRECIO]]&lt;50,AIRBNB[[#This Row],[MIN_NOCHES]]&gt;3),"Dentro del presupuesto","No considerar")</f>
        <v>No considerar</v>
      </c>
      <c r="V6460" t="str">
        <f>VLOOKUP(AIRBNB[[#This Row],[HOST_ID]],Super_host[],5,FALSE)</f>
        <v>Host</v>
      </c>
    </row>
    <row r="6461" spans="1:22">
      <c r="A6461" s="4">
        <v>535352</v>
      </c>
      <c r="B6461" t="s">
        <v>3904</v>
      </c>
      <c r="C6461" s="4">
        <v>2630351</v>
      </c>
      <c r="D6461" t="s">
        <v>523</v>
      </c>
      <c r="E6461" t="s">
        <v>3905</v>
      </c>
      <c r="F6461" s="4">
        <v>10025</v>
      </c>
      <c r="G6461" s="13" t="s">
        <v>124</v>
      </c>
      <c r="H6461" s="13" t="s">
        <v>168</v>
      </c>
      <c r="I6461" s="1">
        <v>4079358</v>
      </c>
      <c r="J6461" s="1">
        <v>-7397043</v>
      </c>
      <c r="K6461" t="s">
        <v>5</v>
      </c>
      <c r="L6461" s="20">
        <v>41</v>
      </c>
      <c r="M6461" s="4">
        <v>3</v>
      </c>
      <c r="N6461" s="4">
        <v>36</v>
      </c>
      <c r="O6461" s="2">
        <v>43648</v>
      </c>
      <c r="P6461" s="3">
        <v>0.5</v>
      </c>
      <c r="Q6461" s="4">
        <v>1</v>
      </c>
      <c r="R6461" s="3">
        <v>5.6</v>
      </c>
      <c r="S64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1" t="str">
        <f>IF(AIRBNB[[#This Row],[RUIDO(dB)]]&lt;=4,"Silencioso",IF(AIRBNB[[#This Row],[RUIDO(dB)]]&lt;=5.5,"Poco Ruidoso","Ruidoso"))</f>
        <v>Ruidoso</v>
      </c>
      <c r="U6461" t="str">
        <f>IF(AND(AIRBNB[[#This Row],[PRECIO]]&lt;50,AIRBNB[[#This Row],[MIN_NOCHES]]&gt;3),"Dentro del presupuesto","No considerar")</f>
        <v>No considerar</v>
      </c>
      <c r="V6461" t="str">
        <f>VLOOKUP(AIRBNB[[#This Row],[HOST_ID]],Super_host[],5,FALSE)</f>
        <v>Host</v>
      </c>
    </row>
    <row r="6462" spans="1:22">
      <c r="A6462" s="4">
        <v>1221517</v>
      </c>
      <c r="B6462" t="s">
        <v>1557</v>
      </c>
      <c r="C6462" s="4">
        <v>2559004</v>
      </c>
      <c r="D6462" t="s">
        <v>647</v>
      </c>
      <c r="E6462" t="s">
        <v>1558</v>
      </c>
      <c r="F6462" s="4">
        <v>10035</v>
      </c>
      <c r="G6462" s="13" t="s">
        <v>124</v>
      </c>
      <c r="H6462" s="13" t="s">
        <v>219</v>
      </c>
      <c r="I6462" s="1">
        <v>408035</v>
      </c>
      <c r="J6462" s="1">
        <v>-7394041</v>
      </c>
      <c r="K6462" t="s">
        <v>40</v>
      </c>
      <c r="L6462" s="20">
        <v>41</v>
      </c>
      <c r="M6462" s="4">
        <v>30</v>
      </c>
      <c r="N6462" s="4">
        <v>4</v>
      </c>
      <c r="O6462" s="2">
        <v>43282</v>
      </c>
      <c r="P6462" s="3">
        <v>0.09</v>
      </c>
      <c r="Q6462" s="4">
        <v>1</v>
      </c>
      <c r="R6462" s="3">
        <v>5.6</v>
      </c>
      <c r="S64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2" t="str">
        <f>IF(AIRBNB[[#This Row],[RUIDO(dB)]]&lt;=4,"Silencioso",IF(AIRBNB[[#This Row],[RUIDO(dB)]]&lt;=5.5,"Poco Ruidoso","Ruidoso"))</f>
        <v>Ruidoso</v>
      </c>
      <c r="U6462" t="str">
        <f>IF(AND(AIRBNB[[#This Row],[PRECIO]]&lt;50,AIRBNB[[#This Row],[MIN_NOCHES]]&gt;3),"Dentro del presupuesto","No considerar")</f>
        <v>Dentro del presupuesto</v>
      </c>
      <c r="V6462" t="str">
        <f>VLOOKUP(AIRBNB[[#This Row],[HOST_ID]],Super_host[],5,FALSE)</f>
        <v>Host</v>
      </c>
    </row>
    <row r="6463" spans="1:22">
      <c r="A6463" s="4">
        <v>472546</v>
      </c>
      <c r="B6463" t="s">
        <v>10136</v>
      </c>
      <c r="C6463" s="4">
        <v>1600988</v>
      </c>
      <c r="D6463" t="s">
        <v>10137</v>
      </c>
      <c r="E6463" t="s">
        <v>10138</v>
      </c>
      <c r="F6463" s="4">
        <v>11237</v>
      </c>
      <c r="G6463" s="13" t="s">
        <v>4662</v>
      </c>
      <c r="H6463" s="13" t="s">
        <v>9274</v>
      </c>
      <c r="I6463" s="1">
        <v>406933</v>
      </c>
      <c r="J6463" s="1">
        <v>-7390823</v>
      </c>
      <c r="K6463" t="s">
        <v>5</v>
      </c>
      <c r="L6463" s="20">
        <v>41</v>
      </c>
      <c r="M6463" s="4">
        <v>15</v>
      </c>
      <c r="N6463" s="4">
        <v>5</v>
      </c>
      <c r="O6463" s="2">
        <v>43469</v>
      </c>
      <c r="P6463" s="3">
        <v>0.06</v>
      </c>
      <c r="Q6463" s="4">
        <v>1</v>
      </c>
      <c r="R6463" s="3">
        <v>6.9</v>
      </c>
      <c r="S64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3" t="str">
        <f>IF(AIRBNB[[#This Row],[RUIDO(dB)]]&lt;=4,"Silencioso",IF(AIRBNB[[#This Row],[RUIDO(dB)]]&lt;=5.5,"Poco Ruidoso","Ruidoso"))</f>
        <v>Ruidoso</v>
      </c>
      <c r="U6463" t="str">
        <f>IF(AND(AIRBNB[[#This Row],[PRECIO]]&lt;50,AIRBNB[[#This Row],[MIN_NOCHES]]&gt;3),"Dentro del presupuesto","No considerar")</f>
        <v>Dentro del presupuesto</v>
      </c>
      <c r="V6463" t="str">
        <f>VLOOKUP(AIRBNB[[#This Row],[HOST_ID]],Super_host[],5,FALSE)</f>
        <v>Host</v>
      </c>
    </row>
    <row r="6464" spans="1:22">
      <c r="A6464" s="4">
        <v>205735</v>
      </c>
      <c r="B6464" t="s">
        <v>12791</v>
      </c>
      <c r="C6464" s="4">
        <v>1011426</v>
      </c>
      <c r="D6464" t="s">
        <v>737</v>
      </c>
      <c r="E6464" t="s">
        <v>12792</v>
      </c>
      <c r="F6464" s="4">
        <v>11207</v>
      </c>
      <c r="G6464" s="13" t="s">
        <v>4662</v>
      </c>
      <c r="H6464" s="13" t="s">
        <v>9274</v>
      </c>
      <c r="I6464" s="1">
        <v>4068364</v>
      </c>
      <c r="J6464" s="1">
        <v>-7391076</v>
      </c>
      <c r="K6464" t="s">
        <v>40</v>
      </c>
      <c r="L6464" s="20">
        <v>41</v>
      </c>
      <c r="M6464" s="4">
        <v>2</v>
      </c>
      <c r="N6464" s="4">
        <v>55</v>
      </c>
      <c r="O6464" s="2">
        <v>43585</v>
      </c>
      <c r="P6464" s="3">
        <v>0.59</v>
      </c>
      <c r="Q6464" s="4">
        <v>1</v>
      </c>
      <c r="R6464" s="3">
        <v>6.9</v>
      </c>
      <c r="S64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4" t="str">
        <f>IF(AIRBNB[[#This Row],[RUIDO(dB)]]&lt;=4,"Silencioso",IF(AIRBNB[[#This Row],[RUIDO(dB)]]&lt;=5.5,"Poco Ruidoso","Ruidoso"))</f>
        <v>Ruidoso</v>
      </c>
      <c r="U6464" t="str">
        <f>IF(AND(AIRBNB[[#This Row],[PRECIO]]&lt;50,AIRBNB[[#This Row],[MIN_NOCHES]]&gt;3),"Dentro del presupuesto","No considerar")</f>
        <v>No considerar</v>
      </c>
      <c r="V6464" t="str">
        <f>VLOOKUP(AIRBNB[[#This Row],[HOST_ID]],Super_host[],5,FALSE)</f>
        <v>Host</v>
      </c>
    </row>
    <row r="6465" spans="1:22">
      <c r="A6465" s="4">
        <v>6403485</v>
      </c>
      <c r="B6465" t="s">
        <v>699</v>
      </c>
      <c r="C6465" s="4">
        <v>33394459</v>
      </c>
      <c r="D6465" t="s">
        <v>700</v>
      </c>
      <c r="E6465" t="s">
        <v>701</v>
      </c>
      <c r="F6465" s="4">
        <v>10026</v>
      </c>
      <c r="G6465" s="13" t="s">
        <v>124</v>
      </c>
      <c r="H6465" s="13" t="s">
        <v>148</v>
      </c>
      <c r="I6465" s="1">
        <v>4080645</v>
      </c>
      <c r="J6465" s="1">
        <v>-7395261</v>
      </c>
      <c r="K6465" t="s">
        <v>5</v>
      </c>
      <c r="L6465" s="20">
        <v>40</v>
      </c>
      <c r="M6465" s="4">
        <v>14</v>
      </c>
      <c r="N6465" s="4">
        <v>2</v>
      </c>
      <c r="O6465" s="2">
        <v>42376</v>
      </c>
      <c r="P6465" s="3">
        <v>0.04</v>
      </c>
      <c r="Q6465" s="4">
        <v>1</v>
      </c>
      <c r="R6465" s="3">
        <v>5.6</v>
      </c>
      <c r="S64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5" t="str">
        <f>IF(AIRBNB[[#This Row],[RUIDO(dB)]]&lt;=4,"Silencioso",IF(AIRBNB[[#This Row],[RUIDO(dB)]]&lt;=5.5,"Poco Ruidoso","Ruidoso"))</f>
        <v>Ruidoso</v>
      </c>
      <c r="U6465" t="str">
        <f>IF(AND(AIRBNB[[#This Row],[PRECIO]]&lt;50,AIRBNB[[#This Row],[MIN_NOCHES]]&gt;3),"Dentro del presupuesto","No considerar")</f>
        <v>Dentro del presupuesto</v>
      </c>
      <c r="V6465" t="str">
        <f>VLOOKUP(AIRBNB[[#This Row],[HOST_ID]],Super_host[],5,FALSE)</f>
        <v>Host</v>
      </c>
    </row>
    <row r="6466" spans="1:22">
      <c r="A6466" s="4">
        <v>6376345</v>
      </c>
      <c r="B6466" t="s">
        <v>917</v>
      </c>
      <c r="C6466" s="4">
        <v>33232851</v>
      </c>
      <c r="D6466" t="s">
        <v>918</v>
      </c>
      <c r="E6466" t="s">
        <v>919</v>
      </c>
      <c r="F6466" s="4">
        <v>10463</v>
      </c>
      <c r="G6466" s="13" t="s">
        <v>124</v>
      </c>
      <c r="H6466" s="13" t="s">
        <v>348</v>
      </c>
      <c r="I6466" s="1">
        <v>4087494</v>
      </c>
      <c r="J6466" s="1">
        <v>-7391057</v>
      </c>
      <c r="K6466" t="s">
        <v>5</v>
      </c>
      <c r="L6466" s="20">
        <v>40</v>
      </c>
      <c r="M6466" s="4">
        <v>3</v>
      </c>
      <c r="N6466" s="4">
        <v>2</v>
      </c>
      <c r="O6466" s="2">
        <v>42401</v>
      </c>
      <c r="P6466" s="3">
        <v>0.05</v>
      </c>
      <c r="Q6466" s="4">
        <v>1</v>
      </c>
      <c r="R6466" s="3">
        <v>5.6</v>
      </c>
      <c r="S64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6" t="str">
        <f>IF(AIRBNB[[#This Row],[RUIDO(dB)]]&lt;=4,"Silencioso",IF(AIRBNB[[#This Row],[RUIDO(dB)]]&lt;=5.5,"Poco Ruidoso","Ruidoso"))</f>
        <v>Ruidoso</v>
      </c>
      <c r="U6466" t="str">
        <f>IF(AND(AIRBNB[[#This Row],[PRECIO]]&lt;50,AIRBNB[[#This Row],[MIN_NOCHES]]&gt;3),"Dentro del presupuesto","No considerar")</f>
        <v>No considerar</v>
      </c>
      <c r="V6466" t="str">
        <f>VLOOKUP(AIRBNB[[#This Row],[HOST_ID]],Super_host[],5,FALSE)</f>
        <v>Host</v>
      </c>
    </row>
    <row r="6467" spans="1:22">
      <c r="A6467" s="4">
        <v>6181131</v>
      </c>
      <c r="B6467" t="s">
        <v>36</v>
      </c>
      <c r="C6467" s="4">
        <v>32060911</v>
      </c>
      <c r="D6467" t="s">
        <v>37</v>
      </c>
      <c r="E6467" t="s">
        <v>38</v>
      </c>
      <c r="F6467" s="4">
        <v>10310</v>
      </c>
      <c r="G6467" s="13" t="s">
        <v>3</v>
      </c>
      <c r="H6467" s="13" t="s">
        <v>39</v>
      </c>
      <c r="I6467" s="1">
        <v>4063438</v>
      </c>
      <c r="J6467" s="1">
        <v>-7411518</v>
      </c>
      <c r="K6467" t="s">
        <v>40</v>
      </c>
      <c r="L6467" s="20">
        <v>40</v>
      </c>
      <c r="M6467" s="4">
        <v>30</v>
      </c>
      <c r="N6467" s="4">
        <v>6</v>
      </c>
      <c r="O6467" s="2">
        <v>43555</v>
      </c>
      <c r="P6467" s="3">
        <v>0.12</v>
      </c>
      <c r="Q6467" s="4">
        <v>1</v>
      </c>
      <c r="R6467" s="3">
        <v>5.19</v>
      </c>
      <c r="S6467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467" t="str">
        <f>IF(AIRBNB[[#This Row],[RUIDO(dB)]]&lt;=4,"Silencioso",IF(AIRBNB[[#This Row],[RUIDO(dB)]]&lt;=5.5,"Poco Ruidoso","Ruidoso"))</f>
        <v>Poco Ruidoso</v>
      </c>
      <c r="U6467" t="str">
        <f>IF(AND(AIRBNB[[#This Row],[PRECIO]]&lt;50,AIRBNB[[#This Row],[MIN_NOCHES]]&gt;3),"Dentro del presupuesto","No considerar")</f>
        <v>Dentro del presupuesto</v>
      </c>
      <c r="V6467" t="str">
        <f>VLOOKUP(AIRBNB[[#This Row],[HOST_ID]],Super_host[],5,FALSE)</f>
        <v>Host</v>
      </c>
    </row>
    <row r="6468" spans="1:22">
      <c r="A6468" s="4">
        <v>6540907</v>
      </c>
      <c r="B6468" t="s">
        <v>14689</v>
      </c>
      <c r="C6468" s="4">
        <v>31298029</v>
      </c>
      <c r="D6468" t="s">
        <v>1045</v>
      </c>
      <c r="E6468" t="s">
        <v>14690</v>
      </c>
      <c r="F6468" s="4">
        <v>11238</v>
      </c>
      <c r="G6468" s="13" t="s">
        <v>4662</v>
      </c>
      <c r="H6468" s="13" t="s">
        <v>9222</v>
      </c>
      <c r="I6468" s="1">
        <v>4068626</v>
      </c>
      <c r="J6468" s="1">
        <v>-7397138</v>
      </c>
      <c r="K6468" t="s">
        <v>40</v>
      </c>
      <c r="L6468" s="20">
        <v>40</v>
      </c>
      <c r="M6468" s="4">
        <v>2</v>
      </c>
      <c r="N6468" s="4">
        <v>124</v>
      </c>
      <c r="O6468" s="2">
        <v>43631</v>
      </c>
      <c r="P6468" s="3">
        <v>2.5</v>
      </c>
      <c r="Q6468" s="4">
        <v>1</v>
      </c>
      <c r="R6468" s="3">
        <v>6.9</v>
      </c>
      <c r="S64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8" t="str">
        <f>IF(AIRBNB[[#This Row],[RUIDO(dB)]]&lt;=4,"Silencioso",IF(AIRBNB[[#This Row],[RUIDO(dB)]]&lt;=5.5,"Poco Ruidoso","Ruidoso"))</f>
        <v>Ruidoso</v>
      </c>
      <c r="U6468" t="str">
        <f>IF(AND(AIRBNB[[#This Row],[PRECIO]]&lt;50,AIRBNB[[#This Row],[MIN_NOCHES]]&gt;3),"Dentro del presupuesto","No considerar")</f>
        <v>No considerar</v>
      </c>
      <c r="V6468" t="str">
        <f>VLOOKUP(AIRBNB[[#This Row],[HOST_ID]],Super_host[],5,FALSE)</f>
        <v>Host</v>
      </c>
    </row>
    <row r="6469" spans="1:22">
      <c r="A6469" s="4">
        <v>5833530</v>
      </c>
      <c r="B6469" t="s">
        <v>15372</v>
      </c>
      <c r="C6469" s="4">
        <v>30280316</v>
      </c>
      <c r="D6469" t="s">
        <v>9929</v>
      </c>
      <c r="E6469" t="s">
        <v>15373</v>
      </c>
      <c r="F6469" s="4">
        <v>11221</v>
      </c>
      <c r="G6469" s="13" t="s">
        <v>4662</v>
      </c>
      <c r="H6469" s="13" t="s">
        <v>9230</v>
      </c>
      <c r="I6469" s="1">
        <v>4068828</v>
      </c>
      <c r="J6469" s="1">
        <v>-7392056</v>
      </c>
      <c r="K6469" t="s">
        <v>40</v>
      </c>
      <c r="L6469" s="20">
        <v>40</v>
      </c>
      <c r="M6469" s="4">
        <v>1</v>
      </c>
      <c r="N6469" s="4">
        <v>0</v>
      </c>
      <c r="O6469" s="2">
        <v>43646</v>
      </c>
      <c r="P6469" s="3">
        <v>1.93</v>
      </c>
      <c r="Q6469" s="4">
        <v>1</v>
      </c>
      <c r="R6469" s="3">
        <v>6.9</v>
      </c>
      <c r="S64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69" t="str">
        <f>IF(AIRBNB[[#This Row],[RUIDO(dB)]]&lt;=4,"Silencioso",IF(AIRBNB[[#This Row],[RUIDO(dB)]]&lt;=5.5,"Poco Ruidoso","Ruidoso"))</f>
        <v>Ruidoso</v>
      </c>
      <c r="U6469" t="str">
        <f>IF(AND(AIRBNB[[#This Row],[PRECIO]]&lt;50,AIRBNB[[#This Row],[MIN_NOCHES]]&gt;3),"Dentro del presupuesto","No considerar")</f>
        <v>No considerar</v>
      </c>
      <c r="V6469" t="str">
        <f>VLOOKUP(AIRBNB[[#This Row],[HOST_ID]],Super_host[],5,FALSE)</f>
        <v>Host</v>
      </c>
    </row>
    <row r="6470" spans="1:22">
      <c r="A6470" s="4">
        <v>5695566</v>
      </c>
      <c r="B6470" t="s">
        <v>9761</v>
      </c>
      <c r="C6470" s="4">
        <v>29528182</v>
      </c>
      <c r="D6470" t="s">
        <v>9762</v>
      </c>
      <c r="E6470" t="s">
        <v>9763</v>
      </c>
      <c r="F6470" s="4">
        <v>11208</v>
      </c>
      <c r="G6470" s="13" t="s">
        <v>4662</v>
      </c>
      <c r="H6470" s="13" t="s">
        <v>9230</v>
      </c>
      <c r="I6470" s="1">
        <v>406792</v>
      </c>
      <c r="J6470" s="1">
        <v>-7395358</v>
      </c>
      <c r="K6470" t="s">
        <v>40</v>
      </c>
      <c r="L6470" s="20">
        <v>40</v>
      </c>
      <c r="M6470" s="4">
        <v>10</v>
      </c>
      <c r="N6470" s="4">
        <v>2</v>
      </c>
      <c r="O6470" s="2">
        <v>42102</v>
      </c>
      <c r="P6470" s="3">
        <v>0.04</v>
      </c>
      <c r="Q6470" s="4">
        <v>1</v>
      </c>
      <c r="R6470" s="3">
        <v>6.9</v>
      </c>
      <c r="S64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0" t="str">
        <f>IF(AIRBNB[[#This Row],[RUIDO(dB)]]&lt;=4,"Silencioso",IF(AIRBNB[[#This Row],[RUIDO(dB)]]&lt;=5.5,"Poco Ruidoso","Ruidoso"))</f>
        <v>Ruidoso</v>
      </c>
      <c r="U6470" t="str">
        <f>IF(AND(AIRBNB[[#This Row],[PRECIO]]&lt;50,AIRBNB[[#This Row],[MIN_NOCHES]]&gt;3),"Dentro del presupuesto","No considerar")</f>
        <v>Dentro del presupuesto</v>
      </c>
      <c r="V6470" t="str">
        <f>VLOOKUP(AIRBNB[[#This Row],[HOST_ID]],Super_host[],5,FALSE)</f>
        <v>Host</v>
      </c>
    </row>
    <row r="6471" spans="1:22">
      <c r="A6471" s="4">
        <v>5590400</v>
      </c>
      <c r="B6471" t="s">
        <v>6655</v>
      </c>
      <c r="C6471" s="4">
        <v>28984530</v>
      </c>
      <c r="D6471" t="s">
        <v>6656</v>
      </c>
      <c r="E6471" t="s">
        <v>6657</v>
      </c>
      <c r="F6471" s="4">
        <v>10027</v>
      </c>
      <c r="G6471" s="13" t="s">
        <v>124</v>
      </c>
      <c r="H6471" s="13" t="s">
        <v>148</v>
      </c>
      <c r="I6471" s="1">
        <v>4081251</v>
      </c>
      <c r="J6471" s="1">
        <v>-7395102</v>
      </c>
      <c r="K6471" t="s">
        <v>5</v>
      </c>
      <c r="L6471" s="20">
        <v>40</v>
      </c>
      <c r="M6471" s="4">
        <v>6</v>
      </c>
      <c r="N6471" s="4">
        <v>0</v>
      </c>
      <c r="O6471" s="2">
        <v>43626</v>
      </c>
      <c r="P6471" s="3">
        <v>0.02</v>
      </c>
      <c r="Q6471" s="4">
        <v>1</v>
      </c>
      <c r="R6471" s="3">
        <v>5.6</v>
      </c>
      <c r="S64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1" t="str">
        <f>IF(AIRBNB[[#This Row],[RUIDO(dB)]]&lt;=4,"Silencioso",IF(AIRBNB[[#This Row],[RUIDO(dB)]]&lt;=5.5,"Poco Ruidoso","Ruidoso"))</f>
        <v>Ruidoso</v>
      </c>
      <c r="U6471" t="str">
        <f>IF(AND(AIRBNB[[#This Row],[PRECIO]]&lt;50,AIRBNB[[#This Row],[MIN_NOCHES]]&gt;3),"Dentro del presupuesto","No considerar")</f>
        <v>Dentro del presupuesto</v>
      </c>
      <c r="V6471" t="str">
        <f>VLOOKUP(AIRBNB[[#This Row],[HOST_ID]],Super_host[],5,FALSE)</f>
        <v>Host</v>
      </c>
    </row>
    <row r="6472" spans="1:22">
      <c r="A6472" s="4">
        <v>6660373</v>
      </c>
      <c r="B6472" t="s">
        <v>5258</v>
      </c>
      <c r="C6472" s="4">
        <v>25812962</v>
      </c>
      <c r="D6472" t="s">
        <v>5188</v>
      </c>
      <c r="E6472" t="s">
        <v>5147</v>
      </c>
      <c r="F6472" s="4">
        <v>10029</v>
      </c>
      <c r="G6472" s="13" t="s">
        <v>124</v>
      </c>
      <c r="H6472" s="13" t="s">
        <v>219</v>
      </c>
      <c r="I6472" s="1">
        <v>4079131</v>
      </c>
      <c r="J6472" s="1">
        <v>-7394344</v>
      </c>
      <c r="K6472" t="s">
        <v>40</v>
      </c>
      <c r="L6472" s="20">
        <v>40</v>
      </c>
      <c r="M6472" s="4">
        <v>1</v>
      </c>
      <c r="N6472" s="4">
        <v>62</v>
      </c>
      <c r="O6472" s="2">
        <v>43651</v>
      </c>
      <c r="P6472" s="3">
        <v>1.35</v>
      </c>
      <c r="Q6472" s="4">
        <v>1</v>
      </c>
      <c r="R6472" s="3">
        <v>5.6</v>
      </c>
      <c r="S64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2" t="str">
        <f>IF(AIRBNB[[#This Row],[RUIDO(dB)]]&lt;=4,"Silencioso",IF(AIRBNB[[#This Row],[RUIDO(dB)]]&lt;=5.5,"Poco Ruidoso","Ruidoso"))</f>
        <v>Ruidoso</v>
      </c>
      <c r="U6472" t="str">
        <f>IF(AND(AIRBNB[[#This Row],[PRECIO]]&lt;50,AIRBNB[[#This Row],[MIN_NOCHES]]&gt;3),"Dentro del presupuesto","No considerar")</f>
        <v>No considerar</v>
      </c>
      <c r="V6472" t="str">
        <f>VLOOKUP(AIRBNB[[#This Row],[HOST_ID]],Super_host[],5,FALSE)</f>
        <v>Host</v>
      </c>
    </row>
    <row r="6473" spans="1:22">
      <c r="A6473" s="4">
        <v>4958223</v>
      </c>
      <c r="B6473" t="s">
        <v>6522</v>
      </c>
      <c r="C6473" s="4">
        <v>25517905</v>
      </c>
      <c r="D6473" t="s">
        <v>6285</v>
      </c>
      <c r="E6473" t="s">
        <v>2849</v>
      </c>
      <c r="F6473" s="4">
        <v>10025</v>
      </c>
      <c r="G6473" s="13" t="s">
        <v>124</v>
      </c>
      <c r="H6473" s="13" t="s">
        <v>168</v>
      </c>
      <c r="I6473" s="1">
        <v>407962</v>
      </c>
      <c r="J6473" s="1">
        <v>-7396156</v>
      </c>
      <c r="K6473" t="s">
        <v>40</v>
      </c>
      <c r="L6473" s="20">
        <v>40</v>
      </c>
      <c r="M6473" s="4">
        <v>1</v>
      </c>
      <c r="N6473" s="4">
        <v>277</v>
      </c>
      <c r="O6473" s="2">
        <v>43639</v>
      </c>
      <c r="P6473" s="3">
        <v>5.44</v>
      </c>
      <c r="Q6473" s="4">
        <v>1</v>
      </c>
      <c r="R6473" s="3">
        <v>5.6</v>
      </c>
      <c r="S64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3" t="str">
        <f>IF(AIRBNB[[#This Row],[RUIDO(dB)]]&lt;=4,"Silencioso",IF(AIRBNB[[#This Row],[RUIDO(dB)]]&lt;=5.5,"Poco Ruidoso","Ruidoso"))</f>
        <v>Ruidoso</v>
      </c>
      <c r="U6473" t="str">
        <f>IF(AND(AIRBNB[[#This Row],[PRECIO]]&lt;50,AIRBNB[[#This Row],[MIN_NOCHES]]&gt;3),"Dentro del presupuesto","No considerar")</f>
        <v>No considerar</v>
      </c>
      <c r="V6473" t="str">
        <f>VLOOKUP(AIRBNB[[#This Row],[HOST_ID]],Super_host[],5,FALSE)</f>
        <v>Host</v>
      </c>
    </row>
    <row r="6474" spans="1:22">
      <c r="A6474" s="4">
        <v>4904582</v>
      </c>
      <c r="B6474" t="s">
        <v>16389</v>
      </c>
      <c r="C6474" s="4">
        <v>25249481</v>
      </c>
      <c r="D6474" t="s">
        <v>481</v>
      </c>
      <c r="E6474" t="s">
        <v>16390</v>
      </c>
      <c r="F6474" s="4">
        <v>10457</v>
      </c>
      <c r="G6474" s="13" t="s">
        <v>16360</v>
      </c>
      <c r="H6474" s="13" t="s">
        <v>16391</v>
      </c>
      <c r="I6474" s="1">
        <v>4085062</v>
      </c>
      <c r="J6474" s="1">
        <v>-7390251</v>
      </c>
      <c r="K6474" t="s">
        <v>40</v>
      </c>
      <c r="L6474" s="20">
        <v>40</v>
      </c>
      <c r="M6474" s="4">
        <v>14</v>
      </c>
      <c r="N6474" s="4">
        <v>5</v>
      </c>
      <c r="O6474" s="2">
        <v>42903</v>
      </c>
      <c r="P6474" s="3">
        <v>0.13</v>
      </c>
      <c r="Q6474" s="4">
        <v>5</v>
      </c>
      <c r="R6474" s="3">
        <v>7.84</v>
      </c>
      <c r="S64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4" t="str">
        <f>IF(AIRBNB[[#This Row],[RUIDO(dB)]]&lt;=4,"Silencioso",IF(AIRBNB[[#This Row],[RUIDO(dB)]]&lt;=5.5,"Poco Ruidoso","Ruidoso"))</f>
        <v>Ruidoso</v>
      </c>
      <c r="U6474" t="str">
        <f>IF(AND(AIRBNB[[#This Row],[PRECIO]]&lt;50,AIRBNB[[#This Row],[MIN_NOCHES]]&gt;3),"Dentro del presupuesto","No considerar")</f>
        <v>Dentro del presupuesto</v>
      </c>
      <c r="V6474" t="str">
        <f>VLOOKUP(AIRBNB[[#This Row],[HOST_ID]],Super_host[],5,FALSE)</f>
        <v>Host</v>
      </c>
    </row>
    <row r="6475" spans="1:22">
      <c r="A6475" s="4">
        <v>4892675</v>
      </c>
      <c r="B6475" t="s">
        <v>9088</v>
      </c>
      <c r="C6475" s="4">
        <v>25175433</v>
      </c>
      <c r="D6475" t="s">
        <v>3594</v>
      </c>
      <c r="E6475" t="s">
        <v>9089</v>
      </c>
      <c r="F6475" s="4">
        <v>11385</v>
      </c>
      <c r="G6475" s="13" t="s">
        <v>7897</v>
      </c>
      <c r="H6475" s="13" t="s">
        <v>7937</v>
      </c>
      <c r="I6475" s="1">
        <v>4069958</v>
      </c>
      <c r="J6475" s="1">
        <v>-7390825</v>
      </c>
      <c r="K6475" t="s">
        <v>40</v>
      </c>
      <c r="L6475" s="20">
        <v>40</v>
      </c>
      <c r="M6475" s="4">
        <v>3</v>
      </c>
      <c r="N6475" s="4">
        <v>0</v>
      </c>
      <c r="O6475" s="2">
        <v>43534</v>
      </c>
      <c r="P6475" s="3">
        <v>0.15</v>
      </c>
      <c r="Q6475" s="4">
        <v>5</v>
      </c>
      <c r="R6475" s="3">
        <v>6.24</v>
      </c>
      <c r="S64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5" t="str">
        <f>IF(AIRBNB[[#This Row],[RUIDO(dB)]]&lt;=4,"Silencioso",IF(AIRBNB[[#This Row],[RUIDO(dB)]]&lt;=5.5,"Poco Ruidoso","Ruidoso"))</f>
        <v>Ruidoso</v>
      </c>
      <c r="U6475" t="str">
        <f>IF(AND(AIRBNB[[#This Row],[PRECIO]]&lt;50,AIRBNB[[#This Row],[MIN_NOCHES]]&gt;3),"Dentro del presupuesto","No considerar")</f>
        <v>No considerar</v>
      </c>
      <c r="V6475" t="str">
        <f>VLOOKUP(AIRBNB[[#This Row],[HOST_ID]],Super_host[],5,FALSE)</f>
        <v>Host</v>
      </c>
    </row>
    <row r="6476" spans="1:22">
      <c r="A6476" s="4">
        <v>4887638</v>
      </c>
      <c r="B6476" t="s">
        <v>8874</v>
      </c>
      <c r="C6476" s="4">
        <v>25145883</v>
      </c>
      <c r="D6476" t="s">
        <v>8875</v>
      </c>
      <c r="E6476" t="s">
        <v>8876</v>
      </c>
      <c r="F6476" s="4">
        <v>11377</v>
      </c>
      <c r="G6476" s="13" t="s">
        <v>7897</v>
      </c>
      <c r="H6476" s="13" t="s">
        <v>7923</v>
      </c>
      <c r="I6476" s="1">
        <v>4074461</v>
      </c>
      <c r="J6476" s="1">
        <v>-7391514</v>
      </c>
      <c r="K6476" t="s">
        <v>40</v>
      </c>
      <c r="L6476" s="20">
        <v>40</v>
      </c>
      <c r="M6476" s="4">
        <v>2</v>
      </c>
      <c r="N6476" s="4">
        <v>2</v>
      </c>
      <c r="O6476" s="2">
        <v>43645</v>
      </c>
      <c r="P6476" s="3">
        <v>2</v>
      </c>
      <c r="Q6476" s="4">
        <v>5</v>
      </c>
      <c r="R6476" s="3">
        <v>6.24</v>
      </c>
      <c r="S64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6" t="str">
        <f>IF(AIRBNB[[#This Row],[RUIDO(dB)]]&lt;=4,"Silencioso",IF(AIRBNB[[#This Row],[RUIDO(dB)]]&lt;=5.5,"Poco Ruidoso","Ruidoso"))</f>
        <v>Ruidoso</v>
      </c>
      <c r="U6476" t="str">
        <f>IF(AND(AIRBNB[[#This Row],[PRECIO]]&lt;50,AIRBNB[[#This Row],[MIN_NOCHES]]&gt;3),"Dentro del presupuesto","No considerar")</f>
        <v>No considerar</v>
      </c>
      <c r="V6476" t="str">
        <f>VLOOKUP(AIRBNB[[#This Row],[HOST_ID]],Super_host[],5,FALSE)</f>
        <v>Host</v>
      </c>
    </row>
    <row r="6477" spans="1:22">
      <c r="A6477" s="4">
        <v>4823105</v>
      </c>
      <c r="B6477" t="s">
        <v>3657</v>
      </c>
      <c r="C6477" s="4">
        <v>24835471</v>
      </c>
      <c r="D6477" t="s">
        <v>283</v>
      </c>
      <c r="E6477" t="s">
        <v>3658</v>
      </c>
      <c r="F6477" s="4">
        <v>10032</v>
      </c>
      <c r="G6477" s="13" t="s">
        <v>124</v>
      </c>
      <c r="H6477" s="13" t="s">
        <v>125</v>
      </c>
      <c r="I6477" s="1">
        <v>4084359</v>
      </c>
      <c r="J6477" s="1">
        <v>-7394134</v>
      </c>
      <c r="K6477" t="s">
        <v>40</v>
      </c>
      <c r="L6477" s="20">
        <v>40</v>
      </c>
      <c r="M6477" s="4">
        <v>3</v>
      </c>
      <c r="N6477" s="4">
        <v>23</v>
      </c>
      <c r="O6477" s="2">
        <v>43645</v>
      </c>
      <c r="P6477" s="3">
        <v>0.43</v>
      </c>
      <c r="Q6477" s="4">
        <v>1</v>
      </c>
      <c r="R6477" s="3">
        <v>5.6</v>
      </c>
      <c r="S64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7" t="str">
        <f>IF(AIRBNB[[#This Row],[RUIDO(dB)]]&lt;=4,"Silencioso",IF(AIRBNB[[#This Row],[RUIDO(dB)]]&lt;=5.5,"Poco Ruidoso","Ruidoso"))</f>
        <v>Ruidoso</v>
      </c>
      <c r="U6477" t="str">
        <f>IF(AND(AIRBNB[[#This Row],[PRECIO]]&lt;50,AIRBNB[[#This Row],[MIN_NOCHES]]&gt;3),"Dentro del presupuesto","No considerar")</f>
        <v>No considerar</v>
      </c>
      <c r="V6477" t="str">
        <f>VLOOKUP(AIRBNB[[#This Row],[HOST_ID]],Super_host[],5,FALSE)</f>
        <v>Host</v>
      </c>
    </row>
    <row r="6478" spans="1:22">
      <c r="A6478" s="4">
        <v>4774658</v>
      </c>
      <c r="B6478" t="s">
        <v>6721</v>
      </c>
      <c r="C6478" s="4">
        <v>24625694</v>
      </c>
      <c r="D6478" t="s">
        <v>2610</v>
      </c>
      <c r="E6478" t="s">
        <v>6722</v>
      </c>
      <c r="F6478" s="4">
        <v>10033</v>
      </c>
      <c r="G6478" s="13" t="s">
        <v>124</v>
      </c>
      <c r="H6478" s="13" t="s">
        <v>125</v>
      </c>
      <c r="I6478" s="1">
        <v>4085198</v>
      </c>
      <c r="J6478" s="1">
        <v>-7393108</v>
      </c>
      <c r="K6478" t="s">
        <v>40</v>
      </c>
      <c r="L6478" s="20">
        <v>40</v>
      </c>
      <c r="M6478" s="4">
        <v>1</v>
      </c>
      <c r="N6478" s="4">
        <v>0</v>
      </c>
      <c r="O6478" s="2">
        <v>42302</v>
      </c>
      <c r="P6478" s="3">
        <v>0.24</v>
      </c>
      <c r="Q6478" s="4">
        <v>1</v>
      </c>
      <c r="R6478" s="3">
        <v>5.6</v>
      </c>
      <c r="S64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8" t="str">
        <f>IF(AIRBNB[[#This Row],[RUIDO(dB)]]&lt;=4,"Silencioso",IF(AIRBNB[[#This Row],[RUIDO(dB)]]&lt;=5.5,"Poco Ruidoso","Ruidoso"))</f>
        <v>Ruidoso</v>
      </c>
      <c r="U6478" t="str">
        <f>IF(AND(AIRBNB[[#This Row],[PRECIO]]&lt;50,AIRBNB[[#This Row],[MIN_NOCHES]]&gt;3),"Dentro del presupuesto","No considerar")</f>
        <v>No considerar</v>
      </c>
      <c r="V6478" t="str">
        <f>VLOOKUP(AIRBNB[[#This Row],[HOST_ID]],Super_host[],5,FALSE)</f>
        <v>Host</v>
      </c>
    </row>
    <row r="6479" spans="1:22">
      <c r="A6479" s="4">
        <v>4766582</v>
      </c>
      <c r="B6479" t="s">
        <v>3881</v>
      </c>
      <c r="C6479" s="4">
        <v>24591710</v>
      </c>
      <c r="D6479" t="s">
        <v>3882</v>
      </c>
      <c r="E6479" t="s">
        <v>3883</v>
      </c>
      <c r="F6479" s="4">
        <v>10013</v>
      </c>
      <c r="G6479" s="13" t="s">
        <v>124</v>
      </c>
      <c r="H6479" s="13" t="s">
        <v>164</v>
      </c>
      <c r="I6479" s="1">
        <v>4072494</v>
      </c>
      <c r="J6479" s="1">
        <v>-7400839</v>
      </c>
      <c r="K6479" t="s">
        <v>40</v>
      </c>
      <c r="L6479" s="20">
        <v>40</v>
      </c>
      <c r="M6479" s="4">
        <v>30</v>
      </c>
      <c r="N6479" s="4">
        <v>19</v>
      </c>
      <c r="O6479" s="2">
        <v>42687</v>
      </c>
      <c r="P6479" s="3">
        <v>0.5</v>
      </c>
      <c r="Q6479" s="4">
        <v>1</v>
      </c>
      <c r="R6479" s="3">
        <v>5.6</v>
      </c>
      <c r="S64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79" t="str">
        <f>IF(AIRBNB[[#This Row],[RUIDO(dB)]]&lt;=4,"Silencioso",IF(AIRBNB[[#This Row],[RUIDO(dB)]]&lt;=5.5,"Poco Ruidoso","Ruidoso"))</f>
        <v>Ruidoso</v>
      </c>
      <c r="U6479" t="str">
        <f>IF(AND(AIRBNB[[#This Row],[PRECIO]]&lt;50,AIRBNB[[#This Row],[MIN_NOCHES]]&gt;3),"Dentro del presupuesto","No considerar")</f>
        <v>Dentro del presupuesto</v>
      </c>
      <c r="V6479" t="str">
        <f>VLOOKUP(AIRBNB[[#This Row],[HOST_ID]],Super_host[],5,FALSE)</f>
        <v>Host</v>
      </c>
    </row>
    <row r="6480" spans="1:22">
      <c r="A6480" s="4">
        <v>4738406</v>
      </c>
      <c r="B6480" t="s">
        <v>6728</v>
      </c>
      <c r="C6480" s="4">
        <v>24462091</v>
      </c>
      <c r="D6480" t="s">
        <v>6729</v>
      </c>
      <c r="E6480" t="s">
        <v>3582</v>
      </c>
      <c r="F6480" s="4">
        <v>10033</v>
      </c>
      <c r="G6480" s="13" t="s">
        <v>124</v>
      </c>
      <c r="H6480" s="13" t="s">
        <v>125</v>
      </c>
      <c r="I6480" s="1">
        <v>4084749</v>
      </c>
      <c r="J6480" s="1">
        <v>-739391</v>
      </c>
      <c r="K6480" t="s">
        <v>40</v>
      </c>
      <c r="L6480" s="20">
        <v>40</v>
      </c>
      <c r="M6480" s="4">
        <v>6</v>
      </c>
      <c r="N6480" s="4">
        <v>0</v>
      </c>
      <c r="O6480" s="2">
        <v>43646</v>
      </c>
      <c r="P6480" s="3">
        <v>0.37</v>
      </c>
      <c r="Q6480" s="4">
        <v>1</v>
      </c>
      <c r="R6480" s="3">
        <v>5.6</v>
      </c>
      <c r="S64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0" t="str">
        <f>IF(AIRBNB[[#This Row],[RUIDO(dB)]]&lt;=4,"Silencioso",IF(AIRBNB[[#This Row],[RUIDO(dB)]]&lt;=5.5,"Poco Ruidoso","Ruidoso"))</f>
        <v>Ruidoso</v>
      </c>
      <c r="U6480" t="str">
        <f>IF(AND(AIRBNB[[#This Row],[PRECIO]]&lt;50,AIRBNB[[#This Row],[MIN_NOCHES]]&gt;3),"Dentro del presupuesto","No considerar")</f>
        <v>Dentro del presupuesto</v>
      </c>
      <c r="V6480" t="str">
        <f>VLOOKUP(AIRBNB[[#This Row],[HOST_ID]],Super_host[],5,FALSE)</f>
        <v>Host</v>
      </c>
    </row>
    <row r="6481" spans="1:22">
      <c r="A6481" s="4">
        <v>4566818</v>
      </c>
      <c r="B6481" t="s">
        <v>6746</v>
      </c>
      <c r="C6481" s="4">
        <v>23671946</v>
      </c>
      <c r="D6481" t="s">
        <v>3660</v>
      </c>
      <c r="E6481" t="s">
        <v>1070</v>
      </c>
      <c r="F6481" s="4">
        <v>10027</v>
      </c>
      <c r="G6481" s="13" t="s">
        <v>124</v>
      </c>
      <c r="H6481" s="13" t="s">
        <v>148</v>
      </c>
      <c r="I6481" s="1">
        <v>4081622</v>
      </c>
      <c r="J6481" s="1">
        <v>-7395885</v>
      </c>
      <c r="K6481" t="s">
        <v>40</v>
      </c>
      <c r="L6481" s="20">
        <v>40</v>
      </c>
      <c r="M6481" s="4">
        <v>3</v>
      </c>
      <c r="N6481" s="4">
        <v>0</v>
      </c>
      <c r="O6481" s="2">
        <v>43534</v>
      </c>
      <c r="P6481" s="3">
        <v>0.02</v>
      </c>
      <c r="Q6481" s="4">
        <v>1</v>
      </c>
      <c r="R6481" s="3">
        <v>5.6</v>
      </c>
      <c r="S64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1" t="str">
        <f>IF(AIRBNB[[#This Row],[RUIDO(dB)]]&lt;=4,"Silencioso",IF(AIRBNB[[#This Row],[RUIDO(dB)]]&lt;=5.5,"Poco Ruidoso","Ruidoso"))</f>
        <v>Ruidoso</v>
      </c>
      <c r="U6481" t="str">
        <f>IF(AND(AIRBNB[[#This Row],[PRECIO]]&lt;50,AIRBNB[[#This Row],[MIN_NOCHES]]&gt;3),"Dentro del presupuesto","No considerar")</f>
        <v>No considerar</v>
      </c>
      <c r="V6481" t="str">
        <f>VLOOKUP(AIRBNB[[#This Row],[HOST_ID]],Super_host[],5,FALSE)</f>
        <v>Host</v>
      </c>
    </row>
    <row r="6482" spans="1:22">
      <c r="A6482" s="4">
        <v>5172992</v>
      </c>
      <c r="B6482" t="s">
        <v>15490</v>
      </c>
      <c r="C6482" s="4">
        <v>23386756</v>
      </c>
      <c r="D6482" t="s">
        <v>233</v>
      </c>
      <c r="E6482" t="s">
        <v>15491</v>
      </c>
      <c r="F6482" s="4">
        <v>11206</v>
      </c>
      <c r="G6482" s="13" t="s">
        <v>4662</v>
      </c>
      <c r="H6482" s="13" t="s">
        <v>9218</v>
      </c>
      <c r="I6482" s="1">
        <v>4070792</v>
      </c>
      <c r="J6482" s="1">
        <v>-7394602</v>
      </c>
      <c r="K6482" t="s">
        <v>40</v>
      </c>
      <c r="L6482" s="20">
        <v>40</v>
      </c>
      <c r="M6482" s="4">
        <v>6</v>
      </c>
      <c r="N6482" s="4">
        <v>0</v>
      </c>
      <c r="O6482" s="2">
        <v>43466</v>
      </c>
      <c r="P6482" s="3">
        <v>0.16</v>
      </c>
      <c r="Q6482" s="4">
        <v>1</v>
      </c>
      <c r="R6482" s="3">
        <v>6.9</v>
      </c>
      <c r="S64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2" t="str">
        <f>IF(AIRBNB[[#This Row],[RUIDO(dB)]]&lt;=4,"Silencioso",IF(AIRBNB[[#This Row],[RUIDO(dB)]]&lt;=5.5,"Poco Ruidoso","Ruidoso"))</f>
        <v>Ruidoso</v>
      </c>
      <c r="U6482" t="str">
        <f>IF(AND(AIRBNB[[#This Row],[PRECIO]]&lt;50,AIRBNB[[#This Row],[MIN_NOCHES]]&gt;3),"Dentro del presupuesto","No considerar")</f>
        <v>Dentro del presupuesto</v>
      </c>
      <c r="V6482" t="str">
        <f>VLOOKUP(AIRBNB[[#This Row],[HOST_ID]],Super_host[],5,FALSE)</f>
        <v>Host</v>
      </c>
    </row>
    <row r="6483" spans="1:22">
      <c r="A6483" s="4">
        <v>4163710</v>
      </c>
      <c r="B6483" t="s">
        <v>9348</v>
      </c>
      <c r="C6483" s="4">
        <v>21609476</v>
      </c>
      <c r="D6483" t="s">
        <v>9287</v>
      </c>
      <c r="E6483" t="s">
        <v>9349</v>
      </c>
      <c r="F6483" s="4">
        <v>11230</v>
      </c>
      <c r="G6483" s="13" t="s">
        <v>4662</v>
      </c>
      <c r="H6483" s="13" t="s">
        <v>9225</v>
      </c>
      <c r="I6483" s="1">
        <v>406251</v>
      </c>
      <c r="J6483" s="1">
        <v>-7396163</v>
      </c>
      <c r="K6483" t="s">
        <v>40</v>
      </c>
      <c r="L6483" s="20">
        <v>40</v>
      </c>
      <c r="M6483" s="4">
        <v>15</v>
      </c>
      <c r="N6483" s="4">
        <v>1</v>
      </c>
      <c r="O6483" s="2">
        <v>41946</v>
      </c>
      <c r="P6483" s="3">
        <v>0.02</v>
      </c>
      <c r="Q6483" s="4">
        <v>1</v>
      </c>
      <c r="R6483" s="3">
        <v>6.9</v>
      </c>
      <c r="S64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3" t="str">
        <f>IF(AIRBNB[[#This Row],[RUIDO(dB)]]&lt;=4,"Silencioso",IF(AIRBNB[[#This Row],[RUIDO(dB)]]&lt;=5.5,"Poco Ruidoso","Ruidoso"))</f>
        <v>Ruidoso</v>
      </c>
      <c r="U6483" t="str">
        <f>IF(AND(AIRBNB[[#This Row],[PRECIO]]&lt;50,AIRBNB[[#This Row],[MIN_NOCHES]]&gt;3),"Dentro del presupuesto","No considerar")</f>
        <v>Dentro del presupuesto</v>
      </c>
      <c r="V6483" t="str">
        <f>VLOOKUP(AIRBNB[[#This Row],[HOST_ID]],Super_host[],5,FALSE)</f>
        <v>Host</v>
      </c>
    </row>
    <row r="6484" spans="1:22">
      <c r="A6484" s="4">
        <v>4279323</v>
      </c>
      <c r="B6484" t="s">
        <v>9613</v>
      </c>
      <c r="C6484" s="4">
        <v>21140491</v>
      </c>
      <c r="D6484" t="s">
        <v>2064</v>
      </c>
      <c r="E6484" t="s">
        <v>9614</v>
      </c>
      <c r="F6484" s="4">
        <v>11225</v>
      </c>
      <c r="G6484" s="13" t="s">
        <v>4662</v>
      </c>
      <c r="H6484" s="13" t="s">
        <v>9481</v>
      </c>
      <c r="I6484" s="1">
        <v>4065681</v>
      </c>
      <c r="J6484" s="1">
        <v>-739484</v>
      </c>
      <c r="K6484" t="s">
        <v>40</v>
      </c>
      <c r="L6484" s="20">
        <v>40</v>
      </c>
      <c r="M6484" s="4">
        <v>1</v>
      </c>
      <c r="N6484" s="4">
        <v>2</v>
      </c>
      <c r="O6484" s="2">
        <v>41952</v>
      </c>
      <c r="P6484" s="3">
        <v>0.03</v>
      </c>
      <c r="Q6484" s="4">
        <v>1</v>
      </c>
      <c r="R6484" s="3">
        <v>6.9</v>
      </c>
      <c r="S64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4" t="str">
        <f>IF(AIRBNB[[#This Row],[RUIDO(dB)]]&lt;=4,"Silencioso",IF(AIRBNB[[#This Row],[RUIDO(dB)]]&lt;=5.5,"Poco Ruidoso","Ruidoso"))</f>
        <v>Ruidoso</v>
      </c>
      <c r="U6484" t="str">
        <f>IF(AND(AIRBNB[[#This Row],[PRECIO]]&lt;50,AIRBNB[[#This Row],[MIN_NOCHES]]&gt;3),"Dentro del presupuesto","No considerar")</f>
        <v>No considerar</v>
      </c>
      <c r="V6484" t="str">
        <f>VLOOKUP(AIRBNB[[#This Row],[HOST_ID]],Super_host[],5,FALSE)</f>
        <v>Host</v>
      </c>
    </row>
    <row r="6485" spans="1:22">
      <c r="A6485" s="4">
        <v>3829261</v>
      </c>
      <c r="B6485" t="s">
        <v>12993</v>
      </c>
      <c r="C6485" s="4">
        <v>19708200</v>
      </c>
      <c r="D6485" t="s">
        <v>5766</v>
      </c>
      <c r="E6485" t="s">
        <v>12994</v>
      </c>
      <c r="F6485" s="4">
        <v>11236</v>
      </c>
      <c r="G6485" s="13" t="s">
        <v>4662</v>
      </c>
      <c r="H6485" s="13" t="s">
        <v>11075</v>
      </c>
      <c r="I6485" s="1">
        <v>4063881</v>
      </c>
      <c r="J6485" s="1">
        <v>-7391751</v>
      </c>
      <c r="K6485" t="s">
        <v>40</v>
      </c>
      <c r="L6485" s="20">
        <v>40</v>
      </c>
      <c r="M6485" s="4">
        <v>3</v>
      </c>
      <c r="N6485" s="4">
        <v>41</v>
      </c>
      <c r="O6485" s="2">
        <v>43588</v>
      </c>
      <c r="P6485" s="3">
        <v>0.7</v>
      </c>
      <c r="Q6485" s="4">
        <v>1</v>
      </c>
      <c r="R6485" s="3">
        <v>6.9</v>
      </c>
      <c r="S64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5" t="str">
        <f>IF(AIRBNB[[#This Row],[RUIDO(dB)]]&lt;=4,"Silencioso",IF(AIRBNB[[#This Row],[RUIDO(dB)]]&lt;=5.5,"Poco Ruidoso","Ruidoso"))</f>
        <v>Ruidoso</v>
      </c>
      <c r="U6485" t="str">
        <f>IF(AND(AIRBNB[[#This Row],[PRECIO]]&lt;50,AIRBNB[[#This Row],[MIN_NOCHES]]&gt;3),"Dentro del presupuesto","No considerar")</f>
        <v>No considerar</v>
      </c>
      <c r="V6485" t="str">
        <f>VLOOKUP(AIRBNB[[#This Row],[HOST_ID]],Super_host[],5,FALSE)</f>
        <v>Host</v>
      </c>
    </row>
    <row r="6486" spans="1:22">
      <c r="A6486" s="4">
        <v>3616003</v>
      </c>
      <c r="B6486" t="s">
        <v>14143</v>
      </c>
      <c r="C6486" s="4">
        <v>18219988</v>
      </c>
      <c r="D6486" t="s">
        <v>14144</v>
      </c>
      <c r="E6486" t="s">
        <v>14145</v>
      </c>
      <c r="F6486" s="4">
        <v>11226</v>
      </c>
      <c r="G6486" s="13" t="s">
        <v>4662</v>
      </c>
      <c r="H6486" s="13" t="s">
        <v>9427</v>
      </c>
      <c r="I6486" s="1">
        <v>4063981</v>
      </c>
      <c r="J6486" s="1">
        <v>-7395712</v>
      </c>
      <c r="K6486" t="s">
        <v>5</v>
      </c>
      <c r="L6486" s="20">
        <v>40</v>
      </c>
      <c r="M6486" s="4">
        <v>2</v>
      </c>
      <c r="N6486" s="4">
        <v>103</v>
      </c>
      <c r="O6486" s="2">
        <v>43612</v>
      </c>
      <c r="P6486" s="3">
        <v>1.7</v>
      </c>
      <c r="Q6486" s="4">
        <v>1</v>
      </c>
      <c r="R6486" s="3">
        <v>6.9</v>
      </c>
      <c r="S64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6" t="str">
        <f>IF(AIRBNB[[#This Row],[RUIDO(dB)]]&lt;=4,"Silencioso",IF(AIRBNB[[#This Row],[RUIDO(dB)]]&lt;=5.5,"Poco Ruidoso","Ruidoso"))</f>
        <v>Ruidoso</v>
      </c>
      <c r="U6486" t="str">
        <f>IF(AND(AIRBNB[[#This Row],[PRECIO]]&lt;50,AIRBNB[[#This Row],[MIN_NOCHES]]&gt;3),"Dentro del presupuesto","No considerar")</f>
        <v>No considerar</v>
      </c>
      <c r="V6486" t="str">
        <f>VLOOKUP(AIRBNB[[#This Row],[HOST_ID]],Super_host[],5,FALSE)</f>
        <v>Host</v>
      </c>
    </row>
    <row r="6487" spans="1:22">
      <c r="A6487" s="4">
        <v>4641406</v>
      </c>
      <c r="B6487" t="s">
        <v>771</v>
      </c>
      <c r="C6487" s="4">
        <v>17281607</v>
      </c>
      <c r="D6487" t="s">
        <v>772</v>
      </c>
      <c r="E6487" t="s">
        <v>773</v>
      </c>
      <c r="F6487" s="4">
        <v>10026</v>
      </c>
      <c r="G6487" s="13" t="s">
        <v>124</v>
      </c>
      <c r="H6487" s="13" t="s">
        <v>148</v>
      </c>
      <c r="I6487" s="1">
        <v>4080297</v>
      </c>
      <c r="J6487" s="1">
        <v>-7395537</v>
      </c>
      <c r="K6487" t="s">
        <v>5</v>
      </c>
      <c r="L6487" s="20">
        <v>40</v>
      </c>
      <c r="M6487" s="4">
        <v>7</v>
      </c>
      <c r="N6487" s="4">
        <v>2</v>
      </c>
      <c r="O6487" s="2">
        <v>42374</v>
      </c>
      <c r="P6487" s="3">
        <v>0.04</v>
      </c>
      <c r="Q6487" s="4">
        <v>1</v>
      </c>
      <c r="R6487" s="3">
        <v>5.6</v>
      </c>
      <c r="S64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7" t="str">
        <f>IF(AIRBNB[[#This Row],[RUIDO(dB)]]&lt;=4,"Silencioso",IF(AIRBNB[[#This Row],[RUIDO(dB)]]&lt;=5.5,"Poco Ruidoso","Ruidoso"))</f>
        <v>Ruidoso</v>
      </c>
      <c r="U6487" t="str">
        <f>IF(AND(AIRBNB[[#This Row],[PRECIO]]&lt;50,AIRBNB[[#This Row],[MIN_NOCHES]]&gt;3),"Dentro del presupuesto","No considerar")</f>
        <v>Dentro del presupuesto</v>
      </c>
      <c r="V6487" t="str">
        <f>VLOOKUP(AIRBNB[[#This Row],[HOST_ID]],Super_host[],5,FALSE)</f>
        <v>Host</v>
      </c>
    </row>
    <row r="6488" spans="1:22">
      <c r="A6488" s="4">
        <v>6462078</v>
      </c>
      <c r="B6488" t="s">
        <v>6845</v>
      </c>
      <c r="C6488" s="4">
        <v>16549175</v>
      </c>
      <c r="D6488" t="s">
        <v>700</v>
      </c>
      <c r="E6488" t="s">
        <v>6846</v>
      </c>
      <c r="F6488" s="4">
        <v>10032</v>
      </c>
      <c r="G6488" s="13" t="s">
        <v>124</v>
      </c>
      <c r="H6488" s="13" t="s">
        <v>125</v>
      </c>
      <c r="I6488" s="1">
        <v>4084441</v>
      </c>
      <c r="J6488" s="1">
        <v>-7394218</v>
      </c>
      <c r="K6488" t="s">
        <v>40</v>
      </c>
      <c r="L6488" s="20">
        <v>40</v>
      </c>
      <c r="M6488" s="4">
        <v>6</v>
      </c>
      <c r="N6488" s="4">
        <v>0</v>
      </c>
      <c r="O6488" s="2">
        <v>42344</v>
      </c>
      <c r="P6488" s="3">
        <v>1.18</v>
      </c>
      <c r="Q6488" s="4">
        <v>1</v>
      </c>
      <c r="R6488" s="3">
        <v>5.6</v>
      </c>
      <c r="S64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8" t="str">
        <f>IF(AIRBNB[[#This Row],[RUIDO(dB)]]&lt;=4,"Silencioso",IF(AIRBNB[[#This Row],[RUIDO(dB)]]&lt;=5.5,"Poco Ruidoso","Ruidoso"))</f>
        <v>Ruidoso</v>
      </c>
      <c r="U6488" t="str">
        <f>IF(AND(AIRBNB[[#This Row],[PRECIO]]&lt;50,AIRBNB[[#This Row],[MIN_NOCHES]]&gt;3),"Dentro del presupuesto","No considerar")</f>
        <v>Dentro del presupuesto</v>
      </c>
      <c r="V6488" t="str">
        <f>VLOOKUP(AIRBNB[[#This Row],[HOST_ID]],Super_host[],5,FALSE)</f>
        <v>Host</v>
      </c>
    </row>
    <row r="6489" spans="1:22">
      <c r="A6489" s="4">
        <v>5353431</v>
      </c>
      <c r="B6489" t="s">
        <v>10452</v>
      </c>
      <c r="C6489" s="4">
        <v>16548665</v>
      </c>
      <c r="D6489" t="s">
        <v>10453</v>
      </c>
      <c r="E6489" t="s">
        <v>10454</v>
      </c>
      <c r="F6489" s="4">
        <v>11237</v>
      </c>
      <c r="G6489" s="13" t="s">
        <v>4662</v>
      </c>
      <c r="H6489" s="13" t="s">
        <v>9230</v>
      </c>
      <c r="I6489" s="1">
        <v>4069365</v>
      </c>
      <c r="J6489" s="1">
        <v>-7395841</v>
      </c>
      <c r="K6489" t="s">
        <v>5</v>
      </c>
      <c r="L6489" s="20">
        <v>40</v>
      </c>
      <c r="M6489" s="4">
        <v>5</v>
      </c>
      <c r="N6489" s="4">
        <v>5</v>
      </c>
      <c r="O6489" s="2">
        <v>42374</v>
      </c>
      <c r="P6489" s="3">
        <v>0.09</v>
      </c>
      <c r="Q6489" s="4">
        <v>1</v>
      </c>
      <c r="R6489" s="3">
        <v>6.9</v>
      </c>
      <c r="S64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89" t="str">
        <f>IF(AIRBNB[[#This Row],[RUIDO(dB)]]&lt;=4,"Silencioso",IF(AIRBNB[[#This Row],[RUIDO(dB)]]&lt;=5.5,"Poco Ruidoso","Ruidoso"))</f>
        <v>Ruidoso</v>
      </c>
      <c r="U6489" t="str">
        <f>IF(AND(AIRBNB[[#This Row],[PRECIO]]&lt;50,AIRBNB[[#This Row],[MIN_NOCHES]]&gt;3),"Dentro del presupuesto","No considerar")</f>
        <v>Dentro del presupuesto</v>
      </c>
      <c r="V6489" t="str">
        <f>VLOOKUP(AIRBNB[[#This Row],[HOST_ID]],Super_host[],5,FALSE)</f>
        <v>Host</v>
      </c>
    </row>
    <row r="6490" spans="1:22">
      <c r="A6490" s="4">
        <v>5036261</v>
      </c>
      <c r="B6490" t="s">
        <v>8837</v>
      </c>
      <c r="C6490" s="4">
        <v>15929586</v>
      </c>
      <c r="D6490" t="s">
        <v>3372</v>
      </c>
      <c r="E6490" t="s">
        <v>8838</v>
      </c>
      <c r="F6490" s="4">
        <v>11105</v>
      </c>
      <c r="G6490" s="13" t="s">
        <v>7897</v>
      </c>
      <c r="H6490" s="13" t="s">
        <v>7898</v>
      </c>
      <c r="I6490" s="1">
        <v>4077645</v>
      </c>
      <c r="J6490" s="1">
        <v>-7390566</v>
      </c>
      <c r="K6490" t="s">
        <v>40</v>
      </c>
      <c r="L6490" s="20">
        <v>40</v>
      </c>
      <c r="M6490" s="4">
        <v>3</v>
      </c>
      <c r="N6490" s="4">
        <v>95</v>
      </c>
      <c r="O6490" s="2">
        <v>43605</v>
      </c>
      <c r="P6490" s="3">
        <v>1.75</v>
      </c>
      <c r="Q6490" s="4">
        <v>5</v>
      </c>
      <c r="R6490" s="3">
        <v>6.24</v>
      </c>
      <c r="S64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0" t="str">
        <f>IF(AIRBNB[[#This Row],[RUIDO(dB)]]&lt;=4,"Silencioso",IF(AIRBNB[[#This Row],[RUIDO(dB)]]&lt;=5.5,"Poco Ruidoso","Ruidoso"))</f>
        <v>Ruidoso</v>
      </c>
      <c r="U6490" t="str">
        <f>IF(AND(AIRBNB[[#This Row],[PRECIO]]&lt;50,AIRBNB[[#This Row],[MIN_NOCHES]]&gt;3),"Dentro del presupuesto","No considerar")</f>
        <v>No considerar</v>
      </c>
      <c r="V6490" t="str">
        <f>VLOOKUP(AIRBNB[[#This Row],[HOST_ID]],Super_host[],5,FALSE)</f>
        <v>Host</v>
      </c>
    </row>
    <row r="6491" spans="1:22">
      <c r="A6491" s="4">
        <v>2942129</v>
      </c>
      <c r="B6491" t="s">
        <v>8892</v>
      </c>
      <c r="C6491" s="4">
        <v>15009272</v>
      </c>
      <c r="D6491" t="s">
        <v>8768</v>
      </c>
      <c r="E6491" t="s">
        <v>8893</v>
      </c>
      <c r="F6491" s="4">
        <v>11421</v>
      </c>
      <c r="G6491" s="13" t="s">
        <v>7897</v>
      </c>
      <c r="H6491" s="13" t="s">
        <v>8770</v>
      </c>
      <c r="I6491" s="1">
        <v>4069414</v>
      </c>
      <c r="J6491" s="1">
        <v>-7386324</v>
      </c>
      <c r="K6491" t="s">
        <v>40</v>
      </c>
      <c r="L6491" s="20">
        <v>40</v>
      </c>
      <c r="M6491" s="4">
        <v>3</v>
      </c>
      <c r="N6491" s="4">
        <v>136</v>
      </c>
      <c r="O6491" s="2">
        <v>43625</v>
      </c>
      <c r="P6491" s="3">
        <v>2.21</v>
      </c>
      <c r="Q6491" s="4">
        <v>5</v>
      </c>
      <c r="R6491" s="3">
        <v>6.24</v>
      </c>
      <c r="S64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1" t="str">
        <f>IF(AIRBNB[[#This Row],[RUIDO(dB)]]&lt;=4,"Silencioso",IF(AIRBNB[[#This Row],[RUIDO(dB)]]&lt;=5.5,"Poco Ruidoso","Ruidoso"))</f>
        <v>Ruidoso</v>
      </c>
      <c r="U6491" t="str">
        <f>IF(AND(AIRBNB[[#This Row],[PRECIO]]&lt;50,AIRBNB[[#This Row],[MIN_NOCHES]]&gt;3),"Dentro del presupuesto","No considerar")</f>
        <v>No considerar</v>
      </c>
      <c r="V6491" t="str">
        <f>VLOOKUP(AIRBNB[[#This Row],[HOST_ID]],Super_host[],5,FALSE)</f>
        <v>Host</v>
      </c>
    </row>
    <row r="6492" spans="1:22">
      <c r="A6492" s="4">
        <v>6344926</v>
      </c>
      <c r="B6492" t="s">
        <v>13274</v>
      </c>
      <c r="C6492" s="4">
        <v>14898658</v>
      </c>
      <c r="D6492" t="s">
        <v>13275</v>
      </c>
      <c r="E6492" t="s">
        <v>13276</v>
      </c>
      <c r="F6492" s="4">
        <v>11218</v>
      </c>
      <c r="G6492" s="13" t="s">
        <v>4662</v>
      </c>
      <c r="H6492" s="13" t="s">
        <v>9393</v>
      </c>
      <c r="I6492" s="1">
        <v>4064423</v>
      </c>
      <c r="J6492" s="1">
        <v>-7398224</v>
      </c>
      <c r="K6492" t="s">
        <v>40</v>
      </c>
      <c r="L6492" s="20">
        <v>40</v>
      </c>
      <c r="M6492" s="4">
        <v>30</v>
      </c>
      <c r="N6492" s="4">
        <v>43</v>
      </c>
      <c r="O6492" s="2">
        <v>43473</v>
      </c>
      <c r="P6492" s="3">
        <v>0.87</v>
      </c>
      <c r="Q6492" s="4">
        <v>1</v>
      </c>
      <c r="R6492" s="3">
        <v>6.9</v>
      </c>
      <c r="S64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2" t="str">
        <f>IF(AIRBNB[[#This Row],[RUIDO(dB)]]&lt;=4,"Silencioso",IF(AIRBNB[[#This Row],[RUIDO(dB)]]&lt;=5.5,"Poco Ruidoso","Ruidoso"))</f>
        <v>Ruidoso</v>
      </c>
      <c r="U6492" t="str">
        <f>IF(AND(AIRBNB[[#This Row],[PRECIO]]&lt;50,AIRBNB[[#This Row],[MIN_NOCHES]]&gt;3),"Dentro del presupuesto","No considerar")</f>
        <v>Dentro del presupuesto</v>
      </c>
      <c r="V6492" t="str">
        <f>VLOOKUP(AIRBNB[[#This Row],[HOST_ID]],Super_host[],5,FALSE)</f>
        <v>Host</v>
      </c>
    </row>
    <row r="6493" spans="1:22">
      <c r="A6493" s="4">
        <v>2670522</v>
      </c>
      <c r="B6493" t="s">
        <v>12565</v>
      </c>
      <c r="C6493" s="4">
        <v>13670148</v>
      </c>
      <c r="D6493" t="s">
        <v>2100</v>
      </c>
      <c r="E6493" t="s">
        <v>12566</v>
      </c>
      <c r="F6493" s="4">
        <v>11211</v>
      </c>
      <c r="G6493" s="13" t="s">
        <v>4662</v>
      </c>
      <c r="H6493" s="13" t="s">
        <v>9218</v>
      </c>
      <c r="I6493" s="1">
        <v>4071209</v>
      </c>
      <c r="J6493" s="1">
        <v>-7395196</v>
      </c>
      <c r="K6493" t="s">
        <v>40</v>
      </c>
      <c r="L6493" s="20">
        <v>40</v>
      </c>
      <c r="M6493" s="4">
        <v>2</v>
      </c>
      <c r="N6493" s="4">
        <v>32</v>
      </c>
      <c r="O6493" s="2">
        <v>43324</v>
      </c>
      <c r="P6493" s="3">
        <v>0.5</v>
      </c>
      <c r="Q6493" s="4">
        <v>1</v>
      </c>
      <c r="R6493" s="3">
        <v>6.9</v>
      </c>
      <c r="S64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3" t="str">
        <f>IF(AIRBNB[[#This Row],[RUIDO(dB)]]&lt;=4,"Silencioso",IF(AIRBNB[[#This Row],[RUIDO(dB)]]&lt;=5.5,"Poco Ruidoso","Ruidoso"))</f>
        <v>Ruidoso</v>
      </c>
      <c r="U6493" t="str">
        <f>IF(AND(AIRBNB[[#This Row],[PRECIO]]&lt;50,AIRBNB[[#This Row],[MIN_NOCHES]]&gt;3),"Dentro del presupuesto","No considerar")</f>
        <v>No considerar</v>
      </c>
      <c r="V6493" t="str">
        <f>VLOOKUP(AIRBNB[[#This Row],[HOST_ID]],Super_host[],5,FALSE)</f>
        <v>Host</v>
      </c>
    </row>
    <row r="6494" spans="1:22">
      <c r="A6494" s="4">
        <v>2669366</v>
      </c>
      <c r="B6494" t="s">
        <v>16497</v>
      </c>
      <c r="C6494" s="4">
        <v>13664245</v>
      </c>
      <c r="D6494" t="s">
        <v>5690</v>
      </c>
      <c r="E6494" t="s">
        <v>16498</v>
      </c>
      <c r="F6494" s="4">
        <v>10457</v>
      </c>
      <c r="G6494" s="13" t="s">
        <v>16360</v>
      </c>
      <c r="H6494" s="13" t="s">
        <v>16499</v>
      </c>
      <c r="I6494" s="1">
        <v>4084192</v>
      </c>
      <c r="J6494" s="1">
        <v>-7391108</v>
      </c>
      <c r="K6494" t="s">
        <v>40</v>
      </c>
      <c r="L6494" s="20">
        <v>40</v>
      </c>
      <c r="M6494" s="4">
        <v>3</v>
      </c>
      <c r="N6494" s="4">
        <v>46</v>
      </c>
      <c r="O6494" s="2">
        <v>43616</v>
      </c>
      <c r="P6494" s="3">
        <v>0.72</v>
      </c>
      <c r="Q6494" s="4">
        <v>5</v>
      </c>
      <c r="R6494" s="3">
        <v>7.84</v>
      </c>
      <c r="S64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4" t="str">
        <f>IF(AIRBNB[[#This Row],[RUIDO(dB)]]&lt;=4,"Silencioso",IF(AIRBNB[[#This Row],[RUIDO(dB)]]&lt;=5.5,"Poco Ruidoso","Ruidoso"))</f>
        <v>Ruidoso</v>
      </c>
      <c r="U6494" t="str">
        <f>IF(AND(AIRBNB[[#This Row],[PRECIO]]&lt;50,AIRBNB[[#This Row],[MIN_NOCHES]]&gt;3),"Dentro del presupuesto","No considerar")</f>
        <v>No considerar</v>
      </c>
      <c r="V6494" t="str">
        <f>VLOOKUP(AIRBNB[[#This Row],[HOST_ID]],Super_host[],5,FALSE)</f>
        <v>Host</v>
      </c>
    </row>
    <row r="6495" spans="1:22">
      <c r="A6495" s="4">
        <v>2660576</v>
      </c>
      <c r="B6495" t="s">
        <v>10857</v>
      </c>
      <c r="C6495" s="4">
        <v>13617520</v>
      </c>
      <c r="D6495" t="s">
        <v>10858</v>
      </c>
      <c r="E6495" t="s">
        <v>10859</v>
      </c>
      <c r="F6495" s="4">
        <v>11205</v>
      </c>
      <c r="G6495" s="13" t="s">
        <v>4662</v>
      </c>
      <c r="H6495" s="13" t="s">
        <v>9387</v>
      </c>
      <c r="I6495" s="1">
        <v>4069172</v>
      </c>
      <c r="J6495" s="1">
        <v>-7396934</v>
      </c>
      <c r="K6495" t="s">
        <v>268</v>
      </c>
      <c r="L6495" s="20">
        <v>40</v>
      </c>
      <c r="M6495" s="4">
        <v>5</v>
      </c>
      <c r="N6495" s="4">
        <v>8</v>
      </c>
      <c r="O6495" s="2">
        <v>42060</v>
      </c>
      <c r="P6495" s="3">
        <v>0.13</v>
      </c>
      <c r="Q6495" s="4">
        <v>1</v>
      </c>
      <c r="R6495" s="3">
        <v>6.9</v>
      </c>
      <c r="S64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5" t="str">
        <f>IF(AIRBNB[[#This Row],[RUIDO(dB)]]&lt;=4,"Silencioso",IF(AIRBNB[[#This Row],[RUIDO(dB)]]&lt;=5.5,"Poco Ruidoso","Ruidoso"))</f>
        <v>Ruidoso</v>
      </c>
      <c r="U6495" t="str">
        <f>IF(AND(AIRBNB[[#This Row],[PRECIO]]&lt;50,AIRBNB[[#This Row],[MIN_NOCHES]]&gt;3),"Dentro del presupuesto","No considerar")</f>
        <v>Dentro del presupuesto</v>
      </c>
      <c r="V6495" t="str">
        <f>VLOOKUP(AIRBNB[[#This Row],[HOST_ID]],Super_host[],5,FALSE)</f>
        <v>Host</v>
      </c>
    </row>
    <row r="6496" spans="1:22">
      <c r="A6496" s="4">
        <v>2633717</v>
      </c>
      <c r="B6496" t="s">
        <v>12229</v>
      </c>
      <c r="C6496" s="4">
        <v>13486605</v>
      </c>
      <c r="D6496" t="s">
        <v>12230</v>
      </c>
      <c r="E6496" t="s">
        <v>12231</v>
      </c>
      <c r="F6496" s="4">
        <v>11221</v>
      </c>
      <c r="G6496" s="13" t="s">
        <v>4662</v>
      </c>
      <c r="H6496" s="13" t="s">
        <v>9274</v>
      </c>
      <c r="I6496" s="1">
        <v>4069616</v>
      </c>
      <c r="J6496" s="1">
        <v>-7393201</v>
      </c>
      <c r="K6496" t="s">
        <v>40</v>
      </c>
      <c r="L6496" s="20">
        <v>40</v>
      </c>
      <c r="M6496" s="4">
        <v>1</v>
      </c>
      <c r="N6496" s="4">
        <v>25</v>
      </c>
      <c r="O6496" s="2">
        <v>43358</v>
      </c>
      <c r="P6496" s="3">
        <v>0.39</v>
      </c>
      <c r="Q6496" s="4">
        <v>1</v>
      </c>
      <c r="R6496" s="3">
        <v>6.9</v>
      </c>
      <c r="S64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6" t="str">
        <f>IF(AIRBNB[[#This Row],[RUIDO(dB)]]&lt;=4,"Silencioso",IF(AIRBNB[[#This Row],[RUIDO(dB)]]&lt;=5.5,"Poco Ruidoso","Ruidoso"))</f>
        <v>Ruidoso</v>
      </c>
      <c r="U6496" t="str">
        <f>IF(AND(AIRBNB[[#This Row],[PRECIO]]&lt;50,AIRBNB[[#This Row],[MIN_NOCHES]]&gt;3),"Dentro del presupuesto","No considerar")</f>
        <v>No considerar</v>
      </c>
      <c r="V6496" t="str">
        <f>VLOOKUP(AIRBNB[[#This Row],[HOST_ID]],Super_host[],5,FALSE)</f>
        <v>Host</v>
      </c>
    </row>
    <row r="6497" spans="1:22">
      <c r="A6497" s="4">
        <v>3270702</v>
      </c>
      <c r="B6497" t="s">
        <v>11491</v>
      </c>
      <c r="C6497" s="4">
        <v>13208084</v>
      </c>
      <c r="D6497" t="s">
        <v>10204</v>
      </c>
      <c r="E6497" t="s">
        <v>11492</v>
      </c>
      <c r="F6497" s="4">
        <v>11216</v>
      </c>
      <c r="G6497" s="13" t="s">
        <v>4662</v>
      </c>
      <c r="H6497" s="13" t="s">
        <v>9252</v>
      </c>
      <c r="I6497" s="1">
        <v>406774</v>
      </c>
      <c r="J6497" s="1">
        <v>-7394566</v>
      </c>
      <c r="K6497" t="s">
        <v>40</v>
      </c>
      <c r="L6497" s="20">
        <v>40</v>
      </c>
      <c r="M6497" s="4">
        <v>28</v>
      </c>
      <c r="N6497" s="4">
        <v>13</v>
      </c>
      <c r="O6497" s="2">
        <v>43458</v>
      </c>
      <c r="P6497" s="3">
        <v>0.22</v>
      </c>
      <c r="Q6497" s="4">
        <v>1</v>
      </c>
      <c r="R6497" s="3">
        <v>6.9</v>
      </c>
      <c r="S64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7" t="str">
        <f>IF(AIRBNB[[#This Row],[RUIDO(dB)]]&lt;=4,"Silencioso",IF(AIRBNB[[#This Row],[RUIDO(dB)]]&lt;=5.5,"Poco Ruidoso","Ruidoso"))</f>
        <v>Ruidoso</v>
      </c>
      <c r="U6497" t="str">
        <f>IF(AND(AIRBNB[[#This Row],[PRECIO]]&lt;50,AIRBNB[[#This Row],[MIN_NOCHES]]&gt;3),"Dentro del presupuesto","No considerar")</f>
        <v>Dentro del presupuesto</v>
      </c>
      <c r="V6497" t="str">
        <f>VLOOKUP(AIRBNB[[#This Row],[HOST_ID]],Super_host[],5,FALSE)</f>
        <v>Host</v>
      </c>
    </row>
    <row r="6498" spans="1:22">
      <c r="A6498" s="4">
        <v>6598334</v>
      </c>
      <c r="B6498" t="s">
        <v>1102</v>
      </c>
      <c r="C6498" s="4">
        <v>13106591</v>
      </c>
      <c r="D6498" t="s">
        <v>1103</v>
      </c>
      <c r="E6498" t="s">
        <v>1104</v>
      </c>
      <c r="F6498" s="4">
        <v>10025</v>
      </c>
      <c r="G6498" s="13" t="s">
        <v>124</v>
      </c>
      <c r="H6498" s="13" t="s">
        <v>168</v>
      </c>
      <c r="I6498" s="1">
        <v>4080157</v>
      </c>
      <c r="J6498" s="1">
        <v>-7396635</v>
      </c>
      <c r="K6498" t="s">
        <v>40</v>
      </c>
      <c r="L6498" s="20">
        <v>40</v>
      </c>
      <c r="M6498" s="4">
        <v>9</v>
      </c>
      <c r="N6498" s="4">
        <v>3</v>
      </c>
      <c r="O6498" s="2">
        <v>42371</v>
      </c>
      <c r="P6498" s="3">
        <v>0.06</v>
      </c>
      <c r="Q6498" s="4">
        <v>1</v>
      </c>
      <c r="R6498" s="3">
        <v>5.6</v>
      </c>
      <c r="S64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8" t="str">
        <f>IF(AIRBNB[[#This Row],[RUIDO(dB)]]&lt;=4,"Silencioso",IF(AIRBNB[[#This Row],[RUIDO(dB)]]&lt;=5.5,"Poco Ruidoso","Ruidoso"))</f>
        <v>Ruidoso</v>
      </c>
      <c r="U6498" t="str">
        <f>IF(AND(AIRBNB[[#This Row],[PRECIO]]&lt;50,AIRBNB[[#This Row],[MIN_NOCHES]]&gt;3),"Dentro del presupuesto","No considerar")</f>
        <v>Dentro del presupuesto</v>
      </c>
      <c r="V6498" t="str">
        <f>VLOOKUP(AIRBNB[[#This Row],[HOST_ID]],Super_host[],5,FALSE)</f>
        <v>Host</v>
      </c>
    </row>
    <row r="6499" spans="1:22">
      <c r="A6499" s="4">
        <v>2552606</v>
      </c>
      <c r="B6499" t="s">
        <v>2038</v>
      </c>
      <c r="C6499" s="4">
        <v>13068601</v>
      </c>
      <c r="D6499" t="s">
        <v>2039</v>
      </c>
      <c r="E6499" t="s">
        <v>2040</v>
      </c>
      <c r="F6499" s="4">
        <v>10027</v>
      </c>
      <c r="G6499" s="13" t="s">
        <v>124</v>
      </c>
      <c r="H6499" s="13" t="s">
        <v>245</v>
      </c>
      <c r="I6499" s="1">
        <v>408075</v>
      </c>
      <c r="J6499" s="1">
        <v>-7395844</v>
      </c>
      <c r="K6499" t="s">
        <v>5</v>
      </c>
      <c r="L6499" s="20">
        <v>40</v>
      </c>
      <c r="M6499" s="4">
        <v>30</v>
      </c>
      <c r="N6499" s="4">
        <v>9</v>
      </c>
      <c r="O6499" s="2">
        <v>42006</v>
      </c>
      <c r="P6499" s="3">
        <v>0.14000000000000001</v>
      </c>
      <c r="Q6499" s="4">
        <v>1</v>
      </c>
      <c r="R6499" s="3">
        <v>5.6</v>
      </c>
      <c r="S64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499" t="str">
        <f>IF(AIRBNB[[#This Row],[RUIDO(dB)]]&lt;=4,"Silencioso",IF(AIRBNB[[#This Row],[RUIDO(dB)]]&lt;=5.5,"Poco Ruidoso","Ruidoso"))</f>
        <v>Ruidoso</v>
      </c>
      <c r="U6499" t="str">
        <f>IF(AND(AIRBNB[[#This Row],[PRECIO]]&lt;50,AIRBNB[[#This Row],[MIN_NOCHES]]&gt;3),"Dentro del presupuesto","No considerar")</f>
        <v>Dentro del presupuesto</v>
      </c>
      <c r="V6499" t="str">
        <f>VLOOKUP(AIRBNB[[#This Row],[HOST_ID]],Super_host[],5,FALSE)</f>
        <v>Host</v>
      </c>
    </row>
    <row r="6500" spans="1:22">
      <c r="A6500" s="4">
        <v>6713821</v>
      </c>
      <c r="B6500" t="s">
        <v>15643</v>
      </c>
      <c r="C6500" s="4">
        <v>12447185</v>
      </c>
      <c r="D6500" t="s">
        <v>2148</v>
      </c>
      <c r="E6500" t="s">
        <v>15644</v>
      </c>
      <c r="F6500" s="4">
        <v>11238</v>
      </c>
      <c r="G6500" s="13" t="s">
        <v>4662</v>
      </c>
      <c r="H6500" s="13" t="s">
        <v>9252</v>
      </c>
      <c r="I6500" s="1">
        <v>4067547</v>
      </c>
      <c r="J6500" s="1">
        <v>-7395711</v>
      </c>
      <c r="K6500" t="s">
        <v>40</v>
      </c>
      <c r="L6500" s="20">
        <v>40</v>
      </c>
      <c r="M6500" s="4">
        <v>1</v>
      </c>
      <c r="N6500" s="4">
        <v>0</v>
      </c>
      <c r="O6500" s="2">
        <v>42400</v>
      </c>
      <c r="P6500" s="3">
        <v>0.02</v>
      </c>
      <c r="Q6500" s="4">
        <v>1</v>
      </c>
      <c r="R6500" s="3">
        <v>6.9</v>
      </c>
      <c r="S65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0" t="str">
        <f>IF(AIRBNB[[#This Row],[RUIDO(dB)]]&lt;=4,"Silencioso",IF(AIRBNB[[#This Row],[RUIDO(dB)]]&lt;=5.5,"Poco Ruidoso","Ruidoso"))</f>
        <v>Ruidoso</v>
      </c>
      <c r="U6500" t="str">
        <f>IF(AND(AIRBNB[[#This Row],[PRECIO]]&lt;50,AIRBNB[[#This Row],[MIN_NOCHES]]&gt;3),"Dentro del presupuesto","No considerar")</f>
        <v>No considerar</v>
      </c>
      <c r="V6500" t="str">
        <f>VLOOKUP(AIRBNB[[#This Row],[HOST_ID]],Super_host[],5,FALSE)</f>
        <v>Host</v>
      </c>
    </row>
    <row r="6501" spans="1:22">
      <c r="A6501" s="4">
        <v>2396867</v>
      </c>
      <c r="B6501" t="s">
        <v>1387</v>
      </c>
      <c r="C6501" s="4">
        <v>12245536</v>
      </c>
      <c r="D6501" t="s">
        <v>1388</v>
      </c>
      <c r="E6501" t="s">
        <v>1389</v>
      </c>
      <c r="F6501" s="4">
        <v>10031</v>
      </c>
      <c r="G6501" s="13" t="s">
        <v>124</v>
      </c>
      <c r="H6501" s="13" t="s">
        <v>148</v>
      </c>
      <c r="I6501" s="1">
        <v>4082039</v>
      </c>
      <c r="J6501" s="1">
        <v>-7395514</v>
      </c>
      <c r="K6501" t="s">
        <v>40</v>
      </c>
      <c r="L6501" s="20">
        <v>40</v>
      </c>
      <c r="M6501" s="4">
        <v>1</v>
      </c>
      <c r="N6501" s="4">
        <v>5</v>
      </c>
      <c r="O6501" s="2">
        <v>42372</v>
      </c>
      <c r="P6501" s="3">
        <v>0.08</v>
      </c>
      <c r="Q6501" s="4">
        <v>1</v>
      </c>
      <c r="R6501" s="3">
        <v>5.6</v>
      </c>
      <c r="S65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1" t="str">
        <f>IF(AIRBNB[[#This Row],[RUIDO(dB)]]&lt;=4,"Silencioso",IF(AIRBNB[[#This Row],[RUIDO(dB)]]&lt;=5.5,"Poco Ruidoso","Ruidoso"))</f>
        <v>Ruidoso</v>
      </c>
      <c r="U6501" t="str">
        <f>IF(AND(AIRBNB[[#This Row],[PRECIO]]&lt;50,AIRBNB[[#This Row],[MIN_NOCHES]]&gt;3),"Dentro del presupuesto","No considerar")</f>
        <v>No considerar</v>
      </c>
      <c r="V6501" t="str">
        <f>VLOOKUP(AIRBNB[[#This Row],[HOST_ID]],Super_host[],5,FALSE)</f>
        <v>Host</v>
      </c>
    </row>
    <row r="6502" spans="1:22">
      <c r="A6502" s="4">
        <v>2285444</v>
      </c>
      <c r="B6502" t="s">
        <v>2944</v>
      </c>
      <c r="C6502" s="4">
        <v>11675431</v>
      </c>
      <c r="D6502" t="s">
        <v>2945</v>
      </c>
      <c r="E6502" t="s">
        <v>2946</v>
      </c>
      <c r="F6502" s="4">
        <v>10014</v>
      </c>
      <c r="G6502" s="13" t="s">
        <v>124</v>
      </c>
      <c r="H6502" s="13" t="s">
        <v>140</v>
      </c>
      <c r="I6502" s="1">
        <v>4073521</v>
      </c>
      <c r="J6502" s="1">
        <v>-7400089</v>
      </c>
      <c r="K6502" t="s">
        <v>40</v>
      </c>
      <c r="L6502" s="20">
        <v>40</v>
      </c>
      <c r="M6502" s="4">
        <v>5</v>
      </c>
      <c r="N6502" s="4">
        <v>8</v>
      </c>
      <c r="O6502" s="2">
        <v>43623</v>
      </c>
      <c r="P6502" s="3">
        <v>0.26</v>
      </c>
      <c r="Q6502" s="4">
        <v>1</v>
      </c>
      <c r="R6502" s="3">
        <v>5.6</v>
      </c>
      <c r="S65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2" t="str">
        <f>IF(AIRBNB[[#This Row],[RUIDO(dB)]]&lt;=4,"Silencioso",IF(AIRBNB[[#This Row],[RUIDO(dB)]]&lt;=5.5,"Poco Ruidoso","Ruidoso"))</f>
        <v>Ruidoso</v>
      </c>
      <c r="U6502" t="str">
        <f>IF(AND(AIRBNB[[#This Row],[PRECIO]]&lt;50,AIRBNB[[#This Row],[MIN_NOCHES]]&gt;3),"Dentro del presupuesto","No considerar")</f>
        <v>Dentro del presupuesto</v>
      </c>
      <c r="V6502" t="str">
        <f>VLOOKUP(AIRBNB[[#This Row],[HOST_ID]],Super_host[],5,FALSE)</f>
        <v>Host</v>
      </c>
    </row>
    <row r="6503" spans="1:22">
      <c r="A6503" s="4">
        <v>5601147</v>
      </c>
      <c r="B6503" t="s">
        <v>6933</v>
      </c>
      <c r="C6503" s="4">
        <v>11658596</v>
      </c>
      <c r="D6503" t="s">
        <v>6233</v>
      </c>
      <c r="E6503" t="s">
        <v>6934</v>
      </c>
      <c r="F6503" s="4">
        <v>10025</v>
      </c>
      <c r="G6503" s="13" t="s">
        <v>124</v>
      </c>
      <c r="H6503" s="13" t="s">
        <v>245</v>
      </c>
      <c r="I6503" s="1">
        <v>4080469</v>
      </c>
      <c r="J6503" s="1">
        <v>-7396381</v>
      </c>
      <c r="K6503" t="s">
        <v>5</v>
      </c>
      <c r="L6503" s="20">
        <v>40</v>
      </c>
      <c r="M6503" s="4">
        <v>1</v>
      </c>
      <c r="N6503" s="4">
        <v>0</v>
      </c>
      <c r="O6503" s="2">
        <v>43651</v>
      </c>
      <c r="P6503" s="3">
        <v>0.05</v>
      </c>
      <c r="Q6503" s="4">
        <v>1</v>
      </c>
      <c r="R6503" s="3">
        <v>5.6</v>
      </c>
      <c r="S65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3" t="str">
        <f>IF(AIRBNB[[#This Row],[RUIDO(dB)]]&lt;=4,"Silencioso",IF(AIRBNB[[#This Row],[RUIDO(dB)]]&lt;=5.5,"Poco Ruidoso","Ruidoso"))</f>
        <v>Ruidoso</v>
      </c>
      <c r="U6503" t="str">
        <f>IF(AND(AIRBNB[[#This Row],[PRECIO]]&lt;50,AIRBNB[[#This Row],[MIN_NOCHES]]&gt;3),"Dentro del presupuesto","No considerar")</f>
        <v>No considerar</v>
      </c>
      <c r="V6503" t="str">
        <f>VLOOKUP(AIRBNB[[#This Row],[HOST_ID]],Super_host[],5,FALSE)</f>
        <v>Host</v>
      </c>
    </row>
    <row r="6504" spans="1:22">
      <c r="A6504" s="4">
        <v>2254428</v>
      </c>
      <c r="B6504" t="s">
        <v>11064</v>
      </c>
      <c r="C6504" s="4">
        <v>11512676</v>
      </c>
      <c r="D6504" t="s">
        <v>11065</v>
      </c>
      <c r="E6504" t="s">
        <v>11066</v>
      </c>
      <c r="F6504" s="4">
        <v>11216</v>
      </c>
      <c r="G6504" s="13" t="s">
        <v>4662</v>
      </c>
      <c r="H6504" s="13" t="s">
        <v>9230</v>
      </c>
      <c r="I6504" s="1">
        <v>4068835</v>
      </c>
      <c r="J6504" s="1">
        <v>-7395568</v>
      </c>
      <c r="K6504" t="s">
        <v>40</v>
      </c>
      <c r="L6504" s="20">
        <v>40</v>
      </c>
      <c r="M6504" s="4">
        <v>3</v>
      </c>
      <c r="N6504" s="4">
        <v>10</v>
      </c>
      <c r="O6504" s="2">
        <v>43108</v>
      </c>
      <c r="P6504" s="3">
        <v>0.16</v>
      </c>
      <c r="Q6504" s="4">
        <v>1</v>
      </c>
      <c r="R6504" s="3">
        <v>6.9</v>
      </c>
      <c r="S65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4" t="str">
        <f>IF(AIRBNB[[#This Row],[RUIDO(dB)]]&lt;=4,"Silencioso",IF(AIRBNB[[#This Row],[RUIDO(dB)]]&lt;=5.5,"Poco Ruidoso","Ruidoso"))</f>
        <v>Ruidoso</v>
      </c>
      <c r="U6504" t="str">
        <f>IF(AND(AIRBNB[[#This Row],[PRECIO]]&lt;50,AIRBNB[[#This Row],[MIN_NOCHES]]&gt;3),"Dentro del presupuesto","No considerar")</f>
        <v>No considerar</v>
      </c>
      <c r="V6504" t="str">
        <f>VLOOKUP(AIRBNB[[#This Row],[HOST_ID]],Super_host[],5,FALSE)</f>
        <v>Host</v>
      </c>
    </row>
    <row r="6505" spans="1:22">
      <c r="A6505" s="4">
        <v>2243266</v>
      </c>
      <c r="B6505" t="s">
        <v>15657</v>
      </c>
      <c r="C6505" s="4">
        <v>11457662</v>
      </c>
      <c r="D6505" t="s">
        <v>12373</v>
      </c>
      <c r="E6505" t="s">
        <v>15658</v>
      </c>
      <c r="F6505" s="4">
        <v>11214</v>
      </c>
      <c r="G6505" s="13" t="s">
        <v>4662</v>
      </c>
      <c r="H6505" s="13" t="s">
        <v>10210</v>
      </c>
      <c r="I6505" s="1">
        <v>4060918</v>
      </c>
      <c r="J6505" s="1">
        <v>-7399799</v>
      </c>
      <c r="K6505" t="s">
        <v>5</v>
      </c>
      <c r="L6505" s="20">
        <v>40</v>
      </c>
      <c r="M6505" s="4">
        <v>2</v>
      </c>
      <c r="N6505" s="4">
        <v>0</v>
      </c>
      <c r="O6505" s="2">
        <v>42928</v>
      </c>
      <c r="P6505" s="3">
        <v>0.17</v>
      </c>
      <c r="Q6505" s="4">
        <v>1</v>
      </c>
      <c r="R6505" s="3">
        <v>6.9</v>
      </c>
      <c r="S65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5" t="str">
        <f>IF(AIRBNB[[#This Row],[RUIDO(dB)]]&lt;=4,"Silencioso",IF(AIRBNB[[#This Row],[RUIDO(dB)]]&lt;=5.5,"Poco Ruidoso","Ruidoso"))</f>
        <v>Ruidoso</v>
      </c>
      <c r="U6505" t="str">
        <f>IF(AND(AIRBNB[[#This Row],[PRECIO]]&lt;50,AIRBNB[[#This Row],[MIN_NOCHES]]&gt;3),"Dentro del presupuesto","No considerar")</f>
        <v>No considerar</v>
      </c>
      <c r="V6505" t="str">
        <f>VLOOKUP(AIRBNB[[#This Row],[HOST_ID]],Super_host[],5,FALSE)</f>
        <v>Host</v>
      </c>
    </row>
    <row r="6506" spans="1:22">
      <c r="A6506" s="4">
        <v>2238435</v>
      </c>
      <c r="B6506" t="s">
        <v>6939</v>
      </c>
      <c r="C6506" s="4">
        <v>11430909</v>
      </c>
      <c r="D6506" t="s">
        <v>6940</v>
      </c>
      <c r="E6506" t="s">
        <v>6941</v>
      </c>
      <c r="F6506" s="4">
        <v>10027</v>
      </c>
      <c r="G6506" s="13" t="s">
        <v>124</v>
      </c>
      <c r="H6506" s="13" t="s">
        <v>148</v>
      </c>
      <c r="I6506" s="1">
        <v>4081085</v>
      </c>
      <c r="J6506" s="1">
        <v>-7394768</v>
      </c>
      <c r="K6506" t="s">
        <v>5</v>
      </c>
      <c r="L6506" s="20">
        <v>40</v>
      </c>
      <c r="M6506" s="4">
        <v>1</v>
      </c>
      <c r="N6506" s="4">
        <v>0</v>
      </c>
      <c r="O6506" s="2">
        <v>42229</v>
      </c>
      <c r="P6506" s="3">
        <v>0.02</v>
      </c>
      <c r="Q6506" s="4">
        <v>1</v>
      </c>
      <c r="R6506" s="3">
        <v>5.6</v>
      </c>
      <c r="S65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6" t="str">
        <f>IF(AIRBNB[[#This Row],[RUIDO(dB)]]&lt;=4,"Silencioso",IF(AIRBNB[[#This Row],[RUIDO(dB)]]&lt;=5.5,"Poco Ruidoso","Ruidoso"))</f>
        <v>Ruidoso</v>
      </c>
      <c r="U6506" t="str">
        <f>IF(AND(AIRBNB[[#This Row],[PRECIO]]&lt;50,AIRBNB[[#This Row],[MIN_NOCHES]]&gt;3),"Dentro del presupuesto","No considerar")</f>
        <v>No considerar</v>
      </c>
      <c r="V6506" t="str">
        <f>VLOOKUP(AIRBNB[[#This Row],[HOST_ID]],Super_host[],5,FALSE)</f>
        <v>Host</v>
      </c>
    </row>
    <row r="6507" spans="1:22">
      <c r="A6507" s="4">
        <v>1981669</v>
      </c>
      <c r="B6507" t="s">
        <v>11808</v>
      </c>
      <c r="C6507" s="4">
        <v>10226006</v>
      </c>
      <c r="D6507" t="s">
        <v>8895</v>
      </c>
      <c r="E6507" t="s">
        <v>11809</v>
      </c>
      <c r="F6507" s="4">
        <v>11225</v>
      </c>
      <c r="G6507" s="13" t="s">
        <v>4662</v>
      </c>
      <c r="H6507" s="13" t="s">
        <v>9481</v>
      </c>
      <c r="I6507" s="1">
        <v>4066362</v>
      </c>
      <c r="J6507" s="1">
        <v>-7394926</v>
      </c>
      <c r="K6507" t="s">
        <v>5</v>
      </c>
      <c r="L6507" s="20">
        <v>40</v>
      </c>
      <c r="M6507" s="4">
        <v>5</v>
      </c>
      <c r="N6507" s="4">
        <v>19</v>
      </c>
      <c r="O6507" s="2">
        <v>43330</v>
      </c>
      <c r="P6507" s="3">
        <v>0.28000000000000003</v>
      </c>
      <c r="Q6507" s="4">
        <v>1</v>
      </c>
      <c r="R6507" s="3">
        <v>6.9</v>
      </c>
      <c r="S65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7" t="str">
        <f>IF(AIRBNB[[#This Row],[RUIDO(dB)]]&lt;=4,"Silencioso",IF(AIRBNB[[#This Row],[RUIDO(dB)]]&lt;=5.5,"Poco Ruidoso","Ruidoso"))</f>
        <v>Ruidoso</v>
      </c>
      <c r="U6507" t="str">
        <f>IF(AND(AIRBNB[[#This Row],[PRECIO]]&lt;50,AIRBNB[[#This Row],[MIN_NOCHES]]&gt;3),"Dentro del presupuesto","No considerar")</f>
        <v>Dentro del presupuesto</v>
      </c>
      <c r="V6507" t="str">
        <f>VLOOKUP(AIRBNB[[#This Row],[HOST_ID]],Super_host[],5,FALSE)</f>
        <v>Host</v>
      </c>
    </row>
    <row r="6508" spans="1:22">
      <c r="A6508" s="4">
        <v>1970915</v>
      </c>
      <c r="B6508" t="s">
        <v>10782</v>
      </c>
      <c r="C6508" s="4">
        <v>10176907</v>
      </c>
      <c r="D6508" t="s">
        <v>66</v>
      </c>
      <c r="E6508" t="s">
        <v>10783</v>
      </c>
      <c r="F6508" s="4">
        <v>11237</v>
      </c>
      <c r="G6508" s="13" t="s">
        <v>4662</v>
      </c>
      <c r="H6508" s="13" t="s">
        <v>9274</v>
      </c>
      <c r="I6508" s="1">
        <v>4070022</v>
      </c>
      <c r="J6508" s="1">
        <v>-7391441</v>
      </c>
      <c r="K6508" t="s">
        <v>5</v>
      </c>
      <c r="L6508" s="20">
        <v>40</v>
      </c>
      <c r="M6508" s="4">
        <v>7</v>
      </c>
      <c r="N6508" s="4">
        <v>6</v>
      </c>
      <c r="O6508" s="2">
        <v>42688</v>
      </c>
      <c r="P6508" s="3">
        <v>0.12</v>
      </c>
      <c r="Q6508" s="4">
        <v>1</v>
      </c>
      <c r="R6508" s="3">
        <v>6.9</v>
      </c>
      <c r="S65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8" t="str">
        <f>IF(AIRBNB[[#This Row],[RUIDO(dB)]]&lt;=4,"Silencioso",IF(AIRBNB[[#This Row],[RUIDO(dB)]]&lt;=5.5,"Poco Ruidoso","Ruidoso"))</f>
        <v>Ruidoso</v>
      </c>
      <c r="U6508" t="str">
        <f>IF(AND(AIRBNB[[#This Row],[PRECIO]]&lt;50,AIRBNB[[#This Row],[MIN_NOCHES]]&gt;3),"Dentro del presupuesto","No considerar")</f>
        <v>Dentro del presupuesto</v>
      </c>
      <c r="V6508" t="str">
        <f>VLOOKUP(AIRBNB[[#This Row],[HOST_ID]],Super_host[],5,FALSE)</f>
        <v>Host</v>
      </c>
    </row>
    <row r="6509" spans="1:22">
      <c r="A6509" s="4">
        <v>1931341</v>
      </c>
      <c r="B6509" t="s">
        <v>7004</v>
      </c>
      <c r="C6509" s="4">
        <v>9997988</v>
      </c>
      <c r="D6509" t="s">
        <v>7005</v>
      </c>
      <c r="E6509" t="s">
        <v>7006</v>
      </c>
      <c r="F6509" s="4">
        <v>10005</v>
      </c>
      <c r="G6509" s="13" t="s">
        <v>124</v>
      </c>
      <c r="H6509" s="13" t="s">
        <v>528</v>
      </c>
      <c r="I6509" s="1">
        <v>4070602</v>
      </c>
      <c r="J6509" s="1">
        <v>-740072</v>
      </c>
      <c r="K6509" t="s">
        <v>40</v>
      </c>
      <c r="L6509" s="20">
        <v>40</v>
      </c>
      <c r="M6509" s="4">
        <v>1</v>
      </c>
      <c r="N6509" s="4">
        <v>0</v>
      </c>
      <c r="O6509" s="2">
        <v>42917</v>
      </c>
      <c r="P6509" s="3">
        <v>3.34</v>
      </c>
      <c r="Q6509" s="4">
        <v>1</v>
      </c>
      <c r="R6509" s="3">
        <v>5.6</v>
      </c>
      <c r="S65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09" t="str">
        <f>IF(AIRBNB[[#This Row],[RUIDO(dB)]]&lt;=4,"Silencioso",IF(AIRBNB[[#This Row],[RUIDO(dB)]]&lt;=5.5,"Poco Ruidoso","Ruidoso"))</f>
        <v>Ruidoso</v>
      </c>
      <c r="U6509" t="str">
        <f>IF(AND(AIRBNB[[#This Row],[PRECIO]]&lt;50,AIRBNB[[#This Row],[MIN_NOCHES]]&gt;3),"Dentro del presupuesto","No considerar")</f>
        <v>No considerar</v>
      </c>
      <c r="V6509" t="str">
        <f>VLOOKUP(AIRBNB[[#This Row],[HOST_ID]],Super_host[],5,FALSE)</f>
        <v>Host</v>
      </c>
    </row>
    <row r="6510" spans="1:22">
      <c r="A6510" s="4">
        <v>1887874</v>
      </c>
      <c r="B6510" t="s">
        <v>15704</v>
      </c>
      <c r="C6510" s="4">
        <v>9820312</v>
      </c>
      <c r="D6510" t="s">
        <v>5613</v>
      </c>
      <c r="E6510" t="s">
        <v>15705</v>
      </c>
      <c r="F6510" s="4">
        <v>11206</v>
      </c>
      <c r="G6510" s="13" t="s">
        <v>4662</v>
      </c>
      <c r="H6510" s="13" t="s">
        <v>9218</v>
      </c>
      <c r="I6510" s="1">
        <v>4070711</v>
      </c>
      <c r="J6510" s="1">
        <v>-7394457</v>
      </c>
      <c r="K6510" t="s">
        <v>40</v>
      </c>
      <c r="L6510" s="20">
        <v>40</v>
      </c>
      <c r="M6510" s="4">
        <v>7</v>
      </c>
      <c r="N6510" s="4">
        <v>0</v>
      </c>
      <c r="O6510" s="2">
        <v>42892</v>
      </c>
      <c r="P6510" s="3">
        <v>0.02</v>
      </c>
      <c r="Q6510" s="4">
        <v>1</v>
      </c>
      <c r="R6510" s="3">
        <v>6.9</v>
      </c>
      <c r="S65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0" t="str">
        <f>IF(AIRBNB[[#This Row],[RUIDO(dB)]]&lt;=4,"Silencioso",IF(AIRBNB[[#This Row],[RUIDO(dB)]]&lt;=5.5,"Poco Ruidoso","Ruidoso"))</f>
        <v>Ruidoso</v>
      </c>
      <c r="U6510" t="str">
        <f>IF(AND(AIRBNB[[#This Row],[PRECIO]]&lt;50,AIRBNB[[#This Row],[MIN_NOCHES]]&gt;3),"Dentro del presupuesto","No considerar")</f>
        <v>Dentro del presupuesto</v>
      </c>
      <c r="V6510" t="str">
        <f>VLOOKUP(AIRBNB[[#This Row],[HOST_ID]],Super_host[],5,FALSE)</f>
        <v>Host</v>
      </c>
    </row>
    <row r="6511" spans="1:22">
      <c r="A6511" s="4">
        <v>3098703</v>
      </c>
      <c r="B6511" t="s">
        <v>5350</v>
      </c>
      <c r="C6511" s="4">
        <v>9716281</v>
      </c>
      <c r="D6511" t="s">
        <v>442</v>
      </c>
      <c r="E6511" t="s">
        <v>5351</v>
      </c>
      <c r="F6511" s="4">
        <v>10026</v>
      </c>
      <c r="G6511" s="13" t="s">
        <v>124</v>
      </c>
      <c r="H6511" s="13" t="s">
        <v>148</v>
      </c>
      <c r="I6511" s="1">
        <v>4080399</v>
      </c>
      <c r="J6511" s="1">
        <v>-7394665</v>
      </c>
      <c r="K6511" t="s">
        <v>40</v>
      </c>
      <c r="L6511" s="20">
        <v>40</v>
      </c>
      <c r="M6511" s="4">
        <v>250</v>
      </c>
      <c r="N6511" s="4">
        <v>91</v>
      </c>
      <c r="O6511" s="2">
        <v>43322</v>
      </c>
      <c r="P6511" s="3">
        <v>1.47</v>
      </c>
      <c r="Q6511" s="4">
        <v>1</v>
      </c>
      <c r="R6511" s="3">
        <v>5.6</v>
      </c>
      <c r="S65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1" t="str">
        <f>IF(AIRBNB[[#This Row],[RUIDO(dB)]]&lt;=4,"Silencioso",IF(AIRBNB[[#This Row],[RUIDO(dB)]]&lt;=5.5,"Poco Ruidoso","Ruidoso"))</f>
        <v>Ruidoso</v>
      </c>
      <c r="U6511" t="str">
        <f>IF(AND(AIRBNB[[#This Row],[PRECIO]]&lt;50,AIRBNB[[#This Row],[MIN_NOCHES]]&gt;3),"Dentro del presupuesto","No considerar")</f>
        <v>Dentro del presupuesto</v>
      </c>
      <c r="V6511" t="str">
        <f>VLOOKUP(AIRBNB[[#This Row],[HOST_ID]],Super_host[],5,FALSE)</f>
        <v>Host</v>
      </c>
    </row>
    <row r="6512" spans="1:22">
      <c r="A6512" s="4">
        <v>2657689</v>
      </c>
      <c r="B6512" t="s">
        <v>7029</v>
      </c>
      <c r="C6512" s="4">
        <v>9051298</v>
      </c>
      <c r="D6512" t="s">
        <v>3858</v>
      </c>
      <c r="E6512" t="s">
        <v>3889</v>
      </c>
      <c r="F6512" s="4">
        <v>10027</v>
      </c>
      <c r="G6512" s="13" t="s">
        <v>124</v>
      </c>
      <c r="H6512" s="13" t="s">
        <v>148</v>
      </c>
      <c r="I6512" s="1">
        <v>408106</v>
      </c>
      <c r="J6512" s="1">
        <v>-7394647</v>
      </c>
      <c r="K6512" t="s">
        <v>268</v>
      </c>
      <c r="L6512" s="20">
        <v>40</v>
      </c>
      <c r="M6512" s="4">
        <v>1</v>
      </c>
      <c r="N6512" s="4">
        <v>0</v>
      </c>
      <c r="O6512" s="2">
        <v>42204</v>
      </c>
      <c r="P6512" s="3">
        <v>0.68</v>
      </c>
      <c r="Q6512" s="4">
        <v>1</v>
      </c>
      <c r="R6512" s="3">
        <v>5.6</v>
      </c>
      <c r="S65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2" t="str">
        <f>IF(AIRBNB[[#This Row],[RUIDO(dB)]]&lt;=4,"Silencioso",IF(AIRBNB[[#This Row],[RUIDO(dB)]]&lt;=5.5,"Poco Ruidoso","Ruidoso"))</f>
        <v>Ruidoso</v>
      </c>
      <c r="U6512" t="str">
        <f>IF(AND(AIRBNB[[#This Row],[PRECIO]]&lt;50,AIRBNB[[#This Row],[MIN_NOCHES]]&gt;3),"Dentro del presupuesto","No considerar")</f>
        <v>No considerar</v>
      </c>
      <c r="V6512" t="str">
        <f>VLOOKUP(AIRBNB[[#This Row],[HOST_ID]],Super_host[],5,FALSE)</f>
        <v>Host</v>
      </c>
    </row>
    <row r="6513" spans="1:22">
      <c r="A6513" s="4">
        <v>2332284</v>
      </c>
      <c r="B6513" t="s">
        <v>5190</v>
      </c>
      <c r="C6513" s="4">
        <v>8873749</v>
      </c>
      <c r="D6513" t="s">
        <v>5191</v>
      </c>
      <c r="E6513" t="s">
        <v>5192</v>
      </c>
      <c r="F6513" s="4">
        <v>10033</v>
      </c>
      <c r="G6513" s="13" t="s">
        <v>124</v>
      </c>
      <c r="H6513" s="13" t="s">
        <v>125</v>
      </c>
      <c r="I6513" s="1">
        <v>4084966</v>
      </c>
      <c r="J6513" s="1">
        <v>-7393945</v>
      </c>
      <c r="K6513" t="s">
        <v>40</v>
      </c>
      <c r="L6513" s="20">
        <v>40</v>
      </c>
      <c r="M6513" s="4">
        <v>2</v>
      </c>
      <c r="N6513" s="4">
        <v>76</v>
      </c>
      <c r="O6513" s="2">
        <v>43562</v>
      </c>
      <c r="P6513" s="3">
        <v>1.29</v>
      </c>
      <c r="Q6513" s="4">
        <v>1</v>
      </c>
      <c r="R6513" s="3">
        <v>5.6</v>
      </c>
      <c r="S65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3" t="str">
        <f>IF(AIRBNB[[#This Row],[RUIDO(dB)]]&lt;=4,"Silencioso",IF(AIRBNB[[#This Row],[RUIDO(dB)]]&lt;=5.5,"Poco Ruidoso","Ruidoso"))</f>
        <v>Ruidoso</v>
      </c>
      <c r="U6513" t="str">
        <f>IF(AND(AIRBNB[[#This Row],[PRECIO]]&lt;50,AIRBNB[[#This Row],[MIN_NOCHES]]&gt;3),"Dentro del presupuesto","No considerar")</f>
        <v>No considerar</v>
      </c>
      <c r="V6513" t="str">
        <f>VLOOKUP(AIRBNB[[#This Row],[HOST_ID]],Super_host[],5,FALSE)</f>
        <v>Host</v>
      </c>
    </row>
    <row r="6514" spans="1:22">
      <c r="A6514" s="4">
        <v>1677887</v>
      </c>
      <c r="B6514" t="s">
        <v>12266</v>
      </c>
      <c r="C6514" s="4">
        <v>8756595</v>
      </c>
      <c r="D6514" t="s">
        <v>5661</v>
      </c>
      <c r="E6514" t="s">
        <v>12267</v>
      </c>
      <c r="F6514" s="4">
        <v>11225</v>
      </c>
      <c r="G6514" s="13" t="s">
        <v>4662</v>
      </c>
      <c r="H6514" s="13" t="s">
        <v>9481</v>
      </c>
      <c r="I6514" s="1">
        <v>4066139</v>
      </c>
      <c r="J6514" s="1">
        <v>-7396027</v>
      </c>
      <c r="K6514" t="s">
        <v>40</v>
      </c>
      <c r="L6514" s="20">
        <v>40</v>
      </c>
      <c r="M6514" s="4">
        <v>31</v>
      </c>
      <c r="N6514" s="4">
        <v>28</v>
      </c>
      <c r="O6514" s="2">
        <v>42563</v>
      </c>
      <c r="P6514" s="3">
        <v>0.4</v>
      </c>
      <c r="Q6514" s="4">
        <v>1</v>
      </c>
      <c r="R6514" s="3">
        <v>6.9</v>
      </c>
      <c r="S65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4" t="str">
        <f>IF(AIRBNB[[#This Row],[RUIDO(dB)]]&lt;=4,"Silencioso",IF(AIRBNB[[#This Row],[RUIDO(dB)]]&lt;=5.5,"Poco Ruidoso","Ruidoso"))</f>
        <v>Ruidoso</v>
      </c>
      <c r="U6514" t="str">
        <f>IF(AND(AIRBNB[[#This Row],[PRECIO]]&lt;50,AIRBNB[[#This Row],[MIN_NOCHES]]&gt;3),"Dentro del presupuesto","No considerar")</f>
        <v>Dentro del presupuesto</v>
      </c>
      <c r="V6514" t="str">
        <f>VLOOKUP(AIRBNB[[#This Row],[HOST_ID]],Super_host[],5,FALSE)</f>
        <v>Host</v>
      </c>
    </row>
    <row r="6515" spans="1:22">
      <c r="A6515" s="4">
        <v>2804557</v>
      </c>
      <c r="B6515" t="s">
        <v>377</v>
      </c>
      <c r="C6515" s="4">
        <v>8741682</v>
      </c>
      <c r="D6515" t="s">
        <v>378</v>
      </c>
      <c r="E6515" t="s">
        <v>379</v>
      </c>
      <c r="F6515" s="4">
        <v>10025</v>
      </c>
      <c r="G6515" s="13" t="s">
        <v>124</v>
      </c>
      <c r="H6515" s="13" t="s">
        <v>245</v>
      </c>
      <c r="I6515" s="1">
        <v>4080504</v>
      </c>
      <c r="J6515" s="1">
        <v>-7396454</v>
      </c>
      <c r="K6515" t="s">
        <v>40</v>
      </c>
      <c r="L6515" s="20">
        <v>40</v>
      </c>
      <c r="M6515" s="4">
        <v>4</v>
      </c>
      <c r="N6515" s="4">
        <v>1</v>
      </c>
      <c r="O6515" s="2">
        <v>42119</v>
      </c>
      <c r="P6515" s="3">
        <v>0.02</v>
      </c>
      <c r="Q6515" s="4">
        <v>1</v>
      </c>
      <c r="R6515" s="3">
        <v>5.6</v>
      </c>
      <c r="S65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5" t="str">
        <f>IF(AIRBNB[[#This Row],[RUIDO(dB)]]&lt;=4,"Silencioso",IF(AIRBNB[[#This Row],[RUIDO(dB)]]&lt;=5.5,"Poco Ruidoso","Ruidoso"))</f>
        <v>Ruidoso</v>
      </c>
      <c r="U6515" t="str">
        <f>IF(AND(AIRBNB[[#This Row],[PRECIO]]&lt;50,AIRBNB[[#This Row],[MIN_NOCHES]]&gt;3),"Dentro del presupuesto","No considerar")</f>
        <v>Dentro del presupuesto</v>
      </c>
      <c r="V6515" t="str">
        <f>VLOOKUP(AIRBNB[[#This Row],[HOST_ID]],Super_host[],5,FALSE)</f>
        <v>Host</v>
      </c>
    </row>
    <row r="6516" spans="1:22">
      <c r="A6516" s="4">
        <v>1534782</v>
      </c>
      <c r="B6516" t="s">
        <v>13572</v>
      </c>
      <c r="C6516" s="4">
        <v>8184930</v>
      </c>
      <c r="D6516" t="s">
        <v>13573</v>
      </c>
      <c r="E6516" t="s">
        <v>13574</v>
      </c>
      <c r="F6516" s="4">
        <v>11217</v>
      </c>
      <c r="G6516" s="13" t="s">
        <v>4662</v>
      </c>
      <c r="H6516" s="13" t="s">
        <v>9323</v>
      </c>
      <c r="I6516" s="1">
        <v>4068249</v>
      </c>
      <c r="J6516" s="1">
        <v>-7397139</v>
      </c>
      <c r="K6516" t="s">
        <v>40</v>
      </c>
      <c r="L6516" s="20">
        <v>40</v>
      </c>
      <c r="M6516" s="4">
        <v>1</v>
      </c>
      <c r="N6516" s="4">
        <v>73</v>
      </c>
      <c r="O6516" s="2">
        <v>43598</v>
      </c>
      <c r="P6516" s="3">
        <v>1.1000000000000001</v>
      </c>
      <c r="Q6516" s="4">
        <v>1</v>
      </c>
      <c r="R6516" s="3">
        <v>6.9</v>
      </c>
      <c r="S65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6" t="str">
        <f>IF(AIRBNB[[#This Row],[RUIDO(dB)]]&lt;=4,"Silencioso",IF(AIRBNB[[#This Row],[RUIDO(dB)]]&lt;=5.5,"Poco Ruidoso","Ruidoso"))</f>
        <v>Ruidoso</v>
      </c>
      <c r="U6516" t="str">
        <f>IF(AND(AIRBNB[[#This Row],[PRECIO]]&lt;50,AIRBNB[[#This Row],[MIN_NOCHES]]&gt;3),"Dentro del presupuesto","No considerar")</f>
        <v>No considerar</v>
      </c>
      <c r="V6516" t="str">
        <f>VLOOKUP(AIRBNB[[#This Row],[HOST_ID]],Super_host[],5,FALSE)</f>
        <v>Host</v>
      </c>
    </row>
    <row r="6517" spans="1:22">
      <c r="A6517" s="4">
        <v>5136673</v>
      </c>
      <c r="B6517" t="s">
        <v>15749</v>
      </c>
      <c r="C6517" s="4">
        <v>8118080</v>
      </c>
      <c r="D6517" t="s">
        <v>5953</v>
      </c>
      <c r="E6517" t="s">
        <v>15750</v>
      </c>
      <c r="F6517" s="4">
        <v>11221</v>
      </c>
      <c r="G6517" s="13" t="s">
        <v>4662</v>
      </c>
      <c r="H6517" s="13" t="s">
        <v>9230</v>
      </c>
      <c r="I6517" s="1">
        <v>4068716</v>
      </c>
      <c r="J6517" s="1">
        <v>-7391882</v>
      </c>
      <c r="K6517" t="s">
        <v>40</v>
      </c>
      <c r="L6517" s="20">
        <v>40</v>
      </c>
      <c r="M6517" s="4">
        <v>7</v>
      </c>
      <c r="N6517" s="4">
        <v>0</v>
      </c>
      <c r="O6517" s="2">
        <v>42200</v>
      </c>
      <c r="P6517" s="3">
        <v>7.0000000000000007E-2</v>
      </c>
      <c r="Q6517" s="4">
        <v>1</v>
      </c>
      <c r="R6517" s="3">
        <v>6.9</v>
      </c>
      <c r="S65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7" t="str">
        <f>IF(AIRBNB[[#This Row],[RUIDO(dB)]]&lt;=4,"Silencioso",IF(AIRBNB[[#This Row],[RUIDO(dB)]]&lt;=5.5,"Poco Ruidoso","Ruidoso"))</f>
        <v>Ruidoso</v>
      </c>
      <c r="U6517" t="str">
        <f>IF(AND(AIRBNB[[#This Row],[PRECIO]]&lt;50,AIRBNB[[#This Row],[MIN_NOCHES]]&gt;3),"Dentro del presupuesto","No considerar")</f>
        <v>Dentro del presupuesto</v>
      </c>
      <c r="V6517" t="str">
        <f>VLOOKUP(AIRBNB[[#This Row],[HOST_ID]],Super_host[],5,FALSE)</f>
        <v>Host</v>
      </c>
    </row>
    <row r="6518" spans="1:22">
      <c r="A6518" s="4">
        <v>2108424</v>
      </c>
      <c r="B6518" t="s">
        <v>11960</v>
      </c>
      <c r="C6518" s="4">
        <v>8013034</v>
      </c>
      <c r="D6518" t="s">
        <v>11961</v>
      </c>
      <c r="E6518" t="s">
        <v>11962</v>
      </c>
      <c r="F6518" s="4">
        <v>11237</v>
      </c>
      <c r="G6518" s="13" t="s">
        <v>4662</v>
      </c>
      <c r="H6518" s="13" t="s">
        <v>9274</v>
      </c>
      <c r="I6518" s="1">
        <v>4069636</v>
      </c>
      <c r="J6518" s="1">
        <v>-7391138</v>
      </c>
      <c r="K6518" t="s">
        <v>40</v>
      </c>
      <c r="L6518" s="20">
        <v>40</v>
      </c>
      <c r="M6518" s="4">
        <v>1</v>
      </c>
      <c r="N6518" s="4">
        <v>20</v>
      </c>
      <c r="O6518" s="2">
        <v>43631</v>
      </c>
      <c r="P6518" s="3">
        <v>0.32</v>
      </c>
      <c r="Q6518" s="4">
        <v>1</v>
      </c>
      <c r="R6518" s="3">
        <v>6.9</v>
      </c>
      <c r="S65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8" t="str">
        <f>IF(AIRBNB[[#This Row],[RUIDO(dB)]]&lt;=4,"Silencioso",IF(AIRBNB[[#This Row],[RUIDO(dB)]]&lt;=5.5,"Poco Ruidoso","Ruidoso"))</f>
        <v>Ruidoso</v>
      </c>
      <c r="U6518" t="str">
        <f>IF(AND(AIRBNB[[#This Row],[PRECIO]]&lt;50,AIRBNB[[#This Row],[MIN_NOCHES]]&gt;3),"Dentro del presupuesto","No considerar")</f>
        <v>No considerar</v>
      </c>
      <c r="V6518" t="str">
        <f>VLOOKUP(AIRBNB[[#This Row],[HOST_ID]],Super_host[],5,FALSE)</f>
        <v>Host</v>
      </c>
    </row>
    <row r="6519" spans="1:22">
      <c r="A6519" s="4">
        <v>2016579</v>
      </c>
      <c r="B6519" t="s">
        <v>12543</v>
      </c>
      <c r="C6519" s="4">
        <v>8013034</v>
      </c>
      <c r="D6519" t="s">
        <v>11961</v>
      </c>
      <c r="E6519" t="s">
        <v>12544</v>
      </c>
      <c r="F6519" s="4">
        <v>11237</v>
      </c>
      <c r="G6519" s="13" t="s">
        <v>4662</v>
      </c>
      <c r="H6519" s="13" t="s">
        <v>9274</v>
      </c>
      <c r="I6519" s="1">
        <v>4069641</v>
      </c>
      <c r="J6519" s="1">
        <v>-7390994</v>
      </c>
      <c r="K6519" t="s">
        <v>40</v>
      </c>
      <c r="L6519" s="20">
        <v>40</v>
      </c>
      <c r="M6519" s="4">
        <v>1</v>
      </c>
      <c r="N6519" s="4">
        <v>13</v>
      </c>
      <c r="O6519" s="2">
        <v>43435</v>
      </c>
      <c r="P6519" s="3">
        <v>0.49</v>
      </c>
      <c r="Q6519" s="4">
        <v>1</v>
      </c>
      <c r="R6519" s="3">
        <v>6.9</v>
      </c>
      <c r="S65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19" t="str">
        <f>IF(AIRBNB[[#This Row],[RUIDO(dB)]]&lt;=4,"Silencioso",IF(AIRBNB[[#This Row],[RUIDO(dB)]]&lt;=5.5,"Poco Ruidoso","Ruidoso"))</f>
        <v>Ruidoso</v>
      </c>
      <c r="U6519" t="str">
        <f>IF(AND(AIRBNB[[#This Row],[PRECIO]]&lt;50,AIRBNB[[#This Row],[MIN_NOCHES]]&gt;3),"Dentro del presupuesto","No considerar")</f>
        <v>No considerar</v>
      </c>
      <c r="V6519" t="str">
        <f>VLOOKUP(AIRBNB[[#This Row],[HOST_ID]],Super_host[],5,FALSE)</f>
        <v>Host</v>
      </c>
    </row>
    <row r="6520" spans="1:22">
      <c r="A6520" s="4">
        <v>4721007</v>
      </c>
      <c r="B6520" t="s">
        <v>9441</v>
      </c>
      <c r="C6520" s="4">
        <v>6720617</v>
      </c>
      <c r="D6520" t="s">
        <v>1648</v>
      </c>
      <c r="E6520" t="s">
        <v>9442</v>
      </c>
      <c r="F6520" s="4">
        <v>11213</v>
      </c>
      <c r="G6520" s="13" t="s">
        <v>4662</v>
      </c>
      <c r="H6520" s="13" t="s">
        <v>9252</v>
      </c>
      <c r="I6520" s="1">
        <v>4067116</v>
      </c>
      <c r="J6520" s="1">
        <v>-7393582</v>
      </c>
      <c r="K6520" t="s">
        <v>40</v>
      </c>
      <c r="L6520" s="20">
        <v>40</v>
      </c>
      <c r="M6520" s="4">
        <v>1</v>
      </c>
      <c r="N6520" s="4">
        <v>1</v>
      </c>
      <c r="O6520" s="2">
        <v>42010</v>
      </c>
      <c r="P6520" s="3">
        <v>0.02</v>
      </c>
      <c r="Q6520" s="4">
        <v>1</v>
      </c>
      <c r="R6520" s="3">
        <v>6.9</v>
      </c>
      <c r="S65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0" t="str">
        <f>IF(AIRBNB[[#This Row],[RUIDO(dB)]]&lt;=4,"Silencioso",IF(AIRBNB[[#This Row],[RUIDO(dB)]]&lt;=5.5,"Poco Ruidoso","Ruidoso"))</f>
        <v>Ruidoso</v>
      </c>
      <c r="U6520" t="str">
        <f>IF(AND(AIRBNB[[#This Row],[PRECIO]]&lt;50,AIRBNB[[#This Row],[MIN_NOCHES]]&gt;3),"Dentro del presupuesto","No considerar")</f>
        <v>No considerar</v>
      </c>
      <c r="V6520" t="str">
        <f>VLOOKUP(AIRBNB[[#This Row],[HOST_ID]],Super_host[],5,FALSE)</f>
        <v>Host</v>
      </c>
    </row>
    <row r="6521" spans="1:22">
      <c r="A6521" s="4">
        <v>2918764</v>
      </c>
      <c r="B6521" t="s">
        <v>10947</v>
      </c>
      <c r="C6521" s="4">
        <v>6683775</v>
      </c>
      <c r="D6521" t="s">
        <v>7165</v>
      </c>
      <c r="E6521" t="s">
        <v>10948</v>
      </c>
      <c r="F6521" s="4">
        <v>11237</v>
      </c>
      <c r="G6521" s="13" t="s">
        <v>4662</v>
      </c>
      <c r="H6521" s="13" t="s">
        <v>9274</v>
      </c>
      <c r="I6521" s="1">
        <v>4070071</v>
      </c>
      <c r="J6521" s="1">
        <v>-7392468</v>
      </c>
      <c r="K6521" t="s">
        <v>40</v>
      </c>
      <c r="L6521" s="20">
        <v>40</v>
      </c>
      <c r="M6521" s="4">
        <v>2</v>
      </c>
      <c r="N6521" s="4">
        <v>9</v>
      </c>
      <c r="O6521" s="2">
        <v>42293</v>
      </c>
      <c r="P6521" s="3">
        <v>0.14000000000000001</v>
      </c>
      <c r="Q6521" s="4">
        <v>1</v>
      </c>
      <c r="R6521" s="3">
        <v>6.9</v>
      </c>
      <c r="S65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1" t="str">
        <f>IF(AIRBNB[[#This Row],[RUIDO(dB)]]&lt;=4,"Silencioso",IF(AIRBNB[[#This Row],[RUIDO(dB)]]&lt;=5.5,"Poco Ruidoso","Ruidoso"))</f>
        <v>Ruidoso</v>
      </c>
      <c r="U6521" t="str">
        <f>IF(AND(AIRBNB[[#This Row],[PRECIO]]&lt;50,AIRBNB[[#This Row],[MIN_NOCHES]]&gt;3),"Dentro del presupuesto","No considerar")</f>
        <v>No considerar</v>
      </c>
      <c r="V6521" t="str">
        <f>VLOOKUP(AIRBNB[[#This Row],[HOST_ID]],Super_host[],5,FALSE)</f>
        <v>Host</v>
      </c>
    </row>
    <row r="6522" spans="1:22">
      <c r="A6522" s="4">
        <v>5625386</v>
      </c>
      <c r="B6522" t="s">
        <v>9451</v>
      </c>
      <c r="C6522" s="4">
        <v>6372947</v>
      </c>
      <c r="D6522" t="s">
        <v>9452</v>
      </c>
      <c r="E6522" t="s">
        <v>9453</v>
      </c>
      <c r="F6522" s="4">
        <v>11226</v>
      </c>
      <c r="G6522" s="13" t="s">
        <v>4662</v>
      </c>
      <c r="H6522" s="13" t="s">
        <v>9427</v>
      </c>
      <c r="I6522" s="1">
        <v>4065305</v>
      </c>
      <c r="J6522" s="1">
        <v>-7395818</v>
      </c>
      <c r="K6522" t="s">
        <v>5</v>
      </c>
      <c r="L6522" s="20">
        <v>40</v>
      </c>
      <c r="M6522" s="4">
        <v>5</v>
      </c>
      <c r="N6522" s="4">
        <v>1</v>
      </c>
      <c r="O6522" s="2">
        <v>42262</v>
      </c>
      <c r="P6522" s="3">
        <v>0.02</v>
      </c>
      <c r="Q6522" s="4">
        <v>1</v>
      </c>
      <c r="R6522" s="3">
        <v>6.9</v>
      </c>
      <c r="S65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2" t="str">
        <f>IF(AIRBNB[[#This Row],[RUIDO(dB)]]&lt;=4,"Silencioso",IF(AIRBNB[[#This Row],[RUIDO(dB)]]&lt;=5.5,"Poco Ruidoso","Ruidoso"))</f>
        <v>Ruidoso</v>
      </c>
      <c r="U6522" t="str">
        <f>IF(AND(AIRBNB[[#This Row],[PRECIO]]&lt;50,AIRBNB[[#This Row],[MIN_NOCHES]]&gt;3),"Dentro del presupuesto","No considerar")</f>
        <v>Dentro del presupuesto</v>
      </c>
      <c r="V6522" t="str">
        <f>VLOOKUP(AIRBNB[[#This Row],[HOST_ID]],Super_host[],5,FALSE)</f>
        <v>Host</v>
      </c>
    </row>
    <row r="6523" spans="1:22">
      <c r="A6523" s="4">
        <v>3548393</v>
      </c>
      <c r="B6523" t="s">
        <v>2953</v>
      </c>
      <c r="C6523" s="4">
        <v>6212988</v>
      </c>
      <c r="D6523" t="s">
        <v>2954</v>
      </c>
      <c r="E6523" t="s">
        <v>2955</v>
      </c>
      <c r="F6523" s="4">
        <v>10014</v>
      </c>
      <c r="G6523" s="13" t="s">
        <v>124</v>
      </c>
      <c r="H6523" s="13" t="s">
        <v>140</v>
      </c>
      <c r="I6523" s="1">
        <v>4073326</v>
      </c>
      <c r="J6523" s="1">
        <v>-7400604</v>
      </c>
      <c r="K6523" t="s">
        <v>40</v>
      </c>
      <c r="L6523" s="20">
        <v>40</v>
      </c>
      <c r="M6523" s="4">
        <v>3</v>
      </c>
      <c r="N6523" s="4">
        <v>16</v>
      </c>
      <c r="O6523" s="2">
        <v>42451</v>
      </c>
      <c r="P6523" s="3">
        <v>0.26</v>
      </c>
      <c r="Q6523" s="4">
        <v>1</v>
      </c>
      <c r="R6523" s="3">
        <v>5.6</v>
      </c>
      <c r="S65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3" t="str">
        <f>IF(AIRBNB[[#This Row],[RUIDO(dB)]]&lt;=4,"Silencioso",IF(AIRBNB[[#This Row],[RUIDO(dB)]]&lt;=5.5,"Poco Ruidoso","Ruidoso"))</f>
        <v>Ruidoso</v>
      </c>
      <c r="U6523" t="str">
        <f>IF(AND(AIRBNB[[#This Row],[PRECIO]]&lt;50,AIRBNB[[#This Row],[MIN_NOCHES]]&gt;3),"Dentro del presupuesto","No considerar")</f>
        <v>No considerar</v>
      </c>
      <c r="V6523" t="str">
        <f>VLOOKUP(AIRBNB[[#This Row],[HOST_ID]],Super_host[],5,FALSE)</f>
        <v>Host</v>
      </c>
    </row>
    <row r="6524" spans="1:22">
      <c r="A6524" s="4">
        <v>1089619</v>
      </c>
      <c r="B6524" t="s">
        <v>4270</v>
      </c>
      <c r="C6524" s="4">
        <v>5986790</v>
      </c>
      <c r="D6524" t="s">
        <v>2151</v>
      </c>
      <c r="E6524" t="s">
        <v>4271</v>
      </c>
      <c r="F6524" s="4">
        <v>10032</v>
      </c>
      <c r="G6524" s="13" t="s">
        <v>124</v>
      </c>
      <c r="H6524" s="13" t="s">
        <v>125</v>
      </c>
      <c r="I6524" s="1">
        <v>4083535</v>
      </c>
      <c r="J6524" s="1">
        <v>-7394334</v>
      </c>
      <c r="K6524" t="s">
        <v>40</v>
      </c>
      <c r="L6524" s="20">
        <v>40</v>
      </c>
      <c r="M6524" s="4">
        <v>7</v>
      </c>
      <c r="N6524" s="4">
        <v>26</v>
      </c>
      <c r="O6524" s="2">
        <v>43641</v>
      </c>
      <c r="P6524" s="3">
        <v>0.67</v>
      </c>
      <c r="Q6524" s="4">
        <v>1</v>
      </c>
      <c r="R6524" s="3">
        <v>5.6</v>
      </c>
      <c r="S65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4" t="str">
        <f>IF(AIRBNB[[#This Row],[RUIDO(dB)]]&lt;=4,"Silencioso",IF(AIRBNB[[#This Row],[RUIDO(dB)]]&lt;=5.5,"Poco Ruidoso","Ruidoso"))</f>
        <v>Ruidoso</v>
      </c>
      <c r="U6524" t="str">
        <f>IF(AND(AIRBNB[[#This Row],[PRECIO]]&lt;50,AIRBNB[[#This Row],[MIN_NOCHES]]&gt;3),"Dentro del presupuesto","No considerar")</f>
        <v>Dentro del presupuesto</v>
      </c>
      <c r="V6524" t="str">
        <f>VLOOKUP(AIRBNB[[#This Row],[HOST_ID]],Super_host[],5,FALSE)</f>
        <v>Host</v>
      </c>
    </row>
    <row r="6525" spans="1:22">
      <c r="A6525" s="4">
        <v>3058087</v>
      </c>
      <c r="B6525" t="s">
        <v>2150</v>
      </c>
      <c r="C6525" s="4">
        <v>5986790</v>
      </c>
      <c r="D6525" t="s">
        <v>2151</v>
      </c>
      <c r="E6525" t="s">
        <v>2152</v>
      </c>
      <c r="F6525" s="4">
        <v>10032</v>
      </c>
      <c r="G6525" s="13" t="s">
        <v>124</v>
      </c>
      <c r="H6525" s="13" t="s">
        <v>125</v>
      </c>
      <c r="I6525" s="1">
        <v>4083568</v>
      </c>
      <c r="J6525" s="1">
        <v>-7394457</v>
      </c>
      <c r="K6525" t="s">
        <v>40</v>
      </c>
      <c r="L6525" s="20">
        <v>40</v>
      </c>
      <c r="M6525" s="4">
        <v>31</v>
      </c>
      <c r="N6525" s="4">
        <v>2</v>
      </c>
      <c r="O6525" s="2">
        <v>43632</v>
      </c>
      <c r="P6525" s="3">
        <v>0.15</v>
      </c>
      <c r="Q6525" s="4">
        <v>1</v>
      </c>
      <c r="R6525" s="3">
        <v>5.6</v>
      </c>
      <c r="S65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5" t="str">
        <f>IF(AIRBNB[[#This Row],[RUIDO(dB)]]&lt;=4,"Silencioso",IF(AIRBNB[[#This Row],[RUIDO(dB)]]&lt;=5.5,"Poco Ruidoso","Ruidoso"))</f>
        <v>Ruidoso</v>
      </c>
      <c r="U6525" t="str">
        <f>IF(AND(AIRBNB[[#This Row],[PRECIO]]&lt;50,AIRBNB[[#This Row],[MIN_NOCHES]]&gt;3),"Dentro del presupuesto","No considerar")</f>
        <v>Dentro del presupuesto</v>
      </c>
      <c r="V6525" t="str">
        <f>VLOOKUP(AIRBNB[[#This Row],[HOST_ID]],Super_host[],5,FALSE)</f>
        <v>Host</v>
      </c>
    </row>
    <row r="6526" spans="1:22">
      <c r="A6526" s="4">
        <v>1131422</v>
      </c>
      <c r="B6526" t="s">
        <v>13303</v>
      </c>
      <c r="C6526" s="4">
        <v>5942292</v>
      </c>
      <c r="D6526" t="s">
        <v>13280</v>
      </c>
      <c r="E6526" t="s">
        <v>13304</v>
      </c>
      <c r="F6526" s="4">
        <v>11216</v>
      </c>
      <c r="G6526" s="13" t="s">
        <v>4662</v>
      </c>
      <c r="H6526" s="13" t="s">
        <v>9230</v>
      </c>
      <c r="I6526" s="1">
        <v>4068312</v>
      </c>
      <c r="J6526" s="1">
        <v>-7394082</v>
      </c>
      <c r="K6526" t="s">
        <v>40</v>
      </c>
      <c r="L6526" s="20">
        <v>40</v>
      </c>
      <c r="M6526" s="4">
        <v>1</v>
      </c>
      <c r="N6526" s="4">
        <v>66</v>
      </c>
      <c r="O6526" s="2">
        <v>43633</v>
      </c>
      <c r="P6526" s="3">
        <v>0.89</v>
      </c>
      <c r="Q6526" s="4">
        <v>1</v>
      </c>
      <c r="R6526" s="3">
        <v>6.9</v>
      </c>
      <c r="S65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6" t="str">
        <f>IF(AIRBNB[[#This Row],[RUIDO(dB)]]&lt;=4,"Silencioso",IF(AIRBNB[[#This Row],[RUIDO(dB)]]&lt;=5.5,"Poco Ruidoso","Ruidoso"))</f>
        <v>Ruidoso</v>
      </c>
      <c r="U6526" t="str">
        <f>IF(AND(AIRBNB[[#This Row],[PRECIO]]&lt;50,AIRBNB[[#This Row],[MIN_NOCHES]]&gt;3),"Dentro del presupuesto","No considerar")</f>
        <v>No considerar</v>
      </c>
      <c r="V6526" t="str">
        <f>VLOOKUP(AIRBNB[[#This Row],[HOST_ID]],Super_host[],5,FALSE)</f>
        <v>Host</v>
      </c>
    </row>
    <row r="6527" spans="1:22">
      <c r="A6527" s="4">
        <v>6759052</v>
      </c>
      <c r="B6527" t="s">
        <v>9464</v>
      </c>
      <c r="C6527" s="4">
        <v>5693024</v>
      </c>
      <c r="D6527" t="s">
        <v>717</v>
      </c>
      <c r="E6527" t="s">
        <v>9465</v>
      </c>
      <c r="F6527" s="4">
        <v>11216</v>
      </c>
      <c r="G6527" s="13" t="s">
        <v>4662</v>
      </c>
      <c r="H6527" s="13" t="s">
        <v>9230</v>
      </c>
      <c r="I6527" s="1">
        <v>4068675</v>
      </c>
      <c r="J6527" s="1">
        <v>-7394497</v>
      </c>
      <c r="K6527" t="s">
        <v>40</v>
      </c>
      <c r="L6527" s="20">
        <v>40</v>
      </c>
      <c r="M6527" s="4">
        <v>1</v>
      </c>
      <c r="N6527" s="4">
        <v>1</v>
      </c>
      <c r="O6527" s="2">
        <v>42213</v>
      </c>
      <c r="P6527" s="3">
        <v>0.02</v>
      </c>
      <c r="Q6527" s="4">
        <v>1</v>
      </c>
      <c r="R6527" s="3">
        <v>6.9</v>
      </c>
      <c r="S65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7" t="str">
        <f>IF(AIRBNB[[#This Row],[RUIDO(dB)]]&lt;=4,"Silencioso",IF(AIRBNB[[#This Row],[RUIDO(dB)]]&lt;=5.5,"Poco Ruidoso","Ruidoso"))</f>
        <v>Ruidoso</v>
      </c>
      <c r="U6527" t="str">
        <f>IF(AND(AIRBNB[[#This Row],[PRECIO]]&lt;50,AIRBNB[[#This Row],[MIN_NOCHES]]&gt;3),"Dentro del presupuesto","No considerar")</f>
        <v>No considerar</v>
      </c>
      <c r="V6527" t="str">
        <f>VLOOKUP(AIRBNB[[#This Row],[HOST_ID]],Super_host[],5,FALSE)</f>
        <v>Host</v>
      </c>
    </row>
    <row r="6528" spans="1:22">
      <c r="A6528" s="4">
        <v>3084473</v>
      </c>
      <c r="B6528" t="s">
        <v>1419</v>
      </c>
      <c r="C6528" s="4">
        <v>5691429</v>
      </c>
      <c r="D6528" t="s">
        <v>1420</v>
      </c>
      <c r="E6528" t="s">
        <v>1238</v>
      </c>
      <c r="F6528" s="4">
        <v>10027</v>
      </c>
      <c r="G6528" s="13" t="s">
        <v>124</v>
      </c>
      <c r="H6528" s="13" t="s">
        <v>245</v>
      </c>
      <c r="I6528" s="1">
        <v>4080739</v>
      </c>
      <c r="J6528" s="1">
        <v>-7395918</v>
      </c>
      <c r="K6528" t="s">
        <v>5</v>
      </c>
      <c r="L6528" s="20">
        <v>40</v>
      </c>
      <c r="M6528" s="4">
        <v>1</v>
      </c>
      <c r="N6528" s="4">
        <v>5</v>
      </c>
      <c r="O6528" s="2">
        <v>41995</v>
      </c>
      <c r="P6528" s="3">
        <v>0.08</v>
      </c>
      <c r="Q6528" s="4">
        <v>1</v>
      </c>
      <c r="R6528" s="3">
        <v>5.6</v>
      </c>
      <c r="S65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8" t="str">
        <f>IF(AIRBNB[[#This Row],[RUIDO(dB)]]&lt;=4,"Silencioso",IF(AIRBNB[[#This Row],[RUIDO(dB)]]&lt;=5.5,"Poco Ruidoso","Ruidoso"))</f>
        <v>Ruidoso</v>
      </c>
      <c r="U6528" t="str">
        <f>IF(AND(AIRBNB[[#This Row],[PRECIO]]&lt;50,AIRBNB[[#This Row],[MIN_NOCHES]]&gt;3),"Dentro del presupuesto","No considerar")</f>
        <v>No considerar</v>
      </c>
      <c r="V6528" t="str">
        <f>VLOOKUP(AIRBNB[[#This Row],[HOST_ID]],Super_host[],5,FALSE)</f>
        <v>Host</v>
      </c>
    </row>
    <row r="6529" spans="1:22">
      <c r="A6529" s="4">
        <v>971158</v>
      </c>
      <c r="B6529" t="s">
        <v>4320</v>
      </c>
      <c r="C6529" s="4">
        <v>5286584</v>
      </c>
      <c r="D6529" t="s">
        <v>4321</v>
      </c>
      <c r="E6529" t="s">
        <v>4322</v>
      </c>
      <c r="F6529" s="4">
        <v>10027</v>
      </c>
      <c r="G6529" s="13" t="s">
        <v>124</v>
      </c>
      <c r="H6529" s="13" t="s">
        <v>148</v>
      </c>
      <c r="I6529" s="1">
        <v>4080667</v>
      </c>
      <c r="J6529" s="1">
        <v>-7395562</v>
      </c>
      <c r="K6529" t="s">
        <v>40</v>
      </c>
      <c r="L6529" s="20">
        <v>40</v>
      </c>
      <c r="M6529" s="4">
        <v>2</v>
      </c>
      <c r="N6529" s="4">
        <v>53</v>
      </c>
      <c r="O6529" s="2">
        <v>43639</v>
      </c>
      <c r="P6529" s="3">
        <v>0.7</v>
      </c>
      <c r="Q6529" s="4">
        <v>1</v>
      </c>
      <c r="R6529" s="3">
        <v>5.6</v>
      </c>
      <c r="S65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29" t="str">
        <f>IF(AIRBNB[[#This Row],[RUIDO(dB)]]&lt;=4,"Silencioso",IF(AIRBNB[[#This Row],[RUIDO(dB)]]&lt;=5.5,"Poco Ruidoso","Ruidoso"))</f>
        <v>Ruidoso</v>
      </c>
      <c r="U6529" t="str">
        <f>IF(AND(AIRBNB[[#This Row],[PRECIO]]&lt;50,AIRBNB[[#This Row],[MIN_NOCHES]]&gt;3),"Dentro del presupuesto","No considerar")</f>
        <v>No considerar</v>
      </c>
      <c r="V6529" t="str">
        <f>VLOOKUP(AIRBNB[[#This Row],[HOST_ID]],Super_host[],5,FALSE)</f>
        <v>Host</v>
      </c>
    </row>
    <row r="6530" spans="1:22">
      <c r="A6530" s="4">
        <v>5135121</v>
      </c>
      <c r="B6530" t="s">
        <v>10238</v>
      </c>
      <c r="C6530" s="4">
        <v>5125933</v>
      </c>
      <c r="D6530" t="s">
        <v>10239</v>
      </c>
      <c r="E6530" t="s">
        <v>10240</v>
      </c>
      <c r="F6530" s="4">
        <v>11225</v>
      </c>
      <c r="G6530" s="13" t="s">
        <v>4662</v>
      </c>
      <c r="H6530" s="13" t="s">
        <v>9481</v>
      </c>
      <c r="I6530" s="1">
        <v>4065621</v>
      </c>
      <c r="J6530" s="1">
        <v>-7395696</v>
      </c>
      <c r="K6530" t="s">
        <v>5</v>
      </c>
      <c r="L6530" s="20">
        <v>40</v>
      </c>
      <c r="M6530" s="4">
        <v>21</v>
      </c>
      <c r="N6530" s="4">
        <v>3</v>
      </c>
      <c r="O6530" s="2">
        <v>42974</v>
      </c>
      <c r="P6530" s="3">
        <v>7.0000000000000007E-2</v>
      </c>
      <c r="Q6530" s="4">
        <v>1</v>
      </c>
      <c r="R6530" s="3">
        <v>6.9</v>
      </c>
      <c r="S65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0" t="str">
        <f>IF(AIRBNB[[#This Row],[RUIDO(dB)]]&lt;=4,"Silencioso",IF(AIRBNB[[#This Row],[RUIDO(dB)]]&lt;=5.5,"Poco Ruidoso","Ruidoso"))</f>
        <v>Ruidoso</v>
      </c>
      <c r="U6530" t="str">
        <f>IF(AND(AIRBNB[[#This Row],[PRECIO]]&lt;50,AIRBNB[[#This Row],[MIN_NOCHES]]&gt;3),"Dentro del presupuesto","No considerar")</f>
        <v>Dentro del presupuesto</v>
      </c>
      <c r="V6530" t="str">
        <f>VLOOKUP(AIRBNB[[#This Row],[HOST_ID]],Super_host[],5,FALSE)</f>
        <v>Host</v>
      </c>
    </row>
    <row r="6531" spans="1:22">
      <c r="A6531" s="4">
        <v>2249464</v>
      </c>
      <c r="B6531" t="s">
        <v>14126</v>
      </c>
      <c r="C6531" s="4">
        <v>4358264</v>
      </c>
      <c r="D6531" t="s">
        <v>14127</v>
      </c>
      <c r="E6531" t="s">
        <v>14128</v>
      </c>
      <c r="F6531" s="4">
        <v>11225</v>
      </c>
      <c r="G6531" s="13" t="s">
        <v>4662</v>
      </c>
      <c r="H6531" s="13" t="s">
        <v>9481</v>
      </c>
      <c r="I6531" s="1">
        <v>4066155</v>
      </c>
      <c r="J6531" s="1">
        <v>-7394579</v>
      </c>
      <c r="K6531" t="s">
        <v>5</v>
      </c>
      <c r="L6531" s="20">
        <v>40</v>
      </c>
      <c r="M6531" s="4">
        <v>13</v>
      </c>
      <c r="N6531" s="4">
        <v>109</v>
      </c>
      <c r="O6531" s="2">
        <v>43556</v>
      </c>
      <c r="P6531" s="3">
        <v>1.66</v>
      </c>
      <c r="Q6531" s="4">
        <v>1</v>
      </c>
      <c r="R6531" s="3">
        <v>6.9</v>
      </c>
      <c r="S65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1" t="str">
        <f>IF(AIRBNB[[#This Row],[RUIDO(dB)]]&lt;=4,"Silencioso",IF(AIRBNB[[#This Row],[RUIDO(dB)]]&lt;=5.5,"Poco Ruidoso","Ruidoso"))</f>
        <v>Ruidoso</v>
      </c>
      <c r="U6531" t="str">
        <f>IF(AND(AIRBNB[[#This Row],[PRECIO]]&lt;50,AIRBNB[[#This Row],[MIN_NOCHES]]&gt;3),"Dentro del presupuesto","No considerar")</f>
        <v>Dentro del presupuesto</v>
      </c>
      <c r="V6531" t="str">
        <f>VLOOKUP(AIRBNB[[#This Row],[HOST_ID]],Super_host[],5,FALSE)</f>
        <v>Host</v>
      </c>
    </row>
    <row r="6532" spans="1:22">
      <c r="A6532" s="4">
        <v>5106041</v>
      </c>
      <c r="B6532" t="s">
        <v>13413</v>
      </c>
      <c r="C6532" s="4">
        <v>4265630</v>
      </c>
      <c r="D6532" t="s">
        <v>13414</v>
      </c>
      <c r="E6532" t="s">
        <v>13415</v>
      </c>
      <c r="F6532" s="4">
        <v>11226</v>
      </c>
      <c r="G6532" s="13" t="s">
        <v>4662</v>
      </c>
      <c r="H6532" s="13" t="s">
        <v>9427</v>
      </c>
      <c r="I6532" s="1">
        <v>4064801</v>
      </c>
      <c r="J6532" s="1">
        <v>-7395623</v>
      </c>
      <c r="K6532" t="s">
        <v>5</v>
      </c>
      <c r="L6532" s="20">
        <v>40</v>
      </c>
      <c r="M6532" s="4">
        <v>4</v>
      </c>
      <c r="N6532" s="4">
        <v>51</v>
      </c>
      <c r="O6532" s="2">
        <v>43638</v>
      </c>
      <c r="P6532" s="3">
        <v>0.97</v>
      </c>
      <c r="Q6532" s="4">
        <v>1</v>
      </c>
      <c r="R6532" s="3">
        <v>6.9</v>
      </c>
      <c r="S65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2" t="str">
        <f>IF(AIRBNB[[#This Row],[RUIDO(dB)]]&lt;=4,"Silencioso",IF(AIRBNB[[#This Row],[RUIDO(dB)]]&lt;=5.5,"Poco Ruidoso","Ruidoso"))</f>
        <v>Ruidoso</v>
      </c>
      <c r="U6532" t="str">
        <f>IF(AND(AIRBNB[[#This Row],[PRECIO]]&lt;50,AIRBNB[[#This Row],[MIN_NOCHES]]&gt;3),"Dentro del presupuesto","No considerar")</f>
        <v>Dentro del presupuesto</v>
      </c>
      <c r="V6532" t="str">
        <f>VLOOKUP(AIRBNB[[#This Row],[HOST_ID]],Super_host[],5,FALSE)</f>
        <v>Host</v>
      </c>
    </row>
    <row r="6533" spans="1:22">
      <c r="A6533" s="4">
        <v>833519</v>
      </c>
      <c r="B6533" t="s">
        <v>1019</v>
      </c>
      <c r="C6533" s="4">
        <v>4112404</v>
      </c>
      <c r="D6533" t="s">
        <v>1020</v>
      </c>
      <c r="E6533" t="s">
        <v>1021</v>
      </c>
      <c r="F6533" s="4">
        <v>10033</v>
      </c>
      <c r="G6533" s="13" t="s">
        <v>124</v>
      </c>
      <c r="H6533" s="13" t="s">
        <v>125</v>
      </c>
      <c r="I6533" s="1">
        <v>4085123</v>
      </c>
      <c r="J6533" s="1">
        <v>-7393223</v>
      </c>
      <c r="K6533" t="s">
        <v>40</v>
      </c>
      <c r="L6533" s="20">
        <v>40</v>
      </c>
      <c r="M6533" s="4">
        <v>15</v>
      </c>
      <c r="N6533" s="4">
        <v>4</v>
      </c>
      <c r="O6533" s="2">
        <v>43466</v>
      </c>
      <c r="P6533" s="3">
        <v>0.05</v>
      </c>
      <c r="Q6533" s="4">
        <v>1</v>
      </c>
      <c r="R6533" s="3">
        <v>5.6</v>
      </c>
      <c r="S65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3" t="str">
        <f>IF(AIRBNB[[#This Row],[RUIDO(dB)]]&lt;=4,"Silencioso",IF(AIRBNB[[#This Row],[RUIDO(dB)]]&lt;=5.5,"Poco Ruidoso","Ruidoso"))</f>
        <v>Ruidoso</v>
      </c>
      <c r="U6533" t="str">
        <f>IF(AND(AIRBNB[[#This Row],[PRECIO]]&lt;50,AIRBNB[[#This Row],[MIN_NOCHES]]&gt;3),"Dentro del presupuesto","No considerar")</f>
        <v>Dentro del presupuesto</v>
      </c>
      <c r="V6533" t="str">
        <f>VLOOKUP(AIRBNB[[#This Row],[HOST_ID]],Super_host[],5,FALSE)</f>
        <v>Host</v>
      </c>
    </row>
    <row r="6534" spans="1:22">
      <c r="A6534" s="4">
        <v>6071347</v>
      </c>
      <c r="B6534" t="s">
        <v>11090</v>
      </c>
      <c r="C6534" s="4">
        <v>3987736</v>
      </c>
      <c r="D6534" t="s">
        <v>11091</v>
      </c>
      <c r="E6534" t="s">
        <v>11092</v>
      </c>
      <c r="F6534" s="4">
        <v>11237</v>
      </c>
      <c r="G6534" s="13" t="s">
        <v>4662</v>
      </c>
      <c r="H6534" s="13" t="s">
        <v>9274</v>
      </c>
      <c r="I6534" s="1">
        <v>4070069</v>
      </c>
      <c r="J6534" s="1">
        <v>-7391114</v>
      </c>
      <c r="K6534" t="s">
        <v>5</v>
      </c>
      <c r="L6534" s="20">
        <v>40</v>
      </c>
      <c r="M6534" s="4">
        <v>5</v>
      </c>
      <c r="N6534" s="4">
        <v>8</v>
      </c>
      <c r="O6534" s="2">
        <v>42986</v>
      </c>
      <c r="P6534" s="3">
        <v>0.16</v>
      </c>
      <c r="Q6534" s="4">
        <v>1</v>
      </c>
      <c r="R6534" s="3">
        <v>6.9</v>
      </c>
      <c r="S65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4" t="str">
        <f>IF(AIRBNB[[#This Row],[RUIDO(dB)]]&lt;=4,"Silencioso",IF(AIRBNB[[#This Row],[RUIDO(dB)]]&lt;=5.5,"Poco Ruidoso","Ruidoso"))</f>
        <v>Ruidoso</v>
      </c>
      <c r="U6534" t="str">
        <f>IF(AND(AIRBNB[[#This Row],[PRECIO]]&lt;50,AIRBNB[[#This Row],[MIN_NOCHES]]&gt;3),"Dentro del presupuesto","No considerar")</f>
        <v>Dentro del presupuesto</v>
      </c>
      <c r="V6534" t="str">
        <f>VLOOKUP(AIRBNB[[#This Row],[HOST_ID]],Super_host[],5,FALSE)</f>
        <v>Host</v>
      </c>
    </row>
    <row r="6535" spans="1:22">
      <c r="A6535" s="4">
        <v>2044873</v>
      </c>
      <c r="B6535" t="s">
        <v>13899</v>
      </c>
      <c r="C6535" s="4">
        <v>3886532</v>
      </c>
      <c r="D6535" t="s">
        <v>13900</v>
      </c>
      <c r="E6535" t="s">
        <v>13901</v>
      </c>
      <c r="F6535" s="4">
        <v>11237</v>
      </c>
      <c r="G6535" s="13" t="s">
        <v>4662</v>
      </c>
      <c r="H6535" s="13" t="s">
        <v>9274</v>
      </c>
      <c r="I6535" s="1">
        <v>4070781</v>
      </c>
      <c r="J6535" s="1">
        <v>-7392184</v>
      </c>
      <c r="K6535" t="s">
        <v>40</v>
      </c>
      <c r="L6535" s="20">
        <v>40</v>
      </c>
      <c r="M6535" s="4">
        <v>1</v>
      </c>
      <c r="N6535" s="4">
        <v>89</v>
      </c>
      <c r="O6535" s="2">
        <v>43579</v>
      </c>
      <c r="P6535" s="3">
        <v>1.39</v>
      </c>
      <c r="Q6535" s="4">
        <v>1</v>
      </c>
      <c r="R6535" s="3">
        <v>6.9</v>
      </c>
      <c r="S65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5" t="str">
        <f>IF(AIRBNB[[#This Row],[RUIDO(dB)]]&lt;=4,"Silencioso",IF(AIRBNB[[#This Row],[RUIDO(dB)]]&lt;=5.5,"Poco Ruidoso","Ruidoso"))</f>
        <v>Ruidoso</v>
      </c>
      <c r="U6535" t="str">
        <f>IF(AND(AIRBNB[[#This Row],[PRECIO]]&lt;50,AIRBNB[[#This Row],[MIN_NOCHES]]&gt;3),"Dentro del presupuesto","No considerar")</f>
        <v>No considerar</v>
      </c>
      <c r="V6535" t="str">
        <f>VLOOKUP(AIRBNB[[#This Row],[HOST_ID]],Super_host[],5,FALSE)</f>
        <v>Host</v>
      </c>
    </row>
    <row r="6536" spans="1:22">
      <c r="A6536" s="4">
        <v>3783021</v>
      </c>
      <c r="B6536" t="s">
        <v>2821</v>
      </c>
      <c r="C6536" s="4">
        <v>3716641</v>
      </c>
      <c r="D6536" t="s">
        <v>1970</v>
      </c>
      <c r="E6536" t="s">
        <v>2822</v>
      </c>
      <c r="F6536" s="4">
        <v>10025</v>
      </c>
      <c r="G6536" s="13" t="s">
        <v>124</v>
      </c>
      <c r="H6536" s="13" t="s">
        <v>168</v>
      </c>
      <c r="I6536" s="1">
        <v>4079203</v>
      </c>
      <c r="J6536" s="1">
        <v>-7397299</v>
      </c>
      <c r="K6536" t="s">
        <v>5</v>
      </c>
      <c r="L6536" s="20">
        <v>40</v>
      </c>
      <c r="M6536" s="4">
        <v>30</v>
      </c>
      <c r="N6536" s="4">
        <v>14</v>
      </c>
      <c r="O6536" s="2">
        <v>43635</v>
      </c>
      <c r="P6536" s="3">
        <v>0.24</v>
      </c>
      <c r="Q6536" s="4">
        <v>1</v>
      </c>
      <c r="R6536" s="3">
        <v>5.6</v>
      </c>
      <c r="S65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6" t="str">
        <f>IF(AIRBNB[[#This Row],[RUIDO(dB)]]&lt;=4,"Silencioso",IF(AIRBNB[[#This Row],[RUIDO(dB)]]&lt;=5.5,"Poco Ruidoso","Ruidoso"))</f>
        <v>Ruidoso</v>
      </c>
      <c r="U6536" t="str">
        <f>IF(AND(AIRBNB[[#This Row],[PRECIO]]&lt;50,AIRBNB[[#This Row],[MIN_NOCHES]]&gt;3),"Dentro del presupuesto","No considerar")</f>
        <v>Dentro del presupuesto</v>
      </c>
      <c r="V6536" t="str">
        <f>VLOOKUP(AIRBNB[[#This Row],[HOST_ID]],Super_host[],5,FALSE)</f>
        <v>Host</v>
      </c>
    </row>
    <row r="6537" spans="1:22">
      <c r="A6537" s="4">
        <v>6090186</v>
      </c>
      <c r="B6537" t="s">
        <v>8152</v>
      </c>
      <c r="C6537" s="4">
        <v>3250450</v>
      </c>
      <c r="D6537" t="s">
        <v>2824</v>
      </c>
      <c r="E6537" t="s">
        <v>8153</v>
      </c>
      <c r="F6537" s="4">
        <v>11372</v>
      </c>
      <c r="G6537" s="13" t="s">
        <v>7897</v>
      </c>
      <c r="H6537" s="13" t="s">
        <v>8009</v>
      </c>
      <c r="I6537" s="1">
        <v>4075181</v>
      </c>
      <c r="J6537" s="1">
        <v>-7389064</v>
      </c>
      <c r="K6537" t="s">
        <v>40</v>
      </c>
      <c r="L6537" s="20">
        <v>40</v>
      </c>
      <c r="M6537" s="4">
        <v>25</v>
      </c>
      <c r="N6537" s="4">
        <v>1</v>
      </c>
      <c r="O6537" s="2">
        <v>43347</v>
      </c>
      <c r="P6537" s="3">
        <v>0.1</v>
      </c>
      <c r="Q6537" s="4">
        <v>5</v>
      </c>
      <c r="R6537" s="3">
        <v>6.24</v>
      </c>
      <c r="S65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7" t="str">
        <f>IF(AIRBNB[[#This Row],[RUIDO(dB)]]&lt;=4,"Silencioso",IF(AIRBNB[[#This Row],[RUIDO(dB)]]&lt;=5.5,"Poco Ruidoso","Ruidoso"))</f>
        <v>Ruidoso</v>
      </c>
      <c r="U6537" t="str">
        <f>IF(AND(AIRBNB[[#This Row],[PRECIO]]&lt;50,AIRBNB[[#This Row],[MIN_NOCHES]]&gt;3),"Dentro del presupuesto","No considerar")</f>
        <v>Dentro del presupuesto</v>
      </c>
      <c r="V6537" t="str">
        <f>VLOOKUP(AIRBNB[[#This Row],[HOST_ID]],Super_host[],5,FALSE)</f>
        <v>Host</v>
      </c>
    </row>
    <row r="6538" spans="1:22">
      <c r="A6538" s="4">
        <v>1343532</v>
      </c>
      <c r="B6538" t="s">
        <v>11362</v>
      </c>
      <c r="C6538" s="4">
        <v>3239771</v>
      </c>
      <c r="D6538" t="s">
        <v>4076</v>
      </c>
      <c r="E6538" t="s">
        <v>11363</v>
      </c>
      <c r="F6538" s="4">
        <v>11216</v>
      </c>
      <c r="G6538" s="13" t="s">
        <v>4662</v>
      </c>
      <c r="H6538" s="13" t="s">
        <v>9252</v>
      </c>
      <c r="I6538" s="1">
        <v>4067275</v>
      </c>
      <c r="J6538" s="1">
        <v>-7395144</v>
      </c>
      <c r="K6538" t="s">
        <v>40</v>
      </c>
      <c r="L6538" s="20">
        <v>40</v>
      </c>
      <c r="M6538" s="4">
        <v>7</v>
      </c>
      <c r="N6538" s="4">
        <v>14</v>
      </c>
      <c r="O6538" s="2">
        <v>43526</v>
      </c>
      <c r="P6538" s="3">
        <v>0.2</v>
      </c>
      <c r="Q6538" s="4">
        <v>1</v>
      </c>
      <c r="R6538" s="3">
        <v>6.9</v>
      </c>
      <c r="S65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8" t="str">
        <f>IF(AIRBNB[[#This Row],[RUIDO(dB)]]&lt;=4,"Silencioso",IF(AIRBNB[[#This Row],[RUIDO(dB)]]&lt;=5.5,"Poco Ruidoso","Ruidoso"))</f>
        <v>Ruidoso</v>
      </c>
      <c r="U6538" t="str">
        <f>IF(AND(AIRBNB[[#This Row],[PRECIO]]&lt;50,AIRBNB[[#This Row],[MIN_NOCHES]]&gt;3),"Dentro del presupuesto","No considerar")</f>
        <v>Dentro del presupuesto</v>
      </c>
      <c r="V6538" t="str">
        <f>VLOOKUP(AIRBNB[[#This Row],[HOST_ID]],Super_host[],5,FALSE)</f>
        <v>Host</v>
      </c>
    </row>
    <row r="6539" spans="1:22">
      <c r="A6539" s="4">
        <v>2739420</v>
      </c>
      <c r="B6539" t="s">
        <v>3554</v>
      </c>
      <c r="C6539" s="4">
        <v>3130728</v>
      </c>
      <c r="D6539" t="s">
        <v>442</v>
      </c>
      <c r="E6539" t="s">
        <v>3555</v>
      </c>
      <c r="F6539" s="4">
        <v>10027</v>
      </c>
      <c r="G6539" s="13" t="s">
        <v>124</v>
      </c>
      <c r="H6539" s="13" t="s">
        <v>148</v>
      </c>
      <c r="I6539" s="1">
        <v>4080966</v>
      </c>
      <c r="J6539" s="1">
        <v>-7394711</v>
      </c>
      <c r="K6539" t="s">
        <v>5</v>
      </c>
      <c r="L6539" s="20">
        <v>40</v>
      </c>
      <c r="M6539" s="4">
        <v>2</v>
      </c>
      <c r="N6539" s="4">
        <v>23</v>
      </c>
      <c r="O6539" s="2">
        <v>42715</v>
      </c>
      <c r="P6539" s="3">
        <v>0.39</v>
      </c>
      <c r="Q6539" s="4">
        <v>1</v>
      </c>
      <c r="R6539" s="3">
        <v>5.6</v>
      </c>
      <c r="S65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39" t="str">
        <f>IF(AIRBNB[[#This Row],[RUIDO(dB)]]&lt;=4,"Silencioso",IF(AIRBNB[[#This Row],[RUIDO(dB)]]&lt;=5.5,"Poco Ruidoso","Ruidoso"))</f>
        <v>Ruidoso</v>
      </c>
      <c r="U6539" t="str">
        <f>IF(AND(AIRBNB[[#This Row],[PRECIO]]&lt;50,AIRBNB[[#This Row],[MIN_NOCHES]]&gt;3),"Dentro del presupuesto","No considerar")</f>
        <v>No considerar</v>
      </c>
      <c r="V6539" t="str">
        <f>VLOOKUP(AIRBNB[[#This Row],[HOST_ID]],Super_host[],5,FALSE)</f>
        <v>Host</v>
      </c>
    </row>
    <row r="6540" spans="1:22">
      <c r="A6540" s="4">
        <v>2046273</v>
      </c>
      <c r="B6540" t="s">
        <v>15880</v>
      </c>
      <c r="C6540" s="4">
        <v>3126588</v>
      </c>
      <c r="D6540" t="s">
        <v>15881</v>
      </c>
      <c r="E6540" t="s">
        <v>15882</v>
      </c>
      <c r="F6540" s="4">
        <v>11218</v>
      </c>
      <c r="G6540" s="13" t="s">
        <v>4662</v>
      </c>
      <c r="H6540" s="13" t="s">
        <v>9246</v>
      </c>
      <c r="I6540" s="1">
        <v>4066118</v>
      </c>
      <c r="J6540" s="1">
        <v>-7398901</v>
      </c>
      <c r="K6540" t="s">
        <v>40</v>
      </c>
      <c r="L6540" s="20">
        <v>40</v>
      </c>
      <c r="M6540" s="4">
        <v>25</v>
      </c>
      <c r="N6540" s="4">
        <v>0</v>
      </c>
      <c r="O6540" s="2">
        <v>43620</v>
      </c>
      <c r="P6540" s="3">
        <v>0.31</v>
      </c>
      <c r="Q6540" s="4">
        <v>1</v>
      </c>
      <c r="R6540" s="3">
        <v>6.9</v>
      </c>
      <c r="S65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0" t="str">
        <f>IF(AIRBNB[[#This Row],[RUIDO(dB)]]&lt;=4,"Silencioso",IF(AIRBNB[[#This Row],[RUIDO(dB)]]&lt;=5.5,"Poco Ruidoso","Ruidoso"))</f>
        <v>Ruidoso</v>
      </c>
      <c r="U6540" t="str">
        <f>IF(AND(AIRBNB[[#This Row],[PRECIO]]&lt;50,AIRBNB[[#This Row],[MIN_NOCHES]]&gt;3),"Dentro del presupuesto","No considerar")</f>
        <v>Dentro del presupuesto</v>
      </c>
      <c r="V6540" t="str">
        <f>VLOOKUP(AIRBNB[[#This Row],[HOST_ID]],Super_host[],5,FALSE)</f>
        <v>Host</v>
      </c>
    </row>
    <row r="6541" spans="1:22">
      <c r="A6541" s="4">
        <v>3769052</v>
      </c>
      <c r="B6541" t="s">
        <v>16529</v>
      </c>
      <c r="C6541" s="4">
        <v>3086826</v>
      </c>
      <c r="D6541" t="s">
        <v>8320</v>
      </c>
      <c r="E6541" t="s">
        <v>16530</v>
      </c>
      <c r="F6541" s="4">
        <v>10468</v>
      </c>
      <c r="G6541" s="13" t="s">
        <v>16360</v>
      </c>
      <c r="H6541" s="13" t="s">
        <v>16391</v>
      </c>
      <c r="I6541" s="1">
        <v>4084611</v>
      </c>
      <c r="J6541" s="1">
        <v>-7391036</v>
      </c>
      <c r="K6541" t="s">
        <v>40</v>
      </c>
      <c r="L6541" s="20">
        <v>40</v>
      </c>
      <c r="M6541" s="4">
        <v>3</v>
      </c>
      <c r="N6541" s="4">
        <v>59</v>
      </c>
      <c r="O6541" s="2">
        <v>43560</v>
      </c>
      <c r="P6541" s="3">
        <v>1</v>
      </c>
      <c r="Q6541" s="4">
        <v>5</v>
      </c>
      <c r="R6541" s="3">
        <v>7.84</v>
      </c>
      <c r="S65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1" t="str">
        <f>IF(AIRBNB[[#This Row],[RUIDO(dB)]]&lt;=4,"Silencioso",IF(AIRBNB[[#This Row],[RUIDO(dB)]]&lt;=5.5,"Poco Ruidoso","Ruidoso"))</f>
        <v>Ruidoso</v>
      </c>
      <c r="U6541" t="str">
        <f>IF(AND(AIRBNB[[#This Row],[PRECIO]]&lt;50,AIRBNB[[#This Row],[MIN_NOCHES]]&gt;3),"Dentro del presupuesto","No considerar")</f>
        <v>No considerar</v>
      </c>
      <c r="V6541" t="str">
        <f>VLOOKUP(AIRBNB[[#This Row],[HOST_ID]],Super_host[],5,FALSE)</f>
        <v>Host</v>
      </c>
    </row>
    <row r="6542" spans="1:22">
      <c r="A6542" s="4">
        <v>4539483</v>
      </c>
      <c r="B6542" t="s">
        <v>3336</v>
      </c>
      <c r="C6542" s="4">
        <v>2968247</v>
      </c>
      <c r="D6542" t="s">
        <v>122</v>
      </c>
      <c r="E6542" t="s">
        <v>3337</v>
      </c>
      <c r="F6542" s="4">
        <v>10026</v>
      </c>
      <c r="G6542" s="13" t="s">
        <v>124</v>
      </c>
      <c r="H6542" s="13" t="s">
        <v>148</v>
      </c>
      <c r="I6542" s="1">
        <v>4080583</v>
      </c>
      <c r="J6542" s="1">
        <v>-7395712</v>
      </c>
      <c r="K6542" t="s">
        <v>5</v>
      </c>
      <c r="L6542" s="20">
        <v>40</v>
      </c>
      <c r="M6542" s="4">
        <v>3</v>
      </c>
      <c r="N6542" s="4">
        <v>18</v>
      </c>
      <c r="O6542" s="2">
        <v>42973</v>
      </c>
      <c r="P6542" s="3">
        <v>0.33</v>
      </c>
      <c r="Q6542" s="4">
        <v>1</v>
      </c>
      <c r="R6542" s="3">
        <v>5.6</v>
      </c>
      <c r="S65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2" t="str">
        <f>IF(AIRBNB[[#This Row],[RUIDO(dB)]]&lt;=4,"Silencioso",IF(AIRBNB[[#This Row],[RUIDO(dB)]]&lt;=5.5,"Poco Ruidoso","Ruidoso"))</f>
        <v>Ruidoso</v>
      </c>
      <c r="U6542" t="str">
        <f>IF(AND(AIRBNB[[#This Row],[PRECIO]]&lt;50,AIRBNB[[#This Row],[MIN_NOCHES]]&gt;3),"Dentro del presupuesto","No considerar")</f>
        <v>No considerar</v>
      </c>
      <c r="V6542" t="str">
        <f>VLOOKUP(AIRBNB[[#This Row],[HOST_ID]],Super_host[],5,FALSE)</f>
        <v>Host</v>
      </c>
    </row>
    <row r="6543" spans="1:22">
      <c r="A6543" s="4">
        <v>1360791</v>
      </c>
      <c r="B6543" t="s">
        <v>13739</v>
      </c>
      <c r="C6543" s="4">
        <v>2712353</v>
      </c>
      <c r="D6543" t="s">
        <v>13740</v>
      </c>
      <c r="E6543" t="s">
        <v>13741</v>
      </c>
      <c r="F6543" s="4">
        <v>11208</v>
      </c>
      <c r="G6543" s="13" t="s">
        <v>4662</v>
      </c>
      <c r="H6543" s="13" t="s">
        <v>11791</v>
      </c>
      <c r="I6543" s="1">
        <v>4068822</v>
      </c>
      <c r="J6543" s="1">
        <v>-738759</v>
      </c>
      <c r="K6543" t="s">
        <v>40</v>
      </c>
      <c r="L6543" s="20">
        <v>40</v>
      </c>
      <c r="M6543" s="4">
        <v>28</v>
      </c>
      <c r="N6543" s="4">
        <v>91</v>
      </c>
      <c r="O6543" s="2">
        <v>43640</v>
      </c>
      <c r="P6543" s="3">
        <v>1.25</v>
      </c>
      <c r="Q6543" s="4">
        <v>1</v>
      </c>
      <c r="R6543" s="3">
        <v>6.9</v>
      </c>
      <c r="S65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3" t="str">
        <f>IF(AIRBNB[[#This Row],[RUIDO(dB)]]&lt;=4,"Silencioso",IF(AIRBNB[[#This Row],[RUIDO(dB)]]&lt;=5.5,"Poco Ruidoso","Ruidoso"))</f>
        <v>Ruidoso</v>
      </c>
      <c r="U6543" t="str">
        <f>IF(AND(AIRBNB[[#This Row],[PRECIO]]&lt;50,AIRBNB[[#This Row],[MIN_NOCHES]]&gt;3),"Dentro del presupuesto","No considerar")</f>
        <v>Dentro del presupuesto</v>
      </c>
      <c r="V6543" t="str">
        <f>VLOOKUP(AIRBNB[[#This Row],[HOST_ID]],Super_host[],5,FALSE)</f>
        <v>Host</v>
      </c>
    </row>
    <row r="6544" spans="1:22">
      <c r="A6544" s="4">
        <v>526532</v>
      </c>
      <c r="B6544" t="s">
        <v>3161</v>
      </c>
      <c r="C6544" s="4">
        <v>2492286</v>
      </c>
      <c r="D6544" t="s">
        <v>3162</v>
      </c>
      <c r="E6544" t="s">
        <v>3163</v>
      </c>
      <c r="F6544" s="4">
        <v>10027</v>
      </c>
      <c r="G6544" s="13" t="s">
        <v>124</v>
      </c>
      <c r="H6544" s="13" t="s">
        <v>148</v>
      </c>
      <c r="I6544" s="1">
        <v>4080719</v>
      </c>
      <c r="J6544" s="1">
        <v>-7394253</v>
      </c>
      <c r="K6544" t="s">
        <v>5</v>
      </c>
      <c r="L6544" s="20">
        <v>40</v>
      </c>
      <c r="M6544" s="4">
        <v>2</v>
      </c>
      <c r="N6544" s="4">
        <v>24</v>
      </c>
      <c r="O6544" s="2">
        <v>43353</v>
      </c>
      <c r="P6544" s="3">
        <v>0.28999999999999998</v>
      </c>
      <c r="Q6544" s="4">
        <v>1</v>
      </c>
      <c r="R6544" s="3">
        <v>5.6</v>
      </c>
      <c r="S65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4" t="str">
        <f>IF(AIRBNB[[#This Row],[RUIDO(dB)]]&lt;=4,"Silencioso",IF(AIRBNB[[#This Row],[RUIDO(dB)]]&lt;=5.5,"Poco Ruidoso","Ruidoso"))</f>
        <v>Ruidoso</v>
      </c>
      <c r="U6544" t="str">
        <f>IF(AND(AIRBNB[[#This Row],[PRECIO]]&lt;50,AIRBNB[[#This Row],[MIN_NOCHES]]&gt;3),"Dentro del presupuesto","No considerar")</f>
        <v>No considerar</v>
      </c>
      <c r="V6544" t="str">
        <f>VLOOKUP(AIRBNB[[#This Row],[HOST_ID]],Super_host[],5,FALSE)</f>
        <v>Host</v>
      </c>
    </row>
    <row r="6545" spans="1:22">
      <c r="A6545" s="4">
        <v>467866</v>
      </c>
      <c r="B6545" t="s">
        <v>5866</v>
      </c>
      <c r="C6545" s="4">
        <v>2321870</v>
      </c>
      <c r="D6545" t="s">
        <v>399</v>
      </c>
      <c r="E6545" t="s">
        <v>5867</v>
      </c>
      <c r="F6545" s="4">
        <v>10014</v>
      </c>
      <c r="G6545" s="13" t="s">
        <v>124</v>
      </c>
      <c r="H6545" s="13" t="s">
        <v>140</v>
      </c>
      <c r="I6545" s="1">
        <v>4073123</v>
      </c>
      <c r="J6545" s="1">
        <v>-7400591</v>
      </c>
      <c r="K6545" t="s">
        <v>40</v>
      </c>
      <c r="L6545" s="20">
        <v>40</v>
      </c>
      <c r="M6545" s="4">
        <v>2</v>
      </c>
      <c r="N6545" s="4">
        <v>199</v>
      </c>
      <c r="O6545" s="2">
        <v>43651</v>
      </c>
      <c r="P6545" s="3">
        <v>2.2999999999999998</v>
      </c>
      <c r="Q6545" s="4">
        <v>1</v>
      </c>
      <c r="R6545" s="3">
        <v>5.6</v>
      </c>
      <c r="S65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5" t="str">
        <f>IF(AIRBNB[[#This Row],[RUIDO(dB)]]&lt;=4,"Silencioso",IF(AIRBNB[[#This Row],[RUIDO(dB)]]&lt;=5.5,"Poco Ruidoso","Ruidoso"))</f>
        <v>Ruidoso</v>
      </c>
      <c r="U6545" t="str">
        <f>IF(AND(AIRBNB[[#This Row],[PRECIO]]&lt;50,AIRBNB[[#This Row],[MIN_NOCHES]]&gt;3),"Dentro del presupuesto","No considerar")</f>
        <v>No considerar</v>
      </c>
      <c r="V6545" t="str">
        <f>VLOOKUP(AIRBNB[[#This Row],[HOST_ID]],Super_host[],5,FALSE)</f>
        <v>Host</v>
      </c>
    </row>
    <row r="6546" spans="1:22">
      <c r="A6546" s="4">
        <v>4829779</v>
      </c>
      <c r="B6546" t="s">
        <v>9705</v>
      </c>
      <c r="C6546" s="4">
        <v>1631807</v>
      </c>
      <c r="D6546" t="s">
        <v>177</v>
      </c>
      <c r="E6546" t="s">
        <v>9706</v>
      </c>
      <c r="F6546" s="4">
        <v>11238</v>
      </c>
      <c r="G6546" s="13" t="s">
        <v>4662</v>
      </c>
      <c r="H6546" s="13" t="s">
        <v>9387</v>
      </c>
      <c r="I6546" s="1">
        <v>406868</v>
      </c>
      <c r="J6546" s="1">
        <v>-7396517</v>
      </c>
      <c r="K6546" t="s">
        <v>40</v>
      </c>
      <c r="L6546" s="20">
        <v>40</v>
      </c>
      <c r="M6546" s="4">
        <v>5</v>
      </c>
      <c r="N6546" s="4">
        <v>1</v>
      </c>
      <c r="O6546" s="2">
        <v>42558</v>
      </c>
      <c r="P6546" s="3">
        <v>0.03</v>
      </c>
      <c r="Q6546" s="4">
        <v>1</v>
      </c>
      <c r="R6546" s="3">
        <v>6.9</v>
      </c>
      <c r="S65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6" t="str">
        <f>IF(AIRBNB[[#This Row],[RUIDO(dB)]]&lt;=4,"Silencioso",IF(AIRBNB[[#This Row],[RUIDO(dB)]]&lt;=5.5,"Poco Ruidoso","Ruidoso"))</f>
        <v>Ruidoso</v>
      </c>
      <c r="U6546" t="str">
        <f>IF(AND(AIRBNB[[#This Row],[PRECIO]]&lt;50,AIRBNB[[#This Row],[MIN_NOCHES]]&gt;3),"Dentro del presupuesto","No considerar")</f>
        <v>Dentro del presupuesto</v>
      </c>
      <c r="V6546" t="str">
        <f>VLOOKUP(AIRBNB[[#This Row],[HOST_ID]],Super_host[],5,FALSE)</f>
        <v>Host</v>
      </c>
    </row>
    <row r="6547" spans="1:22">
      <c r="A6547" s="4">
        <v>4537297</v>
      </c>
      <c r="B6547" t="s">
        <v>8638</v>
      </c>
      <c r="C6547" s="4">
        <v>1509863</v>
      </c>
      <c r="D6547" t="s">
        <v>1786</v>
      </c>
      <c r="E6547" t="s">
        <v>8639</v>
      </c>
      <c r="F6547" s="4">
        <v>11374</v>
      </c>
      <c r="G6547" s="13" t="s">
        <v>7897</v>
      </c>
      <c r="H6547" s="13" t="s">
        <v>8158</v>
      </c>
      <c r="I6547" s="1">
        <v>4072937</v>
      </c>
      <c r="J6547" s="1">
        <v>-7386804</v>
      </c>
      <c r="K6547" t="s">
        <v>5</v>
      </c>
      <c r="L6547" s="20">
        <v>40</v>
      </c>
      <c r="M6547" s="4">
        <v>7</v>
      </c>
      <c r="N6547" s="4">
        <v>53</v>
      </c>
      <c r="O6547" s="2">
        <v>43641</v>
      </c>
      <c r="P6547" s="3">
        <v>0.94</v>
      </c>
      <c r="Q6547" s="4">
        <v>5</v>
      </c>
      <c r="R6547" s="3">
        <v>6.24</v>
      </c>
      <c r="S65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7" t="str">
        <f>IF(AIRBNB[[#This Row],[RUIDO(dB)]]&lt;=4,"Silencioso",IF(AIRBNB[[#This Row],[RUIDO(dB)]]&lt;=5.5,"Poco Ruidoso","Ruidoso"))</f>
        <v>Ruidoso</v>
      </c>
      <c r="U6547" t="str">
        <f>IF(AND(AIRBNB[[#This Row],[PRECIO]]&lt;50,AIRBNB[[#This Row],[MIN_NOCHES]]&gt;3),"Dentro del presupuesto","No considerar")</f>
        <v>Dentro del presupuesto</v>
      </c>
      <c r="V6547" t="str">
        <f>VLOOKUP(AIRBNB[[#This Row],[HOST_ID]],Super_host[],5,FALSE)</f>
        <v>Host</v>
      </c>
    </row>
    <row r="6548" spans="1:22">
      <c r="A6548" s="4">
        <v>5392517</v>
      </c>
      <c r="B6548" t="s">
        <v>9861</v>
      </c>
      <c r="C6548" s="4">
        <v>1509452</v>
      </c>
      <c r="D6548" t="s">
        <v>9862</v>
      </c>
      <c r="E6548" t="s">
        <v>9863</v>
      </c>
      <c r="F6548" s="4">
        <v>11238</v>
      </c>
      <c r="G6548" s="13" t="s">
        <v>4662</v>
      </c>
      <c r="H6548" s="13" t="s">
        <v>9252</v>
      </c>
      <c r="I6548" s="1">
        <v>4067494</v>
      </c>
      <c r="J6548" s="1">
        <v>-7395841</v>
      </c>
      <c r="K6548" t="s">
        <v>5</v>
      </c>
      <c r="L6548" s="20">
        <v>40</v>
      </c>
      <c r="M6548" s="4">
        <v>15</v>
      </c>
      <c r="N6548" s="4">
        <v>2</v>
      </c>
      <c r="O6548" s="2">
        <v>42308</v>
      </c>
      <c r="P6548" s="3">
        <v>0.04</v>
      </c>
      <c r="Q6548" s="4">
        <v>1</v>
      </c>
      <c r="R6548" s="3">
        <v>6.9</v>
      </c>
      <c r="S65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8" t="str">
        <f>IF(AIRBNB[[#This Row],[RUIDO(dB)]]&lt;=4,"Silencioso",IF(AIRBNB[[#This Row],[RUIDO(dB)]]&lt;=5.5,"Poco Ruidoso","Ruidoso"))</f>
        <v>Ruidoso</v>
      </c>
      <c r="U6548" t="str">
        <f>IF(AND(AIRBNB[[#This Row],[PRECIO]]&lt;50,AIRBNB[[#This Row],[MIN_NOCHES]]&gt;3),"Dentro del presupuesto","No considerar")</f>
        <v>Dentro del presupuesto</v>
      </c>
      <c r="V6548" t="str">
        <f>VLOOKUP(AIRBNB[[#This Row],[HOST_ID]],Super_host[],5,FALSE)</f>
        <v>Host</v>
      </c>
    </row>
    <row r="6549" spans="1:22">
      <c r="A6549" s="4">
        <v>501693</v>
      </c>
      <c r="B6549" t="s">
        <v>6320</v>
      </c>
      <c r="C6549" s="4">
        <v>1490833</v>
      </c>
      <c r="D6549" t="s">
        <v>1420</v>
      </c>
      <c r="E6549" t="s">
        <v>6321</v>
      </c>
      <c r="F6549" s="4">
        <v>10025</v>
      </c>
      <c r="G6549" s="13" t="s">
        <v>124</v>
      </c>
      <c r="H6549" s="13" t="s">
        <v>168</v>
      </c>
      <c r="I6549" s="1">
        <v>407952</v>
      </c>
      <c r="J6549" s="1">
        <v>-739624</v>
      </c>
      <c r="K6549" t="s">
        <v>40</v>
      </c>
      <c r="L6549" s="20">
        <v>40</v>
      </c>
      <c r="M6549" s="4">
        <v>1</v>
      </c>
      <c r="N6549" s="4">
        <v>280</v>
      </c>
      <c r="O6549" s="2">
        <v>43639</v>
      </c>
      <c r="P6549" s="3">
        <v>3.51</v>
      </c>
      <c r="Q6549" s="4">
        <v>1</v>
      </c>
      <c r="R6549" s="3">
        <v>5.6</v>
      </c>
      <c r="S65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49" t="str">
        <f>IF(AIRBNB[[#This Row],[RUIDO(dB)]]&lt;=4,"Silencioso",IF(AIRBNB[[#This Row],[RUIDO(dB)]]&lt;=5.5,"Poco Ruidoso","Ruidoso"))</f>
        <v>Ruidoso</v>
      </c>
      <c r="U6549" t="str">
        <f>IF(AND(AIRBNB[[#This Row],[PRECIO]]&lt;50,AIRBNB[[#This Row],[MIN_NOCHES]]&gt;3),"Dentro del presupuesto","No considerar")</f>
        <v>No considerar</v>
      </c>
      <c r="V6549" t="str">
        <f>VLOOKUP(AIRBNB[[#This Row],[HOST_ID]],Super_host[],5,FALSE)</f>
        <v>Host</v>
      </c>
    </row>
    <row r="6550" spans="1:22">
      <c r="A6550" s="4">
        <v>531455</v>
      </c>
      <c r="B6550" t="s">
        <v>11783</v>
      </c>
      <c r="C6550" s="4">
        <v>1445298</v>
      </c>
      <c r="D6550" t="s">
        <v>2403</v>
      </c>
      <c r="E6550" t="s">
        <v>11784</v>
      </c>
      <c r="F6550" s="4">
        <v>11225</v>
      </c>
      <c r="G6550" s="13" t="s">
        <v>4662</v>
      </c>
      <c r="H6550" s="13" t="s">
        <v>9481</v>
      </c>
      <c r="I6550" s="1">
        <v>4066199</v>
      </c>
      <c r="J6550" s="1">
        <v>-7396294</v>
      </c>
      <c r="K6550" t="s">
        <v>5</v>
      </c>
      <c r="L6550" s="20">
        <v>40</v>
      </c>
      <c r="M6550" s="4">
        <v>7</v>
      </c>
      <c r="N6550" s="4">
        <v>23</v>
      </c>
      <c r="O6550" s="2">
        <v>43621</v>
      </c>
      <c r="P6550" s="3">
        <v>0.27</v>
      </c>
      <c r="Q6550" s="4">
        <v>1</v>
      </c>
      <c r="R6550" s="3">
        <v>6.9</v>
      </c>
      <c r="S65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0" t="str">
        <f>IF(AIRBNB[[#This Row],[RUIDO(dB)]]&lt;=4,"Silencioso",IF(AIRBNB[[#This Row],[RUIDO(dB)]]&lt;=5.5,"Poco Ruidoso","Ruidoso"))</f>
        <v>Ruidoso</v>
      </c>
      <c r="U6550" t="str">
        <f>IF(AND(AIRBNB[[#This Row],[PRECIO]]&lt;50,AIRBNB[[#This Row],[MIN_NOCHES]]&gt;3),"Dentro del presupuesto","No considerar")</f>
        <v>Dentro del presupuesto</v>
      </c>
      <c r="V6550" t="str">
        <f>VLOOKUP(AIRBNB[[#This Row],[HOST_ID]],Super_host[],5,FALSE)</f>
        <v>Host</v>
      </c>
    </row>
    <row r="6551" spans="1:22">
      <c r="A6551" s="4">
        <v>637228</v>
      </c>
      <c r="B6551" t="s">
        <v>10718</v>
      </c>
      <c r="C6551" s="4">
        <v>1363434</v>
      </c>
      <c r="D6551" t="s">
        <v>233</v>
      </c>
      <c r="E6551" t="s">
        <v>10719</v>
      </c>
      <c r="F6551" s="4">
        <v>11237</v>
      </c>
      <c r="G6551" s="13" t="s">
        <v>4662</v>
      </c>
      <c r="H6551" s="13" t="s">
        <v>9274</v>
      </c>
      <c r="I6551" s="1">
        <v>4070074</v>
      </c>
      <c r="J6551" s="1">
        <v>-7392333</v>
      </c>
      <c r="K6551" t="s">
        <v>40</v>
      </c>
      <c r="L6551" s="20">
        <v>40</v>
      </c>
      <c r="M6551" s="4">
        <v>14</v>
      </c>
      <c r="N6551" s="4">
        <v>2</v>
      </c>
      <c r="O6551" s="2">
        <v>43639</v>
      </c>
      <c r="P6551" s="3">
        <v>0.11</v>
      </c>
      <c r="Q6551" s="4">
        <v>1</v>
      </c>
      <c r="R6551" s="3">
        <v>6.9</v>
      </c>
      <c r="S65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1" t="str">
        <f>IF(AIRBNB[[#This Row],[RUIDO(dB)]]&lt;=4,"Silencioso",IF(AIRBNB[[#This Row],[RUIDO(dB)]]&lt;=5.5,"Poco Ruidoso","Ruidoso"))</f>
        <v>Ruidoso</v>
      </c>
      <c r="U6551" t="str">
        <f>IF(AND(AIRBNB[[#This Row],[PRECIO]]&lt;50,AIRBNB[[#This Row],[MIN_NOCHES]]&gt;3),"Dentro del presupuesto","No considerar")</f>
        <v>Dentro del presupuesto</v>
      </c>
      <c r="V6551" t="str">
        <f>VLOOKUP(AIRBNB[[#This Row],[HOST_ID]],Super_host[],5,FALSE)</f>
        <v>Host</v>
      </c>
    </row>
    <row r="6552" spans="1:22">
      <c r="A6552" s="4">
        <v>1920085</v>
      </c>
      <c r="B6552" t="s">
        <v>8178</v>
      </c>
      <c r="C6552" s="4">
        <v>1229984</v>
      </c>
      <c r="D6552" t="s">
        <v>291</v>
      </c>
      <c r="E6552" t="s">
        <v>8179</v>
      </c>
      <c r="F6552" s="4">
        <v>11101</v>
      </c>
      <c r="G6552" s="13" t="s">
        <v>7897</v>
      </c>
      <c r="H6552" s="13" t="s">
        <v>7905</v>
      </c>
      <c r="I6552" s="1">
        <v>4074404</v>
      </c>
      <c r="J6552" s="1">
        <v>-7395233</v>
      </c>
      <c r="K6552" t="s">
        <v>40</v>
      </c>
      <c r="L6552" s="20">
        <v>40</v>
      </c>
      <c r="M6552" s="4">
        <v>25</v>
      </c>
      <c r="N6552" s="4">
        <v>8</v>
      </c>
      <c r="O6552" s="2">
        <v>42897</v>
      </c>
      <c r="P6552" s="3">
        <v>0.12</v>
      </c>
      <c r="Q6552" s="4">
        <v>5</v>
      </c>
      <c r="R6552" s="3">
        <v>6.24</v>
      </c>
      <c r="S65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2" t="str">
        <f>IF(AIRBNB[[#This Row],[RUIDO(dB)]]&lt;=4,"Silencioso",IF(AIRBNB[[#This Row],[RUIDO(dB)]]&lt;=5.5,"Poco Ruidoso","Ruidoso"))</f>
        <v>Ruidoso</v>
      </c>
      <c r="U6552" t="str">
        <f>IF(AND(AIRBNB[[#This Row],[PRECIO]]&lt;50,AIRBNB[[#This Row],[MIN_NOCHES]]&gt;3),"Dentro del presupuesto","No considerar")</f>
        <v>Dentro del presupuesto</v>
      </c>
      <c r="V6552" t="str">
        <f>VLOOKUP(AIRBNB[[#This Row],[HOST_ID]],Super_host[],5,FALSE)</f>
        <v>Host</v>
      </c>
    </row>
    <row r="6553" spans="1:22">
      <c r="A6553" s="4">
        <v>6085932</v>
      </c>
      <c r="B6553" t="s">
        <v>11524</v>
      </c>
      <c r="C6553" s="4">
        <v>1211856</v>
      </c>
      <c r="D6553" t="s">
        <v>2954</v>
      </c>
      <c r="E6553" t="s">
        <v>11525</v>
      </c>
      <c r="F6553" s="4">
        <v>11225</v>
      </c>
      <c r="G6553" s="13" t="s">
        <v>4662</v>
      </c>
      <c r="H6553" s="13" t="s">
        <v>9481</v>
      </c>
      <c r="I6553" s="1">
        <v>406586</v>
      </c>
      <c r="J6553" s="1">
        <v>-7396104</v>
      </c>
      <c r="K6553" t="s">
        <v>40</v>
      </c>
      <c r="L6553" s="20">
        <v>40</v>
      </c>
      <c r="M6553" s="4">
        <v>3</v>
      </c>
      <c r="N6553" s="4">
        <v>4</v>
      </c>
      <c r="O6553" s="2">
        <v>43466</v>
      </c>
      <c r="P6553" s="3">
        <v>0.22</v>
      </c>
      <c r="Q6553" s="4">
        <v>1</v>
      </c>
      <c r="R6553" s="3">
        <v>6.9</v>
      </c>
      <c r="S65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3" t="str">
        <f>IF(AIRBNB[[#This Row],[RUIDO(dB)]]&lt;=4,"Silencioso",IF(AIRBNB[[#This Row],[RUIDO(dB)]]&lt;=5.5,"Poco Ruidoso","Ruidoso"))</f>
        <v>Ruidoso</v>
      </c>
      <c r="U6553" t="str">
        <f>IF(AND(AIRBNB[[#This Row],[PRECIO]]&lt;50,AIRBNB[[#This Row],[MIN_NOCHES]]&gt;3),"Dentro del presupuesto","No considerar")</f>
        <v>No considerar</v>
      </c>
      <c r="V6553" t="str">
        <f>VLOOKUP(AIRBNB[[#This Row],[HOST_ID]],Super_host[],5,FALSE)</f>
        <v>Host</v>
      </c>
    </row>
    <row r="6554" spans="1:22">
      <c r="A6554" s="4">
        <v>5288942</v>
      </c>
      <c r="B6554" t="s">
        <v>8365</v>
      </c>
      <c r="C6554" s="4">
        <v>1189622</v>
      </c>
      <c r="D6554" t="s">
        <v>8366</v>
      </c>
      <c r="E6554" t="s">
        <v>8367</v>
      </c>
      <c r="F6554" s="4">
        <v>11385</v>
      </c>
      <c r="G6554" s="13" t="s">
        <v>7897</v>
      </c>
      <c r="H6554" s="13" t="s">
        <v>7937</v>
      </c>
      <c r="I6554" s="1">
        <v>4069804</v>
      </c>
      <c r="J6554" s="1">
        <v>-7390683</v>
      </c>
      <c r="K6554" t="s">
        <v>40</v>
      </c>
      <c r="L6554" s="20">
        <v>40</v>
      </c>
      <c r="M6554" s="4">
        <v>4</v>
      </c>
      <c r="N6554" s="4">
        <v>15</v>
      </c>
      <c r="O6554" s="2">
        <v>42688</v>
      </c>
      <c r="P6554" s="3">
        <v>0.3</v>
      </c>
      <c r="Q6554" s="4">
        <v>5</v>
      </c>
      <c r="R6554" s="3">
        <v>6.24</v>
      </c>
      <c r="S65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4" t="str">
        <f>IF(AIRBNB[[#This Row],[RUIDO(dB)]]&lt;=4,"Silencioso",IF(AIRBNB[[#This Row],[RUIDO(dB)]]&lt;=5.5,"Poco Ruidoso","Ruidoso"))</f>
        <v>Ruidoso</v>
      </c>
      <c r="U6554" t="str">
        <f>IF(AND(AIRBNB[[#This Row],[PRECIO]]&lt;50,AIRBNB[[#This Row],[MIN_NOCHES]]&gt;3),"Dentro del presupuesto","No considerar")</f>
        <v>Dentro del presupuesto</v>
      </c>
      <c r="V6554" t="str">
        <f>VLOOKUP(AIRBNB[[#This Row],[HOST_ID]],Super_host[],5,FALSE)</f>
        <v>Host</v>
      </c>
    </row>
    <row r="6555" spans="1:22">
      <c r="A6555" s="4">
        <v>219922</v>
      </c>
      <c r="B6555" t="s">
        <v>3524</v>
      </c>
      <c r="C6555" s="4">
        <v>1139574</v>
      </c>
      <c r="D6555" t="s">
        <v>3525</v>
      </c>
      <c r="E6555" t="s">
        <v>3526</v>
      </c>
      <c r="F6555" s="4">
        <v>10027</v>
      </c>
      <c r="G6555" s="13" t="s">
        <v>124</v>
      </c>
      <c r="H6555" s="13" t="s">
        <v>148</v>
      </c>
      <c r="I6555" s="1">
        <v>40816</v>
      </c>
      <c r="J6555" s="1">
        <v>-7395545</v>
      </c>
      <c r="K6555" t="s">
        <v>40</v>
      </c>
      <c r="L6555" s="20">
        <v>40</v>
      </c>
      <c r="M6555" s="4">
        <v>1</v>
      </c>
      <c r="N6555" s="4">
        <v>33</v>
      </c>
      <c r="O6555" s="2">
        <v>43610</v>
      </c>
      <c r="P6555" s="3">
        <v>0.38</v>
      </c>
      <c r="Q6555" s="4">
        <v>1</v>
      </c>
      <c r="R6555" s="3">
        <v>5.6</v>
      </c>
      <c r="S65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5" t="str">
        <f>IF(AIRBNB[[#This Row],[RUIDO(dB)]]&lt;=4,"Silencioso",IF(AIRBNB[[#This Row],[RUIDO(dB)]]&lt;=5.5,"Poco Ruidoso","Ruidoso"))</f>
        <v>Ruidoso</v>
      </c>
      <c r="U6555" t="str">
        <f>IF(AND(AIRBNB[[#This Row],[PRECIO]]&lt;50,AIRBNB[[#This Row],[MIN_NOCHES]]&gt;3),"Dentro del presupuesto","No considerar")</f>
        <v>No considerar</v>
      </c>
      <c r="V6555" t="str">
        <f>VLOOKUP(AIRBNB[[#This Row],[HOST_ID]],Super_host[],5,FALSE)</f>
        <v>Host</v>
      </c>
    </row>
    <row r="6556" spans="1:22">
      <c r="A6556" s="4">
        <v>215560</v>
      </c>
      <c r="B6556" t="s">
        <v>14074</v>
      </c>
      <c r="C6556" s="4">
        <v>1112560</v>
      </c>
      <c r="D6556" t="s">
        <v>10</v>
      </c>
      <c r="E6556" t="s">
        <v>14075</v>
      </c>
      <c r="F6556" s="4">
        <v>11238</v>
      </c>
      <c r="G6556" s="13" t="s">
        <v>4662</v>
      </c>
      <c r="H6556" s="13" t="s">
        <v>9230</v>
      </c>
      <c r="I6556" s="1">
        <v>4068741</v>
      </c>
      <c r="J6556" s="1">
        <v>-7395741</v>
      </c>
      <c r="K6556" t="s">
        <v>40</v>
      </c>
      <c r="L6556" s="20">
        <v>40</v>
      </c>
      <c r="M6556" s="4">
        <v>3</v>
      </c>
      <c r="N6556" s="4">
        <v>152</v>
      </c>
      <c r="O6556" s="2">
        <v>43641</v>
      </c>
      <c r="P6556" s="3">
        <v>1.6</v>
      </c>
      <c r="Q6556" s="4">
        <v>1</v>
      </c>
      <c r="R6556" s="3">
        <v>6.9</v>
      </c>
      <c r="S65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6" t="str">
        <f>IF(AIRBNB[[#This Row],[RUIDO(dB)]]&lt;=4,"Silencioso",IF(AIRBNB[[#This Row],[RUIDO(dB)]]&lt;=5.5,"Poco Ruidoso","Ruidoso"))</f>
        <v>Ruidoso</v>
      </c>
      <c r="U6556" t="str">
        <f>IF(AND(AIRBNB[[#This Row],[PRECIO]]&lt;50,AIRBNB[[#This Row],[MIN_NOCHES]]&gt;3),"Dentro del presupuesto","No considerar")</f>
        <v>No considerar</v>
      </c>
      <c r="V6556" t="str">
        <f>VLOOKUP(AIRBNB[[#This Row],[HOST_ID]],Super_host[],5,FALSE)</f>
        <v>Host</v>
      </c>
    </row>
    <row r="6557" spans="1:22">
      <c r="A6557" s="4">
        <v>1240586</v>
      </c>
      <c r="B6557" t="s">
        <v>1583</v>
      </c>
      <c r="C6557" s="4">
        <v>900154</v>
      </c>
      <c r="D6557" t="s">
        <v>989</v>
      </c>
      <c r="E6557" t="s">
        <v>1584</v>
      </c>
      <c r="F6557" s="4">
        <v>10026</v>
      </c>
      <c r="G6557" s="13" t="s">
        <v>124</v>
      </c>
      <c r="H6557" s="13" t="s">
        <v>148</v>
      </c>
      <c r="I6557" s="1">
        <v>4080545</v>
      </c>
      <c r="J6557" s="1">
        <v>-7395563</v>
      </c>
      <c r="K6557" t="s">
        <v>5</v>
      </c>
      <c r="L6557" s="20">
        <v>40</v>
      </c>
      <c r="M6557" s="4">
        <v>30</v>
      </c>
      <c r="N6557" s="4">
        <v>4</v>
      </c>
      <c r="O6557" s="2">
        <v>43315</v>
      </c>
      <c r="P6557" s="3">
        <v>0.09</v>
      </c>
      <c r="Q6557" s="4">
        <v>1</v>
      </c>
      <c r="R6557" s="3">
        <v>5.6</v>
      </c>
      <c r="S65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7" t="str">
        <f>IF(AIRBNB[[#This Row],[RUIDO(dB)]]&lt;=4,"Silencioso",IF(AIRBNB[[#This Row],[RUIDO(dB)]]&lt;=5.5,"Poco Ruidoso","Ruidoso"))</f>
        <v>Ruidoso</v>
      </c>
      <c r="U6557" t="str">
        <f>IF(AND(AIRBNB[[#This Row],[PRECIO]]&lt;50,AIRBNB[[#This Row],[MIN_NOCHES]]&gt;3),"Dentro del presupuesto","No considerar")</f>
        <v>Dentro del presupuesto</v>
      </c>
      <c r="V6557" t="str">
        <f>VLOOKUP(AIRBNB[[#This Row],[HOST_ID]],Super_host[],5,FALSE)</f>
        <v>Host</v>
      </c>
    </row>
    <row r="6558" spans="1:22">
      <c r="A6558" s="4">
        <v>187488</v>
      </c>
      <c r="B6558" t="s">
        <v>1320</v>
      </c>
      <c r="C6558" s="4">
        <v>871727</v>
      </c>
      <c r="D6558" t="s">
        <v>1321</v>
      </c>
      <c r="E6558" t="s">
        <v>1322</v>
      </c>
      <c r="F6558" s="4">
        <v>10014</v>
      </c>
      <c r="G6558" s="13" t="s">
        <v>124</v>
      </c>
      <c r="H6558" s="13" t="s">
        <v>140</v>
      </c>
      <c r="I6558" s="1">
        <v>4073712</v>
      </c>
      <c r="J6558" s="1">
        <v>-7400166</v>
      </c>
      <c r="K6558" t="s">
        <v>40</v>
      </c>
      <c r="L6558" s="20">
        <v>40</v>
      </c>
      <c r="M6558" s="4">
        <v>30</v>
      </c>
      <c r="N6558" s="4">
        <v>5</v>
      </c>
      <c r="O6558" s="2">
        <v>43437</v>
      </c>
      <c r="P6558" s="3">
        <v>7.0000000000000007E-2</v>
      </c>
      <c r="Q6558" s="4">
        <v>1</v>
      </c>
      <c r="R6558" s="3">
        <v>5.6</v>
      </c>
      <c r="S65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8" t="str">
        <f>IF(AIRBNB[[#This Row],[RUIDO(dB)]]&lt;=4,"Silencioso",IF(AIRBNB[[#This Row],[RUIDO(dB)]]&lt;=5.5,"Poco Ruidoso","Ruidoso"))</f>
        <v>Ruidoso</v>
      </c>
      <c r="U6558" t="str">
        <f>IF(AND(AIRBNB[[#This Row],[PRECIO]]&lt;50,AIRBNB[[#This Row],[MIN_NOCHES]]&gt;3),"Dentro del presupuesto","No considerar")</f>
        <v>Dentro del presupuesto</v>
      </c>
      <c r="V6558" t="str">
        <f>VLOOKUP(AIRBNB[[#This Row],[HOST_ID]],Super_host[],5,FALSE)</f>
        <v>Host</v>
      </c>
    </row>
    <row r="6559" spans="1:22">
      <c r="A6559" s="4">
        <v>45936</v>
      </c>
      <c r="B6559" t="s">
        <v>5087</v>
      </c>
      <c r="C6559" s="4">
        <v>867225</v>
      </c>
      <c r="D6559" t="s">
        <v>472</v>
      </c>
      <c r="E6559" t="s">
        <v>5088</v>
      </c>
      <c r="F6559" s="4">
        <v>10027</v>
      </c>
      <c r="G6559" s="13" t="s">
        <v>124</v>
      </c>
      <c r="H6559" s="13" t="s">
        <v>245</v>
      </c>
      <c r="I6559" s="1">
        <v>4080549</v>
      </c>
      <c r="J6559" s="1">
        <v>-7395924</v>
      </c>
      <c r="K6559" t="s">
        <v>40</v>
      </c>
      <c r="L6559" s="20">
        <v>40</v>
      </c>
      <c r="M6559" s="4">
        <v>4</v>
      </c>
      <c r="N6559" s="4">
        <v>122</v>
      </c>
      <c r="O6559" s="2">
        <v>43599</v>
      </c>
      <c r="P6559" s="3">
        <v>1.18</v>
      </c>
      <c r="Q6559" s="4">
        <v>1</v>
      </c>
      <c r="R6559" s="3">
        <v>5.6</v>
      </c>
      <c r="S65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59" t="str">
        <f>IF(AIRBNB[[#This Row],[RUIDO(dB)]]&lt;=4,"Silencioso",IF(AIRBNB[[#This Row],[RUIDO(dB)]]&lt;=5.5,"Poco Ruidoso","Ruidoso"))</f>
        <v>Ruidoso</v>
      </c>
      <c r="U6559" t="str">
        <f>IF(AND(AIRBNB[[#This Row],[PRECIO]]&lt;50,AIRBNB[[#This Row],[MIN_NOCHES]]&gt;3),"Dentro del presupuesto","No considerar")</f>
        <v>Dentro del presupuesto</v>
      </c>
      <c r="V6559" t="str">
        <f>VLOOKUP(AIRBNB[[#This Row],[HOST_ID]],Super_host[],5,FALSE)</f>
        <v>Host</v>
      </c>
    </row>
    <row r="6560" spans="1:22">
      <c r="A6560" s="4">
        <v>4839357</v>
      </c>
      <c r="B6560" t="s">
        <v>16026</v>
      </c>
      <c r="C6560" s="4">
        <v>854567</v>
      </c>
      <c r="D6560" t="s">
        <v>16027</v>
      </c>
      <c r="E6560" t="s">
        <v>16028</v>
      </c>
      <c r="F6560" s="4">
        <v>11221</v>
      </c>
      <c r="G6560" s="13" t="s">
        <v>4662</v>
      </c>
      <c r="H6560" s="13" t="s">
        <v>9274</v>
      </c>
      <c r="I6560" s="1">
        <v>4068843</v>
      </c>
      <c r="J6560" s="1">
        <v>-7391577</v>
      </c>
      <c r="K6560" t="s">
        <v>40</v>
      </c>
      <c r="L6560" s="20">
        <v>40</v>
      </c>
      <c r="M6560" s="4">
        <v>1</v>
      </c>
      <c r="N6560" s="4">
        <v>0</v>
      </c>
      <c r="O6560" s="2">
        <v>42933</v>
      </c>
      <c r="P6560" s="3">
        <v>0.02</v>
      </c>
      <c r="Q6560" s="4">
        <v>1</v>
      </c>
      <c r="R6560" s="3">
        <v>6.9</v>
      </c>
      <c r="S65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0" t="str">
        <f>IF(AIRBNB[[#This Row],[RUIDO(dB)]]&lt;=4,"Silencioso",IF(AIRBNB[[#This Row],[RUIDO(dB)]]&lt;=5.5,"Poco Ruidoso","Ruidoso"))</f>
        <v>Ruidoso</v>
      </c>
      <c r="U6560" t="str">
        <f>IF(AND(AIRBNB[[#This Row],[PRECIO]]&lt;50,AIRBNB[[#This Row],[MIN_NOCHES]]&gt;3),"Dentro del presupuesto","No considerar")</f>
        <v>No considerar</v>
      </c>
      <c r="V6560" t="str">
        <f>VLOOKUP(AIRBNB[[#This Row],[HOST_ID]],Super_host[],5,FALSE)</f>
        <v>Host</v>
      </c>
    </row>
    <row r="6561" spans="1:22">
      <c r="A6561" s="4">
        <v>1127040</v>
      </c>
      <c r="B6561" t="s">
        <v>16029</v>
      </c>
      <c r="C6561" s="4">
        <v>835112</v>
      </c>
      <c r="D6561" t="s">
        <v>1857</v>
      </c>
      <c r="E6561" t="s">
        <v>16030</v>
      </c>
      <c r="F6561" s="4">
        <v>11215</v>
      </c>
      <c r="G6561" s="13" t="s">
        <v>4662</v>
      </c>
      <c r="H6561" s="13" t="s">
        <v>9262</v>
      </c>
      <c r="I6561" s="1">
        <v>4066842</v>
      </c>
      <c r="J6561" s="1">
        <v>-7398659</v>
      </c>
      <c r="K6561" t="s">
        <v>40</v>
      </c>
      <c r="L6561" s="20">
        <v>40</v>
      </c>
      <c r="M6561" s="4">
        <v>90</v>
      </c>
      <c r="N6561" s="4">
        <v>0</v>
      </c>
      <c r="O6561" s="2">
        <v>42497</v>
      </c>
      <c r="P6561" s="3">
        <v>0.28999999999999998</v>
      </c>
      <c r="Q6561" s="4">
        <v>1</v>
      </c>
      <c r="R6561" s="3">
        <v>6.9</v>
      </c>
      <c r="S65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1" t="str">
        <f>IF(AIRBNB[[#This Row],[RUIDO(dB)]]&lt;=4,"Silencioso",IF(AIRBNB[[#This Row],[RUIDO(dB)]]&lt;=5.5,"Poco Ruidoso","Ruidoso"))</f>
        <v>Ruidoso</v>
      </c>
      <c r="U6561" t="str">
        <f>IF(AND(AIRBNB[[#This Row],[PRECIO]]&lt;50,AIRBNB[[#This Row],[MIN_NOCHES]]&gt;3),"Dentro del presupuesto","No considerar")</f>
        <v>Dentro del presupuesto</v>
      </c>
      <c r="V6561" t="str">
        <f>VLOOKUP(AIRBNB[[#This Row],[HOST_ID]],Super_host[],5,FALSE)</f>
        <v>Host</v>
      </c>
    </row>
    <row r="6562" spans="1:22">
      <c r="A6562" s="4">
        <v>1005763</v>
      </c>
      <c r="B6562" t="s">
        <v>4139</v>
      </c>
      <c r="C6562" s="4">
        <v>450050</v>
      </c>
      <c r="D6562" t="s">
        <v>4140</v>
      </c>
      <c r="E6562" t="s">
        <v>4141</v>
      </c>
      <c r="F6562" s="4">
        <v>10027</v>
      </c>
      <c r="G6562" s="13" t="s">
        <v>124</v>
      </c>
      <c r="H6562" s="13" t="s">
        <v>148</v>
      </c>
      <c r="I6562" s="1">
        <v>4081309</v>
      </c>
      <c r="J6562" s="1">
        <v>-7395267</v>
      </c>
      <c r="K6562" t="s">
        <v>40</v>
      </c>
      <c r="L6562" s="20">
        <v>40</v>
      </c>
      <c r="M6562" s="4">
        <v>10</v>
      </c>
      <c r="N6562" s="4">
        <v>45</v>
      </c>
      <c r="O6562" s="2">
        <v>42221</v>
      </c>
      <c r="P6562" s="3">
        <v>0.6</v>
      </c>
      <c r="Q6562" s="4">
        <v>1</v>
      </c>
      <c r="R6562" s="3">
        <v>5.6</v>
      </c>
      <c r="S65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2" t="str">
        <f>IF(AIRBNB[[#This Row],[RUIDO(dB)]]&lt;=4,"Silencioso",IF(AIRBNB[[#This Row],[RUIDO(dB)]]&lt;=5.5,"Poco Ruidoso","Ruidoso"))</f>
        <v>Ruidoso</v>
      </c>
      <c r="U6562" t="str">
        <f>IF(AND(AIRBNB[[#This Row],[PRECIO]]&lt;50,AIRBNB[[#This Row],[MIN_NOCHES]]&gt;3),"Dentro del presupuesto","No considerar")</f>
        <v>Dentro del presupuesto</v>
      </c>
      <c r="V6562" t="str">
        <f>VLOOKUP(AIRBNB[[#This Row],[HOST_ID]],Super_host[],5,FALSE)</f>
        <v>Host</v>
      </c>
    </row>
    <row r="6563" spans="1:22">
      <c r="A6563" s="4">
        <v>708374</v>
      </c>
      <c r="B6563" t="s">
        <v>6412</v>
      </c>
      <c r="C6563" s="4">
        <v>315918</v>
      </c>
      <c r="D6563" t="s">
        <v>6413</v>
      </c>
      <c r="E6563" t="s">
        <v>4116</v>
      </c>
      <c r="F6563" s="4">
        <v>10025</v>
      </c>
      <c r="G6563" s="13" t="s">
        <v>124</v>
      </c>
      <c r="H6563" s="13" t="s">
        <v>168</v>
      </c>
      <c r="I6563" s="1">
        <v>4079854</v>
      </c>
      <c r="J6563" s="1">
        <v>-7396089</v>
      </c>
      <c r="K6563" t="s">
        <v>40</v>
      </c>
      <c r="L6563" s="20">
        <v>40</v>
      </c>
      <c r="M6563" s="4">
        <v>3</v>
      </c>
      <c r="N6563" s="4">
        <v>326</v>
      </c>
      <c r="O6563" s="2">
        <v>43647</v>
      </c>
      <c r="P6563" s="3">
        <v>3.96</v>
      </c>
      <c r="Q6563" s="4">
        <v>1</v>
      </c>
      <c r="R6563" s="3">
        <v>5.6</v>
      </c>
      <c r="S65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3" t="str">
        <f>IF(AIRBNB[[#This Row],[RUIDO(dB)]]&lt;=4,"Silencioso",IF(AIRBNB[[#This Row],[RUIDO(dB)]]&lt;=5.5,"Poco Ruidoso","Ruidoso"))</f>
        <v>Ruidoso</v>
      </c>
      <c r="U6563" t="str">
        <f>IF(AND(AIRBNB[[#This Row],[PRECIO]]&lt;50,AIRBNB[[#This Row],[MIN_NOCHES]]&gt;3),"Dentro del presupuesto","No considerar")</f>
        <v>No considerar</v>
      </c>
      <c r="V6563" t="str">
        <f>VLOOKUP(AIRBNB[[#This Row],[HOST_ID]],Super_host[],5,FALSE)</f>
        <v>Host</v>
      </c>
    </row>
    <row r="6564" spans="1:22">
      <c r="A6564" s="4">
        <v>44096</v>
      </c>
      <c r="B6564" t="s">
        <v>16572</v>
      </c>
      <c r="C6564" s="4">
        <v>190409</v>
      </c>
      <c r="D6564" t="s">
        <v>16532</v>
      </c>
      <c r="E6564" t="s">
        <v>16573</v>
      </c>
      <c r="F6564" s="4">
        <v>10452</v>
      </c>
      <c r="G6564" s="13" t="s">
        <v>16360</v>
      </c>
      <c r="H6564" s="13" t="s">
        <v>16534</v>
      </c>
      <c r="I6564" s="1">
        <v>4083232</v>
      </c>
      <c r="J6564" s="1">
        <v>-7393184</v>
      </c>
      <c r="K6564" t="s">
        <v>40</v>
      </c>
      <c r="L6564" s="20">
        <v>40</v>
      </c>
      <c r="M6564" s="4">
        <v>1</v>
      </c>
      <c r="N6564" s="4">
        <v>219</v>
      </c>
      <c r="O6564" s="2">
        <v>43650</v>
      </c>
      <c r="P6564" s="3">
        <v>2.04</v>
      </c>
      <c r="Q6564" s="4">
        <v>5</v>
      </c>
      <c r="R6564" s="3">
        <v>7.84</v>
      </c>
      <c r="S65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4" t="str">
        <f>IF(AIRBNB[[#This Row],[RUIDO(dB)]]&lt;=4,"Silencioso",IF(AIRBNB[[#This Row],[RUIDO(dB)]]&lt;=5.5,"Poco Ruidoso","Ruidoso"))</f>
        <v>Ruidoso</v>
      </c>
      <c r="U6564" t="str">
        <f>IF(AND(AIRBNB[[#This Row],[PRECIO]]&lt;50,AIRBNB[[#This Row],[MIN_NOCHES]]&gt;3),"Dentro del presupuesto","No considerar")</f>
        <v>No considerar</v>
      </c>
      <c r="V6564" t="str">
        <f>VLOOKUP(AIRBNB[[#This Row],[HOST_ID]],Super_host[],5,FALSE)</f>
        <v>SUPERHOST</v>
      </c>
    </row>
    <row r="6565" spans="1:22">
      <c r="A6565" s="4">
        <v>799945</v>
      </c>
      <c r="B6565" t="s">
        <v>12285</v>
      </c>
      <c r="C6565" s="4">
        <v>149929</v>
      </c>
      <c r="D6565" t="s">
        <v>12286</v>
      </c>
      <c r="E6565" t="s">
        <v>12287</v>
      </c>
      <c r="F6565" s="4">
        <v>11217</v>
      </c>
      <c r="G6565" s="13" t="s">
        <v>4662</v>
      </c>
      <c r="H6565" s="13" t="s">
        <v>9222</v>
      </c>
      <c r="I6565" s="1">
        <v>4068537</v>
      </c>
      <c r="J6565" s="1">
        <v>-7397713</v>
      </c>
      <c r="K6565" t="s">
        <v>40</v>
      </c>
      <c r="L6565" s="20">
        <v>40</v>
      </c>
      <c r="M6565" s="4">
        <v>8</v>
      </c>
      <c r="N6565" s="4">
        <v>32</v>
      </c>
      <c r="O6565" s="2">
        <v>43645</v>
      </c>
      <c r="P6565" s="3">
        <v>0.4</v>
      </c>
      <c r="Q6565" s="4">
        <v>1</v>
      </c>
      <c r="R6565" s="3">
        <v>6.9</v>
      </c>
      <c r="S65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5" t="str">
        <f>IF(AIRBNB[[#This Row],[RUIDO(dB)]]&lt;=4,"Silencioso",IF(AIRBNB[[#This Row],[RUIDO(dB)]]&lt;=5.5,"Poco Ruidoso","Ruidoso"))</f>
        <v>Ruidoso</v>
      </c>
      <c r="U6565" t="str">
        <f>IF(AND(AIRBNB[[#This Row],[PRECIO]]&lt;50,AIRBNB[[#This Row],[MIN_NOCHES]]&gt;3),"Dentro del presupuesto","No considerar")</f>
        <v>Dentro del presupuesto</v>
      </c>
      <c r="V6565" t="str">
        <f>VLOOKUP(AIRBNB[[#This Row],[HOST_ID]],Super_host[],5,FALSE)</f>
        <v>Host</v>
      </c>
    </row>
    <row r="6566" spans="1:22">
      <c r="A6566" s="4">
        <v>2031495</v>
      </c>
      <c r="B6566" t="s">
        <v>2302</v>
      </c>
      <c r="C6566" s="4">
        <v>25100</v>
      </c>
      <c r="D6566" t="s">
        <v>2303</v>
      </c>
      <c r="E6566" t="s">
        <v>2304</v>
      </c>
      <c r="F6566" s="4">
        <v>10025</v>
      </c>
      <c r="G6566" s="13" t="s">
        <v>124</v>
      </c>
      <c r="H6566" s="13" t="s">
        <v>168</v>
      </c>
      <c r="I6566" s="1">
        <v>4079675</v>
      </c>
      <c r="J6566" s="1">
        <v>-7396916</v>
      </c>
      <c r="K6566" t="s">
        <v>40</v>
      </c>
      <c r="L6566" s="20">
        <v>40</v>
      </c>
      <c r="M6566" s="4">
        <v>3</v>
      </c>
      <c r="N6566" s="4">
        <v>11</v>
      </c>
      <c r="O6566" s="2">
        <v>42528</v>
      </c>
      <c r="P6566" s="3">
        <v>0.16</v>
      </c>
      <c r="Q6566" s="4">
        <v>1</v>
      </c>
      <c r="R6566" s="3">
        <v>5.6</v>
      </c>
      <c r="S65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6" t="str">
        <f>IF(AIRBNB[[#This Row],[RUIDO(dB)]]&lt;=4,"Silencioso",IF(AIRBNB[[#This Row],[RUIDO(dB)]]&lt;=5.5,"Poco Ruidoso","Ruidoso"))</f>
        <v>Ruidoso</v>
      </c>
      <c r="U6566" t="str">
        <f>IF(AND(AIRBNB[[#This Row],[PRECIO]]&lt;50,AIRBNB[[#This Row],[MIN_NOCHES]]&gt;3),"Dentro del presupuesto","No considerar")</f>
        <v>No considerar</v>
      </c>
      <c r="V6566" t="str">
        <f>VLOOKUP(AIRBNB[[#This Row],[HOST_ID]],Super_host[],5,FALSE)</f>
        <v>Host</v>
      </c>
    </row>
    <row r="6567" spans="1:22">
      <c r="A6567" s="4">
        <v>3779230</v>
      </c>
      <c r="B6567" t="s">
        <v>11140</v>
      </c>
      <c r="C6567" s="4">
        <v>23193</v>
      </c>
      <c r="D6567" t="s">
        <v>11141</v>
      </c>
      <c r="E6567" t="s">
        <v>11142</v>
      </c>
      <c r="F6567" s="4">
        <v>11221</v>
      </c>
      <c r="G6567" s="13" t="s">
        <v>4662</v>
      </c>
      <c r="H6567" s="13" t="s">
        <v>9230</v>
      </c>
      <c r="I6567" s="1">
        <v>4068826</v>
      </c>
      <c r="J6567" s="1">
        <v>-739385</v>
      </c>
      <c r="K6567" t="s">
        <v>40</v>
      </c>
      <c r="L6567" s="20">
        <v>40</v>
      </c>
      <c r="M6567" s="4">
        <v>1</v>
      </c>
      <c r="N6567" s="4">
        <v>8</v>
      </c>
      <c r="O6567" s="2">
        <v>43621</v>
      </c>
      <c r="P6567" s="3">
        <v>0.16</v>
      </c>
      <c r="Q6567" s="4">
        <v>1</v>
      </c>
      <c r="R6567" s="3">
        <v>6.9</v>
      </c>
      <c r="S65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7" t="str">
        <f>IF(AIRBNB[[#This Row],[RUIDO(dB)]]&lt;=4,"Silencioso",IF(AIRBNB[[#This Row],[RUIDO(dB)]]&lt;=5.5,"Poco Ruidoso","Ruidoso"))</f>
        <v>Ruidoso</v>
      </c>
      <c r="U6567" t="str">
        <f>IF(AND(AIRBNB[[#This Row],[PRECIO]]&lt;50,AIRBNB[[#This Row],[MIN_NOCHES]]&gt;3),"Dentro del presupuesto","No considerar")</f>
        <v>No considerar</v>
      </c>
      <c r="V6567" t="str">
        <f>VLOOKUP(AIRBNB[[#This Row],[HOST_ID]],Super_host[],5,FALSE)</f>
        <v>Host</v>
      </c>
    </row>
    <row r="6568" spans="1:22">
      <c r="A6568" s="4">
        <v>12048</v>
      </c>
      <c r="B6568" t="s">
        <v>5569</v>
      </c>
      <c r="C6568" s="4">
        <v>7549</v>
      </c>
      <c r="D6568" t="s">
        <v>1324</v>
      </c>
      <c r="E6568" t="s">
        <v>5570</v>
      </c>
      <c r="F6568" s="4">
        <v>10002</v>
      </c>
      <c r="G6568" s="13" t="s">
        <v>124</v>
      </c>
      <c r="H6568" s="13" t="s">
        <v>137</v>
      </c>
      <c r="I6568" s="1">
        <v>4071401</v>
      </c>
      <c r="J6568" s="1">
        <v>-7398917</v>
      </c>
      <c r="K6568" t="s">
        <v>268</v>
      </c>
      <c r="L6568" s="20">
        <v>40</v>
      </c>
      <c r="M6568" s="4">
        <v>1</v>
      </c>
      <c r="N6568" s="4">
        <v>214</v>
      </c>
      <c r="O6568" s="2">
        <v>43651</v>
      </c>
      <c r="P6568" s="3">
        <v>1.81</v>
      </c>
      <c r="Q6568" s="4">
        <v>1</v>
      </c>
      <c r="R6568" s="3">
        <v>5.6</v>
      </c>
      <c r="S65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8" t="str">
        <f>IF(AIRBNB[[#This Row],[RUIDO(dB)]]&lt;=4,"Silencioso",IF(AIRBNB[[#This Row],[RUIDO(dB)]]&lt;=5.5,"Poco Ruidoso","Ruidoso"))</f>
        <v>Ruidoso</v>
      </c>
      <c r="U6568" t="str">
        <f>IF(AND(AIRBNB[[#This Row],[PRECIO]]&lt;50,AIRBNB[[#This Row],[MIN_NOCHES]]&gt;3),"Dentro del presupuesto","No considerar")</f>
        <v>No considerar</v>
      </c>
      <c r="V6568" t="str">
        <f>VLOOKUP(AIRBNB[[#This Row],[HOST_ID]],Super_host[],5,FALSE)</f>
        <v>Host</v>
      </c>
    </row>
    <row r="6569" spans="1:22">
      <c r="A6569" s="4">
        <v>4215595</v>
      </c>
      <c r="B6569" t="s">
        <v>5411</v>
      </c>
      <c r="C6569" s="4">
        <v>7549</v>
      </c>
      <c r="D6569" t="s">
        <v>1324</v>
      </c>
      <c r="E6569" t="s">
        <v>5412</v>
      </c>
      <c r="F6569" s="4">
        <v>10002</v>
      </c>
      <c r="G6569" s="13" t="s">
        <v>124</v>
      </c>
      <c r="H6569" s="13" t="s">
        <v>137</v>
      </c>
      <c r="I6569" s="1">
        <v>4071329</v>
      </c>
      <c r="J6569" s="1">
        <v>-7399047</v>
      </c>
      <c r="K6569" t="s">
        <v>268</v>
      </c>
      <c r="L6569" s="20">
        <v>40</v>
      </c>
      <c r="M6569" s="4">
        <v>1</v>
      </c>
      <c r="N6569" s="4">
        <v>88</v>
      </c>
      <c r="O6569" s="2">
        <v>43604</v>
      </c>
      <c r="P6569" s="3">
        <v>1.53</v>
      </c>
      <c r="Q6569" s="4">
        <v>1</v>
      </c>
      <c r="R6569" s="3">
        <v>5.6</v>
      </c>
      <c r="S65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69" t="str">
        <f>IF(AIRBNB[[#This Row],[RUIDO(dB)]]&lt;=4,"Silencioso",IF(AIRBNB[[#This Row],[RUIDO(dB)]]&lt;=5.5,"Poco Ruidoso","Ruidoso"))</f>
        <v>Ruidoso</v>
      </c>
      <c r="U6569" t="str">
        <f>IF(AND(AIRBNB[[#This Row],[PRECIO]]&lt;50,AIRBNB[[#This Row],[MIN_NOCHES]]&gt;3),"Dentro del presupuesto","No considerar")</f>
        <v>No considerar</v>
      </c>
      <c r="V6569" t="str">
        <f>VLOOKUP(AIRBNB[[#This Row],[HOST_ID]],Super_host[],5,FALSE)</f>
        <v>Host</v>
      </c>
    </row>
    <row r="6570" spans="1:22">
      <c r="A6570" s="4">
        <v>4538019</v>
      </c>
      <c r="B6570" t="s">
        <v>14597</v>
      </c>
      <c r="C6570" s="4">
        <v>22384027</v>
      </c>
      <c r="D6570" t="s">
        <v>14598</v>
      </c>
      <c r="E6570" t="s">
        <v>14599</v>
      </c>
      <c r="F6570" s="4">
        <v>11233</v>
      </c>
      <c r="G6570" s="13" t="s">
        <v>4662</v>
      </c>
      <c r="H6570" s="13" t="s">
        <v>13377</v>
      </c>
      <c r="I6570" s="1">
        <v>4067061</v>
      </c>
      <c r="J6570" s="1">
        <v>-7391672</v>
      </c>
      <c r="K6570" t="s">
        <v>40</v>
      </c>
      <c r="L6570" s="20">
        <v>39</v>
      </c>
      <c r="M6570" s="4">
        <v>1</v>
      </c>
      <c r="N6570" s="4">
        <v>130</v>
      </c>
      <c r="O6570" s="2">
        <v>43637</v>
      </c>
      <c r="P6570" s="3">
        <v>2.3199999999999998</v>
      </c>
      <c r="Q6570" s="4">
        <v>1</v>
      </c>
      <c r="R6570" s="3">
        <v>6.9</v>
      </c>
      <c r="S65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0" t="str">
        <f>IF(AIRBNB[[#This Row],[RUIDO(dB)]]&lt;=4,"Silencioso",IF(AIRBNB[[#This Row],[RUIDO(dB)]]&lt;=5.5,"Poco Ruidoso","Ruidoso"))</f>
        <v>Ruidoso</v>
      </c>
      <c r="U6570" t="str">
        <f>IF(AND(AIRBNB[[#This Row],[PRECIO]]&lt;50,AIRBNB[[#This Row],[MIN_NOCHES]]&gt;3),"Dentro del presupuesto","No considerar")</f>
        <v>No considerar</v>
      </c>
      <c r="V6570" t="str">
        <f>VLOOKUP(AIRBNB[[#This Row],[HOST_ID]],Super_host[],5,FALSE)</f>
        <v>Host</v>
      </c>
    </row>
    <row r="6571" spans="1:22">
      <c r="A6571" s="4">
        <v>3322922</v>
      </c>
      <c r="B6571" t="s">
        <v>11332</v>
      </c>
      <c r="C6571" s="4">
        <v>18566028</v>
      </c>
      <c r="D6571" t="s">
        <v>11333</v>
      </c>
      <c r="E6571" t="s">
        <v>11334</v>
      </c>
      <c r="F6571" s="4">
        <v>11226</v>
      </c>
      <c r="G6571" s="13" t="s">
        <v>4662</v>
      </c>
      <c r="H6571" s="13" t="s">
        <v>9427</v>
      </c>
      <c r="I6571" s="1">
        <v>406532</v>
      </c>
      <c r="J6571" s="1">
        <v>-7396216</v>
      </c>
      <c r="K6571" t="s">
        <v>5</v>
      </c>
      <c r="L6571" s="20">
        <v>39</v>
      </c>
      <c r="M6571" s="4">
        <v>18</v>
      </c>
      <c r="N6571" s="4">
        <v>11</v>
      </c>
      <c r="O6571" s="2">
        <v>42219</v>
      </c>
      <c r="P6571" s="3">
        <v>0.2</v>
      </c>
      <c r="Q6571" s="4">
        <v>1</v>
      </c>
      <c r="R6571" s="3">
        <v>6.9</v>
      </c>
      <c r="S65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1" t="str">
        <f>IF(AIRBNB[[#This Row],[RUIDO(dB)]]&lt;=4,"Silencioso",IF(AIRBNB[[#This Row],[RUIDO(dB)]]&lt;=5.5,"Poco Ruidoso","Ruidoso"))</f>
        <v>Ruidoso</v>
      </c>
      <c r="U6571" t="str">
        <f>IF(AND(AIRBNB[[#This Row],[PRECIO]]&lt;50,AIRBNB[[#This Row],[MIN_NOCHES]]&gt;3),"Dentro del presupuesto","No considerar")</f>
        <v>Dentro del presupuesto</v>
      </c>
      <c r="V6571" t="str">
        <f>VLOOKUP(AIRBNB[[#This Row],[HOST_ID]],Super_host[],5,FALSE)</f>
        <v>Host</v>
      </c>
    </row>
    <row r="6572" spans="1:22">
      <c r="A6572" s="4">
        <v>3404873</v>
      </c>
      <c r="B6572" t="s">
        <v>4556</v>
      </c>
      <c r="C6572" s="4">
        <v>17171419</v>
      </c>
      <c r="D6572" t="s">
        <v>4557</v>
      </c>
      <c r="E6572" t="s">
        <v>1210</v>
      </c>
      <c r="F6572" s="4">
        <v>10033</v>
      </c>
      <c r="G6572" s="13" t="s">
        <v>124</v>
      </c>
      <c r="H6572" s="13" t="s">
        <v>125</v>
      </c>
      <c r="I6572" s="1">
        <v>4085083</v>
      </c>
      <c r="J6572" s="1">
        <v>-739287</v>
      </c>
      <c r="K6572" t="s">
        <v>40</v>
      </c>
      <c r="L6572" s="20">
        <v>39</v>
      </c>
      <c r="M6572" s="4">
        <v>4</v>
      </c>
      <c r="N6572" s="4">
        <v>48</v>
      </c>
      <c r="O6572" s="2">
        <v>43628</v>
      </c>
      <c r="P6572" s="3">
        <v>0.82</v>
      </c>
      <c r="Q6572" s="4">
        <v>1</v>
      </c>
      <c r="R6572" s="3">
        <v>5.6</v>
      </c>
      <c r="S65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2" t="str">
        <f>IF(AIRBNB[[#This Row],[RUIDO(dB)]]&lt;=4,"Silencioso",IF(AIRBNB[[#This Row],[RUIDO(dB)]]&lt;=5.5,"Poco Ruidoso","Ruidoso"))</f>
        <v>Ruidoso</v>
      </c>
      <c r="U6572" t="str">
        <f>IF(AND(AIRBNB[[#This Row],[PRECIO]]&lt;50,AIRBNB[[#This Row],[MIN_NOCHES]]&gt;3),"Dentro del presupuesto","No considerar")</f>
        <v>Dentro del presupuesto</v>
      </c>
      <c r="V6572" t="str">
        <f>VLOOKUP(AIRBNB[[#This Row],[HOST_ID]],Super_host[],5,FALSE)</f>
        <v>Host</v>
      </c>
    </row>
    <row r="6573" spans="1:22">
      <c r="A6573" s="4">
        <v>4060526</v>
      </c>
      <c r="B6573" t="s">
        <v>13293</v>
      </c>
      <c r="C6573" s="4">
        <v>10384906</v>
      </c>
      <c r="D6573" t="s">
        <v>2601</v>
      </c>
      <c r="E6573" t="s">
        <v>13294</v>
      </c>
      <c r="F6573" s="4">
        <v>11220</v>
      </c>
      <c r="G6573" s="13" t="s">
        <v>4662</v>
      </c>
      <c r="H6573" s="13" t="s">
        <v>9246</v>
      </c>
      <c r="I6573" s="1">
        <v>4064047</v>
      </c>
      <c r="J6573" s="1">
        <v>-7400842</v>
      </c>
      <c r="K6573" t="s">
        <v>40</v>
      </c>
      <c r="L6573" s="20">
        <v>39</v>
      </c>
      <c r="M6573" s="4">
        <v>1</v>
      </c>
      <c r="N6573" s="4">
        <v>51</v>
      </c>
      <c r="O6573" s="2">
        <v>43625</v>
      </c>
      <c r="P6573" s="3">
        <v>0.88</v>
      </c>
      <c r="Q6573" s="4">
        <v>1</v>
      </c>
      <c r="R6573" s="3">
        <v>6.9</v>
      </c>
      <c r="S65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3" t="str">
        <f>IF(AIRBNB[[#This Row],[RUIDO(dB)]]&lt;=4,"Silencioso",IF(AIRBNB[[#This Row],[RUIDO(dB)]]&lt;=5.5,"Poco Ruidoso","Ruidoso"))</f>
        <v>Ruidoso</v>
      </c>
      <c r="U6573" t="str">
        <f>IF(AND(AIRBNB[[#This Row],[PRECIO]]&lt;50,AIRBNB[[#This Row],[MIN_NOCHES]]&gt;3),"Dentro del presupuesto","No considerar")</f>
        <v>No considerar</v>
      </c>
      <c r="V6573" t="str">
        <f>VLOOKUP(AIRBNB[[#This Row],[HOST_ID]],Super_host[],5,FALSE)</f>
        <v>Host</v>
      </c>
    </row>
    <row r="6574" spans="1:22">
      <c r="A6574" s="4">
        <v>6776698</v>
      </c>
      <c r="B6574" t="s">
        <v>9060</v>
      </c>
      <c r="C6574" s="4">
        <v>9284163</v>
      </c>
      <c r="D6574" t="s">
        <v>7242</v>
      </c>
      <c r="E6574" t="s">
        <v>9061</v>
      </c>
      <c r="F6574" s="4">
        <v>11421</v>
      </c>
      <c r="G6574" s="13" t="s">
        <v>7897</v>
      </c>
      <c r="H6574" s="13" t="s">
        <v>8770</v>
      </c>
      <c r="I6574" s="1">
        <v>4068955</v>
      </c>
      <c r="J6574" s="1">
        <v>-7385348</v>
      </c>
      <c r="K6574" t="s">
        <v>40</v>
      </c>
      <c r="L6574" s="20">
        <v>39</v>
      </c>
      <c r="M6574" s="4">
        <v>2</v>
      </c>
      <c r="N6574" s="4">
        <v>262</v>
      </c>
      <c r="O6574" s="2">
        <v>43639</v>
      </c>
      <c r="P6574" s="3">
        <v>5.28</v>
      </c>
      <c r="Q6574" s="4">
        <v>5</v>
      </c>
      <c r="R6574" s="3">
        <v>6.24</v>
      </c>
      <c r="S65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4" t="str">
        <f>IF(AIRBNB[[#This Row],[RUIDO(dB)]]&lt;=4,"Silencioso",IF(AIRBNB[[#This Row],[RUIDO(dB)]]&lt;=5.5,"Poco Ruidoso","Ruidoso"))</f>
        <v>Ruidoso</v>
      </c>
      <c r="U6574" t="str">
        <f>IF(AND(AIRBNB[[#This Row],[PRECIO]]&lt;50,AIRBNB[[#This Row],[MIN_NOCHES]]&gt;3),"Dentro del presupuesto","No considerar")</f>
        <v>No considerar</v>
      </c>
      <c r="V6574" t="str">
        <f>VLOOKUP(AIRBNB[[#This Row],[HOST_ID]],Super_host[],5,FALSE)</f>
        <v>Host</v>
      </c>
    </row>
    <row r="6575" spans="1:22">
      <c r="A6575" s="4">
        <v>3953585</v>
      </c>
      <c r="B6575" t="s">
        <v>4058</v>
      </c>
      <c r="C6575" s="4">
        <v>7580038</v>
      </c>
      <c r="D6575" t="s">
        <v>3644</v>
      </c>
      <c r="E6575" t="s">
        <v>4059</v>
      </c>
      <c r="F6575" s="4">
        <v>10031</v>
      </c>
      <c r="G6575" s="13" t="s">
        <v>124</v>
      </c>
      <c r="H6575" s="13" t="s">
        <v>148</v>
      </c>
      <c r="I6575" s="1">
        <v>4082546</v>
      </c>
      <c r="J6575" s="1">
        <v>-7394629</v>
      </c>
      <c r="K6575" t="s">
        <v>40</v>
      </c>
      <c r="L6575" s="20">
        <v>39</v>
      </c>
      <c r="M6575" s="4">
        <v>4</v>
      </c>
      <c r="N6575" s="4">
        <v>33</v>
      </c>
      <c r="O6575" s="2">
        <v>43620</v>
      </c>
      <c r="P6575" s="3">
        <v>0.56999999999999995</v>
      </c>
      <c r="Q6575" s="4">
        <v>1</v>
      </c>
      <c r="R6575" s="3">
        <v>5.6</v>
      </c>
      <c r="S65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5" t="str">
        <f>IF(AIRBNB[[#This Row],[RUIDO(dB)]]&lt;=4,"Silencioso",IF(AIRBNB[[#This Row],[RUIDO(dB)]]&lt;=5.5,"Poco Ruidoso","Ruidoso"))</f>
        <v>Ruidoso</v>
      </c>
      <c r="U6575" t="str">
        <f>IF(AND(AIRBNB[[#This Row],[PRECIO]]&lt;50,AIRBNB[[#This Row],[MIN_NOCHES]]&gt;3),"Dentro del presupuesto","No considerar")</f>
        <v>Dentro del presupuesto</v>
      </c>
      <c r="V6575" t="str">
        <f>VLOOKUP(AIRBNB[[#This Row],[HOST_ID]],Super_host[],5,FALSE)</f>
        <v>Host</v>
      </c>
    </row>
    <row r="6576" spans="1:22">
      <c r="A6576" s="4">
        <v>2022728</v>
      </c>
      <c r="B6576" t="s">
        <v>3643</v>
      </c>
      <c r="C6576" s="4">
        <v>7580038</v>
      </c>
      <c r="D6576" t="s">
        <v>3644</v>
      </c>
      <c r="E6576" t="s">
        <v>3645</v>
      </c>
      <c r="F6576" s="4">
        <v>10031</v>
      </c>
      <c r="G6576" s="13" t="s">
        <v>124</v>
      </c>
      <c r="H6576" s="13" t="s">
        <v>148</v>
      </c>
      <c r="I6576" s="1">
        <v>4082475</v>
      </c>
      <c r="J6576" s="1">
        <v>-7394842</v>
      </c>
      <c r="K6576" t="s">
        <v>40</v>
      </c>
      <c r="L6576" s="20">
        <v>39</v>
      </c>
      <c r="M6576" s="4">
        <v>12</v>
      </c>
      <c r="N6576" s="4">
        <v>26</v>
      </c>
      <c r="O6576" s="2">
        <v>43581</v>
      </c>
      <c r="P6576" s="3">
        <v>0.42</v>
      </c>
      <c r="Q6576" s="4">
        <v>1</v>
      </c>
      <c r="R6576" s="3">
        <v>5.6</v>
      </c>
      <c r="S65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6" t="str">
        <f>IF(AIRBNB[[#This Row],[RUIDO(dB)]]&lt;=4,"Silencioso",IF(AIRBNB[[#This Row],[RUIDO(dB)]]&lt;=5.5,"Poco Ruidoso","Ruidoso"))</f>
        <v>Ruidoso</v>
      </c>
      <c r="U6576" t="str">
        <f>IF(AND(AIRBNB[[#This Row],[PRECIO]]&lt;50,AIRBNB[[#This Row],[MIN_NOCHES]]&gt;3),"Dentro del presupuesto","No considerar")</f>
        <v>Dentro del presupuesto</v>
      </c>
      <c r="V6576" t="str">
        <f>VLOOKUP(AIRBNB[[#This Row],[HOST_ID]],Super_host[],5,FALSE)</f>
        <v>Host</v>
      </c>
    </row>
    <row r="6577" spans="1:22">
      <c r="A6577" s="4">
        <v>4423650</v>
      </c>
      <c r="B6577" t="s">
        <v>5716</v>
      </c>
      <c r="C6577" s="4">
        <v>7183243</v>
      </c>
      <c r="D6577" t="s">
        <v>5717</v>
      </c>
      <c r="E6577" t="s">
        <v>5718</v>
      </c>
      <c r="F6577" s="4">
        <v>10025</v>
      </c>
      <c r="G6577" s="13" t="s">
        <v>124</v>
      </c>
      <c r="H6577" s="13" t="s">
        <v>168</v>
      </c>
      <c r="I6577" s="1">
        <v>4079913</v>
      </c>
      <c r="J6577" s="1">
        <v>-7395932</v>
      </c>
      <c r="K6577" t="s">
        <v>40</v>
      </c>
      <c r="L6577" s="20">
        <v>39</v>
      </c>
      <c r="M6577" s="4">
        <v>2</v>
      </c>
      <c r="N6577" s="4">
        <v>114</v>
      </c>
      <c r="O6577" s="2">
        <v>43640</v>
      </c>
      <c r="P6577" s="3">
        <v>2</v>
      </c>
      <c r="Q6577" s="4">
        <v>1</v>
      </c>
      <c r="R6577" s="3">
        <v>5.6</v>
      </c>
      <c r="S65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7" t="str">
        <f>IF(AIRBNB[[#This Row],[RUIDO(dB)]]&lt;=4,"Silencioso",IF(AIRBNB[[#This Row],[RUIDO(dB)]]&lt;=5.5,"Poco Ruidoso","Ruidoso"))</f>
        <v>Ruidoso</v>
      </c>
      <c r="U6577" t="str">
        <f>IF(AND(AIRBNB[[#This Row],[PRECIO]]&lt;50,AIRBNB[[#This Row],[MIN_NOCHES]]&gt;3),"Dentro del presupuesto","No considerar")</f>
        <v>No considerar</v>
      </c>
      <c r="V6577" t="str">
        <f>VLOOKUP(AIRBNB[[#This Row],[HOST_ID]],Super_host[],5,FALSE)</f>
        <v>Host</v>
      </c>
    </row>
    <row r="6578" spans="1:22">
      <c r="A6578" s="4">
        <v>2821294</v>
      </c>
      <c r="B6578" t="s">
        <v>3201</v>
      </c>
      <c r="C6578" s="4">
        <v>5986790</v>
      </c>
      <c r="D6578" t="s">
        <v>2151</v>
      </c>
      <c r="E6578" t="s">
        <v>3202</v>
      </c>
      <c r="F6578" s="4">
        <v>10032</v>
      </c>
      <c r="G6578" s="13" t="s">
        <v>124</v>
      </c>
      <c r="H6578" s="13" t="s">
        <v>125</v>
      </c>
      <c r="I6578" s="1">
        <v>4083418</v>
      </c>
      <c r="J6578" s="1">
        <v>-7394274</v>
      </c>
      <c r="K6578" t="s">
        <v>40</v>
      </c>
      <c r="L6578" s="20">
        <v>39</v>
      </c>
      <c r="M6578" s="4">
        <v>30</v>
      </c>
      <c r="N6578" s="4">
        <v>18</v>
      </c>
      <c r="O6578" s="2">
        <v>43612</v>
      </c>
      <c r="P6578" s="3">
        <v>0.3</v>
      </c>
      <c r="Q6578" s="4">
        <v>1</v>
      </c>
      <c r="R6578" s="3">
        <v>5.6</v>
      </c>
      <c r="S65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8" t="str">
        <f>IF(AIRBNB[[#This Row],[RUIDO(dB)]]&lt;=4,"Silencioso",IF(AIRBNB[[#This Row],[RUIDO(dB)]]&lt;=5.5,"Poco Ruidoso","Ruidoso"))</f>
        <v>Ruidoso</v>
      </c>
      <c r="U6578" t="str">
        <f>IF(AND(AIRBNB[[#This Row],[PRECIO]]&lt;50,AIRBNB[[#This Row],[MIN_NOCHES]]&gt;3),"Dentro del presupuesto","No considerar")</f>
        <v>Dentro del presupuesto</v>
      </c>
      <c r="V6578" t="str">
        <f>VLOOKUP(AIRBNB[[#This Row],[HOST_ID]],Super_host[],5,FALSE)</f>
        <v>Host</v>
      </c>
    </row>
    <row r="6579" spans="1:22">
      <c r="A6579" s="4">
        <v>2997377</v>
      </c>
      <c r="B6579" t="s">
        <v>3442</v>
      </c>
      <c r="C6579" s="4">
        <v>5986790</v>
      </c>
      <c r="D6579" t="s">
        <v>2151</v>
      </c>
      <c r="E6579" t="s">
        <v>3443</v>
      </c>
      <c r="F6579" s="4">
        <v>10032</v>
      </c>
      <c r="G6579" s="13" t="s">
        <v>124</v>
      </c>
      <c r="H6579" s="13" t="s">
        <v>125</v>
      </c>
      <c r="I6579" s="1">
        <v>4083383</v>
      </c>
      <c r="J6579" s="1">
        <v>-7394469</v>
      </c>
      <c r="K6579" t="s">
        <v>40</v>
      </c>
      <c r="L6579" s="20">
        <v>39</v>
      </c>
      <c r="M6579" s="4">
        <v>7</v>
      </c>
      <c r="N6579" s="4">
        <v>13</v>
      </c>
      <c r="O6579" s="2">
        <v>43596</v>
      </c>
      <c r="P6579" s="3">
        <v>0.36</v>
      </c>
      <c r="Q6579" s="4">
        <v>1</v>
      </c>
      <c r="R6579" s="3">
        <v>5.6</v>
      </c>
      <c r="S65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79" t="str">
        <f>IF(AIRBNB[[#This Row],[RUIDO(dB)]]&lt;=4,"Silencioso",IF(AIRBNB[[#This Row],[RUIDO(dB)]]&lt;=5.5,"Poco Ruidoso","Ruidoso"))</f>
        <v>Ruidoso</v>
      </c>
      <c r="U6579" t="str">
        <f>IF(AND(AIRBNB[[#This Row],[PRECIO]]&lt;50,AIRBNB[[#This Row],[MIN_NOCHES]]&gt;3),"Dentro del presupuesto","No considerar")</f>
        <v>Dentro del presupuesto</v>
      </c>
      <c r="V6579" t="str">
        <f>VLOOKUP(AIRBNB[[#This Row],[HOST_ID]],Super_host[],5,FALSE)</f>
        <v>Host</v>
      </c>
    </row>
    <row r="6580" spans="1:22">
      <c r="A6580" s="4">
        <v>4350952</v>
      </c>
      <c r="B6580" t="s">
        <v>11078</v>
      </c>
      <c r="C6580" s="4">
        <v>5982086</v>
      </c>
      <c r="D6580" t="s">
        <v>1599</v>
      </c>
      <c r="E6580" t="s">
        <v>11079</v>
      </c>
      <c r="F6580" s="4">
        <v>11238</v>
      </c>
      <c r="G6580" s="13" t="s">
        <v>4662</v>
      </c>
      <c r="H6580" s="13" t="s">
        <v>9387</v>
      </c>
      <c r="I6580" s="1">
        <v>4068485</v>
      </c>
      <c r="J6580" s="1">
        <v>-739643</v>
      </c>
      <c r="K6580" t="s">
        <v>40</v>
      </c>
      <c r="L6580" s="20">
        <v>39</v>
      </c>
      <c r="M6580" s="4">
        <v>14</v>
      </c>
      <c r="N6580" s="4">
        <v>9</v>
      </c>
      <c r="O6580" s="2">
        <v>43063</v>
      </c>
      <c r="P6580" s="3">
        <v>0.16</v>
      </c>
      <c r="Q6580" s="4">
        <v>1</v>
      </c>
      <c r="R6580" s="3">
        <v>6.9</v>
      </c>
      <c r="S65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0" t="str">
        <f>IF(AIRBNB[[#This Row],[RUIDO(dB)]]&lt;=4,"Silencioso",IF(AIRBNB[[#This Row],[RUIDO(dB)]]&lt;=5.5,"Poco Ruidoso","Ruidoso"))</f>
        <v>Ruidoso</v>
      </c>
      <c r="U6580" t="str">
        <f>IF(AND(AIRBNB[[#This Row],[PRECIO]]&lt;50,AIRBNB[[#This Row],[MIN_NOCHES]]&gt;3),"Dentro del presupuesto","No considerar")</f>
        <v>Dentro del presupuesto</v>
      </c>
      <c r="V6580" t="str">
        <f>VLOOKUP(AIRBNB[[#This Row],[HOST_ID]],Super_host[],5,FALSE)</f>
        <v>Host</v>
      </c>
    </row>
    <row r="6581" spans="1:22">
      <c r="A6581" s="4">
        <v>4264127</v>
      </c>
      <c r="B6581" t="s">
        <v>8327</v>
      </c>
      <c r="C6581" s="4">
        <v>3250450</v>
      </c>
      <c r="D6581" t="s">
        <v>2824</v>
      </c>
      <c r="E6581" t="s">
        <v>8328</v>
      </c>
      <c r="F6581" s="4">
        <v>11103</v>
      </c>
      <c r="G6581" s="13" t="s">
        <v>7897</v>
      </c>
      <c r="H6581" s="13" t="s">
        <v>7940</v>
      </c>
      <c r="I6581" s="1">
        <v>4075896</v>
      </c>
      <c r="J6581" s="1">
        <v>-739153</v>
      </c>
      <c r="K6581" t="s">
        <v>40</v>
      </c>
      <c r="L6581" s="20">
        <v>39</v>
      </c>
      <c r="M6581" s="4">
        <v>30</v>
      </c>
      <c r="N6581" s="4">
        <v>13</v>
      </c>
      <c r="O6581" s="2">
        <v>43352</v>
      </c>
      <c r="P6581" s="3">
        <v>0.26</v>
      </c>
      <c r="Q6581" s="4">
        <v>5</v>
      </c>
      <c r="R6581" s="3">
        <v>6.24</v>
      </c>
      <c r="S65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1" t="str">
        <f>IF(AIRBNB[[#This Row],[RUIDO(dB)]]&lt;=4,"Silencioso",IF(AIRBNB[[#This Row],[RUIDO(dB)]]&lt;=5.5,"Poco Ruidoso","Ruidoso"))</f>
        <v>Ruidoso</v>
      </c>
      <c r="U6581" t="str">
        <f>IF(AND(AIRBNB[[#This Row],[PRECIO]]&lt;50,AIRBNB[[#This Row],[MIN_NOCHES]]&gt;3),"Dentro del presupuesto","No considerar")</f>
        <v>Dentro del presupuesto</v>
      </c>
      <c r="V6581" t="str">
        <f>VLOOKUP(AIRBNB[[#This Row],[HOST_ID]],Super_host[],5,FALSE)</f>
        <v>Host</v>
      </c>
    </row>
    <row r="6582" spans="1:22">
      <c r="A6582" s="4">
        <v>3826037</v>
      </c>
      <c r="B6582" t="s">
        <v>8258</v>
      </c>
      <c r="C6582" s="4">
        <v>3250450</v>
      </c>
      <c r="D6582" t="s">
        <v>2824</v>
      </c>
      <c r="E6582" t="s">
        <v>8259</v>
      </c>
      <c r="F6582" s="4">
        <v>11103</v>
      </c>
      <c r="G6582" s="13" t="s">
        <v>7897</v>
      </c>
      <c r="H6582" s="13" t="s">
        <v>7940</v>
      </c>
      <c r="I6582" s="1">
        <v>4076577</v>
      </c>
      <c r="J6582" s="1">
        <v>-7391471</v>
      </c>
      <c r="K6582" t="s">
        <v>40</v>
      </c>
      <c r="L6582" s="20">
        <v>39</v>
      </c>
      <c r="M6582" s="4">
        <v>30</v>
      </c>
      <c r="N6582" s="4">
        <v>9</v>
      </c>
      <c r="O6582" s="2">
        <v>43307</v>
      </c>
      <c r="P6582" s="3">
        <v>0.19</v>
      </c>
      <c r="Q6582" s="4">
        <v>5</v>
      </c>
      <c r="R6582" s="3">
        <v>6.24</v>
      </c>
      <c r="S65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2" t="str">
        <f>IF(AIRBNB[[#This Row],[RUIDO(dB)]]&lt;=4,"Silencioso",IF(AIRBNB[[#This Row],[RUIDO(dB)]]&lt;=5.5,"Poco Ruidoso","Ruidoso"))</f>
        <v>Ruidoso</v>
      </c>
      <c r="U6582" t="str">
        <f>IF(AND(AIRBNB[[#This Row],[PRECIO]]&lt;50,AIRBNB[[#This Row],[MIN_NOCHES]]&gt;3),"Dentro del presupuesto","No considerar")</f>
        <v>Dentro del presupuesto</v>
      </c>
      <c r="V6582" t="str">
        <f>VLOOKUP(AIRBNB[[#This Row],[HOST_ID]],Super_host[],5,FALSE)</f>
        <v>Host</v>
      </c>
    </row>
    <row r="6583" spans="1:22">
      <c r="A6583" s="4">
        <v>4264049</v>
      </c>
      <c r="B6583" t="s">
        <v>8154</v>
      </c>
      <c r="C6583" s="4">
        <v>3250450</v>
      </c>
      <c r="D6583" t="s">
        <v>2824</v>
      </c>
      <c r="E6583" t="s">
        <v>8155</v>
      </c>
      <c r="F6583" s="4">
        <v>11103</v>
      </c>
      <c r="G6583" s="13" t="s">
        <v>7897</v>
      </c>
      <c r="H6583" s="13" t="s">
        <v>7940</v>
      </c>
      <c r="I6583" s="1">
        <v>4076496</v>
      </c>
      <c r="J6583" s="1">
        <v>-7391169</v>
      </c>
      <c r="K6583" t="s">
        <v>40</v>
      </c>
      <c r="L6583" s="20">
        <v>39</v>
      </c>
      <c r="M6583" s="4">
        <v>31</v>
      </c>
      <c r="N6583" s="4">
        <v>5</v>
      </c>
      <c r="O6583" s="2">
        <v>43126</v>
      </c>
      <c r="P6583" s="3">
        <v>0.1</v>
      </c>
      <c r="Q6583" s="4">
        <v>5</v>
      </c>
      <c r="R6583" s="3">
        <v>6.24</v>
      </c>
      <c r="S65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3" t="str">
        <f>IF(AIRBNB[[#This Row],[RUIDO(dB)]]&lt;=4,"Silencioso",IF(AIRBNB[[#This Row],[RUIDO(dB)]]&lt;=5.5,"Poco Ruidoso","Ruidoso"))</f>
        <v>Ruidoso</v>
      </c>
      <c r="U6583" t="str">
        <f>IF(AND(AIRBNB[[#This Row],[PRECIO]]&lt;50,AIRBNB[[#This Row],[MIN_NOCHES]]&gt;3),"Dentro del presupuesto","No considerar")</f>
        <v>Dentro del presupuesto</v>
      </c>
      <c r="V6583" t="str">
        <f>VLOOKUP(AIRBNB[[#This Row],[HOST_ID]],Super_host[],5,FALSE)</f>
        <v>Host</v>
      </c>
    </row>
    <row r="6584" spans="1:22">
      <c r="A6584" s="4">
        <v>4537500</v>
      </c>
      <c r="B6584" t="s">
        <v>8034</v>
      </c>
      <c r="C6584" s="4">
        <v>3250450</v>
      </c>
      <c r="D6584" t="s">
        <v>2824</v>
      </c>
      <c r="E6584" t="s">
        <v>8035</v>
      </c>
      <c r="F6584" s="4">
        <v>11106</v>
      </c>
      <c r="G6584" s="13" t="s">
        <v>7897</v>
      </c>
      <c r="H6584" s="13" t="s">
        <v>7940</v>
      </c>
      <c r="I6584" s="1">
        <v>4076496</v>
      </c>
      <c r="J6584" s="1">
        <v>-739282</v>
      </c>
      <c r="K6584" t="s">
        <v>40</v>
      </c>
      <c r="L6584" s="20">
        <v>39</v>
      </c>
      <c r="M6584" s="4">
        <v>31</v>
      </c>
      <c r="N6584" s="4">
        <v>2</v>
      </c>
      <c r="O6584" s="2">
        <v>43007</v>
      </c>
      <c r="P6584" s="3">
        <v>0.04</v>
      </c>
      <c r="Q6584" s="4">
        <v>5</v>
      </c>
      <c r="R6584" s="3">
        <v>6.24</v>
      </c>
      <c r="S65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4" t="str">
        <f>IF(AIRBNB[[#This Row],[RUIDO(dB)]]&lt;=4,"Silencioso",IF(AIRBNB[[#This Row],[RUIDO(dB)]]&lt;=5.5,"Poco Ruidoso","Ruidoso"))</f>
        <v>Ruidoso</v>
      </c>
      <c r="U6584" t="str">
        <f>IF(AND(AIRBNB[[#This Row],[PRECIO]]&lt;50,AIRBNB[[#This Row],[MIN_NOCHES]]&gt;3),"Dentro del presupuesto","No considerar")</f>
        <v>Dentro del presupuesto</v>
      </c>
      <c r="V6584" t="str">
        <f>VLOOKUP(AIRBNB[[#This Row],[HOST_ID]],Super_host[],5,FALSE)</f>
        <v>Host</v>
      </c>
    </row>
    <row r="6585" spans="1:22">
      <c r="A6585" s="4">
        <v>754353</v>
      </c>
      <c r="B6585" t="s">
        <v>8224</v>
      </c>
      <c r="C6585" s="4">
        <v>3250450</v>
      </c>
      <c r="D6585" t="s">
        <v>2824</v>
      </c>
      <c r="E6585" t="s">
        <v>8225</v>
      </c>
      <c r="F6585" s="4">
        <v>11106</v>
      </c>
      <c r="G6585" s="13" t="s">
        <v>7897</v>
      </c>
      <c r="H6585" s="13" t="s">
        <v>7905</v>
      </c>
      <c r="I6585" s="1">
        <v>4075754</v>
      </c>
      <c r="J6585" s="1">
        <v>-7393004</v>
      </c>
      <c r="K6585" t="s">
        <v>40</v>
      </c>
      <c r="L6585" s="20">
        <v>39</v>
      </c>
      <c r="M6585" s="4">
        <v>30</v>
      </c>
      <c r="N6585" s="4">
        <v>13</v>
      </c>
      <c r="O6585" s="2">
        <v>42351</v>
      </c>
      <c r="P6585" s="3">
        <v>0.16</v>
      </c>
      <c r="Q6585" s="4">
        <v>5</v>
      </c>
      <c r="R6585" s="3">
        <v>6.24</v>
      </c>
      <c r="S65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5" t="str">
        <f>IF(AIRBNB[[#This Row],[RUIDO(dB)]]&lt;=4,"Silencioso",IF(AIRBNB[[#This Row],[RUIDO(dB)]]&lt;=5.5,"Poco Ruidoso","Ruidoso"))</f>
        <v>Ruidoso</v>
      </c>
      <c r="U6585" t="str">
        <f>IF(AND(AIRBNB[[#This Row],[PRECIO]]&lt;50,AIRBNB[[#This Row],[MIN_NOCHES]]&gt;3),"Dentro del presupuesto","No considerar")</f>
        <v>Dentro del presupuesto</v>
      </c>
      <c r="V6585" t="str">
        <f>VLOOKUP(AIRBNB[[#This Row],[HOST_ID]],Super_host[],5,FALSE)</f>
        <v>Host</v>
      </c>
    </row>
    <row r="6586" spans="1:22">
      <c r="A6586" s="4">
        <v>450009</v>
      </c>
      <c r="B6586" t="s">
        <v>13685</v>
      </c>
      <c r="C6586" s="4">
        <v>2219255</v>
      </c>
      <c r="D6586" t="s">
        <v>1507</v>
      </c>
      <c r="E6586" t="s">
        <v>13686</v>
      </c>
      <c r="F6586" s="4">
        <v>11236</v>
      </c>
      <c r="G6586" s="13" t="s">
        <v>4662</v>
      </c>
      <c r="H6586" s="13" t="s">
        <v>11075</v>
      </c>
      <c r="I6586" s="1">
        <v>4062897</v>
      </c>
      <c r="J6586" s="1">
        <v>-7390334</v>
      </c>
      <c r="K6586" t="s">
        <v>40</v>
      </c>
      <c r="L6586" s="20">
        <v>39</v>
      </c>
      <c r="M6586" s="4">
        <v>5</v>
      </c>
      <c r="N6586" s="4">
        <v>105</v>
      </c>
      <c r="O6586" s="2">
        <v>43625</v>
      </c>
      <c r="P6586" s="3">
        <v>1.21</v>
      </c>
      <c r="Q6586" s="4">
        <v>1</v>
      </c>
      <c r="R6586" s="3">
        <v>6.9</v>
      </c>
      <c r="S65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6" t="str">
        <f>IF(AIRBNB[[#This Row],[RUIDO(dB)]]&lt;=4,"Silencioso",IF(AIRBNB[[#This Row],[RUIDO(dB)]]&lt;=5.5,"Poco Ruidoso","Ruidoso"))</f>
        <v>Ruidoso</v>
      </c>
      <c r="U6586" t="str">
        <f>IF(AND(AIRBNB[[#This Row],[PRECIO]]&lt;50,AIRBNB[[#This Row],[MIN_NOCHES]]&gt;3),"Dentro del presupuesto","No considerar")</f>
        <v>Dentro del presupuesto</v>
      </c>
      <c r="V6586" t="str">
        <f>VLOOKUP(AIRBNB[[#This Row],[HOST_ID]],Super_host[],5,FALSE)</f>
        <v>Host</v>
      </c>
    </row>
    <row r="6587" spans="1:22">
      <c r="A6587" s="4">
        <v>352651</v>
      </c>
      <c r="B6587" t="s">
        <v>10890</v>
      </c>
      <c r="C6587" s="4">
        <v>1785800</v>
      </c>
      <c r="D6587" t="s">
        <v>10891</v>
      </c>
      <c r="E6587" t="s">
        <v>10892</v>
      </c>
      <c r="F6587" s="4">
        <v>11225</v>
      </c>
      <c r="G6587" s="13" t="s">
        <v>4662</v>
      </c>
      <c r="H6587" s="13" t="s">
        <v>9481</v>
      </c>
      <c r="I6587" s="1">
        <v>4065846</v>
      </c>
      <c r="J6587" s="1">
        <v>-7395057</v>
      </c>
      <c r="K6587" t="s">
        <v>40</v>
      </c>
      <c r="L6587" s="20">
        <v>39</v>
      </c>
      <c r="M6587" s="4">
        <v>5</v>
      </c>
      <c r="N6587" s="4">
        <v>11</v>
      </c>
      <c r="O6587" s="2">
        <v>43639</v>
      </c>
      <c r="P6587" s="3">
        <v>0.13</v>
      </c>
      <c r="Q6587" s="4">
        <v>1</v>
      </c>
      <c r="R6587" s="3">
        <v>6.9</v>
      </c>
      <c r="S65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7" t="str">
        <f>IF(AIRBNB[[#This Row],[RUIDO(dB)]]&lt;=4,"Silencioso",IF(AIRBNB[[#This Row],[RUIDO(dB)]]&lt;=5.5,"Poco Ruidoso","Ruidoso"))</f>
        <v>Ruidoso</v>
      </c>
      <c r="U6587" t="str">
        <f>IF(AND(AIRBNB[[#This Row],[PRECIO]]&lt;50,AIRBNB[[#This Row],[MIN_NOCHES]]&gt;3),"Dentro del presupuesto","No considerar")</f>
        <v>Dentro del presupuesto</v>
      </c>
      <c r="V6587" t="str">
        <f>VLOOKUP(AIRBNB[[#This Row],[HOST_ID]],Super_host[],5,FALSE)</f>
        <v>Host</v>
      </c>
    </row>
    <row r="6588" spans="1:22">
      <c r="A6588" s="4">
        <v>125594</v>
      </c>
      <c r="B6588" t="s">
        <v>13381</v>
      </c>
      <c r="C6588" s="4">
        <v>308652</v>
      </c>
      <c r="D6588" t="s">
        <v>12476</v>
      </c>
      <c r="E6588" t="s">
        <v>13382</v>
      </c>
      <c r="F6588" s="4">
        <v>11218</v>
      </c>
      <c r="G6588" s="13" t="s">
        <v>4662</v>
      </c>
      <c r="H6588" s="13" t="s">
        <v>9393</v>
      </c>
      <c r="I6588" s="1">
        <v>4064302</v>
      </c>
      <c r="J6588" s="1">
        <v>-7397255</v>
      </c>
      <c r="K6588" t="s">
        <v>40</v>
      </c>
      <c r="L6588" s="20">
        <v>39</v>
      </c>
      <c r="M6588" s="4">
        <v>1</v>
      </c>
      <c r="N6588" s="4">
        <v>82</v>
      </c>
      <c r="O6588" s="2">
        <v>43604</v>
      </c>
      <c r="P6588" s="3">
        <v>0.94</v>
      </c>
      <c r="Q6588" s="4">
        <v>1</v>
      </c>
      <c r="R6588" s="3">
        <v>6.9</v>
      </c>
      <c r="S65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8" t="str">
        <f>IF(AIRBNB[[#This Row],[RUIDO(dB)]]&lt;=4,"Silencioso",IF(AIRBNB[[#This Row],[RUIDO(dB)]]&lt;=5.5,"Poco Ruidoso","Ruidoso"))</f>
        <v>Ruidoso</v>
      </c>
      <c r="U6588" t="str">
        <f>IF(AND(AIRBNB[[#This Row],[PRECIO]]&lt;50,AIRBNB[[#This Row],[MIN_NOCHES]]&gt;3),"Dentro del presupuesto","No considerar")</f>
        <v>No considerar</v>
      </c>
      <c r="V6588" t="str">
        <f>VLOOKUP(AIRBNB[[#This Row],[HOST_ID]],Super_host[],5,FALSE)</f>
        <v>Host</v>
      </c>
    </row>
    <row r="6589" spans="1:22">
      <c r="A6589" s="4">
        <v>63546</v>
      </c>
      <c r="B6589" t="s">
        <v>12475</v>
      </c>
      <c r="C6589" s="4">
        <v>308652</v>
      </c>
      <c r="D6589" t="s">
        <v>12476</v>
      </c>
      <c r="E6589" t="s">
        <v>12477</v>
      </c>
      <c r="F6589" s="4">
        <v>11218</v>
      </c>
      <c r="G6589" s="13" t="s">
        <v>4662</v>
      </c>
      <c r="H6589" s="13" t="s">
        <v>9393</v>
      </c>
      <c r="I6589" s="1">
        <v>4064106</v>
      </c>
      <c r="J6589" s="1">
        <v>-7397426</v>
      </c>
      <c r="K6589" t="s">
        <v>40</v>
      </c>
      <c r="L6589" s="20">
        <v>39</v>
      </c>
      <c r="M6589" s="4">
        <v>1</v>
      </c>
      <c r="N6589" s="4">
        <v>45</v>
      </c>
      <c r="O6589" s="2">
        <v>43601</v>
      </c>
      <c r="P6589" s="3">
        <v>0.46</v>
      </c>
      <c r="Q6589" s="4">
        <v>1</v>
      </c>
      <c r="R6589" s="3">
        <v>6.9</v>
      </c>
      <c r="S65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89" t="str">
        <f>IF(AIRBNB[[#This Row],[RUIDO(dB)]]&lt;=4,"Silencioso",IF(AIRBNB[[#This Row],[RUIDO(dB)]]&lt;=5.5,"Poco Ruidoso","Ruidoso"))</f>
        <v>Ruidoso</v>
      </c>
      <c r="U6589" t="str">
        <f>IF(AND(AIRBNB[[#This Row],[PRECIO]]&lt;50,AIRBNB[[#This Row],[MIN_NOCHES]]&gt;3),"Dentro del presupuesto","No considerar")</f>
        <v>No considerar</v>
      </c>
      <c r="V6589" t="str">
        <f>VLOOKUP(AIRBNB[[#This Row],[HOST_ID]],Super_host[],5,FALSE)</f>
        <v>Host</v>
      </c>
    </row>
    <row r="6590" spans="1:22">
      <c r="A6590" s="4">
        <v>699348</v>
      </c>
      <c r="B6590" t="s">
        <v>14586</v>
      </c>
      <c r="C6590" s="4">
        <v>279845</v>
      </c>
      <c r="D6590" t="s">
        <v>12047</v>
      </c>
      <c r="E6590" t="s">
        <v>14587</v>
      </c>
      <c r="F6590" s="4">
        <v>11238</v>
      </c>
      <c r="G6590" s="13" t="s">
        <v>4662</v>
      </c>
      <c r="H6590" s="13" t="s">
        <v>9323</v>
      </c>
      <c r="I6590" s="1">
        <v>4067793</v>
      </c>
      <c r="J6590" s="1">
        <v>-7396577</v>
      </c>
      <c r="K6590" t="s">
        <v>40</v>
      </c>
      <c r="L6590" s="20">
        <v>39</v>
      </c>
      <c r="M6590" s="4">
        <v>4</v>
      </c>
      <c r="N6590" s="4">
        <v>190</v>
      </c>
      <c r="O6590" s="2">
        <v>43469</v>
      </c>
      <c r="P6590" s="3">
        <v>2.2999999999999998</v>
      </c>
      <c r="Q6590" s="4">
        <v>1</v>
      </c>
      <c r="R6590" s="3">
        <v>6.9</v>
      </c>
      <c r="S65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0" t="str">
        <f>IF(AIRBNB[[#This Row],[RUIDO(dB)]]&lt;=4,"Silencioso",IF(AIRBNB[[#This Row],[RUIDO(dB)]]&lt;=5.5,"Poco Ruidoso","Ruidoso"))</f>
        <v>Ruidoso</v>
      </c>
      <c r="U6590" t="str">
        <f>IF(AND(AIRBNB[[#This Row],[PRECIO]]&lt;50,AIRBNB[[#This Row],[MIN_NOCHES]]&gt;3),"Dentro del presupuesto","No considerar")</f>
        <v>Dentro del presupuesto</v>
      </c>
      <c r="V6590" t="str">
        <f>VLOOKUP(AIRBNB[[#This Row],[HOST_ID]],Super_host[],5,FALSE)</f>
        <v>Host</v>
      </c>
    </row>
    <row r="6591" spans="1:22">
      <c r="A6591" s="4">
        <v>6272181</v>
      </c>
      <c r="B6591" t="s">
        <v>15356</v>
      </c>
      <c r="C6591" s="4">
        <v>32596841</v>
      </c>
      <c r="D6591" t="s">
        <v>577</v>
      </c>
      <c r="E6591" t="s">
        <v>15357</v>
      </c>
      <c r="F6591" s="4">
        <v>11238</v>
      </c>
      <c r="G6591" s="13" t="s">
        <v>4662</v>
      </c>
      <c r="H6591" s="13" t="s">
        <v>9252</v>
      </c>
      <c r="I6591" s="1">
        <v>4067905</v>
      </c>
      <c r="J6591" s="1">
        <v>-7395612</v>
      </c>
      <c r="K6591" t="s">
        <v>40</v>
      </c>
      <c r="L6591" s="20">
        <v>38</v>
      </c>
      <c r="M6591" s="4">
        <v>1</v>
      </c>
      <c r="N6591" s="4">
        <v>0</v>
      </c>
      <c r="O6591" s="2">
        <v>42233</v>
      </c>
      <c r="P6591" s="3">
        <v>0.1</v>
      </c>
      <c r="Q6591" s="4">
        <v>1</v>
      </c>
      <c r="R6591" s="3">
        <v>6.9</v>
      </c>
      <c r="S65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1" t="str">
        <f>IF(AIRBNB[[#This Row],[RUIDO(dB)]]&lt;=4,"Silencioso",IF(AIRBNB[[#This Row],[RUIDO(dB)]]&lt;=5.5,"Poco Ruidoso","Ruidoso"))</f>
        <v>Ruidoso</v>
      </c>
      <c r="U6591" t="str">
        <f>IF(AND(AIRBNB[[#This Row],[PRECIO]]&lt;50,AIRBNB[[#This Row],[MIN_NOCHES]]&gt;3),"Dentro del presupuesto","No considerar")</f>
        <v>No considerar</v>
      </c>
      <c r="V6591" t="str">
        <f>VLOOKUP(AIRBNB[[#This Row],[HOST_ID]],Super_host[],5,FALSE)</f>
        <v>Host</v>
      </c>
    </row>
    <row r="6592" spans="1:22">
      <c r="A6592" s="4">
        <v>6196354</v>
      </c>
      <c r="B6592" t="s">
        <v>15269</v>
      </c>
      <c r="C6592" s="4">
        <v>31621291</v>
      </c>
      <c r="D6592" t="s">
        <v>7327</v>
      </c>
      <c r="E6592" t="s">
        <v>15270</v>
      </c>
      <c r="F6592" s="4">
        <v>11206</v>
      </c>
      <c r="G6592" s="13" t="s">
        <v>4662</v>
      </c>
      <c r="H6592" s="13" t="s">
        <v>9218</v>
      </c>
      <c r="I6592" s="1">
        <v>4070472</v>
      </c>
      <c r="J6592" s="1">
        <v>-7393784</v>
      </c>
      <c r="K6592" t="s">
        <v>268</v>
      </c>
      <c r="L6592" s="20">
        <v>38</v>
      </c>
      <c r="M6592" s="4">
        <v>1</v>
      </c>
      <c r="N6592" s="4">
        <v>236</v>
      </c>
      <c r="O6592" s="2">
        <v>43646</v>
      </c>
      <c r="P6592" s="3">
        <v>4.63</v>
      </c>
      <c r="Q6592" s="4">
        <v>1</v>
      </c>
      <c r="R6592" s="3">
        <v>6.9</v>
      </c>
      <c r="S65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2" t="str">
        <f>IF(AIRBNB[[#This Row],[RUIDO(dB)]]&lt;=4,"Silencioso",IF(AIRBNB[[#This Row],[RUIDO(dB)]]&lt;=5.5,"Poco Ruidoso","Ruidoso"))</f>
        <v>Ruidoso</v>
      </c>
      <c r="U6592" t="str">
        <f>IF(AND(AIRBNB[[#This Row],[PRECIO]]&lt;50,AIRBNB[[#This Row],[MIN_NOCHES]]&gt;3),"Dentro del presupuesto","No considerar")</f>
        <v>No considerar</v>
      </c>
      <c r="V6592" t="str">
        <f>VLOOKUP(AIRBNB[[#This Row],[HOST_ID]],Super_host[],5,FALSE)</f>
        <v>Host</v>
      </c>
    </row>
    <row r="6593" spans="1:22">
      <c r="A6593" s="4">
        <v>6027485</v>
      </c>
      <c r="B6593" t="s">
        <v>9883</v>
      </c>
      <c r="C6593" s="4">
        <v>31283971</v>
      </c>
      <c r="D6593" t="s">
        <v>1522</v>
      </c>
      <c r="E6593" t="s">
        <v>9884</v>
      </c>
      <c r="F6593" s="4">
        <v>11216</v>
      </c>
      <c r="G6593" s="13" t="s">
        <v>4662</v>
      </c>
      <c r="H6593" s="13" t="s">
        <v>9230</v>
      </c>
      <c r="I6593" s="1">
        <v>4068568</v>
      </c>
      <c r="J6593" s="1">
        <v>-7395237</v>
      </c>
      <c r="K6593" t="s">
        <v>40</v>
      </c>
      <c r="L6593" s="20">
        <v>38</v>
      </c>
      <c r="M6593" s="4">
        <v>3</v>
      </c>
      <c r="N6593" s="4">
        <v>1</v>
      </c>
      <c r="O6593" s="2">
        <v>43100</v>
      </c>
      <c r="P6593" s="3">
        <v>0.05</v>
      </c>
      <c r="Q6593" s="4">
        <v>1</v>
      </c>
      <c r="R6593" s="3">
        <v>6.9</v>
      </c>
      <c r="S65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3" t="str">
        <f>IF(AIRBNB[[#This Row],[RUIDO(dB)]]&lt;=4,"Silencioso",IF(AIRBNB[[#This Row],[RUIDO(dB)]]&lt;=5.5,"Poco Ruidoso","Ruidoso"))</f>
        <v>Ruidoso</v>
      </c>
      <c r="U6593" t="str">
        <f>IF(AND(AIRBNB[[#This Row],[PRECIO]]&lt;50,AIRBNB[[#This Row],[MIN_NOCHES]]&gt;3),"Dentro del presupuesto","No considerar")</f>
        <v>No considerar</v>
      </c>
      <c r="V6593" t="str">
        <f>VLOOKUP(AIRBNB[[#This Row],[HOST_ID]],Super_host[],5,FALSE)</f>
        <v>Host</v>
      </c>
    </row>
    <row r="6594" spans="1:22">
      <c r="A6594" s="4">
        <v>5344850</v>
      </c>
      <c r="B6594" t="s">
        <v>8311</v>
      </c>
      <c r="C6594" s="4">
        <v>27698133</v>
      </c>
      <c r="D6594" t="s">
        <v>8312</v>
      </c>
      <c r="E6594" t="s">
        <v>8313</v>
      </c>
      <c r="F6594" s="4">
        <v>11377</v>
      </c>
      <c r="G6594" s="13" t="s">
        <v>7897</v>
      </c>
      <c r="H6594" s="13" t="s">
        <v>8023</v>
      </c>
      <c r="I6594" s="1">
        <v>4074705</v>
      </c>
      <c r="J6594" s="1">
        <v>-7389564</v>
      </c>
      <c r="K6594" t="s">
        <v>40</v>
      </c>
      <c r="L6594" s="20">
        <v>38</v>
      </c>
      <c r="M6594" s="4">
        <v>5</v>
      </c>
      <c r="N6594" s="4">
        <v>13</v>
      </c>
      <c r="O6594" s="2">
        <v>43452</v>
      </c>
      <c r="P6594" s="3">
        <v>0.25</v>
      </c>
      <c r="Q6594" s="4">
        <v>5</v>
      </c>
      <c r="R6594" s="3">
        <v>6.24</v>
      </c>
      <c r="S65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4" t="str">
        <f>IF(AIRBNB[[#This Row],[RUIDO(dB)]]&lt;=4,"Silencioso",IF(AIRBNB[[#This Row],[RUIDO(dB)]]&lt;=5.5,"Poco Ruidoso","Ruidoso"))</f>
        <v>Ruidoso</v>
      </c>
      <c r="U6594" t="str">
        <f>IF(AND(AIRBNB[[#This Row],[PRECIO]]&lt;50,AIRBNB[[#This Row],[MIN_NOCHES]]&gt;3),"Dentro del presupuesto","No considerar")</f>
        <v>Dentro del presupuesto</v>
      </c>
      <c r="V6594" t="str">
        <f>VLOOKUP(AIRBNB[[#This Row],[HOST_ID]],Super_host[],5,FALSE)</f>
        <v>Host</v>
      </c>
    </row>
    <row r="6595" spans="1:22">
      <c r="A6595" s="4">
        <v>5494750</v>
      </c>
      <c r="B6595" t="s">
        <v>11841</v>
      </c>
      <c r="C6595" s="4">
        <v>26377263</v>
      </c>
      <c r="D6595" t="s">
        <v>8011</v>
      </c>
      <c r="E6595" t="s">
        <v>11842</v>
      </c>
      <c r="F6595" s="4">
        <v>11203</v>
      </c>
      <c r="G6595" s="13" t="s">
        <v>4662</v>
      </c>
      <c r="H6595" s="13" t="s">
        <v>9306</v>
      </c>
      <c r="I6595" s="1">
        <v>4066087</v>
      </c>
      <c r="J6595" s="1">
        <v>-7393516</v>
      </c>
      <c r="K6595" t="s">
        <v>40</v>
      </c>
      <c r="L6595" s="20">
        <v>38</v>
      </c>
      <c r="M6595" s="4">
        <v>30</v>
      </c>
      <c r="N6595" s="4">
        <v>1</v>
      </c>
      <c r="O6595" s="2">
        <v>43554</v>
      </c>
      <c r="P6595" s="3">
        <v>0.28999999999999998</v>
      </c>
      <c r="Q6595" s="4">
        <v>1</v>
      </c>
      <c r="R6595" s="3">
        <v>6.9</v>
      </c>
      <c r="S65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5" t="str">
        <f>IF(AIRBNB[[#This Row],[RUIDO(dB)]]&lt;=4,"Silencioso",IF(AIRBNB[[#This Row],[RUIDO(dB)]]&lt;=5.5,"Poco Ruidoso","Ruidoso"))</f>
        <v>Ruidoso</v>
      </c>
      <c r="U6595" t="str">
        <f>IF(AND(AIRBNB[[#This Row],[PRECIO]]&lt;50,AIRBNB[[#This Row],[MIN_NOCHES]]&gt;3),"Dentro del presupuesto","No considerar")</f>
        <v>Dentro del presupuesto</v>
      </c>
      <c r="V6595" t="str">
        <f>VLOOKUP(AIRBNB[[#This Row],[HOST_ID]],Super_host[],5,FALSE)</f>
        <v>Host</v>
      </c>
    </row>
    <row r="6596" spans="1:22">
      <c r="A6596" s="4">
        <v>5581272</v>
      </c>
      <c r="B6596" t="s">
        <v>8115</v>
      </c>
      <c r="C6596" s="4">
        <v>26377263</v>
      </c>
      <c r="D6596" t="s">
        <v>8011</v>
      </c>
      <c r="E6596" t="s">
        <v>8116</v>
      </c>
      <c r="F6596" s="4">
        <v>11691</v>
      </c>
      <c r="G6596" s="13" t="s">
        <v>7897</v>
      </c>
      <c r="H6596" s="13" t="s">
        <v>8013</v>
      </c>
      <c r="I6596" s="1">
        <v>4059535</v>
      </c>
      <c r="J6596" s="1">
        <v>-7375441</v>
      </c>
      <c r="K6596" t="s">
        <v>40</v>
      </c>
      <c r="L6596" s="20">
        <v>38</v>
      </c>
      <c r="M6596" s="4">
        <v>30</v>
      </c>
      <c r="N6596" s="4">
        <v>4</v>
      </c>
      <c r="O6596" s="2">
        <v>43407</v>
      </c>
      <c r="P6596" s="3">
        <v>0.08</v>
      </c>
      <c r="Q6596" s="4">
        <v>5</v>
      </c>
      <c r="R6596" s="3">
        <v>6.24</v>
      </c>
      <c r="S65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6" t="str">
        <f>IF(AIRBNB[[#This Row],[RUIDO(dB)]]&lt;=4,"Silencioso",IF(AIRBNB[[#This Row],[RUIDO(dB)]]&lt;=5.5,"Poco Ruidoso","Ruidoso"))</f>
        <v>Ruidoso</v>
      </c>
      <c r="U6596" t="str">
        <f>IF(AND(AIRBNB[[#This Row],[PRECIO]]&lt;50,AIRBNB[[#This Row],[MIN_NOCHES]]&gt;3),"Dentro del presupuesto","No considerar")</f>
        <v>Dentro del presupuesto</v>
      </c>
      <c r="V6596" t="str">
        <f>VLOOKUP(AIRBNB[[#This Row],[HOST_ID]],Super_host[],5,FALSE)</f>
        <v>Host</v>
      </c>
    </row>
    <row r="6597" spans="1:22">
      <c r="A6597" s="4">
        <v>4853437</v>
      </c>
      <c r="B6597" t="s">
        <v>10540</v>
      </c>
      <c r="C6597" s="4">
        <v>24880134</v>
      </c>
      <c r="D6597" t="s">
        <v>10541</v>
      </c>
      <c r="E6597" t="s">
        <v>10542</v>
      </c>
      <c r="F6597" s="4">
        <v>11238</v>
      </c>
      <c r="G6597" s="13" t="s">
        <v>4662</v>
      </c>
      <c r="H6597" s="13" t="s">
        <v>9323</v>
      </c>
      <c r="I6597" s="1">
        <v>4067935</v>
      </c>
      <c r="J6597" s="1">
        <v>-7396912</v>
      </c>
      <c r="K6597" t="s">
        <v>40</v>
      </c>
      <c r="L6597" s="20">
        <v>38</v>
      </c>
      <c r="M6597" s="4">
        <v>3</v>
      </c>
      <c r="N6597" s="4">
        <v>1</v>
      </c>
      <c r="O6597" s="2">
        <v>43358</v>
      </c>
      <c r="P6597" s="3">
        <v>0.1</v>
      </c>
      <c r="Q6597" s="4">
        <v>1</v>
      </c>
      <c r="R6597" s="3">
        <v>6.9</v>
      </c>
      <c r="S65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7" t="str">
        <f>IF(AIRBNB[[#This Row],[RUIDO(dB)]]&lt;=4,"Silencioso",IF(AIRBNB[[#This Row],[RUIDO(dB)]]&lt;=5.5,"Poco Ruidoso","Ruidoso"))</f>
        <v>Ruidoso</v>
      </c>
      <c r="U6597" t="str">
        <f>IF(AND(AIRBNB[[#This Row],[PRECIO]]&lt;50,AIRBNB[[#This Row],[MIN_NOCHES]]&gt;3),"Dentro del presupuesto","No considerar")</f>
        <v>No considerar</v>
      </c>
      <c r="V6597" t="str">
        <f>VLOOKUP(AIRBNB[[#This Row],[HOST_ID]],Super_host[],5,FALSE)</f>
        <v>Host</v>
      </c>
    </row>
    <row r="6598" spans="1:22">
      <c r="A6598" s="4">
        <v>5439148</v>
      </c>
      <c r="B6598" t="s">
        <v>9321</v>
      </c>
      <c r="C6598" s="4">
        <v>24468833</v>
      </c>
      <c r="D6598" t="s">
        <v>892</v>
      </c>
      <c r="E6598" t="s">
        <v>9322</v>
      </c>
      <c r="F6598" s="4">
        <v>11238</v>
      </c>
      <c r="G6598" s="13" t="s">
        <v>4662</v>
      </c>
      <c r="H6598" s="13" t="s">
        <v>9323</v>
      </c>
      <c r="I6598" s="1">
        <v>4067734</v>
      </c>
      <c r="J6598" s="1">
        <v>-7396433</v>
      </c>
      <c r="K6598" t="s">
        <v>40</v>
      </c>
      <c r="L6598" s="20">
        <v>38</v>
      </c>
      <c r="M6598" s="4">
        <v>1</v>
      </c>
      <c r="N6598" s="4">
        <v>1</v>
      </c>
      <c r="O6598" s="2">
        <v>42225</v>
      </c>
      <c r="P6598" s="3">
        <v>0.02</v>
      </c>
      <c r="Q6598" s="4">
        <v>1</v>
      </c>
      <c r="R6598" s="3">
        <v>6.9</v>
      </c>
      <c r="S65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8" t="str">
        <f>IF(AIRBNB[[#This Row],[RUIDO(dB)]]&lt;=4,"Silencioso",IF(AIRBNB[[#This Row],[RUIDO(dB)]]&lt;=5.5,"Poco Ruidoso","Ruidoso"))</f>
        <v>Ruidoso</v>
      </c>
      <c r="U6598" t="str">
        <f>IF(AND(AIRBNB[[#This Row],[PRECIO]]&lt;50,AIRBNB[[#This Row],[MIN_NOCHES]]&gt;3),"Dentro del presupuesto","No considerar")</f>
        <v>No considerar</v>
      </c>
      <c r="V6598" t="str">
        <f>VLOOKUP(AIRBNB[[#This Row],[HOST_ID]],Super_host[],5,FALSE)</f>
        <v>Host</v>
      </c>
    </row>
    <row r="6599" spans="1:22">
      <c r="A6599" s="4">
        <v>4125515</v>
      </c>
      <c r="B6599" t="s">
        <v>11404</v>
      </c>
      <c r="C6599" s="4">
        <v>21400616</v>
      </c>
      <c r="D6599" t="s">
        <v>11405</v>
      </c>
      <c r="E6599" t="s">
        <v>11406</v>
      </c>
      <c r="F6599" s="4">
        <v>11213</v>
      </c>
      <c r="G6599" s="13" t="s">
        <v>4662</v>
      </c>
      <c r="H6599" s="13" t="s">
        <v>9252</v>
      </c>
      <c r="I6599" s="1">
        <v>4067673</v>
      </c>
      <c r="J6599" s="1">
        <v>-739362</v>
      </c>
      <c r="K6599" t="s">
        <v>40</v>
      </c>
      <c r="L6599" s="20">
        <v>38</v>
      </c>
      <c r="M6599" s="4">
        <v>2</v>
      </c>
      <c r="N6599" s="4">
        <v>12</v>
      </c>
      <c r="O6599" s="2">
        <v>43101</v>
      </c>
      <c r="P6599" s="3">
        <v>0.21</v>
      </c>
      <c r="Q6599" s="4">
        <v>1</v>
      </c>
      <c r="R6599" s="3">
        <v>6.9</v>
      </c>
      <c r="S65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599" t="str">
        <f>IF(AIRBNB[[#This Row],[RUIDO(dB)]]&lt;=4,"Silencioso",IF(AIRBNB[[#This Row],[RUIDO(dB)]]&lt;=5.5,"Poco Ruidoso","Ruidoso"))</f>
        <v>Ruidoso</v>
      </c>
      <c r="U6599" t="str">
        <f>IF(AND(AIRBNB[[#This Row],[PRECIO]]&lt;50,AIRBNB[[#This Row],[MIN_NOCHES]]&gt;3),"Dentro del presupuesto","No considerar")</f>
        <v>No considerar</v>
      </c>
      <c r="V6599" t="str">
        <f>VLOOKUP(AIRBNB[[#This Row],[HOST_ID]],Super_host[],5,FALSE)</f>
        <v>Host</v>
      </c>
    </row>
    <row r="6600" spans="1:22">
      <c r="A6600" s="4">
        <v>4053912</v>
      </c>
      <c r="B6600" t="s">
        <v>15530</v>
      </c>
      <c r="C6600" s="4">
        <v>21017521</v>
      </c>
      <c r="D6600" t="s">
        <v>15531</v>
      </c>
      <c r="E6600" t="s">
        <v>15532</v>
      </c>
      <c r="F6600" s="4">
        <v>11225</v>
      </c>
      <c r="G6600" s="13" t="s">
        <v>4662</v>
      </c>
      <c r="H6600" s="13" t="s">
        <v>9481</v>
      </c>
      <c r="I6600" s="1">
        <v>4066042</v>
      </c>
      <c r="J6600" s="1">
        <v>-7395915</v>
      </c>
      <c r="K6600" t="s">
        <v>40</v>
      </c>
      <c r="L6600" s="20">
        <v>38</v>
      </c>
      <c r="M6600" s="4">
        <v>18</v>
      </c>
      <c r="N6600" s="4">
        <v>0</v>
      </c>
      <c r="O6600" s="2">
        <v>43468</v>
      </c>
      <c r="P6600" s="3">
        <v>0.13</v>
      </c>
      <c r="Q6600" s="4">
        <v>1</v>
      </c>
      <c r="R6600" s="3">
        <v>6.9</v>
      </c>
      <c r="S66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0" t="str">
        <f>IF(AIRBNB[[#This Row],[RUIDO(dB)]]&lt;=4,"Silencioso",IF(AIRBNB[[#This Row],[RUIDO(dB)]]&lt;=5.5,"Poco Ruidoso","Ruidoso"))</f>
        <v>Ruidoso</v>
      </c>
      <c r="U6600" t="str">
        <f>IF(AND(AIRBNB[[#This Row],[PRECIO]]&lt;50,AIRBNB[[#This Row],[MIN_NOCHES]]&gt;3),"Dentro del presupuesto","No considerar")</f>
        <v>Dentro del presupuesto</v>
      </c>
      <c r="V6600" t="str">
        <f>VLOOKUP(AIRBNB[[#This Row],[HOST_ID]],Super_host[],5,FALSE)</f>
        <v>Host</v>
      </c>
    </row>
    <row r="6601" spans="1:22">
      <c r="A6601" s="4">
        <v>4050765</v>
      </c>
      <c r="B6601" t="s">
        <v>13857</v>
      </c>
      <c r="C6601" s="4">
        <v>21014758</v>
      </c>
      <c r="D6601" t="s">
        <v>13254</v>
      </c>
      <c r="E6601" t="s">
        <v>13858</v>
      </c>
      <c r="F6601" s="4">
        <v>11221</v>
      </c>
      <c r="G6601" s="13" t="s">
        <v>4662</v>
      </c>
      <c r="H6601" s="13" t="s">
        <v>9230</v>
      </c>
      <c r="I6601" s="1">
        <v>4068852</v>
      </c>
      <c r="J6601" s="1">
        <v>-7392393</v>
      </c>
      <c r="K6601" t="s">
        <v>40</v>
      </c>
      <c r="L6601" s="20">
        <v>38</v>
      </c>
      <c r="M6601" s="4">
        <v>2</v>
      </c>
      <c r="N6601" s="4">
        <v>50</v>
      </c>
      <c r="O6601" s="2">
        <v>43641</v>
      </c>
      <c r="P6601" s="3">
        <v>1.35</v>
      </c>
      <c r="Q6601" s="4">
        <v>1</v>
      </c>
      <c r="R6601" s="3">
        <v>6.9</v>
      </c>
      <c r="S66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1" t="str">
        <f>IF(AIRBNB[[#This Row],[RUIDO(dB)]]&lt;=4,"Silencioso",IF(AIRBNB[[#This Row],[RUIDO(dB)]]&lt;=5.5,"Poco Ruidoso","Ruidoso"))</f>
        <v>Ruidoso</v>
      </c>
      <c r="U6601" t="str">
        <f>IF(AND(AIRBNB[[#This Row],[PRECIO]]&lt;50,AIRBNB[[#This Row],[MIN_NOCHES]]&gt;3),"Dentro del presupuesto","No considerar")</f>
        <v>No considerar</v>
      </c>
      <c r="V6601" t="str">
        <f>VLOOKUP(AIRBNB[[#This Row],[HOST_ID]],Super_host[],5,FALSE)</f>
        <v>Host</v>
      </c>
    </row>
    <row r="6602" spans="1:22">
      <c r="A6602" s="4">
        <v>6131606</v>
      </c>
      <c r="B6602" t="s">
        <v>13253</v>
      </c>
      <c r="C6602" s="4">
        <v>21014758</v>
      </c>
      <c r="D6602" t="s">
        <v>13254</v>
      </c>
      <c r="E6602" t="s">
        <v>13255</v>
      </c>
      <c r="F6602" s="4">
        <v>11221</v>
      </c>
      <c r="G6602" s="13" t="s">
        <v>4662</v>
      </c>
      <c r="H6602" s="13" t="s">
        <v>9230</v>
      </c>
      <c r="I6602" s="1">
        <v>4068875</v>
      </c>
      <c r="J6602" s="1">
        <v>-7392377</v>
      </c>
      <c r="K6602" t="s">
        <v>40</v>
      </c>
      <c r="L6602" s="20">
        <v>38</v>
      </c>
      <c r="M6602" s="4">
        <v>2</v>
      </c>
      <c r="N6602" s="4">
        <v>39</v>
      </c>
      <c r="O6602" s="2">
        <v>43636</v>
      </c>
      <c r="P6602" s="3">
        <v>0.86</v>
      </c>
      <c r="Q6602" s="4">
        <v>1</v>
      </c>
      <c r="R6602" s="3">
        <v>6.9</v>
      </c>
      <c r="S66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2" t="str">
        <f>IF(AIRBNB[[#This Row],[RUIDO(dB)]]&lt;=4,"Silencioso",IF(AIRBNB[[#This Row],[RUIDO(dB)]]&lt;=5.5,"Poco Ruidoso","Ruidoso"))</f>
        <v>Ruidoso</v>
      </c>
      <c r="U6602" t="str">
        <f>IF(AND(AIRBNB[[#This Row],[PRECIO]]&lt;50,AIRBNB[[#This Row],[MIN_NOCHES]]&gt;3),"Dentro del presupuesto","No considerar")</f>
        <v>No considerar</v>
      </c>
      <c r="V6602" t="str">
        <f>VLOOKUP(AIRBNB[[#This Row],[HOST_ID]],Super_host[],5,FALSE)</f>
        <v>Host</v>
      </c>
    </row>
    <row r="6603" spans="1:22">
      <c r="A6603" s="4">
        <v>3923538</v>
      </c>
      <c r="B6603" t="s">
        <v>9615</v>
      </c>
      <c r="C6603" s="4">
        <v>20324827</v>
      </c>
      <c r="D6603" t="s">
        <v>153</v>
      </c>
      <c r="E6603" t="s">
        <v>9616</v>
      </c>
      <c r="F6603" s="4">
        <v>11226</v>
      </c>
      <c r="G6603" s="13" t="s">
        <v>4662</v>
      </c>
      <c r="H6603" s="13" t="s">
        <v>9427</v>
      </c>
      <c r="I6603" s="1">
        <v>4064117</v>
      </c>
      <c r="J6603" s="1">
        <v>-7396167</v>
      </c>
      <c r="K6603" t="s">
        <v>5</v>
      </c>
      <c r="L6603" s="20">
        <v>38</v>
      </c>
      <c r="M6603" s="4">
        <v>5</v>
      </c>
      <c r="N6603" s="4">
        <v>2</v>
      </c>
      <c r="O6603" s="2">
        <v>42270</v>
      </c>
      <c r="P6603" s="3">
        <v>0.03</v>
      </c>
      <c r="Q6603" s="4">
        <v>1</v>
      </c>
      <c r="R6603" s="3">
        <v>6.9</v>
      </c>
      <c r="S66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3" t="str">
        <f>IF(AIRBNB[[#This Row],[RUIDO(dB)]]&lt;=4,"Silencioso",IF(AIRBNB[[#This Row],[RUIDO(dB)]]&lt;=5.5,"Poco Ruidoso","Ruidoso"))</f>
        <v>Ruidoso</v>
      </c>
      <c r="U6603" t="str">
        <f>IF(AND(AIRBNB[[#This Row],[PRECIO]]&lt;50,AIRBNB[[#This Row],[MIN_NOCHES]]&gt;3),"Dentro del presupuesto","No considerar")</f>
        <v>Dentro del presupuesto</v>
      </c>
      <c r="V6603" t="str">
        <f>VLOOKUP(AIRBNB[[#This Row],[HOST_ID]],Super_host[],5,FALSE)</f>
        <v>Host</v>
      </c>
    </row>
    <row r="6604" spans="1:22">
      <c r="A6604" s="4">
        <v>6357128</v>
      </c>
      <c r="B6604" t="s">
        <v>3914</v>
      </c>
      <c r="C6604" s="4">
        <v>20156894</v>
      </c>
      <c r="D6604" t="s">
        <v>3915</v>
      </c>
      <c r="E6604" t="s">
        <v>3916</v>
      </c>
      <c r="F6604" s="4">
        <v>10027</v>
      </c>
      <c r="G6604" s="13" t="s">
        <v>124</v>
      </c>
      <c r="H6604" s="13" t="s">
        <v>148</v>
      </c>
      <c r="I6604" s="1">
        <v>4080627</v>
      </c>
      <c r="J6604" s="1">
        <v>-7394896</v>
      </c>
      <c r="K6604" t="s">
        <v>40</v>
      </c>
      <c r="L6604" s="20">
        <v>38</v>
      </c>
      <c r="M6604" s="4">
        <v>4</v>
      </c>
      <c r="N6604" s="4">
        <v>20</v>
      </c>
      <c r="O6604" s="2">
        <v>43375</v>
      </c>
      <c r="P6604" s="3">
        <v>0.51</v>
      </c>
      <c r="Q6604" s="4">
        <v>1</v>
      </c>
      <c r="R6604" s="3">
        <v>5.6</v>
      </c>
      <c r="S66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4" t="str">
        <f>IF(AIRBNB[[#This Row],[RUIDO(dB)]]&lt;=4,"Silencioso",IF(AIRBNB[[#This Row],[RUIDO(dB)]]&lt;=5.5,"Poco Ruidoso","Ruidoso"))</f>
        <v>Ruidoso</v>
      </c>
      <c r="U6604" t="str">
        <f>IF(AND(AIRBNB[[#This Row],[PRECIO]]&lt;50,AIRBNB[[#This Row],[MIN_NOCHES]]&gt;3),"Dentro del presupuesto","No considerar")</f>
        <v>Dentro del presupuesto</v>
      </c>
      <c r="V6604" t="str">
        <f>VLOOKUP(AIRBNB[[#This Row],[HOST_ID]],Super_host[],5,FALSE)</f>
        <v>Host</v>
      </c>
    </row>
    <row r="6605" spans="1:22">
      <c r="A6605" s="4">
        <v>3818187</v>
      </c>
      <c r="B6605" t="s">
        <v>754</v>
      </c>
      <c r="C6605" s="4">
        <v>19633755</v>
      </c>
      <c r="D6605" t="s">
        <v>755</v>
      </c>
      <c r="E6605" t="s">
        <v>756</v>
      </c>
      <c r="F6605" s="4">
        <v>10025</v>
      </c>
      <c r="G6605" s="13" t="s">
        <v>124</v>
      </c>
      <c r="H6605" s="13" t="s">
        <v>168</v>
      </c>
      <c r="I6605" s="1">
        <v>4079744</v>
      </c>
      <c r="J6605" s="1">
        <v>-7397098</v>
      </c>
      <c r="K6605" t="s">
        <v>40</v>
      </c>
      <c r="L6605" s="20">
        <v>38</v>
      </c>
      <c r="M6605" s="4">
        <v>30</v>
      </c>
      <c r="N6605" s="4">
        <v>2</v>
      </c>
      <c r="O6605" s="2">
        <v>42517</v>
      </c>
      <c r="P6605" s="3">
        <v>0.04</v>
      </c>
      <c r="Q6605" s="4">
        <v>1</v>
      </c>
      <c r="R6605" s="3">
        <v>5.6</v>
      </c>
      <c r="S66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5" t="str">
        <f>IF(AIRBNB[[#This Row],[RUIDO(dB)]]&lt;=4,"Silencioso",IF(AIRBNB[[#This Row],[RUIDO(dB)]]&lt;=5.5,"Poco Ruidoso","Ruidoso"))</f>
        <v>Ruidoso</v>
      </c>
      <c r="U6605" t="str">
        <f>IF(AND(AIRBNB[[#This Row],[PRECIO]]&lt;50,AIRBNB[[#This Row],[MIN_NOCHES]]&gt;3),"Dentro del presupuesto","No considerar")</f>
        <v>Dentro del presupuesto</v>
      </c>
      <c r="V6605" t="str">
        <f>VLOOKUP(AIRBNB[[#This Row],[HOST_ID]],Super_host[],5,FALSE)</f>
        <v>Host</v>
      </c>
    </row>
    <row r="6606" spans="1:22">
      <c r="A6606" s="4">
        <v>2932779</v>
      </c>
      <c r="B6606" t="s">
        <v>10316</v>
      </c>
      <c r="C6606" s="4">
        <v>14975379</v>
      </c>
      <c r="D6606" t="s">
        <v>6841</v>
      </c>
      <c r="E6606" t="s">
        <v>10317</v>
      </c>
      <c r="F6606" s="4">
        <v>11238</v>
      </c>
      <c r="G6606" s="13" t="s">
        <v>4662</v>
      </c>
      <c r="H6606" s="13" t="s">
        <v>9252</v>
      </c>
      <c r="I6606" s="1">
        <v>4067512</v>
      </c>
      <c r="J6606" s="1">
        <v>-7396278</v>
      </c>
      <c r="K6606" t="s">
        <v>40</v>
      </c>
      <c r="L6606" s="20">
        <v>38</v>
      </c>
      <c r="M6606" s="4">
        <v>2</v>
      </c>
      <c r="N6606" s="4">
        <v>5</v>
      </c>
      <c r="O6606" s="2">
        <v>42301</v>
      </c>
      <c r="P6606" s="3">
        <v>0.08</v>
      </c>
      <c r="Q6606" s="4">
        <v>1</v>
      </c>
      <c r="R6606" s="3">
        <v>6.9</v>
      </c>
      <c r="S66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6" t="str">
        <f>IF(AIRBNB[[#This Row],[RUIDO(dB)]]&lt;=4,"Silencioso",IF(AIRBNB[[#This Row],[RUIDO(dB)]]&lt;=5.5,"Poco Ruidoso","Ruidoso"))</f>
        <v>Ruidoso</v>
      </c>
      <c r="U6606" t="str">
        <f>IF(AND(AIRBNB[[#This Row],[PRECIO]]&lt;50,AIRBNB[[#This Row],[MIN_NOCHES]]&gt;3),"Dentro del presupuesto","No considerar")</f>
        <v>No considerar</v>
      </c>
      <c r="V6606" t="str">
        <f>VLOOKUP(AIRBNB[[#This Row],[HOST_ID]],Super_host[],5,FALSE)</f>
        <v>Host</v>
      </c>
    </row>
    <row r="6607" spans="1:22">
      <c r="A6607" s="4">
        <v>3586141</v>
      </c>
      <c r="B6607" t="s">
        <v>13769</v>
      </c>
      <c r="C6607" s="4">
        <v>14898658</v>
      </c>
      <c r="D6607" t="s">
        <v>13275</v>
      </c>
      <c r="E6607" t="s">
        <v>13770</v>
      </c>
      <c r="F6607" s="4">
        <v>11218</v>
      </c>
      <c r="G6607" s="13" t="s">
        <v>4662</v>
      </c>
      <c r="H6607" s="13" t="s">
        <v>10548</v>
      </c>
      <c r="I6607" s="1">
        <v>4065015</v>
      </c>
      <c r="J6607" s="1">
        <v>-7397945</v>
      </c>
      <c r="K6607" t="s">
        <v>40</v>
      </c>
      <c r="L6607" s="20">
        <v>38</v>
      </c>
      <c r="M6607" s="4">
        <v>30</v>
      </c>
      <c r="N6607" s="4">
        <v>77</v>
      </c>
      <c r="O6607" s="2">
        <v>43583</v>
      </c>
      <c r="P6607" s="3">
        <v>1.28</v>
      </c>
      <c r="Q6607" s="4">
        <v>1</v>
      </c>
      <c r="R6607" s="3">
        <v>6.9</v>
      </c>
      <c r="S66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7" t="str">
        <f>IF(AIRBNB[[#This Row],[RUIDO(dB)]]&lt;=4,"Silencioso",IF(AIRBNB[[#This Row],[RUIDO(dB)]]&lt;=5.5,"Poco Ruidoso","Ruidoso"))</f>
        <v>Ruidoso</v>
      </c>
      <c r="U6607" t="str">
        <f>IF(AND(AIRBNB[[#This Row],[PRECIO]]&lt;50,AIRBNB[[#This Row],[MIN_NOCHES]]&gt;3),"Dentro del presupuesto","No considerar")</f>
        <v>Dentro del presupuesto</v>
      </c>
      <c r="V6607" t="str">
        <f>VLOOKUP(AIRBNB[[#This Row],[HOST_ID]],Super_host[],5,FALSE)</f>
        <v>Host</v>
      </c>
    </row>
    <row r="6608" spans="1:22">
      <c r="A6608" s="4">
        <v>4792430</v>
      </c>
      <c r="B6608" t="s">
        <v>11341</v>
      </c>
      <c r="C6608" s="4">
        <v>13343955</v>
      </c>
      <c r="D6608" t="s">
        <v>442</v>
      </c>
      <c r="E6608" t="s">
        <v>11342</v>
      </c>
      <c r="F6608" s="4">
        <v>11238</v>
      </c>
      <c r="G6608" s="13" t="s">
        <v>4662</v>
      </c>
      <c r="H6608" s="13" t="s">
        <v>9387</v>
      </c>
      <c r="I6608" s="1">
        <v>4068451</v>
      </c>
      <c r="J6608" s="1">
        <v>-7396461</v>
      </c>
      <c r="K6608" t="s">
        <v>40</v>
      </c>
      <c r="L6608" s="20">
        <v>38</v>
      </c>
      <c r="M6608" s="4">
        <v>2</v>
      </c>
      <c r="N6608" s="4">
        <v>6</v>
      </c>
      <c r="O6608" s="2">
        <v>43608</v>
      </c>
      <c r="P6608" s="3">
        <v>0.2</v>
      </c>
      <c r="Q6608" s="4">
        <v>1</v>
      </c>
      <c r="R6608" s="3">
        <v>6.9</v>
      </c>
      <c r="S66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8" t="str">
        <f>IF(AIRBNB[[#This Row],[RUIDO(dB)]]&lt;=4,"Silencioso",IF(AIRBNB[[#This Row],[RUIDO(dB)]]&lt;=5.5,"Poco Ruidoso","Ruidoso"))</f>
        <v>Ruidoso</v>
      </c>
      <c r="U6608" t="str">
        <f>IF(AND(AIRBNB[[#This Row],[PRECIO]]&lt;50,AIRBNB[[#This Row],[MIN_NOCHES]]&gt;3),"Dentro del presupuesto","No considerar")</f>
        <v>No considerar</v>
      </c>
      <c r="V6608" t="str">
        <f>VLOOKUP(AIRBNB[[#This Row],[HOST_ID]],Super_host[],5,FALSE)</f>
        <v>Host</v>
      </c>
    </row>
    <row r="6609" spans="1:22">
      <c r="A6609" s="4">
        <v>2112344</v>
      </c>
      <c r="B6609" t="s">
        <v>15679</v>
      </c>
      <c r="C6609" s="4">
        <v>10768668</v>
      </c>
      <c r="D6609" t="s">
        <v>3823</v>
      </c>
      <c r="E6609" t="s">
        <v>15680</v>
      </c>
      <c r="F6609" s="4">
        <v>11237</v>
      </c>
      <c r="G6609" s="13" t="s">
        <v>4662</v>
      </c>
      <c r="H6609" s="13" t="s">
        <v>9274</v>
      </c>
      <c r="I6609" s="1">
        <v>4070177</v>
      </c>
      <c r="J6609" s="1">
        <v>-7391922</v>
      </c>
      <c r="K6609" t="s">
        <v>40</v>
      </c>
      <c r="L6609" s="20">
        <v>38</v>
      </c>
      <c r="M6609" s="4">
        <v>5</v>
      </c>
      <c r="N6609" s="4">
        <v>0</v>
      </c>
      <c r="O6609" s="2">
        <v>43312</v>
      </c>
      <c r="P6609" s="3">
        <v>1.18</v>
      </c>
      <c r="Q6609" s="4">
        <v>1</v>
      </c>
      <c r="R6609" s="3">
        <v>6.9</v>
      </c>
      <c r="S66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09" t="str">
        <f>IF(AIRBNB[[#This Row],[RUIDO(dB)]]&lt;=4,"Silencioso",IF(AIRBNB[[#This Row],[RUIDO(dB)]]&lt;=5.5,"Poco Ruidoso","Ruidoso"))</f>
        <v>Ruidoso</v>
      </c>
      <c r="U6609" t="str">
        <f>IF(AND(AIRBNB[[#This Row],[PRECIO]]&lt;50,AIRBNB[[#This Row],[MIN_NOCHES]]&gt;3),"Dentro del presupuesto","No considerar")</f>
        <v>Dentro del presupuesto</v>
      </c>
      <c r="V6609" t="str">
        <f>VLOOKUP(AIRBNB[[#This Row],[HOST_ID]],Super_host[],5,FALSE)</f>
        <v>Host</v>
      </c>
    </row>
    <row r="6610" spans="1:22">
      <c r="A6610" s="4">
        <v>6536744</v>
      </c>
      <c r="B6610" t="s">
        <v>15742</v>
      </c>
      <c r="C6610" s="4">
        <v>8479809</v>
      </c>
      <c r="D6610" t="s">
        <v>5514</v>
      </c>
      <c r="E6610" t="s">
        <v>15743</v>
      </c>
      <c r="F6610" s="4">
        <v>11225</v>
      </c>
      <c r="G6610" s="13" t="s">
        <v>4662</v>
      </c>
      <c r="H6610" s="13" t="s">
        <v>9481</v>
      </c>
      <c r="I6610" s="1">
        <v>4066153</v>
      </c>
      <c r="J6610" s="1">
        <v>-7396241</v>
      </c>
      <c r="K6610" t="s">
        <v>5</v>
      </c>
      <c r="L6610" s="20">
        <v>38</v>
      </c>
      <c r="M6610" s="4">
        <v>5</v>
      </c>
      <c r="N6610" s="4">
        <v>0</v>
      </c>
      <c r="O6610" s="2">
        <v>43646</v>
      </c>
      <c r="P6610" s="3">
        <v>0.14000000000000001</v>
      </c>
      <c r="Q6610" s="4">
        <v>1</v>
      </c>
      <c r="R6610" s="3">
        <v>6.9</v>
      </c>
      <c r="S66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0" t="str">
        <f>IF(AIRBNB[[#This Row],[RUIDO(dB)]]&lt;=4,"Silencioso",IF(AIRBNB[[#This Row],[RUIDO(dB)]]&lt;=5.5,"Poco Ruidoso","Ruidoso"))</f>
        <v>Ruidoso</v>
      </c>
      <c r="U6610" t="str">
        <f>IF(AND(AIRBNB[[#This Row],[PRECIO]]&lt;50,AIRBNB[[#This Row],[MIN_NOCHES]]&gt;3),"Dentro del presupuesto","No considerar")</f>
        <v>Dentro del presupuesto</v>
      </c>
      <c r="V6610" t="str">
        <f>VLOOKUP(AIRBNB[[#This Row],[HOST_ID]],Super_host[],5,FALSE)</f>
        <v>Host</v>
      </c>
    </row>
    <row r="6611" spans="1:22">
      <c r="A6611" s="4">
        <v>2524213</v>
      </c>
      <c r="B6611" t="s">
        <v>12840</v>
      </c>
      <c r="C6611" s="4">
        <v>8288419</v>
      </c>
      <c r="D6611" t="s">
        <v>105</v>
      </c>
      <c r="E6611" t="s">
        <v>12841</v>
      </c>
      <c r="F6611" s="4">
        <v>11232</v>
      </c>
      <c r="G6611" s="13" t="s">
        <v>4662</v>
      </c>
      <c r="H6611" s="13" t="s">
        <v>10662</v>
      </c>
      <c r="I6611" s="1">
        <v>4064601</v>
      </c>
      <c r="J6611" s="1">
        <v>-7399765</v>
      </c>
      <c r="K6611" t="s">
        <v>40</v>
      </c>
      <c r="L6611" s="20">
        <v>38</v>
      </c>
      <c r="M6611" s="4">
        <v>1</v>
      </c>
      <c r="N6611" s="4">
        <v>40</v>
      </c>
      <c r="O6611" s="2">
        <v>43632</v>
      </c>
      <c r="P6611" s="3">
        <v>0.62</v>
      </c>
      <c r="Q6611" s="4">
        <v>1</v>
      </c>
      <c r="R6611" s="3">
        <v>6.9</v>
      </c>
      <c r="S66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1" t="str">
        <f>IF(AIRBNB[[#This Row],[RUIDO(dB)]]&lt;=4,"Silencioso",IF(AIRBNB[[#This Row],[RUIDO(dB)]]&lt;=5.5,"Poco Ruidoso","Ruidoso"))</f>
        <v>Ruidoso</v>
      </c>
      <c r="U6611" t="str">
        <f>IF(AND(AIRBNB[[#This Row],[PRECIO]]&lt;50,AIRBNB[[#This Row],[MIN_NOCHES]]&gt;3),"Dentro del presupuesto","No considerar")</f>
        <v>No considerar</v>
      </c>
      <c r="V6611" t="str">
        <f>VLOOKUP(AIRBNB[[#This Row],[HOST_ID]],Super_host[],5,FALSE)</f>
        <v>Host</v>
      </c>
    </row>
    <row r="6612" spans="1:22">
      <c r="A6612" s="4">
        <v>6784378</v>
      </c>
      <c r="B6612" t="s">
        <v>11508</v>
      </c>
      <c r="C6612" s="4">
        <v>7788268</v>
      </c>
      <c r="D6612" t="s">
        <v>11509</v>
      </c>
      <c r="E6612" t="s">
        <v>11510</v>
      </c>
      <c r="F6612" s="4">
        <v>11225</v>
      </c>
      <c r="G6612" s="13" t="s">
        <v>4662</v>
      </c>
      <c r="H6612" s="13" t="s">
        <v>9481</v>
      </c>
      <c r="I6612" s="1">
        <v>4065894</v>
      </c>
      <c r="J6612" s="1">
        <v>-7395947</v>
      </c>
      <c r="K6612" t="s">
        <v>40</v>
      </c>
      <c r="L6612" s="20">
        <v>38</v>
      </c>
      <c r="M6612" s="4">
        <v>2</v>
      </c>
      <c r="N6612" s="4">
        <v>10</v>
      </c>
      <c r="O6612" s="2">
        <v>43227</v>
      </c>
      <c r="P6612" s="3">
        <v>0.22</v>
      </c>
      <c r="Q6612" s="4">
        <v>1</v>
      </c>
      <c r="R6612" s="3">
        <v>6.9</v>
      </c>
      <c r="S66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2" t="str">
        <f>IF(AIRBNB[[#This Row],[RUIDO(dB)]]&lt;=4,"Silencioso",IF(AIRBNB[[#This Row],[RUIDO(dB)]]&lt;=5.5,"Poco Ruidoso","Ruidoso"))</f>
        <v>Ruidoso</v>
      </c>
      <c r="U6612" t="str">
        <f>IF(AND(AIRBNB[[#This Row],[PRECIO]]&lt;50,AIRBNB[[#This Row],[MIN_NOCHES]]&gt;3),"Dentro del presupuesto","No considerar")</f>
        <v>No considerar</v>
      </c>
      <c r="V6612" t="str">
        <f>VLOOKUP(AIRBNB[[#This Row],[HOST_ID]],Super_host[],5,FALSE)</f>
        <v>Host</v>
      </c>
    </row>
    <row r="6613" spans="1:22">
      <c r="A6613" s="4">
        <v>1702781</v>
      </c>
      <c r="B6613" t="s">
        <v>8256</v>
      </c>
      <c r="C6613" s="4">
        <v>7614595</v>
      </c>
      <c r="D6613" t="s">
        <v>66</v>
      </c>
      <c r="E6613" t="s">
        <v>8257</v>
      </c>
      <c r="F6613" s="4">
        <v>11102</v>
      </c>
      <c r="G6613" s="13" t="s">
        <v>7897</v>
      </c>
      <c r="H6613" s="13" t="s">
        <v>7940</v>
      </c>
      <c r="I6613" s="1">
        <v>407672</v>
      </c>
      <c r="J6613" s="1">
        <v>-7392799</v>
      </c>
      <c r="K6613" t="s">
        <v>40</v>
      </c>
      <c r="L6613" s="20">
        <v>38</v>
      </c>
      <c r="M6613" s="4">
        <v>30</v>
      </c>
      <c r="N6613" s="4">
        <v>7</v>
      </c>
      <c r="O6613" s="2">
        <v>43407</v>
      </c>
      <c r="P6613" s="3">
        <v>0.19</v>
      </c>
      <c r="Q6613" s="4">
        <v>5</v>
      </c>
      <c r="R6613" s="3">
        <v>6.24</v>
      </c>
      <c r="S66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3" t="str">
        <f>IF(AIRBNB[[#This Row],[RUIDO(dB)]]&lt;=4,"Silencioso",IF(AIRBNB[[#This Row],[RUIDO(dB)]]&lt;=5.5,"Poco Ruidoso","Ruidoso"))</f>
        <v>Ruidoso</v>
      </c>
      <c r="U6613" t="str">
        <f>IF(AND(AIRBNB[[#This Row],[PRECIO]]&lt;50,AIRBNB[[#This Row],[MIN_NOCHES]]&gt;3),"Dentro del presupuesto","No considerar")</f>
        <v>Dentro del presupuesto</v>
      </c>
      <c r="V6613" t="str">
        <f>VLOOKUP(AIRBNB[[#This Row],[HOST_ID]],Super_host[],5,FALSE)</f>
        <v>Host</v>
      </c>
    </row>
    <row r="6614" spans="1:22">
      <c r="A6614" s="4">
        <v>5278810</v>
      </c>
      <c r="B6614" t="s">
        <v>11760</v>
      </c>
      <c r="C6614" s="4">
        <v>6900870</v>
      </c>
      <c r="D6614" t="s">
        <v>11761</v>
      </c>
      <c r="E6614" t="s">
        <v>11762</v>
      </c>
      <c r="F6614" s="4">
        <v>11238</v>
      </c>
      <c r="G6614" s="13" t="s">
        <v>4662</v>
      </c>
      <c r="H6614" s="13" t="s">
        <v>9323</v>
      </c>
      <c r="I6614" s="1">
        <v>4067382</v>
      </c>
      <c r="J6614" s="1">
        <v>-7396782</v>
      </c>
      <c r="K6614" t="s">
        <v>40</v>
      </c>
      <c r="L6614" s="20">
        <v>38</v>
      </c>
      <c r="M6614" s="4">
        <v>2</v>
      </c>
      <c r="N6614" s="4">
        <v>14</v>
      </c>
      <c r="O6614" s="2">
        <v>42632</v>
      </c>
      <c r="P6614" s="3">
        <v>0.27</v>
      </c>
      <c r="Q6614" s="4">
        <v>1</v>
      </c>
      <c r="R6614" s="3">
        <v>6.9</v>
      </c>
      <c r="S66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4" t="str">
        <f>IF(AIRBNB[[#This Row],[RUIDO(dB)]]&lt;=4,"Silencioso",IF(AIRBNB[[#This Row],[RUIDO(dB)]]&lt;=5.5,"Poco Ruidoso","Ruidoso"))</f>
        <v>Ruidoso</v>
      </c>
      <c r="U6614" t="str">
        <f>IF(AND(AIRBNB[[#This Row],[PRECIO]]&lt;50,AIRBNB[[#This Row],[MIN_NOCHES]]&gt;3),"Dentro del presupuesto","No considerar")</f>
        <v>No considerar</v>
      </c>
      <c r="V6614" t="str">
        <f>VLOOKUP(AIRBNB[[#This Row],[HOST_ID]],Super_host[],5,FALSE)</f>
        <v>Host</v>
      </c>
    </row>
    <row r="6615" spans="1:22">
      <c r="A6615" s="4">
        <v>1263964</v>
      </c>
      <c r="B6615" t="s">
        <v>6114</v>
      </c>
      <c r="C6615" s="4">
        <v>6881792</v>
      </c>
      <c r="D6615" t="s">
        <v>833</v>
      </c>
      <c r="E6615" t="s">
        <v>6115</v>
      </c>
      <c r="F6615" s="4">
        <v>10027</v>
      </c>
      <c r="G6615" s="13" t="s">
        <v>124</v>
      </c>
      <c r="H6615" s="13" t="s">
        <v>148</v>
      </c>
      <c r="I6615" s="1">
        <v>4081388</v>
      </c>
      <c r="J6615" s="1">
        <v>-7395105</v>
      </c>
      <c r="K6615" t="s">
        <v>40</v>
      </c>
      <c r="L6615" s="20">
        <v>38</v>
      </c>
      <c r="M6615" s="4">
        <v>5</v>
      </c>
      <c r="N6615" s="4">
        <v>206</v>
      </c>
      <c r="O6615" s="2">
        <v>43637</v>
      </c>
      <c r="P6615" s="3">
        <v>2.89</v>
      </c>
      <c r="Q6615" s="4">
        <v>1</v>
      </c>
      <c r="R6615" s="3">
        <v>5.6</v>
      </c>
      <c r="S66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5" t="str">
        <f>IF(AIRBNB[[#This Row],[RUIDO(dB)]]&lt;=4,"Silencioso",IF(AIRBNB[[#This Row],[RUIDO(dB)]]&lt;=5.5,"Poco Ruidoso","Ruidoso"))</f>
        <v>Ruidoso</v>
      </c>
      <c r="U6615" t="str">
        <f>IF(AND(AIRBNB[[#This Row],[PRECIO]]&lt;50,AIRBNB[[#This Row],[MIN_NOCHES]]&gt;3),"Dentro del presupuesto","No considerar")</f>
        <v>Dentro del presupuesto</v>
      </c>
      <c r="V6615" t="str">
        <f>VLOOKUP(AIRBNB[[#This Row],[HOST_ID]],Super_host[],5,FALSE)</f>
        <v>Host</v>
      </c>
    </row>
    <row r="6616" spans="1:22">
      <c r="A6616" s="4">
        <v>1777674</v>
      </c>
      <c r="B6616" t="s">
        <v>15791</v>
      </c>
      <c r="C6616" s="4">
        <v>6327260</v>
      </c>
      <c r="D6616" t="s">
        <v>1918</v>
      </c>
      <c r="E6616" t="s">
        <v>15792</v>
      </c>
      <c r="F6616" s="4">
        <v>11238</v>
      </c>
      <c r="G6616" s="13" t="s">
        <v>4662</v>
      </c>
      <c r="H6616" s="13" t="s">
        <v>9252</v>
      </c>
      <c r="I6616" s="1">
        <v>4067528</v>
      </c>
      <c r="J6616" s="1">
        <v>-7395741</v>
      </c>
      <c r="K6616" t="s">
        <v>40</v>
      </c>
      <c r="L6616" s="20">
        <v>38</v>
      </c>
      <c r="M6616" s="4">
        <v>1</v>
      </c>
      <c r="N6616" s="4">
        <v>0</v>
      </c>
      <c r="O6616" s="2">
        <v>43325</v>
      </c>
      <c r="P6616" s="3">
        <v>0.16</v>
      </c>
      <c r="Q6616" s="4">
        <v>1</v>
      </c>
      <c r="R6616" s="3">
        <v>6.9</v>
      </c>
      <c r="S66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6" t="str">
        <f>IF(AIRBNB[[#This Row],[RUIDO(dB)]]&lt;=4,"Silencioso",IF(AIRBNB[[#This Row],[RUIDO(dB)]]&lt;=5.5,"Poco Ruidoso","Ruidoso"))</f>
        <v>Ruidoso</v>
      </c>
      <c r="U6616" t="str">
        <f>IF(AND(AIRBNB[[#This Row],[PRECIO]]&lt;50,AIRBNB[[#This Row],[MIN_NOCHES]]&gt;3),"Dentro del presupuesto","No considerar")</f>
        <v>No considerar</v>
      </c>
      <c r="V6616" t="str">
        <f>VLOOKUP(AIRBNB[[#This Row],[HOST_ID]],Super_host[],5,FALSE)</f>
        <v>Host</v>
      </c>
    </row>
    <row r="6617" spans="1:22">
      <c r="A6617" s="4">
        <v>4616865</v>
      </c>
      <c r="B6617" t="s">
        <v>15802</v>
      </c>
      <c r="C6617" s="4">
        <v>6028908</v>
      </c>
      <c r="D6617" t="s">
        <v>3779</v>
      </c>
      <c r="E6617" t="s">
        <v>15803</v>
      </c>
      <c r="F6617" s="4">
        <v>11216</v>
      </c>
      <c r="G6617" s="13" t="s">
        <v>4662</v>
      </c>
      <c r="H6617" s="13" t="s">
        <v>9252</v>
      </c>
      <c r="I6617" s="1">
        <v>4067569</v>
      </c>
      <c r="J6617" s="1">
        <v>-7395548</v>
      </c>
      <c r="K6617" t="s">
        <v>40</v>
      </c>
      <c r="L6617" s="20">
        <v>38</v>
      </c>
      <c r="M6617" s="4">
        <v>10</v>
      </c>
      <c r="N6617" s="4">
        <v>0</v>
      </c>
      <c r="O6617" s="2">
        <v>42421</v>
      </c>
      <c r="P6617" s="3">
        <v>0.17</v>
      </c>
      <c r="Q6617" s="4">
        <v>1</v>
      </c>
      <c r="R6617" s="3">
        <v>6.9</v>
      </c>
      <c r="S66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7" t="str">
        <f>IF(AIRBNB[[#This Row],[RUIDO(dB)]]&lt;=4,"Silencioso",IF(AIRBNB[[#This Row],[RUIDO(dB)]]&lt;=5.5,"Poco Ruidoso","Ruidoso"))</f>
        <v>Ruidoso</v>
      </c>
      <c r="U6617" t="str">
        <f>IF(AND(AIRBNB[[#This Row],[PRECIO]]&lt;50,AIRBNB[[#This Row],[MIN_NOCHES]]&gt;3),"Dentro del presupuesto","No considerar")</f>
        <v>Dentro del presupuesto</v>
      </c>
      <c r="V6617" t="str">
        <f>VLOOKUP(AIRBNB[[#This Row],[HOST_ID]],Super_host[],5,FALSE)</f>
        <v>Host</v>
      </c>
    </row>
    <row r="6618" spans="1:22">
      <c r="A6618" s="4">
        <v>1016004</v>
      </c>
      <c r="B6618" t="s">
        <v>8813</v>
      </c>
      <c r="C6618" s="4">
        <v>5577926</v>
      </c>
      <c r="D6618" t="s">
        <v>8814</v>
      </c>
      <c r="E6618" t="s">
        <v>8815</v>
      </c>
      <c r="F6618" s="4">
        <v>11103</v>
      </c>
      <c r="G6618" s="13" t="s">
        <v>7897</v>
      </c>
      <c r="H6618" s="13" t="s">
        <v>7940</v>
      </c>
      <c r="I6618" s="1">
        <v>4076777</v>
      </c>
      <c r="J6618" s="1">
        <v>-7391109</v>
      </c>
      <c r="K6618" t="s">
        <v>268</v>
      </c>
      <c r="L6618" s="20">
        <v>38</v>
      </c>
      <c r="M6618" s="4">
        <v>1</v>
      </c>
      <c r="N6618" s="4">
        <v>127</v>
      </c>
      <c r="O6618" s="2">
        <v>43639</v>
      </c>
      <c r="P6618" s="3">
        <v>1.67</v>
      </c>
      <c r="Q6618" s="4">
        <v>5</v>
      </c>
      <c r="R6618" s="3">
        <v>6.24</v>
      </c>
      <c r="S66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8" t="str">
        <f>IF(AIRBNB[[#This Row],[RUIDO(dB)]]&lt;=4,"Silencioso",IF(AIRBNB[[#This Row],[RUIDO(dB)]]&lt;=5.5,"Poco Ruidoso","Ruidoso"))</f>
        <v>Ruidoso</v>
      </c>
      <c r="U6618" t="str">
        <f>IF(AND(AIRBNB[[#This Row],[PRECIO]]&lt;50,AIRBNB[[#This Row],[MIN_NOCHES]]&gt;3),"Dentro del presupuesto","No considerar")</f>
        <v>No considerar</v>
      </c>
      <c r="V6618" t="str">
        <f>VLOOKUP(AIRBNB[[#This Row],[HOST_ID]],Super_host[],5,FALSE)</f>
        <v>Host</v>
      </c>
    </row>
    <row r="6619" spans="1:22">
      <c r="A6619" s="4">
        <v>1051575</v>
      </c>
      <c r="B6619" t="s">
        <v>4063</v>
      </c>
      <c r="C6619" s="4">
        <v>5245246</v>
      </c>
      <c r="D6619" t="s">
        <v>166</v>
      </c>
      <c r="E6619" t="s">
        <v>4064</v>
      </c>
      <c r="F6619" s="4">
        <v>10026</v>
      </c>
      <c r="G6619" s="13" t="s">
        <v>124</v>
      </c>
      <c r="H6619" s="13" t="s">
        <v>148</v>
      </c>
      <c r="I6619" s="1">
        <v>4080384</v>
      </c>
      <c r="J6619" s="1">
        <v>-7395419</v>
      </c>
      <c r="K6619" t="s">
        <v>40</v>
      </c>
      <c r="L6619" s="20">
        <v>38</v>
      </c>
      <c r="M6619" s="4">
        <v>2</v>
      </c>
      <c r="N6619" s="4">
        <v>27</v>
      </c>
      <c r="O6619" s="2">
        <v>43611</v>
      </c>
      <c r="P6619" s="3">
        <v>0.56999999999999995</v>
      </c>
      <c r="Q6619" s="4">
        <v>1</v>
      </c>
      <c r="R6619" s="3">
        <v>5.6</v>
      </c>
      <c r="S66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19" t="str">
        <f>IF(AIRBNB[[#This Row],[RUIDO(dB)]]&lt;=4,"Silencioso",IF(AIRBNB[[#This Row],[RUIDO(dB)]]&lt;=5.5,"Poco Ruidoso","Ruidoso"))</f>
        <v>Ruidoso</v>
      </c>
      <c r="U6619" t="str">
        <f>IF(AND(AIRBNB[[#This Row],[PRECIO]]&lt;50,AIRBNB[[#This Row],[MIN_NOCHES]]&gt;3),"Dentro del presupuesto","No considerar")</f>
        <v>No considerar</v>
      </c>
      <c r="V6619" t="str">
        <f>VLOOKUP(AIRBNB[[#This Row],[HOST_ID]],Super_host[],5,FALSE)</f>
        <v>Host</v>
      </c>
    </row>
    <row r="6620" spans="1:22">
      <c r="A6620" s="4">
        <v>1018181</v>
      </c>
      <c r="B6620" t="s">
        <v>10696</v>
      </c>
      <c r="C6620" s="4">
        <v>4937803</v>
      </c>
      <c r="D6620" t="s">
        <v>5485</v>
      </c>
      <c r="E6620" t="s">
        <v>10697</v>
      </c>
      <c r="F6620" s="4">
        <v>11225</v>
      </c>
      <c r="G6620" s="13" t="s">
        <v>4662</v>
      </c>
      <c r="H6620" s="13" t="s">
        <v>9481</v>
      </c>
      <c r="I6620" s="1">
        <v>406627</v>
      </c>
      <c r="J6620" s="1">
        <v>-7395875</v>
      </c>
      <c r="K6620" t="s">
        <v>40</v>
      </c>
      <c r="L6620" s="20">
        <v>38</v>
      </c>
      <c r="M6620" s="4">
        <v>5</v>
      </c>
      <c r="N6620" s="4">
        <v>8</v>
      </c>
      <c r="O6620" s="2">
        <v>41786</v>
      </c>
      <c r="P6620" s="3">
        <v>0.11</v>
      </c>
      <c r="Q6620" s="4">
        <v>1</v>
      </c>
      <c r="R6620" s="3">
        <v>6.9</v>
      </c>
      <c r="S66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0" t="str">
        <f>IF(AIRBNB[[#This Row],[RUIDO(dB)]]&lt;=4,"Silencioso",IF(AIRBNB[[#This Row],[RUIDO(dB)]]&lt;=5.5,"Poco Ruidoso","Ruidoso"))</f>
        <v>Ruidoso</v>
      </c>
      <c r="U6620" t="str">
        <f>IF(AND(AIRBNB[[#This Row],[PRECIO]]&lt;50,AIRBNB[[#This Row],[MIN_NOCHES]]&gt;3),"Dentro del presupuesto","No considerar")</f>
        <v>Dentro del presupuesto</v>
      </c>
      <c r="V6620" t="str">
        <f>VLOOKUP(AIRBNB[[#This Row],[HOST_ID]],Super_host[],5,FALSE)</f>
        <v>Host</v>
      </c>
    </row>
    <row r="6621" spans="1:22">
      <c r="A6621" s="4">
        <v>1151343</v>
      </c>
      <c r="B6621" t="s">
        <v>3578</v>
      </c>
      <c r="C6621" s="4">
        <v>4910820</v>
      </c>
      <c r="D6621" t="s">
        <v>454</v>
      </c>
      <c r="E6621" t="s">
        <v>3579</v>
      </c>
      <c r="F6621" s="4">
        <v>10026</v>
      </c>
      <c r="G6621" s="13" t="s">
        <v>124</v>
      </c>
      <c r="H6621" s="13" t="s">
        <v>148</v>
      </c>
      <c r="I6621" s="1">
        <v>4080449</v>
      </c>
      <c r="J6621" s="1">
        <v>-7395687</v>
      </c>
      <c r="K6621" t="s">
        <v>40</v>
      </c>
      <c r="L6621" s="20">
        <v>38</v>
      </c>
      <c r="M6621" s="4">
        <v>1</v>
      </c>
      <c r="N6621" s="4">
        <v>30</v>
      </c>
      <c r="O6621" s="2">
        <v>43651</v>
      </c>
      <c r="P6621" s="3">
        <v>0.4</v>
      </c>
      <c r="Q6621" s="4">
        <v>1</v>
      </c>
      <c r="R6621" s="3">
        <v>5.6</v>
      </c>
      <c r="S66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1" t="str">
        <f>IF(AIRBNB[[#This Row],[RUIDO(dB)]]&lt;=4,"Silencioso",IF(AIRBNB[[#This Row],[RUIDO(dB)]]&lt;=5.5,"Poco Ruidoso","Ruidoso"))</f>
        <v>Ruidoso</v>
      </c>
      <c r="U6621" t="str">
        <f>IF(AND(AIRBNB[[#This Row],[PRECIO]]&lt;50,AIRBNB[[#This Row],[MIN_NOCHES]]&gt;3),"Dentro del presupuesto","No considerar")</f>
        <v>No considerar</v>
      </c>
      <c r="V6621" t="str">
        <f>VLOOKUP(AIRBNB[[#This Row],[HOST_ID]],Super_host[],5,FALSE)</f>
        <v>Host</v>
      </c>
    </row>
    <row r="6622" spans="1:22">
      <c r="A6622" s="4">
        <v>848718</v>
      </c>
      <c r="B6622" t="s">
        <v>13207</v>
      </c>
      <c r="C6622" s="4">
        <v>4375988</v>
      </c>
      <c r="D6622" t="s">
        <v>13208</v>
      </c>
      <c r="E6622" t="s">
        <v>13209</v>
      </c>
      <c r="F6622" s="4">
        <v>11225</v>
      </c>
      <c r="G6622" s="13" t="s">
        <v>4662</v>
      </c>
      <c r="H6622" s="13" t="s">
        <v>9481</v>
      </c>
      <c r="I6622" s="1">
        <v>406593</v>
      </c>
      <c r="J6622" s="1">
        <v>-7395686</v>
      </c>
      <c r="K6622" t="s">
        <v>40</v>
      </c>
      <c r="L6622" s="20">
        <v>38</v>
      </c>
      <c r="M6622" s="4">
        <v>3</v>
      </c>
      <c r="N6622" s="4">
        <v>46</v>
      </c>
      <c r="O6622" s="2">
        <v>43622</v>
      </c>
      <c r="P6622" s="3">
        <v>0.82</v>
      </c>
      <c r="Q6622" s="4">
        <v>1</v>
      </c>
      <c r="R6622" s="3">
        <v>6.9</v>
      </c>
      <c r="S66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2" t="str">
        <f>IF(AIRBNB[[#This Row],[RUIDO(dB)]]&lt;=4,"Silencioso",IF(AIRBNB[[#This Row],[RUIDO(dB)]]&lt;=5.5,"Poco Ruidoso","Ruidoso"))</f>
        <v>Ruidoso</v>
      </c>
      <c r="U6622" t="str">
        <f>IF(AND(AIRBNB[[#This Row],[PRECIO]]&lt;50,AIRBNB[[#This Row],[MIN_NOCHES]]&gt;3),"Dentro del presupuesto","No considerar")</f>
        <v>No considerar</v>
      </c>
      <c r="V6622" t="str">
        <f>VLOOKUP(AIRBNB[[#This Row],[HOST_ID]],Super_host[],5,FALSE)</f>
        <v>Host</v>
      </c>
    </row>
    <row r="6623" spans="1:22">
      <c r="A6623" s="4">
        <v>6384560</v>
      </c>
      <c r="B6623" t="s">
        <v>9486</v>
      </c>
      <c r="C6623" s="4">
        <v>4233168</v>
      </c>
      <c r="D6623" t="s">
        <v>2954</v>
      </c>
      <c r="E6623" t="s">
        <v>9487</v>
      </c>
      <c r="F6623" s="4">
        <v>11225</v>
      </c>
      <c r="G6623" s="13" t="s">
        <v>4662</v>
      </c>
      <c r="H6623" s="13" t="s">
        <v>9481</v>
      </c>
      <c r="I6623" s="1">
        <v>4065628</v>
      </c>
      <c r="J6623" s="1">
        <v>-7395753</v>
      </c>
      <c r="K6623" t="s">
        <v>40</v>
      </c>
      <c r="L6623" s="20">
        <v>38</v>
      </c>
      <c r="M6623" s="4">
        <v>1</v>
      </c>
      <c r="N6623" s="4">
        <v>1</v>
      </c>
      <c r="O6623" s="2">
        <v>42195</v>
      </c>
      <c r="P6623" s="3">
        <v>0.02</v>
      </c>
      <c r="Q6623" s="4">
        <v>1</v>
      </c>
      <c r="R6623" s="3">
        <v>6.9</v>
      </c>
      <c r="S66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3" t="str">
        <f>IF(AIRBNB[[#This Row],[RUIDO(dB)]]&lt;=4,"Silencioso",IF(AIRBNB[[#This Row],[RUIDO(dB)]]&lt;=5.5,"Poco Ruidoso","Ruidoso"))</f>
        <v>Ruidoso</v>
      </c>
      <c r="U6623" t="str">
        <f>IF(AND(AIRBNB[[#This Row],[PRECIO]]&lt;50,AIRBNB[[#This Row],[MIN_NOCHES]]&gt;3),"Dentro del presupuesto","No considerar")</f>
        <v>No considerar</v>
      </c>
      <c r="V6623" t="str">
        <f>VLOOKUP(AIRBNB[[#This Row],[HOST_ID]],Super_host[],5,FALSE)</f>
        <v>Host</v>
      </c>
    </row>
    <row r="6624" spans="1:22">
      <c r="A6624" s="4">
        <v>4807899</v>
      </c>
      <c r="B6624" t="s">
        <v>2258</v>
      </c>
      <c r="C6624" s="4">
        <v>3422859</v>
      </c>
      <c r="D6624" t="s">
        <v>2039</v>
      </c>
      <c r="E6624" t="s">
        <v>2259</v>
      </c>
      <c r="F6624" s="4">
        <v>10026</v>
      </c>
      <c r="G6624" s="13" t="s">
        <v>124</v>
      </c>
      <c r="H6624" s="13" t="s">
        <v>148</v>
      </c>
      <c r="I6624" s="1">
        <v>4080434</v>
      </c>
      <c r="J6624" s="1">
        <v>-7395476</v>
      </c>
      <c r="K6624" t="s">
        <v>5</v>
      </c>
      <c r="L6624" s="20">
        <v>38</v>
      </c>
      <c r="M6624" s="4">
        <v>3</v>
      </c>
      <c r="N6624" s="4">
        <v>9</v>
      </c>
      <c r="O6624" s="2">
        <v>42567</v>
      </c>
      <c r="P6624" s="3">
        <v>0.16</v>
      </c>
      <c r="Q6624" s="4">
        <v>1</v>
      </c>
      <c r="R6624" s="3">
        <v>5.6</v>
      </c>
      <c r="S66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4" t="str">
        <f>IF(AIRBNB[[#This Row],[RUIDO(dB)]]&lt;=4,"Silencioso",IF(AIRBNB[[#This Row],[RUIDO(dB)]]&lt;=5.5,"Poco Ruidoso","Ruidoso"))</f>
        <v>Ruidoso</v>
      </c>
      <c r="U6624" t="str">
        <f>IF(AND(AIRBNB[[#This Row],[PRECIO]]&lt;50,AIRBNB[[#This Row],[MIN_NOCHES]]&gt;3),"Dentro del presupuesto","No considerar")</f>
        <v>No considerar</v>
      </c>
      <c r="V6624" t="str">
        <f>VLOOKUP(AIRBNB[[#This Row],[HOST_ID]],Super_host[],5,FALSE)</f>
        <v>Host</v>
      </c>
    </row>
    <row r="6625" spans="1:22">
      <c r="A6625" s="4">
        <v>3489242</v>
      </c>
      <c r="B6625" t="s">
        <v>8196</v>
      </c>
      <c r="C6625" s="4">
        <v>3250450</v>
      </c>
      <c r="D6625" t="s">
        <v>2824</v>
      </c>
      <c r="E6625" t="s">
        <v>8197</v>
      </c>
      <c r="F6625" s="4">
        <v>11102</v>
      </c>
      <c r="G6625" s="13" t="s">
        <v>7897</v>
      </c>
      <c r="H6625" s="13" t="s">
        <v>7940</v>
      </c>
      <c r="I6625" s="1">
        <v>40771</v>
      </c>
      <c r="J6625" s="1">
        <v>-7392563</v>
      </c>
      <c r="K6625" t="s">
        <v>40</v>
      </c>
      <c r="L6625" s="20">
        <v>38</v>
      </c>
      <c r="M6625" s="4">
        <v>30</v>
      </c>
      <c r="N6625" s="4">
        <v>8</v>
      </c>
      <c r="O6625" s="2">
        <v>43628</v>
      </c>
      <c r="P6625" s="3">
        <v>0.14000000000000001</v>
      </c>
      <c r="Q6625" s="4">
        <v>5</v>
      </c>
      <c r="R6625" s="3">
        <v>6.24</v>
      </c>
      <c r="S66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5" t="str">
        <f>IF(AIRBNB[[#This Row],[RUIDO(dB)]]&lt;=4,"Silencioso",IF(AIRBNB[[#This Row],[RUIDO(dB)]]&lt;=5.5,"Poco Ruidoso","Ruidoso"))</f>
        <v>Ruidoso</v>
      </c>
      <c r="U6625" t="str">
        <f>IF(AND(AIRBNB[[#This Row],[PRECIO]]&lt;50,AIRBNB[[#This Row],[MIN_NOCHES]]&gt;3),"Dentro del presupuesto","No considerar")</f>
        <v>Dentro del presupuesto</v>
      </c>
      <c r="V6625" t="str">
        <f>VLOOKUP(AIRBNB[[#This Row],[HOST_ID]],Super_host[],5,FALSE)</f>
        <v>Host</v>
      </c>
    </row>
    <row r="6626" spans="1:22">
      <c r="A6626" s="4">
        <v>2011692</v>
      </c>
      <c r="B6626" t="s">
        <v>1978</v>
      </c>
      <c r="C6626" s="4">
        <v>2933058</v>
      </c>
      <c r="D6626" t="s">
        <v>1979</v>
      </c>
      <c r="E6626" t="s">
        <v>1980</v>
      </c>
      <c r="F6626" s="4">
        <v>10025</v>
      </c>
      <c r="G6626" s="13" t="s">
        <v>124</v>
      </c>
      <c r="H6626" s="13" t="s">
        <v>245</v>
      </c>
      <c r="I6626" s="1">
        <v>4080446</v>
      </c>
      <c r="J6626" s="1">
        <v>-7396366</v>
      </c>
      <c r="K6626" t="s">
        <v>40</v>
      </c>
      <c r="L6626" s="20">
        <v>38</v>
      </c>
      <c r="M6626" s="4">
        <v>4</v>
      </c>
      <c r="N6626" s="4">
        <v>9</v>
      </c>
      <c r="O6626" s="2">
        <v>43386</v>
      </c>
      <c r="P6626" s="3">
        <v>0.13</v>
      </c>
      <c r="Q6626" s="4">
        <v>1</v>
      </c>
      <c r="R6626" s="3">
        <v>5.6</v>
      </c>
      <c r="S66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6" t="str">
        <f>IF(AIRBNB[[#This Row],[RUIDO(dB)]]&lt;=4,"Silencioso",IF(AIRBNB[[#This Row],[RUIDO(dB)]]&lt;=5.5,"Poco Ruidoso","Ruidoso"))</f>
        <v>Ruidoso</v>
      </c>
      <c r="U6626" t="str">
        <f>IF(AND(AIRBNB[[#This Row],[PRECIO]]&lt;50,AIRBNB[[#This Row],[MIN_NOCHES]]&gt;3),"Dentro del presupuesto","No considerar")</f>
        <v>Dentro del presupuesto</v>
      </c>
      <c r="V6626" t="str">
        <f>VLOOKUP(AIRBNB[[#This Row],[HOST_ID]],Super_host[],5,FALSE)</f>
        <v>Host</v>
      </c>
    </row>
    <row r="6627" spans="1:22">
      <c r="A6627" s="4">
        <v>6345234</v>
      </c>
      <c r="B6627" t="s">
        <v>15926</v>
      </c>
      <c r="C6627" s="4">
        <v>2427529</v>
      </c>
      <c r="D6627" t="s">
        <v>567</v>
      </c>
      <c r="E6627" t="s">
        <v>15927</v>
      </c>
      <c r="F6627" s="4">
        <v>11238</v>
      </c>
      <c r="G6627" s="13" t="s">
        <v>4662</v>
      </c>
      <c r="H6627" s="13" t="s">
        <v>9387</v>
      </c>
      <c r="I6627" s="1">
        <v>4068409</v>
      </c>
      <c r="J6627" s="1">
        <v>-7396264</v>
      </c>
      <c r="K6627" t="s">
        <v>40</v>
      </c>
      <c r="L6627" s="20">
        <v>38</v>
      </c>
      <c r="M6627" s="4">
        <v>1</v>
      </c>
      <c r="N6627" s="4">
        <v>0</v>
      </c>
      <c r="O6627" s="2">
        <v>42576</v>
      </c>
      <c r="P6627" s="3">
        <v>0.31</v>
      </c>
      <c r="Q6627" s="4">
        <v>1</v>
      </c>
      <c r="R6627" s="3">
        <v>6.9</v>
      </c>
      <c r="S66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7" t="str">
        <f>IF(AIRBNB[[#This Row],[RUIDO(dB)]]&lt;=4,"Silencioso",IF(AIRBNB[[#This Row],[RUIDO(dB)]]&lt;=5.5,"Poco Ruidoso","Ruidoso"))</f>
        <v>Ruidoso</v>
      </c>
      <c r="U6627" t="str">
        <f>IF(AND(AIRBNB[[#This Row],[PRECIO]]&lt;50,AIRBNB[[#This Row],[MIN_NOCHES]]&gt;3),"Dentro del presupuesto","No considerar")</f>
        <v>No considerar</v>
      </c>
      <c r="V6627" t="str">
        <f>VLOOKUP(AIRBNB[[#This Row],[HOST_ID]],Super_host[],5,FALSE)</f>
        <v>Host</v>
      </c>
    </row>
    <row r="6628" spans="1:22">
      <c r="A6628" s="4">
        <v>4013339</v>
      </c>
      <c r="B6628" t="s">
        <v>5875</v>
      </c>
      <c r="C6628" s="4">
        <v>2090439</v>
      </c>
      <c r="D6628" t="s">
        <v>203</v>
      </c>
      <c r="E6628" t="s">
        <v>5876</v>
      </c>
      <c r="F6628" s="4">
        <v>10013</v>
      </c>
      <c r="G6628" s="13" t="s">
        <v>124</v>
      </c>
      <c r="H6628" s="13" t="s">
        <v>1573</v>
      </c>
      <c r="I6628" s="1">
        <v>4072023</v>
      </c>
      <c r="J6628" s="1">
        <v>-7399693</v>
      </c>
      <c r="K6628" t="s">
        <v>40</v>
      </c>
      <c r="L6628" s="20">
        <v>38</v>
      </c>
      <c r="M6628" s="4">
        <v>3</v>
      </c>
      <c r="N6628" s="4">
        <v>135</v>
      </c>
      <c r="O6628" s="2">
        <v>43632</v>
      </c>
      <c r="P6628" s="3">
        <v>2.31</v>
      </c>
      <c r="Q6628" s="4">
        <v>1</v>
      </c>
      <c r="R6628" s="3">
        <v>5.6</v>
      </c>
      <c r="S66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8" t="str">
        <f>IF(AIRBNB[[#This Row],[RUIDO(dB)]]&lt;=4,"Silencioso",IF(AIRBNB[[#This Row],[RUIDO(dB)]]&lt;=5.5,"Poco Ruidoso","Ruidoso"))</f>
        <v>Ruidoso</v>
      </c>
      <c r="U6628" t="str">
        <f>IF(AND(AIRBNB[[#This Row],[PRECIO]]&lt;50,AIRBNB[[#This Row],[MIN_NOCHES]]&gt;3),"Dentro del presupuesto","No considerar")</f>
        <v>No considerar</v>
      </c>
      <c r="V6628" t="str">
        <f>VLOOKUP(AIRBNB[[#This Row],[HOST_ID]],Super_host[],5,FALSE)</f>
        <v>Host</v>
      </c>
    </row>
    <row r="6629" spans="1:22">
      <c r="A6629" s="4">
        <v>5288228</v>
      </c>
      <c r="B6629" t="s">
        <v>16444</v>
      </c>
      <c r="C6629" s="4">
        <v>860636</v>
      </c>
      <c r="D6629" t="s">
        <v>16445</v>
      </c>
      <c r="E6629" t="s">
        <v>16446</v>
      </c>
      <c r="F6629" s="4">
        <v>10460</v>
      </c>
      <c r="G6629" s="13" t="s">
        <v>16360</v>
      </c>
      <c r="H6629" s="13" t="s">
        <v>16447</v>
      </c>
      <c r="I6629" s="1">
        <v>4083875</v>
      </c>
      <c r="J6629" s="1">
        <v>-7388728</v>
      </c>
      <c r="K6629" t="s">
        <v>40</v>
      </c>
      <c r="L6629" s="20">
        <v>38</v>
      </c>
      <c r="M6629" s="4">
        <v>3</v>
      </c>
      <c r="N6629" s="4">
        <v>15</v>
      </c>
      <c r="O6629" s="2">
        <v>43374</v>
      </c>
      <c r="P6629" s="3">
        <v>0.28000000000000003</v>
      </c>
      <c r="Q6629" s="4">
        <v>5</v>
      </c>
      <c r="R6629" s="3">
        <v>7.84</v>
      </c>
      <c r="S66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29" t="str">
        <f>IF(AIRBNB[[#This Row],[RUIDO(dB)]]&lt;=4,"Silencioso",IF(AIRBNB[[#This Row],[RUIDO(dB)]]&lt;=5.5,"Poco Ruidoso","Ruidoso"))</f>
        <v>Ruidoso</v>
      </c>
      <c r="U6629" t="str">
        <f>IF(AND(AIRBNB[[#This Row],[PRECIO]]&lt;50,AIRBNB[[#This Row],[MIN_NOCHES]]&gt;3),"Dentro del presupuesto","No considerar")</f>
        <v>No considerar</v>
      </c>
      <c r="V6629" t="str">
        <f>VLOOKUP(AIRBNB[[#This Row],[HOST_ID]],Super_host[],5,FALSE)</f>
        <v>SUPERHOST</v>
      </c>
    </row>
    <row r="6630" spans="1:22">
      <c r="A6630" s="4">
        <v>158290</v>
      </c>
      <c r="B6630" t="s">
        <v>12429</v>
      </c>
      <c r="C6630" s="4">
        <v>759583</v>
      </c>
      <c r="D6630" t="s">
        <v>10509</v>
      </c>
      <c r="E6630" t="s">
        <v>12430</v>
      </c>
      <c r="F6630" s="4">
        <v>11238</v>
      </c>
      <c r="G6630" s="13" t="s">
        <v>4662</v>
      </c>
      <c r="H6630" s="13" t="s">
        <v>9387</v>
      </c>
      <c r="I6630" s="1">
        <v>4068288</v>
      </c>
      <c r="J6630" s="1">
        <v>-7396024</v>
      </c>
      <c r="K6630" t="s">
        <v>40</v>
      </c>
      <c r="L6630" s="20">
        <v>38</v>
      </c>
      <c r="M6630" s="4">
        <v>3</v>
      </c>
      <c r="N6630" s="4">
        <v>43</v>
      </c>
      <c r="O6630" s="2">
        <v>43605</v>
      </c>
      <c r="P6630" s="3">
        <v>0.44</v>
      </c>
      <c r="Q6630" s="4">
        <v>1</v>
      </c>
      <c r="R6630" s="3">
        <v>6.9</v>
      </c>
      <c r="S66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0" t="str">
        <f>IF(AIRBNB[[#This Row],[RUIDO(dB)]]&lt;=4,"Silencioso",IF(AIRBNB[[#This Row],[RUIDO(dB)]]&lt;=5.5,"Poco Ruidoso","Ruidoso"))</f>
        <v>Ruidoso</v>
      </c>
      <c r="U6630" t="str">
        <f>IF(AND(AIRBNB[[#This Row],[PRECIO]]&lt;50,AIRBNB[[#This Row],[MIN_NOCHES]]&gt;3),"Dentro del presupuesto","No considerar")</f>
        <v>No considerar</v>
      </c>
      <c r="V6630" t="str">
        <f>VLOOKUP(AIRBNB[[#This Row],[HOST_ID]],Super_host[],5,FALSE)</f>
        <v>Host</v>
      </c>
    </row>
    <row r="6631" spans="1:22">
      <c r="A6631" s="4">
        <v>145994</v>
      </c>
      <c r="B6631" t="s">
        <v>1465</v>
      </c>
      <c r="C6631" s="4">
        <v>706418</v>
      </c>
      <c r="D6631" t="s">
        <v>1466</v>
      </c>
      <c r="E6631" t="s">
        <v>1467</v>
      </c>
      <c r="F6631" s="4">
        <v>10025</v>
      </c>
      <c r="G6631" s="13" t="s">
        <v>124</v>
      </c>
      <c r="H6631" s="13" t="s">
        <v>168</v>
      </c>
      <c r="I6631" s="1">
        <v>4079264</v>
      </c>
      <c r="J6631" s="1">
        <v>-7397294</v>
      </c>
      <c r="K6631" t="s">
        <v>5</v>
      </c>
      <c r="L6631" s="20">
        <v>38</v>
      </c>
      <c r="M6631" s="4">
        <v>5</v>
      </c>
      <c r="N6631" s="4">
        <v>2</v>
      </c>
      <c r="O6631" s="2">
        <v>43287</v>
      </c>
      <c r="P6631" s="3">
        <v>0.08</v>
      </c>
      <c r="Q6631" s="4">
        <v>1</v>
      </c>
      <c r="R6631" s="3">
        <v>5.6</v>
      </c>
      <c r="S66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1" t="str">
        <f>IF(AIRBNB[[#This Row],[RUIDO(dB)]]&lt;=4,"Silencioso",IF(AIRBNB[[#This Row],[RUIDO(dB)]]&lt;=5.5,"Poco Ruidoso","Ruidoso"))</f>
        <v>Ruidoso</v>
      </c>
      <c r="U6631" t="str">
        <f>IF(AND(AIRBNB[[#This Row],[PRECIO]]&lt;50,AIRBNB[[#This Row],[MIN_NOCHES]]&gt;3),"Dentro del presupuesto","No considerar")</f>
        <v>Dentro del presupuesto</v>
      </c>
      <c r="V6631" t="str">
        <f>VLOOKUP(AIRBNB[[#This Row],[HOST_ID]],Super_host[],5,FALSE)</f>
        <v>Host</v>
      </c>
    </row>
    <row r="6632" spans="1:22">
      <c r="A6632" s="4">
        <v>5366126</v>
      </c>
      <c r="B6632" t="s">
        <v>16049</v>
      </c>
      <c r="C6632" s="4">
        <v>569577</v>
      </c>
      <c r="D6632" t="s">
        <v>291</v>
      </c>
      <c r="E6632" t="s">
        <v>12604</v>
      </c>
      <c r="F6632" s="4">
        <v>11225</v>
      </c>
      <c r="G6632" s="13" t="s">
        <v>4662</v>
      </c>
      <c r="H6632" s="13" t="s">
        <v>9481</v>
      </c>
      <c r="I6632" s="1">
        <v>4066126</v>
      </c>
      <c r="J6632" s="1">
        <v>-7396257</v>
      </c>
      <c r="K6632" t="s">
        <v>40</v>
      </c>
      <c r="L6632" s="20">
        <v>38</v>
      </c>
      <c r="M6632" s="4">
        <v>1</v>
      </c>
      <c r="N6632" s="4">
        <v>0</v>
      </c>
      <c r="O6632" s="2">
        <v>42856</v>
      </c>
      <c r="P6632" s="3">
        <v>0.02</v>
      </c>
      <c r="Q6632" s="4">
        <v>1</v>
      </c>
      <c r="R6632" s="3">
        <v>6.9</v>
      </c>
      <c r="S66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2" t="str">
        <f>IF(AIRBNB[[#This Row],[RUIDO(dB)]]&lt;=4,"Silencioso",IF(AIRBNB[[#This Row],[RUIDO(dB)]]&lt;=5.5,"Poco Ruidoso","Ruidoso"))</f>
        <v>Ruidoso</v>
      </c>
      <c r="U6632" t="str">
        <f>IF(AND(AIRBNB[[#This Row],[PRECIO]]&lt;50,AIRBNB[[#This Row],[MIN_NOCHES]]&gt;3),"Dentro del presupuesto","No considerar")</f>
        <v>No considerar</v>
      </c>
      <c r="V6632" t="str">
        <f>VLOOKUP(AIRBNB[[#This Row],[HOST_ID]],Super_host[],5,FALSE)</f>
        <v>Host</v>
      </c>
    </row>
    <row r="6633" spans="1:22">
      <c r="A6633" s="4">
        <v>723709</v>
      </c>
      <c r="B6633" t="s">
        <v>1326</v>
      </c>
      <c r="C6633" s="4">
        <v>297176</v>
      </c>
      <c r="D6633" t="s">
        <v>1327</v>
      </c>
      <c r="E6633" t="s">
        <v>1328</v>
      </c>
      <c r="F6633" s="4">
        <v>10026</v>
      </c>
      <c r="G6633" s="13" t="s">
        <v>124</v>
      </c>
      <c r="H6633" s="13" t="s">
        <v>148</v>
      </c>
      <c r="I6633" s="1">
        <v>4080351</v>
      </c>
      <c r="J6633" s="1">
        <v>-7395648</v>
      </c>
      <c r="K6633" t="s">
        <v>40</v>
      </c>
      <c r="L6633" s="20">
        <v>38</v>
      </c>
      <c r="M6633" s="4">
        <v>10</v>
      </c>
      <c r="N6633" s="4">
        <v>6</v>
      </c>
      <c r="O6633" s="2">
        <v>43596</v>
      </c>
      <c r="P6633" s="3">
        <v>7.0000000000000007E-2</v>
      </c>
      <c r="Q6633" s="4">
        <v>1</v>
      </c>
      <c r="R6633" s="3">
        <v>5.6</v>
      </c>
      <c r="S66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3" t="str">
        <f>IF(AIRBNB[[#This Row],[RUIDO(dB)]]&lt;=4,"Silencioso",IF(AIRBNB[[#This Row],[RUIDO(dB)]]&lt;=5.5,"Poco Ruidoso","Ruidoso"))</f>
        <v>Ruidoso</v>
      </c>
      <c r="U6633" t="str">
        <f>IF(AND(AIRBNB[[#This Row],[PRECIO]]&lt;50,AIRBNB[[#This Row],[MIN_NOCHES]]&gt;3),"Dentro del presupuesto","No considerar")</f>
        <v>Dentro del presupuesto</v>
      </c>
      <c r="V6633" t="str">
        <f>VLOOKUP(AIRBNB[[#This Row],[HOST_ID]],Super_host[],5,FALSE)</f>
        <v>Host</v>
      </c>
    </row>
    <row r="6634" spans="1:22">
      <c r="A6634" s="4">
        <v>5002867</v>
      </c>
      <c r="B6634" t="s">
        <v>12635</v>
      </c>
      <c r="C6634" s="4">
        <v>262760</v>
      </c>
      <c r="D6634" t="s">
        <v>1672</v>
      </c>
      <c r="E6634" t="s">
        <v>12636</v>
      </c>
      <c r="F6634" s="4">
        <v>11226</v>
      </c>
      <c r="G6634" s="13" t="s">
        <v>4662</v>
      </c>
      <c r="H6634" s="13" t="s">
        <v>9427</v>
      </c>
      <c r="I6634" s="1">
        <v>406404</v>
      </c>
      <c r="J6634" s="1">
        <v>-739612</v>
      </c>
      <c r="K6634" t="s">
        <v>40</v>
      </c>
      <c r="L6634" s="20">
        <v>38</v>
      </c>
      <c r="M6634" s="4">
        <v>1</v>
      </c>
      <c r="N6634" s="4">
        <v>24</v>
      </c>
      <c r="O6634" s="2">
        <v>42886</v>
      </c>
      <c r="P6634" s="3">
        <v>0.52</v>
      </c>
      <c r="Q6634" s="4">
        <v>1</v>
      </c>
      <c r="R6634" s="3">
        <v>6.9</v>
      </c>
      <c r="S66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4" t="str">
        <f>IF(AIRBNB[[#This Row],[RUIDO(dB)]]&lt;=4,"Silencioso",IF(AIRBNB[[#This Row],[RUIDO(dB)]]&lt;=5.5,"Poco Ruidoso","Ruidoso"))</f>
        <v>Ruidoso</v>
      </c>
      <c r="U6634" t="str">
        <f>IF(AND(AIRBNB[[#This Row],[PRECIO]]&lt;50,AIRBNB[[#This Row],[MIN_NOCHES]]&gt;3),"Dentro del presupuesto","No considerar")</f>
        <v>No considerar</v>
      </c>
      <c r="V6634" t="str">
        <f>VLOOKUP(AIRBNB[[#This Row],[HOST_ID]],Super_host[],5,FALSE)</f>
        <v>Host</v>
      </c>
    </row>
    <row r="6635" spans="1:22">
      <c r="A6635" s="4">
        <v>789476</v>
      </c>
      <c r="B6635" t="s">
        <v>3846</v>
      </c>
      <c r="C6635" s="4">
        <v>184110</v>
      </c>
      <c r="D6635" t="s">
        <v>3847</v>
      </c>
      <c r="E6635" t="s">
        <v>3848</v>
      </c>
      <c r="F6635" s="4">
        <v>10026</v>
      </c>
      <c r="G6635" s="13" t="s">
        <v>124</v>
      </c>
      <c r="H6635" s="13" t="s">
        <v>148</v>
      </c>
      <c r="I6635" s="1">
        <v>4079863</v>
      </c>
      <c r="J6635" s="1">
        <v>-7395292</v>
      </c>
      <c r="K6635" t="s">
        <v>40</v>
      </c>
      <c r="L6635" s="20">
        <v>38</v>
      </c>
      <c r="M6635" s="4">
        <v>2</v>
      </c>
      <c r="N6635" s="4">
        <v>25</v>
      </c>
      <c r="O6635" s="2">
        <v>43104</v>
      </c>
      <c r="P6635" s="3">
        <v>0.48</v>
      </c>
      <c r="Q6635" s="4">
        <v>1</v>
      </c>
      <c r="R6635" s="3">
        <v>5.6</v>
      </c>
      <c r="S66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5" t="str">
        <f>IF(AIRBNB[[#This Row],[RUIDO(dB)]]&lt;=4,"Silencioso",IF(AIRBNB[[#This Row],[RUIDO(dB)]]&lt;=5.5,"Poco Ruidoso","Ruidoso"))</f>
        <v>Ruidoso</v>
      </c>
      <c r="U6635" t="str">
        <f>IF(AND(AIRBNB[[#This Row],[PRECIO]]&lt;50,AIRBNB[[#This Row],[MIN_NOCHES]]&gt;3),"Dentro del presupuesto","No considerar")</f>
        <v>No considerar</v>
      </c>
      <c r="V6635" t="str">
        <f>VLOOKUP(AIRBNB[[#This Row],[HOST_ID]],Super_host[],5,FALSE)</f>
        <v>Host</v>
      </c>
    </row>
    <row r="6636" spans="1:22">
      <c r="A6636" s="4">
        <v>31994</v>
      </c>
      <c r="B6636" t="s">
        <v>15190</v>
      </c>
      <c r="C6636" s="4">
        <v>137814</v>
      </c>
      <c r="D6636" t="s">
        <v>15099</v>
      </c>
      <c r="E6636" t="s">
        <v>15191</v>
      </c>
      <c r="F6636" s="4">
        <v>11238</v>
      </c>
      <c r="G6636" s="13" t="s">
        <v>4662</v>
      </c>
      <c r="H6636" s="13" t="s">
        <v>9387</v>
      </c>
      <c r="I6636" s="1">
        <v>406873</v>
      </c>
      <c r="J6636" s="1">
        <v>-739634</v>
      </c>
      <c r="K6636" t="s">
        <v>40</v>
      </c>
      <c r="L6636" s="20">
        <v>38</v>
      </c>
      <c r="M6636" s="4">
        <v>2</v>
      </c>
      <c r="N6636" s="4">
        <v>426</v>
      </c>
      <c r="O6636" s="2">
        <v>43640</v>
      </c>
      <c r="P6636" s="3">
        <v>3.89</v>
      </c>
      <c r="Q6636" s="4">
        <v>1</v>
      </c>
      <c r="R6636" s="3">
        <v>6.9</v>
      </c>
      <c r="S66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6" t="str">
        <f>IF(AIRBNB[[#This Row],[RUIDO(dB)]]&lt;=4,"Silencioso",IF(AIRBNB[[#This Row],[RUIDO(dB)]]&lt;=5.5,"Poco Ruidoso","Ruidoso"))</f>
        <v>Ruidoso</v>
      </c>
      <c r="U6636" t="str">
        <f>IF(AND(AIRBNB[[#This Row],[PRECIO]]&lt;50,AIRBNB[[#This Row],[MIN_NOCHES]]&gt;3),"Dentro del presupuesto","No considerar")</f>
        <v>No considerar</v>
      </c>
      <c r="V6636" t="str">
        <f>VLOOKUP(AIRBNB[[#This Row],[HOST_ID]],Super_host[],5,FALSE)</f>
        <v>Host</v>
      </c>
    </row>
    <row r="6637" spans="1:22">
      <c r="A6637" s="4">
        <v>28321</v>
      </c>
      <c r="B6637" t="s">
        <v>10426</v>
      </c>
      <c r="C6637" s="4">
        <v>65091</v>
      </c>
      <c r="D6637" t="s">
        <v>6579</v>
      </c>
      <c r="E6637" t="s">
        <v>10427</v>
      </c>
      <c r="F6637" s="4">
        <v>11226</v>
      </c>
      <c r="G6637" s="13" t="s">
        <v>4662</v>
      </c>
      <c r="H6637" s="13" t="s">
        <v>9481</v>
      </c>
      <c r="I6637" s="1">
        <v>4065593</v>
      </c>
      <c r="J6637" s="1">
        <v>-7396053</v>
      </c>
      <c r="K6637" t="s">
        <v>40</v>
      </c>
      <c r="L6637" s="20">
        <v>38</v>
      </c>
      <c r="M6637" s="4">
        <v>2</v>
      </c>
      <c r="N6637" s="4">
        <v>9</v>
      </c>
      <c r="O6637" s="2">
        <v>43378</v>
      </c>
      <c r="P6637" s="3">
        <v>0.08</v>
      </c>
      <c r="Q6637" s="4">
        <v>1</v>
      </c>
      <c r="R6637" s="3">
        <v>6.9</v>
      </c>
      <c r="S66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7" t="str">
        <f>IF(AIRBNB[[#This Row],[RUIDO(dB)]]&lt;=4,"Silencioso",IF(AIRBNB[[#This Row],[RUIDO(dB)]]&lt;=5.5,"Poco Ruidoso","Ruidoso"))</f>
        <v>Ruidoso</v>
      </c>
      <c r="U6637" t="str">
        <f>IF(AND(AIRBNB[[#This Row],[PRECIO]]&lt;50,AIRBNB[[#This Row],[MIN_NOCHES]]&gt;3),"Dentro del presupuesto","No considerar")</f>
        <v>No considerar</v>
      </c>
      <c r="V6637" t="str">
        <f>VLOOKUP(AIRBNB[[#This Row],[HOST_ID]],Super_host[],5,FALSE)</f>
        <v>Host</v>
      </c>
    </row>
    <row r="6638" spans="1:22">
      <c r="A6638" s="4">
        <v>6360224</v>
      </c>
      <c r="B6638" t="s">
        <v>9272</v>
      </c>
      <c r="C6638" s="4">
        <v>33134899</v>
      </c>
      <c r="D6638" t="s">
        <v>8445</v>
      </c>
      <c r="E6638" t="s">
        <v>9273</v>
      </c>
      <c r="F6638" s="4">
        <v>11206</v>
      </c>
      <c r="G6638" s="13" t="s">
        <v>4662</v>
      </c>
      <c r="H6638" s="13" t="s">
        <v>9274</v>
      </c>
      <c r="I6638" s="1">
        <v>4070146</v>
      </c>
      <c r="J6638" s="1">
        <v>-7392792</v>
      </c>
      <c r="K6638" t="s">
        <v>40</v>
      </c>
      <c r="L6638" s="20">
        <v>37</v>
      </c>
      <c r="M6638" s="4">
        <v>1</v>
      </c>
      <c r="N6638" s="4">
        <v>1</v>
      </c>
      <c r="O6638" s="2">
        <v>42186</v>
      </c>
      <c r="P6638" s="3">
        <v>0.02</v>
      </c>
      <c r="Q6638" s="4">
        <v>1</v>
      </c>
      <c r="R6638" s="3">
        <v>6.9</v>
      </c>
      <c r="S66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8" t="str">
        <f>IF(AIRBNB[[#This Row],[RUIDO(dB)]]&lt;=4,"Silencioso",IF(AIRBNB[[#This Row],[RUIDO(dB)]]&lt;=5.5,"Poco Ruidoso","Ruidoso"))</f>
        <v>Ruidoso</v>
      </c>
      <c r="U6638" t="str">
        <f>IF(AND(AIRBNB[[#This Row],[PRECIO]]&lt;50,AIRBNB[[#This Row],[MIN_NOCHES]]&gt;3),"Dentro del presupuesto","No considerar")</f>
        <v>No considerar</v>
      </c>
      <c r="V6638" t="str">
        <f>VLOOKUP(AIRBNB[[#This Row],[HOST_ID]],Super_host[],5,FALSE)</f>
        <v>Host</v>
      </c>
    </row>
    <row r="6639" spans="1:22">
      <c r="A6639" s="4">
        <v>5804170</v>
      </c>
      <c r="B6639" t="s">
        <v>9083</v>
      </c>
      <c r="C6639" s="4">
        <v>30063582</v>
      </c>
      <c r="D6639" t="s">
        <v>9084</v>
      </c>
      <c r="E6639" t="s">
        <v>9085</v>
      </c>
      <c r="F6639" s="4">
        <v>11377</v>
      </c>
      <c r="G6639" s="13" t="s">
        <v>7897</v>
      </c>
      <c r="H6639" s="13" t="s">
        <v>8023</v>
      </c>
      <c r="I6639" s="1">
        <v>4074905</v>
      </c>
      <c r="J6639" s="1">
        <v>-7390185</v>
      </c>
      <c r="K6639" t="s">
        <v>40</v>
      </c>
      <c r="L6639" s="20">
        <v>37</v>
      </c>
      <c r="M6639" s="4">
        <v>1</v>
      </c>
      <c r="N6639" s="4">
        <v>0</v>
      </c>
      <c r="O6639" s="2">
        <v>43638</v>
      </c>
      <c r="P6639" s="3">
        <v>0.41</v>
      </c>
      <c r="Q6639" s="4">
        <v>5</v>
      </c>
      <c r="R6639" s="3">
        <v>6.24</v>
      </c>
      <c r="S66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39" t="str">
        <f>IF(AIRBNB[[#This Row],[RUIDO(dB)]]&lt;=4,"Silencioso",IF(AIRBNB[[#This Row],[RUIDO(dB)]]&lt;=5.5,"Poco Ruidoso","Ruidoso"))</f>
        <v>Ruidoso</v>
      </c>
      <c r="U6639" t="str">
        <f>IF(AND(AIRBNB[[#This Row],[PRECIO]]&lt;50,AIRBNB[[#This Row],[MIN_NOCHES]]&gt;3),"Dentro del presupuesto","No considerar")</f>
        <v>No considerar</v>
      </c>
      <c r="V6639" t="str">
        <f>VLOOKUP(AIRBNB[[#This Row],[HOST_ID]],Super_host[],5,FALSE)</f>
        <v>Host</v>
      </c>
    </row>
    <row r="6640" spans="1:22">
      <c r="A6640" s="4">
        <v>6269968</v>
      </c>
      <c r="B6640" t="s">
        <v>8939</v>
      </c>
      <c r="C6640" s="4">
        <v>25915648</v>
      </c>
      <c r="D6640" t="s">
        <v>8940</v>
      </c>
      <c r="E6640" t="s">
        <v>8941</v>
      </c>
      <c r="F6640" s="4">
        <v>11355</v>
      </c>
      <c r="G6640" s="13" t="s">
        <v>7897</v>
      </c>
      <c r="H6640" s="13" t="s">
        <v>7918</v>
      </c>
      <c r="I6640" s="1">
        <v>4075717</v>
      </c>
      <c r="J6640" s="1">
        <v>-7382004</v>
      </c>
      <c r="K6640" t="s">
        <v>40</v>
      </c>
      <c r="L6640" s="20">
        <v>37</v>
      </c>
      <c r="M6640" s="4">
        <v>2</v>
      </c>
      <c r="N6640" s="4">
        <v>128</v>
      </c>
      <c r="O6640" s="2">
        <v>43521</v>
      </c>
      <c r="P6640" s="3">
        <v>2.5299999999999998</v>
      </c>
      <c r="Q6640" s="4">
        <v>5</v>
      </c>
      <c r="R6640" s="3">
        <v>6.24</v>
      </c>
      <c r="S66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0" t="str">
        <f>IF(AIRBNB[[#This Row],[RUIDO(dB)]]&lt;=4,"Silencioso",IF(AIRBNB[[#This Row],[RUIDO(dB)]]&lt;=5.5,"Poco Ruidoso","Ruidoso"))</f>
        <v>Ruidoso</v>
      </c>
      <c r="U6640" t="str">
        <f>IF(AND(AIRBNB[[#This Row],[PRECIO]]&lt;50,AIRBNB[[#This Row],[MIN_NOCHES]]&gt;3),"Dentro del presupuesto","No considerar")</f>
        <v>No considerar</v>
      </c>
      <c r="V6640" t="str">
        <f>VLOOKUP(AIRBNB[[#This Row],[HOST_ID]],Super_host[],5,FALSE)</f>
        <v>Host</v>
      </c>
    </row>
    <row r="6641" spans="1:22">
      <c r="A6641" s="4">
        <v>4813236</v>
      </c>
      <c r="B6641" t="s">
        <v>15447</v>
      </c>
      <c r="C6641" s="4">
        <v>24789838</v>
      </c>
      <c r="D6641" t="s">
        <v>15448</v>
      </c>
      <c r="E6641" t="s">
        <v>15449</v>
      </c>
      <c r="F6641" s="4">
        <v>11207</v>
      </c>
      <c r="G6641" s="13" t="s">
        <v>4662</v>
      </c>
      <c r="H6641" s="13" t="s">
        <v>9274</v>
      </c>
      <c r="I6641" s="1">
        <v>4068876</v>
      </c>
      <c r="J6641" s="1">
        <v>-7390824</v>
      </c>
      <c r="K6641" t="s">
        <v>40</v>
      </c>
      <c r="L6641" s="20">
        <v>37</v>
      </c>
      <c r="M6641" s="4">
        <v>17</v>
      </c>
      <c r="N6641" s="4">
        <v>0</v>
      </c>
      <c r="O6641" s="2">
        <v>42302</v>
      </c>
      <c r="P6641" s="3">
        <v>0.12</v>
      </c>
      <c r="Q6641" s="4">
        <v>1</v>
      </c>
      <c r="R6641" s="3">
        <v>6.9</v>
      </c>
      <c r="S66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1" t="str">
        <f>IF(AIRBNB[[#This Row],[RUIDO(dB)]]&lt;=4,"Silencioso",IF(AIRBNB[[#This Row],[RUIDO(dB)]]&lt;=5.5,"Poco Ruidoso","Ruidoso"))</f>
        <v>Ruidoso</v>
      </c>
      <c r="U6641" t="str">
        <f>IF(AND(AIRBNB[[#This Row],[PRECIO]]&lt;50,AIRBNB[[#This Row],[MIN_NOCHES]]&gt;3),"Dentro del presupuesto","No considerar")</f>
        <v>Dentro del presupuesto</v>
      </c>
      <c r="V6641" t="str">
        <f>VLOOKUP(AIRBNB[[#This Row],[HOST_ID]],Super_host[],5,FALSE)</f>
        <v>Host</v>
      </c>
    </row>
    <row r="6642" spans="1:22">
      <c r="A6642" s="4">
        <v>4225745</v>
      </c>
      <c r="B6642" t="s">
        <v>10839</v>
      </c>
      <c r="C6642" s="4">
        <v>21930475</v>
      </c>
      <c r="D6642" t="s">
        <v>2379</v>
      </c>
      <c r="E6642" t="s">
        <v>10840</v>
      </c>
      <c r="F6642" s="4">
        <v>11238</v>
      </c>
      <c r="G6642" s="13" t="s">
        <v>4662</v>
      </c>
      <c r="H6642" s="13" t="s">
        <v>9387</v>
      </c>
      <c r="I6642" s="1">
        <v>4068275</v>
      </c>
      <c r="J6642" s="1">
        <v>-7396542</v>
      </c>
      <c r="K6642" t="s">
        <v>5</v>
      </c>
      <c r="L6642" s="20">
        <v>37</v>
      </c>
      <c r="M6642" s="4">
        <v>2</v>
      </c>
      <c r="N6642" s="4">
        <v>7</v>
      </c>
      <c r="O6642" s="2">
        <v>43325</v>
      </c>
      <c r="P6642" s="3">
        <v>0.13</v>
      </c>
      <c r="Q6642" s="4">
        <v>1</v>
      </c>
      <c r="R6642" s="3">
        <v>6.9</v>
      </c>
      <c r="S66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2" t="str">
        <f>IF(AIRBNB[[#This Row],[RUIDO(dB)]]&lt;=4,"Silencioso",IF(AIRBNB[[#This Row],[RUIDO(dB)]]&lt;=5.5,"Poco Ruidoso","Ruidoso"))</f>
        <v>Ruidoso</v>
      </c>
      <c r="U6642" t="str">
        <f>IF(AND(AIRBNB[[#This Row],[PRECIO]]&lt;50,AIRBNB[[#This Row],[MIN_NOCHES]]&gt;3),"Dentro del presupuesto","No considerar")</f>
        <v>No considerar</v>
      </c>
      <c r="V6642" t="str">
        <f>VLOOKUP(AIRBNB[[#This Row],[HOST_ID]],Super_host[],5,FALSE)</f>
        <v>Host</v>
      </c>
    </row>
    <row r="6643" spans="1:22">
      <c r="A6643" s="4">
        <v>4504049</v>
      </c>
      <c r="B6643" t="s">
        <v>16486</v>
      </c>
      <c r="C6643" s="4">
        <v>16151285</v>
      </c>
      <c r="D6643" t="s">
        <v>5635</v>
      </c>
      <c r="E6643" t="s">
        <v>16487</v>
      </c>
      <c r="F6643" s="4">
        <v>10469</v>
      </c>
      <c r="G6643" s="13" t="s">
        <v>16360</v>
      </c>
      <c r="H6643" s="13" t="s">
        <v>16452</v>
      </c>
      <c r="I6643" s="1">
        <v>4087896</v>
      </c>
      <c r="J6643" s="1">
        <v>-7384978</v>
      </c>
      <c r="K6643" t="s">
        <v>40</v>
      </c>
      <c r="L6643" s="20">
        <v>37</v>
      </c>
      <c r="M6643" s="4">
        <v>28</v>
      </c>
      <c r="N6643" s="4">
        <v>27</v>
      </c>
      <c r="O6643" s="2">
        <v>43613</v>
      </c>
      <c r="P6643" s="3">
        <v>0.53</v>
      </c>
      <c r="Q6643" s="4">
        <v>5</v>
      </c>
      <c r="R6643" s="3">
        <v>7.84</v>
      </c>
      <c r="S66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3" t="str">
        <f>IF(AIRBNB[[#This Row],[RUIDO(dB)]]&lt;=4,"Silencioso",IF(AIRBNB[[#This Row],[RUIDO(dB)]]&lt;=5.5,"Poco Ruidoso","Ruidoso"))</f>
        <v>Ruidoso</v>
      </c>
      <c r="U6643" t="str">
        <f>IF(AND(AIRBNB[[#This Row],[PRECIO]]&lt;50,AIRBNB[[#This Row],[MIN_NOCHES]]&gt;3),"Dentro del presupuesto","No considerar")</f>
        <v>Dentro del presupuesto</v>
      </c>
      <c r="V6643" t="str">
        <f>VLOOKUP(AIRBNB[[#This Row],[HOST_ID]],Super_host[],5,FALSE)</f>
        <v>Host</v>
      </c>
    </row>
    <row r="6644" spans="1:22">
      <c r="A6644" s="4">
        <v>2473611</v>
      </c>
      <c r="B6644" t="s">
        <v>6033</v>
      </c>
      <c r="C6644" s="4">
        <v>12649246</v>
      </c>
      <c r="D6644" t="s">
        <v>1857</v>
      </c>
      <c r="E6644" t="s">
        <v>6034</v>
      </c>
      <c r="F6644" s="4">
        <v>10026</v>
      </c>
      <c r="G6644" s="13" t="s">
        <v>124</v>
      </c>
      <c r="H6644" s="13" t="s">
        <v>148</v>
      </c>
      <c r="I6644" s="1">
        <v>4080121</v>
      </c>
      <c r="J6644" s="1">
        <v>-7395002</v>
      </c>
      <c r="K6644" t="s">
        <v>40</v>
      </c>
      <c r="L6644" s="20">
        <v>37</v>
      </c>
      <c r="M6644" s="4">
        <v>2</v>
      </c>
      <c r="N6644" s="4">
        <v>173</v>
      </c>
      <c r="O6644" s="2">
        <v>43635</v>
      </c>
      <c r="P6644" s="3">
        <v>2.71</v>
      </c>
      <c r="Q6644" s="4">
        <v>1</v>
      </c>
      <c r="R6644" s="3">
        <v>5.6</v>
      </c>
      <c r="S66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4" t="str">
        <f>IF(AIRBNB[[#This Row],[RUIDO(dB)]]&lt;=4,"Silencioso",IF(AIRBNB[[#This Row],[RUIDO(dB)]]&lt;=5.5,"Poco Ruidoso","Ruidoso"))</f>
        <v>Ruidoso</v>
      </c>
      <c r="U6644" t="str">
        <f>IF(AND(AIRBNB[[#This Row],[PRECIO]]&lt;50,AIRBNB[[#This Row],[MIN_NOCHES]]&gt;3),"Dentro del presupuesto","No considerar")</f>
        <v>No considerar</v>
      </c>
      <c r="V6644" t="str">
        <f>VLOOKUP(AIRBNB[[#This Row],[HOST_ID]],Super_host[],5,FALSE)</f>
        <v>Host</v>
      </c>
    </row>
    <row r="6645" spans="1:22">
      <c r="A6645" s="4">
        <v>4728136</v>
      </c>
      <c r="B6645" t="s">
        <v>11343</v>
      </c>
      <c r="C6645" s="4">
        <v>12261576</v>
      </c>
      <c r="D6645" t="s">
        <v>11344</v>
      </c>
      <c r="E6645" t="s">
        <v>11345</v>
      </c>
      <c r="F6645" s="4">
        <v>11232</v>
      </c>
      <c r="G6645" s="13" t="s">
        <v>4662</v>
      </c>
      <c r="H6645" s="13" t="s">
        <v>9246</v>
      </c>
      <c r="I6645" s="1">
        <v>4065014</v>
      </c>
      <c r="J6645" s="1">
        <v>-7400615</v>
      </c>
      <c r="K6645" t="s">
        <v>40</v>
      </c>
      <c r="L6645" s="20">
        <v>37</v>
      </c>
      <c r="M6645" s="4">
        <v>3</v>
      </c>
      <c r="N6645" s="4">
        <v>10</v>
      </c>
      <c r="O6645" s="2">
        <v>43577</v>
      </c>
      <c r="P6645" s="3">
        <v>0.2</v>
      </c>
      <c r="Q6645" s="4">
        <v>1</v>
      </c>
      <c r="R6645" s="3">
        <v>6.9</v>
      </c>
      <c r="S66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5" t="str">
        <f>IF(AIRBNB[[#This Row],[RUIDO(dB)]]&lt;=4,"Silencioso",IF(AIRBNB[[#This Row],[RUIDO(dB)]]&lt;=5.5,"Poco Ruidoso","Ruidoso"))</f>
        <v>Ruidoso</v>
      </c>
      <c r="U6645" t="str">
        <f>IF(AND(AIRBNB[[#This Row],[PRECIO]]&lt;50,AIRBNB[[#This Row],[MIN_NOCHES]]&gt;3),"Dentro del presupuesto","No considerar")</f>
        <v>No considerar</v>
      </c>
      <c r="V6645" t="str">
        <f>VLOOKUP(AIRBNB[[#This Row],[HOST_ID]],Super_host[],5,FALSE)</f>
        <v>Host</v>
      </c>
    </row>
    <row r="6646" spans="1:22">
      <c r="A6646" s="4">
        <v>4677654</v>
      </c>
      <c r="B6646" t="s">
        <v>10676</v>
      </c>
      <c r="C6646" s="4">
        <v>10387090</v>
      </c>
      <c r="D6646" t="s">
        <v>9935</v>
      </c>
      <c r="E6646" t="s">
        <v>10677</v>
      </c>
      <c r="F6646" s="4">
        <v>11207</v>
      </c>
      <c r="G6646" s="13" t="s">
        <v>4662</v>
      </c>
      <c r="H6646" s="13" t="s">
        <v>9274</v>
      </c>
      <c r="I6646" s="1">
        <v>4068348</v>
      </c>
      <c r="J6646" s="1">
        <v>-7390817</v>
      </c>
      <c r="K6646" t="s">
        <v>40</v>
      </c>
      <c r="L6646" s="20">
        <v>37</v>
      </c>
      <c r="M6646" s="4">
        <v>30</v>
      </c>
      <c r="N6646" s="4">
        <v>6</v>
      </c>
      <c r="O6646" s="2">
        <v>42248</v>
      </c>
      <c r="P6646" s="3">
        <v>0.11</v>
      </c>
      <c r="Q6646" s="4">
        <v>1</v>
      </c>
      <c r="R6646" s="3">
        <v>6.9</v>
      </c>
      <c r="S66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6" t="str">
        <f>IF(AIRBNB[[#This Row],[RUIDO(dB)]]&lt;=4,"Silencioso",IF(AIRBNB[[#This Row],[RUIDO(dB)]]&lt;=5.5,"Poco Ruidoso","Ruidoso"))</f>
        <v>Ruidoso</v>
      </c>
      <c r="U6646" t="str">
        <f>IF(AND(AIRBNB[[#This Row],[PRECIO]]&lt;50,AIRBNB[[#This Row],[MIN_NOCHES]]&gt;3),"Dentro del presupuesto","No considerar")</f>
        <v>Dentro del presupuesto</v>
      </c>
      <c r="V6646" t="str">
        <f>VLOOKUP(AIRBNB[[#This Row],[HOST_ID]],Super_host[],5,FALSE)</f>
        <v>Host</v>
      </c>
    </row>
    <row r="6647" spans="1:22">
      <c r="A6647" s="4">
        <v>1941435</v>
      </c>
      <c r="B6647" t="s">
        <v>11582</v>
      </c>
      <c r="C6647" s="4">
        <v>9917136</v>
      </c>
      <c r="D6647" t="s">
        <v>11229</v>
      </c>
      <c r="E6647" t="s">
        <v>11583</v>
      </c>
      <c r="F6647" s="4">
        <v>11233</v>
      </c>
      <c r="G6647" s="13" t="s">
        <v>4662</v>
      </c>
      <c r="H6647" s="13" t="s">
        <v>9230</v>
      </c>
      <c r="I6647" s="1">
        <v>4067769</v>
      </c>
      <c r="J6647" s="1">
        <v>-7392303</v>
      </c>
      <c r="K6647" t="s">
        <v>40</v>
      </c>
      <c r="L6647" s="20">
        <v>37</v>
      </c>
      <c r="M6647" s="4">
        <v>25</v>
      </c>
      <c r="N6647" s="4">
        <v>16</v>
      </c>
      <c r="O6647" s="2">
        <v>43440</v>
      </c>
      <c r="P6647" s="3">
        <v>0.24</v>
      </c>
      <c r="Q6647" s="4">
        <v>1</v>
      </c>
      <c r="R6647" s="3">
        <v>6.9</v>
      </c>
      <c r="S66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7" t="str">
        <f>IF(AIRBNB[[#This Row],[RUIDO(dB)]]&lt;=4,"Silencioso",IF(AIRBNB[[#This Row],[RUIDO(dB)]]&lt;=5.5,"Poco Ruidoso","Ruidoso"))</f>
        <v>Ruidoso</v>
      </c>
      <c r="U6647" t="str">
        <f>IF(AND(AIRBNB[[#This Row],[PRECIO]]&lt;50,AIRBNB[[#This Row],[MIN_NOCHES]]&gt;3),"Dentro del presupuesto","No considerar")</f>
        <v>Dentro del presupuesto</v>
      </c>
      <c r="V6647" t="str">
        <f>VLOOKUP(AIRBNB[[#This Row],[HOST_ID]],Super_host[],5,FALSE)</f>
        <v>Host</v>
      </c>
    </row>
    <row r="6648" spans="1:22">
      <c r="A6648" s="4">
        <v>1818420</v>
      </c>
      <c r="B6648" t="s">
        <v>13136</v>
      </c>
      <c r="C6648" s="4">
        <v>9522524</v>
      </c>
      <c r="D6648" t="s">
        <v>227</v>
      </c>
      <c r="E6648" t="s">
        <v>13137</v>
      </c>
      <c r="F6648" s="4">
        <v>11236</v>
      </c>
      <c r="G6648" s="13" t="s">
        <v>4662</v>
      </c>
      <c r="H6648" s="13" t="s">
        <v>11075</v>
      </c>
      <c r="I6648" s="1">
        <v>4064738</v>
      </c>
      <c r="J6648" s="1">
        <v>-7389163</v>
      </c>
      <c r="K6648" t="s">
        <v>40</v>
      </c>
      <c r="L6648" s="20">
        <v>37</v>
      </c>
      <c r="M6648" s="4">
        <v>5</v>
      </c>
      <c r="N6648" s="4">
        <v>54</v>
      </c>
      <c r="O6648" s="2">
        <v>43649</v>
      </c>
      <c r="P6648" s="3">
        <v>0.78</v>
      </c>
      <c r="Q6648" s="4">
        <v>1</v>
      </c>
      <c r="R6648" s="3">
        <v>6.9</v>
      </c>
      <c r="S66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8" t="str">
        <f>IF(AIRBNB[[#This Row],[RUIDO(dB)]]&lt;=4,"Silencioso",IF(AIRBNB[[#This Row],[RUIDO(dB)]]&lt;=5.5,"Poco Ruidoso","Ruidoso"))</f>
        <v>Ruidoso</v>
      </c>
      <c r="U6648" t="str">
        <f>IF(AND(AIRBNB[[#This Row],[PRECIO]]&lt;50,AIRBNB[[#This Row],[MIN_NOCHES]]&gt;3),"Dentro del presupuesto","No considerar")</f>
        <v>Dentro del presupuesto</v>
      </c>
      <c r="V6648" t="str">
        <f>VLOOKUP(AIRBNB[[#This Row],[HOST_ID]],Super_host[],5,FALSE)</f>
        <v>Host</v>
      </c>
    </row>
    <row r="6649" spans="1:22">
      <c r="A6649" s="4">
        <v>6450118</v>
      </c>
      <c r="B6649" t="s">
        <v>13930</v>
      </c>
      <c r="C6649" s="4">
        <v>9522524</v>
      </c>
      <c r="D6649" t="s">
        <v>227</v>
      </c>
      <c r="E6649" t="s">
        <v>13931</v>
      </c>
      <c r="F6649" s="4">
        <v>11236</v>
      </c>
      <c r="G6649" s="13" t="s">
        <v>4662</v>
      </c>
      <c r="H6649" s="13" t="s">
        <v>11075</v>
      </c>
      <c r="I6649" s="1">
        <v>4064548</v>
      </c>
      <c r="J6649" s="1">
        <v>-738949</v>
      </c>
      <c r="K6649" t="s">
        <v>40</v>
      </c>
      <c r="L6649" s="20">
        <v>37</v>
      </c>
      <c r="M6649" s="4">
        <v>5</v>
      </c>
      <c r="N6649" s="4">
        <v>72</v>
      </c>
      <c r="O6649" s="2">
        <v>43613</v>
      </c>
      <c r="P6649" s="3">
        <v>1.43</v>
      </c>
      <c r="Q6649" s="4">
        <v>1</v>
      </c>
      <c r="R6649" s="3">
        <v>6.9</v>
      </c>
      <c r="S66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49" t="str">
        <f>IF(AIRBNB[[#This Row],[RUIDO(dB)]]&lt;=4,"Silencioso",IF(AIRBNB[[#This Row],[RUIDO(dB)]]&lt;=5.5,"Poco Ruidoso","Ruidoso"))</f>
        <v>Ruidoso</v>
      </c>
      <c r="U6649" t="str">
        <f>IF(AND(AIRBNB[[#This Row],[PRECIO]]&lt;50,AIRBNB[[#This Row],[MIN_NOCHES]]&gt;3),"Dentro del presupuesto","No considerar")</f>
        <v>Dentro del presupuesto</v>
      </c>
      <c r="V6649" t="str">
        <f>VLOOKUP(AIRBNB[[#This Row],[HOST_ID]],Super_host[],5,FALSE)</f>
        <v>Host</v>
      </c>
    </row>
    <row r="6650" spans="1:22">
      <c r="A6650" s="4">
        <v>3060745</v>
      </c>
      <c r="B6650" t="s">
        <v>398</v>
      </c>
      <c r="C6650" s="4">
        <v>7101220</v>
      </c>
      <c r="D6650" t="s">
        <v>399</v>
      </c>
      <c r="E6650" t="s">
        <v>400</v>
      </c>
      <c r="F6650" s="4">
        <v>10029</v>
      </c>
      <c r="G6650" s="13" t="s">
        <v>124</v>
      </c>
      <c r="H6650" s="13" t="s">
        <v>219</v>
      </c>
      <c r="I6650" s="1">
        <v>4079245</v>
      </c>
      <c r="J6650" s="1">
        <v>-7394563</v>
      </c>
      <c r="K6650" t="s">
        <v>40</v>
      </c>
      <c r="L6650" s="20">
        <v>37</v>
      </c>
      <c r="M6650" s="4">
        <v>30</v>
      </c>
      <c r="N6650" s="4">
        <v>1</v>
      </c>
      <c r="O6650" s="2">
        <v>42216</v>
      </c>
      <c r="P6650" s="3">
        <v>0.02</v>
      </c>
      <c r="Q6650" s="4">
        <v>1</v>
      </c>
      <c r="R6650" s="3">
        <v>5.6</v>
      </c>
      <c r="S66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0" t="str">
        <f>IF(AIRBNB[[#This Row],[RUIDO(dB)]]&lt;=4,"Silencioso",IF(AIRBNB[[#This Row],[RUIDO(dB)]]&lt;=5.5,"Poco Ruidoso","Ruidoso"))</f>
        <v>Ruidoso</v>
      </c>
      <c r="U6650" t="str">
        <f>IF(AND(AIRBNB[[#This Row],[PRECIO]]&lt;50,AIRBNB[[#This Row],[MIN_NOCHES]]&gt;3),"Dentro del presupuesto","No considerar")</f>
        <v>Dentro del presupuesto</v>
      </c>
      <c r="V6650" t="str">
        <f>VLOOKUP(AIRBNB[[#This Row],[HOST_ID]],Super_host[],5,FALSE)</f>
        <v>Host</v>
      </c>
    </row>
    <row r="6651" spans="1:22">
      <c r="A6651" s="4">
        <v>5298458</v>
      </c>
      <c r="B6651" t="s">
        <v>1170</v>
      </c>
      <c r="C6651" s="4">
        <v>2730883</v>
      </c>
      <c r="D6651" t="s">
        <v>1171</v>
      </c>
      <c r="E6651" t="s">
        <v>1172</v>
      </c>
      <c r="F6651" s="4">
        <v>10040</v>
      </c>
      <c r="G6651" s="13" t="s">
        <v>124</v>
      </c>
      <c r="H6651" s="13" t="s">
        <v>125</v>
      </c>
      <c r="I6651" s="1">
        <v>4085341</v>
      </c>
      <c r="J6651" s="1">
        <v>-7393181</v>
      </c>
      <c r="K6651" t="s">
        <v>5</v>
      </c>
      <c r="L6651" s="20">
        <v>37</v>
      </c>
      <c r="M6651" s="4">
        <v>30</v>
      </c>
      <c r="N6651" s="4">
        <v>3</v>
      </c>
      <c r="O6651" s="2">
        <v>43095</v>
      </c>
      <c r="P6651" s="3">
        <v>0.06</v>
      </c>
      <c r="Q6651" s="4">
        <v>1</v>
      </c>
      <c r="R6651" s="3">
        <v>5.6</v>
      </c>
      <c r="S66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1" t="str">
        <f>IF(AIRBNB[[#This Row],[RUIDO(dB)]]&lt;=4,"Silencioso",IF(AIRBNB[[#This Row],[RUIDO(dB)]]&lt;=5.5,"Poco Ruidoso","Ruidoso"))</f>
        <v>Ruidoso</v>
      </c>
      <c r="U6651" t="str">
        <f>IF(AND(AIRBNB[[#This Row],[PRECIO]]&lt;50,AIRBNB[[#This Row],[MIN_NOCHES]]&gt;3),"Dentro del presupuesto","No considerar")</f>
        <v>Dentro del presupuesto</v>
      </c>
      <c r="V6651" t="str">
        <f>VLOOKUP(AIRBNB[[#This Row],[HOST_ID]],Super_host[],5,FALSE)</f>
        <v>Host</v>
      </c>
    </row>
    <row r="6652" spans="1:22">
      <c r="A6652" s="4">
        <v>4296710</v>
      </c>
      <c r="B6652" t="s">
        <v>16538</v>
      </c>
      <c r="C6652" s="4">
        <v>1260921</v>
      </c>
      <c r="D6652" t="s">
        <v>9929</v>
      </c>
      <c r="E6652" t="s">
        <v>16539</v>
      </c>
      <c r="F6652" s="4">
        <v>10468</v>
      </c>
      <c r="G6652" s="13" t="s">
        <v>16360</v>
      </c>
      <c r="H6652" s="13" t="s">
        <v>16409</v>
      </c>
      <c r="I6652" s="1">
        <v>4086809</v>
      </c>
      <c r="J6652" s="1">
        <v>-7390201</v>
      </c>
      <c r="K6652" t="s">
        <v>40</v>
      </c>
      <c r="L6652" s="20">
        <v>37</v>
      </c>
      <c r="M6652" s="4">
        <v>2</v>
      </c>
      <c r="N6652" s="4">
        <v>63</v>
      </c>
      <c r="O6652" s="2">
        <v>43640</v>
      </c>
      <c r="P6652" s="3">
        <v>1.1499999999999999</v>
      </c>
      <c r="Q6652" s="4">
        <v>5</v>
      </c>
      <c r="R6652" s="3">
        <v>7.84</v>
      </c>
      <c r="S66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2" t="str">
        <f>IF(AIRBNB[[#This Row],[RUIDO(dB)]]&lt;=4,"Silencioso",IF(AIRBNB[[#This Row],[RUIDO(dB)]]&lt;=5.5,"Poco Ruidoso","Ruidoso"))</f>
        <v>Ruidoso</v>
      </c>
      <c r="U6652" t="str">
        <f>IF(AND(AIRBNB[[#This Row],[PRECIO]]&lt;50,AIRBNB[[#This Row],[MIN_NOCHES]]&gt;3),"Dentro del presupuesto","No considerar")</f>
        <v>No considerar</v>
      </c>
      <c r="V6652" t="str">
        <f>VLOOKUP(AIRBNB[[#This Row],[HOST_ID]],Super_host[],5,FALSE)</f>
        <v>Host</v>
      </c>
    </row>
    <row r="6653" spans="1:22">
      <c r="A6653" s="4">
        <v>169306</v>
      </c>
      <c r="B6653" t="s">
        <v>16540</v>
      </c>
      <c r="C6653" s="4">
        <v>806214</v>
      </c>
      <c r="D6653" t="s">
        <v>217</v>
      </c>
      <c r="E6653" t="s">
        <v>16541</v>
      </c>
      <c r="F6653" s="4">
        <v>10453</v>
      </c>
      <c r="G6653" s="13" t="s">
        <v>16360</v>
      </c>
      <c r="H6653" s="13" t="s">
        <v>16542</v>
      </c>
      <c r="I6653" s="1">
        <v>4085811</v>
      </c>
      <c r="J6653" s="1">
        <v>-7390675</v>
      </c>
      <c r="K6653" t="s">
        <v>40</v>
      </c>
      <c r="L6653" s="20">
        <v>37</v>
      </c>
      <c r="M6653" s="4">
        <v>4</v>
      </c>
      <c r="N6653" s="4">
        <v>117</v>
      </c>
      <c r="O6653" s="2">
        <v>43606</v>
      </c>
      <c r="P6653" s="3">
        <v>1.21</v>
      </c>
      <c r="Q6653" s="4">
        <v>5</v>
      </c>
      <c r="R6653" s="3">
        <v>7.84</v>
      </c>
      <c r="S66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3" t="str">
        <f>IF(AIRBNB[[#This Row],[RUIDO(dB)]]&lt;=4,"Silencioso",IF(AIRBNB[[#This Row],[RUIDO(dB)]]&lt;=5.5,"Poco Ruidoso","Ruidoso"))</f>
        <v>Ruidoso</v>
      </c>
      <c r="U6653" t="str">
        <f>IF(AND(AIRBNB[[#This Row],[PRECIO]]&lt;50,AIRBNB[[#This Row],[MIN_NOCHES]]&gt;3),"Dentro del presupuesto","No considerar")</f>
        <v>Dentro del presupuesto</v>
      </c>
      <c r="V6653" t="str">
        <f>VLOOKUP(AIRBNB[[#This Row],[HOST_ID]],Super_host[],5,FALSE)</f>
        <v>SUPERHOST</v>
      </c>
    </row>
    <row r="6654" spans="1:22">
      <c r="A6654" s="4">
        <v>62787</v>
      </c>
      <c r="B6654" t="s">
        <v>96</v>
      </c>
      <c r="C6654" s="4">
        <v>303939</v>
      </c>
      <c r="D6654" t="s">
        <v>89</v>
      </c>
      <c r="E6654" t="s">
        <v>97</v>
      </c>
      <c r="F6654" s="4">
        <v>10301</v>
      </c>
      <c r="G6654" s="13" t="s">
        <v>3</v>
      </c>
      <c r="H6654" s="13" t="s">
        <v>51</v>
      </c>
      <c r="I6654" s="1">
        <v>4063518</v>
      </c>
      <c r="J6654" s="1">
        <v>-7408546</v>
      </c>
      <c r="K6654" t="s">
        <v>40</v>
      </c>
      <c r="L6654" s="20">
        <v>37</v>
      </c>
      <c r="M6654" s="4">
        <v>2</v>
      </c>
      <c r="N6654" s="4">
        <v>177</v>
      </c>
      <c r="O6654" s="2">
        <v>43648</v>
      </c>
      <c r="P6654" s="3">
        <v>1.71</v>
      </c>
      <c r="Q6654" s="4">
        <v>1</v>
      </c>
      <c r="R6654" s="3">
        <v>5.19</v>
      </c>
      <c r="S6654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654" t="str">
        <f>IF(AIRBNB[[#This Row],[RUIDO(dB)]]&lt;=4,"Silencioso",IF(AIRBNB[[#This Row],[RUIDO(dB)]]&lt;=5.5,"Poco Ruidoso","Ruidoso"))</f>
        <v>Poco Ruidoso</v>
      </c>
      <c r="U6654" t="str">
        <f>IF(AND(AIRBNB[[#This Row],[PRECIO]]&lt;50,AIRBNB[[#This Row],[MIN_NOCHES]]&gt;3),"Dentro del presupuesto","No considerar")</f>
        <v>No considerar</v>
      </c>
      <c r="V6654" t="str">
        <f>VLOOKUP(AIRBNB[[#This Row],[HOST_ID]],Super_host[],5,FALSE)</f>
        <v>Host</v>
      </c>
    </row>
    <row r="6655" spans="1:22">
      <c r="A6655" s="4">
        <v>62461</v>
      </c>
      <c r="B6655" t="s">
        <v>88</v>
      </c>
      <c r="C6655" s="4">
        <v>303939</v>
      </c>
      <c r="D6655" t="s">
        <v>89</v>
      </c>
      <c r="E6655" t="s">
        <v>90</v>
      </c>
      <c r="F6655" s="4">
        <v>10301</v>
      </c>
      <c r="G6655" s="13" t="s">
        <v>3</v>
      </c>
      <c r="H6655" s="13" t="s">
        <v>51</v>
      </c>
      <c r="I6655" s="1">
        <v>4063627</v>
      </c>
      <c r="J6655" s="1">
        <v>-7408543</v>
      </c>
      <c r="K6655" t="s">
        <v>40</v>
      </c>
      <c r="L6655" s="20">
        <v>37</v>
      </c>
      <c r="M6655" s="4">
        <v>2</v>
      </c>
      <c r="N6655" s="4">
        <v>147</v>
      </c>
      <c r="O6655" s="2">
        <v>43626</v>
      </c>
      <c r="P6655" s="3">
        <v>1.44</v>
      </c>
      <c r="Q6655" s="4">
        <v>1</v>
      </c>
      <c r="R6655" s="3">
        <v>5.19</v>
      </c>
      <c r="S6655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655" t="str">
        <f>IF(AIRBNB[[#This Row],[RUIDO(dB)]]&lt;=4,"Silencioso",IF(AIRBNB[[#This Row],[RUIDO(dB)]]&lt;=5.5,"Poco Ruidoso","Ruidoso"))</f>
        <v>Poco Ruidoso</v>
      </c>
      <c r="U6655" t="str">
        <f>IF(AND(AIRBNB[[#This Row],[PRECIO]]&lt;50,AIRBNB[[#This Row],[MIN_NOCHES]]&gt;3),"Dentro del presupuesto","No considerar")</f>
        <v>No considerar</v>
      </c>
      <c r="V6655" t="str">
        <f>VLOOKUP(AIRBNB[[#This Row],[HOST_ID]],Super_host[],5,FALSE)</f>
        <v>Host</v>
      </c>
    </row>
    <row r="6656" spans="1:22">
      <c r="A6656" s="4">
        <v>60666</v>
      </c>
      <c r="B6656" t="s">
        <v>5573</v>
      </c>
      <c r="C6656" s="4">
        <v>256161</v>
      </c>
      <c r="D6656" t="s">
        <v>5090</v>
      </c>
      <c r="E6656" t="s">
        <v>5574</v>
      </c>
      <c r="F6656" s="4">
        <v>10027</v>
      </c>
      <c r="G6656" s="13" t="s">
        <v>124</v>
      </c>
      <c r="H6656" s="13" t="s">
        <v>148</v>
      </c>
      <c r="I6656" s="1">
        <v>408118</v>
      </c>
      <c r="J6656" s="1">
        <v>-7394434</v>
      </c>
      <c r="K6656" t="s">
        <v>40</v>
      </c>
      <c r="L6656" s="20">
        <v>37</v>
      </c>
      <c r="M6656" s="4">
        <v>1</v>
      </c>
      <c r="N6656" s="4">
        <v>189</v>
      </c>
      <c r="O6656" s="2">
        <v>43627</v>
      </c>
      <c r="P6656" s="3">
        <v>1.82</v>
      </c>
      <c r="Q6656" s="4">
        <v>1</v>
      </c>
      <c r="R6656" s="3">
        <v>5.6</v>
      </c>
      <c r="S66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6" t="str">
        <f>IF(AIRBNB[[#This Row],[RUIDO(dB)]]&lt;=4,"Silencioso",IF(AIRBNB[[#This Row],[RUIDO(dB)]]&lt;=5.5,"Poco Ruidoso","Ruidoso"))</f>
        <v>Ruidoso</v>
      </c>
      <c r="U6656" t="str">
        <f>IF(AND(AIRBNB[[#This Row],[PRECIO]]&lt;50,AIRBNB[[#This Row],[MIN_NOCHES]]&gt;3),"Dentro del presupuesto","No considerar")</f>
        <v>No considerar</v>
      </c>
      <c r="V6656" t="str">
        <f>VLOOKUP(AIRBNB[[#This Row],[HOST_ID]],Super_host[],5,FALSE)</f>
        <v>Host</v>
      </c>
    </row>
    <row r="6657" spans="1:22">
      <c r="A6657" s="4">
        <v>6541532</v>
      </c>
      <c r="B6657" t="s">
        <v>6363</v>
      </c>
      <c r="C6657" s="4">
        <v>33975302</v>
      </c>
      <c r="D6657" t="s">
        <v>6364</v>
      </c>
      <c r="E6657" t="s">
        <v>6365</v>
      </c>
      <c r="F6657" s="4">
        <v>10025</v>
      </c>
      <c r="G6657" s="13" t="s">
        <v>124</v>
      </c>
      <c r="H6657" s="13" t="s">
        <v>168</v>
      </c>
      <c r="I6657" s="1">
        <v>4079909</v>
      </c>
      <c r="J6657" s="1">
        <v>-739602</v>
      </c>
      <c r="K6657" t="s">
        <v>40</v>
      </c>
      <c r="L6657" s="20">
        <v>36</v>
      </c>
      <c r="M6657" s="4">
        <v>1</v>
      </c>
      <c r="N6657" s="4">
        <v>185</v>
      </c>
      <c r="O6657" s="2">
        <v>43653</v>
      </c>
      <c r="P6657" s="3">
        <v>3.71</v>
      </c>
      <c r="Q6657" s="4">
        <v>1</v>
      </c>
      <c r="R6657" s="3">
        <v>5.6</v>
      </c>
      <c r="S66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7" t="str">
        <f>IF(AIRBNB[[#This Row],[RUIDO(dB)]]&lt;=4,"Silencioso",IF(AIRBNB[[#This Row],[RUIDO(dB)]]&lt;=5.5,"Poco Ruidoso","Ruidoso"))</f>
        <v>Ruidoso</v>
      </c>
      <c r="U6657" t="str">
        <f>IF(AND(AIRBNB[[#This Row],[PRECIO]]&lt;50,AIRBNB[[#This Row],[MIN_NOCHES]]&gt;3),"Dentro del presupuesto","No considerar")</f>
        <v>No considerar</v>
      </c>
      <c r="V6657" t="str">
        <f>VLOOKUP(AIRBNB[[#This Row],[HOST_ID]],Super_host[],5,FALSE)</f>
        <v>Host</v>
      </c>
    </row>
    <row r="6658" spans="1:22">
      <c r="A6658" s="4">
        <v>5663222</v>
      </c>
      <c r="B6658" t="s">
        <v>6455</v>
      </c>
      <c r="C6658" s="4">
        <v>29358602</v>
      </c>
      <c r="D6658" t="s">
        <v>6456</v>
      </c>
      <c r="E6658" t="s">
        <v>6457</v>
      </c>
      <c r="F6658" s="4">
        <v>10027</v>
      </c>
      <c r="G6658" s="13" t="s">
        <v>124</v>
      </c>
      <c r="H6658" s="13" t="s">
        <v>148</v>
      </c>
      <c r="I6658" s="1">
        <v>4080663</v>
      </c>
      <c r="J6658" s="1">
        <v>-7394991</v>
      </c>
      <c r="K6658" t="s">
        <v>40</v>
      </c>
      <c r="L6658" s="20">
        <v>36</v>
      </c>
      <c r="M6658" s="4">
        <v>1</v>
      </c>
      <c r="N6658" s="4">
        <v>151</v>
      </c>
      <c r="O6658" s="2">
        <v>43646</v>
      </c>
      <c r="P6658" s="3">
        <v>4.42</v>
      </c>
      <c r="Q6658" s="4">
        <v>1</v>
      </c>
      <c r="R6658" s="3">
        <v>5.6</v>
      </c>
      <c r="S66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8" t="str">
        <f>IF(AIRBNB[[#This Row],[RUIDO(dB)]]&lt;=4,"Silencioso",IF(AIRBNB[[#This Row],[RUIDO(dB)]]&lt;=5.5,"Poco Ruidoso","Ruidoso"))</f>
        <v>Ruidoso</v>
      </c>
      <c r="U6658" t="str">
        <f>IF(AND(AIRBNB[[#This Row],[PRECIO]]&lt;50,AIRBNB[[#This Row],[MIN_NOCHES]]&gt;3),"Dentro del presupuesto","No considerar")</f>
        <v>No considerar</v>
      </c>
      <c r="V6658" t="str">
        <f>VLOOKUP(AIRBNB[[#This Row],[HOST_ID]],Super_host[],5,FALSE)</f>
        <v>Host</v>
      </c>
    </row>
    <row r="6659" spans="1:22">
      <c r="A6659" s="4">
        <v>5848515</v>
      </c>
      <c r="B6659" t="s">
        <v>1601</v>
      </c>
      <c r="C6659" s="4">
        <v>28252018</v>
      </c>
      <c r="D6659" t="s">
        <v>1602</v>
      </c>
      <c r="E6659" t="s">
        <v>1603</v>
      </c>
      <c r="F6659" s="4">
        <v>10014</v>
      </c>
      <c r="G6659" s="13" t="s">
        <v>124</v>
      </c>
      <c r="H6659" s="13" t="s">
        <v>140</v>
      </c>
      <c r="I6659" s="1">
        <v>4073379</v>
      </c>
      <c r="J6659" s="1">
        <v>-7400422</v>
      </c>
      <c r="K6659" t="s">
        <v>40</v>
      </c>
      <c r="L6659" s="20">
        <v>36</v>
      </c>
      <c r="M6659" s="4">
        <v>1</v>
      </c>
      <c r="N6659" s="4">
        <v>5</v>
      </c>
      <c r="O6659" s="2">
        <v>42303</v>
      </c>
      <c r="P6659" s="3">
        <v>0.1</v>
      </c>
      <c r="Q6659" s="4">
        <v>1</v>
      </c>
      <c r="R6659" s="3">
        <v>5.6</v>
      </c>
      <c r="S66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59" t="str">
        <f>IF(AIRBNB[[#This Row],[RUIDO(dB)]]&lt;=4,"Silencioso",IF(AIRBNB[[#This Row],[RUIDO(dB)]]&lt;=5.5,"Poco Ruidoso","Ruidoso"))</f>
        <v>Ruidoso</v>
      </c>
      <c r="U6659" t="str">
        <f>IF(AND(AIRBNB[[#This Row],[PRECIO]]&lt;50,AIRBNB[[#This Row],[MIN_NOCHES]]&gt;3),"Dentro del presupuesto","No considerar")</f>
        <v>No considerar</v>
      </c>
      <c r="V6659" t="str">
        <f>VLOOKUP(AIRBNB[[#This Row],[HOST_ID]],Super_host[],5,FALSE)</f>
        <v>Host</v>
      </c>
    </row>
    <row r="6660" spans="1:22">
      <c r="A6660" s="4">
        <v>5227024</v>
      </c>
      <c r="B6660" t="s">
        <v>4930</v>
      </c>
      <c r="C6660" s="4">
        <v>27046912</v>
      </c>
      <c r="D6660" t="s">
        <v>4931</v>
      </c>
      <c r="E6660" t="s">
        <v>4932</v>
      </c>
      <c r="F6660" s="4">
        <v>10026</v>
      </c>
      <c r="G6660" s="13" t="s">
        <v>124</v>
      </c>
      <c r="H6660" s="13" t="s">
        <v>148</v>
      </c>
      <c r="I6660" s="1">
        <v>4080669</v>
      </c>
      <c r="J6660" s="1">
        <v>-7395655</v>
      </c>
      <c r="K6660" t="s">
        <v>40</v>
      </c>
      <c r="L6660" s="20">
        <v>36</v>
      </c>
      <c r="M6660" s="4">
        <v>4</v>
      </c>
      <c r="N6660" s="4">
        <v>56</v>
      </c>
      <c r="O6660" s="2">
        <v>43636</v>
      </c>
      <c r="P6660" s="3">
        <v>1.07</v>
      </c>
      <c r="Q6660" s="4">
        <v>1</v>
      </c>
      <c r="R6660" s="3">
        <v>5.6</v>
      </c>
      <c r="S66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0" t="str">
        <f>IF(AIRBNB[[#This Row],[RUIDO(dB)]]&lt;=4,"Silencioso",IF(AIRBNB[[#This Row],[RUIDO(dB)]]&lt;=5.5,"Poco Ruidoso","Ruidoso"))</f>
        <v>Ruidoso</v>
      </c>
      <c r="U6660" t="str">
        <f>IF(AND(AIRBNB[[#This Row],[PRECIO]]&lt;50,AIRBNB[[#This Row],[MIN_NOCHES]]&gt;3),"Dentro del presupuesto","No considerar")</f>
        <v>Dentro del presupuesto</v>
      </c>
      <c r="V6660" t="str">
        <f>VLOOKUP(AIRBNB[[#This Row],[HOST_ID]],Super_host[],5,FALSE)</f>
        <v>Host</v>
      </c>
    </row>
    <row r="6661" spans="1:22">
      <c r="A6661" s="4">
        <v>5060771</v>
      </c>
      <c r="B6661" t="s">
        <v>538</v>
      </c>
      <c r="C6661" s="4">
        <v>26133955</v>
      </c>
      <c r="D6661" t="s">
        <v>1</v>
      </c>
      <c r="E6661" t="s">
        <v>539</v>
      </c>
      <c r="F6661" s="4">
        <v>10014</v>
      </c>
      <c r="G6661" s="13" t="s">
        <v>124</v>
      </c>
      <c r="H6661" s="13" t="s">
        <v>140</v>
      </c>
      <c r="I6661" s="1">
        <v>4073345</v>
      </c>
      <c r="J6661" s="1">
        <v>-7400302</v>
      </c>
      <c r="K6661" t="s">
        <v>40</v>
      </c>
      <c r="L6661" s="20">
        <v>36</v>
      </c>
      <c r="M6661" s="4">
        <v>1</v>
      </c>
      <c r="N6661" s="4">
        <v>1</v>
      </c>
      <c r="O6661" s="2">
        <v>42481</v>
      </c>
      <c r="P6661" s="3">
        <v>0.03</v>
      </c>
      <c r="Q6661" s="4">
        <v>1</v>
      </c>
      <c r="R6661" s="3">
        <v>5.6</v>
      </c>
      <c r="S66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1" t="str">
        <f>IF(AIRBNB[[#This Row],[RUIDO(dB)]]&lt;=4,"Silencioso",IF(AIRBNB[[#This Row],[RUIDO(dB)]]&lt;=5.5,"Poco Ruidoso","Ruidoso"))</f>
        <v>Ruidoso</v>
      </c>
      <c r="U6661" t="str">
        <f>IF(AND(AIRBNB[[#This Row],[PRECIO]]&lt;50,AIRBNB[[#This Row],[MIN_NOCHES]]&gt;3),"Dentro del presupuesto","No considerar")</f>
        <v>No considerar</v>
      </c>
      <c r="V6661" t="str">
        <f>VLOOKUP(AIRBNB[[#This Row],[HOST_ID]],Super_host[],5,FALSE)</f>
        <v>Host</v>
      </c>
    </row>
    <row r="6662" spans="1:22">
      <c r="A6662" s="4">
        <v>4192400</v>
      </c>
      <c r="B6662" t="s">
        <v>15323</v>
      </c>
      <c r="C6662" s="4">
        <v>21751476</v>
      </c>
      <c r="D6662" t="s">
        <v>1081</v>
      </c>
      <c r="E6662" t="s">
        <v>15324</v>
      </c>
      <c r="F6662" s="4">
        <v>11237</v>
      </c>
      <c r="G6662" s="13" t="s">
        <v>4662</v>
      </c>
      <c r="H6662" s="13" t="s">
        <v>9274</v>
      </c>
      <c r="I6662" s="1">
        <v>4069233</v>
      </c>
      <c r="J6662" s="1">
        <v>-7390579</v>
      </c>
      <c r="K6662" t="s">
        <v>40</v>
      </c>
      <c r="L6662" s="20">
        <v>36</v>
      </c>
      <c r="M6662" s="4">
        <v>1</v>
      </c>
      <c r="N6662" s="4">
        <v>360</v>
      </c>
      <c r="O6662" s="2">
        <v>43653</v>
      </c>
      <c r="P6662" s="3">
        <v>6.22</v>
      </c>
      <c r="Q6662" s="4">
        <v>1</v>
      </c>
      <c r="R6662" s="3">
        <v>6.9</v>
      </c>
      <c r="S66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2" t="str">
        <f>IF(AIRBNB[[#This Row],[RUIDO(dB)]]&lt;=4,"Silencioso",IF(AIRBNB[[#This Row],[RUIDO(dB)]]&lt;=5.5,"Poco Ruidoso","Ruidoso"))</f>
        <v>Ruidoso</v>
      </c>
      <c r="U6662" t="str">
        <f>IF(AND(AIRBNB[[#This Row],[PRECIO]]&lt;50,AIRBNB[[#This Row],[MIN_NOCHES]]&gt;3),"Dentro del presupuesto","No considerar")</f>
        <v>No considerar</v>
      </c>
      <c r="V6662" t="str">
        <f>VLOOKUP(AIRBNB[[#This Row],[HOST_ID]],Super_host[],5,FALSE)</f>
        <v>Host</v>
      </c>
    </row>
    <row r="6663" spans="1:22">
      <c r="A6663" s="4">
        <v>4016791</v>
      </c>
      <c r="B6663" t="s">
        <v>2541</v>
      </c>
      <c r="C6663" s="4">
        <v>20827756</v>
      </c>
      <c r="D6663" t="s">
        <v>177</v>
      </c>
      <c r="E6663" t="s">
        <v>2542</v>
      </c>
      <c r="F6663" s="4">
        <v>10033</v>
      </c>
      <c r="G6663" s="13" t="s">
        <v>124</v>
      </c>
      <c r="H6663" s="13" t="s">
        <v>125</v>
      </c>
      <c r="I6663" s="1">
        <v>4084787</v>
      </c>
      <c r="J6663" s="1">
        <v>-7393306</v>
      </c>
      <c r="K6663" t="s">
        <v>40</v>
      </c>
      <c r="L6663" s="20">
        <v>36</v>
      </c>
      <c r="M6663" s="4">
        <v>2</v>
      </c>
      <c r="N6663" s="4">
        <v>10</v>
      </c>
      <c r="O6663" s="2">
        <v>43009</v>
      </c>
      <c r="P6663" s="3">
        <v>0.2</v>
      </c>
      <c r="Q6663" s="4">
        <v>1</v>
      </c>
      <c r="R6663" s="3">
        <v>5.6</v>
      </c>
      <c r="S66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3" t="str">
        <f>IF(AIRBNB[[#This Row],[RUIDO(dB)]]&lt;=4,"Silencioso",IF(AIRBNB[[#This Row],[RUIDO(dB)]]&lt;=5.5,"Poco Ruidoso","Ruidoso"))</f>
        <v>Ruidoso</v>
      </c>
      <c r="U6663" t="str">
        <f>IF(AND(AIRBNB[[#This Row],[PRECIO]]&lt;50,AIRBNB[[#This Row],[MIN_NOCHES]]&gt;3),"Dentro del presupuesto","No considerar")</f>
        <v>No considerar</v>
      </c>
      <c r="V6663" t="str">
        <f>VLOOKUP(AIRBNB[[#This Row],[HOST_ID]],Super_host[],5,FALSE)</f>
        <v>Host</v>
      </c>
    </row>
    <row r="6664" spans="1:22">
      <c r="A6664" s="4">
        <v>6432836</v>
      </c>
      <c r="B6664" t="s">
        <v>287</v>
      </c>
      <c r="C6664" s="4">
        <v>19251040</v>
      </c>
      <c r="D6664" t="s">
        <v>288</v>
      </c>
      <c r="E6664" t="s">
        <v>289</v>
      </c>
      <c r="F6664" s="4">
        <v>10025</v>
      </c>
      <c r="G6664" s="13" t="s">
        <v>124</v>
      </c>
      <c r="H6664" s="13" t="s">
        <v>168</v>
      </c>
      <c r="I6664" s="1">
        <v>4079275</v>
      </c>
      <c r="J6664" s="1">
        <v>-7397199</v>
      </c>
      <c r="K6664" t="s">
        <v>40</v>
      </c>
      <c r="L6664" s="20">
        <v>36</v>
      </c>
      <c r="M6664" s="4">
        <v>3</v>
      </c>
      <c r="N6664" s="4">
        <v>1</v>
      </c>
      <c r="O6664" s="2">
        <v>42166</v>
      </c>
      <c r="P6664" s="3">
        <v>0.02</v>
      </c>
      <c r="Q6664" s="4">
        <v>1</v>
      </c>
      <c r="R6664" s="3">
        <v>5.6</v>
      </c>
      <c r="S66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4" t="str">
        <f>IF(AIRBNB[[#This Row],[RUIDO(dB)]]&lt;=4,"Silencioso",IF(AIRBNB[[#This Row],[RUIDO(dB)]]&lt;=5.5,"Poco Ruidoso","Ruidoso"))</f>
        <v>Ruidoso</v>
      </c>
      <c r="U6664" t="str">
        <f>IF(AND(AIRBNB[[#This Row],[PRECIO]]&lt;50,AIRBNB[[#This Row],[MIN_NOCHES]]&gt;3),"Dentro del presupuesto","No considerar")</f>
        <v>No considerar</v>
      </c>
      <c r="V6664" t="str">
        <f>VLOOKUP(AIRBNB[[#This Row],[HOST_ID]],Super_host[],5,FALSE)</f>
        <v>Host</v>
      </c>
    </row>
    <row r="6665" spans="1:22">
      <c r="A6665" s="4">
        <v>6155877</v>
      </c>
      <c r="B6665" t="s">
        <v>5847</v>
      </c>
      <c r="C6665" s="4">
        <v>18248926</v>
      </c>
      <c r="D6665" t="s">
        <v>5428</v>
      </c>
      <c r="E6665" t="s">
        <v>5848</v>
      </c>
      <c r="F6665" s="4">
        <v>10031</v>
      </c>
      <c r="G6665" s="13" t="s">
        <v>124</v>
      </c>
      <c r="H6665" s="13" t="s">
        <v>148</v>
      </c>
      <c r="I6665" s="1">
        <v>4082434</v>
      </c>
      <c r="J6665" s="1">
        <v>-7394816</v>
      </c>
      <c r="K6665" t="s">
        <v>268</v>
      </c>
      <c r="L6665" s="20">
        <v>36</v>
      </c>
      <c r="M6665" s="4">
        <v>1</v>
      </c>
      <c r="N6665" s="4">
        <v>84</v>
      </c>
      <c r="O6665" s="2">
        <v>43631</v>
      </c>
      <c r="P6665" s="3">
        <v>2.2599999999999998</v>
      </c>
      <c r="Q6665" s="4">
        <v>1</v>
      </c>
      <c r="R6665" s="3">
        <v>5.6</v>
      </c>
      <c r="S66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5" t="str">
        <f>IF(AIRBNB[[#This Row],[RUIDO(dB)]]&lt;=4,"Silencioso",IF(AIRBNB[[#This Row],[RUIDO(dB)]]&lt;=5.5,"Poco Ruidoso","Ruidoso"))</f>
        <v>Ruidoso</v>
      </c>
      <c r="U6665" t="str">
        <f>IF(AND(AIRBNB[[#This Row],[PRECIO]]&lt;50,AIRBNB[[#This Row],[MIN_NOCHES]]&gt;3),"Dentro del presupuesto","No considerar")</f>
        <v>No considerar</v>
      </c>
      <c r="V6665" t="str">
        <f>VLOOKUP(AIRBNB[[#This Row],[HOST_ID]],Super_host[],5,FALSE)</f>
        <v>Host</v>
      </c>
    </row>
    <row r="6666" spans="1:22">
      <c r="A6666" s="4">
        <v>3328706</v>
      </c>
      <c r="B6666" t="s">
        <v>6010</v>
      </c>
      <c r="C6666" s="4">
        <v>16805656</v>
      </c>
      <c r="D6666" t="s">
        <v>6011</v>
      </c>
      <c r="E6666" t="s">
        <v>6012</v>
      </c>
      <c r="F6666" s="4">
        <v>10025</v>
      </c>
      <c r="G6666" s="13" t="s">
        <v>124</v>
      </c>
      <c r="H6666" s="13" t="s">
        <v>168</v>
      </c>
      <c r="I6666" s="1">
        <v>4079893</v>
      </c>
      <c r="J6666" s="1">
        <v>-7396249</v>
      </c>
      <c r="K6666" t="s">
        <v>40</v>
      </c>
      <c r="L6666" s="20">
        <v>36</v>
      </c>
      <c r="M6666" s="4">
        <v>1</v>
      </c>
      <c r="N6666" s="4">
        <v>146</v>
      </c>
      <c r="O6666" s="2">
        <v>43639</v>
      </c>
      <c r="P6666" s="3">
        <v>2.67</v>
      </c>
      <c r="Q6666" s="4">
        <v>1</v>
      </c>
      <c r="R6666" s="3">
        <v>5.6</v>
      </c>
      <c r="S66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6" t="str">
        <f>IF(AIRBNB[[#This Row],[RUIDO(dB)]]&lt;=4,"Silencioso",IF(AIRBNB[[#This Row],[RUIDO(dB)]]&lt;=5.5,"Poco Ruidoso","Ruidoso"))</f>
        <v>Ruidoso</v>
      </c>
      <c r="U6666" t="str">
        <f>IF(AND(AIRBNB[[#This Row],[PRECIO]]&lt;50,AIRBNB[[#This Row],[MIN_NOCHES]]&gt;3),"Dentro del presupuesto","No considerar")</f>
        <v>No considerar</v>
      </c>
      <c r="V6666" t="str">
        <f>VLOOKUP(AIRBNB[[#This Row],[HOST_ID]],Super_host[],5,FALSE)</f>
        <v>Host</v>
      </c>
    </row>
    <row r="6667" spans="1:22">
      <c r="A6667" s="4">
        <v>4136252</v>
      </c>
      <c r="B6667" t="s">
        <v>5403</v>
      </c>
      <c r="C6667" s="4">
        <v>14952623</v>
      </c>
      <c r="D6667" t="s">
        <v>5404</v>
      </c>
      <c r="E6667" t="s">
        <v>5405</v>
      </c>
      <c r="F6667" s="4">
        <v>10027</v>
      </c>
      <c r="G6667" s="13" t="s">
        <v>124</v>
      </c>
      <c r="H6667" s="13" t="s">
        <v>148</v>
      </c>
      <c r="I6667" s="1">
        <v>4080985</v>
      </c>
      <c r="J6667" s="1">
        <v>-7394348</v>
      </c>
      <c r="K6667" t="s">
        <v>40</v>
      </c>
      <c r="L6667" s="20">
        <v>36</v>
      </c>
      <c r="M6667" s="4">
        <v>2</v>
      </c>
      <c r="N6667" s="4">
        <v>82</v>
      </c>
      <c r="O6667" s="2">
        <v>43132</v>
      </c>
      <c r="P6667" s="3">
        <v>1.53</v>
      </c>
      <c r="Q6667" s="4">
        <v>1</v>
      </c>
      <c r="R6667" s="3">
        <v>5.6</v>
      </c>
      <c r="S66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7" t="str">
        <f>IF(AIRBNB[[#This Row],[RUIDO(dB)]]&lt;=4,"Silencioso",IF(AIRBNB[[#This Row],[RUIDO(dB)]]&lt;=5.5,"Poco Ruidoso","Ruidoso"))</f>
        <v>Ruidoso</v>
      </c>
      <c r="U6667" t="str">
        <f>IF(AND(AIRBNB[[#This Row],[PRECIO]]&lt;50,AIRBNB[[#This Row],[MIN_NOCHES]]&gt;3),"Dentro del presupuesto","No considerar")</f>
        <v>No considerar</v>
      </c>
      <c r="V6667" t="str">
        <f>VLOOKUP(AIRBNB[[#This Row],[HOST_ID]],Super_host[],5,FALSE)</f>
        <v>Host</v>
      </c>
    </row>
    <row r="6668" spans="1:22">
      <c r="A6668" s="4">
        <v>5370580</v>
      </c>
      <c r="B6668" t="s">
        <v>8732</v>
      </c>
      <c r="C6668" s="4">
        <v>12621774</v>
      </c>
      <c r="D6668" t="s">
        <v>8733</v>
      </c>
      <c r="E6668" t="s">
        <v>8734</v>
      </c>
      <c r="F6668" s="4">
        <v>11368</v>
      </c>
      <c r="G6668" s="13" t="s">
        <v>7897</v>
      </c>
      <c r="H6668" s="13" t="s">
        <v>8735</v>
      </c>
      <c r="I6668" s="1">
        <v>4073886</v>
      </c>
      <c r="J6668" s="1">
        <v>-7385147</v>
      </c>
      <c r="K6668" t="s">
        <v>40</v>
      </c>
      <c r="L6668" s="20">
        <v>36</v>
      </c>
      <c r="M6668" s="4">
        <v>1</v>
      </c>
      <c r="N6668" s="4">
        <v>69</v>
      </c>
      <c r="O6668" s="2">
        <v>43647</v>
      </c>
      <c r="P6668" s="3">
        <v>1.32</v>
      </c>
      <c r="Q6668" s="4">
        <v>5</v>
      </c>
      <c r="R6668" s="3">
        <v>6.24</v>
      </c>
      <c r="S66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8" t="str">
        <f>IF(AIRBNB[[#This Row],[RUIDO(dB)]]&lt;=4,"Silencioso",IF(AIRBNB[[#This Row],[RUIDO(dB)]]&lt;=5.5,"Poco Ruidoso","Ruidoso"))</f>
        <v>Ruidoso</v>
      </c>
      <c r="U6668" t="str">
        <f>IF(AND(AIRBNB[[#This Row],[PRECIO]]&lt;50,AIRBNB[[#This Row],[MIN_NOCHES]]&gt;3),"Dentro del presupuesto","No considerar")</f>
        <v>No considerar</v>
      </c>
      <c r="V6668" t="str">
        <f>VLOOKUP(AIRBNB[[#This Row],[HOST_ID]],Super_host[],5,FALSE)</f>
        <v>Host</v>
      </c>
    </row>
    <row r="6669" spans="1:22">
      <c r="A6669" s="4">
        <v>2250790</v>
      </c>
      <c r="B6669" t="s">
        <v>2134</v>
      </c>
      <c r="C6669" s="4">
        <v>11494661</v>
      </c>
      <c r="D6669" t="s">
        <v>2135</v>
      </c>
      <c r="E6669" t="s">
        <v>2136</v>
      </c>
      <c r="F6669" s="4">
        <v>10025</v>
      </c>
      <c r="G6669" s="13" t="s">
        <v>124</v>
      </c>
      <c r="H6669" s="13" t="s">
        <v>168</v>
      </c>
      <c r="I6669" s="1">
        <v>4079891</v>
      </c>
      <c r="J6669" s="1">
        <v>-7396705</v>
      </c>
      <c r="K6669" t="s">
        <v>40</v>
      </c>
      <c r="L6669" s="20">
        <v>36</v>
      </c>
      <c r="M6669" s="4">
        <v>3</v>
      </c>
      <c r="N6669" s="4">
        <v>7</v>
      </c>
      <c r="O6669" s="2">
        <v>43607</v>
      </c>
      <c r="P6669" s="3">
        <v>0.15</v>
      </c>
      <c r="Q6669" s="4">
        <v>1</v>
      </c>
      <c r="R6669" s="3">
        <v>5.6</v>
      </c>
      <c r="S66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69" t="str">
        <f>IF(AIRBNB[[#This Row],[RUIDO(dB)]]&lt;=4,"Silencioso",IF(AIRBNB[[#This Row],[RUIDO(dB)]]&lt;=5.5,"Poco Ruidoso","Ruidoso"))</f>
        <v>Ruidoso</v>
      </c>
      <c r="U6669" t="str">
        <f>IF(AND(AIRBNB[[#This Row],[PRECIO]]&lt;50,AIRBNB[[#This Row],[MIN_NOCHES]]&gt;3),"Dentro del presupuesto","No considerar")</f>
        <v>No considerar</v>
      </c>
      <c r="V6669" t="str">
        <f>VLOOKUP(AIRBNB[[#This Row],[HOST_ID]],Super_host[],5,FALSE)</f>
        <v>Host</v>
      </c>
    </row>
    <row r="6670" spans="1:22">
      <c r="A6670" s="4">
        <v>2612035</v>
      </c>
      <c r="B6670" t="s">
        <v>6946</v>
      </c>
      <c r="C6670" s="4">
        <v>10894722</v>
      </c>
      <c r="D6670" t="s">
        <v>6947</v>
      </c>
      <c r="E6670" t="s">
        <v>6948</v>
      </c>
      <c r="F6670" s="4">
        <v>10025</v>
      </c>
      <c r="G6670" s="13" t="s">
        <v>124</v>
      </c>
      <c r="H6670" s="13" t="s">
        <v>168</v>
      </c>
      <c r="I6670" s="1">
        <v>4079733</v>
      </c>
      <c r="J6670" s="1">
        <v>-7396104</v>
      </c>
      <c r="K6670" t="s">
        <v>5</v>
      </c>
      <c r="L6670" s="20">
        <v>36</v>
      </c>
      <c r="M6670" s="4">
        <v>5</v>
      </c>
      <c r="N6670" s="4">
        <v>0</v>
      </c>
      <c r="O6670" s="2">
        <v>43649</v>
      </c>
      <c r="P6670" s="3">
        <v>0.31</v>
      </c>
      <c r="Q6670" s="4">
        <v>1</v>
      </c>
      <c r="R6670" s="3">
        <v>5.6</v>
      </c>
      <c r="S66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0" t="str">
        <f>IF(AIRBNB[[#This Row],[RUIDO(dB)]]&lt;=4,"Silencioso",IF(AIRBNB[[#This Row],[RUIDO(dB)]]&lt;=5.5,"Poco Ruidoso","Ruidoso"))</f>
        <v>Ruidoso</v>
      </c>
      <c r="U6670" t="str">
        <f>IF(AND(AIRBNB[[#This Row],[PRECIO]]&lt;50,AIRBNB[[#This Row],[MIN_NOCHES]]&gt;3),"Dentro del presupuesto","No considerar")</f>
        <v>Dentro del presupuesto</v>
      </c>
      <c r="V6670" t="str">
        <f>VLOOKUP(AIRBNB[[#This Row],[HOST_ID]],Super_host[],5,FALSE)</f>
        <v>Host</v>
      </c>
    </row>
    <row r="6671" spans="1:22">
      <c r="A6671" s="4">
        <v>1750248</v>
      </c>
      <c r="B6671" t="s">
        <v>2810</v>
      </c>
      <c r="C6671" s="4">
        <v>9207223</v>
      </c>
      <c r="D6671" t="s">
        <v>375</v>
      </c>
      <c r="E6671" t="s">
        <v>2811</v>
      </c>
      <c r="F6671" s="4">
        <v>10026</v>
      </c>
      <c r="G6671" s="13" t="s">
        <v>124</v>
      </c>
      <c r="H6671" s="13" t="s">
        <v>148</v>
      </c>
      <c r="I6671" s="1">
        <v>4080247</v>
      </c>
      <c r="J6671" s="1">
        <v>-7394531</v>
      </c>
      <c r="K6671" t="s">
        <v>40</v>
      </c>
      <c r="L6671" s="20">
        <v>36</v>
      </c>
      <c r="M6671" s="4">
        <v>2</v>
      </c>
      <c r="N6671" s="4">
        <v>17</v>
      </c>
      <c r="O6671" s="2">
        <v>42248</v>
      </c>
      <c r="P6671" s="3">
        <v>0.24</v>
      </c>
      <c r="Q6671" s="4">
        <v>1</v>
      </c>
      <c r="R6671" s="3">
        <v>5.6</v>
      </c>
      <c r="S66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1" t="str">
        <f>IF(AIRBNB[[#This Row],[RUIDO(dB)]]&lt;=4,"Silencioso",IF(AIRBNB[[#This Row],[RUIDO(dB)]]&lt;=5.5,"Poco Ruidoso","Ruidoso"))</f>
        <v>Ruidoso</v>
      </c>
      <c r="U6671" t="str">
        <f>IF(AND(AIRBNB[[#This Row],[PRECIO]]&lt;50,AIRBNB[[#This Row],[MIN_NOCHES]]&gt;3),"Dentro del presupuesto","No considerar")</f>
        <v>No considerar</v>
      </c>
      <c r="V6671" t="str">
        <f>VLOOKUP(AIRBNB[[#This Row],[HOST_ID]],Super_host[],5,FALSE)</f>
        <v>Host</v>
      </c>
    </row>
    <row r="6672" spans="1:22">
      <c r="A6672" s="4">
        <v>1935826</v>
      </c>
      <c r="B6672" t="s">
        <v>374</v>
      </c>
      <c r="C6672" s="4">
        <v>9207223</v>
      </c>
      <c r="D6672" t="s">
        <v>375</v>
      </c>
      <c r="E6672" t="s">
        <v>376</v>
      </c>
      <c r="F6672" s="4">
        <v>10027</v>
      </c>
      <c r="G6672" s="13" t="s">
        <v>124</v>
      </c>
      <c r="H6672" s="13" t="s">
        <v>148</v>
      </c>
      <c r="I6672" s="1">
        <v>4080688</v>
      </c>
      <c r="J6672" s="1">
        <v>-7394932</v>
      </c>
      <c r="K6672" t="s">
        <v>40</v>
      </c>
      <c r="L6672" s="20">
        <v>36</v>
      </c>
      <c r="M6672" s="4">
        <v>3</v>
      </c>
      <c r="N6672" s="4">
        <v>1</v>
      </c>
      <c r="O6672" s="2">
        <v>42291</v>
      </c>
      <c r="P6672" s="3">
        <v>0.02</v>
      </c>
      <c r="Q6672" s="4">
        <v>1</v>
      </c>
      <c r="R6672" s="3">
        <v>5.6</v>
      </c>
      <c r="S66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2" t="str">
        <f>IF(AIRBNB[[#This Row],[RUIDO(dB)]]&lt;=4,"Silencioso",IF(AIRBNB[[#This Row],[RUIDO(dB)]]&lt;=5.5,"Poco Ruidoso","Ruidoso"))</f>
        <v>Ruidoso</v>
      </c>
      <c r="U6672" t="str">
        <f>IF(AND(AIRBNB[[#This Row],[PRECIO]]&lt;50,AIRBNB[[#This Row],[MIN_NOCHES]]&gt;3),"Dentro del presupuesto","No considerar")</f>
        <v>No considerar</v>
      </c>
      <c r="V6672" t="str">
        <f>VLOOKUP(AIRBNB[[#This Row],[HOST_ID]],Super_host[],5,FALSE)</f>
        <v>Host</v>
      </c>
    </row>
    <row r="6673" spans="1:22">
      <c r="A6673" s="4">
        <v>4950357</v>
      </c>
      <c r="B6673" t="s">
        <v>6387</v>
      </c>
      <c r="C6673" s="4">
        <v>8253604</v>
      </c>
      <c r="D6673" t="s">
        <v>6388</v>
      </c>
      <c r="E6673" t="s">
        <v>6389</v>
      </c>
      <c r="F6673" s="4">
        <v>10027</v>
      </c>
      <c r="G6673" s="13" t="s">
        <v>124</v>
      </c>
      <c r="H6673" s="13" t="s">
        <v>148</v>
      </c>
      <c r="I6673" s="1">
        <v>4081561</v>
      </c>
      <c r="J6673" s="1">
        <v>-7395264</v>
      </c>
      <c r="K6673" t="s">
        <v>40</v>
      </c>
      <c r="L6673" s="20">
        <v>36</v>
      </c>
      <c r="M6673" s="4">
        <v>1</v>
      </c>
      <c r="N6673" s="4">
        <v>203</v>
      </c>
      <c r="O6673" s="2">
        <v>43644</v>
      </c>
      <c r="P6673" s="3">
        <v>3.89</v>
      </c>
      <c r="Q6673" s="4">
        <v>1</v>
      </c>
      <c r="R6673" s="3">
        <v>5.6</v>
      </c>
      <c r="S66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3" t="str">
        <f>IF(AIRBNB[[#This Row],[RUIDO(dB)]]&lt;=4,"Silencioso",IF(AIRBNB[[#This Row],[RUIDO(dB)]]&lt;=5.5,"Poco Ruidoso","Ruidoso"))</f>
        <v>Ruidoso</v>
      </c>
      <c r="U6673" t="str">
        <f>IF(AND(AIRBNB[[#This Row],[PRECIO]]&lt;50,AIRBNB[[#This Row],[MIN_NOCHES]]&gt;3),"Dentro del presupuesto","No considerar")</f>
        <v>No considerar</v>
      </c>
      <c r="V6673" t="str">
        <f>VLOOKUP(AIRBNB[[#This Row],[HOST_ID]],Super_host[],5,FALSE)</f>
        <v>Host</v>
      </c>
    </row>
    <row r="6674" spans="1:22">
      <c r="A6674" s="4">
        <v>4150932</v>
      </c>
      <c r="B6674" t="s">
        <v>14918</v>
      </c>
      <c r="C6674" s="4">
        <v>7848968</v>
      </c>
      <c r="D6674" t="s">
        <v>1358</v>
      </c>
      <c r="E6674" t="s">
        <v>14919</v>
      </c>
      <c r="F6674" s="4">
        <v>11238</v>
      </c>
      <c r="G6674" s="13" t="s">
        <v>4662</v>
      </c>
      <c r="H6674" s="13" t="s">
        <v>9323</v>
      </c>
      <c r="I6674" s="1">
        <v>4067579</v>
      </c>
      <c r="J6674" s="1">
        <v>-739679</v>
      </c>
      <c r="K6674" t="s">
        <v>40</v>
      </c>
      <c r="L6674" s="20">
        <v>36</v>
      </c>
      <c r="M6674" s="4">
        <v>2</v>
      </c>
      <c r="N6674" s="4">
        <v>174</v>
      </c>
      <c r="O6674" s="2">
        <v>43649</v>
      </c>
      <c r="P6674" s="3">
        <v>3</v>
      </c>
      <c r="Q6674" s="4">
        <v>1</v>
      </c>
      <c r="R6674" s="3">
        <v>6.9</v>
      </c>
      <c r="S66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4" t="str">
        <f>IF(AIRBNB[[#This Row],[RUIDO(dB)]]&lt;=4,"Silencioso",IF(AIRBNB[[#This Row],[RUIDO(dB)]]&lt;=5.5,"Poco Ruidoso","Ruidoso"))</f>
        <v>Ruidoso</v>
      </c>
      <c r="U6674" t="str">
        <f>IF(AND(AIRBNB[[#This Row],[PRECIO]]&lt;50,AIRBNB[[#This Row],[MIN_NOCHES]]&gt;3),"Dentro del presupuesto","No considerar")</f>
        <v>No considerar</v>
      </c>
      <c r="V6674" t="str">
        <f>VLOOKUP(AIRBNB[[#This Row],[HOST_ID]],Super_host[],5,FALSE)</f>
        <v>Host</v>
      </c>
    </row>
    <row r="6675" spans="1:22">
      <c r="A6675" s="4">
        <v>4865387</v>
      </c>
      <c r="B6675" t="s">
        <v>10227</v>
      </c>
      <c r="C6675" s="4">
        <v>7017213</v>
      </c>
      <c r="D6675" t="s">
        <v>10228</v>
      </c>
      <c r="E6675" t="s">
        <v>10229</v>
      </c>
      <c r="F6675" s="4">
        <v>11226</v>
      </c>
      <c r="G6675" s="13" t="s">
        <v>4662</v>
      </c>
      <c r="H6675" s="13" t="s">
        <v>9427</v>
      </c>
      <c r="I6675" s="1">
        <v>4064919</v>
      </c>
      <c r="J6675" s="1">
        <v>-7396129</v>
      </c>
      <c r="K6675" t="s">
        <v>5</v>
      </c>
      <c r="L6675" s="20">
        <v>36</v>
      </c>
      <c r="M6675" s="4">
        <v>1</v>
      </c>
      <c r="N6675" s="4">
        <v>3</v>
      </c>
      <c r="O6675" s="2">
        <v>42526</v>
      </c>
      <c r="P6675" s="3">
        <v>7.0000000000000007E-2</v>
      </c>
      <c r="Q6675" s="4">
        <v>1</v>
      </c>
      <c r="R6675" s="3">
        <v>6.9</v>
      </c>
      <c r="S66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5" t="str">
        <f>IF(AIRBNB[[#This Row],[RUIDO(dB)]]&lt;=4,"Silencioso",IF(AIRBNB[[#This Row],[RUIDO(dB)]]&lt;=5.5,"Poco Ruidoso","Ruidoso"))</f>
        <v>Ruidoso</v>
      </c>
      <c r="U6675" t="str">
        <f>IF(AND(AIRBNB[[#This Row],[PRECIO]]&lt;50,AIRBNB[[#This Row],[MIN_NOCHES]]&gt;3),"Dentro del presupuesto","No considerar")</f>
        <v>No considerar</v>
      </c>
      <c r="V6675" t="str">
        <f>VLOOKUP(AIRBNB[[#This Row],[HOST_ID]],Super_host[],5,FALSE)</f>
        <v>Host</v>
      </c>
    </row>
    <row r="6676" spans="1:22">
      <c r="A6676" s="4">
        <v>1164101</v>
      </c>
      <c r="B6676" t="s">
        <v>2399</v>
      </c>
      <c r="C6676" s="4">
        <v>6376776</v>
      </c>
      <c r="D6676" t="s">
        <v>2400</v>
      </c>
      <c r="E6676" t="s">
        <v>2401</v>
      </c>
      <c r="F6676" s="4">
        <v>10014</v>
      </c>
      <c r="G6676" s="13" t="s">
        <v>124</v>
      </c>
      <c r="H6676" s="13" t="s">
        <v>140</v>
      </c>
      <c r="I6676" s="1">
        <v>4073804</v>
      </c>
      <c r="J6676" s="1">
        <v>-7400416</v>
      </c>
      <c r="K6676" t="s">
        <v>40</v>
      </c>
      <c r="L6676" s="20">
        <v>36</v>
      </c>
      <c r="M6676" s="4">
        <v>30</v>
      </c>
      <c r="N6676" s="4">
        <v>13</v>
      </c>
      <c r="O6676" s="2">
        <v>43220</v>
      </c>
      <c r="P6676" s="3">
        <v>0.18</v>
      </c>
      <c r="Q6676" s="4">
        <v>1</v>
      </c>
      <c r="R6676" s="3">
        <v>5.6</v>
      </c>
      <c r="S66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6" t="str">
        <f>IF(AIRBNB[[#This Row],[RUIDO(dB)]]&lt;=4,"Silencioso",IF(AIRBNB[[#This Row],[RUIDO(dB)]]&lt;=5.5,"Poco Ruidoso","Ruidoso"))</f>
        <v>Ruidoso</v>
      </c>
      <c r="U6676" t="str">
        <f>IF(AND(AIRBNB[[#This Row],[PRECIO]]&lt;50,AIRBNB[[#This Row],[MIN_NOCHES]]&gt;3),"Dentro del presupuesto","No considerar")</f>
        <v>Dentro del presupuesto</v>
      </c>
      <c r="V6676" t="str">
        <f>VLOOKUP(AIRBNB[[#This Row],[HOST_ID]],Super_host[],5,FALSE)</f>
        <v>Host</v>
      </c>
    </row>
    <row r="6677" spans="1:22">
      <c r="A6677" s="4">
        <v>2584258</v>
      </c>
      <c r="B6677" t="s">
        <v>9676</v>
      </c>
      <c r="C6677" s="4">
        <v>4612212</v>
      </c>
      <c r="D6677" t="s">
        <v>1292</v>
      </c>
      <c r="E6677" t="s">
        <v>9677</v>
      </c>
      <c r="F6677" s="4">
        <v>11221</v>
      </c>
      <c r="G6677" s="13" t="s">
        <v>4662</v>
      </c>
      <c r="H6677" s="13" t="s">
        <v>9274</v>
      </c>
      <c r="I6677" s="1">
        <v>4069304</v>
      </c>
      <c r="J6677" s="1">
        <v>-7392079</v>
      </c>
      <c r="K6677" t="s">
        <v>40</v>
      </c>
      <c r="L6677" s="20">
        <v>36</v>
      </c>
      <c r="M6677" s="4">
        <v>10</v>
      </c>
      <c r="N6677" s="4">
        <v>2</v>
      </c>
      <c r="O6677" s="2">
        <v>43009</v>
      </c>
      <c r="P6677" s="3">
        <v>0.03</v>
      </c>
      <c r="Q6677" s="4">
        <v>1</v>
      </c>
      <c r="R6677" s="3">
        <v>6.9</v>
      </c>
      <c r="S66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7" t="str">
        <f>IF(AIRBNB[[#This Row],[RUIDO(dB)]]&lt;=4,"Silencioso",IF(AIRBNB[[#This Row],[RUIDO(dB)]]&lt;=5.5,"Poco Ruidoso","Ruidoso"))</f>
        <v>Ruidoso</v>
      </c>
      <c r="U6677" t="str">
        <f>IF(AND(AIRBNB[[#This Row],[PRECIO]]&lt;50,AIRBNB[[#This Row],[MIN_NOCHES]]&gt;3),"Dentro del presupuesto","No considerar")</f>
        <v>Dentro del presupuesto</v>
      </c>
      <c r="V6677" t="str">
        <f>VLOOKUP(AIRBNB[[#This Row],[HOST_ID]],Super_host[],5,FALSE)</f>
        <v>Host</v>
      </c>
    </row>
    <row r="6678" spans="1:22">
      <c r="A6678" s="4">
        <v>845517</v>
      </c>
      <c r="B6678" t="s">
        <v>10595</v>
      </c>
      <c r="C6678" s="4">
        <v>4414425</v>
      </c>
      <c r="D6678" t="s">
        <v>1306</v>
      </c>
      <c r="E6678" t="s">
        <v>10596</v>
      </c>
      <c r="F6678" s="4">
        <v>11205</v>
      </c>
      <c r="G6678" s="13" t="s">
        <v>4662</v>
      </c>
      <c r="H6678" s="13" t="s">
        <v>9387</v>
      </c>
      <c r="I6678" s="1">
        <v>4069691</v>
      </c>
      <c r="J6678" s="1">
        <v>-7396713</v>
      </c>
      <c r="K6678" t="s">
        <v>40</v>
      </c>
      <c r="L6678" s="20">
        <v>36</v>
      </c>
      <c r="M6678" s="4">
        <v>1</v>
      </c>
      <c r="N6678" s="4">
        <v>8</v>
      </c>
      <c r="O6678" s="2">
        <v>43611</v>
      </c>
      <c r="P6678" s="3">
        <v>0.1</v>
      </c>
      <c r="Q6678" s="4">
        <v>1</v>
      </c>
      <c r="R6678" s="3">
        <v>6.9</v>
      </c>
      <c r="S66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8" t="str">
        <f>IF(AIRBNB[[#This Row],[RUIDO(dB)]]&lt;=4,"Silencioso",IF(AIRBNB[[#This Row],[RUIDO(dB)]]&lt;=5.5,"Poco Ruidoso","Ruidoso"))</f>
        <v>Ruidoso</v>
      </c>
      <c r="U6678" t="str">
        <f>IF(AND(AIRBNB[[#This Row],[PRECIO]]&lt;50,AIRBNB[[#This Row],[MIN_NOCHES]]&gt;3),"Dentro del presupuesto","No considerar")</f>
        <v>No considerar</v>
      </c>
      <c r="V6678" t="str">
        <f>VLOOKUP(AIRBNB[[#This Row],[HOST_ID]],Super_host[],5,FALSE)</f>
        <v>Host</v>
      </c>
    </row>
    <row r="6679" spans="1:22">
      <c r="A6679" s="4">
        <v>4188807</v>
      </c>
      <c r="B6679" t="s">
        <v>15204</v>
      </c>
      <c r="C6679" s="4">
        <v>4152484</v>
      </c>
      <c r="D6679" t="s">
        <v>15205</v>
      </c>
      <c r="E6679" t="s">
        <v>10759</v>
      </c>
      <c r="F6679" s="4">
        <v>11225</v>
      </c>
      <c r="G6679" s="13" t="s">
        <v>4662</v>
      </c>
      <c r="H6679" s="13" t="s">
        <v>9481</v>
      </c>
      <c r="I6679" s="1">
        <v>4066018</v>
      </c>
      <c r="J6679" s="1">
        <v>-7396005</v>
      </c>
      <c r="K6679" t="s">
        <v>40</v>
      </c>
      <c r="L6679" s="20">
        <v>36</v>
      </c>
      <c r="M6679" s="4">
        <v>1</v>
      </c>
      <c r="N6679" s="4">
        <v>229</v>
      </c>
      <c r="O6679" s="2">
        <v>43640</v>
      </c>
      <c r="P6679" s="3">
        <v>3.94</v>
      </c>
      <c r="Q6679" s="4">
        <v>1</v>
      </c>
      <c r="R6679" s="3">
        <v>6.9</v>
      </c>
      <c r="S66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79" t="str">
        <f>IF(AIRBNB[[#This Row],[RUIDO(dB)]]&lt;=4,"Silencioso",IF(AIRBNB[[#This Row],[RUIDO(dB)]]&lt;=5.5,"Poco Ruidoso","Ruidoso"))</f>
        <v>Ruidoso</v>
      </c>
      <c r="U6679" t="str">
        <f>IF(AND(AIRBNB[[#This Row],[PRECIO]]&lt;50,AIRBNB[[#This Row],[MIN_NOCHES]]&gt;3),"Dentro del presupuesto","No considerar")</f>
        <v>No considerar</v>
      </c>
      <c r="V6679" t="str">
        <f>VLOOKUP(AIRBNB[[#This Row],[HOST_ID]],Super_host[],5,FALSE)</f>
        <v>Host</v>
      </c>
    </row>
    <row r="6680" spans="1:22">
      <c r="A6680" s="4">
        <v>804815</v>
      </c>
      <c r="B6680" t="s">
        <v>4466</v>
      </c>
      <c r="C6680" s="4">
        <v>4112902</v>
      </c>
      <c r="D6680" t="s">
        <v>3888</v>
      </c>
      <c r="E6680" t="s">
        <v>4467</v>
      </c>
      <c r="F6680" s="4">
        <v>10032</v>
      </c>
      <c r="G6680" s="13" t="s">
        <v>124</v>
      </c>
      <c r="H6680" s="13" t="s">
        <v>125</v>
      </c>
      <c r="I6680" s="1">
        <v>4083329</v>
      </c>
      <c r="J6680" s="1">
        <v>-7393834</v>
      </c>
      <c r="K6680" t="s">
        <v>40</v>
      </c>
      <c r="L6680" s="20">
        <v>36</v>
      </c>
      <c r="M6680" s="4">
        <v>1</v>
      </c>
      <c r="N6680" s="4">
        <v>33</v>
      </c>
      <c r="O6680" s="2">
        <v>43634</v>
      </c>
      <c r="P6680" s="3">
        <v>0.77</v>
      </c>
      <c r="Q6680" s="4">
        <v>1</v>
      </c>
      <c r="R6680" s="3">
        <v>5.6</v>
      </c>
      <c r="S66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0" t="str">
        <f>IF(AIRBNB[[#This Row],[RUIDO(dB)]]&lt;=4,"Silencioso",IF(AIRBNB[[#This Row],[RUIDO(dB)]]&lt;=5.5,"Poco Ruidoso","Ruidoso"))</f>
        <v>Ruidoso</v>
      </c>
      <c r="U6680" t="str">
        <f>IF(AND(AIRBNB[[#This Row],[PRECIO]]&lt;50,AIRBNB[[#This Row],[MIN_NOCHES]]&gt;3),"Dentro del presupuesto","No considerar")</f>
        <v>No considerar</v>
      </c>
      <c r="V6680" t="str">
        <f>VLOOKUP(AIRBNB[[#This Row],[HOST_ID]],Super_host[],5,FALSE)</f>
        <v>Host</v>
      </c>
    </row>
    <row r="6681" spans="1:22">
      <c r="A6681" s="4">
        <v>4082357</v>
      </c>
      <c r="B6681" t="s">
        <v>12064</v>
      </c>
      <c r="C6681" s="4">
        <v>3801427</v>
      </c>
      <c r="D6681" t="s">
        <v>5348</v>
      </c>
      <c r="E6681" t="s">
        <v>12065</v>
      </c>
      <c r="F6681" s="4">
        <v>11222</v>
      </c>
      <c r="G6681" s="13" t="s">
        <v>4662</v>
      </c>
      <c r="H6681" s="13" t="s">
        <v>9249</v>
      </c>
      <c r="I6681" s="1">
        <v>4072631</v>
      </c>
      <c r="J6681" s="1">
        <v>-7394127</v>
      </c>
      <c r="K6681" t="s">
        <v>40</v>
      </c>
      <c r="L6681" s="20">
        <v>36</v>
      </c>
      <c r="M6681" s="4">
        <v>14</v>
      </c>
      <c r="N6681" s="4">
        <v>18</v>
      </c>
      <c r="O6681" s="2">
        <v>43582</v>
      </c>
      <c r="P6681" s="3">
        <v>0.34</v>
      </c>
      <c r="Q6681" s="4">
        <v>1</v>
      </c>
      <c r="R6681" s="3">
        <v>6.9</v>
      </c>
      <c r="S66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1" t="str">
        <f>IF(AIRBNB[[#This Row],[RUIDO(dB)]]&lt;=4,"Silencioso",IF(AIRBNB[[#This Row],[RUIDO(dB)]]&lt;=5.5,"Poco Ruidoso","Ruidoso"))</f>
        <v>Ruidoso</v>
      </c>
      <c r="U6681" t="str">
        <f>IF(AND(AIRBNB[[#This Row],[PRECIO]]&lt;50,AIRBNB[[#This Row],[MIN_NOCHES]]&gt;3),"Dentro del presupuesto","No considerar")</f>
        <v>Dentro del presupuesto</v>
      </c>
      <c r="V6681" t="str">
        <f>VLOOKUP(AIRBNB[[#This Row],[HOST_ID]],Super_host[],5,FALSE)</f>
        <v>Host</v>
      </c>
    </row>
    <row r="6682" spans="1:22">
      <c r="A6682" s="4">
        <v>675793</v>
      </c>
      <c r="B6682" t="s">
        <v>1030</v>
      </c>
      <c r="C6682" s="4">
        <v>3432742</v>
      </c>
      <c r="D6682" t="s">
        <v>1031</v>
      </c>
      <c r="E6682" t="s">
        <v>1032</v>
      </c>
      <c r="F6682" s="4">
        <v>10014</v>
      </c>
      <c r="G6682" s="13" t="s">
        <v>124</v>
      </c>
      <c r="H6682" s="13" t="s">
        <v>140</v>
      </c>
      <c r="I6682" s="1">
        <v>4073456</v>
      </c>
      <c r="J6682" s="1">
        <v>-7400347</v>
      </c>
      <c r="K6682" t="s">
        <v>40</v>
      </c>
      <c r="L6682" s="20">
        <v>36</v>
      </c>
      <c r="M6682" s="4">
        <v>2</v>
      </c>
      <c r="N6682" s="4">
        <v>2</v>
      </c>
      <c r="O6682" s="2">
        <v>43650</v>
      </c>
      <c r="P6682" s="3">
        <v>0.05</v>
      </c>
      <c r="Q6682" s="4">
        <v>1</v>
      </c>
      <c r="R6682" s="3">
        <v>5.6</v>
      </c>
      <c r="S66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2" t="str">
        <f>IF(AIRBNB[[#This Row],[RUIDO(dB)]]&lt;=4,"Silencioso",IF(AIRBNB[[#This Row],[RUIDO(dB)]]&lt;=5.5,"Poco Ruidoso","Ruidoso"))</f>
        <v>Ruidoso</v>
      </c>
      <c r="U6682" t="str">
        <f>IF(AND(AIRBNB[[#This Row],[PRECIO]]&lt;50,AIRBNB[[#This Row],[MIN_NOCHES]]&gt;3),"Dentro del presupuesto","No considerar")</f>
        <v>No considerar</v>
      </c>
      <c r="V6682" t="str">
        <f>VLOOKUP(AIRBNB[[#This Row],[HOST_ID]],Super_host[],5,FALSE)</f>
        <v>Host</v>
      </c>
    </row>
    <row r="6683" spans="1:22">
      <c r="A6683" s="4">
        <v>564049</v>
      </c>
      <c r="B6683" t="s">
        <v>3030</v>
      </c>
      <c r="C6683" s="4">
        <v>2773585</v>
      </c>
      <c r="D6683" t="s">
        <v>3031</v>
      </c>
      <c r="E6683" t="s">
        <v>3032</v>
      </c>
      <c r="F6683" s="4">
        <v>10025</v>
      </c>
      <c r="G6683" s="13" t="s">
        <v>124</v>
      </c>
      <c r="H6683" s="13" t="s">
        <v>168</v>
      </c>
      <c r="I6683" s="1">
        <v>4080053</v>
      </c>
      <c r="J6683" s="1">
        <v>-7396651</v>
      </c>
      <c r="K6683" t="s">
        <v>5</v>
      </c>
      <c r="L6683" s="20">
        <v>36</v>
      </c>
      <c r="M6683" s="4">
        <v>30</v>
      </c>
      <c r="N6683" s="4">
        <v>23</v>
      </c>
      <c r="O6683" s="2">
        <v>42781</v>
      </c>
      <c r="P6683" s="3">
        <v>0.27</v>
      </c>
      <c r="Q6683" s="4">
        <v>1</v>
      </c>
      <c r="R6683" s="3">
        <v>5.6</v>
      </c>
      <c r="S66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3" t="str">
        <f>IF(AIRBNB[[#This Row],[RUIDO(dB)]]&lt;=4,"Silencioso",IF(AIRBNB[[#This Row],[RUIDO(dB)]]&lt;=5.5,"Poco Ruidoso","Ruidoso"))</f>
        <v>Ruidoso</v>
      </c>
      <c r="U6683" t="str">
        <f>IF(AND(AIRBNB[[#This Row],[PRECIO]]&lt;50,AIRBNB[[#This Row],[MIN_NOCHES]]&gt;3),"Dentro del presupuesto","No considerar")</f>
        <v>Dentro del presupuesto</v>
      </c>
      <c r="V6683" t="str">
        <f>VLOOKUP(AIRBNB[[#This Row],[HOST_ID]],Super_host[],5,FALSE)</f>
        <v>Host</v>
      </c>
    </row>
    <row r="6684" spans="1:22">
      <c r="A6684" s="4">
        <v>3979628</v>
      </c>
      <c r="B6684" t="s">
        <v>6131</v>
      </c>
      <c r="C6684" s="4">
        <v>2766755</v>
      </c>
      <c r="D6684" t="s">
        <v>6132</v>
      </c>
      <c r="E6684" t="s">
        <v>5082</v>
      </c>
      <c r="F6684" s="4">
        <v>10027</v>
      </c>
      <c r="G6684" s="13" t="s">
        <v>124</v>
      </c>
      <c r="H6684" s="13" t="s">
        <v>148</v>
      </c>
      <c r="I6684" s="1">
        <v>408095</v>
      </c>
      <c r="J6684" s="1">
        <v>-7395395</v>
      </c>
      <c r="K6684" t="s">
        <v>40</v>
      </c>
      <c r="L6684" s="20">
        <v>36</v>
      </c>
      <c r="M6684" s="4">
        <v>2</v>
      </c>
      <c r="N6684" s="4">
        <v>171</v>
      </c>
      <c r="O6684" s="2">
        <v>43632</v>
      </c>
      <c r="P6684" s="3">
        <v>2.93</v>
      </c>
      <c r="Q6684" s="4">
        <v>1</v>
      </c>
      <c r="R6684" s="3">
        <v>5.6</v>
      </c>
      <c r="S66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4" t="str">
        <f>IF(AIRBNB[[#This Row],[RUIDO(dB)]]&lt;=4,"Silencioso",IF(AIRBNB[[#This Row],[RUIDO(dB)]]&lt;=5.5,"Poco Ruidoso","Ruidoso"))</f>
        <v>Ruidoso</v>
      </c>
      <c r="U6684" t="str">
        <f>IF(AND(AIRBNB[[#This Row],[PRECIO]]&lt;50,AIRBNB[[#This Row],[MIN_NOCHES]]&gt;3),"Dentro del presupuesto","No considerar")</f>
        <v>No considerar</v>
      </c>
      <c r="V6684" t="str">
        <f>VLOOKUP(AIRBNB[[#This Row],[HOST_ID]],Super_host[],5,FALSE)</f>
        <v>Host</v>
      </c>
    </row>
    <row r="6685" spans="1:22">
      <c r="A6685" s="4">
        <v>292047</v>
      </c>
      <c r="B6685" t="s">
        <v>5902</v>
      </c>
      <c r="C6685" s="4">
        <v>1490696</v>
      </c>
      <c r="D6685" t="s">
        <v>5903</v>
      </c>
      <c r="E6685" t="s">
        <v>5904</v>
      </c>
      <c r="F6685" s="4">
        <v>10014</v>
      </c>
      <c r="G6685" s="13" t="s">
        <v>124</v>
      </c>
      <c r="H6685" s="13" t="s">
        <v>140</v>
      </c>
      <c r="I6685" s="1">
        <v>4073908</v>
      </c>
      <c r="J6685" s="1">
        <v>-7400378</v>
      </c>
      <c r="K6685" t="s">
        <v>40</v>
      </c>
      <c r="L6685" s="20">
        <v>36</v>
      </c>
      <c r="M6685" s="4">
        <v>3</v>
      </c>
      <c r="N6685" s="4">
        <v>209</v>
      </c>
      <c r="O6685" s="2">
        <v>43650</v>
      </c>
      <c r="P6685" s="3">
        <v>2.38</v>
      </c>
      <c r="Q6685" s="4">
        <v>1</v>
      </c>
      <c r="R6685" s="3">
        <v>5.6</v>
      </c>
      <c r="S66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5" t="str">
        <f>IF(AIRBNB[[#This Row],[RUIDO(dB)]]&lt;=4,"Silencioso",IF(AIRBNB[[#This Row],[RUIDO(dB)]]&lt;=5.5,"Poco Ruidoso","Ruidoso"))</f>
        <v>Ruidoso</v>
      </c>
      <c r="U6685" t="str">
        <f>IF(AND(AIRBNB[[#This Row],[PRECIO]]&lt;50,AIRBNB[[#This Row],[MIN_NOCHES]]&gt;3),"Dentro del presupuesto","No considerar")</f>
        <v>No considerar</v>
      </c>
      <c r="V6685" t="str">
        <f>VLOOKUP(AIRBNB[[#This Row],[HOST_ID]],Super_host[],5,FALSE)</f>
        <v>Host</v>
      </c>
    </row>
    <row r="6686" spans="1:22">
      <c r="A6686" s="4">
        <v>471712</v>
      </c>
      <c r="B6686" t="s">
        <v>4548</v>
      </c>
      <c r="C6686" s="4">
        <v>1274269</v>
      </c>
      <c r="D6686" t="s">
        <v>4549</v>
      </c>
      <c r="E6686" t="s">
        <v>4550</v>
      </c>
      <c r="F6686" s="4">
        <v>10026</v>
      </c>
      <c r="G6686" s="13" t="s">
        <v>124</v>
      </c>
      <c r="H6686" s="13" t="s">
        <v>245</v>
      </c>
      <c r="I6686" s="1">
        <v>4080661</v>
      </c>
      <c r="J6686" s="1">
        <v>-739576</v>
      </c>
      <c r="K6686" t="s">
        <v>40</v>
      </c>
      <c r="L6686" s="20">
        <v>36</v>
      </c>
      <c r="M6686" s="4">
        <v>28</v>
      </c>
      <c r="N6686" s="4">
        <v>69</v>
      </c>
      <c r="O6686" s="2">
        <v>43611</v>
      </c>
      <c r="P6686" s="3">
        <v>0.81</v>
      </c>
      <c r="Q6686" s="4">
        <v>1</v>
      </c>
      <c r="R6686" s="3">
        <v>5.6</v>
      </c>
      <c r="S66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6" t="str">
        <f>IF(AIRBNB[[#This Row],[RUIDO(dB)]]&lt;=4,"Silencioso",IF(AIRBNB[[#This Row],[RUIDO(dB)]]&lt;=5.5,"Poco Ruidoso","Ruidoso"))</f>
        <v>Ruidoso</v>
      </c>
      <c r="U6686" t="str">
        <f>IF(AND(AIRBNB[[#This Row],[PRECIO]]&lt;50,AIRBNB[[#This Row],[MIN_NOCHES]]&gt;3),"Dentro del presupuesto","No considerar")</f>
        <v>Dentro del presupuesto</v>
      </c>
      <c r="V6686" t="str">
        <f>VLOOKUP(AIRBNB[[#This Row],[HOST_ID]],Super_host[],5,FALSE)</f>
        <v>Host</v>
      </c>
    </row>
    <row r="6687" spans="1:22">
      <c r="A6687" s="4">
        <v>194154</v>
      </c>
      <c r="B6687" t="s">
        <v>3492</v>
      </c>
      <c r="C6687" s="4">
        <v>936830</v>
      </c>
      <c r="D6687" t="s">
        <v>3493</v>
      </c>
      <c r="E6687" t="s">
        <v>3494</v>
      </c>
      <c r="F6687" s="4">
        <v>10025</v>
      </c>
      <c r="G6687" s="13" t="s">
        <v>124</v>
      </c>
      <c r="H6687" s="13" t="s">
        <v>168</v>
      </c>
      <c r="I6687" s="1">
        <v>407969</v>
      </c>
      <c r="J6687" s="1">
        <v>-7396128</v>
      </c>
      <c r="K6687" t="s">
        <v>40</v>
      </c>
      <c r="L6687" s="20">
        <v>36</v>
      </c>
      <c r="M6687" s="4">
        <v>6</v>
      </c>
      <c r="N6687" s="4">
        <v>35</v>
      </c>
      <c r="O6687" s="2">
        <v>42904</v>
      </c>
      <c r="P6687" s="3">
        <v>0.37</v>
      </c>
      <c r="Q6687" s="4">
        <v>1</v>
      </c>
      <c r="R6687" s="3">
        <v>5.6</v>
      </c>
      <c r="S66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7" t="str">
        <f>IF(AIRBNB[[#This Row],[RUIDO(dB)]]&lt;=4,"Silencioso",IF(AIRBNB[[#This Row],[RUIDO(dB)]]&lt;=5.5,"Poco Ruidoso","Ruidoso"))</f>
        <v>Ruidoso</v>
      </c>
      <c r="U6687" t="str">
        <f>IF(AND(AIRBNB[[#This Row],[PRECIO]]&lt;50,AIRBNB[[#This Row],[MIN_NOCHES]]&gt;3),"Dentro del presupuesto","No considerar")</f>
        <v>Dentro del presupuesto</v>
      </c>
      <c r="V6687" t="str">
        <f>VLOOKUP(AIRBNB[[#This Row],[HOST_ID]],Super_host[],5,FALSE)</f>
        <v>Host</v>
      </c>
    </row>
    <row r="6688" spans="1:22">
      <c r="A6688" s="4">
        <v>172870</v>
      </c>
      <c r="B6688" t="s">
        <v>3817</v>
      </c>
      <c r="C6688" s="4">
        <v>781647</v>
      </c>
      <c r="D6688" t="s">
        <v>3727</v>
      </c>
      <c r="E6688" t="s">
        <v>3818</v>
      </c>
      <c r="F6688" s="4">
        <v>10026</v>
      </c>
      <c r="G6688" s="13" t="s">
        <v>124</v>
      </c>
      <c r="H6688" s="13" t="s">
        <v>148</v>
      </c>
      <c r="I6688" s="1">
        <v>4080518</v>
      </c>
      <c r="J6688" s="1">
        <v>-7395359</v>
      </c>
      <c r="K6688" t="s">
        <v>40</v>
      </c>
      <c r="L6688" s="20">
        <v>36</v>
      </c>
      <c r="M6688" s="4">
        <v>5</v>
      </c>
      <c r="N6688" s="4">
        <v>43</v>
      </c>
      <c r="O6688" s="2">
        <v>43103</v>
      </c>
      <c r="P6688" s="3">
        <v>0.47</v>
      </c>
      <c r="Q6688" s="4">
        <v>1</v>
      </c>
      <c r="R6688" s="3">
        <v>5.6</v>
      </c>
      <c r="S66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8" t="str">
        <f>IF(AIRBNB[[#This Row],[RUIDO(dB)]]&lt;=4,"Silencioso",IF(AIRBNB[[#This Row],[RUIDO(dB)]]&lt;=5.5,"Poco Ruidoso","Ruidoso"))</f>
        <v>Ruidoso</v>
      </c>
      <c r="U6688" t="str">
        <f>IF(AND(AIRBNB[[#This Row],[PRECIO]]&lt;50,AIRBNB[[#This Row],[MIN_NOCHES]]&gt;3),"Dentro del presupuesto","No considerar")</f>
        <v>Dentro del presupuesto</v>
      </c>
      <c r="V6688" t="str">
        <f>VLOOKUP(AIRBNB[[#This Row],[HOST_ID]],Super_host[],5,FALSE)</f>
        <v>Host</v>
      </c>
    </row>
    <row r="6689" spans="1:22">
      <c r="A6689" s="4">
        <v>112304</v>
      </c>
      <c r="B6689" t="s">
        <v>513</v>
      </c>
      <c r="C6689" s="4">
        <v>573316</v>
      </c>
      <c r="D6689" t="s">
        <v>514</v>
      </c>
      <c r="E6689" t="s">
        <v>515</v>
      </c>
      <c r="F6689" s="4">
        <v>10026</v>
      </c>
      <c r="G6689" s="13" t="s">
        <v>124</v>
      </c>
      <c r="H6689" s="13" t="s">
        <v>148</v>
      </c>
      <c r="I6689" s="1">
        <v>408054</v>
      </c>
      <c r="J6689" s="1">
        <v>-7395189</v>
      </c>
      <c r="K6689" t="s">
        <v>40</v>
      </c>
      <c r="L6689" s="20">
        <v>36</v>
      </c>
      <c r="M6689" s="4">
        <v>1</v>
      </c>
      <c r="N6689" s="4">
        <v>1</v>
      </c>
      <c r="O6689" s="2">
        <v>42371</v>
      </c>
      <c r="P6689" s="3">
        <v>0.02</v>
      </c>
      <c r="Q6689" s="4">
        <v>1</v>
      </c>
      <c r="R6689" s="3">
        <v>5.6</v>
      </c>
      <c r="S66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89" t="str">
        <f>IF(AIRBNB[[#This Row],[RUIDO(dB)]]&lt;=4,"Silencioso",IF(AIRBNB[[#This Row],[RUIDO(dB)]]&lt;=5.5,"Poco Ruidoso","Ruidoso"))</f>
        <v>Ruidoso</v>
      </c>
      <c r="U6689" t="str">
        <f>IF(AND(AIRBNB[[#This Row],[PRECIO]]&lt;50,AIRBNB[[#This Row],[MIN_NOCHES]]&gt;3),"Dentro del presupuesto","No considerar")</f>
        <v>No considerar</v>
      </c>
      <c r="V6689" t="str">
        <f>VLOOKUP(AIRBNB[[#This Row],[HOST_ID]],Super_host[],5,FALSE)</f>
        <v>Host</v>
      </c>
    </row>
    <row r="6690" spans="1:22">
      <c r="A6690" s="4">
        <v>63320</v>
      </c>
      <c r="B6690" t="s">
        <v>108</v>
      </c>
      <c r="C6690" s="4">
        <v>303939</v>
      </c>
      <c r="D6690" t="s">
        <v>89</v>
      </c>
      <c r="E6690" t="s">
        <v>109</v>
      </c>
      <c r="F6690" s="4">
        <v>10301</v>
      </c>
      <c r="G6690" s="13" t="s">
        <v>3</v>
      </c>
      <c r="H6690" s="13" t="s">
        <v>51</v>
      </c>
      <c r="I6690" s="1">
        <v>4063481</v>
      </c>
      <c r="J6690" s="1">
        <v>-7408519</v>
      </c>
      <c r="K6690" t="s">
        <v>40</v>
      </c>
      <c r="L6690" s="20">
        <v>36</v>
      </c>
      <c r="M6690" s="4">
        <v>2</v>
      </c>
      <c r="N6690" s="4">
        <v>333</v>
      </c>
      <c r="O6690" s="2">
        <v>43648</v>
      </c>
      <c r="P6690" s="3">
        <v>3.19</v>
      </c>
      <c r="Q6690" s="4">
        <v>1</v>
      </c>
      <c r="R6690" s="3">
        <v>5.19</v>
      </c>
      <c r="S6690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6690" t="str">
        <f>IF(AIRBNB[[#This Row],[RUIDO(dB)]]&lt;=4,"Silencioso",IF(AIRBNB[[#This Row],[RUIDO(dB)]]&lt;=5.5,"Poco Ruidoso","Ruidoso"))</f>
        <v>Poco Ruidoso</v>
      </c>
      <c r="U6690" t="str">
        <f>IF(AND(AIRBNB[[#This Row],[PRECIO]]&lt;50,AIRBNB[[#This Row],[MIN_NOCHES]]&gt;3),"Dentro del presupuesto","No considerar")</f>
        <v>No considerar</v>
      </c>
      <c r="V6690" t="str">
        <f>VLOOKUP(AIRBNB[[#This Row],[HOST_ID]],Super_host[],5,FALSE)</f>
        <v>Host</v>
      </c>
    </row>
    <row r="6691" spans="1:22">
      <c r="A6691" s="4">
        <v>855549</v>
      </c>
      <c r="B6691" t="s">
        <v>5303</v>
      </c>
      <c r="C6691" s="4">
        <v>213020</v>
      </c>
      <c r="D6691" t="s">
        <v>334</v>
      </c>
      <c r="E6691" t="s">
        <v>5304</v>
      </c>
      <c r="F6691" s="4">
        <v>10025</v>
      </c>
      <c r="G6691" s="13" t="s">
        <v>124</v>
      </c>
      <c r="H6691" s="13" t="s">
        <v>168</v>
      </c>
      <c r="I6691" s="1">
        <v>4079279</v>
      </c>
      <c r="J6691" s="1">
        <v>-7397131</v>
      </c>
      <c r="K6691" t="s">
        <v>40</v>
      </c>
      <c r="L6691" s="20">
        <v>36</v>
      </c>
      <c r="M6691" s="4">
        <v>1</v>
      </c>
      <c r="N6691" s="4">
        <v>100</v>
      </c>
      <c r="O6691" s="2">
        <v>43651</v>
      </c>
      <c r="P6691" s="3">
        <v>1.41</v>
      </c>
      <c r="Q6691" s="4">
        <v>1</v>
      </c>
      <c r="R6691" s="3">
        <v>5.6</v>
      </c>
      <c r="S66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1" t="str">
        <f>IF(AIRBNB[[#This Row],[RUIDO(dB)]]&lt;=4,"Silencioso",IF(AIRBNB[[#This Row],[RUIDO(dB)]]&lt;=5.5,"Poco Ruidoso","Ruidoso"))</f>
        <v>Ruidoso</v>
      </c>
      <c r="U6691" t="str">
        <f>IF(AND(AIRBNB[[#This Row],[PRECIO]]&lt;50,AIRBNB[[#This Row],[MIN_NOCHES]]&gt;3),"Dentro del presupuesto","No considerar")</f>
        <v>No considerar</v>
      </c>
      <c r="V6691" t="str">
        <f>VLOOKUP(AIRBNB[[#This Row],[HOST_ID]],Super_host[],5,FALSE)</f>
        <v>Host</v>
      </c>
    </row>
    <row r="6692" spans="1:22">
      <c r="A6692" s="4">
        <v>64707</v>
      </c>
      <c r="B6692" t="s">
        <v>2305</v>
      </c>
      <c r="C6692" s="4">
        <v>7310</v>
      </c>
      <c r="D6692" t="s">
        <v>2306</v>
      </c>
      <c r="E6692" t="s">
        <v>2307</v>
      </c>
      <c r="F6692" s="4">
        <v>10013</v>
      </c>
      <c r="G6692" s="13" t="s">
        <v>124</v>
      </c>
      <c r="H6692" s="13" t="s">
        <v>1573</v>
      </c>
      <c r="I6692" s="1">
        <v>4071702</v>
      </c>
      <c r="J6692" s="1">
        <v>-7399811</v>
      </c>
      <c r="K6692" t="s">
        <v>5</v>
      </c>
      <c r="L6692" s="20">
        <v>36</v>
      </c>
      <c r="M6692" s="4">
        <v>14</v>
      </c>
      <c r="N6692" s="4">
        <v>1</v>
      </c>
      <c r="O6692" s="2">
        <v>43467</v>
      </c>
      <c r="P6692" s="3">
        <v>0.16</v>
      </c>
      <c r="Q6692" s="4">
        <v>1</v>
      </c>
      <c r="R6692" s="3">
        <v>5.6</v>
      </c>
      <c r="S66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2" t="str">
        <f>IF(AIRBNB[[#This Row],[RUIDO(dB)]]&lt;=4,"Silencioso",IF(AIRBNB[[#This Row],[RUIDO(dB)]]&lt;=5.5,"Poco Ruidoso","Ruidoso"))</f>
        <v>Ruidoso</v>
      </c>
      <c r="U6692" t="str">
        <f>IF(AND(AIRBNB[[#This Row],[PRECIO]]&lt;50,AIRBNB[[#This Row],[MIN_NOCHES]]&gt;3),"Dentro del presupuesto","No considerar")</f>
        <v>Dentro del presupuesto</v>
      </c>
      <c r="V6692" t="str">
        <f>VLOOKUP(AIRBNB[[#This Row],[HOST_ID]],Super_host[],5,FALSE)</f>
        <v>Host</v>
      </c>
    </row>
    <row r="6693" spans="1:22">
      <c r="A6693" s="4">
        <v>6370889</v>
      </c>
      <c r="B6693" t="s">
        <v>1338</v>
      </c>
      <c r="C6693" s="4">
        <v>33198779</v>
      </c>
      <c r="D6693" t="s">
        <v>153</v>
      </c>
      <c r="E6693" t="s">
        <v>1339</v>
      </c>
      <c r="F6693" s="4">
        <v>10032</v>
      </c>
      <c r="G6693" s="13" t="s">
        <v>124</v>
      </c>
      <c r="H6693" s="13" t="s">
        <v>125</v>
      </c>
      <c r="I6693" s="1">
        <v>4084064</v>
      </c>
      <c r="J6693" s="1">
        <v>-7393727</v>
      </c>
      <c r="K6693" t="s">
        <v>40</v>
      </c>
      <c r="L6693" s="20">
        <v>35</v>
      </c>
      <c r="M6693" s="4">
        <v>1</v>
      </c>
      <c r="N6693" s="4">
        <v>4</v>
      </c>
      <c r="O6693" s="2">
        <v>42308</v>
      </c>
      <c r="P6693" s="3">
        <v>0.08</v>
      </c>
      <c r="Q6693" s="4">
        <v>1</v>
      </c>
      <c r="R6693" s="3">
        <v>5.6</v>
      </c>
      <c r="S66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3" t="str">
        <f>IF(AIRBNB[[#This Row],[RUIDO(dB)]]&lt;=4,"Silencioso",IF(AIRBNB[[#This Row],[RUIDO(dB)]]&lt;=5.5,"Poco Ruidoso","Ruidoso"))</f>
        <v>Ruidoso</v>
      </c>
      <c r="U6693" t="str">
        <f>IF(AND(AIRBNB[[#This Row],[PRECIO]]&lt;50,AIRBNB[[#This Row],[MIN_NOCHES]]&gt;3),"Dentro del presupuesto","No considerar")</f>
        <v>No considerar</v>
      </c>
      <c r="V6693" t="str">
        <f>VLOOKUP(AIRBNB[[#This Row],[HOST_ID]],Super_host[],5,FALSE)</f>
        <v>Host</v>
      </c>
    </row>
    <row r="6694" spans="1:22">
      <c r="A6694" s="4">
        <v>6305553</v>
      </c>
      <c r="B6694" t="s">
        <v>15352</v>
      </c>
      <c r="C6694" s="4">
        <v>32798845</v>
      </c>
      <c r="D6694" t="s">
        <v>526</v>
      </c>
      <c r="E6694" t="s">
        <v>15353</v>
      </c>
      <c r="F6694" s="4">
        <v>11218</v>
      </c>
      <c r="G6694" s="13" t="s">
        <v>4662</v>
      </c>
      <c r="H6694" s="13" t="s">
        <v>9393</v>
      </c>
      <c r="I6694" s="1">
        <v>4064345</v>
      </c>
      <c r="J6694" s="1">
        <v>-7398258</v>
      </c>
      <c r="K6694" t="s">
        <v>40</v>
      </c>
      <c r="L6694" s="20">
        <v>35</v>
      </c>
      <c r="M6694" s="4">
        <v>1</v>
      </c>
      <c r="N6694" s="4">
        <v>0</v>
      </c>
      <c r="O6694" s="2">
        <v>42262</v>
      </c>
      <c r="P6694" s="3">
        <v>0.02</v>
      </c>
      <c r="Q6694" s="4">
        <v>1</v>
      </c>
      <c r="R6694" s="3">
        <v>6.9</v>
      </c>
      <c r="S66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4" t="str">
        <f>IF(AIRBNB[[#This Row],[RUIDO(dB)]]&lt;=4,"Silencioso",IF(AIRBNB[[#This Row],[RUIDO(dB)]]&lt;=5.5,"Poco Ruidoso","Ruidoso"))</f>
        <v>Ruidoso</v>
      </c>
      <c r="U6694" t="str">
        <f>IF(AND(AIRBNB[[#This Row],[PRECIO]]&lt;50,AIRBNB[[#This Row],[MIN_NOCHES]]&gt;3),"Dentro del presupuesto","No considerar")</f>
        <v>No considerar</v>
      </c>
      <c r="V6694" t="str">
        <f>VLOOKUP(AIRBNB[[#This Row],[HOST_ID]],Super_host[],5,FALSE)</f>
        <v>Host</v>
      </c>
    </row>
    <row r="6695" spans="1:22">
      <c r="A6695" s="4">
        <v>4906823</v>
      </c>
      <c r="B6695" t="s">
        <v>9309</v>
      </c>
      <c r="C6695" s="4">
        <v>25263341</v>
      </c>
      <c r="D6695" t="s">
        <v>2429</v>
      </c>
      <c r="E6695" t="s">
        <v>9310</v>
      </c>
      <c r="F6695" s="4">
        <v>11225</v>
      </c>
      <c r="G6695" s="13" t="s">
        <v>4662</v>
      </c>
      <c r="H6695" s="13" t="s">
        <v>9252</v>
      </c>
      <c r="I6695" s="1">
        <v>4066412</v>
      </c>
      <c r="J6695" s="1">
        <v>-7395591</v>
      </c>
      <c r="K6695" t="s">
        <v>40</v>
      </c>
      <c r="L6695" s="20">
        <v>35</v>
      </c>
      <c r="M6695" s="4">
        <v>15</v>
      </c>
      <c r="N6695" s="4">
        <v>1</v>
      </c>
      <c r="O6695" s="2">
        <v>42369</v>
      </c>
      <c r="P6695" s="3">
        <v>0.02</v>
      </c>
      <c r="Q6695" s="4">
        <v>1</v>
      </c>
      <c r="R6695" s="3">
        <v>6.9</v>
      </c>
      <c r="S66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5" t="str">
        <f>IF(AIRBNB[[#This Row],[RUIDO(dB)]]&lt;=4,"Silencioso",IF(AIRBNB[[#This Row],[RUIDO(dB)]]&lt;=5.5,"Poco Ruidoso","Ruidoso"))</f>
        <v>Ruidoso</v>
      </c>
      <c r="U6695" t="str">
        <f>IF(AND(AIRBNB[[#This Row],[PRECIO]]&lt;50,AIRBNB[[#This Row],[MIN_NOCHES]]&gt;3),"Dentro del presupuesto","No considerar")</f>
        <v>Dentro del presupuesto</v>
      </c>
      <c r="V6695" t="str">
        <f>VLOOKUP(AIRBNB[[#This Row],[HOST_ID]],Super_host[],5,FALSE)</f>
        <v>Host</v>
      </c>
    </row>
    <row r="6696" spans="1:22">
      <c r="A6696" s="4">
        <v>4867876</v>
      </c>
      <c r="B6696" t="s">
        <v>11210</v>
      </c>
      <c r="C6696" s="4">
        <v>25037051</v>
      </c>
      <c r="D6696" t="s">
        <v>8572</v>
      </c>
      <c r="E6696" t="s">
        <v>11211</v>
      </c>
      <c r="F6696" s="4">
        <v>11226</v>
      </c>
      <c r="G6696" s="13" t="s">
        <v>4662</v>
      </c>
      <c r="H6696" s="13" t="s">
        <v>9252</v>
      </c>
      <c r="I6696" s="1">
        <v>4067006</v>
      </c>
      <c r="J6696" s="1">
        <v>-739553</v>
      </c>
      <c r="K6696" t="s">
        <v>40</v>
      </c>
      <c r="L6696" s="20">
        <v>35</v>
      </c>
      <c r="M6696" s="4">
        <v>1</v>
      </c>
      <c r="N6696" s="4">
        <v>10</v>
      </c>
      <c r="O6696" s="2">
        <v>42737</v>
      </c>
      <c r="P6696" s="3">
        <v>0.18</v>
      </c>
      <c r="Q6696" s="4">
        <v>1</v>
      </c>
      <c r="R6696" s="3">
        <v>6.9</v>
      </c>
      <c r="S66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6" t="str">
        <f>IF(AIRBNB[[#This Row],[RUIDO(dB)]]&lt;=4,"Silencioso",IF(AIRBNB[[#This Row],[RUIDO(dB)]]&lt;=5.5,"Poco Ruidoso","Ruidoso"))</f>
        <v>Ruidoso</v>
      </c>
      <c r="U6696" t="str">
        <f>IF(AND(AIRBNB[[#This Row],[PRECIO]]&lt;50,AIRBNB[[#This Row],[MIN_NOCHES]]&gt;3),"Dentro del presupuesto","No considerar")</f>
        <v>No considerar</v>
      </c>
      <c r="V6696" t="str">
        <f>VLOOKUP(AIRBNB[[#This Row],[HOST_ID]],Super_host[],5,FALSE)</f>
        <v>Host</v>
      </c>
    </row>
    <row r="6697" spans="1:22">
      <c r="A6697" s="4">
        <v>4700809</v>
      </c>
      <c r="B6697" t="s">
        <v>15464</v>
      </c>
      <c r="C6697" s="4">
        <v>24298733</v>
      </c>
      <c r="D6697" t="s">
        <v>9333</v>
      </c>
      <c r="E6697" t="s">
        <v>15465</v>
      </c>
      <c r="F6697" s="4">
        <v>11218</v>
      </c>
      <c r="G6697" s="13" t="s">
        <v>4662</v>
      </c>
      <c r="H6697" s="13" t="s">
        <v>9393</v>
      </c>
      <c r="I6697" s="1">
        <v>406367</v>
      </c>
      <c r="J6697" s="1">
        <v>-7397434</v>
      </c>
      <c r="K6697" t="s">
        <v>40</v>
      </c>
      <c r="L6697" s="20">
        <v>35</v>
      </c>
      <c r="M6697" s="4">
        <v>4</v>
      </c>
      <c r="N6697" s="4">
        <v>0</v>
      </c>
      <c r="O6697" s="2">
        <v>42200</v>
      </c>
      <c r="P6697" s="3">
        <v>0.02</v>
      </c>
      <c r="Q6697" s="4">
        <v>1</v>
      </c>
      <c r="R6697" s="3">
        <v>6.9</v>
      </c>
      <c r="S66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7" t="str">
        <f>IF(AIRBNB[[#This Row],[RUIDO(dB)]]&lt;=4,"Silencioso",IF(AIRBNB[[#This Row],[RUIDO(dB)]]&lt;=5.5,"Poco Ruidoso","Ruidoso"))</f>
        <v>Ruidoso</v>
      </c>
      <c r="U6697" t="str">
        <f>IF(AND(AIRBNB[[#This Row],[PRECIO]]&lt;50,AIRBNB[[#This Row],[MIN_NOCHES]]&gt;3),"Dentro del presupuesto","No considerar")</f>
        <v>Dentro del presupuesto</v>
      </c>
      <c r="V6697" t="str">
        <f>VLOOKUP(AIRBNB[[#This Row],[HOST_ID]],Super_host[],5,FALSE)</f>
        <v>Host</v>
      </c>
    </row>
    <row r="6698" spans="1:22">
      <c r="A6698" s="4">
        <v>4699061</v>
      </c>
      <c r="B6698" t="s">
        <v>15466</v>
      </c>
      <c r="C6698" s="4">
        <v>24291213</v>
      </c>
      <c r="D6698" t="s">
        <v>15467</v>
      </c>
      <c r="E6698" t="s">
        <v>15468</v>
      </c>
      <c r="F6698" s="4">
        <v>11220</v>
      </c>
      <c r="G6698" s="13" t="s">
        <v>4662</v>
      </c>
      <c r="H6698" s="13" t="s">
        <v>9246</v>
      </c>
      <c r="I6698" s="1">
        <v>4064009</v>
      </c>
      <c r="J6698" s="1">
        <v>-7401714</v>
      </c>
      <c r="K6698" t="s">
        <v>40</v>
      </c>
      <c r="L6698" s="20">
        <v>35</v>
      </c>
      <c r="M6698" s="4">
        <v>1</v>
      </c>
      <c r="N6698" s="4">
        <v>0</v>
      </c>
      <c r="O6698" s="2">
        <v>43228</v>
      </c>
      <c r="P6698" s="3">
        <v>0.08</v>
      </c>
      <c r="Q6698" s="4">
        <v>1</v>
      </c>
      <c r="R6698" s="3">
        <v>6.9</v>
      </c>
      <c r="S66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8" t="str">
        <f>IF(AIRBNB[[#This Row],[RUIDO(dB)]]&lt;=4,"Silencioso",IF(AIRBNB[[#This Row],[RUIDO(dB)]]&lt;=5.5,"Poco Ruidoso","Ruidoso"))</f>
        <v>Ruidoso</v>
      </c>
      <c r="U6698" t="str">
        <f>IF(AND(AIRBNB[[#This Row],[PRECIO]]&lt;50,AIRBNB[[#This Row],[MIN_NOCHES]]&gt;3),"Dentro del presupuesto","No considerar")</f>
        <v>No considerar</v>
      </c>
      <c r="V6698" t="str">
        <f>VLOOKUP(AIRBNB[[#This Row],[HOST_ID]],Super_host[],5,FALSE)</f>
        <v>Host</v>
      </c>
    </row>
    <row r="6699" spans="1:22">
      <c r="A6699" s="4">
        <v>4636874</v>
      </c>
      <c r="B6699" t="s">
        <v>8206</v>
      </c>
      <c r="C6699" s="4">
        <v>23993707</v>
      </c>
      <c r="D6699" t="s">
        <v>8021</v>
      </c>
      <c r="E6699" t="s">
        <v>8207</v>
      </c>
      <c r="F6699" s="4">
        <v>11377</v>
      </c>
      <c r="G6699" s="13" t="s">
        <v>7897</v>
      </c>
      <c r="H6699" s="13" t="s">
        <v>8023</v>
      </c>
      <c r="I6699" s="1">
        <v>4074668</v>
      </c>
      <c r="J6699" s="1">
        <v>-7389723</v>
      </c>
      <c r="K6699" t="s">
        <v>40</v>
      </c>
      <c r="L6699" s="20">
        <v>35</v>
      </c>
      <c r="M6699" s="4">
        <v>5</v>
      </c>
      <c r="N6699" s="4">
        <v>9</v>
      </c>
      <c r="O6699" s="2">
        <v>43464</v>
      </c>
      <c r="P6699" s="3">
        <v>0.16</v>
      </c>
      <c r="Q6699" s="4">
        <v>5</v>
      </c>
      <c r="R6699" s="3">
        <v>6.24</v>
      </c>
      <c r="S66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699" t="str">
        <f>IF(AIRBNB[[#This Row],[RUIDO(dB)]]&lt;=4,"Silencioso",IF(AIRBNB[[#This Row],[RUIDO(dB)]]&lt;=5.5,"Poco Ruidoso","Ruidoso"))</f>
        <v>Ruidoso</v>
      </c>
      <c r="U6699" t="str">
        <f>IF(AND(AIRBNB[[#This Row],[PRECIO]]&lt;50,AIRBNB[[#This Row],[MIN_NOCHES]]&gt;3),"Dentro del presupuesto","No considerar")</f>
        <v>Dentro del presupuesto</v>
      </c>
      <c r="V6699" t="str">
        <f>VLOOKUP(AIRBNB[[#This Row],[HOST_ID]],Super_host[],5,FALSE)</f>
        <v>Host</v>
      </c>
    </row>
    <row r="6700" spans="1:22">
      <c r="A6700" s="4">
        <v>4349695</v>
      </c>
      <c r="B6700" t="s">
        <v>12780</v>
      </c>
      <c r="C6700" s="4">
        <v>22578720</v>
      </c>
      <c r="D6700" t="s">
        <v>5253</v>
      </c>
      <c r="E6700" t="s">
        <v>12781</v>
      </c>
      <c r="F6700" s="4">
        <v>11226</v>
      </c>
      <c r="G6700" s="13" t="s">
        <v>4662</v>
      </c>
      <c r="H6700" s="13" t="s">
        <v>9427</v>
      </c>
      <c r="I6700" s="1">
        <v>4064507</v>
      </c>
      <c r="J6700" s="1">
        <v>-7395933</v>
      </c>
      <c r="K6700" t="s">
        <v>40</v>
      </c>
      <c r="L6700" s="20">
        <v>35</v>
      </c>
      <c r="M6700" s="4">
        <v>1</v>
      </c>
      <c r="N6700" s="4">
        <v>33</v>
      </c>
      <c r="O6700" s="2">
        <v>43038</v>
      </c>
      <c r="P6700" s="3">
        <v>0.59</v>
      </c>
      <c r="Q6700" s="4">
        <v>1</v>
      </c>
      <c r="R6700" s="3">
        <v>6.9</v>
      </c>
      <c r="S67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0" t="str">
        <f>IF(AIRBNB[[#This Row],[RUIDO(dB)]]&lt;=4,"Silencioso",IF(AIRBNB[[#This Row],[RUIDO(dB)]]&lt;=5.5,"Poco Ruidoso","Ruidoso"))</f>
        <v>Ruidoso</v>
      </c>
      <c r="U6700" t="str">
        <f>IF(AND(AIRBNB[[#This Row],[PRECIO]]&lt;50,AIRBNB[[#This Row],[MIN_NOCHES]]&gt;3),"Dentro del presupuesto","No considerar")</f>
        <v>No considerar</v>
      </c>
      <c r="V6700" t="str">
        <f>VLOOKUP(AIRBNB[[#This Row],[HOST_ID]],Super_host[],5,FALSE)</f>
        <v>Host</v>
      </c>
    </row>
    <row r="6701" spans="1:22">
      <c r="A6701" s="4">
        <v>4227141</v>
      </c>
      <c r="B6701" t="s">
        <v>13176</v>
      </c>
      <c r="C6701" s="4">
        <v>21938126</v>
      </c>
      <c r="D6701" t="s">
        <v>13177</v>
      </c>
      <c r="E6701" t="s">
        <v>13178</v>
      </c>
      <c r="F6701" s="4">
        <v>11221</v>
      </c>
      <c r="G6701" s="13" t="s">
        <v>4662</v>
      </c>
      <c r="H6701" s="13" t="s">
        <v>9230</v>
      </c>
      <c r="I6701" s="1">
        <v>4068724</v>
      </c>
      <c r="J6701" s="1">
        <v>-7394218</v>
      </c>
      <c r="K6701" t="s">
        <v>40</v>
      </c>
      <c r="L6701" s="20">
        <v>35</v>
      </c>
      <c r="M6701" s="4">
        <v>2</v>
      </c>
      <c r="N6701" s="4">
        <v>11</v>
      </c>
      <c r="O6701" s="2">
        <v>43618</v>
      </c>
      <c r="P6701" s="3">
        <v>0.81</v>
      </c>
      <c r="Q6701" s="4">
        <v>1</v>
      </c>
      <c r="R6701" s="3">
        <v>6.9</v>
      </c>
      <c r="S67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1" t="str">
        <f>IF(AIRBNB[[#This Row],[RUIDO(dB)]]&lt;=4,"Silencioso",IF(AIRBNB[[#This Row],[RUIDO(dB)]]&lt;=5.5,"Poco Ruidoso","Ruidoso"))</f>
        <v>Ruidoso</v>
      </c>
      <c r="U6701" t="str">
        <f>IF(AND(AIRBNB[[#This Row],[PRECIO]]&lt;50,AIRBNB[[#This Row],[MIN_NOCHES]]&gt;3),"Dentro del presupuesto","No considerar")</f>
        <v>No considerar</v>
      </c>
      <c r="V6701" t="str">
        <f>VLOOKUP(AIRBNB[[#This Row],[HOST_ID]],Super_host[],5,FALSE)</f>
        <v>Host</v>
      </c>
    </row>
    <row r="6702" spans="1:22">
      <c r="A6702" s="4">
        <v>4174286</v>
      </c>
      <c r="B6702" t="s">
        <v>9611</v>
      </c>
      <c r="C6702" s="4">
        <v>21660125</v>
      </c>
      <c r="D6702" t="s">
        <v>764</v>
      </c>
      <c r="E6702" t="s">
        <v>9612</v>
      </c>
      <c r="F6702" s="4">
        <v>11221</v>
      </c>
      <c r="G6702" s="13" t="s">
        <v>4662</v>
      </c>
      <c r="H6702" s="13" t="s">
        <v>9274</v>
      </c>
      <c r="I6702" s="1">
        <v>4069358</v>
      </c>
      <c r="J6702" s="1">
        <v>-7391914</v>
      </c>
      <c r="K6702" t="s">
        <v>40</v>
      </c>
      <c r="L6702" s="20">
        <v>35</v>
      </c>
      <c r="M6702" s="4">
        <v>15</v>
      </c>
      <c r="N6702" s="4">
        <v>1</v>
      </c>
      <c r="O6702" s="2">
        <v>42475</v>
      </c>
      <c r="P6702" s="3">
        <v>0.03</v>
      </c>
      <c r="Q6702" s="4">
        <v>1</v>
      </c>
      <c r="R6702" s="3">
        <v>6.9</v>
      </c>
      <c r="S67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2" t="str">
        <f>IF(AIRBNB[[#This Row],[RUIDO(dB)]]&lt;=4,"Silencioso",IF(AIRBNB[[#This Row],[RUIDO(dB)]]&lt;=5.5,"Poco Ruidoso","Ruidoso"))</f>
        <v>Ruidoso</v>
      </c>
      <c r="U6702" t="str">
        <f>IF(AND(AIRBNB[[#This Row],[PRECIO]]&lt;50,AIRBNB[[#This Row],[MIN_NOCHES]]&gt;3),"Dentro del presupuesto","No considerar")</f>
        <v>Dentro del presupuesto</v>
      </c>
      <c r="V6702" t="str">
        <f>VLOOKUP(AIRBNB[[#This Row],[HOST_ID]],Super_host[],5,FALSE)</f>
        <v>Host</v>
      </c>
    </row>
    <row r="6703" spans="1:22">
      <c r="A6703" s="4">
        <v>3262855</v>
      </c>
      <c r="B6703" t="s">
        <v>10307</v>
      </c>
      <c r="C6703" s="4">
        <v>16499705</v>
      </c>
      <c r="D6703" t="s">
        <v>291</v>
      </c>
      <c r="E6703" t="s">
        <v>10308</v>
      </c>
      <c r="F6703" s="4">
        <v>11226</v>
      </c>
      <c r="G6703" s="13" t="s">
        <v>4662</v>
      </c>
      <c r="H6703" s="13" t="s">
        <v>9427</v>
      </c>
      <c r="I6703" s="1">
        <v>4065148</v>
      </c>
      <c r="J6703" s="1">
        <v>-7395847</v>
      </c>
      <c r="K6703" t="s">
        <v>5</v>
      </c>
      <c r="L6703" s="20">
        <v>35</v>
      </c>
      <c r="M6703" s="4">
        <v>1</v>
      </c>
      <c r="N6703" s="4">
        <v>5</v>
      </c>
      <c r="O6703" s="2">
        <v>42339</v>
      </c>
      <c r="P6703" s="3">
        <v>0.08</v>
      </c>
      <c r="Q6703" s="4">
        <v>1</v>
      </c>
      <c r="R6703" s="3">
        <v>6.9</v>
      </c>
      <c r="S67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3" t="str">
        <f>IF(AIRBNB[[#This Row],[RUIDO(dB)]]&lt;=4,"Silencioso",IF(AIRBNB[[#This Row],[RUIDO(dB)]]&lt;=5.5,"Poco Ruidoso","Ruidoso"))</f>
        <v>Ruidoso</v>
      </c>
      <c r="U6703" t="str">
        <f>IF(AND(AIRBNB[[#This Row],[PRECIO]]&lt;50,AIRBNB[[#This Row],[MIN_NOCHES]]&gt;3),"Dentro del presupuesto","No considerar")</f>
        <v>No considerar</v>
      </c>
      <c r="V6703" t="str">
        <f>VLOOKUP(AIRBNB[[#This Row],[HOST_ID]],Super_host[],5,FALSE)</f>
        <v>Host</v>
      </c>
    </row>
    <row r="6704" spans="1:22">
      <c r="A6704" s="4">
        <v>6555262</v>
      </c>
      <c r="B6704" t="s">
        <v>9117</v>
      </c>
      <c r="C6704" s="4">
        <v>14098887</v>
      </c>
      <c r="D6704" t="s">
        <v>9118</v>
      </c>
      <c r="E6704" t="s">
        <v>9119</v>
      </c>
      <c r="F6704" s="4">
        <v>11385</v>
      </c>
      <c r="G6704" s="13" t="s">
        <v>7897</v>
      </c>
      <c r="H6704" s="13" t="s">
        <v>7937</v>
      </c>
      <c r="I6704" s="1">
        <v>4070503</v>
      </c>
      <c r="J6704" s="1">
        <v>-7391433</v>
      </c>
      <c r="K6704" t="s">
        <v>40</v>
      </c>
      <c r="L6704" s="20">
        <v>35</v>
      </c>
      <c r="M6704" s="4">
        <v>2</v>
      </c>
      <c r="N6704" s="4">
        <v>0</v>
      </c>
      <c r="O6704" s="2">
        <v>43325</v>
      </c>
      <c r="P6704" s="3">
        <v>0.12</v>
      </c>
      <c r="Q6704" s="4">
        <v>5</v>
      </c>
      <c r="R6704" s="3">
        <v>6.24</v>
      </c>
      <c r="S67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4" t="str">
        <f>IF(AIRBNB[[#This Row],[RUIDO(dB)]]&lt;=4,"Silencioso",IF(AIRBNB[[#This Row],[RUIDO(dB)]]&lt;=5.5,"Poco Ruidoso","Ruidoso"))</f>
        <v>Ruidoso</v>
      </c>
      <c r="U6704" t="str">
        <f>IF(AND(AIRBNB[[#This Row],[PRECIO]]&lt;50,AIRBNB[[#This Row],[MIN_NOCHES]]&gt;3),"Dentro del presupuesto","No considerar")</f>
        <v>No considerar</v>
      </c>
      <c r="V6704" t="str">
        <f>VLOOKUP(AIRBNB[[#This Row],[HOST_ID]],Super_host[],5,FALSE)</f>
        <v>Host</v>
      </c>
    </row>
    <row r="6705" spans="1:22">
      <c r="A6705" s="4">
        <v>6020044</v>
      </c>
      <c r="B6705" t="s">
        <v>15645</v>
      </c>
      <c r="C6705" s="4">
        <v>12154854</v>
      </c>
      <c r="D6705" t="s">
        <v>375</v>
      </c>
      <c r="E6705" t="s">
        <v>15646</v>
      </c>
      <c r="F6705" s="4">
        <v>11215</v>
      </c>
      <c r="G6705" s="13" t="s">
        <v>4662</v>
      </c>
      <c r="H6705" s="13" t="s">
        <v>9363</v>
      </c>
      <c r="I6705" s="1">
        <v>4067092</v>
      </c>
      <c r="J6705" s="1">
        <v>-7398997</v>
      </c>
      <c r="K6705" t="s">
        <v>40</v>
      </c>
      <c r="L6705" s="20">
        <v>35</v>
      </c>
      <c r="M6705" s="4">
        <v>1</v>
      </c>
      <c r="N6705" s="4">
        <v>0</v>
      </c>
      <c r="O6705" s="2">
        <v>43498</v>
      </c>
      <c r="P6705" s="3">
        <v>0.35</v>
      </c>
      <c r="Q6705" s="4">
        <v>1</v>
      </c>
      <c r="R6705" s="3">
        <v>6.9</v>
      </c>
      <c r="S67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5" t="str">
        <f>IF(AIRBNB[[#This Row],[RUIDO(dB)]]&lt;=4,"Silencioso",IF(AIRBNB[[#This Row],[RUIDO(dB)]]&lt;=5.5,"Poco Ruidoso","Ruidoso"))</f>
        <v>Ruidoso</v>
      </c>
      <c r="U6705" t="str">
        <f>IF(AND(AIRBNB[[#This Row],[PRECIO]]&lt;50,AIRBNB[[#This Row],[MIN_NOCHES]]&gt;3),"Dentro del presupuesto","No considerar")</f>
        <v>No considerar</v>
      </c>
      <c r="V6705" t="str">
        <f>VLOOKUP(AIRBNB[[#This Row],[HOST_ID]],Super_host[],5,FALSE)</f>
        <v>Host</v>
      </c>
    </row>
    <row r="6706" spans="1:22">
      <c r="A6706" s="4">
        <v>2082670</v>
      </c>
      <c r="B6706" t="s">
        <v>9642</v>
      </c>
      <c r="C6706" s="4">
        <v>10638597</v>
      </c>
      <c r="D6706" t="s">
        <v>9643</v>
      </c>
      <c r="E6706" t="s">
        <v>9644</v>
      </c>
      <c r="F6706" s="4">
        <v>11206</v>
      </c>
      <c r="G6706" s="13" t="s">
        <v>4662</v>
      </c>
      <c r="H6706" s="13" t="s">
        <v>9218</v>
      </c>
      <c r="I6706" s="1">
        <v>4070674</v>
      </c>
      <c r="J6706" s="1">
        <v>-7394365</v>
      </c>
      <c r="K6706" t="s">
        <v>40</v>
      </c>
      <c r="L6706" s="20">
        <v>35</v>
      </c>
      <c r="M6706" s="4">
        <v>1</v>
      </c>
      <c r="N6706" s="4">
        <v>2</v>
      </c>
      <c r="O6706" s="2">
        <v>42522</v>
      </c>
      <c r="P6706" s="3">
        <v>0.03</v>
      </c>
      <c r="Q6706" s="4">
        <v>1</v>
      </c>
      <c r="R6706" s="3">
        <v>6.9</v>
      </c>
      <c r="S67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6" t="str">
        <f>IF(AIRBNB[[#This Row],[RUIDO(dB)]]&lt;=4,"Silencioso",IF(AIRBNB[[#This Row],[RUIDO(dB)]]&lt;=5.5,"Poco Ruidoso","Ruidoso"))</f>
        <v>Ruidoso</v>
      </c>
      <c r="U6706" t="str">
        <f>IF(AND(AIRBNB[[#This Row],[PRECIO]]&lt;50,AIRBNB[[#This Row],[MIN_NOCHES]]&gt;3),"Dentro del presupuesto","No considerar")</f>
        <v>No considerar</v>
      </c>
      <c r="V6706" t="str">
        <f>VLOOKUP(AIRBNB[[#This Row],[HOST_ID]],Super_host[],5,FALSE)</f>
        <v>Host</v>
      </c>
    </row>
    <row r="6707" spans="1:22">
      <c r="A6707" s="4">
        <v>6245521</v>
      </c>
      <c r="B6707" t="s">
        <v>15002</v>
      </c>
      <c r="C6707" s="4">
        <v>9922972</v>
      </c>
      <c r="D6707" t="s">
        <v>14494</v>
      </c>
      <c r="E6707" t="s">
        <v>15003</v>
      </c>
      <c r="F6707" s="4">
        <v>11233</v>
      </c>
      <c r="G6707" s="13" t="s">
        <v>4662</v>
      </c>
      <c r="H6707" s="13" t="s">
        <v>9230</v>
      </c>
      <c r="I6707" s="1">
        <v>4068403</v>
      </c>
      <c r="J6707" s="1">
        <v>-7393641</v>
      </c>
      <c r="K6707" t="s">
        <v>40</v>
      </c>
      <c r="L6707" s="20">
        <v>35</v>
      </c>
      <c r="M6707" s="4">
        <v>1</v>
      </c>
      <c r="N6707" s="4">
        <v>162</v>
      </c>
      <c r="O6707" s="2">
        <v>43636</v>
      </c>
      <c r="P6707" s="3">
        <v>3.2</v>
      </c>
      <c r="Q6707" s="4">
        <v>1</v>
      </c>
      <c r="R6707" s="3">
        <v>6.9</v>
      </c>
      <c r="S67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7" t="str">
        <f>IF(AIRBNB[[#This Row],[RUIDO(dB)]]&lt;=4,"Silencioso",IF(AIRBNB[[#This Row],[RUIDO(dB)]]&lt;=5.5,"Poco Ruidoso","Ruidoso"))</f>
        <v>Ruidoso</v>
      </c>
      <c r="U6707" t="str">
        <f>IF(AND(AIRBNB[[#This Row],[PRECIO]]&lt;50,AIRBNB[[#This Row],[MIN_NOCHES]]&gt;3),"Dentro del presupuesto","No considerar")</f>
        <v>No considerar</v>
      </c>
      <c r="V6707" t="str">
        <f>VLOOKUP(AIRBNB[[#This Row],[HOST_ID]],Super_host[],5,FALSE)</f>
        <v>Host</v>
      </c>
    </row>
    <row r="6708" spans="1:22">
      <c r="A6708" s="4">
        <v>1901357</v>
      </c>
      <c r="B6708" t="s">
        <v>12235</v>
      </c>
      <c r="C6708" s="4">
        <v>9872650</v>
      </c>
      <c r="D6708" t="s">
        <v>1420</v>
      </c>
      <c r="E6708" t="s">
        <v>12236</v>
      </c>
      <c r="F6708" s="4">
        <v>11226</v>
      </c>
      <c r="G6708" s="13" t="s">
        <v>4662</v>
      </c>
      <c r="H6708" s="13" t="s">
        <v>9427</v>
      </c>
      <c r="I6708" s="1">
        <v>406406</v>
      </c>
      <c r="J6708" s="1">
        <v>-7396195</v>
      </c>
      <c r="K6708" t="s">
        <v>5</v>
      </c>
      <c r="L6708" s="20">
        <v>35</v>
      </c>
      <c r="M6708" s="4">
        <v>4</v>
      </c>
      <c r="N6708" s="4">
        <v>26</v>
      </c>
      <c r="O6708" s="2">
        <v>43239</v>
      </c>
      <c r="P6708" s="3">
        <v>0.39</v>
      </c>
      <c r="Q6708" s="4">
        <v>1</v>
      </c>
      <c r="R6708" s="3">
        <v>6.9</v>
      </c>
      <c r="S67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8" t="str">
        <f>IF(AIRBNB[[#This Row],[RUIDO(dB)]]&lt;=4,"Silencioso",IF(AIRBNB[[#This Row],[RUIDO(dB)]]&lt;=5.5,"Poco Ruidoso","Ruidoso"))</f>
        <v>Ruidoso</v>
      </c>
      <c r="U6708" t="str">
        <f>IF(AND(AIRBNB[[#This Row],[PRECIO]]&lt;50,AIRBNB[[#This Row],[MIN_NOCHES]]&gt;3),"Dentro del presupuesto","No considerar")</f>
        <v>Dentro del presupuesto</v>
      </c>
      <c r="V6708" t="str">
        <f>VLOOKUP(AIRBNB[[#This Row],[HOST_ID]],Super_host[],5,FALSE)</f>
        <v>Host</v>
      </c>
    </row>
    <row r="6709" spans="1:22">
      <c r="A6709" s="4">
        <v>2089226</v>
      </c>
      <c r="B6709" t="s">
        <v>13402</v>
      </c>
      <c r="C6709" s="4">
        <v>8452639</v>
      </c>
      <c r="D6709" t="s">
        <v>12568</v>
      </c>
      <c r="E6709" t="s">
        <v>13403</v>
      </c>
      <c r="F6709" s="4">
        <v>11226</v>
      </c>
      <c r="G6709" s="13" t="s">
        <v>4662</v>
      </c>
      <c r="H6709" s="13" t="s">
        <v>9427</v>
      </c>
      <c r="I6709" s="1">
        <v>4064717</v>
      </c>
      <c r="J6709" s="1">
        <v>-7396189</v>
      </c>
      <c r="K6709" t="s">
        <v>40</v>
      </c>
      <c r="L6709" s="20">
        <v>35</v>
      </c>
      <c r="M6709" s="4">
        <v>1</v>
      </c>
      <c r="N6709" s="4">
        <v>64</v>
      </c>
      <c r="O6709" s="2">
        <v>43631</v>
      </c>
      <c r="P6709" s="3">
        <v>0.96</v>
      </c>
      <c r="Q6709" s="4">
        <v>1</v>
      </c>
      <c r="R6709" s="3">
        <v>6.9</v>
      </c>
      <c r="S67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09" t="str">
        <f>IF(AIRBNB[[#This Row],[RUIDO(dB)]]&lt;=4,"Silencioso",IF(AIRBNB[[#This Row],[RUIDO(dB)]]&lt;=5.5,"Poco Ruidoso","Ruidoso"))</f>
        <v>Ruidoso</v>
      </c>
      <c r="U6709" t="str">
        <f>IF(AND(AIRBNB[[#This Row],[PRECIO]]&lt;50,AIRBNB[[#This Row],[MIN_NOCHES]]&gt;3),"Dentro del presupuesto","No considerar")</f>
        <v>No considerar</v>
      </c>
      <c r="V6709" t="str">
        <f>VLOOKUP(AIRBNB[[#This Row],[HOST_ID]],Super_host[],5,FALSE)</f>
        <v>Host</v>
      </c>
    </row>
    <row r="6710" spans="1:22">
      <c r="A6710" s="4">
        <v>1458987</v>
      </c>
      <c r="B6710" t="s">
        <v>8683</v>
      </c>
      <c r="C6710" s="4">
        <v>7645338</v>
      </c>
      <c r="D6710" t="s">
        <v>8684</v>
      </c>
      <c r="E6710" t="s">
        <v>8685</v>
      </c>
      <c r="F6710" s="4">
        <v>11374</v>
      </c>
      <c r="G6710" s="13" t="s">
        <v>7897</v>
      </c>
      <c r="H6710" s="13" t="s">
        <v>8158</v>
      </c>
      <c r="I6710" s="1">
        <v>4072638</v>
      </c>
      <c r="J6710" s="1">
        <v>-7385852</v>
      </c>
      <c r="K6710" t="s">
        <v>40</v>
      </c>
      <c r="L6710" s="20">
        <v>35</v>
      </c>
      <c r="M6710" s="4">
        <v>4</v>
      </c>
      <c r="N6710" s="4">
        <v>76</v>
      </c>
      <c r="O6710" s="2">
        <v>43500</v>
      </c>
      <c r="P6710" s="3">
        <v>1.07</v>
      </c>
      <c r="Q6710" s="4">
        <v>5</v>
      </c>
      <c r="R6710" s="3">
        <v>6.24</v>
      </c>
      <c r="S67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0" t="str">
        <f>IF(AIRBNB[[#This Row],[RUIDO(dB)]]&lt;=4,"Silencioso",IF(AIRBNB[[#This Row],[RUIDO(dB)]]&lt;=5.5,"Poco Ruidoso","Ruidoso"))</f>
        <v>Ruidoso</v>
      </c>
      <c r="U6710" t="str">
        <f>IF(AND(AIRBNB[[#This Row],[PRECIO]]&lt;50,AIRBNB[[#This Row],[MIN_NOCHES]]&gt;3),"Dentro del presupuesto","No considerar")</f>
        <v>Dentro del presupuesto</v>
      </c>
      <c r="V6710" t="str">
        <f>VLOOKUP(AIRBNB[[#This Row],[HOST_ID]],Super_host[],5,FALSE)</f>
        <v>Host</v>
      </c>
    </row>
    <row r="6711" spans="1:22">
      <c r="A6711" s="4">
        <v>2065101</v>
      </c>
      <c r="B6711" t="s">
        <v>9154</v>
      </c>
      <c r="C6711" s="4">
        <v>7455886</v>
      </c>
      <c r="D6711" t="s">
        <v>851</v>
      </c>
      <c r="E6711" t="s">
        <v>9155</v>
      </c>
      <c r="F6711" s="4">
        <v>11103</v>
      </c>
      <c r="G6711" s="13" t="s">
        <v>7897</v>
      </c>
      <c r="H6711" s="13" t="s">
        <v>7940</v>
      </c>
      <c r="I6711" s="1">
        <v>407672</v>
      </c>
      <c r="J6711" s="1">
        <v>-7390795</v>
      </c>
      <c r="K6711" t="s">
        <v>40</v>
      </c>
      <c r="L6711" s="20">
        <v>35</v>
      </c>
      <c r="M6711" s="4">
        <v>7</v>
      </c>
      <c r="N6711" s="4">
        <v>0</v>
      </c>
      <c r="O6711" s="2">
        <v>43631</v>
      </c>
      <c r="P6711" s="3">
        <v>0.02</v>
      </c>
      <c r="Q6711" s="4">
        <v>5</v>
      </c>
      <c r="R6711" s="3">
        <v>6.24</v>
      </c>
      <c r="S67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1" t="str">
        <f>IF(AIRBNB[[#This Row],[RUIDO(dB)]]&lt;=4,"Silencioso",IF(AIRBNB[[#This Row],[RUIDO(dB)]]&lt;=5.5,"Poco Ruidoso","Ruidoso"))</f>
        <v>Ruidoso</v>
      </c>
      <c r="U6711" t="str">
        <f>IF(AND(AIRBNB[[#This Row],[PRECIO]]&lt;50,AIRBNB[[#This Row],[MIN_NOCHES]]&gt;3),"Dentro del presupuesto","No considerar")</f>
        <v>Dentro del presupuesto</v>
      </c>
      <c r="V6711" t="str">
        <f>VLOOKUP(AIRBNB[[#This Row],[HOST_ID]],Super_host[],5,FALSE)</f>
        <v>Host</v>
      </c>
    </row>
    <row r="6712" spans="1:22">
      <c r="A6712" s="4">
        <v>4874519</v>
      </c>
      <c r="B6712" t="s">
        <v>15789</v>
      </c>
      <c r="C6712" s="4">
        <v>6439895</v>
      </c>
      <c r="D6712" t="s">
        <v>12697</v>
      </c>
      <c r="E6712" t="s">
        <v>15790</v>
      </c>
      <c r="F6712" s="4">
        <v>11237</v>
      </c>
      <c r="G6712" s="13" t="s">
        <v>4662</v>
      </c>
      <c r="H6712" s="13" t="s">
        <v>9274</v>
      </c>
      <c r="I6712" s="1">
        <v>4070253</v>
      </c>
      <c r="J6712" s="1">
        <v>-7391889</v>
      </c>
      <c r="K6712" t="s">
        <v>40</v>
      </c>
      <c r="L6712" s="20">
        <v>35</v>
      </c>
      <c r="M6712" s="4">
        <v>4</v>
      </c>
      <c r="N6712" s="4">
        <v>0</v>
      </c>
      <c r="O6712" s="2">
        <v>43590</v>
      </c>
      <c r="P6712" s="3">
        <v>0.37</v>
      </c>
      <c r="Q6712" s="4">
        <v>1</v>
      </c>
      <c r="R6712" s="3">
        <v>6.9</v>
      </c>
      <c r="S67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2" t="str">
        <f>IF(AIRBNB[[#This Row],[RUIDO(dB)]]&lt;=4,"Silencioso",IF(AIRBNB[[#This Row],[RUIDO(dB)]]&lt;=5.5,"Poco Ruidoso","Ruidoso"))</f>
        <v>Ruidoso</v>
      </c>
      <c r="U6712" t="str">
        <f>IF(AND(AIRBNB[[#This Row],[PRECIO]]&lt;50,AIRBNB[[#This Row],[MIN_NOCHES]]&gt;3),"Dentro del presupuesto","No considerar")</f>
        <v>Dentro del presupuesto</v>
      </c>
      <c r="V6712" t="str">
        <f>VLOOKUP(AIRBNB[[#This Row],[HOST_ID]],Super_host[],5,FALSE)</f>
        <v>Host</v>
      </c>
    </row>
    <row r="6713" spans="1:22">
      <c r="A6713" s="4">
        <v>3850254</v>
      </c>
      <c r="B6713" t="s">
        <v>12062</v>
      </c>
      <c r="C6713" s="4">
        <v>5175407</v>
      </c>
      <c r="D6713" t="s">
        <v>11031</v>
      </c>
      <c r="E6713" t="s">
        <v>12063</v>
      </c>
      <c r="F6713" s="4">
        <v>11206</v>
      </c>
      <c r="G6713" s="13" t="s">
        <v>4662</v>
      </c>
      <c r="H6713" s="13" t="s">
        <v>9274</v>
      </c>
      <c r="I6713" s="1">
        <v>406998</v>
      </c>
      <c r="J6713" s="1">
        <v>-7393265</v>
      </c>
      <c r="K6713" t="s">
        <v>40</v>
      </c>
      <c r="L6713" s="20">
        <v>35</v>
      </c>
      <c r="M6713" s="4">
        <v>10</v>
      </c>
      <c r="N6713" s="4">
        <v>20</v>
      </c>
      <c r="O6713" s="2">
        <v>43132</v>
      </c>
      <c r="P6713" s="3">
        <v>0.34</v>
      </c>
      <c r="Q6713" s="4">
        <v>1</v>
      </c>
      <c r="R6713" s="3">
        <v>6.9</v>
      </c>
      <c r="S67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3" t="str">
        <f>IF(AIRBNB[[#This Row],[RUIDO(dB)]]&lt;=4,"Silencioso",IF(AIRBNB[[#This Row],[RUIDO(dB)]]&lt;=5.5,"Poco Ruidoso","Ruidoso"))</f>
        <v>Ruidoso</v>
      </c>
      <c r="U6713" t="str">
        <f>IF(AND(AIRBNB[[#This Row],[PRECIO]]&lt;50,AIRBNB[[#This Row],[MIN_NOCHES]]&gt;3),"Dentro del presupuesto","No considerar")</f>
        <v>Dentro del presupuesto</v>
      </c>
      <c r="V6713" t="str">
        <f>VLOOKUP(AIRBNB[[#This Row],[HOST_ID]],Super_host[],5,FALSE)</f>
        <v>Host</v>
      </c>
    </row>
    <row r="6714" spans="1:22">
      <c r="A6714" s="4">
        <v>924600</v>
      </c>
      <c r="B6714" t="s">
        <v>13340</v>
      </c>
      <c r="C6714" s="4">
        <v>4973668</v>
      </c>
      <c r="D6714" t="s">
        <v>1595</v>
      </c>
      <c r="E6714" t="s">
        <v>13341</v>
      </c>
      <c r="F6714" s="4">
        <v>11221</v>
      </c>
      <c r="G6714" s="13" t="s">
        <v>4662</v>
      </c>
      <c r="H6714" s="13" t="s">
        <v>9230</v>
      </c>
      <c r="I6714" s="1">
        <v>4068713</v>
      </c>
      <c r="J6714" s="1">
        <v>-7393659</v>
      </c>
      <c r="K6714" t="s">
        <v>40</v>
      </c>
      <c r="L6714" s="20">
        <v>35</v>
      </c>
      <c r="M6714" s="4">
        <v>5</v>
      </c>
      <c r="N6714" s="4">
        <v>69</v>
      </c>
      <c r="O6714" s="2">
        <v>43631</v>
      </c>
      <c r="P6714" s="3">
        <v>0.91</v>
      </c>
      <c r="Q6714" s="4">
        <v>1</v>
      </c>
      <c r="R6714" s="3">
        <v>6.9</v>
      </c>
      <c r="S67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4" t="str">
        <f>IF(AIRBNB[[#This Row],[RUIDO(dB)]]&lt;=4,"Silencioso",IF(AIRBNB[[#This Row],[RUIDO(dB)]]&lt;=5.5,"Poco Ruidoso","Ruidoso"))</f>
        <v>Ruidoso</v>
      </c>
      <c r="U6714" t="str">
        <f>IF(AND(AIRBNB[[#This Row],[PRECIO]]&lt;50,AIRBNB[[#This Row],[MIN_NOCHES]]&gt;3),"Dentro del presupuesto","No considerar")</f>
        <v>Dentro del presupuesto</v>
      </c>
      <c r="V6714" t="str">
        <f>VLOOKUP(AIRBNB[[#This Row],[HOST_ID]],Super_host[],5,FALSE)</f>
        <v>Host</v>
      </c>
    </row>
    <row r="6715" spans="1:22">
      <c r="A6715" s="4">
        <v>918426</v>
      </c>
      <c r="B6715" t="s">
        <v>13379</v>
      </c>
      <c r="C6715" s="4">
        <v>4932354</v>
      </c>
      <c r="D6715" t="s">
        <v>10482</v>
      </c>
      <c r="E6715" t="s">
        <v>13380</v>
      </c>
      <c r="F6715" s="4">
        <v>11238</v>
      </c>
      <c r="G6715" s="13" t="s">
        <v>4662</v>
      </c>
      <c r="H6715" s="13" t="s">
        <v>9323</v>
      </c>
      <c r="I6715" s="1">
        <v>4067852</v>
      </c>
      <c r="J6715" s="1">
        <v>-7397008</v>
      </c>
      <c r="K6715" t="s">
        <v>40</v>
      </c>
      <c r="L6715" s="20">
        <v>35</v>
      </c>
      <c r="M6715" s="4">
        <v>7</v>
      </c>
      <c r="N6715" s="4">
        <v>73</v>
      </c>
      <c r="O6715" s="2">
        <v>43632</v>
      </c>
      <c r="P6715" s="3">
        <v>0.94</v>
      </c>
      <c r="Q6715" s="4">
        <v>1</v>
      </c>
      <c r="R6715" s="3">
        <v>6.9</v>
      </c>
      <c r="S67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5" t="str">
        <f>IF(AIRBNB[[#This Row],[RUIDO(dB)]]&lt;=4,"Silencioso",IF(AIRBNB[[#This Row],[RUIDO(dB)]]&lt;=5.5,"Poco Ruidoso","Ruidoso"))</f>
        <v>Ruidoso</v>
      </c>
      <c r="U6715" t="str">
        <f>IF(AND(AIRBNB[[#This Row],[PRECIO]]&lt;50,AIRBNB[[#This Row],[MIN_NOCHES]]&gt;3),"Dentro del presupuesto","No considerar")</f>
        <v>Dentro del presupuesto</v>
      </c>
      <c r="V6715" t="str">
        <f>VLOOKUP(AIRBNB[[#This Row],[HOST_ID]],Super_host[],5,FALSE)</f>
        <v>Host</v>
      </c>
    </row>
    <row r="6716" spans="1:22">
      <c r="A6716" s="4">
        <v>6450240</v>
      </c>
      <c r="B6716" t="s">
        <v>10367</v>
      </c>
      <c r="C6716" s="4">
        <v>4498389</v>
      </c>
      <c r="D6716" t="s">
        <v>10368</v>
      </c>
      <c r="E6716" t="s">
        <v>10369</v>
      </c>
      <c r="F6716" s="4">
        <v>11238</v>
      </c>
      <c r="G6716" s="13" t="s">
        <v>4662</v>
      </c>
      <c r="H6716" s="13" t="s">
        <v>9387</v>
      </c>
      <c r="I6716" s="1">
        <v>4068384</v>
      </c>
      <c r="J6716" s="1">
        <v>-7396042</v>
      </c>
      <c r="K6716" t="s">
        <v>40</v>
      </c>
      <c r="L6716" s="20">
        <v>35</v>
      </c>
      <c r="M6716" s="4">
        <v>1</v>
      </c>
      <c r="N6716" s="4">
        <v>4</v>
      </c>
      <c r="O6716" s="2">
        <v>42303</v>
      </c>
      <c r="P6716" s="3">
        <v>0.08</v>
      </c>
      <c r="Q6716" s="4">
        <v>1</v>
      </c>
      <c r="R6716" s="3">
        <v>6.9</v>
      </c>
      <c r="S67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6" t="str">
        <f>IF(AIRBNB[[#This Row],[RUIDO(dB)]]&lt;=4,"Silencioso",IF(AIRBNB[[#This Row],[RUIDO(dB)]]&lt;=5.5,"Poco Ruidoso","Ruidoso"))</f>
        <v>Ruidoso</v>
      </c>
      <c r="U6716" t="str">
        <f>IF(AND(AIRBNB[[#This Row],[PRECIO]]&lt;50,AIRBNB[[#This Row],[MIN_NOCHES]]&gt;3),"Dentro del presupuesto","No considerar")</f>
        <v>No considerar</v>
      </c>
      <c r="V6716" t="str">
        <f>VLOOKUP(AIRBNB[[#This Row],[HOST_ID]],Super_host[],5,FALSE)</f>
        <v>Host</v>
      </c>
    </row>
    <row r="6717" spans="1:22">
      <c r="A6717" s="4">
        <v>846799</v>
      </c>
      <c r="B6717" t="s">
        <v>12942</v>
      </c>
      <c r="C6717" s="4">
        <v>4421935</v>
      </c>
      <c r="D6717" t="s">
        <v>12943</v>
      </c>
      <c r="E6717" t="s">
        <v>12944</v>
      </c>
      <c r="F6717" s="4">
        <v>11237</v>
      </c>
      <c r="G6717" s="13" t="s">
        <v>4662</v>
      </c>
      <c r="H6717" s="13" t="s">
        <v>9274</v>
      </c>
      <c r="I6717" s="1">
        <v>407077</v>
      </c>
      <c r="J6717" s="1">
        <v>-7392212</v>
      </c>
      <c r="K6717" t="s">
        <v>40</v>
      </c>
      <c r="L6717" s="20">
        <v>35</v>
      </c>
      <c r="M6717" s="4">
        <v>30</v>
      </c>
      <c r="N6717" s="4">
        <v>51</v>
      </c>
      <c r="O6717" s="2">
        <v>42879</v>
      </c>
      <c r="P6717" s="3">
        <v>0.67</v>
      </c>
      <c r="Q6717" s="4">
        <v>1</v>
      </c>
      <c r="R6717" s="3">
        <v>6.9</v>
      </c>
      <c r="S67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7" t="str">
        <f>IF(AIRBNB[[#This Row],[RUIDO(dB)]]&lt;=4,"Silencioso",IF(AIRBNB[[#This Row],[RUIDO(dB)]]&lt;=5.5,"Poco Ruidoso","Ruidoso"))</f>
        <v>Ruidoso</v>
      </c>
      <c r="U6717" t="str">
        <f>IF(AND(AIRBNB[[#This Row],[PRECIO]]&lt;50,AIRBNB[[#This Row],[MIN_NOCHES]]&gt;3),"Dentro del presupuesto","No considerar")</f>
        <v>Dentro del presupuesto</v>
      </c>
      <c r="V6717" t="str">
        <f>VLOOKUP(AIRBNB[[#This Row],[HOST_ID]],Super_host[],5,FALSE)</f>
        <v>Host</v>
      </c>
    </row>
    <row r="6718" spans="1:22">
      <c r="A6718" s="4">
        <v>818314</v>
      </c>
      <c r="B6718" t="s">
        <v>7155</v>
      </c>
      <c r="C6718" s="4">
        <v>4298156</v>
      </c>
      <c r="D6718" t="s">
        <v>7156</v>
      </c>
      <c r="E6718" t="s">
        <v>7157</v>
      </c>
      <c r="F6718" s="4">
        <v>10031</v>
      </c>
      <c r="G6718" s="13" t="s">
        <v>124</v>
      </c>
      <c r="H6718" s="13" t="s">
        <v>148</v>
      </c>
      <c r="I6718" s="1">
        <v>4082513</v>
      </c>
      <c r="J6718" s="1">
        <v>-7394617</v>
      </c>
      <c r="K6718" t="s">
        <v>40</v>
      </c>
      <c r="L6718" s="20">
        <v>35</v>
      </c>
      <c r="M6718" s="4">
        <v>7</v>
      </c>
      <c r="N6718" s="4">
        <v>0</v>
      </c>
      <c r="O6718" s="2">
        <v>42465</v>
      </c>
      <c r="P6718" s="3">
        <v>0.02</v>
      </c>
      <c r="Q6718" s="4">
        <v>1</v>
      </c>
      <c r="R6718" s="3">
        <v>5.6</v>
      </c>
      <c r="S67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8" t="str">
        <f>IF(AIRBNB[[#This Row],[RUIDO(dB)]]&lt;=4,"Silencioso",IF(AIRBNB[[#This Row],[RUIDO(dB)]]&lt;=5.5,"Poco Ruidoso","Ruidoso"))</f>
        <v>Ruidoso</v>
      </c>
      <c r="U6718" t="str">
        <f>IF(AND(AIRBNB[[#This Row],[PRECIO]]&lt;50,AIRBNB[[#This Row],[MIN_NOCHES]]&gt;3),"Dentro del presupuesto","No considerar")</f>
        <v>Dentro del presupuesto</v>
      </c>
      <c r="V6718" t="str">
        <f>VLOOKUP(AIRBNB[[#This Row],[HOST_ID]],Super_host[],5,FALSE)</f>
        <v>Host</v>
      </c>
    </row>
    <row r="6719" spans="1:22">
      <c r="A6719" s="4">
        <v>828130</v>
      </c>
      <c r="B6719" t="s">
        <v>13531</v>
      </c>
      <c r="C6719" s="4">
        <v>4210082</v>
      </c>
      <c r="D6719" t="s">
        <v>3044</v>
      </c>
      <c r="E6719" t="s">
        <v>13532</v>
      </c>
      <c r="F6719" s="4">
        <v>11225</v>
      </c>
      <c r="G6719" s="13" t="s">
        <v>4662</v>
      </c>
      <c r="H6719" s="13" t="s">
        <v>9481</v>
      </c>
      <c r="I6719" s="1">
        <v>4066229</v>
      </c>
      <c r="J6719" s="1">
        <v>-7396296</v>
      </c>
      <c r="K6719" t="s">
        <v>40</v>
      </c>
      <c r="L6719" s="20">
        <v>35</v>
      </c>
      <c r="M6719" s="4">
        <v>1</v>
      </c>
      <c r="N6719" s="4">
        <v>84</v>
      </c>
      <c r="O6719" s="2">
        <v>42651</v>
      </c>
      <c r="P6719" s="3">
        <v>1.06</v>
      </c>
      <c r="Q6719" s="4">
        <v>1</v>
      </c>
      <c r="R6719" s="3">
        <v>6.9</v>
      </c>
      <c r="S67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19" t="str">
        <f>IF(AIRBNB[[#This Row],[RUIDO(dB)]]&lt;=4,"Silencioso",IF(AIRBNB[[#This Row],[RUIDO(dB)]]&lt;=5.5,"Poco Ruidoso","Ruidoso"))</f>
        <v>Ruidoso</v>
      </c>
      <c r="U6719" t="str">
        <f>IF(AND(AIRBNB[[#This Row],[PRECIO]]&lt;50,AIRBNB[[#This Row],[MIN_NOCHES]]&gt;3),"Dentro del presupuesto","No considerar")</f>
        <v>No considerar</v>
      </c>
      <c r="V6719" t="str">
        <f>VLOOKUP(AIRBNB[[#This Row],[HOST_ID]],Super_host[],5,FALSE)</f>
        <v>Host</v>
      </c>
    </row>
    <row r="6720" spans="1:22">
      <c r="A6720" s="4">
        <v>6324190</v>
      </c>
      <c r="B6720" t="s">
        <v>15846</v>
      </c>
      <c r="C6720" s="4">
        <v>4157362</v>
      </c>
      <c r="D6720" t="s">
        <v>191</v>
      </c>
      <c r="E6720" t="s">
        <v>15847</v>
      </c>
      <c r="F6720" s="4">
        <v>11221</v>
      </c>
      <c r="G6720" s="13" t="s">
        <v>4662</v>
      </c>
      <c r="H6720" s="13" t="s">
        <v>9230</v>
      </c>
      <c r="I6720" s="1">
        <v>4069564</v>
      </c>
      <c r="J6720" s="1">
        <v>-7393335</v>
      </c>
      <c r="K6720" t="s">
        <v>40</v>
      </c>
      <c r="L6720" s="20">
        <v>35</v>
      </c>
      <c r="M6720" s="4">
        <v>10</v>
      </c>
      <c r="N6720" s="4">
        <v>0</v>
      </c>
      <c r="O6720" s="2">
        <v>42372</v>
      </c>
      <c r="P6720" s="3">
        <v>0.1</v>
      </c>
      <c r="Q6720" s="4">
        <v>1</v>
      </c>
      <c r="R6720" s="3">
        <v>6.9</v>
      </c>
      <c r="S67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0" t="str">
        <f>IF(AIRBNB[[#This Row],[RUIDO(dB)]]&lt;=4,"Silencioso",IF(AIRBNB[[#This Row],[RUIDO(dB)]]&lt;=5.5,"Poco Ruidoso","Ruidoso"))</f>
        <v>Ruidoso</v>
      </c>
      <c r="U6720" t="str">
        <f>IF(AND(AIRBNB[[#This Row],[PRECIO]]&lt;50,AIRBNB[[#This Row],[MIN_NOCHES]]&gt;3),"Dentro del presupuesto","No considerar")</f>
        <v>Dentro del presupuesto</v>
      </c>
      <c r="V6720" t="str">
        <f>VLOOKUP(AIRBNB[[#This Row],[HOST_ID]],Super_host[],5,FALSE)</f>
        <v>Host</v>
      </c>
    </row>
    <row r="6721" spans="1:22">
      <c r="A6721" s="4">
        <v>2627951</v>
      </c>
      <c r="B6721" t="s">
        <v>14517</v>
      </c>
      <c r="C6721" s="4">
        <v>4045120</v>
      </c>
      <c r="D6721" t="s">
        <v>14518</v>
      </c>
      <c r="E6721" t="s">
        <v>14519</v>
      </c>
      <c r="F6721" s="4">
        <v>11226</v>
      </c>
      <c r="G6721" s="13" t="s">
        <v>4662</v>
      </c>
      <c r="H6721" s="13" t="s">
        <v>9427</v>
      </c>
      <c r="I6721" s="1">
        <v>4064851</v>
      </c>
      <c r="J6721" s="1">
        <v>-7396121</v>
      </c>
      <c r="K6721" t="s">
        <v>40</v>
      </c>
      <c r="L6721" s="20">
        <v>35</v>
      </c>
      <c r="M6721" s="4">
        <v>1</v>
      </c>
      <c r="N6721" s="4">
        <v>7</v>
      </c>
      <c r="O6721" s="2">
        <v>43647</v>
      </c>
      <c r="P6721" s="3">
        <v>2.21</v>
      </c>
      <c r="Q6721" s="4">
        <v>1</v>
      </c>
      <c r="R6721" s="3">
        <v>6.9</v>
      </c>
      <c r="S67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1" t="str">
        <f>IF(AIRBNB[[#This Row],[RUIDO(dB)]]&lt;=4,"Silencioso",IF(AIRBNB[[#This Row],[RUIDO(dB)]]&lt;=5.5,"Poco Ruidoso","Ruidoso"))</f>
        <v>Ruidoso</v>
      </c>
      <c r="U6721" t="str">
        <f>IF(AND(AIRBNB[[#This Row],[PRECIO]]&lt;50,AIRBNB[[#This Row],[MIN_NOCHES]]&gt;3),"Dentro del presupuesto","No considerar")</f>
        <v>No considerar</v>
      </c>
      <c r="V6721" t="str">
        <f>VLOOKUP(AIRBNB[[#This Row],[HOST_ID]],Super_host[],5,FALSE)</f>
        <v>Host</v>
      </c>
    </row>
    <row r="6722" spans="1:22">
      <c r="A6722" s="4">
        <v>763527</v>
      </c>
      <c r="B6722" t="s">
        <v>14954</v>
      </c>
      <c r="C6722" s="4">
        <v>3604585</v>
      </c>
      <c r="D6722" t="s">
        <v>5661</v>
      </c>
      <c r="E6722" t="s">
        <v>14955</v>
      </c>
      <c r="F6722" s="4">
        <v>11226</v>
      </c>
      <c r="G6722" s="13" t="s">
        <v>4662</v>
      </c>
      <c r="H6722" s="13" t="s">
        <v>9427</v>
      </c>
      <c r="I6722" s="1">
        <v>4064073</v>
      </c>
      <c r="J6722" s="1">
        <v>-7395832</v>
      </c>
      <c r="K6722" t="s">
        <v>40</v>
      </c>
      <c r="L6722" s="20">
        <v>35</v>
      </c>
      <c r="M6722" s="4">
        <v>3</v>
      </c>
      <c r="N6722" s="4">
        <v>169</v>
      </c>
      <c r="O6722" s="2">
        <v>43647</v>
      </c>
      <c r="P6722" s="3">
        <v>3.07</v>
      </c>
      <c r="Q6722" s="4">
        <v>1</v>
      </c>
      <c r="R6722" s="3">
        <v>6.9</v>
      </c>
      <c r="S67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2" t="str">
        <f>IF(AIRBNB[[#This Row],[RUIDO(dB)]]&lt;=4,"Silencioso",IF(AIRBNB[[#This Row],[RUIDO(dB)]]&lt;=5.5,"Poco Ruidoso","Ruidoso"))</f>
        <v>Ruidoso</v>
      </c>
      <c r="U6722" t="str">
        <f>IF(AND(AIRBNB[[#This Row],[PRECIO]]&lt;50,AIRBNB[[#This Row],[MIN_NOCHES]]&gt;3),"Dentro del presupuesto","No considerar")</f>
        <v>No considerar</v>
      </c>
      <c r="V6722" t="str">
        <f>VLOOKUP(AIRBNB[[#This Row],[HOST_ID]],Super_host[],5,FALSE)</f>
        <v>Host</v>
      </c>
    </row>
    <row r="6723" spans="1:22">
      <c r="A6723" s="4">
        <v>1461814</v>
      </c>
      <c r="B6723" t="s">
        <v>13039</v>
      </c>
      <c r="C6723" s="4">
        <v>3604585</v>
      </c>
      <c r="D6723" t="s">
        <v>5661</v>
      </c>
      <c r="E6723" t="s">
        <v>13040</v>
      </c>
      <c r="F6723" s="4">
        <v>11226</v>
      </c>
      <c r="G6723" s="13" t="s">
        <v>4662</v>
      </c>
      <c r="H6723" s="13" t="s">
        <v>9427</v>
      </c>
      <c r="I6723" s="1">
        <v>4064187</v>
      </c>
      <c r="J6723" s="1">
        <v>-739586</v>
      </c>
      <c r="K6723" t="s">
        <v>40</v>
      </c>
      <c r="L6723" s="20">
        <v>35</v>
      </c>
      <c r="M6723" s="4">
        <v>4</v>
      </c>
      <c r="N6723" s="4">
        <v>34</v>
      </c>
      <c r="O6723" s="2">
        <v>43466</v>
      </c>
      <c r="P6723" s="3">
        <v>0.72</v>
      </c>
      <c r="Q6723" s="4">
        <v>1</v>
      </c>
      <c r="R6723" s="3">
        <v>6.9</v>
      </c>
      <c r="S67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3" t="str">
        <f>IF(AIRBNB[[#This Row],[RUIDO(dB)]]&lt;=4,"Silencioso",IF(AIRBNB[[#This Row],[RUIDO(dB)]]&lt;=5.5,"Poco Ruidoso","Ruidoso"))</f>
        <v>Ruidoso</v>
      </c>
      <c r="U6723" t="str">
        <f>IF(AND(AIRBNB[[#This Row],[PRECIO]]&lt;50,AIRBNB[[#This Row],[MIN_NOCHES]]&gt;3),"Dentro del presupuesto","No considerar")</f>
        <v>Dentro del presupuesto</v>
      </c>
      <c r="V6723" t="str">
        <f>VLOOKUP(AIRBNB[[#This Row],[HOST_ID]],Super_host[],5,FALSE)</f>
        <v>Host</v>
      </c>
    </row>
    <row r="6724" spans="1:22">
      <c r="A6724" s="4">
        <v>1223755</v>
      </c>
      <c r="B6724" t="s">
        <v>13980</v>
      </c>
      <c r="C6724" s="4">
        <v>3571821</v>
      </c>
      <c r="D6724" t="s">
        <v>13981</v>
      </c>
      <c r="E6724" t="s">
        <v>13982</v>
      </c>
      <c r="F6724" s="4">
        <v>11205</v>
      </c>
      <c r="G6724" s="13" t="s">
        <v>4662</v>
      </c>
      <c r="H6724" s="13" t="s">
        <v>9230</v>
      </c>
      <c r="I6724" s="1">
        <v>4069122</v>
      </c>
      <c r="J6724" s="1">
        <v>-7395648</v>
      </c>
      <c r="K6724" t="s">
        <v>268</v>
      </c>
      <c r="L6724" s="20">
        <v>35</v>
      </c>
      <c r="M6724" s="4">
        <v>5</v>
      </c>
      <c r="N6724" s="4">
        <v>110</v>
      </c>
      <c r="O6724" s="2">
        <v>43103</v>
      </c>
      <c r="P6724" s="3">
        <v>1.49</v>
      </c>
      <c r="Q6724" s="4">
        <v>1</v>
      </c>
      <c r="R6724" s="3">
        <v>6.9</v>
      </c>
      <c r="S67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4" t="str">
        <f>IF(AIRBNB[[#This Row],[RUIDO(dB)]]&lt;=4,"Silencioso",IF(AIRBNB[[#This Row],[RUIDO(dB)]]&lt;=5.5,"Poco Ruidoso","Ruidoso"))</f>
        <v>Ruidoso</v>
      </c>
      <c r="U6724" t="str">
        <f>IF(AND(AIRBNB[[#This Row],[PRECIO]]&lt;50,AIRBNB[[#This Row],[MIN_NOCHES]]&gt;3),"Dentro del presupuesto","No considerar")</f>
        <v>Dentro del presupuesto</v>
      </c>
      <c r="V6724" t="str">
        <f>VLOOKUP(AIRBNB[[#This Row],[HOST_ID]],Super_host[],5,FALSE)</f>
        <v>Host</v>
      </c>
    </row>
    <row r="6725" spans="1:22">
      <c r="A6725" s="4">
        <v>2947668</v>
      </c>
      <c r="B6725" t="s">
        <v>8664</v>
      </c>
      <c r="C6725" s="4">
        <v>3250450</v>
      </c>
      <c r="D6725" t="s">
        <v>2824</v>
      </c>
      <c r="E6725" t="s">
        <v>8665</v>
      </c>
      <c r="F6725" s="4">
        <v>11377</v>
      </c>
      <c r="G6725" s="13" t="s">
        <v>7897</v>
      </c>
      <c r="H6725" s="13" t="s">
        <v>8271</v>
      </c>
      <c r="I6725" s="1">
        <v>4073726</v>
      </c>
      <c r="J6725" s="1">
        <v>-7389792</v>
      </c>
      <c r="K6725" t="s">
        <v>40</v>
      </c>
      <c r="L6725" s="20">
        <v>35</v>
      </c>
      <c r="M6725" s="4">
        <v>30</v>
      </c>
      <c r="N6725" s="4">
        <v>1</v>
      </c>
      <c r="O6725" s="2">
        <v>43644</v>
      </c>
      <c r="P6725" s="3">
        <v>1</v>
      </c>
      <c r="Q6725" s="4">
        <v>5</v>
      </c>
      <c r="R6725" s="3">
        <v>6.24</v>
      </c>
      <c r="S67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5" t="str">
        <f>IF(AIRBNB[[#This Row],[RUIDO(dB)]]&lt;=4,"Silencioso",IF(AIRBNB[[#This Row],[RUIDO(dB)]]&lt;=5.5,"Poco Ruidoso","Ruidoso"))</f>
        <v>Ruidoso</v>
      </c>
      <c r="U6725" t="str">
        <f>IF(AND(AIRBNB[[#This Row],[PRECIO]]&lt;50,AIRBNB[[#This Row],[MIN_NOCHES]]&gt;3),"Dentro del presupuesto","No considerar")</f>
        <v>Dentro del presupuesto</v>
      </c>
      <c r="V6725" t="str">
        <f>VLOOKUP(AIRBNB[[#This Row],[HOST_ID]],Super_host[],5,FALSE)</f>
        <v>Host</v>
      </c>
    </row>
    <row r="6726" spans="1:22">
      <c r="A6726" s="4">
        <v>1983466</v>
      </c>
      <c r="B6726" t="s">
        <v>6426</v>
      </c>
      <c r="C6726" s="4">
        <v>2777672</v>
      </c>
      <c r="D6726" t="s">
        <v>5648</v>
      </c>
      <c r="E6726" t="s">
        <v>6427</v>
      </c>
      <c r="F6726" s="4">
        <v>10025</v>
      </c>
      <c r="G6726" s="13" t="s">
        <v>124</v>
      </c>
      <c r="H6726" s="13" t="s">
        <v>168</v>
      </c>
      <c r="I6726" s="1">
        <v>4080168</v>
      </c>
      <c r="J6726" s="1">
        <v>-7396253</v>
      </c>
      <c r="K6726" t="s">
        <v>40</v>
      </c>
      <c r="L6726" s="20">
        <v>35</v>
      </c>
      <c r="M6726" s="4">
        <v>2</v>
      </c>
      <c r="N6726" s="4">
        <v>272</v>
      </c>
      <c r="O6726" s="2">
        <v>43632</v>
      </c>
      <c r="P6726" s="3">
        <v>4.0199999999999996</v>
      </c>
      <c r="Q6726" s="4">
        <v>1</v>
      </c>
      <c r="R6726" s="3">
        <v>5.6</v>
      </c>
      <c r="S67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6" t="str">
        <f>IF(AIRBNB[[#This Row],[RUIDO(dB)]]&lt;=4,"Silencioso",IF(AIRBNB[[#This Row],[RUIDO(dB)]]&lt;=5.5,"Poco Ruidoso","Ruidoso"))</f>
        <v>Ruidoso</v>
      </c>
      <c r="U6726" t="str">
        <f>IF(AND(AIRBNB[[#This Row],[PRECIO]]&lt;50,AIRBNB[[#This Row],[MIN_NOCHES]]&gt;3),"Dentro del presupuesto","No considerar")</f>
        <v>No considerar</v>
      </c>
      <c r="V6726" t="str">
        <f>VLOOKUP(AIRBNB[[#This Row],[HOST_ID]],Super_host[],5,FALSE)</f>
        <v>Host</v>
      </c>
    </row>
    <row r="6727" spans="1:22">
      <c r="A6727" s="4">
        <v>3386923</v>
      </c>
      <c r="B6727" t="s">
        <v>11112</v>
      </c>
      <c r="C6727" s="4">
        <v>2468616</v>
      </c>
      <c r="D6727" t="s">
        <v>11113</v>
      </c>
      <c r="E6727" t="s">
        <v>11114</v>
      </c>
      <c r="F6727" s="4">
        <v>11225</v>
      </c>
      <c r="G6727" s="13" t="s">
        <v>4662</v>
      </c>
      <c r="H6727" s="13" t="s">
        <v>9252</v>
      </c>
      <c r="I6727" s="1">
        <v>4066955</v>
      </c>
      <c r="J6727" s="1">
        <v>-7395027</v>
      </c>
      <c r="K6727" t="s">
        <v>40</v>
      </c>
      <c r="L6727" s="20">
        <v>35</v>
      </c>
      <c r="M6727" s="4">
        <v>2</v>
      </c>
      <c r="N6727" s="4">
        <v>10</v>
      </c>
      <c r="O6727" s="2">
        <v>43624</v>
      </c>
      <c r="P6727" s="3">
        <v>0.16</v>
      </c>
      <c r="Q6727" s="4">
        <v>1</v>
      </c>
      <c r="R6727" s="3">
        <v>6.9</v>
      </c>
      <c r="S67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7" t="str">
        <f>IF(AIRBNB[[#This Row],[RUIDO(dB)]]&lt;=4,"Silencioso",IF(AIRBNB[[#This Row],[RUIDO(dB)]]&lt;=5.5,"Poco Ruidoso","Ruidoso"))</f>
        <v>Ruidoso</v>
      </c>
      <c r="U6727" t="str">
        <f>IF(AND(AIRBNB[[#This Row],[PRECIO]]&lt;50,AIRBNB[[#This Row],[MIN_NOCHES]]&gt;3),"Dentro del presupuesto","No considerar")</f>
        <v>No considerar</v>
      </c>
      <c r="V6727" t="str">
        <f>VLOOKUP(AIRBNB[[#This Row],[HOST_ID]],Super_host[],5,FALSE)</f>
        <v>Host</v>
      </c>
    </row>
    <row r="6728" spans="1:22">
      <c r="A6728" s="4">
        <v>4717237</v>
      </c>
      <c r="B6728" t="s">
        <v>12024</v>
      </c>
      <c r="C6728" s="4">
        <v>2358032</v>
      </c>
      <c r="D6728" t="s">
        <v>217</v>
      </c>
      <c r="E6728" t="s">
        <v>12025</v>
      </c>
      <c r="F6728" s="4">
        <v>11237</v>
      </c>
      <c r="G6728" s="13" t="s">
        <v>4662</v>
      </c>
      <c r="H6728" s="13" t="s">
        <v>9274</v>
      </c>
      <c r="I6728" s="1">
        <v>4070027</v>
      </c>
      <c r="J6728" s="1">
        <v>-739231</v>
      </c>
      <c r="K6728" t="s">
        <v>5</v>
      </c>
      <c r="L6728" s="20">
        <v>35</v>
      </c>
      <c r="M6728" s="4">
        <v>4</v>
      </c>
      <c r="N6728" s="4">
        <v>8</v>
      </c>
      <c r="O6728" s="2">
        <v>42995</v>
      </c>
      <c r="P6728" s="3">
        <v>0.33</v>
      </c>
      <c r="Q6728" s="4">
        <v>1</v>
      </c>
      <c r="R6728" s="3">
        <v>6.9</v>
      </c>
      <c r="S67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8" t="str">
        <f>IF(AIRBNB[[#This Row],[RUIDO(dB)]]&lt;=4,"Silencioso",IF(AIRBNB[[#This Row],[RUIDO(dB)]]&lt;=5.5,"Poco Ruidoso","Ruidoso"))</f>
        <v>Ruidoso</v>
      </c>
      <c r="U6728" t="str">
        <f>IF(AND(AIRBNB[[#This Row],[PRECIO]]&lt;50,AIRBNB[[#This Row],[MIN_NOCHES]]&gt;3),"Dentro del presupuesto","No considerar")</f>
        <v>Dentro del presupuesto</v>
      </c>
      <c r="V6728" t="str">
        <f>VLOOKUP(AIRBNB[[#This Row],[HOST_ID]],Super_host[],5,FALSE)</f>
        <v>Host</v>
      </c>
    </row>
    <row r="6729" spans="1:22">
      <c r="A6729" s="4">
        <v>545651</v>
      </c>
      <c r="B6729" t="s">
        <v>11602</v>
      </c>
      <c r="C6729" s="4">
        <v>1785800</v>
      </c>
      <c r="D6729" t="s">
        <v>10891</v>
      </c>
      <c r="E6729" t="s">
        <v>11603</v>
      </c>
      <c r="F6729" s="4">
        <v>11225</v>
      </c>
      <c r="G6729" s="13" t="s">
        <v>4662</v>
      </c>
      <c r="H6729" s="13" t="s">
        <v>9481</v>
      </c>
      <c r="I6729" s="1">
        <v>4065841</v>
      </c>
      <c r="J6729" s="1">
        <v>-7395016</v>
      </c>
      <c r="K6729" t="s">
        <v>40</v>
      </c>
      <c r="L6729" s="20">
        <v>35</v>
      </c>
      <c r="M6729" s="4">
        <v>4</v>
      </c>
      <c r="N6729" s="4">
        <v>19</v>
      </c>
      <c r="O6729" s="2">
        <v>43605</v>
      </c>
      <c r="P6729" s="3">
        <v>0.24</v>
      </c>
      <c r="Q6729" s="4">
        <v>1</v>
      </c>
      <c r="R6729" s="3">
        <v>6.9</v>
      </c>
      <c r="S67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29" t="str">
        <f>IF(AIRBNB[[#This Row],[RUIDO(dB)]]&lt;=4,"Silencioso",IF(AIRBNB[[#This Row],[RUIDO(dB)]]&lt;=5.5,"Poco Ruidoso","Ruidoso"))</f>
        <v>Ruidoso</v>
      </c>
      <c r="U6729" t="str">
        <f>IF(AND(AIRBNB[[#This Row],[PRECIO]]&lt;50,AIRBNB[[#This Row],[MIN_NOCHES]]&gt;3),"Dentro del presupuesto","No considerar")</f>
        <v>Dentro del presupuesto</v>
      </c>
      <c r="V6729" t="str">
        <f>VLOOKUP(AIRBNB[[#This Row],[HOST_ID]],Super_host[],5,FALSE)</f>
        <v>Host</v>
      </c>
    </row>
    <row r="6730" spans="1:22">
      <c r="A6730" s="4">
        <v>685435</v>
      </c>
      <c r="B6730" t="s">
        <v>11125</v>
      </c>
      <c r="C6730" s="4">
        <v>1360296</v>
      </c>
      <c r="D6730" t="s">
        <v>11126</v>
      </c>
      <c r="E6730" t="s">
        <v>11127</v>
      </c>
      <c r="F6730" s="4">
        <v>11207</v>
      </c>
      <c r="G6730" s="13" t="s">
        <v>4662</v>
      </c>
      <c r="H6730" s="13" t="s">
        <v>11055</v>
      </c>
      <c r="I6730" s="1">
        <v>4067635</v>
      </c>
      <c r="J6730" s="1">
        <v>-7389124</v>
      </c>
      <c r="K6730" t="s">
        <v>40</v>
      </c>
      <c r="L6730" s="20">
        <v>35</v>
      </c>
      <c r="M6730" s="4">
        <v>3</v>
      </c>
      <c r="N6730" s="4">
        <v>13</v>
      </c>
      <c r="O6730" s="2">
        <v>43614</v>
      </c>
      <c r="P6730" s="3">
        <v>0.16</v>
      </c>
      <c r="Q6730" s="4">
        <v>1</v>
      </c>
      <c r="R6730" s="3">
        <v>6.9</v>
      </c>
      <c r="S67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0" t="str">
        <f>IF(AIRBNB[[#This Row],[RUIDO(dB)]]&lt;=4,"Silencioso",IF(AIRBNB[[#This Row],[RUIDO(dB)]]&lt;=5.5,"Poco Ruidoso","Ruidoso"))</f>
        <v>Ruidoso</v>
      </c>
      <c r="U6730" t="str">
        <f>IF(AND(AIRBNB[[#This Row],[PRECIO]]&lt;50,AIRBNB[[#This Row],[MIN_NOCHES]]&gt;3),"Dentro del presupuesto","No considerar")</f>
        <v>No considerar</v>
      </c>
      <c r="V6730" t="str">
        <f>VLOOKUP(AIRBNB[[#This Row],[HOST_ID]],Super_host[],5,FALSE)</f>
        <v>Host</v>
      </c>
    </row>
    <row r="6731" spans="1:22">
      <c r="A6731" s="4">
        <v>253548</v>
      </c>
      <c r="B6731" t="s">
        <v>9864</v>
      </c>
      <c r="C6731" s="4">
        <v>1331493</v>
      </c>
      <c r="D6731" t="s">
        <v>9865</v>
      </c>
      <c r="E6731" t="s">
        <v>9866</v>
      </c>
      <c r="F6731" s="4">
        <v>11224</v>
      </c>
      <c r="G6731" s="13" t="s">
        <v>4662</v>
      </c>
      <c r="H6731" s="13" t="s">
        <v>9867</v>
      </c>
      <c r="I6731" s="1">
        <v>4058147</v>
      </c>
      <c r="J6731" s="1">
        <v>-7396726</v>
      </c>
      <c r="K6731" t="s">
        <v>40</v>
      </c>
      <c r="L6731" s="20">
        <v>35</v>
      </c>
      <c r="M6731" s="4">
        <v>1</v>
      </c>
      <c r="N6731" s="4">
        <v>2</v>
      </c>
      <c r="O6731" s="2">
        <v>42180</v>
      </c>
      <c r="P6731" s="3">
        <v>0.04</v>
      </c>
      <c r="Q6731" s="4">
        <v>1</v>
      </c>
      <c r="R6731" s="3">
        <v>6.9</v>
      </c>
      <c r="S67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1" t="str">
        <f>IF(AIRBNB[[#This Row],[RUIDO(dB)]]&lt;=4,"Silencioso",IF(AIRBNB[[#This Row],[RUIDO(dB)]]&lt;=5.5,"Poco Ruidoso","Ruidoso"))</f>
        <v>Ruidoso</v>
      </c>
      <c r="U6731" t="str">
        <f>IF(AND(AIRBNB[[#This Row],[PRECIO]]&lt;50,AIRBNB[[#This Row],[MIN_NOCHES]]&gt;3),"Dentro del presupuesto","No considerar")</f>
        <v>No considerar</v>
      </c>
      <c r="V6731" t="str">
        <f>VLOOKUP(AIRBNB[[#This Row],[HOST_ID]],Super_host[],5,FALSE)</f>
        <v>Host</v>
      </c>
    </row>
    <row r="6732" spans="1:22">
      <c r="A6732" s="4">
        <v>2774381</v>
      </c>
      <c r="B6732" t="s">
        <v>11461</v>
      </c>
      <c r="C6732" s="4">
        <v>1253739</v>
      </c>
      <c r="D6732" t="s">
        <v>11462</v>
      </c>
      <c r="E6732" t="s">
        <v>11463</v>
      </c>
      <c r="F6732" s="4">
        <v>11226</v>
      </c>
      <c r="G6732" s="13" t="s">
        <v>4662</v>
      </c>
      <c r="H6732" s="13" t="s">
        <v>9427</v>
      </c>
      <c r="I6732" s="1">
        <v>4064602</v>
      </c>
      <c r="J6732" s="1">
        <v>-7395964</v>
      </c>
      <c r="K6732" t="s">
        <v>5</v>
      </c>
      <c r="L6732" s="20">
        <v>35</v>
      </c>
      <c r="M6732" s="4">
        <v>20</v>
      </c>
      <c r="N6732" s="4">
        <v>11</v>
      </c>
      <c r="O6732" s="2">
        <v>43464</v>
      </c>
      <c r="P6732" s="3">
        <v>0.21</v>
      </c>
      <c r="Q6732" s="4">
        <v>1</v>
      </c>
      <c r="R6732" s="3">
        <v>6.9</v>
      </c>
      <c r="S67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2" t="str">
        <f>IF(AIRBNB[[#This Row],[RUIDO(dB)]]&lt;=4,"Silencioso",IF(AIRBNB[[#This Row],[RUIDO(dB)]]&lt;=5.5,"Poco Ruidoso","Ruidoso"))</f>
        <v>Ruidoso</v>
      </c>
      <c r="U6732" t="str">
        <f>IF(AND(AIRBNB[[#This Row],[PRECIO]]&lt;50,AIRBNB[[#This Row],[MIN_NOCHES]]&gt;3),"Dentro del presupuesto","No considerar")</f>
        <v>Dentro del presupuesto</v>
      </c>
      <c r="V6732" t="str">
        <f>VLOOKUP(AIRBNB[[#This Row],[HOST_ID]],Super_host[],5,FALSE)</f>
        <v>Host</v>
      </c>
    </row>
    <row r="6733" spans="1:22">
      <c r="A6733" s="4">
        <v>1578721</v>
      </c>
      <c r="B6733" t="s">
        <v>10273</v>
      </c>
      <c r="C6733" s="4">
        <v>999689</v>
      </c>
      <c r="D6733" t="s">
        <v>677</v>
      </c>
      <c r="E6733" t="s">
        <v>10274</v>
      </c>
      <c r="F6733" s="4">
        <v>11222</v>
      </c>
      <c r="G6733" s="13" t="s">
        <v>4662</v>
      </c>
      <c r="H6733" s="13" t="s">
        <v>9249</v>
      </c>
      <c r="I6733" s="1">
        <v>4072887</v>
      </c>
      <c r="J6733" s="1">
        <v>-7395163</v>
      </c>
      <c r="K6733" t="s">
        <v>40</v>
      </c>
      <c r="L6733" s="20">
        <v>35</v>
      </c>
      <c r="M6733" s="4">
        <v>30</v>
      </c>
      <c r="N6733" s="4">
        <v>5</v>
      </c>
      <c r="O6733" s="2">
        <v>41752</v>
      </c>
      <c r="P6733" s="3">
        <v>7.0000000000000007E-2</v>
      </c>
      <c r="Q6733" s="4">
        <v>1</v>
      </c>
      <c r="R6733" s="3">
        <v>6.9</v>
      </c>
      <c r="S67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3" t="str">
        <f>IF(AIRBNB[[#This Row],[RUIDO(dB)]]&lt;=4,"Silencioso",IF(AIRBNB[[#This Row],[RUIDO(dB)]]&lt;=5.5,"Poco Ruidoso","Ruidoso"))</f>
        <v>Ruidoso</v>
      </c>
      <c r="U6733" t="str">
        <f>IF(AND(AIRBNB[[#This Row],[PRECIO]]&lt;50,AIRBNB[[#This Row],[MIN_NOCHES]]&gt;3),"Dentro del presupuesto","No considerar")</f>
        <v>Dentro del presupuesto</v>
      </c>
      <c r="V6733" t="str">
        <f>VLOOKUP(AIRBNB[[#This Row],[HOST_ID]],Super_host[],5,FALSE)</f>
        <v>Host</v>
      </c>
    </row>
    <row r="6734" spans="1:22">
      <c r="A6734" s="4">
        <v>277883</v>
      </c>
      <c r="B6734" t="s">
        <v>12866</v>
      </c>
      <c r="C6734" s="4">
        <v>950657</v>
      </c>
      <c r="D6734" t="s">
        <v>2100</v>
      </c>
      <c r="E6734" t="s">
        <v>12867</v>
      </c>
      <c r="F6734" s="4">
        <v>11225</v>
      </c>
      <c r="G6734" s="13" t="s">
        <v>4662</v>
      </c>
      <c r="H6734" s="13" t="s">
        <v>9481</v>
      </c>
      <c r="I6734" s="1">
        <v>4065689</v>
      </c>
      <c r="J6734" s="1">
        <v>-739533</v>
      </c>
      <c r="K6734" t="s">
        <v>5</v>
      </c>
      <c r="L6734" s="20">
        <v>35</v>
      </c>
      <c r="M6734" s="4">
        <v>6</v>
      </c>
      <c r="N6734" s="4">
        <v>58</v>
      </c>
      <c r="O6734" s="2">
        <v>43098</v>
      </c>
      <c r="P6734" s="3">
        <v>0.63</v>
      </c>
      <c r="Q6734" s="4">
        <v>1</v>
      </c>
      <c r="R6734" s="3">
        <v>6.9</v>
      </c>
      <c r="S67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4" t="str">
        <f>IF(AIRBNB[[#This Row],[RUIDO(dB)]]&lt;=4,"Silencioso",IF(AIRBNB[[#This Row],[RUIDO(dB)]]&lt;=5.5,"Poco Ruidoso","Ruidoso"))</f>
        <v>Ruidoso</v>
      </c>
      <c r="U6734" t="str">
        <f>IF(AND(AIRBNB[[#This Row],[PRECIO]]&lt;50,AIRBNB[[#This Row],[MIN_NOCHES]]&gt;3),"Dentro del presupuesto","No considerar")</f>
        <v>Dentro del presupuesto</v>
      </c>
      <c r="V6734" t="str">
        <f>VLOOKUP(AIRBNB[[#This Row],[HOST_ID]],Super_host[],5,FALSE)</f>
        <v>Host</v>
      </c>
    </row>
    <row r="6735" spans="1:22">
      <c r="A6735" s="4">
        <v>4183989</v>
      </c>
      <c r="B6735" t="s">
        <v>4825</v>
      </c>
      <c r="C6735" s="4">
        <v>919218</v>
      </c>
      <c r="D6735" t="s">
        <v>4826</v>
      </c>
      <c r="E6735" t="s">
        <v>4827</v>
      </c>
      <c r="F6735" s="4">
        <v>10027</v>
      </c>
      <c r="G6735" s="13" t="s">
        <v>124</v>
      </c>
      <c r="H6735" s="13" t="s">
        <v>148</v>
      </c>
      <c r="I6735" s="1">
        <v>4080606</v>
      </c>
      <c r="J6735" s="1">
        <v>-7395061</v>
      </c>
      <c r="K6735" t="s">
        <v>40</v>
      </c>
      <c r="L6735" s="20">
        <v>35</v>
      </c>
      <c r="M6735" s="4">
        <v>3</v>
      </c>
      <c r="N6735" s="4">
        <v>34</v>
      </c>
      <c r="O6735" s="2">
        <v>43608</v>
      </c>
      <c r="P6735" s="3">
        <v>1</v>
      </c>
      <c r="Q6735" s="4">
        <v>1</v>
      </c>
      <c r="R6735" s="3">
        <v>5.6</v>
      </c>
      <c r="S67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5" t="str">
        <f>IF(AIRBNB[[#This Row],[RUIDO(dB)]]&lt;=4,"Silencioso",IF(AIRBNB[[#This Row],[RUIDO(dB)]]&lt;=5.5,"Poco Ruidoso","Ruidoso"))</f>
        <v>Ruidoso</v>
      </c>
      <c r="U6735" t="str">
        <f>IF(AND(AIRBNB[[#This Row],[PRECIO]]&lt;50,AIRBNB[[#This Row],[MIN_NOCHES]]&gt;3),"Dentro del presupuesto","No considerar")</f>
        <v>No considerar</v>
      </c>
      <c r="V6735" t="str">
        <f>VLOOKUP(AIRBNB[[#This Row],[HOST_ID]],Super_host[],5,FALSE)</f>
        <v>Host</v>
      </c>
    </row>
    <row r="6736" spans="1:22">
      <c r="A6736" s="4">
        <v>1684053</v>
      </c>
      <c r="B6736" t="s">
        <v>8990</v>
      </c>
      <c r="C6736" s="4">
        <v>762610</v>
      </c>
      <c r="D6736" t="s">
        <v>928</v>
      </c>
      <c r="E6736" t="s">
        <v>8991</v>
      </c>
      <c r="F6736" s="4">
        <v>11692</v>
      </c>
      <c r="G6736" s="13" t="s">
        <v>7897</v>
      </c>
      <c r="H6736" s="13" t="s">
        <v>8489</v>
      </c>
      <c r="I6736" s="1">
        <v>4059684</v>
      </c>
      <c r="J6736" s="1">
        <v>-7379449</v>
      </c>
      <c r="K6736" t="s">
        <v>40</v>
      </c>
      <c r="L6736" s="20">
        <v>35</v>
      </c>
      <c r="M6736" s="4">
        <v>2</v>
      </c>
      <c r="N6736" s="4">
        <v>201</v>
      </c>
      <c r="O6736" s="2">
        <v>43634</v>
      </c>
      <c r="P6736" s="3">
        <v>3.28</v>
      </c>
      <c r="Q6736" s="4">
        <v>5</v>
      </c>
      <c r="R6736" s="3">
        <v>6.24</v>
      </c>
      <c r="S67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6" t="str">
        <f>IF(AIRBNB[[#This Row],[RUIDO(dB)]]&lt;=4,"Silencioso",IF(AIRBNB[[#This Row],[RUIDO(dB)]]&lt;=5.5,"Poco Ruidoso","Ruidoso"))</f>
        <v>Ruidoso</v>
      </c>
      <c r="U6736" t="str">
        <f>IF(AND(AIRBNB[[#This Row],[PRECIO]]&lt;50,AIRBNB[[#This Row],[MIN_NOCHES]]&gt;3),"Dentro del presupuesto","No considerar")</f>
        <v>No considerar</v>
      </c>
      <c r="V6736" t="str">
        <f>VLOOKUP(AIRBNB[[#This Row],[HOST_ID]],Super_host[],5,FALSE)</f>
        <v>Host</v>
      </c>
    </row>
    <row r="6737" spans="1:22">
      <c r="A6737" s="4">
        <v>1762852</v>
      </c>
      <c r="B6737" t="s">
        <v>10826</v>
      </c>
      <c r="C6737" s="4">
        <v>173997</v>
      </c>
      <c r="D6737" t="s">
        <v>4137</v>
      </c>
      <c r="E6737" t="s">
        <v>10827</v>
      </c>
      <c r="F6737" s="4">
        <v>11211</v>
      </c>
      <c r="G6737" s="13" t="s">
        <v>4662</v>
      </c>
      <c r="H6737" s="13" t="s">
        <v>9218</v>
      </c>
      <c r="I6737" s="1">
        <v>4070942</v>
      </c>
      <c r="J6737" s="1">
        <v>-7395302</v>
      </c>
      <c r="K6737" t="s">
        <v>40</v>
      </c>
      <c r="L6737" s="20">
        <v>35</v>
      </c>
      <c r="M6737" s="4">
        <v>2</v>
      </c>
      <c r="N6737" s="4">
        <v>3</v>
      </c>
      <c r="O6737" s="2">
        <v>42910</v>
      </c>
      <c r="P6737" s="3">
        <v>0.12</v>
      </c>
      <c r="Q6737" s="4">
        <v>1</v>
      </c>
      <c r="R6737" s="3">
        <v>6.9</v>
      </c>
      <c r="S67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7" t="str">
        <f>IF(AIRBNB[[#This Row],[RUIDO(dB)]]&lt;=4,"Silencioso",IF(AIRBNB[[#This Row],[RUIDO(dB)]]&lt;=5.5,"Poco Ruidoso","Ruidoso"))</f>
        <v>Ruidoso</v>
      </c>
      <c r="U6737" t="str">
        <f>IF(AND(AIRBNB[[#This Row],[PRECIO]]&lt;50,AIRBNB[[#This Row],[MIN_NOCHES]]&gt;3),"Dentro del presupuesto","No considerar")</f>
        <v>No considerar</v>
      </c>
      <c r="V6737" t="str">
        <f>VLOOKUP(AIRBNB[[#This Row],[HOST_ID]],Super_host[],5,FALSE)</f>
        <v>Host</v>
      </c>
    </row>
    <row r="6738" spans="1:22">
      <c r="A6738" s="4">
        <v>69921</v>
      </c>
      <c r="B6738" t="s">
        <v>12556</v>
      </c>
      <c r="C6738" s="4">
        <v>155689</v>
      </c>
      <c r="D6738" t="s">
        <v>12557</v>
      </c>
      <c r="E6738" t="s">
        <v>12558</v>
      </c>
      <c r="F6738" s="4">
        <v>11237</v>
      </c>
      <c r="G6738" s="13" t="s">
        <v>4662</v>
      </c>
      <c r="H6738" s="13" t="s">
        <v>9274</v>
      </c>
      <c r="I6738" s="1">
        <v>4070514</v>
      </c>
      <c r="J6738" s="1">
        <v>-7391922</v>
      </c>
      <c r="K6738" t="s">
        <v>40</v>
      </c>
      <c r="L6738" s="20">
        <v>35</v>
      </c>
      <c r="M6738" s="4">
        <v>5</v>
      </c>
      <c r="N6738" s="4">
        <v>47</v>
      </c>
      <c r="O6738" s="2">
        <v>43645</v>
      </c>
      <c r="P6738" s="3">
        <v>0.49</v>
      </c>
      <c r="Q6738" s="4">
        <v>1</v>
      </c>
      <c r="R6738" s="3">
        <v>6.9</v>
      </c>
      <c r="S67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8" t="str">
        <f>IF(AIRBNB[[#This Row],[RUIDO(dB)]]&lt;=4,"Silencioso",IF(AIRBNB[[#This Row],[RUIDO(dB)]]&lt;=5.5,"Poco Ruidoso","Ruidoso"))</f>
        <v>Ruidoso</v>
      </c>
      <c r="U6738" t="str">
        <f>IF(AND(AIRBNB[[#This Row],[PRECIO]]&lt;50,AIRBNB[[#This Row],[MIN_NOCHES]]&gt;3),"Dentro del presupuesto","No considerar")</f>
        <v>Dentro del presupuesto</v>
      </c>
      <c r="V6738" t="str">
        <f>VLOOKUP(AIRBNB[[#This Row],[HOST_ID]],Super_host[],5,FALSE)</f>
        <v>Host</v>
      </c>
    </row>
    <row r="6739" spans="1:22">
      <c r="A6739" s="4">
        <v>42580</v>
      </c>
      <c r="B6739" t="s">
        <v>15098</v>
      </c>
      <c r="C6739" s="4">
        <v>137814</v>
      </c>
      <c r="D6739" t="s">
        <v>15099</v>
      </c>
      <c r="E6739" t="s">
        <v>15100</v>
      </c>
      <c r="F6739" s="4">
        <v>11238</v>
      </c>
      <c r="G6739" s="13" t="s">
        <v>4662</v>
      </c>
      <c r="H6739" s="13" t="s">
        <v>9387</v>
      </c>
      <c r="I6739" s="1">
        <v>4068843</v>
      </c>
      <c r="J6739" s="1">
        <v>-7396408</v>
      </c>
      <c r="K6739" t="s">
        <v>40</v>
      </c>
      <c r="L6739" s="20">
        <v>35</v>
      </c>
      <c r="M6739" s="4">
        <v>2</v>
      </c>
      <c r="N6739" s="4">
        <v>294</v>
      </c>
      <c r="O6739" s="2">
        <v>43640</v>
      </c>
      <c r="P6739" s="3">
        <v>3.47</v>
      </c>
      <c r="Q6739" s="4">
        <v>1</v>
      </c>
      <c r="R6739" s="3">
        <v>6.9</v>
      </c>
      <c r="S67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39" t="str">
        <f>IF(AIRBNB[[#This Row],[RUIDO(dB)]]&lt;=4,"Silencioso",IF(AIRBNB[[#This Row],[RUIDO(dB)]]&lt;=5.5,"Poco Ruidoso","Ruidoso"))</f>
        <v>Ruidoso</v>
      </c>
      <c r="U6739" t="str">
        <f>IF(AND(AIRBNB[[#This Row],[PRECIO]]&lt;50,AIRBNB[[#This Row],[MIN_NOCHES]]&gt;3),"Dentro del presupuesto","No considerar")</f>
        <v>No considerar</v>
      </c>
      <c r="V6739" t="str">
        <f>VLOOKUP(AIRBNB[[#This Row],[HOST_ID]],Super_host[],5,FALSE)</f>
        <v>Host</v>
      </c>
    </row>
    <row r="6740" spans="1:22">
      <c r="A6740" s="4">
        <v>11452</v>
      </c>
      <c r="B6740" t="s">
        <v>16082</v>
      </c>
      <c r="C6740" s="4">
        <v>7355</v>
      </c>
      <c r="D6740" t="s">
        <v>16083</v>
      </c>
      <c r="E6740" t="s">
        <v>16084</v>
      </c>
      <c r="F6740" s="4">
        <v>11221</v>
      </c>
      <c r="G6740" s="13" t="s">
        <v>4662</v>
      </c>
      <c r="H6740" s="13" t="s">
        <v>9230</v>
      </c>
      <c r="I6740" s="1">
        <v>4068876</v>
      </c>
      <c r="J6740" s="1">
        <v>-7394312</v>
      </c>
      <c r="K6740" t="s">
        <v>40</v>
      </c>
      <c r="L6740" s="20">
        <v>35</v>
      </c>
      <c r="M6740" s="4">
        <v>60</v>
      </c>
      <c r="N6740" s="4">
        <v>0</v>
      </c>
      <c r="O6740" s="2">
        <v>42575</v>
      </c>
      <c r="P6740" s="3">
        <v>0.39</v>
      </c>
      <c r="Q6740" s="4">
        <v>1</v>
      </c>
      <c r="R6740" s="3">
        <v>6.9</v>
      </c>
      <c r="S67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0" t="str">
        <f>IF(AIRBNB[[#This Row],[RUIDO(dB)]]&lt;=4,"Silencioso",IF(AIRBNB[[#This Row],[RUIDO(dB)]]&lt;=5.5,"Poco Ruidoso","Ruidoso"))</f>
        <v>Ruidoso</v>
      </c>
      <c r="U6740" t="str">
        <f>IF(AND(AIRBNB[[#This Row],[PRECIO]]&lt;50,AIRBNB[[#This Row],[MIN_NOCHES]]&gt;3),"Dentro del presupuesto","No considerar")</f>
        <v>Dentro del presupuesto</v>
      </c>
      <c r="V6740" t="str">
        <f>VLOOKUP(AIRBNB[[#This Row],[HOST_ID]],Super_host[],5,FALSE)</f>
        <v>Host</v>
      </c>
    </row>
    <row r="6741" spans="1:22">
      <c r="A6741" s="4">
        <v>4157064</v>
      </c>
      <c r="B6741" t="s">
        <v>9591</v>
      </c>
      <c r="C6741" s="4">
        <v>3563</v>
      </c>
      <c r="D6741" t="s">
        <v>9592</v>
      </c>
      <c r="E6741" t="s">
        <v>9593</v>
      </c>
      <c r="F6741" s="4">
        <v>11220</v>
      </c>
      <c r="G6741" s="13" t="s">
        <v>4662</v>
      </c>
      <c r="H6741" s="13" t="s">
        <v>9246</v>
      </c>
      <c r="I6741" s="1">
        <v>4064076</v>
      </c>
      <c r="J6741" s="1">
        <v>-740224</v>
      </c>
      <c r="K6741" t="s">
        <v>40</v>
      </c>
      <c r="L6741" s="20">
        <v>35</v>
      </c>
      <c r="M6741" s="4">
        <v>6</v>
      </c>
      <c r="N6741" s="4">
        <v>1</v>
      </c>
      <c r="O6741" s="2">
        <v>41971</v>
      </c>
      <c r="P6741" s="3">
        <v>0.02</v>
      </c>
      <c r="Q6741" s="4">
        <v>1</v>
      </c>
      <c r="R6741" s="3">
        <v>6.9</v>
      </c>
      <c r="S67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1" t="str">
        <f>IF(AIRBNB[[#This Row],[RUIDO(dB)]]&lt;=4,"Silencioso",IF(AIRBNB[[#This Row],[RUIDO(dB)]]&lt;=5.5,"Poco Ruidoso","Ruidoso"))</f>
        <v>Ruidoso</v>
      </c>
      <c r="U6741" t="str">
        <f>IF(AND(AIRBNB[[#This Row],[PRECIO]]&lt;50,AIRBNB[[#This Row],[MIN_NOCHES]]&gt;3),"Dentro del presupuesto","No considerar")</f>
        <v>Dentro del presupuesto</v>
      </c>
      <c r="V6741" t="str">
        <f>VLOOKUP(AIRBNB[[#This Row],[HOST_ID]],Super_host[],5,FALSE)</f>
        <v>Host</v>
      </c>
    </row>
    <row r="6742" spans="1:22">
      <c r="A6742" s="4">
        <v>6662967</v>
      </c>
      <c r="B6742" t="s">
        <v>3538</v>
      </c>
      <c r="C6742" s="4">
        <v>34876980</v>
      </c>
      <c r="D6742" t="s">
        <v>3539</v>
      </c>
      <c r="E6742" t="s">
        <v>3540</v>
      </c>
      <c r="F6742" s="4">
        <v>10026</v>
      </c>
      <c r="G6742" s="13" t="s">
        <v>124</v>
      </c>
      <c r="H6742" s="13" t="s">
        <v>148</v>
      </c>
      <c r="I6742" s="1">
        <v>4080132</v>
      </c>
      <c r="J6742" s="1">
        <v>-739547</v>
      </c>
      <c r="K6742" t="s">
        <v>40</v>
      </c>
      <c r="L6742" s="20">
        <v>34</v>
      </c>
      <c r="M6742" s="4">
        <v>1</v>
      </c>
      <c r="N6742" s="4">
        <v>19</v>
      </c>
      <c r="O6742" s="2">
        <v>43643</v>
      </c>
      <c r="P6742" s="3">
        <v>0.39</v>
      </c>
      <c r="Q6742" s="4">
        <v>1</v>
      </c>
      <c r="R6742" s="3">
        <v>5.6</v>
      </c>
      <c r="S67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2" t="str">
        <f>IF(AIRBNB[[#This Row],[RUIDO(dB)]]&lt;=4,"Silencioso",IF(AIRBNB[[#This Row],[RUIDO(dB)]]&lt;=5.5,"Poco Ruidoso","Ruidoso"))</f>
        <v>Ruidoso</v>
      </c>
      <c r="U6742" t="str">
        <f>IF(AND(AIRBNB[[#This Row],[PRECIO]]&lt;50,AIRBNB[[#This Row],[MIN_NOCHES]]&gt;3),"Dentro del presupuesto","No considerar")</f>
        <v>No considerar</v>
      </c>
      <c r="V6742" t="str">
        <f>VLOOKUP(AIRBNB[[#This Row],[HOST_ID]],Super_host[],5,FALSE)</f>
        <v>Host</v>
      </c>
    </row>
    <row r="6743" spans="1:22">
      <c r="A6743" s="4">
        <v>6473307</v>
      </c>
      <c r="B6743" t="s">
        <v>5513</v>
      </c>
      <c r="C6743" s="4">
        <v>33817646</v>
      </c>
      <c r="D6743" t="s">
        <v>5514</v>
      </c>
      <c r="E6743" t="s">
        <v>5515</v>
      </c>
      <c r="F6743" s="4">
        <v>10013</v>
      </c>
      <c r="G6743" s="13" t="s">
        <v>124</v>
      </c>
      <c r="H6743" s="13" t="s">
        <v>1573</v>
      </c>
      <c r="I6743" s="1">
        <v>4071864</v>
      </c>
      <c r="J6743" s="1">
        <v>-7399753</v>
      </c>
      <c r="K6743" t="s">
        <v>40</v>
      </c>
      <c r="L6743" s="20">
        <v>34</v>
      </c>
      <c r="M6743" s="4">
        <v>2</v>
      </c>
      <c r="N6743" s="4">
        <v>79</v>
      </c>
      <c r="O6743" s="2">
        <v>43506</v>
      </c>
      <c r="P6743" s="3">
        <v>1.7</v>
      </c>
      <c r="Q6743" s="4">
        <v>1</v>
      </c>
      <c r="R6743" s="3">
        <v>5.6</v>
      </c>
      <c r="S67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3" t="str">
        <f>IF(AIRBNB[[#This Row],[RUIDO(dB)]]&lt;=4,"Silencioso",IF(AIRBNB[[#This Row],[RUIDO(dB)]]&lt;=5.5,"Poco Ruidoso","Ruidoso"))</f>
        <v>Ruidoso</v>
      </c>
      <c r="U6743" t="str">
        <f>IF(AND(AIRBNB[[#This Row],[PRECIO]]&lt;50,AIRBNB[[#This Row],[MIN_NOCHES]]&gt;3),"Dentro del presupuesto","No considerar")</f>
        <v>No considerar</v>
      </c>
      <c r="V6743" t="str">
        <f>VLOOKUP(AIRBNB[[#This Row],[HOST_ID]],Super_host[],5,FALSE)</f>
        <v>Host</v>
      </c>
    </row>
    <row r="6744" spans="1:22">
      <c r="A6744" s="4">
        <v>4813781</v>
      </c>
      <c r="B6744" t="s">
        <v>2107</v>
      </c>
      <c r="C6744" s="4">
        <v>24792241</v>
      </c>
      <c r="D6744" t="s">
        <v>632</v>
      </c>
      <c r="E6744" t="s">
        <v>2108</v>
      </c>
      <c r="F6744" s="4">
        <v>10025</v>
      </c>
      <c r="G6744" s="13" t="s">
        <v>124</v>
      </c>
      <c r="H6744" s="13" t="s">
        <v>168</v>
      </c>
      <c r="I6744" s="1">
        <v>407915</v>
      </c>
      <c r="J6744" s="1">
        <v>-7396697</v>
      </c>
      <c r="K6744" t="s">
        <v>40</v>
      </c>
      <c r="L6744" s="20">
        <v>34</v>
      </c>
      <c r="M6744" s="4">
        <v>3</v>
      </c>
      <c r="N6744" s="4">
        <v>6</v>
      </c>
      <c r="O6744" s="2">
        <v>43616</v>
      </c>
      <c r="P6744" s="3">
        <v>0.15</v>
      </c>
      <c r="Q6744" s="4">
        <v>1</v>
      </c>
      <c r="R6744" s="3">
        <v>5.6</v>
      </c>
      <c r="S67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4" t="str">
        <f>IF(AIRBNB[[#This Row],[RUIDO(dB)]]&lt;=4,"Silencioso",IF(AIRBNB[[#This Row],[RUIDO(dB)]]&lt;=5.5,"Poco Ruidoso","Ruidoso"))</f>
        <v>Ruidoso</v>
      </c>
      <c r="U6744" t="str">
        <f>IF(AND(AIRBNB[[#This Row],[PRECIO]]&lt;50,AIRBNB[[#This Row],[MIN_NOCHES]]&gt;3),"Dentro del presupuesto","No considerar")</f>
        <v>No considerar</v>
      </c>
      <c r="V6744" t="str">
        <f>VLOOKUP(AIRBNB[[#This Row],[HOST_ID]],Super_host[],5,FALSE)</f>
        <v>Host</v>
      </c>
    </row>
    <row r="6745" spans="1:22">
      <c r="A6745" s="4">
        <v>4638967</v>
      </c>
      <c r="B6745" t="s">
        <v>4280</v>
      </c>
      <c r="C6745" s="4">
        <v>23974215</v>
      </c>
      <c r="D6745" t="s">
        <v>454</v>
      </c>
      <c r="E6745" t="s">
        <v>4281</v>
      </c>
      <c r="F6745" s="4">
        <v>10027</v>
      </c>
      <c r="G6745" s="13" t="s">
        <v>124</v>
      </c>
      <c r="H6745" s="13" t="s">
        <v>148</v>
      </c>
      <c r="I6745" s="1">
        <v>4080649</v>
      </c>
      <c r="J6745" s="1">
        <v>-7395225</v>
      </c>
      <c r="K6745" t="s">
        <v>40</v>
      </c>
      <c r="L6745" s="20">
        <v>34</v>
      </c>
      <c r="M6745" s="4">
        <v>2</v>
      </c>
      <c r="N6745" s="4">
        <v>38</v>
      </c>
      <c r="O6745" s="2">
        <v>43631</v>
      </c>
      <c r="P6745" s="3">
        <v>0.68</v>
      </c>
      <c r="Q6745" s="4">
        <v>1</v>
      </c>
      <c r="R6745" s="3">
        <v>5.6</v>
      </c>
      <c r="S67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5" t="str">
        <f>IF(AIRBNB[[#This Row],[RUIDO(dB)]]&lt;=4,"Silencioso",IF(AIRBNB[[#This Row],[RUIDO(dB)]]&lt;=5.5,"Poco Ruidoso","Ruidoso"))</f>
        <v>Ruidoso</v>
      </c>
      <c r="U6745" t="str">
        <f>IF(AND(AIRBNB[[#This Row],[PRECIO]]&lt;50,AIRBNB[[#This Row],[MIN_NOCHES]]&gt;3),"Dentro del presupuesto","No considerar")</f>
        <v>No considerar</v>
      </c>
      <c r="V6745" t="str">
        <f>VLOOKUP(AIRBNB[[#This Row],[HOST_ID]],Super_host[],5,FALSE)</f>
        <v>Host</v>
      </c>
    </row>
    <row r="6746" spans="1:22">
      <c r="A6746" s="4">
        <v>4031463</v>
      </c>
      <c r="B6746" t="s">
        <v>16560</v>
      </c>
      <c r="C6746" s="4">
        <v>20900568</v>
      </c>
      <c r="D6746" t="s">
        <v>498</v>
      </c>
      <c r="E6746" t="s">
        <v>16561</v>
      </c>
      <c r="F6746" s="4">
        <v>10467</v>
      </c>
      <c r="G6746" s="13" t="s">
        <v>16360</v>
      </c>
      <c r="H6746" s="13" t="s">
        <v>16510</v>
      </c>
      <c r="I6746" s="1">
        <v>4087786</v>
      </c>
      <c r="J6746" s="1">
        <v>-7387641</v>
      </c>
      <c r="K6746" t="s">
        <v>40</v>
      </c>
      <c r="L6746" s="20">
        <v>34</v>
      </c>
      <c r="M6746" s="4">
        <v>1</v>
      </c>
      <c r="N6746" s="4">
        <v>108</v>
      </c>
      <c r="O6746" s="2">
        <v>43644</v>
      </c>
      <c r="P6746" s="3">
        <v>1.84</v>
      </c>
      <c r="Q6746" s="4">
        <v>5</v>
      </c>
      <c r="R6746" s="3">
        <v>7.84</v>
      </c>
      <c r="S67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6" t="str">
        <f>IF(AIRBNB[[#This Row],[RUIDO(dB)]]&lt;=4,"Silencioso",IF(AIRBNB[[#This Row],[RUIDO(dB)]]&lt;=5.5,"Poco Ruidoso","Ruidoso"))</f>
        <v>Ruidoso</v>
      </c>
      <c r="U6746" t="str">
        <f>IF(AND(AIRBNB[[#This Row],[PRECIO]]&lt;50,AIRBNB[[#This Row],[MIN_NOCHES]]&gt;3),"Dentro del presupuesto","No considerar")</f>
        <v>No considerar</v>
      </c>
      <c r="V6746" t="str">
        <f>VLOOKUP(AIRBNB[[#This Row],[HOST_ID]],Super_host[],5,FALSE)</f>
        <v>Host</v>
      </c>
    </row>
    <row r="6747" spans="1:22">
      <c r="A6747" s="4">
        <v>3758296</v>
      </c>
      <c r="B6747" t="s">
        <v>3701</v>
      </c>
      <c r="C6747" s="4">
        <v>19240279</v>
      </c>
      <c r="D6747" t="s">
        <v>3702</v>
      </c>
      <c r="E6747" t="s">
        <v>3703</v>
      </c>
      <c r="F6747" s="4">
        <v>10026</v>
      </c>
      <c r="G6747" s="13" t="s">
        <v>124</v>
      </c>
      <c r="H6747" s="13" t="s">
        <v>245</v>
      </c>
      <c r="I6747" s="1">
        <v>4080645</v>
      </c>
      <c r="J6747" s="1">
        <v>-7395804</v>
      </c>
      <c r="K6747" t="s">
        <v>40</v>
      </c>
      <c r="L6747" s="20">
        <v>34</v>
      </c>
      <c r="M6747" s="4">
        <v>5</v>
      </c>
      <c r="N6747" s="4">
        <v>25</v>
      </c>
      <c r="O6747" s="2">
        <v>43467</v>
      </c>
      <c r="P6747" s="3">
        <v>0.44</v>
      </c>
      <c r="Q6747" s="4">
        <v>1</v>
      </c>
      <c r="R6747" s="3">
        <v>5.6</v>
      </c>
      <c r="S67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7" t="str">
        <f>IF(AIRBNB[[#This Row],[RUIDO(dB)]]&lt;=4,"Silencioso",IF(AIRBNB[[#This Row],[RUIDO(dB)]]&lt;=5.5,"Poco Ruidoso","Ruidoso"))</f>
        <v>Ruidoso</v>
      </c>
      <c r="U6747" t="str">
        <f>IF(AND(AIRBNB[[#This Row],[PRECIO]]&lt;50,AIRBNB[[#This Row],[MIN_NOCHES]]&gt;3),"Dentro del presupuesto","No considerar")</f>
        <v>Dentro del presupuesto</v>
      </c>
      <c r="V6747" t="str">
        <f>VLOOKUP(AIRBNB[[#This Row],[HOST_ID]],Super_host[],5,FALSE)</f>
        <v>Host</v>
      </c>
    </row>
    <row r="6748" spans="1:22">
      <c r="A6748" s="4">
        <v>5021376</v>
      </c>
      <c r="B6748" t="s">
        <v>8923</v>
      </c>
      <c r="C6748" s="4">
        <v>17638424</v>
      </c>
      <c r="D6748" t="s">
        <v>1407</v>
      </c>
      <c r="E6748" t="s">
        <v>8924</v>
      </c>
      <c r="F6748" s="4">
        <v>11373</v>
      </c>
      <c r="G6748" s="13" t="s">
        <v>7897</v>
      </c>
      <c r="H6748" s="13" t="s">
        <v>8051</v>
      </c>
      <c r="I6748" s="1">
        <v>4074602</v>
      </c>
      <c r="J6748" s="1">
        <v>-7387338</v>
      </c>
      <c r="K6748" t="s">
        <v>40</v>
      </c>
      <c r="L6748" s="20">
        <v>34</v>
      </c>
      <c r="M6748" s="4">
        <v>1</v>
      </c>
      <c r="N6748" s="4">
        <v>95</v>
      </c>
      <c r="O6748" s="2">
        <v>43648</v>
      </c>
      <c r="P6748" s="3">
        <v>2.37</v>
      </c>
      <c r="Q6748" s="4">
        <v>5</v>
      </c>
      <c r="R6748" s="3">
        <v>6.24</v>
      </c>
      <c r="S67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8" t="str">
        <f>IF(AIRBNB[[#This Row],[RUIDO(dB)]]&lt;=4,"Silencioso",IF(AIRBNB[[#This Row],[RUIDO(dB)]]&lt;=5.5,"Poco Ruidoso","Ruidoso"))</f>
        <v>Ruidoso</v>
      </c>
      <c r="U6748" t="str">
        <f>IF(AND(AIRBNB[[#This Row],[PRECIO]]&lt;50,AIRBNB[[#This Row],[MIN_NOCHES]]&gt;3),"Dentro del presupuesto","No considerar")</f>
        <v>No considerar</v>
      </c>
      <c r="V6748" t="str">
        <f>VLOOKUP(AIRBNB[[#This Row],[HOST_ID]],Super_host[],5,FALSE)</f>
        <v>Host</v>
      </c>
    </row>
    <row r="6749" spans="1:22">
      <c r="A6749" s="4">
        <v>3128865</v>
      </c>
      <c r="B6749" t="s">
        <v>15593</v>
      </c>
      <c r="C6749" s="4">
        <v>15890334</v>
      </c>
      <c r="D6749" t="s">
        <v>15594</v>
      </c>
      <c r="E6749" t="s">
        <v>15595</v>
      </c>
      <c r="F6749" s="4">
        <v>11238</v>
      </c>
      <c r="G6749" s="13" t="s">
        <v>4662</v>
      </c>
      <c r="H6749" s="13" t="s">
        <v>9323</v>
      </c>
      <c r="I6749" s="1">
        <v>4067527</v>
      </c>
      <c r="J6749" s="1">
        <v>-7396604</v>
      </c>
      <c r="K6749" t="s">
        <v>5</v>
      </c>
      <c r="L6749" s="20">
        <v>34</v>
      </c>
      <c r="M6749" s="4">
        <v>1</v>
      </c>
      <c r="N6749" s="4">
        <v>0</v>
      </c>
      <c r="O6749" s="2">
        <v>42589</v>
      </c>
      <c r="P6749" s="3">
        <v>3.16</v>
      </c>
      <c r="Q6749" s="4">
        <v>1</v>
      </c>
      <c r="R6749" s="3">
        <v>6.9</v>
      </c>
      <c r="S67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49" t="str">
        <f>IF(AIRBNB[[#This Row],[RUIDO(dB)]]&lt;=4,"Silencioso",IF(AIRBNB[[#This Row],[RUIDO(dB)]]&lt;=5.5,"Poco Ruidoso","Ruidoso"))</f>
        <v>Ruidoso</v>
      </c>
      <c r="U6749" t="str">
        <f>IF(AND(AIRBNB[[#This Row],[PRECIO]]&lt;50,AIRBNB[[#This Row],[MIN_NOCHES]]&gt;3),"Dentro del presupuesto","No considerar")</f>
        <v>No considerar</v>
      </c>
      <c r="V6749" t="str">
        <f>VLOOKUP(AIRBNB[[#This Row],[HOST_ID]],Super_host[],5,FALSE)</f>
        <v>Host</v>
      </c>
    </row>
    <row r="6750" spans="1:22">
      <c r="A6750" s="4">
        <v>2700596</v>
      </c>
      <c r="B6750" t="s">
        <v>5444</v>
      </c>
      <c r="C6750" s="4">
        <v>13792543</v>
      </c>
      <c r="D6750" t="s">
        <v>979</v>
      </c>
      <c r="E6750" t="s">
        <v>5445</v>
      </c>
      <c r="F6750" s="4">
        <v>10027</v>
      </c>
      <c r="G6750" s="13" t="s">
        <v>124</v>
      </c>
      <c r="H6750" s="13" t="s">
        <v>148</v>
      </c>
      <c r="I6750" s="1">
        <v>4080697</v>
      </c>
      <c r="J6750" s="1">
        <v>-7395203</v>
      </c>
      <c r="K6750" t="s">
        <v>40</v>
      </c>
      <c r="L6750" s="20">
        <v>34</v>
      </c>
      <c r="M6750" s="4">
        <v>3</v>
      </c>
      <c r="N6750" s="4">
        <v>100</v>
      </c>
      <c r="O6750" s="2">
        <v>43646</v>
      </c>
      <c r="P6750" s="3">
        <v>1.6</v>
      </c>
      <c r="Q6750" s="4">
        <v>1</v>
      </c>
      <c r="R6750" s="3">
        <v>5.6</v>
      </c>
      <c r="S67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0" t="str">
        <f>IF(AIRBNB[[#This Row],[RUIDO(dB)]]&lt;=4,"Silencioso",IF(AIRBNB[[#This Row],[RUIDO(dB)]]&lt;=5.5,"Poco Ruidoso","Ruidoso"))</f>
        <v>Ruidoso</v>
      </c>
      <c r="U6750" t="str">
        <f>IF(AND(AIRBNB[[#This Row],[PRECIO]]&lt;50,AIRBNB[[#This Row],[MIN_NOCHES]]&gt;3),"Dentro del presupuesto","No considerar")</f>
        <v>No considerar</v>
      </c>
      <c r="V6750" t="str">
        <f>VLOOKUP(AIRBNB[[#This Row],[HOST_ID]],Super_host[],5,FALSE)</f>
        <v>Host</v>
      </c>
    </row>
    <row r="6751" spans="1:22">
      <c r="A6751" s="4">
        <v>1693028</v>
      </c>
      <c r="B6751" t="s">
        <v>16513</v>
      </c>
      <c r="C6751" s="4">
        <v>8918030</v>
      </c>
      <c r="D6751" t="s">
        <v>11185</v>
      </c>
      <c r="E6751" t="s">
        <v>16514</v>
      </c>
      <c r="F6751" s="4">
        <v>10467</v>
      </c>
      <c r="G6751" s="13" t="s">
        <v>16360</v>
      </c>
      <c r="H6751" s="13" t="s">
        <v>16452</v>
      </c>
      <c r="I6751" s="1">
        <v>4088296</v>
      </c>
      <c r="J6751" s="1">
        <v>-7386264</v>
      </c>
      <c r="K6751" t="s">
        <v>40</v>
      </c>
      <c r="L6751" s="20">
        <v>34</v>
      </c>
      <c r="M6751" s="4">
        <v>1</v>
      </c>
      <c r="N6751" s="4">
        <v>19</v>
      </c>
      <c r="O6751" s="2">
        <v>43554</v>
      </c>
      <c r="P6751" s="3">
        <v>0.83</v>
      </c>
      <c r="Q6751" s="4">
        <v>5</v>
      </c>
      <c r="R6751" s="3">
        <v>7.84</v>
      </c>
      <c r="S67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1" t="str">
        <f>IF(AIRBNB[[#This Row],[RUIDO(dB)]]&lt;=4,"Silencioso",IF(AIRBNB[[#This Row],[RUIDO(dB)]]&lt;=5.5,"Poco Ruidoso","Ruidoso"))</f>
        <v>Ruidoso</v>
      </c>
      <c r="U6751" t="str">
        <f>IF(AND(AIRBNB[[#This Row],[PRECIO]]&lt;50,AIRBNB[[#This Row],[MIN_NOCHES]]&gt;3),"Dentro del presupuesto","No considerar")</f>
        <v>No considerar</v>
      </c>
      <c r="V6751" t="str">
        <f>VLOOKUP(AIRBNB[[#This Row],[HOST_ID]],Super_host[],5,FALSE)</f>
        <v>Host</v>
      </c>
    </row>
    <row r="6752" spans="1:22">
      <c r="A6752" s="4">
        <v>5011693</v>
      </c>
      <c r="B6752" t="s">
        <v>3947</v>
      </c>
      <c r="C6752" s="4">
        <v>8834234</v>
      </c>
      <c r="D6752" t="s">
        <v>561</v>
      </c>
      <c r="E6752" t="s">
        <v>3948</v>
      </c>
      <c r="F6752" s="4">
        <v>10027</v>
      </c>
      <c r="G6752" s="13" t="s">
        <v>124</v>
      </c>
      <c r="H6752" s="13" t="s">
        <v>148</v>
      </c>
      <c r="I6752" s="1">
        <v>4081419</v>
      </c>
      <c r="J6752" s="1">
        <v>-7395033</v>
      </c>
      <c r="K6752" t="s">
        <v>5</v>
      </c>
      <c r="L6752" s="20">
        <v>34</v>
      </c>
      <c r="M6752" s="4">
        <v>2</v>
      </c>
      <c r="N6752" s="4">
        <v>25</v>
      </c>
      <c r="O6752" s="2">
        <v>43625</v>
      </c>
      <c r="P6752" s="3">
        <v>0.52</v>
      </c>
      <c r="Q6752" s="4">
        <v>1</v>
      </c>
      <c r="R6752" s="3">
        <v>5.6</v>
      </c>
      <c r="S67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2" t="str">
        <f>IF(AIRBNB[[#This Row],[RUIDO(dB)]]&lt;=4,"Silencioso",IF(AIRBNB[[#This Row],[RUIDO(dB)]]&lt;=5.5,"Poco Ruidoso","Ruidoso"))</f>
        <v>Ruidoso</v>
      </c>
      <c r="U6752" t="str">
        <f>IF(AND(AIRBNB[[#This Row],[PRECIO]]&lt;50,AIRBNB[[#This Row],[MIN_NOCHES]]&gt;3),"Dentro del presupuesto","No considerar")</f>
        <v>No considerar</v>
      </c>
      <c r="V6752" t="str">
        <f>VLOOKUP(AIRBNB[[#This Row],[HOST_ID]],Super_host[],5,FALSE)</f>
        <v>Host</v>
      </c>
    </row>
    <row r="6753" spans="1:22">
      <c r="A6753" s="4">
        <v>1349237</v>
      </c>
      <c r="B6753" t="s">
        <v>5722</v>
      </c>
      <c r="C6753" s="4">
        <v>7320160</v>
      </c>
      <c r="D6753" t="s">
        <v>5723</v>
      </c>
      <c r="E6753" t="s">
        <v>5724</v>
      </c>
      <c r="F6753" s="4">
        <v>10027</v>
      </c>
      <c r="G6753" s="13" t="s">
        <v>124</v>
      </c>
      <c r="H6753" s="13" t="s">
        <v>148</v>
      </c>
      <c r="I6753" s="1">
        <v>4080887</v>
      </c>
      <c r="J6753" s="1">
        <v>-7394756</v>
      </c>
      <c r="K6753" t="s">
        <v>40</v>
      </c>
      <c r="L6753" s="20">
        <v>34</v>
      </c>
      <c r="M6753" s="4">
        <v>2</v>
      </c>
      <c r="N6753" s="4">
        <v>146</v>
      </c>
      <c r="O6753" s="2">
        <v>43646</v>
      </c>
      <c r="P6753" s="3">
        <v>2.0099999999999998</v>
      </c>
      <c r="Q6753" s="4">
        <v>1</v>
      </c>
      <c r="R6753" s="3">
        <v>5.6</v>
      </c>
      <c r="S67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3" t="str">
        <f>IF(AIRBNB[[#This Row],[RUIDO(dB)]]&lt;=4,"Silencioso",IF(AIRBNB[[#This Row],[RUIDO(dB)]]&lt;=5.5,"Poco Ruidoso","Ruidoso"))</f>
        <v>Ruidoso</v>
      </c>
      <c r="U6753" t="str">
        <f>IF(AND(AIRBNB[[#This Row],[PRECIO]]&lt;50,AIRBNB[[#This Row],[MIN_NOCHES]]&gt;3),"Dentro del presupuesto","No considerar")</f>
        <v>No considerar</v>
      </c>
      <c r="V6753" t="str">
        <f>VLOOKUP(AIRBNB[[#This Row],[HOST_ID]],Super_host[],5,FALSE)</f>
        <v>Host</v>
      </c>
    </row>
    <row r="6754" spans="1:22">
      <c r="A6754" s="4">
        <v>2586484</v>
      </c>
      <c r="B6754" t="s">
        <v>5172</v>
      </c>
      <c r="C6754" s="4">
        <v>6970030</v>
      </c>
      <c r="D6754" t="s">
        <v>3431</v>
      </c>
      <c r="E6754" t="s">
        <v>5173</v>
      </c>
      <c r="F6754" s="4">
        <v>10026</v>
      </c>
      <c r="G6754" s="13" t="s">
        <v>124</v>
      </c>
      <c r="H6754" s="13" t="s">
        <v>148</v>
      </c>
      <c r="I6754" s="1">
        <v>4080546</v>
      </c>
      <c r="J6754" s="1">
        <v>-7395221</v>
      </c>
      <c r="K6754" t="s">
        <v>40</v>
      </c>
      <c r="L6754" s="20">
        <v>34</v>
      </c>
      <c r="M6754" s="4">
        <v>3</v>
      </c>
      <c r="N6754" s="4">
        <v>51</v>
      </c>
      <c r="O6754" s="2">
        <v>43638</v>
      </c>
      <c r="P6754" s="3">
        <v>1.27</v>
      </c>
      <c r="Q6754" s="4">
        <v>1</v>
      </c>
      <c r="R6754" s="3">
        <v>5.6</v>
      </c>
      <c r="S67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4" t="str">
        <f>IF(AIRBNB[[#This Row],[RUIDO(dB)]]&lt;=4,"Silencioso",IF(AIRBNB[[#This Row],[RUIDO(dB)]]&lt;=5.5,"Poco Ruidoso","Ruidoso"))</f>
        <v>Ruidoso</v>
      </c>
      <c r="U6754" t="str">
        <f>IF(AND(AIRBNB[[#This Row],[PRECIO]]&lt;50,AIRBNB[[#This Row],[MIN_NOCHES]]&gt;3),"Dentro del presupuesto","No considerar")</f>
        <v>No considerar</v>
      </c>
      <c r="V6754" t="str">
        <f>VLOOKUP(AIRBNB[[#This Row],[HOST_ID]],Super_host[],5,FALSE)</f>
        <v>Host</v>
      </c>
    </row>
    <row r="6755" spans="1:22">
      <c r="A6755" s="4">
        <v>1185357</v>
      </c>
      <c r="B6755" t="s">
        <v>5451</v>
      </c>
      <c r="C6755" s="4">
        <v>6482637</v>
      </c>
      <c r="D6755" t="s">
        <v>1</v>
      </c>
      <c r="E6755" t="s">
        <v>5452</v>
      </c>
      <c r="F6755" s="4">
        <v>10025</v>
      </c>
      <c r="G6755" s="13" t="s">
        <v>124</v>
      </c>
      <c r="H6755" s="13" t="s">
        <v>168</v>
      </c>
      <c r="I6755" s="1">
        <v>4079631</v>
      </c>
      <c r="J6755" s="1">
        <v>-7396152</v>
      </c>
      <c r="K6755" t="s">
        <v>40</v>
      </c>
      <c r="L6755" s="20">
        <v>34</v>
      </c>
      <c r="M6755" s="4">
        <v>3</v>
      </c>
      <c r="N6755" s="4">
        <v>118</v>
      </c>
      <c r="O6755" s="2">
        <v>43488</v>
      </c>
      <c r="P6755" s="3">
        <v>1.61</v>
      </c>
      <c r="Q6755" s="4">
        <v>1</v>
      </c>
      <c r="R6755" s="3">
        <v>5.6</v>
      </c>
      <c r="S67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5" t="str">
        <f>IF(AIRBNB[[#This Row],[RUIDO(dB)]]&lt;=4,"Silencioso",IF(AIRBNB[[#This Row],[RUIDO(dB)]]&lt;=5.5,"Poco Ruidoso","Ruidoso"))</f>
        <v>Ruidoso</v>
      </c>
      <c r="U6755" t="str">
        <f>IF(AND(AIRBNB[[#This Row],[PRECIO]]&lt;50,AIRBNB[[#This Row],[MIN_NOCHES]]&gt;3),"Dentro del presupuesto","No considerar")</f>
        <v>No considerar</v>
      </c>
      <c r="V6755" t="str">
        <f>VLOOKUP(AIRBNB[[#This Row],[HOST_ID]],Super_host[],5,FALSE)</f>
        <v>Host</v>
      </c>
    </row>
    <row r="6756" spans="1:22">
      <c r="A6756" s="4">
        <v>3627589</v>
      </c>
      <c r="B6756" t="s">
        <v>13863</v>
      </c>
      <c r="C6756" s="4">
        <v>3562322</v>
      </c>
      <c r="D6756" t="s">
        <v>12767</v>
      </c>
      <c r="E6756" t="s">
        <v>13864</v>
      </c>
      <c r="F6756" s="4">
        <v>11216</v>
      </c>
      <c r="G6756" s="13" t="s">
        <v>4662</v>
      </c>
      <c r="H6756" s="13" t="s">
        <v>9230</v>
      </c>
      <c r="I6756" s="1">
        <v>4068599</v>
      </c>
      <c r="J6756" s="1">
        <v>-7395182</v>
      </c>
      <c r="K6756" t="s">
        <v>40</v>
      </c>
      <c r="L6756" s="20">
        <v>34</v>
      </c>
      <c r="M6756" s="4">
        <v>6</v>
      </c>
      <c r="N6756" s="4">
        <v>81</v>
      </c>
      <c r="O6756" s="2">
        <v>43650</v>
      </c>
      <c r="P6756" s="3">
        <v>1.35</v>
      </c>
      <c r="Q6756" s="4">
        <v>1</v>
      </c>
      <c r="R6756" s="3">
        <v>6.9</v>
      </c>
      <c r="S67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6" t="str">
        <f>IF(AIRBNB[[#This Row],[RUIDO(dB)]]&lt;=4,"Silencioso",IF(AIRBNB[[#This Row],[RUIDO(dB)]]&lt;=5.5,"Poco Ruidoso","Ruidoso"))</f>
        <v>Ruidoso</v>
      </c>
      <c r="U6756" t="str">
        <f>IF(AND(AIRBNB[[#This Row],[PRECIO]]&lt;50,AIRBNB[[#This Row],[MIN_NOCHES]]&gt;3),"Dentro del presupuesto","No considerar")</f>
        <v>Dentro del presupuesto</v>
      </c>
      <c r="V6756" t="str">
        <f>VLOOKUP(AIRBNB[[#This Row],[HOST_ID]],Super_host[],5,FALSE)</f>
        <v>Host</v>
      </c>
    </row>
    <row r="6757" spans="1:22">
      <c r="A6757" s="4">
        <v>1112484</v>
      </c>
      <c r="B6757" t="s">
        <v>4090</v>
      </c>
      <c r="C6757" s="4">
        <v>3211592</v>
      </c>
      <c r="D6757" t="s">
        <v>4091</v>
      </c>
      <c r="E6757" t="s">
        <v>4092</v>
      </c>
      <c r="F6757" s="4">
        <v>10013</v>
      </c>
      <c r="G6757" s="13" t="s">
        <v>124</v>
      </c>
      <c r="H6757" s="13" t="s">
        <v>409</v>
      </c>
      <c r="I6757" s="1">
        <v>4071744</v>
      </c>
      <c r="J6757" s="1">
        <v>-7399718</v>
      </c>
      <c r="K6757" t="s">
        <v>40</v>
      </c>
      <c r="L6757" s="20">
        <v>34</v>
      </c>
      <c r="M6757" s="4">
        <v>3</v>
      </c>
      <c r="N6757" s="4">
        <v>37</v>
      </c>
      <c r="O6757" s="2">
        <v>43653</v>
      </c>
      <c r="P6757" s="3">
        <v>0.57999999999999996</v>
      </c>
      <c r="Q6757" s="4">
        <v>1</v>
      </c>
      <c r="R6757" s="3">
        <v>5.6</v>
      </c>
      <c r="S67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7" t="str">
        <f>IF(AIRBNB[[#This Row],[RUIDO(dB)]]&lt;=4,"Silencioso",IF(AIRBNB[[#This Row],[RUIDO(dB)]]&lt;=5.5,"Poco Ruidoso","Ruidoso"))</f>
        <v>Ruidoso</v>
      </c>
      <c r="U6757" t="str">
        <f>IF(AND(AIRBNB[[#This Row],[PRECIO]]&lt;50,AIRBNB[[#This Row],[MIN_NOCHES]]&gt;3),"Dentro del presupuesto","No considerar")</f>
        <v>No considerar</v>
      </c>
      <c r="V6757" t="str">
        <f>VLOOKUP(AIRBNB[[#This Row],[HOST_ID]],Super_host[],5,FALSE)</f>
        <v>Host</v>
      </c>
    </row>
    <row r="6758" spans="1:22">
      <c r="A6758" s="4">
        <v>6672812</v>
      </c>
      <c r="B6758" t="s">
        <v>15977</v>
      </c>
      <c r="C6758" s="4">
        <v>1549512</v>
      </c>
      <c r="D6758" t="s">
        <v>15978</v>
      </c>
      <c r="E6758" t="s">
        <v>15979</v>
      </c>
      <c r="F6758" s="4">
        <v>11238</v>
      </c>
      <c r="G6758" s="13" t="s">
        <v>4662</v>
      </c>
      <c r="H6758" s="13" t="s">
        <v>9387</v>
      </c>
      <c r="I6758" s="1">
        <v>4068385</v>
      </c>
      <c r="J6758" s="1">
        <v>-7396748</v>
      </c>
      <c r="K6758" t="s">
        <v>40</v>
      </c>
      <c r="L6758" s="20">
        <v>34</v>
      </c>
      <c r="M6758" s="4">
        <v>7</v>
      </c>
      <c r="N6758" s="4">
        <v>0</v>
      </c>
      <c r="O6758" s="2">
        <v>42229</v>
      </c>
      <c r="P6758" s="3">
        <v>0.35</v>
      </c>
      <c r="Q6758" s="4">
        <v>1</v>
      </c>
      <c r="R6758" s="3">
        <v>6.9</v>
      </c>
      <c r="S67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8" t="str">
        <f>IF(AIRBNB[[#This Row],[RUIDO(dB)]]&lt;=4,"Silencioso",IF(AIRBNB[[#This Row],[RUIDO(dB)]]&lt;=5.5,"Poco Ruidoso","Ruidoso"))</f>
        <v>Ruidoso</v>
      </c>
      <c r="U6758" t="str">
        <f>IF(AND(AIRBNB[[#This Row],[PRECIO]]&lt;50,AIRBNB[[#This Row],[MIN_NOCHES]]&gt;3),"Dentro del presupuesto","No considerar")</f>
        <v>Dentro del presupuesto</v>
      </c>
      <c r="V6758" t="str">
        <f>VLOOKUP(AIRBNB[[#This Row],[HOST_ID]],Super_host[],5,FALSE)</f>
        <v>Host</v>
      </c>
    </row>
    <row r="6759" spans="1:22">
      <c r="A6759" s="4">
        <v>126816</v>
      </c>
      <c r="B6759" t="s">
        <v>676</v>
      </c>
      <c r="C6759" s="4">
        <v>620288</v>
      </c>
      <c r="D6759" t="s">
        <v>677</v>
      </c>
      <c r="E6759" t="s">
        <v>678</v>
      </c>
      <c r="F6759" s="4">
        <v>10025</v>
      </c>
      <c r="G6759" s="13" t="s">
        <v>124</v>
      </c>
      <c r="H6759" s="13" t="s">
        <v>168</v>
      </c>
      <c r="I6759" s="1">
        <v>4079918</v>
      </c>
      <c r="J6759" s="1">
        <v>-7396607</v>
      </c>
      <c r="K6759" t="s">
        <v>40</v>
      </c>
      <c r="L6759" s="20">
        <v>34</v>
      </c>
      <c r="M6759" s="4">
        <v>1</v>
      </c>
      <c r="N6759" s="4">
        <v>3</v>
      </c>
      <c r="O6759" s="2">
        <v>41949</v>
      </c>
      <c r="P6759" s="3">
        <v>0.03</v>
      </c>
      <c r="Q6759" s="4">
        <v>1</v>
      </c>
      <c r="R6759" s="3">
        <v>5.6</v>
      </c>
      <c r="S67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59" t="str">
        <f>IF(AIRBNB[[#This Row],[RUIDO(dB)]]&lt;=4,"Silencioso",IF(AIRBNB[[#This Row],[RUIDO(dB)]]&lt;=5.5,"Poco Ruidoso","Ruidoso"))</f>
        <v>Ruidoso</v>
      </c>
      <c r="U6759" t="str">
        <f>IF(AND(AIRBNB[[#This Row],[PRECIO]]&lt;50,AIRBNB[[#This Row],[MIN_NOCHES]]&gt;3),"Dentro del presupuesto","No considerar")</f>
        <v>No considerar</v>
      </c>
      <c r="V6759" t="str">
        <f>VLOOKUP(AIRBNB[[#This Row],[HOST_ID]],Super_host[],5,FALSE)</f>
        <v>Host</v>
      </c>
    </row>
    <row r="6760" spans="1:22">
      <c r="A6760" s="4">
        <v>264323</v>
      </c>
      <c r="B6760" t="s">
        <v>5593</v>
      </c>
      <c r="C6760" s="4">
        <v>305972</v>
      </c>
      <c r="D6760" t="s">
        <v>5311</v>
      </c>
      <c r="E6760" t="s">
        <v>5594</v>
      </c>
      <c r="F6760" s="4">
        <v>10026</v>
      </c>
      <c r="G6760" s="13" t="s">
        <v>124</v>
      </c>
      <c r="H6760" s="13" t="s">
        <v>245</v>
      </c>
      <c r="I6760" s="1">
        <v>4081055</v>
      </c>
      <c r="J6760" s="1">
        <v>-7395549</v>
      </c>
      <c r="K6760" t="s">
        <v>40</v>
      </c>
      <c r="L6760" s="20">
        <v>34</v>
      </c>
      <c r="M6760" s="4">
        <v>7</v>
      </c>
      <c r="N6760" s="4">
        <v>171</v>
      </c>
      <c r="O6760" s="2">
        <v>43555</v>
      </c>
      <c r="P6760" s="3">
        <v>1.84</v>
      </c>
      <c r="Q6760" s="4">
        <v>1</v>
      </c>
      <c r="R6760" s="3">
        <v>5.6</v>
      </c>
      <c r="S67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0" t="str">
        <f>IF(AIRBNB[[#This Row],[RUIDO(dB)]]&lt;=4,"Silencioso",IF(AIRBNB[[#This Row],[RUIDO(dB)]]&lt;=5.5,"Poco Ruidoso","Ruidoso"))</f>
        <v>Ruidoso</v>
      </c>
      <c r="U6760" t="str">
        <f>IF(AND(AIRBNB[[#This Row],[PRECIO]]&lt;50,AIRBNB[[#This Row],[MIN_NOCHES]]&gt;3),"Dentro del presupuesto","No considerar")</f>
        <v>Dentro del presupuesto</v>
      </c>
      <c r="V6760" t="str">
        <f>VLOOKUP(AIRBNB[[#This Row],[HOST_ID]],Super_host[],5,FALSE)</f>
        <v>Host</v>
      </c>
    </row>
    <row r="6761" spans="1:22">
      <c r="A6761" s="4">
        <v>276482</v>
      </c>
      <c r="B6761" t="s">
        <v>5310</v>
      </c>
      <c r="C6761" s="4">
        <v>305972</v>
      </c>
      <c r="D6761" t="s">
        <v>5311</v>
      </c>
      <c r="E6761" t="s">
        <v>5312</v>
      </c>
      <c r="F6761" s="4">
        <v>10027</v>
      </c>
      <c r="G6761" s="13" t="s">
        <v>124</v>
      </c>
      <c r="H6761" s="13" t="s">
        <v>148</v>
      </c>
      <c r="I6761" s="1">
        <v>4081371</v>
      </c>
      <c r="J6761" s="1">
        <v>-7395585</v>
      </c>
      <c r="K6761" t="s">
        <v>40</v>
      </c>
      <c r="L6761" s="20">
        <v>34</v>
      </c>
      <c r="M6761" s="4">
        <v>6</v>
      </c>
      <c r="N6761" s="4">
        <v>130</v>
      </c>
      <c r="O6761" s="2">
        <v>43618</v>
      </c>
      <c r="P6761" s="3">
        <v>1.42</v>
      </c>
      <c r="Q6761" s="4">
        <v>1</v>
      </c>
      <c r="R6761" s="3">
        <v>5.6</v>
      </c>
      <c r="S67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1" t="str">
        <f>IF(AIRBNB[[#This Row],[RUIDO(dB)]]&lt;=4,"Silencioso",IF(AIRBNB[[#This Row],[RUIDO(dB)]]&lt;=5.5,"Poco Ruidoso","Ruidoso"))</f>
        <v>Ruidoso</v>
      </c>
      <c r="U6761" t="str">
        <f>IF(AND(AIRBNB[[#This Row],[PRECIO]]&lt;50,AIRBNB[[#This Row],[MIN_NOCHES]]&gt;3),"Dentro del presupuesto","No considerar")</f>
        <v>Dentro del presupuesto</v>
      </c>
      <c r="V6761" t="str">
        <f>VLOOKUP(AIRBNB[[#This Row],[HOST_ID]],Super_host[],5,FALSE)</f>
        <v>Host</v>
      </c>
    </row>
    <row r="6762" spans="1:22">
      <c r="A6762" s="4">
        <v>1461873</v>
      </c>
      <c r="B6762" t="s">
        <v>12046</v>
      </c>
      <c r="C6762" s="4">
        <v>279845</v>
      </c>
      <c r="D6762" t="s">
        <v>12047</v>
      </c>
      <c r="E6762" t="s">
        <v>12048</v>
      </c>
      <c r="F6762" s="4">
        <v>11238</v>
      </c>
      <c r="G6762" s="13" t="s">
        <v>4662</v>
      </c>
      <c r="H6762" s="13" t="s">
        <v>9323</v>
      </c>
      <c r="I6762" s="1">
        <v>406762</v>
      </c>
      <c r="J6762" s="1">
        <v>-7396671</v>
      </c>
      <c r="K6762" t="s">
        <v>40</v>
      </c>
      <c r="L6762" s="20">
        <v>34</v>
      </c>
      <c r="M6762" s="4">
        <v>3</v>
      </c>
      <c r="N6762" s="4">
        <v>11</v>
      </c>
      <c r="O6762" s="2">
        <v>43492</v>
      </c>
      <c r="P6762" s="3">
        <v>0.33</v>
      </c>
      <c r="Q6762" s="4">
        <v>1</v>
      </c>
      <c r="R6762" s="3">
        <v>6.9</v>
      </c>
      <c r="S67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2" t="str">
        <f>IF(AIRBNB[[#This Row],[RUIDO(dB)]]&lt;=4,"Silencioso",IF(AIRBNB[[#This Row],[RUIDO(dB)]]&lt;=5.5,"Poco Ruidoso","Ruidoso"))</f>
        <v>Ruidoso</v>
      </c>
      <c r="U6762" t="str">
        <f>IF(AND(AIRBNB[[#This Row],[PRECIO]]&lt;50,AIRBNB[[#This Row],[MIN_NOCHES]]&gt;3),"Dentro del presupuesto","No considerar")</f>
        <v>No considerar</v>
      </c>
      <c r="V6762" t="str">
        <f>VLOOKUP(AIRBNB[[#This Row],[HOST_ID]],Super_host[],5,FALSE)</f>
        <v>Host</v>
      </c>
    </row>
    <row r="6763" spans="1:22">
      <c r="A6763" s="4">
        <v>6705604</v>
      </c>
      <c r="B6763" t="s">
        <v>16508</v>
      </c>
      <c r="C6763" s="4">
        <v>35103293</v>
      </c>
      <c r="D6763" t="s">
        <v>66</v>
      </c>
      <c r="E6763" t="s">
        <v>16509</v>
      </c>
      <c r="F6763" s="4">
        <v>10458</v>
      </c>
      <c r="G6763" s="13" t="s">
        <v>16360</v>
      </c>
      <c r="H6763" s="13" t="s">
        <v>16510</v>
      </c>
      <c r="I6763" s="1">
        <v>4087225</v>
      </c>
      <c r="J6763" s="1">
        <v>-7388748</v>
      </c>
      <c r="K6763" t="s">
        <v>40</v>
      </c>
      <c r="L6763" s="20">
        <v>33</v>
      </c>
      <c r="M6763" s="4">
        <v>7</v>
      </c>
      <c r="N6763" s="4">
        <v>40</v>
      </c>
      <c r="O6763" s="2">
        <v>43431</v>
      </c>
      <c r="P6763" s="3">
        <v>0.82</v>
      </c>
      <c r="Q6763" s="4">
        <v>5</v>
      </c>
      <c r="R6763" s="3">
        <v>7.84</v>
      </c>
      <c r="S67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3" t="str">
        <f>IF(AIRBNB[[#This Row],[RUIDO(dB)]]&lt;=4,"Silencioso",IF(AIRBNB[[#This Row],[RUIDO(dB)]]&lt;=5.5,"Poco Ruidoso","Ruidoso"))</f>
        <v>Ruidoso</v>
      </c>
      <c r="U6763" t="str">
        <f>IF(AND(AIRBNB[[#This Row],[PRECIO]]&lt;50,AIRBNB[[#This Row],[MIN_NOCHES]]&gt;3),"Dentro del presupuesto","No considerar")</f>
        <v>Dentro del presupuesto</v>
      </c>
      <c r="V6763" t="str">
        <f>VLOOKUP(AIRBNB[[#This Row],[HOST_ID]],Super_host[],5,FALSE)</f>
        <v>Host</v>
      </c>
    </row>
    <row r="6764" spans="1:22">
      <c r="A6764" s="4">
        <v>5132306</v>
      </c>
      <c r="B6764" t="s">
        <v>12159</v>
      </c>
      <c r="C6764" s="4">
        <v>24711354</v>
      </c>
      <c r="D6764" t="s">
        <v>12160</v>
      </c>
      <c r="E6764" t="s">
        <v>12161</v>
      </c>
      <c r="F6764" s="4">
        <v>11213</v>
      </c>
      <c r="G6764" s="13" t="s">
        <v>4662</v>
      </c>
      <c r="H6764" s="13" t="s">
        <v>9252</v>
      </c>
      <c r="I6764" s="1">
        <v>4066809</v>
      </c>
      <c r="J6764" s="1">
        <v>-7393373</v>
      </c>
      <c r="K6764" t="s">
        <v>40</v>
      </c>
      <c r="L6764" s="20">
        <v>33</v>
      </c>
      <c r="M6764" s="4">
        <v>28</v>
      </c>
      <c r="N6764" s="4">
        <v>20</v>
      </c>
      <c r="O6764" s="2">
        <v>43561</v>
      </c>
      <c r="P6764" s="3">
        <v>0.37</v>
      </c>
      <c r="Q6764" s="4">
        <v>1</v>
      </c>
      <c r="R6764" s="3">
        <v>6.9</v>
      </c>
      <c r="S67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4" t="str">
        <f>IF(AIRBNB[[#This Row],[RUIDO(dB)]]&lt;=4,"Silencioso",IF(AIRBNB[[#This Row],[RUIDO(dB)]]&lt;=5.5,"Poco Ruidoso","Ruidoso"))</f>
        <v>Ruidoso</v>
      </c>
      <c r="U6764" t="str">
        <f>IF(AND(AIRBNB[[#This Row],[PRECIO]]&lt;50,AIRBNB[[#This Row],[MIN_NOCHES]]&gt;3),"Dentro del presupuesto","No considerar")</f>
        <v>Dentro del presupuesto</v>
      </c>
      <c r="V6764" t="str">
        <f>VLOOKUP(AIRBNB[[#This Row],[HOST_ID]],Super_host[],5,FALSE)</f>
        <v>Host</v>
      </c>
    </row>
    <row r="6765" spans="1:22">
      <c r="A6765" s="4">
        <v>4850000</v>
      </c>
      <c r="B6765" t="s">
        <v>15500</v>
      </c>
      <c r="C6765" s="4">
        <v>22219331</v>
      </c>
      <c r="D6765" t="s">
        <v>2197</v>
      </c>
      <c r="E6765" t="s">
        <v>15501</v>
      </c>
      <c r="F6765" s="4">
        <v>11237</v>
      </c>
      <c r="G6765" s="13" t="s">
        <v>4662</v>
      </c>
      <c r="H6765" s="13" t="s">
        <v>9274</v>
      </c>
      <c r="I6765" s="1">
        <v>4070141</v>
      </c>
      <c r="J6765" s="1">
        <v>-7391782</v>
      </c>
      <c r="K6765" t="s">
        <v>40</v>
      </c>
      <c r="L6765" s="20">
        <v>33</v>
      </c>
      <c r="M6765" s="4">
        <v>1</v>
      </c>
      <c r="N6765" s="4">
        <v>0</v>
      </c>
      <c r="O6765" s="2">
        <v>43610</v>
      </c>
      <c r="P6765" s="3">
        <v>1.93</v>
      </c>
      <c r="Q6765" s="4">
        <v>1</v>
      </c>
      <c r="R6765" s="3">
        <v>6.9</v>
      </c>
      <c r="S67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5" t="str">
        <f>IF(AIRBNB[[#This Row],[RUIDO(dB)]]&lt;=4,"Silencioso",IF(AIRBNB[[#This Row],[RUIDO(dB)]]&lt;=5.5,"Poco Ruidoso","Ruidoso"))</f>
        <v>Ruidoso</v>
      </c>
      <c r="U6765" t="str">
        <f>IF(AND(AIRBNB[[#This Row],[PRECIO]]&lt;50,AIRBNB[[#This Row],[MIN_NOCHES]]&gt;3),"Dentro del presupuesto","No considerar")</f>
        <v>No considerar</v>
      </c>
      <c r="V6765" t="str">
        <f>VLOOKUP(AIRBNB[[#This Row],[HOST_ID]],Super_host[],5,FALSE)</f>
        <v>Host</v>
      </c>
    </row>
    <row r="6766" spans="1:22">
      <c r="A6766" s="4">
        <v>4067861</v>
      </c>
      <c r="B6766" t="s">
        <v>15525</v>
      </c>
      <c r="C6766" s="4">
        <v>21096602</v>
      </c>
      <c r="D6766" t="s">
        <v>15526</v>
      </c>
      <c r="E6766" t="s">
        <v>15527</v>
      </c>
      <c r="F6766" s="4">
        <v>11226</v>
      </c>
      <c r="G6766" s="13" t="s">
        <v>4662</v>
      </c>
      <c r="H6766" s="13" t="s">
        <v>9306</v>
      </c>
      <c r="I6766" s="1">
        <v>4064434</v>
      </c>
      <c r="J6766" s="1">
        <v>-7394831</v>
      </c>
      <c r="K6766" t="s">
        <v>40</v>
      </c>
      <c r="L6766" s="20">
        <v>33</v>
      </c>
      <c r="M6766" s="4">
        <v>1</v>
      </c>
      <c r="N6766" s="4">
        <v>0</v>
      </c>
      <c r="O6766" s="2">
        <v>42230</v>
      </c>
      <c r="P6766" s="3">
        <v>0.11</v>
      </c>
      <c r="Q6766" s="4">
        <v>1</v>
      </c>
      <c r="R6766" s="3">
        <v>6.9</v>
      </c>
      <c r="S67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6" t="str">
        <f>IF(AIRBNB[[#This Row],[RUIDO(dB)]]&lt;=4,"Silencioso",IF(AIRBNB[[#This Row],[RUIDO(dB)]]&lt;=5.5,"Poco Ruidoso","Ruidoso"))</f>
        <v>Ruidoso</v>
      </c>
      <c r="U6766" t="str">
        <f>IF(AND(AIRBNB[[#This Row],[PRECIO]]&lt;50,AIRBNB[[#This Row],[MIN_NOCHES]]&gt;3),"Dentro del presupuesto","No considerar")</f>
        <v>No considerar</v>
      </c>
      <c r="V6766" t="str">
        <f>VLOOKUP(AIRBNB[[#This Row],[HOST_ID]],Super_host[],5,FALSE)</f>
        <v>Host</v>
      </c>
    </row>
    <row r="6767" spans="1:22">
      <c r="A6767" s="4">
        <v>5143959</v>
      </c>
      <c r="B6767" t="s">
        <v>15533</v>
      </c>
      <c r="C6767" s="4">
        <v>20518366</v>
      </c>
      <c r="D6767" t="s">
        <v>3730</v>
      </c>
      <c r="E6767" t="s">
        <v>15534</v>
      </c>
      <c r="F6767" s="4">
        <v>11225</v>
      </c>
      <c r="G6767" s="13" t="s">
        <v>4662</v>
      </c>
      <c r="H6767" s="13" t="s">
        <v>9481</v>
      </c>
      <c r="I6767" s="1">
        <v>4065887</v>
      </c>
      <c r="J6767" s="1">
        <v>-7395105</v>
      </c>
      <c r="K6767" t="s">
        <v>40</v>
      </c>
      <c r="L6767" s="20">
        <v>33</v>
      </c>
      <c r="M6767" s="4">
        <v>1</v>
      </c>
      <c r="N6767" s="4">
        <v>0</v>
      </c>
      <c r="O6767" s="2">
        <v>42917</v>
      </c>
      <c r="P6767" s="3">
        <v>5.37</v>
      </c>
      <c r="Q6767" s="4">
        <v>1</v>
      </c>
      <c r="R6767" s="3">
        <v>6.9</v>
      </c>
      <c r="S67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7" t="str">
        <f>IF(AIRBNB[[#This Row],[RUIDO(dB)]]&lt;=4,"Silencioso",IF(AIRBNB[[#This Row],[RUIDO(dB)]]&lt;=5.5,"Poco Ruidoso","Ruidoso"))</f>
        <v>Ruidoso</v>
      </c>
      <c r="U6767" t="str">
        <f>IF(AND(AIRBNB[[#This Row],[PRECIO]]&lt;50,AIRBNB[[#This Row],[MIN_NOCHES]]&gt;3),"Dentro del presupuesto","No considerar")</f>
        <v>No considerar</v>
      </c>
      <c r="V6767" t="str">
        <f>VLOOKUP(AIRBNB[[#This Row],[HOST_ID]],Super_host[],5,FALSE)</f>
        <v>Host</v>
      </c>
    </row>
    <row r="6768" spans="1:22">
      <c r="A6768" s="4">
        <v>3819946</v>
      </c>
      <c r="B6768" t="s">
        <v>13268</v>
      </c>
      <c r="C6768" s="4">
        <v>20169857</v>
      </c>
      <c r="D6768" t="s">
        <v>13269</v>
      </c>
      <c r="E6768" t="s">
        <v>11147</v>
      </c>
      <c r="F6768" s="4">
        <v>11206</v>
      </c>
      <c r="G6768" s="13" t="s">
        <v>4662</v>
      </c>
      <c r="H6768" s="13" t="s">
        <v>9230</v>
      </c>
      <c r="I6768" s="1">
        <v>4069634</v>
      </c>
      <c r="J6768" s="1">
        <v>-739441</v>
      </c>
      <c r="K6768" t="s">
        <v>40</v>
      </c>
      <c r="L6768" s="20">
        <v>33</v>
      </c>
      <c r="M6768" s="4">
        <v>1</v>
      </c>
      <c r="N6768" s="4">
        <v>52</v>
      </c>
      <c r="O6768" s="2">
        <v>43563</v>
      </c>
      <c r="P6768" s="3">
        <v>0.87</v>
      </c>
      <c r="Q6768" s="4">
        <v>1</v>
      </c>
      <c r="R6768" s="3">
        <v>6.9</v>
      </c>
      <c r="S67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8" t="str">
        <f>IF(AIRBNB[[#This Row],[RUIDO(dB)]]&lt;=4,"Silencioso",IF(AIRBNB[[#This Row],[RUIDO(dB)]]&lt;=5.5,"Poco Ruidoso","Ruidoso"))</f>
        <v>Ruidoso</v>
      </c>
      <c r="U6768" t="str">
        <f>IF(AND(AIRBNB[[#This Row],[PRECIO]]&lt;50,AIRBNB[[#This Row],[MIN_NOCHES]]&gt;3),"Dentro del presupuesto","No considerar")</f>
        <v>No considerar</v>
      </c>
      <c r="V6768" t="str">
        <f>VLOOKUP(AIRBNB[[#This Row],[HOST_ID]],Super_host[],5,FALSE)</f>
        <v>Host</v>
      </c>
    </row>
    <row r="6769" spans="1:22">
      <c r="A6769" s="4">
        <v>3400359</v>
      </c>
      <c r="B6769" t="s">
        <v>16562</v>
      </c>
      <c r="C6769" s="4">
        <v>16286162</v>
      </c>
      <c r="D6769" t="s">
        <v>720</v>
      </c>
      <c r="E6769" t="s">
        <v>16563</v>
      </c>
      <c r="F6769" s="4">
        <v>10469</v>
      </c>
      <c r="G6769" s="13" t="s">
        <v>16360</v>
      </c>
      <c r="H6769" s="13" t="s">
        <v>16364</v>
      </c>
      <c r="I6769" s="1">
        <v>4086677</v>
      </c>
      <c r="J6769" s="1">
        <v>-7385938</v>
      </c>
      <c r="K6769" t="s">
        <v>40</v>
      </c>
      <c r="L6769" s="20">
        <v>33</v>
      </c>
      <c r="M6769" s="4">
        <v>2</v>
      </c>
      <c r="N6769" s="4">
        <v>114</v>
      </c>
      <c r="O6769" s="2">
        <v>43645</v>
      </c>
      <c r="P6769" s="3">
        <v>1.87</v>
      </c>
      <c r="Q6769" s="4">
        <v>5</v>
      </c>
      <c r="R6769" s="3">
        <v>7.84</v>
      </c>
      <c r="S67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69" t="str">
        <f>IF(AIRBNB[[#This Row],[RUIDO(dB)]]&lt;=4,"Silencioso",IF(AIRBNB[[#This Row],[RUIDO(dB)]]&lt;=5.5,"Poco Ruidoso","Ruidoso"))</f>
        <v>Ruidoso</v>
      </c>
      <c r="U6769" t="str">
        <f>IF(AND(AIRBNB[[#This Row],[PRECIO]]&lt;50,AIRBNB[[#This Row],[MIN_NOCHES]]&gt;3),"Dentro del presupuesto","No considerar")</f>
        <v>No considerar</v>
      </c>
      <c r="V6769" t="str">
        <f>VLOOKUP(AIRBNB[[#This Row],[HOST_ID]],Super_host[],5,FALSE)</f>
        <v>Host</v>
      </c>
    </row>
    <row r="6770" spans="1:22">
      <c r="A6770" s="4">
        <v>4407790</v>
      </c>
      <c r="B6770" t="s">
        <v>16502</v>
      </c>
      <c r="C6770" s="4">
        <v>16286162</v>
      </c>
      <c r="D6770" t="s">
        <v>720</v>
      </c>
      <c r="E6770" t="s">
        <v>16503</v>
      </c>
      <c r="F6770" s="4">
        <v>10469</v>
      </c>
      <c r="G6770" s="13" t="s">
        <v>16360</v>
      </c>
      <c r="H6770" s="13" t="s">
        <v>16364</v>
      </c>
      <c r="I6770" s="1">
        <v>4086682</v>
      </c>
      <c r="J6770" s="1">
        <v>-7385812</v>
      </c>
      <c r="K6770" t="s">
        <v>40</v>
      </c>
      <c r="L6770" s="20">
        <v>33</v>
      </c>
      <c r="M6770" s="4">
        <v>2</v>
      </c>
      <c r="N6770" s="4">
        <v>42</v>
      </c>
      <c r="O6770" s="2">
        <v>43637</v>
      </c>
      <c r="P6770" s="3">
        <v>0.74</v>
      </c>
      <c r="Q6770" s="4">
        <v>5</v>
      </c>
      <c r="R6770" s="3">
        <v>7.84</v>
      </c>
      <c r="S67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0" t="str">
        <f>IF(AIRBNB[[#This Row],[RUIDO(dB)]]&lt;=4,"Silencioso",IF(AIRBNB[[#This Row],[RUIDO(dB)]]&lt;=5.5,"Poco Ruidoso","Ruidoso"))</f>
        <v>Ruidoso</v>
      </c>
      <c r="U6770" t="str">
        <f>IF(AND(AIRBNB[[#This Row],[PRECIO]]&lt;50,AIRBNB[[#This Row],[MIN_NOCHES]]&gt;3),"Dentro del presupuesto","No considerar")</f>
        <v>No considerar</v>
      </c>
      <c r="V6770" t="str">
        <f>VLOOKUP(AIRBNB[[#This Row],[HOST_ID]],Super_host[],5,FALSE)</f>
        <v>Host</v>
      </c>
    </row>
    <row r="6771" spans="1:22">
      <c r="A6771" s="4">
        <v>4856857</v>
      </c>
      <c r="B6771" t="s">
        <v>11743</v>
      </c>
      <c r="C6771" s="4">
        <v>14747290</v>
      </c>
      <c r="D6771" t="s">
        <v>11744</v>
      </c>
      <c r="E6771" t="s">
        <v>11745</v>
      </c>
      <c r="F6771" s="4">
        <v>11237</v>
      </c>
      <c r="G6771" s="13" t="s">
        <v>4662</v>
      </c>
      <c r="H6771" s="13" t="s">
        <v>9274</v>
      </c>
      <c r="I6771" s="1">
        <v>4070583</v>
      </c>
      <c r="J6771" s="1">
        <v>-7391658</v>
      </c>
      <c r="K6771" t="s">
        <v>40</v>
      </c>
      <c r="L6771" s="20">
        <v>33</v>
      </c>
      <c r="M6771" s="4">
        <v>10</v>
      </c>
      <c r="N6771" s="4">
        <v>4</v>
      </c>
      <c r="O6771" s="2">
        <v>43294</v>
      </c>
      <c r="P6771" s="3">
        <v>0.27</v>
      </c>
      <c r="Q6771" s="4">
        <v>1</v>
      </c>
      <c r="R6771" s="3">
        <v>6.9</v>
      </c>
      <c r="S67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1" t="str">
        <f>IF(AIRBNB[[#This Row],[RUIDO(dB)]]&lt;=4,"Silencioso",IF(AIRBNB[[#This Row],[RUIDO(dB)]]&lt;=5.5,"Poco Ruidoso","Ruidoso"))</f>
        <v>Ruidoso</v>
      </c>
      <c r="U6771" t="str">
        <f>IF(AND(AIRBNB[[#This Row],[PRECIO]]&lt;50,AIRBNB[[#This Row],[MIN_NOCHES]]&gt;3),"Dentro del presupuesto","No considerar")</f>
        <v>Dentro del presupuesto</v>
      </c>
      <c r="V6771" t="str">
        <f>VLOOKUP(AIRBNB[[#This Row],[HOST_ID]],Super_host[],5,FALSE)</f>
        <v>Host</v>
      </c>
    </row>
    <row r="6772" spans="1:22">
      <c r="A6772" s="4">
        <v>2263265</v>
      </c>
      <c r="B6772" t="s">
        <v>5836</v>
      </c>
      <c r="C6772" s="4">
        <v>9989761</v>
      </c>
      <c r="D6772" t="s">
        <v>5837</v>
      </c>
      <c r="E6772" t="s">
        <v>5838</v>
      </c>
      <c r="F6772" s="4">
        <v>10026</v>
      </c>
      <c r="G6772" s="13" t="s">
        <v>124</v>
      </c>
      <c r="H6772" s="13" t="s">
        <v>148</v>
      </c>
      <c r="I6772" s="1">
        <v>4080119</v>
      </c>
      <c r="J6772" s="1">
        <v>-7395295</v>
      </c>
      <c r="K6772" t="s">
        <v>40</v>
      </c>
      <c r="L6772" s="20">
        <v>33</v>
      </c>
      <c r="M6772" s="4">
        <v>1</v>
      </c>
      <c r="N6772" s="4">
        <v>133</v>
      </c>
      <c r="O6772" s="2">
        <v>43620</v>
      </c>
      <c r="P6772" s="3">
        <v>2.23</v>
      </c>
      <c r="Q6772" s="4">
        <v>1</v>
      </c>
      <c r="R6772" s="3">
        <v>5.6</v>
      </c>
      <c r="S67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2" t="str">
        <f>IF(AIRBNB[[#This Row],[RUIDO(dB)]]&lt;=4,"Silencioso",IF(AIRBNB[[#This Row],[RUIDO(dB)]]&lt;=5.5,"Poco Ruidoso","Ruidoso"))</f>
        <v>Ruidoso</v>
      </c>
      <c r="U6772" t="str">
        <f>IF(AND(AIRBNB[[#This Row],[PRECIO]]&lt;50,AIRBNB[[#This Row],[MIN_NOCHES]]&gt;3),"Dentro del presupuesto","No considerar")</f>
        <v>No considerar</v>
      </c>
      <c r="V6772" t="str">
        <f>VLOOKUP(AIRBNB[[#This Row],[HOST_ID]],Super_host[],5,FALSE)</f>
        <v>Host</v>
      </c>
    </row>
    <row r="6773" spans="1:22">
      <c r="A6773" s="4">
        <v>1979744</v>
      </c>
      <c r="B6773" t="s">
        <v>13731</v>
      </c>
      <c r="C6773" s="4">
        <v>9522524</v>
      </c>
      <c r="D6773" t="s">
        <v>227</v>
      </c>
      <c r="E6773" t="s">
        <v>13732</v>
      </c>
      <c r="F6773" s="4">
        <v>11236</v>
      </c>
      <c r="G6773" s="13" t="s">
        <v>4662</v>
      </c>
      <c r="H6773" s="13" t="s">
        <v>11075</v>
      </c>
      <c r="I6773" s="1">
        <v>4064605</v>
      </c>
      <c r="J6773" s="1">
        <v>-7389382</v>
      </c>
      <c r="K6773" t="s">
        <v>40</v>
      </c>
      <c r="L6773" s="20">
        <v>33</v>
      </c>
      <c r="M6773" s="4">
        <v>5</v>
      </c>
      <c r="N6773" s="4">
        <v>84</v>
      </c>
      <c r="O6773" s="2">
        <v>43643</v>
      </c>
      <c r="P6773" s="3">
        <v>1.25</v>
      </c>
      <c r="Q6773" s="4">
        <v>1</v>
      </c>
      <c r="R6773" s="3">
        <v>6.9</v>
      </c>
      <c r="S67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3" t="str">
        <f>IF(AIRBNB[[#This Row],[RUIDO(dB)]]&lt;=4,"Silencioso",IF(AIRBNB[[#This Row],[RUIDO(dB)]]&lt;=5.5,"Poco Ruidoso","Ruidoso"))</f>
        <v>Ruidoso</v>
      </c>
      <c r="U6773" t="str">
        <f>IF(AND(AIRBNB[[#This Row],[PRECIO]]&lt;50,AIRBNB[[#This Row],[MIN_NOCHES]]&gt;3),"Dentro del presupuesto","No considerar")</f>
        <v>Dentro del presupuesto</v>
      </c>
      <c r="V6773" t="str">
        <f>VLOOKUP(AIRBNB[[#This Row],[HOST_ID]],Super_host[],5,FALSE)</f>
        <v>Host</v>
      </c>
    </row>
    <row r="6774" spans="1:22">
      <c r="A6774" s="4">
        <v>4169840</v>
      </c>
      <c r="B6774" t="s">
        <v>12704</v>
      </c>
      <c r="C6774" s="4">
        <v>9452830</v>
      </c>
      <c r="D6774" t="s">
        <v>399</v>
      </c>
      <c r="E6774" t="s">
        <v>12705</v>
      </c>
      <c r="F6774" s="4">
        <v>11237</v>
      </c>
      <c r="G6774" s="13" t="s">
        <v>4662</v>
      </c>
      <c r="H6774" s="13" t="s">
        <v>9274</v>
      </c>
      <c r="I6774" s="1">
        <v>4070732</v>
      </c>
      <c r="J6774" s="1">
        <v>-7391926</v>
      </c>
      <c r="K6774" t="s">
        <v>40</v>
      </c>
      <c r="L6774" s="20">
        <v>33</v>
      </c>
      <c r="M6774" s="4">
        <v>1</v>
      </c>
      <c r="N6774" s="4">
        <v>32</v>
      </c>
      <c r="O6774" s="2">
        <v>42318</v>
      </c>
      <c r="P6774" s="3">
        <v>0.55000000000000004</v>
      </c>
      <c r="Q6774" s="4">
        <v>1</v>
      </c>
      <c r="R6774" s="3">
        <v>6.9</v>
      </c>
      <c r="S67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4" t="str">
        <f>IF(AIRBNB[[#This Row],[RUIDO(dB)]]&lt;=4,"Silencioso",IF(AIRBNB[[#This Row],[RUIDO(dB)]]&lt;=5.5,"Poco Ruidoso","Ruidoso"))</f>
        <v>Ruidoso</v>
      </c>
      <c r="U6774" t="str">
        <f>IF(AND(AIRBNB[[#This Row],[PRECIO]]&lt;50,AIRBNB[[#This Row],[MIN_NOCHES]]&gt;3),"Dentro del presupuesto","No considerar")</f>
        <v>No considerar</v>
      </c>
      <c r="V6774" t="str">
        <f>VLOOKUP(AIRBNB[[#This Row],[HOST_ID]],Super_host[],5,FALSE)</f>
        <v>Host</v>
      </c>
    </row>
    <row r="6775" spans="1:22">
      <c r="A6775" s="4">
        <v>1624665</v>
      </c>
      <c r="B6775" t="s">
        <v>14393</v>
      </c>
      <c r="C6775" s="4">
        <v>8638841</v>
      </c>
      <c r="D6775" t="s">
        <v>580</v>
      </c>
      <c r="E6775" t="s">
        <v>9851</v>
      </c>
      <c r="F6775" s="4">
        <v>11237</v>
      </c>
      <c r="G6775" s="13" t="s">
        <v>4662</v>
      </c>
      <c r="H6775" s="13" t="s">
        <v>9218</v>
      </c>
      <c r="I6775" s="1">
        <v>4070537</v>
      </c>
      <c r="J6775" s="1">
        <v>-7392975</v>
      </c>
      <c r="K6775" t="s">
        <v>40</v>
      </c>
      <c r="L6775" s="20">
        <v>33</v>
      </c>
      <c r="M6775" s="4">
        <v>4</v>
      </c>
      <c r="N6775" s="4">
        <v>142</v>
      </c>
      <c r="O6775" s="2">
        <v>43642</v>
      </c>
      <c r="P6775" s="3">
        <v>2.0299999999999998</v>
      </c>
      <c r="Q6775" s="4">
        <v>1</v>
      </c>
      <c r="R6775" s="3">
        <v>6.9</v>
      </c>
      <c r="S67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5" t="str">
        <f>IF(AIRBNB[[#This Row],[RUIDO(dB)]]&lt;=4,"Silencioso",IF(AIRBNB[[#This Row],[RUIDO(dB)]]&lt;=5.5,"Poco Ruidoso","Ruidoso"))</f>
        <v>Ruidoso</v>
      </c>
      <c r="U6775" t="str">
        <f>IF(AND(AIRBNB[[#This Row],[PRECIO]]&lt;50,AIRBNB[[#This Row],[MIN_NOCHES]]&gt;3),"Dentro del presupuesto","No considerar")</f>
        <v>Dentro del presupuesto</v>
      </c>
      <c r="V6775" t="str">
        <f>VLOOKUP(AIRBNB[[#This Row],[HOST_ID]],Super_host[],5,FALSE)</f>
        <v>Host</v>
      </c>
    </row>
    <row r="6776" spans="1:22">
      <c r="A6776" s="4">
        <v>5569302</v>
      </c>
      <c r="B6776" t="s">
        <v>15815</v>
      </c>
      <c r="C6776" s="4">
        <v>5074343</v>
      </c>
      <c r="D6776" t="s">
        <v>2610</v>
      </c>
      <c r="E6776" t="s">
        <v>15816</v>
      </c>
      <c r="F6776" s="4">
        <v>11237</v>
      </c>
      <c r="G6776" s="13" t="s">
        <v>4662</v>
      </c>
      <c r="H6776" s="13" t="s">
        <v>9274</v>
      </c>
      <c r="I6776" s="1">
        <v>4070336</v>
      </c>
      <c r="J6776" s="1">
        <v>-7392416</v>
      </c>
      <c r="K6776" t="s">
        <v>5</v>
      </c>
      <c r="L6776" s="20">
        <v>33</v>
      </c>
      <c r="M6776" s="4">
        <v>5</v>
      </c>
      <c r="N6776" s="4">
        <v>0</v>
      </c>
      <c r="O6776" s="2">
        <v>42575</v>
      </c>
      <c r="P6776" s="3">
        <v>0.05</v>
      </c>
      <c r="Q6776" s="4">
        <v>1</v>
      </c>
      <c r="R6776" s="3">
        <v>6.9</v>
      </c>
      <c r="S67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6" t="str">
        <f>IF(AIRBNB[[#This Row],[RUIDO(dB)]]&lt;=4,"Silencioso",IF(AIRBNB[[#This Row],[RUIDO(dB)]]&lt;=5.5,"Poco Ruidoso","Ruidoso"))</f>
        <v>Ruidoso</v>
      </c>
      <c r="U6776" t="str">
        <f>IF(AND(AIRBNB[[#This Row],[PRECIO]]&lt;50,AIRBNB[[#This Row],[MIN_NOCHES]]&gt;3),"Dentro del presupuesto","No considerar")</f>
        <v>Dentro del presupuesto</v>
      </c>
      <c r="V6776" t="str">
        <f>VLOOKUP(AIRBNB[[#This Row],[HOST_ID]],Super_host[],5,FALSE)</f>
        <v>Host</v>
      </c>
    </row>
    <row r="6777" spans="1:22">
      <c r="A6777" s="4">
        <v>755528</v>
      </c>
      <c r="B6777" t="s">
        <v>16585</v>
      </c>
      <c r="C6777" s="4">
        <v>3684360</v>
      </c>
      <c r="D6777" t="s">
        <v>16586</v>
      </c>
      <c r="E6777" t="s">
        <v>16587</v>
      </c>
      <c r="F6777" s="4">
        <v>10467</v>
      </c>
      <c r="G6777" s="13" t="s">
        <v>16360</v>
      </c>
      <c r="H6777" s="13" t="s">
        <v>16364</v>
      </c>
      <c r="I6777" s="1">
        <v>408584</v>
      </c>
      <c r="J6777" s="1">
        <v>-7386969</v>
      </c>
      <c r="K6777" t="s">
        <v>5</v>
      </c>
      <c r="L6777" s="20">
        <v>33</v>
      </c>
      <c r="M6777" s="4">
        <v>2</v>
      </c>
      <c r="N6777" s="4">
        <v>189</v>
      </c>
      <c r="O6777" s="2">
        <v>43639</v>
      </c>
      <c r="P6777" s="3">
        <v>2.3199999999999998</v>
      </c>
      <c r="Q6777" s="4">
        <v>5</v>
      </c>
      <c r="R6777" s="3">
        <v>7.84</v>
      </c>
      <c r="S67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7" t="str">
        <f>IF(AIRBNB[[#This Row],[RUIDO(dB)]]&lt;=4,"Silencioso",IF(AIRBNB[[#This Row],[RUIDO(dB)]]&lt;=5.5,"Poco Ruidoso","Ruidoso"))</f>
        <v>Ruidoso</v>
      </c>
      <c r="U6777" t="str">
        <f>IF(AND(AIRBNB[[#This Row],[PRECIO]]&lt;50,AIRBNB[[#This Row],[MIN_NOCHES]]&gt;3),"Dentro del presupuesto","No considerar")</f>
        <v>No considerar</v>
      </c>
      <c r="V6777" t="str">
        <f>VLOOKUP(AIRBNB[[#This Row],[HOST_ID]],Super_host[],5,FALSE)</f>
        <v>Host</v>
      </c>
    </row>
    <row r="6778" spans="1:22">
      <c r="A6778" s="4">
        <v>3971526</v>
      </c>
      <c r="B6778" t="s">
        <v>15963</v>
      </c>
      <c r="C6778" s="4">
        <v>1840581</v>
      </c>
      <c r="D6778" t="s">
        <v>15964</v>
      </c>
      <c r="E6778" t="s">
        <v>15965</v>
      </c>
      <c r="F6778" s="4">
        <v>11226</v>
      </c>
      <c r="G6778" s="13" t="s">
        <v>4662</v>
      </c>
      <c r="H6778" s="13" t="s">
        <v>9427</v>
      </c>
      <c r="I6778" s="1">
        <v>4063762</v>
      </c>
      <c r="J6778" s="1">
        <v>-7396155</v>
      </c>
      <c r="K6778" t="s">
        <v>40</v>
      </c>
      <c r="L6778" s="20">
        <v>33</v>
      </c>
      <c r="M6778" s="4">
        <v>1</v>
      </c>
      <c r="N6778" s="4">
        <v>0</v>
      </c>
      <c r="O6778" s="2">
        <v>42982</v>
      </c>
      <c r="P6778" s="3">
        <v>0.1</v>
      </c>
      <c r="Q6778" s="4">
        <v>1</v>
      </c>
      <c r="R6778" s="3">
        <v>6.9</v>
      </c>
      <c r="S67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8" t="str">
        <f>IF(AIRBNB[[#This Row],[RUIDO(dB)]]&lt;=4,"Silencioso",IF(AIRBNB[[#This Row],[RUIDO(dB)]]&lt;=5.5,"Poco Ruidoso","Ruidoso"))</f>
        <v>Ruidoso</v>
      </c>
      <c r="U6778" t="str">
        <f>IF(AND(AIRBNB[[#This Row],[PRECIO]]&lt;50,AIRBNB[[#This Row],[MIN_NOCHES]]&gt;3),"Dentro del presupuesto","No considerar")</f>
        <v>No considerar</v>
      </c>
      <c r="V6778" t="str">
        <f>VLOOKUP(AIRBNB[[#This Row],[HOST_ID]],Super_host[],5,FALSE)</f>
        <v>Host</v>
      </c>
    </row>
    <row r="6779" spans="1:22">
      <c r="A6779" s="4">
        <v>1373456</v>
      </c>
      <c r="B6779" t="s">
        <v>12729</v>
      </c>
      <c r="C6779" s="4">
        <v>1286275</v>
      </c>
      <c r="D6779" t="s">
        <v>1369</v>
      </c>
      <c r="E6779" t="s">
        <v>12730</v>
      </c>
      <c r="F6779" s="4">
        <v>11237</v>
      </c>
      <c r="G6779" s="13" t="s">
        <v>4662</v>
      </c>
      <c r="H6779" s="13" t="s">
        <v>9274</v>
      </c>
      <c r="I6779" s="1">
        <v>407041</v>
      </c>
      <c r="J6779" s="1">
        <v>-7392418</v>
      </c>
      <c r="K6779" t="s">
        <v>40</v>
      </c>
      <c r="L6779" s="20">
        <v>33</v>
      </c>
      <c r="M6779" s="4">
        <v>5</v>
      </c>
      <c r="N6779" s="4">
        <v>39</v>
      </c>
      <c r="O6779" s="2">
        <v>42883</v>
      </c>
      <c r="P6779" s="3">
        <v>0.56000000000000005</v>
      </c>
      <c r="Q6779" s="4">
        <v>1</v>
      </c>
      <c r="R6779" s="3">
        <v>6.9</v>
      </c>
      <c r="S67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79" t="str">
        <f>IF(AIRBNB[[#This Row],[RUIDO(dB)]]&lt;=4,"Silencioso",IF(AIRBNB[[#This Row],[RUIDO(dB)]]&lt;=5.5,"Poco Ruidoso","Ruidoso"))</f>
        <v>Ruidoso</v>
      </c>
      <c r="U6779" t="str">
        <f>IF(AND(AIRBNB[[#This Row],[PRECIO]]&lt;50,AIRBNB[[#This Row],[MIN_NOCHES]]&gt;3),"Dentro del presupuesto","No considerar")</f>
        <v>Dentro del presupuesto</v>
      </c>
      <c r="V6779" t="str">
        <f>VLOOKUP(AIRBNB[[#This Row],[HOST_ID]],Super_host[],5,FALSE)</f>
        <v>Host</v>
      </c>
    </row>
    <row r="6780" spans="1:22">
      <c r="A6780" s="4">
        <v>3522244</v>
      </c>
      <c r="B6780" t="s">
        <v>13285</v>
      </c>
      <c r="C6780" s="4">
        <v>922478</v>
      </c>
      <c r="D6780" t="s">
        <v>1905</v>
      </c>
      <c r="E6780" t="s">
        <v>13286</v>
      </c>
      <c r="F6780" s="4">
        <v>11238</v>
      </c>
      <c r="G6780" s="13" t="s">
        <v>4662</v>
      </c>
      <c r="H6780" s="13" t="s">
        <v>9387</v>
      </c>
      <c r="I6780" s="1">
        <v>406825</v>
      </c>
      <c r="J6780" s="1">
        <v>-7395888</v>
      </c>
      <c r="K6780" t="s">
        <v>40</v>
      </c>
      <c r="L6780" s="20">
        <v>33</v>
      </c>
      <c r="M6780" s="4">
        <v>1</v>
      </c>
      <c r="N6780" s="4">
        <v>52</v>
      </c>
      <c r="O6780" s="2">
        <v>43625</v>
      </c>
      <c r="P6780" s="3">
        <v>0.87</v>
      </c>
      <c r="Q6780" s="4">
        <v>1</v>
      </c>
      <c r="R6780" s="3">
        <v>6.9</v>
      </c>
      <c r="S67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0" t="str">
        <f>IF(AIRBNB[[#This Row],[RUIDO(dB)]]&lt;=4,"Silencioso",IF(AIRBNB[[#This Row],[RUIDO(dB)]]&lt;=5.5,"Poco Ruidoso","Ruidoso"))</f>
        <v>Ruidoso</v>
      </c>
      <c r="U6780" t="str">
        <f>IF(AND(AIRBNB[[#This Row],[PRECIO]]&lt;50,AIRBNB[[#This Row],[MIN_NOCHES]]&gt;3),"Dentro del presupuesto","No considerar")</f>
        <v>No considerar</v>
      </c>
      <c r="V6780" t="str">
        <f>VLOOKUP(AIRBNB[[#This Row],[HOST_ID]],Super_host[],5,FALSE)</f>
        <v>Host</v>
      </c>
    </row>
    <row r="6781" spans="1:22">
      <c r="A6781" s="4">
        <v>165824</v>
      </c>
      <c r="B6781" t="s">
        <v>8380</v>
      </c>
      <c r="C6781" s="4">
        <v>733894</v>
      </c>
      <c r="D6781" t="s">
        <v>2294</v>
      </c>
      <c r="E6781" t="s">
        <v>8381</v>
      </c>
      <c r="F6781" s="4">
        <v>11377</v>
      </c>
      <c r="G6781" s="13" t="s">
        <v>7897</v>
      </c>
      <c r="H6781" s="13" t="s">
        <v>7923</v>
      </c>
      <c r="I6781" t="s">
        <v>4631</v>
      </c>
      <c r="J6781" s="1">
        <v>-7391901</v>
      </c>
      <c r="K6781" t="s">
        <v>40</v>
      </c>
      <c r="L6781" s="20">
        <v>33</v>
      </c>
      <c r="M6781" s="4">
        <v>44</v>
      </c>
      <c r="N6781" s="4">
        <v>31</v>
      </c>
      <c r="O6781" s="2">
        <v>43586</v>
      </c>
      <c r="P6781" s="3">
        <v>0.32</v>
      </c>
      <c r="Q6781" s="4">
        <v>5</v>
      </c>
      <c r="R6781" s="3">
        <v>6.24</v>
      </c>
      <c r="S67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1" t="str">
        <f>IF(AIRBNB[[#This Row],[RUIDO(dB)]]&lt;=4,"Silencioso",IF(AIRBNB[[#This Row],[RUIDO(dB)]]&lt;=5.5,"Poco Ruidoso","Ruidoso"))</f>
        <v>Ruidoso</v>
      </c>
      <c r="U6781" t="str">
        <f>IF(AND(AIRBNB[[#This Row],[PRECIO]]&lt;50,AIRBNB[[#This Row],[MIN_NOCHES]]&gt;3),"Dentro del presupuesto","No considerar")</f>
        <v>Dentro del presupuesto</v>
      </c>
      <c r="V6781" t="str">
        <f>VLOOKUP(AIRBNB[[#This Row],[HOST_ID]],Super_host[],5,FALSE)</f>
        <v>Host</v>
      </c>
    </row>
    <row r="6782" spans="1:22">
      <c r="A6782" s="4">
        <v>62095</v>
      </c>
      <c r="B6782" t="s">
        <v>14583</v>
      </c>
      <c r="C6782" s="4">
        <v>281764</v>
      </c>
      <c r="D6782" t="s">
        <v>14584</v>
      </c>
      <c r="E6782" t="s">
        <v>14585</v>
      </c>
      <c r="F6782" s="4">
        <v>11226</v>
      </c>
      <c r="G6782" s="13" t="s">
        <v>4662</v>
      </c>
      <c r="H6782" s="13" t="s">
        <v>9306</v>
      </c>
      <c r="I6782" s="1">
        <v>4064446</v>
      </c>
      <c r="J6782" s="1">
        <v>-739503</v>
      </c>
      <c r="K6782" t="s">
        <v>5</v>
      </c>
      <c r="L6782" s="20">
        <v>33</v>
      </c>
      <c r="M6782" s="4">
        <v>3</v>
      </c>
      <c r="N6782" s="4">
        <v>238</v>
      </c>
      <c r="O6782" s="2">
        <v>43630</v>
      </c>
      <c r="P6782" s="3">
        <v>2.2999999999999998</v>
      </c>
      <c r="Q6782" s="4">
        <v>1</v>
      </c>
      <c r="R6782" s="3">
        <v>6.9</v>
      </c>
      <c r="S67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2" t="str">
        <f>IF(AIRBNB[[#This Row],[RUIDO(dB)]]&lt;=4,"Silencioso",IF(AIRBNB[[#This Row],[RUIDO(dB)]]&lt;=5.5,"Poco Ruidoso","Ruidoso"))</f>
        <v>Ruidoso</v>
      </c>
      <c r="U6782" t="str">
        <f>IF(AND(AIRBNB[[#This Row],[PRECIO]]&lt;50,AIRBNB[[#This Row],[MIN_NOCHES]]&gt;3),"Dentro del presupuesto","No considerar")</f>
        <v>No considerar</v>
      </c>
      <c r="V6782" t="str">
        <f>VLOOKUP(AIRBNB[[#This Row],[HOST_ID]],Super_host[],5,FALSE)</f>
        <v>Host</v>
      </c>
    </row>
    <row r="6783" spans="1:22">
      <c r="A6783" s="4">
        <v>5523654</v>
      </c>
      <c r="B6783" t="s">
        <v>1068</v>
      </c>
      <c r="C6783" s="4">
        <v>28645131</v>
      </c>
      <c r="D6783" t="s">
        <v>1069</v>
      </c>
      <c r="E6783" t="s">
        <v>1070</v>
      </c>
      <c r="F6783" s="4">
        <v>10027</v>
      </c>
      <c r="G6783" s="13" t="s">
        <v>124</v>
      </c>
      <c r="H6783" s="13" t="s">
        <v>148</v>
      </c>
      <c r="I6783" s="1">
        <v>4081777</v>
      </c>
      <c r="J6783" s="1">
        <v>-7395753</v>
      </c>
      <c r="K6783" t="s">
        <v>5</v>
      </c>
      <c r="L6783" s="20">
        <v>32</v>
      </c>
      <c r="M6783" s="4">
        <v>5</v>
      </c>
      <c r="N6783" s="4">
        <v>2</v>
      </c>
      <c r="O6783" s="2">
        <v>42830</v>
      </c>
      <c r="P6783" s="3">
        <v>0.06</v>
      </c>
      <c r="Q6783" s="4">
        <v>1</v>
      </c>
      <c r="R6783" s="3">
        <v>5.6</v>
      </c>
      <c r="S67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3" t="str">
        <f>IF(AIRBNB[[#This Row],[RUIDO(dB)]]&lt;=4,"Silencioso",IF(AIRBNB[[#This Row],[RUIDO(dB)]]&lt;=5.5,"Poco Ruidoso","Ruidoso"))</f>
        <v>Ruidoso</v>
      </c>
      <c r="U6783" t="str">
        <f>IF(AND(AIRBNB[[#This Row],[PRECIO]]&lt;50,AIRBNB[[#This Row],[MIN_NOCHES]]&gt;3),"Dentro del presupuesto","No considerar")</f>
        <v>Dentro del presupuesto</v>
      </c>
      <c r="V6783" t="str">
        <f>VLOOKUP(AIRBNB[[#This Row],[HOST_ID]],Super_host[],5,FALSE)</f>
        <v>Host</v>
      </c>
    </row>
    <row r="6784" spans="1:22">
      <c r="A6784" s="4">
        <v>4502339</v>
      </c>
      <c r="B6784" t="s">
        <v>6757</v>
      </c>
      <c r="C6784" s="4">
        <v>23349530</v>
      </c>
      <c r="D6784" t="s">
        <v>6758</v>
      </c>
      <c r="E6784" t="s">
        <v>6759</v>
      </c>
      <c r="F6784" s="4">
        <v>10026</v>
      </c>
      <c r="G6784" s="13" t="s">
        <v>124</v>
      </c>
      <c r="H6784" s="13" t="s">
        <v>148</v>
      </c>
      <c r="I6784" s="1">
        <v>4080204</v>
      </c>
      <c r="J6784" s="1">
        <v>-7395656</v>
      </c>
      <c r="K6784" t="s">
        <v>268</v>
      </c>
      <c r="L6784" s="20">
        <v>32</v>
      </c>
      <c r="M6784" s="4">
        <v>1</v>
      </c>
      <c r="N6784" s="4">
        <v>0</v>
      </c>
      <c r="O6784" s="2">
        <v>43648</v>
      </c>
      <c r="P6784" s="3">
        <v>0.12</v>
      </c>
      <c r="Q6784" s="4">
        <v>1</v>
      </c>
      <c r="R6784" s="3">
        <v>5.6</v>
      </c>
      <c r="S67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4" t="str">
        <f>IF(AIRBNB[[#This Row],[RUIDO(dB)]]&lt;=4,"Silencioso",IF(AIRBNB[[#This Row],[RUIDO(dB)]]&lt;=5.5,"Poco Ruidoso","Ruidoso"))</f>
        <v>Ruidoso</v>
      </c>
      <c r="U6784" t="str">
        <f>IF(AND(AIRBNB[[#This Row],[PRECIO]]&lt;50,AIRBNB[[#This Row],[MIN_NOCHES]]&gt;3),"Dentro del presupuesto","No considerar")</f>
        <v>No considerar</v>
      </c>
      <c r="V6784" t="str">
        <f>VLOOKUP(AIRBNB[[#This Row],[HOST_ID]],Super_host[],5,FALSE)</f>
        <v>Host</v>
      </c>
    </row>
    <row r="6785" spans="1:22">
      <c r="A6785" s="4">
        <v>4462008</v>
      </c>
      <c r="B6785" t="s">
        <v>16558</v>
      </c>
      <c r="C6785" s="4">
        <v>16286162</v>
      </c>
      <c r="D6785" t="s">
        <v>720</v>
      </c>
      <c r="E6785" t="s">
        <v>16559</v>
      </c>
      <c r="F6785" s="4">
        <v>10469</v>
      </c>
      <c r="G6785" s="13" t="s">
        <v>16360</v>
      </c>
      <c r="H6785" s="13" t="s">
        <v>16364</v>
      </c>
      <c r="I6785" s="1">
        <v>4086814</v>
      </c>
      <c r="J6785" s="1">
        <v>-7385874</v>
      </c>
      <c r="K6785" t="s">
        <v>40</v>
      </c>
      <c r="L6785" s="20">
        <v>32</v>
      </c>
      <c r="M6785" s="4">
        <v>2</v>
      </c>
      <c r="N6785" s="4">
        <v>97</v>
      </c>
      <c r="O6785" s="2">
        <v>43628</v>
      </c>
      <c r="P6785" s="3">
        <v>1.81</v>
      </c>
      <c r="Q6785" s="4">
        <v>5</v>
      </c>
      <c r="R6785" s="3">
        <v>7.84</v>
      </c>
      <c r="S67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5" t="str">
        <f>IF(AIRBNB[[#This Row],[RUIDO(dB)]]&lt;=4,"Silencioso",IF(AIRBNB[[#This Row],[RUIDO(dB)]]&lt;=5.5,"Poco Ruidoso","Ruidoso"))</f>
        <v>Ruidoso</v>
      </c>
      <c r="U6785" t="str">
        <f>IF(AND(AIRBNB[[#This Row],[PRECIO]]&lt;50,AIRBNB[[#This Row],[MIN_NOCHES]]&gt;3),"Dentro del presupuesto","No considerar")</f>
        <v>No considerar</v>
      </c>
      <c r="V6785" t="str">
        <f>VLOOKUP(AIRBNB[[#This Row],[HOST_ID]],Super_host[],5,FALSE)</f>
        <v>Host</v>
      </c>
    </row>
    <row r="6786" spans="1:22">
      <c r="A6786" s="4">
        <v>3429765</v>
      </c>
      <c r="B6786" t="s">
        <v>16548</v>
      </c>
      <c r="C6786" s="4">
        <v>16286162</v>
      </c>
      <c r="D6786" t="s">
        <v>720</v>
      </c>
      <c r="E6786" t="s">
        <v>16503</v>
      </c>
      <c r="F6786" s="4">
        <v>10469</v>
      </c>
      <c r="G6786" s="13" t="s">
        <v>16360</v>
      </c>
      <c r="H6786" s="13" t="s">
        <v>16364</v>
      </c>
      <c r="I6786" s="1">
        <v>4086689</v>
      </c>
      <c r="J6786" s="1">
        <v>-7385776</v>
      </c>
      <c r="K6786" t="s">
        <v>40</v>
      </c>
      <c r="L6786" s="20">
        <v>32</v>
      </c>
      <c r="M6786" s="4">
        <v>2</v>
      </c>
      <c r="N6786" s="4">
        <v>75</v>
      </c>
      <c r="O6786" s="2">
        <v>43286</v>
      </c>
      <c r="P6786" s="3">
        <v>1.27</v>
      </c>
      <c r="Q6786" s="4">
        <v>5</v>
      </c>
      <c r="R6786" s="3">
        <v>7.84</v>
      </c>
      <c r="S67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6" t="str">
        <f>IF(AIRBNB[[#This Row],[RUIDO(dB)]]&lt;=4,"Silencioso",IF(AIRBNB[[#This Row],[RUIDO(dB)]]&lt;=5.5,"Poco Ruidoso","Ruidoso"))</f>
        <v>Ruidoso</v>
      </c>
      <c r="U6786" t="str">
        <f>IF(AND(AIRBNB[[#This Row],[PRECIO]]&lt;50,AIRBNB[[#This Row],[MIN_NOCHES]]&gt;3),"Dentro del presupuesto","No considerar")</f>
        <v>No considerar</v>
      </c>
      <c r="V6786" t="str">
        <f>VLOOKUP(AIRBNB[[#This Row],[HOST_ID]],Super_host[],5,FALSE)</f>
        <v>Host</v>
      </c>
    </row>
    <row r="6787" spans="1:22">
      <c r="A6787" s="4">
        <v>6168663</v>
      </c>
      <c r="B6787" t="s">
        <v>785</v>
      </c>
      <c r="C6787" s="4">
        <v>15743117</v>
      </c>
      <c r="D6787" t="s">
        <v>786</v>
      </c>
      <c r="E6787" t="s">
        <v>787</v>
      </c>
      <c r="F6787" s="4">
        <v>10027</v>
      </c>
      <c r="G6787" s="13" t="s">
        <v>124</v>
      </c>
      <c r="H6787" s="13" t="s">
        <v>148</v>
      </c>
      <c r="I6787" s="1">
        <v>4081192</v>
      </c>
      <c r="J6787" s="1">
        <v>-7395239</v>
      </c>
      <c r="K6787" t="s">
        <v>40</v>
      </c>
      <c r="L6787" s="20">
        <v>32</v>
      </c>
      <c r="M6787" s="4">
        <v>5</v>
      </c>
      <c r="N6787" s="4">
        <v>2</v>
      </c>
      <c r="O6787" s="2">
        <v>42284</v>
      </c>
      <c r="P6787" s="3">
        <v>0.04</v>
      </c>
      <c r="Q6787" s="4">
        <v>1</v>
      </c>
      <c r="R6787" s="3">
        <v>5.6</v>
      </c>
      <c r="S67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7" t="str">
        <f>IF(AIRBNB[[#This Row],[RUIDO(dB)]]&lt;=4,"Silencioso",IF(AIRBNB[[#This Row],[RUIDO(dB)]]&lt;=5.5,"Poco Ruidoso","Ruidoso"))</f>
        <v>Ruidoso</v>
      </c>
      <c r="U6787" t="str">
        <f>IF(AND(AIRBNB[[#This Row],[PRECIO]]&lt;50,AIRBNB[[#This Row],[MIN_NOCHES]]&gt;3),"Dentro del presupuesto","No considerar")</f>
        <v>Dentro del presupuesto</v>
      </c>
      <c r="V6787" t="str">
        <f>VLOOKUP(AIRBNB[[#This Row],[HOST_ID]],Super_host[],5,FALSE)</f>
        <v>Host</v>
      </c>
    </row>
    <row r="6788" spans="1:22">
      <c r="A6788" s="4">
        <v>2979714</v>
      </c>
      <c r="B6788" t="s">
        <v>5415</v>
      </c>
      <c r="C6788" s="4">
        <v>15198359</v>
      </c>
      <c r="D6788" t="s">
        <v>5416</v>
      </c>
      <c r="E6788" t="s">
        <v>5417</v>
      </c>
      <c r="F6788" s="4">
        <v>10026</v>
      </c>
      <c r="G6788" s="13" t="s">
        <v>124</v>
      </c>
      <c r="H6788" s="13" t="s">
        <v>148</v>
      </c>
      <c r="I6788" s="1">
        <v>4080095</v>
      </c>
      <c r="J6788" s="1">
        <v>-739541</v>
      </c>
      <c r="K6788" t="s">
        <v>40</v>
      </c>
      <c r="L6788" s="20">
        <v>32</v>
      </c>
      <c r="M6788" s="4">
        <v>7</v>
      </c>
      <c r="N6788" s="4">
        <v>95</v>
      </c>
      <c r="O6788" s="2">
        <v>43630</v>
      </c>
      <c r="P6788" s="3">
        <v>1.56</v>
      </c>
      <c r="Q6788" s="4">
        <v>1</v>
      </c>
      <c r="R6788" s="3">
        <v>5.6</v>
      </c>
      <c r="S67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8" t="str">
        <f>IF(AIRBNB[[#This Row],[RUIDO(dB)]]&lt;=4,"Silencioso",IF(AIRBNB[[#This Row],[RUIDO(dB)]]&lt;=5.5,"Poco Ruidoso","Ruidoso"))</f>
        <v>Ruidoso</v>
      </c>
      <c r="U6788" t="str">
        <f>IF(AND(AIRBNB[[#This Row],[PRECIO]]&lt;50,AIRBNB[[#This Row],[MIN_NOCHES]]&gt;3),"Dentro del presupuesto","No considerar")</f>
        <v>Dentro del presupuesto</v>
      </c>
      <c r="V6788" t="str">
        <f>VLOOKUP(AIRBNB[[#This Row],[HOST_ID]],Super_host[],5,FALSE)</f>
        <v>Host</v>
      </c>
    </row>
    <row r="6789" spans="1:22">
      <c r="A6789" s="4">
        <v>4720558</v>
      </c>
      <c r="B6789" t="s">
        <v>6890</v>
      </c>
      <c r="C6789" s="4">
        <v>14140782</v>
      </c>
      <c r="D6789" t="s">
        <v>205</v>
      </c>
      <c r="E6789" t="s">
        <v>6891</v>
      </c>
      <c r="F6789" s="4">
        <v>10027</v>
      </c>
      <c r="G6789" s="13" t="s">
        <v>124</v>
      </c>
      <c r="H6789" s="13" t="s">
        <v>148</v>
      </c>
      <c r="I6789" s="1">
        <v>4081535</v>
      </c>
      <c r="J6789" s="1">
        <v>-7395322</v>
      </c>
      <c r="K6789" t="s">
        <v>40</v>
      </c>
      <c r="L6789" s="20">
        <v>32</v>
      </c>
      <c r="M6789" s="4">
        <v>1</v>
      </c>
      <c r="N6789" s="4">
        <v>0</v>
      </c>
      <c r="O6789" s="2">
        <v>43615</v>
      </c>
      <c r="P6789" s="3">
        <v>0.04</v>
      </c>
      <c r="Q6789" s="4">
        <v>1</v>
      </c>
      <c r="R6789" s="3">
        <v>5.6</v>
      </c>
      <c r="S67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89" t="str">
        <f>IF(AIRBNB[[#This Row],[RUIDO(dB)]]&lt;=4,"Silencioso",IF(AIRBNB[[#This Row],[RUIDO(dB)]]&lt;=5.5,"Poco Ruidoso","Ruidoso"))</f>
        <v>Ruidoso</v>
      </c>
      <c r="U6789" t="str">
        <f>IF(AND(AIRBNB[[#This Row],[PRECIO]]&lt;50,AIRBNB[[#This Row],[MIN_NOCHES]]&gt;3),"Dentro del presupuesto","No considerar")</f>
        <v>No considerar</v>
      </c>
      <c r="V6789" t="str">
        <f>VLOOKUP(AIRBNB[[#This Row],[HOST_ID]],Super_host[],5,FALSE)</f>
        <v>Host</v>
      </c>
    </row>
    <row r="6790" spans="1:22">
      <c r="A6790" s="4">
        <v>2626457</v>
      </c>
      <c r="B6790" t="s">
        <v>6423</v>
      </c>
      <c r="C6790" s="4">
        <v>13451102</v>
      </c>
      <c r="D6790" t="s">
        <v>6424</v>
      </c>
      <c r="E6790" t="s">
        <v>6425</v>
      </c>
      <c r="F6790" s="4">
        <v>10025</v>
      </c>
      <c r="G6790" s="13" t="s">
        <v>124</v>
      </c>
      <c r="H6790" s="13" t="s">
        <v>168</v>
      </c>
      <c r="I6790" s="1">
        <v>4079827</v>
      </c>
      <c r="J6790" s="1">
        <v>-7396881</v>
      </c>
      <c r="K6790" t="s">
        <v>40</v>
      </c>
      <c r="L6790" s="20">
        <v>32</v>
      </c>
      <c r="M6790" s="4">
        <v>1</v>
      </c>
      <c r="N6790" s="4">
        <v>254</v>
      </c>
      <c r="O6790" s="2">
        <v>43639</v>
      </c>
      <c r="P6790" s="3">
        <v>4.0199999999999996</v>
      </c>
      <c r="Q6790" s="4">
        <v>1</v>
      </c>
      <c r="R6790" s="3">
        <v>5.6</v>
      </c>
      <c r="S67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0" t="str">
        <f>IF(AIRBNB[[#This Row],[RUIDO(dB)]]&lt;=4,"Silencioso",IF(AIRBNB[[#This Row],[RUIDO(dB)]]&lt;=5.5,"Poco Ruidoso","Ruidoso"))</f>
        <v>Ruidoso</v>
      </c>
      <c r="U6790" t="str">
        <f>IF(AND(AIRBNB[[#This Row],[PRECIO]]&lt;50,AIRBNB[[#This Row],[MIN_NOCHES]]&gt;3),"Dentro del presupuesto","No considerar")</f>
        <v>No considerar</v>
      </c>
      <c r="V6790" t="str">
        <f>VLOOKUP(AIRBNB[[#This Row],[HOST_ID]],Super_host[],5,FALSE)</f>
        <v>Host</v>
      </c>
    </row>
    <row r="6791" spans="1:22">
      <c r="A6791" s="4">
        <v>3010988</v>
      </c>
      <c r="B6791" t="s">
        <v>10203</v>
      </c>
      <c r="C6791" s="4">
        <v>13208084</v>
      </c>
      <c r="D6791" t="s">
        <v>10204</v>
      </c>
      <c r="E6791" t="s">
        <v>10205</v>
      </c>
      <c r="F6791" s="4">
        <v>11216</v>
      </c>
      <c r="G6791" s="13" t="s">
        <v>4662</v>
      </c>
      <c r="H6791" s="13" t="s">
        <v>9252</v>
      </c>
      <c r="I6791" s="1">
        <v>406769</v>
      </c>
      <c r="J6791" s="1">
        <v>-7394483</v>
      </c>
      <c r="K6791" t="s">
        <v>40</v>
      </c>
      <c r="L6791" s="20">
        <v>32</v>
      </c>
      <c r="M6791" s="4">
        <v>7</v>
      </c>
      <c r="N6791" s="4">
        <v>3</v>
      </c>
      <c r="O6791" s="2">
        <v>43266</v>
      </c>
      <c r="P6791" s="3">
        <v>7.0000000000000007E-2</v>
      </c>
      <c r="Q6791" s="4">
        <v>1</v>
      </c>
      <c r="R6791" s="3">
        <v>6.9</v>
      </c>
      <c r="S67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1" t="str">
        <f>IF(AIRBNB[[#This Row],[RUIDO(dB)]]&lt;=4,"Silencioso",IF(AIRBNB[[#This Row],[RUIDO(dB)]]&lt;=5.5,"Poco Ruidoso","Ruidoso"))</f>
        <v>Ruidoso</v>
      </c>
      <c r="U6791" t="str">
        <f>IF(AND(AIRBNB[[#This Row],[PRECIO]]&lt;50,AIRBNB[[#This Row],[MIN_NOCHES]]&gt;3),"Dentro del presupuesto","No considerar")</f>
        <v>Dentro del presupuesto</v>
      </c>
      <c r="V6791" t="str">
        <f>VLOOKUP(AIRBNB[[#This Row],[HOST_ID]],Super_host[],5,FALSE)</f>
        <v>Host</v>
      </c>
    </row>
    <row r="6792" spans="1:22">
      <c r="A6792" s="4">
        <v>2392296</v>
      </c>
      <c r="B6792" t="s">
        <v>16406</v>
      </c>
      <c r="C6792" s="4">
        <v>10510181</v>
      </c>
      <c r="D6792" t="s">
        <v>16407</v>
      </c>
      <c r="E6792" t="s">
        <v>16408</v>
      </c>
      <c r="F6792" s="4">
        <v>10463</v>
      </c>
      <c r="G6792" s="13" t="s">
        <v>16360</v>
      </c>
      <c r="H6792" s="13" t="s">
        <v>16409</v>
      </c>
      <c r="I6792" s="1">
        <v>4088437</v>
      </c>
      <c r="J6792" s="1">
        <v>-7389746</v>
      </c>
      <c r="K6792" t="s">
        <v>268</v>
      </c>
      <c r="L6792" s="20">
        <v>32</v>
      </c>
      <c r="M6792" s="4">
        <v>2</v>
      </c>
      <c r="N6792" s="4">
        <v>6</v>
      </c>
      <c r="O6792" s="2">
        <v>42635</v>
      </c>
      <c r="P6792" s="3">
        <v>0.16</v>
      </c>
      <c r="Q6792" s="4">
        <v>5</v>
      </c>
      <c r="R6792" s="3">
        <v>7.84</v>
      </c>
      <c r="S67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2" t="str">
        <f>IF(AIRBNB[[#This Row],[RUIDO(dB)]]&lt;=4,"Silencioso",IF(AIRBNB[[#This Row],[RUIDO(dB)]]&lt;=5.5,"Poco Ruidoso","Ruidoso"))</f>
        <v>Ruidoso</v>
      </c>
      <c r="U6792" t="str">
        <f>IF(AND(AIRBNB[[#This Row],[PRECIO]]&lt;50,AIRBNB[[#This Row],[MIN_NOCHES]]&gt;3),"Dentro del presupuesto","No considerar")</f>
        <v>No considerar</v>
      </c>
      <c r="V6792" t="str">
        <f>VLOOKUP(AIRBNB[[#This Row],[HOST_ID]],Super_host[],5,FALSE)</f>
        <v>Host</v>
      </c>
    </row>
    <row r="6793" spans="1:22">
      <c r="A6793" s="4">
        <v>4901020</v>
      </c>
      <c r="B6793" t="s">
        <v>6969</v>
      </c>
      <c r="C6793" s="4">
        <v>10450922</v>
      </c>
      <c r="D6793" t="s">
        <v>520</v>
      </c>
      <c r="E6793" t="s">
        <v>6970</v>
      </c>
      <c r="F6793" s="4">
        <v>10027</v>
      </c>
      <c r="G6793" s="13" t="s">
        <v>124</v>
      </c>
      <c r="H6793" s="13" t="s">
        <v>148</v>
      </c>
      <c r="I6793" s="1">
        <v>408076</v>
      </c>
      <c r="J6793" s="1">
        <v>-7395274</v>
      </c>
      <c r="K6793" t="s">
        <v>40</v>
      </c>
      <c r="L6793" s="20">
        <v>32</v>
      </c>
      <c r="M6793" s="4">
        <v>50</v>
      </c>
      <c r="N6793" s="4">
        <v>0</v>
      </c>
      <c r="O6793" s="2">
        <v>42178</v>
      </c>
      <c r="P6793" s="3">
        <v>0.02</v>
      </c>
      <c r="Q6793" s="4">
        <v>1</v>
      </c>
      <c r="R6793" s="3">
        <v>5.6</v>
      </c>
      <c r="S67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3" t="str">
        <f>IF(AIRBNB[[#This Row],[RUIDO(dB)]]&lt;=4,"Silencioso",IF(AIRBNB[[#This Row],[RUIDO(dB)]]&lt;=5.5,"Poco Ruidoso","Ruidoso"))</f>
        <v>Ruidoso</v>
      </c>
      <c r="U6793" t="str">
        <f>IF(AND(AIRBNB[[#This Row],[PRECIO]]&lt;50,AIRBNB[[#This Row],[MIN_NOCHES]]&gt;3),"Dentro del presupuesto","No considerar")</f>
        <v>Dentro del presupuesto</v>
      </c>
      <c r="V6793" t="str">
        <f>VLOOKUP(AIRBNB[[#This Row],[HOST_ID]],Super_host[],5,FALSE)</f>
        <v>Host</v>
      </c>
    </row>
    <row r="6794" spans="1:22">
      <c r="A6794" s="4">
        <v>2030736</v>
      </c>
      <c r="B6794" t="s">
        <v>14146</v>
      </c>
      <c r="C6794" s="4">
        <v>10384906</v>
      </c>
      <c r="D6794" t="s">
        <v>2601</v>
      </c>
      <c r="E6794" t="s">
        <v>14147</v>
      </c>
      <c r="F6794" s="4">
        <v>11220</v>
      </c>
      <c r="G6794" s="13" t="s">
        <v>4662</v>
      </c>
      <c r="H6794" s="13" t="s">
        <v>9246</v>
      </c>
      <c r="I6794" s="1">
        <v>4064532</v>
      </c>
      <c r="J6794" s="1">
        <v>-7402063</v>
      </c>
      <c r="K6794" t="s">
        <v>40</v>
      </c>
      <c r="L6794" s="20">
        <v>32</v>
      </c>
      <c r="M6794" s="4">
        <v>1</v>
      </c>
      <c r="N6794" s="4">
        <v>111</v>
      </c>
      <c r="O6794" s="2">
        <v>43575</v>
      </c>
      <c r="P6794" s="3">
        <v>1.7</v>
      </c>
      <c r="Q6794" s="4">
        <v>1</v>
      </c>
      <c r="R6794" s="3">
        <v>6.9</v>
      </c>
      <c r="S67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4" t="str">
        <f>IF(AIRBNB[[#This Row],[RUIDO(dB)]]&lt;=4,"Silencioso",IF(AIRBNB[[#This Row],[RUIDO(dB)]]&lt;=5.5,"Poco Ruidoso","Ruidoso"))</f>
        <v>Ruidoso</v>
      </c>
      <c r="U6794" t="str">
        <f>IF(AND(AIRBNB[[#This Row],[PRECIO]]&lt;50,AIRBNB[[#This Row],[MIN_NOCHES]]&gt;3),"Dentro del presupuesto","No considerar")</f>
        <v>No considerar</v>
      </c>
      <c r="V6794" t="str">
        <f>VLOOKUP(AIRBNB[[#This Row],[HOST_ID]],Super_host[],5,FALSE)</f>
        <v>Host</v>
      </c>
    </row>
    <row r="6795" spans="1:22">
      <c r="A6795" s="4">
        <v>1886978</v>
      </c>
      <c r="B6795" t="s">
        <v>13733</v>
      </c>
      <c r="C6795" s="4">
        <v>9522524</v>
      </c>
      <c r="D6795" t="s">
        <v>227</v>
      </c>
      <c r="E6795" t="s">
        <v>13734</v>
      </c>
      <c r="F6795" s="4">
        <v>11236</v>
      </c>
      <c r="G6795" s="13" t="s">
        <v>4662</v>
      </c>
      <c r="H6795" s="13" t="s">
        <v>11075</v>
      </c>
      <c r="I6795" s="1">
        <v>4064674</v>
      </c>
      <c r="J6795" s="1">
        <v>-7389501</v>
      </c>
      <c r="K6795" t="s">
        <v>40</v>
      </c>
      <c r="L6795" s="20">
        <v>32</v>
      </c>
      <c r="M6795" s="4">
        <v>5</v>
      </c>
      <c r="N6795" s="4">
        <v>85</v>
      </c>
      <c r="O6795" s="2">
        <v>43632</v>
      </c>
      <c r="P6795" s="3">
        <v>1.25</v>
      </c>
      <c r="Q6795" s="4">
        <v>1</v>
      </c>
      <c r="R6795" s="3">
        <v>6.9</v>
      </c>
      <c r="S67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5" t="str">
        <f>IF(AIRBNB[[#This Row],[RUIDO(dB)]]&lt;=4,"Silencioso",IF(AIRBNB[[#This Row],[RUIDO(dB)]]&lt;=5.5,"Poco Ruidoso","Ruidoso"))</f>
        <v>Ruidoso</v>
      </c>
      <c r="U6795" t="str">
        <f>IF(AND(AIRBNB[[#This Row],[PRECIO]]&lt;50,AIRBNB[[#This Row],[MIN_NOCHES]]&gt;3),"Dentro del presupuesto","No considerar")</f>
        <v>Dentro del presupuesto</v>
      </c>
      <c r="V6795" t="str">
        <f>VLOOKUP(AIRBNB[[#This Row],[HOST_ID]],Super_host[],5,FALSE)</f>
        <v>Host</v>
      </c>
    </row>
    <row r="6796" spans="1:22">
      <c r="A6796" s="4">
        <v>1559912</v>
      </c>
      <c r="B6796" t="s">
        <v>1950</v>
      </c>
      <c r="C6796" s="4">
        <v>8301763</v>
      </c>
      <c r="D6796" t="s">
        <v>320</v>
      </c>
      <c r="E6796" t="s">
        <v>1951</v>
      </c>
      <c r="F6796" s="4">
        <v>10025</v>
      </c>
      <c r="G6796" s="13" t="s">
        <v>124</v>
      </c>
      <c r="H6796" s="13" t="s">
        <v>245</v>
      </c>
      <c r="I6796" s="1">
        <v>408061</v>
      </c>
      <c r="J6796" s="1">
        <v>-739662</v>
      </c>
      <c r="K6796" t="s">
        <v>5</v>
      </c>
      <c r="L6796" s="20">
        <v>32</v>
      </c>
      <c r="M6796" s="4">
        <v>5</v>
      </c>
      <c r="N6796" s="4">
        <v>9</v>
      </c>
      <c r="O6796" s="2">
        <v>42655</v>
      </c>
      <c r="P6796" s="3">
        <v>0.13</v>
      </c>
      <c r="Q6796" s="4">
        <v>1</v>
      </c>
      <c r="R6796" s="3">
        <v>5.6</v>
      </c>
      <c r="S67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6" t="str">
        <f>IF(AIRBNB[[#This Row],[RUIDO(dB)]]&lt;=4,"Silencioso",IF(AIRBNB[[#This Row],[RUIDO(dB)]]&lt;=5.5,"Poco Ruidoso","Ruidoso"))</f>
        <v>Ruidoso</v>
      </c>
      <c r="U6796" t="str">
        <f>IF(AND(AIRBNB[[#This Row],[PRECIO]]&lt;50,AIRBNB[[#This Row],[MIN_NOCHES]]&gt;3),"Dentro del presupuesto","No considerar")</f>
        <v>Dentro del presupuesto</v>
      </c>
      <c r="V6796" t="str">
        <f>VLOOKUP(AIRBNB[[#This Row],[HOST_ID]],Super_host[],5,FALSE)</f>
        <v>Host</v>
      </c>
    </row>
    <row r="6797" spans="1:22">
      <c r="A6797" s="4">
        <v>1703834</v>
      </c>
      <c r="B6797" t="s">
        <v>14082</v>
      </c>
      <c r="C6797" s="4">
        <v>8136206</v>
      </c>
      <c r="D6797" t="s">
        <v>2945</v>
      </c>
      <c r="E6797" t="s">
        <v>14083</v>
      </c>
      <c r="F6797" s="4">
        <v>11225</v>
      </c>
      <c r="G6797" s="13" t="s">
        <v>4662</v>
      </c>
      <c r="H6797" s="13" t="s">
        <v>9481</v>
      </c>
      <c r="I6797" s="1">
        <v>4065763</v>
      </c>
      <c r="J6797" s="1">
        <v>-7396029</v>
      </c>
      <c r="K6797" t="s">
        <v>40</v>
      </c>
      <c r="L6797" s="20">
        <v>32</v>
      </c>
      <c r="M6797" s="4">
        <v>2</v>
      </c>
      <c r="N6797" s="4">
        <v>108</v>
      </c>
      <c r="O6797" s="2">
        <v>43632</v>
      </c>
      <c r="P6797" s="3">
        <v>1.61</v>
      </c>
      <c r="Q6797" s="4">
        <v>1</v>
      </c>
      <c r="R6797" s="3">
        <v>6.9</v>
      </c>
      <c r="S67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7" t="str">
        <f>IF(AIRBNB[[#This Row],[RUIDO(dB)]]&lt;=4,"Silencioso",IF(AIRBNB[[#This Row],[RUIDO(dB)]]&lt;=5.5,"Poco Ruidoso","Ruidoso"))</f>
        <v>Ruidoso</v>
      </c>
      <c r="U6797" t="str">
        <f>IF(AND(AIRBNB[[#This Row],[PRECIO]]&lt;50,AIRBNB[[#This Row],[MIN_NOCHES]]&gt;3),"Dentro del presupuesto","No considerar")</f>
        <v>No considerar</v>
      </c>
      <c r="V6797" t="str">
        <f>VLOOKUP(AIRBNB[[#This Row],[HOST_ID]],Super_host[],5,FALSE)</f>
        <v>Host</v>
      </c>
    </row>
    <row r="6798" spans="1:22">
      <c r="A6798" s="4">
        <v>968848</v>
      </c>
      <c r="B6798" t="s">
        <v>12468</v>
      </c>
      <c r="C6798" s="4">
        <v>5289072</v>
      </c>
      <c r="D6798" t="s">
        <v>150</v>
      </c>
      <c r="E6798" t="s">
        <v>12469</v>
      </c>
      <c r="F6798" s="4">
        <v>11238</v>
      </c>
      <c r="G6798" s="13" t="s">
        <v>4662</v>
      </c>
      <c r="H6798" s="13" t="s">
        <v>9323</v>
      </c>
      <c r="I6798" s="1">
        <v>4067501</v>
      </c>
      <c r="J6798" s="1">
        <v>-7396651</v>
      </c>
      <c r="K6798" t="s">
        <v>40</v>
      </c>
      <c r="L6798" s="20">
        <v>32</v>
      </c>
      <c r="M6798" s="4">
        <v>2</v>
      </c>
      <c r="N6798" s="4">
        <v>35</v>
      </c>
      <c r="O6798" s="2">
        <v>43499</v>
      </c>
      <c r="P6798" s="3">
        <v>0.46</v>
      </c>
      <c r="Q6798" s="4">
        <v>1</v>
      </c>
      <c r="R6798" s="3">
        <v>6.9</v>
      </c>
      <c r="S67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8" t="str">
        <f>IF(AIRBNB[[#This Row],[RUIDO(dB)]]&lt;=4,"Silencioso",IF(AIRBNB[[#This Row],[RUIDO(dB)]]&lt;=5.5,"Poco Ruidoso","Ruidoso"))</f>
        <v>Ruidoso</v>
      </c>
      <c r="U6798" t="str">
        <f>IF(AND(AIRBNB[[#This Row],[PRECIO]]&lt;50,AIRBNB[[#This Row],[MIN_NOCHES]]&gt;3),"Dentro del presupuesto","No considerar")</f>
        <v>No considerar</v>
      </c>
      <c r="V6798" t="str">
        <f>VLOOKUP(AIRBNB[[#This Row],[HOST_ID]],Super_host[],5,FALSE)</f>
        <v>Host</v>
      </c>
    </row>
    <row r="6799" spans="1:22">
      <c r="A6799" s="4">
        <v>823618</v>
      </c>
      <c r="B6799" t="s">
        <v>3952</v>
      </c>
      <c r="C6799" s="4">
        <v>4324286</v>
      </c>
      <c r="D6799" t="s">
        <v>3953</v>
      </c>
      <c r="E6799" t="s">
        <v>3954</v>
      </c>
      <c r="F6799" s="4">
        <v>10027</v>
      </c>
      <c r="G6799" s="13" t="s">
        <v>124</v>
      </c>
      <c r="H6799" s="13" t="s">
        <v>148</v>
      </c>
      <c r="I6799" s="1">
        <v>4081024</v>
      </c>
      <c r="J6799" s="1">
        <v>-7394154</v>
      </c>
      <c r="K6799" t="s">
        <v>40</v>
      </c>
      <c r="L6799" s="20">
        <v>32</v>
      </c>
      <c r="M6799" s="4">
        <v>4</v>
      </c>
      <c r="N6799" s="4">
        <v>41</v>
      </c>
      <c r="O6799" s="2">
        <v>43636</v>
      </c>
      <c r="P6799" s="3">
        <v>0.52</v>
      </c>
      <c r="Q6799" s="4">
        <v>1</v>
      </c>
      <c r="R6799" s="3">
        <v>5.6</v>
      </c>
      <c r="S67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799" t="str">
        <f>IF(AIRBNB[[#This Row],[RUIDO(dB)]]&lt;=4,"Silencioso",IF(AIRBNB[[#This Row],[RUIDO(dB)]]&lt;=5.5,"Poco Ruidoso","Ruidoso"))</f>
        <v>Ruidoso</v>
      </c>
      <c r="U6799" t="str">
        <f>IF(AND(AIRBNB[[#This Row],[PRECIO]]&lt;50,AIRBNB[[#This Row],[MIN_NOCHES]]&gt;3),"Dentro del presupuesto","No considerar")</f>
        <v>Dentro del presupuesto</v>
      </c>
      <c r="V6799" t="str">
        <f>VLOOKUP(AIRBNB[[#This Row],[HOST_ID]],Super_host[],5,FALSE)</f>
        <v>Host</v>
      </c>
    </row>
    <row r="6800" spans="1:22">
      <c r="A6800" s="4">
        <v>804388</v>
      </c>
      <c r="B6800" t="s">
        <v>10112</v>
      </c>
      <c r="C6800" s="4">
        <v>4233879</v>
      </c>
      <c r="D6800" t="s">
        <v>466</v>
      </c>
      <c r="E6800" t="s">
        <v>10113</v>
      </c>
      <c r="F6800" s="4">
        <v>11238</v>
      </c>
      <c r="G6800" s="13" t="s">
        <v>4662</v>
      </c>
      <c r="H6800" s="13" t="s">
        <v>9387</v>
      </c>
      <c r="I6800" s="1">
        <v>4068631</v>
      </c>
      <c r="J6800" s="1">
        <v>-7396802</v>
      </c>
      <c r="K6800" t="s">
        <v>5</v>
      </c>
      <c r="L6800" s="20">
        <v>32</v>
      </c>
      <c r="M6800" s="4">
        <v>5</v>
      </c>
      <c r="N6800" s="4">
        <v>5</v>
      </c>
      <c r="O6800" s="2">
        <v>42322</v>
      </c>
      <c r="P6800" s="3">
        <v>0.06</v>
      </c>
      <c r="Q6800" s="4">
        <v>1</v>
      </c>
      <c r="R6800" s="3">
        <v>6.9</v>
      </c>
      <c r="S68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0" t="str">
        <f>IF(AIRBNB[[#This Row],[RUIDO(dB)]]&lt;=4,"Silencioso",IF(AIRBNB[[#This Row],[RUIDO(dB)]]&lt;=5.5,"Poco Ruidoso","Ruidoso"))</f>
        <v>Ruidoso</v>
      </c>
      <c r="U6800" t="str">
        <f>IF(AND(AIRBNB[[#This Row],[PRECIO]]&lt;50,AIRBNB[[#This Row],[MIN_NOCHES]]&gt;3),"Dentro del presupuesto","No considerar")</f>
        <v>Dentro del presupuesto</v>
      </c>
      <c r="V6800" t="str">
        <f>VLOOKUP(AIRBNB[[#This Row],[HOST_ID]],Super_host[],5,FALSE)</f>
        <v>Host</v>
      </c>
    </row>
    <row r="6801" spans="1:22">
      <c r="A6801" s="4">
        <v>753983</v>
      </c>
      <c r="B6801" t="s">
        <v>4732</v>
      </c>
      <c r="C6801" s="4">
        <v>3966721</v>
      </c>
      <c r="D6801" t="s">
        <v>1514</v>
      </c>
      <c r="E6801" t="s">
        <v>4733</v>
      </c>
      <c r="F6801" s="4">
        <v>10025</v>
      </c>
      <c r="G6801" s="13" t="s">
        <v>124</v>
      </c>
      <c r="H6801" s="13" t="s">
        <v>168</v>
      </c>
      <c r="I6801" s="1">
        <v>4080193</v>
      </c>
      <c r="J6801" s="1">
        <v>-7396703</v>
      </c>
      <c r="K6801" t="s">
        <v>40</v>
      </c>
      <c r="L6801" s="20">
        <v>32</v>
      </c>
      <c r="M6801" s="4">
        <v>4</v>
      </c>
      <c r="N6801" s="4">
        <v>75</v>
      </c>
      <c r="O6801" s="2">
        <v>43647</v>
      </c>
      <c r="P6801" s="3">
        <v>0.93</v>
      </c>
      <c r="Q6801" s="4">
        <v>1</v>
      </c>
      <c r="R6801" s="3">
        <v>5.6</v>
      </c>
      <c r="S68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1" t="str">
        <f>IF(AIRBNB[[#This Row],[RUIDO(dB)]]&lt;=4,"Silencioso",IF(AIRBNB[[#This Row],[RUIDO(dB)]]&lt;=5.5,"Poco Ruidoso","Ruidoso"))</f>
        <v>Ruidoso</v>
      </c>
      <c r="U6801" t="str">
        <f>IF(AND(AIRBNB[[#This Row],[PRECIO]]&lt;50,AIRBNB[[#This Row],[MIN_NOCHES]]&gt;3),"Dentro del presupuesto","No considerar")</f>
        <v>Dentro del presupuesto</v>
      </c>
      <c r="V6801" t="str">
        <f>VLOOKUP(AIRBNB[[#This Row],[HOST_ID]],Super_host[],5,FALSE)</f>
        <v>Host</v>
      </c>
    </row>
    <row r="6802" spans="1:22">
      <c r="A6802" s="4">
        <v>728498</v>
      </c>
      <c r="B6802" t="s">
        <v>5498</v>
      </c>
      <c r="C6802" s="4">
        <v>3779334</v>
      </c>
      <c r="D6802" t="s">
        <v>5499</v>
      </c>
      <c r="E6802" t="s">
        <v>5500</v>
      </c>
      <c r="F6802" s="4">
        <v>10026</v>
      </c>
      <c r="G6802" s="13" t="s">
        <v>124</v>
      </c>
      <c r="H6802" s="13" t="s">
        <v>148</v>
      </c>
      <c r="I6802" s="1">
        <v>4080517</v>
      </c>
      <c r="J6802" s="1">
        <v>-7395404</v>
      </c>
      <c r="K6802" t="s">
        <v>40</v>
      </c>
      <c r="L6802" s="20">
        <v>32</v>
      </c>
      <c r="M6802" s="4">
        <v>1</v>
      </c>
      <c r="N6802" s="4">
        <v>135</v>
      </c>
      <c r="O6802" s="2">
        <v>43638</v>
      </c>
      <c r="P6802" s="3">
        <v>1.67</v>
      </c>
      <c r="Q6802" s="4">
        <v>1</v>
      </c>
      <c r="R6802" s="3">
        <v>5.6</v>
      </c>
      <c r="S68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2" t="str">
        <f>IF(AIRBNB[[#This Row],[RUIDO(dB)]]&lt;=4,"Silencioso",IF(AIRBNB[[#This Row],[RUIDO(dB)]]&lt;=5.5,"Poco Ruidoso","Ruidoso"))</f>
        <v>Ruidoso</v>
      </c>
      <c r="U6802" t="str">
        <f>IF(AND(AIRBNB[[#This Row],[PRECIO]]&lt;50,AIRBNB[[#This Row],[MIN_NOCHES]]&gt;3),"Dentro del presupuesto","No considerar")</f>
        <v>No considerar</v>
      </c>
      <c r="V6802" t="str">
        <f>VLOOKUP(AIRBNB[[#This Row],[HOST_ID]],Super_host[],5,FALSE)</f>
        <v>Host</v>
      </c>
    </row>
    <row r="6803" spans="1:22">
      <c r="A6803" s="4">
        <v>1812111</v>
      </c>
      <c r="B6803" t="s">
        <v>477</v>
      </c>
      <c r="C6803" s="4">
        <v>2621935</v>
      </c>
      <c r="D6803" t="s">
        <v>478</v>
      </c>
      <c r="E6803" t="s">
        <v>479</v>
      </c>
      <c r="F6803" s="4">
        <v>10027</v>
      </c>
      <c r="G6803" s="13" t="s">
        <v>124</v>
      </c>
      <c r="H6803" s="13" t="s">
        <v>148</v>
      </c>
      <c r="I6803" s="1">
        <v>408145</v>
      </c>
      <c r="J6803" s="1">
        <v>-7394962</v>
      </c>
      <c r="K6803" t="s">
        <v>40</v>
      </c>
      <c r="L6803" s="20">
        <v>32</v>
      </c>
      <c r="M6803" s="4">
        <v>1</v>
      </c>
      <c r="N6803" s="4">
        <v>1</v>
      </c>
      <c r="O6803" s="2">
        <v>42324</v>
      </c>
      <c r="P6803" s="3">
        <v>0.02</v>
      </c>
      <c r="Q6803" s="4">
        <v>1</v>
      </c>
      <c r="R6803" s="3">
        <v>5.6</v>
      </c>
      <c r="S68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3" t="str">
        <f>IF(AIRBNB[[#This Row],[RUIDO(dB)]]&lt;=4,"Silencioso",IF(AIRBNB[[#This Row],[RUIDO(dB)]]&lt;=5.5,"Poco Ruidoso","Ruidoso"))</f>
        <v>Ruidoso</v>
      </c>
      <c r="U6803" t="str">
        <f>IF(AND(AIRBNB[[#This Row],[PRECIO]]&lt;50,AIRBNB[[#This Row],[MIN_NOCHES]]&gt;3),"Dentro del presupuesto","No considerar")</f>
        <v>No considerar</v>
      </c>
      <c r="V6803" t="str">
        <f>VLOOKUP(AIRBNB[[#This Row],[HOST_ID]],Super_host[],5,FALSE)</f>
        <v>Host</v>
      </c>
    </row>
    <row r="6804" spans="1:22">
      <c r="A6804" s="4">
        <v>573612</v>
      </c>
      <c r="B6804" t="s">
        <v>5424</v>
      </c>
      <c r="C6804" s="4">
        <v>2270624</v>
      </c>
      <c r="D6804" t="s">
        <v>5425</v>
      </c>
      <c r="E6804" t="s">
        <v>5426</v>
      </c>
      <c r="F6804" s="4">
        <v>10027</v>
      </c>
      <c r="G6804" s="13" t="s">
        <v>124</v>
      </c>
      <c r="H6804" s="13" t="s">
        <v>148</v>
      </c>
      <c r="I6804" s="1">
        <v>4081199</v>
      </c>
      <c r="J6804" s="1">
        <v>-7395116</v>
      </c>
      <c r="K6804" t="s">
        <v>40</v>
      </c>
      <c r="L6804" s="20">
        <v>32</v>
      </c>
      <c r="M6804" s="4">
        <v>1</v>
      </c>
      <c r="N6804" s="4">
        <v>132</v>
      </c>
      <c r="O6804" s="2">
        <v>43632</v>
      </c>
      <c r="P6804" s="3">
        <v>1.56</v>
      </c>
      <c r="Q6804" s="4">
        <v>1</v>
      </c>
      <c r="R6804" s="3">
        <v>5.6</v>
      </c>
      <c r="S68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4" t="str">
        <f>IF(AIRBNB[[#This Row],[RUIDO(dB)]]&lt;=4,"Silencioso",IF(AIRBNB[[#This Row],[RUIDO(dB)]]&lt;=5.5,"Poco Ruidoso","Ruidoso"))</f>
        <v>Ruidoso</v>
      </c>
      <c r="U6804" t="str">
        <f>IF(AND(AIRBNB[[#This Row],[PRECIO]]&lt;50,AIRBNB[[#This Row],[MIN_NOCHES]]&gt;3),"Dentro del presupuesto","No considerar")</f>
        <v>No considerar</v>
      </c>
      <c r="V6804" t="str">
        <f>VLOOKUP(AIRBNB[[#This Row],[HOST_ID]],Super_host[],5,FALSE)</f>
        <v>Host</v>
      </c>
    </row>
    <row r="6805" spans="1:22">
      <c r="A6805" s="4">
        <v>3272628</v>
      </c>
      <c r="B6805" t="s">
        <v>2909</v>
      </c>
      <c r="C6805" s="4">
        <v>1568951</v>
      </c>
      <c r="D6805" t="s">
        <v>332</v>
      </c>
      <c r="E6805" t="s">
        <v>2910</v>
      </c>
      <c r="F6805" s="4">
        <v>10027</v>
      </c>
      <c r="G6805" s="13" t="s">
        <v>124</v>
      </c>
      <c r="H6805" s="13" t="s">
        <v>148</v>
      </c>
      <c r="I6805" s="1">
        <v>4080407</v>
      </c>
      <c r="J6805" s="1">
        <v>-7394603</v>
      </c>
      <c r="K6805" t="s">
        <v>5</v>
      </c>
      <c r="L6805" s="20">
        <v>32</v>
      </c>
      <c r="M6805" s="4">
        <v>3</v>
      </c>
      <c r="N6805" s="4">
        <v>12</v>
      </c>
      <c r="O6805" s="2">
        <v>43562</v>
      </c>
      <c r="P6805" s="3">
        <v>0.25</v>
      </c>
      <c r="Q6805" s="4">
        <v>1</v>
      </c>
      <c r="R6805" s="3">
        <v>5.6</v>
      </c>
      <c r="S68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5" t="str">
        <f>IF(AIRBNB[[#This Row],[RUIDO(dB)]]&lt;=4,"Silencioso",IF(AIRBNB[[#This Row],[RUIDO(dB)]]&lt;=5.5,"Poco Ruidoso","Ruidoso"))</f>
        <v>Ruidoso</v>
      </c>
      <c r="U6805" t="str">
        <f>IF(AND(AIRBNB[[#This Row],[PRECIO]]&lt;50,AIRBNB[[#This Row],[MIN_NOCHES]]&gt;3),"Dentro del presupuesto","No considerar")</f>
        <v>No considerar</v>
      </c>
      <c r="V6805" t="str">
        <f>VLOOKUP(AIRBNB[[#This Row],[HOST_ID]],Super_host[],5,FALSE)</f>
        <v>Host</v>
      </c>
    </row>
    <row r="6806" spans="1:22">
      <c r="A6806" s="4">
        <v>1983188</v>
      </c>
      <c r="B6806" t="s">
        <v>4114</v>
      </c>
      <c r="C6806" s="4">
        <v>1521508</v>
      </c>
      <c r="D6806" t="s">
        <v>4115</v>
      </c>
      <c r="E6806" t="s">
        <v>4116</v>
      </c>
      <c r="F6806" s="4">
        <v>10025</v>
      </c>
      <c r="G6806" s="13" t="s">
        <v>124</v>
      </c>
      <c r="H6806" s="13" t="s">
        <v>168</v>
      </c>
      <c r="I6806" s="1">
        <v>4079859</v>
      </c>
      <c r="J6806" s="1">
        <v>-7396078</v>
      </c>
      <c r="K6806" t="s">
        <v>40</v>
      </c>
      <c r="L6806" s="20">
        <v>32</v>
      </c>
      <c r="M6806" s="4">
        <v>3</v>
      </c>
      <c r="N6806" s="4">
        <v>38</v>
      </c>
      <c r="O6806" s="2">
        <v>43642</v>
      </c>
      <c r="P6806" s="3">
        <v>0.59</v>
      </c>
      <c r="Q6806" s="4">
        <v>1</v>
      </c>
      <c r="R6806" s="3">
        <v>5.6</v>
      </c>
      <c r="S68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6" t="str">
        <f>IF(AIRBNB[[#This Row],[RUIDO(dB)]]&lt;=4,"Silencioso",IF(AIRBNB[[#This Row],[RUIDO(dB)]]&lt;=5.5,"Poco Ruidoso","Ruidoso"))</f>
        <v>Ruidoso</v>
      </c>
      <c r="U6806" t="str">
        <f>IF(AND(AIRBNB[[#This Row],[PRECIO]]&lt;50,AIRBNB[[#This Row],[MIN_NOCHES]]&gt;3),"Dentro del presupuesto","No considerar")</f>
        <v>No considerar</v>
      </c>
      <c r="V6806" t="str">
        <f>VLOOKUP(AIRBNB[[#This Row],[HOST_ID]],Super_host[],5,FALSE)</f>
        <v>Host</v>
      </c>
    </row>
    <row r="6807" spans="1:22">
      <c r="A6807" s="4">
        <v>5470350</v>
      </c>
      <c r="B6807" t="s">
        <v>1709</v>
      </c>
      <c r="C6807" s="4">
        <v>1340207</v>
      </c>
      <c r="D6807" t="s">
        <v>1710</v>
      </c>
      <c r="E6807" t="s">
        <v>1711</v>
      </c>
      <c r="F6807" s="4">
        <v>10027</v>
      </c>
      <c r="G6807" s="13" t="s">
        <v>124</v>
      </c>
      <c r="H6807" s="13" t="s">
        <v>148</v>
      </c>
      <c r="I6807" s="1">
        <v>4081574</v>
      </c>
      <c r="J6807" s="1">
        <v>-7394877</v>
      </c>
      <c r="K6807" t="s">
        <v>40</v>
      </c>
      <c r="L6807" s="20">
        <v>32</v>
      </c>
      <c r="M6807" s="4">
        <v>2</v>
      </c>
      <c r="N6807" s="4">
        <v>5</v>
      </c>
      <c r="O6807" s="2">
        <v>42632</v>
      </c>
      <c r="P6807" s="3">
        <v>0.1</v>
      </c>
      <c r="Q6807" s="4">
        <v>1</v>
      </c>
      <c r="R6807" s="3">
        <v>5.6</v>
      </c>
      <c r="S68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7" t="str">
        <f>IF(AIRBNB[[#This Row],[RUIDO(dB)]]&lt;=4,"Silencioso",IF(AIRBNB[[#This Row],[RUIDO(dB)]]&lt;=5.5,"Poco Ruidoso","Ruidoso"))</f>
        <v>Ruidoso</v>
      </c>
      <c r="U6807" t="str">
        <f>IF(AND(AIRBNB[[#This Row],[PRECIO]]&lt;50,AIRBNB[[#This Row],[MIN_NOCHES]]&gt;3),"Dentro del presupuesto","No considerar")</f>
        <v>No considerar</v>
      </c>
      <c r="V6807" t="str">
        <f>VLOOKUP(AIRBNB[[#This Row],[HOST_ID]],Super_host[],5,FALSE)</f>
        <v>Host</v>
      </c>
    </row>
    <row r="6808" spans="1:22">
      <c r="A6808" s="4">
        <v>218358</v>
      </c>
      <c r="B6808" t="s">
        <v>3412</v>
      </c>
      <c r="C6808" s="4">
        <v>1129218</v>
      </c>
      <c r="D6808" t="s">
        <v>3413</v>
      </c>
      <c r="E6808" t="s">
        <v>3414</v>
      </c>
      <c r="F6808" s="4">
        <v>10027</v>
      </c>
      <c r="G6808" s="13" t="s">
        <v>124</v>
      </c>
      <c r="H6808" s="13" t="s">
        <v>148</v>
      </c>
      <c r="I6808" s="1">
        <v>408078</v>
      </c>
      <c r="J6808" s="1">
        <v>-7395208</v>
      </c>
      <c r="K6808" t="s">
        <v>40</v>
      </c>
      <c r="L6808" s="20">
        <v>32</v>
      </c>
      <c r="M6808" s="4">
        <v>7</v>
      </c>
      <c r="N6808" s="4">
        <v>19</v>
      </c>
      <c r="O6808" s="2">
        <v>43619</v>
      </c>
      <c r="P6808" s="3">
        <v>0.35</v>
      </c>
      <c r="Q6808" s="4">
        <v>1</v>
      </c>
      <c r="R6808" s="3">
        <v>5.6</v>
      </c>
      <c r="S68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8" t="str">
        <f>IF(AIRBNB[[#This Row],[RUIDO(dB)]]&lt;=4,"Silencioso",IF(AIRBNB[[#This Row],[RUIDO(dB)]]&lt;=5.5,"Poco Ruidoso","Ruidoso"))</f>
        <v>Ruidoso</v>
      </c>
      <c r="U6808" t="str">
        <f>IF(AND(AIRBNB[[#This Row],[PRECIO]]&lt;50,AIRBNB[[#This Row],[MIN_NOCHES]]&gt;3),"Dentro del presupuesto","No considerar")</f>
        <v>Dentro del presupuesto</v>
      </c>
      <c r="V6808" t="str">
        <f>VLOOKUP(AIRBNB[[#This Row],[HOST_ID]],Super_host[],5,FALSE)</f>
        <v>Host</v>
      </c>
    </row>
    <row r="6809" spans="1:22">
      <c r="A6809" s="4">
        <v>212109</v>
      </c>
      <c r="B6809" t="s">
        <v>2600</v>
      </c>
      <c r="C6809" s="4">
        <v>666271</v>
      </c>
      <c r="D6809" t="s">
        <v>2601</v>
      </c>
      <c r="E6809" t="s">
        <v>2602</v>
      </c>
      <c r="F6809" s="4">
        <v>10014</v>
      </c>
      <c r="G6809" s="13" t="s">
        <v>124</v>
      </c>
      <c r="H6809" s="13" t="s">
        <v>140</v>
      </c>
      <c r="I6809" s="1">
        <v>4073854</v>
      </c>
      <c r="J6809" s="1">
        <v>-7400821</v>
      </c>
      <c r="K6809" t="s">
        <v>40</v>
      </c>
      <c r="L6809" s="20">
        <v>32</v>
      </c>
      <c r="M6809" s="4">
        <v>90</v>
      </c>
      <c r="N6809" s="4">
        <v>9</v>
      </c>
      <c r="O6809" s="2">
        <v>43646</v>
      </c>
      <c r="P6809" s="3">
        <v>0.2</v>
      </c>
      <c r="Q6809" s="4">
        <v>1</v>
      </c>
      <c r="R6809" s="3">
        <v>5.6</v>
      </c>
      <c r="S68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09" t="str">
        <f>IF(AIRBNB[[#This Row],[RUIDO(dB)]]&lt;=4,"Silencioso",IF(AIRBNB[[#This Row],[RUIDO(dB)]]&lt;=5.5,"Poco Ruidoso","Ruidoso"))</f>
        <v>Ruidoso</v>
      </c>
      <c r="U6809" t="str">
        <f>IF(AND(AIRBNB[[#This Row],[PRECIO]]&lt;50,AIRBNB[[#This Row],[MIN_NOCHES]]&gt;3),"Dentro del presupuesto","No considerar")</f>
        <v>Dentro del presupuesto</v>
      </c>
      <c r="V6809" t="str">
        <f>VLOOKUP(AIRBNB[[#This Row],[HOST_ID]],Super_host[],5,FALSE)</f>
        <v>Host</v>
      </c>
    </row>
    <row r="6810" spans="1:22">
      <c r="A6810" s="4">
        <v>278876</v>
      </c>
      <c r="B6810" t="s">
        <v>9877</v>
      </c>
      <c r="C6810" s="4">
        <v>368528</v>
      </c>
      <c r="D6810" t="s">
        <v>5728</v>
      </c>
      <c r="E6810" t="s">
        <v>9878</v>
      </c>
      <c r="F6810" s="4">
        <v>11225</v>
      </c>
      <c r="G6810" s="13" t="s">
        <v>4662</v>
      </c>
      <c r="H6810" s="13" t="s">
        <v>9252</v>
      </c>
      <c r="I6810" s="1">
        <v>4066984</v>
      </c>
      <c r="J6810" s="1">
        <v>-7395141</v>
      </c>
      <c r="K6810" t="s">
        <v>40</v>
      </c>
      <c r="L6810" s="20">
        <v>32</v>
      </c>
      <c r="M6810" s="4">
        <v>1</v>
      </c>
      <c r="N6810" s="4">
        <v>1</v>
      </c>
      <c r="O6810" s="2">
        <v>42812</v>
      </c>
      <c r="P6810" s="3">
        <v>0.04</v>
      </c>
      <c r="Q6810" s="4">
        <v>1</v>
      </c>
      <c r="R6810" s="3">
        <v>6.9</v>
      </c>
      <c r="S68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0" t="str">
        <f>IF(AIRBNB[[#This Row],[RUIDO(dB)]]&lt;=4,"Silencioso",IF(AIRBNB[[#This Row],[RUIDO(dB)]]&lt;=5.5,"Poco Ruidoso","Ruidoso"))</f>
        <v>Ruidoso</v>
      </c>
      <c r="U6810" t="str">
        <f>IF(AND(AIRBNB[[#This Row],[PRECIO]]&lt;50,AIRBNB[[#This Row],[MIN_NOCHES]]&gt;3),"Dentro del presupuesto","No considerar")</f>
        <v>No considerar</v>
      </c>
      <c r="V6810" t="str">
        <f>VLOOKUP(AIRBNB[[#This Row],[HOST_ID]],Super_host[],5,FALSE)</f>
        <v>Host</v>
      </c>
    </row>
    <row r="6811" spans="1:22">
      <c r="A6811" s="4">
        <v>61406</v>
      </c>
      <c r="B6811" t="s">
        <v>5823</v>
      </c>
      <c r="C6811" s="4">
        <v>297176</v>
      </c>
      <c r="D6811" t="s">
        <v>1327</v>
      </c>
      <c r="E6811" t="s">
        <v>5824</v>
      </c>
      <c r="F6811" s="4">
        <v>10026</v>
      </c>
      <c r="G6811" s="13" t="s">
        <v>124</v>
      </c>
      <c r="H6811" s="13" t="s">
        <v>148</v>
      </c>
      <c r="I6811" s="1">
        <v>4080335</v>
      </c>
      <c r="J6811" s="1">
        <v>-739575</v>
      </c>
      <c r="K6811" t="s">
        <v>40</v>
      </c>
      <c r="L6811" s="20">
        <v>32</v>
      </c>
      <c r="M6811" s="4">
        <v>14</v>
      </c>
      <c r="N6811" s="4">
        <v>10</v>
      </c>
      <c r="O6811" s="2">
        <v>43617</v>
      </c>
      <c r="P6811" s="3">
        <v>2.21</v>
      </c>
      <c r="Q6811" s="4">
        <v>1</v>
      </c>
      <c r="R6811" s="3">
        <v>5.6</v>
      </c>
      <c r="S68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1" t="str">
        <f>IF(AIRBNB[[#This Row],[RUIDO(dB)]]&lt;=4,"Silencioso",IF(AIRBNB[[#This Row],[RUIDO(dB)]]&lt;=5.5,"Poco Ruidoso","Ruidoso"))</f>
        <v>Ruidoso</v>
      </c>
      <c r="U6811" t="str">
        <f>IF(AND(AIRBNB[[#This Row],[PRECIO]]&lt;50,AIRBNB[[#This Row],[MIN_NOCHES]]&gt;3),"Dentro del presupuesto","No considerar")</f>
        <v>Dentro del presupuesto</v>
      </c>
      <c r="V6811" t="str">
        <f>VLOOKUP(AIRBNB[[#This Row],[HOST_ID]],Super_host[],5,FALSE)</f>
        <v>Host</v>
      </c>
    </row>
    <row r="6812" spans="1:22">
      <c r="A6812" s="4">
        <v>5050664</v>
      </c>
      <c r="B6812" t="s">
        <v>6116</v>
      </c>
      <c r="C6812" s="4">
        <v>93292</v>
      </c>
      <c r="D6812" t="s">
        <v>6117</v>
      </c>
      <c r="E6812" t="s">
        <v>6118</v>
      </c>
      <c r="F6812" s="4">
        <v>10013</v>
      </c>
      <c r="G6812" s="13" t="s">
        <v>124</v>
      </c>
      <c r="H6812" s="13" t="s">
        <v>409</v>
      </c>
      <c r="I6812" s="1">
        <v>4071848</v>
      </c>
      <c r="J6812" s="1">
        <v>-7399549</v>
      </c>
      <c r="K6812" t="s">
        <v>40</v>
      </c>
      <c r="L6812" s="20">
        <v>32</v>
      </c>
      <c r="M6812" s="4">
        <v>3</v>
      </c>
      <c r="N6812" s="4">
        <v>153</v>
      </c>
      <c r="O6812" s="2">
        <v>43641</v>
      </c>
      <c r="P6812" s="3">
        <v>2.9</v>
      </c>
      <c r="Q6812" s="4">
        <v>1</v>
      </c>
      <c r="R6812" s="3">
        <v>5.6</v>
      </c>
      <c r="S68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2" t="str">
        <f>IF(AIRBNB[[#This Row],[RUIDO(dB)]]&lt;=4,"Silencioso",IF(AIRBNB[[#This Row],[RUIDO(dB)]]&lt;=5.5,"Poco Ruidoso","Ruidoso"))</f>
        <v>Ruidoso</v>
      </c>
      <c r="U6812" t="str">
        <f>IF(AND(AIRBNB[[#This Row],[PRECIO]]&lt;50,AIRBNB[[#This Row],[MIN_NOCHES]]&gt;3),"Dentro del presupuesto","No considerar")</f>
        <v>No considerar</v>
      </c>
      <c r="V6812" t="str">
        <f>VLOOKUP(AIRBNB[[#This Row],[HOST_ID]],Super_host[],5,FALSE)</f>
        <v>Host</v>
      </c>
    </row>
    <row r="6813" spans="1:22">
      <c r="A6813" s="4">
        <v>5203</v>
      </c>
      <c r="B6813" t="s">
        <v>4817</v>
      </c>
      <c r="C6813" s="4">
        <v>7490</v>
      </c>
      <c r="D6813" t="s">
        <v>1242</v>
      </c>
      <c r="E6813" t="s">
        <v>4818</v>
      </c>
      <c r="F6813" s="4">
        <v>10025</v>
      </c>
      <c r="G6813" s="13" t="s">
        <v>124</v>
      </c>
      <c r="H6813" s="13" t="s">
        <v>168</v>
      </c>
      <c r="I6813" s="1">
        <v>4080178</v>
      </c>
      <c r="J6813" s="1">
        <v>-7396723</v>
      </c>
      <c r="K6813" t="s">
        <v>40</v>
      </c>
      <c r="L6813" s="20">
        <v>32</v>
      </c>
      <c r="M6813" s="4">
        <v>2</v>
      </c>
      <c r="N6813" s="4">
        <v>118</v>
      </c>
      <c r="O6813" s="2">
        <v>42937</v>
      </c>
      <c r="P6813" s="3">
        <v>0.99</v>
      </c>
      <c r="Q6813" s="4">
        <v>1</v>
      </c>
      <c r="R6813" s="3">
        <v>5.6</v>
      </c>
      <c r="S68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3" t="str">
        <f>IF(AIRBNB[[#This Row],[RUIDO(dB)]]&lt;=4,"Silencioso",IF(AIRBNB[[#This Row],[RUIDO(dB)]]&lt;=5.5,"Poco Ruidoso","Ruidoso"))</f>
        <v>Ruidoso</v>
      </c>
      <c r="U6813" t="str">
        <f>IF(AND(AIRBNB[[#This Row],[PRECIO]]&lt;50,AIRBNB[[#This Row],[MIN_NOCHES]]&gt;3),"Dentro del presupuesto","No considerar")</f>
        <v>No considerar</v>
      </c>
      <c r="V6813" t="str">
        <f>VLOOKUP(AIRBNB[[#This Row],[HOST_ID]],Super_host[],5,FALSE)</f>
        <v>Host</v>
      </c>
    </row>
    <row r="6814" spans="1:22">
      <c r="A6814" s="4">
        <v>6343641</v>
      </c>
      <c r="B6814" t="s">
        <v>13570</v>
      </c>
      <c r="C6814" s="4">
        <v>32865595</v>
      </c>
      <c r="D6814" t="s">
        <v>12603</v>
      </c>
      <c r="E6814" t="s">
        <v>13571</v>
      </c>
      <c r="F6814" s="4">
        <v>11225</v>
      </c>
      <c r="G6814" s="13" t="s">
        <v>4662</v>
      </c>
      <c r="H6814" s="13" t="s">
        <v>9481</v>
      </c>
      <c r="I6814" s="1">
        <v>4066117</v>
      </c>
      <c r="J6814" s="1">
        <v>-7396083</v>
      </c>
      <c r="K6814" t="s">
        <v>40</v>
      </c>
      <c r="L6814" s="20">
        <v>31</v>
      </c>
      <c r="M6814" s="4">
        <v>1</v>
      </c>
      <c r="N6814" s="4">
        <v>54</v>
      </c>
      <c r="O6814" s="2">
        <v>43033</v>
      </c>
      <c r="P6814" s="3">
        <v>1.1000000000000001</v>
      </c>
      <c r="Q6814" s="4">
        <v>1</v>
      </c>
      <c r="R6814" s="3">
        <v>6.9</v>
      </c>
      <c r="S68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4" t="str">
        <f>IF(AIRBNB[[#This Row],[RUIDO(dB)]]&lt;=4,"Silencioso",IF(AIRBNB[[#This Row],[RUIDO(dB)]]&lt;=5.5,"Poco Ruidoso","Ruidoso"))</f>
        <v>Ruidoso</v>
      </c>
      <c r="U6814" t="str">
        <f>IF(AND(AIRBNB[[#This Row],[PRECIO]]&lt;50,AIRBNB[[#This Row],[MIN_NOCHES]]&gt;3),"Dentro del presupuesto","No considerar")</f>
        <v>No considerar</v>
      </c>
      <c r="V6814" t="str">
        <f>VLOOKUP(AIRBNB[[#This Row],[HOST_ID]],Super_host[],5,FALSE)</f>
        <v>Host</v>
      </c>
    </row>
    <row r="6815" spans="1:22">
      <c r="A6815" s="4">
        <v>5528111</v>
      </c>
      <c r="B6815" t="s">
        <v>6664</v>
      </c>
      <c r="C6815" s="4">
        <v>28669815</v>
      </c>
      <c r="D6815" t="s">
        <v>6665</v>
      </c>
      <c r="E6815" t="s">
        <v>6666</v>
      </c>
      <c r="F6815" s="4">
        <v>10032</v>
      </c>
      <c r="G6815" s="13" t="s">
        <v>124</v>
      </c>
      <c r="H6815" s="13" t="s">
        <v>125</v>
      </c>
      <c r="I6815" s="1">
        <v>4084503</v>
      </c>
      <c r="J6815" s="1">
        <v>-7393978</v>
      </c>
      <c r="K6815" t="s">
        <v>40</v>
      </c>
      <c r="L6815" s="20">
        <v>31</v>
      </c>
      <c r="M6815" s="4">
        <v>7</v>
      </c>
      <c r="N6815" s="4">
        <v>0</v>
      </c>
      <c r="O6815" s="2">
        <v>43638</v>
      </c>
      <c r="P6815" s="3">
        <v>4.7</v>
      </c>
      <c r="Q6815" s="4">
        <v>1</v>
      </c>
      <c r="R6815" s="3">
        <v>5.6</v>
      </c>
      <c r="S68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5" t="str">
        <f>IF(AIRBNB[[#This Row],[RUIDO(dB)]]&lt;=4,"Silencioso",IF(AIRBNB[[#This Row],[RUIDO(dB)]]&lt;=5.5,"Poco Ruidoso","Ruidoso"))</f>
        <v>Ruidoso</v>
      </c>
      <c r="U6815" t="str">
        <f>IF(AND(AIRBNB[[#This Row],[PRECIO]]&lt;50,AIRBNB[[#This Row],[MIN_NOCHES]]&gt;3),"Dentro del presupuesto","No considerar")</f>
        <v>Dentro del presupuesto</v>
      </c>
      <c r="V6815" t="str">
        <f>VLOOKUP(AIRBNB[[#This Row],[HOST_ID]],Super_host[],5,FALSE)</f>
        <v>Host</v>
      </c>
    </row>
    <row r="6816" spans="1:22">
      <c r="A6816" s="4">
        <v>4952989</v>
      </c>
      <c r="B6816" t="s">
        <v>13750</v>
      </c>
      <c r="C6816" s="4">
        <v>25379501</v>
      </c>
      <c r="D6816" t="s">
        <v>13751</v>
      </c>
      <c r="E6816" t="s">
        <v>13752</v>
      </c>
      <c r="F6816" s="4">
        <v>11225</v>
      </c>
      <c r="G6816" s="13" t="s">
        <v>4662</v>
      </c>
      <c r="H6816" s="13" t="s">
        <v>9252</v>
      </c>
      <c r="I6816" s="1">
        <v>4066585</v>
      </c>
      <c r="J6816" s="1">
        <v>-7394993</v>
      </c>
      <c r="K6816" t="s">
        <v>40</v>
      </c>
      <c r="L6816" s="20">
        <v>31</v>
      </c>
      <c r="M6816" s="4">
        <v>1</v>
      </c>
      <c r="N6816" s="4">
        <v>44</v>
      </c>
      <c r="O6816" s="2">
        <v>43639</v>
      </c>
      <c r="P6816" s="3">
        <v>1.26</v>
      </c>
      <c r="Q6816" s="4">
        <v>1</v>
      </c>
      <c r="R6816" s="3">
        <v>6.9</v>
      </c>
      <c r="S68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6" t="str">
        <f>IF(AIRBNB[[#This Row],[RUIDO(dB)]]&lt;=4,"Silencioso",IF(AIRBNB[[#This Row],[RUIDO(dB)]]&lt;=5.5,"Poco Ruidoso","Ruidoso"))</f>
        <v>Ruidoso</v>
      </c>
      <c r="U6816" t="str">
        <f>IF(AND(AIRBNB[[#This Row],[PRECIO]]&lt;50,AIRBNB[[#This Row],[MIN_NOCHES]]&gt;3),"Dentro del presupuesto","No considerar")</f>
        <v>No considerar</v>
      </c>
      <c r="V6816" t="str">
        <f>VLOOKUP(AIRBNB[[#This Row],[HOST_ID]],Super_host[],5,FALSE)</f>
        <v>Host</v>
      </c>
    </row>
    <row r="6817" spans="1:22">
      <c r="A6817" s="4">
        <v>4758601</v>
      </c>
      <c r="B6817" t="s">
        <v>9318</v>
      </c>
      <c r="C6817" s="4">
        <v>24554369</v>
      </c>
      <c r="D6817" t="s">
        <v>9319</v>
      </c>
      <c r="E6817" t="s">
        <v>9320</v>
      </c>
      <c r="F6817" s="4">
        <v>11221</v>
      </c>
      <c r="G6817" s="13" t="s">
        <v>4662</v>
      </c>
      <c r="H6817" s="13" t="s">
        <v>9230</v>
      </c>
      <c r="I6817" s="1">
        <v>4068778</v>
      </c>
      <c r="J6817" s="1">
        <v>-7392484</v>
      </c>
      <c r="K6817" t="s">
        <v>40</v>
      </c>
      <c r="L6817" s="20">
        <v>31</v>
      </c>
      <c r="M6817" s="4">
        <v>5</v>
      </c>
      <c r="N6817" s="4">
        <v>1</v>
      </c>
      <c r="O6817" s="2">
        <v>42217</v>
      </c>
      <c r="P6817" s="3">
        <v>0.02</v>
      </c>
      <c r="Q6817" s="4">
        <v>1</v>
      </c>
      <c r="R6817" s="3">
        <v>6.9</v>
      </c>
      <c r="S68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7" t="str">
        <f>IF(AIRBNB[[#This Row],[RUIDO(dB)]]&lt;=4,"Silencioso",IF(AIRBNB[[#This Row],[RUIDO(dB)]]&lt;=5.5,"Poco Ruidoso","Ruidoso"))</f>
        <v>Ruidoso</v>
      </c>
      <c r="U6817" t="str">
        <f>IF(AND(AIRBNB[[#This Row],[PRECIO]]&lt;50,AIRBNB[[#This Row],[MIN_NOCHES]]&gt;3),"Dentro del presupuesto","No considerar")</f>
        <v>Dentro del presupuesto</v>
      </c>
      <c r="V6817" t="str">
        <f>VLOOKUP(AIRBNB[[#This Row],[HOST_ID]],Super_host[],5,FALSE)</f>
        <v>Host</v>
      </c>
    </row>
    <row r="6818" spans="1:22">
      <c r="A6818" s="4">
        <v>2170618</v>
      </c>
      <c r="B6818" t="s">
        <v>10071</v>
      </c>
      <c r="C6818" s="4">
        <v>11073109</v>
      </c>
      <c r="D6818" t="s">
        <v>1775</v>
      </c>
      <c r="E6818" t="s">
        <v>10072</v>
      </c>
      <c r="F6818" s="4">
        <v>11238</v>
      </c>
      <c r="G6818" s="13" t="s">
        <v>4662</v>
      </c>
      <c r="H6818" s="13" t="s">
        <v>9387</v>
      </c>
      <c r="I6818" s="1">
        <v>4068214</v>
      </c>
      <c r="J6818" s="1">
        <v>-7396474</v>
      </c>
      <c r="K6818" t="s">
        <v>40</v>
      </c>
      <c r="L6818" s="20">
        <v>31</v>
      </c>
      <c r="M6818" s="4">
        <v>4</v>
      </c>
      <c r="N6818" s="4">
        <v>3</v>
      </c>
      <c r="O6818" s="2">
        <v>42233</v>
      </c>
      <c r="P6818" s="3">
        <v>0.06</v>
      </c>
      <c r="Q6818" s="4">
        <v>1</v>
      </c>
      <c r="R6818" s="3">
        <v>6.9</v>
      </c>
      <c r="S68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8" t="str">
        <f>IF(AIRBNB[[#This Row],[RUIDO(dB)]]&lt;=4,"Silencioso",IF(AIRBNB[[#This Row],[RUIDO(dB)]]&lt;=5.5,"Poco Ruidoso","Ruidoso"))</f>
        <v>Ruidoso</v>
      </c>
      <c r="U6818" t="str">
        <f>IF(AND(AIRBNB[[#This Row],[PRECIO]]&lt;50,AIRBNB[[#This Row],[MIN_NOCHES]]&gt;3),"Dentro del presupuesto","No considerar")</f>
        <v>Dentro del presupuesto</v>
      </c>
      <c r="V6818" t="str">
        <f>VLOOKUP(AIRBNB[[#This Row],[HOST_ID]],Super_host[],5,FALSE)</f>
        <v>Host</v>
      </c>
    </row>
    <row r="6819" spans="1:22">
      <c r="A6819" s="4">
        <v>6015754</v>
      </c>
      <c r="B6819" t="s">
        <v>9425</v>
      </c>
      <c r="C6819" s="4">
        <v>8636732</v>
      </c>
      <c r="D6819" t="s">
        <v>6579</v>
      </c>
      <c r="E6819" t="s">
        <v>9426</v>
      </c>
      <c r="F6819" s="4">
        <v>11218</v>
      </c>
      <c r="G6819" s="13" t="s">
        <v>4662</v>
      </c>
      <c r="H6819" s="13" t="s">
        <v>9427</v>
      </c>
      <c r="I6819" s="1">
        <v>4063676</v>
      </c>
      <c r="J6819" s="1">
        <v>-7396713</v>
      </c>
      <c r="K6819" t="s">
        <v>40</v>
      </c>
      <c r="L6819" s="20">
        <v>31</v>
      </c>
      <c r="M6819" s="4">
        <v>10</v>
      </c>
      <c r="N6819" s="4">
        <v>1</v>
      </c>
      <c r="O6819" s="2">
        <v>42310</v>
      </c>
      <c r="P6819" s="3">
        <v>0.02</v>
      </c>
      <c r="Q6819" s="4">
        <v>1</v>
      </c>
      <c r="R6819" s="3">
        <v>6.9</v>
      </c>
      <c r="S68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19" t="str">
        <f>IF(AIRBNB[[#This Row],[RUIDO(dB)]]&lt;=4,"Silencioso",IF(AIRBNB[[#This Row],[RUIDO(dB)]]&lt;=5.5,"Poco Ruidoso","Ruidoso"))</f>
        <v>Ruidoso</v>
      </c>
      <c r="U6819" t="str">
        <f>IF(AND(AIRBNB[[#This Row],[PRECIO]]&lt;50,AIRBNB[[#This Row],[MIN_NOCHES]]&gt;3),"Dentro del presupuesto","No considerar")</f>
        <v>Dentro del presupuesto</v>
      </c>
      <c r="V6819" t="str">
        <f>VLOOKUP(AIRBNB[[#This Row],[HOST_ID]],Super_host[],5,FALSE)</f>
        <v>Host</v>
      </c>
    </row>
    <row r="6820" spans="1:22">
      <c r="A6820" s="4">
        <v>962045</v>
      </c>
      <c r="B6820" t="s">
        <v>15239</v>
      </c>
      <c r="C6820" s="4">
        <v>5239845</v>
      </c>
      <c r="D6820" t="s">
        <v>14144</v>
      </c>
      <c r="E6820" t="s">
        <v>15240</v>
      </c>
      <c r="F6820" s="4">
        <v>11237</v>
      </c>
      <c r="G6820" s="13" t="s">
        <v>4662</v>
      </c>
      <c r="H6820" s="13" t="s">
        <v>9274</v>
      </c>
      <c r="I6820" s="1">
        <v>4069288</v>
      </c>
      <c r="J6820" s="1">
        <v>-7390374</v>
      </c>
      <c r="K6820" t="s">
        <v>40</v>
      </c>
      <c r="L6820" s="20">
        <v>31</v>
      </c>
      <c r="M6820" s="4">
        <v>2</v>
      </c>
      <c r="N6820" s="4">
        <v>324</v>
      </c>
      <c r="O6820" s="2">
        <v>43644</v>
      </c>
      <c r="P6820" s="3">
        <v>4.3</v>
      </c>
      <c r="Q6820" s="4">
        <v>1</v>
      </c>
      <c r="R6820" s="3">
        <v>6.9</v>
      </c>
      <c r="S68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0" t="str">
        <f>IF(AIRBNB[[#This Row],[RUIDO(dB)]]&lt;=4,"Silencioso",IF(AIRBNB[[#This Row],[RUIDO(dB)]]&lt;=5.5,"Poco Ruidoso","Ruidoso"))</f>
        <v>Ruidoso</v>
      </c>
      <c r="U6820" t="str">
        <f>IF(AND(AIRBNB[[#This Row],[PRECIO]]&lt;50,AIRBNB[[#This Row],[MIN_NOCHES]]&gt;3),"Dentro del presupuesto","No considerar")</f>
        <v>No considerar</v>
      </c>
      <c r="V6820" t="str">
        <f>VLOOKUP(AIRBNB[[#This Row],[HOST_ID]],Super_host[],5,FALSE)</f>
        <v>Host</v>
      </c>
    </row>
    <row r="6821" spans="1:22">
      <c r="A6821" s="4">
        <v>1652236</v>
      </c>
      <c r="B6821" t="s">
        <v>12766</v>
      </c>
      <c r="C6821" s="4">
        <v>3562322</v>
      </c>
      <c r="D6821" t="s">
        <v>12767</v>
      </c>
      <c r="E6821" t="s">
        <v>12768</v>
      </c>
      <c r="F6821" s="4">
        <v>11216</v>
      </c>
      <c r="G6821" s="13" t="s">
        <v>4662</v>
      </c>
      <c r="H6821" s="13" t="s">
        <v>9230</v>
      </c>
      <c r="I6821" s="1">
        <v>4068708</v>
      </c>
      <c r="J6821" s="1">
        <v>-7395126</v>
      </c>
      <c r="K6821" t="s">
        <v>40</v>
      </c>
      <c r="L6821" s="20">
        <v>31</v>
      </c>
      <c r="M6821" s="4">
        <v>6</v>
      </c>
      <c r="N6821" s="4">
        <v>41</v>
      </c>
      <c r="O6821" s="2">
        <v>43649</v>
      </c>
      <c r="P6821" s="3">
        <v>0.57999999999999996</v>
      </c>
      <c r="Q6821" s="4">
        <v>1</v>
      </c>
      <c r="R6821" s="3">
        <v>6.9</v>
      </c>
      <c r="S68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1" t="str">
        <f>IF(AIRBNB[[#This Row],[RUIDO(dB)]]&lt;=4,"Silencioso",IF(AIRBNB[[#This Row],[RUIDO(dB)]]&lt;=5.5,"Poco Ruidoso","Ruidoso"))</f>
        <v>Ruidoso</v>
      </c>
      <c r="U6821" t="str">
        <f>IF(AND(AIRBNB[[#This Row],[PRECIO]]&lt;50,AIRBNB[[#This Row],[MIN_NOCHES]]&gt;3),"Dentro del presupuesto","No considerar")</f>
        <v>Dentro del presupuesto</v>
      </c>
      <c r="V6821" t="str">
        <f>VLOOKUP(AIRBNB[[#This Row],[HOST_ID]],Super_host[],5,FALSE)</f>
        <v>Host</v>
      </c>
    </row>
    <row r="6822" spans="1:22">
      <c r="A6822" s="4">
        <v>564751</v>
      </c>
      <c r="B6822" t="s">
        <v>5647</v>
      </c>
      <c r="C6822" s="4">
        <v>2777672</v>
      </c>
      <c r="D6822" t="s">
        <v>5648</v>
      </c>
      <c r="E6822" t="s">
        <v>5649</v>
      </c>
      <c r="F6822" s="4">
        <v>10025</v>
      </c>
      <c r="G6822" s="13" t="s">
        <v>124</v>
      </c>
      <c r="H6822" s="13" t="s">
        <v>168</v>
      </c>
      <c r="I6822" s="1">
        <v>4080165</v>
      </c>
      <c r="J6822" s="1">
        <v>-7396287</v>
      </c>
      <c r="K6822" t="s">
        <v>268</v>
      </c>
      <c r="L6822" s="20">
        <v>31</v>
      </c>
      <c r="M6822" s="4">
        <v>2</v>
      </c>
      <c r="N6822" s="4">
        <v>158</v>
      </c>
      <c r="O6822" s="2">
        <v>43590</v>
      </c>
      <c r="P6822" s="3">
        <v>1.91</v>
      </c>
      <c r="Q6822" s="4">
        <v>1</v>
      </c>
      <c r="R6822" s="3">
        <v>5.6</v>
      </c>
      <c r="S68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2" t="str">
        <f>IF(AIRBNB[[#This Row],[RUIDO(dB)]]&lt;=4,"Silencioso",IF(AIRBNB[[#This Row],[RUIDO(dB)]]&lt;=5.5,"Poco Ruidoso","Ruidoso"))</f>
        <v>Ruidoso</v>
      </c>
      <c r="U6822" t="str">
        <f>IF(AND(AIRBNB[[#This Row],[PRECIO]]&lt;50,AIRBNB[[#This Row],[MIN_NOCHES]]&gt;3),"Dentro del presupuesto","No considerar")</f>
        <v>No considerar</v>
      </c>
      <c r="V6822" t="str">
        <f>VLOOKUP(AIRBNB[[#This Row],[HOST_ID]],Super_host[],5,FALSE)</f>
        <v>Host</v>
      </c>
    </row>
    <row r="6823" spans="1:22">
      <c r="A6823" s="4">
        <v>747538</v>
      </c>
      <c r="B6823" t="s">
        <v>15231</v>
      </c>
      <c r="C6823" s="4">
        <v>2293050</v>
      </c>
      <c r="D6823" t="s">
        <v>558</v>
      </c>
      <c r="E6823" t="s">
        <v>15232</v>
      </c>
      <c r="F6823" s="4">
        <v>11238</v>
      </c>
      <c r="G6823" s="13" t="s">
        <v>4662</v>
      </c>
      <c r="H6823" s="13" t="s">
        <v>9252</v>
      </c>
      <c r="I6823" s="1">
        <v>4067652</v>
      </c>
      <c r="J6823" s="1">
        <v>-739614</v>
      </c>
      <c r="K6823" t="s">
        <v>40</v>
      </c>
      <c r="L6823" s="20">
        <v>31</v>
      </c>
      <c r="M6823" s="4">
        <v>2</v>
      </c>
      <c r="N6823" s="4">
        <v>167</v>
      </c>
      <c r="O6823" s="2">
        <v>43649</v>
      </c>
      <c r="P6823" s="3">
        <v>4.16</v>
      </c>
      <c r="Q6823" s="4">
        <v>1</v>
      </c>
      <c r="R6823" s="3">
        <v>6.9</v>
      </c>
      <c r="S68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3" t="str">
        <f>IF(AIRBNB[[#This Row],[RUIDO(dB)]]&lt;=4,"Silencioso",IF(AIRBNB[[#This Row],[RUIDO(dB)]]&lt;=5.5,"Poco Ruidoso","Ruidoso"))</f>
        <v>Ruidoso</v>
      </c>
      <c r="U6823" t="str">
        <f>IF(AND(AIRBNB[[#This Row],[PRECIO]]&lt;50,AIRBNB[[#This Row],[MIN_NOCHES]]&gt;3),"Dentro del presupuesto","No considerar")</f>
        <v>No considerar</v>
      </c>
      <c r="V6823" t="str">
        <f>VLOOKUP(AIRBNB[[#This Row],[HOST_ID]],Super_host[],5,FALSE)</f>
        <v>Host</v>
      </c>
    </row>
    <row r="6824" spans="1:22">
      <c r="A6824" s="4">
        <v>6286307</v>
      </c>
      <c r="B6824" t="s">
        <v>11604</v>
      </c>
      <c r="C6824" s="4">
        <v>1771148</v>
      </c>
      <c r="D6824" t="s">
        <v>11605</v>
      </c>
      <c r="E6824" t="s">
        <v>11606</v>
      </c>
      <c r="F6824" s="4">
        <v>11238</v>
      </c>
      <c r="G6824" s="13" t="s">
        <v>4662</v>
      </c>
      <c r="H6824" s="13" t="s">
        <v>9252</v>
      </c>
      <c r="I6824" s="1">
        <v>4067809</v>
      </c>
      <c r="J6824" s="1">
        <v>-7395903</v>
      </c>
      <c r="K6824" t="s">
        <v>40</v>
      </c>
      <c r="L6824" s="20">
        <v>31</v>
      </c>
      <c r="M6824" s="4">
        <v>4</v>
      </c>
      <c r="N6824" s="4">
        <v>12</v>
      </c>
      <c r="O6824" s="2">
        <v>42615</v>
      </c>
      <c r="P6824" s="3">
        <v>0.24</v>
      </c>
      <c r="Q6824" s="4">
        <v>1</v>
      </c>
      <c r="R6824" s="3">
        <v>6.9</v>
      </c>
      <c r="S68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4" t="str">
        <f>IF(AIRBNB[[#This Row],[RUIDO(dB)]]&lt;=4,"Silencioso",IF(AIRBNB[[#This Row],[RUIDO(dB)]]&lt;=5.5,"Poco Ruidoso","Ruidoso"))</f>
        <v>Ruidoso</v>
      </c>
      <c r="U6824" t="str">
        <f>IF(AND(AIRBNB[[#This Row],[PRECIO]]&lt;50,AIRBNB[[#This Row],[MIN_NOCHES]]&gt;3),"Dentro del presupuesto","No considerar")</f>
        <v>Dentro del presupuesto</v>
      </c>
      <c r="V6824" t="str">
        <f>VLOOKUP(AIRBNB[[#This Row],[HOST_ID]],Super_host[],5,FALSE)</f>
        <v>Host</v>
      </c>
    </row>
    <row r="6825" spans="1:22">
      <c r="A6825" s="4">
        <v>6791173</v>
      </c>
      <c r="B6825" t="s">
        <v>9278</v>
      </c>
      <c r="C6825" s="4">
        <v>32596841</v>
      </c>
      <c r="D6825" t="s">
        <v>577</v>
      </c>
      <c r="E6825" t="s">
        <v>9279</v>
      </c>
      <c r="F6825" s="4">
        <v>11238</v>
      </c>
      <c r="G6825" s="13" t="s">
        <v>4662</v>
      </c>
      <c r="H6825" s="13" t="s">
        <v>9252</v>
      </c>
      <c r="I6825" s="1">
        <v>4067852</v>
      </c>
      <c r="J6825" s="1">
        <v>-739557</v>
      </c>
      <c r="K6825" t="s">
        <v>40</v>
      </c>
      <c r="L6825" s="20">
        <v>30</v>
      </c>
      <c r="M6825" s="4">
        <v>1</v>
      </c>
      <c r="N6825" s="4">
        <v>1</v>
      </c>
      <c r="O6825" s="2">
        <v>42183</v>
      </c>
      <c r="P6825" s="3">
        <v>0.02</v>
      </c>
      <c r="Q6825" s="4">
        <v>1</v>
      </c>
      <c r="R6825" s="3">
        <v>6.9</v>
      </c>
      <c r="S68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5" t="str">
        <f>IF(AIRBNB[[#This Row],[RUIDO(dB)]]&lt;=4,"Silencioso",IF(AIRBNB[[#This Row],[RUIDO(dB)]]&lt;=5.5,"Poco Ruidoso","Ruidoso"))</f>
        <v>Ruidoso</v>
      </c>
      <c r="U6825" t="str">
        <f>IF(AND(AIRBNB[[#This Row],[PRECIO]]&lt;50,AIRBNB[[#This Row],[MIN_NOCHES]]&gt;3),"Dentro del presupuesto","No considerar")</f>
        <v>No considerar</v>
      </c>
      <c r="V6825" t="str">
        <f>VLOOKUP(AIRBNB[[#This Row],[HOST_ID]],Super_host[],5,FALSE)</f>
        <v>Host</v>
      </c>
    </row>
    <row r="6826" spans="1:22">
      <c r="A6826" s="4">
        <v>5039939</v>
      </c>
      <c r="B6826" t="s">
        <v>15417</v>
      </c>
      <c r="C6826" s="4">
        <v>26018110</v>
      </c>
      <c r="D6826" t="s">
        <v>15418</v>
      </c>
      <c r="E6826" t="s">
        <v>15419</v>
      </c>
      <c r="F6826" s="4">
        <v>11237</v>
      </c>
      <c r="G6826" s="13" t="s">
        <v>4662</v>
      </c>
      <c r="H6826" s="13" t="s">
        <v>9218</v>
      </c>
      <c r="I6826" s="1">
        <v>4070898</v>
      </c>
      <c r="J6826" s="1">
        <v>-7393286</v>
      </c>
      <c r="K6826" t="s">
        <v>40</v>
      </c>
      <c r="L6826" s="20">
        <v>30</v>
      </c>
      <c r="M6826" s="4">
        <v>25</v>
      </c>
      <c r="N6826" s="4">
        <v>0</v>
      </c>
      <c r="O6826" s="2">
        <v>43649</v>
      </c>
      <c r="P6826" s="3">
        <v>0.81</v>
      </c>
      <c r="Q6826" s="4">
        <v>1</v>
      </c>
      <c r="R6826" s="3">
        <v>6.9</v>
      </c>
      <c r="S68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6" t="str">
        <f>IF(AIRBNB[[#This Row],[RUIDO(dB)]]&lt;=4,"Silencioso",IF(AIRBNB[[#This Row],[RUIDO(dB)]]&lt;=5.5,"Poco Ruidoso","Ruidoso"))</f>
        <v>Ruidoso</v>
      </c>
      <c r="U6826" t="str">
        <f>IF(AND(AIRBNB[[#This Row],[PRECIO]]&lt;50,AIRBNB[[#This Row],[MIN_NOCHES]]&gt;3),"Dentro del presupuesto","No considerar")</f>
        <v>Dentro del presupuesto</v>
      </c>
      <c r="V6826" t="str">
        <f>VLOOKUP(AIRBNB[[#This Row],[HOST_ID]],Super_host[],5,FALSE)</f>
        <v>Host</v>
      </c>
    </row>
    <row r="6827" spans="1:22">
      <c r="A6827" s="4">
        <v>5029573</v>
      </c>
      <c r="B6827" t="s">
        <v>15420</v>
      </c>
      <c r="C6827" s="4">
        <v>25961456</v>
      </c>
      <c r="D6827" t="s">
        <v>205</v>
      </c>
      <c r="E6827" t="s">
        <v>15421</v>
      </c>
      <c r="F6827" s="4">
        <v>11238</v>
      </c>
      <c r="G6827" s="13" t="s">
        <v>4662</v>
      </c>
      <c r="H6827" s="13" t="s">
        <v>9323</v>
      </c>
      <c r="I6827" s="1">
        <v>4067824</v>
      </c>
      <c r="J6827" s="1">
        <v>-7396514</v>
      </c>
      <c r="K6827" t="s">
        <v>40</v>
      </c>
      <c r="L6827" s="20">
        <v>30</v>
      </c>
      <c r="M6827" s="4">
        <v>1</v>
      </c>
      <c r="N6827" s="4">
        <v>0</v>
      </c>
      <c r="O6827" s="2">
        <v>43586</v>
      </c>
      <c r="P6827" s="3">
        <v>0.36</v>
      </c>
      <c r="Q6827" s="4">
        <v>1</v>
      </c>
      <c r="R6827" s="3">
        <v>6.9</v>
      </c>
      <c r="S68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7" t="str">
        <f>IF(AIRBNB[[#This Row],[RUIDO(dB)]]&lt;=4,"Silencioso",IF(AIRBNB[[#This Row],[RUIDO(dB)]]&lt;=5.5,"Poco Ruidoso","Ruidoso"))</f>
        <v>Ruidoso</v>
      </c>
      <c r="U6827" t="str">
        <f>IF(AND(AIRBNB[[#This Row],[PRECIO]]&lt;50,AIRBNB[[#This Row],[MIN_NOCHES]]&gt;3),"Dentro del presupuesto","No considerar")</f>
        <v>No considerar</v>
      </c>
      <c r="V6827" t="str">
        <f>VLOOKUP(AIRBNB[[#This Row],[HOST_ID]],Super_host[],5,FALSE)</f>
        <v>Host</v>
      </c>
    </row>
    <row r="6828" spans="1:22">
      <c r="A6828" s="4">
        <v>4784846</v>
      </c>
      <c r="B6828" t="s">
        <v>10985</v>
      </c>
      <c r="C6828" s="4">
        <v>24667595</v>
      </c>
      <c r="D6828" t="s">
        <v>761</v>
      </c>
      <c r="E6828" t="s">
        <v>10986</v>
      </c>
      <c r="F6828" s="4">
        <v>11221</v>
      </c>
      <c r="G6828" s="13" t="s">
        <v>4662</v>
      </c>
      <c r="H6828" s="13" t="s">
        <v>9274</v>
      </c>
      <c r="I6828" s="1">
        <v>4069169</v>
      </c>
      <c r="J6828" s="1">
        <v>-7392351</v>
      </c>
      <c r="K6828" t="s">
        <v>40</v>
      </c>
      <c r="L6828" s="20">
        <v>30</v>
      </c>
      <c r="M6828" s="4">
        <v>1</v>
      </c>
      <c r="N6828" s="4">
        <v>8</v>
      </c>
      <c r="O6828" s="2">
        <v>42911</v>
      </c>
      <c r="P6828" s="3">
        <v>0.15</v>
      </c>
      <c r="Q6828" s="4">
        <v>1</v>
      </c>
      <c r="R6828" s="3">
        <v>6.9</v>
      </c>
      <c r="S68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8" t="str">
        <f>IF(AIRBNB[[#This Row],[RUIDO(dB)]]&lt;=4,"Silencioso",IF(AIRBNB[[#This Row],[RUIDO(dB)]]&lt;=5.5,"Poco Ruidoso","Ruidoso"))</f>
        <v>Ruidoso</v>
      </c>
      <c r="U6828" t="str">
        <f>IF(AND(AIRBNB[[#This Row],[PRECIO]]&lt;50,AIRBNB[[#This Row],[MIN_NOCHES]]&gt;3),"Dentro del presupuesto","No considerar")</f>
        <v>No considerar</v>
      </c>
      <c r="V6828" t="str">
        <f>VLOOKUP(AIRBNB[[#This Row],[HOST_ID]],Super_host[],5,FALSE)</f>
        <v>Host</v>
      </c>
    </row>
    <row r="6829" spans="1:22">
      <c r="A6829" s="4">
        <v>4765631</v>
      </c>
      <c r="B6829" t="s">
        <v>15458</v>
      </c>
      <c r="C6829" s="4">
        <v>24587292</v>
      </c>
      <c r="D6829" t="s">
        <v>15459</v>
      </c>
      <c r="E6829" t="s">
        <v>15460</v>
      </c>
      <c r="F6829" s="4">
        <v>11238</v>
      </c>
      <c r="G6829" s="13" t="s">
        <v>4662</v>
      </c>
      <c r="H6829" s="13" t="s">
        <v>9252</v>
      </c>
      <c r="I6829" s="1">
        <v>4067507</v>
      </c>
      <c r="J6829" s="1">
        <v>-7396092</v>
      </c>
      <c r="K6829" t="s">
        <v>40</v>
      </c>
      <c r="L6829" s="20">
        <v>30</v>
      </c>
      <c r="M6829" s="4">
        <v>7</v>
      </c>
      <c r="N6829" s="4">
        <v>0</v>
      </c>
      <c r="O6829" s="2">
        <v>42352</v>
      </c>
      <c r="P6829" s="3">
        <v>3.16</v>
      </c>
      <c r="Q6829" s="4">
        <v>1</v>
      </c>
      <c r="R6829" s="3">
        <v>6.9</v>
      </c>
      <c r="S68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29" t="str">
        <f>IF(AIRBNB[[#This Row],[RUIDO(dB)]]&lt;=4,"Silencioso",IF(AIRBNB[[#This Row],[RUIDO(dB)]]&lt;=5.5,"Poco Ruidoso","Ruidoso"))</f>
        <v>Ruidoso</v>
      </c>
      <c r="U6829" t="str">
        <f>IF(AND(AIRBNB[[#This Row],[PRECIO]]&lt;50,AIRBNB[[#This Row],[MIN_NOCHES]]&gt;3),"Dentro del presupuesto","No considerar")</f>
        <v>Dentro del presupuesto</v>
      </c>
      <c r="V6829" t="str">
        <f>VLOOKUP(AIRBNB[[#This Row],[HOST_ID]],Super_host[],5,FALSE)</f>
        <v>Host</v>
      </c>
    </row>
    <row r="6830" spans="1:22">
      <c r="A6830" s="4">
        <v>4633258</v>
      </c>
      <c r="B6830" t="s">
        <v>8020</v>
      </c>
      <c r="C6830" s="4">
        <v>23993707</v>
      </c>
      <c r="D6830" t="s">
        <v>8021</v>
      </c>
      <c r="E6830" t="s">
        <v>8022</v>
      </c>
      <c r="F6830" s="4">
        <v>11377</v>
      </c>
      <c r="G6830" s="13" t="s">
        <v>7897</v>
      </c>
      <c r="H6830" s="13" t="s">
        <v>8023</v>
      </c>
      <c r="I6830" s="1">
        <v>4074626</v>
      </c>
      <c r="J6830" s="1">
        <v>-7389727</v>
      </c>
      <c r="K6830" t="s">
        <v>40</v>
      </c>
      <c r="L6830" s="20">
        <v>30</v>
      </c>
      <c r="M6830" s="4">
        <v>5</v>
      </c>
      <c r="N6830" s="4">
        <v>2</v>
      </c>
      <c r="O6830" s="2">
        <v>43098</v>
      </c>
      <c r="P6830" s="3">
        <v>0.04</v>
      </c>
      <c r="Q6830" s="4">
        <v>5</v>
      </c>
      <c r="R6830" s="3">
        <v>6.24</v>
      </c>
      <c r="S68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0" t="str">
        <f>IF(AIRBNB[[#This Row],[RUIDO(dB)]]&lt;=4,"Silencioso",IF(AIRBNB[[#This Row],[RUIDO(dB)]]&lt;=5.5,"Poco Ruidoso","Ruidoso"))</f>
        <v>Ruidoso</v>
      </c>
      <c r="U6830" t="str">
        <f>IF(AND(AIRBNB[[#This Row],[PRECIO]]&lt;50,AIRBNB[[#This Row],[MIN_NOCHES]]&gt;3),"Dentro del presupuesto","No considerar")</f>
        <v>Dentro del presupuesto</v>
      </c>
      <c r="V6830" t="str">
        <f>VLOOKUP(AIRBNB[[#This Row],[HOST_ID]],Super_host[],5,FALSE)</f>
        <v>Host</v>
      </c>
    </row>
    <row r="6831" spans="1:22">
      <c r="A6831" s="4">
        <v>6326345</v>
      </c>
      <c r="B6831" t="s">
        <v>11212</v>
      </c>
      <c r="C6831" s="4">
        <v>23589288</v>
      </c>
      <c r="D6831" t="s">
        <v>5840</v>
      </c>
      <c r="E6831" t="s">
        <v>11213</v>
      </c>
      <c r="F6831" s="4">
        <v>11238</v>
      </c>
      <c r="G6831" s="13" t="s">
        <v>4662</v>
      </c>
      <c r="H6831" s="13" t="s">
        <v>9230</v>
      </c>
      <c r="I6831" s="1">
        <v>4068851</v>
      </c>
      <c r="J6831" s="1">
        <v>-739574</v>
      </c>
      <c r="K6831" t="s">
        <v>40</v>
      </c>
      <c r="L6831" s="20">
        <v>30</v>
      </c>
      <c r="M6831" s="4">
        <v>3</v>
      </c>
      <c r="N6831" s="4">
        <v>9</v>
      </c>
      <c r="O6831" s="2">
        <v>42751</v>
      </c>
      <c r="P6831" s="3">
        <v>0.18</v>
      </c>
      <c r="Q6831" s="4">
        <v>1</v>
      </c>
      <c r="R6831" s="3">
        <v>6.9</v>
      </c>
      <c r="S68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1" t="str">
        <f>IF(AIRBNB[[#This Row],[RUIDO(dB)]]&lt;=4,"Silencioso",IF(AIRBNB[[#This Row],[RUIDO(dB)]]&lt;=5.5,"Poco Ruidoso","Ruidoso"))</f>
        <v>Ruidoso</v>
      </c>
      <c r="U6831" t="str">
        <f>IF(AND(AIRBNB[[#This Row],[PRECIO]]&lt;50,AIRBNB[[#This Row],[MIN_NOCHES]]&gt;3),"Dentro del presupuesto","No considerar")</f>
        <v>No considerar</v>
      </c>
      <c r="V6831" t="str">
        <f>VLOOKUP(AIRBNB[[#This Row],[HOST_ID]],Super_host[],5,FALSE)</f>
        <v>Host</v>
      </c>
    </row>
    <row r="6832" spans="1:22">
      <c r="A6832" s="4">
        <v>4378816</v>
      </c>
      <c r="B6832" t="s">
        <v>14133</v>
      </c>
      <c r="C6832" s="4">
        <v>21902316</v>
      </c>
      <c r="D6832" t="s">
        <v>854</v>
      </c>
      <c r="E6832" t="s">
        <v>14134</v>
      </c>
      <c r="F6832" s="4">
        <v>11237</v>
      </c>
      <c r="G6832" s="13" t="s">
        <v>4662</v>
      </c>
      <c r="H6832" s="13" t="s">
        <v>9274</v>
      </c>
      <c r="I6832" s="1">
        <v>4070253</v>
      </c>
      <c r="J6832" s="1">
        <v>-7392898</v>
      </c>
      <c r="K6832" t="s">
        <v>40</v>
      </c>
      <c r="L6832" s="20">
        <v>30</v>
      </c>
      <c r="M6832" s="4">
        <v>2</v>
      </c>
      <c r="N6832" s="4">
        <v>63</v>
      </c>
      <c r="O6832" s="2">
        <v>43633</v>
      </c>
      <c r="P6832" s="3">
        <v>1.68</v>
      </c>
      <c r="Q6832" s="4">
        <v>1</v>
      </c>
      <c r="R6832" s="3">
        <v>6.9</v>
      </c>
      <c r="S68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2" t="str">
        <f>IF(AIRBNB[[#This Row],[RUIDO(dB)]]&lt;=4,"Silencioso",IF(AIRBNB[[#This Row],[RUIDO(dB)]]&lt;=5.5,"Poco Ruidoso","Ruidoso"))</f>
        <v>Ruidoso</v>
      </c>
      <c r="U6832" t="str">
        <f>IF(AND(AIRBNB[[#This Row],[PRECIO]]&lt;50,AIRBNB[[#This Row],[MIN_NOCHES]]&gt;3),"Dentro del presupuesto","No considerar")</f>
        <v>No considerar</v>
      </c>
      <c r="V6832" t="str">
        <f>VLOOKUP(AIRBNB[[#This Row],[HOST_ID]],Super_host[],5,FALSE)</f>
        <v>Host</v>
      </c>
    </row>
    <row r="6833" spans="1:22">
      <c r="A6833" s="4">
        <v>6588947</v>
      </c>
      <c r="B6833" t="s">
        <v>15555</v>
      </c>
      <c r="C6833" s="4">
        <v>19233353</v>
      </c>
      <c r="D6833" t="s">
        <v>10761</v>
      </c>
      <c r="E6833" t="s">
        <v>15556</v>
      </c>
      <c r="F6833" s="4">
        <v>11225</v>
      </c>
      <c r="G6833" s="13" t="s">
        <v>4662</v>
      </c>
      <c r="H6833" s="13" t="s">
        <v>9481</v>
      </c>
      <c r="I6833" s="1">
        <v>4065599</v>
      </c>
      <c r="J6833" s="1">
        <v>-7395746</v>
      </c>
      <c r="K6833" t="s">
        <v>40</v>
      </c>
      <c r="L6833" s="20">
        <v>30</v>
      </c>
      <c r="M6833" s="4">
        <v>3</v>
      </c>
      <c r="N6833" s="4">
        <v>0</v>
      </c>
      <c r="O6833" s="2">
        <v>43646</v>
      </c>
      <c r="P6833" s="3">
        <v>0.17</v>
      </c>
      <c r="Q6833" s="4">
        <v>1</v>
      </c>
      <c r="R6833" s="3">
        <v>6.9</v>
      </c>
      <c r="S68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3" t="str">
        <f>IF(AIRBNB[[#This Row],[RUIDO(dB)]]&lt;=4,"Silencioso",IF(AIRBNB[[#This Row],[RUIDO(dB)]]&lt;=5.5,"Poco Ruidoso","Ruidoso"))</f>
        <v>Ruidoso</v>
      </c>
      <c r="U6833" t="str">
        <f>IF(AND(AIRBNB[[#This Row],[PRECIO]]&lt;50,AIRBNB[[#This Row],[MIN_NOCHES]]&gt;3),"Dentro del presupuesto","No considerar")</f>
        <v>No considerar</v>
      </c>
      <c r="V6833" t="str">
        <f>VLOOKUP(AIRBNB[[#This Row],[HOST_ID]],Super_host[],5,FALSE)</f>
        <v>Host</v>
      </c>
    </row>
    <row r="6834" spans="1:22">
      <c r="A6834" s="4">
        <v>5562394</v>
      </c>
      <c r="B6834" t="s">
        <v>15565</v>
      </c>
      <c r="C6834" s="4">
        <v>17548709</v>
      </c>
      <c r="D6834" t="s">
        <v>334</v>
      </c>
      <c r="E6834" t="s">
        <v>15566</v>
      </c>
      <c r="F6834" s="4">
        <v>11238</v>
      </c>
      <c r="G6834" s="13" t="s">
        <v>4662</v>
      </c>
      <c r="H6834" s="13" t="s">
        <v>9252</v>
      </c>
      <c r="I6834" s="1">
        <v>4067151</v>
      </c>
      <c r="J6834" s="1">
        <v>-7395789</v>
      </c>
      <c r="K6834" t="s">
        <v>40</v>
      </c>
      <c r="L6834" s="20">
        <v>30</v>
      </c>
      <c r="M6834" s="4">
        <v>1</v>
      </c>
      <c r="N6834" s="4">
        <v>0</v>
      </c>
      <c r="O6834" s="2">
        <v>42204</v>
      </c>
      <c r="P6834" s="3">
        <v>0.15</v>
      </c>
      <c r="Q6834" s="4">
        <v>1</v>
      </c>
      <c r="R6834" s="3">
        <v>6.9</v>
      </c>
      <c r="S68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4" t="str">
        <f>IF(AIRBNB[[#This Row],[RUIDO(dB)]]&lt;=4,"Silencioso",IF(AIRBNB[[#This Row],[RUIDO(dB)]]&lt;=5.5,"Poco Ruidoso","Ruidoso"))</f>
        <v>Ruidoso</v>
      </c>
      <c r="U6834" t="str">
        <f>IF(AND(AIRBNB[[#This Row],[PRECIO]]&lt;50,AIRBNB[[#This Row],[MIN_NOCHES]]&gt;3),"Dentro del presupuesto","No considerar")</f>
        <v>No considerar</v>
      </c>
      <c r="V6834" t="str">
        <f>VLOOKUP(AIRBNB[[#This Row],[HOST_ID]],Super_host[],5,FALSE)</f>
        <v>Host</v>
      </c>
    </row>
    <row r="6835" spans="1:22">
      <c r="A6835" s="4">
        <v>5803068</v>
      </c>
      <c r="B6835" t="s">
        <v>16490</v>
      </c>
      <c r="C6835" s="4">
        <v>16151285</v>
      </c>
      <c r="D6835" t="s">
        <v>5635</v>
      </c>
      <c r="E6835" t="s">
        <v>16491</v>
      </c>
      <c r="F6835" s="4">
        <v>10469</v>
      </c>
      <c r="G6835" s="13" t="s">
        <v>16360</v>
      </c>
      <c r="H6835" s="13" t="s">
        <v>16452</v>
      </c>
      <c r="I6835" s="1">
        <v>408789</v>
      </c>
      <c r="J6835" s="1">
        <v>-7384855</v>
      </c>
      <c r="K6835" t="s">
        <v>40</v>
      </c>
      <c r="L6835" s="20">
        <v>30</v>
      </c>
      <c r="M6835" s="4">
        <v>14</v>
      </c>
      <c r="N6835" s="4">
        <v>27</v>
      </c>
      <c r="O6835" s="2">
        <v>43101</v>
      </c>
      <c r="P6835" s="3">
        <v>0.55000000000000004</v>
      </c>
      <c r="Q6835" s="4">
        <v>5</v>
      </c>
      <c r="R6835" s="3">
        <v>7.84</v>
      </c>
      <c r="S68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5" t="str">
        <f>IF(AIRBNB[[#This Row],[RUIDO(dB)]]&lt;=4,"Silencioso",IF(AIRBNB[[#This Row],[RUIDO(dB)]]&lt;=5.5,"Poco Ruidoso","Ruidoso"))</f>
        <v>Ruidoso</v>
      </c>
      <c r="U6835" t="str">
        <f>IF(AND(AIRBNB[[#This Row],[PRECIO]]&lt;50,AIRBNB[[#This Row],[MIN_NOCHES]]&gt;3),"Dentro del presupuesto","No considerar")</f>
        <v>Dentro del presupuesto</v>
      </c>
      <c r="V6835" t="str">
        <f>VLOOKUP(AIRBNB[[#This Row],[HOST_ID]],Super_host[],5,FALSE)</f>
        <v>Host</v>
      </c>
    </row>
    <row r="6836" spans="1:22">
      <c r="A6836" s="4">
        <v>5105632</v>
      </c>
      <c r="B6836" t="s">
        <v>15599</v>
      </c>
      <c r="C6836" s="4">
        <v>15321576</v>
      </c>
      <c r="D6836" t="s">
        <v>233</v>
      </c>
      <c r="E6836" t="s">
        <v>15600</v>
      </c>
      <c r="F6836" s="4">
        <v>11238</v>
      </c>
      <c r="G6836" s="13" t="s">
        <v>4662</v>
      </c>
      <c r="H6836" s="13" t="s">
        <v>9323</v>
      </c>
      <c r="I6836" s="1">
        <v>4067467</v>
      </c>
      <c r="J6836" s="1">
        <v>-7396557</v>
      </c>
      <c r="K6836" t="s">
        <v>40</v>
      </c>
      <c r="L6836" s="20">
        <v>30</v>
      </c>
      <c r="M6836" s="4">
        <v>1</v>
      </c>
      <c r="N6836" s="4">
        <v>0</v>
      </c>
      <c r="O6836" s="2">
        <v>42369</v>
      </c>
      <c r="P6836" s="3">
        <v>1.87</v>
      </c>
      <c r="Q6836" s="4">
        <v>1</v>
      </c>
      <c r="R6836" s="3">
        <v>6.9</v>
      </c>
      <c r="S68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6" t="str">
        <f>IF(AIRBNB[[#This Row],[RUIDO(dB)]]&lt;=4,"Silencioso",IF(AIRBNB[[#This Row],[RUIDO(dB)]]&lt;=5.5,"Poco Ruidoso","Ruidoso"))</f>
        <v>Ruidoso</v>
      </c>
      <c r="U6836" t="str">
        <f>IF(AND(AIRBNB[[#This Row],[PRECIO]]&lt;50,AIRBNB[[#This Row],[MIN_NOCHES]]&gt;3),"Dentro del presupuesto","No considerar")</f>
        <v>No considerar</v>
      </c>
      <c r="V6836" t="str">
        <f>VLOOKUP(AIRBNB[[#This Row],[HOST_ID]],Super_host[],5,FALSE)</f>
        <v>Host</v>
      </c>
    </row>
    <row r="6837" spans="1:22">
      <c r="A6837" s="4">
        <v>5771655</v>
      </c>
      <c r="B6837" t="s">
        <v>9391</v>
      </c>
      <c r="C6837" s="4">
        <v>12212944</v>
      </c>
      <c r="D6837" t="s">
        <v>7746</v>
      </c>
      <c r="E6837" t="s">
        <v>9392</v>
      </c>
      <c r="F6837" s="4">
        <v>11218</v>
      </c>
      <c r="G6837" s="13" t="s">
        <v>4662</v>
      </c>
      <c r="H6837" s="13" t="s">
        <v>9393</v>
      </c>
      <c r="I6837" s="1">
        <v>4064455</v>
      </c>
      <c r="J6837" s="1">
        <v>-7398298</v>
      </c>
      <c r="K6837" t="s">
        <v>40</v>
      </c>
      <c r="L6837" s="20">
        <v>30</v>
      </c>
      <c r="M6837" s="4">
        <v>21</v>
      </c>
      <c r="N6837" s="4">
        <v>1</v>
      </c>
      <c r="O6837" s="2">
        <v>42174</v>
      </c>
      <c r="P6837" s="3">
        <v>0.02</v>
      </c>
      <c r="Q6837" s="4">
        <v>1</v>
      </c>
      <c r="R6837" s="3">
        <v>6.9</v>
      </c>
      <c r="S68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7" t="str">
        <f>IF(AIRBNB[[#This Row],[RUIDO(dB)]]&lt;=4,"Silencioso",IF(AIRBNB[[#This Row],[RUIDO(dB)]]&lt;=5.5,"Poco Ruidoso","Ruidoso"))</f>
        <v>Ruidoso</v>
      </c>
      <c r="U6837" t="str">
        <f>IF(AND(AIRBNB[[#This Row],[PRECIO]]&lt;50,AIRBNB[[#This Row],[MIN_NOCHES]]&gt;3),"Dentro del presupuesto","No considerar")</f>
        <v>Dentro del presupuesto</v>
      </c>
      <c r="V6837" t="str">
        <f>VLOOKUP(AIRBNB[[#This Row],[HOST_ID]],Super_host[],5,FALSE)</f>
        <v>Host</v>
      </c>
    </row>
    <row r="6838" spans="1:22">
      <c r="A6838" s="4">
        <v>4726749</v>
      </c>
      <c r="B6838" t="s">
        <v>148</v>
      </c>
      <c r="C6838" s="4">
        <v>11686822</v>
      </c>
      <c r="D6838" t="s">
        <v>955</v>
      </c>
      <c r="E6838" t="s">
        <v>6932</v>
      </c>
      <c r="F6838" s="4">
        <v>10027</v>
      </c>
      <c r="G6838" s="13" t="s">
        <v>124</v>
      </c>
      <c r="H6838" s="13" t="s">
        <v>148</v>
      </c>
      <c r="I6838" s="1">
        <v>4081169</v>
      </c>
      <c r="J6838" s="1">
        <v>-7394301</v>
      </c>
      <c r="K6838" t="s">
        <v>40</v>
      </c>
      <c r="L6838" s="20">
        <v>30</v>
      </c>
      <c r="M6838" s="4">
        <v>1</v>
      </c>
      <c r="N6838" s="4">
        <v>0</v>
      </c>
      <c r="O6838" s="2">
        <v>43638</v>
      </c>
      <c r="P6838" s="3">
        <v>0.1</v>
      </c>
      <c r="Q6838" s="4">
        <v>1</v>
      </c>
      <c r="R6838" s="3">
        <v>5.6</v>
      </c>
      <c r="S68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8" t="str">
        <f>IF(AIRBNB[[#This Row],[RUIDO(dB)]]&lt;=4,"Silencioso",IF(AIRBNB[[#This Row],[RUIDO(dB)]]&lt;=5.5,"Poco Ruidoso","Ruidoso"))</f>
        <v>Ruidoso</v>
      </c>
      <c r="U6838" t="str">
        <f>IF(AND(AIRBNB[[#This Row],[PRECIO]]&lt;50,AIRBNB[[#This Row],[MIN_NOCHES]]&gt;3),"Dentro del presupuesto","No considerar")</f>
        <v>No considerar</v>
      </c>
      <c r="V6838" t="str">
        <f>VLOOKUP(AIRBNB[[#This Row],[HOST_ID]],Super_host[],5,FALSE)</f>
        <v>Host</v>
      </c>
    </row>
    <row r="6839" spans="1:22">
      <c r="A6839" s="4">
        <v>6259989</v>
      </c>
      <c r="B6839" t="s">
        <v>15663</v>
      </c>
      <c r="C6839" s="4">
        <v>11131161</v>
      </c>
      <c r="D6839" t="s">
        <v>1476</v>
      </c>
      <c r="E6839" t="s">
        <v>15664</v>
      </c>
      <c r="F6839" s="4">
        <v>11238</v>
      </c>
      <c r="G6839" s="13" t="s">
        <v>4662</v>
      </c>
      <c r="H6839" s="13" t="s">
        <v>9252</v>
      </c>
      <c r="I6839" s="1">
        <v>4067822</v>
      </c>
      <c r="J6839" s="1">
        <v>-7396069</v>
      </c>
      <c r="K6839" t="s">
        <v>40</v>
      </c>
      <c r="L6839" s="20">
        <v>30</v>
      </c>
      <c r="M6839" s="4">
        <v>7</v>
      </c>
      <c r="N6839" s="4">
        <v>0</v>
      </c>
      <c r="O6839" s="2">
        <v>42995</v>
      </c>
      <c r="P6839" s="3">
        <v>0.57999999999999996</v>
      </c>
      <c r="Q6839" s="4">
        <v>1</v>
      </c>
      <c r="R6839" s="3">
        <v>6.9</v>
      </c>
      <c r="S68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39" t="str">
        <f>IF(AIRBNB[[#This Row],[RUIDO(dB)]]&lt;=4,"Silencioso",IF(AIRBNB[[#This Row],[RUIDO(dB)]]&lt;=5.5,"Poco Ruidoso","Ruidoso"))</f>
        <v>Ruidoso</v>
      </c>
      <c r="U6839" t="str">
        <f>IF(AND(AIRBNB[[#This Row],[PRECIO]]&lt;50,AIRBNB[[#This Row],[MIN_NOCHES]]&gt;3),"Dentro del presupuesto","No considerar")</f>
        <v>Dentro del presupuesto</v>
      </c>
      <c r="V6839" t="str">
        <f>VLOOKUP(AIRBNB[[#This Row],[HOST_ID]],Super_host[],5,FALSE)</f>
        <v>Host</v>
      </c>
    </row>
    <row r="6840" spans="1:22">
      <c r="A6840" s="4">
        <v>2234100</v>
      </c>
      <c r="B6840" t="s">
        <v>5606</v>
      </c>
      <c r="C6840" s="4">
        <v>10931680</v>
      </c>
      <c r="D6840" t="s">
        <v>291</v>
      </c>
      <c r="E6840" t="s">
        <v>5607</v>
      </c>
      <c r="F6840" s="4">
        <v>10003</v>
      </c>
      <c r="G6840" s="13" t="s">
        <v>124</v>
      </c>
      <c r="H6840" s="13" t="s">
        <v>133</v>
      </c>
      <c r="I6840" s="1">
        <v>4072672</v>
      </c>
      <c r="J6840" s="1">
        <v>-7398851</v>
      </c>
      <c r="K6840" t="s">
        <v>268</v>
      </c>
      <c r="L6840" s="20">
        <v>30</v>
      </c>
      <c r="M6840" s="4">
        <v>30</v>
      </c>
      <c r="N6840" s="4">
        <v>125</v>
      </c>
      <c r="O6840" s="2">
        <v>43100</v>
      </c>
      <c r="P6840" s="3">
        <v>1.88</v>
      </c>
      <c r="Q6840" s="4">
        <v>1</v>
      </c>
      <c r="R6840" s="3">
        <v>5.6</v>
      </c>
      <c r="S68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0" t="str">
        <f>IF(AIRBNB[[#This Row],[RUIDO(dB)]]&lt;=4,"Silencioso",IF(AIRBNB[[#This Row],[RUIDO(dB)]]&lt;=5.5,"Poco Ruidoso","Ruidoso"))</f>
        <v>Ruidoso</v>
      </c>
      <c r="U6840" t="str">
        <f>IF(AND(AIRBNB[[#This Row],[PRECIO]]&lt;50,AIRBNB[[#This Row],[MIN_NOCHES]]&gt;3),"Dentro del presupuesto","No considerar")</f>
        <v>Dentro del presupuesto</v>
      </c>
      <c r="V6840" t="str">
        <f>VLOOKUP(AIRBNB[[#This Row],[HOST_ID]],Super_host[],5,FALSE)</f>
        <v>Host</v>
      </c>
    </row>
    <row r="6841" spans="1:22">
      <c r="A6841" s="4">
        <v>2128464</v>
      </c>
      <c r="B6841" t="s">
        <v>10073</v>
      </c>
      <c r="C6841" s="4">
        <v>10859032</v>
      </c>
      <c r="D6841" t="s">
        <v>10074</v>
      </c>
      <c r="E6841" t="s">
        <v>10075</v>
      </c>
      <c r="F6841" s="4">
        <v>11237</v>
      </c>
      <c r="G6841" s="13" t="s">
        <v>4662</v>
      </c>
      <c r="H6841" s="13" t="s">
        <v>9274</v>
      </c>
      <c r="I6841" s="1">
        <v>4069312</v>
      </c>
      <c r="J6841" s="1">
        <v>-7390582</v>
      </c>
      <c r="K6841" t="s">
        <v>40</v>
      </c>
      <c r="L6841" s="20">
        <v>30</v>
      </c>
      <c r="M6841" s="4">
        <v>1</v>
      </c>
      <c r="N6841" s="4">
        <v>4</v>
      </c>
      <c r="O6841" s="2">
        <v>41800</v>
      </c>
      <c r="P6841" s="3">
        <v>0.06</v>
      </c>
      <c r="Q6841" s="4">
        <v>1</v>
      </c>
      <c r="R6841" s="3">
        <v>6.9</v>
      </c>
      <c r="S68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1" t="str">
        <f>IF(AIRBNB[[#This Row],[RUIDO(dB)]]&lt;=4,"Silencioso",IF(AIRBNB[[#This Row],[RUIDO(dB)]]&lt;=5.5,"Poco Ruidoso","Ruidoso"))</f>
        <v>Ruidoso</v>
      </c>
      <c r="U6841" t="str">
        <f>IF(AND(AIRBNB[[#This Row],[PRECIO]]&lt;50,AIRBNB[[#This Row],[MIN_NOCHES]]&gt;3),"Dentro del presupuesto","No considerar")</f>
        <v>No considerar</v>
      </c>
      <c r="V6841" t="str">
        <f>VLOOKUP(AIRBNB[[#This Row],[HOST_ID]],Super_host[],5,FALSE)</f>
        <v>Host</v>
      </c>
    </row>
    <row r="6842" spans="1:22">
      <c r="A6842" s="4">
        <v>2036105</v>
      </c>
      <c r="B6842" t="s">
        <v>13439</v>
      </c>
      <c r="C6842" s="4">
        <v>10384906</v>
      </c>
      <c r="D6842" t="s">
        <v>2601</v>
      </c>
      <c r="E6842" t="s">
        <v>13440</v>
      </c>
      <c r="F6842" s="4">
        <v>11228</v>
      </c>
      <c r="G6842" s="13" t="s">
        <v>4662</v>
      </c>
      <c r="H6842" s="13" t="s">
        <v>13441</v>
      </c>
      <c r="I6842" s="1">
        <v>406283</v>
      </c>
      <c r="J6842" s="1">
        <v>-7401608</v>
      </c>
      <c r="K6842" t="s">
        <v>40</v>
      </c>
      <c r="L6842" s="20">
        <v>30</v>
      </c>
      <c r="M6842" s="4">
        <v>1</v>
      </c>
      <c r="N6842" s="4">
        <v>67</v>
      </c>
      <c r="O6842" s="2">
        <v>43487</v>
      </c>
      <c r="P6842" s="3">
        <v>0.99</v>
      </c>
      <c r="Q6842" s="4">
        <v>1</v>
      </c>
      <c r="R6842" s="3">
        <v>6.9</v>
      </c>
      <c r="S68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2" t="str">
        <f>IF(AIRBNB[[#This Row],[RUIDO(dB)]]&lt;=4,"Silencioso",IF(AIRBNB[[#This Row],[RUIDO(dB)]]&lt;=5.5,"Poco Ruidoso","Ruidoso"))</f>
        <v>Ruidoso</v>
      </c>
      <c r="U6842" t="str">
        <f>IF(AND(AIRBNB[[#This Row],[PRECIO]]&lt;50,AIRBNB[[#This Row],[MIN_NOCHES]]&gt;3),"Dentro del presupuesto","No considerar")</f>
        <v>No considerar</v>
      </c>
      <c r="V6842" t="str">
        <f>VLOOKUP(AIRBNB[[#This Row],[HOST_ID]],Super_host[],5,FALSE)</f>
        <v>Host</v>
      </c>
    </row>
    <row r="6843" spans="1:22">
      <c r="A6843" s="4">
        <v>6246010</v>
      </c>
      <c r="B6843" t="s">
        <v>15052</v>
      </c>
      <c r="C6843" s="4">
        <v>9922972</v>
      </c>
      <c r="D6843" t="s">
        <v>14494</v>
      </c>
      <c r="E6843" t="s">
        <v>14573</v>
      </c>
      <c r="F6843" s="4">
        <v>11221</v>
      </c>
      <c r="G6843" s="13" t="s">
        <v>4662</v>
      </c>
      <c r="H6843" s="13" t="s">
        <v>9230</v>
      </c>
      <c r="I6843" s="1">
        <v>4068517</v>
      </c>
      <c r="J6843" s="1">
        <v>-739369</v>
      </c>
      <c r="K6843" t="s">
        <v>40</v>
      </c>
      <c r="L6843" s="20">
        <v>30</v>
      </c>
      <c r="M6843" s="4">
        <v>1</v>
      </c>
      <c r="N6843" s="4">
        <v>170</v>
      </c>
      <c r="O6843" s="2">
        <v>43639</v>
      </c>
      <c r="P6843" s="3">
        <v>3.34</v>
      </c>
      <c r="Q6843" s="4">
        <v>1</v>
      </c>
      <c r="R6843" s="3">
        <v>6.9</v>
      </c>
      <c r="S68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3" t="str">
        <f>IF(AIRBNB[[#This Row],[RUIDO(dB)]]&lt;=4,"Silencioso",IF(AIRBNB[[#This Row],[RUIDO(dB)]]&lt;=5.5,"Poco Ruidoso","Ruidoso"))</f>
        <v>Ruidoso</v>
      </c>
      <c r="U6843" t="str">
        <f>IF(AND(AIRBNB[[#This Row],[PRECIO]]&lt;50,AIRBNB[[#This Row],[MIN_NOCHES]]&gt;3),"Dentro del presupuesto","No considerar")</f>
        <v>No considerar</v>
      </c>
      <c r="V6843" t="str">
        <f>VLOOKUP(AIRBNB[[#This Row],[HOST_ID]],Super_host[],5,FALSE)</f>
        <v>Host</v>
      </c>
    </row>
    <row r="6844" spans="1:22">
      <c r="A6844" s="4">
        <v>6245792</v>
      </c>
      <c r="B6844" t="s">
        <v>15012</v>
      </c>
      <c r="C6844" s="4">
        <v>9922972</v>
      </c>
      <c r="D6844" t="s">
        <v>14494</v>
      </c>
      <c r="E6844" t="s">
        <v>15013</v>
      </c>
      <c r="F6844" s="4">
        <v>11221</v>
      </c>
      <c r="G6844" s="13" t="s">
        <v>4662</v>
      </c>
      <c r="H6844" s="13" t="s">
        <v>9230</v>
      </c>
      <c r="I6844" s="1">
        <v>4068549</v>
      </c>
      <c r="J6844" s="1">
        <v>-7393532</v>
      </c>
      <c r="K6844" t="s">
        <v>40</v>
      </c>
      <c r="L6844" s="20">
        <v>30</v>
      </c>
      <c r="M6844" s="4">
        <v>1</v>
      </c>
      <c r="N6844" s="4">
        <v>163</v>
      </c>
      <c r="O6844" s="2">
        <v>43634</v>
      </c>
      <c r="P6844" s="3">
        <v>3.21</v>
      </c>
      <c r="Q6844" s="4">
        <v>1</v>
      </c>
      <c r="R6844" s="3">
        <v>6.9</v>
      </c>
      <c r="S68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4" t="str">
        <f>IF(AIRBNB[[#This Row],[RUIDO(dB)]]&lt;=4,"Silencioso",IF(AIRBNB[[#This Row],[RUIDO(dB)]]&lt;=5.5,"Poco Ruidoso","Ruidoso"))</f>
        <v>Ruidoso</v>
      </c>
      <c r="U6844" t="str">
        <f>IF(AND(AIRBNB[[#This Row],[PRECIO]]&lt;50,AIRBNB[[#This Row],[MIN_NOCHES]]&gt;3),"Dentro del presupuesto","No considerar")</f>
        <v>No considerar</v>
      </c>
      <c r="V6844" t="str">
        <f>VLOOKUP(AIRBNB[[#This Row],[HOST_ID]],Super_host[],5,FALSE)</f>
        <v>Host</v>
      </c>
    </row>
    <row r="6845" spans="1:22">
      <c r="A6845" s="4">
        <v>6603534</v>
      </c>
      <c r="B6845" t="s">
        <v>14493</v>
      </c>
      <c r="C6845" s="4">
        <v>9922972</v>
      </c>
      <c r="D6845" t="s">
        <v>14494</v>
      </c>
      <c r="E6845" t="s">
        <v>14495</v>
      </c>
      <c r="F6845" s="4">
        <v>11221</v>
      </c>
      <c r="G6845" s="13" t="s">
        <v>4662</v>
      </c>
      <c r="H6845" s="13" t="s">
        <v>9230</v>
      </c>
      <c r="I6845" s="1">
        <v>4068517</v>
      </c>
      <c r="J6845" s="1">
        <v>-7393473</v>
      </c>
      <c r="K6845" t="s">
        <v>40</v>
      </c>
      <c r="L6845" s="20">
        <v>30</v>
      </c>
      <c r="M6845" s="4">
        <v>1</v>
      </c>
      <c r="N6845" s="4">
        <v>107</v>
      </c>
      <c r="O6845" s="2">
        <v>43631</v>
      </c>
      <c r="P6845" s="3">
        <v>2.1800000000000002</v>
      </c>
      <c r="Q6845" s="4">
        <v>1</v>
      </c>
      <c r="R6845" s="3">
        <v>6.9</v>
      </c>
      <c r="S68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5" t="str">
        <f>IF(AIRBNB[[#This Row],[RUIDO(dB)]]&lt;=4,"Silencioso",IF(AIRBNB[[#This Row],[RUIDO(dB)]]&lt;=5.5,"Poco Ruidoso","Ruidoso"))</f>
        <v>Ruidoso</v>
      </c>
      <c r="U6845" t="str">
        <f>IF(AND(AIRBNB[[#This Row],[PRECIO]]&lt;50,AIRBNB[[#This Row],[MIN_NOCHES]]&gt;3),"Dentro del presupuesto","No considerar")</f>
        <v>No considerar</v>
      </c>
      <c r="V6845" t="str">
        <f>VLOOKUP(AIRBNB[[#This Row],[HOST_ID]],Super_host[],5,FALSE)</f>
        <v>Host</v>
      </c>
    </row>
    <row r="6846" spans="1:22">
      <c r="A6846" s="4">
        <v>1899076</v>
      </c>
      <c r="B6846" t="s">
        <v>15090</v>
      </c>
      <c r="C6846" s="4">
        <v>9820942</v>
      </c>
      <c r="D6846" t="s">
        <v>15091</v>
      </c>
      <c r="E6846" t="s">
        <v>15092</v>
      </c>
      <c r="F6846" s="4">
        <v>11237</v>
      </c>
      <c r="G6846" s="13" t="s">
        <v>4662</v>
      </c>
      <c r="H6846" s="13" t="s">
        <v>9274</v>
      </c>
      <c r="I6846" s="1">
        <v>4070505</v>
      </c>
      <c r="J6846" s="1">
        <v>-7392281</v>
      </c>
      <c r="K6846" t="s">
        <v>40</v>
      </c>
      <c r="L6846" s="20">
        <v>30</v>
      </c>
      <c r="M6846" s="4">
        <v>1</v>
      </c>
      <c r="N6846" s="4">
        <v>238</v>
      </c>
      <c r="O6846" s="2">
        <v>43597</v>
      </c>
      <c r="P6846" s="3">
        <v>3.46</v>
      </c>
      <c r="Q6846" s="4">
        <v>1</v>
      </c>
      <c r="R6846" s="3">
        <v>6.9</v>
      </c>
      <c r="S68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6" t="str">
        <f>IF(AIRBNB[[#This Row],[RUIDO(dB)]]&lt;=4,"Silencioso",IF(AIRBNB[[#This Row],[RUIDO(dB)]]&lt;=5.5,"Poco Ruidoso","Ruidoso"))</f>
        <v>Ruidoso</v>
      </c>
      <c r="U6846" t="str">
        <f>IF(AND(AIRBNB[[#This Row],[PRECIO]]&lt;50,AIRBNB[[#This Row],[MIN_NOCHES]]&gt;3),"Dentro del presupuesto","No considerar")</f>
        <v>No considerar</v>
      </c>
      <c r="V6846" t="str">
        <f>VLOOKUP(AIRBNB[[#This Row],[HOST_ID]],Super_host[],5,FALSE)</f>
        <v>Host</v>
      </c>
    </row>
    <row r="6847" spans="1:22">
      <c r="A6847" s="4">
        <v>6201914</v>
      </c>
      <c r="B6847" t="s">
        <v>6154</v>
      </c>
      <c r="C6847" s="4">
        <v>9671470</v>
      </c>
      <c r="D6847" t="s">
        <v>6155</v>
      </c>
      <c r="E6847" t="s">
        <v>708</v>
      </c>
      <c r="F6847" s="4">
        <v>10027</v>
      </c>
      <c r="G6847" s="13" t="s">
        <v>124</v>
      </c>
      <c r="H6847" s="13" t="s">
        <v>148</v>
      </c>
      <c r="I6847" s="1">
        <v>4081422</v>
      </c>
      <c r="J6847" s="1">
        <v>-7395199</v>
      </c>
      <c r="K6847" t="s">
        <v>40</v>
      </c>
      <c r="L6847" s="20">
        <v>30</v>
      </c>
      <c r="M6847" s="4">
        <v>2</v>
      </c>
      <c r="N6847" s="4">
        <v>129</v>
      </c>
      <c r="O6847" s="2">
        <v>43638</v>
      </c>
      <c r="P6847" s="3">
        <v>3.01</v>
      </c>
      <c r="Q6847" s="4">
        <v>1</v>
      </c>
      <c r="R6847" s="3">
        <v>5.6</v>
      </c>
      <c r="S68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7" t="str">
        <f>IF(AIRBNB[[#This Row],[RUIDO(dB)]]&lt;=4,"Silencioso",IF(AIRBNB[[#This Row],[RUIDO(dB)]]&lt;=5.5,"Poco Ruidoso","Ruidoso"))</f>
        <v>Ruidoso</v>
      </c>
      <c r="U6847" t="str">
        <f>IF(AND(AIRBNB[[#This Row],[PRECIO]]&lt;50,AIRBNB[[#This Row],[MIN_NOCHES]]&gt;3),"Dentro del presupuesto","No considerar")</f>
        <v>No considerar</v>
      </c>
      <c r="V6847" t="str">
        <f>VLOOKUP(AIRBNB[[#This Row],[HOST_ID]],Super_host[],5,FALSE)</f>
        <v>Host</v>
      </c>
    </row>
    <row r="6848" spans="1:22">
      <c r="A6848" s="4">
        <v>2477138</v>
      </c>
      <c r="B6848" t="s">
        <v>9142</v>
      </c>
      <c r="C6848" s="4">
        <v>9089934</v>
      </c>
      <c r="D6848" t="s">
        <v>9143</v>
      </c>
      <c r="E6848" t="s">
        <v>9144</v>
      </c>
      <c r="F6848" s="4">
        <v>11417</v>
      </c>
      <c r="G6848" s="13" t="s">
        <v>7897</v>
      </c>
      <c r="H6848" s="13" t="s">
        <v>8039</v>
      </c>
      <c r="I6848" s="1">
        <v>4067948</v>
      </c>
      <c r="J6848" s="1">
        <v>-7385335</v>
      </c>
      <c r="K6848" t="s">
        <v>40</v>
      </c>
      <c r="L6848" s="20">
        <v>30</v>
      </c>
      <c r="M6848" s="4">
        <v>7</v>
      </c>
      <c r="N6848" s="4">
        <v>0</v>
      </c>
      <c r="O6848" s="2">
        <v>42917</v>
      </c>
      <c r="P6848" s="3">
        <v>0.02</v>
      </c>
      <c r="Q6848" s="4">
        <v>5</v>
      </c>
      <c r="R6848" s="3">
        <v>6.24</v>
      </c>
      <c r="S68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8" t="str">
        <f>IF(AIRBNB[[#This Row],[RUIDO(dB)]]&lt;=4,"Silencioso",IF(AIRBNB[[#This Row],[RUIDO(dB)]]&lt;=5.5,"Poco Ruidoso","Ruidoso"))</f>
        <v>Ruidoso</v>
      </c>
      <c r="U6848" t="str">
        <f>IF(AND(AIRBNB[[#This Row],[PRECIO]]&lt;50,AIRBNB[[#This Row],[MIN_NOCHES]]&gt;3),"Dentro del presupuesto","No considerar")</f>
        <v>Dentro del presupuesto</v>
      </c>
      <c r="V6848" t="str">
        <f>VLOOKUP(AIRBNB[[#This Row],[HOST_ID]],Super_host[],5,FALSE)</f>
        <v>Host</v>
      </c>
    </row>
    <row r="6849" spans="1:22">
      <c r="A6849" s="4">
        <v>1716640</v>
      </c>
      <c r="B6849" t="s">
        <v>3857</v>
      </c>
      <c r="C6849" s="4">
        <v>9051298</v>
      </c>
      <c r="D6849" t="s">
        <v>3858</v>
      </c>
      <c r="E6849" t="s">
        <v>3859</v>
      </c>
      <c r="F6849" s="4">
        <v>10027</v>
      </c>
      <c r="G6849" s="13" t="s">
        <v>124</v>
      </c>
      <c r="H6849" s="13" t="s">
        <v>148</v>
      </c>
      <c r="I6849" s="1">
        <v>4081027</v>
      </c>
      <c r="J6849" s="1">
        <v>-7394639</v>
      </c>
      <c r="K6849" t="s">
        <v>5</v>
      </c>
      <c r="L6849" s="20">
        <v>30</v>
      </c>
      <c r="M6849" s="4">
        <v>5</v>
      </c>
      <c r="N6849" s="4">
        <v>31</v>
      </c>
      <c r="O6849" s="2">
        <v>42471</v>
      </c>
      <c r="P6849" s="3">
        <v>0.49</v>
      </c>
      <c r="Q6849" s="4">
        <v>1</v>
      </c>
      <c r="R6849" s="3">
        <v>5.6</v>
      </c>
      <c r="S68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49" t="str">
        <f>IF(AIRBNB[[#This Row],[RUIDO(dB)]]&lt;=4,"Silencioso",IF(AIRBNB[[#This Row],[RUIDO(dB)]]&lt;=5.5,"Poco Ruidoso","Ruidoso"))</f>
        <v>Ruidoso</v>
      </c>
      <c r="U6849" t="str">
        <f>IF(AND(AIRBNB[[#This Row],[PRECIO]]&lt;50,AIRBNB[[#This Row],[MIN_NOCHES]]&gt;3),"Dentro del presupuesto","No considerar")</f>
        <v>Dentro del presupuesto</v>
      </c>
      <c r="V6849" t="str">
        <f>VLOOKUP(AIRBNB[[#This Row],[HOST_ID]],Super_host[],5,FALSE)</f>
        <v>Host</v>
      </c>
    </row>
    <row r="6850" spans="1:22">
      <c r="A6850" s="4">
        <v>3983469</v>
      </c>
      <c r="B6850" t="s">
        <v>4998</v>
      </c>
      <c r="C6850" s="4">
        <v>8734291</v>
      </c>
      <c r="D6850" t="s">
        <v>498</v>
      </c>
      <c r="E6850" t="s">
        <v>750</v>
      </c>
      <c r="F6850" s="4">
        <v>10025</v>
      </c>
      <c r="G6850" s="13" t="s">
        <v>124</v>
      </c>
      <c r="H6850" s="13" t="s">
        <v>168</v>
      </c>
      <c r="I6850" s="1">
        <v>4080311</v>
      </c>
      <c r="J6850" s="1">
        <v>-7396648</v>
      </c>
      <c r="K6850" t="s">
        <v>40</v>
      </c>
      <c r="L6850" s="20">
        <v>30</v>
      </c>
      <c r="M6850" s="4">
        <v>1</v>
      </c>
      <c r="N6850" s="4">
        <v>65</v>
      </c>
      <c r="O6850" s="2">
        <v>43651</v>
      </c>
      <c r="P6850" s="3">
        <v>1.1200000000000001</v>
      </c>
      <c r="Q6850" s="4">
        <v>1</v>
      </c>
      <c r="R6850" s="3">
        <v>5.6</v>
      </c>
      <c r="S68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0" t="str">
        <f>IF(AIRBNB[[#This Row],[RUIDO(dB)]]&lt;=4,"Silencioso",IF(AIRBNB[[#This Row],[RUIDO(dB)]]&lt;=5.5,"Poco Ruidoso","Ruidoso"))</f>
        <v>Ruidoso</v>
      </c>
      <c r="U6850" t="str">
        <f>IF(AND(AIRBNB[[#This Row],[PRECIO]]&lt;50,AIRBNB[[#This Row],[MIN_NOCHES]]&gt;3),"Dentro del presupuesto","No considerar")</f>
        <v>No considerar</v>
      </c>
      <c r="V6850" t="str">
        <f>VLOOKUP(AIRBNB[[#This Row],[HOST_ID]],Super_host[],5,FALSE)</f>
        <v>Host</v>
      </c>
    </row>
    <row r="6851" spans="1:22">
      <c r="A6851" s="4">
        <v>1005416</v>
      </c>
      <c r="B6851" t="s">
        <v>4158</v>
      </c>
      <c r="C6851" s="4">
        <v>5529633</v>
      </c>
      <c r="D6851" t="s">
        <v>839</v>
      </c>
      <c r="E6851" t="s">
        <v>683</v>
      </c>
      <c r="F6851" s="4">
        <v>10026</v>
      </c>
      <c r="G6851" s="13" t="s">
        <v>124</v>
      </c>
      <c r="H6851" s="13" t="s">
        <v>148</v>
      </c>
      <c r="I6851" s="1">
        <v>4080132</v>
      </c>
      <c r="J6851" s="1">
        <v>-7395568</v>
      </c>
      <c r="K6851" t="s">
        <v>268</v>
      </c>
      <c r="L6851" s="20">
        <v>30</v>
      </c>
      <c r="M6851" s="4">
        <v>1</v>
      </c>
      <c r="N6851" s="4">
        <v>43</v>
      </c>
      <c r="O6851" s="2">
        <v>43618</v>
      </c>
      <c r="P6851" s="3">
        <v>0.61</v>
      </c>
      <c r="Q6851" s="4">
        <v>1</v>
      </c>
      <c r="R6851" s="3">
        <v>5.6</v>
      </c>
      <c r="S68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1" t="str">
        <f>IF(AIRBNB[[#This Row],[RUIDO(dB)]]&lt;=4,"Silencioso",IF(AIRBNB[[#This Row],[RUIDO(dB)]]&lt;=5.5,"Poco Ruidoso","Ruidoso"))</f>
        <v>Ruidoso</v>
      </c>
      <c r="U6851" t="str">
        <f>IF(AND(AIRBNB[[#This Row],[PRECIO]]&lt;50,AIRBNB[[#This Row],[MIN_NOCHES]]&gt;3),"Dentro del presupuesto","No considerar")</f>
        <v>No considerar</v>
      </c>
      <c r="V6851" t="str">
        <f>VLOOKUP(AIRBNB[[#This Row],[HOST_ID]],Super_host[],5,FALSE)</f>
        <v>Host</v>
      </c>
    </row>
    <row r="6852" spans="1:22">
      <c r="A6852" s="4">
        <v>1445250</v>
      </c>
      <c r="B6852" t="s">
        <v>13305</v>
      </c>
      <c r="C6852" s="4">
        <v>5109475</v>
      </c>
      <c r="D6852" t="s">
        <v>7381</v>
      </c>
      <c r="E6852" t="s">
        <v>13306</v>
      </c>
      <c r="F6852" s="4">
        <v>11237</v>
      </c>
      <c r="G6852" s="13" t="s">
        <v>4662</v>
      </c>
      <c r="H6852" s="13" t="s">
        <v>9274</v>
      </c>
      <c r="I6852" s="1">
        <v>4070444</v>
      </c>
      <c r="J6852" s="1">
        <v>-7392005</v>
      </c>
      <c r="K6852" t="s">
        <v>40</v>
      </c>
      <c r="L6852" s="20">
        <v>30</v>
      </c>
      <c r="M6852" s="4">
        <v>2</v>
      </c>
      <c r="N6852" s="4">
        <v>64</v>
      </c>
      <c r="O6852" s="2">
        <v>43617</v>
      </c>
      <c r="P6852" s="3">
        <v>0.89</v>
      </c>
      <c r="Q6852" s="4">
        <v>1</v>
      </c>
      <c r="R6852" s="3">
        <v>6.9</v>
      </c>
      <c r="S68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2" t="str">
        <f>IF(AIRBNB[[#This Row],[RUIDO(dB)]]&lt;=4,"Silencioso",IF(AIRBNB[[#This Row],[RUIDO(dB)]]&lt;=5.5,"Poco Ruidoso","Ruidoso"))</f>
        <v>Ruidoso</v>
      </c>
      <c r="U6852" t="str">
        <f>IF(AND(AIRBNB[[#This Row],[PRECIO]]&lt;50,AIRBNB[[#This Row],[MIN_NOCHES]]&gt;3),"Dentro del presupuesto","No considerar")</f>
        <v>No considerar</v>
      </c>
      <c r="V6852" t="str">
        <f>VLOOKUP(AIRBNB[[#This Row],[HOST_ID]],Super_host[],5,FALSE)</f>
        <v>Host</v>
      </c>
    </row>
    <row r="6853" spans="1:22">
      <c r="A6853" s="4">
        <v>924658</v>
      </c>
      <c r="B6853" t="s">
        <v>13651</v>
      </c>
      <c r="C6853" s="4">
        <v>4973668</v>
      </c>
      <c r="D6853" t="s">
        <v>1595</v>
      </c>
      <c r="E6853" t="s">
        <v>13652</v>
      </c>
      <c r="F6853" s="4">
        <v>11221</v>
      </c>
      <c r="G6853" s="13" t="s">
        <v>4662</v>
      </c>
      <c r="H6853" s="13" t="s">
        <v>9230</v>
      </c>
      <c r="I6853" s="1">
        <v>40687</v>
      </c>
      <c r="J6853" s="1">
        <v>-7393446</v>
      </c>
      <c r="K6853" t="s">
        <v>268</v>
      </c>
      <c r="L6853" s="20">
        <v>30</v>
      </c>
      <c r="M6853" s="4">
        <v>5</v>
      </c>
      <c r="N6853" s="4">
        <v>91</v>
      </c>
      <c r="O6853" s="2">
        <v>43617</v>
      </c>
      <c r="P6853" s="3">
        <v>1.18</v>
      </c>
      <c r="Q6853" s="4">
        <v>1</v>
      </c>
      <c r="R6853" s="3">
        <v>6.9</v>
      </c>
      <c r="S68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3" t="str">
        <f>IF(AIRBNB[[#This Row],[RUIDO(dB)]]&lt;=4,"Silencioso",IF(AIRBNB[[#This Row],[RUIDO(dB)]]&lt;=5.5,"Poco Ruidoso","Ruidoso"))</f>
        <v>Ruidoso</v>
      </c>
      <c r="U6853" t="str">
        <f>IF(AND(AIRBNB[[#This Row],[PRECIO]]&lt;50,AIRBNB[[#This Row],[MIN_NOCHES]]&gt;3),"Dentro del presupuesto","No considerar")</f>
        <v>Dentro del presupuesto</v>
      </c>
      <c r="V6853" t="str">
        <f>VLOOKUP(AIRBNB[[#This Row],[HOST_ID]],Super_host[],5,FALSE)</f>
        <v>Host</v>
      </c>
    </row>
    <row r="6854" spans="1:22">
      <c r="A6854" s="4">
        <v>858695</v>
      </c>
      <c r="B6854" t="s">
        <v>16594</v>
      </c>
      <c r="C6854" s="4">
        <v>4494343</v>
      </c>
      <c r="D6854" t="s">
        <v>955</v>
      </c>
      <c r="E6854" t="s">
        <v>16595</v>
      </c>
      <c r="F6854" s="4">
        <v>10452</v>
      </c>
      <c r="G6854" s="13" t="s">
        <v>16360</v>
      </c>
      <c r="H6854" s="13" t="s">
        <v>16596</v>
      </c>
      <c r="I6854" s="1">
        <v>4084058</v>
      </c>
      <c r="J6854" s="1">
        <v>-7391382</v>
      </c>
      <c r="K6854" t="s">
        <v>40</v>
      </c>
      <c r="L6854" s="20">
        <v>30</v>
      </c>
      <c r="M6854" s="4">
        <v>2</v>
      </c>
      <c r="N6854" s="4">
        <v>291</v>
      </c>
      <c r="O6854" s="2">
        <v>43636</v>
      </c>
      <c r="P6854" s="3">
        <v>3.69</v>
      </c>
      <c r="Q6854" s="4">
        <v>5</v>
      </c>
      <c r="R6854" s="3">
        <v>7.84</v>
      </c>
      <c r="S68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4" t="str">
        <f>IF(AIRBNB[[#This Row],[RUIDO(dB)]]&lt;=4,"Silencioso",IF(AIRBNB[[#This Row],[RUIDO(dB)]]&lt;=5.5,"Poco Ruidoso","Ruidoso"))</f>
        <v>Ruidoso</v>
      </c>
      <c r="U6854" t="str">
        <f>IF(AND(AIRBNB[[#This Row],[PRECIO]]&lt;50,AIRBNB[[#This Row],[MIN_NOCHES]]&gt;3),"Dentro del presupuesto","No considerar")</f>
        <v>No considerar</v>
      </c>
      <c r="V6854" t="str">
        <f>VLOOKUP(AIRBNB[[#This Row],[HOST_ID]],Super_host[],5,FALSE)</f>
        <v>Host</v>
      </c>
    </row>
    <row r="6855" spans="1:22">
      <c r="A6855" s="4">
        <v>722264</v>
      </c>
      <c r="B6855" t="s">
        <v>15862</v>
      </c>
      <c r="C6855" s="4">
        <v>3729726</v>
      </c>
      <c r="D6855" t="s">
        <v>5222</v>
      </c>
      <c r="E6855" t="s">
        <v>10686</v>
      </c>
      <c r="F6855" s="4">
        <v>11238</v>
      </c>
      <c r="G6855" s="13" t="s">
        <v>4662</v>
      </c>
      <c r="H6855" s="13" t="s">
        <v>9252</v>
      </c>
      <c r="I6855" s="1">
        <v>4067641</v>
      </c>
      <c r="J6855" s="1">
        <v>-7395729</v>
      </c>
      <c r="K6855" t="s">
        <v>40</v>
      </c>
      <c r="L6855" s="20">
        <v>30</v>
      </c>
      <c r="M6855" s="4">
        <v>7</v>
      </c>
      <c r="N6855" s="4">
        <v>0</v>
      </c>
      <c r="O6855" s="2">
        <v>43282</v>
      </c>
      <c r="P6855" s="3">
        <v>0.02</v>
      </c>
      <c r="Q6855" s="4">
        <v>1</v>
      </c>
      <c r="R6855" s="3">
        <v>6.9</v>
      </c>
      <c r="S68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5" t="str">
        <f>IF(AIRBNB[[#This Row],[RUIDO(dB)]]&lt;=4,"Silencioso",IF(AIRBNB[[#This Row],[RUIDO(dB)]]&lt;=5.5,"Poco Ruidoso","Ruidoso"))</f>
        <v>Ruidoso</v>
      </c>
      <c r="U6855" t="str">
        <f>IF(AND(AIRBNB[[#This Row],[PRECIO]]&lt;50,AIRBNB[[#This Row],[MIN_NOCHES]]&gt;3),"Dentro del presupuesto","No considerar")</f>
        <v>Dentro del presupuesto</v>
      </c>
      <c r="V6855" t="str">
        <f>VLOOKUP(AIRBNB[[#This Row],[HOST_ID]],Super_host[],5,FALSE)</f>
        <v>Host</v>
      </c>
    </row>
    <row r="6856" spans="1:22">
      <c r="A6856" s="4">
        <v>880424</v>
      </c>
      <c r="B6856" t="s">
        <v>14008</v>
      </c>
      <c r="C6856" s="4">
        <v>3549531</v>
      </c>
      <c r="D6856" t="s">
        <v>561</v>
      </c>
      <c r="E6856" t="s">
        <v>14009</v>
      </c>
      <c r="F6856" s="4">
        <v>11226</v>
      </c>
      <c r="G6856" s="13" t="s">
        <v>4662</v>
      </c>
      <c r="H6856" s="13" t="s">
        <v>9481</v>
      </c>
      <c r="I6856" s="1">
        <v>4065514</v>
      </c>
      <c r="J6856" s="1">
        <v>-7395956</v>
      </c>
      <c r="K6856" t="s">
        <v>40</v>
      </c>
      <c r="L6856" s="20">
        <v>30</v>
      </c>
      <c r="M6856" s="4">
        <v>1</v>
      </c>
      <c r="N6856" s="4">
        <v>109</v>
      </c>
      <c r="O6856" s="2">
        <v>43620</v>
      </c>
      <c r="P6856" s="3">
        <v>1.52</v>
      </c>
      <c r="Q6856" s="4">
        <v>1</v>
      </c>
      <c r="R6856" s="3">
        <v>6.9</v>
      </c>
      <c r="S68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6" t="str">
        <f>IF(AIRBNB[[#This Row],[RUIDO(dB)]]&lt;=4,"Silencioso",IF(AIRBNB[[#This Row],[RUIDO(dB)]]&lt;=5.5,"Poco Ruidoso","Ruidoso"))</f>
        <v>Ruidoso</v>
      </c>
      <c r="U6856" t="str">
        <f>IF(AND(AIRBNB[[#This Row],[PRECIO]]&lt;50,AIRBNB[[#This Row],[MIN_NOCHES]]&gt;3),"Dentro del presupuesto","No considerar")</f>
        <v>No considerar</v>
      </c>
      <c r="V6856" t="str">
        <f>VLOOKUP(AIRBNB[[#This Row],[HOST_ID]],Super_host[],5,FALSE)</f>
        <v>Host</v>
      </c>
    </row>
    <row r="6857" spans="1:22">
      <c r="A6857" s="4">
        <v>2976105</v>
      </c>
      <c r="B6857" t="s">
        <v>9839</v>
      </c>
      <c r="C6857" s="4">
        <v>3259274</v>
      </c>
      <c r="D6857" t="s">
        <v>9840</v>
      </c>
      <c r="E6857" t="s">
        <v>9841</v>
      </c>
      <c r="F6857" s="4">
        <v>11238</v>
      </c>
      <c r="G6857" s="13" t="s">
        <v>4662</v>
      </c>
      <c r="H6857" s="13" t="s">
        <v>9252</v>
      </c>
      <c r="I6857" s="1">
        <v>4067479</v>
      </c>
      <c r="J6857" s="1">
        <v>-7395722</v>
      </c>
      <c r="K6857" t="s">
        <v>40</v>
      </c>
      <c r="L6857" s="20">
        <v>30</v>
      </c>
      <c r="M6857" s="4">
        <v>2</v>
      </c>
      <c r="N6857" s="4">
        <v>2</v>
      </c>
      <c r="O6857" s="2">
        <v>42254</v>
      </c>
      <c r="P6857" s="3">
        <v>0.04</v>
      </c>
      <c r="Q6857" s="4">
        <v>1</v>
      </c>
      <c r="R6857" s="3">
        <v>6.9</v>
      </c>
      <c r="S68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7" t="str">
        <f>IF(AIRBNB[[#This Row],[RUIDO(dB)]]&lt;=4,"Silencioso",IF(AIRBNB[[#This Row],[RUIDO(dB)]]&lt;=5.5,"Poco Ruidoso","Ruidoso"))</f>
        <v>Ruidoso</v>
      </c>
      <c r="U6857" t="str">
        <f>IF(AND(AIRBNB[[#This Row],[PRECIO]]&lt;50,AIRBNB[[#This Row],[MIN_NOCHES]]&gt;3),"Dentro del presupuesto","No considerar")</f>
        <v>No considerar</v>
      </c>
      <c r="V6857" t="str">
        <f>VLOOKUP(AIRBNB[[#This Row],[HOST_ID]],Super_host[],5,FALSE)</f>
        <v>Host</v>
      </c>
    </row>
    <row r="6858" spans="1:22">
      <c r="A6858" s="4">
        <v>536578</v>
      </c>
      <c r="B6858" t="s">
        <v>11777</v>
      </c>
      <c r="C6858" s="4">
        <v>2635819</v>
      </c>
      <c r="D6858" t="s">
        <v>3103</v>
      </c>
      <c r="E6858" t="s">
        <v>11778</v>
      </c>
      <c r="F6858" s="4">
        <v>11237</v>
      </c>
      <c r="G6858" s="13" t="s">
        <v>4662</v>
      </c>
      <c r="H6858" s="13" t="s">
        <v>9274</v>
      </c>
      <c r="I6858" s="1">
        <v>407014</v>
      </c>
      <c r="J6858" s="1">
        <v>-7391333</v>
      </c>
      <c r="K6858" t="s">
        <v>40</v>
      </c>
      <c r="L6858" s="20">
        <v>30</v>
      </c>
      <c r="M6858" s="4">
        <v>10</v>
      </c>
      <c r="N6858" s="4">
        <v>19</v>
      </c>
      <c r="O6858" s="2">
        <v>43636</v>
      </c>
      <c r="P6858" s="3">
        <v>0.27</v>
      </c>
      <c r="Q6858" s="4">
        <v>1</v>
      </c>
      <c r="R6858" s="3">
        <v>6.9</v>
      </c>
      <c r="S68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8" t="str">
        <f>IF(AIRBNB[[#This Row],[RUIDO(dB)]]&lt;=4,"Silencioso",IF(AIRBNB[[#This Row],[RUIDO(dB)]]&lt;=5.5,"Poco Ruidoso","Ruidoso"))</f>
        <v>Ruidoso</v>
      </c>
      <c r="U6858" t="str">
        <f>IF(AND(AIRBNB[[#This Row],[PRECIO]]&lt;50,AIRBNB[[#This Row],[MIN_NOCHES]]&gt;3),"Dentro del presupuesto","No considerar")</f>
        <v>Dentro del presupuesto</v>
      </c>
      <c r="V6858" t="str">
        <f>VLOOKUP(AIRBNB[[#This Row],[HOST_ID]],Super_host[],5,FALSE)</f>
        <v>Host</v>
      </c>
    </row>
    <row r="6859" spans="1:22">
      <c r="A6859" s="4">
        <v>526520</v>
      </c>
      <c r="B6859" t="s">
        <v>15917</v>
      </c>
      <c r="C6859" s="4">
        <v>2576980</v>
      </c>
      <c r="D6859" t="s">
        <v>13597</v>
      </c>
      <c r="E6859" t="s">
        <v>15918</v>
      </c>
      <c r="F6859" s="4">
        <v>11238</v>
      </c>
      <c r="G6859" s="13" t="s">
        <v>4662</v>
      </c>
      <c r="H6859" s="13" t="s">
        <v>9323</v>
      </c>
      <c r="I6859" s="1">
        <v>4067786</v>
      </c>
      <c r="J6859" s="1">
        <v>-7397166</v>
      </c>
      <c r="K6859" t="s">
        <v>40</v>
      </c>
      <c r="L6859" s="20">
        <v>30</v>
      </c>
      <c r="M6859" s="4">
        <v>2</v>
      </c>
      <c r="N6859" s="4">
        <v>0</v>
      </c>
      <c r="O6859" s="2">
        <v>42233</v>
      </c>
      <c r="P6859" s="3">
        <v>0.06</v>
      </c>
      <c r="Q6859" s="4">
        <v>1</v>
      </c>
      <c r="R6859" s="3">
        <v>6.9</v>
      </c>
      <c r="S68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59" t="str">
        <f>IF(AIRBNB[[#This Row],[RUIDO(dB)]]&lt;=4,"Silencioso",IF(AIRBNB[[#This Row],[RUIDO(dB)]]&lt;=5.5,"Poco Ruidoso","Ruidoso"))</f>
        <v>Ruidoso</v>
      </c>
      <c r="U6859" t="str">
        <f>IF(AND(AIRBNB[[#This Row],[PRECIO]]&lt;50,AIRBNB[[#This Row],[MIN_NOCHES]]&gt;3),"Dentro del presupuesto","No considerar")</f>
        <v>No considerar</v>
      </c>
      <c r="V6859" t="str">
        <f>VLOOKUP(AIRBNB[[#This Row],[HOST_ID]],Super_host[],5,FALSE)</f>
        <v>Host</v>
      </c>
    </row>
    <row r="6860" spans="1:22">
      <c r="A6860" s="4">
        <v>3070876</v>
      </c>
      <c r="B6860" t="s">
        <v>1692</v>
      </c>
      <c r="C6860" s="4">
        <v>2448006</v>
      </c>
      <c r="D6860" t="s">
        <v>1693</v>
      </c>
      <c r="E6860" t="s">
        <v>1694</v>
      </c>
      <c r="F6860" s="4">
        <v>10026</v>
      </c>
      <c r="G6860" s="13" t="s">
        <v>124</v>
      </c>
      <c r="H6860" s="13" t="s">
        <v>148</v>
      </c>
      <c r="I6860" s="1">
        <v>4080392</v>
      </c>
      <c r="J6860" s="1">
        <v>-7394685</v>
      </c>
      <c r="K6860" t="s">
        <v>40</v>
      </c>
      <c r="L6860" s="20">
        <v>30</v>
      </c>
      <c r="M6860" s="4">
        <v>3</v>
      </c>
      <c r="N6860" s="4">
        <v>5</v>
      </c>
      <c r="O6860" s="2">
        <v>42663</v>
      </c>
      <c r="P6860" s="3">
        <v>0.1</v>
      </c>
      <c r="Q6860" s="4">
        <v>1</v>
      </c>
      <c r="R6860" s="3">
        <v>5.6</v>
      </c>
      <c r="S68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0" t="str">
        <f>IF(AIRBNB[[#This Row],[RUIDO(dB)]]&lt;=4,"Silencioso",IF(AIRBNB[[#This Row],[RUIDO(dB)]]&lt;=5.5,"Poco Ruidoso","Ruidoso"))</f>
        <v>Ruidoso</v>
      </c>
      <c r="U6860" t="str">
        <f>IF(AND(AIRBNB[[#This Row],[PRECIO]]&lt;50,AIRBNB[[#This Row],[MIN_NOCHES]]&gt;3),"Dentro del presupuesto","No considerar")</f>
        <v>No considerar</v>
      </c>
      <c r="V6860" t="str">
        <f>VLOOKUP(AIRBNB[[#This Row],[HOST_ID]],Super_host[],5,FALSE)</f>
        <v>Host</v>
      </c>
    </row>
    <row r="6861" spans="1:22">
      <c r="A6861" s="4">
        <v>4280118</v>
      </c>
      <c r="B6861" t="s">
        <v>9855</v>
      </c>
      <c r="C6861" s="4">
        <v>1990602</v>
      </c>
      <c r="D6861" t="s">
        <v>131</v>
      </c>
      <c r="E6861" t="s">
        <v>9856</v>
      </c>
      <c r="F6861" s="4">
        <v>11237</v>
      </c>
      <c r="G6861" s="13" t="s">
        <v>4662</v>
      </c>
      <c r="H6861" s="13" t="s">
        <v>9274</v>
      </c>
      <c r="I6861" s="1">
        <v>4070741</v>
      </c>
      <c r="J6861" s="1">
        <v>-7392239</v>
      </c>
      <c r="K6861" t="s">
        <v>40</v>
      </c>
      <c r="L6861" s="20">
        <v>30</v>
      </c>
      <c r="M6861" s="4">
        <v>3</v>
      </c>
      <c r="N6861" s="4">
        <v>2</v>
      </c>
      <c r="O6861" s="2">
        <v>42543</v>
      </c>
      <c r="P6861" s="3">
        <v>0.04</v>
      </c>
      <c r="Q6861" s="4">
        <v>1</v>
      </c>
      <c r="R6861" s="3">
        <v>6.9</v>
      </c>
      <c r="S68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1" t="str">
        <f>IF(AIRBNB[[#This Row],[RUIDO(dB)]]&lt;=4,"Silencioso",IF(AIRBNB[[#This Row],[RUIDO(dB)]]&lt;=5.5,"Poco Ruidoso","Ruidoso"))</f>
        <v>Ruidoso</v>
      </c>
      <c r="U6861" t="str">
        <f>IF(AND(AIRBNB[[#This Row],[PRECIO]]&lt;50,AIRBNB[[#This Row],[MIN_NOCHES]]&gt;3),"Dentro del presupuesto","No considerar")</f>
        <v>No considerar</v>
      </c>
      <c r="V6861" t="str">
        <f>VLOOKUP(AIRBNB[[#This Row],[HOST_ID]],Super_host[],5,FALSE)</f>
        <v>Host</v>
      </c>
    </row>
    <row r="6862" spans="1:22">
      <c r="A6862" s="4">
        <v>5326138</v>
      </c>
      <c r="B6862" t="s">
        <v>11559</v>
      </c>
      <c r="C6862" s="4">
        <v>1884659</v>
      </c>
      <c r="D6862" t="s">
        <v>7854</v>
      </c>
      <c r="E6862" t="s">
        <v>9856</v>
      </c>
      <c r="F6862" s="4">
        <v>11237</v>
      </c>
      <c r="G6862" s="13" t="s">
        <v>4662</v>
      </c>
      <c r="H6862" s="13" t="s">
        <v>9274</v>
      </c>
      <c r="I6862" s="1">
        <v>4070745</v>
      </c>
      <c r="J6862" s="1">
        <v>-7392255</v>
      </c>
      <c r="K6862" t="s">
        <v>40</v>
      </c>
      <c r="L6862" s="20">
        <v>30</v>
      </c>
      <c r="M6862" s="4">
        <v>1</v>
      </c>
      <c r="N6862" s="4">
        <v>12</v>
      </c>
      <c r="O6862" s="2">
        <v>43540</v>
      </c>
      <c r="P6862" s="3">
        <v>0.23</v>
      </c>
      <c r="Q6862" s="4">
        <v>1</v>
      </c>
      <c r="R6862" s="3">
        <v>6.9</v>
      </c>
      <c r="S68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2" t="str">
        <f>IF(AIRBNB[[#This Row],[RUIDO(dB)]]&lt;=4,"Silencioso",IF(AIRBNB[[#This Row],[RUIDO(dB)]]&lt;=5.5,"Poco Ruidoso","Ruidoso"))</f>
        <v>Ruidoso</v>
      </c>
      <c r="U6862" t="str">
        <f>IF(AND(AIRBNB[[#This Row],[PRECIO]]&lt;50,AIRBNB[[#This Row],[MIN_NOCHES]]&gt;3),"Dentro del presupuesto","No considerar")</f>
        <v>No considerar</v>
      </c>
      <c r="V6862" t="str">
        <f>VLOOKUP(AIRBNB[[#This Row],[HOST_ID]],Super_host[],5,FALSE)</f>
        <v>Host</v>
      </c>
    </row>
    <row r="6863" spans="1:22">
      <c r="A6863" s="4">
        <v>286838</v>
      </c>
      <c r="B6863" t="s">
        <v>4978</v>
      </c>
      <c r="C6863" s="4">
        <v>1492339</v>
      </c>
      <c r="D6863" t="s">
        <v>4979</v>
      </c>
      <c r="E6863" t="s">
        <v>4980</v>
      </c>
      <c r="F6863" s="4">
        <v>10026</v>
      </c>
      <c r="G6863" s="13" t="s">
        <v>124</v>
      </c>
      <c r="H6863" s="13" t="s">
        <v>148</v>
      </c>
      <c r="I6863" s="1">
        <v>4080748</v>
      </c>
      <c r="J6863" s="1">
        <v>-7395589</v>
      </c>
      <c r="K6863" t="s">
        <v>40</v>
      </c>
      <c r="L6863" s="20">
        <v>30</v>
      </c>
      <c r="M6863" s="4">
        <v>2</v>
      </c>
      <c r="N6863" s="4">
        <v>101</v>
      </c>
      <c r="O6863" s="2">
        <v>42308</v>
      </c>
      <c r="P6863" s="3">
        <v>1.1000000000000001</v>
      </c>
      <c r="Q6863" s="4">
        <v>1</v>
      </c>
      <c r="R6863" s="3">
        <v>5.6</v>
      </c>
      <c r="S68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3" t="str">
        <f>IF(AIRBNB[[#This Row],[RUIDO(dB)]]&lt;=4,"Silencioso",IF(AIRBNB[[#This Row],[RUIDO(dB)]]&lt;=5.5,"Poco Ruidoso","Ruidoso"))</f>
        <v>Ruidoso</v>
      </c>
      <c r="U6863" t="str">
        <f>IF(AND(AIRBNB[[#This Row],[PRECIO]]&lt;50,AIRBNB[[#This Row],[MIN_NOCHES]]&gt;3),"Dentro del presupuesto","No considerar")</f>
        <v>No considerar</v>
      </c>
      <c r="V6863" t="str">
        <f>VLOOKUP(AIRBNB[[#This Row],[HOST_ID]],Super_host[],5,FALSE)</f>
        <v>Host</v>
      </c>
    </row>
    <row r="6864" spans="1:22">
      <c r="A6864" s="4">
        <v>3924619</v>
      </c>
      <c r="B6864" t="s">
        <v>11373</v>
      </c>
      <c r="C6864" s="4">
        <v>1216362</v>
      </c>
      <c r="D6864" t="s">
        <v>11374</v>
      </c>
      <c r="E6864" t="s">
        <v>11375</v>
      </c>
      <c r="F6864" s="4">
        <v>11226</v>
      </c>
      <c r="G6864" s="13" t="s">
        <v>4662</v>
      </c>
      <c r="H6864" s="13" t="s">
        <v>9427</v>
      </c>
      <c r="I6864" s="1">
        <v>4065271</v>
      </c>
      <c r="J6864" s="1">
        <v>-7396074</v>
      </c>
      <c r="K6864" t="s">
        <v>40</v>
      </c>
      <c r="L6864" s="20">
        <v>30</v>
      </c>
      <c r="M6864" s="4">
        <v>2</v>
      </c>
      <c r="N6864" s="4">
        <v>12</v>
      </c>
      <c r="O6864" s="2">
        <v>42776</v>
      </c>
      <c r="P6864" s="3">
        <v>0.2</v>
      </c>
      <c r="Q6864" s="4">
        <v>1</v>
      </c>
      <c r="R6864" s="3">
        <v>6.9</v>
      </c>
      <c r="S68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4" t="str">
        <f>IF(AIRBNB[[#This Row],[RUIDO(dB)]]&lt;=4,"Silencioso",IF(AIRBNB[[#This Row],[RUIDO(dB)]]&lt;=5.5,"Poco Ruidoso","Ruidoso"))</f>
        <v>Ruidoso</v>
      </c>
      <c r="U6864" t="str">
        <f>IF(AND(AIRBNB[[#This Row],[PRECIO]]&lt;50,AIRBNB[[#This Row],[MIN_NOCHES]]&gt;3),"Dentro del presupuesto","No considerar")</f>
        <v>No considerar</v>
      </c>
      <c r="V6864" t="str">
        <f>VLOOKUP(AIRBNB[[#This Row],[HOST_ID]],Super_host[],5,FALSE)</f>
        <v>Host</v>
      </c>
    </row>
    <row r="6865" spans="1:22">
      <c r="A6865" s="4">
        <v>4456004</v>
      </c>
      <c r="B6865" t="s">
        <v>10505</v>
      </c>
      <c r="C6865" s="4">
        <v>1171707</v>
      </c>
      <c r="D6865" t="s">
        <v>3730</v>
      </c>
      <c r="E6865" t="s">
        <v>10506</v>
      </c>
      <c r="F6865" s="4">
        <v>11237</v>
      </c>
      <c r="G6865" s="13" t="s">
        <v>4662</v>
      </c>
      <c r="H6865" s="13" t="s">
        <v>9274</v>
      </c>
      <c r="I6865" s="1">
        <v>4070112</v>
      </c>
      <c r="J6865" s="1">
        <v>-7391201</v>
      </c>
      <c r="K6865" t="s">
        <v>40</v>
      </c>
      <c r="L6865" s="20">
        <v>30</v>
      </c>
      <c r="M6865" s="4">
        <v>3</v>
      </c>
      <c r="N6865" s="4">
        <v>4</v>
      </c>
      <c r="O6865" s="2">
        <v>42533</v>
      </c>
      <c r="P6865" s="3">
        <v>0.09</v>
      </c>
      <c r="Q6865" s="4">
        <v>1</v>
      </c>
      <c r="R6865" s="3">
        <v>6.9</v>
      </c>
      <c r="S68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5" t="str">
        <f>IF(AIRBNB[[#This Row],[RUIDO(dB)]]&lt;=4,"Silencioso",IF(AIRBNB[[#This Row],[RUIDO(dB)]]&lt;=5.5,"Poco Ruidoso","Ruidoso"))</f>
        <v>Ruidoso</v>
      </c>
      <c r="U6865" t="str">
        <f>IF(AND(AIRBNB[[#This Row],[PRECIO]]&lt;50,AIRBNB[[#This Row],[MIN_NOCHES]]&gt;3),"Dentro del presupuesto","No considerar")</f>
        <v>No considerar</v>
      </c>
      <c r="V6865" t="str">
        <f>VLOOKUP(AIRBNB[[#This Row],[HOST_ID]],Super_host[],5,FALSE)</f>
        <v>Host</v>
      </c>
    </row>
    <row r="6866" spans="1:22">
      <c r="A6866" s="4">
        <v>165461</v>
      </c>
      <c r="B6866" t="s">
        <v>4117</v>
      </c>
      <c r="C6866" s="4">
        <v>867225</v>
      </c>
      <c r="D6866" t="s">
        <v>472</v>
      </c>
      <c r="E6866" t="s">
        <v>4118</v>
      </c>
      <c r="F6866" s="4">
        <v>10026</v>
      </c>
      <c r="G6866" s="13" t="s">
        <v>124</v>
      </c>
      <c r="H6866" s="13" t="s">
        <v>245</v>
      </c>
      <c r="I6866" s="1">
        <v>4080525</v>
      </c>
      <c r="J6866" s="1">
        <v>-7395916</v>
      </c>
      <c r="K6866" t="s">
        <v>40</v>
      </c>
      <c r="L6866" s="20">
        <v>30</v>
      </c>
      <c r="M6866" s="4">
        <v>5</v>
      </c>
      <c r="N6866" s="4">
        <v>57</v>
      </c>
      <c r="O6866" s="2">
        <v>43466</v>
      </c>
      <c r="P6866" s="3">
        <v>0.59</v>
      </c>
      <c r="Q6866" s="4">
        <v>1</v>
      </c>
      <c r="R6866" s="3">
        <v>5.6</v>
      </c>
      <c r="S68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6" t="str">
        <f>IF(AIRBNB[[#This Row],[RUIDO(dB)]]&lt;=4,"Silencioso",IF(AIRBNB[[#This Row],[RUIDO(dB)]]&lt;=5.5,"Poco Ruidoso","Ruidoso"))</f>
        <v>Ruidoso</v>
      </c>
      <c r="U6866" t="str">
        <f>IF(AND(AIRBNB[[#This Row],[PRECIO]]&lt;50,AIRBNB[[#This Row],[MIN_NOCHES]]&gt;3),"Dentro del presupuesto","No considerar")</f>
        <v>Dentro del presupuesto</v>
      </c>
      <c r="V6866" t="str">
        <f>VLOOKUP(AIRBNB[[#This Row],[HOST_ID]],Super_host[],5,FALSE)</f>
        <v>Host</v>
      </c>
    </row>
    <row r="6867" spans="1:22">
      <c r="A6867" s="4">
        <v>5749147</v>
      </c>
      <c r="B6867" t="s">
        <v>16472</v>
      </c>
      <c r="C6867" s="4">
        <v>860636</v>
      </c>
      <c r="D6867" t="s">
        <v>16445</v>
      </c>
      <c r="E6867" t="s">
        <v>16473</v>
      </c>
      <c r="F6867" s="4">
        <v>10460</v>
      </c>
      <c r="G6867" s="13" t="s">
        <v>16360</v>
      </c>
      <c r="H6867" s="13" t="s">
        <v>16447</v>
      </c>
      <c r="I6867" s="1">
        <v>4084061</v>
      </c>
      <c r="J6867" s="1">
        <v>-7388858</v>
      </c>
      <c r="K6867" t="s">
        <v>40</v>
      </c>
      <c r="L6867" s="20">
        <v>30</v>
      </c>
      <c r="M6867" s="4">
        <v>3</v>
      </c>
      <c r="N6867" s="4">
        <v>11</v>
      </c>
      <c r="O6867" s="2">
        <v>43375</v>
      </c>
      <c r="P6867" s="3">
        <v>0.45</v>
      </c>
      <c r="Q6867" s="4">
        <v>5</v>
      </c>
      <c r="R6867" s="3">
        <v>7.84</v>
      </c>
      <c r="S68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7" t="str">
        <f>IF(AIRBNB[[#This Row],[RUIDO(dB)]]&lt;=4,"Silencioso",IF(AIRBNB[[#This Row],[RUIDO(dB)]]&lt;=5.5,"Poco Ruidoso","Ruidoso"))</f>
        <v>Ruidoso</v>
      </c>
      <c r="U6867" t="str">
        <f>IF(AND(AIRBNB[[#This Row],[PRECIO]]&lt;50,AIRBNB[[#This Row],[MIN_NOCHES]]&gt;3),"Dentro del presupuesto","No considerar")</f>
        <v>No considerar</v>
      </c>
      <c r="V6867" t="str">
        <f>VLOOKUP(AIRBNB[[#This Row],[HOST_ID]],Super_host[],5,FALSE)</f>
        <v>SUPERHOST</v>
      </c>
    </row>
    <row r="6868" spans="1:22">
      <c r="A6868" s="4">
        <v>296844</v>
      </c>
      <c r="B6868" t="s">
        <v>11834</v>
      </c>
      <c r="C6868" s="4">
        <v>839679</v>
      </c>
      <c r="D6868" t="s">
        <v>9719</v>
      </c>
      <c r="E6868" t="s">
        <v>11835</v>
      </c>
      <c r="F6868" s="4">
        <v>11211</v>
      </c>
      <c r="G6868" s="13" t="s">
        <v>4662</v>
      </c>
      <c r="H6868" s="13" t="s">
        <v>9218</v>
      </c>
      <c r="I6868" s="1">
        <v>4071653</v>
      </c>
      <c r="J6868" s="1">
        <v>-7395554</v>
      </c>
      <c r="K6868" t="s">
        <v>40</v>
      </c>
      <c r="L6868" s="20">
        <v>30</v>
      </c>
      <c r="M6868" s="4">
        <v>3</v>
      </c>
      <c r="N6868" s="4">
        <v>24</v>
      </c>
      <c r="O6868" s="2">
        <v>41612</v>
      </c>
      <c r="P6868" s="3">
        <v>0.28000000000000003</v>
      </c>
      <c r="Q6868" s="4">
        <v>1</v>
      </c>
      <c r="R6868" s="3">
        <v>6.9</v>
      </c>
      <c r="S68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8" t="str">
        <f>IF(AIRBNB[[#This Row],[RUIDO(dB)]]&lt;=4,"Silencioso",IF(AIRBNB[[#This Row],[RUIDO(dB)]]&lt;=5.5,"Poco Ruidoso","Ruidoso"))</f>
        <v>Ruidoso</v>
      </c>
      <c r="U6868" t="str">
        <f>IF(AND(AIRBNB[[#This Row],[PRECIO]]&lt;50,AIRBNB[[#This Row],[MIN_NOCHES]]&gt;3),"Dentro del presupuesto","No considerar")</f>
        <v>No considerar</v>
      </c>
      <c r="V6868" t="str">
        <f>VLOOKUP(AIRBNB[[#This Row],[HOST_ID]],Super_host[],5,FALSE)</f>
        <v>Host</v>
      </c>
    </row>
    <row r="6869" spans="1:22">
      <c r="A6869" s="4">
        <v>166172</v>
      </c>
      <c r="B6869" t="s">
        <v>15329</v>
      </c>
      <c r="C6869" s="4">
        <v>792159</v>
      </c>
      <c r="D6869" t="s">
        <v>15330</v>
      </c>
      <c r="E6869" t="s">
        <v>15331</v>
      </c>
      <c r="F6869" s="4">
        <v>11237</v>
      </c>
      <c r="G6869" s="13" t="s">
        <v>4662</v>
      </c>
      <c r="H6869" s="13" t="s">
        <v>9274</v>
      </c>
      <c r="I6869" s="1">
        <v>4070283</v>
      </c>
      <c r="J6869" s="1">
        <v>-7392131</v>
      </c>
      <c r="K6869" t="s">
        <v>40</v>
      </c>
      <c r="L6869" s="20">
        <v>30</v>
      </c>
      <c r="M6869" s="4">
        <v>3</v>
      </c>
      <c r="N6869" s="4">
        <v>480</v>
      </c>
      <c r="O6869" s="2">
        <v>43653</v>
      </c>
      <c r="P6869" s="3">
        <v>6.7</v>
      </c>
      <c r="Q6869" s="4">
        <v>1</v>
      </c>
      <c r="R6869" s="3">
        <v>6.9</v>
      </c>
      <c r="S68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69" t="str">
        <f>IF(AIRBNB[[#This Row],[RUIDO(dB)]]&lt;=4,"Silencioso",IF(AIRBNB[[#This Row],[RUIDO(dB)]]&lt;=5.5,"Poco Ruidoso","Ruidoso"))</f>
        <v>Ruidoso</v>
      </c>
      <c r="U6869" t="str">
        <f>IF(AND(AIRBNB[[#This Row],[PRECIO]]&lt;50,AIRBNB[[#This Row],[MIN_NOCHES]]&gt;3),"Dentro del presupuesto","No considerar")</f>
        <v>No considerar</v>
      </c>
      <c r="V6869" t="str">
        <f>VLOOKUP(AIRBNB[[#This Row],[HOST_ID]],Super_host[],5,FALSE)</f>
        <v>Host</v>
      </c>
    </row>
    <row r="6870" spans="1:22">
      <c r="A6870" s="4">
        <v>1056185</v>
      </c>
      <c r="B6870" t="s">
        <v>15280</v>
      </c>
      <c r="C6870" s="4">
        <v>697442</v>
      </c>
      <c r="D6870" t="s">
        <v>15078</v>
      </c>
      <c r="E6870" t="s">
        <v>15281</v>
      </c>
      <c r="F6870" s="4">
        <v>11226</v>
      </c>
      <c r="G6870" s="13" t="s">
        <v>4662</v>
      </c>
      <c r="H6870" s="13" t="s">
        <v>9306</v>
      </c>
      <c r="I6870" s="1">
        <v>4064851</v>
      </c>
      <c r="J6870" s="1">
        <v>-7394667</v>
      </c>
      <c r="K6870" t="s">
        <v>40</v>
      </c>
      <c r="L6870" s="20">
        <v>30</v>
      </c>
      <c r="M6870" s="4">
        <v>1</v>
      </c>
      <c r="N6870" s="4">
        <v>356</v>
      </c>
      <c r="O6870" s="2">
        <v>43651</v>
      </c>
      <c r="P6870" s="3">
        <v>4.72</v>
      </c>
      <c r="Q6870" s="4">
        <v>1</v>
      </c>
      <c r="R6870" s="3">
        <v>6.9</v>
      </c>
      <c r="S68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0" t="str">
        <f>IF(AIRBNB[[#This Row],[RUIDO(dB)]]&lt;=4,"Silencioso",IF(AIRBNB[[#This Row],[RUIDO(dB)]]&lt;=5.5,"Poco Ruidoso","Ruidoso"))</f>
        <v>Ruidoso</v>
      </c>
      <c r="U6870" t="str">
        <f>IF(AND(AIRBNB[[#This Row],[PRECIO]]&lt;50,AIRBNB[[#This Row],[MIN_NOCHES]]&gt;3),"Dentro del presupuesto","No considerar")</f>
        <v>No considerar</v>
      </c>
      <c r="V6870" t="str">
        <f>VLOOKUP(AIRBNB[[#This Row],[HOST_ID]],Super_host[],5,FALSE)</f>
        <v>Host</v>
      </c>
    </row>
    <row r="6871" spans="1:22">
      <c r="A6871" s="4">
        <v>4973452</v>
      </c>
      <c r="B6871" t="s">
        <v>7290</v>
      </c>
      <c r="C6871" s="4">
        <v>693815</v>
      </c>
      <c r="D6871" t="s">
        <v>5422</v>
      </c>
      <c r="E6871" t="s">
        <v>7291</v>
      </c>
      <c r="F6871" s="4">
        <v>10013</v>
      </c>
      <c r="G6871" s="13" t="s">
        <v>124</v>
      </c>
      <c r="H6871" s="13" t="s">
        <v>409</v>
      </c>
      <c r="I6871" s="1">
        <v>4071652</v>
      </c>
      <c r="J6871" s="1">
        <v>-7399801</v>
      </c>
      <c r="K6871" t="s">
        <v>40</v>
      </c>
      <c r="L6871" s="20">
        <v>30</v>
      </c>
      <c r="M6871" s="4">
        <v>1</v>
      </c>
      <c r="N6871" s="4">
        <v>0</v>
      </c>
      <c r="O6871" s="2">
        <v>42344</v>
      </c>
      <c r="P6871" s="3">
        <v>0.06</v>
      </c>
      <c r="Q6871" s="4">
        <v>1</v>
      </c>
      <c r="R6871" s="3">
        <v>5.6</v>
      </c>
      <c r="S68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1" t="str">
        <f>IF(AIRBNB[[#This Row],[RUIDO(dB)]]&lt;=4,"Silencioso",IF(AIRBNB[[#This Row],[RUIDO(dB)]]&lt;=5.5,"Poco Ruidoso","Ruidoso"))</f>
        <v>Ruidoso</v>
      </c>
      <c r="U6871" t="str">
        <f>IF(AND(AIRBNB[[#This Row],[PRECIO]]&lt;50,AIRBNB[[#This Row],[MIN_NOCHES]]&gt;3),"Dentro del presupuesto","No considerar")</f>
        <v>No considerar</v>
      </c>
      <c r="V6871" t="str">
        <f>VLOOKUP(AIRBNB[[#This Row],[HOST_ID]],Super_host[],5,FALSE)</f>
        <v>Host</v>
      </c>
    </row>
    <row r="6872" spans="1:22">
      <c r="A6872" s="4">
        <v>827719</v>
      </c>
      <c r="B6872" t="s">
        <v>15133</v>
      </c>
      <c r="C6872" s="4">
        <v>611137</v>
      </c>
      <c r="D6872" t="s">
        <v>15134</v>
      </c>
      <c r="E6872" t="s">
        <v>15135</v>
      </c>
      <c r="F6872" s="4">
        <v>11238</v>
      </c>
      <c r="G6872" s="13" t="s">
        <v>4662</v>
      </c>
      <c r="H6872" s="13" t="s">
        <v>9387</v>
      </c>
      <c r="I6872" s="1">
        <v>4068334</v>
      </c>
      <c r="J6872" s="1">
        <v>-7396704</v>
      </c>
      <c r="K6872" t="s">
        <v>40</v>
      </c>
      <c r="L6872" s="20">
        <v>30</v>
      </c>
      <c r="M6872" s="4">
        <v>3</v>
      </c>
      <c r="N6872" s="4">
        <v>126</v>
      </c>
      <c r="O6872" s="2">
        <v>43643</v>
      </c>
      <c r="P6872" s="3">
        <v>3.59</v>
      </c>
      <c r="Q6872" s="4">
        <v>1</v>
      </c>
      <c r="R6872" s="3">
        <v>6.9</v>
      </c>
      <c r="S68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2" t="str">
        <f>IF(AIRBNB[[#This Row],[RUIDO(dB)]]&lt;=4,"Silencioso",IF(AIRBNB[[#This Row],[RUIDO(dB)]]&lt;=5.5,"Poco Ruidoso","Ruidoso"))</f>
        <v>Ruidoso</v>
      </c>
      <c r="U6872" t="str">
        <f>IF(AND(AIRBNB[[#This Row],[PRECIO]]&lt;50,AIRBNB[[#This Row],[MIN_NOCHES]]&gt;3),"Dentro del presupuesto","No considerar")</f>
        <v>No considerar</v>
      </c>
      <c r="V6872" t="str">
        <f>VLOOKUP(AIRBNB[[#This Row],[HOST_ID]],Super_host[],5,FALSE)</f>
        <v>Host</v>
      </c>
    </row>
    <row r="6873" spans="1:22">
      <c r="A6873" s="4">
        <v>3979714</v>
      </c>
      <c r="B6873" t="s">
        <v>1717</v>
      </c>
      <c r="C6873" s="4">
        <v>557329</v>
      </c>
      <c r="D6873" t="s">
        <v>1110</v>
      </c>
      <c r="E6873" t="s">
        <v>1718</v>
      </c>
      <c r="F6873" s="4">
        <v>10026</v>
      </c>
      <c r="G6873" s="13" t="s">
        <v>124</v>
      </c>
      <c r="H6873" s="13" t="s">
        <v>148</v>
      </c>
      <c r="I6873" s="1">
        <v>408012</v>
      </c>
      <c r="J6873" s="1">
        <v>-7395424</v>
      </c>
      <c r="K6873" t="s">
        <v>268</v>
      </c>
      <c r="L6873" s="20">
        <v>30</v>
      </c>
      <c r="M6873" s="4">
        <v>1</v>
      </c>
      <c r="N6873" s="4">
        <v>6</v>
      </c>
      <c r="O6873" s="2">
        <v>43629</v>
      </c>
      <c r="P6873" s="3">
        <v>0.1</v>
      </c>
      <c r="Q6873" s="4">
        <v>1</v>
      </c>
      <c r="R6873" s="3">
        <v>5.6</v>
      </c>
      <c r="S68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3" t="str">
        <f>IF(AIRBNB[[#This Row],[RUIDO(dB)]]&lt;=4,"Silencioso",IF(AIRBNB[[#This Row],[RUIDO(dB)]]&lt;=5.5,"Poco Ruidoso","Ruidoso"))</f>
        <v>Ruidoso</v>
      </c>
      <c r="U6873" t="str">
        <f>IF(AND(AIRBNB[[#This Row],[PRECIO]]&lt;50,AIRBNB[[#This Row],[MIN_NOCHES]]&gt;3),"Dentro del presupuesto","No considerar")</f>
        <v>No considerar</v>
      </c>
      <c r="V6873" t="str">
        <f>VLOOKUP(AIRBNB[[#This Row],[HOST_ID]],Super_host[],5,FALSE)</f>
        <v>Host</v>
      </c>
    </row>
    <row r="6874" spans="1:22">
      <c r="A6874" s="4">
        <v>3191450</v>
      </c>
      <c r="B6874" t="s">
        <v>10279</v>
      </c>
      <c r="C6874" s="4">
        <v>241593</v>
      </c>
      <c r="D6874" t="s">
        <v>1589</v>
      </c>
      <c r="E6874" t="s">
        <v>10280</v>
      </c>
      <c r="F6874" s="4">
        <v>11226</v>
      </c>
      <c r="G6874" s="13" t="s">
        <v>4662</v>
      </c>
      <c r="H6874" s="13" t="s">
        <v>9427</v>
      </c>
      <c r="I6874" s="1">
        <v>4064996</v>
      </c>
      <c r="J6874" s="1">
        <v>-739615</v>
      </c>
      <c r="K6874" t="s">
        <v>40</v>
      </c>
      <c r="L6874" s="20">
        <v>30</v>
      </c>
      <c r="M6874" s="4">
        <v>3</v>
      </c>
      <c r="N6874" s="4">
        <v>4</v>
      </c>
      <c r="O6874" s="2">
        <v>42208</v>
      </c>
      <c r="P6874" s="3">
        <v>7.0000000000000007E-2</v>
      </c>
      <c r="Q6874" s="4">
        <v>1</v>
      </c>
      <c r="R6874" s="3">
        <v>6.9</v>
      </c>
      <c r="S68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4" t="str">
        <f>IF(AIRBNB[[#This Row],[RUIDO(dB)]]&lt;=4,"Silencioso",IF(AIRBNB[[#This Row],[RUIDO(dB)]]&lt;=5.5,"Poco Ruidoso","Ruidoso"))</f>
        <v>Ruidoso</v>
      </c>
      <c r="U6874" t="str">
        <f>IF(AND(AIRBNB[[#This Row],[PRECIO]]&lt;50,AIRBNB[[#This Row],[MIN_NOCHES]]&gt;3),"Dentro del presupuesto","No considerar")</f>
        <v>No considerar</v>
      </c>
      <c r="V6874" t="str">
        <f>VLOOKUP(AIRBNB[[#This Row],[HOST_ID]],Super_host[],5,FALSE)</f>
        <v>Host</v>
      </c>
    </row>
    <row r="6875" spans="1:22">
      <c r="A6875" s="4">
        <v>6103146</v>
      </c>
      <c r="B6875" t="s">
        <v>11315</v>
      </c>
      <c r="C6875" s="4">
        <v>182477</v>
      </c>
      <c r="D6875" t="s">
        <v>11316</v>
      </c>
      <c r="E6875" t="s">
        <v>11317</v>
      </c>
      <c r="F6875" s="4">
        <v>11225</v>
      </c>
      <c r="G6875" s="13" t="s">
        <v>4662</v>
      </c>
      <c r="H6875" s="13" t="s">
        <v>9481</v>
      </c>
      <c r="I6875" s="1">
        <v>406566</v>
      </c>
      <c r="J6875" s="1">
        <v>-7396148</v>
      </c>
      <c r="K6875" t="s">
        <v>5</v>
      </c>
      <c r="L6875" s="20">
        <v>30</v>
      </c>
      <c r="M6875" s="4">
        <v>5</v>
      </c>
      <c r="N6875" s="4">
        <v>9</v>
      </c>
      <c r="O6875" s="2">
        <v>43208</v>
      </c>
      <c r="P6875" s="3">
        <v>0.19</v>
      </c>
      <c r="Q6875" s="4">
        <v>1</v>
      </c>
      <c r="R6875" s="3">
        <v>6.9</v>
      </c>
      <c r="S68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5" t="str">
        <f>IF(AIRBNB[[#This Row],[RUIDO(dB)]]&lt;=4,"Silencioso",IF(AIRBNB[[#This Row],[RUIDO(dB)]]&lt;=5.5,"Poco Ruidoso","Ruidoso"))</f>
        <v>Ruidoso</v>
      </c>
      <c r="U6875" t="str">
        <f>IF(AND(AIRBNB[[#This Row],[PRECIO]]&lt;50,AIRBNB[[#This Row],[MIN_NOCHES]]&gt;3),"Dentro del presupuesto","No considerar")</f>
        <v>Dentro del presupuesto</v>
      </c>
      <c r="V6875" t="str">
        <f>VLOOKUP(AIRBNB[[#This Row],[HOST_ID]],Super_host[],5,FALSE)</f>
        <v>Host</v>
      </c>
    </row>
    <row r="6876" spans="1:22">
      <c r="A6876" s="4">
        <v>4483672</v>
      </c>
      <c r="B6876" t="s">
        <v>6366</v>
      </c>
      <c r="C6876" s="4">
        <v>17065184</v>
      </c>
      <c r="D6876" t="s">
        <v>6367</v>
      </c>
      <c r="E6876" t="s">
        <v>6368</v>
      </c>
      <c r="F6876" s="4">
        <v>10027</v>
      </c>
      <c r="G6876" s="13" t="s">
        <v>124</v>
      </c>
      <c r="H6876" s="13" t="s">
        <v>148</v>
      </c>
      <c r="I6876" s="1">
        <v>4080743</v>
      </c>
      <c r="J6876" s="1">
        <v>-7394256</v>
      </c>
      <c r="K6876" t="s">
        <v>40</v>
      </c>
      <c r="L6876" s="20">
        <v>29</v>
      </c>
      <c r="M6876" s="4">
        <v>3</v>
      </c>
      <c r="N6876" s="4">
        <v>211</v>
      </c>
      <c r="O6876" s="2">
        <v>43651</v>
      </c>
      <c r="P6876" s="3">
        <v>3.72</v>
      </c>
      <c r="Q6876" s="4">
        <v>1</v>
      </c>
      <c r="R6876" s="3">
        <v>5.6</v>
      </c>
      <c r="S68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6" t="str">
        <f>IF(AIRBNB[[#This Row],[RUIDO(dB)]]&lt;=4,"Silencioso",IF(AIRBNB[[#This Row],[RUIDO(dB)]]&lt;=5.5,"Poco Ruidoso","Ruidoso"))</f>
        <v>Ruidoso</v>
      </c>
      <c r="U6876" t="str">
        <f>IF(AND(AIRBNB[[#This Row],[PRECIO]]&lt;50,AIRBNB[[#This Row],[MIN_NOCHES]]&gt;3),"Dentro del presupuesto","No considerar")</f>
        <v>No considerar</v>
      </c>
      <c r="V6876" t="str">
        <f>VLOOKUP(AIRBNB[[#This Row],[HOST_ID]],Super_host[],5,FALSE)</f>
        <v>Host</v>
      </c>
    </row>
    <row r="6877" spans="1:22">
      <c r="A6877" s="4">
        <v>4519764</v>
      </c>
      <c r="B6877" t="s">
        <v>6851</v>
      </c>
      <c r="C6877" s="4">
        <v>16310013</v>
      </c>
      <c r="D6877" t="s">
        <v>6852</v>
      </c>
      <c r="E6877" t="s">
        <v>6853</v>
      </c>
      <c r="F6877" s="4">
        <v>10033</v>
      </c>
      <c r="G6877" s="13" t="s">
        <v>124</v>
      </c>
      <c r="H6877" s="13" t="s">
        <v>125</v>
      </c>
      <c r="I6877" s="1">
        <v>4085181</v>
      </c>
      <c r="J6877" s="1">
        <v>-7393824</v>
      </c>
      <c r="K6877" t="s">
        <v>40</v>
      </c>
      <c r="L6877" s="20">
        <v>29</v>
      </c>
      <c r="M6877" s="4">
        <v>7</v>
      </c>
      <c r="N6877" s="4">
        <v>0</v>
      </c>
      <c r="O6877" s="2">
        <v>42261</v>
      </c>
      <c r="P6877" s="3">
        <v>0.02</v>
      </c>
      <c r="Q6877" s="4">
        <v>1</v>
      </c>
      <c r="R6877" s="3">
        <v>5.6</v>
      </c>
      <c r="S68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7" t="str">
        <f>IF(AIRBNB[[#This Row],[RUIDO(dB)]]&lt;=4,"Silencioso",IF(AIRBNB[[#This Row],[RUIDO(dB)]]&lt;=5.5,"Poco Ruidoso","Ruidoso"))</f>
        <v>Ruidoso</v>
      </c>
      <c r="U6877" t="str">
        <f>IF(AND(AIRBNB[[#This Row],[PRECIO]]&lt;50,AIRBNB[[#This Row],[MIN_NOCHES]]&gt;3),"Dentro del presupuesto","No considerar")</f>
        <v>Dentro del presupuesto</v>
      </c>
      <c r="V6877" t="str">
        <f>VLOOKUP(AIRBNB[[#This Row],[HOST_ID]],Super_host[],5,FALSE)</f>
        <v>Host</v>
      </c>
    </row>
    <row r="6878" spans="1:22">
      <c r="A6878" s="4">
        <v>4795390</v>
      </c>
      <c r="B6878" t="s">
        <v>16450</v>
      </c>
      <c r="C6878" s="4">
        <v>16151285</v>
      </c>
      <c r="D6878" t="s">
        <v>5635</v>
      </c>
      <c r="E6878" t="s">
        <v>16451</v>
      </c>
      <c r="F6878" s="4">
        <v>10469</v>
      </c>
      <c r="G6878" s="13" t="s">
        <v>16360</v>
      </c>
      <c r="H6878" s="13" t="s">
        <v>16452</v>
      </c>
      <c r="I6878" s="1">
        <v>4088016</v>
      </c>
      <c r="J6878" s="1">
        <v>-7384923</v>
      </c>
      <c r="K6878" t="s">
        <v>40</v>
      </c>
      <c r="L6878" s="20">
        <v>29</v>
      </c>
      <c r="M6878" s="4">
        <v>28</v>
      </c>
      <c r="N6878" s="4">
        <v>15</v>
      </c>
      <c r="O6878" s="2">
        <v>43616</v>
      </c>
      <c r="P6878" s="3">
        <v>0.3</v>
      </c>
      <c r="Q6878" s="4">
        <v>5</v>
      </c>
      <c r="R6878" s="3">
        <v>7.84</v>
      </c>
      <c r="S68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8" t="str">
        <f>IF(AIRBNB[[#This Row],[RUIDO(dB)]]&lt;=4,"Silencioso",IF(AIRBNB[[#This Row],[RUIDO(dB)]]&lt;=5.5,"Poco Ruidoso","Ruidoso"))</f>
        <v>Ruidoso</v>
      </c>
      <c r="U6878" t="str">
        <f>IF(AND(AIRBNB[[#This Row],[PRECIO]]&lt;50,AIRBNB[[#This Row],[MIN_NOCHES]]&gt;3),"Dentro del presupuesto","No considerar")</f>
        <v>Dentro del presupuesto</v>
      </c>
      <c r="V6878" t="str">
        <f>VLOOKUP(AIRBNB[[#This Row],[HOST_ID]],Super_host[],5,FALSE)</f>
        <v>Host</v>
      </c>
    </row>
    <row r="6879" spans="1:22">
      <c r="A6879" s="4">
        <v>3265407</v>
      </c>
      <c r="B6879" t="s">
        <v>11226</v>
      </c>
      <c r="C6879" s="4">
        <v>9944244</v>
      </c>
      <c r="D6879" t="s">
        <v>11227</v>
      </c>
      <c r="E6879" t="s">
        <v>10245</v>
      </c>
      <c r="F6879" s="4">
        <v>11238</v>
      </c>
      <c r="G6879" s="13" t="s">
        <v>4662</v>
      </c>
      <c r="H6879" s="13" t="s">
        <v>9323</v>
      </c>
      <c r="I6879" s="1">
        <v>4067303</v>
      </c>
      <c r="J6879" s="1">
        <v>-7396424</v>
      </c>
      <c r="K6879" t="s">
        <v>40</v>
      </c>
      <c r="L6879" s="20">
        <v>29</v>
      </c>
      <c r="M6879" s="4">
        <v>7</v>
      </c>
      <c r="N6879" s="4">
        <v>11</v>
      </c>
      <c r="O6879" s="2">
        <v>43582</v>
      </c>
      <c r="P6879" s="3">
        <v>0.18</v>
      </c>
      <c r="Q6879" s="4">
        <v>1</v>
      </c>
      <c r="R6879" s="3">
        <v>6.9</v>
      </c>
      <c r="S68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79" t="str">
        <f>IF(AIRBNB[[#This Row],[RUIDO(dB)]]&lt;=4,"Silencioso",IF(AIRBNB[[#This Row],[RUIDO(dB)]]&lt;=5.5,"Poco Ruidoso","Ruidoso"))</f>
        <v>Ruidoso</v>
      </c>
      <c r="U6879" t="str">
        <f>IF(AND(AIRBNB[[#This Row],[PRECIO]]&lt;50,AIRBNB[[#This Row],[MIN_NOCHES]]&gt;3),"Dentro del presupuesto","No considerar")</f>
        <v>Dentro del presupuesto</v>
      </c>
      <c r="V6879" t="str">
        <f>VLOOKUP(AIRBNB[[#This Row],[HOST_ID]],Super_host[],5,FALSE)</f>
        <v>Host</v>
      </c>
    </row>
    <row r="6880" spans="1:22">
      <c r="A6880" s="4">
        <v>1767037</v>
      </c>
      <c r="B6880" t="s">
        <v>9062</v>
      </c>
      <c r="C6880" s="4">
        <v>9284163</v>
      </c>
      <c r="D6880" t="s">
        <v>7242</v>
      </c>
      <c r="E6880" t="s">
        <v>9063</v>
      </c>
      <c r="F6880" s="4">
        <v>11421</v>
      </c>
      <c r="G6880" s="13" t="s">
        <v>7897</v>
      </c>
      <c r="H6880" s="13" t="s">
        <v>8770</v>
      </c>
      <c r="I6880" s="1">
        <v>4068968</v>
      </c>
      <c r="J6880" s="1">
        <v>-7385219</v>
      </c>
      <c r="K6880" t="s">
        <v>40</v>
      </c>
      <c r="L6880" s="20">
        <v>29</v>
      </c>
      <c r="M6880" s="4">
        <v>2</v>
      </c>
      <c r="N6880" s="4">
        <v>386</v>
      </c>
      <c r="O6880" s="2">
        <v>43635</v>
      </c>
      <c r="P6880" s="3">
        <v>5.53</v>
      </c>
      <c r="Q6880" s="4">
        <v>5</v>
      </c>
      <c r="R6880" s="3">
        <v>6.24</v>
      </c>
      <c r="S68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0" t="str">
        <f>IF(AIRBNB[[#This Row],[RUIDO(dB)]]&lt;=4,"Silencioso",IF(AIRBNB[[#This Row],[RUIDO(dB)]]&lt;=5.5,"Poco Ruidoso","Ruidoso"))</f>
        <v>Ruidoso</v>
      </c>
      <c r="U6880" t="str">
        <f>IF(AND(AIRBNB[[#This Row],[PRECIO]]&lt;50,AIRBNB[[#This Row],[MIN_NOCHES]]&gt;3),"Dentro del presupuesto","No considerar")</f>
        <v>No considerar</v>
      </c>
      <c r="V6880" t="str">
        <f>VLOOKUP(AIRBNB[[#This Row],[HOST_ID]],Super_host[],5,FALSE)</f>
        <v>Host</v>
      </c>
    </row>
    <row r="6881" spans="1:22">
      <c r="A6881" s="4">
        <v>2051675</v>
      </c>
      <c r="B6881" t="s">
        <v>14906</v>
      </c>
      <c r="C6881" s="4">
        <v>4684532</v>
      </c>
      <c r="D6881" t="s">
        <v>14907</v>
      </c>
      <c r="E6881" t="s">
        <v>14908</v>
      </c>
      <c r="F6881" s="4">
        <v>11226</v>
      </c>
      <c r="G6881" s="13" t="s">
        <v>4662</v>
      </c>
      <c r="H6881" s="13" t="s">
        <v>9427</v>
      </c>
      <c r="I6881" s="1">
        <v>4065398</v>
      </c>
      <c r="J6881" s="1">
        <v>-7396139</v>
      </c>
      <c r="K6881" t="s">
        <v>40</v>
      </c>
      <c r="L6881" s="20">
        <v>29</v>
      </c>
      <c r="M6881" s="4">
        <v>2</v>
      </c>
      <c r="N6881" s="4">
        <v>199</v>
      </c>
      <c r="O6881" s="2">
        <v>43645</v>
      </c>
      <c r="P6881" s="3">
        <v>2.98</v>
      </c>
      <c r="Q6881" s="4">
        <v>1</v>
      </c>
      <c r="R6881" s="3">
        <v>6.9</v>
      </c>
      <c r="S68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1" t="str">
        <f>IF(AIRBNB[[#This Row],[RUIDO(dB)]]&lt;=4,"Silencioso",IF(AIRBNB[[#This Row],[RUIDO(dB)]]&lt;=5.5,"Poco Ruidoso","Ruidoso"))</f>
        <v>Ruidoso</v>
      </c>
      <c r="U6881" t="str">
        <f>IF(AND(AIRBNB[[#This Row],[PRECIO]]&lt;50,AIRBNB[[#This Row],[MIN_NOCHES]]&gt;3),"Dentro del presupuesto","No considerar")</f>
        <v>No considerar</v>
      </c>
      <c r="V6881" t="str">
        <f>VLOOKUP(AIRBNB[[#This Row],[HOST_ID]],Super_host[],5,FALSE)</f>
        <v>Host</v>
      </c>
    </row>
    <row r="6882" spans="1:22">
      <c r="A6882" s="4">
        <v>1696050</v>
      </c>
      <c r="B6882" t="s">
        <v>4850</v>
      </c>
      <c r="C6882" s="4">
        <v>4463092</v>
      </c>
      <c r="D6882" t="s">
        <v>4768</v>
      </c>
      <c r="E6882" t="s">
        <v>4851</v>
      </c>
      <c r="F6882" s="4">
        <v>10026</v>
      </c>
      <c r="G6882" s="13" t="s">
        <v>124</v>
      </c>
      <c r="H6882" s="13" t="s">
        <v>148</v>
      </c>
      <c r="I6882" s="1">
        <v>4080339</v>
      </c>
      <c r="J6882" s="1">
        <v>-7395167</v>
      </c>
      <c r="K6882" t="s">
        <v>40</v>
      </c>
      <c r="L6882" s="20">
        <v>29</v>
      </c>
      <c r="M6882" s="4">
        <v>2</v>
      </c>
      <c r="N6882" s="4">
        <v>64</v>
      </c>
      <c r="O6882" s="2">
        <v>43642</v>
      </c>
      <c r="P6882" s="3">
        <v>1.02</v>
      </c>
      <c r="Q6882" s="4">
        <v>1</v>
      </c>
      <c r="R6882" s="3">
        <v>5.6</v>
      </c>
      <c r="S68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2" t="str">
        <f>IF(AIRBNB[[#This Row],[RUIDO(dB)]]&lt;=4,"Silencioso",IF(AIRBNB[[#This Row],[RUIDO(dB)]]&lt;=5.5,"Poco Ruidoso","Ruidoso"))</f>
        <v>Ruidoso</v>
      </c>
      <c r="U6882" t="str">
        <f>IF(AND(AIRBNB[[#This Row],[PRECIO]]&lt;50,AIRBNB[[#This Row],[MIN_NOCHES]]&gt;3),"Dentro del presupuesto","No considerar")</f>
        <v>No considerar</v>
      </c>
      <c r="V6882" t="str">
        <f>VLOOKUP(AIRBNB[[#This Row],[HOST_ID]],Super_host[],5,FALSE)</f>
        <v>Host</v>
      </c>
    </row>
    <row r="6883" spans="1:22">
      <c r="A6883" s="4">
        <v>6348972</v>
      </c>
      <c r="B6883" t="s">
        <v>4510</v>
      </c>
      <c r="C6883" s="4">
        <v>33074274</v>
      </c>
      <c r="D6883" t="s">
        <v>4511</v>
      </c>
      <c r="E6883" t="s">
        <v>4512</v>
      </c>
      <c r="F6883" s="4">
        <v>10027</v>
      </c>
      <c r="G6883" s="13" t="s">
        <v>124</v>
      </c>
      <c r="H6883" s="13" t="s">
        <v>148</v>
      </c>
      <c r="I6883" s="1">
        <v>4080581</v>
      </c>
      <c r="J6883" t="s">
        <v>4232</v>
      </c>
      <c r="K6883" t="s">
        <v>40</v>
      </c>
      <c r="L6883" s="20">
        <v>28</v>
      </c>
      <c r="M6883" s="4">
        <v>6</v>
      </c>
      <c r="N6883" s="4">
        <v>40</v>
      </c>
      <c r="O6883" s="2">
        <v>43587</v>
      </c>
      <c r="P6883" s="3">
        <v>0.8</v>
      </c>
      <c r="Q6883" s="4">
        <v>1</v>
      </c>
      <c r="R6883" s="3">
        <v>5.6</v>
      </c>
      <c r="S68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3" t="str">
        <f>IF(AIRBNB[[#This Row],[RUIDO(dB)]]&lt;=4,"Silencioso",IF(AIRBNB[[#This Row],[RUIDO(dB)]]&lt;=5.5,"Poco Ruidoso","Ruidoso"))</f>
        <v>Ruidoso</v>
      </c>
      <c r="U6883" t="str">
        <f>IF(AND(AIRBNB[[#This Row],[PRECIO]]&lt;50,AIRBNB[[#This Row],[MIN_NOCHES]]&gt;3),"Dentro del presupuesto","No considerar")</f>
        <v>Dentro del presupuesto</v>
      </c>
      <c r="V6883" t="str">
        <f>VLOOKUP(AIRBNB[[#This Row],[HOST_ID]],Super_host[],5,FALSE)</f>
        <v>Host</v>
      </c>
    </row>
    <row r="6884" spans="1:22">
      <c r="A6884" s="4">
        <v>6343619</v>
      </c>
      <c r="B6884" t="s">
        <v>10533</v>
      </c>
      <c r="C6884" s="4">
        <v>33037772</v>
      </c>
      <c r="D6884" t="s">
        <v>10534</v>
      </c>
      <c r="E6884" t="s">
        <v>10535</v>
      </c>
      <c r="F6884" s="4">
        <v>11225</v>
      </c>
      <c r="G6884" s="13" t="s">
        <v>4662</v>
      </c>
      <c r="H6884" s="13" t="s">
        <v>9252</v>
      </c>
      <c r="I6884" s="1">
        <v>4066756</v>
      </c>
      <c r="J6884" s="1">
        <v>-7395187</v>
      </c>
      <c r="K6884" t="s">
        <v>40</v>
      </c>
      <c r="L6884" s="20">
        <v>28</v>
      </c>
      <c r="M6884" s="4">
        <v>1</v>
      </c>
      <c r="N6884" s="4">
        <v>5</v>
      </c>
      <c r="O6884" s="2">
        <v>42242</v>
      </c>
      <c r="P6884" s="3">
        <v>0.1</v>
      </c>
      <c r="Q6884" s="4">
        <v>1</v>
      </c>
      <c r="R6884" s="3">
        <v>6.9</v>
      </c>
      <c r="S68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4" t="str">
        <f>IF(AIRBNB[[#This Row],[RUIDO(dB)]]&lt;=4,"Silencioso",IF(AIRBNB[[#This Row],[RUIDO(dB)]]&lt;=5.5,"Poco Ruidoso","Ruidoso"))</f>
        <v>Ruidoso</v>
      </c>
      <c r="U6884" t="str">
        <f>IF(AND(AIRBNB[[#This Row],[PRECIO]]&lt;50,AIRBNB[[#This Row],[MIN_NOCHES]]&gt;3),"Dentro del presupuesto","No considerar")</f>
        <v>No considerar</v>
      </c>
      <c r="V6884" t="str">
        <f>VLOOKUP(AIRBNB[[#This Row],[HOST_ID]],Super_host[],5,FALSE)</f>
        <v>Host</v>
      </c>
    </row>
    <row r="6885" spans="1:22">
      <c r="A6885" s="4">
        <v>5789606</v>
      </c>
      <c r="B6885" t="s">
        <v>6400</v>
      </c>
      <c r="C6885" s="4">
        <v>30037999</v>
      </c>
      <c r="D6885" t="s">
        <v>6401</v>
      </c>
      <c r="E6885" t="s">
        <v>1026</v>
      </c>
      <c r="F6885" s="4">
        <v>10026</v>
      </c>
      <c r="G6885" s="13" t="s">
        <v>124</v>
      </c>
      <c r="H6885" s="13" t="s">
        <v>245</v>
      </c>
      <c r="I6885" s="1">
        <v>4080593</v>
      </c>
      <c r="J6885" s="1">
        <v>-739583</v>
      </c>
      <c r="K6885" t="s">
        <v>40</v>
      </c>
      <c r="L6885" s="20">
        <v>28</v>
      </c>
      <c r="M6885" s="4">
        <v>2</v>
      </c>
      <c r="N6885" s="4">
        <v>200</v>
      </c>
      <c r="O6885" s="2">
        <v>43645</v>
      </c>
      <c r="P6885" s="3">
        <v>3.92</v>
      </c>
      <c r="Q6885" s="4">
        <v>1</v>
      </c>
      <c r="R6885" s="3">
        <v>5.6</v>
      </c>
      <c r="S68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5" t="str">
        <f>IF(AIRBNB[[#This Row],[RUIDO(dB)]]&lt;=4,"Silencioso",IF(AIRBNB[[#This Row],[RUIDO(dB)]]&lt;=5.5,"Poco Ruidoso","Ruidoso"))</f>
        <v>Ruidoso</v>
      </c>
      <c r="U6885" t="str">
        <f>IF(AND(AIRBNB[[#This Row],[PRECIO]]&lt;50,AIRBNB[[#This Row],[MIN_NOCHES]]&gt;3),"Dentro del presupuesto","No considerar")</f>
        <v>No considerar</v>
      </c>
      <c r="V6885" t="str">
        <f>VLOOKUP(AIRBNB[[#This Row],[HOST_ID]],Super_host[],5,FALSE)</f>
        <v>Host</v>
      </c>
    </row>
    <row r="6886" spans="1:22">
      <c r="A6886" s="4">
        <v>5385943</v>
      </c>
      <c r="B6886" t="s">
        <v>6673</v>
      </c>
      <c r="C6886" s="4">
        <v>27919611</v>
      </c>
      <c r="D6886" t="s">
        <v>387</v>
      </c>
      <c r="E6886" t="s">
        <v>6674</v>
      </c>
      <c r="F6886" s="4">
        <v>10032</v>
      </c>
      <c r="G6886" s="13" t="s">
        <v>124</v>
      </c>
      <c r="H6886" s="13" t="s">
        <v>125</v>
      </c>
      <c r="I6886" s="1">
        <v>4083242</v>
      </c>
      <c r="J6886" s="1">
        <v>-7393931</v>
      </c>
      <c r="K6886" t="s">
        <v>40</v>
      </c>
      <c r="L6886" s="20">
        <v>28</v>
      </c>
      <c r="M6886" s="4">
        <v>20</v>
      </c>
      <c r="N6886" s="4">
        <v>0</v>
      </c>
      <c r="O6886" s="2">
        <v>43639</v>
      </c>
      <c r="P6886" s="3">
        <v>1.07</v>
      </c>
      <c r="Q6886" s="4">
        <v>1</v>
      </c>
      <c r="R6886" s="3">
        <v>5.6</v>
      </c>
      <c r="S68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6" t="str">
        <f>IF(AIRBNB[[#This Row],[RUIDO(dB)]]&lt;=4,"Silencioso",IF(AIRBNB[[#This Row],[RUIDO(dB)]]&lt;=5.5,"Poco Ruidoso","Ruidoso"))</f>
        <v>Ruidoso</v>
      </c>
      <c r="U6886" t="str">
        <f>IF(AND(AIRBNB[[#This Row],[PRECIO]]&lt;50,AIRBNB[[#This Row],[MIN_NOCHES]]&gt;3),"Dentro del presupuesto","No considerar")</f>
        <v>Dentro del presupuesto</v>
      </c>
      <c r="V6886" t="str">
        <f>VLOOKUP(AIRBNB[[#This Row],[HOST_ID]],Super_host[],5,FALSE)</f>
        <v>Host</v>
      </c>
    </row>
    <row r="6887" spans="1:22">
      <c r="A6887" s="4">
        <v>4681219</v>
      </c>
      <c r="B6887" t="s">
        <v>5204</v>
      </c>
      <c r="C6887" s="4">
        <v>24208781</v>
      </c>
      <c r="D6887" t="s">
        <v>5205</v>
      </c>
      <c r="E6887" t="s">
        <v>5206</v>
      </c>
      <c r="F6887" s="4">
        <v>10026</v>
      </c>
      <c r="G6887" s="13" t="s">
        <v>124</v>
      </c>
      <c r="H6887" s="13" t="s">
        <v>148</v>
      </c>
      <c r="I6887" s="1">
        <v>4080126</v>
      </c>
      <c r="J6887" s="1">
        <v>-7395777</v>
      </c>
      <c r="K6887" t="s">
        <v>40</v>
      </c>
      <c r="L6887" s="20">
        <v>28</v>
      </c>
      <c r="M6887" s="4">
        <v>2</v>
      </c>
      <c r="N6887" s="4">
        <v>68</v>
      </c>
      <c r="O6887" s="2">
        <v>43604</v>
      </c>
      <c r="P6887" s="3">
        <v>1.31</v>
      </c>
      <c r="Q6887" s="4">
        <v>1</v>
      </c>
      <c r="R6887" s="3">
        <v>5.6</v>
      </c>
      <c r="S68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7" t="str">
        <f>IF(AIRBNB[[#This Row],[RUIDO(dB)]]&lt;=4,"Silencioso",IF(AIRBNB[[#This Row],[RUIDO(dB)]]&lt;=5.5,"Poco Ruidoso","Ruidoso"))</f>
        <v>Ruidoso</v>
      </c>
      <c r="U6887" t="str">
        <f>IF(AND(AIRBNB[[#This Row],[PRECIO]]&lt;50,AIRBNB[[#This Row],[MIN_NOCHES]]&gt;3),"Dentro del presupuesto","No considerar")</f>
        <v>No considerar</v>
      </c>
      <c r="V6887" t="str">
        <f>VLOOKUP(AIRBNB[[#This Row],[HOST_ID]],Super_host[],5,FALSE)</f>
        <v>Host</v>
      </c>
    </row>
    <row r="6888" spans="1:22">
      <c r="A6888" s="4">
        <v>5766499</v>
      </c>
      <c r="B6888" t="s">
        <v>15548</v>
      </c>
      <c r="C6888" s="4">
        <v>19735540</v>
      </c>
      <c r="D6888" t="s">
        <v>9840</v>
      </c>
      <c r="E6888" t="s">
        <v>15549</v>
      </c>
      <c r="F6888" s="4">
        <v>11237</v>
      </c>
      <c r="G6888" s="13" t="s">
        <v>4662</v>
      </c>
      <c r="H6888" s="13" t="s">
        <v>9274</v>
      </c>
      <c r="I6888" s="1">
        <v>4070754</v>
      </c>
      <c r="J6888" s="1">
        <v>-7392138</v>
      </c>
      <c r="K6888" t="s">
        <v>40</v>
      </c>
      <c r="L6888" s="20">
        <v>28</v>
      </c>
      <c r="M6888" s="4">
        <v>2</v>
      </c>
      <c r="N6888" s="4">
        <v>0</v>
      </c>
      <c r="O6888" s="2">
        <v>43269</v>
      </c>
      <c r="P6888" s="3">
        <v>0.04</v>
      </c>
      <c r="Q6888" s="4">
        <v>1</v>
      </c>
      <c r="R6888" s="3">
        <v>6.9</v>
      </c>
      <c r="S68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8" t="str">
        <f>IF(AIRBNB[[#This Row],[RUIDO(dB)]]&lt;=4,"Silencioso",IF(AIRBNB[[#This Row],[RUIDO(dB)]]&lt;=5.5,"Poco Ruidoso","Ruidoso"))</f>
        <v>Ruidoso</v>
      </c>
      <c r="U6888" t="str">
        <f>IF(AND(AIRBNB[[#This Row],[PRECIO]]&lt;50,AIRBNB[[#This Row],[MIN_NOCHES]]&gt;3),"Dentro del presupuesto","No considerar")</f>
        <v>No considerar</v>
      </c>
      <c r="V6888" t="str">
        <f>VLOOKUP(AIRBNB[[#This Row],[HOST_ID]],Super_host[],5,FALSE)</f>
        <v>Host</v>
      </c>
    </row>
    <row r="6889" spans="1:22">
      <c r="A6889" s="4">
        <v>6225935</v>
      </c>
      <c r="B6889" t="s">
        <v>748</v>
      </c>
      <c r="C6889" s="4">
        <v>19682564</v>
      </c>
      <c r="D6889" t="s">
        <v>749</v>
      </c>
      <c r="E6889" t="s">
        <v>750</v>
      </c>
      <c r="F6889" s="4">
        <v>10025</v>
      </c>
      <c r="G6889" s="13" t="s">
        <v>124</v>
      </c>
      <c r="H6889" s="13" t="s">
        <v>168</v>
      </c>
      <c r="I6889" s="1">
        <v>4080301</v>
      </c>
      <c r="J6889" s="1">
        <v>-7396644</v>
      </c>
      <c r="K6889" t="s">
        <v>40</v>
      </c>
      <c r="L6889" s="20">
        <v>28</v>
      </c>
      <c r="M6889" s="4">
        <v>4</v>
      </c>
      <c r="N6889" s="4">
        <v>2</v>
      </c>
      <c r="O6889" s="2">
        <v>42183</v>
      </c>
      <c r="P6889" s="3">
        <v>0.04</v>
      </c>
      <c r="Q6889" s="4">
        <v>1</v>
      </c>
      <c r="R6889" s="3">
        <v>5.6</v>
      </c>
      <c r="S68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89" t="str">
        <f>IF(AIRBNB[[#This Row],[RUIDO(dB)]]&lt;=4,"Silencioso",IF(AIRBNB[[#This Row],[RUIDO(dB)]]&lt;=5.5,"Poco Ruidoso","Ruidoso"))</f>
        <v>Ruidoso</v>
      </c>
      <c r="U6889" t="str">
        <f>IF(AND(AIRBNB[[#This Row],[PRECIO]]&lt;50,AIRBNB[[#This Row],[MIN_NOCHES]]&gt;3),"Dentro del presupuesto","No considerar")</f>
        <v>Dentro del presupuesto</v>
      </c>
      <c r="V6889" t="str">
        <f>VLOOKUP(AIRBNB[[#This Row],[HOST_ID]],Super_host[],5,FALSE)</f>
        <v>Host</v>
      </c>
    </row>
    <row r="6890" spans="1:22">
      <c r="A6890" s="4">
        <v>3404472</v>
      </c>
      <c r="B6890" t="s">
        <v>15160</v>
      </c>
      <c r="C6890" s="4">
        <v>17169449</v>
      </c>
      <c r="D6890" t="s">
        <v>15161</v>
      </c>
      <c r="E6890" t="s">
        <v>15162</v>
      </c>
      <c r="F6890" s="4">
        <v>11237</v>
      </c>
      <c r="G6890" s="13" t="s">
        <v>4662</v>
      </c>
      <c r="H6890" s="13" t="s">
        <v>9274</v>
      </c>
      <c r="I6890" s="1">
        <v>4069502</v>
      </c>
      <c r="J6890" s="1">
        <v>-7390645</v>
      </c>
      <c r="K6890" t="s">
        <v>40</v>
      </c>
      <c r="L6890" s="20">
        <v>28</v>
      </c>
      <c r="M6890" s="4">
        <v>3</v>
      </c>
      <c r="N6890" s="4">
        <v>225</v>
      </c>
      <c r="O6890" s="2">
        <v>43646</v>
      </c>
      <c r="P6890" s="3">
        <v>3.7</v>
      </c>
      <c r="Q6890" s="4">
        <v>1</v>
      </c>
      <c r="R6890" s="3">
        <v>6.9</v>
      </c>
      <c r="S68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0" t="str">
        <f>IF(AIRBNB[[#This Row],[RUIDO(dB)]]&lt;=4,"Silencioso",IF(AIRBNB[[#This Row],[RUIDO(dB)]]&lt;=5.5,"Poco Ruidoso","Ruidoso"))</f>
        <v>Ruidoso</v>
      </c>
      <c r="U6890" t="str">
        <f>IF(AND(AIRBNB[[#This Row],[PRECIO]]&lt;50,AIRBNB[[#This Row],[MIN_NOCHES]]&gt;3),"Dentro del presupuesto","No considerar")</f>
        <v>No considerar</v>
      </c>
      <c r="V6890" t="str">
        <f>VLOOKUP(AIRBNB[[#This Row],[HOST_ID]],Super_host[],5,FALSE)</f>
        <v>Host</v>
      </c>
    </row>
    <row r="6891" spans="1:22">
      <c r="A6891" s="4">
        <v>3220178</v>
      </c>
      <c r="B6891" t="s">
        <v>13142</v>
      </c>
      <c r="C6891" s="4">
        <v>16307118</v>
      </c>
      <c r="D6891" t="s">
        <v>13143</v>
      </c>
      <c r="E6891" t="s">
        <v>13144</v>
      </c>
      <c r="F6891" s="4">
        <v>11225</v>
      </c>
      <c r="G6891" s="13" t="s">
        <v>4662</v>
      </c>
      <c r="H6891" s="13" t="s">
        <v>9481</v>
      </c>
      <c r="I6891" s="1">
        <v>4065684</v>
      </c>
      <c r="J6891" s="1">
        <v>-7395719</v>
      </c>
      <c r="K6891" t="s">
        <v>40</v>
      </c>
      <c r="L6891" s="20">
        <v>28</v>
      </c>
      <c r="M6891" s="4">
        <v>1</v>
      </c>
      <c r="N6891" s="4">
        <v>47</v>
      </c>
      <c r="O6891" s="2">
        <v>43638</v>
      </c>
      <c r="P6891" s="3">
        <v>0.79</v>
      </c>
      <c r="Q6891" s="4">
        <v>1</v>
      </c>
      <c r="R6891" s="3">
        <v>6.9</v>
      </c>
      <c r="S68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1" t="str">
        <f>IF(AIRBNB[[#This Row],[RUIDO(dB)]]&lt;=4,"Silencioso",IF(AIRBNB[[#This Row],[RUIDO(dB)]]&lt;=5.5,"Poco Ruidoso","Ruidoso"))</f>
        <v>Ruidoso</v>
      </c>
      <c r="U6891" t="str">
        <f>IF(AND(AIRBNB[[#This Row],[PRECIO]]&lt;50,AIRBNB[[#This Row],[MIN_NOCHES]]&gt;3),"Dentro del presupuesto","No considerar")</f>
        <v>No considerar</v>
      </c>
      <c r="V6891" t="str">
        <f>VLOOKUP(AIRBNB[[#This Row],[HOST_ID]],Super_host[],5,FALSE)</f>
        <v>Host</v>
      </c>
    </row>
    <row r="6892" spans="1:22">
      <c r="A6892" s="4">
        <v>2362306</v>
      </c>
      <c r="B6892" t="s">
        <v>12127</v>
      </c>
      <c r="C6892" s="4">
        <v>10283677</v>
      </c>
      <c r="D6892" t="s">
        <v>3754</v>
      </c>
      <c r="E6892" t="s">
        <v>846</v>
      </c>
      <c r="F6892" s="4">
        <v>11226</v>
      </c>
      <c r="G6892" s="13" t="s">
        <v>4662</v>
      </c>
      <c r="H6892" s="13" t="s">
        <v>9427</v>
      </c>
      <c r="I6892" s="1">
        <v>4065173</v>
      </c>
      <c r="J6892" s="1">
        <v>-7396035</v>
      </c>
      <c r="K6892" t="s">
        <v>40</v>
      </c>
      <c r="L6892" s="20">
        <v>28</v>
      </c>
      <c r="M6892" s="4">
        <v>3</v>
      </c>
      <c r="N6892" s="4">
        <v>8</v>
      </c>
      <c r="O6892" s="2">
        <v>43398</v>
      </c>
      <c r="P6892" s="3">
        <v>0.36</v>
      </c>
      <c r="Q6892" s="4">
        <v>1</v>
      </c>
      <c r="R6892" s="3">
        <v>6.9</v>
      </c>
      <c r="S68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2" t="str">
        <f>IF(AIRBNB[[#This Row],[RUIDO(dB)]]&lt;=4,"Silencioso",IF(AIRBNB[[#This Row],[RUIDO(dB)]]&lt;=5.5,"Poco Ruidoso","Ruidoso"))</f>
        <v>Ruidoso</v>
      </c>
      <c r="U6892" t="str">
        <f>IF(AND(AIRBNB[[#This Row],[PRECIO]]&lt;50,AIRBNB[[#This Row],[MIN_NOCHES]]&gt;3),"Dentro del presupuesto","No considerar")</f>
        <v>No considerar</v>
      </c>
      <c r="V6892" t="str">
        <f>VLOOKUP(AIRBNB[[#This Row],[HOST_ID]],Super_host[],5,FALSE)</f>
        <v>Host</v>
      </c>
    </row>
    <row r="6893" spans="1:22">
      <c r="A6893" s="4">
        <v>2297951</v>
      </c>
      <c r="B6893" t="s">
        <v>7065</v>
      </c>
      <c r="C6893" s="4">
        <v>7636125</v>
      </c>
      <c r="D6893" t="s">
        <v>263</v>
      </c>
      <c r="E6893" t="s">
        <v>7066</v>
      </c>
      <c r="F6893" s="4">
        <v>10013</v>
      </c>
      <c r="G6893" s="13" t="s">
        <v>124</v>
      </c>
      <c r="H6893" s="13" t="s">
        <v>662</v>
      </c>
      <c r="I6893" s="1">
        <v>4072035</v>
      </c>
      <c r="J6893" s="1">
        <v>-7400493</v>
      </c>
      <c r="K6893" t="s">
        <v>40</v>
      </c>
      <c r="L6893" s="20">
        <v>28</v>
      </c>
      <c r="M6893" s="4">
        <v>14</v>
      </c>
      <c r="N6893" s="4">
        <v>0</v>
      </c>
      <c r="O6893" s="2">
        <v>42369</v>
      </c>
      <c r="P6893" s="3">
        <v>0.06</v>
      </c>
      <c r="Q6893" s="4">
        <v>1</v>
      </c>
      <c r="R6893" s="3">
        <v>5.6</v>
      </c>
      <c r="S68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3" t="str">
        <f>IF(AIRBNB[[#This Row],[RUIDO(dB)]]&lt;=4,"Silencioso",IF(AIRBNB[[#This Row],[RUIDO(dB)]]&lt;=5.5,"Poco Ruidoso","Ruidoso"))</f>
        <v>Ruidoso</v>
      </c>
      <c r="U6893" t="str">
        <f>IF(AND(AIRBNB[[#This Row],[PRECIO]]&lt;50,AIRBNB[[#This Row],[MIN_NOCHES]]&gt;3),"Dentro del presupuesto","No considerar")</f>
        <v>Dentro del presupuesto</v>
      </c>
      <c r="V6893" t="str">
        <f>VLOOKUP(AIRBNB[[#This Row],[HOST_ID]],Super_host[],5,FALSE)</f>
        <v>Host</v>
      </c>
    </row>
    <row r="6894" spans="1:22">
      <c r="A6894" s="4">
        <v>3251901</v>
      </c>
      <c r="B6894" t="s">
        <v>616</v>
      </c>
      <c r="C6894" s="4">
        <v>6726808</v>
      </c>
      <c r="D6894" t="s">
        <v>617</v>
      </c>
      <c r="E6894" t="s">
        <v>618</v>
      </c>
      <c r="F6894" s="4">
        <v>10025</v>
      </c>
      <c r="G6894" s="13" t="s">
        <v>124</v>
      </c>
      <c r="H6894" s="13" t="s">
        <v>168</v>
      </c>
      <c r="I6894" s="1">
        <v>4080131</v>
      </c>
      <c r="J6894" s="1">
        <v>-739675</v>
      </c>
      <c r="K6894" t="s">
        <v>40</v>
      </c>
      <c r="L6894" s="20">
        <v>28</v>
      </c>
      <c r="M6894" s="4">
        <v>5</v>
      </c>
      <c r="N6894" s="4">
        <v>2</v>
      </c>
      <c r="O6894" s="2">
        <v>42802</v>
      </c>
      <c r="P6894" s="3">
        <v>0.03</v>
      </c>
      <c r="Q6894" s="4">
        <v>1</v>
      </c>
      <c r="R6894" s="3">
        <v>5.6</v>
      </c>
      <c r="S68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4" t="str">
        <f>IF(AIRBNB[[#This Row],[RUIDO(dB)]]&lt;=4,"Silencioso",IF(AIRBNB[[#This Row],[RUIDO(dB)]]&lt;=5.5,"Poco Ruidoso","Ruidoso"))</f>
        <v>Ruidoso</v>
      </c>
      <c r="U6894" t="str">
        <f>IF(AND(AIRBNB[[#This Row],[PRECIO]]&lt;50,AIRBNB[[#This Row],[MIN_NOCHES]]&gt;3),"Dentro del presupuesto","No considerar")</f>
        <v>Dentro del presupuesto</v>
      </c>
      <c r="V6894" t="str">
        <f>VLOOKUP(AIRBNB[[#This Row],[HOST_ID]],Super_host[],5,FALSE)</f>
        <v>Host</v>
      </c>
    </row>
    <row r="6895" spans="1:22">
      <c r="A6895" s="4">
        <v>4754646</v>
      </c>
      <c r="B6895" t="s">
        <v>7089</v>
      </c>
      <c r="C6895" s="4">
        <v>6649124</v>
      </c>
      <c r="D6895" t="s">
        <v>1009</v>
      </c>
      <c r="E6895" t="s">
        <v>7090</v>
      </c>
      <c r="F6895" s="4">
        <v>10025</v>
      </c>
      <c r="G6895" s="13" t="s">
        <v>124</v>
      </c>
      <c r="H6895" s="13" t="s">
        <v>168</v>
      </c>
      <c r="I6895" s="1">
        <v>4080149</v>
      </c>
      <c r="J6895" s="1">
        <v>-7396458</v>
      </c>
      <c r="K6895" t="s">
        <v>40</v>
      </c>
      <c r="L6895" s="20">
        <v>28</v>
      </c>
      <c r="M6895" s="4">
        <v>1</v>
      </c>
      <c r="N6895" s="4">
        <v>0</v>
      </c>
      <c r="O6895" s="2">
        <v>43615</v>
      </c>
      <c r="P6895" s="3">
        <v>3.29</v>
      </c>
      <c r="Q6895" s="4">
        <v>1</v>
      </c>
      <c r="R6895" s="3">
        <v>5.6</v>
      </c>
      <c r="S68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5" t="str">
        <f>IF(AIRBNB[[#This Row],[RUIDO(dB)]]&lt;=4,"Silencioso",IF(AIRBNB[[#This Row],[RUIDO(dB)]]&lt;=5.5,"Poco Ruidoso","Ruidoso"))</f>
        <v>Ruidoso</v>
      </c>
      <c r="U6895" t="str">
        <f>IF(AND(AIRBNB[[#This Row],[PRECIO]]&lt;50,AIRBNB[[#This Row],[MIN_NOCHES]]&gt;3),"Dentro del presupuesto","No considerar")</f>
        <v>No considerar</v>
      </c>
      <c r="V6895" t="str">
        <f>VLOOKUP(AIRBNB[[#This Row],[HOST_ID]],Super_host[],5,FALSE)</f>
        <v>Host</v>
      </c>
    </row>
    <row r="6896" spans="1:22">
      <c r="A6896" s="4">
        <v>1123960</v>
      </c>
      <c r="B6896" t="s">
        <v>2702</v>
      </c>
      <c r="C6896" s="4">
        <v>6165258</v>
      </c>
      <c r="D6896" t="s">
        <v>2403</v>
      </c>
      <c r="E6896" t="s">
        <v>2703</v>
      </c>
      <c r="F6896" s="4">
        <v>10027</v>
      </c>
      <c r="G6896" s="13" t="s">
        <v>124</v>
      </c>
      <c r="H6896" s="13" t="s">
        <v>148</v>
      </c>
      <c r="I6896" s="1">
        <v>4080815</v>
      </c>
      <c r="J6896" s="1">
        <v>-7394325</v>
      </c>
      <c r="K6896" t="s">
        <v>40</v>
      </c>
      <c r="L6896" s="20">
        <v>28</v>
      </c>
      <c r="M6896" s="4">
        <v>28</v>
      </c>
      <c r="N6896" s="4">
        <v>16</v>
      </c>
      <c r="O6896" s="2">
        <v>43101</v>
      </c>
      <c r="P6896" s="3">
        <v>0.22</v>
      </c>
      <c r="Q6896" s="4">
        <v>1</v>
      </c>
      <c r="R6896" s="3">
        <v>5.6</v>
      </c>
      <c r="S68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6" t="str">
        <f>IF(AIRBNB[[#This Row],[RUIDO(dB)]]&lt;=4,"Silencioso",IF(AIRBNB[[#This Row],[RUIDO(dB)]]&lt;=5.5,"Poco Ruidoso","Ruidoso"))</f>
        <v>Ruidoso</v>
      </c>
      <c r="U6896" t="str">
        <f>IF(AND(AIRBNB[[#This Row],[PRECIO]]&lt;50,AIRBNB[[#This Row],[MIN_NOCHES]]&gt;3),"Dentro del presupuesto","No considerar")</f>
        <v>Dentro del presupuesto</v>
      </c>
      <c r="V6896" t="str">
        <f>VLOOKUP(AIRBNB[[#This Row],[HOST_ID]],Super_host[],5,FALSE)</f>
        <v>Host</v>
      </c>
    </row>
    <row r="6897" spans="1:22">
      <c r="A6897" s="4">
        <v>2641730</v>
      </c>
      <c r="B6897" t="s">
        <v>14619</v>
      </c>
      <c r="C6897" s="4">
        <v>4282318</v>
      </c>
      <c r="D6897" t="s">
        <v>4061</v>
      </c>
      <c r="E6897" t="s">
        <v>14620</v>
      </c>
      <c r="F6897" s="4">
        <v>11226</v>
      </c>
      <c r="G6897" s="13" t="s">
        <v>4662</v>
      </c>
      <c r="H6897" s="13" t="s">
        <v>9427</v>
      </c>
      <c r="I6897" s="1">
        <v>4065403</v>
      </c>
      <c r="J6897" s="1">
        <v>-7395904</v>
      </c>
      <c r="K6897" t="s">
        <v>40</v>
      </c>
      <c r="L6897" s="20">
        <v>28</v>
      </c>
      <c r="M6897" s="4">
        <v>1</v>
      </c>
      <c r="N6897" s="4">
        <v>151</v>
      </c>
      <c r="O6897" s="2">
        <v>43639</v>
      </c>
      <c r="P6897" s="3">
        <v>2.37</v>
      </c>
      <c r="Q6897" s="4">
        <v>1</v>
      </c>
      <c r="R6897" s="3">
        <v>6.9</v>
      </c>
      <c r="S68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7" t="str">
        <f>IF(AIRBNB[[#This Row],[RUIDO(dB)]]&lt;=4,"Silencioso",IF(AIRBNB[[#This Row],[RUIDO(dB)]]&lt;=5.5,"Poco Ruidoso","Ruidoso"))</f>
        <v>Ruidoso</v>
      </c>
      <c r="U6897" t="str">
        <f>IF(AND(AIRBNB[[#This Row],[PRECIO]]&lt;50,AIRBNB[[#This Row],[MIN_NOCHES]]&gt;3),"Dentro del presupuesto","No considerar")</f>
        <v>No considerar</v>
      </c>
      <c r="V6897" t="str">
        <f>VLOOKUP(AIRBNB[[#This Row],[HOST_ID]],Super_host[],5,FALSE)</f>
        <v>Host</v>
      </c>
    </row>
    <row r="6898" spans="1:22">
      <c r="A6898" s="4">
        <v>6131266</v>
      </c>
      <c r="B6898" t="s">
        <v>9496</v>
      </c>
      <c r="C6898" s="4">
        <v>3940516</v>
      </c>
      <c r="D6898" t="s">
        <v>869</v>
      </c>
      <c r="E6898" t="s">
        <v>9497</v>
      </c>
      <c r="F6898" s="4">
        <v>11238</v>
      </c>
      <c r="G6898" s="13" t="s">
        <v>4662</v>
      </c>
      <c r="H6898" s="13" t="s">
        <v>9252</v>
      </c>
      <c r="I6898" s="1">
        <v>4067331</v>
      </c>
      <c r="J6898" s="1">
        <v>-7395863</v>
      </c>
      <c r="K6898" t="s">
        <v>40</v>
      </c>
      <c r="L6898" s="20">
        <v>28</v>
      </c>
      <c r="M6898" s="4">
        <v>1</v>
      </c>
      <c r="N6898" s="4">
        <v>1</v>
      </c>
      <c r="O6898" s="2">
        <v>42139</v>
      </c>
      <c r="P6898" s="3">
        <v>0.02</v>
      </c>
      <c r="Q6898" s="4">
        <v>1</v>
      </c>
      <c r="R6898" s="3">
        <v>6.9</v>
      </c>
      <c r="S68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8" t="str">
        <f>IF(AIRBNB[[#This Row],[RUIDO(dB)]]&lt;=4,"Silencioso",IF(AIRBNB[[#This Row],[RUIDO(dB)]]&lt;=5.5,"Poco Ruidoso","Ruidoso"))</f>
        <v>Ruidoso</v>
      </c>
      <c r="U6898" t="str">
        <f>IF(AND(AIRBNB[[#This Row],[PRECIO]]&lt;50,AIRBNB[[#This Row],[MIN_NOCHES]]&gt;3),"Dentro del presupuesto","No considerar")</f>
        <v>No considerar</v>
      </c>
      <c r="V6898" t="str">
        <f>VLOOKUP(AIRBNB[[#This Row],[HOST_ID]],Super_host[],5,FALSE)</f>
        <v>Host</v>
      </c>
    </row>
    <row r="6899" spans="1:22">
      <c r="A6899" s="4">
        <v>4756125</v>
      </c>
      <c r="B6899" t="s">
        <v>15899</v>
      </c>
      <c r="C6899" s="4">
        <v>2702777</v>
      </c>
      <c r="D6899" t="s">
        <v>15900</v>
      </c>
      <c r="E6899" t="s">
        <v>15901</v>
      </c>
      <c r="F6899" s="4">
        <v>11237</v>
      </c>
      <c r="G6899" s="13" t="s">
        <v>4662</v>
      </c>
      <c r="H6899" s="13" t="s">
        <v>9274</v>
      </c>
      <c r="I6899" s="1">
        <v>406984</v>
      </c>
      <c r="J6899" s="1">
        <v>-7391476</v>
      </c>
      <c r="K6899" t="s">
        <v>40</v>
      </c>
      <c r="L6899" s="20">
        <v>28</v>
      </c>
      <c r="M6899" s="4">
        <v>1</v>
      </c>
      <c r="N6899" s="4">
        <v>0</v>
      </c>
      <c r="O6899" s="2">
        <v>42187</v>
      </c>
      <c r="P6899" s="3">
        <v>4.07</v>
      </c>
      <c r="Q6899" s="4">
        <v>1</v>
      </c>
      <c r="R6899" s="3">
        <v>6.9</v>
      </c>
      <c r="S68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899" t="str">
        <f>IF(AIRBNB[[#This Row],[RUIDO(dB)]]&lt;=4,"Silencioso",IF(AIRBNB[[#This Row],[RUIDO(dB)]]&lt;=5.5,"Poco Ruidoso","Ruidoso"))</f>
        <v>Ruidoso</v>
      </c>
      <c r="U6899" t="str">
        <f>IF(AND(AIRBNB[[#This Row],[PRECIO]]&lt;50,AIRBNB[[#This Row],[MIN_NOCHES]]&gt;3),"Dentro del presupuesto","No considerar")</f>
        <v>No considerar</v>
      </c>
      <c r="V6899" t="str">
        <f>VLOOKUP(AIRBNB[[#This Row],[HOST_ID]],Super_host[],5,FALSE)</f>
        <v>Host</v>
      </c>
    </row>
    <row r="6900" spans="1:22">
      <c r="A6900" s="4">
        <v>2433591</v>
      </c>
      <c r="B6900" t="s">
        <v>12069</v>
      </c>
      <c r="C6900" s="4">
        <v>2120259</v>
      </c>
      <c r="D6900" t="s">
        <v>2061</v>
      </c>
      <c r="E6900" t="s">
        <v>12070</v>
      </c>
      <c r="F6900" s="4">
        <v>11225</v>
      </c>
      <c r="G6900" s="13" t="s">
        <v>4662</v>
      </c>
      <c r="H6900" s="13" t="s">
        <v>9252</v>
      </c>
      <c r="I6900" s="1">
        <v>4066586</v>
      </c>
      <c r="J6900" s="1">
        <v>-7395128</v>
      </c>
      <c r="K6900" t="s">
        <v>40</v>
      </c>
      <c r="L6900" s="20">
        <v>28</v>
      </c>
      <c r="M6900" s="4">
        <v>4</v>
      </c>
      <c r="N6900" s="4">
        <v>21</v>
      </c>
      <c r="O6900" s="2">
        <v>43563</v>
      </c>
      <c r="P6900" s="3">
        <v>0.34</v>
      </c>
      <c r="Q6900" s="4">
        <v>1</v>
      </c>
      <c r="R6900" s="3">
        <v>6.9</v>
      </c>
      <c r="S69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0" t="str">
        <f>IF(AIRBNB[[#This Row],[RUIDO(dB)]]&lt;=4,"Silencioso",IF(AIRBNB[[#This Row],[RUIDO(dB)]]&lt;=5.5,"Poco Ruidoso","Ruidoso"))</f>
        <v>Ruidoso</v>
      </c>
      <c r="U6900" t="str">
        <f>IF(AND(AIRBNB[[#This Row],[PRECIO]]&lt;50,AIRBNB[[#This Row],[MIN_NOCHES]]&gt;3),"Dentro del presupuesto","No considerar")</f>
        <v>Dentro del presupuesto</v>
      </c>
      <c r="V6900" t="str">
        <f>VLOOKUP(AIRBNB[[#This Row],[HOST_ID]],Super_host[],5,FALSE)</f>
        <v>Host</v>
      </c>
    </row>
    <row r="6901" spans="1:22">
      <c r="A6901" s="4">
        <v>369567</v>
      </c>
      <c r="B6901" t="s">
        <v>13212</v>
      </c>
      <c r="C6901" s="4">
        <v>1863447</v>
      </c>
      <c r="D6901" t="s">
        <v>4243</v>
      </c>
      <c r="E6901" t="s">
        <v>13213</v>
      </c>
      <c r="F6901" s="4">
        <v>11238</v>
      </c>
      <c r="G6901" s="13" t="s">
        <v>4662</v>
      </c>
      <c r="H6901" s="13" t="s">
        <v>9323</v>
      </c>
      <c r="I6901" s="1">
        <v>4067425</v>
      </c>
      <c r="J6901" s="1">
        <v>-7396514</v>
      </c>
      <c r="K6901" t="s">
        <v>40</v>
      </c>
      <c r="L6901" s="20">
        <v>28</v>
      </c>
      <c r="M6901" s="4">
        <v>3</v>
      </c>
      <c r="N6901" s="4">
        <v>63</v>
      </c>
      <c r="O6901" s="2">
        <v>43466</v>
      </c>
      <c r="P6901" s="3">
        <v>0.82</v>
      </c>
      <c r="Q6901" s="4">
        <v>1</v>
      </c>
      <c r="R6901" s="3">
        <v>6.9</v>
      </c>
      <c r="S69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1" t="str">
        <f>IF(AIRBNB[[#This Row],[RUIDO(dB)]]&lt;=4,"Silencioso",IF(AIRBNB[[#This Row],[RUIDO(dB)]]&lt;=5.5,"Poco Ruidoso","Ruidoso"))</f>
        <v>Ruidoso</v>
      </c>
      <c r="U6901" t="str">
        <f>IF(AND(AIRBNB[[#This Row],[PRECIO]]&lt;50,AIRBNB[[#This Row],[MIN_NOCHES]]&gt;3),"Dentro del presupuesto","No considerar")</f>
        <v>No considerar</v>
      </c>
      <c r="V6901" t="str">
        <f>VLOOKUP(AIRBNB[[#This Row],[HOST_ID]],Super_host[],5,FALSE)</f>
        <v>Host</v>
      </c>
    </row>
    <row r="6902" spans="1:22">
      <c r="A6902" s="4">
        <v>4917217</v>
      </c>
      <c r="B6902" t="s">
        <v>15966</v>
      </c>
      <c r="C6902" s="4">
        <v>1780076</v>
      </c>
      <c r="D6902" t="s">
        <v>15967</v>
      </c>
      <c r="E6902" t="s">
        <v>10686</v>
      </c>
      <c r="F6902" s="4">
        <v>11238</v>
      </c>
      <c r="G6902" s="13" t="s">
        <v>4662</v>
      </c>
      <c r="H6902" s="13" t="s">
        <v>9252</v>
      </c>
      <c r="I6902" s="1">
        <v>406763</v>
      </c>
      <c r="J6902" s="1">
        <v>-7395764</v>
      </c>
      <c r="K6902" t="s">
        <v>40</v>
      </c>
      <c r="L6902" s="20">
        <v>28</v>
      </c>
      <c r="M6902" s="4">
        <v>3</v>
      </c>
      <c r="N6902" s="4">
        <v>0</v>
      </c>
      <c r="O6902" s="2">
        <v>42655</v>
      </c>
      <c r="P6902" s="3">
        <v>0.36</v>
      </c>
      <c r="Q6902" s="4">
        <v>1</v>
      </c>
      <c r="R6902" s="3">
        <v>6.9</v>
      </c>
      <c r="S69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2" t="str">
        <f>IF(AIRBNB[[#This Row],[RUIDO(dB)]]&lt;=4,"Silencioso",IF(AIRBNB[[#This Row],[RUIDO(dB)]]&lt;=5.5,"Poco Ruidoso","Ruidoso"))</f>
        <v>Ruidoso</v>
      </c>
      <c r="U6902" t="str">
        <f>IF(AND(AIRBNB[[#This Row],[PRECIO]]&lt;50,AIRBNB[[#This Row],[MIN_NOCHES]]&gt;3),"Dentro del presupuesto","No considerar")</f>
        <v>No considerar</v>
      </c>
      <c r="V6902" t="str">
        <f>VLOOKUP(AIRBNB[[#This Row],[HOST_ID]],Super_host[],5,FALSE)</f>
        <v>Host</v>
      </c>
    </row>
    <row r="6903" spans="1:22">
      <c r="A6903" s="4">
        <v>728493</v>
      </c>
      <c r="B6903" t="s">
        <v>4642</v>
      </c>
      <c r="C6903" s="4">
        <v>1601416</v>
      </c>
      <c r="D6903" t="s">
        <v>4643</v>
      </c>
      <c r="E6903" t="s">
        <v>4644</v>
      </c>
      <c r="F6903" s="4">
        <v>10027</v>
      </c>
      <c r="G6903" s="13" t="s">
        <v>124</v>
      </c>
      <c r="H6903" s="13" t="s">
        <v>148</v>
      </c>
      <c r="I6903" s="1">
        <v>4081073</v>
      </c>
      <c r="J6903" s="1">
        <v>-739437</v>
      </c>
      <c r="K6903" t="s">
        <v>40</v>
      </c>
      <c r="L6903" s="20">
        <v>28</v>
      </c>
      <c r="M6903" s="4">
        <v>7</v>
      </c>
      <c r="N6903" s="4">
        <v>67</v>
      </c>
      <c r="O6903" s="2">
        <v>43466</v>
      </c>
      <c r="P6903" s="3">
        <v>0.87</v>
      </c>
      <c r="Q6903" s="4">
        <v>1</v>
      </c>
      <c r="R6903" s="3">
        <v>5.6</v>
      </c>
      <c r="S69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3" t="str">
        <f>IF(AIRBNB[[#This Row],[RUIDO(dB)]]&lt;=4,"Silencioso",IF(AIRBNB[[#This Row],[RUIDO(dB)]]&lt;=5.5,"Poco Ruidoso","Ruidoso"))</f>
        <v>Ruidoso</v>
      </c>
      <c r="U6903" t="str">
        <f>IF(AND(AIRBNB[[#This Row],[PRECIO]]&lt;50,AIRBNB[[#This Row],[MIN_NOCHES]]&gt;3),"Dentro del presupuesto","No considerar")</f>
        <v>Dentro del presupuesto</v>
      </c>
      <c r="V6903" t="str">
        <f>VLOOKUP(AIRBNB[[#This Row],[HOST_ID]],Super_host[],5,FALSE)</f>
        <v>Host</v>
      </c>
    </row>
    <row r="6904" spans="1:22">
      <c r="A6904" s="4">
        <v>6410924</v>
      </c>
      <c r="B6904" t="s">
        <v>15980</v>
      </c>
      <c r="C6904" s="4">
        <v>1503493</v>
      </c>
      <c r="D6904" t="s">
        <v>15981</v>
      </c>
      <c r="E6904" t="s">
        <v>15982</v>
      </c>
      <c r="F6904" s="4">
        <v>11225</v>
      </c>
      <c r="G6904" s="13" t="s">
        <v>4662</v>
      </c>
      <c r="H6904" s="13" t="s">
        <v>9481</v>
      </c>
      <c r="I6904" s="1">
        <v>4065901</v>
      </c>
      <c r="J6904" s="1">
        <v>-7396045</v>
      </c>
      <c r="K6904" t="s">
        <v>40</v>
      </c>
      <c r="L6904" s="20">
        <v>28</v>
      </c>
      <c r="M6904" s="4">
        <v>3</v>
      </c>
      <c r="N6904" s="4">
        <v>0</v>
      </c>
      <c r="O6904" s="2">
        <v>43649</v>
      </c>
      <c r="P6904" s="3">
        <v>0.02</v>
      </c>
      <c r="Q6904" s="4">
        <v>1</v>
      </c>
      <c r="R6904" s="3">
        <v>6.9</v>
      </c>
      <c r="S69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4" t="str">
        <f>IF(AIRBNB[[#This Row],[RUIDO(dB)]]&lt;=4,"Silencioso",IF(AIRBNB[[#This Row],[RUIDO(dB)]]&lt;=5.5,"Poco Ruidoso","Ruidoso"))</f>
        <v>Ruidoso</v>
      </c>
      <c r="U6904" t="str">
        <f>IF(AND(AIRBNB[[#This Row],[PRECIO]]&lt;50,AIRBNB[[#This Row],[MIN_NOCHES]]&gt;3),"Dentro del presupuesto","No considerar")</f>
        <v>No considerar</v>
      </c>
      <c r="V6904" t="str">
        <f>VLOOKUP(AIRBNB[[#This Row],[HOST_ID]],Super_host[],5,FALSE)</f>
        <v>Host</v>
      </c>
    </row>
    <row r="6905" spans="1:22">
      <c r="A6905" s="4">
        <v>240800</v>
      </c>
      <c r="B6905" t="s">
        <v>14043</v>
      </c>
      <c r="C6905" s="4">
        <v>1263176</v>
      </c>
      <c r="D6905" t="s">
        <v>1918</v>
      </c>
      <c r="E6905" t="s">
        <v>14044</v>
      </c>
      <c r="F6905" s="4">
        <v>11238</v>
      </c>
      <c r="G6905" s="13" t="s">
        <v>4662</v>
      </c>
      <c r="H6905" s="13" t="s">
        <v>9323</v>
      </c>
      <c r="I6905" s="1">
        <v>4067722</v>
      </c>
      <c r="J6905" s="1">
        <v>-7396542</v>
      </c>
      <c r="K6905" t="s">
        <v>40</v>
      </c>
      <c r="L6905" s="20">
        <v>28</v>
      </c>
      <c r="M6905" s="4">
        <v>1</v>
      </c>
      <c r="N6905" s="4">
        <v>147</v>
      </c>
      <c r="O6905" s="2">
        <v>43646</v>
      </c>
      <c r="P6905" s="3">
        <v>1.57</v>
      </c>
      <c r="Q6905" s="4">
        <v>1</v>
      </c>
      <c r="R6905" s="3">
        <v>6.9</v>
      </c>
      <c r="S69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5" t="str">
        <f>IF(AIRBNB[[#This Row],[RUIDO(dB)]]&lt;=4,"Silencioso",IF(AIRBNB[[#This Row],[RUIDO(dB)]]&lt;=5.5,"Poco Ruidoso","Ruidoso"))</f>
        <v>Ruidoso</v>
      </c>
      <c r="U6905" t="str">
        <f>IF(AND(AIRBNB[[#This Row],[PRECIO]]&lt;50,AIRBNB[[#This Row],[MIN_NOCHES]]&gt;3),"Dentro del presupuesto","No considerar")</f>
        <v>No considerar</v>
      </c>
      <c r="V6905" t="str">
        <f>VLOOKUP(AIRBNB[[#This Row],[HOST_ID]],Super_host[],5,FALSE)</f>
        <v>Host</v>
      </c>
    </row>
    <row r="6906" spans="1:22">
      <c r="A6906" s="4">
        <v>224004</v>
      </c>
      <c r="B6906" t="s">
        <v>4220</v>
      </c>
      <c r="C6906" s="4">
        <v>1165231</v>
      </c>
      <c r="D6906" t="s">
        <v>1458</v>
      </c>
      <c r="E6906" t="s">
        <v>2355</v>
      </c>
      <c r="F6906" s="4">
        <v>10026</v>
      </c>
      <c r="G6906" s="13" t="s">
        <v>124</v>
      </c>
      <c r="H6906" s="13" t="s">
        <v>148</v>
      </c>
      <c r="I6906" s="1">
        <v>4080486</v>
      </c>
      <c r="J6906" s="1">
        <v>-7395298</v>
      </c>
      <c r="K6906" t="s">
        <v>40</v>
      </c>
      <c r="L6906" s="20">
        <v>28</v>
      </c>
      <c r="M6906" s="4">
        <v>1</v>
      </c>
      <c r="N6906" s="4">
        <v>59</v>
      </c>
      <c r="O6906" s="2">
        <v>43399</v>
      </c>
      <c r="P6906" s="3">
        <v>0.63</v>
      </c>
      <c r="Q6906" s="4">
        <v>1</v>
      </c>
      <c r="R6906" s="3">
        <v>5.6</v>
      </c>
      <c r="S69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6" t="str">
        <f>IF(AIRBNB[[#This Row],[RUIDO(dB)]]&lt;=4,"Silencioso",IF(AIRBNB[[#This Row],[RUIDO(dB)]]&lt;=5.5,"Poco Ruidoso","Ruidoso"))</f>
        <v>Ruidoso</v>
      </c>
      <c r="U6906" t="str">
        <f>IF(AND(AIRBNB[[#This Row],[PRECIO]]&lt;50,AIRBNB[[#This Row],[MIN_NOCHES]]&gt;3),"Dentro del presupuesto","No considerar")</f>
        <v>No considerar</v>
      </c>
      <c r="V6906" t="str">
        <f>VLOOKUP(AIRBNB[[#This Row],[HOST_ID]],Super_host[],5,FALSE)</f>
        <v>Host</v>
      </c>
    </row>
    <row r="6907" spans="1:22">
      <c r="A6907" s="4">
        <v>826388</v>
      </c>
      <c r="B6907" t="s">
        <v>2783</v>
      </c>
      <c r="C6907" s="4">
        <v>359447</v>
      </c>
      <c r="D6907" t="s">
        <v>2784</v>
      </c>
      <c r="E6907" t="s">
        <v>2785</v>
      </c>
      <c r="F6907" s="4">
        <v>10026</v>
      </c>
      <c r="G6907" s="13" t="s">
        <v>124</v>
      </c>
      <c r="H6907" s="13" t="s">
        <v>148</v>
      </c>
      <c r="I6907" s="1">
        <v>4080394</v>
      </c>
      <c r="J6907" s="1">
        <v>-739506</v>
      </c>
      <c r="K6907" t="s">
        <v>40</v>
      </c>
      <c r="L6907" s="20">
        <v>28</v>
      </c>
      <c r="M6907" s="4">
        <v>4</v>
      </c>
      <c r="N6907" s="4">
        <v>18</v>
      </c>
      <c r="O6907" s="2">
        <v>43580</v>
      </c>
      <c r="P6907" s="3">
        <v>0.23</v>
      </c>
      <c r="Q6907" s="4">
        <v>1</v>
      </c>
      <c r="R6907" s="3">
        <v>5.6</v>
      </c>
      <c r="S69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7" t="str">
        <f>IF(AIRBNB[[#This Row],[RUIDO(dB)]]&lt;=4,"Silencioso",IF(AIRBNB[[#This Row],[RUIDO(dB)]]&lt;=5.5,"Poco Ruidoso","Ruidoso"))</f>
        <v>Ruidoso</v>
      </c>
      <c r="U6907" t="str">
        <f>IF(AND(AIRBNB[[#This Row],[PRECIO]]&lt;50,AIRBNB[[#This Row],[MIN_NOCHES]]&gt;3),"Dentro del presupuesto","No considerar")</f>
        <v>Dentro del presupuesto</v>
      </c>
      <c r="V6907" t="str">
        <f>VLOOKUP(AIRBNB[[#This Row],[HOST_ID]],Super_host[],5,FALSE)</f>
        <v>Host</v>
      </c>
    </row>
    <row r="6908" spans="1:22">
      <c r="A6908" s="4">
        <v>5352301</v>
      </c>
      <c r="B6908" t="s">
        <v>11207</v>
      </c>
      <c r="C6908" s="4">
        <v>27741331</v>
      </c>
      <c r="D6908" t="s">
        <v>11208</v>
      </c>
      <c r="E6908" t="s">
        <v>11209</v>
      </c>
      <c r="F6908" s="4">
        <v>11212</v>
      </c>
      <c r="G6908" s="13" t="s">
        <v>4662</v>
      </c>
      <c r="H6908" s="13" t="s">
        <v>9306</v>
      </c>
      <c r="I6908" s="1">
        <v>4065777</v>
      </c>
      <c r="J6908" s="1">
        <v>-7392263</v>
      </c>
      <c r="K6908" t="s">
        <v>40</v>
      </c>
      <c r="L6908" s="20">
        <v>27</v>
      </c>
      <c r="M6908" s="4">
        <v>30</v>
      </c>
      <c r="N6908" s="4">
        <v>9</v>
      </c>
      <c r="O6908" s="2">
        <v>43547</v>
      </c>
      <c r="P6908" s="3">
        <v>0.18</v>
      </c>
      <c r="Q6908" s="4">
        <v>1</v>
      </c>
      <c r="R6908" s="3">
        <v>6.9</v>
      </c>
      <c r="S69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8" t="str">
        <f>IF(AIRBNB[[#This Row],[RUIDO(dB)]]&lt;=4,"Silencioso",IF(AIRBNB[[#This Row],[RUIDO(dB)]]&lt;=5.5,"Poco Ruidoso","Ruidoso"))</f>
        <v>Ruidoso</v>
      </c>
      <c r="U6908" t="str">
        <f>IF(AND(AIRBNB[[#This Row],[PRECIO]]&lt;50,AIRBNB[[#This Row],[MIN_NOCHES]]&gt;3),"Dentro del presupuesto","No considerar")</f>
        <v>Dentro del presupuesto</v>
      </c>
      <c r="V6908" t="str">
        <f>VLOOKUP(AIRBNB[[#This Row],[HOST_ID]],Super_host[],5,FALSE)</f>
        <v>Host</v>
      </c>
    </row>
    <row r="6909" spans="1:22">
      <c r="A6909" s="4">
        <v>6652170</v>
      </c>
      <c r="B6909" t="s">
        <v>15562</v>
      </c>
      <c r="C6909" s="4">
        <v>17927814</v>
      </c>
      <c r="D6909" t="s">
        <v>15563</v>
      </c>
      <c r="E6909" t="s">
        <v>15564</v>
      </c>
      <c r="F6909" s="4">
        <v>11210</v>
      </c>
      <c r="G6909" s="13" t="s">
        <v>4662</v>
      </c>
      <c r="H6909" s="13" t="s">
        <v>9277</v>
      </c>
      <c r="I6909" s="1">
        <v>4062787</v>
      </c>
      <c r="J6909" s="1">
        <v>-7394276</v>
      </c>
      <c r="K6909" t="s">
        <v>268</v>
      </c>
      <c r="L6909" s="20">
        <v>27</v>
      </c>
      <c r="M6909" s="4">
        <v>5</v>
      </c>
      <c r="N6909" s="4">
        <v>0</v>
      </c>
      <c r="O6909" s="2">
        <v>43612</v>
      </c>
      <c r="P6909" s="3">
        <v>0.11</v>
      </c>
      <c r="Q6909" s="4">
        <v>1</v>
      </c>
      <c r="R6909" s="3">
        <v>6.9</v>
      </c>
      <c r="S69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09" t="str">
        <f>IF(AIRBNB[[#This Row],[RUIDO(dB)]]&lt;=4,"Silencioso",IF(AIRBNB[[#This Row],[RUIDO(dB)]]&lt;=5.5,"Poco Ruidoso","Ruidoso"))</f>
        <v>Ruidoso</v>
      </c>
      <c r="U6909" t="str">
        <f>IF(AND(AIRBNB[[#This Row],[PRECIO]]&lt;50,AIRBNB[[#This Row],[MIN_NOCHES]]&gt;3),"Dentro del presupuesto","No considerar")</f>
        <v>Dentro del presupuesto</v>
      </c>
      <c r="V6909" t="str">
        <f>VLOOKUP(AIRBNB[[#This Row],[HOST_ID]],Super_host[],5,FALSE)</f>
        <v>Host</v>
      </c>
    </row>
    <row r="6910" spans="1:22">
      <c r="A6910" s="4">
        <v>3549074</v>
      </c>
      <c r="B6910" t="s">
        <v>9912</v>
      </c>
      <c r="C6910" s="4">
        <v>17866326</v>
      </c>
      <c r="D6910" t="s">
        <v>9913</v>
      </c>
      <c r="E6910" t="s">
        <v>9914</v>
      </c>
      <c r="F6910" s="4">
        <v>11237</v>
      </c>
      <c r="G6910" s="13" t="s">
        <v>4662</v>
      </c>
      <c r="H6910" s="13" t="s">
        <v>9274</v>
      </c>
      <c r="I6910" s="1">
        <v>4070228</v>
      </c>
      <c r="J6910" s="1">
        <v>-7392824</v>
      </c>
      <c r="K6910" t="s">
        <v>40</v>
      </c>
      <c r="L6910" s="20">
        <v>27</v>
      </c>
      <c r="M6910" s="4">
        <v>3</v>
      </c>
      <c r="N6910" s="4">
        <v>2</v>
      </c>
      <c r="O6910" s="2">
        <v>42737</v>
      </c>
      <c r="P6910" s="3">
        <v>0.05</v>
      </c>
      <c r="Q6910" s="4">
        <v>1</v>
      </c>
      <c r="R6910" s="3">
        <v>6.9</v>
      </c>
      <c r="S69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0" t="str">
        <f>IF(AIRBNB[[#This Row],[RUIDO(dB)]]&lt;=4,"Silencioso",IF(AIRBNB[[#This Row],[RUIDO(dB)]]&lt;=5.5,"Poco Ruidoso","Ruidoso"))</f>
        <v>Ruidoso</v>
      </c>
      <c r="U6910" t="str">
        <f>IF(AND(AIRBNB[[#This Row],[PRECIO]]&lt;50,AIRBNB[[#This Row],[MIN_NOCHES]]&gt;3),"Dentro del presupuesto","No considerar")</f>
        <v>No considerar</v>
      </c>
      <c r="V6910" t="str">
        <f>VLOOKUP(AIRBNB[[#This Row],[HOST_ID]],Super_host[],5,FALSE)</f>
        <v>Host</v>
      </c>
    </row>
    <row r="6911" spans="1:22">
      <c r="A6911" s="4">
        <v>1885714</v>
      </c>
      <c r="B6911" t="s">
        <v>12709</v>
      </c>
      <c r="C6911" s="4">
        <v>2673168</v>
      </c>
      <c r="D6911" t="s">
        <v>399</v>
      </c>
      <c r="E6911" t="s">
        <v>9605</v>
      </c>
      <c r="F6911" s="4">
        <v>11237</v>
      </c>
      <c r="G6911" s="13" t="s">
        <v>4662</v>
      </c>
      <c r="H6911" s="13" t="s">
        <v>9274</v>
      </c>
      <c r="I6911" s="1">
        <v>4070343</v>
      </c>
      <c r="J6911" s="1">
        <v>-7391343</v>
      </c>
      <c r="K6911" t="s">
        <v>40</v>
      </c>
      <c r="L6911" s="20">
        <v>27</v>
      </c>
      <c r="M6911" s="4">
        <v>1</v>
      </c>
      <c r="N6911" s="4">
        <v>38</v>
      </c>
      <c r="O6911" s="2">
        <v>43610</v>
      </c>
      <c r="P6911" s="3">
        <v>0.55000000000000004</v>
      </c>
      <c r="Q6911" s="4">
        <v>1</v>
      </c>
      <c r="R6911" s="3">
        <v>6.9</v>
      </c>
      <c r="S69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1" t="str">
        <f>IF(AIRBNB[[#This Row],[RUIDO(dB)]]&lt;=4,"Silencioso",IF(AIRBNB[[#This Row],[RUIDO(dB)]]&lt;=5.5,"Poco Ruidoso","Ruidoso"))</f>
        <v>Ruidoso</v>
      </c>
      <c r="U6911" t="str">
        <f>IF(AND(AIRBNB[[#This Row],[PRECIO]]&lt;50,AIRBNB[[#This Row],[MIN_NOCHES]]&gt;3),"Dentro del presupuesto","No considerar")</f>
        <v>No considerar</v>
      </c>
      <c r="V6911" t="str">
        <f>VLOOKUP(AIRBNB[[#This Row],[HOST_ID]],Super_host[],5,FALSE)</f>
        <v>Host</v>
      </c>
    </row>
    <row r="6912" spans="1:22">
      <c r="A6912" s="4">
        <v>1370405</v>
      </c>
      <c r="B6912" t="s">
        <v>15077</v>
      </c>
      <c r="C6912" s="4">
        <v>697442</v>
      </c>
      <c r="D6912" t="s">
        <v>15078</v>
      </c>
      <c r="E6912" t="s">
        <v>15079</v>
      </c>
      <c r="F6912" s="4">
        <v>11226</v>
      </c>
      <c r="G6912" s="13" t="s">
        <v>4662</v>
      </c>
      <c r="H6912" s="13" t="s">
        <v>9306</v>
      </c>
      <c r="I6912" s="1">
        <v>4064895</v>
      </c>
      <c r="J6912" s="1">
        <v>-7394838</v>
      </c>
      <c r="K6912" t="s">
        <v>40</v>
      </c>
      <c r="L6912" s="20">
        <v>27</v>
      </c>
      <c r="M6912" s="4">
        <v>1</v>
      </c>
      <c r="N6912" s="4">
        <v>245</v>
      </c>
      <c r="O6912" s="2">
        <v>43652</v>
      </c>
      <c r="P6912" s="3">
        <v>3.41</v>
      </c>
      <c r="Q6912" s="4">
        <v>1</v>
      </c>
      <c r="R6912" s="3">
        <v>6.9</v>
      </c>
      <c r="S691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2" t="str">
        <f>IF(AIRBNB[[#This Row],[RUIDO(dB)]]&lt;=4,"Silencioso",IF(AIRBNB[[#This Row],[RUIDO(dB)]]&lt;=5.5,"Poco Ruidoso","Ruidoso"))</f>
        <v>Ruidoso</v>
      </c>
      <c r="U6912" t="str">
        <f>IF(AND(AIRBNB[[#This Row],[PRECIO]]&lt;50,AIRBNB[[#This Row],[MIN_NOCHES]]&gt;3),"Dentro del presupuesto","No considerar")</f>
        <v>No considerar</v>
      </c>
      <c r="V6912" t="str">
        <f>VLOOKUP(AIRBNB[[#This Row],[HOST_ID]],Super_host[],5,FALSE)</f>
        <v>Host</v>
      </c>
    </row>
    <row r="6913" spans="1:22">
      <c r="A6913" s="4">
        <v>6316786</v>
      </c>
      <c r="B6913" t="s">
        <v>12602</v>
      </c>
      <c r="C6913" s="4">
        <v>32865595</v>
      </c>
      <c r="D6913" t="s">
        <v>12603</v>
      </c>
      <c r="E6913" t="s">
        <v>12604</v>
      </c>
      <c r="F6913" s="4">
        <v>11225</v>
      </c>
      <c r="G6913" s="13" t="s">
        <v>4662</v>
      </c>
      <c r="H6913" s="13" t="s">
        <v>9481</v>
      </c>
      <c r="I6913" s="1">
        <v>4066083</v>
      </c>
      <c r="J6913" s="1">
        <v>-7396247</v>
      </c>
      <c r="K6913" t="s">
        <v>40</v>
      </c>
      <c r="L6913" s="20">
        <v>26</v>
      </c>
      <c r="M6913" s="4">
        <v>1</v>
      </c>
      <c r="N6913" s="4">
        <v>26</v>
      </c>
      <c r="O6913" s="2">
        <v>43312</v>
      </c>
      <c r="P6913" s="3">
        <v>0.52</v>
      </c>
      <c r="Q6913" s="4">
        <v>1</v>
      </c>
      <c r="R6913" s="3">
        <v>6.9</v>
      </c>
      <c r="S69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3" t="str">
        <f>IF(AIRBNB[[#This Row],[RUIDO(dB)]]&lt;=4,"Silencioso",IF(AIRBNB[[#This Row],[RUIDO(dB)]]&lt;=5.5,"Poco Ruidoso","Ruidoso"))</f>
        <v>Ruidoso</v>
      </c>
      <c r="U6913" t="str">
        <f>IF(AND(AIRBNB[[#This Row],[PRECIO]]&lt;50,AIRBNB[[#This Row],[MIN_NOCHES]]&gt;3),"Dentro del presupuesto","No considerar")</f>
        <v>No considerar</v>
      </c>
      <c r="V6913" t="str">
        <f>VLOOKUP(AIRBNB[[#This Row],[HOST_ID]],Super_host[],5,FALSE)</f>
        <v>Host</v>
      </c>
    </row>
    <row r="6914" spans="1:22">
      <c r="A6914" s="4">
        <v>5309810</v>
      </c>
      <c r="B6914" t="s">
        <v>2371</v>
      </c>
      <c r="C6914" s="4">
        <v>24528234</v>
      </c>
      <c r="D6914" t="s">
        <v>2372</v>
      </c>
      <c r="E6914" t="s">
        <v>2373</v>
      </c>
      <c r="F6914" s="4">
        <v>10026</v>
      </c>
      <c r="G6914" s="13" t="s">
        <v>124</v>
      </c>
      <c r="H6914" s="13" t="s">
        <v>148</v>
      </c>
      <c r="I6914" s="1">
        <v>4080446</v>
      </c>
      <c r="J6914" s="1">
        <v>-7395786</v>
      </c>
      <c r="K6914" t="s">
        <v>40</v>
      </c>
      <c r="L6914" s="20">
        <v>26</v>
      </c>
      <c r="M6914" s="4">
        <v>1</v>
      </c>
      <c r="N6914" s="4">
        <v>8</v>
      </c>
      <c r="O6914" s="2">
        <v>42335</v>
      </c>
      <c r="P6914" s="3">
        <v>0.18</v>
      </c>
      <c r="Q6914" s="4">
        <v>1</v>
      </c>
      <c r="R6914" s="3">
        <v>5.6</v>
      </c>
      <c r="S69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4" t="str">
        <f>IF(AIRBNB[[#This Row],[RUIDO(dB)]]&lt;=4,"Silencioso",IF(AIRBNB[[#This Row],[RUIDO(dB)]]&lt;=5.5,"Poco Ruidoso","Ruidoso"))</f>
        <v>Ruidoso</v>
      </c>
      <c r="U6914" t="str">
        <f>IF(AND(AIRBNB[[#This Row],[PRECIO]]&lt;50,AIRBNB[[#This Row],[MIN_NOCHES]]&gt;3),"Dentro del presupuesto","No considerar")</f>
        <v>No considerar</v>
      </c>
      <c r="V6914" t="str">
        <f>VLOOKUP(AIRBNB[[#This Row],[HOST_ID]],Super_host[],5,FALSE)</f>
        <v>Host</v>
      </c>
    </row>
    <row r="6915" spans="1:22">
      <c r="A6915" s="4">
        <v>3350417</v>
      </c>
      <c r="B6915" t="s">
        <v>12801</v>
      </c>
      <c r="C6915" s="4">
        <v>12556197</v>
      </c>
      <c r="D6915" t="s">
        <v>12802</v>
      </c>
      <c r="E6915" t="s">
        <v>12803</v>
      </c>
      <c r="F6915" s="4">
        <v>11225</v>
      </c>
      <c r="G6915" s="13" t="s">
        <v>4662</v>
      </c>
      <c r="H6915" s="13" t="s">
        <v>9252</v>
      </c>
      <c r="I6915" s="1">
        <v>4066959</v>
      </c>
      <c r="J6915" s="1">
        <v>-7395664</v>
      </c>
      <c r="K6915" t="s">
        <v>40</v>
      </c>
      <c r="L6915" s="20">
        <v>26</v>
      </c>
      <c r="M6915" s="4">
        <v>4</v>
      </c>
      <c r="N6915" s="4">
        <v>37</v>
      </c>
      <c r="O6915" s="2">
        <v>42798</v>
      </c>
      <c r="P6915" s="3">
        <v>0.6</v>
      </c>
      <c r="Q6915" s="4">
        <v>1</v>
      </c>
      <c r="R6915" s="3">
        <v>6.9</v>
      </c>
      <c r="S69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5" t="str">
        <f>IF(AIRBNB[[#This Row],[RUIDO(dB)]]&lt;=4,"Silencioso",IF(AIRBNB[[#This Row],[RUIDO(dB)]]&lt;=5.5,"Poco Ruidoso","Ruidoso"))</f>
        <v>Ruidoso</v>
      </c>
      <c r="U6915" t="str">
        <f>IF(AND(AIRBNB[[#This Row],[PRECIO]]&lt;50,AIRBNB[[#This Row],[MIN_NOCHES]]&gt;3),"Dentro del presupuesto","No considerar")</f>
        <v>Dentro del presupuesto</v>
      </c>
      <c r="V6915" t="str">
        <f>VLOOKUP(AIRBNB[[#This Row],[HOST_ID]],Super_host[],5,FALSE)</f>
        <v>Host</v>
      </c>
    </row>
    <row r="6916" spans="1:22">
      <c r="A6916" s="4">
        <v>848853</v>
      </c>
      <c r="B6916" t="s">
        <v>2568</v>
      </c>
      <c r="C6916" s="4">
        <v>4432173</v>
      </c>
      <c r="D6916" t="s">
        <v>2569</v>
      </c>
      <c r="E6916" t="s">
        <v>2570</v>
      </c>
      <c r="F6916" s="4">
        <v>10027</v>
      </c>
      <c r="G6916" s="13" t="s">
        <v>124</v>
      </c>
      <c r="H6916" s="13" t="s">
        <v>148</v>
      </c>
      <c r="I6916" s="1">
        <v>4080712</v>
      </c>
      <c r="J6916" s="1">
        <v>-7395316</v>
      </c>
      <c r="K6916" t="s">
        <v>40</v>
      </c>
      <c r="L6916" s="20">
        <v>26</v>
      </c>
      <c r="M6916" s="4">
        <v>2</v>
      </c>
      <c r="N6916" s="4">
        <v>15</v>
      </c>
      <c r="O6916" s="2">
        <v>43236</v>
      </c>
      <c r="P6916" s="3">
        <v>0.2</v>
      </c>
      <c r="Q6916" s="4">
        <v>1</v>
      </c>
      <c r="R6916" s="3">
        <v>5.6</v>
      </c>
      <c r="S69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6" t="str">
        <f>IF(AIRBNB[[#This Row],[RUIDO(dB)]]&lt;=4,"Silencioso",IF(AIRBNB[[#This Row],[RUIDO(dB)]]&lt;=5.5,"Poco Ruidoso","Ruidoso"))</f>
        <v>Ruidoso</v>
      </c>
      <c r="U6916" t="str">
        <f>IF(AND(AIRBNB[[#This Row],[PRECIO]]&lt;50,AIRBNB[[#This Row],[MIN_NOCHES]]&gt;3),"Dentro del presupuesto","No considerar")</f>
        <v>No considerar</v>
      </c>
      <c r="V6916" t="str">
        <f>VLOOKUP(AIRBNB[[#This Row],[HOST_ID]],Super_host[],5,FALSE)</f>
        <v>Host</v>
      </c>
    </row>
    <row r="6917" spans="1:22">
      <c r="A6917" s="4">
        <v>732624</v>
      </c>
      <c r="B6917" t="s">
        <v>6420</v>
      </c>
      <c r="C6917" s="4">
        <v>3813161</v>
      </c>
      <c r="D6917" t="s">
        <v>6421</v>
      </c>
      <c r="E6917" t="s">
        <v>6422</v>
      </c>
      <c r="F6917" s="4">
        <v>10027</v>
      </c>
      <c r="G6917" s="13" t="s">
        <v>124</v>
      </c>
      <c r="H6917" s="13" t="s">
        <v>148</v>
      </c>
      <c r="I6917" s="1">
        <v>4081908</v>
      </c>
      <c r="J6917" s="1">
        <v>-7394776</v>
      </c>
      <c r="K6917" t="s">
        <v>40</v>
      </c>
      <c r="L6917" s="20">
        <v>26</v>
      </c>
      <c r="M6917" s="4">
        <v>1</v>
      </c>
      <c r="N6917" s="4">
        <v>327</v>
      </c>
      <c r="O6917" s="2">
        <v>43645</v>
      </c>
      <c r="P6917" s="3">
        <v>4.01</v>
      </c>
      <c r="Q6917" s="4">
        <v>1</v>
      </c>
      <c r="R6917" s="3">
        <v>5.6</v>
      </c>
      <c r="S69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7" t="str">
        <f>IF(AIRBNB[[#This Row],[RUIDO(dB)]]&lt;=4,"Silencioso",IF(AIRBNB[[#This Row],[RUIDO(dB)]]&lt;=5.5,"Poco Ruidoso","Ruidoso"))</f>
        <v>Ruidoso</v>
      </c>
      <c r="U6917" t="str">
        <f>IF(AND(AIRBNB[[#This Row],[PRECIO]]&lt;50,AIRBNB[[#This Row],[MIN_NOCHES]]&gt;3),"Dentro del presupuesto","No considerar")</f>
        <v>No considerar</v>
      </c>
      <c r="V6917" t="str">
        <f>VLOOKUP(AIRBNB[[#This Row],[HOST_ID]],Super_host[],5,FALSE)</f>
        <v>Host</v>
      </c>
    </row>
    <row r="6918" spans="1:22">
      <c r="A6918" s="4">
        <v>773041</v>
      </c>
      <c r="B6918" t="s">
        <v>16588</v>
      </c>
      <c r="C6918" s="4">
        <v>3684360</v>
      </c>
      <c r="D6918" t="s">
        <v>16586</v>
      </c>
      <c r="E6918" t="s">
        <v>16589</v>
      </c>
      <c r="F6918" s="4">
        <v>10467</v>
      </c>
      <c r="G6918" s="13" t="s">
        <v>16360</v>
      </c>
      <c r="H6918" s="13" t="s">
        <v>16364</v>
      </c>
      <c r="I6918" s="1">
        <v>4085914</v>
      </c>
      <c r="J6918" s="1">
        <v>-7386979</v>
      </c>
      <c r="K6918" t="s">
        <v>40</v>
      </c>
      <c r="L6918" s="20">
        <v>26</v>
      </c>
      <c r="M6918" s="4">
        <v>1</v>
      </c>
      <c r="N6918" s="4">
        <v>187</v>
      </c>
      <c r="O6918" s="2">
        <v>43639</v>
      </c>
      <c r="P6918" s="3">
        <v>2.34</v>
      </c>
      <c r="Q6918" s="4">
        <v>5</v>
      </c>
      <c r="R6918" s="3">
        <v>7.84</v>
      </c>
      <c r="S69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8" t="str">
        <f>IF(AIRBNB[[#This Row],[RUIDO(dB)]]&lt;=4,"Silencioso",IF(AIRBNB[[#This Row],[RUIDO(dB)]]&lt;=5.5,"Poco Ruidoso","Ruidoso"))</f>
        <v>Ruidoso</v>
      </c>
      <c r="U6918" t="str">
        <f>IF(AND(AIRBNB[[#This Row],[PRECIO]]&lt;50,AIRBNB[[#This Row],[MIN_NOCHES]]&gt;3),"Dentro del presupuesto","No considerar")</f>
        <v>No considerar</v>
      </c>
      <c r="V6918" t="str">
        <f>VLOOKUP(AIRBNB[[#This Row],[HOST_ID]],Super_host[],5,FALSE)</f>
        <v>Host</v>
      </c>
    </row>
    <row r="6919" spans="1:22">
      <c r="A6919" s="4">
        <v>455801</v>
      </c>
      <c r="B6919" t="s">
        <v>5159</v>
      </c>
      <c r="C6919" s="4">
        <v>2265770</v>
      </c>
      <c r="D6919" t="s">
        <v>5013</v>
      </c>
      <c r="E6919" t="s">
        <v>5160</v>
      </c>
      <c r="F6919" s="4">
        <v>10026</v>
      </c>
      <c r="G6919" s="13" t="s">
        <v>124</v>
      </c>
      <c r="H6919" s="13" t="s">
        <v>148</v>
      </c>
      <c r="I6919" s="1">
        <v>4080533</v>
      </c>
      <c r="J6919" s="1">
        <v>-7395204</v>
      </c>
      <c r="K6919" t="s">
        <v>40</v>
      </c>
      <c r="L6919" s="20">
        <v>26</v>
      </c>
      <c r="M6919" s="4">
        <v>4</v>
      </c>
      <c r="N6919" s="4">
        <v>109</v>
      </c>
      <c r="O6919" s="2">
        <v>43362</v>
      </c>
      <c r="P6919" s="3">
        <v>1.25</v>
      </c>
      <c r="Q6919" s="4">
        <v>1</v>
      </c>
      <c r="R6919" s="3">
        <v>5.6</v>
      </c>
      <c r="S69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19" t="str">
        <f>IF(AIRBNB[[#This Row],[RUIDO(dB)]]&lt;=4,"Silencioso",IF(AIRBNB[[#This Row],[RUIDO(dB)]]&lt;=5.5,"Poco Ruidoso","Ruidoso"))</f>
        <v>Ruidoso</v>
      </c>
      <c r="U6919" t="str">
        <f>IF(AND(AIRBNB[[#This Row],[PRECIO]]&lt;50,AIRBNB[[#This Row],[MIN_NOCHES]]&gt;3),"Dentro del presupuesto","No considerar")</f>
        <v>Dentro del presupuesto</v>
      </c>
      <c r="V6919" t="str">
        <f>VLOOKUP(AIRBNB[[#This Row],[HOST_ID]],Super_host[],5,FALSE)</f>
        <v>Host</v>
      </c>
    </row>
    <row r="6920" spans="1:22">
      <c r="A6920" s="4">
        <v>56859</v>
      </c>
      <c r="B6920" t="s">
        <v>5595</v>
      </c>
      <c r="C6920" s="4">
        <v>256161</v>
      </c>
      <c r="D6920" t="s">
        <v>5090</v>
      </c>
      <c r="E6920" t="s">
        <v>5596</v>
      </c>
      <c r="F6920" s="4">
        <v>10027</v>
      </c>
      <c r="G6920" s="13" t="s">
        <v>124</v>
      </c>
      <c r="H6920" s="13" t="s">
        <v>148</v>
      </c>
      <c r="I6920" s="1">
        <v>4081219</v>
      </c>
      <c r="J6920" s="1">
        <v>-7394499</v>
      </c>
      <c r="K6920" t="s">
        <v>40</v>
      </c>
      <c r="L6920" s="20">
        <v>26</v>
      </c>
      <c r="M6920" s="4">
        <v>1</v>
      </c>
      <c r="N6920" s="4">
        <v>192</v>
      </c>
      <c r="O6920" s="2">
        <v>43619</v>
      </c>
      <c r="P6920" s="3">
        <v>1.84</v>
      </c>
      <c r="Q6920" s="4">
        <v>1</v>
      </c>
      <c r="R6920" s="3">
        <v>5.6</v>
      </c>
      <c r="S69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0" t="str">
        <f>IF(AIRBNB[[#This Row],[RUIDO(dB)]]&lt;=4,"Silencioso",IF(AIRBNB[[#This Row],[RUIDO(dB)]]&lt;=5.5,"Poco Ruidoso","Ruidoso"))</f>
        <v>Ruidoso</v>
      </c>
      <c r="U6920" t="str">
        <f>IF(AND(AIRBNB[[#This Row],[PRECIO]]&lt;50,AIRBNB[[#This Row],[MIN_NOCHES]]&gt;3),"Dentro del presupuesto","No considerar")</f>
        <v>No considerar</v>
      </c>
      <c r="V6920" t="str">
        <f>VLOOKUP(AIRBNB[[#This Row],[HOST_ID]],Super_host[],5,FALSE)</f>
        <v>Host</v>
      </c>
    </row>
    <row r="6921" spans="1:22">
      <c r="A6921" s="4">
        <v>6731373</v>
      </c>
      <c r="B6921" t="s">
        <v>11731</v>
      </c>
      <c r="C6921" s="4">
        <v>35086035</v>
      </c>
      <c r="D6921" t="s">
        <v>11732</v>
      </c>
      <c r="E6921" t="s">
        <v>11733</v>
      </c>
      <c r="F6921" s="4">
        <v>11213</v>
      </c>
      <c r="G6921" s="13" t="s">
        <v>4662</v>
      </c>
      <c r="H6921" s="13" t="s">
        <v>9252</v>
      </c>
      <c r="I6921" s="1">
        <v>4066913</v>
      </c>
      <c r="J6921" s="1">
        <v>-7393199</v>
      </c>
      <c r="K6921" t="s">
        <v>40</v>
      </c>
      <c r="L6921" s="20">
        <v>25</v>
      </c>
      <c r="M6921" s="4">
        <v>2</v>
      </c>
      <c r="N6921" s="4">
        <v>5</v>
      </c>
      <c r="O6921" s="2">
        <v>43465</v>
      </c>
      <c r="P6921" s="3">
        <v>0.27</v>
      </c>
      <c r="Q6921" s="4">
        <v>1</v>
      </c>
      <c r="R6921" s="3">
        <v>6.9</v>
      </c>
      <c r="S69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1" t="str">
        <f>IF(AIRBNB[[#This Row],[RUIDO(dB)]]&lt;=4,"Silencioso",IF(AIRBNB[[#This Row],[RUIDO(dB)]]&lt;=5.5,"Poco Ruidoso","Ruidoso"))</f>
        <v>Ruidoso</v>
      </c>
      <c r="U6921" t="str">
        <f>IF(AND(AIRBNB[[#This Row],[PRECIO]]&lt;50,AIRBNB[[#This Row],[MIN_NOCHES]]&gt;3),"Dentro del presupuesto","No considerar")</f>
        <v>No considerar</v>
      </c>
      <c r="V6921" t="str">
        <f>VLOOKUP(AIRBNB[[#This Row],[HOST_ID]],Super_host[],5,FALSE)</f>
        <v>Host</v>
      </c>
    </row>
    <row r="6922" spans="1:22">
      <c r="A6922" s="4">
        <v>5066963</v>
      </c>
      <c r="B6922" t="s">
        <v>15405</v>
      </c>
      <c r="C6922" s="4">
        <v>26164700</v>
      </c>
      <c r="D6922" t="s">
        <v>973</v>
      </c>
      <c r="E6922" t="s">
        <v>15406</v>
      </c>
      <c r="F6922" s="4">
        <v>11237</v>
      </c>
      <c r="G6922" s="13" t="s">
        <v>4662</v>
      </c>
      <c r="H6922" s="13" t="s">
        <v>9274</v>
      </c>
      <c r="I6922" s="1">
        <v>4069709</v>
      </c>
      <c r="J6922" s="1">
        <v>-7391003</v>
      </c>
      <c r="K6922" t="s">
        <v>40</v>
      </c>
      <c r="L6922" s="20">
        <v>25</v>
      </c>
      <c r="M6922" s="4">
        <v>1</v>
      </c>
      <c r="N6922" s="4">
        <v>0</v>
      </c>
      <c r="O6922" s="2">
        <v>42465</v>
      </c>
      <c r="P6922" s="3">
        <v>0.02</v>
      </c>
      <c r="Q6922" s="4">
        <v>1</v>
      </c>
      <c r="R6922" s="3">
        <v>6.9</v>
      </c>
      <c r="S69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2" t="str">
        <f>IF(AIRBNB[[#This Row],[RUIDO(dB)]]&lt;=4,"Silencioso",IF(AIRBNB[[#This Row],[RUIDO(dB)]]&lt;=5.5,"Poco Ruidoso","Ruidoso"))</f>
        <v>Ruidoso</v>
      </c>
      <c r="U6922" t="str">
        <f>IF(AND(AIRBNB[[#This Row],[PRECIO]]&lt;50,AIRBNB[[#This Row],[MIN_NOCHES]]&gt;3),"Dentro del presupuesto","No considerar")</f>
        <v>No considerar</v>
      </c>
      <c r="V6922" t="str">
        <f>VLOOKUP(AIRBNB[[#This Row],[HOST_ID]],Super_host[],5,FALSE)</f>
        <v>Host</v>
      </c>
    </row>
    <row r="6923" spans="1:22">
      <c r="A6923" s="4">
        <v>5036659</v>
      </c>
      <c r="B6923" t="s">
        <v>13153</v>
      </c>
      <c r="C6923" s="4">
        <v>25999700</v>
      </c>
      <c r="D6923" t="s">
        <v>481</v>
      </c>
      <c r="E6923" t="s">
        <v>13154</v>
      </c>
      <c r="F6923" s="4">
        <v>11238</v>
      </c>
      <c r="G6923" s="13" t="s">
        <v>4662</v>
      </c>
      <c r="H6923" s="13" t="s">
        <v>9252</v>
      </c>
      <c r="I6923" s="1">
        <v>4067615</v>
      </c>
      <c r="J6923" s="1">
        <v>-7395776</v>
      </c>
      <c r="K6923" t="s">
        <v>40</v>
      </c>
      <c r="L6923" s="20">
        <v>25</v>
      </c>
      <c r="M6923" s="4">
        <v>14</v>
      </c>
      <c r="N6923" s="4">
        <v>43</v>
      </c>
      <c r="O6923" s="2">
        <v>43638</v>
      </c>
      <c r="P6923" s="3">
        <v>0.8</v>
      </c>
      <c r="Q6923" s="4">
        <v>1</v>
      </c>
      <c r="R6923" s="3">
        <v>6.9</v>
      </c>
      <c r="S69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3" t="str">
        <f>IF(AIRBNB[[#This Row],[RUIDO(dB)]]&lt;=4,"Silencioso",IF(AIRBNB[[#This Row],[RUIDO(dB)]]&lt;=5.5,"Poco Ruidoso","Ruidoso"))</f>
        <v>Ruidoso</v>
      </c>
      <c r="U6923" t="str">
        <f>IF(AND(AIRBNB[[#This Row],[PRECIO]]&lt;50,AIRBNB[[#This Row],[MIN_NOCHES]]&gt;3),"Dentro del presupuesto","No considerar")</f>
        <v>Dentro del presupuesto</v>
      </c>
      <c r="V6923" t="str">
        <f>VLOOKUP(AIRBNB[[#This Row],[HOST_ID]],Super_host[],5,FALSE)</f>
        <v>Host</v>
      </c>
    </row>
    <row r="6924" spans="1:22">
      <c r="A6924" s="4">
        <v>4995739</v>
      </c>
      <c r="B6924" t="s">
        <v>13192</v>
      </c>
      <c r="C6924" s="4">
        <v>25757883</v>
      </c>
      <c r="D6924" t="s">
        <v>13193</v>
      </c>
      <c r="E6924" t="s">
        <v>13194</v>
      </c>
      <c r="F6924" s="4">
        <v>11237</v>
      </c>
      <c r="G6924" s="13" t="s">
        <v>4662</v>
      </c>
      <c r="H6924" s="13" t="s">
        <v>9274</v>
      </c>
      <c r="I6924" s="1">
        <v>4070213</v>
      </c>
      <c r="J6924" s="1">
        <v>-7391472</v>
      </c>
      <c r="K6924" t="s">
        <v>40</v>
      </c>
      <c r="L6924" s="20">
        <v>25</v>
      </c>
      <c r="M6924" s="4">
        <v>1</v>
      </c>
      <c r="N6924" s="4">
        <v>43</v>
      </c>
      <c r="O6924" s="2">
        <v>43423</v>
      </c>
      <c r="P6924" s="3">
        <v>0.82</v>
      </c>
      <c r="Q6924" s="4">
        <v>1</v>
      </c>
      <c r="R6924" s="3">
        <v>6.9</v>
      </c>
      <c r="S69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4" t="str">
        <f>IF(AIRBNB[[#This Row],[RUIDO(dB)]]&lt;=4,"Silencioso",IF(AIRBNB[[#This Row],[RUIDO(dB)]]&lt;=5.5,"Poco Ruidoso","Ruidoso"))</f>
        <v>Ruidoso</v>
      </c>
      <c r="U6924" t="str">
        <f>IF(AND(AIRBNB[[#This Row],[PRECIO]]&lt;50,AIRBNB[[#This Row],[MIN_NOCHES]]&gt;3),"Dentro del presupuesto","No considerar")</f>
        <v>No considerar</v>
      </c>
      <c r="V6924" t="str">
        <f>VLOOKUP(AIRBNB[[#This Row],[HOST_ID]],Super_host[],5,FALSE)</f>
        <v>Host</v>
      </c>
    </row>
    <row r="6925" spans="1:22">
      <c r="A6925" s="4">
        <v>4824808</v>
      </c>
      <c r="B6925" t="s">
        <v>15443</v>
      </c>
      <c r="C6925" s="4">
        <v>24844547</v>
      </c>
      <c r="D6925" t="s">
        <v>4919</v>
      </c>
      <c r="E6925" t="s">
        <v>15444</v>
      </c>
      <c r="F6925" s="4">
        <v>11225</v>
      </c>
      <c r="G6925" s="13" t="s">
        <v>4662</v>
      </c>
      <c r="H6925" s="13" t="s">
        <v>9252</v>
      </c>
      <c r="I6925" s="1">
        <v>4066934</v>
      </c>
      <c r="J6925" s="1">
        <v>-7394976</v>
      </c>
      <c r="K6925" t="s">
        <v>40</v>
      </c>
      <c r="L6925" s="20">
        <v>25</v>
      </c>
      <c r="M6925" s="4">
        <v>1</v>
      </c>
      <c r="N6925" s="4">
        <v>0</v>
      </c>
      <c r="O6925" s="2">
        <v>43638</v>
      </c>
      <c r="P6925" s="3">
        <v>0.06</v>
      </c>
      <c r="Q6925" s="4">
        <v>1</v>
      </c>
      <c r="R6925" s="3">
        <v>6.9</v>
      </c>
      <c r="S69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5" t="str">
        <f>IF(AIRBNB[[#This Row],[RUIDO(dB)]]&lt;=4,"Silencioso",IF(AIRBNB[[#This Row],[RUIDO(dB)]]&lt;=5.5,"Poco Ruidoso","Ruidoso"))</f>
        <v>Ruidoso</v>
      </c>
      <c r="U6925" t="str">
        <f>IF(AND(AIRBNB[[#This Row],[PRECIO]]&lt;50,AIRBNB[[#This Row],[MIN_NOCHES]]&gt;3),"Dentro del presupuesto","No considerar")</f>
        <v>No considerar</v>
      </c>
      <c r="V6925" t="str">
        <f>VLOOKUP(AIRBNB[[#This Row],[HOST_ID]],Super_host[],5,FALSE)</f>
        <v>Host</v>
      </c>
    </row>
    <row r="6926" spans="1:22">
      <c r="A6926" s="4">
        <v>4701749</v>
      </c>
      <c r="B6926" t="s">
        <v>12331</v>
      </c>
      <c r="C6926" s="4">
        <v>24304871</v>
      </c>
      <c r="D6926" t="s">
        <v>544</v>
      </c>
      <c r="E6926" t="s">
        <v>12332</v>
      </c>
      <c r="F6926" s="4">
        <v>11226</v>
      </c>
      <c r="G6926" s="13" t="s">
        <v>4662</v>
      </c>
      <c r="H6926" s="13" t="s">
        <v>9427</v>
      </c>
      <c r="I6926" s="1">
        <v>406536</v>
      </c>
      <c r="J6926" s="1">
        <v>-7395811</v>
      </c>
      <c r="K6926" t="s">
        <v>40</v>
      </c>
      <c r="L6926" s="20">
        <v>25</v>
      </c>
      <c r="M6926" s="4">
        <v>2</v>
      </c>
      <c r="N6926" s="4">
        <v>23</v>
      </c>
      <c r="O6926" s="2">
        <v>43556</v>
      </c>
      <c r="P6926" s="3">
        <v>0.42</v>
      </c>
      <c r="Q6926" s="4">
        <v>1</v>
      </c>
      <c r="R6926" s="3">
        <v>6.9</v>
      </c>
      <c r="S69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6" t="str">
        <f>IF(AIRBNB[[#This Row],[RUIDO(dB)]]&lt;=4,"Silencioso",IF(AIRBNB[[#This Row],[RUIDO(dB)]]&lt;=5.5,"Poco Ruidoso","Ruidoso"))</f>
        <v>Ruidoso</v>
      </c>
      <c r="U6926" t="str">
        <f>IF(AND(AIRBNB[[#This Row],[PRECIO]]&lt;50,AIRBNB[[#This Row],[MIN_NOCHES]]&gt;3),"Dentro del presupuesto","No considerar")</f>
        <v>No considerar</v>
      </c>
      <c r="V6926" t="str">
        <f>VLOOKUP(AIRBNB[[#This Row],[HOST_ID]],Super_host[],5,FALSE)</f>
        <v>Host</v>
      </c>
    </row>
    <row r="6927" spans="1:22">
      <c r="A6927" s="4">
        <v>5525510</v>
      </c>
      <c r="B6927" t="s">
        <v>5167</v>
      </c>
      <c r="C6927" s="4">
        <v>23086547</v>
      </c>
      <c r="D6927" t="s">
        <v>5168</v>
      </c>
      <c r="E6927" t="s">
        <v>5169</v>
      </c>
      <c r="F6927" s="4">
        <v>10013</v>
      </c>
      <c r="G6927" s="13" t="s">
        <v>124</v>
      </c>
      <c r="H6927" s="13" t="s">
        <v>409</v>
      </c>
      <c r="I6927" s="1">
        <v>4071705</v>
      </c>
      <c r="J6927" s="1">
        <v>-7399668</v>
      </c>
      <c r="K6927" t="s">
        <v>40</v>
      </c>
      <c r="L6927" s="20">
        <v>25</v>
      </c>
      <c r="M6927" s="4">
        <v>6</v>
      </c>
      <c r="N6927" s="4">
        <v>62</v>
      </c>
      <c r="O6927" s="2">
        <v>43639</v>
      </c>
      <c r="P6927" s="3">
        <v>1.27</v>
      </c>
      <c r="Q6927" s="4">
        <v>1</v>
      </c>
      <c r="R6927" s="3">
        <v>5.6</v>
      </c>
      <c r="S69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7" t="str">
        <f>IF(AIRBNB[[#This Row],[RUIDO(dB)]]&lt;=4,"Silencioso",IF(AIRBNB[[#This Row],[RUIDO(dB)]]&lt;=5.5,"Poco Ruidoso","Ruidoso"))</f>
        <v>Ruidoso</v>
      </c>
      <c r="U6927" t="str">
        <f>IF(AND(AIRBNB[[#This Row],[PRECIO]]&lt;50,AIRBNB[[#This Row],[MIN_NOCHES]]&gt;3),"Dentro del presupuesto","No considerar")</f>
        <v>Dentro del presupuesto</v>
      </c>
      <c r="V6927" t="str">
        <f>VLOOKUP(AIRBNB[[#This Row],[HOST_ID]],Super_host[],5,FALSE)</f>
        <v>Host</v>
      </c>
    </row>
    <row r="6928" spans="1:22">
      <c r="A6928" s="4">
        <v>4399721</v>
      </c>
      <c r="B6928" t="s">
        <v>10651</v>
      </c>
      <c r="C6928" s="4">
        <v>22840018</v>
      </c>
      <c r="D6928" t="s">
        <v>851</v>
      </c>
      <c r="E6928" t="s">
        <v>10652</v>
      </c>
      <c r="F6928" s="4">
        <v>11238</v>
      </c>
      <c r="G6928" s="13" t="s">
        <v>4662</v>
      </c>
      <c r="H6928" s="13" t="s">
        <v>9252</v>
      </c>
      <c r="I6928" s="1">
        <v>4067828</v>
      </c>
      <c r="J6928" s="1">
        <v>-7396228</v>
      </c>
      <c r="K6928" t="s">
        <v>40</v>
      </c>
      <c r="L6928" s="20">
        <v>25</v>
      </c>
      <c r="M6928" s="4">
        <v>1</v>
      </c>
      <c r="N6928" s="4">
        <v>4</v>
      </c>
      <c r="O6928" s="2">
        <v>43549</v>
      </c>
      <c r="P6928" s="3">
        <v>0.11</v>
      </c>
      <c r="Q6928" s="4">
        <v>1</v>
      </c>
      <c r="R6928" s="3">
        <v>6.9</v>
      </c>
      <c r="S69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8" t="str">
        <f>IF(AIRBNB[[#This Row],[RUIDO(dB)]]&lt;=4,"Silencioso",IF(AIRBNB[[#This Row],[RUIDO(dB)]]&lt;=5.5,"Poco Ruidoso","Ruidoso"))</f>
        <v>Ruidoso</v>
      </c>
      <c r="U6928" t="str">
        <f>IF(AND(AIRBNB[[#This Row],[PRECIO]]&lt;50,AIRBNB[[#This Row],[MIN_NOCHES]]&gt;3),"Dentro del presupuesto","No considerar")</f>
        <v>No considerar</v>
      </c>
      <c r="V6928" t="str">
        <f>VLOOKUP(AIRBNB[[#This Row],[HOST_ID]],Super_host[],5,FALSE)</f>
        <v>Host</v>
      </c>
    </row>
    <row r="6929" spans="1:22">
      <c r="A6929" s="4">
        <v>3737180</v>
      </c>
      <c r="B6929" t="s">
        <v>15559</v>
      </c>
      <c r="C6929" s="4">
        <v>19107278</v>
      </c>
      <c r="D6929" t="s">
        <v>2130</v>
      </c>
      <c r="E6929" t="s">
        <v>15560</v>
      </c>
      <c r="F6929" s="4">
        <v>11237</v>
      </c>
      <c r="G6929" s="13" t="s">
        <v>4662</v>
      </c>
      <c r="H6929" s="13" t="s">
        <v>9274</v>
      </c>
      <c r="I6929" s="1">
        <v>4070033</v>
      </c>
      <c r="J6929" s="1">
        <v>-7391197</v>
      </c>
      <c r="K6929" t="s">
        <v>40</v>
      </c>
      <c r="L6929" s="20">
        <v>25</v>
      </c>
      <c r="M6929" s="4">
        <v>5</v>
      </c>
      <c r="N6929" s="4">
        <v>0</v>
      </c>
      <c r="O6929" s="2">
        <v>43474</v>
      </c>
      <c r="P6929" s="3">
        <v>7.0000000000000007E-2</v>
      </c>
      <c r="Q6929" s="4">
        <v>1</v>
      </c>
      <c r="R6929" s="3">
        <v>6.9</v>
      </c>
      <c r="S69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29" t="str">
        <f>IF(AIRBNB[[#This Row],[RUIDO(dB)]]&lt;=4,"Silencioso",IF(AIRBNB[[#This Row],[RUIDO(dB)]]&lt;=5.5,"Poco Ruidoso","Ruidoso"))</f>
        <v>Ruidoso</v>
      </c>
      <c r="U6929" t="str">
        <f>IF(AND(AIRBNB[[#This Row],[PRECIO]]&lt;50,AIRBNB[[#This Row],[MIN_NOCHES]]&gt;3),"Dentro del presupuesto","No considerar")</f>
        <v>Dentro del presupuesto</v>
      </c>
      <c r="V6929" t="str">
        <f>VLOOKUP(AIRBNB[[#This Row],[HOST_ID]],Super_host[],5,FALSE)</f>
        <v>Host</v>
      </c>
    </row>
    <row r="6930" spans="1:22">
      <c r="A6930" s="4">
        <v>3867293</v>
      </c>
      <c r="B6930" t="s">
        <v>10060</v>
      </c>
      <c r="C6930" s="4">
        <v>18260299</v>
      </c>
      <c r="D6930" t="s">
        <v>10061</v>
      </c>
      <c r="E6930" t="s">
        <v>10062</v>
      </c>
      <c r="F6930" s="4">
        <v>11237</v>
      </c>
      <c r="G6930" s="13" t="s">
        <v>4662</v>
      </c>
      <c r="H6930" s="13" t="s">
        <v>9274</v>
      </c>
      <c r="I6930" s="1">
        <v>4069349</v>
      </c>
      <c r="J6930" s="1">
        <v>-7390726</v>
      </c>
      <c r="K6930" t="s">
        <v>40</v>
      </c>
      <c r="L6930" s="20">
        <v>25</v>
      </c>
      <c r="M6930" s="4">
        <v>4</v>
      </c>
      <c r="N6930" s="4">
        <v>3</v>
      </c>
      <c r="O6930" s="2">
        <v>43474</v>
      </c>
      <c r="P6930" s="3">
        <v>0.06</v>
      </c>
      <c r="Q6930" s="4">
        <v>1</v>
      </c>
      <c r="R6930" s="3">
        <v>6.9</v>
      </c>
      <c r="S69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0" t="str">
        <f>IF(AIRBNB[[#This Row],[RUIDO(dB)]]&lt;=4,"Silencioso",IF(AIRBNB[[#This Row],[RUIDO(dB)]]&lt;=5.5,"Poco Ruidoso","Ruidoso"))</f>
        <v>Ruidoso</v>
      </c>
      <c r="U6930" t="str">
        <f>IF(AND(AIRBNB[[#This Row],[PRECIO]]&lt;50,AIRBNB[[#This Row],[MIN_NOCHES]]&gt;3),"Dentro del presupuesto","No considerar")</f>
        <v>Dentro del presupuesto</v>
      </c>
      <c r="V6930" t="str">
        <f>VLOOKUP(AIRBNB[[#This Row],[HOST_ID]],Super_host[],5,FALSE)</f>
        <v>Host</v>
      </c>
    </row>
    <row r="6931" spans="1:22">
      <c r="A6931" s="4">
        <v>3004563</v>
      </c>
      <c r="B6931" t="s">
        <v>13372</v>
      </c>
      <c r="C6931" s="4">
        <v>15303460</v>
      </c>
      <c r="D6931" t="s">
        <v>3754</v>
      </c>
      <c r="E6931" t="s">
        <v>13373</v>
      </c>
      <c r="F6931" s="4">
        <v>11226</v>
      </c>
      <c r="G6931" s="13" t="s">
        <v>4662</v>
      </c>
      <c r="H6931" s="13" t="s">
        <v>9481</v>
      </c>
      <c r="I6931" s="1">
        <v>4065595</v>
      </c>
      <c r="J6931" s="1">
        <v>-7395412</v>
      </c>
      <c r="K6931" t="s">
        <v>40</v>
      </c>
      <c r="L6931" s="20">
        <v>25</v>
      </c>
      <c r="M6931" s="4">
        <v>7</v>
      </c>
      <c r="N6931" s="4">
        <v>1</v>
      </c>
      <c r="O6931" s="2">
        <v>43624</v>
      </c>
      <c r="P6931" s="3">
        <v>0.94</v>
      </c>
      <c r="Q6931" s="4">
        <v>1</v>
      </c>
      <c r="R6931" s="3">
        <v>6.9</v>
      </c>
      <c r="S69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1" t="str">
        <f>IF(AIRBNB[[#This Row],[RUIDO(dB)]]&lt;=4,"Silencioso",IF(AIRBNB[[#This Row],[RUIDO(dB)]]&lt;=5.5,"Poco Ruidoso","Ruidoso"))</f>
        <v>Ruidoso</v>
      </c>
      <c r="U6931" t="str">
        <f>IF(AND(AIRBNB[[#This Row],[PRECIO]]&lt;50,AIRBNB[[#This Row],[MIN_NOCHES]]&gt;3),"Dentro del presupuesto","No considerar")</f>
        <v>Dentro del presupuesto</v>
      </c>
      <c r="V6931" t="str">
        <f>VLOOKUP(AIRBNB[[#This Row],[HOST_ID]],Super_host[],5,FALSE)</f>
        <v>Host</v>
      </c>
    </row>
    <row r="6932" spans="1:22">
      <c r="A6932" s="4">
        <v>2686412</v>
      </c>
      <c r="B6932" t="s">
        <v>13628</v>
      </c>
      <c r="C6932" s="4">
        <v>13384586</v>
      </c>
      <c r="D6932" t="s">
        <v>4457</v>
      </c>
      <c r="E6932" t="s">
        <v>13629</v>
      </c>
      <c r="F6932" s="4">
        <v>11238</v>
      </c>
      <c r="G6932" s="13" t="s">
        <v>4662</v>
      </c>
      <c r="H6932" s="13" t="s">
        <v>9387</v>
      </c>
      <c r="I6932" s="1">
        <v>4068274</v>
      </c>
      <c r="J6932" s="1">
        <v>-7396487</v>
      </c>
      <c r="K6932" t="s">
        <v>40</v>
      </c>
      <c r="L6932" s="20">
        <v>25</v>
      </c>
      <c r="M6932" s="4">
        <v>3</v>
      </c>
      <c r="N6932" s="4">
        <v>74</v>
      </c>
      <c r="O6932" s="2">
        <v>43633</v>
      </c>
      <c r="P6932" s="3">
        <v>1.1599999999999999</v>
      </c>
      <c r="Q6932" s="4">
        <v>1</v>
      </c>
      <c r="R6932" s="3">
        <v>6.9</v>
      </c>
      <c r="S69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2" t="str">
        <f>IF(AIRBNB[[#This Row],[RUIDO(dB)]]&lt;=4,"Silencioso",IF(AIRBNB[[#This Row],[RUIDO(dB)]]&lt;=5.5,"Poco Ruidoso","Ruidoso"))</f>
        <v>Ruidoso</v>
      </c>
      <c r="U6932" t="str">
        <f>IF(AND(AIRBNB[[#This Row],[PRECIO]]&lt;50,AIRBNB[[#This Row],[MIN_NOCHES]]&gt;3),"Dentro del presupuesto","No considerar")</f>
        <v>No considerar</v>
      </c>
      <c r="V6932" t="str">
        <f>VLOOKUP(AIRBNB[[#This Row],[HOST_ID]],Super_host[],5,FALSE)</f>
        <v>Host</v>
      </c>
    </row>
    <row r="6933" spans="1:22">
      <c r="A6933" s="4">
        <v>4093591</v>
      </c>
      <c r="B6933" t="s">
        <v>10936</v>
      </c>
      <c r="C6933" s="4">
        <v>11090576</v>
      </c>
      <c r="D6933" t="s">
        <v>839</v>
      </c>
      <c r="E6933" t="s">
        <v>10937</v>
      </c>
      <c r="F6933" s="4">
        <v>11207</v>
      </c>
      <c r="G6933" s="13" t="s">
        <v>4662</v>
      </c>
      <c r="H6933" s="13" t="s">
        <v>9274</v>
      </c>
      <c r="I6933" s="1">
        <v>4069216</v>
      </c>
      <c r="J6933" s="1">
        <v>-7390859</v>
      </c>
      <c r="K6933" t="s">
        <v>40</v>
      </c>
      <c r="L6933" s="20">
        <v>25</v>
      </c>
      <c r="M6933" s="4">
        <v>1</v>
      </c>
      <c r="N6933" s="4">
        <v>8</v>
      </c>
      <c r="O6933" s="2">
        <v>42019</v>
      </c>
      <c r="P6933" s="3">
        <v>0.14000000000000001</v>
      </c>
      <c r="Q6933" s="4">
        <v>1</v>
      </c>
      <c r="R6933" s="3">
        <v>6.9</v>
      </c>
      <c r="S69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3" t="str">
        <f>IF(AIRBNB[[#This Row],[RUIDO(dB)]]&lt;=4,"Silencioso",IF(AIRBNB[[#This Row],[RUIDO(dB)]]&lt;=5.5,"Poco Ruidoso","Ruidoso"))</f>
        <v>Ruidoso</v>
      </c>
      <c r="U6933" t="str">
        <f>IF(AND(AIRBNB[[#This Row],[PRECIO]]&lt;50,AIRBNB[[#This Row],[MIN_NOCHES]]&gt;3),"Dentro del presupuesto","No considerar")</f>
        <v>No considerar</v>
      </c>
      <c r="V6933" t="str">
        <f>VLOOKUP(AIRBNB[[#This Row],[HOST_ID]],Super_host[],5,FALSE)</f>
        <v>Host</v>
      </c>
    </row>
    <row r="6934" spans="1:22">
      <c r="A6934" s="4">
        <v>2115784</v>
      </c>
      <c r="B6934" t="s">
        <v>10076</v>
      </c>
      <c r="C6934" s="4">
        <v>10787148</v>
      </c>
      <c r="D6934" t="s">
        <v>442</v>
      </c>
      <c r="E6934" t="s">
        <v>10077</v>
      </c>
      <c r="F6934" s="4">
        <v>11226</v>
      </c>
      <c r="G6934" s="13" t="s">
        <v>4662</v>
      </c>
      <c r="H6934" s="13" t="s">
        <v>9427</v>
      </c>
      <c r="I6934" s="1">
        <v>4064759</v>
      </c>
      <c r="J6934" s="1">
        <v>-7396173</v>
      </c>
      <c r="K6934" t="s">
        <v>5</v>
      </c>
      <c r="L6934" s="20">
        <v>25</v>
      </c>
      <c r="M6934" s="4">
        <v>10</v>
      </c>
      <c r="N6934" s="4">
        <v>4</v>
      </c>
      <c r="O6934" s="2">
        <v>41833</v>
      </c>
      <c r="P6934" s="3">
        <v>0.06</v>
      </c>
      <c r="Q6934" s="4">
        <v>1</v>
      </c>
      <c r="R6934" s="3">
        <v>6.9</v>
      </c>
      <c r="S69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4" t="str">
        <f>IF(AIRBNB[[#This Row],[RUIDO(dB)]]&lt;=4,"Silencioso",IF(AIRBNB[[#This Row],[RUIDO(dB)]]&lt;=5.5,"Poco Ruidoso","Ruidoso"))</f>
        <v>Ruidoso</v>
      </c>
      <c r="U6934" t="str">
        <f>IF(AND(AIRBNB[[#This Row],[PRECIO]]&lt;50,AIRBNB[[#This Row],[MIN_NOCHES]]&gt;3),"Dentro del presupuesto","No considerar")</f>
        <v>Dentro del presupuesto</v>
      </c>
      <c r="V6934" t="str">
        <f>VLOOKUP(AIRBNB[[#This Row],[HOST_ID]],Super_host[],5,FALSE)</f>
        <v>Host</v>
      </c>
    </row>
    <row r="6935" spans="1:22">
      <c r="A6935" s="4">
        <v>1891274</v>
      </c>
      <c r="B6935" t="s">
        <v>10787</v>
      </c>
      <c r="C6935" s="4">
        <v>9832158</v>
      </c>
      <c r="D6935" t="s">
        <v>233</v>
      </c>
      <c r="E6935" t="s">
        <v>10788</v>
      </c>
      <c r="F6935" s="4">
        <v>11238</v>
      </c>
      <c r="G6935" s="13" t="s">
        <v>4662</v>
      </c>
      <c r="H6935" s="13" t="s">
        <v>9230</v>
      </c>
      <c r="I6935" s="1">
        <v>4068442</v>
      </c>
      <c r="J6935" s="1">
        <v>-7395639</v>
      </c>
      <c r="K6935" t="s">
        <v>40</v>
      </c>
      <c r="L6935" s="20">
        <v>25</v>
      </c>
      <c r="M6935" s="4">
        <v>2</v>
      </c>
      <c r="N6935" s="4">
        <v>6</v>
      </c>
      <c r="O6935" s="2">
        <v>43032</v>
      </c>
      <c r="P6935" s="3">
        <v>0.12</v>
      </c>
      <c r="Q6935" s="4">
        <v>1</v>
      </c>
      <c r="R6935" s="3">
        <v>6.9</v>
      </c>
      <c r="S69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5" t="str">
        <f>IF(AIRBNB[[#This Row],[RUIDO(dB)]]&lt;=4,"Silencioso",IF(AIRBNB[[#This Row],[RUIDO(dB)]]&lt;=5.5,"Poco Ruidoso","Ruidoso"))</f>
        <v>Ruidoso</v>
      </c>
      <c r="U6935" t="str">
        <f>IF(AND(AIRBNB[[#This Row],[PRECIO]]&lt;50,AIRBNB[[#This Row],[MIN_NOCHES]]&gt;3),"Dentro del presupuesto","No considerar")</f>
        <v>No considerar</v>
      </c>
      <c r="V6935" t="str">
        <f>VLOOKUP(AIRBNB[[#This Row],[HOST_ID]],Super_host[],5,FALSE)</f>
        <v>Host</v>
      </c>
    </row>
    <row r="6936" spans="1:22">
      <c r="A6936" s="4">
        <v>4720783</v>
      </c>
      <c r="B6936" t="s">
        <v>11853</v>
      </c>
      <c r="C6936" s="4">
        <v>9288052</v>
      </c>
      <c r="D6936" t="s">
        <v>122</v>
      </c>
      <c r="E6936" t="s">
        <v>11854</v>
      </c>
      <c r="F6936" s="4">
        <v>11238</v>
      </c>
      <c r="G6936" s="13" t="s">
        <v>4662</v>
      </c>
      <c r="H6936" s="13" t="s">
        <v>9387</v>
      </c>
      <c r="I6936" s="1">
        <v>4068563</v>
      </c>
      <c r="J6936" s="1">
        <v>-7395956</v>
      </c>
      <c r="K6936" t="s">
        <v>40</v>
      </c>
      <c r="L6936" s="20">
        <v>25</v>
      </c>
      <c r="M6936" s="4">
        <v>2</v>
      </c>
      <c r="N6936" s="4">
        <v>15</v>
      </c>
      <c r="O6936" s="2">
        <v>43352</v>
      </c>
      <c r="P6936" s="3">
        <v>0.28999999999999998</v>
      </c>
      <c r="Q6936" s="4">
        <v>1</v>
      </c>
      <c r="R6936" s="3">
        <v>6.9</v>
      </c>
      <c r="S69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6" t="str">
        <f>IF(AIRBNB[[#This Row],[RUIDO(dB)]]&lt;=4,"Silencioso",IF(AIRBNB[[#This Row],[RUIDO(dB)]]&lt;=5.5,"Poco Ruidoso","Ruidoso"))</f>
        <v>Ruidoso</v>
      </c>
      <c r="U6936" t="str">
        <f>IF(AND(AIRBNB[[#This Row],[PRECIO]]&lt;50,AIRBNB[[#This Row],[MIN_NOCHES]]&gt;3),"Dentro del presupuesto","No considerar")</f>
        <v>No considerar</v>
      </c>
      <c r="V6936" t="str">
        <f>VLOOKUP(AIRBNB[[#This Row],[HOST_ID]],Super_host[],5,FALSE)</f>
        <v>Host</v>
      </c>
    </row>
    <row r="6937" spans="1:22">
      <c r="A6937" s="4">
        <v>3251638</v>
      </c>
      <c r="B6937" t="s">
        <v>15747</v>
      </c>
      <c r="C6937" s="4">
        <v>8243983</v>
      </c>
      <c r="D6937" t="s">
        <v>863</v>
      </c>
      <c r="E6937" t="s">
        <v>15748</v>
      </c>
      <c r="F6937" s="4">
        <v>11225</v>
      </c>
      <c r="G6937" s="13" t="s">
        <v>4662</v>
      </c>
      <c r="H6937" s="13" t="s">
        <v>9252</v>
      </c>
      <c r="I6937" s="1">
        <v>4066758</v>
      </c>
      <c r="J6937" s="1">
        <v>-7395033</v>
      </c>
      <c r="K6937" t="s">
        <v>40</v>
      </c>
      <c r="L6937" s="20">
        <v>25</v>
      </c>
      <c r="M6937" s="4">
        <v>1</v>
      </c>
      <c r="N6937" s="4">
        <v>0</v>
      </c>
      <c r="O6937" s="2">
        <v>43648</v>
      </c>
      <c r="P6937" s="3">
        <v>3.9</v>
      </c>
      <c r="Q6937" s="4">
        <v>1</v>
      </c>
      <c r="R6937" s="3">
        <v>6.9</v>
      </c>
      <c r="S69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7" t="str">
        <f>IF(AIRBNB[[#This Row],[RUIDO(dB)]]&lt;=4,"Silencioso",IF(AIRBNB[[#This Row],[RUIDO(dB)]]&lt;=5.5,"Poco Ruidoso","Ruidoso"))</f>
        <v>Ruidoso</v>
      </c>
      <c r="U6937" t="str">
        <f>IF(AND(AIRBNB[[#This Row],[PRECIO]]&lt;50,AIRBNB[[#This Row],[MIN_NOCHES]]&gt;3),"Dentro del presupuesto","No considerar")</f>
        <v>No considerar</v>
      </c>
      <c r="V6937" t="str">
        <f>VLOOKUP(AIRBNB[[#This Row],[HOST_ID]],Super_host[],5,FALSE)</f>
        <v>Host</v>
      </c>
    </row>
    <row r="6938" spans="1:22">
      <c r="A6938" s="4">
        <v>2305025</v>
      </c>
      <c r="B6938" t="s">
        <v>10217</v>
      </c>
      <c r="C6938" s="4">
        <v>7714918</v>
      </c>
      <c r="D6938" t="s">
        <v>10218</v>
      </c>
      <c r="E6938" t="s">
        <v>10219</v>
      </c>
      <c r="F6938" s="4">
        <v>11237</v>
      </c>
      <c r="G6938" s="13" t="s">
        <v>4662</v>
      </c>
      <c r="H6938" s="13" t="s">
        <v>9274</v>
      </c>
      <c r="I6938" s="1">
        <v>4070544</v>
      </c>
      <c r="J6938" s="1">
        <v>-7392192</v>
      </c>
      <c r="K6938" t="s">
        <v>40</v>
      </c>
      <c r="L6938" s="20">
        <v>25</v>
      </c>
      <c r="M6938" s="4">
        <v>4</v>
      </c>
      <c r="N6938" s="4">
        <v>4</v>
      </c>
      <c r="O6938" s="2">
        <v>42074</v>
      </c>
      <c r="P6938" s="3">
        <v>7.0000000000000007E-2</v>
      </c>
      <c r="Q6938" s="4">
        <v>1</v>
      </c>
      <c r="R6938" s="3">
        <v>6.9</v>
      </c>
      <c r="S69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8" t="str">
        <f>IF(AIRBNB[[#This Row],[RUIDO(dB)]]&lt;=4,"Silencioso",IF(AIRBNB[[#This Row],[RUIDO(dB)]]&lt;=5.5,"Poco Ruidoso","Ruidoso"))</f>
        <v>Ruidoso</v>
      </c>
      <c r="U6938" t="str">
        <f>IF(AND(AIRBNB[[#This Row],[PRECIO]]&lt;50,AIRBNB[[#This Row],[MIN_NOCHES]]&gt;3),"Dentro del presupuesto","No considerar")</f>
        <v>Dentro del presupuesto</v>
      </c>
      <c r="V6938" t="str">
        <f>VLOOKUP(AIRBNB[[#This Row],[HOST_ID]],Super_host[],5,FALSE)</f>
        <v>Host</v>
      </c>
    </row>
    <row r="6939" spans="1:22">
      <c r="A6939" s="4">
        <v>3591107</v>
      </c>
      <c r="B6939" t="s">
        <v>11930</v>
      </c>
      <c r="C6939" s="4">
        <v>6310115</v>
      </c>
      <c r="D6939" t="s">
        <v>11931</v>
      </c>
      <c r="E6939" t="s">
        <v>11932</v>
      </c>
      <c r="F6939" s="4">
        <v>11226</v>
      </c>
      <c r="G6939" s="13" t="s">
        <v>4662</v>
      </c>
      <c r="H6939" s="13" t="s">
        <v>9481</v>
      </c>
      <c r="I6939" s="1">
        <v>4065598</v>
      </c>
      <c r="J6939" s="1">
        <v>-7395512</v>
      </c>
      <c r="K6939" t="s">
        <v>40</v>
      </c>
      <c r="L6939" s="20">
        <v>25</v>
      </c>
      <c r="M6939" s="4">
        <v>1</v>
      </c>
      <c r="N6939" s="4">
        <v>12</v>
      </c>
      <c r="O6939" s="2">
        <v>43466</v>
      </c>
      <c r="P6939" s="3">
        <v>0.31</v>
      </c>
      <c r="Q6939" s="4">
        <v>1</v>
      </c>
      <c r="R6939" s="3">
        <v>6.9</v>
      </c>
      <c r="S69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39" t="str">
        <f>IF(AIRBNB[[#This Row],[RUIDO(dB)]]&lt;=4,"Silencioso",IF(AIRBNB[[#This Row],[RUIDO(dB)]]&lt;=5.5,"Poco Ruidoso","Ruidoso"))</f>
        <v>Ruidoso</v>
      </c>
      <c r="U6939" t="str">
        <f>IF(AND(AIRBNB[[#This Row],[PRECIO]]&lt;50,AIRBNB[[#This Row],[MIN_NOCHES]]&gt;3),"Dentro del presupuesto","No considerar")</f>
        <v>No considerar</v>
      </c>
      <c r="V6939" t="str">
        <f>VLOOKUP(AIRBNB[[#This Row],[HOST_ID]],Super_host[],5,FALSE)</f>
        <v>Host</v>
      </c>
    </row>
    <row r="6940" spans="1:22">
      <c r="A6940" s="4">
        <v>6743346</v>
      </c>
      <c r="B6940" t="s">
        <v>12572</v>
      </c>
      <c r="C6940" s="4">
        <v>5556571</v>
      </c>
      <c r="D6940" t="s">
        <v>764</v>
      </c>
      <c r="E6940" t="s">
        <v>12573</v>
      </c>
      <c r="F6940" s="4">
        <v>11206</v>
      </c>
      <c r="G6940" s="13" t="s">
        <v>4662</v>
      </c>
      <c r="H6940" s="13" t="s">
        <v>9218</v>
      </c>
      <c r="I6940" s="1">
        <v>4070645</v>
      </c>
      <c r="J6940" s="1">
        <v>-739379</v>
      </c>
      <c r="K6940" t="s">
        <v>268</v>
      </c>
      <c r="L6940" s="20">
        <v>25</v>
      </c>
      <c r="M6940" s="4">
        <v>1</v>
      </c>
      <c r="N6940" s="4">
        <v>25</v>
      </c>
      <c r="O6940" s="2">
        <v>43583</v>
      </c>
      <c r="P6940" s="3">
        <v>0.5</v>
      </c>
      <c r="Q6940" s="4">
        <v>1</v>
      </c>
      <c r="R6940" s="3">
        <v>6.9</v>
      </c>
      <c r="S69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0" t="str">
        <f>IF(AIRBNB[[#This Row],[RUIDO(dB)]]&lt;=4,"Silencioso",IF(AIRBNB[[#This Row],[RUIDO(dB)]]&lt;=5.5,"Poco Ruidoso","Ruidoso"))</f>
        <v>Ruidoso</v>
      </c>
      <c r="U6940" t="str">
        <f>IF(AND(AIRBNB[[#This Row],[PRECIO]]&lt;50,AIRBNB[[#This Row],[MIN_NOCHES]]&gt;3),"Dentro del presupuesto","No considerar")</f>
        <v>No considerar</v>
      </c>
      <c r="V6940" t="str">
        <f>VLOOKUP(AIRBNB[[#This Row],[HOST_ID]],Super_host[],5,FALSE)</f>
        <v>Host</v>
      </c>
    </row>
    <row r="6941" spans="1:22">
      <c r="A6941" s="4">
        <v>2431607</v>
      </c>
      <c r="B6941" t="s">
        <v>13693</v>
      </c>
      <c r="C6941" s="4">
        <v>4973668</v>
      </c>
      <c r="D6941" t="s">
        <v>1595</v>
      </c>
      <c r="E6941" t="s">
        <v>13694</v>
      </c>
      <c r="F6941" s="4">
        <v>11221</v>
      </c>
      <c r="G6941" s="13" t="s">
        <v>4662</v>
      </c>
      <c r="H6941" s="13" t="s">
        <v>9230</v>
      </c>
      <c r="I6941" s="1">
        <v>4068642</v>
      </c>
      <c r="J6941" s="1">
        <v>-739344</v>
      </c>
      <c r="K6941" t="s">
        <v>268</v>
      </c>
      <c r="L6941" s="20">
        <v>25</v>
      </c>
      <c r="M6941" s="4">
        <v>5</v>
      </c>
      <c r="N6941" s="4">
        <v>76</v>
      </c>
      <c r="O6941" s="2">
        <v>43622</v>
      </c>
      <c r="P6941" s="3">
        <v>1.22</v>
      </c>
      <c r="Q6941" s="4">
        <v>1</v>
      </c>
      <c r="R6941" s="3">
        <v>6.9</v>
      </c>
      <c r="S694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1" t="str">
        <f>IF(AIRBNB[[#This Row],[RUIDO(dB)]]&lt;=4,"Silencioso",IF(AIRBNB[[#This Row],[RUIDO(dB)]]&lt;=5.5,"Poco Ruidoso","Ruidoso"))</f>
        <v>Ruidoso</v>
      </c>
      <c r="U6941" t="str">
        <f>IF(AND(AIRBNB[[#This Row],[PRECIO]]&lt;50,AIRBNB[[#This Row],[MIN_NOCHES]]&gt;3),"Dentro del presupuesto","No considerar")</f>
        <v>Dentro del presupuesto</v>
      </c>
      <c r="V6941" t="str">
        <f>VLOOKUP(AIRBNB[[#This Row],[HOST_ID]],Super_host[],5,FALSE)</f>
        <v>Host</v>
      </c>
    </row>
    <row r="6942" spans="1:22">
      <c r="A6942" s="4">
        <v>2560559</v>
      </c>
      <c r="B6942" t="s">
        <v>9509</v>
      </c>
      <c r="C6942" s="4">
        <v>2766490</v>
      </c>
      <c r="D6942" t="s">
        <v>9510</v>
      </c>
      <c r="E6942" t="s">
        <v>9511</v>
      </c>
      <c r="F6942" s="4">
        <v>11238</v>
      </c>
      <c r="G6942" s="13" t="s">
        <v>4662</v>
      </c>
      <c r="H6942" s="13" t="s">
        <v>9252</v>
      </c>
      <c r="I6942" s="1">
        <v>4068027</v>
      </c>
      <c r="J6942" s="1">
        <v>-7396379</v>
      </c>
      <c r="K6942" t="s">
        <v>40</v>
      </c>
      <c r="L6942" s="20">
        <v>25</v>
      </c>
      <c r="M6942" s="4">
        <v>7</v>
      </c>
      <c r="N6942" s="4">
        <v>1</v>
      </c>
      <c r="O6942" s="2">
        <v>42372</v>
      </c>
      <c r="P6942" s="3">
        <v>0.02</v>
      </c>
      <c r="Q6942" s="4">
        <v>1</v>
      </c>
      <c r="R6942" s="3">
        <v>6.9</v>
      </c>
      <c r="S694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2" t="str">
        <f>IF(AIRBNB[[#This Row],[RUIDO(dB)]]&lt;=4,"Silencioso",IF(AIRBNB[[#This Row],[RUIDO(dB)]]&lt;=5.5,"Poco Ruidoso","Ruidoso"))</f>
        <v>Ruidoso</v>
      </c>
      <c r="U6942" t="str">
        <f>IF(AND(AIRBNB[[#This Row],[PRECIO]]&lt;50,AIRBNB[[#This Row],[MIN_NOCHES]]&gt;3),"Dentro del presupuesto","No considerar")</f>
        <v>Dentro del presupuesto</v>
      </c>
      <c r="V6942" t="str">
        <f>VLOOKUP(AIRBNB[[#This Row],[HOST_ID]],Super_host[],5,FALSE)</f>
        <v>Host</v>
      </c>
    </row>
    <row r="6943" spans="1:22">
      <c r="A6943" s="4">
        <v>3831962</v>
      </c>
      <c r="B6943" t="s">
        <v>15936</v>
      </c>
      <c r="C6943" s="4">
        <v>2236848</v>
      </c>
      <c r="D6943" t="s">
        <v>5348</v>
      </c>
      <c r="E6943" t="s">
        <v>15937</v>
      </c>
      <c r="F6943" s="4">
        <v>11226</v>
      </c>
      <c r="G6943" s="13" t="s">
        <v>4662</v>
      </c>
      <c r="H6943" s="13" t="s">
        <v>9427</v>
      </c>
      <c r="I6943" s="1">
        <v>4064699</v>
      </c>
      <c r="J6943" s="1">
        <v>-7396307</v>
      </c>
      <c r="K6943" t="s">
        <v>5</v>
      </c>
      <c r="L6943" s="20">
        <v>25</v>
      </c>
      <c r="M6943" s="4">
        <v>24</v>
      </c>
      <c r="N6943" s="4">
        <v>0</v>
      </c>
      <c r="O6943" s="2">
        <v>43470</v>
      </c>
      <c r="P6943" s="3">
        <v>0.39</v>
      </c>
      <c r="Q6943" s="4">
        <v>1</v>
      </c>
      <c r="R6943" s="3">
        <v>6.9</v>
      </c>
      <c r="S694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3" t="str">
        <f>IF(AIRBNB[[#This Row],[RUIDO(dB)]]&lt;=4,"Silencioso",IF(AIRBNB[[#This Row],[RUIDO(dB)]]&lt;=5.5,"Poco Ruidoso","Ruidoso"))</f>
        <v>Ruidoso</v>
      </c>
      <c r="U6943" t="str">
        <f>IF(AND(AIRBNB[[#This Row],[PRECIO]]&lt;50,AIRBNB[[#This Row],[MIN_NOCHES]]&gt;3),"Dentro del presupuesto","No considerar")</f>
        <v>Dentro del presupuesto</v>
      </c>
      <c r="V6943" t="str">
        <f>VLOOKUP(AIRBNB[[#This Row],[HOST_ID]],Super_host[],5,FALSE)</f>
        <v>Host</v>
      </c>
    </row>
    <row r="6944" spans="1:22">
      <c r="A6944" s="4">
        <v>292266</v>
      </c>
      <c r="B6944" t="s">
        <v>11306</v>
      </c>
      <c r="C6944" s="4">
        <v>1513294</v>
      </c>
      <c r="D6944" t="s">
        <v>11307</v>
      </c>
      <c r="E6944" t="s">
        <v>11308</v>
      </c>
      <c r="F6944" s="4">
        <v>11237</v>
      </c>
      <c r="G6944" s="13" t="s">
        <v>4662</v>
      </c>
      <c r="H6944" s="13" t="s">
        <v>9274</v>
      </c>
      <c r="I6944" s="1">
        <v>4069755</v>
      </c>
      <c r="J6944" s="1">
        <v>-7391187</v>
      </c>
      <c r="K6944" t="s">
        <v>40</v>
      </c>
      <c r="L6944" s="20">
        <v>25</v>
      </c>
      <c r="M6944" s="4">
        <v>60</v>
      </c>
      <c r="N6944" s="4">
        <v>17</v>
      </c>
      <c r="O6944" s="2">
        <v>43556</v>
      </c>
      <c r="P6944" s="3">
        <v>0.19</v>
      </c>
      <c r="Q6944" s="4">
        <v>1</v>
      </c>
      <c r="R6944" s="3">
        <v>6.9</v>
      </c>
      <c r="S694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4" t="str">
        <f>IF(AIRBNB[[#This Row],[RUIDO(dB)]]&lt;=4,"Silencioso",IF(AIRBNB[[#This Row],[RUIDO(dB)]]&lt;=5.5,"Poco Ruidoso","Ruidoso"))</f>
        <v>Ruidoso</v>
      </c>
      <c r="U6944" t="str">
        <f>IF(AND(AIRBNB[[#This Row],[PRECIO]]&lt;50,AIRBNB[[#This Row],[MIN_NOCHES]]&gt;3),"Dentro del presupuesto","No considerar")</f>
        <v>Dentro del presupuesto</v>
      </c>
      <c r="V6944" t="str">
        <f>VLOOKUP(AIRBNB[[#This Row],[HOST_ID]],Super_host[],5,FALSE)</f>
        <v>Host</v>
      </c>
    </row>
    <row r="6945" spans="1:22">
      <c r="A6945" s="4">
        <v>1511303</v>
      </c>
      <c r="B6945" t="s">
        <v>13642</v>
      </c>
      <c r="C6945" s="4">
        <v>1354796</v>
      </c>
      <c r="D6945" t="s">
        <v>411</v>
      </c>
      <c r="E6945" t="s">
        <v>13643</v>
      </c>
      <c r="F6945" s="4">
        <v>11225</v>
      </c>
      <c r="G6945" s="13" t="s">
        <v>4662</v>
      </c>
      <c r="H6945" s="13" t="s">
        <v>9481</v>
      </c>
      <c r="I6945" s="1">
        <v>4065936</v>
      </c>
      <c r="J6945" s="1">
        <v>-7395139</v>
      </c>
      <c r="K6945" t="s">
        <v>40</v>
      </c>
      <c r="L6945" s="20">
        <v>25</v>
      </c>
      <c r="M6945" s="4">
        <v>5</v>
      </c>
      <c r="N6945" s="4">
        <v>84</v>
      </c>
      <c r="O6945" s="2">
        <v>43632</v>
      </c>
      <c r="P6945" s="3">
        <v>1.17</v>
      </c>
      <c r="Q6945" s="4">
        <v>1</v>
      </c>
      <c r="R6945" s="3">
        <v>6.9</v>
      </c>
      <c r="S694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5" t="str">
        <f>IF(AIRBNB[[#This Row],[RUIDO(dB)]]&lt;=4,"Silencioso",IF(AIRBNB[[#This Row],[RUIDO(dB)]]&lt;=5.5,"Poco Ruidoso","Ruidoso"))</f>
        <v>Ruidoso</v>
      </c>
      <c r="U6945" t="str">
        <f>IF(AND(AIRBNB[[#This Row],[PRECIO]]&lt;50,AIRBNB[[#This Row],[MIN_NOCHES]]&gt;3),"Dentro del presupuesto","No considerar")</f>
        <v>Dentro del presupuesto</v>
      </c>
      <c r="V6945" t="str">
        <f>VLOOKUP(AIRBNB[[#This Row],[HOST_ID]],Super_host[],5,FALSE)</f>
        <v>Host</v>
      </c>
    </row>
    <row r="6946" spans="1:22">
      <c r="A6946" s="4">
        <v>957642</v>
      </c>
      <c r="B6946" t="s">
        <v>13983</v>
      </c>
      <c r="C6946" s="4">
        <v>1354796</v>
      </c>
      <c r="D6946" t="s">
        <v>411</v>
      </c>
      <c r="E6946" t="s">
        <v>13984</v>
      </c>
      <c r="F6946" s="4">
        <v>11225</v>
      </c>
      <c r="G6946" s="13" t="s">
        <v>4662</v>
      </c>
      <c r="H6946" s="13" t="s">
        <v>9481</v>
      </c>
      <c r="I6946" s="1">
        <v>4066167</v>
      </c>
      <c r="J6946" s="1">
        <v>-7395098</v>
      </c>
      <c r="K6946" t="s">
        <v>40</v>
      </c>
      <c r="L6946" s="20">
        <v>25</v>
      </c>
      <c r="M6946" s="4">
        <v>5</v>
      </c>
      <c r="N6946" s="4">
        <v>114</v>
      </c>
      <c r="O6946" s="2">
        <v>43625</v>
      </c>
      <c r="P6946" s="3">
        <v>1.49</v>
      </c>
      <c r="Q6946" s="4">
        <v>1</v>
      </c>
      <c r="R6946" s="3">
        <v>6.9</v>
      </c>
      <c r="S694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6" t="str">
        <f>IF(AIRBNB[[#This Row],[RUIDO(dB)]]&lt;=4,"Silencioso",IF(AIRBNB[[#This Row],[RUIDO(dB)]]&lt;=5.5,"Poco Ruidoso","Ruidoso"))</f>
        <v>Ruidoso</v>
      </c>
      <c r="U6946" t="str">
        <f>IF(AND(AIRBNB[[#This Row],[PRECIO]]&lt;50,AIRBNB[[#This Row],[MIN_NOCHES]]&gt;3),"Dentro del presupuesto","No considerar")</f>
        <v>Dentro del presupuesto</v>
      </c>
      <c r="V6946" t="str">
        <f>VLOOKUP(AIRBNB[[#This Row],[HOST_ID]],Super_host[],5,FALSE)</f>
        <v>Host</v>
      </c>
    </row>
    <row r="6947" spans="1:22">
      <c r="A6947" s="4">
        <v>2519255</v>
      </c>
      <c r="B6947" t="s">
        <v>9552</v>
      </c>
      <c r="C6947" s="4">
        <v>808206</v>
      </c>
      <c r="D6947" t="s">
        <v>9553</v>
      </c>
      <c r="E6947" t="s">
        <v>9554</v>
      </c>
      <c r="F6947" s="4">
        <v>11237</v>
      </c>
      <c r="G6947" s="13" t="s">
        <v>4662</v>
      </c>
      <c r="H6947" s="13" t="s">
        <v>9274</v>
      </c>
      <c r="I6947" s="1">
        <v>4070365</v>
      </c>
      <c r="J6947" s="1">
        <v>-7392711</v>
      </c>
      <c r="K6947" t="s">
        <v>40</v>
      </c>
      <c r="L6947" s="20">
        <v>25</v>
      </c>
      <c r="M6947" s="4">
        <v>1</v>
      </c>
      <c r="N6947" s="4">
        <v>1</v>
      </c>
      <c r="O6947" s="2">
        <v>41740</v>
      </c>
      <c r="P6947" s="3">
        <v>0.02</v>
      </c>
      <c r="Q6947" s="4">
        <v>1</v>
      </c>
      <c r="R6947" s="3">
        <v>6.9</v>
      </c>
      <c r="S694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7" t="str">
        <f>IF(AIRBNB[[#This Row],[RUIDO(dB)]]&lt;=4,"Silencioso",IF(AIRBNB[[#This Row],[RUIDO(dB)]]&lt;=5.5,"Poco Ruidoso","Ruidoso"))</f>
        <v>Ruidoso</v>
      </c>
      <c r="U6947" t="str">
        <f>IF(AND(AIRBNB[[#This Row],[PRECIO]]&lt;50,AIRBNB[[#This Row],[MIN_NOCHES]]&gt;3),"Dentro del presupuesto","No considerar")</f>
        <v>No considerar</v>
      </c>
      <c r="V6947" t="str">
        <f>VLOOKUP(AIRBNB[[#This Row],[HOST_ID]],Super_host[],5,FALSE)</f>
        <v>Host</v>
      </c>
    </row>
    <row r="6948" spans="1:22">
      <c r="A6948" s="4">
        <v>740823</v>
      </c>
      <c r="B6948" t="s">
        <v>12103</v>
      </c>
      <c r="C6948" s="4">
        <v>570882</v>
      </c>
      <c r="D6948" t="s">
        <v>12104</v>
      </c>
      <c r="E6948" t="s">
        <v>12105</v>
      </c>
      <c r="F6948" s="4">
        <v>11237</v>
      </c>
      <c r="G6948" s="13" t="s">
        <v>4662</v>
      </c>
      <c r="H6948" s="13" t="s">
        <v>9274</v>
      </c>
      <c r="I6948" s="1">
        <v>4070226</v>
      </c>
      <c r="J6948" s="1">
        <v>-7392797</v>
      </c>
      <c r="K6948" t="s">
        <v>40</v>
      </c>
      <c r="L6948" s="20">
        <v>25</v>
      </c>
      <c r="M6948" s="4">
        <v>2</v>
      </c>
      <c r="N6948" s="4">
        <v>27</v>
      </c>
      <c r="O6948" s="2">
        <v>43628</v>
      </c>
      <c r="P6948" s="3">
        <v>0.35</v>
      </c>
      <c r="Q6948" s="4">
        <v>1</v>
      </c>
      <c r="R6948" s="3">
        <v>6.9</v>
      </c>
      <c r="S694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8" t="str">
        <f>IF(AIRBNB[[#This Row],[RUIDO(dB)]]&lt;=4,"Silencioso",IF(AIRBNB[[#This Row],[RUIDO(dB)]]&lt;=5.5,"Poco Ruidoso","Ruidoso"))</f>
        <v>Ruidoso</v>
      </c>
      <c r="U6948" t="str">
        <f>IF(AND(AIRBNB[[#This Row],[PRECIO]]&lt;50,AIRBNB[[#This Row],[MIN_NOCHES]]&gt;3),"Dentro del presupuesto","No considerar")</f>
        <v>No considerar</v>
      </c>
      <c r="V6948" t="str">
        <f>VLOOKUP(AIRBNB[[#This Row],[HOST_ID]],Super_host[],5,FALSE)</f>
        <v>Host</v>
      </c>
    </row>
    <row r="6949" spans="1:22">
      <c r="A6949" s="4">
        <v>43957</v>
      </c>
      <c r="B6949" t="s">
        <v>13383</v>
      </c>
      <c r="C6949" s="4">
        <v>177536</v>
      </c>
      <c r="D6949" t="s">
        <v>7195</v>
      </c>
      <c r="E6949" t="s">
        <v>13384</v>
      </c>
      <c r="F6949" s="4">
        <v>11237</v>
      </c>
      <c r="G6949" s="13" t="s">
        <v>4662</v>
      </c>
      <c r="H6949" s="13" t="s">
        <v>9274</v>
      </c>
      <c r="I6949" s="1">
        <v>4070641</v>
      </c>
      <c r="J6949" s="1">
        <v>-7391765</v>
      </c>
      <c r="K6949" t="s">
        <v>40</v>
      </c>
      <c r="L6949" s="20">
        <v>25</v>
      </c>
      <c r="M6949" s="4">
        <v>2</v>
      </c>
      <c r="N6949" s="4">
        <v>47</v>
      </c>
      <c r="O6949" s="2">
        <v>43635</v>
      </c>
      <c r="P6949" s="3">
        <v>0.94</v>
      </c>
      <c r="Q6949" s="4">
        <v>1</v>
      </c>
      <c r="R6949" s="3">
        <v>6.9</v>
      </c>
      <c r="S694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49" t="str">
        <f>IF(AIRBNB[[#This Row],[RUIDO(dB)]]&lt;=4,"Silencioso",IF(AIRBNB[[#This Row],[RUIDO(dB)]]&lt;=5.5,"Poco Ruidoso","Ruidoso"))</f>
        <v>Ruidoso</v>
      </c>
      <c r="U6949" t="str">
        <f>IF(AND(AIRBNB[[#This Row],[PRECIO]]&lt;50,AIRBNB[[#This Row],[MIN_NOCHES]]&gt;3),"Dentro del presupuesto","No considerar")</f>
        <v>No considerar</v>
      </c>
      <c r="V6949" t="str">
        <f>VLOOKUP(AIRBNB[[#This Row],[HOST_ID]],Super_host[],5,FALSE)</f>
        <v>Host</v>
      </c>
    </row>
    <row r="6950" spans="1:22">
      <c r="A6950" s="4">
        <v>6347729</v>
      </c>
      <c r="B6950" t="s">
        <v>5305</v>
      </c>
      <c r="C6950" s="4">
        <v>33064599</v>
      </c>
      <c r="D6950" t="s">
        <v>5306</v>
      </c>
      <c r="E6950" t="s">
        <v>5307</v>
      </c>
      <c r="F6950" s="4">
        <v>10025</v>
      </c>
      <c r="G6950" s="13" t="s">
        <v>124</v>
      </c>
      <c r="H6950" s="13" t="s">
        <v>168</v>
      </c>
      <c r="I6950" s="1">
        <v>4080168</v>
      </c>
      <c r="J6950" s="1">
        <v>-7396543</v>
      </c>
      <c r="K6950" t="s">
        <v>40</v>
      </c>
      <c r="L6950" s="20">
        <v>24</v>
      </c>
      <c r="M6950" s="4">
        <v>3</v>
      </c>
      <c r="N6950" s="4">
        <v>68</v>
      </c>
      <c r="O6950" s="2">
        <v>43574</v>
      </c>
      <c r="P6950" s="3">
        <v>1.42</v>
      </c>
      <c r="Q6950" s="4">
        <v>1</v>
      </c>
      <c r="R6950" s="3">
        <v>5.6</v>
      </c>
      <c r="S695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0" t="str">
        <f>IF(AIRBNB[[#This Row],[RUIDO(dB)]]&lt;=4,"Silencioso",IF(AIRBNB[[#This Row],[RUIDO(dB)]]&lt;=5.5,"Poco Ruidoso","Ruidoso"))</f>
        <v>Ruidoso</v>
      </c>
      <c r="U6950" t="str">
        <f>IF(AND(AIRBNB[[#This Row],[PRECIO]]&lt;50,AIRBNB[[#This Row],[MIN_NOCHES]]&gt;3),"Dentro del presupuesto","No considerar")</f>
        <v>No considerar</v>
      </c>
      <c r="V6950" t="str">
        <f>VLOOKUP(AIRBNB[[#This Row],[HOST_ID]],Super_host[],5,FALSE)</f>
        <v>Host</v>
      </c>
    </row>
    <row r="6951" spans="1:22">
      <c r="A6951" s="4">
        <v>6249465</v>
      </c>
      <c r="B6951" t="s">
        <v>6621</v>
      </c>
      <c r="C6951" s="4">
        <v>31914305</v>
      </c>
      <c r="D6951" t="s">
        <v>6622</v>
      </c>
      <c r="E6951" t="s">
        <v>3956</v>
      </c>
      <c r="F6951" s="4">
        <v>10025</v>
      </c>
      <c r="G6951" s="13" t="s">
        <v>124</v>
      </c>
      <c r="H6951" s="13" t="s">
        <v>245</v>
      </c>
      <c r="I6951" s="1">
        <v>4080461</v>
      </c>
      <c r="J6951" s="1">
        <v>-7396401</v>
      </c>
      <c r="K6951" t="s">
        <v>40</v>
      </c>
      <c r="L6951" s="20">
        <v>24</v>
      </c>
      <c r="M6951" s="4">
        <v>1</v>
      </c>
      <c r="N6951" s="4">
        <v>0</v>
      </c>
      <c r="O6951" s="2">
        <v>43330</v>
      </c>
      <c r="P6951" s="3">
        <v>0.02</v>
      </c>
      <c r="Q6951" s="4">
        <v>1</v>
      </c>
      <c r="R6951" s="3">
        <v>5.6</v>
      </c>
      <c r="S695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1" t="str">
        <f>IF(AIRBNB[[#This Row],[RUIDO(dB)]]&lt;=4,"Silencioso",IF(AIRBNB[[#This Row],[RUIDO(dB)]]&lt;=5.5,"Poco Ruidoso","Ruidoso"))</f>
        <v>Ruidoso</v>
      </c>
      <c r="U6951" t="str">
        <f>IF(AND(AIRBNB[[#This Row],[PRECIO]]&lt;50,AIRBNB[[#This Row],[MIN_NOCHES]]&gt;3),"Dentro del presupuesto","No considerar")</f>
        <v>No considerar</v>
      </c>
      <c r="V6951" t="str">
        <f>VLOOKUP(AIRBNB[[#This Row],[HOST_ID]],Super_host[],5,FALSE)</f>
        <v>Host</v>
      </c>
    </row>
    <row r="6952" spans="1:22">
      <c r="A6952" s="4">
        <v>5632551</v>
      </c>
      <c r="B6952" t="s">
        <v>10044</v>
      </c>
      <c r="C6952" s="4">
        <v>26377263</v>
      </c>
      <c r="D6952" t="s">
        <v>8011</v>
      </c>
      <c r="E6952" t="s">
        <v>10045</v>
      </c>
      <c r="F6952" s="4">
        <v>11237</v>
      </c>
      <c r="G6952" s="13" t="s">
        <v>4662</v>
      </c>
      <c r="H6952" s="13" t="s">
        <v>9274</v>
      </c>
      <c r="I6952" s="1">
        <v>4070406</v>
      </c>
      <c r="J6952" s="1">
        <v>-7391811</v>
      </c>
      <c r="K6952" t="s">
        <v>40</v>
      </c>
      <c r="L6952" s="20">
        <v>24</v>
      </c>
      <c r="M6952" s="4">
        <v>30</v>
      </c>
      <c r="N6952" s="4">
        <v>3</v>
      </c>
      <c r="O6952" s="2">
        <v>43526</v>
      </c>
      <c r="P6952" s="3">
        <v>0.06</v>
      </c>
      <c r="Q6952" s="4">
        <v>1</v>
      </c>
      <c r="R6952" s="3">
        <v>6.9</v>
      </c>
      <c r="S695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2" t="str">
        <f>IF(AIRBNB[[#This Row],[RUIDO(dB)]]&lt;=4,"Silencioso",IF(AIRBNB[[#This Row],[RUIDO(dB)]]&lt;=5.5,"Poco Ruidoso","Ruidoso"))</f>
        <v>Ruidoso</v>
      </c>
      <c r="U6952" t="str">
        <f>IF(AND(AIRBNB[[#This Row],[PRECIO]]&lt;50,AIRBNB[[#This Row],[MIN_NOCHES]]&gt;3),"Dentro del presupuesto","No considerar")</f>
        <v>Dentro del presupuesto</v>
      </c>
      <c r="V6952" t="str">
        <f>VLOOKUP(AIRBNB[[#This Row],[HOST_ID]],Super_host[],5,FALSE)</f>
        <v>Host</v>
      </c>
    </row>
    <row r="6953" spans="1:22">
      <c r="A6953" s="4">
        <v>5943770</v>
      </c>
      <c r="B6953" t="s">
        <v>296</v>
      </c>
      <c r="C6953" s="4">
        <v>18002339</v>
      </c>
      <c r="D6953" t="s">
        <v>297</v>
      </c>
      <c r="E6953" t="s">
        <v>298</v>
      </c>
      <c r="F6953" s="4">
        <v>10025</v>
      </c>
      <c r="G6953" s="13" t="s">
        <v>124</v>
      </c>
      <c r="H6953" s="13" t="s">
        <v>168</v>
      </c>
      <c r="I6953" s="1">
        <v>4079788</v>
      </c>
      <c r="J6953" s="1">
        <v>-739618</v>
      </c>
      <c r="K6953" t="s">
        <v>40</v>
      </c>
      <c r="L6953" s="20">
        <v>24</v>
      </c>
      <c r="M6953" s="4">
        <v>7</v>
      </c>
      <c r="N6953" s="4">
        <v>1</v>
      </c>
      <c r="O6953" s="2">
        <v>42170</v>
      </c>
      <c r="P6953" s="3">
        <v>0.02</v>
      </c>
      <c r="Q6953" s="4">
        <v>1</v>
      </c>
      <c r="R6953" s="3">
        <v>5.6</v>
      </c>
      <c r="S695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3" t="str">
        <f>IF(AIRBNB[[#This Row],[RUIDO(dB)]]&lt;=4,"Silencioso",IF(AIRBNB[[#This Row],[RUIDO(dB)]]&lt;=5.5,"Poco Ruidoso","Ruidoso"))</f>
        <v>Ruidoso</v>
      </c>
      <c r="U6953" t="str">
        <f>IF(AND(AIRBNB[[#This Row],[PRECIO]]&lt;50,AIRBNB[[#This Row],[MIN_NOCHES]]&gt;3),"Dentro del presupuesto","No considerar")</f>
        <v>Dentro del presupuesto</v>
      </c>
      <c r="V6953" t="str">
        <f>VLOOKUP(AIRBNB[[#This Row],[HOST_ID]],Super_host[],5,FALSE)</f>
        <v>Host</v>
      </c>
    </row>
    <row r="6954" spans="1:22">
      <c r="A6954" s="4">
        <v>3739864</v>
      </c>
      <c r="B6954" t="s">
        <v>15612</v>
      </c>
      <c r="C6954" s="4">
        <v>14102923</v>
      </c>
      <c r="D6954" t="s">
        <v>150</v>
      </c>
      <c r="E6954" t="s">
        <v>15613</v>
      </c>
      <c r="F6954" s="4">
        <v>11226</v>
      </c>
      <c r="G6954" s="13" t="s">
        <v>4662</v>
      </c>
      <c r="H6954" s="13" t="s">
        <v>9427</v>
      </c>
      <c r="I6954" s="1">
        <v>4065136</v>
      </c>
      <c r="J6954" s="1">
        <v>-7395974</v>
      </c>
      <c r="K6954" t="s">
        <v>40</v>
      </c>
      <c r="L6954" s="20">
        <v>24</v>
      </c>
      <c r="M6954" s="4">
        <v>5</v>
      </c>
      <c r="N6954" s="4">
        <v>0</v>
      </c>
      <c r="O6954" s="2">
        <v>43493</v>
      </c>
      <c r="P6954" s="3">
        <v>3.34</v>
      </c>
      <c r="Q6954" s="4">
        <v>1</v>
      </c>
      <c r="R6954" s="3">
        <v>6.9</v>
      </c>
      <c r="S695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4" t="str">
        <f>IF(AIRBNB[[#This Row],[RUIDO(dB)]]&lt;=4,"Silencioso",IF(AIRBNB[[#This Row],[RUIDO(dB)]]&lt;=5.5,"Poco Ruidoso","Ruidoso"))</f>
        <v>Ruidoso</v>
      </c>
      <c r="U6954" t="str">
        <f>IF(AND(AIRBNB[[#This Row],[PRECIO]]&lt;50,AIRBNB[[#This Row],[MIN_NOCHES]]&gt;3),"Dentro del presupuesto","No considerar")</f>
        <v>Dentro del presupuesto</v>
      </c>
      <c r="V6954" t="str">
        <f>VLOOKUP(AIRBNB[[#This Row],[HOST_ID]],Super_host[],5,FALSE)</f>
        <v>Host</v>
      </c>
    </row>
    <row r="6955" spans="1:22">
      <c r="A6955" s="4">
        <v>1511534</v>
      </c>
      <c r="B6955" t="s">
        <v>12131</v>
      </c>
      <c r="C6955" s="4">
        <v>8071900</v>
      </c>
      <c r="D6955" t="s">
        <v>445</v>
      </c>
      <c r="E6955" t="s">
        <v>12132</v>
      </c>
      <c r="F6955" s="4">
        <v>11237</v>
      </c>
      <c r="G6955" s="13" t="s">
        <v>4662</v>
      </c>
      <c r="H6955" s="13" t="s">
        <v>9274</v>
      </c>
      <c r="I6955" s="1">
        <v>4070121</v>
      </c>
      <c r="J6955" s="1">
        <v>-7391883</v>
      </c>
      <c r="K6955" t="s">
        <v>40</v>
      </c>
      <c r="L6955" s="20">
        <v>24</v>
      </c>
      <c r="M6955" s="4">
        <v>5</v>
      </c>
      <c r="N6955" s="4">
        <v>21</v>
      </c>
      <c r="O6955" s="2">
        <v>43434</v>
      </c>
      <c r="P6955" s="3">
        <v>0.36</v>
      </c>
      <c r="Q6955" s="4">
        <v>1</v>
      </c>
      <c r="R6955" s="3">
        <v>6.9</v>
      </c>
      <c r="S695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5" t="str">
        <f>IF(AIRBNB[[#This Row],[RUIDO(dB)]]&lt;=4,"Silencioso",IF(AIRBNB[[#This Row],[RUIDO(dB)]]&lt;=5.5,"Poco Ruidoso","Ruidoso"))</f>
        <v>Ruidoso</v>
      </c>
      <c r="U6955" t="str">
        <f>IF(AND(AIRBNB[[#This Row],[PRECIO]]&lt;50,AIRBNB[[#This Row],[MIN_NOCHES]]&gt;3),"Dentro del presupuesto","No considerar")</f>
        <v>Dentro del presupuesto</v>
      </c>
      <c r="V6955" t="str">
        <f>VLOOKUP(AIRBNB[[#This Row],[HOST_ID]],Super_host[],5,FALSE)</f>
        <v>Host</v>
      </c>
    </row>
    <row r="6956" spans="1:22">
      <c r="A6956" s="4">
        <v>2368214</v>
      </c>
      <c r="B6956" t="s">
        <v>3403</v>
      </c>
      <c r="C6956" s="4">
        <v>7708014</v>
      </c>
      <c r="D6956" t="s">
        <v>291</v>
      </c>
      <c r="E6956" t="s">
        <v>3404</v>
      </c>
      <c r="F6956" s="4">
        <v>10013</v>
      </c>
      <c r="G6956" s="13" t="s">
        <v>124</v>
      </c>
      <c r="H6956" s="13" t="s">
        <v>667</v>
      </c>
      <c r="I6956" s="1">
        <v>4071654</v>
      </c>
      <c r="J6956" s="1">
        <v>-7400138</v>
      </c>
      <c r="K6956" t="s">
        <v>40</v>
      </c>
      <c r="L6956" s="20">
        <v>24</v>
      </c>
      <c r="M6956" s="4">
        <v>4</v>
      </c>
      <c r="N6956" s="4">
        <v>23</v>
      </c>
      <c r="O6956" s="2">
        <v>42993</v>
      </c>
      <c r="P6956" s="3">
        <v>0.35</v>
      </c>
      <c r="Q6956" s="4">
        <v>1</v>
      </c>
      <c r="R6956" s="3">
        <v>5.6</v>
      </c>
      <c r="S695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6" t="str">
        <f>IF(AIRBNB[[#This Row],[RUIDO(dB)]]&lt;=4,"Silencioso",IF(AIRBNB[[#This Row],[RUIDO(dB)]]&lt;=5.5,"Poco Ruidoso","Ruidoso"))</f>
        <v>Ruidoso</v>
      </c>
      <c r="U6956" t="str">
        <f>IF(AND(AIRBNB[[#This Row],[PRECIO]]&lt;50,AIRBNB[[#This Row],[MIN_NOCHES]]&gt;3),"Dentro del presupuesto","No considerar")</f>
        <v>Dentro del presupuesto</v>
      </c>
      <c r="V6956" t="str">
        <f>VLOOKUP(AIRBNB[[#This Row],[HOST_ID]],Super_host[],5,FALSE)</f>
        <v>Host</v>
      </c>
    </row>
    <row r="6957" spans="1:22">
      <c r="A6957" s="4">
        <v>3574304</v>
      </c>
      <c r="B6957" t="s">
        <v>2495</v>
      </c>
      <c r="C6957" s="4">
        <v>7438973</v>
      </c>
      <c r="D6957" t="s">
        <v>2496</v>
      </c>
      <c r="E6957" t="s">
        <v>2497</v>
      </c>
      <c r="F6957" s="4">
        <v>10027</v>
      </c>
      <c r="G6957" s="13" t="s">
        <v>124</v>
      </c>
      <c r="H6957" s="13" t="s">
        <v>148</v>
      </c>
      <c r="I6957" s="1">
        <v>4081464</v>
      </c>
      <c r="J6957" s="1">
        <v>-7395351</v>
      </c>
      <c r="K6957" t="s">
        <v>40</v>
      </c>
      <c r="L6957" s="20">
        <v>24</v>
      </c>
      <c r="M6957" s="4">
        <v>30</v>
      </c>
      <c r="N6957" s="4">
        <v>2</v>
      </c>
      <c r="O6957" s="2">
        <v>43416</v>
      </c>
      <c r="P6957" s="3">
        <v>0.19</v>
      </c>
      <c r="Q6957" s="4">
        <v>1</v>
      </c>
      <c r="R6957" s="3">
        <v>5.6</v>
      </c>
      <c r="S695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7" t="str">
        <f>IF(AIRBNB[[#This Row],[RUIDO(dB)]]&lt;=4,"Silencioso",IF(AIRBNB[[#This Row],[RUIDO(dB)]]&lt;=5.5,"Poco Ruidoso","Ruidoso"))</f>
        <v>Ruidoso</v>
      </c>
      <c r="U6957" t="str">
        <f>IF(AND(AIRBNB[[#This Row],[PRECIO]]&lt;50,AIRBNB[[#This Row],[MIN_NOCHES]]&gt;3),"Dentro del presupuesto","No considerar")</f>
        <v>Dentro del presupuesto</v>
      </c>
      <c r="V6957" t="str">
        <f>VLOOKUP(AIRBNB[[#This Row],[HOST_ID]],Super_host[],5,FALSE)</f>
        <v>Host</v>
      </c>
    </row>
    <row r="6958" spans="1:22">
      <c r="A6958" s="4">
        <v>1608220</v>
      </c>
      <c r="B6958" t="s">
        <v>13277</v>
      </c>
      <c r="C6958" s="4">
        <v>7009551</v>
      </c>
      <c r="D6958" t="s">
        <v>1918</v>
      </c>
      <c r="E6958" t="s">
        <v>13278</v>
      </c>
      <c r="F6958" s="4">
        <v>11237</v>
      </c>
      <c r="G6958" s="13" t="s">
        <v>4662</v>
      </c>
      <c r="H6958" s="13" t="s">
        <v>9274</v>
      </c>
      <c r="I6958" s="1">
        <v>4070188</v>
      </c>
      <c r="J6958" s="1">
        <v>-7392275</v>
      </c>
      <c r="K6958" t="s">
        <v>40</v>
      </c>
      <c r="L6958" s="20">
        <v>24</v>
      </c>
      <c r="M6958" s="4">
        <v>7</v>
      </c>
      <c r="N6958" s="4">
        <v>61</v>
      </c>
      <c r="O6958" s="2">
        <v>43511</v>
      </c>
      <c r="P6958" s="3">
        <v>0.87</v>
      </c>
      <c r="Q6958" s="4">
        <v>1</v>
      </c>
      <c r="R6958" s="3">
        <v>6.9</v>
      </c>
      <c r="S695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8" t="str">
        <f>IF(AIRBNB[[#This Row],[RUIDO(dB)]]&lt;=4,"Silencioso",IF(AIRBNB[[#This Row],[RUIDO(dB)]]&lt;=5.5,"Poco Ruidoso","Ruidoso"))</f>
        <v>Ruidoso</v>
      </c>
      <c r="U6958" t="str">
        <f>IF(AND(AIRBNB[[#This Row],[PRECIO]]&lt;50,AIRBNB[[#This Row],[MIN_NOCHES]]&gt;3),"Dentro del presupuesto","No considerar")</f>
        <v>Dentro del presupuesto</v>
      </c>
      <c r="V6958" t="str">
        <f>VLOOKUP(AIRBNB[[#This Row],[HOST_ID]],Super_host[],5,FALSE)</f>
        <v>Host</v>
      </c>
    </row>
    <row r="6959" spans="1:22">
      <c r="A6959" s="4">
        <v>2447868</v>
      </c>
      <c r="B6959" t="s">
        <v>2498</v>
      </c>
      <c r="C6959" s="4">
        <v>6717488</v>
      </c>
      <c r="D6959" t="s">
        <v>2127</v>
      </c>
      <c r="E6959" t="s">
        <v>2499</v>
      </c>
      <c r="F6959" s="4">
        <v>10025</v>
      </c>
      <c r="G6959" s="13" t="s">
        <v>124</v>
      </c>
      <c r="H6959" s="13" t="s">
        <v>245</v>
      </c>
      <c r="I6959" s="1">
        <v>408049</v>
      </c>
      <c r="J6959" s="1">
        <v>-7396315</v>
      </c>
      <c r="K6959" t="s">
        <v>5</v>
      </c>
      <c r="L6959" s="20">
        <v>24</v>
      </c>
      <c r="M6959" s="4">
        <v>14</v>
      </c>
      <c r="N6959" s="4">
        <v>12</v>
      </c>
      <c r="O6959" s="2">
        <v>42908</v>
      </c>
      <c r="P6959" s="3">
        <v>0.19</v>
      </c>
      <c r="Q6959" s="4">
        <v>1</v>
      </c>
      <c r="R6959" s="3">
        <v>5.6</v>
      </c>
      <c r="S695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59" t="str">
        <f>IF(AIRBNB[[#This Row],[RUIDO(dB)]]&lt;=4,"Silencioso",IF(AIRBNB[[#This Row],[RUIDO(dB)]]&lt;=5.5,"Poco Ruidoso","Ruidoso"))</f>
        <v>Ruidoso</v>
      </c>
      <c r="U6959" t="str">
        <f>IF(AND(AIRBNB[[#This Row],[PRECIO]]&lt;50,AIRBNB[[#This Row],[MIN_NOCHES]]&gt;3),"Dentro del presupuesto","No considerar")</f>
        <v>Dentro del presupuesto</v>
      </c>
      <c r="V6959" t="str">
        <f>VLOOKUP(AIRBNB[[#This Row],[HOST_ID]],Super_host[],5,FALSE)</f>
        <v>Host</v>
      </c>
    </row>
    <row r="6960" spans="1:22">
      <c r="A6960" s="4">
        <v>2318126</v>
      </c>
      <c r="B6960" t="s">
        <v>2402</v>
      </c>
      <c r="C6960" s="4">
        <v>6165258</v>
      </c>
      <c r="D6960" t="s">
        <v>2403</v>
      </c>
      <c r="E6960" t="s">
        <v>2404</v>
      </c>
      <c r="F6960" s="4">
        <v>10026</v>
      </c>
      <c r="G6960" s="13" t="s">
        <v>124</v>
      </c>
      <c r="H6960" s="13" t="s">
        <v>148</v>
      </c>
      <c r="I6960" s="1">
        <v>4080269</v>
      </c>
      <c r="J6960" s="1">
        <v>-7394637</v>
      </c>
      <c r="K6960" t="s">
        <v>40</v>
      </c>
      <c r="L6960" s="20">
        <v>24</v>
      </c>
      <c r="M6960" s="4">
        <v>3</v>
      </c>
      <c r="N6960" s="4">
        <v>11</v>
      </c>
      <c r="O6960" s="2">
        <v>43101</v>
      </c>
      <c r="P6960" s="3">
        <v>0.18</v>
      </c>
      <c r="Q6960" s="4">
        <v>1</v>
      </c>
      <c r="R6960" s="3">
        <v>5.6</v>
      </c>
      <c r="S696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0" t="str">
        <f>IF(AIRBNB[[#This Row],[RUIDO(dB)]]&lt;=4,"Silencioso",IF(AIRBNB[[#This Row],[RUIDO(dB)]]&lt;=5.5,"Poco Ruidoso","Ruidoso"))</f>
        <v>Ruidoso</v>
      </c>
      <c r="U6960" t="str">
        <f>IF(AND(AIRBNB[[#This Row],[PRECIO]]&lt;50,AIRBNB[[#This Row],[MIN_NOCHES]]&gt;3),"Dentro del presupuesto","No considerar")</f>
        <v>No considerar</v>
      </c>
      <c r="V6960" t="str">
        <f>VLOOKUP(AIRBNB[[#This Row],[HOST_ID]],Super_host[],5,FALSE)</f>
        <v>Host</v>
      </c>
    </row>
    <row r="6961" spans="1:22">
      <c r="A6961" s="4">
        <v>6636906</v>
      </c>
      <c r="B6961" t="s">
        <v>2153</v>
      </c>
      <c r="C6961" s="4">
        <v>3858150</v>
      </c>
      <c r="D6961" t="s">
        <v>2154</v>
      </c>
      <c r="E6961" t="s">
        <v>2155</v>
      </c>
      <c r="F6961" s="4">
        <v>10027</v>
      </c>
      <c r="G6961" s="13" t="s">
        <v>124</v>
      </c>
      <c r="H6961" s="13" t="s">
        <v>245</v>
      </c>
      <c r="I6961" s="1">
        <v>4081165</v>
      </c>
      <c r="J6961" s="1">
        <v>-7395639</v>
      </c>
      <c r="K6961" t="s">
        <v>40</v>
      </c>
      <c r="L6961" s="20">
        <v>24</v>
      </c>
      <c r="M6961" s="4">
        <v>9</v>
      </c>
      <c r="N6961" s="4">
        <v>7</v>
      </c>
      <c r="O6961" s="2">
        <v>42962</v>
      </c>
      <c r="P6961" s="3">
        <v>0.15</v>
      </c>
      <c r="Q6961" s="4">
        <v>1</v>
      </c>
      <c r="R6961" s="3">
        <v>5.6</v>
      </c>
      <c r="S696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1" t="str">
        <f>IF(AIRBNB[[#This Row],[RUIDO(dB)]]&lt;=4,"Silencioso",IF(AIRBNB[[#This Row],[RUIDO(dB)]]&lt;=5.5,"Poco Ruidoso","Ruidoso"))</f>
        <v>Ruidoso</v>
      </c>
      <c r="U6961" t="str">
        <f>IF(AND(AIRBNB[[#This Row],[PRECIO]]&lt;50,AIRBNB[[#This Row],[MIN_NOCHES]]&gt;3),"Dentro del presupuesto","No considerar")</f>
        <v>Dentro del presupuesto</v>
      </c>
      <c r="V6961" t="str">
        <f>VLOOKUP(AIRBNB[[#This Row],[HOST_ID]],Super_host[],5,FALSE)</f>
        <v>Host</v>
      </c>
    </row>
    <row r="6962" spans="1:22">
      <c r="A6962" s="4">
        <v>540489</v>
      </c>
      <c r="B6962" t="s">
        <v>2651</v>
      </c>
      <c r="C6962" s="4">
        <v>2656413</v>
      </c>
      <c r="D6962" t="s">
        <v>2652</v>
      </c>
      <c r="E6962" t="s">
        <v>2653</v>
      </c>
      <c r="F6962" s="4">
        <v>10013</v>
      </c>
      <c r="G6962" s="13" t="s">
        <v>124</v>
      </c>
      <c r="H6962" s="13" t="s">
        <v>1573</v>
      </c>
      <c r="I6962" s="1">
        <v>4072006</v>
      </c>
      <c r="J6962" s="1">
        <v>-7399579</v>
      </c>
      <c r="K6962" t="s">
        <v>40</v>
      </c>
      <c r="L6962" s="20">
        <v>24</v>
      </c>
      <c r="M6962" s="4">
        <v>6</v>
      </c>
      <c r="N6962" s="4">
        <v>18</v>
      </c>
      <c r="O6962" s="2">
        <v>43485</v>
      </c>
      <c r="P6962" s="3">
        <v>0.21</v>
      </c>
      <c r="Q6962" s="4">
        <v>1</v>
      </c>
      <c r="R6962" s="3">
        <v>5.6</v>
      </c>
      <c r="S696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2" t="str">
        <f>IF(AIRBNB[[#This Row],[RUIDO(dB)]]&lt;=4,"Silencioso",IF(AIRBNB[[#This Row],[RUIDO(dB)]]&lt;=5.5,"Poco Ruidoso","Ruidoso"))</f>
        <v>Ruidoso</v>
      </c>
      <c r="U6962" t="str">
        <f>IF(AND(AIRBNB[[#This Row],[PRECIO]]&lt;50,AIRBNB[[#This Row],[MIN_NOCHES]]&gt;3),"Dentro del presupuesto","No considerar")</f>
        <v>Dentro del presupuesto</v>
      </c>
      <c r="V6962" t="str">
        <f>VLOOKUP(AIRBNB[[#This Row],[HOST_ID]],Super_host[],5,FALSE)</f>
        <v>Host</v>
      </c>
    </row>
    <row r="6963" spans="1:22">
      <c r="A6963" s="4">
        <v>498120</v>
      </c>
      <c r="B6963" t="s">
        <v>16412</v>
      </c>
      <c r="C6963" s="4">
        <v>2459648</v>
      </c>
      <c r="D6963" t="s">
        <v>3673</v>
      </c>
      <c r="E6963" t="s">
        <v>16413</v>
      </c>
      <c r="F6963" s="4">
        <v>10469</v>
      </c>
      <c r="G6963" s="13" t="s">
        <v>16360</v>
      </c>
      <c r="H6963" s="13" t="s">
        <v>16364</v>
      </c>
      <c r="I6963" s="1">
        <v>408687</v>
      </c>
      <c r="J6963" s="1">
        <v>-738524</v>
      </c>
      <c r="K6963" t="s">
        <v>40</v>
      </c>
      <c r="L6963" s="20">
        <v>24</v>
      </c>
      <c r="M6963" s="4">
        <v>7</v>
      </c>
      <c r="N6963" s="4">
        <v>2</v>
      </c>
      <c r="O6963" s="2">
        <v>43304</v>
      </c>
      <c r="P6963" s="3">
        <v>0.17</v>
      </c>
      <c r="Q6963" s="4">
        <v>5</v>
      </c>
      <c r="R6963" s="3">
        <v>7.84</v>
      </c>
      <c r="S696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3" t="str">
        <f>IF(AIRBNB[[#This Row],[RUIDO(dB)]]&lt;=4,"Silencioso",IF(AIRBNB[[#This Row],[RUIDO(dB)]]&lt;=5.5,"Poco Ruidoso","Ruidoso"))</f>
        <v>Ruidoso</v>
      </c>
      <c r="U6963" t="str">
        <f>IF(AND(AIRBNB[[#This Row],[PRECIO]]&lt;50,AIRBNB[[#This Row],[MIN_NOCHES]]&gt;3),"Dentro del presupuesto","No considerar")</f>
        <v>Dentro del presupuesto</v>
      </c>
      <c r="V6963" t="str">
        <f>VLOOKUP(AIRBNB[[#This Row],[HOST_ID]],Super_host[],5,FALSE)</f>
        <v>Host</v>
      </c>
    </row>
    <row r="6964" spans="1:22">
      <c r="A6964" s="4">
        <v>1309148</v>
      </c>
      <c r="B6964" t="s">
        <v>10134</v>
      </c>
      <c r="C6964" s="4">
        <v>1785016</v>
      </c>
      <c r="D6964" t="s">
        <v>2039</v>
      </c>
      <c r="E6964" t="s">
        <v>10135</v>
      </c>
      <c r="F6964" s="4">
        <v>11238</v>
      </c>
      <c r="G6964" s="13" t="s">
        <v>4662</v>
      </c>
      <c r="H6964" s="13" t="s">
        <v>9252</v>
      </c>
      <c r="I6964" s="1">
        <v>4067396</v>
      </c>
      <c r="J6964" s="1">
        <v>-7396083</v>
      </c>
      <c r="K6964" t="s">
        <v>40</v>
      </c>
      <c r="L6964" s="20">
        <v>24</v>
      </c>
      <c r="M6964" s="4">
        <v>25</v>
      </c>
      <c r="N6964" s="4">
        <v>4</v>
      </c>
      <c r="O6964" s="2">
        <v>42097</v>
      </c>
      <c r="P6964" s="3">
        <v>0.06</v>
      </c>
      <c r="Q6964" s="4">
        <v>1</v>
      </c>
      <c r="R6964" s="3">
        <v>6.9</v>
      </c>
      <c r="S696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4" t="str">
        <f>IF(AIRBNB[[#This Row],[RUIDO(dB)]]&lt;=4,"Silencioso",IF(AIRBNB[[#This Row],[RUIDO(dB)]]&lt;=5.5,"Poco Ruidoso","Ruidoso"))</f>
        <v>Ruidoso</v>
      </c>
      <c r="U6964" t="str">
        <f>IF(AND(AIRBNB[[#This Row],[PRECIO]]&lt;50,AIRBNB[[#This Row],[MIN_NOCHES]]&gt;3),"Dentro del presupuesto","No considerar")</f>
        <v>Dentro del presupuesto</v>
      </c>
      <c r="V6964" t="str">
        <f>VLOOKUP(AIRBNB[[#This Row],[HOST_ID]],Super_host[],5,FALSE)</f>
        <v>Host</v>
      </c>
    </row>
    <row r="6965" spans="1:22">
      <c r="A6965" s="4">
        <v>4620262</v>
      </c>
      <c r="B6965" t="s">
        <v>1570</v>
      </c>
      <c r="C6965" s="4">
        <v>1599319</v>
      </c>
      <c r="D6965" t="s">
        <v>1571</v>
      </c>
      <c r="E6965" t="s">
        <v>1572</v>
      </c>
      <c r="F6965" s="4">
        <v>10013</v>
      </c>
      <c r="G6965" s="13" t="s">
        <v>124</v>
      </c>
      <c r="H6965" s="13" t="s">
        <v>1573</v>
      </c>
      <c r="I6965" s="1">
        <v>4071954</v>
      </c>
      <c r="J6965" s="1">
        <v>-739975</v>
      </c>
      <c r="K6965" t="s">
        <v>40</v>
      </c>
      <c r="L6965" s="20">
        <v>24</v>
      </c>
      <c r="M6965" s="4">
        <v>7</v>
      </c>
      <c r="N6965" s="4">
        <v>5</v>
      </c>
      <c r="O6965" s="2">
        <v>42486</v>
      </c>
      <c r="P6965" s="3">
        <v>0.09</v>
      </c>
      <c r="Q6965" s="4">
        <v>1</v>
      </c>
      <c r="R6965" s="3">
        <v>5.6</v>
      </c>
      <c r="S696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5" t="str">
        <f>IF(AIRBNB[[#This Row],[RUIDO(dB)]]&lt;=4,"Silencioso",IF(AIRBNB[[#This Row],[RUIDO(dB)]]&lt;=5.5,"Poco Ruidoso","Ruidoso"))</f>
        <v>Ruidoso</v>
      </c>
      <c r="U6965" t="str">
        <f>IF(AND(AIRBNB[[#This Row],[PRECIO]]&lt;50,AIRBNB[[#This Row],[MIN_NOCHES]]&gt;3),"Dentro del presupuesto","No considerar")</f>
        <v>Dentro del presupuesto</v>
      </c>
      <c r="V6965" t="str">
        <f>VLOOKUP(AIRBNB[[#This Row],[HOST_ID]],Super_host[],5,FALSE)</f>
        <v>Host</v>
      </c>
    </row>
    <row r="6966" spans="1:22">
      <c r="A6966" s="4">
        <v>285716</v>
      </c>
      <c r="B6966" t="s">
        <v>10143</v>
      </c>
      <c r="C6966" s="4">
        <v>1487126</v>
      </c>
      <c r="D6966" t="s">
        <v>10144</v>
      </c>
      <c r="E6966" t="s">
        <v>10145</v>
      </c>
      <c r="F6966" s="4">
        <v>11237</v>
      </c>
      <c r="G6966" s="13" t="s">
        <v>4662</v>
      </c>
      <c r="H6966" s="13" t="s">
        <v>9274</v>
      </c>
      <c r="I6966" s="1">
        <v>4069657</v>
      </c>
      <c r="J6966" s="1">
        <v>-739129</v>
      </c>
      <c r="K6966" t="s">
        <v>40</v>
      </c>
      <c r="L6966" s="20">
        <v>24</v>
      </c>
      <c r="M6966" s="4">
        <v>15</v>
      </c>
      <c r="N6966" s="4">
        <v>5</v>
      </c>
      <c r="O6966" s="2">
        <v>41528</v>
      </c>
      <c r="P6966" s="3">
        <v>0.06</v>
      </c>
      <c r="Q6966" s="4">
        <v>1</v>
      </c>
      <c r="R6966" s="3">
        <v>6.9</v>
      </c>
      <c r="S696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6" t="str">
        <f>IF(AIRBNB[[#This Row],[RUIDO(dB)]]&lt;=4,"Silencioso",IF(AIRBNB[[#This Row],[RUIDO(dB)]]&lt;=5.5,"Poco Ruidoso","Ruidoso"))</f>
        <v>Ruidoso</v>
      </c>
      <c r="U6966" t="str">
        <f>IF(AND(AIRBNB[[#This Row],[PRECIO]]&lt;50,AIRBNB[[#This Row],[MIN_NOCHES]]&gt;3),"Dentro del presupuesto","No considerar")</f>
        <v>Dentro del presupuesto</v>
      </c>
      <c r="V6966" t="str">
        <f>VLOOKUP(AIRBNB[[#This Row],[HOST_ID]],Super_host[],5,FALSE)</f>
        <v>Host</v>
      </c>
    </row>
    <row r="6967" spans="1:22">
      <c r="A6967" s="4">
        <v>1089542</v>
      </c>
      <c r="B6967" t="s">
        <v>15034</v>
      </c>
      <c r="C6967" s="4">
        <v>663764</v>
      </c>
      <c r="D6967" t="s">
        <v>466</v>
      </c>
      <c r="E6967" t="s">
        <v>15035</v>
      </c>
      <c r="F6967" s="4">
        <v>11226</v>
      </c>
      <c r="G6967" s="13" t="s">
        <v>4662</v>
      </c>
      <c r="H6967" s="13" t="s">
        <v>9306</v>
      </c>
      <c r="I6967" s="1">
        <v>406536</v>
      </c>
      <c r="J6967" s="1">
        <v>-7394883</v>
      </c>
      <c r="K6967" t="s">
        <v>40</v>
      </c>
      <c r="L6967" s="20">
        <v>24</v>
      </c>
      <c r="M6967" s="4">
        <v>2</v>
      </c>
      <c r="N6967" s="4">
        <v>248</v>
      </c>
      <c r="O6967" s="2">
        <v>43590</v>
      </c>
      <c r="P6967" s="3">
        <v>3.27</v>
      </c>
      <c r="Q6967" s="4">
        <v>1</v>
      </c>
      <c r="R6967" s="3">
        <v>6.9</v>
      </c>
      <c r="S696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7" t="str">
        <f>IF(AIRBNB[[#This Row],[RUIDO(dB)]]&lt;=4,"Silencioso",IF(AIRBNB[[#This Row],[RUIDO(dB)]]&lt;=5.5,"Poco Ruidoso","Ruidoso"))</f>
        <v>Ruidoso</v>
      </c>
      <c r="U6967" t="str">
        <f>IF(AND(AIRBNB[[#This Row],[PRECIO]]&lt;50,AIRBNB[[#This Row],[MIN_NOCHES]]&gt;3),"Dentro del presupuesto","No considerar")</f>
        <v>No considerar</v>
      </c>
      <c r="V6967" t="str">
        <f>VLOOKUP(AIRBNB[[#This Row],[HOST_ID]],Super_host[],5,FALSE)</f>
        <v>Host</v>
      </c>
    </row>
    <row r="6968" spans="1:22">
      <c r="A6968" s="4">
        <v>5406187</v>
      </c>
      <c r="B6968" t="s">
        <v>14170</v>
      </c>
      <c r="C6968" s="4">
        <v>400240</v>
      </c>
      <c r="D6968" t="s">
        <v>14171</v>
      </c>
      <c r="E6968" t="s">
        <v>14172</v>
      </c>
      <c r="F6968" s="4">
        <v>11226</v>
      </c>
      <c r="G6968" s="13" t="s">
        <v>4662</v>
      </c>
      <c r="H6968" s="13" t="s">
        <v>9427</v>
      </c>
      <c r="I6968" s="1">
        <v>4065323</v>
      </c>
      <c r="J6968" s="1">
        <v>-7396223</v>
      </c>
      <c r="K6968" t="s">
        <v>40</v>
      </c>
      <c r="L6968" s="20">
        <v>24</v>
      </c>
      <c r="M6968" s="4">
        <v>2</v>
      </c>
      <c r="N6968" s="4">
        <v>91</v>
      </c>
      <c r="O6968" s="2">
        <v>43653</v>
      </c>
      <c r="P6968" s="3">
        <v>1.73</v>
      </c>
      <c r="Q6968" s="4">
        <v>1</v>
      </c>
      <c r="R6968" s="3">
        <v>6.9</v>
      </c>
      <c r="S696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8" t="str">
        <f>IF(AIRBNB[[#This Row],[RUIDO(dB)]]&lt;=4,"Silencioso",IF(AIRBNB[[#This Row],[RUIDO(dB)]]&lt;=5.5,"Poco Ruidoso","Ruidoso"))</f>
        <v>Ruidoso</v>
      </c>
      <c r="U6968" t="str">
        <f>IF(AND(AIRBNB[[#This Row],[PRECIO]]&lt;50,AIRBNB[[#This Row],[MIN_NOCHES]]&gt;3),"Dentro del presupuesto","No considerar")</f>
        <v>No considerar</v>
      </c>
      <c r="V6968" t="str">
        <f>VLOOKUP(AIRBNB[[#This Row],[HOST_ID]],Super_host[],5,FALSE)</f>
        <v>Host</v>
      </c>
    </row>
    <row r="6969" spans="1:22">
      <c r="A6969" s="4">
        <v>6384622</v>
      </c>
      <c r="B6969" t="s">
        <v>11275</v>
      </c>
      <c r="C6969" s="4">
        <v>31752474</v>
      </c>
      <c r="D6969" t="s">
        <v>11276</v>
      </c>
      <c r="E6969" t="s">
        <v>11277</v>
      </c>
      <c r="F6969" s="4">
        <v>11225</v>
      </c>
      <c r="G6969" s="13" t="s">
        <v>4662</v>
      </c>
      <c r="H6969" s="13" t="s">
        <v>9481</v>
      </c>
      <c r="I6969" s="1">
        <v>406608</v>
      </c>
      <c r="J6969" s="1">
        <v>-7396197</v>
      </c>
      <c r="K6969" t="s">
        <v>40</v>
      </c>
      <c r="L6969" s="20">
        <v>23</v>
      </c>
      <c r="M6969" s="4">
        <v>14</v>
      </c>
      <c r="N6969" s="4">
        <v>9</v>
      </c>
      <c r="O6969" s="2">
        <v>42831</v>
      </c>
      <c r="P6969" s="3">
        <v>0.19</v>
      </c>
      <c r="Q6969" s="4">
        <v>1</v>
      </c>
      <c r="R6969" s="3">
        <v>6.9</v>
      </c>
      <c r="S696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69" t="str">
        <f>IF(AIRBNB[[#This Row],[RUIDO(dB)]]&lt;=4,"Silencioso",IF(AIRBNB[[#This Row],[RUIDO(dB)]]&lt;=5.5,"Poco Ruidoso","Ruidoso"))</f>
        <v>Ruidoso</v>
      </c>
      <c r="U6969" t="str">
        <f>IF(AND(AIRBNB[[#This Row],[PRECIO]]&lt;50,AIRBNB[[#This Row],[MIN_NOCHES]]&gt;3),"Dentro del presupuesto","No considerar")</f>
        <v>Dentro del presupuesto</v>
      </c>
      <c r="V6969" t="str">
        <f>VLOOKUP(AIRBNB[[#This Row],[HOST_ID]],Super_host[],5,FALSE)</f>
        <v>Host</v>
      </c>
    </row>
    <row r="6970" spans="1:22">
      <c r="A6970" s="4">
        <v>5102132</v>
      </c>
      <c r="B6970" t="s">
        <v>9307</v>
      </c>
      <c r="C6970" s="4">
        <v>26260328</v>
      </c>
      <c r="D6970" t="s">
        <v>691</v>
      </c>
      <c r="E6970" t="s">
        <v>9308</v>
      </c>
      <c r="F6970" s="4">
        <v>11237</v>
      </c>
      <c r="G6970" s="13" t="s">
        <v>4662</v>
      </c>
      <c r="H6970" s="13" t="s">
        <v>9274</v>
      </c>
      <c r="I6970" s="1">
        <v>4070206</v>
      </c>
      <c r="J6970" s="1">
        <v>-7391342</v>
      </c>
      <c r="K6970" t="s">
        <v>40</v>
      </c>
      <c r="L6970" s="20">
        <v>23</v>
      </c>
      <c r="M6970" s="4">
        <v>7</v>
      </c>
      <c r="N6970" s="4">
        <v>1</v>
      </c>
      <c r="O6970" s="2">
        <v>42416</v>
      </c>
      <c r="P6970" s="3">
        <v>0.02</v>
      </c>
      <c r="Q6970" s="4">
        <v>1</v>
      </c>
      <c r="R6970" s="3">
        <v>6.9</v>
      </c>
      <c r="S697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0" t="str">
        <f>IF(AIRBNB[[#This Row],[RUIDO(dB)]]&lt;=4,"Silencioso",IF(AIRBNB[[#This Row],[RUIDO(dB)]]&lt;=5.5,"Poco Ruidoso","Ruidoso"))</f>
        <v>Ruidoso</v>
      </c>
      <c r="U6970" t="str">
        <f>IF(AND(AIRBNB[[#This Row],[PRECIO]]&lt;50,AIRBNB[[#This Row],[MIN_NOCHES]]&gt;3),"Dentro del presupuesto","No considerar")</f>
        <v>Dentro del presupuesto</v>
      </c>
      <c r="V6970" t="str">
        <f>VLOOKUP(AIRBNB[[#This Row],[HOST_ID]],Super_host[],5,FALSE)</f>
        <v>Host</v>
      </c>
    </row>
    <row r="6971" spans="1:22">
      <c r="A6971" s="4">
        <v>4907369</v>
      </c>
      <c r="B6971" t="s">
        <v>10983</v>
      </c>
      <c r="C6971" s="4">
        <v>25037051</v>
      </c>
      <c r="D6971" t="s">
        <v>8572</v>
      </c>
      <c r="E6971" t="s">
        <v>10984</v>
      </c>
      <c r="F6971" s="4">
        <v>11225</v>
      </c>
      <c r="G6971" s="13" t="s">
        <v>4662</v>
      </c>
      <c r="H6971" s="13" t="s">
        <v>9252</v>
      </c>
      <c r="I6971" s="1">
        <v>4066915</v>
      </c>
      <c r="J6971" s="1">
        <v>-7395339</v>
      </c>
      <c r="K6971" t="s">
        <v>40</v>
      </c>
      <c r="L6971" s="20">
        <v>23</v>
      </c>
      <c r="M6971" s="4">
        <v>1</v>
      </c>
      <c r="N6971" s="4">
        <v>8</v>
      </c>
      <c r="O6971" s="2">
        <v>42975</v>
      </c>
      <c r="P6971" s="3">
        <v>0.15</v>
      </c>
      <c r="Q6971" s="4">
        <v>1</v>
      </c>
      <c r="R6971" s="3">
        <v>6.9</v>
      </c>
      <c r="S697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1" t="str">
        <f>IF(AIRBNB[[#This Row],[RUIDO(dB)]]&lt;=4,"Silencioso",IF(AIRBNB[[#This Row],[RUIDO(dB)]]&lt;=5.5,"Poco Ruidoso","Ruidoso"))</f>
        <v>Ruidoso</v>
      </c>
      <c r="U6971" t="str">
        <f>IF(AND(AIRBNB[[#This Row],[PRECIO]]&lt;50,AIRBNB[[#This Row],[MIN_NOCHES]]&gt;3),"Dentro del presupuesto","No considerar")</f>
        <v>No considerar</v>
      </c>
      <c r="V6971" t="str">
        <f>VLOOKUP(AIRBNB[[#This Row],[HOST_ID]],Super_host[],5,FALSE)</f>
        <v>Host</v>
      </c>
    </row>
    <row r="6972" spans="1:22">
      <c r="A6972" s="4">
        <v>4343312</v>
      </c>
      <c r="B6972" t="s">
        <v>2677</v>
      </c>
      <c r="C6972" s="4">
        <v>22548091</v>
      </c>
      <c r="D6972" t="s">
        <v>1045</v>
      </c>
      <c r="E6972" t="s">
        <v>2678</v>
      </c>
      <c r="F6972" s="4">
        <v>10026</v>
      </c>
      <c r="G6972" s="13" t="s">
        <v>124</v>
      </c>
      <c r="H6972" s="13" t="s">
        <v>148</v>
      </c>
      <c r="I6972" s="1">
        <v>4080733</v>
      </c>
      <c r="J6972" s="1">
        <v>-7395642</v>
      </c>
      <c r="K6972" t="s">
        <v>40</v>
      </c>
      <c r="L6972" s="20">
        <v>23</v>
      </c>
      <c r="M6972" s="4">
        <v>7</v>
      </c>
      <c r="N6972" s="4">
        <v>3</v>
      </c>
      <c r="O6972" s="2">
        <v>43652</v>
      </c>
      <c r="P6972" s="3">
        <v>0.22</v>
      </c>
      <c r="Q6972" s="4">
        <v>1</v>
      </c>
      <c r="R6972" s="3">
        <v>5.6</v>
      </c>
      <c r="S697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2" t="str">
        <f>IF(AIRBNB[[#This Row],[RUIDO(dB)]]&lt;=4,"Silencioso",IF(AIRBNB[[#This Row],[RUIDO(dB)]]&lt;=5.5,"Poco Ruidoso","Ruidoso"))</f>
        <v>Ruidoso</v>
      </c>
      <c r="U6972" t="str">
        <f>IF(AND(AIRBNB[[#This Row],[PRECIO]]&lt;50,AIRBNB[[#This Row],[MIN_NOCHES]]&gt;3),"Dentro del presupuesto","No considerar")</f>
        <v>Dentro del presupuesto</v>
      </c>
      <c r="V6972" t="str">
        <f>VLOOKUP(AIRBNB[[#This Row],[HOST_ID]],Super_host[],5,FALSE)</f>
        <v>Host</v>
      </c>
    </row>
    <row r="6973" spans="1:22">
      <c r="A6973" s="4">
        <v>5580648</v>
      </c>
      <c r="B6973" t="s">
        <v>11626</v>
      </c>
      <c r="C6973" s="4">
        <v>21497854</v>
      </c>
      <c r="D6973" t="s">
        <v>11627</v>
      </c>
      <c r="E6973" t="s">
        <v>11628</v>
      </c>
      <c r="F6973" s="4">
        <v>11237</v>
      </c>
      <c r="G6973" s="13" t="s">
        <v>4662</v>
      </c>
      <c r="H6973" s="13" t="s">
        <v>9274</v>
      </c>
      <c r="I6973" s="1">
        <v>4070124</v>
      </c>
      <c r="J6973" s="1">
        <v>-7392218</v>
      </c>
      <c r="K6973" t="s">
        <v>40</v>
      </c>
      <c r="L6973" s="20">
        <v>23</v>
      </c>
      <c r="M6973" s="4">
        <v>2</v>
      </c>
      <c r="N6973" s="4">
        <v>13</v>
      </c>
      <c r="O6973" s="2">
        <v>42233</v>
      </c>
      <c r="P6973" s="3">
        <v>0.25</v>
      </c>
      <c r="Q6973" s="4">
        <v>1</v>
      </c>
      <c r="R6973" s="3">
        <v>6.9</v>
      </c>
      <c r="S697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3" t="str">
        <f>IF(AIRBNB[[#This Row],[RUIDO(dB)]]&lt;=4,"Silencioso",IF(AIRBNB[[#This Row],[RUIDO(dB)]]&lt;=5.5,"Poco Ruidoso","Ruidoso"))</f>
        <v>Ruidoso</v>
      </c>
      <c r="U6973" t="str">
        <f>IF(AND(AIRBNB[[#This Row],[PRECIO]]&lt;50,AIRBNB[[#This Row],[MIN_NOCHES]]&gt;3),"Dentro del presupuesto","No considerar")</f>
        <v>No considerar</v>
      </c>
      <c r="V6973" t="str">
        <f>VLOOKUP(AIRBNB[[#This Row],[HOST_ID]],Super_host[],5,FALSE)</f>
        <v>Host</v>
      </c>
    </row>
    <row r="6974" spans="1:22">
      <c r="A6974" s="4">
        <v>5276602</v>
      </c>
      <c r="B6974" t="s">
        <v>11741</v>
      </c>
      <c r="C6974" s="4">
        <v>20114391</v>
      </c>
      <c r="D6974" t="s">
        <v>166</v>
      </c>
      <c r="E6974" t="s">
        <v>11742</v>
      </c>
      <c r="F6974" s="4">
        <v>11238</v>
      </c>
      <c r="G6974" s="13" t="s">
        <v>4662</v>
      </c>
      <c r="H6974" s="13" t="s">
        <v>9222</v>
      </c>
      <c r="I6974" s="1">
        <v>4068557</v>
      </c>
      <c r="J6974" s="1">
        <v>-7397073</v>
      </c>
      <c r="K6974" t="s">
        <v>40</v>
      </c>
      <c r="L6974" s="20">
        <v>23</v>
      </c>
      <c r="M6974" s="4">
        <v>21</v>
      </c>
      <c r="N6974" s="4">
        <v>14</v>
      </c>
      <c r="O6974" s="2">
        <v>43479</v>
      </c>
      <c r="P6974" s="3">
        <v>0.27</v>
      </c>
      <c r="Q6974" s="4">
        <v>1</v>
      </c>
      <c r="R6974" s="3">
        <v>6.9</v>
      </c>
      <c r="S697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4" t="str">
        <f>IF(AIRBNB[[#This Row],[RUIDO(dB)]]&lt;=4,"Silencioso",IF(AIRBNB[[#This Row],[RUIDO(dB)]]&lt;=5.5,"Poco Ruidoso","Ruidoso"))</f>
        <v>Ruidoso</v>
      </c>
      <c r="U6974" t="str">
        <f>IF(AND(AIRBNB[[#This Row],[PRECIO]]&lt;50,AIRBNB[[#This Row],[MIN_NOCHES]]&gt;3),"Dentro del presupuesto","No considerar")</f>
        <v>Dentro del presupuesto</v>
      </c>
      <c r="V6974" t="str">
        <f>VLOOKUP(AIRBNB[[#This Row],[HOST_ID]],Super_host[],5,FALSE)</f>
        <v>Host</v>
      </c>
    </row>
    <row r="6975" spans="1:22">
      <c r="A6975" s="4">
        <v>5652946</v>
      </c>
      <c r="B6975" t="s">
        <v>10760</v>
      </c>
      <c r="C6975" s="4">
        <v>19233353</v>
      </c>
      <c r="D6975" t="s">
        <v>10761</v>
      </c>
      <c r="E6975" t="s">
        <v>10762</v>
      </c>
      <c r="F6975" s="4">
        <v>11225</v>
      </c>
      <c r="G6975" s="13" t="s">
        <v>4662</v>
      </c>
      <c r="H6975" s="13" t="s">
        <v>9481</v>
      </c>
      <c r="I6975" s="1">
        <v>4065758</v>
      </c>
      <c r="J6975" s="1">
        <v>-7395866</v>
      </c>
      <c r="K6975" t="s">
        <v>40</v>
      </c>
      <c r="L6975" s="20">
        <v>23</v>
      </c>
      <c r="M6975" s="4">
        <v>14</v>
      </c>
      <c r="N6975" s="4">
        <v>6</v>
      </c>
      <c r="O6975" s="2">
        <v>43388</v>
      </c>
      <c r="P6975" s="3">
        <v>0.12</v>
      </c>
      <c r="Q6975" s="4">
        <v>1</v>
      </c>
      <c r="R6975" s="3">
        <v>6.9</v>
      </c>
      <c r="S697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5" t="str">
        <f>IF(AIRBNB[[#This Row],[RUIDO(dB)]]&lt;=4,"Silencioso",IF(AIRBNB[[#This Row],[RUIDO(dB)]]&lt;=5.5,"Poco Ruidoso","Ruidoso"))</f>
        <v>Ruidoso</v>
      </c>
      <c r="U6975" t="str">
        <f>IF(AND(AIRBNB[[#This Row],[PRECIO]]&lt;50,AIRBNB[[#This Row],[MIN_NOCHES]]&gt;3),"Dentro del presupuesto","No considerar")</f>
        <v>Dentro del presupuesto</v>
      </c>
      <c r="V6975" t="str">
        <f>VLOOKUP(AIRBNB[[#This Row],[HOST_ID]],Super_host[],5,FALSE)</f>
        <v>Host</v>
      </c>
    </row>
    <row r="6976" spans="1:22">
      <c r="A6976" s="4">
        <v>3890417</v>
      </c>
      <c r="B6976" t="s">
        <v>13078</v>
      </c>
      <c r="C6976" s="4">
        <v>18260299</v>
      </c>
      <c r="D6976" t="s">
        <v>10061</v>
      </c>
      <c r="E6976" t="s">
        <v>13079</v>
      </c>
      <c r="F6976" s="4">
        <v>11237</v>
      </c>
      <c r="G6976" s="13" t="s">
        <v>4662</v>
      </c>
      <c r="H6976" s="13" t="s">
        <v>9274</v>
      </c>
      <c r="I6976" s="1">
        <v>4069439</v>
      </c>
      <c r="J6976" s="1">
        <v>-7390715</v>
      </c>
      <c r="K6976" t="s">
        <v>40</v>
      </c>
      <c r="L6976" s="20">
        <v>23</v>
      </c>
      <c r="M6976" s="4">
        <v>30</v>
      </c>
      <c r="N6976" s="4">
        <v>7</v>
      </c>
      <c r="O6976" s="2">
        <v>43467</v>
      </c>
      <c r="P6976" s="3">
        <v>0.74</v>
      </c>
      <c r="Q6976" s="4">
        <v>1</v>
      </c>
      <c r="R6976" s="3">
        <v>6.9</v>
      </c>
      <c r="S697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6" t="str">
        <f>IF(AIRBNB[[#This Row],[RUIDO(dB)]]&lt;=4,"Silencioso",IF(AIRBNB[[#This Row],[RUIDO(dB)]]&lt;=5.5,"Poco Ruidoso","Ruidoso"))</f>
        <v>Ruidoso</v>
      </c>
      <c r="U6976" t="str">
        <f>IF(AND(AIRBNB[[#This Row],[PRECIO]]&lt;50,AIRBNB[[#This Row],[MIN_NOCHES]]&gt;3),"Dentro del presupuesto","No considerar")</f>
        <v>Dentro del presupuesto</v>
      </c>
      <c r="V6976" t="str">
        <f>VLOOKUP(AIRBNB[[#This Row],[HOST_ID]],Super_host[],5,FALSE)</f>
        <v>Host</v>
      </c>
    </row>
    <row r="6977" spans="1:22">
      <c r="A6977" s="4">
        <v>3344815</v>
      </c>
      <c r="B6977" t="s">
        <v>13721</v>
      </c>
      <c r="C6977" s="4">
        <v>16883036</v>
      </c>
      <c r="D6977" t="s">
        <v>466</v>
      </c>
      <c r="E6977" t="s">
        <v>13722</v>
      </c>
      <c r="F6977" s="4">
        <v>11237</v>
      </c>
      <c r="G6977" s="13" t="s">
        <v>4662</v>
      </c>
      <c r="H6977" s="13" t="s">
        <v>9274</v>
      </c>
      <c r="I6977" s="1">
        <v>4069893</v>
      </c>
      <c r="J6977" s="1">
        <v>-7391549</v>
      </c>
      <c r="K6977" t="s">
        <v>40</v>
      </c>
      <c r="L6977" s="20">
        <v>23</v>
      </c>
      <c r="M6977" s="4">
        <v>2</v>
      </c>
      <c r="N6977" s="4">
        <v>55</v>
      </c>
      <c r="O6977" s="2">
        <v>43467</v>
      </c>
      <c r="P6977" s="3">
        <v>1.24</v>
      </c>
      <c r="Q6977" s="4">
        <v>1</v>
      </c>
      <c r="R6977" s="3">
        <v>6.9</v>
      </c>
      <c r="S697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7" t="str">
        <f>IF(AIRBNB[[#This Row],[RUIDO(dB)]]&lt;=4,"Silencioso",IF(AIRBNB[[#This Row],[RUIDO(dB)]]&lt;=5.5,"Poco Ruidoso","Ruidoso"))</f>
        <v>Ruidoso</v>
      </c>
      <c r="U6977" t="str">
        <f>IF(AND(AIRBNB[[#This Row],[PRECIO]]&lt;50,AIRBNB[[#This Row],[MIN_NOCHES]]&gt;3),"Dentro del presupuesto","No considerar")</f>
        <v>No considerar</v>
      </c>
      <c r="V6977" t="str">
        <f>VLOOKUP(AIRBNB[[#This Row],[HOST_ID]],Super_host[],5,FALSE)</f>
        <v>Host</v>
      </c>
    </row>
    <row r="6978" spans="1:22">
      <c r="A6978" s="4">
        <v>6146783</v>
      </c>
      <c r="B6978" t="s">
        <v>13951</v>
      </c>
      <c r="C6978" s="4">
        <v>14796247</v>
      </c>
      <c r="D6978" t="s">
        <v>13952</v>
      </c>
      <c r="E6978" t="s">
        <v>13953</v>
      </c>
      <c r="F6978" s="4">
        <v>11226</v>
      </c>
      <c r="G6978" s="13" t="s">
        <v>4662</v>
      </c>
      <c r="H6978" s="13" t="s">
        <v>9427</v>
      </c>
      <c r="I6978" s="1">
        <v>4064224</v>
      </c>
      <c r="J6978" s="1">
        <v>-7396273</v>
      </c>
      <c r="K6978" t="s">
        <v>40</v>
      </c>
      <c r="L6978" s="20">
        <v>23</v>
      </c>
      <c r="M6978" s="4">
        <v>5</v>
      </c>
      <c r="N6978" s="4">
        <v>59</v>
      </c>
      <c r="O6978" s="2">
        <v>43640</v>
      </c>
      <c r="P6978" s="3">
        <v>1.46</v>
      </c>
      <c r="Q6978" s="4">
        <v>1</v>
      </c>
      <c r="R6978" s="3">
        <v>6.9</v>
      </c>
      <c r="S697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8" t="str">
        <f>IF(AIRBNB[[#This Row],[RUIDO(dB)]]&lt;=4,"Silencioso",IF(AIRBNB[[#This Row],[RUIDO(dB)]]&lt;=5.5,"Poco Ruidoso","Ruidoso"))</f>
        <v>Ruidoso</v>
      </c>
      <c r="U6978" t="str">
        <f>IF(AND(AIRBNB[[#This Row],[PRECIO]]&lt;50,AIRBNB[[#This Row],[MIN_NOCHES]]&gt;3),"Dentro del presupuesto","No considerar")</f>
        <v>Dentro del presupuesto</v>
      </c>
      <c r="V6978" t="str">
        <f>VLOOKUP(AIRBNB[[#This Row],[HOST_ID]],Super_host[],5,FALSE)</f>
        <v>Host</v>
      </c>
    </row>
    <row r="6979" spans="1:22">
      <c r="A6979" s="4">
        <v>2586923</v>
      </c>
      <c r="B6979" t="s">
        <v>12513</v>
      </c>
      <c r="C6979" s="4">
        <v>12508991</v>
      </c>
      <c r="D6979" t="s">
        <v>3315</v>
      </c>
      <c r="E6979" t="s">
        <v>12514</v>
      </c>
      <c r="F6979" s="4">
        <v>11226</v>
      </c>
      <c r="G6979" s="13" t="s">
        <v>4662</v>
      </c>
      <c r="H6979" s="13" t="s">
        <v>9427</v>
      </c>
      <c r="I6979" s="1">
        <v>4064772</v>
      </c>
      <c r="J6979" s="1">
        <v>-7396273</v>
      </c>
      <c r="K6979" t="s">
        <v>40</v>
      </c>
      <c r="L6979" s="20">
        <v>23</v>
      </c>
      <c r="M6979" s="4">
        <v>7</v>
      </c>
      <c r="N6979" s="4">
        <v>30</v>
      </c>
      <c r="O6979" s="2">
        <v>43632</v>
      </c>
      <c r="P6979" s="3">
        <v>0.48</v>
      </c>
      <c r="Q6979" s="4">
        <v>1</v>
      </c>
      <c r="R6979" s="3">
        <v>6.9</v>
      </c>
      <c r="S697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79" t="str">
        <f>IF(AIRBNB[[#This Row],[RUIDO(dB)]]&lt;=4,"Silencioso",IF(AIRBNB[[#This Row],[RUIDO(dB)]]&lt;=5.5,"Poco Ruidoso","Ruidoso"))</f>
        <v>Ruidoso</v>
      </c>
      <c r="U6979" t="str">
        <f>IF(AND(AIRBNB[[#This Row],[PRECIO]]&lt;50,AIRBNB[[#This Row],[MIN_NOCHES]]&gt;3),"Dentro del presupuesto","No considerar")</f>
        <v>Dentro del presupuesto</v>
      </c>
      <c r="V6979" t="str">
        <f>VLOOKUP(AIRBNB[[#This Row],[HOST_ID]],Super_host[],5,FALSE)</f>
        <v>Host</v>
      </c>
    </row>
    <row r="6980" spans="1:22">
      <c r="A6980" s="4">
        <v>4295733</v>
      </c>
      <c r="B6980" t="s">
        <v>11749</v>
      </c>
      <c r="C6980" s="4">
        <v>10981052</v>
      </c>
      <c r="D6980" t="s">
        <v>11750</v>
      </c>
      <c r="E6980" t="s">
        <v>11751</v>
      </c>
      <c r="F6980" s="4">
        <v>11226</v>
      </c>
      <c r="G6980" s="13" t="s">
        <v>4662</v>
      </c>
      <c r="H6980" s="13" t="s">
        <v>9306</v>
      </c>
      <c r="I6980" s="1">
        <v>4064768</v>
      </c>
      <c r="J6980" s="1">
        <v>-7395138</v>
      </c>
      <c r="K6980" t="s">
        <v>40</v>
      </c>
      <c r="L6980" s="20">
        <v>23</v>
      </c>
      <c r="M6980" s="4">
        <v>1</v>
      </c>
      <c r="N6980" s="4">
        <v>5</v>
      </c>
      <c r="O6980" s="2">
        <v>43308</v>
      </c>
      <c r="P6980" s="3">
        <v>0.27</v>
      </c>
      <c r="Q6980" s="4">
        <v>1</v>
      </c>
      <c r="R6980" s="3">
        <v>6.9</v>
      </c>
      <c r="S698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0" t="str">
        <f>IF(AIRBNB[[#This Row],[RUIDO(dB)]]&lt;=4,"Silencioso",IF(AIRBNB[[#This Row],[RUIDO(dB)]]&lt;=5.5,"Poco Ruidoso","Ruidoso"))</f>
        <v>Ruidoso</v>
      </c>
      <c r="U6980" t="str">
        <f>IF(AND(AIRBNB[[#This Row],[PRECIO]]&lt;50,AIRBNB[[#This Row],[MIN_NOCHES]]&gt;3),"Dentro del presupuesto","No considerar")</f>
        <v>No considerar</v>
      </c>
      <c r="V6980" t="str">
        <f>VLOOKUP(AIRBNB[[#This Row],[HOST_ID]],Super_host[],5,FALSE)</f>
        <v>Host</v>
      </c>
    </row>
    <row r="6981" spans="1:22">
      <c r="A6981" s="4">
        <v>1423112</v>
      </c>
      <c r="B6981" t="s">
        <v>12437</v>
      </c>
      <c r="C6981" s="4">
        <v>7659871</v>
      </c>
      <c r="D6981" t="s">
        <v>12438</v>
      </c>
      <c r="E6981" t="s">
        <v>12439</v>
      </c>
      <c r="F6981" s="4">
        <v>11225</v>
      </c>
      <c r="G6981" s="13" t="s">
        <v>4662</v>
      </c>
      <c r="H6981" s="13" t="s">
        <v>9481</v>
      </c>
      <c r="I6981" s="1">
        <v>4065671</v>
      </c>
      <c r="J6981" s="1">
        <v>-739622</v>
      </c>
      <c r="K6981" t="s">
        <v>40</v>
      </c>
      <c r="L6981" s="20">
        <v>23</v>
      </c>
      <c r="M6981" s="4">
        <v>30</v>
      </c>
      <c r="N6981" s="4">
        <v>21</v>
      </c>
      <c r="O6981" s="2">
        <v>43585</v>
      </c>
      <c r="P6981" s="3">
        <v>0.45</v>
      </c>
      <c r="Q6981" s="4">
        <v>1</v>
      </c>
      <c r="R6981" s="3">
        <v>6.9</v>
      </c>
      <c r="S698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1" t="str">
        <f>IF(AIRBNB[[#This Row],[RUIDO(dB)]]&lt;=4,"Silencioso",IF(AIRBNB[[#This Row],[RUIDO(dB)]]&lt;=5.5,"Poco Ruidoso","Ruidoso"))</f>
        <v>Ruidoso</v>
      </c>
      <c r="U6981" t="str">
        <f>IF(AND(AIRBNB[[#This Row],[PRECIO]]&lt;50,AIRBNB[[#This Row],[MIN_NOCHES]]&gt;3),"Dentro del presupuesto","No considerar")</f>
        <v>Dentro del presupuesto</v>
      </c>
      <c r="V6981" t="str">
        <f>VLOOKUP(AIRBNB[[#This Row],[HOST_ID]],Super_host[],5,FALSE)</f>
        <v>Host</v>
      </c>
    </row>
    <row r="6982" spans="1:22">
      <c r="A6982" s="4">
        <v>4768982</v>
      </c>
      <c r="B6982" t="s">
        <v>15777</v>
      </c>
      <c r="C6982" s="4">
        <v>7182609</v>
      </c>
      <c r="D6982" t="s">
        <v>9840</v>
      </c>
      <c r="E6982" t="s">
        <v>15778</v>
      </c>
      <c r="F6982" s="4">
        <v>11237</v>
      </c>
      <c r="G6982" s="13" t="s">
        <v>4662</v>
      </c>
      <c r="H6982" s="13" t="s">
        <v>9274</v>
      </c>
      <c r="I6982" s="1">
        <v>4070016</v>
      </c>
      <c r="J6982" s="1">
        <v>-7391572</v>
      </c>
      <c r="K6982" t="s">
        <v>40</v>
      </c>
      <c r="L6982" s="20">
        <v>23</v>
      </c>
      <c r="M6982" s="4">
        <v>12</v>
      </c>
      <c r="N6982" s="4">
        <v>0</v>
      </c>
      <c r="O6982" s="2">
        <v>43648</v>
      </c>
      <c r="P6982" s="3">
        <v>1.17</v>
      </c>
      <c r="Q6982" s="4">
        <v>1</v>
      </c>
      <c r="R6982" s="3">
        <v>6.9</v>
      </c>
      <c r="S698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2" t="str">
        <f>IF(AIRBNB[[#This Row],[RUIDO(dB)]]&lt;=4,"Silencioso",IF(AIRBNB[[#This Row],[RUIDO(dB)]]&lt;=5.5,"Poco Ruidoso","Ruidoso"))</f>
        <v>Ruidoso</v>
      </c>
      <c r="U6982" t="str">
        <f>IF(AND(AIRBNB[[#This Row],[PRECIO]]&lt;50,AIRBNB[[#This Row],[MIN_NOCHES]]&gt;3),"Dentro del presupuesto","No considerar")</f>
        <v>Dentro del presupuesto</v>
      </c>
      <c r="V6982" t="str">
        <f>VLOOKUP(AIRBNB[[#This Row],[HOST_ID]],Super_host[],5,FALSE)</f>
        <v>Host</v>
      </c>
    </row>
    <row r="6983" spans="1:22">
      <c r="A6983" s="4">
        <v>6601683</v>
      </c>
      <c r="B6983" t="s">
        <v>9832</v>
      </c>
      <c r="C6983" s="4">
        <v>5226684</v>
      </c>
      <c r="D6983" t="s">
        <v>872</v>
      </c>
      <c r="E6983" t="s">
        <v>9833</v>
      </c>
      <c r="F6983" s="4">
        <v>11237</v>
      </c>
      <c r="G6983" s="13" t="s">
        <v>4662</v>
      </c>
      <c r="H6983" s="13" t="s">
        <v>9274</v>
      </c>
      <c r="I6983" s="1">
        <v>4070338</v>
      </c>
      <c r="J6983" s="1">
        <v>-7391374</v>
      </c>
      <c r="K6983" t="s">
        <v>40</v>
      </c>
      <c r="L6983" s="20">
        <v>23</v>
      </c>
      <c r="M6983" s="4">
        <v>1</v>
      </c>
      <c r="N6983" s="4">
        <v>2</v>
      </c>
      <c r="O6983" s="2">
        <v>42223</v>
      </c>
      <c r="P6983" s="3">
        <v>0.04</v>
      </c>
      <c r="Q6983" s="4">
        <v>1</v>
      </c>
      <c r="R6983" s="3">
        <v>6.9</v>
      </c>
      <c r="S698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3" t="str">
        <f>IF(AIRBNB[[#This Row],[RUIDO(dB)]]&lt;=4,"Silencioso",IF(AIRBNB[[#This Row],[RUIDO(dB)]]&lt;=5.5,"Poco Ruidoso","Ruidoso"))</f>
        <v>Ruidoso</v>
      </c>
      <c r="U6983" t="str">
        <f>IF(AND(AIRBNB[[#This Row],[PRECIO]]&lt;50,AIRBNB[[#This Row],[MIN_NOCHES]]&gt;3),"Dentro del presupuesto","No considerar")</f>
        <v>No considerar</v>
      </c>
      <c r="V6983" t="str">
        <f>VLOOKUP(AIRBNB[[#This Row],[HOST_ID]],Super_host[],5,FALSE)</f>
        <v>Host</v>
      </c>
    </row>
    <row r="6984" spans="1:22">
      <c r="A6984" s="4">
        <v>2919578</v>
      </c>
      <c r="B6984" t="s">
        <v>14056</v>
      </c>
      <c r="C6984" s="4">
        <v>4282318</v>
      </c>
      <c r="D6984" t="s">
        <v>4061</v>
      </c>
      <c r="E6984" t="s">
        <v>14057</v>
      </c>
      <c r="F6984" s="4">
        <v>11226</v>
      </c>
      <c r="G6984" s="13" t="s">
        <v>4662</v>
      </c>
      <c r="H6984" s="13" t="s">
        <v>9427</v>
      </c>
      <c r="I6984" s="1">
        <v>4065387</v>
      </c>
      <c r="J6984" s="1">
        <v>-7395973</v>
      </c>
      <c r="K6984" t="s">
        <v>40</v>
      </c>
      <c r="L6984" s="20">
        <v>23</v>
      </c>
      <c r="M6984" s="4">
        <v>1</v>
      </c>
      <c r="N6984" s="4">
        <v>91</v>
      </c>
      <c r="O6984" s="2">
        <v>43638</v>
      </c>
      <c r="P6984" s="3">
        <v>1.58</v>
      </c>
      <c r="Q6984" s="4">
        <v>1</v>
      </c>
      <c r="R6984" s="3">
        <v>6.9</v>
      </c>
      <c r="S698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4" t="str">
        <f>IF(AIRBNB[[#This Row],[RUIDO(dB)]]&lt;=4,"Silencioso",IF(AIRBNB[[#This Row],[RUIDO(dB)]]&lt;=5.5,"Poco Ruidoso","Ruidoso"))</f>
        <v>Ruidoso</v>
      </c>
      <c r="U6984" t="str">
        <f>IF(AND(AIRBNB[[#This Row],[PRECIO]]&lt;50,AIRBNB[[#This Row],[MIN_NOCHES]]&gt;3),"Dentro del presupuesto","No considerar")</f>
        <v>No considerar</v>
      </c>
      <c r="V6984" t="str">
        <f>VLOOKUP(AIRBNB[[#This Row],[HOST_ID]],Super_host[],5,FALSE)</f>
        <v>Host</v>
      </c>
    </row>
    <row r="6985" spans="1:22">
      <c r="A6985" s="4">
        <v>2887581</v>
      </c>
      <c r="B6985" t="s">
        <v>15851</v>
      </c>
      <c r="C6985" s="4">
        <v>4119786</v>
      </c>
      <c r="D6985" t="s">
        <v>15852</v>
      </c>
      <c r="E6985" t="s">
        <v>15853</v>
      </c>
      <c r="F6985" s="4">
        <v>11238</v>
      </c>
      <c r="G6985" s="13" t="s">
        <v>4662</v>
      </c>
      <c r="H6985" s="13" t="s">
        <v>9323</v>
      </c>
      <c r="I6985" s="1">
        <v>4067353</v>
      </c>
      <c r="J6985" s="1">
        <v>-7396505</v>
      </c>
      <c r="K6985" t="s">
        <v>40</v>
      </c>
      <c r="L6985" s="20">
        <v>23</v>
      </c>
      <c r="M6985" s="4">
        <v>20</v>
      </c>
      <c r="N6985" s="4">
        <v>0</v>
      </c>
      <c r="O6985" s="2">
        <v>42344</v>
      </c>
      <c r="P6985" s="3">
        <v>2.86</v>
      </c>
      <c r="Q6985" s="4">
        <v>1</v>
      </c>
      <c r="R6985" s="3">
        <v>6.9</v>
      </c>
      <c r="S698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5" t="str">
        <f>IF(AIRBNB[[#This Row],[RUIDO(dB)]]&lt;=4,"Silencioso",IF(AIRBNB[[#This Row],[RUIDO(dB)]]&lt;=5.5,"Poco Ruidoso","Ruidoso"))</f>
        <v>Ruidoso</v>
      </c>
      <c r="U6985" t="str">
        <f>IF(AND(AIRBNB[[#This Row],[PRECIO]]&lt;50,AIRBNB[[#This Row],[MIN_NOCHES]]&gt;3),"Dentro del presupuesto","No considerar")</f>
        <v>Dentro del presupuesto</v>
      </c>
      <c r="V6985" t="str">
        <f>VLOOKUP(AIRBNB[[#This Row],[HOST_ID]],Super_host[],5,FALSE)</f>
        <v>Host</v>
      </c>
    </row>
    <row r="6986" spans="1:22">
      <c r="A6986" s="4">
        <v>4982969</v>
      </c>
      <c r="B6986" t="s">
        <v>15890</v>
      </c>
      <c r="C6986" s="4">
        <v>2803589</v>
      </c>
      <c r="D6986" t="s">
        <v>15891</v>
      </c>
      <c r="E6986" t="s">
        <v>15892</v>
      </c>
      <c r="F6986" s="4">
        <v>11225</v>
      </c>
      <c r="G6986" s="13" t="s">
        <v>4662</v>
      </c>
      <c r="H6986" s="13" t="s">
        <v>9481</v>
      </c>
      <c r="I6986" s="1">
        <v>4065833</v>
      </c>
      <c r="J6986" s="1">
        <v>-7395196</v>
      </c>
      <c r="K6986" t="s">
        <v>40</v>
      </c>
      <c r="L6986" s="20">
        <v>23</v>
      </c>
      <c r="M6986" s="4">
        <v>1</v>
      </c>
      <c r="N6986" s="4">
        <v>0</v>
      </c>
      <c r="O6986" s="2">
        <v>43038</v>
      </c>
      <c r="P6986" s="3">
        <v>4.8499999999999996</v>
      </c>
      <c r="Q6986" s="4">
        <v>1</v>
      </c>
      <c r="R6986" s="3">
        <v>6.9</v>
      </c>
      <c r="S698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6" t="str">
        <f>IF(AIRBNB[[#This Row],[RUIDO(dB)]]&lt;=4,"Silencioso",IF(AIRBNB[[#This Row],[RUIDO(dB)]]&lt;=5.5,"Poco Ruidoso","Ruidoso"))</f>
        <v>Ruidoso</v>
      </c>
      <c r="U6986" t="str">
        <f>IF(AND(AIRBNB[[#This Row],[PRECIO]]&lt;50,AIRBNB[[#This Row],[MIN_NOCHES]]&gt;3),"Dentro del presupuesto","No considerar")</f>
        <v>No considerar</v>
      </c>
      <c r="V6986" t="str">
        <f>VLOOKUP(AIRBNB[[#This Row],[HOST_ID]],Super_host[],5,FALSE)</f>
        <v>Host</v>
      </c>
    </row>
    <row r="6987" spans="1:22">
      <c r="A6987" s="4">
        <v>786053</v>
      </c>
      <c r="B6987" t="s">
        <v>14581</v>
      </c>
      <c r="C6987" s="4">
        <v>2478675</v>
      </c>
      <c r="D6987" t="s">
        <v>2999</v>
      </c>
      <c r="E6987" t="s">
        <v>14582</v>
      </c>
      <c r="F6987" s="4">
        <v>11226</v>
      </c>
      <c r="G6987" s="13" t="s">
        <v>4662</v>
      </c>
      <c r="H6987" s="13" t="s">
        <v>9481</v>
      </c>
      <c r="I6987" s="1">
        <v>4065545</v>
      </c>
      <c r="J6987" s="1">
        <v>-7395781</v>
      </c>
      <c r="K6987" t="s">
        <v>40</v>
      </c>
      <c r="L6987" s="20">
        <v>23</v>
      </c>
      <c r="M6987" s="4">
        <v>1</v>
      </c>
      <c r="N6987" s="4">
        <v>168</v>
      </c>
      <c r="O6987" s="2">
        <v>43617</v>
      </c>
      <c r="P6987" s="3">
        <v>2.2999999999999998</v>
      </c>
      <c r="Q6987" s="4">
        <v>1</v>
      </c>
      <c r="R6987" s="3">
        <v>6.9</v>
      </c>
      <c r="S698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7" t="str">
        <f>IF(AIRBNB[[#This Row],[RUIDO(dB)]]&lt;=4,"Silencioso",IF(AIRBNB[[#This Row],[RUIDO(dB)]]&lt;=5.5,"Poco Ruidoso","Ruidoso"))</f>
        <v>Ruidoso</v>
      </c>
      <c r="U6987" t="str">
        <f>IF(AND(AIRBNB[[#This Row],[PRECIO]]&lt;50,AIRBNB[[#This Row],[MIN_NOCHES]]&gt;3),"Dentro del presupuesto","No considerar")</f>
        <v>No considerar</v>
      </c>
      <c r="V6987" t="str">
        <f>VLOOKUP(AIRBNB[[#This Row],[HOST_ID]],Super_host[],5,FALSE)</f>
        <v>Host</v>
      </c>
    </row>
    <row r="6988" spans="1:22">
      <c r="A6988" s="4">
        <v>3554285</v>
      </c>
      <c r="B6988" t="s">
        <v>12895</v>
      </c>
      <c r="C6988" s="4">
        <v>2120259</v>
      </c>
      <c r="D6988" t="s">
        <v>2061</v>
      </c>
      <c r="E6988" t="s">
        <v>12896</v>
      </c>
      <c r="F6988" s="4">
        <v>11225</v>
      </c>
      <c r="G6988" s="13" t="s">
        <v>4662</v>
      </c>
      <c r="H6988" s="13" t="s">
        <v>9252</v>
      </c>
      <c r="I6988" s="1">
        <v>4066518</v>
      </c>
      <c r="J6988" s="1">
        <v>-7395109</v>
      </c>
      <c r="K6988" t="s">
        <v>40</v>
      </c>
      <c r="L6988" s="20">
        <v>23</v>
      </c>
      <c r="M6988" s="4">
        <v>4</v>
      </c>
      <c r="N6988" s="4">
        <v>37</v>
      </c>
      <c r="O6988" s="2">
        <v>43640</v>
      </c>
      <c r="P6988" s="3">
        <v>0.64</v>
      </c>
      <c r="Q6988" s="4">
        <v>1</v>
      </c>
      <c r="R6988" s="3">
        <v>6.9</v>
      </c>
      <c r="S698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8" t="str">
        <f>IF(AIRBNB[[#This Row],[RUIDO(dB)]]&lt;=4,"Silencioso",IF(AIRBNB[[#This Row],[RUIDO(dB)]]&lt;=5.5,"Poco Ruidoso","Ruidoso"))</f>
        <v>Ruidoso</v>
      </c>
      <c r="U6988" t="str">
        <f>IF(AND(AIRBNB[[#This Row],[PRECIO]]&lt;50,AIRBNB[[#This Row],[MIN_NOCHES]]&gt;3),"Dentro del presupuesto","No considerar")</f>
        <v>Dentro del presupuesto</v>
      </c>
      <c r="V6988" t="str">
        <f>VLOOKUP(AIRBNB[[#This Row],[HOST_ID]],Super_host[],5,FALSE)</f>
        <v>Host</v>
      </c>
    </row>
    <row r="6989" spans="1:22">
      <c r="A6989" s="4">
        <v>270139</v>
      </c>
      <c r="B6989" t="s">
        <v>11877</v>
      </c>
      <c r="C6989" s="4">
        <v>1093220</v>
      </c>
      <c r="D6989" t="s">
        <v>11878</v>
      </c>
      <c r="E6989" t="s">
        <v>11879</v>
      </c>
      <c r="F6989" s="4">
        <v>11237</v>
      </c>
      <c r="G6989" s="13" t="s">
        <v>4662</v>
      </c>
      <c r="H6989" s="13" t="s">
        <v>9274</v>
      </c>
      <c r="I6989" s="1">
        <v>4070278</v>
      </c>
      <c r="J6989" s="1">
        <v>-7392673</v>
      </c>
      <c r="K6989" t="s">
        <v>40</v>
      </c>
      <c r="L6989" s="20">
        <v>23</v>
      </c>
      <c r="M6989" s="4">
        <v>15</v>
      </c>
      <c r="N6989" s="4">
        <v>21</v>
      </c>
      <c r="O6989" s="2">
        <v>43480</v>
      </c>
      <c r="P6989" s="3">
        <v>0.28999999999999998</v>
      </c>
      <c r="Q6989" s="4">
        <v>1</v>
      </c>
      <c r="R6989" s="3">
        <v>6.9</v>
      </c>
      <c r="S698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89" t="str">
        <f>IF(AIRBNB[[#This Row],[RUIDO(dB)]]&lt;=4,"Silencioso",IF(AIRBNB[[#This Row],[RUIDO(dB)]]&lt;=5.5,"Poco Ruidoso","Ruidoso"))</f>
        <v>Ruidoso</v>
      </c>
      <c r="U6989" t="str">
        <f>IF(AND(AIRBNB[[#This Row],[PRECIO]]&lt;50,AIRBNB[[#This Row],[MIN_NOCHES]]&gt;3),"Dentro del presupuesto","No considerar")</f>
        <v>Dentro del presupuesto</v>
      </c>
      <c r="V6989" t="str">
        <f>VLOOKUP(AIRBNB[[#This Row],[HOST_ID]],Super_host[],5,FALSE)</f>
        <v>Host</v>
      </c>
    </row>
    <row r="6990" spans="1:22">
      <c r="A6990" s="4">
        <v>936218</v>
      </c>
      <c r="B6990" t="s">
        <v>2771</v>
      </c>
      <c r="C6990" s="4">
        <v>5052897</v>
      </c>
      <c r="D6990" t="s">
        <v>941</v>
      </c>
      <c r="E6990" t="s">
        <v>2772</v>
      </c>
      <c r="F6990" s="4">
        <v>10027</v>
      </c>
      <c r="G6990" s="13" t="s">
        <v>124</v>
      </c>
      <c r="H6990" s="13" t="s">
        <v>148</v>
      </c>
      <c r="I6990" s="1">
        <v>4081378</v>
      </c>
      <c r="J6990" s="1">
        <v>-7395353</v>
      </c>
      <c r="K6990" t="s">
        <v>40</v>
      </c>
      <c r="L6990" s="20">
        <v>22</v>
      </c>
      <c r="M6990" s="4">
        <v>14</v>
      </c>
      <c r="N6990" s="4">
        <v>17</v>
      </c>
      <c r="O6990" s="2">
        <v>43646</v>
      </c>
      <c r="P6990" s="3">
        <v>0.23</v>
      </c>
      <c r="Q6990" s="4">
        <v>1</v>
      </c>
      <c r="R6990" s="3">
        <v>5.6</v>
      </c>
      <c r="S699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0" t="str">
        <f>IF(AIRBNB[[#This Row],[RUIDO(dB)]]&lt;=4,"Silencioso",IF(AIRBNB[[#This Row],[RUIDO(dB)]]&lt;=5.5,"Poco Ruidoso","Ruidoso"))</f>
        <v>Ruidoso</v>
      </c>
      <c r="U6990" t="str">
        <f>IF(AND(AIRBNB[[#This Row],[PRECIO]]&lt;50,AIRBNB[[#This Row],[MIN_NOCHES]]&gt;3),"Dentro del presupuesto","No considerar")</f>
        <v>Dentro del presupuesto</v>
      </c>
      <c r="V6990" t="str">
        <f>VLOOKUP(AIRBNB[[#This Row],[HOST_ID]],Super_host[],5,FALSE)</f>
        <v>Host</v>
      </c>
    </row>
    <row r="6991" spans="1:22">
      <c r="A6991" s="4">
        <v>5434197</v>
      </c>
      <c r="B6991" t="s">
        <v>5250</v>
      </c>
      <c r="C6991" s="4">
        <v>4534649</v>
      </c>
      <c r="D6991" t="s">
        <v>4877</v>
      </c>
      <c r="E6991" t="s">
        <v>5251</v>
      </c>
      <c r="F6991" s="4">
        <v>10027</v>
      </c>
      <c r="G6991" s="13" t="s">
        <v>124</v>
      </c>
      <c r="H6991" s="13" t="s">
        <v>148</v>
      </c>
      <c r="I6991" s="1">
        <v>4081663</v>
      </c>
      <c r="J6991" s="1">
        <v>-7395315</v>
      </c>
      <c r="K6991" t="s">
        <v>40</v>
      </c>
      <c r="L6991" s="20">
        <v>22</v>
      </c>
      <c r="M6991" s="4">
        <v>2</v>
      </c>
      <c r="N6991" s="4">
        <v>71</v>
      </c>
      <c r="O6991" s="2">
        <v>42719</v>
      </c>
      <c r="P6991" s="3">
        <v>1.34</v>
      </c>
      <c r="Q6991" s="4">
        <v>1</v>
      </c>
      <c r="R6991" s="3">
        <v>5.6</v>
      </c>
      <c r="S699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1" t="str">
        <f>IF(AIRBNB[[#This Row],[RUIDO(dB)]]&lt;=4,"Silencioso",IF(AIRBNB[[#This Row],[RUIDO(dB)]]&lt;=5.5,"Poco Ruidoso","Ruidoso"))</f>
        <v>Ruidoso</v>
      </c>
      <c r="U6991" t="str">
        <f>IF(AND(AIRBNB[[#This Row],[PRECIO]]&lt;50,AIRBNB[[#This Row],[MIN_NOCHES]]&gt;3),"Dentro del presupuesto","No considerar")</f>
        <v>No considerar</v>
      </c>
      <c r="V6991" t="str">
        <f>VLOOKUP(AIRBNB[[#This Row],[HOST_ID]],Super_host[],5,FALSE)</f>
        <v>Host</v>
      </c>
    </row>
    <row r="6992" spans="1:22">
      <c r="A6992" s="4">
        <v>683821</v>
      </c>
      <c r="B6992" t="s">
        <v>4520</v>
      </c>
      <c r="C6992" s="4">
        <v>3447309</v>
      </c>
      <c r="D6992" t="s">
        <v>4521</v>
      </c>
      <c r="E6992" t="s">
        <v>4522</v>
      </c>
      <c r="F6992" s="4">
        <v>10026</v>
      </c>
      <c r="G6992" s="13" t="s">
        <v>124</v>
      </c>
      <c r="H6992" s="13" t="s">
        <v>148</v>
      </c>
      <c r="I6992" s="1">
        <v>4080314</v>
      </c>
      <c r="J6992" s="1">
        <v>-7395768</v>
      </c>
      <c r="K6992" t="s">
        <v>40</v>
      </c>
      <c r="L6992" s="20">
        <v>22</v>
      </c>
      <c r="M6992" s="4">
        <v>3</v>
      </c>
      <c r="N6992" s="4">
        <v>66</v>
      </c>
      <c r="O6992" s="2">
        <v>43633</v>
      </c>
      <c r="P6992" s="3">
        <v>0.8</v>
      </c>
      <c r="Q6992" s="4">
        <v>1</v>
      </c>
      <c r="R6992" s="3">
        <v>5.6</v>
      </c>
      <c r="S699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2" t="str">
        <f>IF(AIRBNB[[#This Row],[RUIDO(dB)]]&lt;=4,"Silencioso",IF(AIRBNB[[#This Row],[RUIDO(dB)]]&lt;=5.5,"Poco Ruidoso","Ruidoso"))</f>
        <v>Ruidoso</v>
      </c>
      <c r="U6992" t="str">
        <f>IF(AND(AIRBNB[[#This Row],[PRECIO]]&lt;50,AIRBNB[[#This Row],[MIN_NOCHES]]&gt;3),"Dentro del presupuesto","No considerar")</f>
        <v>No considerar</v>
      </c>
      <c r="V6992" t="str">
        <f>VLOOKUP(AIRBNB[[#This Row],[HOST_ID]],Super_host[],5,FALSE)</f>
        <v>Host</v>
      </c>
    </row>
    <row r="6993" spans="1:22">
      <c r="A6993" s="4">
        <v>2833998</v>
      </c>
      <c r="B6993" t="s">
        <v>7185</v>
      </c>
      <c r="C6993" s="4">
        <v>3289988</v>
      </c>
      <c r="D6993" t="s">
        <v>4500</v>
      </c>
      <c r="E6993" t="s">
        <v>7186</v>
      </c>
      <c r="F6993" s="4">
        <v>10027</v>
      </c>
      <c r="G6993" s="13" t="s">
        <v>124</v>
      </c>
      <c r="H6993" s="13" t="s">
        <v>148</v>
      </c>
      <c r="I6993" s="1">
        <v>4080925</v>
      </c>
      <c r="J6993" s="1">
        <v>-7394226</v>
      </c>
      <c r="K6993" t="s">
        <v>40</v>
      </c>
      <c r="L6993" s="20">
        <v>22</v>
      </c>
      <c r="M6993" s="4">
        <v>5</v>
      </c>
      <c r="N6993" s="4">
        <v>0</v>
      </c>
      <c r="O6993" s="2">
        <v>42302</v>
      </c>
      <c r="P6993" s="3">
        <v>0.04</v>
      </c>
      <c r="Q6993" s="4">
        <v>1</v>
      </c>
      <c r="R6993" s="3">
        <v>5.6</v>
      </c>
      <c r="S699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3" t="str">
        <f>IF(AIRBNB[[#This Row],[RUIDO(dB)]]&lt;=4,"Silencioso",IF(AIRBNB[[#This Row],[RUIDO(dB)]]&lt;=5.5,"Poco Ruidoso","Ruidoso"))</f>
        <v>Ruidoso</v>
      </c>
      <c r="U6993" t="str">
        <f>IF(AND(AIRBNB[[#This Row],[PRECIO]]&lt;50,AIRBNB[[#This Row],[MIN_NOCHES]]&gt;3),"Dentro del presupuesto","No considerar")</f>
        <v>Dentro del presupuesto</v>
      </c>
      <c r="V6993" t="str">
        <f>VLOOKUP(AIRBNB[[#This Row],[HOST_ID]],Super_host[],5,FALSE)</f>
        <v>Host</v>
      </c>
    </row>
    <row r="6994" spans="1:22">
      <c r="A6994" s="4">
        <v>296658</v>
      </c>
      <c r="B6994" t="s">
        <v>10503</v>
      </c>
      <c r="C6994" s="4">
        <v>1530106</v>
      </c>
      <c r="D6994" t="s">
        <v>9365</v>
      </c>
      <c r="E6994" t="s">
        <v>10504</v>
      </c>
      <c r="F6994" s="4">
        <v>11225</v>
      </c>
      <c r="G6994" s="13" t="s">
        <v>4662</v>
      </c>
      <c r="H6994" s="13" t="s">
        <v>9252</v>
      </c>
      <c r="I6994" s="1">
        <v>4066469</v>
      </c>
      <c r="J6994" s="1">
        <v>-7396091</v>
      </c>
      <c r="K6994" t="s">
        <v>40</v>
      </c>
      <c r="L6994" s="20">
        <v>22</v>
      </c>
      <c r="M6994" s="4">
        <v>5</v>
      </c>
      <c r="N6994" s="4">
        <v>2</v>
      </c>
      <c r="O6994" s="2">
        <v>42999</v>
      </c>
      <c r="P6994" s="3">
        <v>0.09</v>
      </c>
      <c r="Q6994" s="4">
        <v>1</v>
      </c>
      <c r="R6994" s="3">
        <v>6.9</v>
      </c>
      <c r="S699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4" t="str">
        <f>IF(AIRBNB[[#This Row],[RUIDO(dB)]]&lt;=4,"Silencioso",IF(AIRBNB[[#This Row],[RUIDO(dB)]]&lt;=5.5,"Poco Ruidoso","Ruidoso"))</f>
        <v>Ruidoso</v>
      </c>
      <c r="U6994" t="str">
        <f>IF(AND(AIRBNB[[#This Row],[PRECIO]]&lt;50,AIRBNB[[#This Row],[MIN_NOCHES]]&gt;3),"Dentro del presupuesto","No considerar")</f>
        <v>Dentro del presupuesto</v>
      </c>
      <c r="V6994" t="str">
        <f>VLOOKUP(AIRBNB[[#This Row],[HOST_ID]],Super_host[],5,FALSE)</f>
        <v>Host</v>
      </c>
    </row>
    <row r="6995" spans="1:22">
      <c r="A6995" s="4">
        <v>195233</v>
      </c>
      <c r="B6995" t="s">
        <v>15327</v>
      </c>
      <c r="C6995" s="4">
        <v>949221</v>
      </c>
      <c r="D6995" t="s">
        <v>436</v>
      </c>
      <c r="E6995" t="s">
        <v>15328</v>
      </c>
      <c r="F6995" s="4">
        <v>11226</v>
      </c>
      <c r="G6995" s="13" t="s">
        <v>4662</v>
      </c>
      <c r="H6995" s="13" t="s">
        <v>9481</v>
      </c>
      <c r="I6995" s="1">
        <v>4065513</v>
      </c>
      <c r="J6995" s="1">
        <v>-7395641</v>
      </c>
      <c r="K6995" t="s">
        <v>40</v>
      </c>
      <c r="L6995" s="20">
        <v>22</v>
      </c>
      <c r="M6995" s="4">
        <v>1</v>
      </c>
      <c r="N6995" s="4">
        <v>401</v>
      </c>
      <c r="O6995" s="2">
        <v>43650</v>
      </c>
      <c r="P6995" s="3">
        <v>6.62</v>
      </c>
      <c r="Q6995" s="4">
        <v>1</v>
      </c>
      <c r="R6995" s="3">
        <v>6.9</v>
      </c>
      <c r="S699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5" t="str">
        <f>IF(AIRBNB[[#This Row],[RUIDO(dB)]]&lt;=4,"Silencioso",IF(AIRBNB[[#This Row],[RUIDO(dB)]]&lt;=5.5,"Poco Ruidoso","Ruidoso"))</f>
        <v>Ruidoso</v>
      </c>
      <c r="U6995" t="str">
        <f>IF(AND(AIRBNB[[#This Row],[PRECIO]]&lt;50,AIRBNB[[#This Row],[MIN_NOCHES]]&gt;3),"Dentro del presupuesto","No considerar")</f>
        <v>No considerar</v>
      </c>
      <c r="V6995" t="str">
        <f>VLOOKUP(AIRBNB[[#This Row],[HOST_ID]],Super_host[],5,FALSE)</f>
        <v>Host</v>
      </c>
    </row>
    <row r="6996" spans="1:22">
      <c r="A6996" s="4">
        <v>152259</v>
      </c>
      <c r="B6996" t="s">
        <v>5128</v>
      </c>
      <c r="C6996" s="4">
        <v>256161</v>
      </c>
      <c r="D6996" t="s">
        <v>5090</v>
      </c>
      <c r="E6996" t="s">
        <v>5129</v>
      </c>
      <c r="F6996" s="4">
        <v>10027</v>
      </c>
      <c r="G6996" s="13" t="s">
        <v>124</v>
      </c>
      <c r="H6996" s="13" t="s">
        <v>148</v>
      </c>
      <c r="I6996" s="1">
        <v>4081156</v>
      </c>
      <c r="J6996" s="1">
        <v>-7394571</v>
      </c>
      <c r="K6996" t="s">
        <v>40</v>
      </c>
      <c r="L6996" s="20">
        <v>22</v>
      </c>
      <c r="M6996" s="4">
        <v>3</v>
      </c>
      <c r="N6996" s="4">
        <v>119</v>
      </c>
      <c r="O6996" s="2">
        <v>43613</v>
      </c>
      <c r="P6996" s="3">
        <v>1.22</v>
      </c>
      <c r="Q6996" s="4">
        <v>1</v>
      </c>
      <c r="R6996" s="3">
        <v>5.6</v>
      </c>
      <c r="S699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6" t="str">
        <f>IF(AIRBNB[[#This Row],[RUIDO(dB)]]&lt;=4,"Silencioso",IF(AIRBNB[[#This Row],[RUIDO(dB)]]&lt;=5.5,"Poco Ruidoso","Ruidoso"))</f>
        <v>Ruidoso</v>
      </c>
      <c r="U6996" t="str">
        <f>IF(AND(AIRBNB[[#This Row],[PRECIO]]&lt;50,AIRBNB[[#This Row],[MIN_NOCHES]]&gt;3),"Dentro del presupuesto","No considerar")</f>
        <v>No considerar</v>
      </c>
      <c r="V6996" t="str">
        <f>VLOOKUP(AIRBNB[[#This Row],[HOST_ID]],Super_host[],5,FALSE)</f>
        <v>Host</v>
      </c>
    </row>
    <row r="6997" spans="1:22">
      <c r="A6997" s="4">
        <v>6380118</v>
      </c>
      <c r="B6997" t="s">
        <v>10575</v>
      </c>
      <c r="C6997" s="4">
        <v>6645134</v>
      </c>
      <c r="D6997" t="s">
        <v>10576</v>
      </c>
      <c r="E6997" t="s">
        <v>10577</v>
      </c>
      <c r="F6997" s="4">
        <v>11237</v>
      </c>
      <c r="G6997" s="13" t="s">
        <v>4662</v>
      </c>
      <c r="H6997" s="13" t="s">
        <v>9274</v>
      </c>
      <c r="I6997" s="1">
        <v>4070104</v>
      </c>
      <c r="J6997" s="1">
        <v>-7391813</v>
      </c>
      <c r="K6997" t="s">
        <v>40</v>
      </c>
      <c r="L6997" s="20">
        <v>21</v>
      </c>
      <c r="M6997" s="4">
        <v>3</v>
      </c>
      <c r="N6997" s="4">
        <v>5</v>
      </c>
      <c r="O6997" s="2">
        <v>42967</v>
      </c>
      <c r="P6997" s="3">
        <v>0.1</v>
      </c>
      <c r="Q6997" s="4">
        <v>1</v>
      </c>
      <c r="R6997" s="3">
        <v>6.9</v>
      </c>
      <c r="S699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7" t="str">
        <f>IF(AIRBNB[[#This Row],[RUIDO(dB)]]&lt;=4,"Silencioso",IF(AIRBNB[[#This Row],[RUIDO(dB)]]&lt;=5.5,"Poco Ruidoso","Ruidoso"))</f>
        <v>Ruidoso</v>
      </c>
      <c r="U6997" t="str">
        <f>IF(AND(AIRBNB[[#This Row],[PRECIO]]&lt;50,AIRBNB[[#This Row],[MIN_NOCHES]]&gt;3),"Dentro del presupuesto","No considerar")</f>
        <v>No considerar</v>
      </c>
      <c r="V6997" t="str">
        <f>VLOOKUP(AIRBNB[[#This Row],[HOST_ID]],Super_host[],5,FALSE)</f>
        <v>Host</v>
      </c>
    </row>
    <row r="6998" spans="1:22">
      <c r="A6998" s="4">
        <v>195240</v>
      </c>
      <c r="B6998" t="s">
        <v>13235</v>
      </c>
      <c r="C6998" s="4">
        <v>949221</v>
      </c>
      <c r="D6998" t="s">
        <v>436</v>
      </c>
      <c r="E6998" t="s">
        <v>13236</v>
      </c>
      <c r="F6998" s="4">
        <v>11226</v>
      </c>
      <c r="G6998" s="13" t="s">
        <v>4662</v>
      </c>
      <c r="H6998" s="13" t="s">
        <v>9481</v>
      </c>
      <c r="I6998" s="1">
        <v>4065589</v>
      </c>
      <c r="J6998" s="1">
        <v>-7395539</v>
      </c>
      <c r="K6998" t="s">
        <v>40</v>
      </c>
      <c r="L6998" s="20">
        <v>21</v>
      </c>
      <c r="M6998" s="4">
        <v>1</v>
      </c>
      <c r="N6998" s="4">
        <v>72</v>
      </c>
      <c r="O6998" s="2">
        <v>43633</v>
      </c>
      <c r="P6998" s="3">
        <v>0.84</v>
      </c>
      <c r="Q6998" s="4">
        <v>1</v>
      </c>
      <c r="R6998" s="3">
        <v>6.9</v>
      </c>
      <c r="S699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8" t="str">
        <f>IF(AIRBNB[[#This Row],[RUIDO(dB)]]&lt;=4,"Silencioso",IF(AIRBNB[[#This Row],[RUIDO(dB)]]&lt;=5.5,"Poco Ruidoso","Ruidoso"))</f>
        <v>Ruidoso</v>
      </c>
      <c r="U6998" t="str">
        <f>IF(AND(AIRBNB[[#This Row],[PRECIO]]&lt;50,AIRBNB[[#This Row],[MIN_NOCHES]]&gt;3),"Dentro del presupuesto","No considerar")</f>
        <v>No considerar</v>
      </c>
      <c r="V6998" t="str">
        <f>VLOOKUP(AIRBNB[[#This Row],[HOST_ID]],Super_host[],5,FALSE)</f>
        <v>Host</v>
      </c>
    </row>
    <row r="6999" spans="1:22">
      <c r="A6999" s="4">
        <v>9704</v>
      </c>
      <c r="B6999" t="s">
        <v>5317</v>
      </c>
      <c r="C6999" s="4">
        <v>32045</v>
      </c>
      <c r="D6999" t="s">
        <v>5318</v>
      </c>
      <c r="E6999" t="s">
        <v>5319</v>
      </c>
      <c r="F6999" s="4">
        <v>10027</v>
      </c>
      <c r="G6999" s="13" t="s">
        <v>124</v>
      </c>
      <c r="H6999" s="13" t="s">
        <v>148</v>
      </c>
      <c r="I6999" s="1">
        <v>4081305</v>
      </c>
      <c r="J6999" s="1">
        <v>-7395466</v>
      </c>
      <c r="K6999" t="s">
        <v>40</v>
      </c>
      <c r="L6999" s="20">
        <v>21</v>
      </c>
      <c r="M6999" s="4">
        <v>2</v>
      </c>
      <c r="N6999" s="4">
        <v>88</v>
      </c>
      <c r="O6999" s="2">
        <v>43630</v>
      </c>
      <c r="P6999" s="3">
        <v>1.42</v>
      </c>
      <c r="Q6999" s="4">
        <v>1</v>
      </c>
      <c r="R6999" s="3">
        <v>5.6</v>
      </c>
      <c r="S699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6999" t="str">
        <f>IF(AIRBNB[[#This Row],[RUIDO(dB)]]&lt;=4,"Silencioso",IF(AIRBNB[[#This Row],[RUIDO(dB)]]&lt;=5.5,"Poco Ruidoso","Ruidoso"))</f>
        <v>Ruidoso</v>
      </c>
      <c r="U6999" t="str">
        <f>IF(AND(AIRBNB[[#This Row],[PRECIO]]&lt;50,AIRBNB[[#This Row],[MIN_NOCHES]]&gt;3),"Dentro del presupuesto","No considerar")</f>
        <v>No considerar</v>
      </c>
      <c r="V6999" t="str">
        <f>VLOOKUP(AIRBNB[[#This Row],[HOST_ID]],Super_host[],5,FALSE)</f>
        <v>Host</v>
      </c>
    </row>
    <row r="7000" spans="1:22">
      <c r="A7000" s="4">
        <v>6387739</v>
      </c>
      <c r="B7000" t="s">
        <v>10833</v>
      </c>
      <c r="C7000" s="4">
        <v>33297467</v>
      </c>
      <c r="D7000" t="s">
        <v>10834</v>
      </c>
      <c r="E7000" t="s">
        <v>10835</v>
      </c>
      <c r="F7000" s="4">
        <v>11237</v>
      </c>
      <c r="G7000" s="13" t="s">
        <v>4662</v>
      </c>
      <c r="H7000" s="13" t="s">
        <v>9274</v>
      </c>
      <c r="I7000" s="1">
        <v>4070104</v>
      </c>
      <c r="J7000" s="1">
        <v>-7392278</v>
      </c>
      <c r="K7000" t="s">
        <v>40</v>
      </c>
      <c r="L7000" s="20">
        <v>20</v>
      </c>
      <c r="M7000" s="4">
        <v>4</v>
      </c>
      <c r="N7000" s="4">
        <v>4</v>
      </c>
      <c r="O7000" s="2">
        <v>43451</v>
      </c>
      <c r="P7000" s="3">
        <v>0.13</v>
      </c>
      <c r="Q7000" s="4">
        <v>1</v>
      </c>
      <c r="R7000" s="3">
        <v>6.9</v>
      </c>
      <c r="S700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0" t="str">
        <f>IF(AIRBNB[[#This Row],[RUIDO(dB)]]&lt;=4,"Silencioso",IF(AIRBNB[[#This Row],[RUIDO(dB)]]&lt;=5.5,"Poco Ruidoso","Ruidoso"))</f>
        <v>Ruidoso</v>
      </c>
      <c r="U7000" t="str">
        <f>IF(AND(AIRBNB[[#This Row],[PRECIO]]&lt;50,AIRBNB[[#This Row],[MIN_NOCHES]]&gt;3),"Dentro del presupuesto","No considerar")</f>
        <v>Dentro del presupuesto</v>
      </c>
      <c r="V7000" t="str">
        <f>VLOOKUP(AIRBNB[[#This Row],[HOST_ID]],Super_host[],5,FALSE)</f>
        <v>Host</v>
      </c>
    </row>
    <row r="7001" spans="1:22">
      <c r="A7001" s="4">
        <v>6261971</v>
      </c>
      <c r="B7001" t="s">
        <v>6608</v>
      </c>
      <c r="C7001" s="4">
        <v>32537929</v>
      </c>
      <c r="D7001" t="s">
        <v>863</v>
      </c>
      <c r="E7001" t="s">
        <v>6609</v>
      </c>
      <c r="F7001" s="4">
        <v>10025</v>
      </c>
      <c r="G7001" s="13" t="s">
        <v>124</v>
      </c>
      <c r="H7001" s="13" t="s">
        <v>168</v>
      </c>
      <c r="I7001" s="1">
        <v>4080146</v>
      </c>
      <c r="J7001" s="1">
        <v>-7396132</v>
      </c>
      <c r="K7001" t="s">
        <v>40</v>
      </c>
      <c r="L7001" s="20">
        <v>20</v>
      </c>
      <c r="M7001" s="4">
        <v>2</v>
      </c>
      <c r="N7001" s="4">
        <v>0</v>
      </c>
      <c r="O7001" s="2">
        <v>43038</v>
      </c>
      <c r="P7001" s="3">
        <v>0.04</v>
      </c>
      <c r="Q7001" s="4">
        <v>1</v>
      </c>
      <c r="R7001" s="3">
        <v>5.6</v>
      </c>
      <c r="S700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1" t="str">
        <f>IF(AIRBNB[[#This Row],[RUIDO(dB)]]&lt;=4,"Silencioso",IF(AIRBNB[[#This Row],[RUIDO(dB)]]&lt;=5.5,"Poco Ruidoso","Ruidoso"))</f>
        <v>Ruidoso</v>
      </c>
      <c r="U7001" t="str">
        <f>IF(AND(AIRBNB[[#This Row],[PRECIO]]&lt;50,AIRBNB[[#This Row],[MIN_NOCHES]]&gt;3),"Dentro del presupuesto","No considerar")</f>
        <v>No considerar</v>
      </c>
      <c r="V7001" t="str">
        <f>VLOOKUP(AIRBNB[[#This Row],[HOST_ID]],Super_host[],5,FALSE)</f>
        <v>Host</v>
      </c>
    </row>
    <row r="7002" spans="1:22">
      <c r="A7002" s="4">
        <v>5729222</v>
      </c>
      <c r="B7002" t="s">
        <v>12193</v>
      </c>
      <c r="C7002" s="4">
        <v>27281731</v>
      </c>
      <c r="D7002" t="s">
        <v>12194</v>
      </c>
      <c r="E7002" t="s">
        <v>12195</v>
      </c>
      <c r="F7002" s="4">
        <v>11226</v>
      </c>
      <c r="G7002" s="13" t="s">
        <v>4662</v>
      </c>
      <c r="H7002" s="13" t="s">
        <v>9427</v>
      </c>
      <c r="I7002" s="1">
        <v>4064295</v>
      </c>
      <c r="J7002" s="1">
        <v>-7395276</v>
      </c>
      <c r="K7002" t="s">
        <v>40</v>
      </c>
      <c r="L7002" s="20">
        <v>20</v>
      </c>
      <c r="M7002" s="4">
        <v>3</v>
      </c>
      <c r="N7002" s="4">
        <v>20</v>
      </c>
      <c r="O7002" s="2">
        <v>43653</v>
      </c>
      <c r="P7002" s="3">
        <v>0.38</v>
      </c>
      <c r="Q7002" s="4">
        <v>1</v>
      </c>
      <c r="R7002" s="3">
        <v>6.9</v>
      </c>
      <c r="S700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2" t="str">
        <f>IF(AIRBNB[[#This Row],[RUIDO(dB)]]&lt;=4,"Silencioso",IF(AIRBNB[[#This Row],[RUIDO(dB)]]&lt;=5.5,"Poco Ruidoso","Ruidoso"))</f>
        <v>Ruidoso</v>
      </c>
      <c r="U7002" t="str">
        <f>IF(AND(AIRBNB[[#This Row],[PRECIO]]&lt;50,AIRBNB[[#This Row],[MIN_NOCHES]]&gt;3),"Dentro del presupuesto","No considerar")</f>
        <v>No considerar</v>
      </c>
      <c r="V7002" t="str">
        <f>VLOOKUP(AIRBNB[[#This Row],[HOST_ID]],Super_host[],5,FALSE)</f>
        <v>Host</v>
      </c>
    </row>
    <row r="7003" spans="1:22">
      <c r="A7003" s="4">
        <v>4967258</v>
      </c>
      <c r="B7003" t="s">
        <v>15431</v>
      </c>
      <c r="C7003" s="4">
        <v>25082897</v>
      </c>
      <c r="D7003" t="s">
        <v>15432</v>
      </c>
      <c r="E7003" t="s">
        <v>15433</v>
      </c>
      <c r="F7003" s="4">
        <v>11237</v>
      </c>
      <c r="G7003" s="13" t="s">
        <v>4662</v>
      </c>
      <c r="H7003" s="13" t="s">
        <v>9274</v>
      </c>
      <c r="I7003" s="1">
        <v>4070516</v>
      </c>
      <c r="J7003" s="1">
        <v>-7391609</v>
      </c>
      <c r="K7003" t="s">
        <v>40</v>
      </c>
      <c r="L7003" s="20">
        <v>20</v>
      </c>
      <c r="M7003" s="4">
        <v>1</v>
      </c>
      <c r="N7003" s="4">
        <v>0</v>
      </c>
      <c r="O7003" s="2">
        <v>43585</v>
      </c>
      <c r="P7003" s="3">
        <v>0.06</v>
      </c>
      <c r="Q7003" s="4">
        <v>1</v>
      </c>
      <c r="R7003" s="3">
        <v>6.9</v>
      </c>
      <c r="S700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3" t="str">
        <f>IF(AIRBNB[[#This Row],[RUIDO(dB)]]&lt;=4,"Silencioso",IF(AIRBNB[[#This Row],[RUIDO(dB)]]&lt;=5.5,"Poco Ruidoso","Ruidoso"))</f>
        <v>Ruidoso</v>
      </c>
      <c r="U7003" t="str">
        <f>IF(AND(AIRBNB[[#This Row],[PRECIO]]&lt;50,AIRBNB[[#This Row],[MIN_NOCHES]]&gt;3),"Dentro del presupuesto","No considerar")</f>
        <v>No considerar</v>
      </c>
      <c r="V7003" t="str">
        <f>VLOOKUP(AIRBNB[[#This Row],[HOST_ID]],Super_host[],5,FALSE)</f>
        <v>Host</v>
      </c>
    </row>
    <row r="7004" spans="1:22">
      <c r="A7004" s="4">
        <v>4736912</v>
      </c>
      <c r="B7004" t="s">
        <v>242</v>
      </c>
      <c r="C7004" s="4">
        <v>24454737</v>
      </c>
      <c r="D7004" t="s">
        <v>243</v>
      </c>
      <c r="E7004" t="s">
        <v>244</v>
      </c>
      <c r="F7004" s="4">
        <v>10027</v>
      </c>
      <c r="G7004" s="13" t="s">
        <v>124</v>
      </c>
      <c r="H7004" s="13" t="s">
        <v>245</v>
      </c>
      <c r="I7004" s="1">
        <v>4081088</v>
      </c>
      <c r="J7004" s="1">
        <v>-7395774</v>
      </c>
      <c r="K7004" t="s">
        <v>40</v>
      </c>
      <c r="L7004" s="20">
        <v>20</v>
      </c>
      <c r="M7004" s="4">
        <v>14</v>
      </c>
      <c r="N7004" s="4">
        <v>1</v>
      </c>
      <c r="O7004" s="2">
        <v>42012</v>
      </c>
      <c r="P7004" s="3">
        <v>0.02</v>
      </c>
      <c r="Q7004" s="4">
        <v>1</v>
      </c>
      <c r="R7004" s="3">
        <v>5.6</v>
      </c>
      <c r="S700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4" t="str">
        <f>IF(AIRBNB[[#This Row],[RUIDO(dB)]]&lt;=4,"Silencioso",IF(AIRBNB[[#This Row],[RUIDO(dB)]]&lt;=5.5,"Poco Ruidoso","Ruidoso"))</f>
        <v>Ruidoso</v>
      </c>
      <c r="U7004" t="str">
        <f>IF(AND(AIRBNB[[#This Row],[PRECIO]]&lt;50,AIRBNB[[#This Row],[MIN_NOCHES]]&gt;3),"Dentro del presupuesto","No considerar")</f>
        <v>Dentro del presupuesto</v>
      </c>
      <c r="V7004" t="str">
        <f>VLOOKUP(AIRBNB[[#This Row],[HOST_ID]],Super_host[],5,FALSE)</f>
        <v>Host</v>
      </c>
    </row>
    <row r="7005" spans="1:22">
      <c r="A7005" s="4">
        <v>6071870</v>
      </c>
      <c r="B7005" t="s">
        <v>2112</v>
      </c>
      <c r="C7005" s="4">
        <v>21940966</v>
      </c>
      <c r="D7005" t="s">
        <v>2113</v>
      </c>
      <c r="E7005" t="s">
        <v>2114</v>
      </c>
      <c r="F7005" s="4">
        <v>10026</v>
      </c>
      <c r="G7005" s="13" t="s">
        <v>124</v>
      </c>
      <c r="H7005" s="13" t="s">
        <v>245</v>
      </c>
      <c r="I7005" s="1">
        <v>4080465</v>
      </c>
      <c r="J7005" s="1">
        <v>-7395827</v>
      </c>
      <c r="K7005" t="s">
        <v>40</v>
      </c>
      <c r="L7005" s="20">
        <v>20</v>
      </c>
      <c r="M7005" s="4">
        <v>2</v>
      </c>
      <c r="N7005" s="4">
        <v>7</v>
      </c>
      <c r="O7005" s="2">
        <v>43472</v>
      </c>
      <c r="P7005" s="3">
        <v>0.15</v>
      </c>
      <c r="Q7005" s="4">
        <v>1</v>
      </c>
      <c r="R7005" s="3">
        <v>5.6</v>
      </c>
      <c r="S700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5" t="str">
        <f>IF(AIRBNB[[#This Row],[RUIDO(dB)]]&lt;=4,"Silencioso",IF(AIRBNB[[#This Row],[RUIDO(dB)]]&lt;=5.5,"Poco Ruidoso","Ruidoso"))</f>
        <v>Ruidoso</v>
      </c>
      <c r="U7005" t="str">
        <f>IF(AND(AIRBNB[[#This Row],[PRECIO]]&lt;50,AIRBNB[[#This Row],[MIN_NOCHES]]&gt;3),"Dentro del presupuesto","No considerar")</f>
        <v>No considerar</v>
      </c>
      <c r="V7005" t="str">
        <f>VLOOKUP(AIRBNB[[#This Row],[HOST_ID]],Super_host[],5,FALSE)</f>
        <v>Host</v>
      </c>
    </row>
    <row r="7006" spans="1:22">
      <c r="A7006" s="4">
        <v>3143649</v>
      </c>
      <c r="B7006" t="s">
        <v>15591</v>
      </c>
      <c r="C7006" s="4">
        <v>15960720</v>
      </c>
      <c r="D7006" t="s">
        <v>6688</v>
      </c>
      <c r="E7006" t="s">
        <v>15592</v>
      </c>
      <c r="F7006" s="4">
        <v>11226</v>
      </c>
      <c r="G7006" s="13" t="s">
        <v>4662</v>
      </c>
      <c r="H7006" s="13" t="s">
        <v>9427</v>
      </c>
      <c r="I7006" s="1">
        <v>4064056</v>
      </c>
      <c r="J7006" s="1">
        <v>-7396571</v>
      </c>
      <c r="K7006" t="s">
        <v>40</v>
      </c>
      <c r="L7006" s="20">
        <v>20</v>
      </c>
      <c r="M7006" s="4">
        <v>10</v>
      </c>
      <c r="N7006" s="4">
        <v>0</v>
      </c>
      <c r="O7006" s="2">
        <v>42235</v>
      </c>
      <c r="P7006" s="3">
        <v>0.24</v>
      </c>
      <c r="Q7006" s="4">
        <v>1</v>
      </c>
      <c r="R7006" s="3">
        <v>6.9</v>
      </c>
      <c r="S700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6" t="str">
        <f>IF(AIRBNB[[#This Row],[RUIDO(dB)]]&lt;=4,"Silencioso",IF(AIRBNB[[#This Row],[RUIDO(dB)]]&lt;=5.5,"Poco Ruidoso","Ruidoso"))</f>
        <v>Ruidoso</v>
      </c>
      <c r="U7006" t="str">
        <f>IF(AND(AIRBNB[[#This Row],[PRECIO]]&lt;50,AIRBNB[[#This Row],[MIN_NOCHES]]&gt;3),"Dentro del presupuesto","No considerar")</f>
        <v>Dentro del presupuesto</v>
      </c>
      <c r="V7006" t="str">
        <f>VLOOKUP(AIRBNB[[#This Row],[HOST_ID]],Super_host[],5,FALSE)</f>
        <v>Host</v>
      </c>
    </row>
    <row r="7007" spans="1:22">
      <c r="A7007" s="4">
        <v>4840381</v>
      </c>
      <c r="B7007" t="s">
        <v>333</v>
      </c>
      <c r="C7007" s="4">
        <v>12730517</v>
      </c>
      <c r="D7007" t="s">
        <v>334</v>
      </c>
      <c r="E7007" t="s">
        <v>335</v>
      </c>
      <c r="F7007" s="4">
        <v>10025</v>
      </c>
      <c r="G7007" s="13" t="s">
        <v>124</v>
      </c>
      <c r="H7007" s="13" t="s">
        <v>168</v>
      </c>
      <c r="I7007" s="1">
        <v>4080107</v>
      </c>
      <c r="J7007" s="1">
        <v>-7396065</v>
      </c>
      <c r="K7007" t="s">
        <v>5</v>
      </c>
      <c r="L7007" s="20">
        <v>20</v>
      </c>
      <c r="M7007" s="4">
        <v>1</v>
      </c>
      <c r="N7007" s="4">
        <v>1</v>
      </c>
      <c r="O7007" s="2">
        <v>42445</v>
      </c>
      <c r="P7007" s="3">
        <v>0.02</v>
      </c>
      <c r="Q7007" s="4">
        <v>1</v>
      </c>
      <c r="R7007" s="3">
        <v>5.6</v>
      </c>
      <c r="S700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7" t="str">
        <f>IF(AIRBNB[[#This Row],[RUIDO(dB)]]&lt;=4,"Silencioso",IF(AIRBNB[[#This Row],[RUIDO(dB)]]&lt;=5.5,"Poco Ruidoso","Ruidoso"))</f>
        <v>Ruidoso</v>
      </c>
      <c r="U7007" t="str">
        <f>IF(AND(AIRBNB[[#This Row],[PRECIO]]&lt;50,AIRBNB[[#This Row],[MIN_NOCHES]]&gt;3),"Dentro del presupuesto","No considerar")</f>
        <v>No considerar</v>
      </c>
      <c r="V7007" t="str">
        <f>VLOOKUP(AIRBNB[[#This Row],[HOST_ID]],Super_host[],5,FALSE)</f>
        <v>Host</v>
      </c>
    </row>
    <row r="7008" spans="1:22">
      <c r="A7008" s="4">
        <v>4055732</v>
      </c>
      <c r="B7008" t="s">
        <v>9384</v>
      </c>
      <c r="C7008" s="4">
        <v>12368114</v>
      </c>
      <c r="D7008" t="s">
        <v>9385</v>
      </c>
      <c r="E7008" t="s">
        <v>9386</v>
      </c>
      <c r="F7008" s="4">
        <v>11238</v>
      </c>
      <c r="G7008" s="13" t="s">
        <v>4662</v>
      </c>
      <c r="H7008" s="13" t="s">
        <v>9387</v>
      </c>
      <c r="I7008" s="1">
        <v>4068454</v>
      </c>
      <c r="J7008" s="1">
        <v>-7396382</v>
      </c>
      <c r="K7008" t="s">
        <v>40</v>
      </c>
      <c r="L7008" s="20">
        <v>20</v>
      </c>
      <c r="M7008" s="4">
        <v>1</v>
      </c>
      <c r="N7008" s="4">
        <v>1</v>
      </c>
      <c r="O7008" s="2">
        <v>42162</v>
      </c>
      <c r="P7008" s="3">
        <v>0.02</v>
      </c>
      <c r="Q7008" s="4">
        <v>1</v>
      </c>
      <c r="R7008" s="3">
        <v>6.9</v>
      </c>
      <c r="S700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8" t="str">
        <f>IF(AIRBNB[[#This Row],[RUIDO(dB)]]&lt;=4,"Silencioso",IF(AIRBNB[[#This Row],[RUIDO(dB)]]&lt;=5.5,"Poco Ruidoso","Ruidoso"))</f>
        <v>Ruidoso</v>
      </c>
      <c r="U7008" t="str">
        <f>IF(AND(AIRBNB[[#This Row],[PRECIO]]&lt;50,AIRBNB[[#This Row],[MIN_NOCHES]]&gt;3),"Dentro del presupuesto","No considerar")</f>
        <v>No considerar</v>
      </c>
      <c r="V7008" t="str">
        <f>VLOOKUP(AIRBNB[[#This Row],[HOST_ID]],Super_host[],5,FALSE)</f>
        <v>Host</v>
      </c>
    </row>
    <row r="7009" spans="1:22">
      <c r="A7009" s="4">
        <v>6504972</v>
      </c>
      <c r="B7009" t="s">
        <v>12489</v>
      </c>
      <c r="C7009" s="4">
        <v>5785497</v>
      </c>
      <c r="D7009" t="s">
        <v>12490</v>
      </c>
      <c r="E7009" t="s">
        <v>12491</v>
      </c>
      <c r="F7009" s="4">
        <v>11237</v>
      </c>
      <c r="G7009" s="13" t="s">
        <v>4662</v>
      </c>
      <c r="H7009" s="13" t="s">
        <v>9274</v>
      </c>
      <c r="I7009" s="1">
        <v>4070154</v>
      </c>
      <c r="J7009" s="1">
        <v>-7392154</v>
      </c>
      <c r="K7009" t="s">
        <v>40</v>
      </c>
      <c r="L7009" s="20">
        <v>20</v>
      </c>
      <c r="M7009" s="4">
        <v>10</v>
      </c>
      <c r="N7009" s="4">
        <v>22</v>
      </c>
      <c r="O7009" s="2">
        <v>43601</v>
      </c>
      <c r="P7009" s="3">
        <v>0.47</v>
      </c>
      <c r="Q7009" s="4">
        <v>1</v>
      </c>
      <c r="R7009" s="3">
        <v>6.9</v>
      </c>
      <c r="S700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09" t="str">
        <f>IF(AIRBNB[[#This Row],[RUIDO(dB)]]&lt;=4,"Silencioso",IF(AIRBNB[[#This Row],[RUIDO(dB)]]&lt;=5.5,"Poco Ruidoso","Ruidoso"))</f>
        <v>Ruidoso</v>
      </c>
      <c r="U7009" t="str">
        <f>IF(AND(AIRBNB[[#This Row],[PRECIO]]&lt;50,AIRBNB[[#This Row],[MIN_NOCHES]]&gt;3),"Dentro del presupuesto","No considerar")</f>
        <v>Dentro del presupuesto</v>
      </c>
      <c r="V7009" t="str">
        <f>VLOOKUP(AIRBNB[[#This Row],[HOST_ID]],Super_host[],5,FALSE)</f>
        <v>Host</v>
      </c>
    </row>
    <row r="7010" spans="1:22">
      <c r="A7010" s="4">
        <v>931352</v>
      </c>
      <c r="B7010" t="s">
        <v>15848</v>
      </c>
      <c r="C7010" s="4">
        <v>4156449</v>
      </c>
      <c r="D7010" t="s">
        <v>15849</v>
      </c>
      <c r="E7010" t="s">
        <v>15850</v>
      </c>
      <c r="F7010" s="4">
        <v>11237</v>
      </c>
      <c r="G7010" s="13" t="s">
        <v>4662</v>
      </c>
      <c r="H7010" s="13" t="s">
        <v>9274</v>
      </c>
      <c r="I7010" s="1">
        <v>4069958</v>
      </c>
      <c r="J7010" s="1">
        <v>-7392006</v>
      </c>
      <c r="K7010" t="s">
        <v>40</v>
      </c>
      <c r="L7010" s="20">
        <v>20</v>
      </c>
      <c r="M7010" s="4">
        <v>5</v>
      </c>
      <c r="N7010" s="4">
        <v>0</v>
      </c>
      <c r="O7010" s="2">
        <v>43639</v>
      </c>
      <c r="P7010" s="3">
        <v>0.82</v>
      </c>
      <c r="Q7010" s="4">
        <v>1</v>
      </c>
      <c r="R7010" s="3">
        <v>6.9</v>
      </c>
      <c r="S701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0" t="str">
        <f>IF(AIRBNB[[#This Row],[RUIDO(dB)]]&lt;=4,"Silencioso",IF(AIRBNB[[#This Row],[RUIDO(dB)]]&lt;=5.5,"Poco Ruidoso","Ruidoso"))</f>
        <v>Ruidoso</v>
      </c>
      <c r="U7010" t="str">
        <f>IF(AND(AIRBNB[[#This Row],[PRECIO]]&lt;50,AIRBNB[[#This Row],[MIN_NOCHES]]&gt;3),"Dentro del presupuesto","No considerar")</f>
        <v>Dentro del presupuesto</v>
      </c>
      <c r="V7010" t="str">
        <f>VLOOKUP(AIRBNB[[#This Row],[HOST_ID]],Super_host[],5,FALSE)</f>
        <v>Host</v>
      </c>
    </row>
    <row r="7011" spans="1:22">
      <c r="A7011" s="4">
        <v>5251624</v>
      </c>
      <c r="B7011" t="s">
        <v>15883</v>
      </c>
      <c r="C7011" s="4">
        <v>3114551</v>
      </c>
      <c r="D7011" t="s">
        <v>2834</v>
      </c>
      <c r="E7011" t="s">
        <v>15884</v>
      </c>
      <c r="F7011" s="4">
        <v>11237</v>
      </c>
      <c r="G7011" s="13" t="s">
        <v>4662</v>
      </c>
      <c r="H7011" s="13" t="s">
        <v>9274</v>
      </c>
      <c r="I7011" s="1">
        <v>4069888</v>
      </c>
      <c r="J7011" s="1">
        <v>-7392081</v>
      </c>
      <c r="K7011" t="s">
        <v>40</v>
      </c>
      <c r="L7011" s="20">
        <v>20</v>
      </c>
      <c r="M7011" s="4">
        <v>14</v>
      </c>
      <c r="N7011" s="4">
        <v>0</v>
      </c>
      <c r="O7011" s="2">
        <v>43634</v>
      </c>
      <c r="P7011" s="3">
        <v>0.06</v>
      </c>
      <c r="Q7011" s="4">
        <v>1</v>
      </c>
      <c r="R7011" s="3">
        <v>6.9</v>
      </c>
      <c r="S701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1" t="str">
        <f>IF(AIRBNB[[#This Row],[RUIDO(dB)]]&lt;=4,"Silencioso",IF(AIRBNB[[#This Row],[RUIDO(dB)]]&lt;=5.5,"Poco Ruidoso","Ruidoso"))</f>
        <v>Ruidoso</v>
      </c>
      <c r="U7011" t="str">
        <f>IF(AND(AIRBNB[[#This Row],[PRECIO]]&lt;50,AIRBNB[[#This Row],[MIN_NOCHES]]&gt;3),"Dentro del presupuesto","No considerar")</f>
        <v>Dentro del presupuesto</v>
      </c>
      <c r="V7011" t="str">
        <f>VLOOKUP(AIRBNB[[#This Row],[HOST_ID]],Super_host[],5,FALSE)</f>
        <v>Host</v>
      </c>
    </row>
    <row r="7012" spans="1:22">
      <c r="A7012" s="4">
        <v>375249</v>
      </c>
      <c r="B7012" t="s">
        <v>16647</v>
      </c>
      <c r="C7012" s="4">
        <v>1887999</v>
      </c>
      <c r="D7012" t="s">
        <v>77</v>
      </c>
      <c r="E7012" t="s">
        <v>78</v>
      </c>
      <c r="F7012" s="4">
        <v>10303</v>
      </c>
      <c r="G7012" s="13" t="s">
        <v>3</v>
      </c>
      <c r="H7012" s="13" t="s">
        <v>79</v>
      </c>
      <c r="I7012" s="1">
        <v>4062109</v>
      </c>
      <c r="J7012" s="1">
        <v>-7416534</v>
      </c>
      <c r="K7012" t="s">
        <v>40</v>
      </c>
      <c r="L7012" s="20">
        <v>20</v>
      </c>
      <c r="M7012" s="4">
        <v>3</v>
      </c>
      <c r="N7012" s="4">
        <v>80</v>
      </c>
      <c r="O7012" s="2">
        <v>43611</v>
      </c>
      <c r="P7012" s="3">
        <v>0.92</v>
      </c>
      <c r="Q7012" s="4">
        <v>1</v>
      </c>
      <c r="R7012" s="3">
        <v>5.19</v>
      </c>
      <c r="S7012" t="str">
        <f>_xlfn.IFS(AIRBNB[[#This Row],[RUIDO(dB)]]&lt;=4,"Silencioso",AIRBNB[[#This Row],[RUIDO(dB)]]&lt;=5.5,"Poco ruidoso",AIRBNB[[#This Row],[RUIDO(dB)]]&lt;=9,"Ruidoso",AIRBNB[[#This Row],[RUIDO(dB)]]&gt;9,"Molesto")</f>
        <v>Poco ruidoso</v>
      </c>
      <c r="T7012" t="str">
        <f>IF(AIRBNB[[#This Row],[RUIDO(dB)]]&lt;=4,"Silencioso",IF(AIRBNB[[#This Row],[RUIDO(dB)]]&lt;=5.5,"Poco Ruidoso","Ruidoso"))</f>
        <v>Poco Ruidoso</v>
      </c>
      <c r="U7012" t="str">
        <f>IF(AND(AIRBNB[[#This Row],[PRECIO]]&lt;50,AIRBNB[[#This Row],[MIN_NOCHES]]&gt;3),"Dentro del presupuesto","No considerar")</f>
        <v>No considerar</v>
      </c>
      <c r="V7012" t="str">
        <f>VLOOKUP(AIRBNB[[#This Row],[HOST_ID]],Super_host[],5,FALSE)</f>
        <v>Host</v>
      </c>
    </row>
    <row r="7013" spans="1:22">
      <c r="A7013" s="4">
        <v>4645824</v>
      </c>
      <c r="B7013" t="s">
        <v>11454</v>
      </c>
      <c r="C7013" s="4">
        <v>1660261</v>
      </c>
      <c r="D7013" t="s">
        <v>11455</v>
      </c>
      <c r="E7013" t="s">
        <v>11456</v>
      </c>
      <c r="F7013" s="4">
        <v>11225</v>
      </c>
      <c r="G7013" s="13" t="s">
        <v>4662</v>
      </c>
      <c r="H7013" s="13" t="s">
        <v>9481</v>
      </c>
      <c r="I7013" s="1">
        <v>4065859</v>
      </c>
      <c r="J7013" s="1">
        <v>-7396196</v>
      </c>
      <c r="K7013" t="s">
        <v>40</v>
      </c>
      <c r="L7013" s="20">
        <v>20</v>
      </c>
      <c r="M7013" s="4">
        <v>6</v>
      </c>
      <c r="N7013" s="4">
        <v>10</v>
      </c>
      <c r="O7013" s="2">
        <v>43570</v>
      </c>
      <c r="P7013" s="3">
        <v>0.21</v>
      </c>
      <c r="Q7013" s="4">
        <v>1</v>
      </c>
      <c r="R7013" s="3">
        <v>6.9</v>
      </c>
      <c r="S701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3" t="str">
        <f>IF(AIRBNB[[#This Row],[RUIDO(dB)]]&lt;=4,"Silencioso",IF(AIRBNB[[#This Row],[RUIDO(dB)]]&lt;=5.5,"Poco Ruidoso","Ruidoso"))</f>
        <v>Ruidoso</v>
      </c>
      <c r="U7013" t="str">
        <f>IF(AND(AIRBNB[[#This Row],[PRECIO]]&lt;50,AIRBNB[[#This Row],[MIN_NOCHES]]&gt;3),"Dentro del presupuesto","No considerar")</f>
        <v>Dentro del presupuesto</v>
      </c>
      <c r="V7013" t="str">
        <f>VLOOKUP(AIRBNB[[#This Row],[HOST_ID]],Super_host[],5,FALSE)</f>
        <v>Host</v>
      </c>
    </row>
    <row r="7014" spans="1:22">
      <c r="A7014" s="4">
        <v>173072</v>
      </c>
      <c r="B7014" t="s">
        <v>6479</v>
      </c>
      <c r="C7014" s="4">
        <v>826192</v>
      </c>
      <c r="D7014" t="s">
        <v>6480</v>
      </c>
      <c r="E7014" t="s">
        <v>6481</v>
      </c>
      <c r="F7014" s="4">
        <v>10027</v>
      </c>
      <c r="G7014" s="13" t="s">
        <v>124</v>
      </c>
      <c r="H7014" s="13" t="s">
        <v>148</v>
      </c>
      <c r="I7014" s="1">
        <v>4080827</v>
      </c>
      <c r="J7014" s="1">
        <v>-7395329</v>
      </c>
      <c r="K7014" t="s">
        <v>268</v>
      </c>
      <c r="L7014" s="20">
        <v>20</v>
      </c>
      <c r="M7014" s="4">
        <v>3</v>
      </c>
      <c r="N7014" s="4">
        <v>168</v>
      </c>
      <c r="O7014" s="2">
        <v>43652</v>
      </c>
      <c r="P7014" s="3">
        <v>4.5999999999999996</v>
      </c>
      <c r="Q7014" s="4">
        <v>1</v>
      </c>
      <c r="R7014" s="3">
        <v>5.6</v>
      </c>
      <c r="S701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4" t="str">
        <f>IF(AIRBNB[[#This Row],[RUIDO(dB)]]&lt;=4,"Silencioso",IF(AIRBNB[[#This Row],[RUIDO(dB)]]&lt;=5.5,"Poco Ruidoso","Ruidoso"))</f>
        <v>Ruidoso</v>
      </c>
      <c r="U7014" t="str">
        <f>IF(AND(AIRBNB[[#This Row],[PRECIO]]&lt;50,AIRBNB[[#This Row],[MIN_NOCHES]]&gt;3),"Dentro del presupuesto","No considerar")</f>
        <v>No considerar</v>
      </c>
      <c r="V7014" t="str">
        <f>VLOOKUP(AIRBNB[[#This Row],[HOST_ID]],Super_host[],5,FALSE)</f>
        <v>Host</v>
      </c>
    </row>
    <row r="7015" spans="1:22">
      <c r="A7015" s="4">
        <v>213272</v>
      </c>
      <c r="B7015" t="s">
        <v>12183</v>
      </c>
      <c r="C7015" s="4">
        <v>293130</v>
      </c>
      <c r="D7015" t="s">
        <v>12184</v>
      </c>
      <c r="E7015" t="s">
        <v>12185</v>
      </c>
      <c r="F7015" s="4">
        <v>11237</v>
      </c>
      <c r="G7015" s="13" t="s">
        <v>4662</v>
      </c>
      <c r="H7015" s="13" t="s">
        <v>9274</v>
      </c>
      <c r="I7015" s="1">
        <v>4070051</v>
      </c>
      <c r="J7015" s="1">
        <v>-7392204</v>
      </c>
      <c r="K7015" t="s">
        <v>40</v>
      </c>
      <c r="L7015" s="20">
        <v>20</v>
      </c>
      <c r="M7015" s="4">
        <v>1</v>
      </c>
      <c r="N7015" s="4">
        <v>1</v>
      </c>
      <c r="O7015" s="2">
        <v>43576</v>
      </c>
      <c r="P7015" s="3">
        <v>0.37</v>
      </c>
      <c r="Q7015" s="4">
        <v>1</v>
      </c>
      <c r="R7015" s="3">
        <v>6.9</v>
      </c>
      <c r="S701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5" t="str">
        <f>IF(AIRBNB[[#This Row],[RUIDO(dB)]]&lt;=4,"Silencioso",IF(AIRBNB[[#This Row],[RUIDO(dB)]]&lt;=5.5,"Poco Ruidoso","Ruidoso"))</f>
        <v>Ruidoso</v>
      </c>
      <c r="U7015" t="str">
        <f>IF(AND(AIRBNB[[#This Row],[PRECIO]]&lt;50,AIRBNB[[#This Row],[MIN_NOCHES]]&gt;3),"Dentro del presupuesto","No considerar")</f>
        <v>No considerar</v>
      </c>
      <c r="V7015" t="str">
        <f>VLOOKUP(AIRBNB[[#This Row],[HOST_ID]],Super_host[],5,FALSE)</f>
        <v>Host</v>
      </c>
    </row>
    <row r="7016" spans="1:22">
      <c r="A7016" s="4">
        <v>4821605</v>
      </c>
      <c r="B7016" t="s">
        <v>9604</v>
      </c>
      <c r="C7016" s="4">
        <v>24828814</v>
      </c>
      <c r="D7016" t="s">
        <v>75</v>
      </c>
      <c r="E7016" t="s">
        <v>9605</v>
      </c>
      <c r="F7016" s="4">
        <v>11237</v>
      </c>
      <c r="G7016" s="13" t="s">
        <v>4662</v>
      </c>
      <c r="H7016" s="13" t="s">
        <v>9274</v>
      </c>
      <c r="I7016" s="1">
        <v>4070295</v>
      </c>
      <c r="J7016" s="1">
        <v>-7391354</v>
      </c>
      <c r="K7016" t="s">
        <v>40</v>
      </c>
      <c r="L7016" s="20">
        <v>19</v>
      </c>
      <c r="M7016" s="4">
        <v>1</v>
      </c>
      <c r="N7016" s="4">
        <v>1</v>
      </c>
      <c r="O7016" s="2">
        <v>42462</v>
      </c>
      <c r="P7016" s="3">
        <v>0.03</v>
      </c>
      <c r="Q7016" s="4">
        <v>1</v>
      </c>
      <c r="R7016" s="3">
        <v>6.9</v>
      </c>
      <c r="S701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6" t="str">
        <f>IF(AIRBNB[[#This Row],[RUIDO(dB)]]&lt;=4,"Silencioso",IF(AIRBNB[[#This Row],[RUIDO(dB)]]&lt;=5.5,"Poco Ruidoso","Ruidoso"))</f>
        <v>Ruidoso</v>
      </c>
      <c r="U7016" t="str">
        <f>IF(AND(AIRBNB[[#This Row],[PRECIO]]&lt;50,AIRBNB[[#This Row],[MIN_NOCHES]]&gt;3),"Dentro del presupuesto","No considerar")</f>
        <v>No considerar</v>
      </c>
      <c r="V7016" t="str">
        <f>VLOOKUP(AIRBNB[[#This Row],[HOST_ID]],Super_host[],5,FALSE)</f>
        <v>Host</v>
      </c>
    </row>
    <row r="7017" spans="1:22">
      <c r="A7017" s="4">
        <v>6466590</v>
      </c>
      <c r="B7017" t="s">
        <v>9955</v>
      </c>
      <c r="C7017" s="4">
        <v>7455366</v>
      </c>
      <c r="D7017" t="s">
        <v>9956</v>
      </c>
      <c r="E7017" t="s">
        <v>9957</v>
      </c>
      <c r="F7017" s="4">
        <v>11226</v>
      </c>
      <c r="G7017" s="13" t="s">
        <v>4662</v>
      </c>
      <c r="H7017" s="13" t="s">
        <v>9427</v>
      </c>
      <c r="I7017" s="1">
        <v>4064876</v>
      </c>
      <c r="J7017" s="1">
        <v>-7396279</v>
      </c>
      <c r="K7017" t="s">
        <v>40</v>
      </c>
      <c r="L7017" s="20">
        <v>19</v>
      </c>
      <c r="M7017" s="4">
        <v>30</v>
      </c>
      <c r="N7017" s="4">
        <v>2</v>
      </c>
      <c r="O7017" s="2">
        <v>42608</v>
      </c>
      <c r="P7017" s="3">
        <v>0.05</v>
      </c>
      <c r="Q7017" s="4">
        <v>1</v>
      </c>
      <c r="R7017" s="3">
        <v>6.9</v>
      </c>
      <c r="S701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7" t="str">
        <f>IF(AIRBNB[[#This Row],[RUIDO(dB)]]&lt;=4,"Silencioso",IF(AIRBNB[[#This Row],[RUIDO(dB)]]&lt;=5.5,"Poco Ruidoso","Ruidoso"))</f>
        <v>Ruidoso</v>
      </c>
      <c r="U7017" t="str">
        <f>IF(AND(AIRBNB[[#This Row],[PRECIO]]&lt;50,AIRBNB[[#This Row],[MIN_NOCHES]]&gt;3),"Dentro del presupuesto","No considerar")</f>
        <v>Dentro del presupuesto</v>
      </c>
      <c r="V7017" t="str">
        <f>VLOOKUP(AIRBNB[[#This Row],[HOST_ID]],Super_host[],5,FALSE)</f>
        <v>Host</v>
      </c>
    </row>
    <row r="7018" spans="1:22">
      <c r="A7018" s="4">
        <v>1229484</v>
      </c>
      <c r="B7018" t="s">
        <v>9446</v>
      </c>
      <c r="C7018" s="4">
        <v>6706914</v>
      </c>
      <c r="D7018" t="s">
        <v>9444</v>
      </c>
      <c r="E7018" t="s">
        <v>9447</v>
      </c>
      <c r="F7018" s="4">
        <v>11238</v>
      </c>
      <c r="G7018" s="13" t="s">
        <v>4662</v>
      </c>
      <c r="H7018" s="13" t="s">
        <v>9252</v>
      </c>
      <c r="I7018" s="1">
        <v>4067322</v>
      </c>
      <c r="J7018" s="1">
        <v>-7395847</v>
      </c>
      <c r="K7018" t="s">
        <v>40</v>
      </c>
      <c r="L7018" s="20">
        <v>19</v>
      </c>
      <c r="M7018" s="4">
        <v>5</v>
      </c>
      <c r="N7018" s="4">
        <v>1</v>
      </c>
      <c r="O7018" s="2">
        <v>42217</v>
      </c>
      <c r="P7018" s="3">
        <v>0.02</v>
      </c>
      <c r="Q7018" s="4">
        <v>1</v>
      </c>
      <c r="R7018" s="3">
        <v>6.9</v>
      </c>
      <c r="S701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8" t="str">
        <f>IF(AIRBNB[[#This Row],[RUIDO(dB)]]&lt;=4,"Silencioso",IF(AIRBNB[[#This Row],[RUIDO(dB)]]&lt;=5.5,"Poco Ruidoso","Ruidoso"))</f>
        <v>Ruidoso</v>
      </c>
      <c r="U7018" t="str">
        <f>IF(AND(AIRBNB[[#This Row],[PRECIO]]&lt;50,AIRBNB[[#This Row],[MIN_NOCHES]]&gt;3),"Dentro del presupuesto","No considerar")</f>
        <v>Dentro del presupuesto</v>
      </c>
      <c r="V7018" t="str">
        <f>VLOOKUP(AIRBNB[[#This Row],[HOST_ID]],Super_host[],5,FALSE)</f>
        <v>Host</v>
      </c>
    </row>
    <row r="7019" spans="1:22">
      <c r="A7019" s="4">
        <v>905947</v>
      </c>
      <c r="B7019" t="s">
        <v>13367</v>
      </c>
      <c r="C7019" s="4">
        <v>4847926</v>
      </c>
      <c r="D7019" t="s">
        <v>1568</v>
      </c>
      <c r="E7019" t="s">
        <v>13368</v>
      </c>
      <c r="F7019" s="4">
        <v>11226</v>
      </c>
      <c r="G7019" s="13" t="s">
        <v>4662</v>
      </c>
      <c r="H7019" s="13" t="s">
        <v>9427</v>
      </c>
      <c r="I7019" s="1">
        <v>4064388</v>
      </c>
      <c r="J7019" s="1">
        <v>-7395279</v>
      </c>
      <c r="K7019" t="s">
        <v>40</v>
      </c>
      <c r="L7019" s="20">
        <v>19</v>
      </c>
      <c r="M7019" s="4">
        <v>3</v>
      </c>
      <c r="N7019" s="4">
        <v>66</v>
      </c>
      <c r="O7019" s="2">
        <v>43626</v>
      </c>
      <c r="P7019" s="3">
        <v>0.93</v>
      </c>
      <c r="Q7019" s="4">
        <v>1</v>
      </c>
      <c r="R7019" s="3">
        <v>6.9</v>
      </c>
      <c r="S701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19" t="str">
        <f>IF(AIRBNB[[#This Row],[RUIDO(dB)]]&lt;=4,"Silencioso",IF(AIRBNB[[#This Row],[RUIDO(dB)]]&lt;=5.5,"Poco Ruidoso","Ruidoso"))</f>
        <v>Ruidoso</v>
      </c>
      <c r="U7019" t="str">
        <f>IF(AND(AIRBNB[[#This Row],[PRECIO]]&lt;50,AIRBNB[[#This Row],[MIN_NOCHES]]&gt;3),"Dentro del presupuesto","No considerar")</f>
        <v>No considerar</v>
      </c>
      <c r="V7019" t="str">
        <f>VLOOKUP(AIRBNB[[#This Row],[HOST_ID]],Super_host[],5,FALSE)</f>
        <v>Host</v>
      </c>
    </row>
    <row r="7020" spans="1:22">
      <c r="A7020" s="4">
        <v>3513960</v>
      </c>
      <c r="B7020" t="s">
        <v>13802</v>
      </c>
      <c r="C7020" s="4">
        <v>4847926</v>
      </c>
      <c r="D7020" t="s">
        <v>1568</v>
      </c>
      <c r="E7020" t="s">
        <v>13803</v>
      </c>
      <c r="F7020" s="4">
        <v>11226</v>
      </c>
      <c r="G7020" s="13" t="s">
        <v>4662</v>
      </c>
      <c r="H7020" s="13" t="s">
        <v>9427</v>
      </c>
      <c r="I7020" s="1">
        <v>4064246</v>
      </c>
      <c r="J7020" s="1">
        <v>-7395443</v>
      </c>
      <c r="K7020" t="s">
        <v>40</v>
      </c>
      <c r="L7020" s="20">
        <v>19</v>
      </c>
      <c r="M7020" s="4">
        <v>3</v>
      </c>
      <c r="N7020" s="4">
        <v>76</v>
      </c>
      <c r="O7020" s="2">
        <v>43619</v>
      </c>
      <c r="P7020" s="3">
        <v>1.3</v>
      </c>
      <c r="Q7020" s="4">
        <v>1</v>
      </c>
      <c r="R7020" s="3">
        <v>6.9</v>
      </c>
      <c r="S702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0" t="str">
        <f>IF(AIRBNB[[#This Row],[RUIDO(dB)]]&lt;=4,"Silencioso",IF(AIRBNB[[#This Row],[RUIDO(dB)]]&lt;=5.5,"Poco Ruidoso","Ruidoso"))</f>
        <v>Ruidoso</v>
      </c>
      <c r="U7020" t="str">
        <f>IF(AND(AIRBNB[[#This Row],[PRECIO]]&lt;50,AIRBNB[[#This Row],[MIN_NOCHES]]&gt;3),"Dentro del presupuesto","No considerar")</f>
        <v>No considerar</v>
      </c>
      <c r="V7020" t="str">
        <f>VLOOKUP(AIRBNB[[#This Row],[HOST_ID]],Super_host[],5,FALSE)</f>
        <v>Host</v>
      </c>
    </row>
    <row r="7021" spans="1:22">
      <c r="A7021" s="4">
        <v>6079197</v>
      </c>
      <c r="B7021" t="s">
        <v>2012</v>
      </c>
      <c r="C7021" s="4">
        <v>31555753</v>
      </c>
      <c r="D7021" t="s">
        <v>2013</v>
      </c>
      <c r="E7021" t="s">
        <v>2014</v>
      </c>
      <c r="F7021" s="4">
        <v>10025</v>
      </c>
      <c r="G7021" s="13" t="s">
        <v>124</v>
      </c>
      <c r="H7021" s="13" t="s">
        <v>168</v>
      </c>
      <c r="I7021" s="1">
        <v>4080272</v>
      </c>
      <c r="J7021" s="1">
        <v>-7396634</v>
      </c>
      <c r="K7021" t="s">
        <v>40</v>
      </c>
      <c r="L7021" s="20">
        <v>18</v>
      </c>
      <c r="M7021" s="4">
        <v>1</v>
      </c>
      <c r="N7021" s="4">
        <v>7</v>
      </c>
      <c r="O7021" s="2">
        <v>42218</v>
      </c>
      <c r="P7021" s="3">
        <v>0.14000000000000001</v>
      </c>
      <c r="Q7021" s="4">
        <v>1</v>
      </c>
      <c r="R7021" s="3">
        <v>5.6</v>
      </c>
      <c r="S702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1" t="str">
        <f>IF(AIRBNB[[#This Row],[RUIDO(dB)]]&lt;=4,"Silencioso",IF(AIRBNB[[#This Row],[RUIDO(dB)]]&lt;=5.5,"Poco Ruidoso","Ruidoso"))</f>
        <v>Ruidoso</v>
      </c>
      <c r="U7021" t="str">
        <f>IF(AND(AIRBNB[[#This Row],[PRECIO]]&lt;50,AIRBNB[[#This Row],[MIN_NOCHES]]&gt;3),"Dentro del presupuesto","No considerar")</f>
        <v>No considerar</v>
      </c>
      <c r="V7021" t="str">
        <f>VLOOKUP(AIRBNB[[#This Row],[HOST_ID]],Super_host[],5,FALSE)</f>
        <v>Host</v>
      </c>
    </row>
    <row r="7022" spans="1:22">
      <c r="A7022" s="4">
        <v>5641644</v>
      </c>
      <c r="B7022" t="s">
        <v>13647</v>
      </c>
      <c r="C7022" s="4">
        <v>25354313</v>
      </c>
      <c r="D7022" t="s">
        <v>5370</v>
      </c>
      <c r="E7022" t="s">
        <v>13648</v>
      </c>
      <c r="F7022" s="4">
        <v>11238</v>
      </c>
      <c r="G7022" s="13" t="s">
        <v>4662</v>
      </c>
      <c r="H7022" s="13" t="s">
        <v>9252</v>
      </c>
      <c r="I7022" s="1">
        <v>4067413</v>
      </c>
      <c r="J7022" s="1">
        <v>-7395916</v>
      </c>
      <c r="K7022" t="s">
        <v>40</v>
      </c>
      <c r="L7022" s="20">
        <v>18</v>
      </c>
      <c r="M7022" s="4">
        <v>3</v>
      </c>
      <c r="N7022" s="4">
        <v>54</v>
      </c>
      <c r="O7022" s="2">
        <v>43492</v>
      </c>
      <c r="P7022" s="3">
        <v>1.18</v>
      </c>
      <c r="Q7022" s="4">
        <v>1</v>
      </c>
      <c r="R7022" s="3">
        <v>6.9</v>
      </c>
      <c r="S702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2" t="str">
        <f>IF(AIRBNB[[#This Row],[RUIDO(dB)]]&lt;=4,"Silencioso",IF(AIRBNB[[#This Row],[RUIDO(dB)]]&lt;=5.5,"Poco Ruidoso","Ruidoso"))</f>
        <v>Ruidoso</v>
      </c>
      <c r="U7022" t="str">
        <f>IF(AND(AIRBNB[[#This Row],[PRECIO]]&lt;50,AIRBNB[[#This Row],[MIN_NOCHES]]&gt;3),"Dentro del presupuesto","No considerar")</f>
        <v>No considerar</v>
      </c>
      <c r="V7022" t="str">
        <f>VLOOKUP(AIRBNB[[#This Row],[HOST_ID]],Super_host[],5,FALSE)</f>
        <v>Host</v>
      </c>
    </row>
    <row r="7023" spans="1:22">
      <c r="A7023" s="4">
        <v>2459916</v>
      </c>
      <c r="B7023" t="s">
        <v>15637</v>
      </c>
      <c r="C7023" s="4">
        <v>12577771</v>
      </c>
      <c r="D7023" t="s">
        <v>9929</v>
      </c>
      <c r="E7023" t="s">
        <v>15638</v>
      </c>
      <c r="F7023" s="4">
        <v>11221</v>
      </c>
      <c r="G7023" s="13" t="s">
        <v>4662</v>
      </c>
      <c r="H7023" s="13" t="s">
        <v>9230</v>
      </c>
      <c r="I7023" s="1">
        <v>4068948</v>
      </c>
      <c r="J7023" s="1">
        <v>-7393528</v>
      </c>
      <c r="K7023" t="s">
        <v>40</v>
      </c>
      <c r="L7023" s="20">
        <v>18</v>
      </c>
      <c r="M7023" s="4">
        <v>1</v>
      </c>
      <c r="N7023" s="4">
        <v>0</v>
      </c>
      <c r="O7023" s="2">
        <v>42187</v>
      </c>
      <c r="P7023" s="3">
        <v>0.66</v>
      </c>
      <c r="Q7023" s="4">
        <v>1</v>
      </c>
      <c r="R7023" s="3">
        <v>6.9</v>
      </c>
      <c r="S702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3" t="str">
        <f>IF(AIRBNB[[#This Row],[RUIDO(dB)]]&lt;=4,"Silencioso",IF(AIRBNB[[#This Row],[RUIDO(dB)]]&lt;=5.5,"Poco Ruidoso","Ruidoso"))</f>
        <v>Ruidoso</v>
      </c>
      <c r="U7023" t="str">
        <f>IF(AND(AIRBNB[[#This Row],[PRECIO]]&lt;50,AIRBNB[[#This Row],[MIN_NOCHES]]&gt;3),"Dentro del presupuesto","No considerar")</f>
        <v>No considerar</v>
      </c>
      <c r="V7023" t="str">
        <f>VLOOKUP(AIRBNB[[#This Row],[HOST_ID]],Super_host[],5,FALSE)</f>
        <v>Host</v>
      </c>
    </row>
    <row r="7024" spans="1:22">
      <c r="A7024" s="4">
        <v>3911451</v>
      </c>
      <c r="B7024" t="s">
        <v>1852</v>
      </c>
      <c r="C7024" s="4">
        <v>10352213</v>
      </c>
      <c r="D7024" t="s">
        <v>933</v>
      </c>
      <c r="E7024" t="s">
        <v>1853</v>
      </c>
      <c r="F7024" s="4">
        <v>10027</v>
      </c>
      <c r="G7024" s="13" t="s">
        <v>124</v>
      </c>
      <c r="H7024" s="13" t="s">
        <v>245</v>
      </c>
      <c r="I7024" s="1">
        <v>4081488</v>
      </c>
      <c r="J7024" s="1">
        <v>-7396058</v>
      </c>
      <c r="K7024" t="s">
        <v>5</v>
      </c>
      <c r="L7024" s="20">
        <v>18</v>
      </c>
      <c r="M7024" s="4">
        <v>2</v>
      </c>
      <c r="N7024" s="4">
        <v>7</v>
      </c>
      <c r="O7024" s="2">
        <v>42932</v>
      </c>
      <c r="P7024" s="3">
        <v>0.12</v>
      </c>
      <c r="Q7024" s="4">
        <v>1</v>
      </c>
      <c r="R7024" s="3">
        <v>5.6</v>
      </c>
      <c r="S702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4" t="str">
        <f>IF(AIRBNB[[#This Row],[RUIDO(dB)]]&lt;=4,"Silencioso",IF(AIRBNB[[#This Row],[RUIDO(dB)]]&lt;=5.5,"Poco Ruidoso","Ruidoso"))</f>
        <v>Ruidoso</v>
      </c>
      <c r="U7024" t="str">
        <f>IF(AND(AIRBNB[[#This Row],[PRECIO]]&lt;50,AIRBNB[[#This Row],[MIN_NOCHES]]&gt;3),"Dentro del presupuesto","No considerar")</f>
        <v>No considerar</v>
      </c>
      <c r="V7024" t="str">
        <f>VLOOKUP(AIRBNB[[#This Row],[HOST_ID]],Super_host[],5,FALSE)</f>
        <v>Host</v>
      </c>
    </row>
    <row r="7025" spans="1:22">
      <c r="A7025" s="4">
        <v>1928961</v>
      </c>
      <c r="B7025" t="s">
        <v>6275</v>
      </c>
      <c r="C7025" s="4">
        <v>9989761</v>
      </c>
      <c r="D7025" t="s">
        <v>5837</v>
      </c>
      <c r="E7025" t="s">
        <v>5479</v>
      </c>
      <c r="F7025" s="4">
        <v>10026</v>
      </c>
      <c r="G7025" s="13" t="s">
        <v>124</v>
      </c>
      <c r="H7025" s="13" t="s">
        <v>148</v>
      </c>
      <c r="I7025" s="1">
        <v>4080026</v>
      </c>
      <c r="J7025" s="1">
        <v>-7395197</v>
      </c>
      <c r="K7025" t="s">
        <v>268</v>
      </c>
      <c r="L7025" s="20">
        <v>18</v>
      </c>
      <c r="M7025" s="4">
        <v>3</v>
      </c>
      <c r="N7025" s="4">
        <v>229</v>
      </c>
      <c r="O7025" s="2">
        <v>43638</v>
      </c>
      <c r="P7025" s="3">
        <v>3.36</v>
      </c>
      <c r="Q7025" s="4">
        <v>1</v>
      </c>
      <c r="R7025" s="3">
        <v>5.6</v>
      </c>
      <c r="S702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5" t="str">
        <f>IF(AIRBNB[[#This Row],[RUIDO(dB)]]&lt;=4,"Silencioso",IF(AIRBNB[[#This Row],[RUIDO(dB)]]&lt;=5.5,"Poco Ruidoso","Ruidoso"))</f>
        <v>Ruidoso</v>
      </c>
      <c r="U7025" t="str">
        <f>IF(AND(AIRBNB[[#This Row],[PRECIO]]&lt;50,AIRBNB[[#This Row],[MIN_NOCHES]]&gt;3),"Dentro del presupuesto","No considerar")</f>
        <v>No considerar</v>
      </c>
      <c r="V7025" t="str">
        <f>VLOOKUP(AIRBNB[[#This Row],[HOST_ID]],Super_host[],5,FALSE)</f>
        <v>Host</v>
      </c>
    </row>
    <row r="7026" spans="1:22">
      <c r="A7026" s="4">
        <v>1913864</v>
      </c>
      <c r="B7026" t="s">
        <v>10994</v>
      </c>
      <c r="C7026" s="4">
        <v>9745149</v>
      </c>
      <c r="D7026" t="s">
        <v>10995</v>
      </c>
      <c r="E7026" t="s">
        <v>10996</v>
      </c>
      <c r="F7026" s="4">
        <v>11225</v>
      </c>
      <c r="G7026" s="13" t="s">
        <v>4662</v>
      </c>
      <c r="H7026" s="13" t="s">
        <v>9252</v>
      </c>
      <c r="I7026" s="1">
        <v>4067138</v>
      </c>
      <c r="J7026" s="1">
        <v>-7396058</v>
      </c>
      <c r="K7026" t="s">
        <v>40</v>
      </c>
      <c r="L7026" s="20">
        <v>18</v>
      </c>
      <c r="M7026" s="4">
        <v>30</v>
      </c>
      <c r="N7026" s="4">
        <v>7</v>
      </c>
      <c r="O7026" s="2">
        <v>43589</v>
      </c>
      <c r="P7026" s="3">
        <v>0.15</v>
      </c>
      <c r="Q7026" s="4">
        <v>1</v>
      </c>
      <c r="R7026" s="3">
        <v>6.9</v>
      </c>
      <c r="S702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6" t="str">
        <f>IF(AIRBNB[[#This Row],[RUIDO(dB)]]&lt;=4,"Silencioso",IF(AIRBNB[[#This Row],[RUIDO(dB)]]&lt;=5.5,"Poco Ruidoso","Ruidoso"))</f>
        <v>Ruidoso</v>
      </c>
      <c r="U7026" t="str">
        <f>IF(AND(AIRBNB[[#This Row],[PRECIO]]&lt;50,AIRBNB[[#This Row],[MIN_NOCHES]]&gt;3),"Dentro del presupuesto","No considerar")</f>
        <v>Dentro del presupuesto</v>
      </c>
      <c r="V7026" t="str">
        <f>VLOOKUP(AIRBNB[[#This Row],[HOST_ID]],Super_host[],5,FALSE)</f>
        <v>Host</v>
      </c>
    </row>
    <row r="7027" spans="1:22">
      <c r="A7027" s="4">
        <v>4730371</v>
      </c>
      <c r="B7027" t="s">
        <v>11291</v>
      </c>
      <c r="C7027" s="4">
        <v>6898927</v>
      </c>
      <c r="D7027" t="s">
        <v>442</v>
      </c>
      <c r="E7027" t="s">
        <v>11292</v>
      </c>
      <c r="F7027" s="4">
        <v>11237</v>
      </c>
      <c r="G7027" s="13" t="s">
        <v>4662</v>
      </c>
      <c r="H7027" s="13" t="s">
        <v>9274</v>
      </c>
      <c r="I7027" s="1">
        <v>4069738</v>
      </c>
      <c r="J7027" s="1">
        <v>-7391162</v>
      </c>
      <c r="K7027" t="s">
        <v>40</v>
      </c>
      <c r="L7027" s="20">
        <v>17</v>
      </c>
      <c r="M7027" s="4">
        <v>2</v>
      </c>
      <c r="N7027" s="4">
        <v>9</v>
      </c>
      <c r="O7027" s="2">
        <v>43466</v>
      </c>
      <c r="P7027" s="3">
        <v>0.19</v>
      </c>
      <c r="Q7027" s="4">
        <v>1</v>
      </c>
      <c r="R7027" s="3">
        <v>6.9</v>
      </c>
      <c r="S702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7" t="str">
        <f>IF(AIRBNB[[#This Row],[RUIDO(dB)]]&lt;=4,"Silencioso",IF(AIRBNB[[#This Row],[RUIDO(dB)]]&lt;=5.5,"Poco Ruidoso","Ruidoso"))</f>
        <v>Ruidoso</v>
      </c>
      <c r="U7027" t="str">
        <f>IF(AND(AIRBNB[[#This Row],[PRECIO]]&lt;50,AIRBNB[[#This Row],[MIN_NOCHES]]&gt;3),"Dentro del presupuesto","No considerar")</f>
        <v>No considerar</v>
      </c>
      <c r="V7027" t="str">
        <f>VLOOKUP(AIRBNB[[#This Row],[HOST_ID]],Super_host[],5,FALSE)</f>
        <v>Host</v>
      </c>
    </row>
    <row r="7028" spans="1:22">
      <c r="A7028" s="4">
        <v>6364324</v>
      </c>
      <c r="B7028" t="s">
        <v>5492</v>
      </c>
      <c r="C7028" s="4">
        <v>33106693</v>
      </c>
      <c r="D7028" t="s">
        <v>3159</v>
      </c>
      <c r="E7028" t="s">
        <v>5247</v>
      </c>
      <c r="F7028" s="4">
        <v>10031</v>
      </c>
      <c r="G7028" s="13" t="s">
        <v>124</v>
      </c>
      <c r="H7028" s="13" t="s">
        <v>148</v>
      </c>
      <c r="I7028" s="1">
        <v>4082159</v>
      </c>
      <c r="J7028" s="1">
        <v>-7395013</v>
      </c>
      <c r="K7028" t="s">
        <v>40</v>
      </c>
      <c r="L7028" s="20">
        <v>16</v>
      </c>
      <c r="M7028" s="4">
        <v>2</v>
      </c>
      <c r="N7028" s="4">
        <v>43</v>
      </c>
      <c r="O7028" s="2">
        <v>43647</v>
      </c>
      <c r="P7028" s="3">
        <v>1.66</v>
      </c>
      <c r="Q7028" s="4">
        <v>1</v>
      </c>
      <c r="R7028" s="3">
        <v>5.6</v>
      </c>
      <c r="S702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8" t="str">
        <f>IF(AIRBNB[[#This Row],[RUIDO(dB)]]&lt;=4,"Silencioso",IF(AIRBNB[[#This Row],[RUIDO(dB)]]&lt;=5.5,"Poco Ruidoso","Ruidoso"))</f>
        <v>Ruidoso</v>
      </c>
      <c r="U7028" t="str">
        <f>IF(AND(AIRBNB[[#This Row],[PRECIO]]&lt;50,AIRBNB[[#This Row],[MIN_NOCHES]]&gt;3),"Dentro del presupuesto","No considerar")</f>
        <v>No considerar</v>
      </c>
      <c r="V7028" t="str">
        <f>VLOOKUP(AIRBNB[[#This Row],[HOST_ID]],Super_host[],5,FALSE)</f>
        <v>Host</v>
      </c>
    </row>
    <row r="7029" spans="1:22">
      <c r="A7029" s="4">
        <v>5873309</v>
      </c>
      <c r="B7029" t="s">
        <v>6637</v>
      </c>
      <c r="C7029" s="4">
        <v>30498160</v>
      </c>
      <c r="D7029" t="s">
        <v>6638</v>
      </c>
      <c r="E7029" t="s">
        <v>6639</v>
      </c>
      <c r="F7029" s="4">
        <v>10025</v>
      </c>
      <c r="G7029" s="13" t="s">
        <v>124</v>
      </c>
      <c r="H7029" s="13" t="s">
        <v>168</v>
      </c>
      <c r="I7029" s="1">
        <v>408034</v>
      </c>
      <c r="J7029" s="1">
        <v>-7396832</v>
      </c>
      <c r="K7029" t="s">
        <v>268</v>
      </c>
      <c r="L7029" s="20">
        <v>16</v>
      </c>
      <c r="M7029" s="4">
        <v>1</v>
      </c>
      <c r="N7029" s="4">
        <v>0</v>
      </c>
      <c r="O7029" s="2">
        <v>43554</v>
      </c>
      <c r="P7029" s="3">
        <v>0.17</v>
      </c>
      <c r="Q7029" s="4">
        <v>1</v>
      </c>
      <c r="R7029" s="3">
        <v>5.6</v>
      </c>
      <c r="S702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29" t="str">
        <f>IF(AIRBNB[[#This Row],[RUIDO(dB)]]&lt;=4,"Silencioso",IF(AIRBNB[[#This Row],[RUIDO(dB)]]&lt;=5.5,"Poco Ruidoso","Ruidoso"))</f>
        <v>Ruidoso</v>
      </c>
      <c r="U7029" t="str">
        <f>IF(AND(AIRBNB[[#This Row],[PRECIO]]&lt;50,AIRBNB[[#This Row],[MIN_NOCHES]]&gt;3),"Dentro del presupuesto","No considerar")</f>
        <v>No considerar</v>
      </c>
      <c r="V7029" t="str">
        <f>VLOOKUP(AIRBNB[[#This Row],[HOST_ID]],Super_host[],5,FALSE)</f>
        <v>Host</v>
      </c>
    </row>
    <row r="7030" spans="1:22">
      <c r="A7030" s="4">
        <v>4031809</v>
      </c>
      <c r="B7030" t="s">
        <v>6793</v>
      </c>
      <c r="C7030" s="4">
        <v>20902552</v>
      </c>
      <c r="D7030" t="s">
        <v>6794</v>
      </c>
      <c r="E7030" t="s">
        <v>6795</v>
      </c>
      <c r="F7030" s="4">
        <v>10032</v>
      </c>
      <c r="G7030" s="13" t="s">
        <v>124</v>
      </c>
      <c r="H7030" s="13" t="s">
        <v>125</v>
      </c>
      <c r="I7030" s="1">
        <v>4083456</v>
      </c>
      <c r="J7030" s="1">
        <v>-7394344</v>
      </c>
      <c r="K7030" t="s">
        <v>40</v>
      </c>
      <c r="L7030" s="20">
        <v>16</v>
      </c>
      <c r="M7030" s="4">
        <v>14</v>
      </c>
      <c r="N7030" s="4">
        <v>0</v>
      </c>
      <c r="O7030" s="2">
        <v>42575</v>
      </c>
      <c r="P7030" s="3">
        <v>0.1</v>
      </c>
      <c r="Q7030" s="4">
        <v>1</v>
      </c>
      <c r="R7030" s="3">
        <v>5.6</v>
      </c>
      <c r="S703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0" t="str">
        <f>IF(AIRBNB[[#This Row],[RUIDO(dB)]]&lt;=4,"Silencioso",IF(AIRBNB[[#This Row],[RUIDO(dB)]]&lt;=5.5,"Poco Ruidoso","Ruidoso"))</f>
        <v>Ruidoso</v>
      </c>
      <c r="U7030" t="str">
        <f>IF(AND(AIRBNB[[#This Row],[PRECIO]]&lt;50,AIRBNB[[#This Row],[MIN_NOCHES]]&gt;3),"Dentro del presupuesto","No considerar")</f>
        <v>Dentro del presupuesto</v>
      </c>
      <c r="V7030" t="str">
        <f>VLOOKUP(AIRBNB[[#This Row],[HOST_ID]],Super_host[],5,FALSE)</f>
        <v>Host</v>
      </c>
    </row>
    <row r="7031" spans="1:22">
      <c r="A7031" s="4">
        <v>3258197</v>
      </c>
      <c r="B7031" t="s">
        <v>5506</v>
      </c>
      <c r="C7031" s="4">
        <v>16477306</v>
      </c>
      <c r="D7031" t="s">
        <v>117</v>
      </c>
      <c r="E7031" t="s">
        <v>5507</v>
      </c>
      <c r="F7031" s="4">
        <v>10021</v>
      </c>
      <c r="G7031" s="13" t="s">
        <v>124</v>
      </c>
      <c r="H7031" s="13" t="s">
        <v>129</v>
      </c>
      <c r="I7031" s="1">
        <v>4076866</v>
      </c>
      <c r="J7031" s="1">
        <v>-7395553</v>
      </c>
      <c r="K7031" t="s">
        <v>5</v>
      </c>
      <c r="L7031" s="20">
        <v>16</v>
      </c>
      <c r="M7031" s="4">
        <v>2</v>
      </c>
      <c r="N7031" s="4">
        <v>21</v>
      </c>
      <c r="O7031" s="2">
        <v>43646</v>
      </c>
      <c r="P7031" s="3">
        <v>1.69</v>
      </c>
      <c r="Q7031" s="4">
        <v>1</v>
      </c>
      <c r="R7031" s="3">
        <v>5.6</v>
      </c>
      <c r="S7031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1" t="str">
        <f>IF(AIRBNB[[#This Row],[RUIDO(dB)]]&lt;=4,"Silencioso",IF(AIRBNB[[#This Row],[RUIDO(dB)]]&lt;=5.5,"Poco Ruidoso","Ruidoso"))</f>
        <v>Ruidoso</v>
      </c>
      <c r="U7031" t="str">
        <f>IF(AND(AIRBNB[[#This Row],[PRECIO]]&lt;50,AIRBNB[[#This Row],[MIN_NOCHES]]&gt;3),"Dentro del presupuesto","No considerar")</f>
        <v>No considerar</v>
      </c>
      <c r="V7031" t="str">
        <f>VLOOKUP(AIRBNB[[#This Row],[HOST_ID]],Super_host[],5,FALSE)</f>
        <v>Host</v>
      </c>
    </row>
    <row r="7032" spans="1:22">
      <c r="A7032" s="4">
        <v>6301965</v>
      </c>
      <c r="B7032" t="s">
        <v>2298</v>
      </c>
      <c r="C7032" s="4">
        <v>655506</v>
      </c>
      <c r="D7032" t="s">
        <v>1245</v>
      </c>
      <c r="E7032" t="s">
        <v>2299</v>
      </c>
      <c r="F7032" s="4">
        <v>10012</v>
      </c>
      <c r="G7032" s="13" t="s">
        <v>124</v>
      </c>
      <c r="H7032" s="13" t="s">
        <v>164</v>
      </c>
      <c r="I7032" s="1">
        <v>407234</v>
      </c>
      <c r="J7032" s="1">
        <v>-7399967</v>
      </c>
      <c r="K7032" t="s">
        <v>5</v>
      </c>
      <c r="L7032" s="20">
        <v>16</v>
      </c>
      <c r="M7032" s="4">
        <v>3</v>
      </c>
      <c r="N7032" s="4">
        <v>3</v>
      </c>
      <c r="O7032" s="2">
        <v>43108</v>
      </c>
      <c r="P7032" s="3">
        <v>0.16</v>
      </c>
      <c r="Q7032" s="4">
        <v>1</v>
      </c>
      <c r="R7032" s="3">
        <v>5.6</v>
      </c>
      <c r="S7032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2" t="str">
        <f>IF(AIRBNB[[#This Row],[RUIDO(dB)]]&lt;=4,"Silencioso",IF(AIRBNB[[#This Row],[RUIDO(dB)]]&lt;=5.5,"Poco Ruidoso","Ruidoso"))</f>
        <v>Ruidoso</v>
      </c>
      <c r="U7032" t="str">
        <f>IF(AND(AIRBNB[[#This Row],[PRECIO]]&lt;50,AIRBNB[[#This Row],[MIN_NOCHES]]&gt;3),"Dentro del presupuesto","No considerar")</f>
        <v>No considerar</v>
      </c>
      <c r="V7032" t="str">
        <f>VLOOKUP(AIRBNB[[#This Row],[HOST_ID]],Super_host[],5,FALSE)</f>
        <v>Host</v>
      </c>
    </row>
    <row r="7033" spans="1:22">
      <c r="A7033" s="4">
        <v>2563764</v>
      </c>
      <c r="B7033" t="s">
        <v>10326</v>
      </c>
      <c r="C7033" s="4">
        <v>13125674</v>
      </c>
      <c r="D7033" t="s">
        <v>10327</v>
      </c>
      <c r="E7033" t="s">
        <v>10328</v>
      </c>
      <c r="F7033" s="4">
        <v>11226</v>
      </c>
      <c r="G7033" s="13" t="s">
        <v>4662</v>
      </c>
      <c r="H7033" s="13" t="s">
        <v>9427</v>
      </c>
      <c r="I7033" s="1">
        <v>4064576</v>
      </c>
      <c r="J7033" s="1">
        <v>-7395871</v>
      </c>
      <c r="K7033" t="s">
        <v>40</v>
      </c>
      <c r="L7033" s="20">
        <v>15</v>
      </c>
      <c r="M7033" s="4">
        <v>15</v>
      </c>
      <c r="N7033" s="4">
        <v>1</v>
      </c>
      <c r="O7033" s="2">
        <v>43271</v>
      </c>
      <c r="P7033" s="3">
        <v>0.08</v>
      </c>
      <c r="Q7033" s="4">
        <v>1</v>
      </c>
      <c r="R7033" s="3">
        <v>6.9</v>
      </c>
      <c r="S7033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3" t="str">
        <f>IF(AIRBNB[[#This Row],[RUIDO(dB)]]&lt;=4,"Silencioso",IF(AIRBNB[[#This Row],[RUIDO(dB)]]&lt;=5.5,"Poco Ruidoso","Ruidoso"))</f>
        <v>Ruidoso</v>
      </c>
      <c r="U7033" t="str">
        <f>IF(AND(AIRBNB[[#This Row],[PRECIO]]&lt;50,AIRBNB[[#This Row],[MIN_NOCHES]]&gt;3),"Dentro del presupuesto","No considerar")</f>
        <v>Dentro del presupuesto</v>
      </c>
      <c r="V7033" t="str">
        <f>VLOOKUP(AIRBNB[[#This Row],[HOST_ID]],Super_host[],5,FALSE)</f>
        <v>Host</v>
      </c>
    </row>
    <row r="7034" spans="1:22">
      <c r="A7034" s="4">
        <v>2414157</v>
      </c>
      <c r="B7034" t="s">
        <v>12610</v>
      </c>
      <c r="C7034" s="4">
        <v>8904815</v>
      </c>
      <c r="D7034" t="s">
        <v>12611</v>
      </c>
      <c r="E7034" t="s">
        <v>12612</v>
      </c>
      <c r="F7034" s="4">
        <v>11226</v>
      </c>
      <c r="G7034" s="13" t="s">
        <v>4662</v>
      </c>
      <c r="H7034" s="13" t="s">
        <v>9427</v>
      </c>
      <c r="I7034" s="1">
        <v>4064307</v>
      </c>
      <c r="J7034" s="1">
        <v>-7395455</v>
      </c>
      <c r="K7034" t="s">
        <v>268</v>
      </c>
      <c r="L7034" s="20">
        <v>15</v>
      </c>
      <c r="M7034" s="4">
        <v>5</v>
      </c>
      <c r="N7034" s="4">
        <v>34</v>
      </c>
      <c r="O7034" s="2">
        <v>43645</v>
      </c>
      <c r="P7034" s="3">
        <v>0.52</v>
      </c>
      <c r="Q7034" s="4">
        <v>1</v>
      </c>
      <c r="R7034" s="3">
        <v>6.9</v>
      </c>
      <c r="S7034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4" t="str">
        <f>IF(AIRBNB[[#This Row],[RUIDO(dB)]]&lt;=4,"Silencioso",IF(AIRBNB[[#This Row],[RUIDO(dB)]]&lt;=5.5,"Poco Ruidoso","Ruidoso"))</f>
        <v>Ruidoso</v>
      </c>
      <c r="U7034" t="str">
        <f>IF(AND(AIRBNB[[#This Row],[PRECIO]]&lt;50,AIRBNB[[#This Row],[MIN_NOCHES]]&gt;3),"Dentro del presupuesto","No considerar")</f>
        <v>Dentro del presupuesto</v>
      </c>
      <c r="V7034" t="str">
        <f>VLOOKUP(AIRBNB[[#This Row],[HOST_ID]],Super_host[],5,FALSE)</f>
        <v>Host</v>
      </c>
    </row>
    <row r="7035" spans="1:22">
      <c r="A7035" s="4">
        <v>2102344</v>
      </c>
      <c r="B7035" t="s">
        <v>9664</v>
      </c>
      <c r="C7035" s="4">
        <v>5976214</v>
      </c>
      <c r="D7035" t="s">
        <v>1361</v>
      </c>
      <c r="E7035" t="s">
        <v>9665</v>
      </c>
      <c r="F7035" s="4">
        <v>11237</v>
      </c>
      <c r="G7035" s="13" t="s">
        <v>4662</v>
      </c>
      <c r="H7035" s="13" t="s">
        <v>9274</v>
      </c>
      <c r="I7035" s="1">
        <v>4070381</v>
      </c>
      <c r="J7035" s="1">
        <v>-7392766</v>
      </c>
      <c r="K7035" t="s">
        <v>40</v>
      </c>
      <c r="L7035" s="20">
        <v>15</v>
      </c>
      <c r="M7035" s="4">
        <v>3</v>
      </c>
      <c r="N7035" s="4">
        <v>2</v>
      </c>
      <c r="O7035" s="2">
        <v>41642</v>
      </c>
      <c r="P7035" s="3">
        <v>0.03</v>
      </c>
      <c r="Q7035" s="4">
        <v>1</v>
      </c>
      <c r="R7035" s="3">
        <v>6.9</v>
      </c>
      <c r="S7035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5" t="str">
        <f>IF(AIRBNB[[#This Row],[RUIDO(dB)]]&lt;=4,"Silencioso",IF(AIRBNB[[#This Row],[RUIDO(dB)]]&lt;=5.5,"Poco Ruidoso","Ruidoso"))</f>
        <v>Ruidoso</v>
      </c>
      <c r="U7035" t="str">
        <f>IF(AND(AIRBNB[[#This Row],[PRECIO]]&lt;50,AIRBNB[[#This Row],[MIN_NOCHES]]&gt;3),"Dentro del presupuesto","No considerar")</f>
        <v>No considerar</v>
      </c>
      <c r="V7035" t="str">
        <f>VLOOKUP(AIRBNB[[#This Row],[HOST_ID]],Super_host[],5,FALSE)</f>
        <v>Host</v>
      </c>
    </row>
    <row r="7036" spans="1:22">
      <c r="A7036" s="4">
        <v>3368427</v>
      </c>
      <c r="B7036" t="s">
        <v>15856</v>
      </c>
      <c r="C7036" s="4">
        <v>4044499</v>
      </c>
      <c r="D7036" t="s">
        <v>2852</v>
      </c>
      <c r="E7036" t="s">
        <v>15857</v>
      </c>
      <c r="F7036" s="4">
        <v>11226</v>
      </c>
      <c r="G7036" s="13" t="s">
        <v>4662</v>
      </c>
      <c r="H7036" s="13" t="s">
        <v>9427</v>
      </c>
      <c r="I7036" s="1">
        <v>4065287</v>
      </c>
      <c r="J7036" s="1">
        <v>-7396353</v>
      </c>
      <c r="K7036" t="s">
        <v>40</v>
      </c>
      <c r="L7036" s="20">
        <v>15</v>
      </c>
      <c r="M7036" s="4">
        <v>1</v>
      </c>
      <c r="N7036" s="4">
        <v>0</v>
      </c>
      <c r="O7036" s="2">
        <v>42235</v>
      </c>
      <c r="P7036" s="3">
        <v>0.13</v>
      </c>
      <c r="Q7036" s="4">
        <v>1</v>
      </c>
      <c r="R7036" s="3">
        <v>6.9</v>
      </c>
      <c r="S7036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6" t="str">
        <f>IF(AIRBNB[[#This Row],[RUIDO(dB)]]&lt;=4,"Silencioso",IF(AIRBNB[[#This Row],[RUIDO(dB)]]&lt;=5.5,"Poco Ruidoso","Ruidoso"))</f>
        <v>Ruidoso</v>
      </c>
      <c r="U7036" t="str">
        <f>IF(AND(AIRBNB[[#This Row],[PRECIO]]&lt;50,AIRBNB[[#This Row],[MIN_NOCHES]]&gt;3),"Dentro del presupuesto","No considerar")</f>
        <v>No considerar</v>
      </c>
      <c r="V7036" t="str">
        <f>VLOOKUP(AIRBNB[[#This Row],[HOST_ID]],Super_host[],5,FALSE)</f>
        <v>Host</v>
      </c>
    </row>
    <row r="7037" spans="1:22">
      <c r="A7037" s="4">
        <v>4265471</v>
      </c>
      <c r="B7037" t="s">
        <v>12171</v>
      </c>
      <c r="C7037" s="4">
        <v>3294438</v>
      </c>
      <c r="D7037" t="s">
        <v>12172</v>
      </c>
      <c r="E7037" t="s">
        <v>12173</v>
      </c>
      <c r="F7037" s="4">
        <v>11238</v>
      </c>
      <c r="G7037" s="13" t="s">
        <v>4662</v>
      </c>
      <c r="H7037" s="13" t="s">
        <v>9230</v>
      </c>
      <c r="I7037" s="1">
        <v>4068676</v>
      </c>
      <c r="J7037" s="1">
        <v>-7395801</v>
      </c>
      <c r="K7037" t="s">
        <v>268</v>
      </c>
      <c r="L7037" s="20">
        <v>15</v>
      </c>
      <c r="M7037" s="4">
        <v>2</v>
      </c>
      <c r="N7037" s="4">
        <v>13</v>
      </c>
      <c r="O7037" s="2">
        <v>43647</v>
      </c>
      <c r="P7037" s="3">
        <v>0.37</v>
      </c>
      <c r="Q7037" s="4">
        <v>1</v>
      </c>
      <c r="R7037" s="3">
        <v>6.9</v>
      </c>
      <c r="S7037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7" t="str">
        <f>IF(AIRBNB[[#This Row],[RUIDO(dB)]]&lt;=4,"Silencioso",IF(AIRBNB[[#This Row],[RUIDO(dB)]]&lt;=5.5,"Poco Ruidoso","Ruidoso"))</f>
        <v>Ruidoso</v>
      </c>
      <c r="U7037" t="str">
        <f>IF(AND(AIRBNB[[#This Row],[PRECIO]]&lt;50,AIRBNB[[#This Row],[MIN_NOCHES]]&gt;3),"Dentro del presupuesto","No considerar")</f>
        <v>No considerar</v>
      </c>
      <c r="V7037" t="str">
        <f>VLOOKUP(AIRBNB[[#This Row],[HOST_ID]],Super_host[],5,FALSE)</f>
        <v>Host</v>
      </c>
    </row>
    <row r="7038" spans="1:22">
      <c r="A7038" s="4">
        <v>4778638</v>
      </c>
      <c r="B7038" t="s">
        <v>724</v>
      </c>
      <c r="C7038" s="4">
        <v>24643923</v>
      </c>
      <c r="D7038" t="s">
        <v>725</v>
      </c>
      <c r="E7038" t="s">
        <v>726</v>
      </c>
      <c r="F7038" s="4">
        <v>10027</v>
      </c>
      <c r="G7038" s="13" t="s">
        <v>124</v>
      </c>
      <c r="H7038" s="13" t="s">
        <v>148</v>
      </c>
      <c r="I7038" s="1">
        <v>4080882</v>
      </c>
      <c r="J7038" s="1">
        <v>-7394165</v>
      </c>
      <c r="K7038" t="s">
        <v>40</v>
      </c>
      <c r="L7038" s="20">
        <v>14</v>
      </c>
      <c r="M7038" s="4">
        <v>20</v>
      </c>
      <c r="N7038" s="4">
        <v>2</v>
      </c>
      <c r="O7038" s="2">
        <v>42014</v>
      </c>
      <c r="P7038" s="3">
        <v>0.04</v>
      </c>
      <c r="Q7038" s="4">
        <v>1</v>
      </c>
      <c r="R7038" s="3">
        <v>5.6</v>
      </c>
      <c r="S7038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8" t="str">
        <f>IF(AIRBNB[[#This Row],[RUIDO(dB)]]&lt;=4,"Silencioso",IF(AIRBNB[[#This Row],[RUIDO(dB)]]&lt;=5.5,"Poco Ruidoso","Ruidoso"))</f>
        <v>Ruidoso</v>
      </c>
      <c r="U7038" t="str">
        <f>IF(AND(AIRBNB[[#This Row],[PRECIO]]&lt;50,AIRBNB[[#This Row],[MIN_NOCHES]]&gt;3),"Dentro del presupuesto","No considerar")</f>
        <v>Dentro del presupuesto</v>
      </c>
      <c r="V7038" t="str">
        <f>VLOOKUP(AIRBNB[[#This Row],[HOST_ID]],Super_host[],5,FALSE)</f>
        <v>Host</v>
      </c>
    </row>
    <row r="7039" spans="1:22">
      <c r="A7039" s="4">
        <v>4823529</v>
      </c>
      <c r="B7039" t="s">
        <v>5949</v>
      </c>
      <c r="C7039" s="4">
        <v>6677425</v>
      </c>
      <c r="D7039" t="s">
        <v>5950</v>
      </c>
      <c r="E7039" t="s">
        <v>5951</v>
      </c>
      <c r="F7039" s="4">
        <v>10025</v>
      </c>
      <c r="G7039" s="13" t="s">
        <v>124</v>
      </c>
      <c r="H7039" s="13" t="s">
        <v>168</v>
      </c>
      <c r="I7039" s="1">
        <v>4079584</v>
      </c>
      <c r="J7039" s="1">
        <v>-7396381</v>
      </c>
      <c r="K7039" t="s">
        <v>268</v>
      </c>
      <c r="L7039" s="20">
        <v>14</v>
      </c>
      <c r="M7039" s="4">
        <v>2</v>
      </c>
      <c r="N7039" s="4">
        <v>134</v>
      </c>
      <c r="O7039" s="2">
        <v>43608</v>
      </c>
      <c r="P7039" s="3">
        <v>2.48</v>
      </c>
      <c r="Q7039" s="4">
        <v>1</v>
      </c>
      <c r="R7039" s="3">
        <v>5.6</v>
      </c>
      <c r="S7039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39" t="str">
        <f>IF(AIRBNB[[#This Row],[RUIDO(dB)]]&lt;=4,"Silencioso",IF(AIRBNB[[#This Row],[RUIDO(dB)]]&lt;=5.5,"Poco Ruidoso","Ruidoso"))</f>
        <v>Ruidoso</v>
      </c>
      <c r="U7039" t="str">
        <f>IF(AND(AIRBNB[[#This Row],[PRECIO]]&lt;50,AIRBNB[[#This Row],[MIN_NOCHES]]&gt;3),"Dentro del presupuesto","No considerar")</f>
        <v>No considerar</v>
      </c>
      <c r="V7039" t="str">
        <f>VLOOKUP(AIRBNB[[#This Row],[HOST_ID]],Super_host[],5,FALSE)</f>
        <v>Host</v>
      </c>
    </row>
    <row r="7040" spans="1:22">
      <c r="A7040" s="4">
        <v>1620248</v>
      </c>
      <c r="B7040" t="s">
        <v>7222</v>
      </c>
      <c r="C7040" s="4">
        <v>2196224</v>
      </c>
      <c r="D7040" t="s">
        <v>1186</v>
      </c>
      <c r="E7040" t="s">
        <v>7223</v>
      </c>
      <c r="F7040" s="4">
        <v>10009</v>
      </c>
      <c r="G7040" s="13" t="s">
        <v>124</v>
      </c>
      <c r="H7040" s="13" t="s">
        <v>133</v>
      </c>
      <c r="I7040" s="1">
        <v>4073051</v>
      </c>
      <c r="J7040" s="1">
        <v>-739814</v>
      </c>
      <c r="K7040" t="s">
        <v>5</v>
      </c>
      <c r="L7040" s="20">
        <v>10</v>
      </c>
      <c r="M7040" s="4">
        <v>30</v>
      </c>
      <c r="N7040" s="4">
        <v>0</v>
      </c>
      <c r="O7040" s="2">
        <v>42199</v>
      </c>
      <c r="P7040" s="3">
        <v>3.34</v>
      </c>
      <c r="Q7040" s="4">
        <v>1</v>
      </c>
      <c r="R7040" s="3">
        <v>5.6</v>
      </c>
      <c r="S7040" t="str">
        <f>_xlfn.IFS(AIRBNB[[#This Row],[RUIDO(dB)]]&lt;=4,"Silencioso",AIRBNB[[#This Row],[RUIDO(dB)]]&lt;=5.5,"Poco ruidoso",AIRBNB[[#This Row],[RUIDO(dB)]]&lt;=9,"Ruidoso",AIRBNB[[#This Row],[RUIDO(dB)]]&gt;9,"Molesto")</f>
        <v>Ruidoso</v>
      </c>
      <c r="T7040" t="str">
        <f>IF(AIRBNB[[#This Row],[RUIDO(dB)]]&lt;=4,"Silencioso",IF(AIRBNB[[#This Row],[RUIDO(dB)]]&lt;=5.5,"Poco Ruidoso","Ruidoso"))</f>
        <v>Ruidoso</v>
      </c>
      <c r="U7040" t="str">
        <f>IF(AND(AIRBNB[[#This Row],[PRECIO]]&lt;50,AIRBNB[[#This Row],[MIN_NOCHES]]&gt;3),"Dentro del presupuesto","No considerar")</f>
        <v>Dentro del presupuesto</v>
      </c>
      <c r="V7040" t="str">
        <f>VLOOKUP(AIRBNB[[#This Row],[HOST_ID]],Super_host[],5,FALSE)</f>
        <v>Host</v>
      </c>
    </row>
    <row r="1048551" hidden="1"/>
    <row r="1048564" hidden="1"/>
    <row r="1048570" hidden="1"/>
  </sheetData>
  <conditionalFormatting sqref="R2:R7040">
    <cfRule type="colorScale" priority="1">
      <colorScale>
        <cfvo type="min"/>
        <cfvo type="percentile" val="5.55"/>
        <cfvo type="max"/>
        <color theme="9"/>
        <color theme="7"/>
        <color theme="5"/>
      </colorScale>
    </cfRule>
  </conditionalFormatting>
  <dataValidations count="11">
    <dataValidation type="whole" operator="greaterThanOrEqual" allowBlank="1" showInputMessage="1" showErrorMessage="1" sqref="M2:M7040 Q2:Q7040" xr:uid="{00000000-0002-0000-0000-000000000000}">
      <formula1>1</formula1>
    </dataValidation>
    <dataValidation type="whole" operator="greaterThanOrEqual" allowBlank="1" showInputMessage="1" showErrorMessage="1" error="No corresponde número negativo" sqref="N2:N7040" xr:uid="{00000000-0002-0000-0000-000001000000}">
      <formula1>0</formula1>
    </dataValidation>
    <dataValidation type="decimal" allowBlank="1" showInputMessage="1" showErrorMessage="1" error="En escala de dB el valor mínimo es 0" sqref="R2:R7040" xr:uid="{00000000-0002-0000-0000-000002000000}">
      <formula1>0</formula1>
      <formula2>140</formula2>
    </dataValidation>
    <dataValidation type="date" operator="lessThanOrEqual" allowBlank="1" showInputMessage="1" showErrorMessage="1" error="No puede ingresar fecha futura" sqref="O2:O7040" xr:uid="{00000000-0002-0000-0000-000004000000}">
      <formula1>TODAY()</formula1>
    </dataValidation>
    <dataValidation type="decimal" operator="greaterThanOrEqual" allowBlank="1" showInputMessage="1" showErrorMessage="1" error="No puede ser un precio negativo" promptTitle="Dólar EEUU" sqref="L2:L7040" xr:uid="{00000000-0002-0000-0000-000005000000}">
      <formula1>0</formula1>
    </dataValidation>
    <dataValidation type="list" allowBlank="1" showInputMessage="1" showErrorMessage="1" sqref="H2:H3244 H3285:H7040" xr:uid="{998DB4AD-A3B8-4BFB-812B-9147CAA84FB4}">
      <formula1>INDIRECT(G2)</formula1>
    </dataValidation>
    <dataValidation type="whole" allowBlank="1" showInputMessage="1" showErrorMessage="1" error="No es un número" sqref="A2:A7040" xr:uid="{60B9534C-DA1D-4F01-A45E-A92C52D84B77}">
      <formula1>1</formula1>
      <formula2>10000000</formula2>
    </dataValidation>
    <dataValidation type="whole" allowBlank="1" showInputMessage="1" showErrorMessage="1" error="No corresponde CP de NYC" sqref="F2:F7040" xr:uid="{B2CF8625-70AC-4992-8051-3003D883B5F9}">
      <formula1>10000</formula1>
      <formula2>12000</formula2>
    </dataValidation>
    <dataValidation type="whole" allowBlank="1" showInputMessage="1" showErrorMessage="1" sqref="C2:C7040" xr:uid="{495A2175-124A-494F-B79C-7A5D5A464F83}">
      <formula1>1</formula1>
      <formula2>10000000000</formula2>
    </dataValidation>
    <dataValidation allowBlank="1" showInputMessage="1" showErrorMessage="1" prompt="Moneda Dólar EEUU" sqref="L1" xr:uid="{BEDEE8D0-2FF1-4A92-95BD-B74089F6838C}"/>
    <dataValidation allowBlank="1" showInputMessage="1" showErrorMessage="1" prompt="Distritos de la ciudad de New York (EEUU)" sqref="G1" xr:uid="{8150E38D-CF38-4809-AD8E-CBDE0216BB1D}"/>
  </dataValidations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error="No está dentro de la clasificación de AirBNB" xr:uid="{00000000-0002-0000-0000-000006000000}">
          <x14:formula1>
            <xm:f>'Tablas aux'!$H$2:$H$4</xm:f>
          </x14:formula1>
          <xm:sqref>K2:K7040</xm:sqref>
        </x14:dataValidation>
        <x14:dataValidation type="list" allowBlank="1" showInputMessage="1" showErrorMessage="1" error="No es un distrito de NYC" xr:uid="{6455E49E-D540-4A8A-A8FD-5C6530418AA0}">
          <x14:formula1>
            <xm:f>'Tablas aux'!$A$2:$A$7</xm:f>
          </x14:formula1>
          <xm:sqref>G2:G7040</xm:sqref>
        </x14:dataValidation>
        <x14:dataValidation type="list" allowBlank="1" showInputMessage="1" showErrorMessage="1" xr:uid="{A01402BB-1911-47CB-B9CA-44D8B03F866D}">
          <x14:formula1>
            <xm:f>'Tablas aux'!$F$2:$F$17</xm:f>
          </x14:formula1>
          <xm:sqref>H3245:H3284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139BF-A1DE-47F2-9699-D0CBB5875868}">
  <sheetPr>
    <tabColor rgb="FFFC642D"/>
  </sheetPr>
  <dimension ref="A1:E6187"/>
  <sheetViews>
    <sheetView showGridLines="0" workbookViewId="0">
      <selection activeCell="H1" sqref="H1"/>
    </sheetView>
  </sheetViews>
  <sheetFormatPr baseColWidth="10" defaultRowHeight="14.4"/>
  <cols>
    <col min="1" max="1" width="9" bestFit="1" customWidth="1"/>
    <col min="2" max="2" width="20.5546875" bestFit="1" customWidth="1"/>
    <col min="3" max="3" width="19" bestFit="1" customWidth="1"/>
    <col min="4" max="4" width="17.33203125" bestFit="1" customWidth="1"/>
    <col min="5" max="5" width="17" bestFit="1" customWidth="1"/>
  </cols>
  <sheetData>
    <row r="1" spans="1:5">
      <c r="A1" t="s">
        <v>16625</v>
      </c>
      <c r="B1" t="s">
        <v>16682</v>
      </c>
      <c r="C1" t="s">
        <v>16683</v>
      </c>
      <c r="D1" t="s">
        <v>16684</v>
      </c>
      <c r="E1" t="s">
        <v>16673</v>
      </c>
    </row>
    <row r="2" spans="1:5">
      <c r="A2">
        <v>2645592</v>
      </c>
      <c r="B2" s="3">
        <v>3.9174590209233355</v>
      </c>
      <c r="C2" s="3">
        <v>3.2014380157634227E-2</v>
      </c>
      <c r="D2" s="3">
        <v>0.99977439164301563</v>
      </c>
      <c r="E2" t="str">
        <f>IF(AND(Super_host[[#This Row],[Valoraciones promedio]]&gt;=4.8,Super_host[[#This Row],[índice de cancelación]]&lt;0.01,Super_host[[#This Row],[Índice de respuesta]]&gt;=0.9),"SUPERHOST","Host")</f>
        <v>Host</v>
      </c>
    </row>
    <row r="3" spans="1:5">
      <c r="A3">
        <v>29628369</v>
      </c>
      <c r="B3" s="3">
        <v>3.1419682855681539</v>
      </c>
      <c r="C3" s="3">
        <v>3.2504010885445302E-3</v>
      </c>
      <c r="D3" s="3">
        <v>0.99886913447640679</v>
      </c>
      <c r="E3" t="str">
        <f>IF(AND(Super_host[[#This Row],[Valoraciones promedio]]&gt;=4.8,Super_host[[#This Row],[índice de cancelación]]&lt;0.01,Super_host[[#This Row],[Índice de respuesta]]&gt;=0.9),"SUPERHOST","Host")</f>
        <v>Host</v>
      </c>
    </row>
    <row r="4" spans="1:5">
      <c r="A4">
        <v>2494666</v>
      </c>
      <c r="B4" s="3">
        <v>3.3257913892379309</v>
      </c>
      <c r="C4" s="3">
        <v>1.4746840854741157E-2</v>
      </c>
      <c r="D4" s="3">
        <v>0.99848111323836897</v>
      </c>
      <c r="E4" t="str">
        <f>IF(AND(Super_host[[#This Row],[Valoraciones promedio]]&gt;=4.8,Super_host[[#This Row],[índice de cancelación]]&lt;0.01,Super_host[[#This Row],[Índice de respuesta]]&gt;=0.9),"SUPERHOST","Host")</f>
        <v>Host</v>
      </c>
    </row>
    <row r="5" spans="1:5">
      <c r="A5">
        <v>10123248</v>
      </c>
      <c r="B5" s="3">
        <v>1.6299755153485913</v>
      </c>
      <c r="C5" s="3">
        <v>1.1857445192615945E-3</v>
      </c>
      <c r="D5" s="3">
        <v>0.99839191871087651</v>
      </c>
      <c r="E5" t="str">
        <f>IF(AND(Super_host[[#This Row],[Valoraciones promedio]]&gt;=4.8,Super_host[[#This Row],[índice de cancelación]]&lt;0.01,Super_host[[#This Row],[Índice de respuesta]]&gt;=0.9),"SUPERHOST","Host")</f>
        <v>Host</v>
      </c>
    </row>
    <row r="6" spans="1:5">
      <c r="A6">
        <v>14946552</v>
      </c>
      <c r="B6" s="3">
        <v>3.5759082406797043</v>
      </c>
      <c r="C6" s="3">
        <v>3.760645908326693E-2</v>
      </c>
      <c r="D6" s="3">
        <v>0.99838013409667425</v>
      </c>
      <c r="E6" t="str">
        <f>IF(AND(Super_host[[#This Row],[Valoraciones promedio]]&gt;=4.8,Super_host[[#This Row],[índice de cancelación]]&lt;0.01,Super_host[[#This Row],[Índice de respuesta]]&gt;=0.9),"SUPERHOST","Host")</f>
        <v>Host</v>
      </c>
    </row>
    <row r="7" spans="1:5">
      <c r="A7">
        <v>169927</v>
      </c>
      <c r="B7" s="3">
        <v>1.596623223343665</v>
      </c>
      <c r="C7" s="3">
        <v>6.8127985315219854E-3</v>
      </c>
      <c r="D7" s="3">
        <v>0.99836599626117462</v>
      </c>
      <c r="E7" t="str">
        <f>IF(AND(Super_host[[#This Row],[Valoraciones promedio]]&gt;=4.8,Super_host[[#This Row],[índice de cancelación]]&lt;0.01,Super_host[[#This Row],[Índice de respuesta]]&gt;=0.9),"SUPERHOST","Host")</f>
        <v>Host</v>
      </c>
    </row>
    <row r="8" spans="1:5">
      <c r="A8">
        <v>32904968</v>
      </c>
      <c r="B8" s="3">
        <v>2.3939810069638456</v>
      </c>
      <c r="C8" s="3">
        <v>8.2714400309513766E-3</v>
      </c>
      <c r="D8" s="3">
        <v>0.99833007848669442</v>
      </c>
      <c r="E8" t="str">
        <f>IF(AND(Super_host[[#This Row],[Valoraciones promedio]]&gt;=4.8,Super_host[[#This Row],[índice de cancelación]]&lt;0.01,Super_host[[#This Row],[Índice de respuesta]]&gt;=0.9),"SUPERHOST","Host")</f>
        <v>Host</v>
      </c>
    </row>
    <row r="9" spans="1:5">
      <c r="A9">
        <v>4912237</v>
      </c>
      <c r="B9" s="3">
        <v>2.0814814502534706</v>
      </c>
      <c r="C9" s="3">
        <v>4.3984611116467773E-2</v>
      </c>
      <c r="D9" s="3">
        <v>0.99827031993598525</v>
      </c>
      <c r="E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" spans="1:5">
      <c r="A10">
        <v>23974215</v>
      </c>
      <c r="B10" s="3">
        <v>3.6693170470391068</v>
      </c>
      <c r="C10" s="3">
        <v>1.2847390063353337E-2</v>
      </c>
      <c r="D10" s="3">
        <v>0.99802135441143713</v>
      </c>
      <c r="E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" spans="1:5">
      <c r="A11">
        <v>3187645</v>
      </c>
      <c r="B11" s="3">
        <v>1.4847207433410858</v>
      </c>
      <c r="C11" s="3">
        <v>3.4889033281815189E-2</v>
      </c>
      <c r="D11" s="3">
        <v>0.99801897953725394</v>
      </c>
      <c r="E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" spans="1:5">
      <c r="A12">
        <v>2908554</v>
      </c>
      <c r="B12" s="3">
        <v>1.0805412185968803</v>
      </c>
      <c r="C12" s="3">
        <v>3.1517239938659194E-2</v>
      </c>
      <c r="D12" s="3">
        <v>0.99777065988857194</v>
      </c>
      <c r="E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" spans="1:5">
      <c r="A13">
        <v>4163733</v>
      </c>
      <c r="B13" s="3">
        <v>4.6443301796712255</v>
      </c>
      <c r="C13" s="3">
        <v>8.1541018397068617E-3</v>
      </c>
      <c r="D13" s="3">
        <v>0.99763952046152382</v>
      </c>
      <c r="E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" spans="1:5">
      <c r="A14">
        <v>195137</v>
      </c>
      <c r="B14" s="3">
        <v>3.7056321490543813</v>
      </c>
      <c r="C14" s="3">
        <v>4.0878882486324658E-3</v>
      </c>
      <c r="D14" s="3">
        <v>0.99761539948394506</v>
      </c>
      <c r="E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" spans="1:5">
      <c r="A15">
        <v>530032</v>
      </c>
      <c r="B15" s="3">
        <v>1.449178536379232</v>
      </c>
      <c r="C15" s="3">
        <v>5.160708199166864E-4</v>
      </c>
      <c r="D15" s="3">
        <v>0.99715767735568506</v>
      </c>
      <c r="E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" spans="1:5">
      <c r="A16">
        <v>4864306</v>
      </c>
      <c r="B16" s="3">
        <v>4.7448818081455322</v>
      </c>
      <c r="C16" s="3">
        <v>4.5042042568067212E-3</v>
      </c>
      <c r="D16" s="3">
        <v>0.99706048905428435</v>
      </c>
      <c r="E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" spans="1:5">
      <c r="A17">
        <v>23032146</v>
      </c>
      <c r="B17" s="3">
        <v>3.7102837818687768</v>
      </c>
      <c r="C17" s="3">
        <v>4.1804073915446487E-2</v>
      </c>
      <c r="D17" s="3">
        <v>0.99688980697213314</v>
      </c>
      <c r="E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" spans="1:5">
      <c r="A18">
        <v>12384418</v>
      </c>
      <c r="B18" s="3">
        <v>3.2695227896463561</v>
      </c>
      <c r="C18" s="3">
        <v>1.9449345820346465E-3</v>
      </c>
      <c r="D18" s="3">
        <v>0.99679492508871403</v>
      </c>
      <c r="E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" spans="1:5">
      <c r="A19">
        <v>359447</v>
      </c>
      <c r="B19" s="3">
        <v>3.4763968083945325</v>
      </c>
      <c r="C19" s="3">
        <v>9.0173319910880293E-3</v>
      </c>
      <c r="D19" s="3">
        <v>0.99678175374225464</v>
      </c>
      <c r="E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" spans="1:5">
      <c r="A20">
        <v>15775091</v>
      </c>
      <c r="B20" s="3">
        <v>3.2827679411155732</v>
      </c>
      <c r="C20" s="3">
        <v>3.2029263356000696E-2</v>
      </c>
      <c r="D20" s="3">
        <v>0.99658437060238003</v>
      </c>
      <c r="E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" spans="1:5">
      <c r="A21">
        <v>828682</v>
      </c>
      <c r="B21" s="3">
        <v>1.8337428100681272</v>
      </c>
      <c r="C21" s="3">
        <v>1.1541380227245263E-2</v>
      </c>
      <c r="D21" s="3">
        <v>0.99651270859391528</v>
      </c>
      <c r="E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" spans="1:5">
      <c r="A22">
        <v>1228080</v>
      </c>
      <c r="B22" s="3">
        <v>4.6270732726928117</v>
      </c>
      <c r="C22" s="3">
        <v>1.3220996903447852E-2</v>
      </c>
      <c r="D22" s="3">
        <v>0.99633542629717953</v>
      </c>
      <c r="E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" spans="1:5">
      <c r="A23">
        <v>14543419</v>
      </c>
      <c r="B23" s="3">
        <v>1.1321593258750591</v>
      </c>
      <c r="C23" s="3">
        <v>2.1836671829935414E-2</v>
      </c>
      <c r="D23" s="3">
        <v>0.99629648941095905</v>
      </c>
      <c r="E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" spans="1:5">
      <c r="A24">
        <v>26433326</v>
      </c>
      <c r="B24" s="3">
        <v>1.4743703127173773</v>
      </c>
      <c r="C24" s="3">
        <v>8.3947793215696457E-3</v>
      </c>
      <c r="D24" s="3">
        <v>0.99624940522436678</v>
      </c>
      <c r="E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" spans="1:5">
      <c r="A25">
        <v>28181993</v>
      </c>
      <c r="B25" s="3">
        <v>4.6136659746919317</v>
      </c>
      <c r="C25" s="3">
        <v>3.333231624829118E-2</v>
      </c>
      <c r="D25" s="3">
        <v>0.99619997203537303</v>
      </c>
      <c r="E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" spans="1:5">
      <c r="A26">
        <v>2637874</v>
      </c>
      <c r="B26" s="3">
        <v>1.44266892404318</v>
      </c>
      <c r="C26" s="3">
        <v>2.8736614030191499E-2</v>
      </c>
      <c r="D26" s="3">
        <v>0.99614423161576748</v>
      </c>
      <c r="E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" spans="1:5">
      <c r="A27">
        <v>20411855</v>
      </c>
      <c r="B27" s="3">
        <v>3.9909432852099673</v>
      </c>
      <c r="C27" s="3">
        <v>2.854615024886531E-2</v>
      </c>
      <c r="D27" s="3">
        <v>0.99593988057951532</v>
      </c>
      <c r="E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" spans="1:5">
      <c r="A28">
        <v>1720619</v>
      </c>
      <c r="B28" s="3">
        <v>1.1131798454061044</v>
      </c>
      <c r="C28" s="3">
        <v>1.414287222351452E-2</v>
      </c>
      <c r="D28" s="3">
        <v>0.99554030667886673</v>
      </c>
      <c r="E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" spans="1:5">
      <c r="A29">
        <v>14970988</v>
      </c>
      <c r="B29" s="3">
        <v>3.1733729076922477</v>
      </c>
      <c r="C29" s="3">
        <v>3.2128622794981562E-2</v>
      </c>
      <c r="D29" s="3">
        <v>0.9954704513700563</v>
      </c>
      <c r="E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" spans="1:5">
      <c r="A30">
        <v>3912042</v>
      </c>
      <c r="B30" s="3">
        <v>1.36931625392286</v>
      </c>
      <c r="C30" s="3">
        <v>9.137656253115389E-3</v>
      </c>
      <c r="D30" s="3">
        <v>0.9949985553830808</v>
      </c>
      <c r="E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" spans="1:5">
      <c r="A31">
        <v>8313953</v>
      </c>
      <c r="B31" s="3">
        <v>1.3053404060540728</v>
      </c>
      <c r="C31" s="3">
        <v>1.1915699134598452E-2</v>
      </c>
      <c r="D31" s="3">
        <v>0.99488176063324829</v>
      </c>
      <c r="E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" spans="1:5">
      <c r="A32">
        <v>33459378</v>
      </c>
      <c r="B32" s="3">
        <v>3.7674351585278316</v>
      </c>
      <c r="C32" s="3">
        <v>3.2444742448766127E-2</v>
      </c>
      <c r="D32" s="3">
        <v>0.99484153579637091</v>
      </c>
      <c r="E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" spans="1:5">
      <c r="A33">
        <v>71418</v>
      </c>
      <c r="B33" s="3">
        <v>4.5622205049543503</v>
      </c>
      <c r="C33" s="3">
        <v>4.1464744968016082E-2</v>
      </c>
      <c r="D33" s="3">
        <v>0.99482219621280377</v>
      </c>
      <c r="E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" spans="1:5">
      <c r="A34">
        <v>23985505</v>
      </c>
      <c r="B34" s="3">
        <v>2.9361187477251085</v>
      </c>
      <c r="C34" s="3">
        <v>3.8103121887421931E-2</v>
      </c>
      <c r="D34" s="3">
        <v>0.99476633452359731</v>
      </c>
      <c r="E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" spans="1:5">
      <c r="A35">
        <v>757166</v>
      </c>
      <c r="B35" s="3">
        <v>3.2915775205482967</v>
      </c>
      <c r="C35" s="3">
        <v>2.116173365113835E-2</v>
      </c>
      <c r="D35" s="3">
        <v>0.99469098450018889</v>
      </c>
      <c r="E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" spans="1:5">
      <c r="A36">
        <v>23929065</v>
      </c>
      <c r="B36" s="3">
        <v>3.0711692965089403</v>
      </c>
      <c r="C36" s="3">
        <v>4.6941420359522749E-2</v>
      </c>
      <c r="D36" s="3">
        <v>0.99455170397240411</v>
      </c>
      <c r="E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" spans="1:5">
      <c r="A37">
        <v>2775674</v>
      </c>
      <c r="B37" s="3">
        <v>2.9721667449697149</v>
      </c>
      <c r="C37" s="3">
        <v>4.9431083281369616E-2</v>
      </c>
      <c r="D37" s="3">
        <v>0.99454672853069903</v>
      </c>
      <c r="E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" spans="1:5">
      <c r="A38">
        <v>4049527</v>
      </c>
      <c r="B38" s="3">
        <v>4.9481686387119845</v>
      </c>
      <c r="C38" s="3">
        <v>2.3971598481067849E-2</v>
      </c>
      <c r="D38" s="3">
        <v>0.99425163646608961</v>
      </c>
      <c r="E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" spans="1:5">
      <c r="A39">
        <v>8780729</v>
      </c>
      <c r="B39" s="3">
        <v>2.8017088024145318</v>
      </c>
      <c r="C39" s="3">
        <v>2.3706776410026456E-2</v>
      </c>
      <c r="D39" s="3">
        <v>0.99423760724495169</v>
      </c>
      <c r="E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" spans="1:5">
      <c r="A40">
        <v>29887425</v>
      </c>
      <c r="B40" s="3">
        <v>2.35559666366377</v>
      </c>
      <c r="C40" s="3">
        <v>1.21357405305988E-2</v>
      </c>
      <c r="D40" s="3">
        <v>0.99423476347941153</v>
      </c>
      <c r="E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" spans="1:5">
      <c r="A41">
        <v>825252</v>
      </c>
      <c r="B41" s="3">
        <v>2.499312790789527</v>
      </c>
      <c r="C41" s="3">
        <v>2.2503165054229397E-2</v>
      </c>
      <c r="D41" s="3">
        <v>0.99422015462754543</v>
      </c>
      <c r="E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" spans="1:5">
      <c r="A42">
        <v>2702080</v>
      </c>
      <c r="B42" s="3">
        <v>3.0387374521750381</v>
      </c>
      <c r="C42" s="3">
        <v>1.8749837981996195E-2</v>
      </c>
      <c r="D42" s="3">
        <v>0.99410448501495441</v>
      </c>
      <c r="E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" spans="1:5">
      <c r="A43">
        <v>8136206</v>
      </c>
      <c r="B43" s="3">
        <v>2.638880131934656</v>
      </c>
      <c r="C43" s="3">
        <v>4.4200145033109997E-2</v>
      </c>
      <c r="D43" s="3">
        <v>0.99340026393795433</v>
      </c>
      <c r="E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" spans="1:5">
      <c r="A44">
        <v>4345735</v>
      </c>
      <c r="B44" s="3">
        <v>2.4848424589621536</v>
      </c>
      <c r="C44" s="3">
        <v>3.3698454566231738E-2</v>
      </c>
      <c r="D44" s="3">
        <v>0.99271971066947806</v>
      </c>
      <c r="E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" spans="1:5">
      <c r="A45">
        <v>2168468</v>
      </c>
      <c r="B45" s="3">
        <v>4.1432277719235984</v>
      </c>
      <c r="C45" s="3">
        <v>2.9093821863986419E-2</v>
      </c>
      <c r="D45" s="3">
        <v>0.99239377855145228</v>
      </c>
      <c r="E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" spans="1:5">
      <c r="A46">
        <v>22552201</v>
      </c>
      <c r="B46" s="3">
        <v>1.5948032886134715</v>
      </c>
      <c r="C46" s="3">
        <v>5.741448070299116E-3</v>
      </c>
      <c r="D46" s="3">
        <v>0.99226376201455957</v>
      </c>
      <c r="E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" spans="1:5">
      <c r="A47">
        <v>27848</v>
      </c>
      <c r="B47" s="3">
        <v>2.51152193564445</v>
      </c>
      <c r="C47" s="3">
        <v>3.0003453570513768E-2</v>
      </c>
      <c r="D47" s="3">
        <v>0.99216301922809036</v>
      </c>
      <c r="E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" spans="1:5">
      <c r="A48">
        <v>803086</v>
      </c>
      <c r="B48" s="3">
        <v>3.4014945309390012</v>
      </c>
      <c r="C48" s="3">
        <v>4.7828093266592708E-2</v>
      </c>
      <c r="D48" s="3">
        <v>0.99163433271576573</v>
      </c>
      <c r="E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" spans="1:5">
      <c r="A49">
        <v>807642</v>
      </c>
      <c r="B49" s="3">
        <v>2.8074503622229585</v>
      </c>
      <c r="C49" s="3">
        <v>4.4297657656134436E-2</v>
      </c>
      <c r="D49" s="3">
        <v>0.9916235749774186</v>
      </c>
      <c r="E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" spans="1:5">
      <c r="A50">
        <v>6197784</v>
      </c>
      <c r="B50" s="3">
        <v>3.9363137632749661</v>
      </c>
      <c r="C50" s="3">
        <v>2.4622095787143007E-2</v>
      </c>
      <c r="D50" s="3">
        <v>0.99142988228858642</v>
      </c>
      <c r="E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" spans="1:5">
      <c r="A51">
        <v>12515888</v>
      </c>
      <c r="B51" s="3">
        <v>3.7311562322761604</v>
      </c>
      <c r="C51" s="3">
        <v>1.0012665233926372E-2</v>
      </c>
      <c r="D51" s="3">
        <v>0.99125862602447401</v>
      </c>
      <c r="E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" spans="1:5">
      <c r="A52">
        <v>11330638</v>
      </c>
      <c r="B52" s="3">
        <v>2.5171430172484088</v>
      </c>
      <c r="C52" s="3">
        <v>2.4154019221378789E-2</v>
      </c>
      <c r="D52" s="3">
        <v>0.99099488114109124</v>
      </c>
      <c r="E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" spans="1:5">
      <c r="A53">
        <v>16514175</v>
      </c>
      <c r="B53" s="3">
        <v>3.8289570842158742</v>
      </c>
      <c r="C53" s="3">
        <v>8.7284518553706891E-4</v>
      </c>
      <c r="D53" s="3">
        <v>0.99090663899373999</v>
      </c>
      <c r="E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" spans="1:5">
      <c r="A54">
        <v>81928</v>
      </c>
      <c r="B54" s="3">
        <v>4.4020020108770881</v>
      </c>
      <c r="C54" s="3">
        <v>3.3112781736339074E-2</v>
      </c>
      <c r="D54" s="3">
        <v>0.99084666515465203</v>
      </c>
      <c r="E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" spans="1:5">
      <c r="A55">
        <v>10653693</v>
      </c>
      <c r="B55" s="3">
        <v>3.6447137990213223</v>
      </c>
      <c r="C55" s="3">
        <v>2.7911312836079963E-2</v>
      </c>
      <c r="D55" s="3">
        <v>0.99077350557938448</v>
      </c>
      <c r="E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" spans="1:5">
      <c r="A56">
        <v>11631535</v>
      </c>
      <c r="B56" s="3">
        <v>4.929349438638889</v>
      </c>
      <c r="C56" s="3">
        <v>4.6167821938033593E-2</v>
      </c>
      <c r="D56" s="3">
        <v>0.99074918426264147</v>
      </c>
      <c r="E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" spans="1:5">
      <c r="A57">
        <v>758441</v>
      </c>
      <c r="B57" s="3">
        <v>1.8947717733997305</v>
      </c>
      <c r="C57" s="3">
        <v>4.2632365688574708E-3</v>
      </c>
      <c r="D57" s="3">
        <v>0.9907292284781466</v>
      </c>
      <c r="E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" spans="1:5">
      <c r="A58">
        <v>12294891</v>
      </c>
      <c r="B58" s="3">
        <v>2.3526271259352041</v>
      </c>
      <c r="C58" s="3">
        <v>2.9754905901468617E-2</v>
      </c>
      <c r="D58" s="3">
        <v>0.99049401562404438</v>
      </c>
      <c r="E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" spans="1:5">
      <c r="A59">
        <v>7739416</v>
      </c>
      <c r="B59" s="3">
        <v>1.0027831842847919</v>
      </c>
      <c r="C59" s="3">
        <v>2.4936150516897838E-2</v>
      </c>
      <c r="D59" s="3">
        <v>0.99049337626664768</v>
      </c>
      <c r="E5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" spans="1:5">
      <c r="A60">
        <v>34943122</v>
      </c>
      <c r="B60" s="3">
        <v>4.0706521211622313</v>
      </c>
      <c r="C60" s="3">
        <v>2.4191026707932124E-2</v>
      </c>
      <c r="D60" s="3">
        <v>0.99033675331872095</v>
      </c>
      <c r="E6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" spans="1:5">
      <c r="A61">
        <v>157051</v>
      </c>
      <c r="B61" s="3">
        <v>1.8028604235581365</v>
      </c>
      <c r="C61" s="3">
        <v>1.506831571010594E-2</v>
      </c>
      <c r="D61" s="3">
        <v>0.99028025660034891</v>
      </c>
      <c r="E61" t="str">
        <f>IF(AND(Super_host[[#This Row],[Valoraciones promedio]]&gt;=4.8,Super_host[[#This Row],[índice de cancelación]]&lt;0.01,Super_host[[#This Row],[Índice de respuesta]]&gt;=0.9),"SUPERHOST","Host")</f>
        <v>Host</v>
      </c>
    </row>
    <row r="62" spans="1:5">
      <c r="A62">
        <v>417504</v>
      </c>
      <c r="B62" s="3">
        <v>1.5505413723454424</v>
      </c>
      <c r="C62" s="3">
        <v>4.1644920373313139E-2</v>
      </c>
      <c r="D62" s="3">
        <v>0.99023235198514836</v>
      </c>
      <c r="E62" t="str">
        <f>IF(AND(Super_host[[#This Row],[Valoraciones promedio]]&gt;=4.8,Super_host[[#This Row],[índice de cancelación]]&lt;0.01,Super_host[[#This Row],[Índice de respuesta]]&gt;=0.9),"SUPERHOST","Host")</f>
        <v>Host</v>
      </c>
    </row>
    <row r="63" spans="1:5">
      <c r="A63">
        <v>1417757</v>
      </c>
      <c r="B63" s="3">
        <v>3.2043864221606118</v>
      </c>
      <c r="C63" s="3">
        <v>3.5179421100703538E-2</v>
      </c>
      <c r="D63" s="3">
        <v>0.99004625432301974</v>
      </c>
      <c r="E63" t="str">
        <f>IF(AND(Super_host[[#This Row],[Valoraciones promedio]]&gt;=4.8,Super_host[[#This Row],[índice de cancelación]]&lt;0.01,Super_host[[#This Row],[Índice de respuesta]]&gt;=0.9),"SUPERHOST","Host")</f>
        <v>Host</v>
      </c>
    </row>
    <row r="64" spans="1:5">
      <c r="A64">
        <v>7209</v>
      </c>
      <c r="B64" s="3">
        <v>4.6290463297455071</v>
      </c>
      <c r="C64" s="3">
        <v>3.8027960232830088E-2</v>
      </c>
      <c r="D64" s="3">
        <v>0.99002488777725073</v>
      </c>
      <c r="E64" t="str">
        <f>IF(AND(Super_host[[#This Row],[Valoraciones promedio]]&gt;=4.8,Super_host[[#This Row],[índice de cancelación]]&lt;0.01,Super_host[[#This Row],[Índice de respuesta]]&gt;=0.9),"SUPERHOST","Host")</f>
        <v>Host</v>
      </c>
    </row>
    <row r="65" spans="1:5">
      <c r="A65">
        <v>139612</v>
      </c>
      <c r="B65" s="3">
        <v>1.4449449887035919</v>
      </c>
      <c r="C65" s="3">
        <v>2.9667967842874645E-2</v>
      </c>
      <c r="D65" s="3">
        <v>0.98978719649977587</v>
      </c>
      <c r="E65" t="str">
        <f>IF(AND(Super_host[[#This Row],[Valoraciones promedio]]&gt;=4.8,Super_host[[#This Row],[índice de cancelación]]&lt;0.01,Super_host[[#This Row],[Índice de respuesta]]&gt;=0.9),"SUPERHOST","Host")</f>
        <v>Host</v>
      </c>
    </row>
    <row r="66" spans="1:5">
      <c r="A66">
        <v>18342421</v>
      </c>
      <c r="B66" s="3">
        <v>1.1666891031892437</v>
      </c>
      <c r="C66" s="3">
        <v>3.6564711234057017E-2</v>
      </c>
      <c r="D66" s="3">
        <v>0.9896614747097382</v>
      </c>
      <c r="E66" t="str">
        <f>IF(AND(Super_host[[#This Row],[Valoraciones promedio]]&gt;=4.8,Super_host[[#This Row],[índice de cancelación]]&lt;0.01,Super_host[[#This Row],[Índice de respuesta]]&gt;=0.9),"SUPERHOST","Host")</f>
        <v>Host</v>
      </c>
    </row>
    <row r="67" spans="1:5">
      <c r="A67">
        <v>8785876</v>
      </c>
      <c r="B67" s="3">
        <v>1.5042788453307896</v>
      </c>
      <c r="C67" s="3">
        <v>1.4273690037220172E-2</v>
      </c>
      <c r="D67" s="3">
        <v>0.98963243712150406</v>
      </c>
      <c r="E67" t="str">
        <f>IF(AND(Super_host[[#This Row],[Valoraciones promedio]]&gt;=4.8,Super_host[[#This Row],[índice de cancelación]]&lt;0.01,Super_host[[#This Row],[Índice de respuesta]]&gt;=0.9),"SUPERHOST","Host")</f>
        <v>Host</v>
      </c>
    </row>
    <row r="68" spans="1:5">
      <c r="A68">
        <v>6083756</v>
      </c>
      <c r="B68" s="3">
        <v>2.3474443227679309</v>
      </c>
      <c r="C68" s="3">
        <v>1.6962389697855722E-2</v>
      </c>
      <c r="D68" s="3">
        <v>0.98962211152730406</v>
      </c>
      <c r="E68" t="str">
        <f>IF(AND(Super_host[[#This Row],[Valoraciones promedio]]&gt;=4.8,Super_host[[#This Row],[índice de cancelación]]&lt;0.01,Super_host[[#This Row],[Índice de respuesta]]&gt;=0.9),"SUPERHOST","Host")</f>
        <v>Host</v>
      </c>
    </row>
    <row r="69" spans="1:5">
      <c r="A69">
        <v>20464791</v>
      </c>
      <c r="B69" s="3">
        <v>3.386253733253914</v>
      </c>
      <c r="C69" s="3">
        <v>1.7090898816545075E-2</v>
      </c>
      <c r="D69" s="3">
        <v>0.98907739445748699</v>
      </c>
      <c r="E69" t="str">
        <f>IF(AND(Super_host[[#This Row],[Valoraciones promedio]]&gt;=4.8,Super_host[[#This Row],[índice de cancelación]]&lt;0.01,Super_host[[#This Row],[Índice de respuesta]]&gt;=0.9),"SUPERHOST","Host")</f>
        <v>Host</v>
      </c>
    </row>
    <row r="70" spans="1:5">
      <c r="A70">
        <v>759583</v>
      </c>
      <c r="B70" s="3">
        <v>1.3370579640996341</v>
      </c>
      <c r="C70" s="3">
        <v>4.8018744432368893E-2</v>
      </c>
      <c r="D70" s="3">
        <v>0.98899204964408371</v>
      </c>
      <c r="E70" t="str">
        <f>IF(AND(Super_host[[#This Row],[Valoraciones promedio]]&gt;=4.8,Super_host[[#This Row],[índice de cancelación]]&lt;0.01,Super_host[[#This Row],[Índice de respuesta]]&gt;=0.9),"SUPERHOST","Host")</f>
        <v>Host</v>
      </c>
    </row>
    <row r="71" spans="1:5">
      <c r="A71">
        <v>1600988</v>
      </c>
      <c r="B71" s="3">
        <v>2.2150558213029616</v>
      </c>
      <c r="C71" s="3">
        <v>6.9520372626447838E-3</v>
      </c>
      <c r="D71" s="3">
        <v>0.98897156571201628</v>
      </c>
      <c r="E71" t="str">
        <f>IF(AND(Super_host[[#This Row],[Valoraciones promedio]]&gt;=4.8,Super_host[[#This Row],[índice de cancelación]]&lt;0.01,Super_host[[#This Row],[Índice de respuesta]]&gt;=0.9),"SUPERHOST","Host")</f>
        <v>Host</v>
      </c>
    </row>
    <row r="72" spans="1:5">
      <c r="A72">
        <v>17601262</v>
      </c>
      <c r="B72" s="3">
        <v>4.8018416299129854</v>
      </c>
      <c r="C72" s="3">
        <v>4.2423984396469633E-2</v>
      </c>
      <c r="D72" s="3">
        <v>0.98885543228481698</v>
      </c>
      <c r="E72" t="str">
        <f>IF(AND(Super_host[[#This Row],[Valoraciones promedio]]&gt;=4.8,Super_host[[#This Row],[índice de cancelación]]&lt;0.01,Super_host[[#This Row],[Índice de respuesta]]&gt;=0.9),"SUPERHOST","Host")</f>
        <v>Host</v>
      </c>
    </row>
    <row r="73" spans="1:5">
      <c r="A73">
        <v>10193030</v>
      </c>
      <c r="B73" s="3">
        <v>2.6791148302361303</v>
      </c>
      <c r="C73" s="3">
        <v>3.8562110625074739E-2</v>
      </c>
      <c r="D73" s="3">
        <v>0.98859842076216076</v>
      </c>
      <c r="E73" t="str">
        <f>IF(AND(Super_host[[#This Row],[Valoraciones promedio]]&gt;=4.8,Super_host[[#This Row],[índice de cancelación]]&lt;0.01,Super_host[[#This Row],[Índice de respuesta]]&gt;=0.9),"SUPERHOST","Host")</f>
        <v>Host</v>
      </c>
    </row>
    <row r="74" spans="1:5">
      <c r="A74">
        <v>10889</v>
      </c>
      <c r="B74" s="3">
        <v>3.7877782108203424</v>
      </c>
      <c r="C74" s="3">
        <v>4.2685092676589133E-2</v>
      </c>
      <c r="D74" s="3">
        <v>0.98828301582486677</v>
      </c>
      <c r="E74" t="str">
        <f>IF(AND(Super_host[[#This Row],[Valoraciones promedio]]&gt;=4.8,Super_host[[#This Row],[índice de cancelación]]&lt;0.01,Super_host[[#This Row],[Índice de respuesta]]&gt;=0.9),"SUPERHOST","Host")</f>
        <v>Host</v>
      </c>
    </row>
    <row r="75" spans="1:5">
      <c r="A75">
        <v>8243983</v>
      </c>
      <c r="B75" s="3">
        <v>4.2983434772318052</v>
      </c>
      <c r="C75" s="3">
        <v>4.0334514467431195E-3</v>
      </c>
      <c r="D75" s="3">
        <v>0.98826436607224233</v>
      </c>
      <c r="E75" t="str">
        <f>IF(AND(Super_host[[#This Row],[Valoraciones promedio]]&gt;=4.8,Super_host[[#This Row],[índice de cancelación]]&lt;0.01,Super_host[[#This Row],[Índice de respuesta]]&gt;=0.9),"SUPERHOST","Host")</f>
        <v>Host</v>
      </c>
    </row>
    <row r="76" spans="1:5">
      <c r="A76">
        <v>2033003</v>
      </c>
      <c r="B76" s="3">
        <v>2.3118780977794002</v>
      </c>
      <c r="C76" s="3">
        <v>3.0827836598692204E-3</v>
      </c>
      <c r="D76" s="3">
        <v>0.98820496256735446</v>
      </c>
      <c r="E76" t="str">
        <f>IF(AND(Super_host[[#This Row],[Valoraciones promedio]]&gt;=4.8,Super_host[[#This Row],[índice de cancelación]]&lt;0.01,Super_host[[#This Row],[Índice de respuesta]]&gt;=0.9),"SUPERHOST","Host")</f>
        <v>Host</v>
      </c>
    </row>
    <row r="77" spans="1:5">
      <c r="A77">
        <v>35100060</v>
      </c>
      <c r="B77" s="3">
        <v>2.8365286311152724</v>
      </c>
      <c r="C77" s="3">
        <v>3.0795834823978119E-2</v>
      </c>
      <c r="D77" s="3">
        <v>0.98816778906584235</v>
      </c>
      <c r="E77" t="str">
        <f>IF(AND(Super_host[[#This Row],[Valoraciones promedio]]&gt;=4.8,Super_host[[#This Row],[índice de cancelación]]&lt;0.01,Super_host[[#This Row],[Índice de respuesta]]&gt;=0.9),"SUPERHOST","Host")</f>
        <v>Host</v>
      </c>
    </row>
    <row r="78" spans="1:5">
      <c r="A78">
        <v>5354308</v>
      </c>
      <c r="B78" s="3">
        <v>2.7111698987791408</v>
      </c>
      <c r="C78" s="3">
        <v>2.7657562934476299E-2</v>
      </c>
      <c r="D78" s="3">
        <v>0.98787285002811775</v>
      </c>
      <c r="E78" t="str">
        <f>IF(AND(Super_host[[#This Row],[Valoraciones promedio]]&gt;=4.8,Super_host[[#This Row],[índice de cancelación]]&lt;0.01,Super_host[[#This Row],[Índice de respuesta]]&gt;=0.9),"SUPERHOST","Host")</f>
        <v>Host</v>
      </c>
    </row>
    <row r="79" spans="1:5">
      <c r="A79">
        <v>22613302</v>
      </c>
      <c r="B79" s="3">
        <v>2.4089021398919472</v>
      </c>
      <c r="C79" s="3">
        <v>2.7675975680173083E-2</v>
      </c>
      <c r="D79" s="3">
        <v>0.98755693065330619</v>
      </c>
      <c r="E79" t="str">
        <f>IF(AND(Super_host[[#This Row],[Valoraciones promedio]]&gt;=4.8,Super_host[[#This Row],[índice de cancelación]]&lt;0.01,Super_host[[#This Row],[Índice de respuesta]]&gt;=0.9),"SUPERHOST","Host")</f>
        <v>Host</v>
      </c>
    </row>
    <row r="80" spans="1:5">
      <c r="A80">
        <v>3983140</v>
      </c>
      <c r="B80" s="3">
        <v>2.5110631058463273</v>
      </c>
      <c r="C80" s="3">
        <v>1.9544958824385672E-3</v>
      </c>
      <c r="D80" s="3">
        <v>0.98752007863027924</v>
      </c>
      <c r="E80" t="str">
        <f>IF(AND(Super_host[[#This Row],[Valoraciones promedio]]&gt;=4.8,Super_host[[#This Row],[índice de cancelación]]&lt;0.01,Super_host[[#This Row],[Índice de respuesta]]&gt;=0.9),"SUPERHOST","Host")</f>
        <v>Host</v>
      </c>
    </row>
    <row r="81" spans="1:5">
      <c r="A81">
        <v>2363988</v>
      </c>
      <c r="B81" s="3">
        <v>1.5145019515512121</v>
      </c>
      <c r="C81" s="3">
        <v>4.4184189491590496E-2</v>
      </c>
      <c r="D81" s="3">
        <v>0.98746714281882042</v>
      </c>
      <c r="E81" t="str">
        <f>IF(AND(Super_host[[#This Row],[Valoraciones promedio]]&gt;=4.8,Super_host[[#This Row],[índice de cancelación]]&lt;0.01,Super_host[[#This Row],[Índice de respuesta]]&gt;=0.9),"SUPERHOST","Host")</f>
        <v>Host</v>
      </c>
    </row>
    <row r="82" spans="1:5">
      <c r="A82">
        <v>2216353</v>
      </c>
      <c r="B82" s="3">
        <v>3.5346197529473291</v>
      </c>
      <c r="C82" s="3">
        <v>2.3674570423596188E-2</v>
      </c>
      <c r="D82" s="3">
        <v>0.98740276860099208</v>
      </c>
      <c r="E82" t="str">
        <f>IF(AND(Super_host[[#This Row],[Valoraciones promedio]]&gt;=4.8,Super_host[[#This Row],[índice de cancelación]]&lt;0.01,Super_host[[#This Row],[Índice de respuesta]]&gt;=0.9),"SUPERHOST","Host")</f>
        <v>Host</v>
      </c>
    </row>
    <row r="83" spans="1:5">
      <c r="A83">
        <v>1020326</v>
      </c>
      <c r="B83" s="3">
        <v>3.8579281483789494</v>
      </c>
      <c r="C83" s="3">
        <v>1.3359283198841082E-2</v>
      </c>
      <c r="D83" s="3">
        <v>0.98729467306458385</v>
      </c>
      <c r="E83" t="str">
        <f>IF(AND(Super_host[[#This Row],[Valoraciones promedio]]&gt;=4.8,Super_host[[#This Row],[índice de cancelación]]&lt;0.01,Super_host[[#This Row],[Índice de respuesta]]&gt;=0.9),"SUPERHOST","Host")</f>
        <v>Host</v>
      </c>
    </row>
    <row r="84" spans="1:5">
      <c r="A84">
        <v>689661</v>
      </c>
      <c r="B84" s="3">
        <v>3.6218155354308217</v>
      </c>
      <c r="C84" s="3">
        <v>3.9709295427611369E-2</v>
      </c>
      <c r="D84" s="3">
        <v>0.98712837818393762</v>
      </c>
      <c r="E84" t="str">
        <f>IF(AND(Super_host[[#This Row],[Valoraciones promedio]]&gt;=4.8,Super_host[[#This Row],[índice de cancelación]]&lt;0.01,Super_host[[#This Row],[Índice de respuesta]]&gt;=0.9),"SUPERHOST","Host")</f>
        <v>Host</v>
      </c>
    </row>
    <row r="85" spans="1:5">
      <c r="A85">
        <v>14554858</v>
      </c>
      <c r="B85" s="3">
        <v>4.6114960099838918</v>
      </c>
      <c r="C85" s="3">
        <v>2.442068220151572E-2</v>
      </c>
      <c r="D85" s="3">
        <v>0.98704437790132549</v>
      </c>
      <c r="E85" t="str">
        <f>IF(AND(Super_host[[#This Row],[Valoraciones promedio]]&gt;=4.8,Super_host[[#This Row],[índice de cancelación]]&lt;0.01,Super_host[[#This Row],[Índice de respuesta]]&gt;=0.9),"SUPERHOST","Host")</f>
        <v>Host</v>
      </c>
    </row>
    <row r="86" spans="1:5">
      <c r="A86">
        <v>787261</v>
      </c>
      <c r="B86" s="3">
        <v>1.3724838767859655</v>
      </c>
      <c r="C86" s="3">
        <v>2.422152140410291E-2</v>
      </c>
      <c r="D86" s="3">
        <v>0.98673780659709964</v>
      </c>
      <c r="E86" t="str">
        <f>IF(AND(Super_host[[#This Row],[Valoraciones promedio]]&gt;=4.8,Super_host[[#This Row],[índice de cancelación]]&lt;0.01,Super_host[[#This Row],[Índice de respuesta]]&gt;=0.9),"SUPERHOST","Host")</f>
        <v>Host</v>
      </c>
    </row>
    <row r="87" spans="1:5">
      <c r="A87">
        <v>2563132</v>
      </c>
      <c r="B87" s="3">
        <v>3.1329572924217275</v>
      </c>
      <c r="C87" s="3">
        <v>3.1550576689819559E-2</v>
      </c>
      <c r="D87" s="3">
        <v>0.98668150240434049</v>
      </c>
      <c r="E87" t="str">
        <f>IF(AND(Super_host[[#This Row],[Valoraciones promedio]]&gt;=4.8,Super_host[[#This Row],[índice de cancelación]]&lt;0.01,Super_host[[#This Row],[Índice de respuesta]]&gt;=0.9),"SUPERHOST","Host")</f>
        <v>Host</v>
      </c>
    </row>
    <row r="88" spans="1:5">
      <c r="A88">
        <v>683027</v>
      </c>
      <c r="B88" s="3">
        <v>4.6555300330349025</v>
      </c>
      <c r="C88" s="3">
        <v>2.8402741085426588E-2</v>
      </c>
      <c r="D88" s="3">
        <v>0.98668116442261478</v>
      </c>
      <c r="E88" t="str">
        <f>IF(AND(Super_host[[#This Row],[Valoraciones promedio]]&gt;=4.8,Super_host[[#This Row],[índice de cancelación]]&lt;0.01,Super_host[[#This Row],[Índice de respuesta]]&gt;=0.9),"SUPERHOST","Host")</f>
        <v>Host</v>
      </c>
    </row>
    <row r="89" spans="1:5">
      <c r="A89">
        <v>21362718</v>
      </c>
      <c r="B89" s="3">
        <v>2.2189707247701427</v>
      </c>
      <c r="C89" s="3">
        <v>2.7092136637868493E-2</v>
      </c>
      <c r="D89" s="3">
        <v>0.98666693435164887</v>
      </c>
      <c r="E89" t="str">
        <f>IF(AND(Super_host[[#This Row],[Valoraciones promedio]]&gt;=4.8,Super_host[[#This Row],[índice de cancelación]]&lt;0.01,Super_host[[#This Row],[Índice de respuesta]]&gt;=0.9),"SUPERHOST","Host")</f>
        <v>Host</v>
      </c>
    </row>
    <row r="90" spans="1:5">
      <c r="A90">
        <v>9080758</v>
      </c>
      <c r="B90" s="3">
        <v>4.641497169783726</v>
      </c>
      <c r="C90" s="3">
        <v>3.5360969723030544E-2</v>
      </c>
      <c r="D90" s="3">
        <v>0.98660460965250507</v>
      </c>
      <c r="E90" t="str">
        <f>IF(AND(Super_host[[#This Row],[Valoraciones promedio]]&gt;=4.8,Super_host[[#This Row],[índice de cancelación]]&lt;0.01,Super_host[[#This Row],[Índice de respuesta]]&gt;=0.9),"SUPERHOST","Host")</f>
        <v>Host</v>
      </c>
    </row>
    <row r="91" spans="1:5">
      <c r="A91">
        <v>1709216</v>
      </c>
      <c r="B91" s="3">
        <v>3.2993939503163436</v>
      </c>
      <c r="C91" s="3">
        <v>9.5572542033997235E-3</v>
      </c>
      <c r="D91" s="3">
        <v>0.98616733461720474</v>
      </c>
      <c r="E91" t="str">
        <f>IF(AND(Super_host[[#This Row],[Valoraciones promedio]]&gt;=4.8,Super_host[[#This Row],[índice de cancelación]]&lt;0.01,Super_host[[#This Row],[Índice de respuesta]]&gt;=0.9),"SUPERHOST","Host")</f>
        <v>Host</v>
      </c>
    </row>
    <row r="92" spans="1:5">
      <c r="A92">
        <v>41398078</v>
      </c>
      <c r="B92" s="3">
        <v>4.7800540728875074</v>
      </c>
      <c r="C92" s="3">
        <v>2.3265524385990498E-3</v>
      </c>
      <c r="D92" s="3">
        <v>0.9860564467713927</v>
      </c>
      <c r="E92" t="str">
        <f>IF(AND(Super_host[[#This Row],[Valoraciones promedio]]&gt;=4.8,Super_host[[#This Row],[índice de cancelación]]&lt;0.01,Super_host[[#This Row],[Índice de respuesta]]&gt;=0.9),"SUPERHOST","Host")</f>
        <v>Host</v>
      </c>
    </row>
    <row r="93" spans="1:5">
      <c r="A93">
        <v>25961456</v>
      </c>
      <c r="B93" s="3">
        <v>1.3382202833302195</v>
      </c>
      <c r="C93" s="3">
        <v>2.7937171484762713E-2</v>
      </c>
      <c r="D93" s="3">
        <v>0.98572501080449759</v>
      </c>
      <c r="E93" t="str">
        <f>IF(AND(Super_host[[#This Row],[Valoraciones promedio]]&gt;=4.8,Super_host[[#This Row],[índice de cancelación]]&lt;0.01,Super_host[[#This Row],[Índice de respuesta]]&gt;=0.9),"SUPERHOST","Host")</f>
        <v>Host</v>
      </c>
    </row>
    <row r="94" spans="1:5">
      <c r="A94">
        <v>16462666</v>
      </c>
      <c r="B94" s="3">
        <v>3.2793122535076673</v>
      </c>
      <c r="C94" s="3">
        <v>4.6852397868942033E-2</v>
      </c>
      <c r="D94" s="3">
        <v>0.98556752183168772</v>
      </c>
      <c r="E94" t="str">
        <f>IF(AND(Super_host[[#This Row],[Valoraciones promedio]]&gt;=4.8,Super_host[[#This Row],[índice de cancelación]]&lt;0.01,Super_host[[#This Row],[Índice de respuesta]]&gt;=0.9),"SUPERHOST","Host")</f>
        <v>Host</v>
      </c>
    </row>
    <row r="95" spans="1:5">
      <c r="A95">
        <v>26162659</v>
      </c>
      <c r="B95" s="3">
        <v>1.3121387834951954</v>
      </c>
      <c r="C95" s="3">
        <v>7.5904451521691119E-3</v>
      </c>
      <c r="D95" s="3">
        <v>0.98531321180173526</v>
      </c>
      <c r="E95" t="str">
        <f>IF(AND(Super_host[[#This Row],[Valoraciones promedio]]&gt;=4.8,Super_host[[#This Row],[índice de cancelación]]&lt;0.01,Super_host[[#This Row],[Índice de respuesta]]&gt;=0.9),"SUPERHOST","Host")</f>
        <v>Host</v>
      </c>
    </row>
    <row r="96" spans="1:5">
      <c r="A96">
        <v>1472225</v>
      </c>
      <c r="B96" s="3">
        <v>1.791231804757405</v>
      </c>
      <c r="C96" s="3">
        <v>4.819546310338424E-2</v>
      </c>
      <c r="D96" s="3">
        <v>0.98496868512605762</v>
      </c>
      <c r="E96" t="str">
        <f>IF(AND(Super_host[[#This Row],[Valoraciones promedio]]&gt;=4.8,Super_host[[#This Row],[índice de cancelación]]&lt;0.01,Super_host[[#This Row],[Índice de respuesta]]&gt;=0.9),"SUPERHOST","Host")</f>
        <v>Host</v>
      </c>
    </row>
    <row r="97" spans="1:5">
      <c r="A97">
        <v>4372934</v>
      </c>
      <c r="B97" s="3">
        <v>4.3297403731144684</v>
      </c>
      <c r="C97" s="3">
        <v>4.535625500667903E-2</v>
      </c>
      <c r="D97" s="3">
        <v>0.98459138232696386</v>
      </c>
      <c r="E97" t="str">
        <f>IF(AND(Super_host[[#This Row],[Valoraciones promedio]]&gt;=4.8,Super_host[[#This Row],[índice de cancelación]]&lt;0.01,Super_host[[#This Row],[Índice de respuesta]]&gt;=0.9),"SUPERHOST","Host")</f>
        <v>Host</v>
      </c>
    </row>
    <row r="98" spans="1:5">
      <c r="A98">
        <v>4356301</v>
      </c>
      <c r="B98" s="3">
        <v>3.2797981408648518</v>
      </c>
      <c r="C98" s="3">
        <v>3.6323231258435784E-2</v>
      </c>
      <c r="D98" s="3">
        <v>0.98441064879319073</v>
      </c>
      <c r="E98" t="str">
        <f>IF(AND(Super_host[[#This Row],[Valoraciones promedio]]&gt;=4.8,Super_host[[#This Row],[índice de cancelación]]&lt;0.01,Super_host[[#This Row],[Índice de respuesta]]&gt;=0.9),"SUPERHOST","Host")</f>
        <v>Host</v>
      </c>
    </row>
    <row r="99" spans="1:5">
      <c r="A99">
        <v>21228368</v>
      </c>
      <c r="B99" s="3">
        <v>4.4794955569106634</v>
      </c>
      <c r="C99" s="3">
        <v>4.2083151249080755E-2</v>
      </c>
      <c r="D99" s="3">
        <v>0.9842334406128378</v>
      </c>
      <c r="E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" spans="1:5">
      <c r="A100">
        <v>9725785</v>
      </c>
      <c r="B100" s="3">
        <v>3.554196995156885</v>
      </c>
      <c r="C100" s="3">
        <v>4.5438073279638849E-2</v>
      </c>
      <c r="D100" s="3">
        <v>0.98420435791023853</v>
      </c>
      <c r="E1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" spans="1:5">
      <c r="A101">
        <v>7708014</v>
      </c>
      <c r="B101" s="3">
        <v>2.3970494248348602</v>
      </c>
      <c r="C101" s="3">
        <v>4.8971616617665824E-2</v>
      </c>
      <c r="D101" s="3">
        <v>0.98418139508573577</v>
      </c>
      <c r="E1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" spans="1:5">
      <c r="A102">
        <v>5585945</v>
      </c>
      <c r="B102" s="3">
        <v>1.1615440605141765</v>
      </c>
      <c r="C102" s="3">
        <v>1.603278211120085E-3</v>
      </c>
      <c r="D102" s="3">
        <v>0.98414639118434</v>
      </c>
      <c r="E1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" spans="1:5">
      <c r="A103">
        <v>10419406</v>
      </c>
      <c r="B103" s="3">
        <v>2.9407460358023316</v>
      </c>
      <c r="C103" s="3">
        <v>1.645517421773602E-2</v>
      </c>
      <c r="D103" s="3">
        <v>0.98394177083962386</v>
      </c>
      <c r="E1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" spans="1:5">
      <c r="A104">
        <v>2233907</v>
      </c>
      <c r="B104" s="3">
        <v>3.0722444199062164</v>
      </c>
      <c r="C104" s="3">
        <v>4.3366466123854169E-2</v>
      </c>
      <c r="D104" s="3">
        <v>0.98384437111927781</v>
      </c>
      <c r="E1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" spans="1:5">
      <c r="A105">
        <v>3976338</v>
      </c>
      <c r="B105" s="3">
        <v>3.5569911985304894</v>
      </c>
      <c r="C105" s="3">
        <v>2.8282761841046822E-2</v>
      </c>
      <c r="D105" s="3">
        <v>0.98343837506803711</v>
      </c>
      <c r="E1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" spans="1:5">
      <c r="A106">
        <v>10001551</v>
      </c>
      <c r="B106" s="3">
        <v>4.1258649177789746</v>
      </c>
      <c r="C106" s="3">
        <v>2.7038856021653263E-2</v>
      </c>
      <c r="D106" s="3">
        <v>0.98334240413369589</v>
      </c>
      <c r="E1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" spans="1:5">
      <c r="A107">
        <v>6948005</v>
      </c>
      <c r="B107" s="3">
        <v>3.2567776521840743</v>
      </c>
      <c r="C107" s="3">
        <v>1.6964422861801699E-2</v>
      </c>
      <c r="D107" s="3">
        <v>0.98318082826808828</v>
      </c>
      <c r="E1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" spans="1:5">
      <c r="A108">
        <v>7720086</v>
      </c>
      <c r="B108" s="3">
        <v>1.725667235266211</v>
      </c>
      <c r="C108" s="3">
        <v>3.2324528497745864E-3</v>
      </c>
      <c r="D108" s="3">
        <v>0.98314932414565548</v>
      </c>
      <c r="E1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" spans="1:5">
      <c r="A109">
        <v>14262697</v>
      </c>
      <c r="B109" s="3">
        <v>1.3221971451329351</v>
      </c>
      <c r="C109" s="3">
        <v>4.9433066069137659E-2</v>
      </c>
      <c r="D109" s="3">
        <v>0.98303174600621868</v>
      </c>
      <c r="E1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" spans="1:5">
      <c r="A110">
        <v>9817733</v>
      </c>
      <c r="B110" s="3">
        <v>1.250529880762921</v>
      </c>
      <c r="C110" s="3">
        <v>2.9360113078016583E-2</v>
      </c>
      <c r="D110" s="3">
        <v>0.98299549875362868</v>
      </c>
      <c r="E1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" spans="1:5">
      <c r="A111">
        <v>24450948</v>
      </c>
      <c r="B111" s="3">
        <v>2.371034499431552</v>
      </c>
      <c r="C111" s="3">
        <v>2.4188738865011918E-2</v>
      </c>
      <c r="D111" s="3">
        <v>0.98297152170075119</v>
      </c>
      <c r="E1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" spans="1:5">
      <c r="A112">
        <v>5739699</v>
      </c>
      <c r="B112" s="3">
        <v>1.0848786013745926</v>
      </c>
      <c r="C112" s="3">
        <v>4.2450678639073661E-2</v>
      </c>
      <c r="D112" s="3">
        <v>0.98292307200038453</v>
      </c>
      <c r="E1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" spans="1:5">
      <c r="A113">
        <v>3233986</v>
      </c>
      <c r="B113" s="3">
        <v>1.9180334117567464</v>
      </c>
      <c r="C113" s="3">
        <v>2.7762697446997012E-2</v>
      </c>
      <c r="D113" s="3">
        <v>0.98271341234748433</v>
      </c>
      <c r="E1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" spans="1:5">
      <c r="A114">
        <v>9864136</v>
      </c>
      <c r="B114" s="3">
        <v>4.6875730860800235</v>
      </c>
      <c r="C114" s="3">
        <v>4.5707959047092871E-2</v>
      </c>
      <c r="D114" s="3">
        <v>0.98261590117791731</v>
      </c>
      <c r="E1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" spans="1:5">
      <c r="A115">
        <v>4446767</v>
      </c>
      <c r="B115" s="3">
        <v>3.4852832517322216</v>
      </c>
      <c r="C115" s="3">
        <v>4.6049610513814619E-3</v>
      </c>
      <c r="D115" s="3">
        <v>0.9825193416232133</v>
      </c>
      <c r="E1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" spans="1:5">
      <c r="A116">
        <v>10784618</v>
      </c>
      <c r="B116" s="3">
        <v>1.4285477860048315</v>
      </c>
      <c r="C116" s="3">
        <v>1.5490520157657362E-2</v>
      </c>
      <c r="D116" s="3">
        <v>0.98218374540642162</v>
      </c>
      <c r="E1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" spans="1:5">
      <c r="A117">
        <v>1407676</v>
      </c>
      <c r="B117" s="3">
        <v>2.3006377423442874</v>
      </c>
      <c r="C117" s="3">
        <v>2.985421945643095E-2</v>
      </c>
      <c r="D117" s="3">
        <v>0.98217845239280777</v>
      </c>
      <c r="E1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" spans="1:5">
      <c r="A118">
        <v>1332108</v>
      </c>
      <c r="B118" s="3">
        <v>4.8809544553773385</v>
      </c>
      <c r="C118" s="3">
        <v>1.186092829385379E-2</v>
      </c>
      <c r="D118" s="3">
        <v>0.98208631022923099</v>
      </c>
      <c r="E1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" spans="1:5">
      <c r="A119">
        <v>8410380</v>
      </c>
      <c r="B119" s="3">
        <v>1.5741217549699051</v>
      </c>
      <c r="C119" s="3">
        <v>4.4680105896600743E-2</v>
      </c>
      <c r="D119" s="3">
        <v>0.98191555541850051</v>
      </c>
      <c r="E1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" spans="1:5">
      <c r="A120">
        <v>11280333</v>
      </c>
      <c r="B120" s="3">
        <v>1.8392178997729287</v>
      </c>
      <c r="C120" s="3">
        <v>4.2755741392708595E-2</v>
      </c>
      <c r="D120" s="3">
        <v>0.98170323812752269</v>
      </c>
      <c r="E1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" spans="1:5">
      <c r="A121">
        <v>9729421</v>
      </c>
      <c r="B121" s="3">
        <v>3.9762143618496455</v>
      </c>
      <c r="C121" s="3">
        <v>4.5545691222716539E-2</v>
      </c>
      <c r="D121" s="3">
        <v>0.98108719826182211</v>
      </c>
      <c r="E1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" spans="1:5">
      <c r="A122">
        <v>806214</v>
      </c>
      <c r="B122" s="3">
        <v>4.887371064021548</v>
      </c>
      <c r="C122" s="3">
        <v>8.1823383270202121E-3</v>
      </c>
      <c r="D122" s="3">
        <v>0.98102559672530687</v>
      </c>
      <c r="E122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123" spans="1:5">
      <c r="A123">
        <v>8373183</v>
      </c>
      <c r="B123" s="3">
        <v>4.887371064021548</v>
      </c>
      <c r="C123" s="3">
        <v>8.1823383270202121E-3</v>
      </c>
      <c r="D123" s="3">
        <v>0.98102559672530687</v>
      </c>
      <c r="E123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124" spans="1:5">
      <c r="A124">
        <v>25476493</v>
      </c>
      <c r="B124" s="3">
        <v>1.2933854944391228</v>
      </c>
      <c r="C124" s="3">
        <v>2.0462157818617818E-2</v>
      </c>
      <c r="D124" s="3">
        <v>0.9810071172208028</v>
      </c>
      <c r="E1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" spans="1:5">
      <c r="A125">
        <v>3201337</v>
      </c>
      <c r="B125" s="3">
        <v>4.3023368831670092</v>
      </c>
      <c r="C125" s="3">
        <v>1.4562318369744576E-2</v>
      </c>
      <c r="D125" s="3">
        <v>0.98083564977904381</v>
      </c>
      <c r="E1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" spans="1:5">
      <c r="A126">
        <v>478717</v>
      </c>
      <c r="B126" s="3">
        <v>4.1910637448446639</v>
      </c>
      <c r="C126" s="3">
        <v>4.0616774373149221E-2</v>
      </c>
      <c r="D126" s="3">
        <v>0.98080896017486874</v>
      </c>
      <c r="E1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" spans="1:5">
      <c r="A127">
        <v>32798845</v>
      </c>
      <c r="B127" s="3">
        <v>2.0283280380698381</v>
      </c>
      <c r="C127" s="3">
        <v>2.1990501797569419E-2</v>
      </c>
      <c r="D127" s="3">
        <v>0.98070360686821667</v>
      </c>
      <c r="E1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" spans="1:5">
      <c r="A128">
        <v>4083145</v>
      </c>
      <c r="B128" s="3">
        <v>1.2863222464088047</v>
      </c>
      <c r="C128" s="3">
        <v>8.5407508050584346E-3</v>
      </c>
      <c r="D128" s="3">
        <v>0.98019409786630596</v>
      </c>
      <c r="E1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" spans="1:5">
      <c r="A129">
        <v>2051961</v>
      </c>
      <c r="B129" s="3">
        <v>2.2332087093209858</v>
      </c>
      <c r="C129" s="3">
        <v>3.099616206129029E-2</v>
      </c>
      <c r="D129" s="3">
        <v>0.98015209064122555</v>
      </c>
      <c r="E1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" spans="1:5">
      <c r="A130">
        <v>10383481</v>
      </c>
      <c r="B130" s="3">
        <v>3.5036367601103864</v>
      </c>
      <c r="C130" s="3">
        <v>8.2566480961982821E-3</v>
      </c>
      <c r="D130" s="3">
        <v>0.98007877485507711</v>
      </c>
      <c r="E1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" spans="1:5">
      <c r="A131">
        <v>52615</v>
      </c>
      <c r="B131" s="3">
        <v>1.5326601982863681</v>
      </c>
      <c r="C131" s="3">
        <v>2.8015772830129761E-2</v>
      </c>
      <c r="D131" s="3">
        <v>0.9793102977593886</v>
      </c>
      <c r="E1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" spans="1:5">
      <c r="A132">
        <v>17292935</v>
      </c>
      <c r="B132" s="3">
        <v>4.5532268831822478</v>
      </c>
      <c r="C132" s="3">
        <v>4.0196279650866862E-2</v>
      </c>
      <c r="D132" s="3">
        <v>0.97900118657386748</v>
      </c>
      <c r="E1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" spans="1:5">
      <c r="A133">
        <v>9769764</v>
      </c>
      <c r="B133" s="3">
        <v>2.9423153020817385</v>
      </c>
      <c r="C133" s="3">
        <v>4.5795197559012069E-3</v>
      </c>
      <c r="D133" s="3">
        <v>0.97878718597495373</v>
      </c>
      <c r="E1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" spans="1:5">
      <c r="A134">
        <v>34322623</v>
      </c>
      <c r="B134" s="3">
        <v>3.76254589613837</v>
      </c>
      <c r="C134" s="3">
        <v>2.3564878126848933E-3</v>
      </c>
      <c r="D134" s="3">
        <v>0.97876851257241715</v>
      </c>
      <c r="E1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" spans="1:5">
      <c r="A135">
        <v>6912221</v>
      </c>
      <c r="B135" s="3">
        <v>1.1418752860673007</v>
      </c>
      <c r="C135" s="3">
        <v>1.1043817571442301E-2</v>
      </c>
      <c r="D135" s="3">
        <v>0.97873743704782745</v>
      </c>
      <c r="E1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" spans="1:5">
      <c r="A136">
        <v>11494661</v>
      </c>
      <c r="B136" s="3">
        <v>4.1999827667635881</v>
      </c>
      <c r="C136" s="3">
        <v>3.9109129471634065E-2</v>
      </c>
      <c r="D136" s="3">
        <v>0.97870696113104871</v>
      </c>
      <c r="E1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" spans="1:5">
      <c r="A137">
        <v>23267314</v>
      </c>
      <c r="B137" s="3">
        <v>2.4136161678315182</v>
      </c>
      <c r="C137" s="3">
        <v>2.056016859892984E-3</v>
      </c>
      <c r="D137" s="3">
        <v>0.9784555414255145</v>
      </c>
      <c r="E1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" spans="1:5">
      <c r="A138">
        <v>19107278</v>
      </c>
      <c r="B138" s="3">
        <v>1.0125623206809826</v>
      </c>
      <c r="C138" s="3">
        <v>5.0818259021120082E-3</v>
      </c>
      <c r="D138" s="3">
        <v>0.97789841656858312</v>
      </c>
      <c r="E1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" spans="1:5">
      <c r="A139">
        <v>24915685</v>
      </c>
      <c r="B139" s="3">
        <v>4.4253261971081077</v>
      </c>
      <c r="C139" s="3">
        <v>3.573686363859465E-2</v>
      </c>
      <c r="D139" s="3">
        <v>0.97785502436306537</v>
      </c>
      <c r="E1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" spans="1:5">
      <c r="A140">
        <v>11503864</v>
      </c>
      <c r="B140" s="3">
        <v>1.0788737338995258</v>
      </c>
      <c r="C140" s="3">
        <v>1.3900781198803565E-2</v>
      </c>
      <c r="D140" s="3">
        <v>0.97782190223500987</v>
      </c>
      <c r="E1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" spans="1:5">
      <c r="A141">
        <v>6060700</v>
      </c>
      <c r="B141" s="3">
        <v>4.3656730606458929</v>
      </c>
      <c r="C141" s="3">
        <v>2.1249210493751471E-2</v>
      </c>
      <c r="D141" s="3">
        <v>0.97778216600029066</v>
      </c>
      <c r="E1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" spans="1:5">
      <c r="A142">
        <v>526805</v>
      </c>
      <c r="B142" s="3">
        <v>3.1224898166355119</v>
      </c>
      <c r="C142" s="3">
        <v>1.3704898357027762E-3</v>
      </c>
      <c r="D142" s="3">
        <v>0.97765317634106585</v>
      </c>
      <c r="E1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" spans="1:5">
      <c r="A143">
        <v>16914467</v>
      </c>
      <c r="B143" s="3">
        <v>1.5563356198352181</v>
      </c>
      <c r="C143" s="3">
        <v>2.0521136030276194E-2</v>
      </c>
      <c r="D143" s="3">
        <v>0.97762193015092214</v>
      </c>
      <c r="E1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" spans="1:5">
      <c r="A144">
        <v>4289240</v>
      </c>
      <c r="B144" s="3">
        <v>4.2627279688528361</v>
      </c>
      <c r="C144" s="3">
        <v>1.3156669778234509E-2</v>
      </c>
      <c r="D144" s="3">
        <v>0.97726140441813125</v>
      </c>
      <c r="E1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" spans="1:5">
      <c r="A145">
        <v>3814458</v>
      </c>
      <c r="B145" s="3">
        <v>4.1930827681636131</v>
      </c>
      <c r="C145" s="3">
        <v>1.5799563995349809E-2</v>
      </c>
      <c r="D145" s="3">
        <v>0.97715076110955523</v>
      </c>
      <c r="E1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" spans="1:5">
      <c r="A146">
        <v>25517905</v>
      </c>
      <c r="B146" s="3">
        <v>3.3551169451950389</v>
      </c>
      <c r="C146" s="3">
        <v>1.6879799757905444E-2</v>
      </c>
      <c r="D146" s="3">
        <v>0.97702091559818738</v>
      </c>
      <c r="E1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" spans="1:5">
      <c r="A147">
        <v>11847492</v>
      </c>
      <c r="B147" s="3">
        <v>4.0873590349576849</v>
      </c>
      <c r="C147" s="3">
        <v>2.6434617252313469E-2</v>
      </c>
      <c r="D147" s="3">
        <v>0.97697411322960004</v>
      </c>
      <c r="E1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" spans="1:5">
      <c r="A148">
        <v>1000477</v>
      </c>
      <c r="B148" s="3">
        <v>1.7494157252741687</v>
      </c>
      <c r="C148" s="3">
        <v>2.8405860566043495E-2</v>
      </c>
      <c r="D148" s="3">
        <v>0.97689638691159253</v>
      </c>
      <c r="E1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" spans="1:5">
      <c r="A149">
        <v>1413098</v>
      </c>
      <c r="B149" s="3">
        <v>3.8960951977015577</v>
      </c>
      <c r="C149" s="3">
        <v>2.3967463633988179E-2</v>
      </c>
      <c r="D149" s="3">
        <v>0.97673372999539465</v>
      </c>
      <c r="E1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" spans="1:5">
      <c r="A150">
        <v>1680375</v>
      </c>
      <c r="B150" s="3">
        <v>3.5465853522212929</v>
      </c>
      <c r="C150" s="3">
        <v>2.0214488371454661E-2</v>
      </c>
      <c r="D150" s="3">
        <v>0.97658851838080563</v>
      </c>
      <c r="E1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" spans="1:5">
      <c r="A151">
        <v>6407125</v>
      </c>
      <c r="B151" s="3">
        <v>4.5363417012375464</v>
      </c>
      <c r="C151" s="3">
        <v>2.883105613060849E-3</v>
      </c>
      <c r="D151" s="3">
        <v>0.97657490168809691</v>
      </c>
      <c r="E1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" spans="1:5">
      <c r="A152">
        <v>5609081</v>
      </c>
      <c r="B152" s="3">
        <v>3.7099786597370445</v>
      </c>
      <c r="C152" s="3">
        <v>1.902422980857657E-2</v>
      </c>
      <c r="D152" s="3">
        <v>0.97654297045655913</v>
      </c>
      <c r="E1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" spans="1:5">
      <c r="A153">
        <v>20260083</v>
      </c>
      <c r="B153" s="3">
        <v>2.5331654339472545</v>
      </c>
      <c r="C153" s="3">
        <v>2.5919188858536009E-2</v>
      </c>
      <c r="D153" s="3">
        <v>0.97627155745885552</v>
      </c>
      <c r="E1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" spans="1:5">
      <c r="A154">
        <v>2223278</v>
      </c>
      <c r="B154" s="3">
        <v>2.8497448198630915</v>
      </c>
      <c r="C154" s="3">
        <v>2.103572000616909E-2</v>
      </c>
      <c r="D154" s="3">
        <v>0.97619144040249117</v>
      </c>
      <c r="E1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" spans="1:5">
      <c r="A155">
        <v>3771963</v>
      </c>
      <c r="B155" s="3">
        <v>3.450020077829413</v>
      </c>
      <c r="C155" s="3">
        <v>1.012831681975755E-2</v>
      </c>
      <c r="D155" s="3">
        <v>0.97617095674949717</v>
      </c>
      <c r="E1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" spans="1:5">
      <c r="A156">
        <v>20177472</v>
      </c>
      <c r="B156" s="3">
        <v>1.9499848628897323</v>
      </c>
      <c r="C156" s="3">
        <v>1.1923612233472769E-3</v>
      </c>
      <c r="D156" s="3">
        <v>0.97503386948670023</v>
      </c>
      <c r="E1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" spans="1:5">
      <c r="A157">
        <v>19446943</v>
      </c>
      <c r="B157" s="3">
        <v>4.3903183580331859</v>
      </c>
      <c r="C157" s="3">
        <v>2.8044979878381907E-2</v>
      </c>
      <c r="D157" s="3">
        <v>0.97500315076804278</v>
      </c>
      <c r="E1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" spans="1:5">
      <c r="A158">
        <v>7355</v>
      </c>
      <c r="B158" s="3">
        <v>4.3160023055242132</v>
      </c>
      <c r="C158" s="3">
        <v>1.5970350924317218E-2</v>
      </c>
      <c r="D158" s="3">
        <v>0.97495873850760639</v>
      </c>
      <c r="E1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" spans="1:5">
      <c r="A159">
        <v>20694703</v>
      </c>
      <c r="B159" s="3">
        <v>4.8307585420433732</v>
      </c>
      <c r="C159" s="3">
        <v>1.0471687361684912E-2</v>
      </c>
      <c r="D159" s="3">
        <v>0.97469372708766189</v>
      </c>
      <c r="E1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" spans="1:5">
      <c r="A160">
        <v>28362995</v>
      </c>
      <c r="B160" s="3">
        <v>3.5734472448896568</v>
      </c>
      <c r="C160" s="3">
        <v>5.8795576900779641E-3</v>
      </c>
      <c r="D160" s="3">
        <v>0.97449727128797603</v>
      </c>
      <c r="E1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" spans="1:5">
      <c r="A161">
        <v>11490872</v>
      </c>
      <c r="B161" s="3">
        <v>3.4863580565427199</v>
      </c>
      <c r="C161" s="3">
        <v>4.9525008623546758E-3</v>
      </c>
      <c r="D161" s="3">
        <v>0.97409048339318371</v>
      </c>
      <c r="E1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" spans="1:5">
      <c r="A162">
        <v>3920265</v>
      </c>
      <c r="B162" s="3">
        <v>2.0886744294837696</v>
      </c>
      <c r="C162" s="3">
        <v>2.2898240463787384E-2</v>
      </c>
      <c r="D162" s="3">
        <v>0.97384733050059624</v>
      </c>
      <c r="E1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" spans="1:5">
      <c r="A163">
        <v>2868153</v>
      </c>
      <c r="B163" s="3">
        <v>2.9566553577670756</v>
      </c>
      <c r="C163" s="3">
        <v>9.0377161716376671E-3</v>
      </c>
      <c r="D163" s="3">
        <v>0.97383459847228748</v>
      </c>
      <c r="E1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" spans="1:5">
      <c r="A164">
        <v>4389865</v>
      </c>
      <c r="B164" s="3">
        <v>4.3192028904017494</v>
      </c>
      <c r="C164" s="3">
        <v>4.917787080696668E-3</v>
      </c>
      <c r="D164" s="3">
        <v>0.97382233142979424</v>
      </c>
      <c r="E1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" spans="1:5">
      <c r="A165">
        <v>942933</v>
      </c>
      <c r="B165" s="3">
        <v>2.8245953732051214</v>
      </c>
      <c r="C165" s="3">
        <v>1.8367232900869276E-2</v>
      </c>
      <c r="D165" s="3">
        <v>0.97347161501301938</v>
      </c>
      <c r="E1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" spans="1:5">
      <c r="A166">
        <v>1389487</v>
      </c>
      <c r="B166" s="3">
        <v>1.461332858098638</v>
      </c>
      <c r="C166" s="3">
        <v>2.4599248541734314E-2</v>
      </c>
      <c r="D166" s="3">
        <v>0.97303847055214643</v>
      </c>
      <c r="E1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" spans="1:5">
      <c r="A167">
        <v>4184612</v>
      </c>
      <c r="B167" s="3">
        <v>1.7973308568504289</v>
      </c>
      <c r="C167" s="3">
        <v>3.7161922645864657E-3</v>
      </c>
      <c r="D167" s="3">
        <v>0.97290807467169516</v>
      </c>
      <c r="E1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" spans="1:5">
      <c r="A168">
        <v>7156474</v>
      </c>
      <c r="B168" s="3">
        <v>4.5633334849182976</v>
      </c>
      <c r="C168" s="3">
        <v>2.5134845409571283E-3</v>
      </c>
      <c r="D168" s="3">
        <v>0.97255908473173946</v>
      </c>
      <c r="E1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" spans="1:5">
      <c r="A169">
        <v>2431528</v>
      </c>
      <c r="B169" s="3">
        <v>1.2273539743757644</v>
      </c>
      <c r="C169" s="3">
        <v>2.0066719010811696E-3</v>
      </c>
      <c r="D169" s="3">
        <v>0.97206172368359434</v>
      </c>
      <c r="E1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" spans="1:5">
      <c r="A170">
        <v>9931428</v>
      </c>
      <c r="B170" s="3">
        <v>1.0122363812496165</v>
      </c>
      <c r="C170" s="3">
        <v>4.8827606418066556E-2</v>
      </c>
      <c r="D170" s="3">
        <v>0.97185770554887707</v>
      </c>
      <c r="E1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" spans="1:5">
      <c r="A171">
        <v>4765670</v>
      </c>
      <c r="B171" s="3">
        <v>3.2421020903501101</v>
      </c>
      <c r="C171" s="3">
        <v>4.5709556403910286E-2</v>
      </c>
      <c r="D171" s="3">
        <v>0.971632436711244</v>
      </c>
      <c r="E1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" spans="1:5">
      <c r="A172">
        <v>733894</v>
      </c>
      <c r="B172" s="3">
        <v>2.2378876346747179</v>
      </c>
      <c r="C172" s="3">
        <v>6.6613412819242603E-3</v>
      </c>
      <c r="D172" s="3">
        <v>0.97145777756468599</v>
      </c>
      <c r="E1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" spans="1:5">
      <c r="A173">
        <v>8708720</v>
      </c>
      <c r="B173" s="3">
        <v>3.3556753148995404</v>
      </c>
      <c r="C173" s="3">
        <v>1.0595768430415837E-2</v>
      </c>
      <c r="D173" s="3">
        <v>0.97141427595070107</v>
      </c>
      <c r="E1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" spans="1:5">
      <c r="A174">
        <v>32195844</v>
      </c>
      <c r="B174" s="3">
        <v>4.3306914550215376</v>
      </c>
      <c r="C174" s="3">
        <v>2.180000413580413E-2</v>
      </c>
      <c r="D174" s="3">
        <v>0.97125179214572244</v>
      </c>
      <c r="E1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" spans="1:5">
      <c r="A175">
        <v>4467554</v>
      </c>
      <c r="B175" s="3">
        <v>4.3371240151989836</v>
      </c>
      <c r="C175" s="3">
        <v>2.9260820848555347E-2</v>
      </c>
      <c r="D175" s="3">
        <v>0.97121024108786347</v>
      </c>
      <c r="E1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" spans="1:5">
      <c r="A176">
        <v>3967827</v>
      </c>
      <c r="B176" s="3">
        <v>4.0378922557915287</v>
      </c>
      <c r="C176" s="3">
        <v>1.4711498743686553E-2</v>
      </c>
      <c r="D176" s="3">
        <v>0.97115842073203396</v>
      </c>
      <c r="E1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" spans="1:5">
      <c r="A177">
        <v>12360407</v>
      </c>
      <c r="B177" s="3">
        <v>3.2555311658580877</v>
      </c>
      <c r="C177" s="3">
        <v>1.9459530369550296E-2</v>
      </c>
      <c r="D177" s="3">
        <v>0.97086004919525559</v>
      </c>
      <c r="E1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" spans="1:5">
      <c r="A178">
        <v>27583102</v>
      </c>
      <c r="B178" s="3">
        <v>1.7605484439603454</v>
      </c>
      <c r="C178" s="3">
        <v>2.1509374820806216E-2</v>
      </c>
      <c r="D178" s="3">
        <v>0.97082997174502805</v>
      </c>
      <c r="E1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" spans="1:5">
      <c r="A179">
        <v>4473916</v>
      </c>
      <c r="B179" s="3">
        <v>3.4355437747189965</v>
      </c>
      <c r="C179" s="3">
        <v>7.5171364549600772E-3</v>
      </c>
      <c r="D179" s="3">
        <v>0.97078909524423629</v>
      </c>
      <c r="E1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" spans="1:5">
      <c r="A180">
        <v>5897760</v>
      </c>
      <c r="B180" s="3">
        <v>3.4172991399391126</v>
      </c>
      <c r="C180" s="3">
        <v>1.4241938027035418E-2</v>
      </c>
      <c r="D180" s="3">
        <v>0.97062426142372993</v>
      </c>
      <c r="E1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" spans="1:5">
      <c r="A181">
        <v>4306959</v>
      </c>
      <c r="B181" s="3">
        <v>1.1007539395703376</v>
      </c>
      <c r="C181" s="3">
        <v>1.9331492972058262E-2</v>
      </c>
      <c r="D181" s="3">
        <v>0.97038035198191153</v>
      </c>
      <c r="E1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" spans="1:5">
      <c r="A182">
        <v>3693416</v>
      </c>
      <c r="B182" s="3">
        <v>3.0490964787275767</v>
      </c>
      <c r="C182" s="3">
        <v>7.0528244117601616E-3</v>
      </c>
      <c r="D182" s="3">
        <v>0.97007660143053542</v>
      </c>
      <c r="E1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" spans="1:5">
      <c r="A183">
        <v>16718001</v>
      </c>
      <c r="B183" s="3">
        <v>1.8364382125352563</v>
      </c>
      <c r="C183" s="3">
        <v>4.3505062200290448E-2</v>
      </c>
      <c r="D183" s="3">
        <v>0.96983772762930565</v>
      </c>
      <c r="E1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" spans="1:5">
      <c r="A184">
        <v>774128</v>
      </c>
      <c r="B184" s="3">
        <v>2.5595190727360646</v>
      </c>
      <c r="C184" s="3">
        <v>7.5996545377740035E-4</v>
      </c>
      <c r="D184" s="3">
        <v>0.96979459548657498</v>
      </c>
      <c r="E1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" spans="1:5">
      <c r="A185">
        <v>5907325</v>
      </c>
      <c r="B185" s="3">
        <v>1.4645875497592344</v>
      </c>
      <c r="C185" s="3">
        <v>3.2142003241575144E-2</v>
      </c>
      <c r="D185" s="3">
        <v>0.96973493016134438</v>
      </c>
      <c r="E1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" spans="1:5">
      <c r="A186">
        <v>3211592</v>
      </c>
      <c r="B186" s="3">
        <v>2.2047469648452322</v>
      </c>
      <c r="C186" s="3">
        <v>4.2732251762044017E-2</v>
      </c>
      <c r="D186" s="3">
        <v>0.96959774182897052</v>
      </c>
      <c r="E1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" spans="1:5">
      <c r="A187">
        <v>179296</v>
      </c>
      <c r="B187" s="3">
        <v>4.7971353297899855</v>
      </c>
      <c r="C187" s="3">
        <v>3.9382860989592927E-2</v>
      </c>
      <c r="D187" s="3">
        <v>0.96951764587993505</v>
      </c>
      <c r="E1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" spans="1:5">
      <c r="A188">
        <v>1272714</v>
      </c>
      <c r="B188" s="3">
        <v>4.0373855004878312</v>
      </c>
      <c r="C188" s="3">
        <v>2.1841309243487463E-2</v>
      </c>
      <c r="D188" s="3">
        <v>0.96901989671238953</v>
      </c>
      <c r="E1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" spans="1:5">
      <c r="A189">
        <v>6866353</v>
      </c>
      <c r="B189" s="3">
        <v>2.7712232136507535</v>
      </c>
      <c r="C189" s="3">
        <v>1.9858600548296551E-2</v>
      </c>
      <c r="D189" s="3">
        <v>0.96895357299728402</v>
      </c>
      <c r="E1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" spans="1:5">
      <c r="A190">
        <v>522065</v>
      </c>
      <c r="B190" s="3">
        <v>3.4910417789123467</v>
      </c>
      <c r="C190" s="3">
        <v>4.4058103774331045E-2</v>
      </c>
      <c r="D190" s="3">
        <v>0.9688558639178726</v>
      </c>
      <c r="E1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" spans="1:5">
      <c r="A191">
        <v>568585</v>
      </c>
      <c r="B191" s="3">
        <v>2.1545976994968794</v>
      </c>
      <c r="C191" s="3">
        <v>4.4110013770537901E-2</v>
      </c>
      <c r="D191" s="3">
        <v>0.96861096169918515</v>
      </c>
      <c r="E1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" spans="1:5">
      <c r="A192">
        <v>10545523</v>
      </c>
      <c r="B192" s="3">
        <v>3.3256698545778933</v>
      </c>
      <c r="C192" s="3">
        <v>1.3109369002721078E-2</v>
      </c>
      <c r="D192" s="3">
        <v>0.96857546801603778</v>
      </c>
      <c r="E1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" spans="1:5">
      <c r="A193">
        <v>3490818</v>
      </c>
      <c r="B193" s="3">
        <v>2.5817226444123449</v>
      </c>
      <c r="C193" s="3">
        <v>2.2757657105505931E-2</v>
      </c>
      <c r="D193" s="3">
        <v>0.96853496948085838</v>
      </c>
      <c r="E1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" spans="1:5">
      <c r="A194">
        <v>263882</v>
      </c>
      <c r="B194" s="3">
        <v>1.1925318143484933</v>
      </c>
      <c r="C194" s="3">
        <v>2.7650197457975201E-2</v>
      </c>
      <c r="D194" s="3">
        <v>0.96837725591127233</v>
      </c>
      <c r="E1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" spans="1:5">
      <c r="A195">
        <v>19663195</v>
      </c>
      <c r="B195" s="3">
        <v>4.5996224957591405</v>
      </c>
      <c r="C195" s="3">
        <v>2.5579035969646242E-2</v>
      </c>
      <c r="D195" s="3">
        <v>0.96835468270742775</v>
      </c>
      <c r="E1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" spans="1:5">
      <c r="A196">
        <v>216191</v>
      </c>
      <c r="B196" s="3">
        <v>3.9411717140799629</v>
      </c>
      <c r="C196" s="3">
        <v>2.9690947611291187E-2</v>
      </c>
      <c r="D196" s="3">
        <v>0.96758951288129369</v>
      </c>
      <c r="E1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" spans="1:5">
      <c r="A197">
        <v>2220859</v>
      </c>
      <c r="B197" s="3">
        <v>3.3114997113712334</v>
      </c>
      <c r="C197" s="3">
        <v>4.0741885520745764E-2</v>
      </c>
      <c r="D197" s="3">
        <v>0.9675858822717297</v>
      </c>
      <c r="E1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" spans="1:5">
      <c r="A198">
        <v>1254489</v>
      </c>
      <c r="B198" s="3">
        <v>4.2512876835257991</v>
      </c>
      <c r="C198" s="3">
        <v>4.2360173032631288E-2</v>
      </c>
      <c r="D198" s="3">
        <v>0.96742711027806561</v>
      </c>
      <c r="E1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" spans="1:5">
      <c r="A199">
        <v>1762555</v>
      </c>
      <c r="B199" s="3">
        <v>3.0700803365656704</v>
      </c>
      <c r="C199" s="3">
        <v>2.6956410140069886E-2</v>
      </c>
      <c r="D199" s="3">
        <v>0.96713319597173464</v>
      </c>
      <c r="E1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" spans="1:5">
      <c r="A200">
        <v>4363412</v>
      </c>
      <c r="B200" s="3">
        <v>3.5125136652983997</v>
      </c>
      <c r="C200" s="3">
        <v>4.8409148649239044E-2</v>
      </c>
      <c r="D200" s="3">
        <v>0.96644724424834294</v>
      </c>
      <c r="E2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" spans="1:5">
      <c r="A201">
        <v>5097458</v>
      </c>
      <c r="B201" s="3">
        <v>3.6605751033512086</v>
      </c>
      <c r="C201" s="3">
        <v>4.5158755672171952E-2</v>
      </c>
      <c r="D201" s="3">
        <v>0.96614687075510275</v>
      </c>
      <c r="E2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" spans="1:5">
      <c r="A202">
        <v>22348314</v>
      </c>
      <c r="B202" s="3">
        <v>4.6848189395759308</v>
      </c>
      <c r="C202" s="3">
        <v>3.2995619802610586E-2</v>
      </c>
      <c r="D202" s="3">
        <v>0.96599590582426398</v>
      </c>
      <c r="E2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" spans="1:5">
      <c r="A203">
        <v>1211067</v>
      </c>
      <c r="B203" s="3">
        <v>4.1725991978486858</v>
      </c>
      <c r="C203" s="3">
        <v>3.5851374650797928E-2</v>
      </c>
      <c r="D203" s="3">
        <v>0.96594755749027483</v>
      </c>
      <c r="E2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" spans="1:5">
      <c r="A204">
        <v>6245239</v>
      </c>
      <c r="B204" s="3">
        <v>1.0440054671614236</v>
      </c>
      <c r="C204" s="3">
        <v>1.574888292439109E-2</v>
      </c>
      <c r="D204" s="3">
        <v>0.96590121835280152</v>
      </c>
      <c r="E2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" spans="1:5">
      <c r="A205">
        <v>1386983</v>
      </c>
      <c r="B205" s="3">
        <v>3.7303364696604047</v>
      </c>
      <c r="C205" s="3">
        <v>2.9624580924809643E-2</v>
      </c>
      <c r="D205" s="3">
        <v>0.96578406482863088</v>
      </c>
      <c r="E2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" spans="1:5">
      <c r="A206">
        <v>266210</v>
      </c>
      <c r="B206" s="3">
        <v>1.8432252216404716</v>
      </c>
      <c r="C206" s="3">
        <v>2.7030511226790351E-2</v>
      </c>
      <c r="D206" s="3">
        <v>0.9657067675948936</v>
      </c>
      <c r="E2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" spans="1:5">
      <c r="A207">
        <v>31614694</v>
      </c>
      <c r="B207" s="3">
        <v>2.7980985584976334</v>
      </c>
      <c r="C207" s="3">
        <v>2.6130455272504408E-3</v>
      </c>
      <c r="D207" s="3">
        <v>0.96562267068563734</v>
      </c>
      <c r="E2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" spans="1:5">
      <c r="A208">
        <v>11313668</v>
      </c>
      <c r="B208" s="3">
        <v>4.242450233009766</v>
      </c>
      <c r="C208" s="3">
        <v>2.0947192363826792E-2</v>
      </c>
      <c r="D208" s="3">
        <v>0.96555677365780246</v>
      </c>
      <c r="E2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" spans="1:5">
      <c r="A209">
        <v>3549531</v>
      </c>
      <c r="B209" s="3">
        <v>4.0155563111197896</v>
      </c>
      <c r="C209" s="3">
        <v>4.6453817667485853E-2</v>
      </c>
      <c r="D209" s="3">
        <v>0.96541288016616955</v>
      </c>
      <c r="E2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" spans="1:5">
      <c r="A210">
        <v>6717488</v>
      </c>
      <c r="B210" s="3">
        <v>2.1027713365397114</v>
      </c>
      <c r="C210" s="3">
        <v>2.1659436999198086E-2</v>
      </c>
      <c r="D210" s="3">
        <v>0.96536835301938106</v>
      </c>
      <c r="E2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" spans="1:5">
      <c r="A211">
        <v>2490915</v>
      </c>
      <c r="B211" s="3">
        <v>2.5952741381973556</v>
      </c>
      <c r="C211" s="3">
        <v>1.3519195515815203E-2</v>
      </c>
      <c r="D211" s="3">
        <v>0.96525177495128556</v>
      </c>
      <c r="E2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" spans="1:5">
      <c r="A212">
        <v>180083</v>
      </c>
      <c r="B212" s="3">
        <v>3.3764783093076809</v>
      </c>
      <c r="C212" s="3">
        <v>3.4773207893554786E-2</v>
      </c>
      <c r="D212" s="3">
        <v>0.96524579542385891</v>
      </c>
      <c r="E2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" spans="1:5">
      <c r="A213">
        <v>24109763</v>
      </c>
      <c r="B213" s="3">
        <v>3.7216812220838005</v>
      </c>
      <c r="C213" s="3">
        <v>3.7334254380260917E-2</v>
      </c>
      <c r="D213" s="3">
        <v>0.96503245551810268</v>
      </c>
      <c r="E2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" spans="1:5">
      <c r="A214">
        <v>3543836</v>
      </c>
      <c r="B214" s="3">
        <v>2.9736465172258453</v>
      </c>
      <c r="C214" s="3">
        <v>2.559195222132167E-2</v>
      </c>
      <c r="D214" s="3">
        <v>0.96462867779042571</v>
      </c>
      <c r="E2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" spans="1:5">
      <c r="A215">
        <v>34712280</v>
      </c>
      <c r="B215" s="3">
        <v>3.6212866537564188</v>
      </c>
      <c r="C215" s="3">
        <v>3.7644709456153093E-2</v>
      </c>
      <c r="D215" s="3">
        <v>0.96455037657213372</v>
      </c>
      <c r="E2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" spans="1:5">
      <c r="A216">
        <v>28696923</v>
      </c>
      <c r="B216" s="3">
        <v>4.8416084371105033</v>
      </c>
      <c r="C216" s="3">
        <v>2.613250320936444E-2</v>
      </c>
      <c r="D216" s="3">
        <v>0.96454207223384258</v>
      </c>
      <c r="E2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" spans="1:5">
      <c r="A217">
        <v>745069</v>
      </c>
      <c r="B217" s="3">
        <v>3.7992849737289194</v>
      </c>
      <c r="C217" s="3">
        <v>4.2210376150820843E-2</v>
      </c>
      <c r="D217" s="3">
        <v>0.96441541751935322</v>
      </c>
      <c r="E2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" spans="1:5">
      <c r="A218">
        <v>5605897</v>
      </c>
      <c r="B218" s="3">
        <v>4.4244730551876383</v>
      </c>
      <c r="C218" s="3">
        <v>1.8548949699883337E-2</v>
      </c>
      <c r="D218" s="3">
        <v>0.96410999445859225</v>
      </c>
      <c r="E2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" spans="1:5">
      <c r="A219">
        <v>2588808</v>
      </c>
      <c r="B219" s="3">
        <v>4.0846111526068709</v>
      </c>
      <c r="C219" s="3">
        <v>1.7997371591653512E-2</v>
      </c>
      <c r="D219" s="3">
        <v>0.96390022488246785</v>
      </c>
      <c r="E2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" spans="1:5">
      <c r="A220">
        <v>1090764</v>
      </c>
      <c r="B220" s="3">
        <v>4.9842102298381121</v>
      </c>
      <c r="C220" s="3">
        <v>2.5497016122553891E-2</v>
      </c>
      <c r="D220" s="3">
        <v>0.96389788621804717</v>
      </c>
      <c r="E2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" spans="1:5">
      <c r="A221">
        <v>4061660</v>
      </c>
      <c r="B221" s="3">
        <v>2.4927451495445587</v>
      </c>
      <c r="C221" s="3">
        <v>8.7107761757125319E-4</v>
      </c>
      <c r="D221" s="3">
        <v>0.96380915665095335</v>
      </c>
      <c r="E2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" spans="1:5">
      <c r="A222">
        <v>1268505</v>
      </c>
      <c r="B222" s="3">
        <v>1.2847385509288651</v>
      </c>
      <c r="C222" s="3">
        <v>4.5643870464922069E-2</v>
      </c>
      <c r="D222" s="3">
        <v>0.96353346827458397</v>
      </c>
      <c r="E2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" spans="1:5">
      <c r="A223">
        <v>20912185</v>
      </c>
      <c r="B223" s="3">
        <v>2.9273246432169655</v>
      </c>
      <c r="C223" s="3">
        <v>1.8620528193863124E-2</v>
      </c>
      <c r="D223" s="3">
        <v>0.96339941933978956</v>
      </c>
      <c r="E2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" spans="1:5">
      <c r="A224">
        <v>1253739</v>
      </c>
      <c r="B224" s="3">
        <v>1.1731710517944696</v>
      </c>
      <c r="C224" s="3">
        <v>3.6455942261487836E-2</v>
      </c>
      <c r="D224" s="3">
        <v>0.96330352106740258</v>
      </c>
      <c r="E2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" spans="1:5">
      <c r="A225">
        <v>9492212</v>
      </c>
      <c r="B225" s="3">
        <v>2.1508387183012796</v>
      </c>
      <c r="C225" s="3">
        <v>2.3444536639184322E-2</v>
      </c>
      <c r="D225" s="3">
        <v>0.96313109129740215</v>
      </c>
      <c r="E2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" spans="1:5">
      <c r="A226">
        <v>2383619</v>
      </c>
      <c r="B226" s="3">
        <v>3.440067975933323</v>
      </c>
      <c r="C226" s="3">
        <v>1.9724415964091659E-2</v>
      </c>
      <c r="D226" s="3">
        <v>0.96300652112210472</v>
      </c>
      <c r="E2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" spans="1:5">
      <c r="A227">
        <v>2135948</v>
      </c>
      <c r="B227" s="3">
        <v>2.169936309102158</v>
      </c>
      <c r="C227" s="3">
        <v>4.6209712549053318E-3</v>
      </c>
      <c r="D227" s="3">
        <v>0.96298926621003733</v>
      </c>
      <c r="E2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" spans="1:5">
      <c r="A228">
        <v>11385753</v>
      </c>
      <c r="B228" s="3">
        <v>4.5906067620723299</v>
      </c>
      <c r="C228" s="3">
        <v>1.0023600867525507E-2</v>
      </c>
      <c r="D228" s="3">
        <v>0.96295204709534021</v>
      </c>
      <c r="E2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" spans="1:5">
      <c r="A229">
        <v>28557212</v>
      </c>
      <c r="B229" s="3">
        <v>2.6058138588794773</v>
      </c>
      <c r="C229" s="3">
        <v>1.8433678350131023E-2</v>
      </c>
      <c r="D229" s="3">
        <v>0.96255689899277763</v>
      </c>
      <c r="E2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" spans="1:5">
      <c r="A230">
        <v>9630447</v>
      </c>
      <c r="B230" s="3">
        <v>4.0882300956385649</v>
      </c>
      <c r="C230" s="3">
        <v>3.5065893706360582E-2</v>
      </c>
      <c r="D230" s="3">
        <v>0.96253156968562759</v>
      </c>
      <c r="E2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" spans="1:5">
      <c r="A231">
        <v>19336493</v>
      </c>
      <c r="B231" s="3">
        <v>1.4820600874868486</v>
      </c>
      <c r="C231" s="3">
        <v>2.2292756907661262E-2</v>
      </c>
      <c r="D231" s="3">
        <v>0.96243912979866131</v>
      </c>
      <c r="E2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" spans="1:5">
      <c r="A232">
        <v>2943157</v>
      </c>
      <c r="B232" s="3">
        <v>4.5890544166567384</v>
      </c>
      <c r="C232" s="3">
        <v>3.4024535190625455E-2</v>
      </c>
      <c r="D232" s="3">
        <v>0.96228745700687535</v>
      </c>
      <c r="E2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" spans="1:5">
      <c r="A233">
        <v>6230230</v>
      </c>
      <c r="B233" s="3">
        <v>4.4312509940530909</v>
      </c>
      <c r="C233" s="3">
        <v>2.6853821214660196E-2</v>
      </c>
      <c r="D233" s="3">
        <v>0.96222585898088842</v>
      </c>
      <c r="E2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" spans="1:5">
      <c r="A234">
        <v>24429897</v>
      </c>
      <c r="B234" s="3">
        <v>1.1521142634035306</v>
      </c>
      <c r="C234" s="3">
        <v>2.8769601081557794E-2</v>
      </c>
      <c r="D234" s="3">
        <v>0.9620475285981932</v>
      </c>
      <c r="E2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" spans="1:5">
      <c r="A235">
        <v>25093848</v>
      </c>
      <c r="B235" s="3">
        <v>4.0253642792204696</v>
      </c>
      <c r="C235" s="3">
        <v>1.6528254510012153E-2</v>
      </c>
      <c r="D235" s="3">
        <v>0.96202269198193502</v>
      </c>
      <c r="E2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" spans="1:5">
      <c r="A236">
        <v>6494389</v>
      </c>
      <c r="B236" s="3">
        <v>3.6522950897017274</v>
      </c>
      <c r="C236" s="3">
        <v>3.6138965947432572E-2</v>
      </c>
      <c r="D236" s="3">
        <v>0.96188038323049685</v>
      </c>
      <c r="E2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" spans="1:5">
      <c r="A237">
        <v>789257</v>
      </c>
      <c r="B237" s="3">
        <v>3.0814053236482848</v>
      </c>
      <c r="C237" s="3">
        <v>3.9224456273264874E-2</v>
      </c>
      <c r="D237" s="3">
        <v>0.9618584439941954</v>
      </c>
      <c r="E2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" spans="1:5">
      <c r="A238">
        <v>4600692</v>
      </c>
      <c r="B238" s="3">
        <v>3.5484900410433369</v>
      </c>
      <c r="C238" s="3">
        <v>4.0017612112012262E-2</v>
      </c>
      <c r="D238" s="3">
        <v>0.96162579621440281</v>
      </c>
      <c r="E2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" spans="1:5">
      <c r="A239">
        <v>10534508</v>
      </c>
      <c r="B239" s="3">
        <v>2.4593018674481288</v>
      </c>
      <c r="C239" s="3">
        <v>3.6082254047169665E-2</v>
      </c>
      <c r="D239" s="3">
        <v>0.9615863145646788</v>
      </c>
      <c r="E2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" spans="1:5">
      <c r="A240">
        <v>26228337</v>
      </c>
      <c r="B240" s="3">
        <v>4.4834380420703184</v>
      </c>
      <c r="C240" s="3">
        <v>2.5276384117794926E-2</v>
      </c>
      <c r="D240" s="3">
        <v>0.96139226629596564</v>
      </c>
      <c r="E2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" spans="1:5">
      <c r="A241">
        <v>21940966</v>
      </c>
      <c r="B241" s="3">
        <v>2.1969659878268373</v>
      </c>
      <c r="C241" s="3">
        <v>3.2471577424040145E-2</v>
      </c>
      <c r="D241" s="3">
        <v>0.96138402658991406</v>
      </c>
      <c r="E2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" spans="1:5">
      <c r="A242">
        <v>197755</v>
      </c>
      <c r="B242" s="3">
        <v>3.9428118888941879</v>
      </c>
      <c r="C242" s="3">
        <v>3.5905045450148942E-2</v>
      </c>
      <c r="D242" s="3">
        <v>0.96138286992950706</v>
      </c>
      <c r="E2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" spans="1:5">
      <c r="A243">
        <v>4230317</v>
      </c>
      <c r="B243" s="3">
        <v>2.9363691895510584</v>
      </c>
      <c r="C243" s="3">
        <v>4.7813790343894297E-2</v>
      </c>
      <c r="D243" s="3">
        <v>0.96135809653298265</v>
      </c>
      <c r="E2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" spans="1:5">
      <c r="A244">
        <v>24525377</v>
      </c>
      <c r="B244" s="3">
        <v>3.9294876000671466</v>
      </c>
      <c r="C244" s="3">
        <v>5.3079594352213547E-3</v>
      </c>
      <c r="D244" s="3">
        <v>0.96128845703508825</v>
      </c>
      <c r="E2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" spans="1:5">
      <c r="A245">
        <v>2757621</v>
      </c>
      <c r="B245" s="3">
        <v>2.9695330632394463</v>
      </c>
      <c r="C245" s="3">
        <v>2.3379186143611671E-2</v>
      </c>
      <c r="D245" s="3">
        <v>0.96111550292710424</v>
      </c>
      <c r="E2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" spans="1:5">
      <c r="A246">
        <v>23062393</v>
      </c>
      <c r="B246" s="3">
        <v>4.8784976964848656</v>
      </c>
      <c r="C246" s="3">
        <v>1.6571761158451027E-2</v>
      </c>
      <c r="D246" s="3">
        <v>0.96055910129002819</v>
      </c>
      <c r="E2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" spans="1:5">
      <c r="A247">
        <v>1194377</v>
      </c>
      <c r="B247" s="3">
        <v>1.7212776271090986</v>
      </c>
      <c r="C247" s="3">
        <v>3.2111422432785135E-2</v>
      </c>
      <c r="D247" s="3">
        <v>0.96023253820985977</v>
      </c>
      <c r="E2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" spans="1:5">
      <c r="A248">
        <v>31796292</v>
      </c>
      <c r="B248" s="3">
        <v>2.3737765459784712</v>
      </c>
      <c r="C248" s="3">
        <v>3.9408150114187059E-2</v>
      </c>
      <c r="D248" s="3">
        <v>0.96000368969236183</v>
      </c>
      <c r="E2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" spans="1:5">
      <c r="A249">
        <v>13888249</v>
      </c>
      <c r="B249" s="3">
        <v>3.0451254647813708</v>
      </c>
      <c r="C249" s="3">
        <v>4.0351459367238662E-2</v>
      </c>
      <c r="D249" s="3">
        <v>0.95997532225889637</v>
      </c>
      <c r="E2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" spans="1:5">
      <c r="A250">
        <v>13632182</v>
      </c>
      <c r="B250" s="3">
        <v>1.3491669828611124</v>
      </c>
      <c r="C250" s="3">
        <v>4.9858892935119727E-2</v>
      </c>
      <c r="D250" s="3">
        <v>0.95991958027852697</v>
      </c>
      <c r="E2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" spans="1:5">
      <c r="A251">
        <v>1380060</v>
      </c>
      <c r="B251" s="3">
        <v>3.2673041929511188</v>
      </c>
      <c r="C251" s="3">
        <v>2.5975815252551399E-2</v>
      </c>
      <c r="D251" s="3">
        <v>0.9598728467253308</v>
      </c>
      <c r="E2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" spans="1:5">
      <c r="A252">
        <v>7463731</v>
      </c>
      <c r="B252" s="3">
        <v>4.7336442261891989</v>
      </c>
      <c r="C252" s="3">
        <v>2.5472067191880499E-2</v>
      </c>
      <c r="D252" s="3">
        <v>0.95976435241004254</v>
      </c>
      <c r="E2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" spans="1:5">
      <c r="A253">
        <v>291112</v>
      </c>
      <c r="B253" s="3">
        <v>1.1177710390633666</v>
      </c>
      <c r="C253" s="3">
        <v>4.3684514494648566E-2</v>
      </c>
      <c r="D253" s="3">
        <v>0.9586942527488338</v>
      </c>
      <c r="E2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" spans="1:5">
      <c r="A254">
        <v>15613411</v>
      </c>
      <c r="B254" s="3">
        <v>2.7294468988111635</v>
      </c>
      <c r="C254" s="3">
        <v>1.1595638297642003E-2</v>
      </c>
      <c r="D254" s="3">
        <v>0.95843033338552996</v>
      </c>
      <c r="E2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" spans="1:5">
      <c r="A255">
        <v>27782348</v>
      </c>
      <c r="B255" s="3">
        <v>1.5896162163087939</v>
      </c>
      <c r="C255" s="3">
        <v>2.9874337159047581E-2</v>
      </c>
      <c r="D255" s="3">
        <v>0.95820029361852777</v>
      </c>
      <c r="E2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" spans="1:5">
      <c r="A256">
        <v>2270624</v>
      </c>
      <c r="B256" s="3">
        <v>2.9912509483543812</v>
      </c>
      <c r="C256" s="3">
        <v>8.6701273281190212E-3</v>
      </c>
      <c r="D256" s="3">
        <v>0.95810413521742432</v>
      </c>
      <c r="E2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" spans="1:5">
      <c r="A257">
        <v>22131209</v>
      </c>
      <c r="B257" s="3">
        <v>1.7980831894808014</v>
      </c>
      <c r="C257" s="3">
        <v>7.6426777363755366E-3</v>
      </c>
      <c r="D257" s="3">
        <v>0.95802131758139608</v>
      </c>
      <c r="E2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" spans="1:5">
      <c r="A258">
        <v>4549281</v>
      </c>
      <c r="B258" s="3">
        <v>4.5575171937290992</v>
      </c>
      <c r="C258" s="3">
        <v>1.752742614191825E-2</v>
      </c>
      <c r="D258" s="3">
        <v>0.95798391335469157</v>
      </c>
      <c r="E2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" spans="1:5">
      <c r="A259">
        <v>2657430</v>
      </c>
      <c r="B259" s="3">
        <v>4.423024936910573</v>
      </c>
      <c r="C259" s="3">
        <v>1.1662756379948081E-2</v>
      </c>
      <c r="D259" s="3">
        <v>0.9576658002234405</v>
      </c>
      <c r="E2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" spans="1:5">
      <c r="A260">
        <v>27289632</v>
      </c>
      <c r="B260" s="3">
        <v>1.705036921603166</v>
      </c>
      <c r="C260" s="3">
        <v>4.7882824997355564E-2</v>
      </c>
      <c r="D260" s="3">
        <v>0.95762970465708419</v>
      </c>
      <c r="E2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" spans="1:5">
      <c r="A261">
        <v>16069958</v>
      </c>
      <c r="B261" s="3">
        <v>3.0757130808229007</v>
      </c>
      <c r="C261" s="3">
        <v>4.9426016260301367E-2</v>
      </c>
      <c r="D261" s="3">
        <v>0.95757844673253778</v>
      </c>
      <c r="E2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" spans="1:5">
      <c r="A262">
        <v>5689587</v>
      </c>
      <c r="B262" s="3">
        <v>1.9540397433896275</v>
      </c>
      <c r="C262" s="3">
        <v>1.4140356484567535E-2</v>
      </c>
      <c r="D262" s="3">
        <v>0.95751314459316217</v>
      </c>
      <c r="E2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" spans="1:5">
      <c r="A263">
        <v>10535116</v>
      </c>
      <c r="B263" s="3">
        <v>3.600802043775496</v>
      </c>
      <c r="C263" s="3">
        <v>4.1933919680543795E-2</v>
      </c>
      <c r="D263" s="3">
        <v>0.95746404292935461</v>
      </c>
      <c r="E2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" spans="1:5">
      <c r="A264">
        <v>5707879</v>
      </c>
      <c r="B264" s="3">
        <v>3.3566629795240539</v>
      </c>
      <c r="C264" s="3">
        <v>4.6593115619917774E-2</v>
      </c>
      <c r="D264" s="3">
        <v>0.95726114792737527</v>
      </c>
      <c r="E2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" spans="1:5">
      <c r="A265">
        <v>1410714</v>
      </c>
      <c r="B265" s="3">
        <v>4.6780786281890325</v>
      </c>
      <c r="C265" s="3">
        <v>2.0123543743429107E-2</v>
      </c>
      <c r="D265" s="3">
        <v>0.95716328835169906</v>
      </c>
      <c r="E2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" spans="1:5">
      <c r="A266">
        <v>24118443</v>
      </c>
      <c r="B266" s="3">
        <v>3.9850759649799152</v>
      </c>
      <c r="C266" s="3">
        <v>4.0231591604887484E-2</v>
      </c>
      <c r="D266" s="3">
        <v>0.95701661138522498</v>
      </c>
      <c r="E2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" spans="1:5">
      <c r="A267">
        <v>1994261</v>
      </c>
      <c r="B267" s="3">
        <v>4.7526823771543452</v>
      </c>
      <c r="C267" s="3">
        <v>1.7508350932784477E-2</v>
      </c>
      <c r="D267" s="3">
        <v>0.95686820886440083</v>
      </c>
      <c r="E2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" spans="1:5">
      <c r="A268">
        <v>1555897</v>
      </c>
      <c r="B268" s="3">
        <v>1.5185180325070649</v>
      </c>
      <c r="C268" s="3">
        <v>7.2638631565384477E-3</v>
      </c>
      <c r="D268" s="3">
        <v>0.95682057838196843</v>
      </c>
      <c r="E2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" spans="1:5">
      <c r="A269">
        <v>10134825</v>
      </c>
      <c r="B269" s="3">
        <v>4.7863442978305706</v>
      </c>
      <c r="C269" s="3">
        <v>3.5241243658840203E-2</v>
      </c>
      <c r="D269" s="3">
        <v>0.95661885462347984</v>
      </c>
      <c r="E2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" spans="1:5">
      <c r="A270">
        <v>1943161</v>
      </c>
      <c r="B270" s="3">
        <v>2.2520438587416725</v>
      </c>
      <c r="C270" s="3">
        <v>1.5607412121663855E-2</v>
      </c>
      <c r="D270" s="3">
        <v>0.95654031269188133</v>
      </c>
      <c r="E2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" spans="1:5">
      <c r="A271">
        <v>21497854</v>
      </c>
      <c r="B271" s="3">
        <v>2.0623994356416473</v>
      </c>
      <c r="C271" s="3">
        <v>4.125874154397359E-2</v>
      </c>
      <c r="D271" s="3">
        <v>0.95636444304060342</v>
      </c>
      <c r="E2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" spans="1:5">
      <c r="A272">
        <v>16155254</v>
      </c>
      <c r="B272" s="3">
        <v>3.9347056434390972</v>
      </c>
      <c r="C272" s="3">
        <v>2.4903760210163745E-2</v>
      </c>
      <c r="D272" s="3">
        <v>0.95630004334773444</v>
      </c>
      <c r="E2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" spans="1:5">
      <c r="A273">
        <v>6914968</v>
      </c>
      <c r="B273" s="3">
        <v>4.1796096686808113</v>
      </c>
      <c r="C273" s="3">
        <v>4.7238786084384032E-2</v>
      </c>
      <c r="D273" s="3">
        <v>0.95626320245041985</v>
      </c>
      <c r="E2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" spans="1:5">
      <c r="A274">
        <v>6542088</v>
      </c>
      <c r="B274" s="3">
        <v>1.5061101897084654</v>
      </c>
      <c r="C274" s="3">
        <v>3.1808037289399647E-2</v>
      </c>
      <c r="D274" s="3">
        <v>0.95596815494392573</v>
      </c>
      <c r="E2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" spans="1:5">
      <c r="A275">
        <v>22384027</v>
      </c>
      <c r="B275" s="3">
        <v>4.1945947564148396</v>
      </c>
      <c r="C275" s="3">
        <v>1.3076679562434851E-2</v>
      </c>
      <c r="D275" s="3">
        <v>0.95578643445385791</v>
      </c>
      <c r="E2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" spans="1:5">
      <c r="A276">
        <v>33736005</v>
      </c>
      <c r="B276" s="3">
        <v>4.3817431467636316</v>
      </c>
      <c r="C276" s="3">
        <v>4.6181645591642478E-2</v>
      </c>
      <c r="D276" s="3">
        <v>0.95547696296904872</v>
      </c>
      <c r="E2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" spans="1:5">
      <c r="A277">
        <v>18693665</v>
      </c>
      <c r="B277" s="3">
        <v>3.150493165345253</v>
      </c>
      <c r="C277" s="3">
        <v>4.2135522635332517E-2</v>
      </c>
      <c r="D277" s="3">
        <v>0.95546022834776745</v>
      </c>
      <c r="E2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" spans="1:5">
      <c r="A278">
        <v>11176329</v>
      </c>
      <c r="B278" s="3">
        <v>1.6286797684172121</v>
      </c>
      <c r="C278" s="3">
        <v>1.1720605290992475E-2</v>
      </c>
      <c r="D278" s="3">
        <v>0.95536390991648323</v>
      </c>
      <c r="E2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" spans="1:5">
      <c r="A279">
        <v>7304881</v>
      </c>
      <c r="B279" s="3">
        <v>1.1628703509560001</v>
      </c>
      <c r="C279" s="3">
        <v>3.6901637389669888E-2</v>
      </c>
      <c r="D279" s="3">
        <v>0.95536071838627679</v>
      </c>
      <c r="E2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" spans="1:5">
      <c r="A280">
        <v>14400653</v>
      </c>
      <c r="B280" s="3">
        <v>1.5714314042638908</v>
      </c>
      <c r="C280" s="3">
        <v>6.4974420032578809E-3</v>
      </c>
      <c r="D280" s="3">
        <v>0.95480651987661502</v>
      </c>
      <c r="E2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" spans="1:5">
      <c r="A281">
        <v>27081028</v>
      </c>
      <c r="B281" s="3">
        <v>1.307182411492203</v>
      </c>
      <c r="C281" s="3">
        <v>2.1002103712191023E-2</v>
      </c>
      <c r="D281" s="3">
        <v>0.95471399399645951</v>
      </c>
      <c r="E2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" spans="1:5">
      <c r="A282">
        <v>10600973</v>
      </c>
      <c r="B282" s="3">
        <v>4.4351103521451911</v>
      </c>
      <c r="C282" s="3">
        <v>4.8909139084590991E-2</v>
      </c>
      <c r="D282" s="3">
        <v>0.95469129497862915</v>
      </c>
      <c r="E2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" spans="1:5">
      <c r="A283">
        <v>10932521</v>
      </c>
      <c r="B283" s="3">
        <v>1.5320563476370244</v>
      </c>
      <c r="C283" s="3">
        <v>3.6317232460432211E-2</v>
      </c>
      <c r="D283" s="3">
        <v>0.95455940509533188</v>
      </c>
      <c r="E2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" spans="1:5">
      <c r="A284">
        <v>9197440</v>
      </c>
      <c r="B284" s="3">
        <v>3.3785729965875828</v>
      </c>
      <c r="C284" s="3">
        <v>1.288955961860196E-2</v>
      </c>
      <c r="D284" s="3">
        <v>0.9542612497836086</v>
      </c>
      <c r="E2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" spans="1:5">
      <c r="A285">
        <v>16500110</v>
      </c>
      <c r="B285" s="3">
        <v>4.1048150364563565</v>
      </c>
      <c r="C285" s="3">
        <v>3.4567393095879806E-3</v>
      </c>
      <c r="D285" s="3">
        <v>0.95425497368181722</v>
      </c>
      <c r="E2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" spans="1:5">
      <c r="A286">
        <v>79070</v>
      </c>
      <c r="B286" s="3">
        <v>2.1100006843170975</v>
      </c>
      <c r="C286" s="3">
        <v>3.0705495071499375E-2</v>
      </c>
      <c r="D286" s="3">
        <v>0.95387525241308913</v>
      </c>
      <c r="E2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" spans="1:5">
      <c r="A287">
        <v>15743167</v>
      </c>
      <c r="B287" s="3">
        <v>2.9738682209233414</v>
      </c>
      <c r="C287" s="3">
        <v>2.843075170931525E-2</v>
      </c>
      <c r="D287" s="3">
        <v>0.9537582058916364</v>
      </c>
      <c r="E2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" spans="1:5">
      <c r="A288">
        <v>9105586</v>
      </c>
      <c r="B288" s="3">
        <v>2.420060670035427</v>
      </c>
      <c r="C288" s="3">
        <v>3.5075740754433017E-2</v>
      </c>
      <c r="D288" s="3">
        <v>0.9537522422303345</v>
      </c>
      <c r="E2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" spans="1:5">
      <c r="A289">
        <v>20171951</v>
      </c>
      <c r="B289" s="3">
        <v>1.4290580667096116</v>
      </c>
      <c r="C289" s="3">
        <v>3.4321489523933484E-2</v>
      </c>
      <c r="D289" s="3">
        <v>0.95362584285909124</v>
      </c>
      <c r="E2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" spans="1:5">
      <c r="A290">
        <v>192852</v>
      </c>
      <c r="B290" s="3">
        <v>1.6433163688954462</v>
      </c>
      <c r="C290" s="3">
        <v>2.0264990531232419E-2</v>
      </c>
      <c r="D290" s="3">
        <v>0.95353073877548677</v>
      </c>
      <c r="E2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" spans="1:5">
      <c r="A291">
        <v>1498424</v>
      </c>
      <c r="B291" s="3">
        <v>2.3724595631833836</v>
      </c>
      <c r="C291" s="3">
        <v>4.6964428168661858E-2</v>
      </c>
      <c r="D291" s="3">
        <v>0.95351776927037601</v>
      </c>
      <c r="E2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" spans="1:5">
      <c r="A292">
        <v>8998805</v>
      </c>
      <c r="B292" s="3">
        <v>2.816830522378587</v>
      </c>
      <c r="C292" s="3">
        <v>1.0080303453276807E-2</v>
      </c>
      <c r="D292" s="3">
        <v>0.95334500139093858</v>
      </c>
      <c r="E2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" spans="1:5">
      <c r="A293">
        <v>2027134</v>
      </c>
      <c r="B293" s="3">
        <v>4.716162365586408</v>
      </c>
      <c r="C293" s="3">
        <v>3.2933792063992065E-2</v>
      </c>
      <c r="D293" s="3">
        <v>0.95318595756906377</v>
      </c>
      <c r="E2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" spans="1:5">
      <c r="A294">
        <v>22930715</v>
      </c>
      <c r="B294" s="3">
        <v>4.5997918736062022</v>
      </c>
      <c r="C294" s="3">
        <v>4.9800644795441537E-2</v>
      </c>
      <c r="D294" s="3">
        <v>0.95316201783523713</v>
      </c>
      <c r="E2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" spans="1:5">
      <c r="A295">
        <v>1475866</v>
      </c>
      <c r="B295" s="3">
        <v>1.4752122616828358</v>
      </c>
      <c r="C295" s="3">
        <v>1.5731366478503279E-2</v>
      </c>
      <c r="D295" s="3">
        <v>0.95315507628716234</v>
      </c>
      <c r="E2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" spans="1:5">
      <c r="A296">
        <v>795640</v>
      </c>
      <c r="B296" s="3">
        <v>1.5846231299169617</v>
      </c>
      <c r="C296" s="3">
        <v>3.0886184530126249E-2</v>
      </c>
      <c r="D296" s="3">
        <v>0.9528773753348746</v>
      </c>
      <c r="E2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" spans="1:5">
      <c r="A297">
        <v>2624738</v>
      </c>
      <c r="B297" s="3">
        <v>2.7069000789695177</v>
      </c>
      <c r="C297" s="3">
        <v>2.9605649211913599E-2</v>
      </c>
      <c r="D297" s="3">
        <v>0.95281076053649605</v>
      </c>
      <c r="E2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" spans="1:5">
      <c r="A298">
        <v>9790609</v>
      </c>
      <c r="B298" s="3">
        <v>1.6635738021341586</v>
      </c>
      <c r="C298" s="3">
        <v>2.3633689447102542E-2</v>
      </c>
      <c r="D298" s="3">
        <v>0.9527741435798075</v>
      </c>
      <c r="E2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" spans="1:5">
      <c r="A299">
        <v>27796188</v>
      </c>
      <c r="B299" s="3">
        <v>3.1769579475897625</v>
      </c>
      <c r="C299" s="3">
        <v>2.565237745907753E-2</v>
      </c>
      <c r="D299" s="3">
        <v>0.95229789138748744</v>
      </c>
      <c r="E2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" spans="1:5">
      <c r="A300">
        <v>21688465</v>
      </c>
      <c r="B300" s="3">
        <v>1.9945641334354756</v>
      </c>
      <c r="C300" s="3">
        <v>3.1369856652993661E-2</v>
      </c>
      <c r="D300" s="3">
        <v>0.95213982083152837</v>
      </c>
      <c r="E3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" spans="1:5">
      <c r="A301">
        <v>3737351</v>
      </c>
      <c r="B301" s="3">
        <v>4.9533932460555112</v>
      </c>
      <c r="C301" s="3">
        <v>2.0867837282986842E-2</v>
      </c>
      <c r="D301" s="3">
        <v>0.95212643948569919</v>
      </c>
      <c r="E3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" spans="1:5">
      <c r="A302">
        <v>15767190</v>
      </c>
      <c r="B302" s="3">
        <v>4.6892104454303816</v>
      </c>
      <c r="C302" s="3">
        <v>2.5071090556639936E-2</v>
      </c>
      <c r="D302" s="3">
        <v>0.95179747950485227</v>
      </c>
      <c r="E3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" spans="1:5">
      <c r="A303">
        <v>7518105</v>
      </c>
      <c r="B303" s="3">
        <v>1.8213006309215309</v>
      </c>
      <c r="C303" s="3">
        <v>2.6696114319605269E-2</v>
      </c>
      <c r="D303" s="3">
        <v>0.95179148629339794</v>
      </c>
      <c r="E3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" spans="1:5">
      <c r="A304">
        <v>10906528</v>
      </c>
      <c r="B304" s="3">
        <v>1.491082777359594</v>
      </c>
      <c r="C304" s="3">
        <v>4.5244677611892541E-2</v>
      </c>
      <c r="D304" s="3">
        <v>0.9516086850406571</v>
      </c>
      <c r="E3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" spans="1:5">
      <c r="A305">
        <v>22305520</v>
      </c>
      <c r="B305" s="3">
        <v>1.1985067103387315</v>
      </c>
      <c r="C305" s="3">
        <v>1.6085554484730615E-2</v>
      </c>
      <c r="D305" s="3">
        <v>0.95160179093990704</v>
      </c>
      <c r="E3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" spans="1:5">
      <c r="A306">
        <v>436365</v>
      </c>
      <c r="B306" s="3">
        <v>4.0020340344694798</v>
      </c>
      <c r="C306" s="3">
        <v>4.6568313652223511E-2</v>
      </c>
      <c r="D306" s="3">
        <v>0.95159944239750349</v>
      </c>
      <c r="E3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" spans="1:5">
      <c r="A307">
        <v>451545</v>
      </c>
      <c r="B307" s="3">
        <v>1.7931554419810465</v>
      </c>
      <c r="C307" s="3">
        <v>3.6907339467967794E-2</v>
      </c>
      <c r="D307" s="3">
        <v>0.95131974276153852</v>
      </c>
      <c r="E3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" spans="1:5">
      <c r="A308">
        <v>849492</v>
      </c>
      <c r="B308" s="3">
        <v>3.3579681115294506</v>
      </c>
      <c r="C308" s="3">
        <v>3.5627636728234609E-2</v>
      </c>
      <c r="D308" s="3">
        <v>0.95126666085339151</v>
      </c>
      <c r="E3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" spans="1:5">
      <c r="A309">
        <v>190409</v>
      </c>
      <c r="B309" s="3">
        <v>4.9621527827597447</v>
      </c>
      <c r="C309" s="3">
        <v>7.6056045353684043E-5</v>
      </c>
      <c r="D309" s="3">
        <v>0.95111432079714853</v>
      </c>
      <c r="E309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310" spans="1:5">
      <c r="A310">
        <v>34371968</v>
      </c>
      <c r="B310" s="3">
        <v>4.9621527827597447</v>
      </c>
      <c r="C310" s="3">
        <v>7.6056045353684043E-5</v>
      </c>
      <c r="D310" s="3">
        <v>0.95111432079714853</v>
      </c>
      <c r="E310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311" spans="1:5">
      <c r="A311">
        <v>6642777</v>
      </c>
      <c r="B311" s="3">
        <v>3.1999221255148442</v>
      </c>
      <c r="C311" s="3">
        <v>1.5278455201326908E-2</v>
      </c>
      <c r="D311" s="3">
        <v>0.9510244340718077</v>
      </c>
      <c r="E3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" spans="1:5">
      <c r="A312">
        <v>8734291</v>
      </c>
      <c r="B312" s="3">
        <v>2.9836589137830005</v>
      </c>
      <c r="C312" s="3">
        <v>3.608726096221327E-2</v>
      </c>
      <c r="D312" s="3">
        <v>0.95085864915700835</v>
      </c>
      <c r="E3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" spans="1:5">
      <c r="A313">
        <v>22364611</v>
      </c>
      <c r="B313" s="3">
        <v>4.3691083245463851</v>
      </c>
      <c r="C313" s="3">
        <v>2.3964998471759921E-2</v>
      </c>
      <c r="D313" s="3">
        <v>0.95070017983533717</v>
      </c>
      <c r="E3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" spans="1:5">
      <c r="A314">
        <v>7009551</v>
      </c>
      <c r="B314" s="3">
        <v>1.3659340661117501</v>
      </c>
      <c r="C314" s="3">
        <v>4.8693927809886517E-2</v>
      </c>
      <c r="D314" s="3">
        <v>0.95068127039520611</v>
      </c>
      <c r="E3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" spans="1:5">
      <c r="A315">
        <v>1369577</v>
      </c>
      <c r="B315" s="3">
        <v>4.1386587411872577</v>
      </c>
      <c r="C315" s="3">
        <v>3.5540921352095571E-2</v>
      </c>
      <c r="D315" s="3">
        <v>0.95045401516587846</v>
      </c>
      <c r="E3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" spans="1:5">
      <c r="A316">
        <v>3424306</v>
      </c>
      <c r="B316" s="3">
        <v>3.3035247458863366</v>
      </c>
      <c r="C316" s="3">
        <v>3.6835992606737221E-2</v>
      </c>
      <c r="D316" s="3">
        <v>0.95036027256260636</v>
      </c>
      <c r="E3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" spans="1:5">
      <c r="A317">
        <v>11134688</v>
      </c>
      <c r="B317" s="3">
        <v>1.3260200497604431</v>
      </c>
      <c r="C317" s="3">
        <v>1.8350381069222411E-2</v>
      </c>
      <c r="D317" s="3">
        <v>0.95018732279446061</v>
      </c>
      <c r="E3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" spans="1:5">
      <c r="A318">
        <v>20469855</v>
      </c>
      <c r="B318" s="3">
        <v>1.6698918387543857</v>
      </c>
      <c r="C318" s="3">
        <v>1.7250415627359236E-2</v>
      </c>
      <c r="D318" s="3">
        <v>0.94965686716879194</v>
      </c>
      <c r="E3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" spans="1:5">
      <c r="A319">
        <v>1427243</v>
      </c>
      <c r="B319" s="3">
        <v>4.0530236615105686</v>
      </c>
      <c r="C319" s="3">
        <v>3.1880037413953566E-3</v>
      </c>
      <c r="D319" s="3">
        <v>0.94964601750397548</v>
      </c>
      <c r="E3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" spans="1:5">
      <c r="A320">
        <v>3899946</v>
      </c>
      <c r="B320" s="3">
        <v>1.278925123676828</v>
      </c>
      <c r="C320" s="3">
        <v>1.874388894261288E-2</v>
      </c>
      <c r="D320" s="3">
        <v>0.94955500826339545</v>
      </c>
      <c r="E3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" spans="1:5">
      <c r="A321">
        <v>11237515</v>
      </c>
      <c r="B321" s="3">
        <v>2.7514959836432911</v>
      </c>
      <c r="C321" s="3">
        <v>3.7947839294151457E-2</v>
      </c>
      <c r="D321" s="3">
        <v>0.94954207432862148</v>
      </c>
      <c r="E3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" spans="1:5">
      <c r="A322">
        <v>120623</v>
      </c>
      <c r="B322" s="3">
        <v>4.9393294820816926</v>
      </c>
      <c r="C322" s="3">
        <v>7.6230597121745352E-3</v>
      </c>
      <c r="D322" s="3">
        <v>0.94949990737999901</v>
      </c>
      <c r="E322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323" spans="1:5">
      <c r="A323">
        <v>710916</v>
      </c>
      <c r="B323" s="3">
        <v>4.9393294820816926</v>
      </c>
      <c r="C323" s="3">
        <v>7.6230597121745352E-3</v>
      </c>
      <c r="D323" s="3">
        <v>0.94949990737999901</v>
      </c>
      <c r="E323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324" spans="1:5">
      <c r="A324">
        <v>617990</v>
      </c>
      <c r="B324" s="3">
        <v>3.1320224313495255</v>
      </c>
      <c r="C324" s="3">
        <v>4.1586569157526447E-2</v>
      </c>
      <c r="D324" s="3">
        <v>0.94933075079863283</v>
      </c>
      <c r="E3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" spans="1:5">
      <c r="A325">
        <v>7125872</v>
      </c>
      <c r="B325" s="3">
        <v>3.7030691862449978</v>
      </c>
      <c r="C325" s="3">
        <v>1.6456499944175453E-2</v>
      </c>
      <c r="D325" s="3">
        <v>0.94885552292934749</v>
      </c>
      <c r="E3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" spans="1:5">
      <c r="A326">
        <v>7938019</v>
      </c>
      <c r="B326" s="3">
        <v>4.6774624757945364</v>
      </c>
      <c r="C326" s="3">
        <v>3.2798813792431152E-2</v>
      </c>
      <c r="D326" s="3">
        <v>0.94855472250458217</v>
      </c>
      <c r="E3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" spans="1:5">
      <c r="A327">
        <v>3458785</v>
      </c>
      <c r="B327" s="3">
        <v>2.3167064966778885</v>
      </c>
      <c r="C327" s="3">
        <v>1.1660389113595405E-3</v>
      </c>
      <c r="D327" s="3">
        <v>0.94837572792384717</v>
      </c>
      <c r="E3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" spans="1:5">
      <c r="A328">
        <v>573065</v>
      </c>
      <c r="B328" s="3">
        <v>2.7428227939830121</v>
      </c>
      <c r="C328" s="3">
        <v>4.9928197704558676E-2</v>
      </c>
      <c r="D328" s="3">
        <v>0.94826273761352953</v>
      </c>
      <c r="E3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" spans="1:5">
      <c r="A329">
        <v>1423798</v>
      </c>
      <c r="B329" s="3">
        <v>3.4347757002704538</v>
      </c>
      <c r="C329" s="3">
        <v>1.7456668270127103E-2</v>
      </c>
      <c r="D329" s="3">
        <v>0.94823267475452477</v>
      </c>
      <c r="E3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" spans="1:5">
      <c r="A330">
        <v>946182</v>
      </c>
      <c r="B330" s="3">
        <v>1.9103526802245994</v>
      </c>
      <c r="C330" s="3">
        <v>2.7220282546341221E-2</v>
      </c>
      <c r="D330" s="3">
        <v>0.94803283667109872</v>
      </c>
      <c r="E3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" spans="1:5">
      <c r="A331">
        <v>28699661</v>
      </c>
      <c r="B331" s="3">
        <v>4.5450137071049266</v>
      </c>
      <c r="C331" s="3">
        <v>4.2518982332521098E-2</v>
      </c>
      <c r="D331" s="3">
        <v>0.94759777102323173</v>
      </c>
      <c r="E3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" spans="1:5">
      <c r="A332">
        <v>818508</v>
      </c>
      <c r="B332" s="3">
        <v>3.1704584853579796</v>
      </c>
      <c r="C332" s="3">
        <v>1.6332521618411245E-2</v>
      </c>
      <c r="D332" s="3">
        <v>0.9470739119975804</v>
      </c>
      <c r="E3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" spans="1:5">
      <c r="A333">
        <v>3383354</v>
      </c>
      <c r="B333" s="3">
        <v>2.9711329875810333</v>
      </c>
      <c r="C333" s="3">
        <v>3.2680116689709673E-2</v>
      </c>
      <c r="D333" s="3">
        <v>0.9470533895569534</v>
      </c>
      <c r="E3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" spans="1:5">
      <c r="A334">
        <v>2266169</v>
      </c>
      <c r="B334" s="3">
        <v>3.32320031720556</v>
      </c>
      <c r="C334" s="3">
        <v>3.1691356412816549E-2</v>
      </c>
      <c r="D334" s="3">
        <v>0.94675224128370927</v>
      </c>
      <c r="E3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" spans="1:5">
      <c r="A335">
        <v>11722846</v>
      </c>
      <c r="B335" s="3">
        <v>4.0023486612223902</v>
      </c>
      <c r="C335" s="3">
        <v>2.6144409508996082E-2</v>
      </c>
      <c r="D335" s="3">
        <v>0.94617667370893865</v>
      </c>
      <c r="E3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" spans="1:5">
      <c r="A336">
        <v>1445060</v>
      </c>
      <c r="B336" s="3">
        <v>3.049344074520028</v>
      </c>
      <c r="C336" s="3">
        <v>3.2617554086034842E-3</v>
      </c>
      <c r="D336" s="3">
        <v>0.94596654273942804</v>
      </c>
      <c r="E3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" spans="1:5">
      <c r="A337">
        <v>23163374</v>
      </c>
      <c r="B337" s="3">
        <v>2.6612950423429056</v>
      </c>
      <c r="C337" s="3">
        <v>2.3151129631249032E-2</v>
      </c>
      <c r="D337" s="3">
        <v>0.94576494161213265</v>
      </c>
      <c r="E3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" spans="1:5">
      <c r="A338">
        <v>4123046</v>
      </c>
      <c r="B338" s="3">
        <v>2.343050800080106</v>
      </c>
      <c r="C338" s="3">
        <v>3.2950482662307969E-2</v>
      </c>
      <c r="D338" s="3">
        <v>0.94495292111687768</v>
      </c>
      <c r="E3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" spans="1:5">
      <c r="A339">
        <v>2378231</v>
      </c>
      <c r="B339" s="3">
        <v>2.5781824543305794</v>
      </c>
      <c r="C339" s="3">
        <v>4.0959352670808781E-2</v>
      </c>
      <c r="D339" s="3">
        <v>0.94491908386684187</v>
      </c>
      <c r="E3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" spans="1:5">
      <c r="A340">
        <v>2932668</v>
      </c>
      <c r="B340" s="3">
        <v>4.4616478124472199</v>
      </c>
      <c r="C340" s="3">
        <v>2.7109214697571219E-3</v>
      </c>
      <c r="D340" s="3">
        <v>0.94479253868591995</v>
      </c>
      <c r="E3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" spans="1:5">
      <c r="A341">
        <v>17820464</v>
      </c>
      <c r="B341" s="3">
        <v>1.4351645420516683</v>
      </c>
      <c r="C341" s="3">
        <v>2.7943528725328654E-2</v>
      </c>
      <c r="D341" s="3">
        <v>0.94471741639794649</v>
      </c>
      <c r="E3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" spans="1:5">
      <c r="A342">
        <v>2822805</v>
      </c>
      <c r="B342" s="3">
        <v>4.5034674006399094</v>
      </c>
      <c r="C342" s="3">
        <v>2.6385281421003409E-2</v>
      </c>
      <c r="D342" s="3">
        <v>0.9446431275633953</v>
      </c>
      <c r="E3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" spans="1:5">
      <c r="A343">
        <v>12449641</v>
      </c>
      <c r="B343" s="3">
        <v>3.1816583982683802</v>
      </c>
      <c r="C343" s="3">
        <v>3.8504315269110363E-2</v>
      </c>
      <c r="D343" s="3">
        <v>0.94459693012663004</v>
      </c>
      <c r="E3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" spans="1:5">
      <c r="A344">
        <v>9904977</v>
      </c>
      <c r="B344" s="3">
        <v>4.1954965056331108</v>
      </c>
      <c r="C344" s="3">
        <v>3.2043271899348733E-2</v>
      </c>
      <c r="D344" s="3">
        <v>0.94448804097048189</v>
      </c>
      <c r="E3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" spans="1:5">
      <c r="A345">
        <v>9563358</v>
      </c>
      <c r="B345" s="3">
        <v>3.9488239306715949</v>
      </c>
      <c r="C345" s="3">
        <v>2.6557073423110724E-2</v>
      </c>
      <c r="D345" s="3">
        <v>0.94428911184418252</v>
      </c>
      <c r="E3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" spans="1:5">
      <c r="A346">
        <v>1177497</v>
      </c>
      <c r="B346" s="3">
        <v>4.0212401019485533</v>
      </c>
      <c r="C346" s="3">
        <v>2.5282300017733378E-2</v>
      </c>
      <c r="D346" s="3">
        <v>0.94391871487604562</v>
      </c>
      <c r="E3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" spans="1:5">
      <c r="A347">
        <v>5720054</v>
      </c>
      <c r="B347" s="3">
        <v>3.0606132928678109</v>
      </c>
      <c r="C347" s="3">
        <v>3.5930841147072769E-2</v>
      </c>
      <c r="D347" s="3">
        <v>0.94350225058338655</v>
      </c>
      <c r="E3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" spans="1:5">
      <c r="A348">
        <v>8925763</v>
      </c>
      <c r="B348" s="3">
        <v>3.7933755076514979</v>
      </c>
      <c r="C348" s="3">
        <v>3.8940393051870636E-2</v>
      </c>
      <c r="D348" s="3">
        <v>0.94343748092957047</v>
      </c>
      <c r="E3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" spans="1:5">
      <c r="A349">
        <v>13664226</v>
      </c>
      <c r="B349" s="3">
        <v>1.5434632048532637</v>
      </c>
      <c r="C349" s="3">
        <v>4.0595956299651861E-2</v>
      </c>
      <c r="D349" s="3">
        <v>0.94299464106821895</v>
      </c>
      <c r="E3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" spans="1:5">
      <c r="A350">
        <v>9317567</v>
      </c>
      <c r="B350" s="3">
        <v>3.1221111610992716</v>
      </c>
      <c r="C350" s="3">
        <v>2.6719716431233238E-2</v>
      </c>
      <c r="D350" s="3">
        <v>0.94276656623537269</v>
      </c>
      <c r="E3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" spans="1:5">
      <c r="A351">
        <v>34992043</v>
      </c>
      <c r="B351" s="3">
        <v>2.4320546410201724</v>
      </c>
      <c r="C351" s="3">
        <v>3.7297654372514519E-2</v>
      </c>
      <c r="D351" s="3">
        <v>0.94270641842804836</v>
      </c>
      <c r="E3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" spans="1:5">
      <c r="A352">
        <v>4185135</v>
      </c>
      <c r="B352" s="3">
        <v>4.7645128733259856</v>
      </c>
      <c r="C352" s="3">
        <v>2.6805914836126557E-2</v>
      </c>
      <c r="D352" s="3">
        <v>0.94263036139668854</v>
      </c>
      <c r="E3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" spans="1:5">
      <c r="A353">
        <v>2165401</v>
      </c>
      <c r="B353" s="3">
        <v>3.0873994288669055</v>
      </c>
      <c r="C353" s="3">
        <v>2.2882605325819011E-2</v>
      </c>
      <c r="D353" s="3">
        <v>0.94189776931498381</v>
      </c>
      <c r="E3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" spans="1:5">
      <c r="A354">
        <v>22338025</v>
      </c>
      <c r="B354" s="3">
        <v>3.0899356686350345</v>
      </c>
      <c r="C354" s="3">
        <v>4.637555092250234E-2</v>
      </c>
      <c r="D354" s="3">
        <v>0.94156322238956214</v>
      </c>
      <c r="E3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" spans="1:5">
      <c r="A355">
        <v>3363720</v>
      </c>
      <c r="B355" s="3">
        <v>3.3173406573228217</v>
      </c>
      <c r="C355" s="3">
        <v>4.2397451477757531E-3</v>
      </c>
      <c r="D355" s="3">
        <v>0.94143894764135716</v>
      </c>
      <c r="E3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" spans="1:5">
      <c r="A356">
        <v>4445677</v>
      </c>
      <c r="B356" s="3">
        <v>3.6345758857106172</v>
      </c>
      <c r="C356" s="3">
        <v>4.4376246500238324E-2</v>
      </c>
      <c r="D356" s="3">
        <v>0.94133268412928317</v>
      </c>
      <c r="E3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" spans="1:5">
      <c r="A357">
        <v>63588</v>
      </c>
      <c r="B357" s="3">
        <v>3.7956494282204574</v>
      </c>
      <c r="C357" s="3">
        <v>4.7158131349957021E-2</v>
      </c>
      <c r="D357" s="3">
        <v>0.94123874198435331</v>
      </c>
      <c r="E3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" spans="1:5">
      <c r="A358">
        <v>8390853</v>
      </c>
      <c r="B358" s="3">
        <v>1.4435519740709721</v>
      </c>
      <c r="C358" s="3">
        <v>4.8264157932482427E-2</v>
      </c>
      <c r="D358" s="3">
        <v>0.94118416101373192</v>
      </c>
      <c r="E3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" spans="1:5">
      <c r="A359">
        <v>6166889</v>
      </c>
      <c r="B359" s="3">
        <v>4.4771295352367924</v>
      </c>
      <c r="C359" s="3">
        <v>2.0129824581208114E-2</v>
      </c>
      <c r="D359" s="3">
        <v>0.94114587613503253</v>
      </c>
      <c r="E3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" spans="1:5">
      <c r="A360">
        <v>20408723</v>
      </c>
      <c r="B360" s="3">
        <v>3.0525365559818245</v>
      </c>
      <c r="C360" s="3">
        <v>8.7609063906247068E-3</v>
      </c>
      <c r="D360" s="3">
        <v>0.94114456283827275</v>
      </c>
      <c r="E3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" spans="1:5">
      <c r="A361">
        <v>11753837</v>
      </c>
      <c r="B361" s="3">
        <v>3.1230687623313944</v>
      </c>
      <c r="C361" s="3">
        <v>1.7119521735412025E-2</v>
      </c>
      <c r="D361" s="3">
        <v>0.94106017658675245</v>
      </c>
      <c r="E3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" spans="1:5">
      <c r="A362">
        <v>19600872</v>
      </c>
      <c r="B362" s="3">
        <v>2.911908139261548</v>
      </c>
      <c r="C362" s="3">
        <v>3.3569650730228386E-3</v>
      </c>
      <c r="D362" s="3">
        <v>0.94103252184682662</v>
      </c>
      <c r="E3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" spans="1:5">
      <c r="A363">
        <v>2448006</v>
      </c>
      <c r="B363" s="3">
        <v>1.1074674956240482</v>
      </c>
      <c r="C363" s="3">
        <v>4.134677369231559E-2</v>
      </c>
      <c r="D363" s="3">
        <v>0.9410205309140568</v>
      </c>
      <c r="E3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" spans="1:5">
      <c r="A364">
        <v>20955075</v>
      </c>
      <c r="B364" s="3">
        <v>3.6402971238819903</v>
      </c>
      <c r="C364" s="3">
        <v>3.3099690079867183E-3</v>
      </c>
      <c r="D364" s="3">
        <v>0.94100072785338795</v>
      </c>
      <c r="E3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" spans="1:5">
      <c r="A365">
        <v>2270183</v>
      </c>
      <c r="B365" s="3">
        <v>1.8052518195145879</v>
      </c>
      <c r="C365" s="3">
        <v>4.0789270438120848E-2</v>
      </c>
      <c r="D365" s="3">
        <v>0.94086327784791179</v>
      </c>
      <c r="E3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" spans="1:5">
      <c r="A366">
        <v>24899760</v>
      </c>
      <c r="B366" s="3">
        <v>4.3260653428012645</v>
      </c>
      <c r="C366" s="3">
        <v>1.9064790603338461E-2</v>
      </c>
      <c r="D366" s="3">
        <v>0.94061968805964713</v>
      </c>
      <c r="E3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" spans="1:5">
      <c r="A367">
        <v>2462260</v>
      </c>
      <c r="B367" s="3">
        <v>3.2770395028818333</v>
      </c>
      <c r="C367" s="3">
        <v>1.1648603451532187E-2</v>
      </c>
      <c r="D367" s="3">
        <v>0.94059366208915374</v>
      </c>
      <c r="E3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" spans="1:5">
      <c r="A368">
        <v>22893493</v>
      </c>
      <c r="B368" s="3">
        <v>4.0286083605921323</v>
      </c>
      <c r="C368" s="3">
        <v>8.0597801270362486E-3</v>
      </c>
      <c r="D368" s="3">
        <v>0.94056794005801037</v>
      </c>
      <c r="E3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" spans="1:5">
      <c r="A369">
        <v>18174</v>
      </c>
      <c r="B369" s="3">
        <v>2.8129316907121851</v>
      </c>
      <c r="C369" s="3">
        <v>3.0692447624032993E-2</v>
      </c>
      <c r="D369" s="3">
        <v>0.94000401108907705</v>
      </c>
      <c r="E3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" spans="1:5">
      <c r="A370">
        <v>833926</v>
      </c>
      <c r="B370" s="3">
        <v>1.1576528003949189</v>
      </c>
      <c r="C370" s="3">
        <v>3.9814298729619585E-2</v>
      </c>
      <c r="D370" s="3">
        <v>0.93987584939160673</v>
      </c>
      <c r="E3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" spans="1:5">
      <c r="A371">
        <v>21020951</v>
      </c>
      <c r="B371" s="3">
        <v>2.3943249848478469</v>
      </c>
      <c r="C371" s="3">
        <v>3.4036347126087031E-2</v>
      </c>
      <c r="D371" s="3">
        <v>0.93961764388597013</v>
      </c>
      <c r="E3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" spans="1:5">
      <c r="A372">
        <v>6483295</v>
      </c>
      <c r="B372" s="3">
        <v>3.1745444172595079</v>
      </c>
      <c r="C372" s="3">
        <v>2.9794758264948765E-3</v>
      </c>
      <c r="D372" s="3">
        <v>0.93952208989447827</v>
      </c>
      <c r="E3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" spans="1:5">
      <c r="A373">
        <v>16419236</v>
      </c>
      <c r="B373" s="3">
        <v>2.71386629193012</v>
      </c>
      <c r="C373" s="3">
        <v>3.9076568296178123E-2</v>
      </c>
      <c r="D373" s="3">
        <v>0.93895149908438946</v>
      </c>
      <c r="E3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" spans="1:5">
      <c r="A374">
        <v>23386756</v>
      </c>
      <c r="B374" s="3">
        <v>1.5395255918000226</v>
      </c>
      <c r="C374" s="3">
        <v>2.228572273093667E-2</v>
      </c>
      <c r="D374" s="3">
        <v>0.9389135268864619</v>
      </c>
      <c r="E3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" spans="1:5">
      <c r="A375">
        <v>3595395</v>
      </c>
      <c r="B375" s="3">
        <v>1.1465623070402264</v>
      </c>
      <c r="C375" s="3">
        <v>1.6838066919437827E-2</v>
      </c>
      <c r="D375" s="3">
        <v>0.93884928591064976</v>
      </c>
      <c r="E3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" spans="1:5">
      <c r="A376">
        <v>918543</v>
      </c>
      <c r="B376" s="3">
        <v>3.5076235005413077</v>
      </c>
      <c r="C376" s="3">
        <v>2.6642146391048744E-2</v>
      </c>
      <c r="D376" s="3">
        <v>0.93875664897839384</v>
      </c>
      <c r="E3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" spans="1:5">
      <c r="A377">
        <v>9306716</v>
      </c>
      <c r="B377" s="3">
        <v>4.4689865899532606</v>
      </c>
      <c r="C377" s="3">
        <v>1.583319905306383E-2</v>
      </c>
      <c r="D377" s="3">
        <v>0.93853742878813762</v>
      </c>
      <c r="E3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" spans="1:5">
      <c r="A378">
        <v>30554435</v>
      </c>
      <c r="B378" s="3">
        <v>4.2857253176850891</v>
      </c>
      <c r="C378" s="3">
        <v>3.540429315333532E-2</v>
      </c>
      <c r="D378" s="3">
        <v>0.93817534016200421</v>
      </c>
      <c r="E3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" spans="1:5">
      <c r="A379">
        <v>14747290</v>
      </c>
      <c r="B379" s="3">
        <v>2.261370101540972</v>
      </c>
      <c r="C379" s="3">
        <v>8.3534400293735767E-3</v>
      </c>
      <c r="D379" s="3">
        <v>0.93816322932599605</v>
      </c>
      <c r="E3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" spans="1:5">
      <c r="A380">
        <v>6369087</v>
      </c>
      <c r="B380" s="3">
        <v>2.3516986110030587</v>
      </c>
      <c r="C380" s="3">
        <v>4.6492712864289076E-2</v>
      </c>
      <c r="D380" s="3">
        <v>0.938141797511022</v>
      </c>
      <c r="E3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" spans="1:5">
      <c r="A381">
        <v>2362862</v>
      </c>
      <c r="B381" s="3">
        <v>1.9796004747367397</v>
      </c>
      <c r="C381" s="3">
        <v>1.6569638855583029E-2</v>
      </c>
      <c r="D381" s="3">
        <v>0.93795993129938626</v>
      </c>
      <c r="E3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" spans="1:5">
      <c r="A382">
        <v>1746209</v>
      </c>
      <c r="B382" s="3">
        <v>3.7581325928175464</v>
      </c>
      <c r="C382" s="3">
        <v>3.0127518555065513E-2</v>
      </c>
      <c r="D382" s="3">
        <v>0.93759952734929952</v>
      </c>
      <c r="E3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" spans="1:5">
      <c r="A383">
        <v>10396710</v>
      </c>
      <c r="B383" s="3">
        <v>4.1976259124960826</v>
      </c>
      <c r="C383" s="3">
        <v>1.2855346892683694E-2</v>
      </c>
      <c r="D383" s="3">
        <v>0.93732522934302076</v>
      </c>
      <c r="E3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" spans="1:5">
      <c r="A384">
        <v>9471525</v>
      </c>
      <c r="B384" s="3">
        <v>1.5950675691970293</v>
      </c>
      <c r="C384" s="3">
        <v>7.7448828580801658E-3</v>
      </c>
      <c r="D384" s="3">
        <v>0.93722006881227715</v>
      </c>
      <c r="E3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" spans="1:5">
      <c r="A385">
        <v>6726808</v>
      </c>
      <c r="B385" s="3">
        <v>4.1401094237021416</v>
      </c>
      <c r="C385" s="3">
        <v>1.4394395539593381E-2</v>
      </c>
      <c r="D385" s="3">
        <v>0.93704584024872772</v>
      </c>
      <c r="E3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" spans="1:5">
      <c r="A386">
        <v>33582013</v>
      </c>
      <c r="B386" s="3">
        <v>3.4284984411728829</v>
      </c>
      <c r="C386" s="3">
        <v>9.2767757930040835E-3</v>
      </c>
      <c r="D386" s="3">
        <v>0.93703402335197572</v>
      </c>
      <c r="E3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" spans="1:5">
      <c r="A387">
        <v>293130</v>
      </c>
      <c r="B387" s="3">
        <v>1.088040492172031</v>
      </c>
      <c r="C387" s="3">
        <v>2.945093069616549E-2</v>
      </c>
      <c r="D387" s="3">
        <v>0.9368437756187773</v>
      </c>
      <c r="E3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" spans="1:5">
      <c r="A388">
        <v>35108277</v>
      </c>
      <c r="B388" s="3">
        <v>3.6828242654654746</v>
      </c>
      <c r="C388" s="3">
        <v>1.405381987333581E-2</v>
      </c>
      <c r="D388" s="3">
        <v>0.93662630620838105</v>
      </c>
      <c r="E3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" spans="1:5">
      <c r="A389">
        <v>8389213</v>
      </c>
      <c r="B389" s="3">
        <v>3.4608409736411412</v>
      </c>
      <c r="C389" s="3">
        <v>1.656005161261535E-2</v>
      </c>
      <c r="D389" s="3">
        <v>0.93642697371212003</v>
      </c>
      <c r="E3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" spans="1:5">
      <c r="A390">
        <v>9917136</v>
      </c>
      <c r="B390" s="3">
        <v>1.4201345784066484</v>
      </c>
      <c r="C390" s="3">
        <v>1.4235860621738317E-3</v>
      </c>
      <c r="D390" s="3">
        <v>0.93630632054078067</v>
      </c>
      <c r="E3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" spans="1:5">
      <c r="A391">
        <v>7458733</v>
      </c>
      <c r="B391" s="3">
        <v>1.4851963671369526</v>
      </c>
      <c r="C391" s="3">
        <v>3.1842199982742979E-2</v>
      </c>
      <c r="D391" s="3">
        <v>0.93615087101954597</v>
      </c>
      <c r="E3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" spans="1:5">
      <c r="A392">
        <v>14733148</v>
      </c>
      <c r="B392" s="3">
        <v>2.7001340941790222</v>
      </c>
      <c r="C392" s="3">
        <v>4.3661509522389952E-2</v>
      </c>
      <c r="D392" s="3">
        <v>0.93587559808739063</v>
      </c>
      <c r="E3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" spans="1:5">
      <c r="A393">
        <v>11371357</v>
      </c>
      <c r="B393" s="3">
        <v>3.5561938447650392</v>
      </c>
      <c r="C393" s="3">
        <v>1.8632733138678071E-2</v>
      </c>
      <c r="D393" s="3">
        <v>0.93582889745813735</v>
      </c>
      <c r="E3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" spans="1:5">
      <c r="A394">
        <v>22992909</v>
      </c>
      <c r="B394" s="3">
        <v>4.9287792418185763</v>
      </c>
      <c r="C394" s="3">
        <v>2.0494615362176605E-2</v>
      </c>
      <c r="D394" s="3">
        <v>0.93549174341019847</v>
      </c>
      <c r="E3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" spans="1:5">
      <c r="A395">
        <v>22262958</v>
      </c>
      <c r="B395" s="3">
        <v>1.0066771694560934</v>
      </c>
      <c r="C395" s="3">
        <v>1.2806824240052634E-2</v>
      </c>
      <c r="D395" s="3">
        <v>0.93540478038951913</v>
      </c>
      <c r="E3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" spans="1:5">
      <c r="A396">
        <v>1468247</v>
      </c>
      <c r="B396" s="3">
        <v>1.2454803524783018</v>
      </c>
      <c r="C396" s="3">
        <v>2.9020578926105264E-2</v>
      </c>
      <c r="D396" s="3">
        <v>0.93532559863544529</v>
      </c>
      <c r="E3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" spans="1:5">
      <c r="A397">
        <v>10665748</v>
      </c>
      <c r="B397" s="3">
        <v>4.1079575295930209</v>
      </c>
      <c r="C397" s="3">
        <v>2.1001775387463947E-2</v>
      </c>
      <c r="D397" s="3">
        <v>0.93519115757068905</v>
      </c>
      <c r="E3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" spans="1:5">
      <c r="A398">
        <v>1580799</v>
      </c>
      <c r="B398" s="3">
        <v>1.7264061629835923</v>
      </c>
      <c r="C398" s="3">
        <v>4.0144074587965982E-3</v>
      </c>
      <c r="D398" s="3">
        <v>0.93516816124670199</v>
      </c>
      <c r="E3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" spans="1:5">
      <c r="A399">
        <v>8092818</v>
      </c>
      <c r="B399" s="3">
        <v>4.2025923447674032</v>
      </c>
      <c r="C399" s="3">
        <v>2.7290358862252808E-2</v>
      </c>
      <c r="D399" s="3">
        <v>0.93500270060956892</v>
      </c>
      <c r="E3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" spans="1:5">
      <c r="A400">
        <v>620288</v>
      </c>
      <c r="B400" s="3">
        <v>1.3443649828943847</v>
      </c>
      <c r="C400" s="3">
        <v>1.0300526690781698E-2</v>
      </c>
      <c r="D400" s="3">
        <v>0.93483321269886921</v>
      </c>
      <c r="E4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" spans="1:5">
      <c r="A401">
        <v>1273385</v>
      </c>
      <c r="B401" s="3">
        <v>1.8136548214424368</v>
      </c>
      <c r="C401" s="3">
        <v>1.7199055051493169E-2</v>
      </c>
      <c r="D401" s="3">
        <v>0.93482510216161785</v>
      </c>
      <c r="E4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" spans="1:5">
      <c r="A402">
        <v>13343955</v>
      </c>
      <c r="B402" s="3">
        <v>3.2414908790067267</v>
      </c>
      <c r="C402" s="3">
        <v>4.7150775122074218E-2</v>
      </c>
      <c r="D402" s="3">
        <v>0.93470409060586823</v>
      </c>
      <c r="E4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" spans="1:5">
      <c r="A403">
        <v>4940167</v>
      </c>
      <c r="B403" s="3">
        <v>4.7279239577713454</v>
      </c>
      <c r="C403" s="3">
        <v>8.1341862660915653E-3</v>
      </c>
      <c r="D403" s="3">
        <v>0.93443209793025128</v>
      </c>
      <c r="E4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" spans="1:5">
      <c r="A404">
        <v>946323</v>
      </c>
      <c r="B404" s="3">
        <v>3.3334072756850039</v>
      </c>
      <c r="C404" s="3">
        <v>2.2266933358620167E-2</v>
      </c>
      <c r="D404" s="3">
        <v>0.93415391751817889</v>
      </c>
      <c r="E4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" spans="1:5">
      <c r="A405">
        <v>9490594</v>
      </c>
      <c r="B405" s="3">
        <v>3.0385071882077379</v>
      </c>
      <c r="C405" s="3">
        <v>2.7151349549783616E-2</v>
      </c>
      <c r="D405" s="3">
        <v>0.93410094939751442</v>
      </c>
      <c r="E4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" spans="1:5">
      <c r="A406">
        <v>12461367</v>
      </c>
      <c r="B406" s="3">
        <v>2.8469007124414873</v>
      </c>
      <c r="C406" s="3">
        <v>1.4300197791111064E-2</v>
      </c>
      <c r="D406" s="3">
        <v>0.93398702528006716</v>
      </c>
      <c r="E4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" spans="1:5">
      <c r="A407">
        <v>14163479</v>
      </c>
      <c r="B407" s="3">
        <v>4.2281928983052222</v>
      </c>
      <c r="C407" s="3">
        <v>5.2229434739196395E-3</v>
      </c>
      <c r="D407" s="3">
        <v>0.93385331322370779</v>
      </c>
      <c r="E4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" spans="1:5">
      <c r="A408">
        <v>1599319</v>
      </c>
      <c r="B408" s="3">
        <v>2.4753428502880297</v>
      </c>
      <c r="C408" s="3">
        <v>1.4791969083292202E-2</v>
      </c>
      <c r="D408" s="3">
        <v>0.93339837521290403</v>
      </c>
      <c r="E4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" spans="1:5">
      <c r="A409">
        <v>281229</v>
      </c>
      <c r="B409" s="3">
        <v>2.5104960849856508</v>
      </c>
      <c r="C409" s="3">
        <v>1.9135987366639247E-2</v>
      </c>
      <c r="D409" s="3">
        <v>0.93330911868307431</v>
      </c>
      <c r="E4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" spans="1:5">
      <c r="A410">
        <v>6003040</v>
      </c>
      <c r="B410" s="3">
        <v>3.7629771933505154</v>
      </c>
      <c r="C410" s="3">
        <v>1.0740022021205215E-2</v>
      </c>
      <c r="D410" s="3">
        <v>0.93295218751232956</v>
      </c>
      <c r="E4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" spans="1:5">
      <c r="A411">
        <v>27103894</v>
      </c>
      <c r="B411" s="3">
        <v>2.9849413829686067</v>
      </c>
      <c r="C411" s="3">
        <v>2.7065639589324505E-2</v>
      </c>
      <c r="D411" s="3">
        <v>0.93287081677416994</v>
      </c>
      <c r="E4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" spans="1:5">
      <c r="A412">
        <v>320284</v>
      </c>
      <c r="B412" s="3">
        <v>4.471365685336254</v>
      </c>
      <c r="C412" s="3">
        <v>2.2155771800284798E-2</v>
      </c>
      <c r="D412" s="3">
        <v>0.93281105069101877</v>
      </c>
      <c r="E4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" spans="1:5">
      <c r="A413">
        <v>24982697</v>
      </c>
      <c r="B413" s="3">
        <v>3.8589239908668542</v>
      </c>
      <c r="C413" s="3">
        <v>4.9708682551163702E-2</v>
      </c>
      <c r="D413" s="3">
        <v>0.93236780027482347</v>
      </c>
      <c r="E4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" spans="1:5">
      <c r="A414">
        <v>7251483</v>
      </c>
      <c r="B414" s="3">
        <v>3.4042993071195125</v>
      </c>
      <c r="C414" s="3">
        <v>9.8904797636343803E-3</v>
      </c>
      <c r="D414" s="3">
        <v>0.93229470790251101</v>
      </c>
      <c r="E4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" spans="1:5">
      <c r="A415">
        <v>3674378</v>
      </c>
      <c r="B415" s="3">
        <v>2.9486594394293331</v>
      </c>
      <c r="C415" s="3">
        <v>3.8942996673024907E-2</v>
      </c>
      <c r="D415" s="3">
        <v>0.9320071266636335</v>
      </c>
      <c r="E4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" spans="1:5">
      <c r="A416">
        <v>1415489</v>
      </c>
      <c r="B416" s="3">
        <v>1.8485031125587028</v>
      </c>
      <c r="C416" s="3">
        <v>1.3085460755873629E-2</v>
      </c>
      <c r="D416" s="3">
        <v>0.93182954436461352</v>
      </c>
      <c r="E4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" spans="1:5">
      <c r="A417">
        <v>810266</v>
      </c>
      <c r="B417" s="3">
        <v>1.5029445819904401</v>
      </c>
      <c r="C417" s="3">
        <v>4.3228765470789098E-2</v>
      </c>
      <c r="D417" s="3">
        <v>0.93180073062106261</v>
      </c>
      <c r="E4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" spans="1:5">
      <c r="A418">
        <v>24711354</v>
      </c>
      <c r="B418" s="3">
        <v>1.1363172232182044</v>
      </c>
      <c r="C418" s="3">
        <v>1.4840468552877007E-2</v>
      </c>
      <c r="D418" s="3">
        <v>0.93175825040569149</v>
      </c>
      <c r="E4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" spans="1:5">
      <c r="A419">
        <v>1525761</v>
      </c>
      <c r="B419" s="3">
        <v>3.1263789512498801</v>
      </c>
      <c r="C419" s="3">
        <v>1.2566451577627692E-2</v>
      </c>
      <c r="D419" s="3">
        <v>0.9316510268725563</v>
      </c>
      <c r="E4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" spans="1:5">
      <c r="A420">
        <v>3327668</v>
      </c>
      <c r="B420" s="3">
        <v>2.2182794012327363</v>
      </c>
      <c r="C420" s="3">
        <v>1.8656189869278691E-2</v>
      </c>
      <c r="D420" s="3">
        <v>0.93165076125404211</v>
      </c>
      <c r="E4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" spans="1:5">
      <c r="A421">
        <v>7236564</v>
      </c>
      <c r="B421" s="3">
        <v>4.4776523924577187</v>
      </c>
      <c r="C421" s="3">
        <v>2.5751215824175002E-3</v>
      </c>
      <c r="D421" s="3">
        <v>0.93130397848243052</v>
      </c>
      <c r="E4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" spans="1:5">
      <c r="A422">
        <v>2994135</v>
      </c>
      <c r="B422" s="3">
        <v>3.5930914068552342</v>
      </c>
      <c r="C422" s="3">
        <v>4.2258907183725464E-2</v>
      </c>
      <c r="D422" s="3">
        <v>0.93107078141177702</v>
      </c>
      <c r="E4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" spans="1:5">
      <c r="A423">
        <v>436599</v>
      </c>
      <c r="B423" s="3">
        <v>3.3371333559023904</v>
      </c>
      <c r="C423" s="3">
        <v>5.69628760536306E-4</v>
      </c>
      <c r="D423" s="3">
        <v>0.93105229579906612</v>
      </c>
      <c r="E4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" spans="1:5">
      <c r="A424">
        <v>18570567</v>
      </c>
      <c r="B424" s="3">
        <v>1.989141114142376</v>
      </c>
      <c r="C424" s="3">
        <v>3.1434787269377318E-2</v>
      </c>
      <c r="D424" s="3">
        <v>0.93090923240149359</v>
      </c>
      <c r="E4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" spans="1:5">
      <c r="A425">
        <v>3922258</v>
      </c>
      <c r="B425" s="3">
        <v>4.1806333317886821</v>
      </c>
      <c r="C425" s="3">
        <v>3.5914895746882863E-2</v>
      </c>
      <c r="D425" s="3">
        <v>0.93085773613733691</v>
      </c>
      <c r="E4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" spans="1:5">
      <c r="A426">
        <v>21759005</v>
      </c>
      <c r="B426" s="3">
        <v>1.4663704725063691</v>
      </c>
      <c r="C426" s="3">
        <v>4.4131550507424712E-2</v>
      </c>
      <c r="D426" s="3">
        <v>0.93070012895409804</v>
      </c>
      <c r="E4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" spans="1:5">
      <c r="A427">
        <v>4509849</v>
      </c>
      <c r="B427" s="3">
        <v>3.4873441186759235</v>
      </c>
      <c r="C427" s="3">
        <v>6.6930702109765823E-3</v>
      </c>
      <c r="D427" s="3">
        <v>0.93059424205227748</v>
      </c>
      <c r="E4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" spans="1:5">
      <c r="A428">
        <v>20670026</v>
      </c>
      <c r="B428" s="3">
        <v>2.2343571035576866</v>
      </c>
      <c r="C428" s="3">
        <v>4.4311569192796718E-2</v>
      </c>
      <c r="D428" s="3">
        <v>0.9304322686543931</v>
      </c>
      <c r="E4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" spans="1:5">
      <c r="A429">
        <v>931790</v>
      </c>
      <c r="B429" s="3">
        <v>3.7616965981950852</v>
      </c>
      <c r="C429" s="3">
        <v>2.6636497150458072E-2</v>
      </c>
      <c r="D429" s="3">
        <v>0.93021066352657278</v>
      </c>
      <c r="E4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" spans="1:5">
      <c r="A430">
        <v>824689</v>
      </c>
      <c r="B430" s="3">
        <v>2.696872352163326</v>
      </c>
      <c r="C430" s="3">
        <v>8.5064374196671903E-3</v>
      </c>
      <c r="D430" s="3">
        <v>0.93016408327124467</v>
      </c>
      <c r="E4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" spans="1:5">
      <c r="A431">
        <v>16114134</v>
      </c>
      <c r="B431" s="3">
        <v>3.7184537909592601</v>
      </c>
      <c r="C431" s="3">
        <v>1.0263769915566929E-2</v>
      </c>
      <c r="D431" s="3">
        <v>0.92980761808670365</v>
      </c>
      <c r="E4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" spans="1:5">
      <c r="A432">
        <v>10450922</v>
      </c>
      <c r="B432" s="3">
        <v>1.8577950100238563</v>
      </c>
      <c r="C432" s="3">
        <v>3.6056432783189506E-2</v>
      </c>
      <c r="D432" s="3">
        <v>0.92977705126792787</v>
      </c>
      <c r="E4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" spans="1:5">
      <c r="A433">
        <v>9791461</v>
      </c>
      <c r="B433" s="3">
        <v>3.5991875433096236</v>
      </c>
      <c r="C433" s="3">
        <v>7.5326008837531995E-3</v>
      </c>
      <c r="D433" s="3">
        <v>0.9294340295222876</v>
      </c>
      <c r="E4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" spans="1:5">
      <c r="A434">
        <v>22764554</v>
      </c>
      <c r="B434" s="3">
        <v>2.8597429721480223</v>
      </c>
      <c r="C434" s="3">
        <v>4.1645779806772365E-2</v>
      </c>
      <c r="D434" s="3">
        <v>0.92939913059372858</v>
      </c>
      <c r="E4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" spans="1:5">
      <c r="A435">
        <v>15430260</v>
      </c>
      <c r="B435" s="3">
        <v>1.2695765225183497</v>
      </c>
      <c r="C435" s="3">
        <v>3.5721789549368652E-2</v>
      </c>
      <c r="D435" s="3">
        <v>0.92885080367267159</v>
      </c>
      <c r="E4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" spans="1:5">
      <c r="A436">
        <v>35375</v>
      </c>
      <c r="B436" s="3">
        <v>1.1919773842684727</v>
      </c>
      <c r="C436" s="3">
        <v>3.0122801222162477E-2</v>
      </c>
      <c r="D436" s="3">
        <v>0.92855900681958836</v>
      </c>
      <c r="E4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" spans="1:5">
      <c r="A437">
        <v>19860559</v>
      </c>
      <c r="B437" s="3">
        <v>2.1834670273160928</v>
      </c>
      <c r="C437" s="3">
        <v>3.937993111719932E-2</v>
      </c>
      <c r="D437" s="3">
        <v>0.92823098686066952</v>
      </c>
      <c r="E4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" spans="1:5">
      <c r="A438">
        <v>22984252</v>
      </c>
      <c r="B438" s="3">
        <v>4.7686802770610672</v>
      </c>
      <c r="C438" s="3">
        <v>1.0820310261798317E-2</v>
      </c>
      <c r="D438" s="3">
        <v>0.92818934978033207</v>
      </c>
      <c r="E4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" spans="1:5">
      <c r="A439">
        <v>2129777</v>
      </c>
      <c r="B439" s="3">
        <v>4.2618579672561818</v>
      </c>
      <c r="C439" s="3">
        <v>1.4915786211759192E-2</v>
      </c>
      <c r="D439" s="3">
        <v>0.92799609839102881</v>
      </c>
      <c r="E4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" spans="1:5">
      <c r="A440">
        <v>8118080</v>
      </c>
      <c r="B440" s="3">
        <v>3.4741640679051007</v>
      </c>
      <c r="C440" s="3">
        <v>4.7787476680528587E-2</v>
      </c>
      <c r="D440" s="3">
        <v>0.92798473632796674</v>
      </c>
      <c r="E4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" spans="1:5">
      <c r="A441">
        <v>3597177</v>
      </c>
      <c r="B441" s="3">
        <v>4.682939111345009</v>
      </c>
      <c r="C441" s="3">
        <v>4.3570978509400615E-2</v>
      </c>
      <c r="D441" s="3">
        <v>0.92795548406293216</v>
      </c>
      <c r="E4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" spans="1:5">
      <c r="A442">
        <v>16254543</v>
      </c>
      <c r="B442" s="3">
        <v>1.1416248362437837</v>
      </c>
      <c r="C442" s="3">
        <v>1.1281723638393677E-2</v>
      </c>
      <c r="D442" s="3">
        <v>0.92789241857695215</v>
      </c>
      <c r="E4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" spans="1:5">
      <c r="A443">
        <v>7182180</v>
      </c>
      <c r="B443" s="3">
        <v>3.8509547558618293</v>
      </c>
      <c r="C443" s="3">
        <v>2.7297433418414042E-2</v>
      </c>
      <c r="D443" s="3">
        <v>0.92788206271649276</v>
      </c>
      <c r="E4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" spans="1:5">
      <c r="A444">
        <v>29518961</v>
      </c>
      <c r="B444" s="3">
        <v>3.9449446245818307</v>
      </c>
      <c r="C444" s="3">
        <v>3.5957488438750768E-2</v>
      </c>
      <c r="D444" s="3">
        <v>0.92781085071468405</v>
      </c>
      <c r="E4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" spans="1:5">
      <c r="A445">
        <v>454756</v>
      </c>
      <c r="B445" s="3">
        <v>3.5883529462756023</v>
      </c>
      <c r="C445" s="3">
        <v>2.3908149689583338E-2</v>
      </c>
      <c r="D445" s="3">
        <v>0.92766928933587756</v>
      </c>
      <c r="E4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" spans="1:5">
      <c r="A446">
        <v>552453</v>
      </c>
      <c r="B446" s="3">
        <v>2.4769199703718208</v>
      </c>
      <c r="C446" s="3">
        <v>1.2725652972798873E-2</v>
      </c>
      <c r="D446" s="3">
        <v>0.92753748692395377</v>
      </c>
      <c r="E4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" spans="1:5">
      <c r="A447">
        <v>24403405</v>
      </c>
      <c r="B447" s="3">
        <v>1.4368054172852132</v>
      </c>
      <c r="C447" s="3">
        <v>1.8625816908996656E-2</v>
      </c>
      <c r="D447" s="3">
        <v>0.92721523272141271</v>
      </c>
      <c r="E4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" spans="1:5">
      <c r="A448">
        <v>3655542</v>
      </c>
      <c r="B448" s="3">
        <v>3.652582148919636</v>
      </c>
      <c r="C448" s="3">
        <v>1.7046599715052242E-2</v>
      </c>
      <c r="D448" s="3">
        <v>0.92693035818439151</v>
      </c>
      <c r="E4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" spans="1:5">
      <c r="A449">
        <v>23355801</v>
      </c>
      <c r="B449" s="3">
        <v>4.3218545057853737</v>
      </c>
      <c r="C449" s="3">
        <v>2.9911419277527565E-2</v>
      </c>
      <c r="D449" s="3">
        <v>0.92687326263042846</v>
      </c>
      <c r="E4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" spans="1:5">
      <c r="A450">
        <v>12541502</v>
      </c>
      <c r="B450" s="3">
        <v>2.7561222885398728</v>
      </c>
      <c r="C450" s="3">
        <v>2.730430425047721E-2</v>
      </c>
      <c r="D450" s="3">
        <v>0.9267215610972277</v>
      </c>
      <c r="E4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" spans="1:5">
      <c r="A451">
        <v>17739111</v>
      </c>
      <c r="B451" s="3">
        <v>4.3147087527715318</v>
      </c>
      <c r="C451" s="3">
        <v>3.3111490821224221E-2</v>
      </c>
      <c r="D451" s="3">
        <v>0.92663931871946414</v>
      </c>
      <c r="E4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" spans="1:5">
      <c r="A452">
        <v>10859726</v>
      </c>
      <c r="B452" s="3">
        <v>4.1852300018186783</v>
      </c>
      <c r="C452" s="3">
        <v>5.1871121313682659E-3</v>
      </c>
      <c r="D452" s="3">
        <v>0.92651408446697336</v>
      </c>
      <c r="E4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" spans="1:5">
      <c r="A453">
        <v>310670</v>
      </c>
      <c r="B453" s="3">
        <v>4.9589051720226767</v>
      </c>
      <c r="C453" s="3">
        <v>9.2046493085605474E-3</v>
      </c>
      <c r="D453" s="3">
        <v>0.92624589950140179</v>
      </c>
      <c r="E453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54" spans="1:5">
      <c r="A454">
        <v>4783987</v>
      </c>
      <c r="B454" s="3">
        <v>4.9589051720226767</v>
      </c>
      <c r="C454" s="3">
        <v>9.2046493085605474E-3</v>
      </c>
      <c r="D454" s="3">
        <v>0.92624589950140179</v>
      </c>
      <c r="E454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55" spans="1:5">
      <c r="A455">
        <v>727585</v>
      </c>
      <c r="B455" s="3">
        <v>3.5737180211187689</v>
      </c>
      <c r="C455" s="3">
        <v>1.0090734023675741E-2</v>
      </c>
      <c r="D455" s="3">
        <v>0.92603269883169914</v>
      </c>
      <c r="E4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" spans="1:5">
      <c r="A456">
        <v>13644183</v>
      </c>
      <c r="B456" s="3">
        <v>1.4096327399862671</v>
      </c>
      <c r="C456" s="3">
        <v>3.125864198852241E-3</v>
      </c>
      <c r="D456" s="3">
        <v>0.92569574431182788</v>
      </c>
      <c r="E4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" spans="1:5">
      <c r="A457">
        <v>1308282</v>
      </c>
      <c r="B457" s="3">
        <v>3.6393228057865405</v>
      </c>
      <c r="C457" s="3">
        <v>3.4691928620078062E-2</v>
      </c>
      <c r="D457" s="3">
        <v>0.92554717067272563</v>
      </c>
      <c r="E4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" spans="1:5">
      <c r="A458">
        <v>25001808</v>
      </c>
      <c r="B458" s="3">
        <v>4.9201682008113101</v>
      </c>
      <c r="C458" s="3">
        <v>1.4709244452078829E-2</v>
      </c>
      <c r="D458" s="3">
        <v>0.92544480443580834</v>
      </c>
      <c r="E4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" spans="1:5">
      <c r="A459">
        <v>1366194</v>
      </c>
      <c r="B459" s="3">
        <v>1.8665870936312241</v>
      </c>
      <c r="C459" s="3">
        <v>1.0524798061942665E-2</v>
      </c>
      <c r="D459" s="3">
        <v>0.92542775310838032</v>
      </c>
      <c r="E4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" spans="1:5">
      <c r="A460">
        <v>2755668</v>
      </c>
      <c r="B460" s="3">
        <v>2.7375274769743392</v>
      </c>
      <c r="C460" s="3">
        <v>2.2236654634149645E-3</v>
      </c>
      <c r="D460" s="3">
        <v>0.92526572923796235</v>
      </c>
      <c r="E4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" spans="1:5">
      <c r="A461">
        <v>295128</v>
      </c>
      <c r="B461" s="3">
        <v>4.9314120980012266</v>
      </c>
      <c r="C461" s="3">
        <v>3.9213192511766302E-3</v>
      </c>
      <c r="D461" s="3">
        <v>0.92476922591331712</v>
      </c>
      <c r="E461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62" spans="1:5">
      <c r="A462">
        <v>1587234</v>
      </c>
      <c r="B462" s="3">
        <v>4.9314120980012266</v>
      </c>
      <c r="C462" s="3">
        <v>3.9213192511766302E-3</v>
      </c>
      <c r="D462" s="3">
        <v>0.92476922591331712</v>
      </c>
      <c r="E462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63" spans="1:5">
      <c r="A463">
        <v>10014288</v>
      </c>
      <c r="B463" s="3">
        <v>2.4370752118906003</v>
      </c>
      <c r="C463" s="3">
        <v>1.4096531137376668E-2</v>
      </c>
      <c r="D463" s="3">
        <v>0.92474831618971043</v>
      </c>
      <c r="E4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" spans="1:5">
      <c r="A464">
        <v>8278521</v>
      </c>
      <c r="B464" s="3">
        <v>1.3538751239172284</v>
      </c>
      <c r="C464" s="3">
        <v>1.1914066495575205E-2</v>
      </c>
      <c r="D464" s="3">
        <v>0.9244777333673988</v>
      </c>
      <c r="E4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" spans="1:5">
      <c r="A465">
        <v>20318406</v>
      </c>
      <c r="B465" s="3">
        <v>4.7208633796109378</v>
      </c>
      <c r="C465" s="3">
        <v>3.0954664842729008E-2</v>
      </c>
      <c r="D465" s="3">
        <v>0.92436607220336942</v>
      </c>
      <c r="E4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" spans="1:5">
      <c r="A466">
        <v>8503180</v>
      </c>
      <c r="B466" s="3">
        <v>3.8459371689663264</v>
      </c>
      <c r="C466" s="3">
        <v>4.1595121785744905E-2</v>
      </c>
      <c r="D466" s="3">
        <v>0.92430734280888172</v>
      </c>
      <c r="E4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" spans="1:5">
      <c r="A467">
        <v>8457613</v>
      </c>
      <c r="B467" s="3">
        <v>1.7681027475996154</v>
      </c>
      <c r="C467" s="3">
        <v>2.7012632108238201E-2</v>
      </c>
      <c r="D467" s="3">
        <v>0.92405219189153343</v>
      </c>
      <c r="E4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" spans="1:5">
      <c r="A468">
        <v>3858150</v>
      </c>
      <c r="B468" s="3">
        <v>3.798371373491535</v>
      </c>
      <c r="C468" s="3">
        <v>3.1513827696732132E-2</v>
      </c>
      <c r="D468" s="3">
        <v>0.92381403876070078</v>
      </c>
      <c r="E4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" spans="1:5">
      <c r="A469">
        <v>17953139</v>
      </c>
      <c r="B469" s="3">
        <v>2.7285501885406873</v>
      </c>
      <c r="C469" s="3">
        <v>3.4870952124442488E-2</v>
      </c>
      <c r="D469" s="3">
        <v>0.92369438362566936</v>
      </c>
      <c r="E4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" spans="1:5">
      <c r="A470">
        <v>2466294</v>
      </c>
      <c r="B470" s="3">
        <v>3.6797203031881214</v>
      </c>
      <c r="C470" s="3">
        <v>1.6667514735886957E-2</v>
      </c>
      <c r="D470" s="3">
        <v>0.92366181994348873</v>
      </c>
      <c r="E4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" spans="1:5">
      <c r="A471">
        <v>7714918</v>
      </c>
      <c r="B471" s="3">
        <v>2.6965281731483426</v>
      </c>
      <c r="C471" s="3">
        <v>2.9718132710872126E-2</v>
      </c>
      <c r="D471" s="3">
        <v>0.92330796850130792</v>
      </c>
      <c r="E4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" spans="1:5">
      <c r="A472">
        <v>18726889</v>
      </c>
      <c r="B472" s="3">
        <v>2.4295957255587415</v>
      </c>
      <c r="C472" s="3">
        <v>1.5233682524358916E-2</v>
      </c>
      <c r="D472" s="3">
        <v>0.92308430988555734</v>
      </c>
      <c r="E4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" spans="1:5">
      <c r="A473">
        <v>24821875</v>
      </c>
      <c r="B473" s="3">
        <v>1.9378892172631104</v>
      </c>
      <c r="C473" s="3">
        <v>2.621871273440711E-2</v>
      </c>
      <c r="D473" s="3">
        <v>0.92253616521765536</v>
      </c>
      <c r="E4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" spans="1:5">
      <c r="A474">
        <v>567972</v>
      </c>
      <c r="B474" s="3">
        <v>3.9754366030509405</v>
      </c>
      <c r="C474" s="3">
        <v>4.3353959910239194E-2</v>
      </c>
      <c r="D474" s="3">
        <v>0.92242792878632951</v>
      </c>
      <c r="E4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" spans="1:5">
      <c r="A475">
        <v>28429835</v>
      </c>
      <c r="B475" s="3">
        <v>4.2846412152735276</v>
      </c>
      <c r="C475" s="3">
        <v>2.9141357667965408E-2</v>
      </c>
      <c r="D475" s="3">
        <v>0.92133541413417919</v>
      </c>
      <c r="E4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" spans="1:5">
      <c r="A476">
        <v>1873589</v>
      </c>
      <c r="B476" s="3">
        <v>2.0415978641067394</v>
      </c>
      <c r="C476" s="3">
        <v>4.3864817854452592E-2</v>
      </c>
      <c r="D476" s="3">
        <v>0.92126194193181787</v>
      </c>
      <c r="E4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" spans="1:5">
      <c r="A477">
        <v>12221</v>
      </c>
      <c r="B477" s="3">
        <v>4.8859680765059608</v>
      </c>
      <c r="C477" s="3">
        <v>2.4227226926781201E-3</v>
      </c>
      <c r="D477" s="3">
        <v>0.92125616528670484</v>
      </c>
      <c r="E477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78" spans="1:5">
      <c r="A478">
        <v>129352</v>
      </c>
      <c r="B478" s="3">
        <v>4.8859680765059608</v>
      </c>
      <c r="C478" s="3">
        <v>2.4227226926781201E-3</v>
      </c>
      <c r="D478" s="3">
        <v>0.92125616528670484</v>
      </c>
      <c r="E478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79" spans="1:5">
      <c r="A479">
        <v>9486005</v>
      </c>
      <c r="B479" s="3">
        <v>1.1620003203896827</v>
      </c>
      <c r="C479" s="3">
        <v>1.0092233026999943E-2</v>
      </c>
      <c r="D479" s="3">
        <v>0.9211193923827744</v>
      </c>
      <c r="E4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" spans="1:5">
      <c r="A480">
        <v>6313448</v>
      </c>
      <c r="B480" s="3">
        <v>4.6469583131435792</v>
      </c>
      <c r="C480" s="3">
        <v>4.9271426471898014E-2</v>
      </c>
      <c r="D480" s="3">
        <v>0.92103938511821914</v>
      </c>
      <c r="E4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" spans="1:5">
      <c r="A481">
        <v>1935605</v>
      </c>
      <c r="B481" s="3">
        <v>1.0713409961996145</v>
      </c>
      <c r="C481" s="3">
        <v>4.8263090678754707E-2</v>
      </c>
      <c r="D481" s="3">
        <v>0.92101911991272456</v>
      </c>
      <c r="E4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" spans="1:5">
      <c r="A482">
        <v>921500</v>
      </c>
      <c r="B482" s="3">
        <v>3.8613912597205</v>
      </c>
      <c r="C482" s="3">
        <v>2.8436966570045005E-2</v>
      </c>
      <c r="D482" s="3">
        <v>0.92073486542802041</v>
      </c>
      <c r="E4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" spans="1:5">
      <c r="A483">
        <v>11163727</v>
      </c>
      <c r="B483" s="3">
        <v>4.2129306637345945</v>
      </c>
      <c r="C483" s="3">
        <v>4.9423830745842889E-2</v>
      </c>
      <c r="D483" s="3">
        <v>0.92045948505794273</v>
      </c>
      <c r="E4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" spans="1:5">
      <c r="A484">
        <v>32992675</v>
      </c>
      <c r="B484" s="3">
        <v>3.3100755610430954</v>
      </c>
      <c r="C484" s="3">
        <v>1.8265170397396568E-2</v>
      </c>
      <c r="D484" s="3">
        <v>0.92018262900303582</v>
      </c>
      <c r="E4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" spans="1:5">
      <c r="A485">
        <v>7341851</v>
      </c>
      <c r="B485" s="3">
        <v>2.1055499945384284</v>
      </c>
      <c r="C485" s="3">
        <v>2.0877982496299408E-2</v>
      </c>
      <c r="D485" s="3">
        <v>0.92006563883882153</v>
      </c>
      <c r="E4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" spans="1:5">
      <c r="A486">
        <v>25773982</v>
      </c>
      <c r="B486" s="3">
        <v>2.9797632332008148</v>
      </c>
      <c r="C486" s="3">
        <v>4.7424619112597767E-3</v>
      </c>
      <c r="D486" s="3">
        <v>0.91993332470060685</v>
      </c>
      <c r="E4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" spans="1:5">
      <c r="A487">
        <v>1120027</v>
      </c>
      <c r="B487" s="3">
        <v>3.9273459872468202</v>
      </c>
      <c r="C487" s="3">
        <v>4.7891886619962132E-2</v>
      </c>
      <c r="D487" s="3">
        <v>0.91967573297296856</v>
      </c>
      <c r="E4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" spans="1:5">
      <c r="A488">
        <v>15638520</v>
      </c>
      <c r="B488" s="3">
        <v>4.4563822925591356</v>
      </c>
      <c r="C488" s="3">
        <v>9.659160952381958E-3</v>
      </c>
      <c r="D488" s="3">
        <v>0.91957603419781109</v>
      </c>
      <c r="E4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" spans="1:5">
      <c r="A489">
        <v>1481172</v>
      </c>
      <c r="B489" s="3">
        <v>4.3046279857772429</v>
      </c>
      <c r="C489" s="3">
        <v>4.1590335192750625E-3</v>
      </c>
      <c r="D489" s="3">
        <v>0.91951319103965512</v>
      </c>
      <c r="E4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" spans="1:5">
      <c r="A490">
        <v>1359519</v>
      </c>
      <c r="B490" s="3">
        <v>1.5193049039235955</v>
      </c>
      <c r="C490" s="3">
        <v>1.4515809364135502E-2</v>
      </c>
      <c r="D490" s="3">
        <v>0.91944574363578158</v>
      </c>
      <c r="E4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" spans="1:5">
      <c r="A491">
        <v>4267089</v>
      </c>
      <c r="B491" s="3">
        <v>2.486581621729993</v>
      </c>
      <c r="C491" s="3">
        <v>2.9968485862765182E-2</v>
      </c>
      <c r="D491" s="3">
        <v>0.91929531941055065</v>
      </c>
      <c r="E4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" spans="1:5">
      <c r="A492">
        <v>8636732</v>
      </c>
      <c r="B492" s="3">
        <v>4.647948414402622</v>
      </c>
      <c r="C492" s="3">
        <v>1.2451278990945253E-2</v>
      </c>
      <c r="D492" s="3">
        <v>0.91911378781904962</v>
      </c>
      <c r="E4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" spans="1:5">
      <c r="A493">
        <v>369015</v>
      </c>
      <c r="B493" s="3">
        <v>4.8121131672484188</v>
      </c>
      <c r="C493" s="3">
        <v>8.8555068361432787E-3</v>
      </c>
      <c r="D493" s="3">
        <v>0.91889562241792455</v>
      </c>
      <c r="E493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94" spans="1:5">
      <c r="A494">
        <v>6676776</v>
      </c>
      <c r="B494" s="3">
        <v>4.8121131672484188</v>
      </c>
      <c r="C494" s="3">
        <v>8.8555068361432787E-3</v>
      </c>
      <c r="D494" s="3">
        <v>0.91889562241792455</v>
      </c>
      <c r="E494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95" spans="1:5">
      <c r="A495">
        <v>33817646</v>
      </c>
      <c r="B495" s="3">
        <v>1.2704516393065286</v>
      </c>
      <c r="C495" s="3">
        <v>1.4991720656292774E-2</v>
      </c>
      <c r="D495" s="3">
        <v>0.91864931075393275</v>
      </c>
      <c r="E4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" spans="1:5">
      <c r="A496">
        <v>19143974</v>
      </c>
      <c r="B496" s="3">
        <v>2.2241603162079673</v>
      </c>
      <c r="C496" s="3">
        <v>1.7937749209510811E-2</v>
      </c>
      <c r="D496" s="3">
        <v>0.91852850442752354</v>
      </c>
      <c r="E4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" spans="1:5">
      <c r="A497">
        <v>860636</v>
      </c>
      <c r="B497" s="3">
        <v>4.9877590738805919</v>
      </c>
      <c r="C497" s="3">
        <v>7.6331995339748776E-3</v>
      </c>
      <c r="D497" s="3">
        <v>0.91839005223635917</v>
      </c>
      <c r="E497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98" spans="1:5">
      <c r="A498">
        <v>17157906</v>
      </c>
      <c r="B498" s="3">
        <v>4.9877590738805919</v>
      </c>
      <c r="C498" s="3">
        <v>7.6331995339748776E-3</v>
      </c>
      <c r="D498" s="3">
        <v>0.91839005223635917</v>
      </c>
      <c r="E498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499" spans="1:5">
      <c r="A499">
        <v>5341060</v>
      </c>
      <c r="B499" s="3">
        <v>1.7898632614329917</v>
      </c>
      <c r="C499" s="3">
        <v>9.8213028866680763E-3</v>
      </c>
      <c r="D499" s="3">
        <v>0.91828423856415575</v>
      </c>
      <c r="E4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" spans="1:5">
      <c r="A500">
        <v>6028102</v>
      </c>
      <c r="B500" s="3">
        <v>2.6304474001390972</v>
      </c>
      <c r="C500" s="3">
        <v>1.6068484301548076E-2</v>
      </c>
      <c r="D500" s="3">
        <v>0.91764194860801163</v>
      </c>
      <c r="E5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" spans="1:5">
      <c r="A501">
        <v>15355526</v>
      </c>
      <c r="B501" s="3">
        <v>1.1039547486175132</v>
      </c>
      <c r="C501" s="3">
        <v>4.1926660733783151E-4</v>
      </c>
      <c r="D501" s="3">
        <v>0.91749328653067075</v>
      </c>
      <c r="E5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" spans="1:5">
      <c r="A502">
        <v>21090508</v>
      </c>
      <c r="B502" s="3">
        <v>4.8250011661767704</v>
      </c>
      <c r="C502" s="3">
        <v>2.2998117523843634E-2</v>
      </c>
      <c r="D502" s="3">
        <v>0.91743822266904096</v>
      </c>
      <c r="E5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" spans="1:5">
      <c r="A503">
        <v>21127377</v>
      </c>
      <c r="B503" s="3">
        <v>1.4858488272756363</v>
      </c>
      <c r="C503" s="3">
        <v>2.2336702076112627E-2</v>
      </c>
      <c r="D503" s="3">
        <v>0.9173818858355407</v>
      </c>
      <c r="E5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" spans="1:5">
      <c r="A504">
        <v>10503302</v>
      </c>
      <c r="B504" s="3">
        <v>3.7072899329378686</v>
      </c>
      <c r="C504" s="3">
        <v>4.7643170385183564E-2</v>
      </c>
      <c r="D504" s="3">
        <v>0.91726685225960047</v>
      </c>
      <c r="E5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" spans="1:5">
      <c r="A505">
        <v>5479559</v>
      </c>
      <c r="B505" s="3">
        <v>1.6958056413385432</v>
      </c>
      <c r="C505" s="3">
        <v>4.915875102530598E-2</v>
      </c>
      <c r="D505" s="3">
        <v>0.91725891905656243</v>
      </c>
      <c r="E5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" spans="1:5">
      <c r="A506">
        <v>30836013</v>
      </c>
      <c r="B506" s="3">
        <v>1.9200223233143316</v>
      </c>
      <c r="C506" s="3">
        <v>4.8620215936839087E-2</v>
      </c>
      <c r="D506" s="3">
        <v>0.91723670302399452</v>
      </c>
      <c r="E5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" spans="1:5">
      <c r="A507">
        <v>42273</v>
      </c>
      <c r="B507" s="3">
        <v>1.7694411106712757</v>
      </c>
      <c r="C507" s="3">
        <v>2.8058049372054042E-2</v>
      </c>
      <c r="D507" s="3">
        <v>0.91693370253290007</v>
      </c>
      <c r="E5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" spans="1:5">
      <c r="A508">
        <v>94669</v>
      </c>
      <c r="B508" s="3">
        <v>1.1418513192189415</v>
      </c>
      <c r="C508" s="3">
        <v>4.9726346496115542E-2</v>
      </c>
      <c r="D508" s="3">
        <v>0.91679238707670196</v>
      </c>
      <c r="E5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" spans="1:5">
      <c r="A509">
        <v>2965915</v>
      </c>
      <c r="B509" s="3">
        <v>3.2821296198286642</v>
      </c>
      <c r="C509" s="3">
        <v>4.8579215544852838E-2</v>
      </c>
      <c r="D509" s="3">
        <v>0.91678571358674343</v>
      </c>
      <c r="E5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" spans="1:5">
      <c r="A510">
        <v>464506</v>
      </c>
      <c r="B510" s="3">
        <v>1.0441248508134535</v>
      </c>
      <c r="C510" s="3">
        <v>4.7093194262359889E-2</v>
      </c>
      <c r="D510" s="3">
        <v>0.91671908962017123</v>
      </c>
      <c r="E5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" spans="1:5">
      <c r="A511">
        <v>1449904</v>
      </c>
      <c r="B511" s="3">
        <v>1.9473045859349862</v>
      </c>
      <c r="C511" s="3">
        <v>6.8683297748015574E-3</v>
      </c>
      <c r="D511" s="3">
        <v>0.91666815766183951</v>
      </c>
      <c r="E5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" spans="1:5">
      <c r="A512">
        <v>5214644</v>
      </c>
      <c r="B512" s="3">
        <v>1.871328679559062</v>
      </c>
      <c r="C512" s="3">
        <v>4.7760663793972501E-2</v>
      </c>
      <c r="D512" s="3">
        <v>0.91628235594343876</v>
      </c>
      <c r="E5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" spans="1:5">
      <c r="A513">
        <v>21336880</v>
      </c>
      <c r="B513" s="3">
        <v>4.6028011393606931</v>
      </c>
      <c r="C513" s="3">
        <v>2.583497608937213E-2</v>
      </c>
      <c r="D513" s="3">
        <v>0.9161414962984894</v>
      </c>
      <c r="E5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" spans="1:5">
      <c r="A514">
        <v>4198853</v>
      </c>
      <c r="B514" s="3">
        <v>1.8696431256558803</v>
      </c>
      <c r="C514" s="3">
        <v>4.788775728826368E-2</v>
      </c>
      <c r="D514" s="3">
        <v>0.9152417886689207</v>
      </c>
      <c r="E5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" spans="1:5">
      <c r="A515">
        <v>173938</v>
      </c>
      <c r="B515" s="3">
        <v>2.4274127786527582</v>
      </c>
      <c r="C515" s="3">
        <v>3.3663723614271758E-2</v>
      </c>
      <c r="D515" s="3">
        <v>0.91501243050631176</v>
      </c>
      <c r="E5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" spans="1:5">
      <c r="A516">
        <v>5719998</v>
      </c>
      <c r="B516" s="3">
        <v>2.824479210848347</v>
      </c>
      <c r="C516" s="3">
        <v>1.5802690176422385E-2</v>
      </c>
      <c r="D516" s="3">
        <v>0.91495742744984487</v>
      </c>
      <c r="E5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" spans="1:5">
      <c r="A517">
        <v>2533026</v>
      </c>
      <c r="B517" s="3">
        <v>2.7215132978860126</v>
      </c>
      <c r="C517" s="3">
        <v>2.7451375307868137E-2</v>
      </c>
      <c r="D517" s="3">
        <v>0.91491998458875945</v>
      </c>
      <c r="E5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" spans="1:5">
      <c r="A518">
        <v>873273</v>
      </c>
      <c r="B518" s="3">
        <v>4.8592153409450134</v>
      </c>
      <c r="C518" s="3">
        <v>1.8250077189582992E-3</v>
      </c>
      <c r="D518" s="3">
        <v>0.91479628779608868</v>
      </c>
      <c r="E518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519" spans="1:5">
      <c r="A519">
        <v>13811875</v>
      </c>
      <c r="B519" s="3">
        <v>4.8592153409450134</v>
      </c>
      <c r="C519" s="3">
        <v>1.8250077189582992E-3</v>
      </c>
      <c r="D519" s="3">
        <v>0.91479628779608868</v>
      </c>
      <c r="E519" t="str">
        <f>IF(AND(Super_host[[#This Row],[Valoraciones promedio]]&gt;=4.8,Super_host[[#This Row],[índice de cancelación]]&lt;0.01,Super_host[[#This Row],[Índice de respuesta]]&gt;=0.9),"SUPERHOST","Host")</f>
        <v>SUPERHOST</v>
      </c>
    </row>
    <row r="520" spans="1:5">
      <c r="A520">
        <v>1191142</v>
      </c>
      <c r="B520" s="3">
        <v>4.5353432274940921</v>
      </c>
      <c r="C520" s="3">
        <v>4.6724325328560599E-2</v>
      </c>
      <c r="D520" s="3">
        <v>0.9147270935895665</v>
      </c>
      <c r="E5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" spans="1:5">
      <c r="A521">
        <v>21105084</v>
      </c>
      <c r="B521" s="3">
        <v>2.0924631517977446</v>
      </c>
      <c r="C521" s="3">
        <v>4.2935136916654529E-2</v>
      </c>
      <c r="D521" s="3">
        <v>0.91442436711956832</v>
      </c>
      <c r="E5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" spans="1:5">
      <c r="A522">
        <v>1445298</v>
      </c>
      <c r="B522" s="3">
        <v>4.0517525264951999</v>
      </c>
      <c r="C522" s="3">
        <v>3.0407863078508068E-2</v>
      </c>
      <c r="D522" s="3">
        <v>0.91430224623085621</v>
      </c>
      <c r="E5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" spans="1:5">
      <c r="A523">
        <v>4623093</v>
      </c>
      <c r="B523" s="3">
        <v>4.9286413924797179</v>
      </c>
      <c r="C523" s="3">
        <v>3.9017302474853438E-2</v>
      </c>
      <c r="D523" s="3">
        <v>0.91419919830963658</v>
      </c>
      <c r="E5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" spans="1:5">
      <c r="A524">
        <v>933378</v>
      </c>
      <c r="B524" s="3">
        <v>4.9179772073471568</v>
      </c>
      <c r="C524" s="3">
        <v>1.3694230816113991E-2</v>
      </c>
      <c r="D524" s="3">
        <v>0.91411698333501035</v>
      </c>
      <c r="E5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" spans="1:5">
      <c r="A525">
        <v>4505274</v>
      </c>
      <c r="B525" s="3">
        <v>4.6668011180175171</v>
      </c>
      <c r="C525" s="3">
        <v>4.1235853701936248E-2</v>
      </c>
      <c r="D525" s="3">
        <v>0.91364493033531602</v>
      </c>
      <c r="E5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" spans="1:5">
      <c r="A526">
        <v>6030235</v>
      </c>
      <c r="B526" s="3">
        <v>2.829759995638216</v>
      </c>
      <c r="C526" s="3">
        <v>3.0857471350737423E-2</v>
      </c>
      <c r="D526" s="3">
        <v>0.91352781668249128</v>
      </c>
      <c r="E5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" spans="1:5">
      <c r="A527">
        <v>2368753</v>
      </c>
      <c r="B527" s="3">
        <v>3.8725383697454974</v>
      </c>
      <c r="C527" s="3">
        <v>3.0939768940292801E-2</v>
      </c>
      <c r="D527" s="3">
        <v>0.91345045190642571</v>
      </c>
      <c r="E5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" spans="1:5">
      <c r="A528">
        <v>10411359</v>
      </c>
      <c r="B528" s="3">
        <v>2.7743696511826061</v>
      </c>
      <c r="C528" s="3">
        <v>3.7329024913291767E-3</v>
      </c>
      <c r="D528" s="3">
        <v>0.91340836888714361</v>
      </c>
      <c r="E5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" spans="1:5">
      <c r="A529">
        <v>1771148</v>
      </c>
      <c r="B529" s="3">
        <v>1.8742519003911635</v>
      </c>
      <c r="C529" s="3">
        <v>2.0926203013454721E-2</v>
      </c>
      <c r="D529" s="3">
        <v>0.91335756250784472</v>
      </c>
      <c r="E5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" spans="1:5">
      <c r="A530">
        <v>2100968</v>
      </c>
      <c r="B530" s="3">
        <v>4.5140601878724897</v>
      </c>
      <c r="C530" s="3">
        <v>7.5800141587062612E-3</v>
      </c>
      <c r="D530" s="3">
        <v>0.91330923523447349</v>
      </c>
      <c r="E5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" spans="1:5">
      <c r="A531">
        <v>31182668</v>
      </c>
      <c r="B531" s="3">
        <v>1.2736927592733656</v>
      </c>
      <c r="C531" s="3">
        <v>1.4306742103343234E-2</v>
      </c>
      <c r="D531" s="3">
        <v>0.91300643200971521</v>
      </c>
      <c r="E5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" spans="1:5">
      <c r="A532">
        <v>18609156</v>
      </c>
      <c r="B532" s="3">
        <v>1.6054058726176961</v>
      </c>
      <c r="C532" s="3">
        <v>3.1075869290086284E-2</v>
      </c>
      <c r="D532" s="3">
        <v>0.91297878465350935</v>
      </c>
      <c r="E5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" spans="1:5">
      <c r="A533">
        <v>24468833</v>
      </c>
      <c r="B533" s="3">
        <v>2.9155444244043158</v>
      </c>
      <c r="C533" s="3">
        <v>4.7920983868969813E-2</v>
      </c>
      <c r="D533" s="3">
        <v>0.91269152088478489</v>
      </c>
      <c r="E5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" spans="1:5">
      <c r="A534">
        <v>12090062</v>
      </c>
      <c r="B534" s="3">
        <v>2.4040645797590274</v>
      </c>
      <c r="C534" s="3">
        <v>2.9963670369648424E-3</v>
      </c>
      <c r="D534" s="3">
        <v>0.91233701646297505</v>
      </c>
      <c r="E5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" spans="1:5">
      <c r="A535">
        <v>8838164</v>
      </c>
      <c r="B535" s="3">
        <v>4.2478757454726601</v>
      </c>
      <c r="C535" s="3">
        <v>4.6347735952206376E-3</v>
      </c>
      <c r="D535" s="3">
        <v>0.91206928307566337</v>
      </c>
      <c r="E5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" spans="1:5">
      <c r="A536">
        <v>15141764</v>
      </c>
      <c r="B536" s="3">
        <v>2.0619096480496655</v>
      </c>
      <c r="C536" s="3">
        <v>2.7962738520925789E-3</v>
      </c>
      <c r="D536" s="3">
        <v>0.91169579975543213</v>
      </c>
      <c r="E5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" spans="1:5">
      <c r="A537">
        <v>10603767</v>
      </c>
      <c r="B537" s="3">
        <v>1.3735121578294902</v>
      </c>
      <c r="C537" s="3">
        <v>2.1658640221243697E-2</v>
      </c>
      <c r="D537" s="3">
        <v>0.91160317133777358</v>
      </c>
      <c r="E5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" spans="1:5">
      <c r="A538">
        <v>24555605</v>
      </c>
      <c r="B538" s="3">
        <v>2.6636152561962265</v>
      </c>
      <c r="C538" s="3">
        <v>3.6108148476350889E-2</v>
      </c>
      <c r="D538" s="3">
        <v>0.91157701249551404</v>
      </c>
      <c r="E5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" spans="1:5">
      <c r="A539">
        <v>510577</v>
      </c>
      <c r="B539" s="3">
        <v>1.5369643985421089</v>
      </c>
      <c r="C539" s="3">
        <v>3.8053049236211945E-3</v>
      </c>
      <c r="D539" s="3">
        <v>0.91133190728103031</v>
      </c>
      <c r="E5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" spans="1:5">
      <c r="A540">
        <v>17241205</v>
      </c>
      <c r="B540" s="3">
        <v>2.5319046525957933</v>
      </c>
      <c r="C540" s="3">
        <v>3.2388995668605383E-2</v>
      </c>
      <c r="D540" s="3">
        <v>0.91126443144143432</v>
      </c>
      <c r="E5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" spans="1:5">
      <c r="A541">
        <v>1013131</v>
      </c>
      <c r="B541" s="3">
        <v>2.1648676103416791</v>
      </c>
      <c r="C541" s="3">
        <v>3.0987406547554996E-2</v>
      </c>
      <c r="D541" s="3">
        <v>0.91121841852685825</v>
      </c>
      <c r="E5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" spans="1:5">
      <c r="A542">
        <v>20084270</v>
      </c>
      <c r="B542" s="3">
        <v>2.4100003830768051</v>
      </c>
      <c r="C542" s="3">
        <v>2.8436623280696533E-2</v>
      </c>
      <c r="D542" s="3">
        <v>0.91058119870289134</v>
      </c>
      <c r="E5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" spans="1:5">
      <c r="A543">
        <v>1348494</v>
      </c>
      <c r="B543" s="3">
        <v>3.0490373160759132</v>
      </c>
      <c r="C543" s="3">
        <v>3.7840615831041237E-2</v>
      </c>
      <c r="D543" s="3">
        <v>0.91052360233774821</v>
      </c>
      <c r="E5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" spans="1:5">
      <c r="A544">
        <v>2459648</v>
      </c>
      <c r="B544" s="3">
        <v>3.7883376616973639</v>
      </c>
      <c r="C544" s="3">
        <v>3.1157968671029414E-2</v>
      </c>
      <c r="D544" s="3">
        <v>0.91031356076541148</v>
      </c>
      <c r="E5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" spans="1:5">
      <c r="A545">
        <v>6396561</v>
      </c>
      <c r="B545" s="3">
        <v>1.1118935658222382</v>
      </c>
      <c r="C545" s="3">
        <v>3.8607848372925746E-2</v>
      </c>
      <c r="D545" s="3">
        <v>0.91023857093895999</v>
      </c>
      <c r="E5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" spans="1:5">
      <c r="A546">
        <v>25747773</v>
      </c>
      <c r="B546" s="3">
        <v>1.2508019117542628</v>
      </c>
      <c r="C546" s="3">
        <v>9.844085750783339E-3</v>
      </c>
      <c r="D546" s="3">
        <v>0.91013829792748202</v>
      </c>
      <c r="E5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" spans="1:5">
      <c r="A547">
        <v>21079341</v>
      </c>
      <c r="B547" s="3">
        <v>2.000226220439274</v>
      </c>
      <c r="C547" s="3">
        <v>2.2430644448447435E-2</v>
      </c>
      <c r="D547" s="3">
        <v>0.91003813697755254</v>
      </c>
      <c r="E5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" spans="1:5">
      <c r="A548">
        <v>3473330</v>
      </c>
      <c r="B548" s="3">
        <v>3.8460457479919228</v>
      </c>
      <c r="C548" s="3">
        <v>1.7538357023130054E-2</v>
      </c>
      <c r="D548" s="3">
        <v>0.91001257991219653</v>
      </c>
      <c r="E5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" spans="1:5">
      <c r="A549">
        <v>912541</v>
      </c>
      <c r="B549" s="3">
        <v>4.5314439170453991</v>
      </c>
      <c r="C549" s="3">
        <v>2.7307492717557363E-2</v>
      </c>
      <c r="D549" s="3">
        <v>0.90993559753654363</v>
      </c>
      <c r="E5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" spans="1:5">
      <c r="A550">
        <v>16427090</v>
      </c>
      <c r="B550" s="3">
        <v>3.0426569057058299</v>
      </c>
      <c r="C550" s="3">
        <v>3.1779373765045214E-2</v>
      </c>
      <c r="D550" s="3">
        <v>0.90942862328171648</v>
      </c>
      <c r="E5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" spans="1:5">
      <c r="A551">
        <v>350702</v>
      </c>
      <c r="B551" s="3">
        <v>1.6010105077620587</v>
      </c>
      <c r="C551" s="3">
        <v>1.318074899819306E-2</v>
      </c>
      <c r="D551" s="3">
        <v>0.90941671838695248</v>
      </c>
      <c r="E5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" spans="1:5">
      <c r="A552">
        <v>30475154</v>
      </c>
      <c r="B552" s="3">
        <v>4.7009673337024918</v>
      </c>
      <c r="C552" s="3">
        <v>2.5892976501357301E-2</v>
      </c>
      <c r="D552" s="3">
        <v>0.90915094998475998</v>
      </c>
      <c r="E5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" spans="1:5">
      <c r="A553">
        <v>1631807</v>
      </c>
      <c r="B553" s="3">
        <v>2.9322318483065222</v>
      </c>
      <c r="C553" s="3">
        <v>3.7919927328352823E-2</v>
      </c>
      <c r="D553" s="3">
        <v>0.90909983421162877</v>
      </c>
      <c r="E5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" spans="1:5">
      <c r="A554">
        <v>34740215</v>
      </c>
      <c r="B554" s="3">
        <v>3.5344871857216988</v>
      </c>
      <c r="C554" s="3">
        <v>1.5908553356263216E-2</v>
      </c>
      <c r="D554" s="3">
        <v>0.90903507311185561</v>
      </c>
      <c r="E5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" spans="1:5">
      <c r="A555">
        <v>3696460</v>
      </c>
      <c r="B555" s="3">
        <v>3.1594092495035158</v>
      </c>
      <c r="C555" s="3">
        <v>8.6549812887278862E-3</v>
      </c>
      <c r="D555" s="3">
        <v>0.90885975497304017</v>
      </c>
      <c r="E5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" spans="1:5">
      <c r="A556">
        <v>13920011</v>
      </c>
      <c r="B556" s="3">
        <v>3.6396997300710008</v>
      </c>
      <c r="C556" s="3">
        <v>4.8229102575299054E-2</v>
      </c>
      <c r="D556" s="3">
        <v>0.90837338542407264</v>
      </c>
      <c r="E5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" spans="1:5">
      <c r="A557">
        <v>323517</v>
      </c>
      <c r="B557" s="3">
        <v>2.6665736904428035</v>
      </c>
      <c r="C557" s="3">
        <v>1.5388738772117244E-2</v>
      </c>
      <c r="D557" s="3">
        <v>0.90837206248404467</v>
      </c>
      <c r="E5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" spans="1:5">
      <c r="A558">
        <v>1370474</v>
      </c>
      <c r="B558" s="3">
        <v>4.3203191087276842</v>
      </c>
      <c r="C558" s="3">
        <v>4.3853195548207297E-2</v>
      </c>
      <c r="D558" s="3">
        <v>0.90834132950874735</v>
      </c>
      <c r="E5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" spans="1:5">
      <c r="A559">
        <v>5872286</v>
      </c>
      <c r="B559" s="3">
        <v>3.4649096470890632</v>
      </c>
      <c r="C559" s="3">
        <v>4.3098725815484427E-2</v>
      </c>
      <c r="D559" s="3">
        <v>0.90789392094844201</v>
      </c>
      <c r="E5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" spans="1:5">
      <c r="A560">
        <v>5140244</v>
      </c>
      <c r="B560" s="3">
        <v>3.947651289180492</v>
      </c>
      <c r="C560" s="3">
        <v>3.7186548303218207E-2</v>
      </c>
      <c r="D560" s="3">
        <v>0.90784321459376216</v>
      </c>
      <c r="E5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" spans="1:5">
      <c r="A561">
        <v>10510181</v>
      </c>
      <c r="B561" s="3">
        <v>1.1547987728942237</v>
      </c>
      <c r="C561" s="3">
        <v>1.1456004644808844E-2</v>
      </c>
      <c r="D561" s="3">
        <v>0.90748498985660953</v>
      </c>
      <c r="E5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" spans="1:5">
      <c r="A562">
        <v>7203997</v>
      </c>
      <c r="B562" s="3">
        <v>1.964149302298539</v>
      </c>
      <c r="C562" s="3">
        <v>4.1008818762808881E-2</v>
      </c>
      <c r="D562" s="3">
        <v>0.9074762913510116</v>
      </c>
      <c r="E5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" spans="1:5">
      <c r="A563">
        <v>4130492</v>
      </c>
      <c r="B563" s="3">
        <v>4.2904630879690515</v>
      </c>
      <c r="C563" s="3">
        <v>2.6328186001304921E-2</v>
      </c>
      <c r="D563" s="3">
        <v>0.90744915869335629</v>
      </c>
      <c r="E5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" spans="1:5">
      <c r="A564">
        <v>264659</v>
      </c>
      <c r="B564" s="3">
        <v>1.2516734091652295</v>
      </c>
      <c r="C564" s="3">
        <v>7.5981127538931326E-3</v>
      </c>
      <c r="D564" s="3">
        <v>0.90678542886741065</v>
      </c>
      <c r="E5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" spans="1:5">
      <c r="A565">
        <v>5772472</v>
      </c>
      <c r="B565" s="3">
        <v>2.9902967758832943</v>
      </c>
      <c r="C565" s="3">
        <v>8.4752344532790241E-5</v>
      </c>
      <c r="D565" s="3">
        <v>0.9066535865372416</v>
      </c>
      <c r="E5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" spans="1:5">
      <c r="A566">
        <v>4461145</v>
      </c>
      <c r="B566" s="3">
        <v>4.0334166430131209</v>
      </c>
      <c r="C566" s="3">
        <v>1.1997453698422068E-2</v>
      </c>
      <c r="D566" s="3">
        <v>0.90619894938987056</v>
      </c>
      <c r="E5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" spans="1:5">
      <c r="A567">
        <v>7463662</v>
      </c>
      <c r="B567" s="3">
        <v>4.4968877846233015</v>
      </c>
      <c r="C567" s="3">
        <v>1.1317698117271614E-2</v>
      </c>
      <c r="D567" s="3">
        <v>0.90612571915145346</v>
      </c>
      <c r="E5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" spans="1:5">
      <c r="A568">
        <v>557329</v>
      </c>
      <c r="B568" s="3">
        <v>4.7946743855247318</v>
      </c>
      <c r="C568" s="3">
        <v>6.6839700618621213E-3</v>
      </c>
      <c r="D568" s="3">
        <v>0.90606200446305618</v>
      </c>
      <c r="E5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" spans="1:5">
      <c r="A569">
        <v>7788268</v>
      </c>
      <c r="B569" s="3">
        <v>1.9897259113597245</v>
      </c>
      <c r="C569" s="3">
        <v>2.5196700076464441E-2</v>
      </c>
      <c r="D569" s="3">
        <v>0.90581597903607314</v>
      </c>
      <c r="E5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" spans="1:5">
      <c r="A570">
        <v>841179</v>
      </c>
      <c r="B570" s="3">
        <v>2.7246664862898373</v>
      </c>
      <c r="C570" s="3">
        <v>2.9280599190808523E-2</v>
      </c>
      <c r="D570" s="3">
        <v>0.90575695581093607</v>
      </c>
      <c r="E5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" spans="1:5">
      <c r="A571">
        <v>6707311</v>
      </c>
      <c r="B571" s="3">
        <v>1.7578861480350421</v>
      </c>
      <c r="C571" s="3">
        <v>4.1478092924838172E-3</v>
      </c>
      <c r="D571" s="3">
        <v>0.9056739791114079</v>
      </c>
      <c r="E5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" spans="1:5">
      <c r="A572">
        <v>17544112</v>
      </c>
      <c r="B572" s="3">
        <v>4.0110991959983258</v>
      </c>
      <c r="C572" s="3">
        <v>1.9742229897290277E-2</v>
      </c>
      <c r="D572" s="3">
        <v>0.90555942289716884</v>
      </c>
      <c r="E5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" spans="1:5">
      <c r="A573">
        <v>8112941</v>
      </c>
      <c r="B573" s="3">
        <v>1.9975867022940093</v>
      </c>
      <c r="C573" s="3">
        <v>2.4908527756764109E-2</v>
      </c>
      <c r="D573" s="3">
        <v>0.90549071793750169</v>
      </c>
      <c r="E5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" spans="1:5">
      <c r="A574">
        <v>6599585</v>
      </c>
      <c r="B574" s="3">
        <v>3.1041434928788996</v>
      </c>
      <c r="C574" s="3">
        <v>3.0140374627594297E-2</v>
      </c>
      <c r="D574" s="3">
        <v>0.90529153112521021</v>
      </c>
      <c r="E5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" spans="1:5">
      <c r="A575">
        <v>2973437</v>
      </c>
      <c r="B575" s="3">
        <v>1.6819518568097105</v>
      </c>
      <c r="C575" s="3">
        <v>3.9705886837780521E-2</v>
      </c>
      <c r="D575" s="3">
        <v>0.90524926338268341</v>
      </c>
      <c r="E5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" spans="1:5">
      <c r="A576">
        <v>12060709</v>
      </c>
      <c r="B576" s="3">
        <v>1.9760730783711988</v>
      </c>
      <c r="C576" s="3">
        <v>6.806079139880134E-3</v>
      </c>
      <c r="D576" s="3">
        <v>0.90508545156312925</v>
      </c>
      <c r="E5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" spans="1:5">
      <c r="A577">
        <v>4036685</v>
      </c>
      <c r="B577" s="3">
        <v>3.6606671987886163</v>
      </c>
      <c r="C577" s="3">
        <v>4.8643085893835897E-2</v>
      </c>
      <c r="D577" s="3">
        <v>0.90490139856831298</v>
      </c>
      <c r="E5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" spans="1:5">
      <c r="A578">
        <v>17891224</v>
      </c>
      <c r="B578" s="3">
        <v>2.7488253869060078</v>
      </c>
      <c r="C578" s="3">
        <v>1.1799452252922005E-2</v>
      </c>
      <c r="D578" s="3">
        <v>0.90482014364112873</v>
      </c>
      <c r="E5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" spans="1:5">
      <c r="A579">
        <v>430188</v>
      </c>
      <c r="B579" s="3">
        <v>2.0873101546387178</v>
      </c>
      <c r="C579" s="3">
        <v>2.3604995439828382E-2</v>
      </c>
      <c r="D579" s="3">
        <v>0.90409930593145604</v>
      </c>
      <c r="E5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" spans="1:5">
      <c r="A580">
        <v>11708118</v>
      </c>
      <c r="B580" s="3">
        <v>2.4197385180298965</v>
      </c>
      <c r="C580" s="3">
        <v>1.0926762507585336E-2</v>
      </c>
      <c r="D580" s="3">
        <v>0.90406042855978164</v>
      </c>
      <c r="E5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" spans="1:5">
      <c r="A581">
        <v>29739883</v>
      </c>
      <c r="B581" s="3">
        <v>3.7039230805869634</v>
      </c>
      <c r="C581" s="3">
        <v>1.5106170289822514E-2</v>
      </c>
      <c r="D581" s="3">
        <v>0.90392672005196228</v>
      </c>
      <c r="E5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" spans="1:5">
      <c r="A582">
        <v>16566615</v>
      </c>
      <c r="B582" s="3">
        <v>4.2884585330143175</v>
      </c>
      <c r="C582" s="3">
        <v>8.0001855085552413E-3</v>
      </c>
      <c r="D582" s="3">
        <v>0.90347202621685341</v>
      </c>
      <c r="E5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" spans="1:5">
      <c r="A583">
        <v>27054429</v>
      </c>
      <c r="B583" s="3">
        <v>4.6347605151933919</v>
      </c>
      <c r="C583" s="3">
        <v>4.6733915354534535E-2</v>
      </c>
      <c r="D583" s="3">
        <v>0.90334924306484099</v>
      </c>
      <c r="E5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" spans="1:5">
      <c r="A584">
        <v>11249746</v>
      </c>
      <c r="B584" s="3">
        <v>4.4006702059824203</v>
      </c>
      <c r="C584" s="3">
        <v>3.3005442618175528E-2</v>
      </c>
      <c r="D584" s="3">
        <v>0.90331364770088496</v>
      </c>
      <c r="E5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" spans="1:5">
      <c r="A585">
        <v>6625516</v>
      </c>
      <c r="B585" s="3">
        <v>2.1985838545903338</v>
      </c>
      <c r="C585" s="3">
        <v>6.6189192506281363E-3</v>
      </c>
      <c r="D585" s="3">
        <v>0.90326683983904965</v>
      </c>
      <c r="E5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" spans="1:5">
      <c r="A586">
        <v>17479416</v>
      </c>
      <c r="B586" s="3">
        <v>3.1732895416504188</v>
      </c>
      <c r="C586" s="3">
        <v>2.6466823476664226E-2</v>
      </c>
      <c r="D586" s="3">
        <v>0.90300121637385899</v>
      </c>
      <c r="E5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" spans="1:5">
      <c r="A587">
        <v>24878584</v>
      </c>
      <c r="B587" s="3">
        <v>1.6037334070983063</v>
      </c>
      <c r="C587" s="3">
        <v>9.7047476659604393E-3</v>
      </c>
      <c r="D587" s="3">
        <v>0.90284851631921437</v>
      </c>
      <c r="E5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" spans="1:5">
      <c r="A588">
        <v>9501531</v>
      </c>
      <c r="B588" s="3">
        <v>2.1876660513033235</v>
      </c>
      <c r="C588" s="3">
        <v>2.1326969670459668E-2</v>
      </c>
      <c r="D588" s="3">
        <v>0.90281643668680178</v>
      </c>
      <c r="E5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" spans="1:5">
      <c r="A589">
        <v>1644999</v>
      </c>
      <c r="B589" s="3">
        <v>1.0106327376054818</v>
      </c>
      <c r="C589" s="3">
        <v>1.8730580141237008E-2</v>
      </c>
      <c r="D589" s="3">
        <v>0.90262129442672601</v>
      </c>
      <c r="E5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" spans="1:5">
      <c r="A590">
        <v>11461854</v>
      </c>
      <c r="B590" s="3">
        <v>4.6134922942132768</v>
      </c>
      <c r="C590" s="3">
        <v>3.0847109194450661E-2</v>
      </c>
      <c r="D590" s="3">
        <v>0.90261702161069335</v>
      </c>
      <c r="E5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" spans="1:5">
      <c r="A591">
        <v>1021834</v>
      </c>
      <c r="B591" s="3">
        <v>3.2916174017374504</v>
      </c>
      <c r="C591" s="3">
        <v>2.5527061619399452E-2</v>
      </c>
      <c r="D591" s="3">
        <v>0.90218453579406876</v>
      </c>
      <c r="E5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" spans="1:5">
      <c r="A592">
        <v>1363434</v>
      </c>
      <c r="B592" s="3">
        <v>3.0931420307744211</v>
      </c>
      <c r="C592" s="3">
        <v>4.2697384437244836E-2</v>
      </c>
      <c r="D592" s="3">
        <v>0.90128089404488521</v>
      </c>
      <c r="E5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" spans="1:5">
      <c r="A593">
        <v>10178252</v>
      </c>
      <c r="B593" s="3">
        <v>2.3475530958183675</v>
      </c>
      <c r="C593" s="3">
        <v>3.4207694355900917E-2</v>
      </c>
      <c r="D593" s="3">
        <v>0.90120014189282649</v>
      </c>
      <c r="E5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" spans="1:5">
      <c r="A594">
        <v>6533489</v>
      </c>
      <c r="B594" s="3">
        <v>4.1638772416273939</v>
      </c>
      <c r="C594" s="3">
        <v>4.2112151622292988E-2</v>
      </c>
      <c r="D594" s="3">
        <v>0.90113526485629203</v>
      </c>
      <c r="E5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" spans="1:5">
      <c r="A595">
        <v>35075473</v>
      </c>
      <c r="B595" s="3">
        <v>1.6577821119032601</v>
      </c>
      <c r="C595" s="3">
        <v>2.5568890529962141E-2</v>
      </c>
      <c r="D595" s="3">
        <v>0.90107914941131451</v>
      </c>
      <c r="E5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" spans="1:5">
      <c r="A596">
        <v>7748180</v>
      </c>
      <c r="B596" s="3">
        <v>1.1430317209921723</v>
      </c>
      <c r="C596" s="3">
        <v>1.2134876645071702E-2</v>
      </c>
      <c r="D596" s="3">
        <v>0.90091537648783548</v>
      </c>
      <c r="E5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" spans="1:5">
      <c r="A597">
        <v>2675998</v>
      </c>
      <c r="B597" s="3">
        <v>1.714961380397773</v>
      </c>
      <c r="C597" s="3">
        <v>2.2070511341047926E-3</v>
      </c>
      <c r="D597" s="3">
        <v>0.90083950811067881</v>
      </c>
      <c r="E5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" spans="1:5">
      <c r="A598">
        <v>1590548</v>
      </c>
      <c r="B598" s="3">
        <v>1.455307473425377</v>
      </c>
      <c r="C598" s="3">
        <v>4.48208335047472E-2</v>
      </c>
      <c r="D598" s="3">
        <v>0.90078088286061242</v>
      </c>
      <c r="E5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" spans="1:5">
      <c r="A599">
        <v>1380703</v>
      </c>
      <c r="B599" s="3">
        <v>1.980298598934823</v>
      </c>
      <c r="C599" s="3">
        <v>4.2712894677107149E-3</v>
      </c>
      <c r="D599" s="3">
        <v>0.90052700944775133</v>
      </c>
      <c r="E59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" spans="1:5">
      <c r="A600">
        <v>23228839</v>
      </c>
      <c r="B600" s="3">
        <v>4.1098798964825694</v>
      </c>
      <c r="C600" s="3">
        <v>1.4376665339033924E-3</v>
      </c>
      <c r="D600" s="3">
        <v>0.90034118745677028</v>
      </c>
      <c r="E60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" spans="1:5">
      <c r="A601">
        <v>19918657</v>
      </c>
      <c r="B601" s="3">
        <v>3.5043816558252945</v>
      </c>
      <c r="C601" s="3">
        <v>1.2592736861249411E-2</v>
      </c>
      <c r="D601" s="3">
        <v>0.90031919137003835</v>
      </c>
      <c r="E60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" spans="1:5">
      <c r="A602">
        <v>32384960</v>
      </c>
      <c r="B602" s="3">
        <v>1.1297392603158189</v>
      </c>
      <c r="C602" s="3">
        <v>3.1107434210716437E-3</v>
      </c>
      <c r="D602" s="3">
        <v>0.89998823549572304</v>
      </c>
      <c r="E60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" spans="1:5">
      <c r="A603">
        <v>5268970</v>
      </c>
      <c r="B603" s="3">
        <v>2.644555683513278</v>
      </c>
      <c r="C603" s="3">
        <v>4.975317752788623E-2</v>
      </c>
      <c r="D603" s="3">
        <v>0.89989527932497093</v>
      </c>
      <c r="E60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" spans="1:5">
      <c r="A604">
        <v>17958831</v>
      </c>
      <c r="B604" s="3">
        <v>3.2648442523436247</v>
      </c>
      <c r="C604" s="3">
        <v>1.8785949779589462E-2</v>
      </c>
      <c r="D604" s="3">
        <v>0.89978845464820512</v>
      </c>
      <c r="E60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" spans="1:5">
      <c r="A605">
        <v>585879</v>
      </c>
      <c r="B605" s="3">
        <v>4.0851838901258883</v>
      </c>
      <c r="C605" s="3">
        <v>8.6778331420690642E-3</v>
      </c>
      <c r="D605" s="3">
        <v>0.89966820720643226</v>
      </c>
      <c r="E60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" spans="1:5">
      <c r="A606">
        <v>1613244</v>
      </c>
      <c r="B606" s="3">
        <v>4.8889145020385314</v>
      </c>
      <c r="C606" s="3">
        <v>3.0408278629097892E-2</v>
      </c>
      <c r="D606" s="3">
        <v>0.89964732947478709</v>
      </c>
      <c r="E60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" spans="1:5">
      <c r="A607">
        <v>17169449</v>
      </c>
      <c r="B607" s="3">
        <v>4.0110039243681879</v>
      </c>
      <c r="C607" s="3">
        <v>2.5978239724556269E-2</v>
      </c>
      <c r="D607" s="3">
        <v>0.89960553567248902</v>
      </c>
      <c r="E60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" spans="1:5">
      <c r="A608">
        <v>4797813</v>
      </c>
      <c r="B608" s="3">
        <v>1.5681665357200325</v>
      </c>
      <c r="C608" s="3">
        <v>4.9736584895350211E-2</v>
      </c>
      <c r="D608" s="3">
        <v>0.89960353773329405</v>
      </c>
      <c r="E60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" spans="1:5">
      <c r="A609">
        <v>1490702</v>
      </c>
      <c r="B609" s="3">
        <v>4.1417519779211034</v>
      </c>
      <c r="C609" s="3">
        <v>4.3532879272096897E-2</v>
      </c>
      <c r="D609" s="3">
        <v>0.89960098245138664</v>
      </c>
      <c r="E60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" spans="1:5">
      <c r="A610">
        <v>793225</v>
      </c>
      <c r="B610" s="3">
        <v>3.6893770249398878</v>
      </c>
      <c r="C610" s="3">
        <v>1.3248602921413777E-3</v>
      </c>
      <c r="D610" s="3">
        <v>0.89941725502912073</v>
      </c>
      <c r="E61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" spans="1:5">
      <c r="A611">
        <v>11760806</v>
      </c>
      <c r="B611" s="3">
        <v>4.1164581120358097</v>
      </c>
      <c r="C611" s="3">
        <v>4.0060728599140651E-2</v>
      </c>
      <c r="D611" s="3">
        <v>0.89930303933286782</v>
      </c>
      <c r="E61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" spans="1:5">
      <c r="A612">
        <v>4211266</v>
      </c>
      <c r="B612" s="3">
        <v>1.5254547723193963</v>
      </c>
      <c r="C612" s="3">
        <v>4.5783844657572431E-2</v>
      </c>
      <c r="D612" s="3">
        <v>0.89929179061189601</v>
      </c>
      <c r="E61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" spans="1:5">
      <c r="A613">
        <v>1394190</v>
      </c>
      <c r="B613" s="3">
        <v>4.2248127664787578</v>
      </c>
      <c r="C613" s="3">
        <v>2.5239769626733018E-2</v>
      </c>
      <c r="D613" s="3">
        <v>0.89921605452641895</v>
      </c>
      <c r="E61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" spans="1:5">
      <c r="A614">
        <v>1557383</v>
      </c>
      <c r="B614" s="3">
        <v>1.7521344732542992</v>
      </c>
      <c r="C614" s="3">
        <v>4.4213612205960734E-2</v>
      </c>
      <c r="D614" s="3">
        <v>0.89916991461839058</v>
      </c>
      <c r="E61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" spans="1:5">
      <c r="A615">
        <v>2539525</v>
      </c>
      <c r="B615" s="3">
        <v>2.9966600245445676</v>
      </c>
      <c r="C615" s="3">
        <v>4.1492098084795759E-2</v>
      </c>
      <c r="D615" s="3">
        <v>0.89908558315384057</v>
      </c>
      <c r="E61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" spans="1:5">
      <c r="A616">
        <v>13356805</v>
      </c>
      <c r="B616" s="3">
        <v>2.7182074659549391</v>
      </c>
      <c r="C616" s="3">
        <v>7.994834688469071E-3</v>
      </c>
      <c r="D616" s="3">
        <v>0.89890367250345493</v>
      </c>
      <c r="E61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" spans="1:5">
      <c r="A617">
        <v>22657141</v>
      </c>
      <c r="B617" s="3">
        <v>3.5915597038138025</v>
      </c>
      <c r="C617" s="3">
        <v>3.7746432732243068E-2</v>
      </c>
      <c r="D617" s="3">
        <v>0.89890340158563509</v>
      </c>
      <c r="E61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" spans="1:5">
      <c r="A618">
        <v>33533091</v>
      </c>
      <c r="B618" s="3">
        <v>1.8247294731102968</v>
      </c>
      <c r="C618" s="3">
        <v>1.8033590600642264E-2</v>
      </c>
      <c r="D618" s="3">
        <v>0.89886708465552367</v>
      </c>
      <c r="E61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9" spans="1:5">
      <c r="A619">
        <v>4427756</v>
      </c>
      <c r="B619" s="3">
        <v>2.5019613072924902</v>
      </c>
      <c r="C619" s="3">
        <v>4.5836490182689066E-2</v>
      </c>
      <c r="D619" s="3">
        <v>0.89862474848747664</v>
      </c>
      <c r="E619" t="str">
        <f>IF(AND(Super_host[[#This Row],[Valoraciones promedio]]&gt;=4.8,Super_host[[#This Row],[índice de cancelación]]&lt;0.01,Super_host[[#This Row],[Índice de respuesta]]&gt;=0.9),"SUPERHOST","Host")</f>
        <v>Host</v>
      </c>
    </row>
    <row r="620" spans="1:5">
      <c r="A620">
        <v>7039396</v>
      </c>
      <c r="B620" s="3">
        <v>1.5181598513150711</v>
      </c>
      <c r="C620" s="3">
        <v>2.3289942432444973E-2</v>
      </c>
      <c r="D620" s="3">
        <v>0.8985948269512064</v>
      </c>
      <c r="E620" t="str">
        <f>IF(AND(Super_host[[#This Row],[Valoraciones promedio]]&gt;=4.8,Super_host[[#This Row],[índice de cancelación]]&lt;0.01,Super_host[[#This Row],[Índice de respuesta]]&gt;=0.9),"SUPERHOST","Host")</f>
        <v>Host</v>
      </c>
    </row>
    <row r="621" spans="1:5">
      <c r="A621">
        <v>176836</v>
      </c>
      <c r="B621" s="3">
        <v>3.7855595406087112</v>
      </c>
      <c r="C621" s="3">
        <v>1.2513955611385897E-2</v>
      </c>
      <c r="D621" s="3">
        <v>0.89855723854425729</v>
      </c>
      <c r="E621" t="str">
        <f>IF(AND(Super_host[[#This Row],[Valoraciones promedio]]&gt;=4.8,Super_host[[#This Row],[índice de cancelación]]&lt;0.01,Super_host[[#This Row],[Índice de respuesta]]&gt;=0.9),"SUPERHOST","Host")</f>
        <v>Host</v>
      </c>
    </row>
    <row r="622" spans="1:5">
      <c r="A622">
        <v>570882</v>
      </c>
      <c r="B622" s="3">
        <v>3.6570128890483486</v>
      </c>
      <c r="C622" s="3">
        <v>3.2020842419964342E-2</v>
      </c>
      <c r="D622" s="3">
        <v>0.8984743539116663</v>
      </c>
      <c r="E622" t="str">
        <f>IF(AND(Super_host[[#This Row],[Valoraciones promedio]]&gt;=4.8,Super_host[[#This Row],[índice de cancelación]]&lt;0.01,Super_host[[#This Row],[Índice de respuesta]]&gt;=0.9),"SUPERHOST","Host")</f>
        <v>Host</v>
      </c>
    </row>
    <row r="623" spans="1:5">
      <c r="A623">
        <v>746552</v>
      </c>
      <c r="B623" s="3">
        <v>1.6628390098542454</v>
      </c>
      <c r="C623" s="3">
        <v>4.8906666582188675E-3</v>
      </c>
      <c r="D623" s="3">
        <v>0.89844066293657754</v>
      </c>
      <c r="E623" t="str">
        <f>IF(AND(Super_host[[#This Row],[Valoraciones promedio]]&gt;=4.8,Super_host[[#This Row],[índice de cancelación]]&lt;0.01,Super_host[[#This Row],[Índice de respuesta]]&gt;=0.9),"SUPERHOST","Host")</f>
        <v>Host</v>
      </c>
    </row>
    <row r="624" spans="1:5">
      <c r="A624">
        <v>10071119</v>
      </c>
      <c r="B624" s="3">
        <v>2.3649694376227077</v>
      </c>
      <c r="C624" s="3">
        <v>3.5042132463860419E-2</v>
      </c>
      <c r="D624" s="3">
        <v>0.89819246804002173</v>
      </c>
      <c r="E624" t="str">
        <f>IF(AND(Super_host[[#This Row],[Valoraciones promedio]]&gt;=4.8,Super_host[[#This Row],[índice de cancelación]]&lt;0.01,Super_host[[#This Row],[Índice de respuesta]]&gt;=0.9),"SUPERHOST","Host")</f>
        <v>Host</v>
      </c>
    </row>
    <row r="625" spans="1:5">
      <c r="A625">
        <v>15081041</v>
      </c>
      <c r="B625" s="3">
        <v>2.711519220794691</v>
      </c>
      <c r="C625" s="3">
        <v>1.8184331619327389E-2</v>
      </c>
      <c r="D625" s="3">
        <v>0.89816448069702437</v>
      </c>
      <c r="E625" t="str">
        <f>IF(AND(Super_host[[#This Row],[Valoraciones promedio]]&gt;=4.8,Super_host[[#This Row],[índice de cancelación]]&lt;0.01,Super_host[[#This Row],[Índice de respuesta]]&gt;=0.9),"SUPERHOST","Host")</f>
        <v>Host</v>
      </c>
    </row>
    <row r="626" spans="1:5">
      <c r="A626">
        <v>434473</v>
      </c>
      <c r="B626" s="3">
        <v>2.2272165559686057</v>
      </c>
      <c r="C626" s="3">
        <v>4.7124838540729207E-2</v>
      </c>
      <c r="D626" s="3">
        <v>0.89814000362444835</v>
      </c>
      <c r="E626" t="str">
        <f>IF(AND(Super_host[[#This Row],[Valoraciones promedio]]&gt;=4.8,Super_host[[#This Row],[índice de cancelación]]&lt;0.01,Super_host[[#This Row],[Índice de respuesta]]&gt;=0.9),"SUPERHOST","Host")</f>
        <v>Host</v>
      </c>
    </row>
    <row r="627" spans="1:5">
      <c r="A627">
        <v>24587457</v>
      </c>
      <c r="B627" s="3">
        <v>4.3299825925779878</v>
      </c>
      <c r="C627" s="3">
        <v>1.173749722867758E-2</v>
      </c>
      <c r="D627" s="3">
        <v>0.89805584569938379</v>
      </c>
      <c r="E627" t="str">
        <f>IF(AND(Super_host[[#This Row],[Valoraciones promedio]]&gt;=4.8,Super_host[[#This Row],[índice de cancelación]]&lt;0.01,Super_host[[#This Row],[Índice de respuesta]]&gt;=0.9),"SUPERHOST","Host")</f>
        <v>Host</v>
      </c>
    </row>
    <row r="628" spans="1:5">
      <c r="A628">
        <v>221873</v>
      </c>
      <c r="B628" s="3">
        <v>2.5414077423885932</v>
      </c>
      <c r="C628" s="3">
        <v>1.493552141948562E-3</v>
      </c>
      <c r="D628" s="3">
        <v>0.89755195152536915</v>
      </c>
      <c r="E628" t="str">
        <f>IF(AND(Super_host[[#This Row],[Valoraciones promedio]]&gt;=4.8,Super_host[[#This Row],[índice de cancelación]]&lt;0.01,Super_host[[#This Row],[Índice de respuesta]]&gt;=0.9),"SUPERHOST","Host")</f>
        <v>Host</v>
      </c>
    </row>
    <row r="629" spans="1:5">
      <c r="A629">
        <v>12971995</v>
      </c>
      <c r="B629" s="3">
        <v>1.5583240077832703</v>
      </c>
      <c r="C629" s="3">
        <v>3.1334026683147567E-2</v>
      </c>
      <c r="D629" s="3">
        <v>0.89748416629202532</v>
      </c>
      <c r="E629" t="str">
        <f>IF(AND(Super_host[[#This Row],[Valoraciones promedio]]&gt;=4.8,Super_host[[#This Row],[índice de cancelación]]&lt;0.01,Super_host[[#This Row],[Índice de respuesta]]&gt;=0.9),"SUPERHOST","Host")</f>
        <v>Host</v>
      </c>
    </row>
    <row r="630" spans="1:5">
      <c r="A630">
        <v>16100913</v>
      </c>
      <c r="B630" s="3">
        <v>3.3393236981347885</v>
      </c>
      <c r="C630" s="3">
        <v>4.9198365969541288E-2</v>
      </c>
      <c r="D630" s="3">
        <v>0.89746796232193571</v>
      </c>
      <c r="E630" t="str">
        <f>IF(AND(Super_host[[#This Row],[Valoraciones promedio]]&gt;=4.8,Super_host[[#This Row],[índice de cancelación]]&lt;0.01,Super_host[[#This Row],[Índice de respuesta]]&gt;=0.9),"SUPERHOST","Host")</f>
        <v>Host</v>
      </c>
    </row>
    <row r="631" spans="1:5">
      <c r="A631">
        <v>470675</v>
      </c>
      <c r="B631" s="3">
        <v>2.2496196606549264</v>
      </c>
      <c r="C631" s="3">
        <v>2.9488684266380766E-2</v>
      </c>
      <c r="D631" s="3">
        <v>0.89728443185544282</v>
      </c>
      <c r="E631" t="str">
        <f>IF(AND(Super_host[[#This Row],[Valoraciones promedio]]&gt;=4.8,Super_host[[#This Row],[índice de cancelación]]&lt;0.01,Super_host[[#This Row],[Índice de respuesta]]&gt;=0.9),"SUPERHOST","Host")</f>
        <v>Host</v>
      </c>
    </row>
    <row r="632" spans="1:5">
      <c r="A632">
        <v>10771238</v>
      </c>
      <c r="B632" s="3">
        <v>4.6018552761089904</v>
      </c>
      <c r="C632" s="3">
        <v>2.4862863246145624E-2</v>
      </c>
      <c r="D632" s="3">
        <v>0.89724784661066437</v>
      </c>
      <c r="E632" t="str">
        <f>IF(AND(Super_host[[#This Row],[Valoraciones promedio]]&gt;=4.8,Super_host[[#This Row],[índice de cancelación]]&lt;0.01,Super_host[[#This Row],[Índice de respuesta]]&gt;=0.9),"SUPERHOST","Host")</f>
        <v>Host</v>
      </c>
    </row>
    <row r="633" spans="1:5">
      <c r="A633">
        <v>3964655</v>
      </c>
      <c r="B633" s="3">
        <v>4.3051866491340389</v>
      </c>
      <c r="C633" s="3">
        <v>2.1318672716097178E-2</v>
      </c>
      <c r="D633" s="3">
        <v>0.89716006788885994</v>
      </c>
      <c r="E633" t="str">
        <f>IF(AND(Super_host[[#This Row],[Valoraciones promedio]]&gt;=4.8,Super_host[[#This Row],[índice de cancelación]]&lt;0.01,Super_host[[#This Row],[Índice de respuesta]]&gt;=0.9),"SUPERHOST","Host")</f>
        <v>Host</v>
      </c>
    </row>
    <row r="634" spans="1:5">
      <c r="A634">
        <v>22506665</v>
      </c>
      <c r="B634" s="3">
        <v>4.6103222958741839</v>
      </c>
      <c r="C634" s="3">
        <v>2.6919509056124509E-2</v>
      </c>
      <c r="D634" s="3">
        <v>0.89715763757019273</v>
      </c>
      <c r="E634" t="str">
        <f>IF(AND(Super_host[[#This Row],[Valoraciones promedio]]&gt;=4.8,Super_host[[#This Row],[índice de cancelación]]&lt;0.01,Super_host[[#This Row],[Índice de respuesta]]&gt;=0.9),"SUPERHOST","Host")</f>
        <v>Host</v>
      </c>
    </row>
    <row r="635" spans="1:5">
      <c r="A635">
        <v>7858405</v>
      </c>
      <c r="B635" s="3">
        <v>4.3242151517982634</v>
      </c>
      <c r="C635" s="3">
        <v>4.0304322745649768E-2</v>
      </c>
      <c r="D635" s="3">
        <v>0.89713622497031054</v>
      </c>
      <c r="E635" t="str">
        <f>IF(AND(Super_host[[#This Row],[Valoraciones promedio]]&gt;=4.8,Super_host[[#This Row],[índice de cancelación]]&lt;0.01,Super_host[[#This Row],[Índice de respuesta]]&gt;=0.9),"SUPERHOST","Host")</f>
        <v>Host</v>
      </c>
    </row>
    <row r="636" spans="1:5">
      <c r="A636">
        <v>2798394</v>
      </c>
      <c r="B636" s="3">
        <v>2.1545870405668808</v>
      </c>
      <c r="C636" s="3">
        <v>8.1060157566382194E-4</v>
      </c>
      <c r="D636" s="3">
        <v>0.89712291158571467</v>
      </c>
      <c r="E636" t="str">
        <f>IF(AND(Super_host[[#This Row],[Valoraciones promedio]]&gt;=4.8,Super_host[[#This Row],[índice de cancelación]]&lt;0.01,Super_host[[#This Row],[Índice de respuesta]]&gt;=0.9),"SUPERHOST","Host")</f>
        <v>Host</v>
      </c>
    </row>
    <row r="637" spans="1:5">
      <c r="A637">
        <v>19986984</v>
      </c>
      <c r="B637" s="3">
        <v>2.3229148996040809</v>
      </c>
      <c r="C637" s="3">
        <v>3.326771866034435E-2</v>
      </c>
      <c r="D637" s="3">
        <v>0.89679078285321556</v>
      </c>
      <c r="E637" t="str">
        <f>IF(AND(Super_host[[#This Row],[Valoraciones promedio]]&gt;=4.8,Super_host[[#This Row],[índice de cancelación]]&lt;0.01,Super_host[[#This Row],[Índice de respuesta]]&gt;=0.9),"SUPERHOST","Host")</f>
        <v>Host</v>
      </c>
    </row>
    <row r="638" spans="1:5">
      <c r="A638">
        <v>4440548</v>
      </c>
      <c r="B638" s="3">
        <v>4.9516827092361133</v>
      </c>
      <c r="C638" s="3">
        <v>2.6713662839460903E-2</v>
      </c>
      <c r="D638" s="3">
        <v>0.8961677205817149</v>
      </c>
      <c r="E638" t="str">
        <f>IF(AND(Super_host[[#This Row],[Valoraciones promedio]]&gt;=4.8,Super_host[[#This Row],[índice de cancelación]]&lt;0.01,Super_host[[#This Row],[Índice de respuesta]]&gt;=0.9),"SUPERHOST","Host")</f>
        <v>Host</v>
      </c>
    </row>
    <row r="639" spans="1:5">
      <c r="A639">
        <v>1822729</v>
      </c>
      <c r="B639" s="3">
        <v>4.4197073292907252</v>
      </c>
      <c r="C639" s="3">
        <v>1.0877546512666238E-2</v>
      </c>
      <c r="D639" s="3">
        <v>0.89599328213005425</v>
      </c>
      <c r="E639" t="str">
        <f>IF(AND(Super_host[[#This Row],[Valoraciones promedio]]&gt;=4.8,Super_host[[#This Row],[índice de cancelación]]&lt;0.01,Super_host[[#This Row],[Índice de respuesta]]&gt;=0.9),"SUPERHOST","Host")</f>
        <v>Host</v>
      </c>
    </row>
    <row r="640" spans="1:5">
      <c r="A640">
        <v>2420670</v>
      </c>
      <c r="B640" s="3">
        <v>4.7802350150444148</v>
      </c>
      <c r="C640" s="3">
        <v>9.5805492080075442E-3</v>
      </c>
      <c r="D640" s="3">
        <v>0.89595028905218121</v>
      </c>
      <c r="E640" t="str">
        <f>IF(AND(Super_host[[#This Row],[Valoraciones promedio]]&gt;=4.8,Super_host[[#This Row],[índice de cancelación]]&lt;0.01,Super_host[[#This Row],[Índice de respuesta]]&gt;=0.9),"SUPERHOST","Host")</f>
        <v>Host</v>
      </c>
    </row>
    <row r="641" spans="1:5">
      <c r="A641">
        <v>26098783</v>
      </c>
      <c r="B641" s="3">
        <v>3.4469205174814683</v>
      </c>
      <c r="C641" s="3">
        <v>1.5003990327772415E-2</v>
      </c>
      <c r="D641" s="3">
        <v>0.89591365632280651</v>
      </c>
      <c r="E641" t="str">
        <f>IF(AND(Super_host[[#This Row],[Valoraciones promedio]]&gt;=4.8,Super_host[[#This Row],[índice de cancelación]]&lt;0.01,Super_host[[#This Row],[Índice de respuesta]]&gt;=0.9),"SUPERHOST","Host")</f>
        <v>Host</v>
      </c>
    </row>
    <row r="642" spans="1:5">
      <c r="A642">
        <v>626289</v>
      </c>
      <c r="B642" s="3">
        <v>1.2113743786299658</v>
      </c>
      <c r="C642" s="3">
        <v>9.3442281480899999E-3</v>
      </c>
      <c r="D642" s="3">
        <v>0.89573880531661587</v>
      </c>
      <c r="E642" t="str">
        <f>IF(AND(Super_host[[#This Row],[Valoraciones promedio]]&gt;=4.8,Super_host[[#This Row],[índice de cancelación]]&lt;0.01,Super_host[[#This Row],[Índice de respuesta]]&gt;=0.9),"SUPERHOST","Host")</f>
        <v>Host</v>
      </c>
    </row>
    <row r="643" spans="1:5">
      <c r="A643">
        <v>8798158</v>
      </c>
      <c r="B643" s="3">
        <v>2.8860581819868765</v>
      </c>
      <c r="C643" s="3">
        <v>2.3065299110469908E-2</v>
      </c>
      <c r="D643" s="3">
        <v>0.89566183106538344</v>
      </c>
      <c r="E643" t="str">
        <f>IF(AND(Super_host[[#This Row],[Valoraciones promedio]]&gt;=4.8,Super_host[[#This Row],[índice de cancelación]]&lt;0.01,Super_host[[#This Row],[Índice de respuesta]]&gt;=0.9),"SUPERHOST","Host")</f>
        <v>Host</v>
      </c>
    </row>
    <row r="644" spans="1:5">
      <c r="A644">
        <v>3196390</v>
      </c>
      <c r="B644" s="3">
        <v>3.1813531234949499</v>
      </c>
      <c r="C644" s="3">
        <v>2.6808927910536681E-2</v>
      </c>
      <c r="D644" s="3">
        <v>0.89497313462233996</v>
      </c>
      <c r="E644" t="str">
        <f>IF(AND(Super_host[[#This Row],[Valoraciones promedio]]&gt;=4.8,Super_host[[#This Row],[índice de cancelación]]&lt;0.01,Super_host[[#This Row],[Índice de respuesta]]&gt;=0.9),"SUPERHOST","Host")</f>
        <v>Host</v>
      </c>
    </row>
    <row r="645" spans="1:5">
      <c r="A645">
        <v>33611370</v>
      </c>
      <c r="B645" s="3">
        <v>3.5680999916421814</v>
      </c>
      <c r="C645" s="3">
        <v>1.0865249324694994E-2</v>
      </c>
      <c r="D645" s="3">
        <v>0.89491565052415756</v>
      </c>
      <c r="E645" t="str">
        <f>IF(AND(Super_host[[#This Row],[Valoraciones promedio]]&gt;=4.8,Super_host[[#This Row],[índice de cancelación]]&lt;0.01,Super_host[[#This Row],[Índice de respuesta]]&gt;=0.9),"SUPERHOST","Host")</f>
        <v>Host</v>
      </c>
    </row>
    <row r="646" spans="1:5">
      <c r="A646">
        <v>1697784</v>
      </c>
      <c r="B646" s="3">
        <v>4.5168835153351754</v>
      </c>
      <c r="C646" s="3">
        <v>2.324397999043833E-2</v>
      </c>
      <c r="D646" s="3">
        <v>0.89482794786310549</v>
      </c>
      <c r="E646" t="str">
        <f>IF(AND(Super_host[[#This Row],[Valoraciones promedio]]&gt;=4.8,Super_host[[#This Row],[índice de cancelación]]&lt;0.01,Super_host[[#This Row],[Índice de respuesta]]&gt;=0.9),"SUPERHOST","Host")</f>
        <v>Host</v>
      </c>
    </row>
    <row r="647" spans="1:5">
      <c r="A647">
        <v>251176</v>
      </c>
      <c r="B647" s="3">
        <v>1.5908844775474651</v>
      </c>
      <c r="C647" s="3">
        <v>1.8415005752359419E-2</v>
      </c>
      <c r="D647" s="3">
        <v>0.89477341778492636</v>
      </c>
      <c r="E647" t="str">
        <f>IF(AND(Super_host[[#This Row],[Valoraciones promedio]]&gt;=4.8,Super_host[[#This Row],[índice de cancelación]]&lt;0.01,Super_host[[#This Row],[Índice de respuesta]]&gt;=0.9),"SUPERHOST","Host")</f>
        <v>Host</v>
      </c>
    </row>
    <row r="648" spans="1:5">
      <c r="A648">
        <v>25112856</v>
      </c>
      <c r="B648" s="3">
        <v>4.498748457126343</v>
      </c>
      <c r="C648" s="3">
        <v>3.3868236125605529E-2</v>
      </c>
      <c r="D648" s="3">
        <v>0.89450268583101211</v>
      </c>
      <c r="E648" t="str">
        <f>IF(AND(Super_host[[#This Row],[Valoraciones promedio]]&gt;=4.8,Super_host[[#This Row],[índice de cancelación]]&lt;0.01,Super_host[[#This Row],[Índice de respuesta]]&gt;=0.9),"SUPERHOST","Host")</f>
        <v>Host</v>
      </c>
    </row>
    <row r="649" spans="1:5">
      <c r="A649">
        <v>700913</v>
      </c>
      <c r="B649" s="3">
        <v>1.1548576925996032</v>
      </c>
      <c r="C649" s="3">
        <v>4.2101693321901959E-2</v>
      </c>
      <c r="D649" s="3">
        <v>0.89435247460031508</v>
      </c>
      <c r="E649" t="str">
        <f>IF(AND(Super_host[[#This Row],[Valoraciones promedio]]&gt;=4.8,Super_host[[#This Row],[índice de cancelación]]&lt;0.01,Super_host[[#This Row],[Índice de respuesta]]&gt;=0.9),"SUPERHOST","Host")</f>
        <v>Host</v>
      </c>
    </row>
    <row r="650" spans="1:5">
      <c r="A650">
        <v>13649613</v>
      </c>
      <c r="B650" s="3">
        <v>1.1147774793967131</v>
      </c>
      <c r="C650" s="3">
        <v>6.4725880028499274E-3</v>
      </c>
      <c r="D650" s="3">
        <v>0.89419971745640814</v>
      </c>
      <c r="E650" t="str">
        <f>IF(AND(Super_host[[#This Row],[Valoraciones promedio]]&gt;=4.8,Super_host[[#This Row],[índice de cancelación]]&lt;0.01,Super_host[[#This Row],[Índice de respuesta]]&gt;=0.9),"SUPERHOST","Host")</f>
        <v>Host</v>
      </c>
    </row>
    <row r="651" spans="1:5">
      <c r="A651">
        <v>8163133</v>
      </c>
      <c r="B651" s="3">
        <v>2.9276110345866626</v>
      </c>
      <c r="C651" s="3">
        <v>4.3204371743921763E-2</v>
      </c>
      <c r="D651" s="3">
        <v>0.89413296512045959</v>
      </c>
      <c r="E651" t="str">
        <f>IF(AND(Super_host[[#This Row],[Valoraciones promedio]]&gt;=4.8,Super_host[[#This Row],[índice de cancelación]]&lt;0.01,Super_host[[#This Row],[Índice de respuesta]]&gt;=0.9),"SUPERHOST","Host")</f>
        <v>Host</v>
      </c>
    </row>
    <row r="652" spans="1:5">
      <c r="A652">
        <v>4160649</v>
      </c>
      <c r="B652" s="3">
        <v>1.2365089226101693</v>
      </c>
      <c r="C652" s="3">
        <v>4.9133553096353755E-2</v>
      </c>
      <c r="D652" s="3">
        <v>0.89398439920168216</v>
      </c>
      <c r="E652" t="str">
        <f>IF(AND(Super_host[[#This Row],[Valoraciones promedio]]&gt;=4.8,Super_host[[#This Row],[índice de cancelación]]&lt;0.01,Super_host[[#This Row],[Índice de respuesta]]&gt;=0.9),"SUPERHOST","Host")</f>
        <v>Host</v>
      </c>
    </row>
    <row r="653" spans="1:5">
      <c r="A653">
        <v>4358024</v>
      </c>
      <c r="B653" s="3">
        <v>3.937837917821351</v>
      </c>
      <c r="C653" s="3">
        <v>1.4823863039089108E-2</v>
      </c>
      <c r="D653" s="3">
        <v>0.89396651405417471</v>
      </c>
      <c r="E653" t="str">
        <f>IF(AND(Super_host[[#This Row],[Valoraciones promedio]]&gt;=4.8,Super_host[[#This Row],[índice de cancelación]]&lt;0.01,Super_host[[#This Row],[Índice de respuesta]]&gt;=0.9),"SUPERHOST","Host")</f>
        <v>Host</v>
      </c>
    </row>
    <row r="654" spans="1:5">
      <c r="A654">
        <v>27261471</v>
      </c>
      <c r="B654" s="3">
        <v>2.9137581976740266</v>
      </c>
      <c r="C654" s="3">
        <v>4.3568286376528424E-2</v>
      </c>
      <c r="D654" s="3">
        <v>0.89379466856818868</v>
      </c>
      <c r="E654" t="str">
        <f>IF(AND(Super_host[[#This Row],[Valoraciones promedio]]&gt;=4.8,Super_host[[#This Row],[índice de cancelación]]&lt;0.01,Super_host[[#This Row],[Índice de respuesta]]&gt;=0.9),"SUPERHOST","Host")</f>
        <v>Host</v>
      </c>
    </row>
    <row r="655" spans="1:5">
      <c r="A655">
        <v>11611239</v>
      </c>
      <c r="B655" s="3">
        <v>1.9585889375361982</v>
      </c>
      <c r="C655" s="3">
        <v>3.6818054538771884E-2</v>
      </c>
      <c r="D655" s="3">
        <v>0.89368871331997624</v>
      </c>
      <c r="E655" t="str">
        <f>IF(AND(Super_host[[#This Row],[Valoraciones promedio]]&gt;=4.8,Super_host[[#This Row],[índice de cancelación]]&lt;0.01,Super_host[[#This Row],[Índice de respuesta]]&gt;=0.9),"SUPERHOST","Host")</f>
        <v>Host</v>
      </c>
    </row>
    <row r="656" spans="1:5">
      <c r="A656">
        <v>5230482</v>
      </c>
      <c r="B656" s="3">
        <v>2.6277389800377065</v>
      </c>
      <c r="C656" s="3">
        <v>3.7312269010870092E-2</v>
      </c>
      <c r="D656" s="3">
        <v>0.89357964938305778</v>
      </c>
      <c r="E656" t="str">
        <f>IF(AND(Super_host[[#This Row],[Valoraciones promedio]]&gt;=4.8,Super_host[[#This Row],[índice de cancelación]]&lt;0.01,Super_host[[#This Row],[Índice de respuesta]]&gt;=0.9),"SUPERHOST","Host")</f>
        <v>Host</v>
      </c>
    </row>
    <row r="657" spans="1:5">
      <c r="A657">
        <v>8131878</v>
      </c>
      <c r="B657" s="3">
        <v>4.0428181314505078</v>
      </c>
      <c r="C657" s="3">
        <v>1.9573159379727669E-2</v>
      </c>
      <c r="D657" s="3">
        <v>0.89340586687604695</v>
      </c>
      <c r="E657" t="str">
        <f>IF(AND(Super_host[[#This Row],[Valoraciones promedio]]&gt;=4.8,Super_host[[#This Row],[índice de cancelación]]&lt;0.01,Super_host[[#This Row],[Índice de respuesta]]&gt;=0.9),"SUPERHOST","Host")</f>
        <v>Host</v>
      </c>
    </row>
    <row r="658" spans="1:5">
      <c r="A658">
        <v>267955</v>
      </c>
      <c r="B658" s="3">
        <v>1.478331004986428</v>
      </c>
      <c r="C658" s="3">
        <v>1.4546652574371156E-3</v>
      </c>
      <c r="D658" s="3">
        <v>0.89315295303243247</v>
      </c>
      <c r="E658" t="str">
        <f>IF(AND(Super_host[[#This Row],[Valoraciones promedio]]&gt;=4.8,Super_host[[#This Row],[índice de cancelación]]&lt;0.01,Super_host[[#This Row],[Índice de respuesta]]&gt;=0.9),"SUPERHOST","Host")</f>
        <v>Host</v>
      </c>
    </row>
    <row r="659" spans="1:5">
      <c r="A659">
        <v>893148</v>
      </c>
      <c r="B659" s="3">
        <v>1.8692184558855462</v>
      </c>
      <c r="C659" s="3">
        <v>3.0943800114501215E-2</v>
      </c>
      <c r="D659" s="3">
        <v>0.89220864818888013</v>
      </c>
      <c r="E659" t="str">
        <f>IF(AND(Super_host[[#This Row],[Valoraciones promedio]]&gt;=4.8,Super_host[[#This Row],[índice de cancelación]]&lt;0.01,Super_host[[#This Row],[Índice de respuesta]]&gt;=0.9),"SUPERHOST","Host")</f>
        <v>Host</v>
      </c>
    </row>
    <row r="660" spans="1:5">
      <c r="A660">
        <v>33622924</v>
      </c>
      <c r="B660" s="3">
        <v>3.8913537905638225</v>
      </c>
      <c r="C660" s="3">
        <v>1.8109254692627298E-2</v>
      </c>
      <c r="D660" s="3">
        <v>0.89214541936069602</v>
      </c>
      <c r="E660" t="str">
        <f>IF(AND(Super_host[[#This Row],[Valoraciones promedio]]&gt;=4.8,Super_host[[#This Row],[índice de cancelación]]&lt;0.01,Super_host[[#This Row],[Índice de respuesta]]&gt;=0.9),"SUPERHOST","Host")</f>
        <v>Host</v>
      </c>
    </row>
    <row r="661" spans="1:5">
      <c r="A661">
        <v>5838331</v>
      </c>
      <c r="B661" s="3">
        <v>2.6287821512255598</v>
      </c>
      <c r="C661" s="3">
        <v>3.1580628705581065E-2</v>
      </c>
      <c r="D661" s="3">
        <v>0.89204327645394332</v>
      </c>
      <c r="E661" t="str">
        <f>IF(AND(Super_host[[#This Row],[Valoraciones promedio]]&gt;=4.8,Super_host[[#This Row],[índice de cancelación]]&lt;0.01,Super_host[[#This Row],[Índice de respuesta]]&gt;=0.9),"SUPERHOST","Host")</f>
        <v>Host</v>
      </c>
    </row>
    <row r="662" spans="1:5">
      <c r="A662">
        <v>5062254</v>
      </c>
      <c r="B662" s="3">
        <v>3.6706135087785037</v>
      </c>
      <c r="C662" s="3">
        <v>1.4568286106817364E-2</v>
      </c>
      <c r="D662" s="3">
        <v>0.89183071529695768</v>
      </c>
      <c r="E662" t="str">
        <f>IF(AND(Super_host[[#This Row],[Valoraciones promedio]]&gt;=4.8,Super_host[[#This Row],[índice de cancelación]]&lt;0.01,Super_host[[#This Row],[Índice de respuesta]]&gt;=0.9),"SUPERHOST","Host")</f>
        <v>Host</v>
      </c>
    </row>
    <row r="663" spans="1:5">
      <c r="A663">
        <v>28023382</v>
      </c>
      <c r="B663" s="3">
        <v>1.8722232999389781</v>
      </c>
      <c r="C663" s="3">
        <v>1.6115962500553516E-2</v>
      </c>
      <c r="D663" s="3">
        <v>0.89178143597415094</v>
      </c>
      <c r="E663" t="str">
        <f>IF(AND(Super_host[[#This Row],[Valoraciones promedio]]&gt;=4.8,Super_host[[#This Row],[índice de cancelación]]&lt;0.01,Super_host[[#This Row],[Índice de respuesta]]&gt;=0.9),"SUPERHOST","Host")</f>
        <v>Host</v>
      </c>
    </row>
    <row r="664" spans="1:5">
      <c r="A664">
        <v>2888900</v>
      </c>
      <c r="B664" s="3">
        <v>2.2481718652357676</v>
      </c>
      <c r="C664" s="3">
        <v>2.1202018059484646E-2</v>
      </c>
      <c r="D664" s="3">
        <v>0.89177088316987685</v>
      </c>
      <c r="E664" t="str">
        <f>IF(AND(Super_host[[#This Row],[Valoraciones promedio]]&gt;=4.8,Super_host[[#This Row],[índice de cancelación]]&lt;0.01,Super_host[[#This Row],[Índice de respuesta]]&gt;=0.9),"SUPERHOST","Host")</f>
        <v>Host</v>
      </c>
    </row>
    <row r="665" spans="1:5">
      <c r="A665">
        <v>2468616</v>
      </c>
      <c r="B665" s="3">
        <v>4.0878057232962277</v>
      </c>
      <c r="C665" s="3">
        <v>2.8356209333914601E-2</v>
      </c>
      <c r="D665" s="3">
        <v>0.89168288144103869</v>
      </c>
      <c r="E665" t="str">
        <f>IF(AND(Super_host[[#This Row],[Valoraciones promedio]]&gt;=4.8,Super_host[[#This Row],[índice de cancelación]]&lt;0.01,Super_host[[#This Row],[Índice de respuesta]]&gt;=0.9),"SUPERHOST","Host")</f>
        <v>Host</v>
      </c>
    </row>
    <row r="666" spans="1:5">
      <c r="A666">
        <v>6819812</v>
      </c>
      <c r="B666" s="3">
        <v>2.4960416384120125</v>
      </c>
      <c r="C666" s="3">
        <v>9.6263137757268309E-3</v>
      </c>
      <c r="D666" s="3">
        <v>0.89166515279411473</v>
      </c>
      <c r="E666" t="str">
        <f>IF(AND(Super_host[[#This Row],[Valoraciones promedio]]&gt;=4.8,Super_host[[#This Row],[índice de cancelación]]&lt;0.01,Super_host[[#This Row],[Índice de respuesta]]&gt;=0.9),"SUPERHOST","Host")</f>
        <v>Host</v>
      </c>
    </row>
    <row r="667" spans="1:5">
      <c r="A667">
        <v>5963594</v>
      </c>
      <c r="B667" s="3">
        <v>1.2448269280303204</v>
      </c>
      <c r="C667" s="3">
        <v>3.5378492395414296E-2</v>
      </c>
      <c r="D667" s="3">
        <v>0.89139649902857132</v>
      </c>
      <c r="E667" t="str">
        <f>IF(AND(Super_host[[#This Row],[Valoraciones promedio]]&gt;=4.8,Super_host[[#This Row],[índice de cancelación]]&lt;0.01,Super_host[[#This Row],[Índice de respuesta]]&gt;=0.9),"SUPERHOST","Host")</f>
        <v>Host</v>
      </c>
    </row>
    <row r="668" spans="1:5">
      <c r="A668">
        <v>3361696</v>
      </c>
      <c r="B668" s="3">
        <v>2.7090831374151869</v>
      </c>
      <c r="C668" s="3">
        <v>5.4666431603872913E-3</v>
      </c>
      <c r="D668" s="3">
        <v>0.89139299469667987</v>
      </c>
      <c r="E668" t="str">
        <f>IF(AND(Super_host[[#This Row],[Valoraciones promedio]]&gt;=4.8,Super_host[[#This Row],[índice de cancelación]]&lt;0.01,Super_host[[#This Row],[Índice de respuesta]]&gt;=0.9),"SUPERHOST","Host")</f>
        <v>Host</v>
      </c>
    </row>
    <row r="669" spans="1:5">
      <c r="A669">
        <v>3630531</v>
      </c>
      <c r="B669" s="3">
        <v>2.9742871605486902</v>
      </c>
      <c r="C669" s="3">
        <v>1.2182653515358029E-2</v>
      </c>
      <c r="D669" s="3">
        <v>0.89138391209084222</v>
      </c>
      <c r="E669" t="str">
        <f>IF(AND(Super_host[[#This Row],[Valoraciones promedio]]&gt;=4.8,Super_host[[#This Row],[índice de cancelación]]&lt;0.01,Super_host[[#This Row],[Índice de respuesta]]&gt;=0.9),"SUPERHOST","Host")</f>
        <v>Host</v>
      </c>
    </row>
    <row r="670" spans="1:5">
      <c r="A670">
        <v>14063</v>
      </c>
      <c r="B670" s="3">
        <v>4.6139027338199181</v>
      </c>
      <c r="C670" s="3">
        <v>4.4018192852383287E-2</v>
      </c>
      <c r="D670" s="3">
        <v>0.89126057547361937</v>
      </c>
      <c r="E670" t="str">
        <f>IF(AND(Super_host[[#This Row],[Valoraciones promedio]]&gt;=4.8,Super_host[[#This Row],[índice de cancelación]]&lt;0.01,Super_host[[#This Row],[Índice de respuesta]]&gt;=0.9),"SUPERHOST","Host")</f>
        <v>Host</v>
      </c>
    </row>
    <row r="671" spans="1:5">
      <c r="A671">
        <v>59185</v>
      </c>
      <c r="B671" s="3">
        <v>3.3412898372533939</v>
      </c>
      <c r="C671" s="3">
        <v>3.1001635881118324E-2</v>
      </c>
      <c r="D671" s="3">
        <v>0.89109535316283284</v>
      </c>
      <c r="E671" t="str">
        <f>IF(AND(Super_host[[#This Row],[Valoraciones promedio]]&gt;=4.8,Super_host[[#This Row],[índice de cancelación]]&lt;0.01,Super_host[[#This Row],[Índice de respuesta]]&gt;=0.9),"SUPERHOST","Host")</f>
        <v>Host</v>
      </c>
    </row>
    <row r="672" spans="1:5">
      <c r="A672">
        <v>21217401</v>
      </c>
      <c r="B672" s="3">
        <v>2.3678077890781095</v>
      </c>
      <c r="C672" s="3">
        <v>2.6803270955274301E-2</v>
      </c>
      <c r="D672" s="3">
        <v>0.89105988845060269</v>
      </c>
      <c r="E672" t="str">
        <f>IF(AND(Super_host[[#This Row],[Valoraciones promedio]]&gt;=4.8,Super_host[[#This Row],[índice de cancelación]]&lt;0.01,Super_host[[#This Row],[Índice de respuesta]]&gt;=0.9),"SUPERHOST","Host")</f>
        <v>Host</v>
      </c>
    </row>
    <row r="673" spans="1:5">
      <c r="A673">
        <v>14369316</v>
      </c>
      <c r="B673" s="3">
        <v>3.1344533950141598</v>
      </c>
      <c r="C673" s="3">
        <v>1.1543790688181866E-2</v>
      </c>
      <c r="D673" s="3">
        <v>0.89089737620301801</v>
      </c>
      <c r="E673" t="str">
        <f>IF(AND(Super_host[[#This Row],[Valoraciones promedio]]&gt;=4.8,Super_host[[#This Row],[índice de cancelación]]&lt;0.01,Super_host[[#This Row],[Índice de respuesta]]&gt;=0.9),"SUPERHOST","Host")</f>
        <v>Host</v>
      </c>
    </row>
    <row r="674" spans="1:5">
      <c r="A674">
        <v>66193</v>
      </c>
      <c r="B674" s="3">
        <v>1.824289787807972</v>
      </c>
      <c r="C674" s="3">
        <v>2.7183379181000878E-2</v>
      </c>
      <c r="D674" s="3">
        <v>0.89089156529421276</v>
      </c>
      <c r="E674" t="str">
        <f>IF(AND(Super_host[[#This Row],[Valoraciones promedio]]&gt;=4.8,Super_host[[#This Row],[índice de cancelación]]&lt;0.01,Super_host[[#This Row],[Índice de respuesta]]&gt;=0.9),"SUPERHOST","Host")</f>
        <v>Host</v>
      </c>
    </row>
    <row r="675" spans="1:5">
      <c r="A675">
        <v>2495668</v>
      </c>
      <c r="B675" s="3">
        <v>4.2983523589122523</v>
      </c>
      <c r="C675" s="3">
        <v>4.8853466203797324E-2</v>
      </c>
      <c r="D675" s="3">
        <v>0.89076783233299506</v>
      </c>
      <c r="E675" t="str">
        <f>IF(AND(Super_host[[#This Row],[Valoraciones promedio]]&gt;=4.8,Super_host[[#This Row],[índice de cancelación]]&lt;0.01,Super_host[[#This Row],[Índice de respuesta]]&gt;=0.9),"SUPERHOST","Host")</f>
        <v>Host</v>
      </c>
    </row>
    <row r="676" spans="1:5">
      <c r="A676">
        <v>6913016</v>
      </c>
      <c r="B676" s="3">
        <v>4.7591373716153615</v>
      </c>
      <c r="C676" s="3">
        <v>2.5509802373226389E-2</v>
      </c>
      <c r="D676" s="3">
        <v>0.89063006059748273</v>
      </c>
      <c r="E676" t="str">
        <f>IF(AND(Super_host[[#This Row],[Valoraciones promedio]]&gt;=4.8,Super_host[[#This Row],[índice de cancelación]]&lt;0.01,Super_host[[#This Row],[Índice de respuesta]]&gt;=0.9),"SUPERHOST","Host")</f>
        <v>Host</v>
      </c>
    </row>
    <row r="677" spans="1:5">
      <c r="A677">
        <v>1448432</v>
      </c>
      <c r="B677" s="3">
        <v>4.524594038632598</v>
      </c>
      <c r="C677" s="3">
        <v>1.9643307548247585E-2</v>
      </c>
      <c r="D677" s="3">
        <v>0.89033120262661758</v>
      </c>
      <c r="E677" t="str">
        <f>IF(AND(Super_host[[#This Row],[Valoraciones promedio]]&gt;=4.8,Super_host[[#This Row],[índice de cancelación]]&lt;0.01,Super_host[[#This Row],[Índice de respuesta]]&gt;=0.9),"SUPERHOST","Host")</f>
        <v>Host</v>
      </c>
    </row>
    <row r="678" spans="1:5">
      <c r="A678">
        <v>2563284</v>
      </c>
      <c r="B678" s="3">
        <v>4.4120047237145954</v>
      </c>
      <c r="C678" s="3">
        <v>2.0173044816646946E-2</v>
      </c>
      <c r="D678" s="3">
        <v>0.88991632451721481</v>
      </c>
      <c r="E678" t="str">
        <f>IF(AND(Super_host[[#This Row],[Valoraciones promedio]]&gt;=4.8,Super_host[[#This Row],[índice de cancelación]]&lt;0.01,Super_host[[#This Row],[Índice de respuesta]]&gt;=0.9),"SUPERHOST","Host")</f>
        <v>Host</v>
      </c>
    </row>
    <row r="679" spans="1:5">
      <c r="A679">
        <v>611716</v>
      </c>
      <c r="B679" s="3">
        <v>2.2610087085442236</v>
      </c>
      <c r="C679" s="3">
        <v>3.4704983018353009E-3</v>
      </c>
      <c r="D679" s="3">
        <v>0.88990388212421712</v>
      </c>
      <c r="E679" t="str">
        <f>IF(AND(Super_host[[#This Row],[Valoraciones promedio]]&gt;=4.8,Super_host[[#This Row],[índice de cancelación]]&lt;0.01,Super_host[[#This Row],[Índice de respuesta]]&gt;=0.9),"SUPERHOST","Host")</f>
        <v>Host</v>
      </c>
    </row>
    <row r="680" spans="1:5">
      <c r="A680">
        <v>4616773</v>
      </c>
      <c r="B680" s="3">
        <v>1.0653252884242783</v>
      </c>
      <c r="C680" s="3">
        <v>9.8497253705848165E-4</v>
      </c>
      <c r="D680" s="3">
        <v>0.88960416070629189</v>
      </c>
      <c r="E680" t="str">
        <f>IF(AND(Super_host[[#This Row],[Valoraciones promedio]]&gt;=4.8,Super_host[[#This Row],[índice de cancelación]]&lt;0.01,Super_host[[#This Row],[Índice de respuesta]]&gt;=0.9),"SUPERHOST","Host")</f>
        <v>Host</v>
      </c>
    </row>
    <row r="681" spans="1:5">
      <c r="A681">
        <v>1660724</v>
      </c>
      <c r="B681" s="3">
        <v>2.3146514380262388</v>
      </c>
      <c r="C681" s="3">
        <v>5.7399646654563378E-3</v>
      </c>
      <c r="D681" s="3">
        <v>0.88953095513490688</v>
      </c>
      <c r="E681" t="str">
        <f>IF(AND(Super_host[[#This Row],[Valoraciones promedio]]&gt;=4.8,Super_host[[#This Row],[índice de cancelación]]&lt;0.01,Super_host[[#This Row],[Índice de respuesta]]&gt;=0.9),"SUPERHOST","Host")</f>
        <v>Host</v>
      </c>
    </row>
    <row r="682" spans="1:5">
      <c r="A682">
        <v>2246253</v>
      </c>
      <c r="B682" s="3">
        <v>1.2135415946230887</v>
      </c>
      <c r="C682" s="3">
        <v>2.6264718869213857E-2</v>
      </c>
      <c r="D682" s="3">
        <v>0.8895146555131197</v>
      </c>
      <c r="E682" t="str">
        <f>IF(AND(Super_host[[#This Row],[Valoraciones promedio]]&gt;=4.8,Super_host[[#This Row],[índice de cancelación]]&lt;0.01,Super_host[[#This Row],[Índice de respuesta]]&gt;=0.9),"SUPERHOST","Host")</f>
        <v>Host</v>
      </c>
    </row>
    <row r="683" spans="1:5">
      <c r="A683">
        <v>11790431</v>
      </c>
      <c r="B683" s="3">
        <v>1.1463655999817965</v>
      </c>
      <c r="C683" s="3">
        <v>4.5992295140882935E-3</v>
      </c>
      <c r="D683" s="3">
        <v>0.88937650567412119</v>
      </c>
      <c r="E683" t="str">
        <f>IF(AND(Super_host[[#This Row],[Valoraciones promedio]]&gt;=4.8,Super_host[[#This Row],[índice de cancelación]]&lt;0.01,Super_host[[#This Row],[Índice de respuesta]]&gt;=0.9),"SUPERHOST","Host")</f>
        <v>Host</v>
      </c>
    </row>
    <row r="684" spans="1:5">
      <c r="A684">
        <v>6847312</v>
      </c>
      <c r="B684" s="3">
        <v>1.818048409345407</v>
      </c>
      <c r="C684" s="3">
        <v>2.6414935624868144E-2</v>
      </c>
      <c r="D684" s="3">
        <v>0.88917454203179935</v>
      </c>
      <c r="E684" t="str">
        <f>IF(AND(Super_host[[#This Row],[Valoraciones promedio]]&gt;=4.8,Super_host[[#This Row],[índice de cancelación]]&lt;0.01,Super_host[[#This Row],[Índice de respuesta]]&gt;=0.9),"SUPERHOST","Host")</f>
        <v>Host</v>
      </c>
    </row>
    <row r="685" spans="1:5">
      <c r="A685">
        <v>10520210</v>
      </c>
      <c r="B685" s="3">
        <v>4.7247923550706616</v>
      </c>
      <c r="C685" s="3">
        <v>2.2395888080147287E-2</v>
      </c>
      <c r="D685" s="3">
        <v>0.88909055574291496</v>
      </c>
      <c r="E685" t="str">
        <f>IF(AND(Super_host[[#This Row],[Valoraciones promedio]]&gt;=4.8,Super_host[[#This Row],[índice de cancelación]]&lt;0.01,Super_host[[#This Row],[Índice de respuesta]]&gt;=0.9),"SUPERHOST","Host")</f>
        <v>Host</v>
      </c>
    </row>
    <row r="686" spans="1:5">
      <c r="A686">
        <v>1370358</v>
      </c>
      <c r="B686" s="3">
        <v>1.4282478490870747</v>
      </c>
      <c r="C686" s="3">
        <v>2.6552385106097028E-2</v>
      </c>
      <c r="D686" s="3">
        <v>0.88863592117758483</v>
      </c>
      <c r="E686" t="str">
        <f>IF(AND(Super_host[[#This Row],[Valoraciones promedio]]&gt;=4.8,Super_host[[#This Row],[índice de cancelación]]&lt;0.01,Super_host[[#This Row],[Índice de respuesta]]&gt;=0.9),"SUPERHOST","Host")</f>
        <v>Host</v>
      </c>
    </row>
    <row r="687" spans="1:5">
      <c r="A687">
        <v>16970067</v>
      </c>
      <c r="B687" s="3">
        <v>2.9212994210205498</v>
      </c>
      <c r="C687" s="3">
        <v>4.1921506222506948E-2</v>
      </c>
      <c r="D687" s="3">
        <v>0.88856666794973993</v>
      </c>
      <c r="E687" t="str">
        <f>IF(AND(Super_host[[#This Row],[Valoraciones promedio]]&gt;=4.8,Super_host[[#This Row],[índice de cancelación]]&lt;0.01,Super_host[[#This Row],[Índice de respuesta]]&gt;=0.9),"SUPERHOST","Host")</f>
        <v>Host</v>
      </c>
    </row>
    <row r="688" spans="1:5">
      <c r="A688">
        <v>2482106</v>
      </c>
      <c r="B688" s="3">
        <v>3.2680570586547013</v>
      </c>
      <c r="C688" s="3">
        <v>6.5905992861761799E-3</v>
      </c>
      <c r="D688" s="3">
        <v>0.88818267241398874</v>
      </c>
      <c r="E688" t="str">
        <f>IF(AND(Super_host[[#This Row],[Valoraciones promedio]]&gt;=4.8,Super_host[[#This Row],[índice de cancelación]]&lt;0.01,Super_host[[#This Row],[Índice de respuesta]]&gt;=0.9),"SUPERHOST","Host")</f>
        <v>Host</v>
      </c>
    </row>
    <row r="689" spans="1:5">
      <c r="A689">
        <v>128920</v>
      </c>
      <c r="B689" s="3">
        <v>1.6525220421167757</v>
      </c>
      <c r="C689" s="3">
        <v>7.7636434467258549E-3</v>
      </c>
      <c r="D689" s="3">
        <v>0.88813361767106669</v>
      </c>
      <c r="E689" t="str">
        <f>IF(AND(Super_host[[#This Row],[Valoraciones promedio]]&gt;=4.8,Super_host[[#This Row],[índice de cancelación]]&lt;0.01,Super_host[[#This Row],[Índice de respuesta]]&gt;=0.9),"SUPERHOST","Host")</f>
        <v>Host</v>
      </c>
    </row>
    <row r="690" spans="1:5">
      <c r="A690">
        <v>6169516</v>
      </c>
      <c r="B690" s="3">
        <v>2.2254389880363461</v>
      </c>
      <c r="C690" s="3">
        <v>1.5604195401304472E-2</v>
      </c>
      <c r="D690" s="3">
        <v>0.88810956326877688</v>
      </c>
      <c r="E690" t="str">
        <f>IF(AND(Super_host[[#This Row],[Valoraciones promedio]]&gt;=4.8,Super_host[[#This Row],[índice de cancelación]]&lt;0.01,Super_host[[#This Row],[Índice de respuesta]]&gt;=0.9),"SUPERHOST","Host")</f>
        <v>Host</v>
      </c>
    </row>
    <row r="691" spans="1:5">
      <c r="A691">
        <v>1935291</v>
      </c>
      <c r="B691" s="3">
        <v>3.5227573601974629</v>
      </c>
      <c r="C691" s="3">
        <v>4.2298632866093304E-2</v>
      </c>
      <c r="D691" s="3">
        <v>0.88802857427324888</v>
      </c>
      <c r="E691" t="str">
        <f>IF(AND(Super_host[[#This Row],[Valoraciones promedio]]&gt;=4.8,Super_host[[#This Row],[índice de cancelación]]&lt;0.01,Super_host[[#This Row],[Índice de respuesta]]&gt;=0.9),"SUPERHOST","Host")</f>
        <v>Host</v>
      </c>
    </row>
    <row r="692" spans="1:5">
      <c r="A692">
        <v>7245581</v>
      </c>
      <c r="B692" s="3">
        <v>2.5530092805971858</v>
      </c>
      <c r="C692" s="3">
        <v>6.0246256380573071E-3</v>
      </c>
      <c r="D692" s="3">
        <v>0.887838554011669</v>
      </c>
      <c r="E692" t="str">
        <f>IF(AND(Super_host[[#This Row],[Valoraciones promedio]]&gt;=4.8,Super_host[[#This Row],[índice de cancelación]]&lt;0.01,Super_host[[#This Row],[Índice de respuesta]]&gt;=0.9),"SUPERHOST","Host")</f>
        <v>Host</v>
      </c>
    </row>
    <row r="693" spans="1:5">
      <c r="A693">
        <v>7727015</v>
      </c>
      <c r="B693" s="3">
        <v>2.6232882128115005</v>
      </c>
      <c r="C693" s="3">
        <v>1.5702760936249328E-2</v>
      </c>
      <c r="D693" s="3">
        <v>0.88773185622800699</v>
      </c>
      <c r="E693" t="str">
        <f>IF(AND(Super_host[[#This Row],[Valoraciones promedio]]&gt;=4.8,Super_host[[#This Row],[índice de cancelación]]&lt;0.01,Super_host[[#This Row],[Índice de respuesta]]&gt;=0.9),"SUPERHOST","Host")</f>
        <v>Host</v>
      </c>
    </row>
    <row r="694" spans="1:5">
      <c r="A694">
        <v>11492501</v>
      </c>
      <c r="B694" s="3">
        <v>1.507656291755104</v>
      </c>
      <c r="C694" s="3">
        <v>8.4327699378738581E-3</v>
      </c>
      <c r="D694" s="3">
        <v>0.88766818905332556</v>
      </c>
      <c r="E694" t="str">
        <f>IF(AND(Super_host[[#This Row],[Valoraciones promedio]]&gt;=4.8,Super_host[[#This Row],[índice de cancelación]]&lt;0.01,Super_host[[#This Row],[Índice de respuesta]]&gt;=0.9),"SUPERHOST","Host")</f>
        <v>Host</v>
      </c>
    </row>
    <row r="695" spans="1:5">
      <c r="A695">
        <v>2979607</v>
      </c>
      <c r="B695" s="3">
        <v>2.7542479933135904</v>
      </c>
      <c r="C695" s="3">
        <v>2.151977920734717E-2</v>
      </c>
      <c r="D695" s="3">
        <v>0.88756077360209751</v>
      </c>
      <c r="E695" t="str">
        <f>IF(AND(Super_host[[#This Row],[Valoraciones promedio]]&gt;=4.8,Super_host[[#This Row],[índice de cancelación]]&lt;0.01,Super_host[[#This Row],[Índice de respuesta]]&gt;=0.9),"SUPERHOST","Host")</f>
        <v>Host</v>
      </c>
    </row>
    <row r="696" spans="1:5">
      <c r="A696">
        <v>34233009</v>
      </c>
      <c r="B696" s="3">
        <v>2.1611871400155023</v>
      </c>
      <c r="C696" s="3">
        <v>8.3502708380106764E-3</v>
      </c>
      <c r="D696" s="3">
        <v>0.88745893085972749</v>
      </c>
      <c r="E696" t="str">
        <f>IF(AND(Super_host[[#This Row],[Valoraciones promedio]]&gt;=4.8,Super_host[[#This Row],[índice de cancelación]]&lt;0.01,Super_host[[#This Row],[Índice de respuesta]]&gt;=0.9),"SUPERHOST","Host")</f>
        <v>Host</v>
      </c>
    </row>
    <row r="697" spans="1:5">
      <c r="A697">
        <v>5835210</v>
      </c>
      <c r="B697" s="3">
        <v>1.5469678003074581</v>
      </c>
      <c r="C697" s="3">
        <v>2.9208118351556008E-2</v>
      </c>
      <c r="D697" s="3">
        <v>0.88732222149351603</v>
      </c>
      <c r="E697" t="str">
        <f>IF(AND(Super_host[[#This Row],[Valoraciones promedio]]&gt;=4.8,Super_host[[#This Row],[índice de cancelación]]&lt;0.01,Super_host[[#This Row],[Índice de respuesta]]&gt;=0.9),"SUPERHOST","Host")</f>
        <v>Host</v>
      </c>
    </row>
    <row r="698" spans="1:5">
      <c r="A698">
        <v>170510</v>
      </c>
      <c r="B698" s="3">
        <v>1.4811814375469878</v>
      </c>
      <c r="C698" s="3">
        <v>4.887931085989447E-2</v>
      </c>
      <c r="D698" s="3">
        <v>0.88708719530926283</v>
      </c>
      <c r="E698" t="str">
        <f>IF(AND(Super_host[[#This Row],[Valoraciones promedio]]&gt;=4.8,Super_host[[#This Row],[índice de cancelación]]&lt;0.01,Super_host[[#This Row],[Índice de respuesta]]&gt;=0.9),"SUPERHOST","Host")</f>
        <v>Host</v>
      </c>
    </row>
    <row r="699" spans="1:5">
      <c r="A699">
        <v>19195540</v>
      </c>
      <c r="B699" s="3">
        <v>3.0714519253066515</v>
      </c>
      <c r="C699" s="3">
        <v>3.4250066976900521E-2</v>
      </c>
      <c r="D699" s="3">
        <v>0.88707644111412132</v>
      </c>
      <c r="E699" t="str">
        <f>IF(AND(Super_host[[#This Row],[Valoraciones promedio]]&gt;=4.8,Super_host[[#This Row],[índice de cancelación]]&lt;0.01,Super_host[[#This Row],[Índice de respuesta]]&gt;=0.9),"SUPERHOST","Host")</f>
        <v>Host</v>
      </c>
    </row>
    <row r="700" spans="1:5">
      <c r="A700">
        <v>3179895</v>
      </c>
      <c r="B700" s="3">
        <v>1.6801084080894944</v>
      </c>
      <c r="C700" s="3">
        <v>1.3963576795435573E-2</v>
      </c>
      <c r="D700" s="3">
        <v>0.88688361121175374</v>
      </c>
      <c r="E700" t="str">
        <f>IF(AND(Super_host[[#This Row],[Valoraciones promedio]]&gt;=4.8,Super_host[[#This Row],[índice de cancelación]]&lt;0.01,Super_host[[#This Row],[Índice de respuesta]]&gt;=0.9),"SUPERHOST","Host")</f>
        <v>Host</v>
      </c>
    </row>
    <row r="701" spans="1:5">
      <c r="A701">
        <v>13535952</v>
      </c>
      <c r="B701" s="3">
        <v>3.6333593557952315</v>
      </c>
      <c r="C701" s="3">
        <v>3.1128543405827104E-3</v>
      </c>
      <c r="D701" s="3">
        <v>0.88666859726963165</v>
      </c>
      <c r="E701" t="str">
        <f>IF(AND(Super_host[[#This Row],[Valoraciones promedio]]&gt;=4.8,Super_host[[#This Row],[índice de cancelación]]&lt;0.01,Super_host[[#This Row],[Índice de respuesta]]&gt;=0.9),"SUPERHOST","Host")</f>
        <v>Host</v>
      </c>
    </row>
    <row r="702" spans="1:5">
      <c r="A702">
        <v>5545129</v>
      </c>
      <c r="B702" s="3">
        <v>2.8410452481844968</v>
      </c>
      <c r="C702" s="3">
        <v>2.5179771755599989E-2</v>
      </c>
      <c r="D702" s="3">
        <v>0.88654737519921889</v>
      </c>
      <c r="E702" t="str">
        <f>IF(AND(Super_host[[#This Row],[Valoraciones promedio]]&gt;=4.8,Super_host[[#This Row],[índice de cancelación]]&lt;0.01,Super_host[[#This Row],[Índice de respuesta]]&gt;=0.9),"SUPERHOST","Host")</f>
        <v>Host</v>
      </c>
    </row>
    <row r="703" spans="1:5">
      <c r="A703">
        <v>1173599</v>
      </c>
      <c r="B703" s="3">
        <v>3.7914795992782904</v>
      </c>
      <c r="C703" s="3">
        <v>2.5180587068570404E-2</v>
      </c>
      <c r="D703" s="3">
        <v>0.88634071477720366</v>
      </c>
      <c r="E703" t="str">
        <f>IF(AND(Super_host[[#This Row],[Valoraciones promedio]]&gt;=4.8,Super_host[[#This Row],[índice de cancelación]]&lt;0.01,Super_host[[#This Row],[Índice de respuesta]]&gt;=0.9),"SUPERHOST","Host")</f>
        <v>Host</v>
      </c>
    </row>
    <row r="704" spans="1:5">
      <c r="A704">
        <v>3146353</v>
      </c>
      <c r="B704" s="3">
        <v>3.3304644227467217</v>
      </c>
      <c r="C704" s="3">
        <v>2.8145109756880567E-2</v>
      </c>
      <c r="D704" s="3">
        <v>0.88623837907596859</v>
      </c>
      <c r="E704" t="str">
        <f>IF(AND(Super_host[[#This Row],[Valoraciones promedio]]&gt;=4.8,Super_host[[#This Row],[índice de cancelación]]&lt;0.01,Super_host[[#This Row],[Índice de respuesta]]&gt;=0.9),"SUPERHOST","Host")</f>
        <v>Host</v>
      </c>
    </row>
    <row r="705" spans="1:5">
      <c r="A705">
        <v>23752440</v>
      </c>
      <c r="B705" s="3">
        <v>4.0743841639208185</v>
      </c>
      <c r="C705" s="3">
        <v>2.5690055603343087E-2</v>
      </c>
      <c r="D705" s="3">
        <v>0.88614079859712303</v>
      </c>
      <c r="E705" t="str">
        <f>IF(AND(Super_host[[#This Row],[Valoraciones promedio]]&gt;=4.8,Super_host[[#This Row],[índice de cancelación]]&lt;0.01,Super_host[[#This Row],[Índice de respuesta]]&gt;=0.9),"SUPERHOST","Host")</f>
        <v>Host</v>
      </c>
    </row>
    <row r="706" spans="1:5">
      <c r="A706">
        <v>21886798</v>
      </c>
      <c r="B706" s="3">
        <v>4.5659450364064931</v>
      </c>
      <c r="C706" s="3">
        <v>9.8214827269336568E-3</v>
      </c>
      <c r="D706" s="3">
        <v>0.88608491905802123</v>
      </c>
      <c r="E706" t="str">
        <f>IF(AND(Super_host[[#This Row],[Valoraciones promedio]]&gt;=4.8,Super_host[[#This Row],[índice de cancelación]]&lt;0.01,Super_host[[#This Row],[Índice de respuesta]]&gt;=0.9),"SUPERHOST","Host")</f>
        <v>Host</v>
      </c>
    </row>
    <row r="707" spans="1:5">
      <c r="A707">
        <v>15674437</v>
      </c>
      <c r="B707" s="3">
        <v>3.4722270862550966</v>
      </c>
      <c r="C707" s="3">
        <v>3.8213039466798417E-2</v>
      </c>
      <c r="D707" s="3">
        <v>0.88603956473028711</v>
      </c>
      <c r="E707" t="str">
        <f>IF(AND(Super_host[[#This Row],[Valoraciones promedio]]&gt;=4.8,Super_host[[#This Row],[índice de cancelación]]&lt;0.01,Super_host[[#This Row],[Índice de respuesta]]&gt;=0.9),"SUPERHOST","Host")</f>
        <v>Host</v>
      </c>
    </row>
    <row r="708" spans="1:5">
      <c r="A708">
        <v>31183039</v>
      </c>
      <c r="B708" s="3">
        <v>4.9886132861460188</v>
      </c>
      <c r="C708" s="3">
        <v>1.1873495445079174E-2</v>
      </c>
      <c r="D708" s="3">
        <v>0.88593837769771211</v>
      </c>
      <c r="E708" t="str">
        <f>IF(AND(Super_host[[#This Row],[Valoraciones promedio]]&gt;=4.8,Super_host[[#This Row],[índice de cancelación]]&lt;0.01,Super_host[[#This Row],[Índice de respuesta]]&gt;=0.9),"SUPERHOST","Host")</f>
        <v>Host</v>
      </c>
    </row>
    <row r="709" spans="1:5">
      <c r="A709">
        <v>3677131</v>
      </c>
      <c r="B709" s="3">
        <v>3.1177781173189363</v>
      </c>
      <c r="C709" s="3">
        <v>2.4597029953384905E-2</v>
      </c>
      <c r="D709" s="3">
        <v>0.88589743148604572</v>
      </c>
      <c r="E709" t="str">
        <f>IF(AND(Super_host[[#This Row],[Valoraciones promedio]]&gt;=4.8,Super_host[[#This Row],[índice de cancelación]]&lt;0.01,Super_host[[#This Row],[Índice de respuesta]]&gt;=0.9),"SUPERHOST","Host")</f>
        <v>Host</v>
      </c>
    </row>
    <row r="710" spans="1:5">
      <c r="A710">
        <v>747698</v>
      </c>
      <c r="B710" s="3">
        <v>1.268265516445807</v>
      </c>
      <c r="C710" s="3">
        <v>1.9050198259071852E-2</v>
      </c>
      <c r="D710" s="3">
        <v>0.88588861337709357</v>
      </c>
      <c r="E710" t="str">
        <f>IF(AND(Super_host[[#This Row],[Valoraciones promedio]]&gt;=4.8,Super_host[[#This Row],[índice de cancelación]]&lt;0.01,Super_host[[#This Row],[Índice de respuesta]]&gt;=0.9),"SUPERHOST","Host")</f>
        <v>Host</v>
      </c>
    </row>
    <row r="711" spans="1:5">
      <c r="A711">
        <v>4393626</v>
      </c>
      <c r="B711" s="3">
        <v>4.2509808814415546</v>
      </c>
      <c r="C711" s="3">
        <v>3.3421338490274941E-2</v>
      </c>
      <c r="D711" s="3">
        <v>0.88552434422455517</v>
      </c>
      <c r="E711" t="str">
        <f>IF(AND(Super_host[[#This Row],[Valoraciones promedio]]&gt;=4.8,Super_host[[#This Row],[índice de cancelación]]&lt;0.01,Super_host[[#This Row],[Índice de respuesta]]&gt;=0.9),"SUPERHOST","Host")</f>
        <v>Host</v>
      </c>
    </row>
    <row r="712" spans="1:5">
      <c r="A712">
        <v>12082653</v>
      </c>
      <c r="B712" s="3">
        <v>1.7199393206270623</v>
      </c>
      <c r="C712" s="3">
        <v>1.3851704936684063E-2</v>
      </c>
      <c r="D712" s="3">
        <v>0.88507250417271632</v>
      </c>
      <c r="E712" t="str">
        <f>IF(AND(Super_host[[#This Row],[Valoraciones promedio]]&gt;=4.8,Super_host[[#This Row],[índice de cancelación]]&lt;0.01,Super_host[[#This Row],[Índice de respuesta]]&gt;=0.9),"SUPERHOST","Host")</f>
        <v>Host</v>
      </c>
    </row>
    <row r="713" spans="1:5">
      <c r="A713">
        <v>410094</v>
      </c>
      <c r="B713" s="3">
        <v>2.0124855885800073</v>
      </c>
      <c r="C713" s="3">
        <v>4.4955722045333497E-2</v>
      </c>
      <c r="D713" s="3">
        <v>0.88484116117107225</v>
      </c>
      <c r="E713" t="str">
        <f>IF(AND(Super_host[[#This Row],[Valoraciones promedio]]&gt;=4.8,Super_host[[#This Row],[índice de cancelación]]&lt;0.01,Super_host[[#This Row],[Índice de respuesta]]&gt;=0.9),"SUPERHOST","Host")</f>
        <v>Host</v>
      </c>
    </row>
    <row r="714" spans="1:5">
      <c r="A714">
        <v>2331719</v>
      </c>
      <c r="B714" s="3">
        <v>1.8416378817898509</v>
      </c>
      <c r="C714" s="3">
        <v>7.9849507798565537E-3</v>
      </c>
      <c r="D714" s="3">
        <v>0.88445776427641165</v>
      </c>
      <c r="E714" t="str">
        <f>IF(AND(Super_host[[#This Row],[Valoraciones promedio]]&gt;=4.8,Super_host[[#This Row],[índice de cancelación]]&lt;0.01,Super_host[[#This Row],[Índice de respuesta]]&gt;=0.9),"SUPERHOST","Host")</f>
        <v>Host</v>
      </c>
    </row>
    <row r="715" spans="1:5">
      <c r="A715">
        <v>4473860</v>
      </c>
      <c r="B715" s="3">
        <v>3.2504356649461528</v>
      </c>
      <c r="C715" s="3">
        <v>4.6191746473424736E-2</v>
      </c>
      <c r="D715" s="3">
        <v>0.88423256855683552</v>
      </c>
      <c r="E715" t="str">
        <f>IF(AND(Super_host[[#This Row],[Valoraciones promedio]]&gt;=4.8,Super_host[[#This Row],[índice de cancelación]]&lt;0.01,Super_host[[#This Row],[Índice de respuesta]]&gt;=0.9),"SUPERHOST","Host")</f>
        <v>Host</v>
      </c>
    </row>
    <row r="716" spans="1:5">
      <c r="A716">
        <v>1725974</v>
      </c>
      <c r="B716" s="3">
        <v>4.5517580443219803</v>
      </c>
      <c r="C716" s="3">
        <v>4.6084460006343309E-2</v>
      </c>
      <c r="D716" s="3">
        <v>0.88382733054910978</v>
      </c>
      <c r="E716" t="str">
        <f>IF(AND(Super_host[[#This Row],[Valoraciones promedio]]&gt;=4.8,Super_host[[#This Row],[índice de cancelación]]&lt;0.01,Super_host[[#This Row],[Índice de respuesta]]&gt;=0.9),"SUPERHOST","Host")</f>
        <v>Host</v>
      </c>
    </row>
    <row r="717" spans="1:5">
      <c r="A717">
        <v>19661729</v>
      </c>
      <c r="B717" s="3">
        <v>3.7063731879227428</v>
      </c>
      <c r="C717" s="3">
        <v>1.8197088490109009E-2</v>
      </c>
      <c r="D717" s="3">
        <v>0.88362491054450498</v>
      </c>
      <c r="E717" t="str">
        <f>IF(AND(Super_host[[#This Row],[Valoraciones promedio]]&gt;=4.8,Super_host[[#This Row],[índice de cancelación]]&lt;0.01,Super_host[[#This Row],[Índice de respuesta]]&gt;=0.9),"SUPERHOST","Host")</f>
        <v>Host</v>
      </c>
    </row>
    <row r="718" spans="1:5">
      <c r="A718">
        <v>4192794</v>
      </c>
      <c r="B718" s="3">
        <v>4.0644287261603704</v>
      </c>
      <c r="C718" s="3">
        <v>2.6357384417358212E-2</v>
      </c>
      <c r="D718" s="3">
        <v>0.88355980762832387</v>
      </c>
      <c r="E718" t="str">
        <f>IF(AND(Super_host[[#This Row],[Valoraciones promedio]]&gt;=4.8,Super_host[[#This Row],[índice de cancelación]]&lt;0.01,Super_host[[#This Row],[Índice de respuesta]]&gt;=0.9),"SUPERHOST","Host")</f>
        <v>Host</v>
      </c>
    </row>
    <row r="719" spans="1:5">
      <c r="A719">
        <v>2861848</v>
      </c>
      <c r="B719" s="3">
        <v>1.310261025770239</v>
      </c>
      <c r="C719" s="3">
        <v>1.0621177214831364E-2</v>
      </c>
      <c r="D719" s="3">
        <v>0.88355146848793664</v>
      </c>
      <c r="E719" t="str">
        <f>IF(AND(Super_host[[#This Row],[Valoraciones promedio]]&gt;=4.8,Super_host[[#This Row],[índice de cancelación]]&lt;0.01,Super_host[[#This Row],[Índice de respuesta]]&gt;=0.9),"SUPERHOST","Host")</f>
        <v>Host</v>
      </c>
    </row>
    <row r="720" spans="1:5">
      <c r="A720">
        <v>24020050</v>
      </c>
      <c r="B720" s="3">
        <v>2.0118823281188476</v>
      </c>
      <c r="C720" s="3">
        <v>1.6689401927203695E-2</v>
      </c>
      <c r="D720" s="3">
        <v>0.8834128375800322</v>
      </c>
      <c r="E720" t="str">
        <f>IF(AND(Super_host[[#This Row],[Valoraciones promedio]]&gt;=4.8,Super_host[[#This Row],[índice de cancelación]]&lt;0.01,Super_host[[#This Row],[Índice de respuesta]]&gt;=0.9),"SUPERHOST","Host")</f>
        <v>Host</v>
      </c>
    </row>
    <row r="721" spans="1:5">
      <c r="A721">
        <v>204724</v>
      </c>
      <c r="B721" s="3">
        <v>2.6302507508172583</v>
      </c>
      <c r="C721" s="3">
        <v>3.1394328524067719E-2</v>
      </c>
      <c r="D721" s="3">
        <v>0.88316780155679397</v>
      </c>
      <c r="E721" t="str">
        <f>IF(AND(Super_host[[#This Row],[Valoraciones promedio]]&gt;=4.8,Super_host[[#This Row],[índice de cancelación]]&lt;0.01,Super_host[[#This Row],[Índice de respuesta]]&gt;=0.9),"SUPERHOST","Host")</f>
        <v>Host</v>
      </c>
    </row>
    <row r="722" spans="1:5">
      <c r="A722">
        <v>1866728</v>
      </c>
      <c r="B722" s="3">
        <v>1.2590805489224133</v>
      </c>
      <c r="C722" s="3">
        <v>2.2578514421071283E-2</v>
      </c>
      <c r="D722" s="3">
        <v>0.88302314568275975</v>
      </c>
      <c r="E722" t="str">
        <f>IF(AND(Super_host[[#This Row],[Valoraciones promedio]]&gt;=4.8,Super_host[[#This Row],[índice de cancelación]]&lt;0.01,Super_host[[#This Row],[Índice de respuesta]]&gt;=0.9),"SUPERHOST","Host")</f>
        <v>Host</v>
      </c>
    </row>
    <row r="723" spans="1:5">
      <c r="A723">
        <v>3020145</v>
      </c>
      <c r="B723" s="3">
        <v>2.8219125343462186</v>
      </c>
      <c r="C723" s="3">
        <v>4.6444950224018434E-2</v>
      </c>
      <c r="D723" s="3">
        <v>0.88297122581028742</v>
      </c>
      <c r="E723" t="str">
        <f>IF(AND(Super_host[[#This Row],[Valoraciones promedio]]&gt;=4.8,Super_host[[#This Row],[índice de cancelación]]&lt;0.01,Super_host[[#This Row],[Índice de respuesta]]&gt;=0.9),"SUPERHOST","Host")</f>
        <v>Host</v>
      </c>
    </row>
    <row r="724" spans="1:5">
      <c r="A724">
        <v>17770322</v>
      </c>
      <c r="B724" s="3">
        <v>4.9121504778235723</v>
      </c>
      <c r="C724" s="3">
        <v>2.5604287039316959E-2</v>
      </c>
      <c r="D724" s="3">
        <v>0.88295204057511811</v>
      </c>
      <c r="E724" t="str">
        <f>IF(AND(Super_host[[#This Row],[Valoraciones promedio]]&gt;=4.8,Super_host[[#This Row],[índice de cancelación]]&lt;0.01,Super_host[[#This Row],[Índice de respuesta]]&gt;=0.9),"SUPERHOST","Host")</f>
        <v>Host</v>
      </c>
    </row>
    <row r="725" spans="1:5">
      <c r="A725">
        <v>28974263</v>
      </c>
      <c r="B725" s="3">
        <v>4.8542109541985621</v>
      </c>
      <c r="C725" s="3">
        <v>3.6426415490069535E-4</v>
      </c>
      <c r="D725" s="3">
        <v>0.88275708808919995</v>
      </c>
      <c r="E725" t="str">
        <f>IF(AND(Super_host[[#This Row],[Valoraciones promedio]]&gt;=4.8,Super_host[[#This Row],[índice de cancelación]]&lt;0.01,Super_host[[#This Row],[Índice de respuesta]]&gt;=0.9),"SUPERHOST","Host")</f>
        <v>Host</v>
      </c>
    </row>
    <row r="726" spans="1:5">
      <c r="A726">
        <v>66035</v>
      </c>
      <c r="B726" s="3">
        <v>4.1814425153015495</v>
      </c>
      <c r="C726" s="3">
        <v>8.2764116736241799E-3</v>
      </c>
      <c r="D726" s="3">
        <v>0.8827040491806627</v>
      </c>
      <c r="E726" t="str">
        <f>IF(AND(Super_host[[#This Row],[Valoraciones promedio]]&gt;=4.8,Super_host[[#This Row],[índice de cancelación]]&lt;0.01,Super_host[[#This Row],[Índice de respuesta]]&gt;=0.9),"SUPERHOST","Host")</f>
        <v>Host</v>
      </c>
    </row>
    <row r="727" spans="1:5">
      <c r="A727">
        <v>630453</v>
      </c>
      <c r="B727" s="3">
        <v>4.5497051015199599</v>
      </c>
      <c r="C727" s="3">
        <v>1.1879276498080522E-2</v>
      </c>
      <c r="D727" s="3">
        <v>0.88269220400135084</v>
      </c>
      <c r="E727" t="str">
        <f>IF(AND(Super_host[[#This Row],[Valoraciones promedio]]&gt;=4.8,Super_host[[#This Row],[índice de cancelación]]&lt;0.01,Super_host[[#This Row],[Índice de respuesta]]&gt;=0.9),"SUPERHOST","Host")</f>
        <v>Host</v>
      </c>
    </row>
    <row r="728" spans="1:5">
      <c r="A728">
        <v>7556987</v>
      </c>
      <c r="B728" s="3">
        <v>1.4845730616800137</v>
      </c>
      <c r="C728" s="3">
        <v>1.9419609556075891E-2</v>
      </c>
      <c r="D728" s="3">
        <v>0.88234018570208217</v>
      </c>
      <c r="E728" t="str">
        <f>IF(AND(Super_host[[#This Row],[Valoraciones promedio]]&gt;=4.8,Super_host[[#This Row],[índice de cancelación]]&lt;0.01,Super_host[[#This Row],[Índice de respuesta]]&gt;=0.9),"SUPERHOST","Host")</f>
        <v>Host</v>
      </c>
    </row>
    <row r="729" spans="1:5">
      <c r="A729">
        <v>2805766</v>
      </c>
      <c r="B729" s="3">
        <v>1.0253340751034536</v>
      </c>
      <c r="C729" s="3">
        <v>2.6831792409644728E-2</v>
      </c>
      <c r="D729" s="3">
        <v>0.88212164531374349</v>
      </c>
      <c r="E729" t="str">
        <f>IF(AND(Super_host[[#This Row],[Valoraciones promedio]]&gt;=4.8,Super_host[[#This Row],[índice de cancelación]]&lt;0.01,Super_host[[#This Row],[Índice de respuesta]]&gt;=0.9),"SUPERHOST","Host")</f>
        <v>Host</v>
      </c>
    </row>
    <row r="730" spans="1:5">
      <c r="A730">
        <v>21688467</v>
      </c>
      <c r="B730" s="3">
        <v>4.0926165857248984</v>
      </c>
      <c r="C730" s="3">
        <v>1.8045263211515485E-2</v>
      </c>
      <c r="D730" s="3">
        <v>0.88202341102644444</v>
      </c>
      <c r="E730" t="str">
        <f>IF(AND(Super_host[[#This Row],[Valoraciones promedio]]&gt;=4.8,Super_host[[#This Row],[índice de cancelación]]&lt;0.01,Super_host[[#This Row],[Índice de respuesta]]&gt;=0.9),"SUPERHOST","Host")</f>
        <v>Host</v>
      </c>
    </row>
    <row r="731" spans="1:5">
      <c r="A731">
        <v>28813132</v>
      </c>
      <c r="B731" s="3">
        <v>4.5770752137160757</v>
      </c>
      <c r="C731" s="3">
        <v>4.7714837053568465E-2</v>
      </c>
      <c r="D731" s="3">
        <v>0.88200947719372458</v>
      </c>
      <c r="E731" t="str">
        <f>IF(AND(Super_host[[#This Row],[Valoraciones promedio]]&gt;=4.8,Super_host[[#This Row],[índice de cancelación]]&lt;0.01,Super_host[[#This Row],[Índice de respuesta]]&gt;=0.9),"SUPERHOST","Host")</f>
        <v>Host</v>
      </c>
    </row>
    <row r="732" spans="1:5">
      <c r="A732">
        <v>23401743</v>
      </c>
      <c r="B732" s="3">
        <v>4.1544358200406588</v>
      </c>
      <c r="C732" s="3">
        <v>5.6564201138449566E-3</v>
      </c>
      <c r="D732" s="3">
        <v>0.88200523188508373</v>
      </c>
      <c r="E732" t="str">
        <f>IF(AND(Super_host[[#This Row],[Valoraciones promedio]]&gt;=4.8,Super_host[[#This Row],[índice de cancelación]]&lt;0.01,Super_host[[#This Row],[Índice de respuesta]]&gt;=0.9),"SUPERHOST","Host")</f>
        <v>Host</v>
      </c>
    </row>
    <row r="733" spans="1:5">
      <c r="A733">
        <v>21680683</v>
      </c>
      <c r="B733" s="3">
        <v>3.8556475789138069</v>
      </c>
      <c r="C733" s="3">
        <v>1.0626632633908672E-3</v>
      </c>
      <c r="D733" s="3">
        <v>0.88179628460470294</v>
      </c>
      <c r="E733" t="str">
        <f>IF(AND(Super_host[[#This Row],[Valoraciones promedio]]&gt;=4.8,Super_host[[#This Row],[índice de cancelación]]&lt;0.01,Super_host[[#This Row],[Índice de respuesta]]&gt;=0.9),"SUPERHOST","Host")</f>
        <v>Host</v>
      </c>
    </row>
    <row r="734" spans="1:5">
      <c r="A734">
        <v>17272284</v>
      </c>
      <c r="B734" s="3">
        <v>4.5019710619916697</v>
      </c>
      <c r="C734" s="3">
        <v>5.1098468697741428E-3</v>
      </c>
      <c r="D734" s="3">
        <v>0.88127564626508625</v>
      </c>
      <c r="E734" t="str">
        <f>IF(AND(Super_host[[#This Row],[Valoraciones promedio]]&gt;=4.8,Super_host[[#This Row],[índice de cancelación]]&lt;0.01,Super_host[[#This Row],[Índice de respuesta]]&gt;=0.9),"SUPERHOST","Host")</f>
        <v>Host</v>
      </c>
    </row>
    <row r="735" spans="1:5">
      <c r="A735">
        <v>23748343</v>
      </c>
      <c r="B735" s="3">
        <v>2.48886012341227</v>
      </c>
      <c r="C735" s="3">
        <v>9.5904898120086693E-3</v>
      </c>
      <c r="D735" s="3">
        <v>0.88077464926903815</v>
      </c>
      <c r="E735" t="str">
        <f>IF(AND(Super_host[[#This Row],[Valoraciones promedio]]&gt;=4.8,Super_host[[#This Row],[índice de cancelación]]&lt;0.01,Super_host[[#This Row],[Índice de respuesta]]&gt;=0.9),"SUPERHOST","Host")</f>
        <v>Host</v>
      </c>
    </row>
    <row r="736" spans="1:5">
      <c r="A736">
        <v>1522929</v>
      </c>
      <c r="B736" s="3">
        <v>4.9691577775791185</v>
      </c>
      <c r="C736" s="3">
        <v>3.5371723737065625E-2</v>
      </c>
      <c r="D736" s="3">
        <v>0.88064775796729788</v>
      </c>
      <c r="E736" t="str">
        <f>IF(AND(Super_host[[#This Row],[Valoraciones promedio]]&gt;=4.8,Super_host[[#This Row],[índice de cancelación]]&lt;0.01,Super_host[[#This Row],[Índice de respuesta]]&gt;=0.9),"SUPERHOST","Host")</f>
        <v>Host</v>
      </c>
    </row>
    <row r="737" spans="1:5">
      <c r="A737">
        <v>4403262</v>
      </c>
      <c r="B737" s="3">
        <v>1.5274706420137085</v>
      </c>
      <c r="C737" s="3">
        <v>1.1183036089776022E-2</v>
      </c>
      <c r="D737" s="3">
        <v>0.8804839903032099</v>
      </c>
      <c r="E737" t="str">
        <f>IF(AND(Super_host[[#This Row],[Valoraciones promedio]]&gt;=4.8,Super_host[[#This Row],[índice de cancelación]]&lt;0.01,Super_host[[#This Row],[Índice de respuesta]]&gt;=0.9),"SUPERHOST","Host")</f>
        <v>Host</v>
      </c>
    </row>
    <row r="738" spans="1:5">
      <c r="A738">
        <v>282927</v>
      </c>
      <c r="B738" s="3">
        <v>3.2394079477260007</v>
      </c>
      <c r="C738" s="3">
        <v>1.6653082732974767E-2</v>
      </c>
      <c r="D738" s="3">
        <v>0.8803964047420948</v>
      </c>
      <c r="E738" t="str">
        <f>IF(AND(Super_host[[#This Row],[Valoraciones promedio]]&gt;=4.8,Super_host[[#This Row],[índice de cancelación]]&lt;0.01,Super_host[[#This Row],[Índice de respuesta]]&gt;=0.9),"SUPERHOST","Host")</f>
        <v>Host</v>
      </c>
    </row>
    <row r="739" spans="1:5">
      <c r="A739">
        <v>12864943</v>
      </c>
      <c r="B739" s="3">
        <v>3.837707381789611</v>
      </c>
      <c r="C739" s="3">
        <v>4.7386374562034213E-2</v>
      </c>
      <c r="D739" s="3">
        <v>0.8801536232982522</v>
      </c>
      <c r="E739" t="str">
        <f>IF(AND(Super_host[[#This Row],[Valoraciones promedio]]&gt;=4.8,Super_host[[#This Row],[índice de cancelación]]&lt;0.01,Super_host[[#This Row],[Índice de respuesta]]&gt;=0.9),"SUPERHOST","Host")</f>
        <v>Host</v>
      </c>
    </row>
    <row r="740" spans="1:5">
      <c r="A740">
        <v>16677326</v>
      </c>
      <c r="B740" s="3">
        <v>3.14338249018313</v>
      </c>
      <c r="C740" s="3">
        <v>3.1825010920440065E-2</v>
      </c>
      <c r="D740" s="3">
        <v>0.8800114419335574</v>
      </c>
      <c r="E740" t="str">
        <f>IF(AND(Super_host[[#This Row],[Valoraciones promedio]]&gt;=4.8,Super_host[[#This Row],[índice de cancelación]]&lt;0.01,Super_host[[#This Row],[Índice de respuesta]]&gt;=0.9),"SUPERHOST","Host")</f>
        <v>Host</v>
      </c>
    </row>
    <row r="741" spans="1:5">
      <c r="A741">
        <v>321934</v>
      </c>
      <c r="B741" s="3">
        <v>1.7503034503731154</v>
      </c>
      <c r="C741" s="3">
        <v>1.3534603684317865E-2</v>
      </c>
      <c r="D741" s="3">
        <v>0.8797328796396271</v>
      </c>
      <c r="E741" t="str">
        <f>IF(AND(Super_host[[#This Row],[Valoraciones promedio]]&gt;=4.8,Super_host[[#This Row],[índice de cancelación]]&lt;0.01,Super_host[[#This Row],[Índice de respuesta]]&gt;=0.9),"SUPERHOST","Host")</f>
        <v>Host</v>
      </c>
    </row>
    <row r="742" spans="1:5">
      <c r="A742">
        <v>34841020</v>
      </c>
      <c r="B742" s="3">
        <v>1.2737983059371847</v>
      </c>
      <c r="C742" s="3">
        <v>1.9140033173955353E-3</v>
      </c>
      <c r="D742" s="3">
        <v>0.87927673574585963</v>
      </c>
      <c r="E742" t="str">
        <f>IF(AND(Super_host[[#This Row],[Valoraciones promedio]]&gt;=4.8,Super_host[[#This Row],[índice de cancelación]]&lt;0.01,Super_host[[#This Row],[Índice de respuesta]]&gt;=0.9),"SUPERHOST","Host")</f>
        <v>Host</v>
      </c>
    </row>
    <row r="743" spans="1:5">
      <c r="A743">
        <v>11976676</v>
      </c>
      <c r="B743" s="3">
        <v>2.4133958844044674</v>
      </c>
      <c r="C743" s="3">
        <v>2.5944490490249508E-2</v>
      </c>
      <c r="D743" s="3">
        <v>0.87871159457132231</v>
      </c>
      <c r="E743" t="str">
        <f>IF(AND(Super_host[[#This Row],[Valoraciones promedio]]&gt;=4.8,Super_host[[#This Row],[índice de cancelación]]&lt;0.01,Super_host[[#This Row],[Índice de respuesta]]&gt;=0.9),"SUPERHOST","Host")</f>
        <v>Host</v>
      </c>
    </row>
    <row r="744" spans="1:5">
      <c r="A744">
        <v>146825</v>
      </c>
      <c r="B744" s="3">
        <v>1.4576223309668688</v>
      </c>
      <c r="C744" s="3">
        <v>2.7384405067931345E-2</v>
      </c>
      <c r="D744" s="3">
        <v>0.87829663984087447</v>
      </c>
      <c r="E744" t="str">
        <f>IF(AND(Super_host[[#This Row],[Valoraciones promedio]]&gt;=4.8,Super_host[[#This Row],[índice de cancelación]]&lt;0.01,Super_host[[#This Row],[Índice de respuesta]]&gt;=0.9),"SUPERHOST","Host")</f>
        <v>Host</v>
      </c>
    </row>
    <row r="745" spans="1:5">
      <c r="A745">
        <v>2938550</v>
      </c>
      <c r="B745" s="3">
        <v>3.754353524858288</v>
      </c>
      <c r="C745" s="3">
        <v>2.452191715704052E-2</v>
      </c>
      <c r="D745" s="3">
        <v>0.87807209267526098</v>
      </c>
      <c r="E745" t="str">
        <f>IF(AND(Super_host[[#This Row],[Valoraciones promedio]]&gt;=4.8,Super_host[[#This Row],[índice de cancelación]]&lt;0.01,Super_host[[#This Row],[Índice de respuesta]]&gt;=0.9),"SUPERHOST","Host")</f>
        <v>Host</v>
      </c>
    </row>
    <row r="746" spans="1:5">
      <c r="A746">
        <v>5740424</v>
      </c>
      <c r="B746" s="3">
        <v>4.7377606313802954</v>
      </c>
      <c r="C746" s="3">
        <v>2.2180622982274641E-2</v>
      </c>
      <c r="D746" s="3">
        <v>0.87796510861774413</v>
      </c>
      <c r="E746" t="str">
        <f>IF(AND(Super_host[[#This Row],[Valoraciones promedio]]&gt;=4.8,Super_host[[#This Row],[índice de cancelación]]&lt;0.01,Super_host[[#This Row],[Índice de respuesta]]&gt;=0.9),"SUPERHOST","Host")</f>
        <v>Host</v>
      </c>
    </row>
    <row r="747" spans="1:5">
      <c r="A747">
        <v>35329789</v>
      </c>
      <c r="B747" s="3">
        <v>2.8583350576332887</v>
      </c>
      <c r="C747" s="3">
        <v>2.3256398495394594E-2</v>
      </c>
      <c r="D747" s="3">
        <v>0.87781023137546688</v>
      </c>
      <c r="E747" t="str">
        <f>IF(AND(Super_host[[#This Row],[Valoraciones promedio]]&gt;=4.8,Super_host[[#This Row],[índice de cancelación]]&lt;0.01,Super_host[[#This Row],[Índice de respuesta]]&gt;=0.9),"SUPERHOST","Host")</f>
        <v>Host</v>
      </c>
    </row>
    <row r="748" spans="1:5">
      <c r="A748">
        <v>3028267</v>
      </c>
      <c r="B748" s="3">
        <v>3.6969907165406979</v>
      </c>
      <c r="C748" s="3">
        <v>1.5182387296634859E-2</v>
      </c>
      <c r="D748" s="3">
        <v>0.87752939366360228</v>
      </c>
      <c r="E748" t="str">
        <f>IF(AND(Super_host[[#This Row],[Valoraciones promedio]]&gt;=4.8,Super_host[[#This Row],[índice de cancelación]]&lt;0.01,Super_host[[#This Row],[Índice de respuesta]]&gt;=0.9),"SUPERHOST","Host")</f>
        <v>Host</v>
      </c>
    </row>
    <row r="749" spans="1:5">
      <c r="A749">
        <v>21361229</v>
      </c>
      <c r="B749" s="3">
        <v>2.6520494097770273</v>
      </c>
      <c r="C749" s="3">
        <v>2.1078527339966714E-2</v>
      </c>
      <c r="D749" s="3">
        <v>0.87740819415688565</v>
      </c>
      <c r="E749" t="str">
        <f>IF(AND(Super_host[[#This Row],[Valoraciones promedio]]&gt;=4.8,Super_host[[#This Row],[índice de cancelación]]&lt;0.01,Super_host[[#This Row],[Índice de respuesta]]&gt;=0.9),"SUPERHOST","Host")</f>
        <v>Host</v>
      </c>
    </row>
    <row r="750" spans="1:5">
      <c r="A750">
        <v>16872923</v>
      </c>
      <c r="B750" s="3">
        <v>1.7083068119477121</v>
      </c>
      <c r="C750" s="3">
        <v>4.5314686901701817E-2</v>
      </c>
      <c r="D750" s="3">
        <v>0.87714273264836773</v>
      </c>
      <c r="E750" t="str">
        <f>IF(AND(Super_host[[#This Row],[Valoraciones promedio]]&gt;=4.8,Super_host[[#This Row],[índice de cancelación]]&lt;0.01,Super_host[[#This Row],[Índice de respuesta]]&gt;=0.9),"SUPERHOST","Host")</f>
        <v>Host</v>
      </c>
    </row>
    <row r="751" spans="1:5">
      <c r="A751">
        <v>31673092</v>
      </c>
      <c r="B751" s="3">
        <v>3.7420844633269184</v>
      </c>
      <c r="C751" s="3">
        <v>3.9690120342964125E-2</v>
      </c>
      <c r="D751" s="3">
        <v>0.87680430481514382</v>
      </c>
      <c r="E751" t="str">
        <f>IF(AND(Super_host[[#This Row],[Valoraciones promedio]]&gt;=4.8,Super_host[[#This Row],[índice de cancelación]]&lt;0.01,Super_host[[#This Row],[Índice de respuesta]]&gt;=0.9),"SUPERHOST","Host")</f>
        <v>Host</v>
      </c>
    </row>
    <row r="752" spans="1:5">
      <c r="A752">
        <v>7182609</v>
      </c>
      <c r="B752" s="3">
        <v>1.4406978204965712</v>
      </c>
      <c r="C752" s="3">
        <v>1.6168971106801239E-2</v>
      </c>
      <c r="D752" s="3">
        <v>0.87679613304632875</v>
      </c>
      <c r="E752" t="str">
        <f>IF(AND(Super_host[[#This Row],[Valoraciones promedio]]&gt;=4.8,Super_host[[#This Row],[índice de cancelación]]&lt;0.01,Super_host[[#This Row],[Índice de respuesta]]&gt;=0.9),"SUPERHOST","Host")</f>
        <v>Host</v>
      </c>
    </row>
    <row r="753" spans="1:5">
      <c r="A753">
        <v>6902571</v>
      </c>
      <c r="B753" s="3">
        <v>2.6873448471425072</v>
      </c>
      <c r="C753" s="3">
        <v>4.6564382902252184E-2</v>
      </c>
      <c r="D753" s="3">
        <v>0.876454637224238</v>
      </c>
      <c r="E753" t="str">
        <f>IF(AND(Super_host[[#This Row],[Valoraciones promedio]]&gt;=4.8,Super_host[[#This Row],[índice de cancelación]]&lt;0.01,Super_host[[#This Row],[Índice de respuesta]]&gt;=0.9),"SUPERHOST","Host")</f>
        <v>Host</v>
      </c>
    </row>
    <row r="754" spans="1:5">
      <c r="A754">
        <v>5392354</v>
      </c>
      <c r="B754" s="3">
        <v>3.2247146106974731</v>
      </c>
      <c r="C754" s="3">
        <v>4.106407754967608E-2</v>
      </c>
      <c r="D754" s="3">
        <v>0.87636610784349045</v>
      </c>
      <c r="E754" t="str">
        <f>IF(AND(Super_host[[#This Row],[Valoraciones promedio]]&gt;=4.8,Super_host[[#This Row],[índice de cancelación]]&lt;0.01,Super_host[[#This Row],[Índice de respuesta]]&gt;=0.9),"SUPERHOST","Host")</f>
        <v>Host</v>
      </c>
    </row>
    <row r="755" spans="1:5">
      <c r="A755">
        <v>320422</v>
      </c>
      <c r="B755" s="3">
        <v>3.0653509806673744</v>
      </c>
      <c r="C755" s="3">
        <v>7.9451668082913315E-3</v>
      </c>
      <c r="D755" s="3">
        <v>0.87610203517949048</v>
      </c>
      <c r="E755" t="str">
        <f>IF(AND(Super_host[[#This Row],[Valoraciones promedio]]&gt;=4.8,Super_host[[#This Row],[índice de cancelación]]&lt;0.01,Super_host[[#This Row],[Índice de respuesta]]&gt;=0.9),"SUPERHOST","Host")</f>
        <v>Host</v>
      </c>
    </row>
    <row r="756" spans="1:5">
      <c r="A756">
        <v>10562062</v>
      </c>
      <c r="B756" s="3">
        <v>4.0661955161699979</v>
      </c>
      <c r="C756" s="3">
        <v>5.6340662332645293E-3</v>
      </c>
      <c r="D756" s="3">
        <v>0.87572577112581895</v>
      </c>
      <c r="E756" t="str">
        <f>IF(AND(Super_host[[#This Row],[Valoraciones promedio]]&gt;=4.8,Super_host[[#This Row],[índice de cancelación]]&lt;0.01,Super_host[[#This Row],[Índice de respuesta]]&gt;=0.9),"SUPERHOST","Host")</f>
        <v>Host</v>
      </c>
    </row>
    <row r="757" spans="1:5">
      <c r="A757">
        <v>15444104</v>
      </c>
      <c r="B757" s="3">
        <v>4.4481270217787472</v>
      </c>
      <c r="C757" s="3">
        <v>2.8828960263820078E-2</v>
      </c>
      <c r="D757" s="3">
        <v>0.87557371632111958</v>
      </c>
      <c r="E757" t="str">
        <f>IF(AND(Super_host[[#This Row],[Valoraciones promedio]]&gt;=4.8,Super_host[[#This Row],[índice de cancelación]]&lt;0.01,Super_host[[#This Row],[Índice de respuesta]]&gt;=0.9),"SUPERHOST","Host")</f>
        <v>Host</v>
      </c>
    </row>
    <row r="758" spans="1:5">
      <c r="A758">
        <v>3274213</v>
      </c>
      <c r="B758" s="3">
        <v>1.7747691058128612</v>
      </c>
      <c r="C758" s="3">
        <v>1.1777225352416544E-3</v>
      </c>
      <c r="D758" s="3">
        <v>0.87552185364203405</v>
      </c>
      <c r="E758" t="str">
        <f>IF(AND(Super_host[[#This Row],[Valoraciones promedio]]&gt;=4.8,Super_host[[#This Row],[índice de cancelación]]&lt;0.01,Super_host[[#This Row],[Índice de respuesta]]&gt;=0.9),"SUPERHOST","Host")</f>
        <v>Host</v>
      </c>
    </row>
    <row r="759" spans="1:5">
      <c r="A759">
        <v>22534207</v>
      </c>
      <c r="B759" s="3">
        <v>2.4863213883662225</v>
      </c>
      <c r="C759" s="3">
        <v>4.2263141534328023E-2</v>
      </c>
      <c r="D759" s="3">
        <v>0.87540990717096046</v>
      </c>
      <c r="E759" t="str">
        <f>IF(AND(Super_host[[#This Row],[Valoraciones promedio]]&gt;=4.8,Super_host[[#This Row],[índice de cancelación]]&lt;0.01,Super_host[[#This Row],[Índice de respuesta]]&gt;=0.9),"SUPERHOST","Host")</f>
        <v>Host</v>
      </c>
    </row>
    <row r="760" spans="1:5">
      <c r="A760">
        <v>1236070</v>
      </c>
      <c r="B760" s="3">
        <v>4.9168463924132038</v>
      </c>
      <c r="C760" s="3">
        <v>4.7265500975056454E-2</v>
      </c>
      <c r="D760" s="3">
        <v>0.87538037616135722</v>
      </c>
      <c r="E760" t="str">
        <f>IF(AND(Super_host[[#This Row],[Valoraciones promedio]]&gt;=4.8,Super_host[[#This Row],[índice de cancelación]]&lt;0.01,Super_host[[#This Row],[Índice de respuesta]]&gt;=0.9),"SUPERHOST","Host")</f>
        <v>Host</v>
      </c>
    </row>
    <row r="761" spans="1:5">
      <c r="A761">
        <v>23025661</v>
      </c>
      <c r="B761" s="3">
        <v>4.5092064835480912</v>
      </c>
      <c r="C761" s="3">
        <v>3.9497766872729823E-2</v>
      </c>
      <c r="D761" s="3">
        <v>0.87521529445507018</v>
      </c>
      <c r="E761" t="str">
        <f>IF(AND(Super_host[[#This Row],[Valoraciones promedio]]&gt;=4.8,Super_host[[#This Row],[índice de cancelación]]&lt;0.01,Super_host[[#This Row],[Índice de respuesta]]&gt;=0.9),"SUPERHOST","Host")</f>
        <v>Host</v>
      </c>
    </row>
    <row r="762" spans="1:5">
      <c r="A762">
        <v>15321576</v>
      </c>
      <c r="B762" s="3">
        <v>1.2252283251536822</v>
      </c>
      <c r="C762" s="3">
        <v>6.999604197623438E-3</v>
      </c>
      <c r="D762" s="3">
        <v>0.87517769507675169</v>
      </c>
      <c r="E762" t="str">
        <f>IF(AND(Super_host[[#This Row],[Valoraciones promedio]]&gt;=4.8,Super_host[[#This Row],[índice de cancelación]]&lt;0.01,Super_host[[#This Row],[Índice de respuesta]]&gt;=0.9),"SUPERHOST","Host")</f>
        <v>Host</v>
      </c>
    </row>
    <row r="763" spans="1:5">
      <c r="A763">
        <v>9554965</v>
      </c>
      <c r="B763" s="3">
        <v>3.4562818329199336</v>
      </c>
      <c r="C763" s="3">
        <v>1.3152137717391888E-2</v>
      </c>
      <c r="D763" s="3">
        <v>0.87508691167967667</v>
      </c>
      <c r="E763" t="str">
        <f>IF(AND(Super_host[[#This Row],[Valoraciones promedio]]&gt;=4.8,Super_host[[#This Row],[índice de cancelación]]&lt;0.01,Super_host[[#This Row],[Índice de respuesta]]&gt;=0.9),"SUPERHOST","Host")</f>
        <v>Host</v>
      </c>
    </row>
    <row r="764" spans="1:5">
      <c r="A764">
        <v>26301893</v>
      </c>
      <c r="B764" s="3">
        <v>3.9269208682800585</v>
      </c>
      <c r="C764" s="3">
        <v>3.0231200452966362E-2</v>
      </c>
      <c r="D764" s="3">
        <v>0.87507459654430586</v>
      </c>
      <c r="E764" t="str">
        <f>IF(AND(Super_host[[#This Row],[Valoraciones promedio]]&gt;=4.8,Super_host[[#This Row],[índice de cancelación]]&lt;0.01,Super_host[[#This Row],[Índice de respuesta]]&gt;=0.9),"SUPERHOST","Host")</f>
        <v>Host</v>
      </c>
    </row>
    <row r="765" spans="1:5">
      <c r="A765">
        <v>23591164</v>
      </c>
      <c r="B765" s="3">
        <v>2.6845192365455253</v>
      </c>
      <c r="C765" s="3">
        <v>2.052293832983669E-2</v>
      </c>
      <c r="D765" s="3">
        <v>0.87505328954449624</v>
      </c>
      <c r="E765" t="str">
        <f>IF(AND(Super_host[[#This Row],[Valoraciones promedio]]&gt;=4.8,Super_host[[#This Row],[índice de cancelación]]&lt;0.01,Super_host[[#This Row],[Índice de respuesta]]&gt;=0.9),"SUPERHOST","Host")</f>
        <v>Host</v>
      </c>
    </row>
    <row r="766" spans="1:5">
      <c r="A766">
        <v>8261145</v>
      </c>
      <c r="B766" s="3">
        <v>3.2573796242421835</v>
      </c>
      <c r="C766" s="3">
        <v>3.8197777398930689E-2</v>
      </c>
      <c r="D766" s="3">
        <v>0.87470515687308403</v>
      </c>
      <c r="E766" t="str">
        <f>IF(AND(Super_host[[#This Row],[Valoraciones promedio]]&gt;=4.8,Super_host[[#This Row],[índice de cancelación]]&lt;0.01,Super_host[[#This Row],[Índice de respuesta]]&gt;=0.9),"SUPERHOST","Host")</f>
        <v>Host</v>
      </c>
    </row>
    <row r="767" spans="1:5">
      <c r="A767">
        <v>11463877</v>
      </c>
      <c r="B767" s="3">
        <v>1.0151808652327934</v>
      </c>
      <c r="C767" s="3">
        <v>3.2381516187376579E-2</v>
      </c>
      <c r="D767" s="3">
        <v>0.87459615313024874</v>
      </c>
      <c r="E767" t="str">
        <f>IF(AND(Super_host[[#This Row],[Valoraciones promedio]]&gt;=4.8,Super_host[[#This Row],[índice de cancelación]]&lt;0.01,Super_host[[#This Row],[Índice de respuesta]]&gt;=0.9),"SUPERHOST","Host")</f>
        <v>Host</v>
      </c>
    </row>
    <row r="768" spans="1:5">
      <c r="A768">
        <v>315401</v>
      </c>
      <c r="B768" s="3">
        <v>1.598580104766874</v>
      </c>
      <c r="C768" s="3">
        <v>2.7321529526431396E-2</v>
      </c>
      <c r="D768" s="3">
        <v>0.87437949475124177</v>
      </c>
      <c r="E768" t="str">
        <f>IF(AND(Super_host[[#This Row],[Valoraciones promedio]]&gt;=4.8,Super_host[[#This Row],[índice de cancelación]]&lt;0.01,Super_host[[#This Row],[Índice de respuesta]]&gt;=0.9),"SUPERHOST","Host")</f>
        <v>Host</v>
      </c>
    </row>
    <row r="769" spans="1:5">
      <c r="A769">
        <v>24587292</v>
      </c>
      <c r="B769" s="3">
        <v>2.7582270204250969</v>
      </c>
      <c r="C769" s="3">
        <v>1.2270285053030544E-2</v>
      </c>
      <c r="D769" s="3">
        <v>0.87434220613717761</v>
      </c>
      <c r="E769" t="str">
        <f>IF(AND(Super_host[[#This Row],[Valoraciones promedio]]&gt;=4.8,Super_host[[#This Row],[índice de cancelación]]&lt;0.01,Super_host[[#This Row],[Índice de respuesta]]&gt;=0.9),"SUPERHOST","Host")</f>
        <v>Host</v>
      </c>
    </row>
    <row r="770" spans="1:5">
      <c r="A770">
        <v>6016424</v>
      </c>
      <c r="B770" s="3">
        <v>2.5234253690975428</v>
      </c>
      <c r="C770" s="3">
        <v>4.3047033837241289E-2</v>
      </c>
      <c r="D770" s="3">
        <v>0.87415971983244423</v>
      </c>
      <c r="E770" t="str">
        <f>IF(AND(Super_host[[#This Row],[Valoraciones promedio]]&gt;=4.8,Super_host[[#This Row],[índice de cancelación]]&lt;0.01,Super_host[[#This Row],[Índice de respuesta]]&gt;=0.9),"SUPERHOST","Host")</f>
        <v>Host</v>
      </c>
    </row>
    <row r="771" spans="1:5">
      <c r="A771">
        <v>3514707</v>
      </c>
      <c r="B771" s="3">
        <v>4.5947499760975052</v>
      </c>
      <c r="C771" s="3">
        <v>4.3296531887985212E-2</v>
      </c>
      <c r="D771" s="3">
        <v>0.87400719081980938</v>
      </c>
      <c r="E771" t="str">
        <f>IF(AND(Super_host[[#This Row],[Valoraciones promedio]]&gt;=4.8,Super_host[[#This Row],[índice de cancelación]]&lt;0.01,Super_host[[#This Row],[Índice de respuesta]]&gt;=0.9),"SUPERHOST","Host")</f>
        <v>Host</v>
      </c>
    </row>
    <row r="772" spans="1:5">
      <c r="A772">
        <v>1311870</v>
      </c>
      <c r="B772" s="3">
        <v>2.2288226776347577</v>
      </c>
      <c r="C772" s="3">
        <v>4.5836454943768493E-2</v>
      </c>
      <c r="D772" s="3">
        <v>0.87383488596421921</v>
      </c>
      <c r="E772" t="str">
        <f>IF(AND(Super_host[[#This Row],[Valoraciones promedio]]&gt;=4.8,Super_host[[#This Row],[índice de cancelación]]&lt;0.01,Super_host[[#This Row],[Índice de respuesta]]&gt;=0.9),"SUPERHOST","Host")</f>
        <v>Host</v>
      </c>
    </row>
    <row r="773" spans="1:5">
      <c r="A773">
        <v>26877931</v>
      </c>
      <c r="B773" s="3">
        <v>3.502427626751869</v>
      </c>
      <c r="C773" s="3">
        <v>1.2800805020789691E-2</v>
      </c>
      <c r="D773" s="3">
        <v>0.87365421553220757</v>
      </c>
      <c r="E773" t="str">
        <f>IF(AND(Super_host[[#This Row],[Valoraciones promedio]]&gt;=4.8,Super_host[[#This Row],[índice de cancelación]]&lt;0.01,Super_host[[#This Row],[Índice de respuesta]]&gt;=0.9),"SUPERHOST","Host")</f>
        <v>Host</v>
      </c>
    </row>
    <row r="774" spans="1:5">
      <c r="A774">
        <v>13061093</v>
      </c>
      <c r="B774" s="3">
        <v>2.3279036844859444</v>
      </c>
      <c r="C774" s="3">
        <v>1.1355913798001988E-2</v>
      </c>
      <c r="D774" s="3">
        <v>0.87363183481243512</v>
      </c>
      <c r="E774" t="str">
        <f>IF(AND(Super_host[[#This Row],[Valoraciones promedio]]&gt;=4.8,Super_host[[#This Row],[índice de cancelación]]&lt;0.01,Super_host[[#This Row],[Índice de respuesta]]&gt;=0.9),"SUPERHOST","Host")</f>
        <v>Host</v>
      </c>
    </row>
    <row r="775" spans="1:5">
      <c r="A775">
        <v>33721278</v>
      </c>
      <c r="B775" s="3">
        <v>2.1244152424964855</v>
      </c>
      <c r="C775" s="3">
        <v>5.7319958423605495E-3</v>
      </c>
      <c r="D775" s="3">
        <v>0.87344422290629131</v>
      </c>
      <c r="E775" t="str">
        <f>IF(AND(Super_host[[#This Row],[Valoraciones promedio]]&gt;=4.8,Super_host[[#This Row],[índice de cancelación]]&lt;0.01,Super_host[[#This Row],[Índice de respuesta]]&gt;=0.9),"SUPERHOST","Host")</f>
        <v>Host</v>
      </c>
    </row>
    <row r="776" spans="1:5">
      <c r="A776">
        <v>1403769</v>
      </c>
      <c r="B776" s="3">
        <v>3.3246217979017647</v>
      </c>
      <c r="C776" s="3">
        <v>4.3204444249776035E-2</v>
      </c>
      <c r="D776" s="3">
        <v>0.87343991365414675</v>
      </c>
      <c r="E776" t="str">
        <f>IF(AND(Super_host[[#This Row],[Valoraciones promedio]]&gt;=4.8,Super_host[[#This Row],[índice de cancelación]]&lt;0.01,Super_host[[#This Row],[Índice de respuesta]]&gt;=0.9),"SUPERHOST","Host")</f>
        <v>Host</v>
      </c>
    </row>
    <row r="777" spans="1:5">
      <c r="A777">
        <v>23899821</v>
      </c>
      <c r="B777" s="3">
        <v>1.4855796655420179</v>
      </c>
      <c r="C777" s="3">
        <v>1.7674771595637916E-2</v>
      </c>
      <c r="D777" s="3">
        <v>0.87267265087021362</v>
      </c>
      <c r="E777" t="str">
        <f>IF(AND(Super_host[[#This Row],[Valoraciones promedio]]&gt;=4.8,Super_host[[#This Row],[índice de cancelación]]&lt;0.01,Super_host[[#This Row],[Índice de respuesta]]&gt;=0.9),"SUPERHOST","Host")</f>
        <v>Host</v>
      </c>
    </row>
    <row r="778" spans="1:5">
      <c r="A778">
        <v>908514</v>
      </c>
      <c r="B778" s="3">
        <v>3.3218490682842972</v>
      </c>
      <c r="C778" s="3">
        <v>3.2395141136836926E-2</v>
      </c>
      <c r="D778" s="3">
        <v>0.87248331372768217</v>
      </c>
      <c r="E778" t="str">
        <f>IF(AND(Super_host[[#This Row],[Valoraciones promedio]]&gt;=4.8,Super_host[[#This Row],[índice de cancelación]]&lt;0.01,Super_host[[#This Row],[Índice de respuesta]]&gt;=0.9),"SUPERHOST","Host")</f>
        <v>Host</v>
      </c>
    </row>
    <row r="779" spans="1:5">
      <c r="A779">
        <v>18142696</v>
      </c>
      <c r="B779" s="3">
        <v>3.1251181178294578</v>
      </c>
      <c r="C779" s="3">
        <v>2.1686000574414582E-2</v>
      </c>
      <c r="D779" s="3">
        <v>0.87242000708813305</v>
      </c>
      <c r="E779" t="str">
        <f>IF(AND(Super_host[[#This Row],[Valoraciones promedio]]&gt;=4.8,Super_host[[#This Row],[índice de cancelación]]&lt;0.01,Super_host[[#This Row],[Índice de respuesta]]&gt;=0.9),"SUPERHOST","Host")</f>
        <v>Host</v>
      </c>
    </row>
    <row r="780" spans="1:5">
      <c r="A780">
        <v>26360956</v>
      </c>
      <c r="B780" s="3">
        <v>3.6982453872725904</v>
      </c>
      <c r="C780" s="3">
        <v>3.5488074935002057E-3</v>
      </c>
      <c r="D780" s="3">
        <v>0.87235779698356597</v>
      </c>
      <c r="E780" t="str">
        <f>IF(AND(Super_host[[#This Row],[Valoraciones promedio]]&gt;=4.8,Super_host[[#This Row],[índice de cancelación]]&lt;0.01,Super_host[[#This Row],[Índice de respuesta]]&gt;=0.9),"SUPERHOST","Host")</f>
        <v>Host</v>
      </c>
    </row>
    <row r="781" spans="1:5">
      <c r="A781">
        <v>1732559</v>
      </c>
      <c r="B781" s="3">
        <v>4.9399768414405232</v>
      </c>
      <c r="C781" s="3">
        <v>4.4786551017595658E-3</v>
      </c>
      <c r="D781" s="3">
        <v>0.87170890776843546</v>
      </c>
      <c r="E781" t="str">
        <f>IF(AND(Super_host[[#This Row],[Valoraciones promedio]]&gt;=4.8,Super_host[[#This Row],[índice de cancelación]]&lt;0.01,Super_host[[#This Row],[Índice de respuesta]]&gt;=0.9),"SUPERHOST","Host")</f>
        <v>Host</v>
      </c>
    </row>
    <row r="782" spans="1:5">
      <c r="A782">
        <v>33149697</v>
      </c>
      <c r="B782" s="3">
        <v>4.6016701736939494</v>
      </c>
      <c r="C782" s="3">
        <v>4.4209386767098402E-2</v>
      </c>
      <c r="D782" s="3">
        <v>0.87159857624713211</v>
      </c>
      <c r="E782" t="str">
        <f>IF(AND(Super_host[[#This Row],[Valoraciones promedio]]&gt;=4.8,Super_host[[#This Row],[índice de cancelación]]&lt;0.01,Super_host[[#This Row],[Índice de respuesta]]&gt;=0.9),"SUPERHOST","Host")</f>
        <v>Host</v>
      </c>
    </row>
    <row r="783" spans="1:5">
      <c r="A783">
        <v>9847713</v>
      </c>
      <c r="B783" s="3">
        <v>1.6031812932067382</v>
      </c>
      <c r="C783" s="3">
        <v>4.6232317722105135E-2</v>
      </c>
      <c r="D783" s="3">
        <v>0.87149852030751662</v>
      </c>
      <c r="E783" t="str">
        <f>IF(AND(Super_host[[#This Row],[Valoraciones promedio]]&gt;=4.8,Super_host[[#This Row],[índice de cancelación]]&lt;0.01,Super_host[[#This Row],[Índice de respuesta]]&gt;=0.9),"SUPERHOST","Host")</f>
        <v>Host</v>
      </c>
    </row>
    <row r="784" spans="1:5">
      <c r="A784">
        <v>1002452</v>
      </c>
      <c r="B784" s="3">
        <v>3.1635682406301187</v>
      </c>
      <c r="C784" s="3">
        <v>3.5793741953899581E-2</v>
      </c>
      <c r="D784" s="3">
        <v>0.87137609006901395</v>
      </c>
      <c r="E784" t="str">
        <f>IF(AND(Super_host[[#This Row],[Valoraciones promedio]]&gt;=4.8,Super_host[[#This Row],[índice de cancelación]]&lt;0.01,Super_host[[#This Row],[Índice de respuesta]]&gt;=0.9),"SUPERHOST","Host")</f>
        <v>Host</v>
      </c>
    </row>
    <row r="785" spans="1:5">
      <c r="A785">
        <v>3898812</v>
      </c>
      <c r="B785" s="3">
        <v>4.4373685327171</v>
      </c>
      <c r="C785" s="3">
        <v>2.8287123615357014E-4</v>
      </c>
      <c r="D785" s="3">
        <v>0.87137533503242182</v>
      </c>
      <c r="E785" t="str">
        <f>IF(AND(Super_host[[#This Row],[Valoraciones promedio]]&gt;=4.8,Super_host[[#This Row],[índice de cancelación]]&lt;0.01,Super_host[[#This Row],[Índice de respuesta]]&gt;=0.9),"SUPERHOST","Host")</f>
        <v>Host</v>
      </c>
    </row>
    <row r="786" spans="1:5">
      <c r="A786">
        <v>573316</v>
      </c>
      <c r="B786" s="3">
        <v>4.3077177895700505</v>
      </c>
      <c r="C786" s="3">
        <v>2.7569144911276707E-2</v>
      </c>
      <c r="D786" s="3">
        <v>0.87134507065849354</v>
      </c>
      <c r="E786" t="str">
        <f>IF(AND(Super_host[[#This Row],[Valoraciones promedio]]&gt;=4.8,Super_host[[#This Row],[índice de cancelación]]&lt;0.01,Super_host[[#This Row],[Índice de respuesta]]&gt;=0.9),"SUPERHOST","Host")</f>
        <v>Host</v>
      </c>
    </row>
    <row r="787" spans="1:5">
      <c r="A787">
        <v>6196141</v>
      </c>
      <c r="B787" s="3">
        <v>4.3179761909352328</v>
      </c>
      <c r="C787" s="3">
        <v>3.9699434176344507E-2</v>
      </c>
      <c r="D787" s="3">
        <v>0.87125013159634856</v>
      </c>
      <c r="E787" t="str">
        <f>IF(AND(Super_host[[#This Row],[Valoraciones promedio]]&gt;=4.8,Super_host[[#This Row],[índice de cancelación]]&lt;0.01,Super_host[[#This Row],[Índice de respuesta]]&gt;=0.9),"SUPERHOST","Host")</f>
        <v>Host</v>
      </c>
    </row>
    <row r="788" spans="1:5">
      <c r="A788">
        <v>18566028</v>
      </c>
      <c r="B788" s="3">
        <v>1.5028423244199125</v>
      </c>
      <c r="C788" s="3">
        <v>2.7670409060721608E-2</v>
      </c>
      <c r="D788" s="3">
        <v>0.87115202911438805</v>
      </c>
      <c r="E788" t="str">
        <f>IF(AND(Super_host[[#This Row],[Valoraciones promedio]]&gt;=4.8,Super_host[[#This Row],[índice de cancelación]]&lt;0.01,Super_host[[#This Row],[Índice de respuesta]]&gt;=0.9),"SUPERHOST","Host")</f>
        <v>Host</v>
      </c>
    </row>
    <row r="789" spans="1:5">
      <c r="A789">
        <v>11950208</v>
      </c>
      <c r="B789" s="3">
        <v>3.3527132513537103</v>
      </c>
      <c r="C789" s="3">
        <v>8.8194634887809719E-3</v>
      </c>
      <c r="D789" s="3">
        <v>0.87115143302969533</v>
      </c>
      <c r="E789" t="str">
        <f>IF(AND(Super_host[[#This Row],[Valoraciones promedio]]&gt;=4.8,Super_host[[#This Row],[índice de cancelación]]&lt;0.01,Super_host[[#This Row],[Índice de respuesta]]&gt;=0.9),"SUPERHOST","Host")</f>
        <v>Host</v>
      </c>
    </row>
    <row r="790" spans="1:5">
      <c r="A790">
        <v>15198359</v>
      </c>
      <c r="B790" s="3">
        <v>2.6981009484294241</v>
      </c>
      <c r="C790" s="3">
        <v>2.7759345573552842E-2</v>
      </c>
      <c r="D790" s="3">
        <v>0.8711234955121856</v>
      </c>
      <c r="E790" t="str">
        <f>IF(AND(Super_host[[#This Row],[Valoraciones promedio]]&gt;=4.8,Super_host[[#This Row],[índice de cancelación]]&lt;0.01,Super_host[[#This Row],[Índice de respuesta]]&gt;=0.9),"SUPERHOST","Host")</f>
        <v>Host</v>
      </c>
    </row>
    <row r="791" spans="1:5">
      <c r="A791">
        <v>7861502</v>
      </c>
      <c r="B791" s="3">
        <v>2.2668635229970993</v>
      </c>
      <c r="C791" s="3">
        <v>3.6721184193698804E-2</v>
      </c>
      <c r="D791" s="3">
        <v>0.87101240312014294</v>
      </c>
      <c r="E791" t="str">
        <f>IF(AND(Super_host[[#This Row],[Valoraciones promedio]]&gt;=4.8,Super_host[[#This Row],[índice de cancelación]]&lt;0.01,Super_host[[#This Row],[Índice de respuesta]]&gt;=0.9),"SUPERHOST","Host")</f>
        <v>Host</v>
      </c>
    </row>
    <row r="792" spans="1:5">
      <c r="A792">
        <v>5243122</v>
      </c>
      <c r="B792" s="3">
        <v>4.9467524061277288</v>
      </c>
      <c r="C792" s="3">
        <v>1.1977257140848447E-2</v>
      </c>
      <c r="D792" s="3">
        <v>0.87096876512804899</v>
      </c>
      <c r="E792" t="str">
        <f>IF(AND(Super_host[[#This Row],[Valoraciones promedio]]&gt;=4.8,Super_host[[#This Row],[índice de cancelación]]&lt;0.01,Super_host[[#This Row],[Índice de respuesta]]&gt;=0.9),"SUPERHOST","Host")</f>
        <v>Host</v>
      </c>
    </row>
    <row r="793" spans="1:5">
      <c r="A793">
        <v>4130512</v>
      </c>
      <c r="B793" s="3">
        <v>2.4682789010791297</v>
      </c>
      <c r="C793" s="3">
        <v>2.7339367478294331E-2</v>
      </c>
      <c r="D793" s="3">
        <v>0.87067318115850389</v>
      </c>
      <c r="E793" t="str">
        <f>IF(AND(Super_host[[#This Row],[Valoraciones promedio]]&gt;=4.8,Super_host[[#This Row],[índice de cancelación]]&lt;0.01,Super_host[[#This Row],[Índice de respuesta]]&gt;=0.9),"SUPERHOST","Host")</f>
        <v>Host</v>
      </c>
    </row>
    <row r="794" spans="1:5">
      <c r="A794">
        <v>732535</v>
      </c>
      <c r="B794" s="3">
        <v>2.3419363461787066</v>
      </c>
      <c r="C794" s="3">
        <v>2.8407734453910652E-3</v>
      </c>
      <c r="D794" s="3">
        <v>0.87063211115437644</v>
      </c>
      <c r="E794" t="str">
        <f>IF(AND(Super_host[[#This Row],[Valoraciones promedio]]&gt;=4.8,Super_host[[#This Row],[índice de cancelación]]&lt;0.01,Super_host[[#This Row],[Índice de respuesta]]&gt;=0.9),"SUPERHOST","Host")</f>
        <v>Host</v>
      </c>
    </row>
    <row r="795" spans="1:5">
      <c r="A795">
        <v>10788865</v>
      </c>
      <c r="B795" s="3">
        <v>3.8486016370715408</v>
      </c>
      <c r="C795" s="3">
        <v>7.3192428047830216E-3</v>
      </c>
      <c r="D795" s="3">
        <v>0.87039053074931727</v>
      </c>
      <c r="E795" t="str">
        <f>IF(AND(Super_host[[#This Row],[Valoraciones promedio]]&gt;=4.8,Super_host[[#This Row],[índice de cancelación]]&lt;0.01,Super_host[[#This Row],[Índice de respuesta]]&gt;=0.9),"SUPERHOST","Host")</f>
        <v>Host</v>
      </c>
    </row>
    <row r="796" spans="1:5">
      <c r="A796">
        <v>4015459</v>
      </c>
      <c r="B796" s="3">
        <v>1.3843095972041426</v>
      </c>
      <c r="C796" s="3">
        <v>6.0875781538679676E-3</v>
      </c>
      <c r="D796" s="3">
        <v>0.87035609658882096</v>
      </c>
      <c r="E796" t="str">
        <f>IF(AND(Super_host[[#This Row],[Valoraciones promedio]]&gt;=4.8,Super_host[[#This Row],[índice de cancelación]]&lt;0.01,Super_host[[#This Row],[Índice de respuesta]]&gt;=0.9),"SUPERHOST","Host")</f>
        <v>Host</v>
      </c>
    </row>
    <row r="797" spans="1:5">
      <c r="A797">
        <v>6121678</v>
      </c>
      <c r="B797" s="3">
        <v>1.1839430001882185</v>
      </c>
      <c r="C797" s="3">
        <v>2.3792882221500267E-2</v>
      </c>
      <c r="D797" s="3">
        <v>0.87026037957884206</v>
      </c>
      <c r="E797" t="str">
        <f>IF(AND(Super_host[[#This Row],[Valoraciones promedio]]&gt;=4.8,Super_host[[#This Row],[índice de cancelación]]&lt;0.01,Super_host[[#This Row],[Índice de respuesta]]&gt;=0.9),"SUPERHOST","Host")</f>
        <v>Host</v>
      </c>
    </row>
    <row r="798" spans="1:5">
      <c r="A798">
        <v>956379</v>
      </c>
      <c r="B798" s="3">
        <v>1.8668986700851669</v>
      </c>
      <c r="C798" s="3">
        <v>4.3391626108800568E-2</v>
      </c>
      <c r="D798" s="3">
        <v>0.8701338972142123</v>
      </c>
      <c r="E798" t="str">
        <f>IF(AND(Super_host[[#This Row],[Valoraciones promedio]]&gt;=4.8,Super_host[[#This Row],[índice de cancelación]]&lt;0.01,Super_host[[#This Row],[Índice de respuesta]]&gt;=0.9),"SUPERHOST","Host")</f>
        <v>Host</v>
      </c>
    </row>
    <row r="799" spans="1:5">
      <c r="A799">
        <v>9426702</v>
      </c>
      <c r="B799" s="3">
        <v>4.8576880546487384</v>
      </c>
      <c r="C799" s="3">
        <v>2.1554267130939577E-2</v>
      </c>
      <c r="D799" s="3">
        <v>0.86953482748978406</v>
      </c>
      <c r="E799" t="str">
        <f>IF(AND(Super_host[[#This Row],[Valoraciones promedio]]&gt;=4.8,Super_host[[#This Row],[índice de cancelación]]&lt;0.01,Super_host[[#This Row],[Índice de respuesta]]&gt;=0.9),"SUPERHOST","Host")</f>
        <v>Host</v>
      </c>
    </row>
    <row r="800" spans="1:5">
      <c r="A800">
        <v>3053987</v>
      </c>
      <c r="B800" s="3">
        <v>4.9712974196885789</v>
      </c>
      <c r="C800" s="3">
        <v>1.5687334898413608E-2</v>
      </c>
      <c r="D800" s="3">
        <v>0.86934844686206225</v>
      </c>
      <c r="E800" t="str">
        <f>IF(AND(Super_host[[#This Row],[Valoraciones promedio]]&gt;=4.8,Super_host[[#This Row],[índice de cancelación]]&lt;0.01,Super_host[[#This Row],[Índice de respuesta]]&gt;=0.9),"SUPERHOST","Host")</f>
        <v>Host</v>
      </c>
    </row>
    <row r="801" spans="1:5">
      <c r="A801">
        <v>9828418</v>
      </c>
      <c r="B801" s="3">
        <v>1.990161534350575</v>
      </c>
      <c r="C801" s="3">
        <v>5.8402235339135638E-3</v>
      </c>
      <c r="D801" s="3">
        <v>0.86933123034352788</v>
      </c>
      <c r="E801" t="str">
        <f>IF(AND(Super_host[[#This Row],[Valoraciones promedio]]&gt;=4.8,Super_host[[#This Row],[índice de cancelación]]&lt;0.01,Super_host[[#This Row],[Índice de respuesta]]&gt;=0.9),"SUPERHOST","Host")</f>
        <v>Host</v>
      </c>
    </row>
    <row r="802" spans="1:5">
      <c r="A802">
        <v>34642925</v>
      </c>
      <c r="B802" s="3">
        <v>1.7578628727260859</v>
      </c>
      <c r="C802" s="3">
        <v>3.1323825875903558E-2</v>
      </c>
      <c r="D802" s="3">
        <v>0.86899067431356414</v>
      </c>
      <c r="E802" t="str">
        <f>IF(AND(Super_host[[#This Row],[Valoraciones promedio]]&gt;=4.8,Super_host[[#This Row],[índice de cancelación]]&lt;0.01,Super_host[[#This Row],[Índice de respuesta]]&gt;=0.9),"SUPERHOST","Host")</f>
        <v>Host</v>
      </c>
    </row>
    <row r="803" spans="1:5">
      <c r="A803">
        <v>6158233</v>
      </c>
      <c r="B803" s="3">
        <v>1.7822838998405204</v>
      </c>
      <c r="C803" s="3">
        <v>1.6757560014797836E-3</v>
      </c>
      <c r="D803" s="3">
        <v>0.86882542556625975</v>
      </c>
      <c r="E803" t="str">
        <f>IF(AND(Super_host[[#This Row],[Valoraciones promedio]]&gt;=4.8,Super_host[[#This Row],[índice de cancelación]]&lt;0.01,Super_host[[#This Row],[Índice de respuesta]]&gt;=0.9),"SUPERHOST","Host")</f>
        <v>Host</v>
      </c>
    </row>
    <row r="804" spans="1:5">
      <c r="A804">
        <v>1568383</v>
      </c>
      <c r="B804" s="3">
        <v>1.857889392418556</v>
      </c>
      <c r="C804" s="3">
        <v>1.5897321628870548E-2</v>
      </c>
      <c r="D804" s="3">
        <v>0.86839878999361952</v>
      </c>
      <c r="E804" t="str">
        <f>IF(AND(Super_host[[#This Row],[Valoraciones promedio]]&gt;=4.8,Super_host[[#This Row],[índice de cancelación]]&lt;0.01,Super_host[[#This Row],[Índice de respuesta]]&gt;=0.9),"SUPERHOST","Host")</f>
        <v>Host</v>
      </c>
    </row>
    <row r="805" spans="1:5">
      <c r="A805">
        <v>7881946</v>
      </c>
      <c r="B805" s="3">
        <v>2.1852242107538165</v>
      </c>
      <c r="C805" s="3">
        <v>3.7542994614177046E-2</v>
      </c>
      <c r="D805" s="3">
        <v>0.86834203076126315</v>
      </c>
      <c r="E805" t="str">
        <f>IF(AND(Super_host[[#This Row],[Valoraciones promedio]]&gt;=4.8,Super_host[[#This Row],[índice de cancelación]]&lt;0.01,Super_host[[#This Row],[Índice de respuesta]]&gt;=0.9),"SUPERHOST","Host")</f>
        <v>Host</v>
      </c>
    </row>
    <row r="806" spans="1:5">
      <c r="A806">
        <v>274557</v>
      </c>
      <c r="B806" s="3">
        <v>1.8426441128816982</v>
      </c>
      <c r="C806" s="3">
        <v>2.4134697471593032E-2</v>
      </c>
      <c r="D806" s="3">
        <v>0.86821614461591001</v>
      </c>
      <c r="E806" t="str">
        <f>IF(AND(Super_host[[#This Row],[Valoraciones promedio]]&gt;=4.8,Super_host[[#This Row],[índice de cancelación]]&lt;0.01,Super_host[[#This Row],[Índice de respuesta]]&gt;=0.9),"SUPERHOST","Host")</f>
        <v>Host</v>
      </c>
    </row>
    <row r="807" spans="1:5">
      <c r="A807">
        <v>969279</v>
      </c>
      <c r="B807" s="3">
        <v>1.3311711831657398</v>
      </c>
      <c r="C807" s="3">
        <v>4.9404424021243495E-2</v>
      </c>
      <c r="D807" s="3">
        <v>0.86812727781241672</v>
      </c>
      <c r="E807" t="str">
        <f>IF(AND(Super_host[[#This Row],[Valoraciones promedio]]&gt;=4.8,Super_host[[#This Row],[índice de cancelación]]&lt;0.01,Super_host[[#This Row],[Índice de respuesta]]&gt;=0.9),"SUPERHOST","Host")</f>
        <v>Host</v>
      </c>
    </row>
    <row r="808" spans="1:5">
      <c r="A808">
        <v>1700398</v>
      </c>
      <c r="B808" s="3">
        <v>3.4944219194822068</v>
      </c>
      <c r="C808" s="3">
        <v>1.0358369713402482E-2</v>
      </c>
      <c r="D808" s="3">
        <v>0.86800075255503539</v>
      </c>
      <c r="E808" t="str">
        <f>IF(AND(Super_host[[#This Row],[Valoraciones promedio]]&gt;=4.8,Super_host[[#This Row],[índice de cancelación]]&lt;0.01,Super_host[[#This Row],[Índice de respuesta]]&gt;=0.9),"SUPERHOST","Host")</f>
        <v>Host</v>
      </c>
    </row>
    <row r="809" spans="1:5">
      <c r="A809">
        <v>12968821</v>
      </c>
      <c r="B809" s="3">
        <v>2.0048916927939233</v>
      </c>
      <c r="C809" s="3">
        <v>3.2155617759490017E-2</v>
      </c>
      <c r="D809" s="3">
        <v>0.86799842437679053</v>
      </c>
      <c r="E809" t="str">
        <f>IF(AND(Super_host[[#This Row],[Valoraciones promedio]]&gt;=4.8,Super_host[[#This Row],[índice de cancelación]]&lt;0.01,Super_host[[#This Row],[Índice de respuesta]]&gt;=0.9),"SUPERHOST","Host")</f>
        <v>Host</v>
      </c>
    </row>
    <row r="810" spans="1:5">
      <c r="A810">
        <v>932245</v>
      </c>
      <c r="B810" s="3">
        <v>4.5173599661508614</v>
      </c>
      <c r="C810" s="3">
        <v>2.4892636923021599E-2</v>
      </c>
      <c r="D810" s="3">
        <v>0.86793863800941962</v>
      </c>
      <c r="E810" t="str">
        <f>IF(AND(Super_host[[#This Row],[Valoraciones promedio]]&gt;=4.8,Super_host[[#This Row],[índice de cancelación]]&lt;0.01,Super_host[[#This Row],[Índice de respuesta]]&gt;=0.9),"SUPERHOST","Host")</f>
        <v>Host</v>
      </c>
    </row>
    <row r="811" spans="1:5">
      <c r="A811">
        <v>7356</v>
      </c>
      <c r="B811" s="3">
        <v>3.7363725980727969</v>
      </c>
      <c r="C811" s="3">
        <v>4.9010942865556593E-2</v>
      </c>
      <c r="D811" s="3">
        <v>0.86742747572350898</v>
      </c>
      <c r="E811" t="str">
        <f>IF(AND(Super_host[[#This Row],[Valoraciones promedio]]&gt;=4.8,Super_host[[#This Row],[índice de cancelación]]&lt;0.01,Super_host[[#This Row],[Índice de respuesta]]&gt;=0.9),"SUPERHOST","Host")</f>
        <v>Host</v>
      </c>
    </row>
    <row r="812" spans="1:5">
      <c r="A812">
        <v>261530</v>
      </c>
      <c r="B812" s="3">
        <v>2.537702126739787</v>
      </c>
      <c r="C812" s="3">
        <v>2.2457246779911622E-2</v>
      </c>
      <c r="D812" s="3">
        <v>0.86725832875696185</v>
      </c>
      <c r="E812" t="str">
        <f>IF(AND(Super_host[[#This Row],[Valoraciones promedio]]&gt;=4.8,Super_host[[#This Row],[índice de cancelación]]&lt;0.01,Super_host[[#This Row],[Índice de respuesta]]&gt;=0.9),"SUPERHOST","Host")</f>
        <v>Host</v>
      </c>
    </row>
    <row r="813" spans="1:5">
      <c r="A813">
        <v>83257</v>
      </c>
      <c r="B813" s="3">
        <v>2.5039209567925864</v>
      </c>
      <c r="C813" s="3">
        <v>5.6847836586170659E-3</v>
      </c>
      <c r="D813" s="3">
        <v>0.86630725778376061</v>
      </c>
      <c r="E813" t="str">
        <f>IF(AND(Super_host[[#This Row],[Valoraciones promedio]]&gt;=4.8,Super_host[[#This Row],[índice de cancelación]]&lt;0.01,Super_host[[#This Row],[Índice de respuesta]]&gt;=0.9),"SUPERHOST","Host")</f>
        <v>Host</v>
      </c>
    </row>
    <row r="814" spans="1:5">
      <c r="A814">
        <v>3599914</v>
      </c>
      <c r="B814" s="3">
        <v>1.647781863790085</v>
      </c>
      <c r="C814" s="3">
        <v>4.2722018550786223E-2</v>
      </c>
      <c r="D814" s="3">
        <v>0.86619410089695237</v>
      </c>
      <c r="E814" t="str">
        <f>IF(AND(Super_host[[#This Row],[Valoraciones promedio]]&gt;=4.8,Super_host[[#This Row],[índice de cancelación]]&lt;0.01,Super_host[[#This Row],[Índice de respuesta]]&gt;=0.9),"SUPERHOST","Host")</f>
        <v>Host</v>
      </c>
    </row>
    <row r="815" spans="1:5">
      <c r="A815">
        <v>10346860</v>
      </c>
      <c r="B815" s="3">
        <v>1.2713819573270051</v>
      </c>
      <c r="C815" s="3">
        <v>4.3042775264976966E-3</v>
      </c>
      <c r="D815" s="3">
        <v>0.86617104550324053</v>
      </c>
      <c r="E815" t="str">
        <f>IF(AND(Super_host[[#This Row],[Valoraciones promedio]]&gt;=4.8,Super_host[[#This Row],[índice de cancelación]]&lt;0.01,Super_host[[#This Row],[Índice de respuesta]]&gt;=0.9),"SUPERHOST","Host")</f>
        <v>Host</v>
      </c>
    </row>
    <row r="816" spans="1:5">
      <c r="A816">
        <v>5189987</v>
      </c>
      <c r="B816" s="3">
        <v>3.7648677593327196</v>
      </c>
      <c r="C816" s="3">
        <v>4.2240422123223161E-2</v>
      </c>
      <c r="D816" s="3">
        <v>0.86609720314852479</v>
      </c>
      <c r="E816" t="str">
        <f>IF(AND(Super_host[[#This Row],[Valoraciones promedio]]&gt;=4.8,Super_host[[#This Row],[índice de cancelación]]&lt;0.01,Super_host[[#This Row],[Índice de respuesta]]&gt;=0.9),"SUPERHOST","Host")</f>
        <v>Host</v>
      </c>
    </row>
    <row r="817" spans="1:5">
      <c r="A817">
        <v>26031034</v>
      </c>
      <c r="B817" s="3">
        <v>4.2151513702418528</v>
      </c>
      <c r="C817" s="3">
        <v>4.1978629284626999E-2</v>
      </c>
      <c r="D817" s="3">
        <v>0.8657963129275239</v>
      </c>
      <c r="E817" t="str">
        <f>IF(AND(Super_host[[#This Row],[Valoraciones promedio]]&gt;=4.8,Super_host[[#This Row],[índice de cancelación]]&lt;0.01,Super_host[[#This Row],[Índice de respuesta]]&gt;=0.9),"SUPERHOST","Host")</f>
        <v>Host</v>
      </c>
    </row>
    <row r="818" spans="1:5">
      <c r="A818">
        <v>24454737</v>
      </c>
      <c r="B818" s="3">
        <v>4.4759510549761048</v>
      </c>
      <c r="C818" s="3">
        <v>4.4316917383997727E-2</v>
      </c>
      <c r="D818" s="3">
        <v>0.86541493627150812</v>
      </c>
      <c r="E818" t="str">
        <f>IF(AND(Super_host[[#This Row],[Valoraciones promedio]]&gt;=4.8,Super_host[[#This Row],[índice de cancelación]]&lt;0.01,Super_host[[#This Row],[Índice de respuesta]]&gt;=0.9),"SUPERHOST","Host")</f>
        <v>Host</v>
      </c>
    </row>
    <row r="819" spans="1:5">
      <c r="A819">
        <v>3644693</v>
      </c>
      <c r="B819" s="3">
        <v>3.1888111394749248</v>
      </c>
      <c r="C819" s="3">
        <v>1.7256548714001237E-2</v>
      </c>
      <c r="D819" s="3">
        <v>0.86497907823474363</v>
      </c>
      <c r="E819" t="str">
        <f>IF(AND(Super_host[[#This Row],[Valoraciones promedio]]&gt;=4.8,Super_host[[#This Row],[índice de cancelación]]&lt;0.01,Super_host[[#This Row],[Índice de respuesta]]&gt;=0.9),"SUPERHOST","Host")</f>
        <v>Host</v>
      </c>
    </row>
    <row r="820" spans="1:5">
      <c r="A820">
        <v>19660044</v>
      </c>
      <c r="B820" s="3">
        <v>4.3555534458234568</v>
      </c>
      <c r="C820" s="3">
        <v>1.0481445949305019E-2</v>
      </c>
      <c r="D820" s="3">
        <v>0.8648163554152668</v>
      </c>
      <c r="E820" t="str">
        <f>IF(AND(Super_host[[#This Row],[Valoraciones promedio]]&gt;=4.8,Super_host[[#This Row],[índice de cancelación]]&lt;0.01,Super_host[[#This Row],[Índice de respuesta]]&gt;=0.9),"SUPERHOST","Host")</f>
        <v>Host</v>
      </c>
    </row>
    <row r="821" spans="1:5">
      <c r="A821">
        <v>15310997</v>
      </c>
      <c r="B821" s="3">
        <v>3.1714105494824416</v>
      </c>
      <c r="C821" s="3">
        <v>4.287106123751374E-2</v>
      </c>
      <c r="D821" s="3">
        <v>0.86479090728624042</v>
      </c>
      <c r="E821" t="str">
        <f>IF(AND(Super_host[[#This Row],[Valoraciones promedio]]&gt;=4.8,Super_host[[#This Row],[índice de cancelación]]&lt;0.01,Super_host[[#This Row],[Índice de respuesta]]&gt;=0.9),"SUPERHOST","Host")</f>
        <v>Host</v>
      </c>
    </row>
    <row r="822" spans="1:5">
      <c r="A822">
        <v>14979188</v>
      </c>
      <c r="B822" s="3">
        <v>4.0147885865430224</v>
      </c>
      <c r="C822" s="3">
        <v>2.8359334687672891E-2</v>
      </c>
      <c r="D822" s="3">
        <v>0.86469188800142582</v>
      </c>
      <c r="E822" t="str">
        <f>IF(AND(Super_host[[#This Row],[Valoraciones promedio]]&gt;=4.8,Super_host[[#This Row],[índice de cancelación]]&lt;0.01,Super_host[[#This Row],[Índice de respuesta]]&gt;=0.9),"SUPERHOST","Host")</f>
        <v>Host</v>
      </c>
    </row>
    <row r="823" spans="1:5">
      <c r="A823">
        <v>1360198</v>
      </c>
      <c r="B823" s="3">
        <v>3.7647171277601927</v>
      </c>
      <c r="C823" s="3">
        <v>1.1641735588471053E-2</v>
      </c>
      <c r="D823" s="3">
        <v>0.86467085781543607</v>
      </c>
      <c r="E823" t="str">
        <f>IF(AND(Super_host[[#This Row],[Valoraciones promedio]]&gt;=4.8,Super_host[[#This Row],[índice de cancelación]]&lt;0.01,Super_host[[#This Row],[Índice de respuesta]]&gt;=0.9),"SUPERHOST","Host")</f>
        <v>Host</v>
      </c>
    </row>
    <row r="824" spans="1:5">
      <c r="A824">
        <v>16319729</v>
      </c>
      <c r="B824" s="3">
        <v>3.9131402143779961</v>
      </c>
      <c r="C824" s="3">
        <v>2.5013140935579593E-2</v>
      </c>
      <c r="D824" s="3">
        <v>0.86458241723802121</v>
      </c>
      <c r="E824" t="str">
        <f>IF(AND(Super_host[[#This Row],[Valoraciones promedio]]&gt;=4.8,Super_host[[#This Row],[índice de cancelación]]&lt;0.01,Super_host[[#This Row],[Índice de respuesta]]&gt;=0.9),"SUPERHOST","Host")</f>
        <v>Host</v>
      </c>
    </row>
    <row r="825" spans="1:5">
      <c r="A825">
        <v>5564276</v>
      </c>
      <c r="B825" s="3">
        <v>1.1573170830596293</v>
      </c>
      <c r="C825" s="3">
        <v>9.9494498557067945E-3</v>
      </c>
      <c r="D825" s="3">
        <v>0.86453309030647962</v>
      </c>
      <c r="E825" t="str">
        <f>IF(AND(Super_host[[#This Row],[Valoraciones promedio]]&gt;=4.8,Super_host[[#This Row],[índice de cancelación]]&lt;0.01,Super_host[[#This Row],[Índice de respuesta]]&gt;=0.9),"SUPERHOST","Host")</f>
        <v>Host</v>
      </c>
    </row>
    <row r="826" spans="1:5">
      <c r="A826">
        <v>6789857</v>
      </c>
      <c r="B826" s="3">
        <v>3.2993369972865874</v>
      </c>
      <c r="C826" s="3">
        <v>2.0113699539991599E-2</v>
      </c>
      <c r="D826" s="3">
        <v>0.86444372552591731</v>
      </c>
      <c r="E826" t="str">
        <f>IF(AND(Super_host[[#This Row],[Valoraciones promedio]]&gt;=4.8,Super_host[[#This Row],[índice de cancelación]]&lt;0.01,Super_host[[#This Row],[Índice de respuesta]]&gt;=0.9),"SUPERHOST","Host")</f>
        <v>Host</v>
      </c>
    </row>
    <row r="827" spans="1:5">
      <c r="A827">
        <v>1420300</v>
      </c>
      <c r="B827" s="3">
        <v>4.4013932326334499</v>
      </c>
      <c r="C827" s="3">
        <v>1.0160930349139126E-2</v>
      </c>
      <c r="D827" s="3">
        <v>0.86361111374891386</v>
      </c>
      <c r="E827" t="str">
        <f>IF(AND(Super_host[[#This Row],[Valoraciones promedio]]&gt;=4.8,Super_host[[#This Row],[índice de cancelación]]&lt;0.01,Super_host[[#This Row],[Índice de respuesta]]&gt;=0.9),"SUPERHOST","Host")</f>
        <v>Host</v>
      </c>
    </row>
    <row r="828" spans="1:5">
      <c r="A828">
        <v>20599015</v>
      </c>
      <c r="B828" s="3">
        <v>3.5495310685268757</v>
      </c>
      <c r="C828" s="3">
        <v>1.7559269612210833E-2</v>
      </c>
      <c r="D828" s="3">
        <v>0.86356351643762674</v>
      </c>
      <c r="E828" t="str">
        <f>IF(AND(Super_host[[#This Row],[Valoraciones promedio]]&gt;=4.8,Super_host[[#This Row],[índice de cancelación]]&lt;0.01,Super_host[[#This Row],[Índice de respuesta]]&gt;=0.9),"SUPERHOST","Host")</f>
        <v>Host</v>
      </c>
    </row>
    <row r="829" spans="1:5">
      <c r="A829">
        <v>9229108</v>
      </c>
      <c r="B829" s="3">
        <v>4.3838974747570028</v>
      </c>
      <c r="C829" s="3">
        <v>1.7454109471243612E-2</v>
      </c>
      <c r="D829" s="3">
        <v>0.86330441565580074</v>
      </c>
      <c r="E829" t="str">
        <f>IF(AND(Super_host[[#This Row],[Valoraciones promedio]]&gt;=4.8,Super_host[[#This Row],[índice de cancelación]]&lt;0.01,Super_host[[#This Row],[Índice de respuesta]]&gt;=0.9),"SUPERHOST","Host")</f>
        <v>Host</v>
      </c>
    </row>
    <row r="830" spans="1:5">
      <c r="A830">
        <v>2076827</v>
      </c>
      <c r="B830" s="3">
        <v>1.3724748501502253</v>
      </c>
      <c r="C830" s="3">
        <v>1.1696799780787338E-2</v>
      </c>
      <c r="D830" s="3">
        <v>0.8631387136356008</v>
      </c>
      <c r="E830" t="str">
        <f>IF(AND(Super_host[[#This Row],[Valoraciones promedio]]&gt;=4.8,Super_host[[#This Row],[índice de cancelación]]&lt;0.01,Super_host[[#This Row],[Índice de respuesta]]&gt;=0.9),"SUPERHOST","Host")</f>
        <v>Host</v>
      </c>
    </row>
    <row r="831" spans="1:5">
      <c r="A831">
        <v>2881</v>
      </c>
      <c r="B831" s="3">
        <v>3.3965390552169463</v>
      </c>
      <c r="C831" s="3">
        <v>3.7742174380977732E-2</v>
      </c>
      <c r="D831" s="3">
        <v>0.86307238653216001</v>
      </c>
      <c r="E831" t="str">
        <f>IF(AND(Super_host[[#This Row],[Valoraciones promedio]]&gt;=4.8,Super_host[[#This Row],[índice de cancelación]]&lt;0.01,Super_host[[#This Row],[Índice de respuesta]]&gt;=0.9),"SUPERHOST","Host")</f>
        <v>Host</v>
      </c>
    </row>
    <row r="832" spans="1:5">
      <c r="A832">
        <v>30710562</v>
      </c>
      <c r="B832" s="3">
        <v>2.1666176135499753</v>
      </c>
      <c r="C832" s="3">
        <v>1.6770135178396799E-2</v>
      </c>
      <c r="D832" s="3">
        <v>0.86303322246878444</v>
      </c>
      <c r="E832" t="str">
        <f>IF(AND(Super_host[[#This Row],[Valoraciones promedio]]&gt;=4.8,Super_host[[#This Row],[índice de cancelación]]&lt;0.01,Super_host[[#This Row],[Índice de respuesta]]&gt;=0.9),"SUPERHOST","Host")</f>
        <v>Host</v>
      </c>
    </row>
    <row r="833" spans="1:5">
      <c r="A833">
        <v>2368446</v>
      </c>
      <c r="B833" s="3">
        <v>2.6443117688940245</v>
      </c>
      <c r="C833" s="3">
        <v>4.2493352398041549E-2</v>
      </c>
      <c r="D833" s="3">
        <v>0.86294800844991493</v>
      </c>
      <c r="E833" t="str">
        <f>IF(AND(Super_host[[#This Row],[Valoraciones promedio]]&gt;=4.8,Super_host[[#This Row],[índice de cancelación]]&lt;0.01,Super_host[[#This Row],[Índice de respuesta]]&gt;=0.9),"SUPERHOST","Host")</f>
        <v>Host</v>
      </c>
    </row>
    <row r="834" spans="1:5">
      <c r="A834">
        <v>496465</v>
      </c>
      <c r="B834" s="3">
        <v>3.8879827800554598</v>
      </c>
      <c r="C834" s="3">
        <v>2.8451898994818748E-2</v>
      </c>
      <c r="D834" s="3">
        <v>0.86285856727536281</v>
      </c>
      <c r="E834" t="str">
        <f>IF(AND(Super_host[[#This Row],[Valoraciones promedio]]&gt;=4.8,Super_host[[#This Row],[índice de cancelación]]&lt;0.01,Super_host[[#This Row],[Índice de respuesta]]&gt;=0.9),"SUPERHOST","Host")</f>
        <v>Host</v>
      </c>
    </row>
    <row r="835" spans="1:5">
      <c r="A835">
        <v>24344873</v>
      </c>
      <c r="B835" s="3">
        <v>3.3102235197284493</v>
      </c>
      <c r="C835" s="3">
        <v>2.7443157916839347E-2</v>
      </c>
      <c r="D835" s="3">
        <v>0.86285491818161431</v>
      </c>
      <c r="E835" t="str">
        <f>IF(AND(Super_host[[#This Row],[Valoraciones promedio]]&gt;=4.8,Super_host[[#This Row],[índice de cancelación]]&lt;0.01,Super_host[[#This Row],[Índice de respuesta]]&gt;=0.9),"SUPERHOST","Host")</f>
        <v>Host</v>
      </c>
    </row>
    <row r="836" spans="1:5">
      <c r="A836">
        <v>10576263</v>
      </c>
      <c r="B836" s="3">
        <v>3.1346163478405082</v>
      </c>
      <c r="C836" s="3">
        <v>4.7553338085506769E-2</v>
      </c>
      <c r="D836" s="3">
        <v>0.86285434947882855</v>
      </c>
      <c r="E836" t="str">
        <f>IF(AND(Super_host[[#This Row],[Valoraciones promedio]]&gt;=4.8,Super_host[[#This Row],[índice de cancelación]]&lt;0.01,Super_host[[#This Row],[Índice de respuesta]]&gt;=0.9),"SUPERHOST","Host")</f>
        <v>Host</v>
      </c>
    </row>
    <row r="837" spans="1:5">
      <c r="A837">
        <v>30354475</v>
      </c>
      <c r="B837" s="3">
        <v>3.5835262802903323</v>
      </c>
      <c r="C837" s="3">
        <v>2.1614094960108871E-2</v>
      </c>
      <c r="D837" s="3">
        <v>0.86266593822734972</v>
      </c>
      <c r="E837" t="str">
        <f>IF(AND(Super_host[[#This Row],[Valoraciones promedio]]&gt;=4.8,Super_host[[#This Row],[índice de cancelación]]&lt;0.01,Super_host[[#This Row],[Índice de respuesta]]&gt;=0.9),"SUPERHOST","Host")</f>
        <v>Host</v>
      </c>
    </row>
    <row r="838" spans="1:5">
      <c r="A838">
        <v>209460</v>
      </c>
      <c r="B838" s="3">
        <v>3.6273719844429517</v>
      </c>
      <c r="C838" s="3">
        <v>2.3836304742735889E-2</v>
      </c>
      <c r="D838" s="3">
        <v>0.86229341035529339</v>
      </c>
      <c r="E838" t="str">
        <f>IF(AND(Super_host[[#This Row],[Valoraciones promedio]]&gt;=4.8,Super_host[[#This Row],[índice de cancelación]]&lt;0.01,Super_host[[#This Row],[Índice de respuesta]]&gt;=0.9),"SUPERHOST","Host")</f>
        <v>Host</v>
      </c>
    </row>
    <row r="839" spans="1:5">
      <c r="A839">
        <v>22840947</v>
      </c>
      <c r="B839" s="3">
        <v>3.8772746187293357</v>
      </c>
      <c r="C839" s="3">
        <v>2.726352362963616E-2</v>
      </c>
      <c r="D839" s="3">
        <v>0.86224427585290231</v>
      </c>
      <c r="E839" t="str">
        <f>IF(AND(Super_host[[#This Row],[Valoraciones promedio]]&gt;=4.8,Super_host[[#This Row],[índice de cancelación]]&lt;0.01,Super_host[[#This Row],[Índice de respuesta]]&gt;=0.9),"SUPERHOST","Host")</f>
        <v>Host</v>
      </c>
    </row>
    <row r="840" spans="1:5">
      <c r="A840">
        <v>8481125</v>
      </c>
      <c r="B840" s="3">
        <v>3.8738979742732913</v>
      </c>
      <c r="C840" s="3">
        <v>5.1643254602475102E-3</v>
      </c>
      <c r="D840" s="3">
        <v>0.86216454079725802</v>
      </c>
      <c r="E840" t="str">
        <f>IF(AND(Super_host[[#This Row],[Valoraciones promedio]]&gt;=4.8,Super_host[[#This Row],[índice de cancelación]]&lt;0.01,Super_host[[#This Row],[Índice de respuesta]]&gt;=0.9),"SUPERHOST","Host")</f>
        <v>Host</v>
      </c>
    </row>
    <row r="841" spans="1:5">
      <c r="A841">
        <v>34828488</v>
      </c>
      <c r="B841" s="3">
        <v>2.936126730075975</v>
      </c>
      <c r="C841" s="3">
        <v>2.3522853579805592E-2</v>
      </c>
      <c r="D841" s="3">
        <v>0.86214676492693998</v>
      </c>
      <c r="E841" t="str">
        <f>IF(AND(Super_host[[#This Row],[Valoraciones promedio]]&gt;=4.8,Super_host[[#This Row],[índice de cancelación]]&lt;0.01,Super_host[[#This Row],[Índice de respuesta]]&gt;=0.9),"SUPERHOST","Host")</f>
        <v>Host</v>
      </c>
    </row>
    <row r="842" spans="1:5">
      <c r="A842">
        <v>5529633</v>
      </c>
      <c r="B842" s="3">
        <v>1.3916497846952924</v>
      </c>
      <c r="C842" s="3">
        <v>1.3660888779550807E-2</v>
      </c>
      <c r="D842" s="3">
        <v>0.86189143515965982</v>
      </c>
      <c r="E842" t="str">
        <f>IF(AND(Super_host[[#This Row],[Valoraciones promedio]]&gt;=4.8,Super_host[[#This Row],[índice de cancelación]]&lt;0.01,Super_host[[#This Row],[Índice de respuesta]]&gt;=0.9),"SUPERHOST","Host")</f>
        <v>Host</v>
      </c>
    </row>
    <row r="843" spans="1:5">
      <c r="A843">
        <v>2175110</v>
      </c>
      <c r="B843" s="3">
        <v>1.2366853917075584</v>
      </c>
      <c r="C843" s="3">
        <v>3.3136130399679956E-2</v>
      </c>
      <c r="D843" s="3">
        <v>0.86176932537558648</v>
      </c>
      <c r="E843" t="str">
        <f>IF(AND(Super_host[[#This Row],[Valoraciones promedio]]&gt;=4.8,Super_host[[#This Row],[índice de cancelación]]&lt;0.01,Super_host[[#This Row],[Índice de respuesta]]&gt;=0.9),"SUPERHOST","Host")</f>
        <v>Host</v>
      </c>
    </row>
    <row r="844" spans="1:5">
      <c r="A844">
        <v>2563415</v>
      </c>
      <c r="B844" s="3">
        <v>2.3808907925496623</v>
      </c>
      <c r="C844" s="3">
        <v>3.2872485486289259E-2</v>
      </c>
      <c r="D844" s="3">
        <v>0.86164044791013539</v>
      </c>
      <c r="E844" t="str">
        <f>IF(AND(Super_host[[#This Row],[Valoraciones promedio]]&gt;=4.8,Super_host[[#This Row],[índice de cancelación]]&lt;0.01,Super_host[[#This Row],[Índice de respuesta]]&gt;=0.9),"SUPERHOST","Host")</f>
        <v>Host</v>
      </c>
    </row>
    <row r="845" spans="1:5">
      <c r="A845">
        <v>3295012</v>
      </c>
      <c r="B845" s="3">
        <v>4.1898401483771384</v>
      </c>
      <c r="C845" s="3">
        <v>3.3841969227087369E-2</v>
      </c>
      <c r="D845" s="3">
        <v>0.8612046835681616</v>
      </c>
      <c r="E845" t="str">
        <f>IF(AND(Super_host[[#This Row],[Valoraciones promedio]]&gt;=4.8,Super_host[[#This Row],[índice de cancelación]]&lt;0.01,Super_host[[#This Row],[Índice de respuesta]]&gt;=0.9),"SUPERHOST","Host")</f>
        <v>Host</v>
      </c>
    </row>
    <row r="846" spans="1:5">
      <c r="A846">
        <v>30606207</v>
      </c>
      <c r="B846" s="3">
        <v>3.4476755574484441</v>
      </c>
      <c r="C846" s="3">
        <v>4.7055457549776691E-2</v>
      </c>
      <c r="D846" s="3">
        <v>0.86110382756477577</v>
      </c>
      <c r="E846" t="str">
        <f>IF(AND(Super_host[[#This Row],[Valoraciones promedio]]&gt;=4.8,Super_host[[#This Row],[índice de cancelación]]&lt;0.01,Super_host[[#This Row],[Índice de respuesta]]&gt;=0.9),"SUPERHOST","Host")</f>
        <v>Host</v>
      </c>
    </row>
    <row r="847" spans="1:5">
      <c r="A847">
        <v>4731046</v>
      </c>
      <c r="B847" s="3">
        <v>3.7601803395920368</v>
      </c>
      <c r="C847" s="3">
        <v>2.1968019865969356E-3</v>
      </c>
      <c r="D847" s="3">
        <v>0.86100664243641656</v>
      </c>
      <c r="E847" t="str">
        <f>IF(AND(Super_host[[#This Row],[Valoraciones promedio]]&gt;=4.8,Super_host[[#This Row],[índice de cancelación]]&lt;0.01,Super_host[[#This Row],[Índice de respuesta]]&gt;=0.9),"SUPERHOST","Host")</f>
        <v>Host</v>
      </c>
    </row>
    <row r="848" spans="1:5">
      <c r="A848">
        <v>7646038</v>
      </c>
      <c r="B848" s="3">
        <v>4.3328215669316563</v>
      </c>
      <c r="C848" s="3">
        <v>2.8377573836280146E-2</v>
      </c>
      <c r="D848" s="3">
        <v>0.86100256675585751</v>
      </c>
      <c r="E848" t="str">
        <f>IF(AND(Super_host[[#This Row],[Valoraciones promedio]]&gt;=4.8,Super_host[[#This Row],[índice de cancelación]]&lt;0.01,Super_host[[#This Row],[Índice de respuesta]]&gt;=0.9),"SUPERHOST","Host")</f>
        <v>Host</v>
      </c>
    </row>
    <row r="849" spans="1:5">
      <c r="A849">
        <v>1304097</v>
      </c>
      <c r="B849" s="3">
        <v>4.2183052622543187</v>
      </c>
      <c r="C849" s="3">
        <v>3.0404855655452909E-2</v>
      </c>
      <c r="D849" s="3">
        <v>0.86079695228727515</v>
      </c>
      <c r="E849" t="str">
        <f>IF(AND(Super_host[[#This Row],[Valoraciones promedio]]&gt;=4.8,Super_host[[#This Row],[índice de cancelación]]&lt;0.01,Super_host[[#This Row],[Índice de respuesta]]&gt;=0.9),"SUPERHOST","Host")</f>
        <v>Host</v>
      </c>
    </row>
    <row r="850" spans="1:5">
      <c r="A850">
        <v>23234988</v>
      </c>
      <c r="B850" s="3">
        <v>4.5260334628161054</v>
      </c>
      <c r="C850" s="3">
        <v>2.2857764732115999E-2</v>
      </c>
      <c r="D850" s="3">
        <v>0.86078368834054297</v>
      </c>
      <c r="E850" t="str">
        <f>IF(AND(Super_host[[#This Row],[Valoraciones promedio]]&gt;=4.8,Super_host[[#This Row],[índice de cancelación]]&lt;0.01,Super_host[[#This Row],[Índice de respuesta]]&gt;=0.9),"SUPERHOST","Host")</f>
        <v>Host</v>
      </c>
    </row>
    <row r="851" spans="1:5">
      <c r="A851">
        <v>28809821</v>
      </c>
      <c r="B851" s="3">
        <v>3.4143917917845128</v>
      </c>
      <c r="C851" s="3">
        <v>3.8500172584995745E-2</v>
      </c>
      <c r="D851" s="3">
        <v>0.86058127175532328</v>
      </c>
      <c r="E851" t="str">
        <f>IF(AND(Super_host[[#This Row],[Valoraciones promedio]]&gt;=4.8,Super_host[[#This Row],[índice de cancelación]]&lt;0.01,Super_host[[#This Row],[Índice de respuesta]]&gt;=0.9),"SUPERHOST","Host")</f>
        <v>Host</v>
      </c>
    </row>
    <row r="852" spans="1:5">
      <c r="A852">
        <v>1177947</v>
      </c>
      <c r="B852" s="3">
        <v>3.5970638578854985</v>
      </c>
      <c r="C852" s="3">
        <v>1.8268838163466933E-2</v>
      </c>
      <c r="D852" s="3">
        <v>0.86057068259103353</v>
      </c>
      <c r="E852" t="str">
        <f>IF(AND(Super_host[[#This Row],[Valoraciones promedio]]&gt;=4.8,Super_host[[#This Row],[índice de cancelación]]&lt;0.01,Super_host[[#This Row],[Índice de respuesta]]&gt;=0.9),"SUPERHOST","Host")</f>
        <v>Host</v>
      </c>
    </row>
    <row r="853" spans="1:5">
      <c r="A853">
        <v>32678605</v>
      </c>
      <c r="B853" s="3">
        <v>2.6385637152395796</v>
      </c>
      <c r="C853" s="3">
        <v>1.5705662438472184E-2</v>
      </c>
      <c r="D853" s="3">
        <v>0.86045574752004605</v>
      </c>
      <c r="E853" t="str">
        <f>IF(AND(Super_host[[#This Row],[Valoraciones promedio]]&gt;=4.8,Super_host[[#This Row],[índice de cancelación]]&lt;0.01,Super_host[[#This Row],[Índice de respuesta]]&gt;=0.9),"SUPERHOST","Host")</f>
        <v>Host</v>
      </c>
    </row>
    <row r="854" spans="1:5">
      <c r="A854">
        <v>4335080</v>
      </c>
      <c r="B854" s="3">
        <v>3.8595805342103437</v>
      </c>
      <c r="C854" s="3">
        <v>1.0079438732627483E-2</v>
      </c>
      <c r="D854" s="3">
        <v>0.86036898653819727</v>
      </c>
      <c r="E854" t="str">
        <f>IF(AND(Super_host[[#This Row],[Valoraciones promedio]]&gt;=4.8,Super_host[[#This Row],[índice de cancelación]]&lt;0.01,Super_host[[#This Row],[Índice de respuesta]]&gt;=0.9),"SUPERHOST","Host")</f>
        <v>Host</v>
      </c>
    </row>
    <row r="855" spans="1:5">
      <c r="A855">
        <v>7775447</v>
      </c>
      <c r="B855" s="3">
        <v>1.663209967064518</v>
      </c>
      <c r="C855" s="3">
        <v>6.972018092841187E-3</v>
      </c>
      <c r="D855" s="3">
        <v>0.86015391055335433</v>
      </c>
      <c r="E855" t="str">
        <f>IF(AND(Super_host[[#This Row],[Valoraciones promedio]]&gt;=4.8,Super_host[[#This Row],[índice de cancelación]]&lt;0.01,Super_host[[#This Row],[Índice de respuesta]]&gt;=0.9),"SUPERHOST","Host")</f>
        <v>Host</v>
      </c>
    </row>
    <row r="856" spans="1:5">
      <c r="A856">
        <v>8627814</v>
      </c>
      <c r="B856" s="3">
        <v>3.9430817680237644</v>
      </c>
      <c r="C856" s="3">
        <v>4.546653262070674E-2</v>
      </c>
      <c r="D856" s="3">
        <v>0.8599174295426848</v>
      </c>
      <c r="E856" t="str">
        <f>IF(AND(Super_host[[#This Row],[Valoraciones promedio]]&gt;=4.8,Super_host[[#This Row],[índice de cancelación]]&lt;0.01,Super_host[[#This Row],[Índice de respuesta]]&gt;=0.9),"SUPERHOST","Host")</f>
        <v>Host</v>
      </c>
    </row>
    <row r="857" spans="1:5">
      <c r="A857">
        <v>15414317</v>
      </c>
      <c r="B857" s="3">
        <v>3.2213871117755395</v>
      </c>
      <c r="C857" s="3">
        <v>1.8620384447714852E-2</v>
      </c>
      <c r="D857" s="3">
        <v>0.85985715993763845</v>
      </c>
      <c r="E857" t="str">
        <f>IF(AND(Super_host[[#This Row],[Valoraciones promedio]]&gt;=4.8,Super_host[[#This Row],[índice de cancelación]]&lt;0.01,Super_host[[#This Row],[Índice de respuesta]]&gt;=0.9),"SUPERHOST","Host")</f>
        <v>Host</v>
      </c>
    </row>
    <row r="858" spans="1:5">
      <c r="A858">
        <v>20945243</v>
      </c>
      <c r="B858" s="3">
        <v>3.3154049756903494</v>
      </c>
      <c r="C858" s="3">
        <v>1.6100854276798107E-2</v>
      </c>
      <c r="D858" s="3">
        <v>0.85976052691472959</v>
      </c>
      <c r="E858" t="str">
        <f>IF(AND(Super_host[[#This Row],[Valoraciones promedio]]&gt;=4.8,Super_host[[#This Row],[índice de cancelación]]&lt;0.01,Super_host[[#This Row],[Índice de respuesta]]&gt;=0.9),"SUPERHOST","Host")</f>
        <v>Host</v>
      </c>
    </row>
    <row r="859" spans="1:5">
      <c r="A859">
        <v>20121732</v>
      </c>
      <c r="B859" s="3">
        <v>2.7934596994904646</v>
      </c>
      <c r="C859" s="3">
        <v>2.2527768885866752E-2</v>
      </c>
      <c r="D859" s="3">
        <v>0.85965703917124692</v>
      </c>
      <c r="E859" t="str">
        <f>IF(AND(Super_host[[#This Row],[Valoraciones promedio]]&gt;=4.8,Super_host[[#This Row],[índice de cancelación]]&lt;0.01,Super_host[[#This Row],[Índice de respuesta]]&gt;=0.9),"SUPERHOST","Host")</f>
        <v>Host</v>
      </c>
    </row>
    <row r="860" spans="1:5">
      <c r="A860">
        <v>4160421</v>
      </c>
      <c r="B860" s="3">
        <v>2.9597130305823036</v>
      </c>
      <c r="C860" s="3">
        <v>2.2136590230763892E-2</v>
      </c>
      <c r="D860" s="3">
        <v>0.85964073611512692</v>
      </c>
      <c r="E860" t="str">
        <f>IF(AND(Super_host[[#This Row],[Valoraciones promedio]]&gt;=4.8,Super_host[[#This Row],[índice de cancelación]]&lt;0.01,Super_host[[#This Row],[Índice de respuesta]]&gt;=0.9),"SUPERHOST","Host")</f>
        <v>Host</v>
      </c>
    </row>
    <row r="861" spans="1:5">
      <c r="A861">
        <v>9622750</v>
      </c>
      <c r="B861" s="3">
        <v>4.4933711182352516</v>
      </c>
      <c r="C861" s="3">
        <v>1.4617825959730997E-2</v>
      </c>
      <c r="D861" s="3">
        <v>0.85956129623795996</v>
      </c>
      <c r="E861" t="str">
        <f>IF(AND(Super_host[[#This Row],[Valoraciones promedio]]&gt;=4.8,Super_host[[#This Row],[índice de cancelación]]&lt;0.01,Super_host[[#This Row],[Índice de respuesta]]&gt;=0.9),"SUPERHOST","Host")</f>
        <v>Host</v>
      </c>
    </row>
    <row r="862" spans="1:5">
      <c r="A862">
        <v>3175065</v>
      </c>
      <c r="B862" s="3">
        <v>3.5831054283665309</v>
      </c>
      <c r="C862" s="3">
        <v>4.0294538453063085E-2</v>
      </c>
      <c r="D862" s="3">
        <v>0.85953428998946224</v>
      </c>
      <c r="E862" t="str">
        <f>IF(AND(Super_host[[#This Row],[Valoraciones promedio]]&gt;=4.8,Super_host[[#This Row],[índice de cancelación]]&lt;0.01,Super_host[[#This Row],[Índice de respuesta]]&gt;=0.9),"SUPERHOST","Host")</f>
        <v>Host</v>
      </c>
    </row>
    <row r="863" spans="1:5">
      <c r="A863">
        <v>4444170</v>
      </c>
      <c r="B863" s="3">
        <v>1.5132039086756084</v>
      </c>
      <c r="C863" s="3">
        <v>1.2229402822843655E-2</v>
      </c>
      <c r="D863" s="3">
        <v>0.85947021739863805</v>
      </c>
      <c r="E863" t="str">
        <f>IF(AND(Super_host[[#This Row],[Valoraciones promedio]]&gt;=4.8,Super_host[[#This Row],[índice de cancelación]]&lt;0.01,Super_host[[#This Row],[Índice de respuesta]]&gt;=0.9),"SUPERHOST","Host")</f>
        <v>Host</v>
      </c>
    </row>
    <row r="864" spans="1:5">
      <c r="A864">
        <v>8198</v>
      </c>
      <c r="B864" s="3">
        <v>1.0089244528511734</v>
      </c>
      <c r="C864" s="3">
        <v>2.0382088838970122E-2</v>
      </c>
      <c r="D864" s="3">
        <v>0.85944391649577156</v>
      </c>
      <c r="E864" t="str">
        <f>IF(AND(Super_host[[#This Row],[Valoraciones promedio]]&gt;=4.8,Super_host[[#This Row],[índice de cancelación]]&lt;0.01,Super_host[[#This Row],[Índice de respuesta]]&gt;=0.9),"SUPERHOST","Host")</f>
        <v>Host</v>
      </c>
    </row>
    <row r="865" spans="1:5">
      <c r="A865">
        <v>2715012</v>
      </c>
      <c r="B865" s="3">
        <v>1.8087447224822664</v>
      </c>
      <c r="C865" s="3">
        <v>1.3791479998645285E-2</v>
      </c>
      <c r="D865" s="3">
        <v>0.85940528558245144</v>
      </c>
      <c r="E865" t="str">
        <f>IF(AND(Super_host[[#This Row],[Valoraciones promedio]]&gt;=4.8,Super_host[[#This Row],[índice de cancelación]]&lt;0.01,Super_host[[#This Row],[Índice de respuesta]]&gt;=0.9),"SUPERHOST","Host")</f>
        <v>Host</v>
      </c>
    </row>
    <row r="866" spans="1:5">
      <c r="A866">
        <v>7809712</v>
      </c>
      <c r="B866" s="3">
        <v>2.379558306359066</v>
      </c>
      <c r="C866" s="3">
        <v>1.7317193978254042E-2</v>
      </c>
      <c r="D866" s="3">
        <v>0.85928654039760144</v>
      </c>
      <c r="E866" t="str">
        <f>IF(AND(Super_host[[#This Row],[Valoraciones promedio]]&gt;=4.8,Super_host[[#This Row],[índice de cancelación]]&lt;0.01,Super_host[[#This Row],[Índice de respuesta]]&gt;=0.9),"SUPERHOST","Host")</f>
        <v>Host</v>
      </c>
    </row>
    <row r="867" spans="1:5">
      <c r="A867">
        <v>8548453</v>
      </c>
      <c r="B867" s="3">
        <v>1.1814500214634442</v>
      </c>
      <c r="C867" s="3">
        <v>1.4975459585826762E-2</v>
      </c>
      <c r="D867" s="3">
        <v>0.85886092006773584</v>
      </c>
      <c r="E867" t="str">
        <f>IF(AND(Super_host[[#This Row],[Valoraciones promedio]]&gt;=4.8,Super_host[[#This Row],[índice de cancelación]]&lt;0.01,Super_host[[#This Row],[Índice de respuesta]]&gt;=0.9),"SUPERHOST","Host")</f>
        <v>Host</v>
      </c>
    </row>
    <row r="868" spans="1:5">
      <c r="A868">
        <v>22209733</v>
      </c>
      <c r="B868" s="3">
        <v>3.9660200679458422</v>
      </c>
      <c r="C868" s="3">
        <v>5.7688434406946328E-3</v>
      </c>
      <c r="D868" s="3">
        <v>0.85878500302367378</v>
      </c>
      <c r="E868" t="str">
        <f>IF(AND(Super_host[[#This Row],[Valoraciones promedio]]&gt;=4.8,Super_host[[#This Row],[índice de cancelación]]&lt;0.01,Super_host[[#This Row],[Índice de respuesta]]&gt;=0.9),"SUPERHOST","Host")</f>
        <v>Host</v>
      </c>
    </row>
    <row r="869" spans="1:5">
      <c r="A869">
        <v>2265770</v>
      </c>
      <c r="B869" s="3">
        <v>2.5256258359910797</v>
      </c>
      <c r="C869" s="3">
        <v>2.7753963961964018E-2</v>
      </c>
      <c r="D869" s="3">
        <v>0.8585922381274731</v>
      </c>
      <c r="E869" t="str">
        <f>IF(AND(Super_host[[#This Row],[Valoraciones promedio]]&gt;=4.8,Super_host[[#This Row],[índice de cancelación]]&lt;0.01,Super_host[[#This Row],[Índice de respuesta]]&gt;=0.9),"SUPERHOST","Host")</f>
        <v>Host</v>
      </c>
    </row>
    <row r="870" spans="1:5">
      <c r="A870">
        <v>2899693</v>
      </c>
      <c r="B870" s="3">
        <v>4.2552031287411349</v>
      </c>
      <c r="C870" s="3">
        <v>5.8303468710294293E-3</v>
      </c>
      <c r="D870" s="3">
        <v>0.85845985860929985</v>
      </c>
      <c r="E870" t="str">
        <f>IF(AND(Super_host[[#This Row],[Valoraciones promedio]]&gt;=4.8,Super_host[[#This Row],[índice de cancelación]]&lt;0.01,Super_host[[#This Row],[Índice de respuesta]]&gt;=0.9),"SUPERHOST","Host")</f>
        <v>Host</v>
      </c>
    </row>
    <row r="871" spans="1:5">
      <c r="A871">
        <v>22622958</v>
      </c>
      <c r="B871" s="3">
        <v>2.4051746566682248</v>
      </c>
      <c r="C871" s="3">
        <v>4.5636676318523209E-2</v>
      </c>
      <c r="D871" s="3">
        <v>0.85837528530848572</v>
      </c>
      <c r="E871" t="str">
        <f>IF(AND(Super_host[[#This Row],[Valoraciones promedio]]&gt;=4.8,Super_host[[#This Row],[índice de cancelación]]&lt;0.01,Super_host[[#This Row],[Índice de respuesta]]&gt;=0.9),"SUPERHOST","Host")</f>
        <v>Host</v>
      </c>
    </row>
    <row r="872" spans="1:5">
      <c r="A872">
        <v>4080758</v>
      </c>
      <c r="B872" s="3">
        <v>4.5355602982898642</v>
      </c>
      <c r="C872" s="3">
        <v>9.8291682781561206E-3</v>
      </c>
      <c r="D872" s="3">
        <v>0.85821019212401373</v>
      </c>
      <c r="E872" t="str">
        <f>IF(AND(Super_host[[#This Row],[Valoraciones promedio]]&gt;=4.8,Super_host[[#This Row],[índice de cancelación]]&lt;0.01,Super_host[[#This Row],[Índice de respuesta]]&gt;=0.9),"SUPERHOST","Host")</f>
        <v>Host</v>
      </c>
    </row>
    <row r="873" spans="1:5">
      <c r="A873">
        <v>19993822</v>
      </c>
      <c r="B873" s="3">
        <v>4.4071895955726834</v>
      </c>
      <c r="C873" s="3">
        <v>2.7124405092131793E-2</v>
      </c>
      <c r="D873" s="3">
        <v>0.85798229339020871</v>
      </c>
      <c r="E873" t="str">
        <f>IF(AND(Super_host[[#This Row],[Valoraciones promedio]]&gt;=4.8,Super_host[[#This Row],[índice de cancelación]]&lt;0.01,Super_host[[#This Row],[Índice de respuesta]]&gt;=0.9),"SUPERHOST","Host")</f>
        <v>Host</v>
      </c>
    </row>
    <row r="874" spans="1:5">
      <c r="A874">
        <v>8219931</v>
      </c>
      <c r="B874" s="3">
        <v>2.2943475334709702</v>
      </c>
      <c r="C874" s="3">
        <v>2.7371069116902725E-2</v>
      </c>
      <c r="D874" s="3">
        <v>0.85792077611726258</v>
      </c>
      <c r="E874" t="str">
        <f>IF(AND(Super_host[[#This Row],[Valoraciones promedio]]&gt;=4.8,Super_host[[#This Row],[índice de cancelación]]&lt;0.01,Super_host[[#This Row],[Índice de respuesta]]&gt;=0.9),"SUPERHOST","Host")</f>
        <v>Host</v>
      </c>
    </row>
    <row r="875" spans="1:5">
      <c r="A875">
        <v>846050</v>
      </c>
      <c r="B875" s="3">
        <v>2.6368201059805854</v>
      </c>
      <c r="C875" s="3">
        <v>4.8039213296956429E-2</v>
      </c>
      <c r="D875" s="3">
        <v>0.85751504513851529</v>
      </c>
      <c r="E875" t="str">
        <f>IF(AND(Super_host[[#This Row],[Valoraciones promedio]]&gt;=4.8,Super_host[[#This Row],[índice de cancelación]]&lt;0.01,Super_host[[#This Row],[Índice de respuesta]]&gt;=0.9),"SUPERHOST","Host")</f>
        <v>Host</v>
      </c>
    </row>
    <row r="876" spans="1:5">
      <c r="A876">
        <v>2298239</v>
      </c>
      <c r="B876" s="3">
        <v>3.8785815196178288</v>
      </c>
      <c r="C876" s="3">
        <v>1.4444540006053774E-2</v>
      </c>
      <c r="D876" s="3">
        <v>0.85681430028942263</v>
      </c>
      <c r="E876" t="str">
        <f>IF(AND(Super_host[[#This Row],[Valoraciones promedio]]&gt;=4.8,Super_host[[#This Row],[índice de cancelación]]&lt;0.01,Super_host[[#This Row],[Índice de respuesta]]&gt;=0.9),"SUPERHOST","Host")</f>
        <v>Host</v>
      </c>
    </row>
    <row r="877" spans="1:5">
      <c r="A877">
        <v>3750547</v>
      </c>
      <c r="B877" s="3">
        <v>2.6888670878691747</v>
      </c>
      <c r="C877" s="3">
        <v>7.9254339835600606E-3</v>
      </c>
      <c r="D877" s="3">
        <v>0.85679719950194744</v>
      </c>
      <c r="E877" t="str">
        <f>IF(AND(Super_host[[#This Row],[Valoraciones promedio]]&gt;=4.8,Super_host[[#This Row],[índice de cancelación]]&lt;0.01,Super_host[[#This Row],[Índice de respuesta]]&gt;=0.9),"SUPERHOST","Host")</f>
        <v>Host</v>
      </c>
    </row>
    <row r="878" spans="1:5">
      <c r="A878">
        <v>1372786</v>
      </c>
      <c r="B878" s="3">
        <v>4.7896867517434689</v>
      </c>
      <c r="C878" s="3">
        <v>3.097381761168613E-2</v>
      </c>
      <c r="D878" s="3">
        <v>0.85670122631869083</v>
      </c>
      <c r="E878" t="str">
        <f>IF(AND(Super_host[[#This Row],[Valoraciones promedio]]&gt;=4.8,Super_host[[#This Row],[índice de cancelación]]&lt;0.01,Super_host[[#This Row],[Índice de respuesta]]&gt;=0.9),"SUPERHOST","Host")</f>
        <v>Host</v>
      </c>
    </row>
    <row r="879" spans="1:5">
      <c r="A879">
        <v>7073209</v>
      </c>
      <c r="B879" s="3">
        <v>3.9133091038767129</v>
      </c>
      <c r="C879" s="3">
        <v>4.4468919091473352E-2</v>
      </c>
      <c r="D879" s="3">
        <v>0.85630328799251265</v>
      </c>
      <c r="E879" t="str">
        <f>IF(AND(Super_host[[#This Row],[Valoraciones promedio]]&gt;=4.8,Super_host[[#This Row],[índice de cancelación]]&lt;0.01,Super_host[[#This Row],[Índice de respuesta]]&gt;=0.9),"SUPERHOST","Host")</f>
        <v>Host</v>
      </c>
    </row>
    <row r="880" spans="1:5">
      <c r="A880">
        <v>800982</v>
      </c>
      <c r="B880" s="3">
        <v>2.5528786031372901</v>
      </c>
      <c r="C880" s="3">
        <v>2.9066474813726258E-2</v>
      </c>
      <c r="D880" s="3">
        <v>0.85621894020124656</v>
      </c>
      <c r="E880" t="str">
        <f>IF(AND(Super_host[[#This Row],[Valoraciones promedio]]&gt;=4.8,Super_host[[#This Row],[índice de cancelación]]&lt;0.01,Super_host[[#This Row],[Índice de respuesta]]&gt;=0.9),"SUPERHOST","Host")</f>
        <v>Host</v>
      </c>
    </row>
    <row r="881" spans="1:5">
      <c r="A881">
        <v>608113</v>
      </c>
      <c r="B881" s="3">
        <v>4.9531541611202776</v>
      </c>
      <c r="C881" s="3">
        <v>3.642695474974339E-2</v>
      </c>
      <c r="D881" s="3">
        <v>0.85597242510548732</v>
      </c>
      <c r="E881" t="str">
        <f>IF(AND(Super_host[[#This Row],[Valoraciones promedio]]&gt;=4.8,Super_host[[#This Row],[índice de cancelación]]&lt;0.01,Super_host[[#This Row],[Índice de respuesta]]&gt;=0.9),"SUPERHOST","Host")</f>
        <v>Host</v>
      </c>
    </row>
    <row r="882" spans="1:5">
      <c r="A882">
        <v>314582</v>
      </c>
      <c r="B882" s="3">
        <v>3.3103921313604121</v>
      </c>
      <c r="C882" s="3">
        <v>2.1842638870853749E-3</v>
      </c>
      <c r="D882" s="3">
        <v>0.85568863127857842</v>
      </c>
      <c r="E882" t="str">
        <f>IF(AND(Super_host[[#This Row],[Valoraciones promedio]]&gt;=4.8,Super_host[[#This Row],[índice de cancelación]]&lt;0.01,Super_host[[#This Row],[Índice de respuesta]]&gt;=0.9),"SUPERHOST","Host")</f>
        <v>Host</v>
      </c>
    </row>
    <row r="883" spans="1:5">
      <c r="A883">
        <v>2715062</v>
      </c>
      <c r="B883" s="3">
        <v>3.2532737235838156</v>
      </c>
      <c r="C883" s="3">
        <v>2.770148630049506E-2</v>
      </c>
      <c r="D883" s="3">
        <v>0.8556748920924957</v>
      </c>
      <c r="E883" t="str">
        <f>IF(AND(Super_host[[#This Row],[Valoraciones promedio]]&gt;=4.8,Super_host[[#This Row],[índice de cancelación]]&lt;0.01,Super_host[[#This Row],[Índice de respuesta]]&gt;=0.9),"SUPERHOST","Host")</f>
        <v>Host</v>
      </c>
    </row>
    <row r="884" spans="1:5">
      <c r="A884">
        <v>323771</v>
      </c>
      <c r="B884" s="3">
        <v>3.5549118800629929</v>
      </c>
      <c r="C884" s="3">
        <v>8.0715960753471212E-3</v>
      </c>
      <c r="D884" s="3">
        <v>0.8554588420405923</v>
      </c>
      <c r="E884" t="str">
        <f>IF(AND(Super_host[[#This Row],[Valoraciones promedio]]&gt;=4.8,Super_host[[#This Row],[índice de cancelación]]&lt;0.01,Super_host[[#This Row],[Índice de respuesta]]&gt;=0.9),"SUPERHOST","Host")</f>
        <v>Host</v>
      </c>
    </row>
    <row r="885" spans="1:5">
      <c r="A885">
        <v>2222500</v>
      </c>
      <c r="B885" s="3">
        <v>1.0798929271139164</v>
      </c>
      <c r="C885" s="3">
        <v>3.6328103570362369E-2</v>
      </c>
      <c r="D885" s="3">
        <v>0.8552266609310113</v>
      </c>
      <c r="E885" t="str">
        <f>IF(AND(Super_host[[#This Row],[Valoraciones promedio]]&gt;=4.8,Super_host[[#This Row],[índice de cancelación]]&lt;0.01,Super_host[[#This Row],[Índice de respuesta]]&gt;=0.9),"SUPERHOST","Host")</f>
        <v>Host</v>
      </c>
    </row>
    <row r="886" spans="1:5">
      <c r="A886">
        <v>17985</v>
      </c>
      <c r="B886" s="3">
        <v>4.6400117997234256</v>
      </c>
      <c r="C886" s="3">
        <v>9.2258548288030769E-3</v>
      </c>
      <c r="D886" s="3">
        <v>0.85521775153307555</v>
      </c>
      <c r="E886" t="str">
        <f>IF(AND(Super_host[[#This Row],[Valoraciones promedio]]&gt;=4.8,Super_host[[#This Row],[índice de cancelación]]&lt;0.01,Super_host[[#This Row],[Índice de respuesta]]&gt;=0.9),"SUPERHOST","Host")</f>
        <v>Host</v>
      </c>
    </row>
    <row r="887" spans="1:5">
      <c r="A887">
        <v>7858210</v>
      </c>
      <c r="B887" s="3">
        <v>1.2757659147196869</v>
      </c>
      <c r="C887" s="3">
        <v>1.4025187504711429E-2</v>
      </c>
      <c r="D887" s="3">
        <v>0.85474003573157664</v>
      </c>
      <c r="E887" t="str">
        <f>IF(AND(Super_host[[#This Row],[Valoraciones promedio]]&gt;=4.8,Super_host[[#This Row],[índice de cancelación]]&lt;0.01,Super_host[[#This Row],[Índice de respuesta]]&gt;=0.9),"SUPERHOST","Host")</f>
        <v>Host</v>
      </c>
    </row>
    <row r="888" spans="1:5">
      <c r="A888">
        <v>2378357</v>
      </c>
      <c r="B888" s="3">
        <v>2.3348448137463307</v>
      </c>
      <c r="C888" s="3">
        <v>1.3953714018145741E-2</v>
      </c>
      <c r="D888" s="3">
        <v>0.85472640803546152</v>
      </c>
      <c r="E888" t="str">
        <f>IF(AND(Super_host[[#This Row],[Valoraciones promedio]]&gt;=4.8,Super_host[[#This Row],[índice de cancelación]]&lt;0.01,Super_host[[#This Row],[Índice de respuesta]]&gt;=0.9),"SUPERHOST","Host")</f>
        <v>Host</v>
      </c>
    </row>
    <row r="889" spans="1:5">
      <c r="A889">
        <v>7245580</v>
      </c>
      <c r="B889" s="3">
        <v>3.5144303449018577</v>
      </c>
      <c r="C889" s="3">
        <v>4.5715958415164126E-2</v>
      </c>
      <c r="D889" s="3">
        <v>0.85467815799060376</v>
      </c>
      <c r="E889" t="str">
        <f>IF(AND(Super_host[[#This Row],[Valoraciones promedio]]&gt;=4.8,Super_host[[#This Row],[índice de cancelación]]&lt;0.01,Super_host[[#This Row],[Índice de respuesta]]&gt;=0.9),"SUPERHOST","Host")</f>
        <v>Host</v>
      </c>
    </row>
    <row r="890" spans="1:5">
      <c r="A890">
        <v>17638424</v>
      </c>
      <c r="B890" s="3">
        <v>4.5429371118349806</v>
      </c>
      <c r="C890" s="3">
        <v>2.1922879868710384E-2</v>
      </c>
      <c r="D890" s="3">
        <v>0.85465456662194872</v>
      </c>
      <c r="E890" t="str">
        <f>IF(AND(Super_host[[#This Row],[Valoraciones promedio]]&gt;=4.8,Super_host[[#This Row],[índice de cancelación]]&lt;0.01,Super_host[[#This Row],[Índice de respuesta]]&gt;=0.9),"SUPERHOST","Host")</f>
        <v>Host</v>
      </c>
    </row>
    <row r="891" spans="1:5">
      <c r="A891">
        <v>7474069</v>
      </c>
      <c r="B891" s="3">
        <v>2.7520173979119269</v>
      </c>
      <c r="C891" s="3">
        <v>3.649447966079983E-3</v>
      </c>
      <c r="D891" s="3">
        <v>0.85429219438725268</v>
      </c>
      <c r="E891" t="str">
        <f>IF(AND(Super_host[[#This Row],[Valoraciones promedio]]&gt;=4.8,Super_host[[#This Row],[índice de cancelación]]&lt;0.01,Super_host[[#This Row],[Índice de respuesta]]&gt;=0.9),"SUPERHOST","Host")</f>
        <v>Host</v>
      </c>
    </row>
    <row r="892" spans="1:5">
      <c r="A892">
        <v>9743617</v>
      </c>
      <c r="B892" s="3">
        <v>1.9109024819288218</v>
      </c>
      <c r="C892" s="3">
        <v>4.5231863058510013E-2</v>
      </c>
      <c r="D892" s="3">
        <v>0.85425091713688417</v>
      </c>
      <c r="E892" t="str">
        <f>IF(AND(Super_host[[#This Row],[Valoraciones promedio]]&gt;=4.8,Super_host[[#This Row],[índice de cancelación]]&lt;0.01,Super_host[[#This Row],[Índice de respuesta]]&gt;=0.9),"SUPERHOST","Host")</f>
        <v>Host</v>
      </c>
    </row>
    <row r="893" spans="1:5">
      <c r="A893">
        <v>16608415</v>
      </c>
      <c r="B893" s="3">
        <v>2.2216126620041048</v>
      </c>
      <c r="C893" s="3">
        <v>4.2877023537327807E-2</v>
      </c>
      <c r="D893" s="3">
        <v>0.85419491428462535</v>
      </c>
      <c r="E893" t="str">
        <f>IF(AND(Super_host[[#This Row],[Valoraciones promedio]]&gt;=4.8,Super_host[[#This Row],[índice de cancelación]]&lt;0.01,Super_host[[#This Row],[Índice de respuesta]]&gt;=0.9),"SUPERHOST","Host")</f>
        <v>Host</v>
      </c>
    </row>
    <row r="894" spans="1:5">
      <c r="A894">
        <v>6677425</v>
      </c>
      <c r="B894" s="3">
        <v>3.5635728338837049</v>
      </c>
      <c r="C894" s="3">
        <v>3.5521539624120371E-2</v>
      </c>
      <c r="D894" s="3">
        <v>0.85375795491761686</v>
      </c>
      <c r="E894" t="str">
        <f>IF(AND(Super_host[[#This Row],[Valoraciones promedio]]&gt;=4.8,Super_host[[#This Row],[índice de cancelación]]&lt;0.01,Super_host[[#This Row],[Índice de respuesta]]&gt;=0.9),"SUPERHOST","Host")</f>
        <v>Host</v>
      </c>
    </row>
    <row r="895" spans="1:5">
      <c r="A895">
        <v>20156576</v>
      </c>
      <c r="B895" s="3">
        <v>2.1988254610208413</v>
      </c>
      <c r="C895" s="3">
        <v>4.522197010877127E-2</v>
      </c>
      <c r="D895" s="3">
        <v>0.85356705268278565</v>
      </c>
      <c r="E895" t="str">
        <f>IF(AND(Super_host[[#This Row],[Valoraciones promedio]]&gt;=4.8,Super_host[[#This Row],[índice de cancelación]]&lt;0.01,Super_host[[#This Row],[Índice de respuesta]]&gt;=0.9),"SUPERHOST","Host")</f>
        <v>Host</v>
      </c>
    </row>
    <row r="896" spans="1:5">
      <c r="A896">
        <v>9524360</v>
      </c>
      <c r="B896" s="3">
        <v>2.6232710864757327</v>
      </c>
      <c r="C896" s="3">
        <v>3.666976962962825E-2</v>
      </c>
      <c r="D896" s="3">
        <v>0.85328328458468805</v>
      </c>
      <c r="E896" t="str">
        <f>IF(AND(Super_host[[#This Row],[Valoraciones promedio]]&gt;=4.8,Super_host[[#This Row],[índice de cancelación]]&lt;0.01,Super_host[[#This Row],[Índice de respuesta]]&gt;=0.9),"SUPERHOST","Host")</f>
        <v>Host</v>
      </c>
    </row>
    <row r="897" spans="1:5">
      <c r="A897">
        <v>128256</v>
      </c>
      <c r="B897" s="3">
        <v>4.317765414367206</v>
      </c>
      <c r="C897" s="3">
        <v>1.7274325344189406E-2</v>
      </c>
      <c r="D897" s="3">
        <v>0.85280261691172976</v>
      </c>
      <c r="E897" t="str">
        <f>IF(AND(Super_host[[#This Row],[Valoraciones promedio]]&gt;=4.8,Super_host[[#This Row],[índice de cancelación]]&lt;0.01,Super_host[[#This Row],[Índice de respuesta]]&gt;=0.9),"SUPERHOST","Host")</f>
        <v>Host</v>
      </c>
    </row>
    <row r="898" spans="1:5">
      <c r="A898">
        <v>2341078</v>
      </c>
      <c r="B898" s="3">
        <v>2.7636479408117411</v>
      </c>
      <c r="C898" s="3">
        <v>1.8847897538369976E-2</v>
      </c>
      <c r="D898" s="3">
        <v>0.85263430373634796</v>
      </c>
      <c r="E898" t="str">
        <f>IF(AND(Super_host[[#This Row],[Valoraciones promedio]]&gt;=4.8,Super_host[[#This Row],[índice de cancelación]]&lt;0.01,Super_host[[#This Row],[Índice de respuesta]]&gt;=0.9),"SUPERHOST","Host")</f>
        <v>Host</v>
      </c>
    </row>
    <row r="899" spans="1:5">
      <c r="A899">
        <v>27614204</v>
      </c>
      <c r="B899" s="3">
        <v>3.6166824459200964</v>
      </c>
      <c r="C899" s="3">
        <v>4.2228795549664501E-2</v>
      </c>
      <c r="D899" s="3">
        <v>0.85247877459361543</v>
      </c>
      <c r="E899" t="str">
        <f>IF(AND(Super_host[[#This Row],[Valoraciones promedio]]&gt;=4.8,Super_host[[#This Row],[índice de cancelación]]&lt;0.01,Super_host[[#This Row],[Índice de respuesta]]&gt;=0.9),"SUPERHOST","Host")</f>
        <v>Host</v>
      </c>
    </row>
    <row r="900" spans="1:5">
      <c r="A900">
        <v>791287</v>
      </c>
      <c r="B900" s="3">
        <v>3.099060409693386</v>
      </c>
      <c r="C900" s="3">
        <v>1.4239651498781864E-2</v>
      </c>
      <c r="D900" s="3">
        <v>0.85247533571693135</v>
      </c>
      <c r="E900" t="str">
        <f>IF(AND(Super_host[[#This Row],[Valoraciones promedio]]&gt;=4.8,Super_host[[#This Row],[índice de cancelación]]&lt;0.01,Super_host[[#This Row],[Índice de respuesta]]&gt;=0.9),"SUPERHOST","Host")</f>
        <v>Host</v>
      </c>
    </row>
    <row r="901" spans="1:5">
      <c r="A901">
        <v>4298896</v>
      </c>
      <c r="B901" s="3">
        <v>4.5272540800630869</v>
      </c>
      <c r="C901" s="3">
        <v>3.3557850399855184E-2</v>
      </c>
      <c r="D901" s="3">
        <v>0.85247128236007785</v>
      </c>
      <c r="E901" t="str">
        <f>IF(AND(Super_host[[#This Row],[Valoraciones promedio]]&gt;=4.8,Super_host[[#This Row],[índice de cancelación]]&lt;0.01,Super_host[[#This Row],[Índice de respuesta]]&gt;=0.9),"SUPERHOST","Host")</f>
        <v>Host</v>
      </c>
    </row>
    <row r="902" spans="1:5">
      <c r="A902">
        <v>4217567</v>
      </c>
      <c r="B902" s="3">
        <v>4.0315692418385325</v>
      </c>
      <c r="C902" s="3">
        <v>2.8706353812419122E-2</v>
      </c>
      <c r="D902" s="3">
        <v>0.85241864196365424</v>
      </c>
      <c r="E902" t="str">
        <f>IF(AND(Super_host[[#This Row],[Valoraciones promedio]]&gt;=4.8,Super_host[[#This Row],[índice de cancelación]]&lt;0.01,Super_host[[#This Row],[Índice de respuesta]]&gt;=0.9),"SUPERHOST","Host")</f>
        <v>Host</v>
      </c>
    </row>
    <row r="903" spans="1:5">
      <c r="A903">
        <v>1513294</v>
      </c>
      <c r="B903" s="3">
        <v>4.8774192780953456</v>
      </c>
      <c r="C903" s="3">
        <v>3.6910258581227144E-2</v>
      </c>
      <c r="D903" s="3">
        <v>0.85241583570712287</v>
      </c>
      <c r="E903" t="str">
        <f>IF(AND(Super_host[[#This Row],[Valoraciones promedio]]&gt;=4.8,Super_host[[#This Row],[índice de cancelación]]&lt;0.01,Super_host[[#This Row],[Índice de respuesta]]&gt;=0.9),"SUPERHOST","Host")</f>
        <v>Host</v>
      </c>
    </row>
    <row r="904" spans="1:5">
      <c r="A904">
        <v>6474981</v>
      </c>
      <c r="B904" s="3">
        <v>3.3910013521666209</v>
      </c>
      <c r="C904" s="3">
        <v>5.0033369139105945E-3</v>
      </c>
      <c r="D904" s="3">
        <v>0.85204901080997419</v>
      </c>
      <c r="E904" t="str">
        <f>IF(AND(Super_host[[#This Row],[Valoraciones promedio]]&gt;=4.8,Super_host[[#This Row],[índice de cancelación]]&lt;0.01,Super_host[[#This Row],[Índice de respuesta]]&gt;=0.9),"SUPERHOST","Host")</f>
        <v>Host</v>
      </c>
    </row>
    <row r="905" spans="1:5">
      <c r="A905">
        <v>3411621</v>
      </c>
      <c r="B905" s="3">
        <v>1.45823595405423</v>
      </c>
      <c r="C905" s="3">
        <v>1.1404261538348044E-2</v>
      </c>
      <c r="D905" s="3">
        <v>0.85185688841974727</v>
      </c>
      <c r="E905" t="str">
        <f>IF(AND(Super_host[[#This Row],[Valoraciones promedio]]&gt;=4.8,Super_host[[#This Row],[índice de cancelación]]&lt;0.01,Super_host[[#This Row],[Índice de respuesta]]&gt;=0.9),"SUPERHOST","Host")</f>
        <v>Host</v>
      </c>
    </row>
    <row r="906" spans="1:5">
      <c r="A906">
        <v>429305</v>
      </c>
      <c r="B906" s="3">
        <v>1.7384609790919177</v>
      </c>
      <c r="C906" s="3">
        <v>1.4069640779144334E-2</v>
      </c>
      <c r="D906" s="3">
        <v>0.85159838671898525</v>
      </c>
      <c r="E906" t="str">
        <f>IF(AND(Super_host[[#This Row],[Valoraciones promedio]]&gt;=4.8,Super_host[[#This Row],[índice de cancelación]]&lt;0.01,Super_host[[#This Row],[Índice de respuesta]]&gt;=0.9),"SUPERHOST","Host")</f>
        <v>Host</v>
      </c>
    </row>
    <row r="907" spans="1:5">
      <c r="A907">
        <v>26975156</v>
      </c>
      <c r="B907" s="3">
        <v>4.3280160491318584</v>
      </c>
      <c r="C907" s="3">
        <v>5.4950401430388044E-3</v>
      </c>
      <c r="D907" s="3">
        <v>0.85159351574981001</v>
      </c>
      <c r="E907" t="str">
        <f>IF(AND(Super_host[[#This Row],[Valoraciones promedio]]&gt;=4.8,Super_host[[#This Row],[índice de cancelación]]&lt;0.01,Super_host[[#This Row],[Índice de respuesta]]&gt;=0.9),"SUPERHOST","Host")</f>
        <v>Host</v>
      </c>
    </row>
    <row r="908" spans="1:5">
      <c r="A908">
        <v>27807705</v>
      </c>
      <c r="B908" s="3">
        <v>1.2717411290287366</v>
      </c>
      <c r="C908" s="3">
        <v>4.8336556561408631E-2</v>
      </c>
      <c r="D908" s="3">
        <v>0.85150738045954633</v>
      </c>
      <c r="E908" t="str">
        <f>IF(AND(Super_host[[#This Row],[Valoraciones promedio]]&gt;=4.8,Super_host[[#This Row],[índice de cancelación]]&lt;0.01,Super_host[[#This Row],[Índice de respuesta]]&gt;=0.9),"SUPERHOST","Host")</f>
        <v>Host</v>
      </c>
    </row>
    <row r="909" spans="1:5">
      <c r="A909">
        <v>4194894</v>
      </c>
      <c r="B909" s="3">
        <v>3.2173827540182445</v>
      </c>
      <c r="C909" s="3">
        <v>3.2408854551018586E-2</v>
      </c>
      <c r="D909" s="3">
        <v>0.85147142133649389</v>
      </c>
      <c r="E909" t="str">
        <f>IF(AND(Super_host[[#This Row],[Valoraciones promedio]]&gt;=4.8,Super_host[[#This Row],[índice de cancelación]]&lt;0.01,Super_host[[#This Row],[Índice de respuesta]]&gt;=0.9),"SUPERHOST","Host")</f>
        <v>Host</v>
      </c>
    </row>
    <row r="910" spans="1:5">
      <c r="A910">
        <v>11650470</v>
      </c>
      <c r="B910" s="3">
        <v>1.1456242626586377</v>
      </c>
      <c r="C910" s="3">
        <v>3.4250135546007081E-2</v>
      </c>
      <c r="D910" s="3">
        <v>0.85143363697379737</v>
      </c>
      <c r="E910" t="str">
        <f>IF(AND(Super_host[[#This Row],[Valoraciones promedio]]&gt;=4.8,Super_host[[#This Row],[índice de cancelación]]&lt;0.01,Super_host[[#This Row],[Índice de respuesta]]&gt;=0.9),"SUPERHOST","Host")</f>
        <v>Host</v>
      </c>
    </row>
    <row r="911" spans="1:5">
      <c r="A911">
        <v>7409102</v>
      </c>
      <c r="B911" s="3">
        <v>3.7946666262778641</v>
      </c>
      <c r="C911" s="3">
        <v>2.7951036554743722E-2</v>
      </c>
      <c r="D911" s="3">
        <v>0.85118151852342727</v>
      </c>
      <c r="E911" t="str">
        <f>IF(AND(Super_host[[#This Row],[Valoraciones promedio]]&gt;=4.8,Super_host[[#This Row],[índice de cancelación]]&lt;0.01,Super_host[[#This Row],[Índice de respuesta]]&gt;=0.9),"SUPERHOST","Host")</f>
        <v>Host</v>
      </c>
    </row>
    <row r="912" spans="1:5">
      <c r="A912">
        <v>31175000</v>
      </c>
      <c r="B912" s="3">
        <v>1.060069347283001</v>
      </c>
      <c r="C912" s="3">
        <v>2.2144016085808033E-2</v>
      </c>
      <c r="D912" s="3">
        <v>0.85116565868923388</v>
      </c>
      <c r="E912" t="str">
        <f>IF(AND(Super_host[[#This Row],[Valoraciones promedio]]&gt;=4.8,Super_host[[#This Row],[índice de cancelación]]&lt;0.01,Super_host[[#This Row],[Índice de respuesta]]&gt;=0.9),"SUPERHOST","Host")</f>
        <v>Host</v>
      </c>
    </row>
    <row r="913" spans="1:5">
      <c r="A913">
        <v>5072123</v>
      </c>
      <c r="B913" s="3">
        <v>2.293363740549736</v>
      </c>
      <c r="C913" s="3">
        <v>4.0235911763488062E-3</v>
      </c>
      <c r="D913" s="3">
        <v>0.85109357743450087</v>
      </c>
      <c r="E913" t="str">
        <f>IF(AND(Super_host[[#This Row],[Valoraciones promedio]]&gt;=4.8,Super_host[[#This Row],[índice de cancelación]]&lt;0.01,Super_host[[#This Row],[Índice de respuesta]]&gt;=0.9),"SUPERHOST","Host")</f>
        <v>Host</v>
      </c>
    </row>
    <row r="914" spans="1:5">
      <c r="A914">
        <v>3798686</v>
      </c>
      <c r="B914" s="3">
        <v>2.5628224218969851</v>
      </c>
      <c r="C914" s="3">
        <v>7.9099028578207779E-3</v>
      </c>
      <c r="D914" s="3">
        <v>0.85108149032361669</v>
      </c>
      <c r="E914" t="str">
        <f>IF(AND(Super_host[[#This Row],[Valoraciones promedio]]&gt;=4.8,Super_host[[#This Row],[índice de cancelación]]&lt;0.01,Super_host[[#This Row],[Índice de respuesta]]&gt;=0.9),"SUPERHOST","Host")</f>
        <v>Host</v>
      </c>
    </row>
    <row r="915" spans="1:5">
      <c r="A915">
        <v>2718526</v>
      </c>
      <c r="B915" s="3">
        <v>1.1018234918273149</v>
      </c>
      <c r="C915" s="3">
        <v>1.4820190083498825E-2</v>
      </c>
      <c r="D915" s="3">
        <v>0.85101406158782034</v>
      </c>
      <c r="E915" t="str">
        <f>IF(AND(Super_host[[#This Row],[Valoraciones promedio]]&gt;=4.8,Super_host[[#This Row],[índice de cancelación]]&lt;0.01,Super_host[[#This Row],[Índice de respuesta]]&gt;=0.9),"SUPERHOST","Host")</f>
        <v>Host</v>
      </c>
    </row>
    <row r="916" spans="1:5">
      <c r="A916">
        <v>829652</v>
      </c>
      <c r="B916" s="3">
        <v>1.0673537801585677</v>
      </c>
      <c r="C916" s="3">
        <v>3.3976896129356705E-2</v>
      </c>
      <c r="D916" s="3">
        <v>0.85092909783080717</v>
      </c>
      <c r="E916" t="str">
        <f>IF(AND(Super_host[[#This Row],[Valoraciones promedio]]&gt;=4.8,Super_host[[#This Row],[índice de cancelación]]&lt;0.01,Super_host[[#This Row],[Índice de respuesta]]&gt;=0.9),"SUPERHOST","Host")</f>
        <v>Host</v>
      </c>
    </row>
    <row r="917" spans="1:5">
      <c r="A917">
        <v>10380050</v>
      </c>
      <c r="B917" s="3">
        <v>1.6739144720716412</v>
      </c>
      <c r="C917" s="3">
        <v>1.5083607492919538E-3</v>
      </c>
      <c r="D917" s="3">
        <v>0.85091985646769608</v>
      </c>
      <c r="E917" t="str">
        <f>IF(AND(Super_host[[#This Row],[Valoraciones promedio]]&gt;=4.8,Super_host[[#This Row],[índice de cancelación]]&lt;0.01,Super_host[[#This Row],[Índice de respuesta]]&gt;=0.9),"SUPERHOST","Host")</f>
        <v>Host</v>
      </c>
    </row>
    <row r="918" spans="1:5">
      <c r="A918">
        <v>32778868</v>
      </c>
      <c r="B918" s="3">
        <v>3.2028561271117044</v>
      </c>
      <c r="C918" s="3">
        <v>1.0759152327855126E-3</v>
      </c>
      <c r="D918" s="3">
        <v>0.85082374967327878</v>
      </c>
      <c r="E918" t="str">
        <f>IF(AND(Super_host[[#This Row],[Valoraciones promedio]]&gt;=4.8,Super_host[[#This Row],[índice de cancelación]]&lt;0.01,Super_host[[#This Row],[Índice de respuesta]]&gt;=0.9),"SUPERHOST","Host")</f>
        <v>Host</v>
      </c>
    </row>
    <row r="919" spans="1:5">
      <c r="A919">
        <v>619991</v>
      </c>
      <c r="B919" s="3">
        <v>3.8233844059352706</v>
      </c>
      <c r="C919" s="3">
        <v>3.7514661272987693E-2</v>
      </c>
      <c r="D919" s="3">
        <v>0.85081750638457843</v>
      </c>
      <c r="E919" t="str">
        <f>IF(AND(Super_host[[#This Row],[Valoraciones promedio]]&gt;=4.8,Super_host[[#This Row],[índice de cancelación]]&lt;0.01,Super_host[[#This Row],[Índice de respuesta]]&gt;=0.9),"SUPERHOST","Host")</f>
        <v>Host</v>
      </c>
    </row>
    <row r="920" spans="1:5">
      <c r="A920">
        <v>2267508</v>
      </c>
      <c r="B920" s="3">
        <v>1.439672193945539</v>
      </c>
      <c r="C920" s="3">
        <v>8.5191350313056254E-3</v>
      </c>
      <c r="D920" s="3">
        <v>0.85053451882501807</v>
      </c>
      <c r="E920" t="str">
        <f>IF(AND(Super_host[[#This Row],[Valoraciones promedio]]&gt;=4.8,Super_host[[#This Row],[índice de cancelación]]&lt;0.01,Super_host[[#This Row],[Índice de respuesta]]&gt;=0.9),"SUPERHOST","Host")</f>
        <v>Host</v>
      </c>
    </row>
    <row r="921" spans="1:5">
      <c r="A921">
        <v>26184062</v>
      </c>
      <c r="B921" s="3">
        <v>2.4905535452420575</v>
      </c>
      <c r="C921" s="3">
        <v>4.0140270792069041E-2</v>
      </c>
      <c r="D921" s="3">
        <v>0.85013015763803668</v>
      </c>
      <c r="E921" t="str">
        <f>IF(AND(Super_host[[#This Row],[Valoraciones promedio]]&gt;=4.8,Super_host[[#This Row],[índice de cancelación]]&lt;0.01,Super_host[[#This Row],[Índice de respuesta]]&gt;=0.9),"SUPERHOST","Host")</f>
        <v>Host</v>
      </c>
    </row>
    <row r="922" spans="1:5">
      <c r="A922">
        <v>73128</v>
      </c>
      <c r="B922" s="3">
        <v>4.2561659870918778</v>
      </c>
      <c r="C922" s="3">
        <v>2.4582157774611764E-2</v>
      </c>
      <c r="D922" s="3">
        <v>0.84995438473037799</v>
      </c>
      <c r="E922" t="str">
        <f>IF(AND(Super_host[[#This Row],[Valoraciones promedio]]&gt;=4.8,Super_host[[#This Row],[índice de cancelación]]&lt;0.01,Super_host[[#This Row],[Índice de respuesta]]&gt;=0.9),"SUPERHOST","Host")</f>
        <v>Host</v>
      </c>
    </row>
    <row r="923" spans="1:5">
      <c r="A923">
        <v>9639040</v>
      </c>
      <c r="B923" s="3">
        <v>1.4223746505723804</v>
      </c>
      <c r="C923" s="3">
        <v>3.0165662854048245E-2</v>
      </c>
      <c r="D923" s="3">
        <v>0.84986938963658809</v>
      </c>
      <c r="E923" t="str">
        <f>IF(AND(Super_host[[#This Row],[Valoraciones promedio]]&gt;=4.8,Super_host[[#This Row],[índice de cancelación]]&lt;0.01,Super_host[[#This Row],[Índice de respuesta]]&gt;=0.9),"SUPERHOST","Host")</f>
        <v>Host</v>
      </c>
    </row>
    <row r="924" spans="1:5">
      <c r="A924">
        <v>2582890</v>
      </c>
      <c r="B924" s="3">
        <v>3.1383653233260964</v>
      </c>
      <c r="C924" s="3">
        <v>1.2015772079748905E-2</v>
      </c>
      <c r="D924" s="3">
        <v>0.8498229967837333</v>
      </c>
      <c r="E924" t="str">
        <f>IF(AND(Super_host[[#This Row],[Valoraciones promedio]]&gt;=4.8,Super_host[[#This Row],[índice de cancelación]]&lt;0.01,Super_host[[#This Row],[Índice de respuesta]]&gt;=0.9),"SUPERHOST","Host")</f>
        <v>Host</v>
      </c>
    </row>
    <row r="925" spans="1:5">
      <c r="A925">
        <v>27263990</v>
      </c>
      <c r="B925" s="3">
        <v>1.7606991129412264</v>
      </c>
      <c r="C925" s="3">
        <v>3.7425209909684155E-2</v>
      </c>
      <c r="D925" s="3">
        <v>0.84978868398993712</v>
      </c>
      <c r="E925" t="str">
        <f>IF(AND(Super_host[[#This Row],[Valoraciones promedio]]&gt;=4.8,Super_host[[#This Row],[índice de cancelación]]&lt;0.01,Super_host[[#This Row],[Índice de respuesta]]&gt;=0.9),"SUPERHOST","Host")</f>
        <v>Host</v>
      </c>
    </row>
    <row r="926" spans="1:5">
      <c r="A926">
        <v>3977023</v>
      </c>
      <c r="B926" s="3">
        <v>3.1647480956275111</v>
      </c>
      <c r="C926" s="3">
        <v>1.045946377228309E-2</v>
      </c>
      <c r="D926" s="3">
        <v>0.8496520191052972</v>
      </c>
      <c r="E926" t="str">
        <f>IF(AND(Super_host[[#This Row],[Valoraciones promedio]]&gt;=4.8,Super_host[[#This Row],[índice de cancelación]]&lt;0.01,Super_host[[#This Row],[Índice de respuesta]]&gt;=0.9),"SUPERHOST","Host")</f>
        <v>Host</v>
      </c>
    </row>
    <row r="927" spans="1:5">
      <c r="A927">
        <v>1500858</v>
      </c>
      <c r="B927" s="3">
        <v>2.6642260496581636</v>
      </c>
      <c r="C927" s="3">
        <v>4.0983513540713473E-2</v>
      </c>
      <c r="D927" s="3">
        <v>0.8495572467501189</v>
      </c>
      <c r="E927" t="str">
        <f>IF(AND(Super_host[[#This Row],[Valoraciones promedio]]&gt;=4.8,Super_host[[#This Row],[índice de cancelación]]&lt;0.01,Super_host[[#This Row],[Índice de respuesta]]&gt;=0.9),"SUPERHOST","Host")</f>
        <v>Host</v>
      </c>
    </row>
    <row r="928" spans="1:5">
      <c r="A928">
        <v>16437254</v>
      </c>
      <c r="B928" s="3">
        <v>4.4460220502092991</v>
      </c>
      <c r="C928" s="3">
        <v>2.2549579967267593E-2</v>
      </c>
      <c r="D928" s="3">
        <v>0.84884869541389973</v>
      </c>
      <c r="E928" t="str">
        <f>IF(AND(Super_host[[#This Row],[Valoraciones promedio]]&gt;=4.8,Super_host[[#This Row],[índice de cancelación]]&lt;0.01,Super_host[[#This Row],[Índice de respuesta]]&gt;=0.9),"SUPERHOST","Host")</f>
        <v>Host</v>
      </c>
    </row>
    <row r="929" spans="1:5">
      <c r="A929">
        <v>7033514</v>
      </c>
      <c r="B929" s="3">
        <v>2.2527245328409649</v>
      </c>
      <c r="C929" s="3">
        <v>4.4358888019353505E-4</v>
      </c>
      <c r="D929" s="3">
        <v>0.84827555346105421</v>
      </c>
      <c r="E929" t="str">
        <f>IF(AND(Super_host[[#This Row],[Valoraciones promedio]]&gt;=4.8,Super_host[[#This Row],[índice de cancelación]]&lt;0.01,Super_host[[#This Row],[Índice de respuesta]]&gt;=0.9),"SUPERHOST","Host")</f>
        <v>Host</v>
      </c>
    </row>
    <row r="930" spans="1:5">
      <c r="A930">
        <v>286313</v>
      </c>
      <c r="B930" s="3">
        <v>2.8026229010445944</v>
      </c>
      <c r="C930" s="3">
        <v>4.3847705924910475E-2</v>
      </c>
      <c r="D930" s="3">
        <v>0.84794650072291733</v>
      </c>
      <c r="E930" t="str">
        <f>IF(AND(Super_host[[#This Row],[Valoraciones promedio]]&gt;=4.8,Super_host[[#This Row],[índice de cancelación]]&lt;0.01,Super_host[[#This Row],[Índice de respuesta]]&gt;=0.9),"SUPERHOST","Host")</f>
        <v>Host</v>
      </c>
    </row>
    <row r="931" spans="1:5">
      <c r="A931">
        <v>194918</v>
      </c>
      <c r="B931" s="3">
        <v>1.4139992663947418</v>
      </c>
      <c r="C931" s="3">
        <v>3.3918192614462099E-2</v>
      </c>
      <c r="D931" s="3">
        <v>0.84755329392481826</v>
      </c>
      <c r="E931" t="str">
        <f>IF(AND(Super_host[[#This Row],[Valoraciones promedio]]&gt;=4.8,Super_host[[#This Row],[índice de cancelación]]&lt;0.01,Super_host[[#This Row],[Índice de respuesta]]&gt;=0.9),"SUPERHOST","Host")</f>
        <v>Host</v>
      </c>
    </row>
    <row r="932" spans="1:5">
      <c r="A932">
        <v>40100</v>
      </c>
      <c r="B932" s="3">
        <v>1.5228333150847053</v>
      </c>
      <c r="C932" s="3">
        <v>1.2753931816921694E-3</v>
      </c>
      <c r="D932" s="3">
        <v>0.84748612531864376</v>
      </c>
      <c r="E932" t="str">
        <f>IF(AND(Super_host[[#This Row],[Valoraciones promedio]]&gt;=4.8,Super_host[[#This Row],[índice de cancelación]]&lt;0.01,Super_host[[#This Row],[Índice de respuesta]]&gt;=0.9),"SUPERHOST","Host")</f>
        <v>Host</v>
      </c>
    </row>
    <row r="933" spans="1:5">
      <c r="A933">
        <v>4331441</v>
      </c>
      <c r="B933" s="3">
        <v>2.6476959191558089</v>
      </c>
      <c r="C933" s="3">
        <v>1.0518493165056438E-2</v>
      </c>
      <c r="D933" s="3">
        <v>0.84739942539245605</v>
      </c>
      <c r="E933" t="str">
        <f>IF(AND(Super_host[[#This Row],[Valoraciones promedio]]&gt;=4.8,Super_host[[#This Row],[índice de cancelación]]&lt;0.01,Super_host[[#This Row],[Índice de respuesta]]&gt;=0.9),"SUPERHOST","Host")</f>
        <v>Host</v>
      </c>
    </row>
    <row r="934" spans="1:5">
      <c r="A934">
        <v>6321587</v>
      </c>
      <c r="B934" s="3">
        <v>1.4876851798818032</v>
      </c>
      <c r="C934" s="3">
        <v>4.329205944009637E-2</v>
      </c>
      <c r="D934" s="3">
        <v>0.84739723747589091</v>
      </c>
      <c r="E934" t="str">
        <f>IF(AND(Super_host[[#This Row],[Valoraciones promedio]]&gt;=4.8,Super_host[[#This Row],[índice de cancelación]]&lt;0.01,Super_host[[#This Row],[Índice de respuesta]]&gt;=0.9),"SUPERHOST","Host")</f>
        <v>Host</v>
      </c>
    </row>
    <row r="935" spans="1:5">
      <c r="A935">
        <v>12749383</v>
      </c>
      <c r="B935" s="3">
        <v>1.7973374343954438</v>
      </c>
      <c r="C935" s="3">
        <v>1.9617717284618048E-2</v>
      </c>
      <c r="D935" s="3">
        <v>0.84707302636648263</v>
      </c>
      <c r="E935" t="str">
        <f>IF(AND(Super_host[[#This Row],[Valoraciones promedio]]&gt;=4.8,Super_host[[#This Row],[índice de cancelación]]&lt;0.01,Super_host[[#This Row],[Índice de respuesta]]&gt;=0.9),"SUPERHOST","Host")</f>
        <v>Host</v>
      </c>
    </row>
    <row r="936" spans="1:5">
      <c r="A936">
        <v>7065271</v>
      </c>
      <c r="B936" s="3">
        <v>2.9458826999675169</v>
      </c>
      <c r="C936" s="3">
        <v>3.7075366503692926E-2</v>
      </c>
      <c r="D936" s="3">
        <v>0.84699537971769334</v>
      </c>
      <c r="E936" t="str">
        <f>IF(AND(Super_host[[#This Row],[Valoraciones promedio]]&gt;=4.8,Super_host[[#This Row],[índice de cancelación]]&lt;0.01,Super_host[[#This Row],[Índice de respuesta]]&gt;=0.9),"SUPERHOST","Host")</f>
        <v>Host</v>
      </c>
    </row>
    <row r="937" spans="1:5">
      <c r="A937">
        <v>46969</v>
      </c>
      <c r="B937" s="3">
        <v>4.0373639849771532</v>
      </c>
      <c r="C937" s="3">
        <v>3.4807312042800576E-2</v>
      </c>
      <c r="D937" s="3">
        <v>0.84657220176446779</v>
      </c>
      <c r="E937" t="str">
        <f>IF(AND(Super_host[[#This Row],[Valoraciones promedio]]&gt;=4.8,Super_host[[#This Row],[índice de cancelación]]&lt;0.01,Super_host[[#This Row],[Índice de respuesta]]&gt;=0.9),"SUPERHOST","Host")</f>
        <v>Host</v>
      </c>
    </row>
    <row r="938" spans="1:5">
      <c r="A938">
        <v>8597778</v>
      </c>
      <c r="B938" s="3">
        <v>3.8772472591068294</v>
      </c>
      <c r="C938" s="3">
        <v>3.2123838135445199E-2</v>
      </c>
      <c r="D938" s="3">
        <v>0.84630533117411733</v>
      </c>
      <c r="E938" t="str">
        <f>IF(AND(Super_host[[#This Row],[Valoraciones promedio]]&gt;=4.8,Super_host[[#This Row],[índice de cancelación]]&lt;0.01,Super_host[[#This Row],[Índice de respuesta]]&gt;=0.9),"SUPERHOST","Host")</f>
        <v>Host</v>
      </c>
    </row>
    <row r="939" spans="1:5">
      <c r="A939">
        <v>6885157</v>
      </c>
      <c r="B939" s="3">
        <v>2.2439361608563626</v>
      </c>
      <c r="C939" s="3">
        <v>3.2509525656909247E-2</v>
      </c>
      <c r="D939" s="3">
        <v>0.84626041748851877</v>
      </c>
      <c r="E939" t="str">
        <f>IF(AND(Super_host[[#This Row],[Valoraciones promedio]]&gt;=4.8,Super_host[[#This Row],[índice de cancelación]]&lt;0.01,Super_host[[#This Row],[Índice de respuesta]]&gt;=0.9),"SUPERHOST","Host")</f>
        <v>Host</v>
      </c>
    </row>
    <row r="940" spans="1:5">
      <c r="A940">
        <v>18212957</v>
      </c>
      <c r="B940" s="3">
        <v>2.5614930565775396</v>
      </c>
      <c r="C940" s="3">
        <v>4.5597455119666737E-2</v>
      </c>
      <c r="D940" s="3">
        <v>0.84591302997451245</v>
      </c>
      <c r="E940" t="str">
        <f>IF(AND(Super_host[[#This Row],[Valoraciones promedio]]&gt;=4.8,Super_host[[#This Row],[índice de cancelación]]&lt;0.01,Super_host[[#This Row],[Índice de respuesta]]&gt;=0.9),"SUPERHOST","Host")</f>
        <v>Host</v>
      </c>
    </row>
    <row r="941" spans="1:5">
      <c r="A941">
        <v>20113500</v>
      </c>
      <c r="B941" s="3">
        <v>4.1214101690404288</v>
      </c>
      <c r="C941" s="3">
        <v>2.3346319262495047E-2</v>
      </c>
      <c r="D941" s="3">
        <v>0.84589964194284295</v>
      </c>
      <c r="E941" t="str">
        <f>IF(AND(Super_host[[#This Row],[Valoraciones promedio]]&gt;=4.8,Super_host[[#This Row],[índice de cancelación]]&lt;0.01,Super_host[[#This Row],[Índice de respuesta]]&gt;=0.9),"SUPERHOST","Host")</f>
        <v>Host</v>
      </c>
    </row>
    <row r="942" spans="1:5">
      <c r="A942">
        <v>829717</v>
      </c>
      <c r="B942" s="3">
        <v>3.280347422966357</v>
      </c>
      <c r="C942" s="3">
        <v>3.1069487713653678E-2</v>
      </c>
      <c r="D942" s="3">
        <v>0.84568064097171858</v>
      </c>
      <c r="E942" t="str">
        <f>IF(AND(Super_host[[#This Row],[Valoraciones promedio]]&gt;=4.8,Super_host[[#This Row],[índice de cancelación]]&lt;0.01,Super_host[[#This Row],[Índice de respuesta]]&gt;=0.9),"SUPERHOST","Host")</f>
        <v>Host</v>
      </c>
    </row>
    <row r="943" spans="1:5">
      <c r="A943">
        <v>1568517</v>
      </c>
      <c r="B943" s="3">
        <v>2.484012528530589</v>
      </c>
      <c r="C943" s="3">
        <v>3.4604760435649924E-2</v>
      </c>
      <c r="D943" s="3">
        <v>0.84548305502792409</v>
      </c>
      <c r="E943" t="str">
        <f>IF(AND(Super_host[[#This Row],[Valoraciones promedio]]&gt;=4.8,Super_host[[#This Row],[índice de cancelación]]&lt;0.01,Super_host[[#This Row],[Índice de respuesta]]&gt;=0.9),"SUPERHOST","Host")</f>
        <v>Host</v>
      </c>
    </row>
    <row r="944" spans="1:5">
      <c r="A944">
        <v>8867917</v>
      </c>
      <c r="B944" s="3">
        <v>3.8964526076989574</v>
      </c>
      <c r="C944" s="3">
        <v>1.5692449650754742E-2</v>
      </c>
      <c r="D944" s="3">
        <v>0.84501317286727629</v>
      </c>
      <c r="E944" t="str">
        <f>IF(AND(Super_host[[#This Row],[Valoraciones promedio]]&gt;=4.8,Super_host[[#This Row],[índice de cancelación]]&lt;0.01,Super_host[[#This Row],[Índice de respuesta]]&gt;=0.9),"SUPERHOST","Host")</f>
        <v>Host</v>
      </c>
    </row>
    <row r="945" spans="1:5">
      <c r="A945">
        <v>24268565</v>
      </c>
      <c r="B945" s="3">
        <v>3.9942046078680997</v>
      </c>
      <c r="C945" s="3">
        <v>2.7208746357169175E-2</v>
      </c>
      <c r="D945" s="3">
        <v>0.84485924938375079</v>
      </c>
      <c r="E945" t="str">
        <f>IF(AND(Super_host[[#This Row],[Valoraciones promedio]]&gt;=4.8,Super_host[[#This Row],[índice de cancelación]]&lt;0.01,Super_host[[#This Row],[Índice de respuesta]]&gt;=0.9),"SUPERHOST","Host")</f>
        <v>Host</v>
      </c>
    </row>
    <row r="946" spans="1:5">
      <c r="A946">
        <v>64522</v>
      </c>
      <c r="B946" s="3">
        <v>2.4858531705308025</v>
      </c>
      <c r="C946" s="3">
        <v>3.8092384351727376E-2</v>
      </c>
      <c r="D946" s="3">
        <v>0.84477533716740771</v>
      </c>
      <c r="E946" t="str">
        <f>IF(AND(Super_host[[#This Row],[Valoraciones promedio]]&gt;=4.8,Super_host[[#This Row],[índice de cancelación]]&lt;0.01,Super_host[[#This Row],[Índice de respuesta]]&gt;=0.9),"SUPERHOST","Host")</f>
        <v>Host</v>
      </c>
    </row>
    <row r="947" spans="1:5">
      <c r="A947">
        <v>1279274</v>
      </c>
      <c r="B947" s="3">
        <v>4.4738204103680772</v>
      </c>
      <c r="C947" s="3">
        <v>3.4535828014026774E-4</v>
      </c>
      <c r="D947" s="3">
        <v>0.84459775822565808</v>
      </c>
      <c r="E947" t="str">
        <f>IF(AND(Super_host[[#This Row],[Valoraciones promedio]]&gt;=4.8,Super_host[[#This Row],[índice de cancelación]]&lt;0.01,Super_host[[#This Row],[Índice de respuesta]]&gt;=0.9),"SUPERHOST","Host")</f>
        <v>Host</v>
      </c>
    </row>
    <row r="948" spans="1:5">
      <c r="A948">
        <v>21694306</v>
      </c>
      <c r="B948" s="3">
        <v>4.5618770937813711</v>
      </c>
      <c r="C948" s="3">
        <v>2.7515586553764113E-2</v>
      </c>
      <c r="D948" s="3">
        <v>0.84454750657258526</v>
      </c>
      <c r="E948" t="str">
        <f>IF(AND(Super_host[[#This Row],[Valoraciones promedio]]&gt;=4.8,Super_host[[#This Row],[índice de cancelación]]&lt;0.01,Super_host[[#This Row],[Índice de respuesta]]&gt;=0.9),"SUPERHOST","Host")</f>
        <v>Host</v>
      </c>
    </row>
    <row r="949" spans="1:5">
      <c r="A949">
        <v>25757883</v>
      </c>
      <c r="B949" s="3">
        <v>4.9952236291936805</v>
      </c>
      <c r="C949" s="3">
        <v>3.740545631439441E-2</v>
      </c>
      <c r="D949" s="3">
        <v>0.84452296057172249</v>
      </c>
      <c r="E949" t="str">
        <f>IF(AND(Super_host[[#This Row],[Valoraciones promedio]]&gt;=4.8,Super_host[[#This Row],[índice de cancelación]]&lt;0.01,Super_host[[#This Row],[Índice de respuesta]]&gt;=0.9),"SUPERHOST","Host")</f>
        <v>Host</v>
      </c>
    </row>
    <row r="950" spans="1:5">
      <c r="A950">
        <v>1358245</v>
      </c>
      <c r="B950" s="3">
        <v>1.9477765508699121</v>
      </c>
      <c r="C950" s="3">
        <v>4.0613161596197753E-2</v>
      </c>
      <c r="D950" s="3">
        <v>0.84449855128961449</v>
      </c>
      <c r="E950" t="str">
        <f>IF(AND(Super_host[[#This Row],[Valoraciones promedio]]&gt;=4.8,Super_host[[#This Row],[índice de cancelación]]&lt;0.01,Super_host[[#This Row],[Índice de respuesta]]&gt;=0.9),"SUPERHOST","Host")</f>
        <v>Host</v>
      </c>
    </row>
    <row r="951" spans="1:5">
      <c r="A951">
        <v>2436633</v>
      </c>
      <c r="B951" s="3">
        <v>1.8603320131838061</v>
      </c>
      <c r="C951" s="3">
        <v>3.9324381768433871E-2</v>
      </c>
      <c r="D951" s="3">
        <v>0.84439196787688586</v>
      </c>
      <c r="E951" t="str">
        <f>IF(AND(Super_host[[#This Row],[Valoraciones promedio]]&gt;=4.8,Super_host[[#This Row],[índice de cancelación]]&lt;0.01,Super_host[[#This Row],[Índice de respuesta]]&gt;=0.9),"SUPERHOST","Host")</f>
        <v>Host</v>
      </c>
    </row>
    <row r="952" spans="1:5">
      <c r="A952">
        <v>598770</v>
      </c>
      <c r="B952" s="3">
        <v>3.7166086705203547</v>
      </c>
      <c r="C952" s="3">
        <v>5.8829635797718327E-3</v>
      </c>
      <c r="D952" s="3">
        <v>0.84420077949810335</v>
      </c>
      <c r="E952" t="str">
        <f>IF(AND(Super_host[[#This Row],[Valoraciones promedio]]&gt;=4.8,Super_host[[#This Row],[índice de cancelación]]&lt;0.01,Super_host[[#This Row],[Índice de respuesta]]&gt;=0.9),"SUPERHOST","Host")</f>
        <v>Host</v>
      </c>
    </row>
    <row r="953" spans="1:5">
      <c r="A953">
        <v>329436</v>
      </c>
      <c r="B953" s="3">
        <v>2.5182549120938038</v>
      </c>
      <c r="C953" s="3">
        <v>2.8785223706068949E-2</v>
      </c>
      <c r="D953" s="3">
        <v>0.84416888206583207</v>
      </c>
      <c r="E953" t="str">
        <f>IF(AND(Super_host[[#This Row],[Valoraciones promedio]]&gt;=4.8,Super_host[[#This Row],[índice de cancelación]]&lt;0.01,Super_host[[#This Row],[Índice de respuesta]]&gt;=0.9),"SUPERHOST","Host")</f>
        <v>Host</v>
      </c>
    </row>
    <row r="954" spans="1:5">
      <c r="A954">
        <v>3662459</v>
      </c>
      <c r="B954" s="3">
        <v>1.0685777267343948</v>
      </c>
      <c r="C954" s="3">
        <v>4.3804822156428114E-2</v>
      </c>
      <c r="D954" s="3">
        <v>0.84414118740246424</v>
      </c>
      <c r="E954" t="str">
        <f>IF(AND(Super_host[[#This Row],[Valoraciones promedio]]&gt;=4.8,Super_host[[#This Row],[índice de cancelación]]&lt;0.01,Super_host[[#This Row],[Índice de respuesta]]&gt;=0.9),"SUPERHOST","Host")</f>
        <v>Host</v>
      </c>
    </row>
    <row r="955" spans="1:5">
      <c r="A955">
        <v>17000648</v>
      </c>
      <c r="B955" s="3">
        <v>1.6789814144980353</v>
      </c>
      <c r="C955" s="3">
        <v>4.6761772608426407E-2</v>
      </c>
      <c r="D955" s="3">
        <v>0.84382548125178236</v>
      </c>
      <c r="E955" t="str">
        <f>IF(AND(Super_host[[#This Row],[Valoraciones promedio]]&gt;=4.8,Super_host[[#This Row],[índice de cancelación]]&lt;0.01,Super_host[[#This Row],[Índice de respuesta]]&gt;=0.9),"SUPERHOST","Host")</f>
        <v>Host</v>
      </c>
    </row>
    <row r="956" spans="1:5">
      <c r="A956">
        <v>15153596</v>
      </c>
      <c r="B956" s="3">
        <v>4.2808024831976192</v>
      </c>
      <c r="C956" s="3">
        <v>3.0466928143261643E-2</v>
      </c>
      <c r="D956" s="3">
        <v>0.84377823986906075</v>
      </c>
      <c r="E956" t="str">
        <f>IF(AND(Super_host[[#This Row],[Valoraciones promedio]]&gt;=4.8,Super_host[[#This Row],[índice de cancelación]]&lt;0.01,Super_host[[#This Row],[Índice de respuesta]]&gt;=0.9),"SUPERHOST","Host")</f>
        <v>Host</v>
      </c>
    </row>
    <row r="957" spans="1:5">
      <c r="A957">
        <v>3588028</v>
      </c>
      <c r="B957" s="3">
        <v>3.8122764739171231</v>
      </c>
      <c r="C957" s="3">
        <v>2.5960567358569154E-2</v>
      </c>
      <c r="D957" s="3">
        <v>0.84367302667441213</v>
      </c>
      <c r="E957" t="str">
        <f>IF(AND(Super_host[[#This Row],[Valoraciones promedio]]&gt;=4.8,Super_host[[#This Row],[índice de cancelación]]&lt;0.01,Super_host[[#This Row],[Índice de respuesta]]&gt;=0.9),"SUPERHOST","Host")</f>
        <v>Host</v>
      </c>
    </row>
    <row r="958" spans="1:5">
      <c r="A958">
        <v>2169825</v>
      </c>
      <c r="B958" s="3">
        <v>4.542998930485922</v>
      </c>
      <c r="C958" s="3">
        <v>1.1041434556039365E-2</v>
      </c>
      <c r="D958" s="3">
        <v>0.84359757557244897</v>
      </c>
      <c r="E958" t="str">
        <f>IF(AND(Super_host[[#This Row],[Valoraciones promedio]]&gt;=4.8,Super_host[[#This Row],[índice de cancelación]]&lt;0.01,Super_host[[#This Row],[Índice de respuesta]]&gt;=0.9),"SUPERHOST","Host")</f>
        <v>Host</v>
      </c>
    </row>
    <row r="959" spans="1:5">
      <c r="A959">
        <v>51038</v>
      </c>
      <c r="B959" s="3">
        <v>1.624502972652635</v>
      </c>
      <c r="C959" s="3">
        <v>3.8862718471285362E-2</v>
      </c>
      <c r="D959" s="3">
        <v>0.84321993535932049</v>
      </c>
      <c r="E959" t="str">
        <f>IF(AND(Super_host[[#This Row],[Valoraciones promedio]]&gt;=4.8,Super_host[[#This Row],[índice de cancelación]]&lt;0.01,Super_host[[#This Row],[Índice de respuesta]]&gt;=0.9),"SUPERHOST","Host")</f>
        <v>Host</v>
      </c>
    </row>
    <row r="960" spans="1:5">
      <c r="A960">
        <v>5691429</v>
      </c>
      <c r="B960" s="3">
        <v>4.3023943943782808</v>
      </c>
      <c r="C960" s="3">
        <v>4.739314236534925E-2</v>
      </c>
      <c r="D960" s="3">
        <v>0.8431938495054514</v>
      </c>
      <c r="E960" t="str">
        <f>IF(AND(Super_host[[#This Row],[Valoraciones promedio]]&gt;=4.8,Super_host[[#This Row],[índice de cancelación]]&lt;0.01,Super_host[[#This Row],[Índice de respuesta]]&gt;=0.9),"SUPERHOST","Host")</f>
        <v>Host</v>
      </c>
    </row>
    <row r="961" spans="1:5">
      <c r="A961">
        <v>6395317</v>
      </c>
      <c r="B961" s="3">
        <v>3.1748053256743192</v>
      </c>
      <c r="C961" s="3">
        <v>2.8021682854520117E-3</v>
      </c>
      <c r="D961" s="3">
        <v>0.84318565198155071</v>
      </c>
      <c r="E961" t="str">
        <f>IF(AND(Super_host[[#This Row],[Valoraciones promedio]]&gt;=4.8,Super_host[[#This Row],[índice de cancelación]]&lt;0.01,Super_host[[#This Row],[Índice de respuesta]]&gt;=0.9),"SUPERHOST","Host")</f>
        <v>Host</v>
      </c>
    </row>
    <row r="962" spans="1:5">
      <c r="A962">
        <v>1486465</v>
      </c>
      <c r="B962" s="3">
        <v>4.4349358914701007</v>
      </c>
      <c r="C962" s="3">
        <v>2.7087807207953698E-2</v>
      </c>
      <c r="D962" s="3">
        <v>0.84284407878245993</v>
      </c>
      <c r="E962" t="str">
        <f>IF(AND(Super_host[[#This Row],[Valoraciones promedio]]&gt;=4.8,Super_host[[#This Row],[índice de cancelación]]&lt;0.01,Super_host[[#This Row],[Índice de respuesta]]&gt;=0.9),"SUPERHOST","Host")</f>
        <v>Host</v>
      </c>
    </row>
    <row r="963" spans="1:5">
      <c r="A963">
        <v>24487418</v>
      </c>
      <c r="B963" s="3">
        <v>1.6240194388404783</v>
      </c>
      <c r="C963" s="3">
        <v>4.4288958489127436E-2</v>
      </c>
      <c r="D963" s="3">
        <v>0.84257416307443289</v>
      </c>
      <c r="E963" t="str">
        <f>IF(AND(Super_host[[#This Row],[Valoraciones promedio]]&gt;=4.8,Super_host[[#This Row],[índice de cancelación]]&lt;0.01,Super_host[[#This Row],[Índice de respuesta]]&gt;=0.9),"SUPERHOST","Host")</f>
        <v>Host</v>
      </c>
    </row>
    <row r="964" spans="1:5">
      <c r="A964">
        <v>9235481</v>
      </c>
      <c r="B964" s="3">
        <v>3.2266487217383637</v>
      </c>
      <c r="C964" s="3">
        <v>2.6221460116761759E-2</v>
      </c>
      <c r="D964" s="3">
        <v>0.84208097055483933</v>
      </c>
      <c r="E964" t="str">
        <f>IF(AND(Super_host[[#This Row],[Valoraciones promedio]]&gt;=4.8,Super_host[[#This Row],[índice de cancelación]]&lt;0.01,Super_host[[#This Row],[Índice de respuesta]]&gt;=0.9),"SUPERHOST","Host")</f>
        <v>Host</v>
      </c>
    </row>
    <row r="965" spans="1:5">
      <c r="A965">
        <v>281764</v>
      </c>
      <c r="B965" s="3">
        <v>1.2242263896135461</v>
      </c>
      <c r="C965" s="3">
        <v>4.5976060990999381E-3</v>
      </c>
      <c r="D965" s="3">
        <v>0.84194999898412615</v>
      </c>
      <c r="E965" t="str">
        <f>IF(AND(Super_host[[#This Row],[Valoraciones promedio]]&gt;=4.8,Super_host[[#This Row],[índice de cancelación]]&lt;0.01,Super_host[[#This Row],[Índice de respuesta]]&gt;=0.9),"SUPERHOST","Host")</f>
        <v>Host</v>
      </c>
    </row>
    <row r="966" spans="1:5">
      <c r="A966">
        <v>547386</v>
      </c>
      <c r="B966" s="3">
        <v>2.0135484845833309</v>
      </c>
      <c r="C966" s="3">
        <v>4.8404442918898644E-2</v>
      </c>
      <c r="D966" s="3">
        <v>0.84177899747772333</v>
      </c>
      <c r="E966" t="str">
        <f>IF(AND(Super_host[[#This Row],[Valoraciones promedio]]&gt;=4.8,Super_host[[#This Row],[índice de cancelación]]&lt;0.01,Super_host[[#This Row],[Índice de respuesta]]&gt;=0.9),"SUPERHOST","Host")</f>
        <v>Host</v>
      </c>
    </row>
    <row r="967" spans="1:5">
      <c r="A967">
        <v>6913285</v>
      </c>
      <c r="B967" s="3">
        <v>3.4222769149760142</v>
      </c>
      <c r="C967" s="3">
        <v>4.6864454982682102E-2</v>
      </c>
      <c r="D967" s="3">
        <v>0.84174156631058739</v>
      </c>
      <c r="E967" t="str">
        <f>IF(AND(Super_host[[#This Row],[Valoraciones promedio]]&gt;=4.8,Super_host[[#This Row],[índice de cancelación]]&lt;0.01,Super_host[[#This Row],[Índice de respuesta]]&gt;=0.9),"SUPERHOST","Host")</f>
        <v>Host</v>
      </c>
    </row>
    <row r="968" spans="1:5">
      <c r="A968">
        <v>309329</v>
      </c>
      <c r="B968" s="3">
        <v>3.2677776484788921</v>
      </c>
      <c r="C968" s="3">
        <v>3.2494789867043551E-2</v>
      </c>
      <c r="D968" s="3">
        <v>0.8415513933596892</v>
      </c>
      <c r="E968" t="str">
        <f>IF(AND(Super_host[[#This Row],[Valoraciones promedio]]&gt;=4.8,Super_host[[#This Row],[índice de cancelación]]&lt;0.01,Super_host[[#This Row],[Índice de respuesta]]&gt;=0.9),"SUPERHOST","Host")</f>
        <v>Host</v>
      </c>
    </row>
    <row r="969" spans="1:5">
      <c r="A969">
        <v>22486</v>
      </c>
      <c r="B969" s="3">
        <v>3.970124360815841</v>
      </c>
      <c r="C969" s="3">
        <v>1.2095946820675919E-2</v>
      </c>
      <c r="D969" s="3">
        <v>0.84130550944370464</v>
      </c>
      <c r="E969" t="str">
        <f>IF(AND(Super_host[[#This Row],[Valoraciones promedio]]&gt;=4.8,Super_host[[#This Row],[índice de cancelación]]&lt;0.01,Super_host[[#This Row],[Índice de respuesta]]&gt;=0.9),"SUPERHOST","Host")</f>
        <v>Host</v>
      </c>
    </row>
    <row r="970" spans="1:5">
      <c r="A970">
        <v>21663531</v>
      </c>
      <c r="B970" s="3">
        <v>4.178995543257872</v>
      </c>
      <c r="C970" s="3">
        <v>1.6192208881404654E-2</v>
      </c>
      <c r="D970" s="3">
        <v>0.84093267293067409</v>
      </c>
      <c r="E970" t="str">
        <f>IF(AND(Super_host[[#This Row],[Valoraciones promedio]]&gt;=4.8,Super_host[[#This Row],[índice de cancelación]]&lt;0.01,Super_host[[#This Row],[Índice de respuesta]]&gt;=0.9),"SUPERHOST","Host")</f>
        <v>Host</v>
      </c>
    </row>
    <row r="971" spans="1:5">
      <c r="A971">
        <v>15778597</v>
      </c>
      <c r="B971" s="3">
        <v>3.032320816335984</v>
      </c>
      <c r="C971" s="3">
        <v>2.7469132948726563E-2</v>
      </c>
      <c r="D971" s="3">
        <v>0.84079928193841447</v>
      </c>
      <c r="E971" t="str">
        <f>IF(AND(Super_host[[#This Row],[Valoraciones promedio]]&gt;=4.8,Super_host[[#This Row],[índice de cancelación]]&lt;0.01,Super_host[[#This Row],[Índice de respuesta]]&gt;=0.9),"SUPERHOST","Host")</f>
        <v>Host</v>
      </c>
    </row>
    <row r="972" spans="1:5">
      <c r="A972">
        <v>32482524</v>
      </c>
      <c r="B972" s="3">
        <v>1.2084747609416548</v>
      </c>
      <c r="C972" s="3">
        <v>4.1461586519906168E-2</v>
      </c>
      <c r="D972" s="3">
        <v>0.84057269030558068</v>
      </c>
      <c r="E972" t="str">
        <f>IF(AND(Super_host[[#This Row],[Valoraciones promedio]]&gt;=4.8,Super_host[[#This Row],[índice de cancelación]]&lt;0.01,Super_host[[#This Row],[Índice de respuesta]]&gt;=0.9),"SUPERHOST","Host")</f>
        <v>Host</v>
      </c>
    </row>
    <row r="973" spans="1:5">
      <c r="A973">
        <v>15008796</v>
      </c>
      <c r="B973" s="3">
        <v>2.7081651862953464</v>
      </c>
      <c r="C973" s="3">
        <v>2.1160173368171303E-2</v>
      </c>
      <c r="D973" s="3">
        <v>0.84034345886626327</v>
      </c>
      <c r="E973" t="str">
        <f>IF(AND(Super_host[[#This Row],[Valoraciones promedio]]&gt;=4.8,Super_host[[#This Row],[índice de cancelación]]&lt;0.01,Super_host[[#This Row],[Índice de respuesta]]&gt;=0.9),"SUPERHOST","Host")</f>
        <v>Host</v>
      </c>
    </row>
    <row r="974" spans="1:5">
      <c r="A974">
        <v>17281607</v>
      </c>
      <c r="B974" s="3">
        <v>1.6564897661826685</v>
      </c>
      <c r="C974" s="3">
        <v>1.0121009298631384E-2</v>
      </c>
      <c r="D974" s="3">
        <v>0.84010373838653829</v>
      </c>
      <c r="E974" t="str">
        <f>IF(AND(Super_host[[#This Row],[Valoraciones promedio]]&gt;=4.8,Super_host[[#This Row],[índice de cancelación]]&lt;0.01,Super_host[[#This Row],[Índice de respuesta]]&gt;=0.9),"SUPERHOST","Host")</f>
        <v>Host</v>
      </c>
    </row>
    <row r="975" spans="1:5">
      <c r="A975">
        <v>315654</v>
      </c>
      <c r="B975" s="3">
        <v>3.8265188972850535</v>
      </c>
      <c r="C975" s="3">
        <v>3.089032355272044E-2</v>
      </c>
      <c r="D975" s="3">
        <v>0.84004317643766546</v>
      </c>
      <c r="E975" t="str">
        <f>IF(AND(Super_host[[#This Row],[Valoraciones promedio]]&gt;=4.8,Super_host[[#This Row],[índice de cancelación]]&lt;0.01,Super_host[[#This Row],[Índice de respuesta]]&gt;=0.9),"SUPERHOST","Host")</f>
        <v>Host</v>
      </c>
    </row>
    <row r="976" spans="1:5">
      <c r="A976">
        <v>22780462</v>
      </c>
      <c r="B976" s="3">
        <v>4.4754074733533784</v>
      </c>
      <c r="C976" s="3">
        <v>4.8774596774211504E-2</v>
      </c>
      <c r="D976" s="3">
        <v>0.83993066816167483</v>
      </c>
      <c r="E976" t="str">
        <f>IF(AND(Super_host[[#This Row],[Valoraciones promedio]]&gt;=4.8,Super_host[[#This Row],[índice de cancelación]]&lt;0.01,Super_host[[#This Row],[Índice de respuesta]]&gt;=0.9),"SUPERHOST","Host")</f>
        <v>Host</v>
      </c>
    </row>
    <row r="977" spans="1:5">
      <c r="A977">
        <v>1601664</v>
      </c>
      <c r="B977" s="3">
        <v>1.7895888312990427</v>
      </c>
      <c r="C977" s="3">
        <v>2.7867380949768484E-3</v>
      </c>
      <c r="D977" s="3">
        <v>0.83983403966263115</v>
      </c>
      <c r="E977" t="str">
        <f>IF(AND(Super_host[[#This Row],[Valoraciones promedio]]&gt;=4.8,Super_host[[#This Row],[índice de cancelación]]&lt;0.01,Super_host[[#This Row],[Índice de respuesta]]&gt;=0.9),"SUPERHOST","Host")</f>
        <v>Host</v>
      </c>
    </row>
    <row r="978" spans="1:5">
      <c r="A978">
        <v>6339750</v>
      </c>
      <c r="B978" s="3">
        <v>3.9188774682117584</v>
      </c>
      <c r="C978" s="3">
        <v>1.8337846532390457E-3</v>
      </c>
      <c r="D978" s="3">
        <v>0.83972856372735694</v>
      </c>
      <c r="E978" t="str">
        <f>IF(AND(Super_host[[#This Row],[Valoraciones promedio]]&gt;=4.8,Super_host[[#This Row],[índice de cancelación]]&lt;0.01,Super_host[[#This Row],[Índice de respuesta]]&gt;=0.9),"SUPERHOST","Host")</f>
        <v>Host</v>
      </c>
    </row>
    <row r="979" spans="1:5">
      <c r="A979">
        <v>468752</v>
      </c>
      <c r="B979" s="3">
        <v>3.3614725117205904</v>
      </c>
      <c r="C979" s="3">
        <v>2.5185929793515284E-2</v>
      </c>
      <c r="D979" s="3">
        <v>0.83968759952862093</v>
      </c>
      <c r="E979" t="str">
        <f>IF(AND(Super_host[[#This Row],[Valoraciones promedio]]&gt;=4.8,Super_host[[#This Row],[índice de cancelación]]&lt;0.01,Super_host[[#This Row],[Índice de respuesta]]&gt;=0.9),"SUPERHOST","Host")</f>
        <v>Host</v>
      </c>
    </row>
    <row r="980" spans="1:5">
      <c r="A980">
        <v>9990930</v>
      </c>
      <c r="B980" s="3">
        <v>1.8277090242740699</v>
      </c>
      <c r="C980" s="3">
        <v>3.8821493390907472E-2</v>
      </c>
      <c r="D980" s="3">
        <v>0.83963857275058495</v>
      </c>
      <c r="E980" t="str">
        <f>IF(AND(Super_host[[#This Row],[Valoraciones promedio]]&gt;=4.8,Super_host[[#This Row],[índice de cancelación]]&lt;0.01,Super_host[[#This Row],[Índice de respuesta]]&gt;=0.9),"SUPERHOST","Host")</f>
        <v>Host</v>
      </c>
    </row>
    <row r="981" spans="1:5">
      <c r="A981">
        <v>6095946</v>
      </c>
      <c r="B981" s="3">
        <v>3.0515450161515778</v>
      </c>
      <c r="C981" s="3">
        <v>1.6399839903994858E-2</v>
      </c>
      <c r="D981" s="3">
        <v>0.83950762510368249</v>
      </c>
      <c r="E981" t="str">
        <f>IF(AND(Super_host[[#This Row],[Valoraciones promedio]]&gt;=4.8,Super_host[[#This Row],[índice de cancelación]]&lt;0.01,Super_host[[#This Row],[Índice de respuesta]]&gt;=0.9),"SUPERHOST","Host")</f>
        <v>Host</v>
      </c>
    </row>
    <row r="982" spans="1:5">
      <c r="A982">
        <v>3499548</v>
      </c>
      <c r="B982" s="3">
        <v>1.8636764313665881</v>
      </c>
      <c r="C982" s="3">
        <v>4.7074013309523474E-2</v>
      </c>
      <c r="D982" s="3">
        <v>0.83943418871580167</v>
      </c>
      <c r="E982" t="str">
        <f>IF(AND(Super_host[[#This Row],[Valoraciones promedio]]&gt;=4.8,Super_host[[#This Row],[índice de cancelación]]&lt;0.01,Super_host[[#This Row],[Índice de respuesta]]&gt;=0.9),"SUPERHOST","Host")</f>
        <v>Host</v>
      </c>
    </row>
    <row r="983" spans="1:5">
      <c r="A983">
        <v>4185151</v>
      </c>
      <c r="B983" s="3">
        <v>2.4195732013031992</v>
      </c>
      <c r="C983" s="3">
        <v>1.054798384642049E-2</v>
      </c>
      <c r="D983" s="3">
        <v>0.83931146646193089</v>
      </c>
      <c r="E983" t="str">
        <f>IF(AND(Super_host[[#This Row],[Valoraciones promedio]]&gt;=4.8,Super_host[[#This Row],[índice de cancelación]]&lt;0.01,Super_host[[#This Row],[Índice de respuesta]]&gt;=0.9),"SUPERHOST","Host")</f>
        <v>Host</v>
      </c>
    </row>
    <row r="984" spans="1:5">
      <c r="A984">
        <v>17129810</v>
      </c>
      <c r="B984" s="3">
        <v>4.0110363105351876</v>
      </c>
      <c r="C984" s="3">
        <v>2.7661167149358509E-2</v>
      </c>
      <c r="D984" s="3">
        <v>0.83926997623325117</v>
      </c>
      <c r="E984" t="str">
        <f>IF(AND(Super_host[[#This Row],[Valoraciones promedio]]&gt;=4.8,Super_host[[#This Row],[índice de cancelación]]&lt;0.01,Super_host[[#This Row],[Índice de respuesta]]&gt;=0.9),"SUPERHOST","Host")</f>
        <v>Host</v>
      </c>
    </row>
    <row r="985" spans="1:5">
      <c r="A985">
        <v>30242959</v>
      </c>
      <c r="B985" s="3">
        <v>4.185225253148106</v>
      </c>
      <c r="C985" s="3">
        <v>2.905907344714392E-2</v>
      </c>
      <c r="D985" s="3">
        <v>0.8389076915601944</v>
      </c>
      <c r="E985" t="str">
        <f>IF(AND(Super_host[[#This Row],[Valoraciones promedio]]&gt;=4.8,Super_host[[#This Row],[índice de cancelación]]&lt;0.01,Super_host[[#This Row],[Índice de respuesta]]&gt;=0.9),"SUPERHOST","Host")</f>
        <v>Host</v>
      </c>
    </row>
    <row r="986" spans="1:5">
      <c r="A986">
        <v>312722</v>
      </c>
      <c r="B986" s="3">
        <v>2.1113318431967163</v>
      </c>
      <c r="C986" s="3">
        <v>6.6035823448821925E-3</v>
      </c>
      <c r="D986" s="3">
        <v>0.8384921621445145</v>
      </c>
      <c r="E986" t="str">
        <f>IF(AND(Super_host[[#This Row],[Valoraciones promedio]]&gt;=4.8,Super_host[[#This Row],[índice de cancelación]]&lt;0.01,Super_host[[#This Row],[Índice de respuesta]]&gt;=0.9),"SUPERHOST","Host")</f>
        <v>Host</v>
      </c>
    </row>
    <row r="987" spans="1:5">
      <c r="A987">
        <v>9503874</v>
      </c>
      <c r="B987" s="3">
        <v>1.6662417418710458</v>
      </c>
      <c r="C987" s="3">
        <v>4.0862988005376445E-2</v>
      </c>
      <c r="D987" s="3">
        <v>0.83845831948258154</v>
      </c>
      <c r="E987" t="str">
        <f>IF(AND(Super_host[[#This Row],[Valoraciones promedio]]&gt;=4.8,Super_host[[#This Row],[índice de cancelación]]&lt;0.01,Super_host[[#This Row],[Índice de respuesta]]&gt;=0.9),"SUPERHOST","Host")</f>
        <v>Host</v>
      </c>
    </row>
    <row r="988" spans="1:5">
      <c r="A988">
        <v>6194434</v>
      </c>
      <c r="B988" s="3">
        <v>4.8725177380019602</v>
      </c>
      <c r="C988" s="3">
        <v>3.7555970815373763E-2</v>
      </c>
      <c r="D988" s="3">
        <v>0.83836958345694335</v>
      </c>
      <c r="E988" t="str">
        <f>IF(AND(Super_host[[#This Row],[Valoraciones promedio]]&gt;=4.8,Super_host[[#This Row],[índice de cancelación]]&lt;0.01,Super_host[[#This Row],[Índice de respuesta]]&gt;=0.9),"SUPERHOST","Host")</f>
        <v>Host</v>
      </c>
    </row>
    <row r="989" spans="1:5">
      <c r="A989">
        <v>3588693</v>
      </c>
      <c r="B989" s="3">
        <v>2.6666936941121167</v>
      </c>
      <c r="C989" s="3">
        <v>2.9743027381090182E-2</v>
      </c>
      <c r="D989" s="3">
        <v>0.83813607068280338</v>
      </c>
      <c r="E989" t="str">
        <f>IF(AND(Super_host[[#This Row],[Valoraciones promedio]]&gt;=4.8,Super_host[[#This Row],[índice de cancelación]]&lt;0.01,Super_host[[#This Row],[Índice de respuesta]]&gt;=0.9),"SUPERHOST","Host")</f>
        <v>Host</v>
      </c>
    </row>
    <row r="990" spans="1:5">
      <c r="A990">
        <v>7919277</v>
      </c>
      <c r="B990" s="3">
        <v>2.8270859595762974</v>
      </c>
      <c r="C990" s="3">
        <v>1.621431605112561E-2</v>
      </c>
      <c r="D990" s="3">
        <v>0.83812788808307981</v>
      </c>
      <c r="E990" t="str">
        <f>IF(AND(Super_host[[#This Row],[Valoraciones promedio]]&gt;=4.8,Super_host[[#This Row],[índice de cancelación]]&lt;0.01,Super_host[[#This Row],[Índice de respuesta]]&gt;=0.9),"SUPERHOST","Host")</f>
        <v>Host</v>
      </c>
    </row>
    <row r="991" spans="1:5">
      <c r="A991">
        <v>7833913</v>
      </c>
      <c r="B991" s="3">
        <v>1.3984441094183357</v>
      </c>
      <c r="C991" s="3">
        <v>1.1148231435728868E-2</v>
      </c>
      <c r="D991" s="3">
        <v>0.83789853164622552</v>
      </c>
      <c r="E991" t="str">
        <f>IF(AND(Super_host[[#This Row],[Valoraciones promedio]]&gt;=4.8,Super_host[[#This Row],[índice de cancelación]]&lt;0.01,Super_host[[#This Row],[Índice de respuesta]]&gt;=0.9),"SUPERHOST","Host")</f>
        <v>Host</v>
      </c>
    </row>
    <row r="992" spans="1:5">
      <c r="A992">
        <v>1698391</v>
      </c>
      <c r="B992" s="3">
        <v>2.5113981485435328</v>
      </c>
      <c r="C992" s="3">
        <v>5.4951929904647201E-3</v>
      </c>
      <c r="D992" s="3">
        <v>0.8378359626962506</v>
      </c>
      <c r="E992" t="str">
        <f>IF(AND(Super_host[[#This Row],[Valoraciones promedio]]&gt;=4.8,Super_host[[#This Row],[índice de cancelación]]&lt;0.01,Super_host[[#This Row],[Índice de respuesta]]&gt;=0.9),"SUPERHOST","Host")</f>
        <v>Host</v>
      </c>
    </row>
    <row r="993" spans="1:5">
      <c r="A993">
        <v>26710027</v>
      </c>
      <c r="B993" s="3">
        <v>3.0924011733974299</v>
      </c>
      <c r="C993" s="3">
        <v>3.519596449893022E-2</v>
      </c>
      <c r="D993" s="3">
        <v>0.8378299374281456</v>
      </c>
      <c r="E993" t="str">
        <f>IF(AND(Super_host[[#This Row],[Valoraciones promedio]]&gt;=4.8,Super_host[[#This Row],[índice de cancelación]]&lt;0.01,Super_host[[#This Row],[Índice de respuesta]]&gt;=0.9),"SUPERHOST","Host")</f>
        <v>Host</v>
      </c>
    </row>
    <row r="994" spans="1:5">
      <c r="A994">
        <v>2108853</v>
      </c>
      <c r="B994" s="3">
        <v>1.3804354431913013</v>
      </c>
      <c r="C994" s="3">
        <v>3.7653856706337516E-2</v>
      </c>
      <c r="D994" s="3">
        <v>0.83753772766408774</v>
      </c>
      <c r="E994" t="str">
        <f>IF(AND(Super_host[[#This Row],[Valoraciones promedio]]&gt;=4.8,Super_host[[#This Row],[índice de cancelación]]&lt;0.01,Super_host[[#This Row],[Índice de respuesta]]&gt;=0.9),"SUPERHOST","Host")</f>
        <v>Host</v>
      </c>
    </row>
    <row r="995" spans="1:5">
      <c r="A995">
        <v>3435970</v>
      </c>
      <c r="B995" s="3">
        <v>2.9613629624431441</v>
      </c>
      <c r="C995" s="3">
        <v>3.0908052493870436E-2</v>
      </c>
      <c r="D995" s="3">
        <v>0.83751911087031694</v>
      </c>
      <c r="E995" t="str">
        <f>IF(AND(Super_host[[#This Row],[Valoraciones promedio]]&gt;=4.8,Super_host[[#This Row],[índice de cancelación]]&lt;0.01,Super_host[[#This Row],[Índice de respuesta]]&gt;=0.9),"SUPERHOST","Host")</f>
        <v>Host</v>
      </c>
    </row>
    <row r="996" spans="1:5">
      <c r="A996">
        <v>7607092</v>
      </c>
      <c r="B996" s="3">
        <v>2.345571208158562</v>
      </c>
      <c r="C996" s="3">
        <v>1.1353503683299505E-2</v>
      </c>
      <c r="D996" s="3">
        <v>0.83732365436997858</v>
      </c>
      <c r="E996" t="str">
        <f>IF(AND(Super_host[[#This Row],[Valoraciones promedio]]&gt;=4.8,Super_host[[#This Row],[índice de cancelación]]&lt;0.01,Super_host[[#This Row],[Índice de respuesta]]&gt;=0.9),"SUPERHOST","Host")</f>
        <v>Host</v>
      </c>
    </row>
    <row r="997" spans="1:5">
      <c r="A997">
        <v>6470787</v>
      </c>
      <c r="B997" s="3">
        <v>3.4337668635595513</v>
      </c>
      <c r="C997" s="3">
        <v>2.5613197691385516E-2</v>
      </c>
      <c r="D997" s="3">
        <v>0.83731524764426413</v>
      </c>
      <c r="E997" t="str">
        <f>IF(AND(Super_host[[#This Row],[Valoraciones promedio]]&gt;=4.8,Super_host[[#This Row],[índice de cancelación]]&lt;0.01,Super_host[[#This Row],[Índice de respuesta]]&gt;=0.9),"SUPERHOST","Host")</f>
        <v>Host</v>
      </c>
    </row>
    <row r="998" spans="1:5">
      <c r="A998">
        <v>4924435</v>
      </c>
      <c r="B998" s="3">
        <v>4.4881886112889031</v>
      </c>
      <c r="C998" s="3">
        <v>4.6449441232490604E-2</v>
      </c>
      <c r="D998" s="3">
        <v>0.83731062654556088</v>
      </c>
      <c r="E998" t="str">
        <f>IF(AND(Super_host[[#This Row],[Valoraciones promedio]]&gt;=4.8,Super_host[[#This Row],[índice de cancelación]]&lt;0.01,Super_host[[#This Row],[Índice de respuesta]]&gt;=0.9),"SUPERHOST","Host")</f>
        <v>Host</v>
      </c>
    </row>
    <row r="999" spans="1:5">
      <c r="A999">
        <v>567226</v>
      </c>
      <c r="B999" s="3">
        <v>1.9380823687807798</v>
      </c>
      <c r="C999" s="3">
        <v>1.8244606084035608E-2</v>
      </c>
      <c r="D999" s="3">
        <v>0.83718500273656138</v>
      </c>
      <c r="E9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0" spans="1:5">
      <c r="A1000">
        <v>6881792</v>
      </c>
      <c r="B1000" s="3">
        <v>3.6233668456105788</v>
      </c>
      <c r="C1000" s="3">
        <v>4.5431108155590136E-2</v>
      </c>
      <c r="D1000" s="3">
        <v>0.836860044517166</v>
      </c>
      <c r="E10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1" spans="1:5">
      <c r="A1001">
        <v>2286224</v>
      </c>
      <c r="B1001" s="3">
        <v>3.5445429328217153</v>
      </c>
      <c r="C1001" s="3">
        <v>1.7121161310779849E-2</v>
      </c>
      <c r="D1001" s="3">
        <v>0.83684272590888098</v>
      </c>
      <c r="E10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2" spans="1:5">
      <c r="A1002">
        <v>1407251</v>
      </c>
      <c r="B1002" s="3">
        <v>2.6064109437864715</v>
      </c>
      <c r="C1002" s="3">
        <v>4.55795301958071E-2</v>
      </c>
      <c r="D1002" s="3">
        <v>0.83609260444101885</v>
      </c>
      <c r="E10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3" spans="1:5">
      <c r="A1003">
        <v>7681637</v>
      </c>
      <c r="B1003" s="3">
        <v>4.5927553520125741</v>
      </c>
      <c r="C1003" s="3">
        <v>7.4461812957513475E-3</v>
      </c>
      <c r="D1003" s="3">
        <v>0.83596460465950961</v>
      </c>
      <c r="E10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4" spans="1:5">
      <c r="A1004">
        <v>9119678</v>
      </c>
      <c r="B1004" s="3">
        <v>4.0210502287994876</v>
      </c>
      <c r="C1004" s="3">
        <v>4.5821446236362978E-3</v>
      </c>
      <c r="D1004" s="3">
        <v>0.83595579958175004</v>
      </c>
      <c r="E10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5" spans="1:5">
      <c r="A1005">
        <v>3579116</v>
      </c>
      <c r="B1005" s="3">
        <v>1.2729453524953862</v>
      </c>
      <c r="C1005" s="3">
        <v>1.6576683297065683E-2</v>
      </c>
      <c r="D1005" s="3">
        <v>0.83594979690291016</v>
      </c>
      <c r="E10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6" spans="1:5">
      <c r="A1006">
        <v>2204078</v>
      </c>
      <c r="B1006" s="3">
        <v>3.5615947271842749</v>
      </c>
      <c r="C1006" s="3">
        <v>1.5264332180025764E-2</v>
      </c>
      <c r="D1006" s="3">
        <v>0.8355273162357012</v>
      </c>
      <c r="E10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7" spans="1:5">
      <c r="A1007">
        <v>405225</v>
      </c>
      <c r="B1007" s="3">
        <v>4.1759264907796805</v>
      </c>
      <c r="C1007" s="3">
        <v>1.8404681746942181E-2</v>
      </c>
      <c r="D1007" s="3">
        <v>0.83547034213211646</v>
      </c>
      <c r="E10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8" spans="1:5">
      <c r="A1008">
        <v>415660</v>
      </c>
      <c r="B1008" s="3">
        <v>3.6784659635132759</v>
      </c>
      <c r="C1008" s="3">
        <v>8.6125111371816443E-3</v>
      </c>
      <c r="D1008" s="3">
        <v>0.83538034980243092</v>
      </c>
      <c r="E10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09" spans="1:5">
      <c r="A1009">
        <v>2027013</v>
      </c>
      <c r="B1009" s="3">
        <v>4.0408282206438138</v>
      </c>
      <c r="C1009" s="3">
        <v>4.9130997885242833E-2</v>
      </c>
      <c r="D1009" s="3">
        <v>0.83519804267985509</v>
      </c>
      <c r="E10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0" spans="1:5">
      <c r="A1010">
        <v>73549</v>
      </c>
      <c r="B1010" s="3">
        <v>1.1560941150559283</v>
      </c>
      <c r="C1010" s="3">
        <v>3.1819192387348066E-2</v>
      </c>
      <c r="D1010" s="3">
        <v>0.83496356624851253</v>
      </c>
      <c r="E10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1" spans="1:5">
      <c r="A1011">
        <v>299755</v>
      </c>
      <c r="B1011" s="3">
        <v>2.2660375309335659</v>
      </c>
      <c r="C1011" s="3">
        <v>1.5209121637329515E-2</v>
      </c>
      <c r="D1011" s="3">
        <v>0.83472543167257751</v>
      </c>
      <c r="E10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2" spans="1:5">
      <c r="A1012">
        <v>1566042</v>
      </c>
      <c r="B1012" s="3">
        <v>4.4431362458775183</v>
      </c>
      <c r="C1012" s="3">
        <v>1.8856044114701737E-2</v>
      </c>
      <c r="D1012" s="3">
        <v>0.83456567444854268</v>
      </c>
      <c r="E10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3" spans="1:5">
      <c r="A1013">
        <v>7759020</v>
      </c>
      <c r="B1013" s="3">
        <v>1.9894058769827287</v>
      </c>
      <c r="C1013" s="3">
        <v>1.2275843716051511E-2</v>
      </c>
      <c r="D1013" s="3">
        <v>0.83430907793523723</v>
      </c>
      <c r="E10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4" spans="1:5">
      <c r="A1014">
        <v>5531489</v>
      </c>
      <c r="B1014" s="3">
        <v>4.0928289930104418</v>
      </c>
      <c r="C1014" s="3">
        <v>4.0771859766238802E-2</v>
      </c>
      <c r="D1014" s="3">
        <v>0.8342325420398633</v>
      </c>
      <c r="E10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5" spans="1:5">
      <c r="A1015">
        <v>2216673</v>
      </c>
      <c r="B1015" s="3">
        <v>2.0642539025106719</v>
      </c>
      <c r="C1015" s="3">
        <v>3.5159665319635339E-2</v>
      </c>
      <c r="D1015" s="3">
        <v>0.83420658082453225</v>
      </c>
      <c r="E10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6" spans="1:5">
      <c r="A1016">
        <v>3526444</v>
      </c>
      <c r="B1016" s="3">
        <v>1.6239011729059554</v>
      </c>
      <c r="C1016" s="3">
        <v>1.070147902754859E-3</v>
      </c>
      <c r="D1016" s="3">
        <v>0.83386895574996978</v>
      </c>
      <c r="E10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7" spans="1:5">
      <c r="A1017">
        <v>800223</v>
      </c>
      <c r="B1017" s="3">
        <v>2.8423390747993271</v>
      </c>
      <c r="C1017" s="3">
        <v>1.5568142098951894E-2</v>
      </c>
      <c r="D1017" s="3">
        <v>0.83381760708910713</v>
      </c>
      <c r="E10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8" spans="1:5">
      <c r="A1018">
        <v>4976872</v>
      </c>
      <c r="B1018" s="3">
        <v>4.190857501607673</v>
      </c>
      <c r="C1018" s="3">
        <v>4.705953791926281E-2</v>
      </c>
      <c r="D1018" s="3">
        <v>0.83380974172851974</v>
      </c>
      <c r="E10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19" spans="1:5">
      <c r="A1019">
        <v>11598359</v>
      </c>
      <c r="B1019" s="3">
        <v>4.850098549005045</v>
      </c>
      <c r="C1019" s="3">
        <v>2.9277754407592716E-2</v>
      </c>
      <c r="D1019" s="3">
        <v>0.83368143073821432</v>
      </c>
      <c r="E10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0" spans="1:5">
      <c r="A1020">
        <v>3805240</v>
      </c>
      <c r="B1020" s="3">
        <v>4.3832052089353457</v>
      </c>
      <c r="C1020" s="3">
        <v>3.4924459224683499E-2</v>
      </c>
      <c r="D1020" s="3">
        <v>0.83360412989662369</v>
      </c>
      <c r="E10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1" spans="1:5">
      <c r="A1021">
        <v>3390362</v>
      </c>
      <c r="B1021" s="3">
        <v>3.8201431152105951</v>
      </c>
      <c r="C1021" s="3">
        <v>6.7507822983613082E-3</v>
      </c>
      <c r="D1021" s="3">
        <v>0.83356479726851473</v>
      </c>
      <c r="E10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2" spans="1:5">
      <c r="A1022">
        <v>24744819</v>
      </c>
      <c r="B1022" s="3">
        <v>1.3274732955719935</v>
      </c>
      <c r="C1022" s="3">
        <v>3.9790957731982102E-2</v>
      </c>
      <c r="D1022" s="3">
        <v>0.83298609005099944</v>
      </c>
      <c r="E10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3" spans="1:5">
      <c r="A1023">
        <v>1094178</v>
      </c>
      <c r="B1023" s="3">
        <v>3.8090939409609059</v>
      </c>
      <c r="C1023" s="3">
        <v>4.7829432642574603E-2</v>
      </c>
      <c r="D1023" s="3">
        <v>0.83242699599759729</v>
      </c>
      <c r="E10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4" spans="1:5">
      <c r="A1024">
        <v>69829</v>
      </c>
      <c r="B1024" s="3">
        <v>4.9293539604813512</v>
      </c>
      <c r="C1024" s="3">
        <v>3.5499409301955637E-2</v>
      </c>
      <c r="D1024" s="3">
        <v>0.83233830564104305</v>
      </c>
      <c r="E10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5" spans="1:5">
      <c r="A1025">
        <v>1845333</v>
      </c>
      <c r="B1025" s="3">
        <v>4.411613709080898</v>
      </c>
      <c r="C1025" s="3">
        <v>6.9130611852579738E-3</v>
      </c>
      <c r="D1025" s="3">
        <v>0.83229947344672184</v>
      </c>
      <c r="E10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6" spans="1:5">
      <c r="A1026">
        <v>23178728</v>
      </c>
      <c r="B1026" s="3">
        <v>4.0737161359621812</v>
      </c>
      <c r="C1026" s="3">
        <v>2.4254644749014211E-2</v>
      </c>
      <c r="D1026" s="3">
        <v>0.83225783033616374</v>
      </c>
      <c r="E10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7" spans="1:5">
      <c r="A1027">
        <v>10949644</v>
      </c>
      <c r="B1027" s="3">
        <v>1.1679018383597519</v>
      </c>
      <c r="C1027" s="3">
        <v>5.3902543376515679E-3</v>
      </c>
      <c r="D1027" s="3">
        <v>0.83213237302606569</v>
      </c>
      <c r="E10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8" spans="1:5">
      <c r="A1028">
        <v>26955105</v>
      </c>
      <c r="B1028" s="3">
        <v>4.4716790082742754</v>
      </c>
      <c r="C1028" s="3">
        <v>5.8868292203250188E-4</v>
      </c>
      <c r="D1028" s="3">
        <v>0.83211705261341173</v>
      </c>
      <c r="E10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29" spans="1:5">
      <c r="A1029">
        <v>5466191</v>
      </c>
      <c r="B1029" s="3">
        <v>3.0821598292848118</v>
      </c>
      <c r="C1029" s="3">
        <v>2.730697517884513E-2</v>
      </c>
      <c r="D1029" s="3">
        <v>0.83127074123973665</v>
      </c>
      <c r="E10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0" spans="1:5">
      <c r="A1030">
        <v>8111912</v>
      </c>
      <c r="B1030" s="3">
        <v>2.1093401534350233</v>
      </c>
      <c r="C1030" s="3">
        <v>2.8198989663240082E-3</v>
      </c>
      <c r="D1030" s="3">
        <v>0.83124886416255706</v>
      </c>
      <c r="E10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1" spans="1:5">
      <c r="A1031">
        <v>1018472</v>
      </c>
      <c r="B1031" s="3">
        <v>2.2426130061238889</v>
      </c>
      <c r="C1031" s="3">
        <v>2.8261877889612898E-2</v>
      </c>
      <c r="D1031" s="3">
        <v>0.83117272631084671</v>
      </c>
      <c r="E10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2" spans="1:5">
      <c r="A1032">
        <v>157795</v>
      </c>
      <c r="B1032" s="3">
        <v>2.3273157787763652</v>
      </c>
      <c r="C1032" s="3">
        <v>4.0582019537451192E-2</v>
      </c>
      <c r="D1032" s="3">
        <v>0.83115844273303052</v>
      </c>
      <c r="E10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3" spans="1:5">
      <c r="A1033">
        <v>13347139</v>
      </c>
      <c r="B1033" s="3">
        <v>4.1570877567004256</v>
      </c>
      <c r="C1033" s="3">
        <v>9.873360270399768E-3</v>
      </c>
      <c r="D1033" s="3">
        <v>0.83076547836777792</v>
      </c>
      <c r="E10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4" spans="1:5">
      <c r="A1034">
        <v>4317067</v>
      </c>
      <c r="B1034" s="3">
        <v>4.5301933591861481</v>
      </c>
      <c r="C1034" s="3">
        <v>2.7698686116046579E-2</v>
      </c>
      <c r="D1034" s="3">
        <v>0.83030555531068762</v>
      </c>
      <c r="E10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5" spans="1:5">
      <c r="A1035">
        <v>10998158</v>
      </c>
      <c r="B1035" s="3">
        <v>4.9166847578220478</v>
      </c>
      <c r="C1035" s="3">
        <v>1.3044737542452079E-2</v>
      </c>
      <c r="D1035" s="3">
        <v>0.83008723357680647</v>
      </c>
      <c r="E10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6" spans="1:5">
      <c r="A1036">
        <v>12020405</v>
      </c>
      <c r="B1036" s="3">
        <v>3.9092625216377255</v>
      </c>
      <c r="C1036" s="3">
        <v>2.4664558435016054E-2</v>
      </c>
      <c r="D1036" s="3">
        <v>0.8300754165410249</v>
      </c>
      <c r="E10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7" spans="1:5">
      <c r="A1037">
        <v>34738375</v>
      </c>
      <c r="B1037" s="3">
        <v>3.373819684384368</v>
      </c>
      <c r="C1037" s="3">
        <v>7.3163553937558691E-3</v>
      </c>
      <c r="D1037" s="3">
        <v>0.8300174277445721</v>
      </c>
      <c r="E10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8" spans="1:5">
      <c r="A1038">
        <v>12851900</v>
      </c>
      <c r="B1038" s="3">
        <v>1.7470856288999195</v>
      </c>
      <c r="C1038" s="3">
        <v>1.4206616755904955E-2</v>
      </c>
      <c r="D1038" s="3">
        <v>0.82995781469743812</v>
      </c>
      <c r="E10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39" spans="1:5">
      <c r="A1039">
        <v>245881</v>
      </c>
      <c r="B1039" s="3">
        <v>4.5867336655359505</v>
      </c>
      <c r="C1039" s="3">
        <v>5.5771949705264723E-3</v>
      </c>
      <c r="D1039" s="3">
        <v>0.82984585403210342</v>
      </c>
      <c r="E10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0" spans="1:5">
      <c r="A1040">
        <v>1303029</v>
      </c>
      <c r="B1040" s="3">
        <v>1.3372014238773566</v>
      </c>
      <c r="C1040" s="3">
        <v>1.9383769776016108E-2</v>
      </c>
      <c r="D1040" s="3">
        <v>0.8296956257164666</v>
      </c>
      <c r="E10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1" spans="1:5">
      <c r="A1041">
        <v>2208993</v>
      </c>
      <c r="B1041" s="3">
        <v>3.1887352974974372</v>
      </c>
      <c r="C1041" s="3">
        <v>2.1170439244109942E-3</v>
      </c>
      <c r="D1041" s="3">
        <v>0.82966605555334472</v>
      </c>
      <c r="E10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2" spans="1:5">
      <c r="A1042">
        <v>2261678</v>
      </c>
      <c r="B1042" s="3">
        <v>1.3044515380782218</v>
      </c>
      <c r="C1042" s="3">
        <v>4.4050093840622959E-2</v>
      </c>
      <c r="D1042" s="3">
        <v>0.8290413862912368</v>
      </c>
      <c r="E10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3" spans="1:5">
      <c r="A1043">
        <v>10390993</v>
      </c>
      <c r="B1043" s="3">
        <v>2.3359380757858395</v>
      </c>
      <c r="C1043" s="3">
        <v>4.8934727901637859E-2</v>
      </c>
      <c r="D1043" s="3">
        <v>0.82865061986649813</v>
      </c>
      <c r="E10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4" spans="1:5">
      <c r="A1044">
        <v>24132118</v>
      </c>
      <c r="B1044" s="3">
        <v>2.9072277681888559</v>
      </c>
      <c r="C1044" s="3">
        <v>2.4567454865284857E-2</v>
      </c>
      <c r="D1044" s="3">
        <v>0.82842168874965771</v>
      </c>
      <c r="E10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5" spans="1:5">
      <c r="A1045">
        <v>1225787</v>
      </c>
      <c r="B1045" s="3">
        <v>2.3352667523389243</v>
      </c>
      <c r="C1045" s="3">
        <v>2.4986216283041814E-2</v>
      </c>
      <c r="D1045" s="3">
        <v>0.82841524987405757</v>
      </c>
      <c r="E10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6" spans="1:5">
      <c r="A1046">
        <v>20177186</v>
      </c>
      <c r="B1046" s="3">
        <v>4.4399470391780085</v>
      </c>
      <c r="C1046" s="3">
        <v>3.6831040214468161E-2</v>
      </c>
      <c r="D1046" s="3">
        <v>0.82837041773940734</v>
      </c>
      <c r="E10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7" spans="1:5">
      <c r="A1047">
        <v>8083568</v>
      </c>
      <c r="B1047" s="3">
        <v>2.1837551717162742</v>
      </c>
      <c r="C1047" s="3">
        <v>1.8786159562229173E-2</v>
      </c>
      <c r="D1047" s="3">
        <v>0.82835489886435343</v>
      </c>
      <c r="E10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8" spans="1:5">
      <c r="A1048">
        <v>11312158</v>
      </c>
      <c r="B1048" s="3">
        <v>4.4277332235543501</v>
      </c>
      <c r="C1048" s="3">
        <v>3.3273016202406823E-2</v>
      </c>
      <c r="D1048" s="3">
        <v>0.82830828241621224</v>
      </c>
      <c r="E10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49" spans="1:5">
      <c r="A1049">
        <v>18946</v>
      </c>
      <c r="B1049" s="3">
        <v>1.4680336604446738</v>
      </c>
      <c r="C1049" s="3">
        <v>4.4051844154221094E-2</v>
      </c>
      <c r="D1049" s="3">
        <v>0.82814061344604795</v>
      </c>
      <c r="E10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0" spans="1:5">
      <c r="A1050">
        <v>5052897</v>
      </c>
      <c r="B1050" s="3">
        <v>2.7208271156606352</v>
      </c>
      <c r="C1050" s="3">
        <v>3.8539790602562157E-2</v>
      </c>
      <c r="D1050" s="3">
        <v>0.82810736078141223</v>
      </c>
      <c r="E10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1" spans="1:5">
      <c r="A1051">
        <v>988069</v>
      </c>
      <c r="B1051" s="3">
        <v>3.2668027258785681</v>
      </c>
      <c r="C1051" s="3">
        <v>4.1992369852161572E-2</v>
      </c>
      <c r="D1051" s="3">
        <v>0.82809742056368119</v>
      </c>
      <c r="E10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2" spans="1:5">
      <c r="A1052">
        <v>7853680</v>
      </c>
      <c r="B1052" s="3">
        <v>3.5629845533510696</v>
      </c>
      <c r="C1052" s="3">
        <v>2.2685672390022012E-2</v>
      </c>
      <c r="D1052" s="3">
        <v>0.82805884596352486</v>
      </c>
      <c r="E10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3" spans="1:5">
      <c r="A1053">
        <v>15402737</v>
      </c>
      <c r="B1053" s="3">
        <v>4.083473846266104</v>
      </c>
      <c r="C1053" s="3">
        <v>2.9270836823289983E-2</v>
      </c>
      <c r="D1053" s="3">
        <v>0.82790577063081539</v>
      </c>
      <c r="E10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4" spans="1:5">
      <c r="A1054">
        <v>5283121</v>
      </c>
      <c r="B1054" s="3">
        <v>4.7310999075188533</v>
      </c>
      <c r="C1054" s="3">
        <v>4.6300837429215355E-2</v>
      </c>
      <c r="D1054" s="3">
        <v>0.8274647660745742</v>
      </c>
      <c r="E10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5" spans="1:5">
      <c r="A1055">
        <v>4086839</v>
      </c>
      <c r="B1055" s="3">
        <v>3.6403004480580083</v>
      </c>
      <c r="C1055" s="3">
        <v>1.7147022591361034E-2</v>
      </c>
      <c r="D1055" s="3">
        <v>0.82745312668901561</v>
      </c>
      <c r="E10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6" spans="1:5">
      <c r="A1056">
        <v>10225447</v>
      </c>
      <c r="B1056" s="3">
        <v>2.0227279592077987</v>
      </c>
      <c r="C1056" s="3">
        <v>3.8673524170252591E-2</v>
      </c>
      <c r="D1056" s="3">
        <v>0.82730072337087279</v>
      </c>
      <c r="E10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7" spans="1:5">
      <c r="A1057">
        <v>26264587</v>
      </c>
      <c r="B1057" s="3">
        <v>3.3670953273470294</v>
      </c>
      <c r="C1057" s="3">
        <v>2.6130078472145161E-3</v>
      </c>
      <c r="D1057" s="3">
        <v>0.82711605623917683</v>
      </c>
      <c r="E10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8" spans="1:5">
      <c r="A1058">
        <v>15341073</v>
      </c>
      <c r="B1058" s="3">
        <v>1.6819977978390135</v>
      </c>
      <c r="C1058" s="3">
        <v>1.5425829902910216E-2</v>
      </c>
      <c r="D1058" s="3">
        <v>0.82691078168731769</v>
      </c>
      <c r="E10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59" spans="1:5">
      <c r="A1059">
        <v>3471761</v>
      </c>
      <c r="B1059" s="3">
        <v>3.640550403302707</v>
      </c>
      <c r="C1059" s="3">
        <v>2.4643462898039894E-2</v>
      </c>
      <c r="D1059" s="3">
        <v>0.82680572220482496</v>
      </c>
      <c r="E10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0" spans="1:5">
      <c r="A1060">
        <v>12641005</v>
      </c>
      <c r="B1060" s="3">
        <v>1.8127233725279202</v>
      </c>
      <c r="C1060" s="3">
        <v>2.3418896174458137E-2</v>
      </c>
      <c r="D1060" s="3">
        <v>0.82653569230874013</v>
      </c>
      <c r="E10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1" spans="1:5">
      <c r="A1061">
        <v>24461143</v>
      </c>
      <c r="B1061" s="3">
        <v>2.4882827089542361</v>
      </c>
      <c r="C1061" s="3">
        <v>3.0566637364058871E-2</v>
      </c>
      <c r="D1061" s="3">
        <v>0.82650503574034617</v>
      </c>
      <c r="E10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2" spans="1:5">
      <c r="A1062">
        <v>864370</v>
      </c>
      <c r="B1062" s="3">
        <v>1.4621332791067294</v>
      </c>
      <c r="C1062" s="3">
        <v>2.0318938641317855E-2</v>
      </c>
      <c r="D1062" s="3">
        <v>0.82629866846211064</v>
      </c>
      <c r="E10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3" spans="1:5">
      <c r="A1063">
        <v>3680008</v>
      </c>
      <c r="B1063" s="3">
        <v>2.5903899786857276</v>
      </c>
      <c r="C1063" s="3">
        <v>1.9210372351967361E-2</v>
      </c>
      <c r="D1063" s="3">
        <v>0.82606145194747893</v>
      </c>
      <c r="E10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4" spans="1:5">
      <c r="A1064">
        <v>3852579</v>
      </c>
      <c r="B1064" s="3">
        <v>4.8570734306437426</v>
      </c>
      <c r="C1064" s="3">
        <v>3.8042491026565255E-2</v>
      </c>
      <c r="D1064" s="3">
        <v>0.82575508815373999</v>
      </c>
      <c r="E10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5" spans="1:5">
      <c r="A1065">
        <v>29854689</v>
      </c>
      <c r="B1065" s="3">
        <v>4.0674291876627091</v>
      </c>
      <c r="C1065" s="3">
        <v>5.8858686234692873E-3</v>
      </c>
      <c r="D1065" s="3">
        <v>0.82559885693308654</v>
      </c>
      <c r="E10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6" spans="1:5">
      <c r="A1066">
        <v>3868692</v>
      </c>
      <c r="B1066" s="3">
        <v>4.3820542998027943</v>
      </c>
      <c r="C1066" s="3">
        <v>2.5355465595118337E-2</v>
      </c>
      <c r="D1066" s="3">
        <v>0.82557300532883016</v>
      </c>
      <c r="E10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7" spans="1:5">
      <c r="A1067">
        <v>25774748</v>
      </c>
      <c r="B1067" s="3">
        <v>2.1907837663971907</v>
      </c>
      <c r="C1067" s="3">
        <v>1.700318573423756E-2</v>
      </c>
      <c r="D1067" s="3">
        <v>0.82555835250530629</v>
      </c>
      <c r="E10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8" spans="1:5">
      <c r="A1068">
        <v>22210080</v>
      </c>
      <c r="B1068" s="3">
        <v>1.9318813395356593</v>
      </c>
      <c r="C1068" s="3">
        <v>3.6015724372734155E-2</v>
      </c>
      <c r="D1068" s="3">
        <v>0.82543864088770502</v>
      </c>
      <c r="E10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69" spans="1:5">
      <c r="A1069">
        <v>15778416</v>
      </c>
      <c r="B1069" s="3">
        <v>1.643396492412613</v>
      </c>
      <c r="C1069" s="3">
        <v>3.33775796271518E-2</v>
      </c>
      <c r="D1069" s="3">
        <v>0.82533580619073621</v>
      </c>
      <c r="E10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0" spans="1:5">
      <c r="A1070">
        <v>11947308</v>
      </c>
      <c r="B1070" s="3">
        <v>2.126723335086516</v>
      </c>
      <c r="C1070" s="3">
        <v>2.9365064001792802E-2</v>
      </c>
      <c r="D1070" s="3">
        <v>0.82524864872919956</v>
      </c>
      <c r="E10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1" spans="1:5">
      <c r="A1071">
        <v>18051675</v>
      </c>
      <c r="B1071" s="3">
        <v>3.0789605553483796</v>
      </c>
      <c r="C1071" s="3">
        <v>2.7333880979568521E-2</v>
      </c>
      <c r="D1071" s="3">
        <v>0.82505266001073363</v>
      </c>
      <c r="E10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2" spans="1:5">
      <c r="A1072">
        <v>6278351</v>
      </c>
      <c r="B1072" s="3">
        <v>4.5667392616569416</v>
      </c>
      <c r="C1072" s="3">
        <v>3.4217667131603603E-2</v>
      </c>
      <c r="D1072" s="3">
        <v>0.82495354110640307</v>
      </c>
      <c r="E10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3" spans="1:5">
      <c r="A1073">
        <v>1908606</v>
      </c>
      <c r="B1073" s="3">
        <v>1.2099916003397349</v>
      </c>
      <c r="C1073" s="3">
        <v>1.4086670566332744E-2</v>
      </c>
      <c r="D1073" s="3">
        <v>0.82432623937228156</v>
      </c>
      <c r="E10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4" spans="1:5">
      <c r="A1074">
        <v>3840659</v>
      </c>
      <c r="B1074" s="3">
        <v>1.7139791134491245</v>
      </c>
      <c r="C1074" s="3">
        <v>1.5103175466786656E-2</v>
      </c>
      <c r="D1074" s="3">
        <v>0.82419926301870428</v>
      </c>
      <c r="E10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5" spans="1:5">
      <c r="A1075">
        <v>419629</v>
      </c>
      <c r="B1075" s="3">
        <v>1.1079470749356926</v>
      </c>
      <c r="C1075" s="3">
        <v>1.9618528958920602E-2</v>
      </c>
      <c r="D1075" s="3">
        <v>0.82398302848391514</v>
      </c>
      <c r="E10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6" spans="1:5">
      <c r="A1076">
        <v>2317686</v>
      </c>
      <c r="B1076" s="3">
        <v>1.5838988370478981</v>
      </c>
      <c r="C1076" s="3">
        <v>2.9029749896381823E-2</v>
      </c>
      <c r="D1076" s="3">
        <v>0.82339518700668923</v>
      </c>
      <c r="E10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7" spans="1:5">
      <c r="A1077">
        <v>14546480</v>
      </c>
      <c r="B1077" s="3">
        <v>1.2558865805056585</v>
      </c>
      <c r="C1077" s="3">
        <v>2.1479038809531309E-2</v>
      </c>
      <c r="D1077" s="3">
        <v>0.82330794911859784</v>
      </c>
      <c r="E10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8" spans="1:5">
      <c r="A1078">
        <v>11483903</v>
      </c>
      <c r="B1078" s="3">
        <v>1.1313219979059093</v>
      </c>
      <c r="C1078" s="3">
        <v>2.0240345820589346E-2</v>
      </c>
      <c r="D1078" s="3">
        <v>0.82306150405668077</v>
      </c>
      <c r="E10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79" spans="1:5">
      <c r="A1079">
        <v>9122601</v>
      </c>
      <c r="B1079" s="3">
        <v>3.7032832434873328</v>
      </c>
      <c r="C1079" s="3">
        <v>4.546424083170611E-2</v>
      </c>
      <c r="D1079" s="3">
        <v>0.82283127173684245</v>
      </c>
      <c r="E10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0" spans="1:5">
      <c r="A1080">
        <v>3977693</v>
      </c>
      <c r="B1080" s="3">
        <v>1.9550229902528731</v>
      </c>
      <c r="C1080" s="3">
        <v>1.5579697539536247E-2</v>
      </c>
      <c r="D1080" s="3">
        <v>0.82276830726884187</v>
      </c>
      <c r="E10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1" spans="1:5">
      <c r="A1081">
        <v>22490457</v>
      </c>
      <c r="B1081" s="3">
        <v>1.563136917074047</v>
      </c>
      <c r="C1081" s="3">
        <v>4.6186090689240289E-2</v>
      </c>
      <c r="D1081" s="3">
        <v>0.82275378420533407</v>
      </c>
      <c r="E10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2" spans="1:5">
      <c r="A1082">
        <v>240740</v>
      </c>
      <c r="B1082" s="3">
        <v>3.3687463799983943</v>
      </c>
      <c r="C1082" s="3">
        <v>8.5016503100074203E-3</v>
      </c>
      <c r="D1082" s="3">
        <v>0.82275370268746961</v>
      </c>
      <c r="E10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3" spans="1:5">
      <c r="A1083">
        <v>8336526</v>
      </c>
      <c r="B1083" s="3">
        <v>4.4941759696422849</v>
      </c>
      <c r="C1083" s="3">
        <v>1.6258502140882803E-2</v>
      </c>
      <c r="D1083" s="3">
        <v>0.82257074794948737</v>
      </c>
      <c r="E10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4" spans="1:5">
      <c r="A1084">
        <v>25605654</v>
      </c>
      <c r="B1084" s="3">
        <v>3.2423588469740663</v>
      </c>
      <c r="C1084" s="3">
        <v>1.4740802502274448E-2</v>
      </c>
      <c r="D1084" s="3">
        <v>0.82232045689385402</v>
      </c>
      <c r="E10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5" spans="1:5">
      <c r="A1085">
        <v>1978841</v>
      </c>
      <c r="B1085" s="3">
        <v>3.554490616836155</v>
      </c>
      <c r="C1085" s="3">
        <v>2.438807571814311E-2</v>
      </c>
      <c r="D1085" s="3">
        <v>0.82204607861718448</v>
      </c>
      <c r="E10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6" spans="1:5">
      <c r="A1086">
        <v>840590</v>
      </c>
      <c r="B1086" s="3">
        <v>4.0351144089690614</v>
      </c>
      <c r="C1086" s="3">
        <v>1.2569262410569449E-2</v>
      </c>
      <c r="D1086" s="3">
        <v>0.82202768126822989</v>
      </c>
      <c r="E10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7" spans="1:5">
      <c r="A1087">
        <v>10485182</v>
      </c>
      <c r="B1087" s="3">
        <v>1.0742801387802654</v>
      </c>
      <c r="C1087" s="3">
        <v>1.2068964938959849E-2</v>
      </c>
      <c r="D1087" s="3">
        <v>0.82174205488755692</v>
      </c>
      <c r="E10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8" spans="1:5">
      <c r="A1088">
        <v>13299977</v>
      </c>
      <c r="B1088" s="3">
        <v>4.5967674735979394</v>
      </c>
      <c r="C1088" s="3">
        <v>1.4444090493837297E-2</v>
      </c>
      <c r="D1088" s="3">
        <v>0.82106959320549289</v>
      </c>
      <c r="E10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89" spans="1:5">
      <c r="A1089">
        <v>22627992</v>
      </c>
      <c r="B1089" s="3">
        <v>1.8281169400847115</v>
      </c>
      <c r="C1089" s="3">
        <v>1.0782406616894176E-2</v>
      </c>
      <c r="D1089" s="3">
        <v>0.82088831234471249</v>
      </c>
      <c r="E10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0" spans="1:5">
      <c r="A1090">
        <v>16108191</v>
      </c>
      <c r="B1090" s="3">
        <v>3.9118581004998685</v>
      </c>
      <c r="C1090" s="3">
        <v>1.4274039228240443E-2</v>
      </c>
      <c r="D1090" s="3">
        <v>0.82083064497277891</v>
      </c>
      <c r="E10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1" spans="1:5">
      <c r="A1091">
        <v>1657228</v>
      </c>
      <c r="B1091" s="3">
        <v>1.2840194560779556</v>
      </c>
      <c r="C1091" s="3">
        <v>4.2749065911977718E-2</v>
      </c>
      <c r="D1091" s="3">
        <v>0.82082828853449996</v>
      </c>
      <c r="E10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2" spans="1:5">
      <c r="A1092">
        <v>687361</v>
      </c>
      <c r="B1092" s="3">
        <v>2.3847972431473088</v>
      </c>
      <c r="C1092" s="3">
        <v>2.6217930723304306E-2</v>
      </c>
      <c r="D1092" s="3">
        <v>0.82082627821211673</v>
      </c>
      <c r="E10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3" spans="1:5">
      <c r="A1093">
        <v>1708956</v>
      </c>
      <c r="B1093" s="3">
        <v>4.2957143720528599</v>
      </c>
      <c r="C1093" s="3">
        <v>3.1173303627218575E-2</v>
      </c>
      <c r="D1093" s="3">
        <v>0.82082506040381242</v>
      </c>
      <c r="E10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4" spans="1:5">
      <c r="A1094">
        <v>17891677</v>
      </c>
      <c r="B1094" s="3">
        <v>4.8029028005862395</v>
      </c>
      <c r="C1094" s="3">
        <v>2.5142613485146993E-2</v>
      </c>
      <c r="D1094" s="3">
        <v>0.82081959486257994</v>
      </c>
      <c r="E10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5" spans="1:5">
      <c r="A1095">
        <v>1906150</v>
      </c>
      <c r="B1095" s="3">
        <v>1.2633107356356024</v>
      </c>
      <c r="C1095" s="3">
        <v>3.2714497468481839E-2</v>
      </c>
      <c r="D1095" s="3">
        <v>0.82067158925774319</v>
      </c>
      <c r="E10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6" spans="1:5">
      <c r="A1096">
        <v>17243187</v>
      </c>
      <c r="B1096" s="3">
        <v>1.0806137542594434</v>
      </c>
      <c r="C1096" s="3">
        <v>1.6562730937475994E-2</v>
      </c>
      <c r="D1096" s="3">
        <v>0.82052603720729766</v>
      </c>
      <c r="E10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7" spans="1:5">
      <c r="A1097">
        <v>1536441</v>
      </c>
      <c r="B1097" s="3">
        <v>3.8123387209751449</v>
      </c>
      <c r="C1097" s="3">
        <v>3.415350830367743E-2</v>
      </c>
      <c r="D1097" s="3">
        <v>0.82010390587947357</v>
      </c>
      <c r="E10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8" spans="1:5">
      <c r="A1098">
        <v>5378922</v>
      </c>
      <c r="B1098" s="3">
        <v>3.5500607516513911</v>
      </c>
      <c r="C1098" s="3">
        <v>1.1684251027906723E-2</v>
      </c>
      <c r="D1098" s="3">
        <v>0.82008145288300438</v>
      </c>
      <c r="E10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099" spans="1:5">
      <c r="A1099">
        <v>3371859</v>
      </c>
      <c r="B1099" s="3">
        <v>1.144239970112082</v>
      </c>
      <c r="C1099" s="3">
        <v>3.0631605804736922E-2</v>
      </c>
      <c r="D1099" s="3">
        <v>0.82007104141682252</v>
      </c>
      <c r="E10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0" spans="1:5">
      <c r="A1100">
        <v>5944682</v>
      </c>
      <c r="B1100" s="3">
        <v>4.3359155234413755</v>
      </c>
      <c r="C1100" s="3">
        <v>4.6662420676984234E-3</v>
      </c>
      <c r="D1100" s="3">
        <v>0.81996508329814211</v>
      </c>
      <c r="E11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1" spans="1:5">
      <c r="A1101">
        <v>5895535</v>
      </c>
      <c r="B1101" s="3">
        <v>3.6774749635964765</v>
      </c>
      <c r="C1101" s="3">
        <v>3.681942397204703E-2</v>
      </c>
      <c r="D1101" s="3">
        <v>0.81932587437224147</v>
      </c>
      <c r="E11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2" spans="1:5">
      <c r="A1102">
        <v>3339701</v>
      </c>
      <c r="B1102" s="3">
        <v>2.7574733632911865</v>
      </c>
      <c r="C1102" s="3">
        <v>1.7066765802808404E-2</v>
      </c>
      <c r="D1102" s="3">
        <v>0.81928291702700584</v>
      </c>
      <c r="E11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3" spans="1:5">
      <c r="A1103">
        <v>2248897</v>
      </c>
      <c r="B1103" s="3">
        <v>4.9206316641319221</v>
      </c>
      <c r="C1103" s="3">
        <v>2.4691475979752305E-2</v>
      </c>
      <c r="D1103" s="3">
        <v>0.81889424268694111</v>
      </c>
      <c r="E11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4" spans="1:5">
      <c r="A1104">
        <v>4973668</v>
      </c>
      <c r="B1104" s="3">
        <v>2.9517081524208026</v>
      </c>
      <c r="C1104" s="3">
        <v>1.520783776721556E-2</v>
      </c>
      <c r="D1104" s="3">
        <v>0.81838973517291014</v>
      </c>
      <c r="E11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5" spans="1:5">
      <c r="A1105">
        <v>1949282</v>
      </c>
      <c r="B1105" s="3">
        <v>4.7108459449415836</v>
      </c>
      <c r="C1105" s="3">
        <v>7.034085313287042E-3</v>
      </c>
      <c r="D1105" s="3">
        <v>0.81835081715021696</v>
      </c>
      <c r="E11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6" spans="1:5">
      <c r="A1106">
        <v>1559494</v>
      </c>
      <c r="B1106" s="3">
        <v>4.2886155162065043</v>
      </c>
      <c r="C1106" s="3">
        <v>1.0896892184818169E-2</v>
      </c>
      <c r="D1106" s="3">
        <v>0.81827309460978981</v>
      </c>
      <c r="E11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7" spans="1:5">
      <c r="A1107">
        <v>12587147</v>
      </c>
      <c r="B1107" s="3">
        <v>4.2341826944860657</v>
      </c>
      <c r="C1107" s="3">
        <v>2.6223029762328449E-2</v>
      </c>
      <c r="D1107" s="3">
        <v>0.8182427398586628</v>
      </c>
      <c r="E11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8" spans="1:5">
      <c r="A1108">
        <v>25915648</v>
      </c>
      <c r="B1108" s="3">
        <v>4.5526828663427263</v>
      </c>
      <c r="C1108" s="3">
        <v>3.4140458405564372E-2</v>
      </c>
      <c r="D1108" s="3">
        <v>0.81793871253781314</v>
      </c>
      <c r="E11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09" spans="1:5">
      <c r="A1109">
        <v>2107905</v>
      </c>
      <c r="B1109" s="3">
        <v>1.39676159337245</v>
      </c>
      <c r="C1109" s="3">
        <v>2.7852518414471381E-2</v>
      </c>
      <c r="D1109" s="3">
        <v>0.81763264724922191</v>
      </c>
      <c r="E11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0" spans="1:5">
      <c r="A1110">
        <v>12556197</v>
      </c>
      <c r="B1110" s="3">
        <v>3.5507075536545494</v>
      </c>
      <c r="C1110" s="3">
        <v>1.9330708431772099E-2</v>
      </c>
      <c r="D1110" s="3">
        <v>0.81742503518629461</v>
      </c>
      <c r="E11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1" spans="1:5">
      <c r="A1111">
        <v>10008086</v>
      </c>
      <c r="B1111" s="3">
        <v>4.8899339183059807</v>
      </c>
      <c r="C1111" s="3">
        <v>2.4690401654597856E-2</v>
      </c>
      <c r="D1111" s="3">
        <v>0.81739920001600019</v>
      </c>
      <c r="E11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2" spans="1:5">
      <c r="A1112">
        <v>2321870</v>
      </c>
      <c r="B1112" s="3">
        <v>2.8918947793309209</v>
      </c>
      <c r="C1112" s="3">
        <v>2.2075947523524233E-2</v>
      </c>
      <c r="D1112" s="3">
        <v>0.81739528862201749</v>
      </c>
      <c r="E11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3" spans="1:5">
      <c r="A1113">
        <v>630519</v>
      </c>
      <c r="B1113" s="3">
        <v>2.8886663427028738</v>
      </c>
      <c r="C1113" s="3">
        <v>1.2301554766882617E-2</v>
      </c>
      <c r="D1113" s="3">
        <v>0.81733161384024755</v>
      </c>
      <c r="E11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4" spans="1:5">
      <c r="A1114">
        <v>1144415</v>
      </c>
      <c r="B1114" s="3">
        <v>2.2267530163819322</v>
      </c>
      <c r="C1114" s="3">
        <v>1.7783283691111842E-2</v>
      </c>
      <c r="D1114" s="3">
        <v>0.81717838767924356</v>
      </c>
      <c r="E11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5" spans="1:5">
      <c r="A1115">
        <v>7591257</v>
      </c>
      <c r="B1115" s="3">
        <v>1.5586873832561459</v>
      </c>
      <c r="C1115" s="3">
        <v>3.4547310609613677E-2</v>
      </c>
      <c r="D1115" s="3">
        <v>0.81713297447179578</v>
      </c>
      <c r="E11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6" spans="1:5">
      <c r="A1116">
        <v>2788488</v>
      </c>
      <c r="B1116" s="3">
        <v>2.5240577199162924</v>
      </c>
      <c r="C1116" s="3">
        <v>2.8978492751720403E-2</v>
      </c>
      <c r="D1116" s="3">
        <v>0.81701748542138464</v>
      </c>
      <c r="E11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7" spans="1:5">
      <c r="A1117">
        <v>6721198</v>
      </c>
      <c r="B1117" s="3">
        <v>3.7635348570736307</v>
      </c>
      <c r="C1117" s="3">
        <v>8.3146605059286616E-3</v>
      </c>
      <c r="D1117" s="3">
        <v>0.81692975452903127</v>
      </c>
      <c r="E11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8" spans="1:5">
      <c r="A1118">
        <v>7096964</v>
      </c>
      <c r="B1118" s="3">
        <v>3.5114262284409841</v>
      </c>
      <c r="C1118" s="3">
        <v>3.3684298300591983E-2</v>
      </c>
      <c r="D1118" s="3">
        <v>0.81684352721813513</v>
      </c>
      <c r="E11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19" spans="1:5">
      <c r="A1119">
        <v>569577</v>
      </c>
      <c r="B1119" s="3">
        <v>3.5826278205424686</v>
      </c>
      <c r="C1119" s="3">
        <v>2.8619967774531043E-2</v>
      </c>
      <c r="D1119" s="3">
        <v>0.81650282658480622</v>
      </c>
      <c r="E11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0" spans="1:5">
      <c r="A1120">
        <v>3765042</v>
      </c>
      <c r="B1120" s="3">
        <v>3.0347110609467061</v>
      </c>
      <c r="C1120" s="3">
        <v>1.1504385451422627E-2</v>
      </c>
      <c r="D1120" s="3">
        <v>0.81649184466943936</v>
      </c>
      <c r="E11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1" spans="1:5">
      <c r="A1121">
        <v>923915</v>
      </c>
      <c r="B1121" s="3">
        <v>1.0569239242782431</v>
      </c>
      <c r="C1121" s="3">
        <v>3.9648655876708044E-2</v>
      </c>
      <c r="D1121" s="3">
        <v>0.81647896206070669</v>
      </c>
      <c r="E11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2" spans="1:5">
      <c r="A1122">
        <v>4442608</v>
      </c>
      <c r="B1122" s="3">
        <v>3.8748774050316253</v>
      </c>
      <c r="C1122" s="3">
        <v>4.5016146911252778E-3</v>
      </c>
      <c r="D1122" s="3">
        <v>0.81586931367564985</v>
      </c>
      <c r="E11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3" spans="1:5">
      <c r="A1123">
        <v>16288928</v>
      </c>
      <c r="B1123" s="3">
        <v>4.3593395382440452</v>
      </c>
      <c r="C1123" s="3">
        <v>1.9227408851620737E-2</v>
      </c>
      <c r="D1123" s="3">
        <v>0.81554987702238235</v>
      </c>
      <c r="E11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4" spans="1:5">
      <c r="A1124">
        <v>3250450</v>
      </c>
      <c r="B1124" s="3">
        <v>4.5175856153980307</v>
      </c>
      <c r="C1124" s="3">
        <v>2.7796880386727344E-4</v>
      </c>
      <c r="D1124" s="3">
        <v>0.81519597249430875</v>
      </c>
      <c r="E11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5" spans="1:5">
      <c r="A1125">
        <v>23693099</v>
      </c>
      <c r="B1125" s="3">
        <v>2.1387899166811839</v>
      </c>
      <c r="C1125" s="3">
        <v>6.019965987479059E-4</v>
      </c>
      <c r="D1125" s="3">
        <v>0.81515998264034906</v>
      </c>
      <c r="E11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6" spans="1:5">
      <c r="A1126">
        <v>6032373</v>
      </c>
      <c r="B1126" s="3">
        <v>4.3493272989565845</v>
      </c>
      <c r="C1126" s="3">
        <v>2.2580790034951816E-2</v>
      </c>
      <c r="D1126" s="3">
        <v>0.81510703244857263</v>
      </c>
      <c r="E11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7" spans="1:5">
      <c r="A1127">
        <v>22502212</v>
      </c>
      <c r="B1127" s="3">
        <v>1.622169426763227</v>
      </c>
      <c r="C1127" s="3">
        <v>2.042786670857067E-2</v>
      </c>
      <c r="D1127" s="3">
        <v>0.81510537147752748</v>
      </c>
      <c r="E11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8" spans="1:5">
      <c r="A1128">
        <v>4065620</v>
      </c>
      <c r="B1128" s="3">
        <v>4.8140560734990023</v>
      </c>
      <c r="C1128" s="3">
        <v>4.4616992191757687E-2</v>
      </c>
      <c r="D1128" s="3">
        <v>0.81507517964506671</v>
      </c>
      <c r="E11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29" spans="1:5">
      <c r="A1129">
        <v>9633085</v>
      </c>
      <c r="B1129" s="3">
        <v>1.9852921476766388</v>
      </c>
      <c r="C1129" s="3">
        <v>4.0006048418273703E-2</v>
      </c>
      <c r="D1129" s="3">
        <v>0.81484582477280498</v>
      </c>
      <c r="E11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0" spans="1:5">
      <c r="A1130">
        <v>12261576</v>
      </c>
      <c r="B1130" s="3">
        <v>3.5608959261567819</v>
      </c>
      <c r="C1130" s="3">
        <v>1.3207701408138296E-2</v>
      </c>
      <c r="D1130" s="3">
        <v>0.81477317363854751</v>
      </c>
      <c r="E11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1" spans="1:5">
      <c r="A1131">
        <v>21833312</v>
      </c>
      <c r="B1131" s="3">
        <v>1.6766574526151854</v>
      </c>
      <c r="C1131" s="3">
        <v>4.5783310425251945E-2</v>
      </c>
      <c r="D1131" s="3">
        <v>0.8147525848355528</v>
      </c>
      <c r="E11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2" spans="1:5">
      <c r="A1132">
        <v>7956482</v>
      </c>
      <c r="B1132" s="3">
        <v>3.3823908052516924</v>
      </c>
      <c r="C1132" s="3">
        <v>2.3920945731112499E-2</v>
      </c>
      <c r="D1132" s="3">
        <v>0.8147100427569397</v>
      </c>
      <c r="E11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3" spans="1:5">
      <c r="A1133">
        <v>3030031</v>
      </c>
      <c r="B1133" s="3">
        <v>1.5971898844516392</v>
      </c>
      <c r="C1133" s="3">
        <v>2.2922962659479379E-2</v>
      </c>
      <c r="D1133" s="3">
        <v>0.81465493188336946</v>
      </c>
      <c r="E11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4" spans="1:5">
      <c r="A1134">
        <v>10476487</v>
      </c>
      <c r="B1134" s="3">
        <v>2.0883323559737077</v>
      </c>
      <c r="C1134" s="3">
        <v>2.1243992938532921E-2</v>
      </c>
      <c r="D1134" s="3">
        <v>0.81456699456213455</v>
      </c>
      <c r="E11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5" spans="1:5">
      <c r="A1135">
        <v>651771</v>
      </c>
      <c r="B1135" s="3">
        <v>3.9084283128549657</v>
      </c>
      <c r="C1135" s="3">
        <v>1.5542321468573456E-2</v>
      </c>
      <c r="D1135" s="3">
        <v>0.81438025814468329</v>
      </c>
      <c r="E11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6" spans="1:5">
      <c r="A1136">
        <v>16351647</v>
      </c>
      <c r="B1136" s="3">
        <v>2.3025019660311035</v>
      </c>
      <c r="C1136" s="3">
        <v>2.6327567789677833E-2</v>
      </c>
      <c r="D1136" s="3">
        <v>0.81429404846857312</v>
      </c>
      <c r="E11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7" spans="1:5">
      <c r="A1137">
        <v>13360423</v>
      </c>
      <c r="B1137" s="3">
        <v>4.0153533232464653</v>
      </c>
      <c r="C1137" s="3">
        <v>1.6894439603238144E-2</v>
      </c>
      <c r="D1137" s="3">
        <v>0.81379257344667877</v>
      </c>
      <c r="E11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8" spans="1:5">
      <c r="A1138">
        <v>5162192</v>
      </c>
      <c r="B1138" s="3">
        <v>2.6179519663916015</v>
      </c>
      <c r="C1138" s="3">
        <v>4.8726312030252308E-2</v>
      </c>
      <c r="D1138" s="3">
        <v>0.81376243144161775</v>
      </c>
      <c r="E11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39" spans="1:5">
      <c r="A1139">
        <v>1149419</v>
      </c>
      <c r="B1139" s="3">
        <v>1.674023604985508</v>
      </c>
      <c r="C1139" s="3">
        <v>1.9186439615011926E-2</v>
      </c>
      <c r="D1139" s="3">
        <v>0.81365449961792558</v>
      </c>
      <c r="E11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0" spans="1:5">
      <c r="A1140">
        <v>6385492</v>
      </c>
      <c r="B1140" s="3">
        <v>2.0100385064914041</v>
      </c>
      <c r="C1140" s="3">
        <v>3.6507426124054193E-2</v>
      </c>
      <c r="D1140" s="3">
        <v>0.81361885015738622</v>
      </c>
      <c r="E11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1" spans="1:5">
      <c r="A1141">
        <v>10074602</v>
      </c>
      <c r="B1141" s="3">
        <v>3.90613963784131</v>
      </c>
      <c r="C1141" s="3">
        <v>2.3656118996243914E-2</v>
      </c>
      <c r="D1141" s="3">
        <v>0.81353806242461246</v>
      </c>
      <c r="E11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2" spans="1:5">
      <c r="A1142">
        <v>8200795</v>
      </c>
      <c r="B1142" s="3">
        <v>3.5505688410920642</v>
      </c>
      <c r="C1142" s="3">
        <v>2.3081877159649047E-3</v>
      </c>
      <c r="D1142" s="3">
        <v>0.81344924638835758</v>
      </c>
      <c r="E11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3" spans="1:5">
      <c r="A1143">
        <v>5644215</v>
      </c>
      <c r="B1143" s="3">
        <v>3.0717522790525793</v>
      </c>
      <c r="C1143" s="3">
        <v>3.1364121532251869E-2</v>
      </c>
      <c r="D1143" s="3">
        <v>0.81338031857284987</v>
      </c>
      <c r="E11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4" spans="1:5">
      <c r="A1144">
        <v>519554</v>
      </c>
      <c r="B1144" s="3">
        <v>2.2847795309993626</v>
      </c>
      <c r="C1144" s="3">
        <v>1.6020477008775937E-2</v>
      </c>
      <c r="D1144" s="3">
        <v>0.81330012709047383</v>
      </c>
      <c r="E11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5" spans="1:5">
      <c r="A1145">
        <v>5573250</v>
      </c>
      <c r="B1145" s="3">
        <v>1.469672493783055</v>
      </c>
      <c r="C1145" s="3">
        <v>2.8615085319277395E-2</v>
      </c>
      <c r="D1145" s="3">
        <v>0.81323320911898089</v>
      </c>
      <c r="E11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6" spans="1:5">
      <c r="A1146">
        <v>186888</v>
      </c>
      <c r="B1146" s="3">
        <v>3.8758434873324581</v>
      </c>
      <c r="C1146" s="3">
        <v>3.332535878134453E-2</v>
      </c>
      <c r="D1146" s="3">
        <v>0.81318767562639405</v>
      </c>
      <c r="E11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7" spans="1:5">
      <c r="A1147">
        <v>19924780</v>
      </c>
      <c r="B1147" s="3">
        <v>3.3929101119835323</v>
      </c>
      <c r="C1147" s="3">
        <v>2.7477961426803317E-2</v>
      </c>
      <c r="D1147" s="3">
        <v>0.81313169722822565</v>
      </c>
      <c r="E11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8" spans="1:5">
      <c r="A1148">
        <v>1903758</v>
      </c>
      <c r="B1148" s="3">
        <v>3.6353646211555319</v>
      </c>
      <c r="C1148" s="3">
        <v>3.3890552516086997E-2</v>
      </c>
      <c r="D1148" s="3">
        <v>0.81309929906360567</v>
      </c>
      <c r="E11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49" spans="1:5">
      <c r="A1149">
        <v>21903562</v>
      </c>
      <c r="B1149" s="3">
        <v>3.6558866658973215</v>
      </c>
      <c r="C1149" s="3">
        <v>1.92522792987838E-2</v>
      </c>
      <c r="D1149" s="3">
        <v>0.81255498701639628</v>
      </c>
      <c r="E11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0" spans="1:5">
      <c r="A1150">
        <v>10535719</v>
      </c>
      <c r="B1150" s="3">
        <v>3.3892630639870562</v>
      </c>
      <c r="C1150" s="3">
        <v>1.6494471722803605E-2</v>
      </c>
      <c r="D1150" s="3">
        <v>0.812427400425904</v>
      </c>
      <c r="E11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1" spans="1:5">
      <c r="A1151">
        <v>3563304</v>
      </c>
      <c r="B1151" s="3">
        <v>2.2871096465822305</v>
      </c>
      <c r="C1151" s="3">
        <v>1.4737188094799826E-2</v>
      </c>
      <c r="D1151" s="3">
        <v>0.81198450988672577</v>
      </c>
      <c r="E11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2" spans="1:5">
      <c r="A1152">
        <v>2496464</v>
      </c>
      <c r="B1152" s="3">
        <v>4.6013073109240601</v>
      </c>
      <c r="C1152" s="3">
        <v>3.0483259398190743E-2</v>
      </c>
      <c r="D1152" s="3">
        <v>0.81195668851164116</v>
      </c>
      <c r="E11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3" spans="1:5">
      <c r="A1153">
        <v>13788158</v>
      </c>
      <c r="B1153" s="3">
        <v>4.2163014776833014</v>
      </c>
      <c r="C1153" s="3">
        <v>1.5991047434572293E-2</v>
      </c>
      <c r="D1153" s="3">
        <v>0.81158042397415453</v>
      </c>
      <c r="E11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4" spans="1:5">
      <c r="A1154">
        <v>6233644</v>
      </c>
      <c r="B1154" s="3">
        <v>4.124848864649179</v>
      </c>
      <c r="C1154" s="3">
        <v>4.9279046100209327E-2</v>
      </c>
      <c r="D1154" s="3">
        <v>0.81076996042431582</v>
      </c>
      <c r="E11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5" spans="1:5">
      <c r="A1155">
        <v>11066377</v>
      </c>
      <c r="B1155" s="3">
        <v>1.1512568084334234</v>
      </c>
      <c r="C1155" s="3">
        <v>1.0909025899954617E-2</v>
      </c>
      <c r="D1155" s="3">
        <v>0.81066404140489012</v>
      </c>
      <c r="E11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6" spans="1:5">
      <c r="A1156">
        <v>663764</v>
      </c>
      <c r="B1156" s="3">
        <v>3.5536438956811591</v>
      </c>
      <c r="C1156" s="3">
        <v>2.4766893756702185E-2</v>
      </c>
      <c r="D1156" s="3">
        <v>0.81052877980478943</v>
      </c>
      <c r="E11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7" spans="1:5">
      <c r="A1157">
        <v>22189723</v>
      </c>
      <c r="B1157" s="3">
        <v>1.7146630247974639</v>
      </c>
      <c r="C1157" s="3">
        <v>4.7290775446892495E-2</v>
      </c>
      <c r="D1157" s="3">
        <v>0.81051237166619228</v>
      </c>
      <c r="E11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8" spans="1:5">
      <c r="A1158">
        <v>921857</v>
      </c>
      <c r="B1158" s="3">
        <v>4.9791588223437335</v>
      </c>
      <c r="C1158" s="3">
        <v>3.051703714280082E-2</v>
      </c>
      <c r="D1158" s="3">
        <v>0.81030744525629772</v>
      </c>
      <c r="E11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59" spans="1:5">
      <c r="A1159">
        <v>24950473</v>
      </c>
      <c r="B1159" s="3">
        <v>1.7072479415072106</v>
      </c>
      <c r="C1159" s="3">
        <v>3.9482804856130427E-2</v>
      </c>
      <c r="D1159" s="3">
        <v>0.81014184379735199</v>
      </c>
      <c r="E11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0" spans="1:5">
      <c r="A1160">
        <v>11658596</v>
      </c>
      <c r="B1160" s="3">
        <v>4.0948088847924833</v>
      </c>
      <c r="C1160" s="3">
        <v>9.8463433405612602E-3</v>
      </c>
      <c r="D1160" s="3">
        <v>0.80982861101807579</v>
      </c>
      <c r="E11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1" spans="1:5">
      <c r="A1161">
        <v>31534322</v>
      </c>
      <c r="B1161" s="3">
        <v>1.7143742669449202</v>
      </c>
      <c r="C1161" s="3">
        <v>1.8518056854203113E-2</v>
      </c>
      <c r="D1161" s="3">
        <v>0.80979250608364517</v>
      </c>
      <c r="E11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2" spans="1:5">
      <c r="A1162">
        <v>8119708</v>
      </c>
      <c r="B1162" s="3">
        <v>1.0993145510417746</v>
      </c>
      <c r="C1162" s="3">
        <v>1.2074570698163057E-2</v>
      </c>
      <c r="D1162" s="3">
        <v>0.80961109343226989</v>
      </c>
      <c r="E11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3" spans="1:5">
      <c r="A1163">
        <v>2436652</v>
      </c>
      <c r="B1163" s="3">
        <v>4.58065988907933</v>
      </c>
      <c r="C1163" s="3">
        <v>2.6228646118144339E-2</v>
      </c>
      <c r="D1163" s="3">
        <v>0.80949391012843175</v>
      </c>
      <c r="E11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4" spans="1:5">
      <c r="A1164">
        <v>5761173</v>
      </c>
      <c r="B1164" s="3">
        <v>4.3143685501232572</v>
      </c>
      <c r="C1164" s="3">
        <v>4.6862057052387107E-2</v>
      </c>
      <c r="D1164" s="3">
        <v>0.80936470934913374</v>
      </c>
      <c r="E11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5" spans="1:5">
      <c r="A1165">
        <v>11265131</v>
      </c>
      <c r="B1165" s="3">
        <v>1.6569606666273571</v>
      </c>
      <c r="C1165" s="3">
        <v>3.8967160775553657E-2</v>
      </c>
      <c r="D1165" s="3">
        <v>0.80913131851048781</v>
      </c>
      <c r="E11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6" spans="1:5">
      <c r="A1166">
        <v>31483029</v>
      </c>
      <c r="B1166" s="3">
        <v>2.8124422947789705</v>
      </c>
      <c r="C1166" s="3">
        <v>4.2801609453807281E-2</v>
      </c>
      <c r="D1166" s="3">
        <v>0.80891181961380065</v>
      </c>
      <c r="E11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7" spans="1:5">
      <c r="A1167">
        <v>31555753</v>
      </c>
      <c r="B1167" s="3">
        <v>3.4707025676125718</v>
      </c>
      <c r="C1167" s="3">
        <v>4.02887371209868E-3</v>
      </c>
      <c r="D1167" s="3">
        <v>0.8088640869023217</v>
      </c>
      <c r="E11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8" spans="1:5">
      <c r="A1168">
        <v>4105474</v>
      </c>
      <c r="B1168" s="3">
        <v>3.2888454630206505</v>
      </c>
      <c r="C1168" s="3">
        <v>3.5824341694349173E-3</v>
      </c>
      <c r="D1168" s="3">
        <v>0.80883548085830415</v>
      </c>
      <c r="E11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69" spans="1:5">
      <c r="A1169">
        <v>5243832</v>
      </c>
      <c r="B1169" s="3">
        <v>1.3987047098717444</v>
      </c>
      <c r="C1169" s="3">
        <v>8.8750773093966059E-3</v>
      </c>
      <c r="D1169" s="3">
        <v>0.80883058745129011</v>
      </c>
      <c r="E11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0" spans="1:5">
      <c r="A1170">
        <v>4401623</v>
      </c>
      <c r="B1170" s="3">
        <v>4.1907141092710889</v>
      </c>
      <c r="C1170" s="3">
        <v>2.8786982972221178E-2</v>
      </c>
      <c r="D1170" s="3">
        <v>0.80879143548597809</v>
      </c>
      <c r="E11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1" spans="1:5">
      <c r="A1171">
        <v>6789992</v>
      </c>
      <c r="B1171" s="3">
        <v>3.7660471151480341</v>
      </c>
      <c r="C1171" s="3">
        <v>6.8346696944143748E-4</v>
      </c>
      <c r="D1171" s="3">
        <v>0.80877853370100827</v>
      </c>
      <c r="E11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2" spans="1:5">
      <c r="A1172">
        <v>31104121</v>
      </c>
      <c r="B1172" s="3">
        <v>3.6561769261904615</v>
      </c>
      <c r="C1172" s="3">
        <v>4.671632577372082E-2</v>
      </c>
      <c r="D1172" s="3">
        <v>0.8083939367125399</v>
      </c>
      <c r="E11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3" spans="1:5">
      <c r="A1173">
        <v>26328221</v>
      </c>
      <c r="B1173" s="3">
        <v>4.3349526570447008</v>
      </c>
      <c r="C1173" s="3">
        <v>3.6114982575407732E-2</v>
      </c>
      <c r="D1173" s="3">
        <v>0.80834994083069767</v>
      </c>
      <c r="E11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4" spans="1:5">
      <c r="A1174">
        <v>4083654</v>
      </c>
      <c r="B1174" s="3">
        <v>3.6103543911922094</v>
      </c>
      <c r="C1174" s="3">
        <v>9.259630111658956E-3</v>
      </c>
      <c r="D1174" s="3">
        <v>0.80807581200407919</v>
      </c>
      <c r="E11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5" spans="1:5">
      <c r="A1175">
        <v>25365628</v>
      </c>
      <c r="B1175" s="3">
        <v>4.0653970584614543</v>
      </c>
      <c r="C1175" s="3">
        <v>4.6759949892457284E-2</v>
      </c>
      <c r="D1175" s="3">
        <v>0.80795521448499841</v>
      </c>
      <c r="E11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6" spans="1:5">
      <c r="A1176">
        <v>30667653</v>
      </c>
      <c r="B1176" s="3">
        <v>1.6981488380611931</v>
      </c>
      <c r="C1176" s="3">
        <v>1.9942328559801506E-2</v>
      </c>
      <c r="D1176" s="3">
        <v>0.80775957939702681</v>
      </c>
      <c r="E11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7" spans="1:5">
      <c r="A1177">
        <v>1495881</v>
      </c>
      <c r="B1177" s="3">
        <v>1.9270989761917434</v>
      </c>
      <c r="C1177" s="3">
        <v>4.7765989170345316E-2</v>
      </c>
      <c r="D1177" s="3">
        <v>0.80747934110731712</v>
      </c>
      <c r="E11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8" spans="1:5">
      <c r="A1178">
        <v>33063310</v>
      </c>
      <c r="B1178" s="3">
        <v>3.0152046480088379</v>
      </c>
      <c r="C1178" s="3">
        <v>3.7930131443849907E-2</v>
      </c>
      <c r="D1178" s="3">
        <v>0.80730438284976025</v>
      </c>
      <c r="E11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79" spans="1:5">
      <c r="A1179">
        <v>7959444</v>
      </c>
      <c r="B1179" s="3">
        <v>1.8918597520947249</v>
      </c>
      <c r="C1179" s="3">
        <v>2.6229469238386417E-2</v>
      </c>
      <c r="D1179" s="3">
        <v>0.80717940131701027</v>
      </c>
      <c r="E11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0" spans="1:5">
      <c r="A1180">
        <v>4129805</v>
      </c>
      <c r="B1180" s="3">
        <v>2.451875921368019</v>
      </c>
      <c r="C1180" s="3">
        <v>1.1785759519583517E-2</v>
      </c>
      <c r="D1180" s="3">
        <v>0.80667988165915594</v>
      </c>
      <c r="E11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1" spans="1:5">
      <c r="A1181">
        <v>6771594</v>
      </c>
      <c r="B1181" s="3">
        <v>4.0753469079217775</v>
      </c>
      <c r="C1181" s="3">
        <v>4.5311789961953126E-2</v>
      </c>
      <c r="D1181" s="3">
        <v>0.80646087339237527</v>
      </c>
      <c r="E11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2" spans="1:5">
      <c r="A1182">
        <v>2920976</v>
      </c>
      <c r="B1182" s="3">
        <v>2.4506552387836265</v>
      </c>
      <c r="C1182" s="3">
        <v>2.6512770308459256E-2</v>
      </c>
      <c r="D1182" s="3">
        <v>0.80625149257257867</v>
      </c>
      <c r="E11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3" spans="1:5">
      <c r="A1183">
        <v>7847292</v>
      </c>
      <c r="B1183" s="3">
        <v>2.6688845556042557</v>
      </c>
      <c r="C1183" s="3">
        <v>5.0038285019861021E-3</v>
      </c>
      <c r="D1183" s="3">
        <v>0.80597309068138889</v>
      </c>
      <c r="E11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4" spans="1:5">
      <c r="A1184">
        <v>616825</v>
      </c>
      <c r="B1184" s="3">
        <v>2.1950777757880124</v>
      </c>
      <c r="C1184" s="3">
        <v>1.2828930146427048E-2</v>
      </c>
      <c r="D1184" s="3">
        <v>0.8058291518399805</v>
      </c>
      <c r="E11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5" spans="1:5">
      <c r="A1185">
        <v>6683775</v>
      </c>
      <c r="B1185" s="3">
        <v>4.9068432213588604</v>
      </c>
      <c r="C1185" s="3">
        <v>2.362449524646314E-2</v>
      </c>
      <c r="D1185" s="3">
        <v>0.80577611225491286</v>
      </c>
      <c r="E11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6" spans="1:5">
      <c r="A1186">
        <v>134936</v>
      </c>
      <c r="B1186" s="3">
        <v>2.9988270222409779</v>
      </c>
      <c r="C1186" s="3">
        <v>4.7200223813082365E-2</v>
      </c>
      <c r="D1186" s="3">
        <v>0.80566866700128592</v>
      </c>
      <c r="E11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7" spans="1:5">
      <c r="A1187">
        <v>9774018</v>
      </c>
      <c r="B1187" s="3">
        <v>2.1593346949881513</v>
      </c>
      <c r="C1187" s="3">
        <v>5.1687349384832437E-4</v>
      </c>
      <c r="D1187" s="3">
        <v>0.80553140295106263</v>
      </c>
      <c r="E11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8" spans="1:5">
      <c r="A1188">
        <v>10373126</v>
      </c>
      <c r="B1188" s="3">
        <v>1.4514912345617672</v>
      </c>
      <c r="C1188" s="3">
        <v>4.5993993362418882E-3</v>
      </c>
      <c r="D1188" s="3">
        <v>0.8055215080746515</v>
      </c>
      <c r="E11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89" spans="1:5">
      <c r="A1189">
        <v>9232428</v>
      </c>
      <c r="B1189" s="3">
        <v>4.5349136989597731</v>
      </c>
      <c r="C1189" s="3">
        <v>4.686912974430571E-2</v>
      </c>
      <c r="D1189" s="3">
        <v>0.80532960147259058</v>
      </c>
      <c r="E11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0" spans="1:5">
      <c r="A1190">
        <v>14087588</v>
      </c>
      <c r="B1190" s="3">
        <v>2.1723893816246913</v>
      </c>
      <c r="C1190" s="3">
        <v>4.8591146381723738E-2</v>
      </c>
      <c r="D1190" s="3">
        <v>0.80508857560125402</v>
      </c>
      <c r="E11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1" spans="1:5">
      <c r="A1191">
        <v>3472148</v>
      </c>
      <c r="B1191" s="3">
        <v>4.3829356500262744</v>
      </c>
      <c r="C1191" s="3">
        <v>4.2304656700177981E-2</v>
      </c>
      <c r="D1191" s="3">
        <v>0.8048365968549086</v>
      </c>
      <c r="E11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2" spans="1:5">
      <c r="A1192">
        <v>579495</v>
      </c>
      <c r="B1192" s="3">
        <v>4.9760377461831649</v>
      </c>
      <c r="C1192" s="3">
        <v>2.332679177712655E-2</v>
      </c>
      <c r="D1192" s="3">
        <v>0.80465316302650181</v>
      </c>
      <c r="E11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3" spans="1:5">
      <c r="A1193">
        <v>1896642</v>
      </c>
      <c r="B1193" s="3">
        <v>4.8810317797429041</v>
      </c>
      <c r="C1193" s="3">
        <v>3.3499887140301991E-2</v>
      </c>
      <c r="D1193" s="3">
        <v>0.80457989204358871</v>
      </c>
      <c r="E11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4" spans="1:5">
      <c r="A1194">
        <v>28722667</v>
      </c>
      <c r="B1194" s="3">
        <v>4.260986988366577</v>
      </c>
      <c r="C1194" s="3">
        <v>2.3322211015920299E-2</v>
      </c>
      <c r="D1194" s="3">
        <v>0.80410387881833667</v>
      </c>
      <c r="E11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5" spans="1:5">
      <c r="A1195">
        <v>3228992</v>
      </c>
      <c r="B1195" s="3">
        <v>2.111409253438163</v>
      </c>
      <c r="C1195" s="3">
        <v>4.9451774029712334E-2</v>
      </c>
      <c r="D1195" s="3">
        <v>0.80408809066683185</v>
      </c>
      <c r="E11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6" spans="1:5">
      <c r="A1196">
        <v>766580</v>
      </c>
      <c r="B1196" s="3">
        <v>1.7123574013737506</v>
      </c>
      <c r="C1196" s="3">
        <v>2.3816930476875886E-2</v>
      </c>
      <c r="D1196" s="3">
        <v>0.80390543184836682</v>
      </c>
      <c r="E11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7" spans="1:5">
      <c r="A1197">
        <v>11998560</v>
      </c>
      <c r="B1197" s="3">
        <v>1.8239346212153964</v>
      </c>
      <c r="C1197" s="3">
        <v>1.425514075992302E-2</v>
      </c>
      <c r="D1197" s="3">
        <v>0.80377912729621392</v>
      </c>
      <c r="E11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8" spans="1:5">
      <c r="A1198">
        <v>16628226</v>
      </c>
      <c r="B1198" s="3">
        <v>1.8722461547332561</v>
      </c>
      <c r="C1198" s="3">
        <v>4.3263052049627597E-2</v>
      </c>
      <c r="D1198" s="3">
        <v>0.80369415275248324</v>
      </c>
      <c r="E11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199" spans="1:5">
      <c r="A1199">
        <v>9586465</v>
      </c>
      <c r="B1199" s="3">
        <v>2.6083438303618292</v>
      </c>
      <c r="C1199" s="3">
        <v>1.7527699736447789E-2</v>
      </c>
      <c r="D1199" s="3">
        <v>0.80277519022489341</v>
      </c>
      <c r="E11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0" spans="1:5">
      <c r="A1200">
        <v>800720</v>
      </c>
      <c r="B1200" s="3">
        <v>2.1901229645653366</v>
      </c>
      <c r="C1200" s="3">
        <v>1.4579926956997204E-2</v>
      </c>
      <c r="D1200" s="3">
        <v>0.80265071490685869</v>
      </c>
      <c r="E12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1" spans="1:5">
      <c r="A1201">
        <v>7165563</v>
      </c>
      <c r="B1201" s="3">
        <v>2.4516869670609123</v>
      </c>
      <c r="C1201" s="3">
        <v>4.9650611312666515E-2</v>
      </c>
      <c r="D1201" s="3">
        <v>0.80256020795753757</v>
      </c>
      <c r="E12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2" spans="1:5">
      <c r="A1202">
        <v>21480710</v>
      </c>
      <c r="B1202" s="3">
        <v>4.936273670611369</v>
      </c>
      <c r="C1202" s="3">
        <v>1.6638686629053028E-2</v>
      </c>
      <c r="D1202" s="3">
        <v>0.80253857926992156</v>
      </c>
      <c r="E12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3" spans="1:5">
      <c r="A1203">
        <v>19251040</v>
      </c>
      <c r="B1203" s="3">
        <v>2.008734005896343</v>
      </c>
      <c r="C1203" s="3">
        <v>1.2669841429832901E-2</v>
      </c>
      <c r="D1203" s="3">
        <v>0.80195911094407535</v>
      </c>
      <c r="E12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4" spans="1:5">
      <c r="A1204">
        <v>2423042</v>
      </c>
      <c r="B1204" s="3">
        <v>2.3637611042153805</v>
      </c>
      <c r="C1204" s="3">
        <v>3.8832337110902122E-2</v>
      </c>
      <c r="D1204" s="3">
        <v>0.80157259252237467</v>
      </c>
      <c r="E12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5" spans="1:5">
      <c r="A1205">
        <v>87773</v>
      </c>
      <c r="B1205" s="3">
        <v>2.135504767746784</v>
      </c>
      <c r="C1205" s="3">
        <v>9.8840402516316653E-3</v>
      </c>
      <c r="D1205" s="3">
        <v>0.80154046389086975</v>
      </c>
      <c r="E12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6" spans="1:5">
      <c r="A1206">
        <v>10264377</v>
      </c>
      <c r="B1206" s="3">
        <v>4.5468783032463786</v>
      </c>
      <c r="C1206" s="3">
        <v>1.5793178867242193E-2</v>
      </c>
      <c r="D1206" s="3">
        <v>0.80142139917592692</v>
      </c>
      <c r="E12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7" spans="1:5">
      <c r="A1207">
        <v>4303726</v>
      </c>
      <c r="B1207" s="3">
        <v>4.7234236206310518</v>
      </c>
      <c r="C1207" s="3">
        <v>2.5577415239547152E-2</v>
      </c>
      <c r="D1207" s="3">
        <v>0.80140159635268038</v>
      </c>
      <c r="E12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8" spans="1:5">
      <c r="A1208">
        <v>21422095</v>
      </c>
      <c r="B1208" s="3">
        <v>1.8942030156584599</v>
      </c>
      <c r="C1208" s="3">
        <v>2.1591036194949505E-2</v>
      </c>
      <c r="D1208" s="3">
        <v>0.8011902470368365</v>
      </c>
      <c r="E12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09" spans="1:5">
      <c r="A1209">
        <v>292630</v>
      </c>
      <c r="B1209" s="3">
        <v>1.2612834102323753</v>
      </c>
      <c r="C1209" s="3">
        <v>4.1827531285873902E-2</v>
      </c>
      <c r="D1209" s="3">
        <v>0.8011710338105873</v>
      </c>
      <c r="E12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0" spans="1:5">
      <c r="A1210">
        <v>6959160</v>
      </c>
      <c r="B1210" s="3">
        <v>2.4764186853881762</v>
      </c>
      <c r="C1210" s="3">
        <v>1.6591743218509598E-2</v>
      </c>
      <c r="D1210" s="3">
        <v>0.80107990516536387</v>
      </c>
      <c r="E12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1" spans="1:5">
      <c r="A1211">
        <v>5827529</v>
      </c>
      <c r="B1211" s="3">
        <v>2.3832409176299834</v>
      </c>
      <c r="C1211" s="3">
        <v>2.8735813899036012E-3</v>
      </c>
      <c r="D1211" s="3">
        <v>0.800895387798089</v>
      </c>
      <c r="E12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2" spans="1:5">
      <c r="A1212">
        <v>204539</v>
      </c>
      <c r="B1212" s="3">
        <v>3.5166570629306708</v>
      </c>
      <c r="C1212" s="3">
        <v>4.6414895064288371E-2</v>
      </c>
      <c r="D1212" s="3">
        <v>0.80062063063361155</v>
      </c>
      <c r="E12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3" spans="1:5">
      <c r="A1213">
        <v>482242</v>
      </c>
      <c r="B1213" s="3">
        <v>2.8020604759308232</v>
      </c>
      <c r="C1213" s="3">
        <v>3.2749443993149295E-2</v>
      </c>
      <c r="D1213" s="3">
        <v>0.80058332254691023</v>
      </c>
      <c r="E12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4" spans="1:5">
      <c r="A1214">
        <v>12399023</v>
      </c>
      <c r="B1214" s="3">
        <v>3.1771869587407684</v>
      </c>
      <c r="C1214" s="3">
        <v>2.6056993137704206E-2</v>
      </c>
      <c r="D1214" s="3">
        <v>0.80057504346886066</v>
      </c>
      <c r="E12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5" spans="1:5">
      <c r="A1215">
        <v>24415699</v>
      </c>
      <c r="B1215" s="3">
        <v>2.4352713031089386</v>
      </c>
      <c r="C1215" s="3">
        <v>3.7026624139473566E-2</v>
      </c>
      <c r="D1215" s="3">
        <v>0.80016740025496358</v>
      </c>
      <c r="E12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6" spans="1:5">
      <c r="A1216">
        <v>6198638</v>
      </c>
      <c r="B1216" s="3">
        <v>2.6202898373733121</v>
      </c>
      <c r="C1216" s="3">
        <v>1.5597934063653785E-3</v>
      </c>
      <c r="D1216" s="3">
        <v>0.79933584840637262</v>
      </c>
      <c r="E12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7" spans="1:5">
      <c r="A1217">
        <v>7022451</v>
      </c>
      <c r="B1217" s="3">
        <v>2.011981750744833</v>
      </c>
      <c r="C1217" s="3">
        <v>3.7059400737294475E-2</v>
      </c>
      <c r="D1217" s="3">
        <v>0.79929538200440609</v>
      </c>
      <c r="E12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8" spans="1:5">
      <c r="A1218">
        <v>1011426</v>
      </c>
      <c r="B1218" s="3">
        <v>4.4855707134128604</v>
      </c>
      <c r="C1218" s="3">
        <v>8.0722545742605289E-3</v>
      </c>
      <c r="D1218" s="3">
        <v>0.79918055792529186</v>
      </c>
      <c r="E12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19" spans="1:5">
      <c r="A1219">
        <v>25249481</v>
      </c>
      <c r="B1219" s="3">
        <v>2.1635069849896782</v>
      </c>
      <c r="C1219" s="3">
        <v>1.1866395720229019E-3</v>
      </c>
      <c r="D1219" s="3">
        <v>0.79917174982808592</v>
      </c>
      <c r="E12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0" spans="1:5">
      <c r="A1220">
        <v>14362471</v>
      </c>
      <c r="B1220" s="3">
        <v>4.1871931462323975</v>
      </c>
      <c r="C1220" s="3">
        <v>9.8355897402202519E-4</v>
      </c>
      <c r="D1220" s="3">
        <v>0.79909340304961951</v>
      </c>
      <c r="E12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1" spans="1:5">
      <c r="A1221">
        <v>181167</v>
      </c>
      <c r="B1221" s="3">
        <v>2.9941099410616729</v>
      </c>
      <c r="C1221" s="3">
        <v>2.6728607470549434E-2</v>
      </c>
      <c r="D1221" s="3">
        <v>0.79907063643486553</v>
      </c>
      <c r="E12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2" spans="1:5">
      <c r="A1222">
        <v>24007762</v>
      </c>
      <c r="B1222" s="3">
        <v>3.3611788587990619</v>
      </c>
      <c r="C1222" s="3">
        <v>1.0998209394955794E-2</v>
      </c>
      <c r="D1222" s="3">
        <v>0.7989025693075269</v>
      </c>
      <c r="E12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3" spans="1:5">
      <c r="A1223">
        <v>8951256</v>
      </c>
      <c r="B1223" s="3">
        <v>1.4847469130406652</v>
      </c>
      <c r="C1223" s="3">
        <v>1.020817227693609E-2</v>
      </c>
      <c r="D1223" s="3">
        <v>0.79885651838625882</v>
      </c>
      <c r="E12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4" spans="1:5">
      <c r="A1224">
        <v>4272748</v>
      </c>
      <c r="B1224" s="3">
        <v>2.8090063577170583</v>
      </c>
      <c r="C1224" s="3">
        <v>3.0952361457387525E-2</v>
      </c>
      <c r="D1224" s="3">
        <v>0.7986281901152581</v>
      </c>
      <c r="E12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5" spans="1:5">
      <c r="A1225">
        <v>5360450</v>
      </c>
      <c r="B1225" s="3">
        <v>4.8231610654358619</v>
      </c>
      <c r="C1225" s="3">
        <v>1.9891631817014463E-2</v>
      </c>
      <c r="D1225" s="3">
        <v>0.79846920923572984</v>
      </c>
      <c r="E12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6" spans="1:5">
      <c r="A1226">
        <v>6491377</v>
      </c>
      <c r="B1226" s="3">
        <v>1.4935259956926434</v>
      </c>
      <c r="C1226" s="3">
        <v>5.8736197453127361E-3</v>
      </c>
      <c r="D1226" s="3">
        <v>0.79846627687437699</v>
      </c>
      <c r="E12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7" spans="1:5">
      <c r="A1227">
        <v>8677477</v>
      </c>
      <c r="B1227" s="3">
        <v>2.7826596987151495</v>
      </c>
      <c r="C1227" s="3">
        <v>4.7126095701388732E-2</v>
      </c>
      <c r="D1227" s="3">
        <v>0.79835606829774564</v>
      </c>
      <c r="E12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8" spans="1:5">
      <c r="A1228">
        <v>10856201</v>
      </c>
      <c r="B1228" s="3">
        <v>4.0342305284679334</v>
      </c>
      <c r="C1228" s="3">
        <v>1.5645429706620601E-2</v>
      </c>
      <c r="D1228" s="3">
        <v>0.79763109272889299</v>
      </c>
      <c r="E12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29" spans="1:5">
      <c r="A1229">
        <v>2236848</v>
      </c>
      <c r="B1229" s="3">
        <v>1.2591986515868894</v>
      </c>
      <c r="C1229" s="3">
        <v>2.9867626696722667E-2</v>
      </c>
      <c r="D1229" s="3">
        <v>0.79753485612760355</v>
      </c>
      <c r="E12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0" spans="1:5">
      <c r="A1230">
        <v>24201950</v>
      </c>
      <c r="B1230" s="3">
        <v>3.441309031049566</v>
      </c>
      <c r="C1230" s="3">
        <v>2.1747237347675648E-2</v>
      </c>
      <c r="D1230" s="3">
        <v>0.79706941862984648</v>
      </c>
      <c r="E12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1" spans="1:5">
      <c r="A1231">
        <v>4254417</v>
      </c>
      <c r="B1231" s="3">
        <v>2.0982001326531114</v>
      </c>
      <c r="C1231" s="3">
        <v>4.9071718824860444E-3</v>
      </c>
      <c r="D1231" s="3">
        <v>0.79684963661840991</v>
      </c>
      <c r="E12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2" spans="1:5">
      <c r="A1232">
        <v>3530446</v>
      </c>
      <c r="B1232" s="3">
        <v>3.6335377390961217</v>
      </c>
      <c r="C1232" s="3">
        <v>4.6365402538806061E-5</v>
      </c>
      <c r="D1232" s="3">
        <v>0.79652815650492381</v>
      </c>
      <c r="E12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3" spans="1:5">
      <c r="A1233">
        <v>4025188</v>
      </c>
      <c r="B1233" s="3">
        <v>1.0681008759324806</v>
      </c>
      <c r="C1233" s="3">
        <v>2.7811298824890987E-2</v>
      </c>
      <c r="D1233" s="3">
        <v>0.79633773160841115</v>
      </c>
      <c r="E12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4" spans="1:5">
      <c r="A1234">
        <v>3822369</v>
      </c>
      <c r="B1234" s="3">
        <v>4.9130359942897073</v>
      </c>
      <c r="C1234" s="3">
        <v>1.1185209529882785E-2</v>
      </c>
      <c r="D1234" s="3">
        <v>0.79631889912586085</v>
      </c>
      <c r="E12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5" spans="1:5">
      <c r="A1235">
        <v>24797535</v>
      </c>
      <c r="B1235" s="3">
        <v>2.1904484076500292</v>
      </c>
      <c r="C1235" s="3">
        <v>3.4193399059252803E-2</v>
      </c>
      <c r="D1235" s="3">
        <v>0.79599358760420824</v>
      </c>
      <c r="E12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6" spans="1:5">
      <c r="A1236">
        <v>24131487</v>
      </c>
      <c r="B1236" s="3">
        <v>4.5482996506799971</v>
      </c>
      <c r="C1236" s="3">
        <v>2.3425868986088429E-2</v>
      </c>
      <c r="D1236" s="3">
        <v>0.79593249869008731</v>
      </c>
      <c r="E12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7" spans="1:5">
      <c r="A1237">
        <v>3936154</v>
      </c>
      <c r="B1237" s="3">
        <v>2.4133597656491848</v>
      </c>
      <c r="C1237" s="3">
        <v>3.4045772949363631E-2</v>
      </c>
      <c r="D1237" s="3">
        <v>0.79566957504480218</v>
      </c>
      <c r="E12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8" spans="1:5">
      <c r="A1238">
        <v>26432133</v>
      </c>
      <c r="B1238" s="3">
        <v>2.8693643774254709</v>
      </c>
      <c r="C1238" s="3">
        <v>3.7604982158673569E-2</v>
      </c>
      <c r="D1238" s="3">
        <v>0.79540050320874967</v>
      </c>
      <c r="E12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39" spans="1:5">
      <c r="A1239">
        <v>1354758</v>
      </c>
      <c r="B1239" s="3">
        <v>4.2649114632795051</v>
      </c>
      <c r="C1239" s="3">
        <v>2.9671729695981437E-2</v>
      </c>
      <c r="D1239" s="3">
        <v>0.79507398461986944</v>
      </c>
      <c r="E12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0" spans="1:5">
      <c r="A1240">
        <v>21787420</v>
      </c>
      <c r="B1240" s="3">
        <v>1.9444133356967517</v>
      </c>
      <c r="C1240" s="3">
        <v>4.2234990535775237E-2</v>
      </c>
      <c r="D1240" s="3">
        <v>0.79503367529875091</v>
      </c>
      <c r="E12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1" spans="1:5">
      <c r="A1241">
        <v>655506</v>
      </c>
      <c r="B1241" s="3">
        <v>2.033496715518003</v>
      </c>
      <c r="C1241" s="3">
        <v>4.4330991548131311E-2</v>
      </c>
      <c r="D1241" s="3">
        <v>0.79484692319771022</v>
      </c>
      <c r="E12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2" spans="1:5">
      <c r="A1242">
        <v>2316922</v>
      </c>
      <c r="B1242" s="3">
        <v>2.9759911653583688</v>
      </c>
      <c r="C1242" s="3">
        <v>1.8075198028959384E-2</v>
      </c>
      <c r="D1242" s="3">
        <v>0.79464619776822221</v>
      </c>
      <c r="E12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3" spans="1:5">
      <c r="A1243">
        <v>1430128</v>
      </c>
      <c r="B1243" s="3">
        <v>3.5198682381618944</v>
      </c>
      <c r="C1243" s="3">
        <v>4.3094909191960296E-2</v>
      </c>
      <c r="D1243" s="3">
        <v>0.79461888456726837</v>
      </c>
      <c r="E12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4" spans="1:5">
      <c r="A1244">
        <v>19233353</v>
      </c>
      <c r="B1244" s="3">
        <v>4.1758480795718569</v>
      </c>
      <c r="C1244" s="3">
        <v>1.9353707225070946E-2</v>
      </c>
      <c r="D1244" s="3">
        <v>0.79455874513547708</v>
      </c>
      <c r="E12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5" spans="1:5">
      <c r="A1245">
        <v>19783353</v>
      </c>
      <c r="B1245" s="3">
        <v>3.0843278197903046</v>
      </c>
      <c r="C1245" s="3">
        <v>1.4435553775857653E-2</v>
      </c>
      <c r="D1245" s="3">
        <v>0.79452367938292634</v>
      </c>
      <c r="E12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6" spans="1:5">
      <c r="A1246">
        <v>2737373</v>
      </c>
      <c r="B1246" s="3">
        <v>3.9714311465465832</v>
      </c>
      <c r="C1246" s="3">
        <v>1.7030188400646303E-2</v>
      </c>
      <c r="D1246" s="3">
        <v>0.79444926321500298</v>
      </c>
      <c r="E12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7" spans="1:5">
      <c r="A1247">
        <v>4830078</v>
      </c>
      <c r="B1247" s="3">
        <v>3.3626566577940804</v>
      </c>
      <c r="C1247" s="3">
        <v>2.059885153164559E-2</v>
      </c>
      <c r="D1247" s="3">
        <v>0.79353759762014409</v>
      </c>
      <c r="E12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8" spans="1:5">
      <c r="A1248">
        <v>4806989</v>
      </c>
      <c r="B1248" s="3">
        <v>2.3217088181312127</v>
      </c>
      <c r="C1248" s="3">
        <v>2.4813275216842231E-2</v>
      </c>
      <c r="D1248" s="3">
        <v>0.79350305481201622</v>
      </c>
      <c r="E12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49" spans="1:5">
      <c r="A1249">
        <v>2530670</v>
      </c>
      <c r="B1249" s="3">
        <v>4.3366502028181504</v>
      </c>
      <c r="C1249" s="3">
        <v>2.8634311238074424E-2</v>
      </c>
      <c r="D1249" s="3">
        <v>0.79347847575568176</v>
      </c>
      <c r="E12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0" spans="1:5">
      <c r="A1250">
        <v>33403059</v>
      </c>
      <c r="B1250" s="3">
        <v>2.3039468479523673</v>
      </c>
      <c r="C1250" s="3">
        <v>3.7503614927945933E-2</v>
      </c>
      <c r="D1250" s="3">
        <v>0.79246645073985567</v>
      </c>
      <c r="E12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1" spans="1:5">
      <c r="A1251">
        <v>22595345</v>
      </c>
      <c r="B1251" s="3">
        <v>1.6336073879598128</v>
      </c>
      <c r="C1251" s="3">
        <v>4.3261184431776102E-2</v>
      </c>
      <c r="D1251" s="3">
        <v>0.79223342342698666</v>
      </c>
      <c r="E12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2" spans="1:5">
      <c r="A1252">
        <v>8656650</v>
      </c>
      <c r="B1252" s="3">
        <v>3.2006388728885278</v>
      </c>
      <c r="C1252" s="3">
        <v>2.4190687089563359E-2</v>
      </c>
      <c r="D1252" s="3">
        <v>0.79215997238628677</v>
      </c>
      <c r="E12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3" spans="1:5">
      <c r="A1253">
        <v>1870841</v>
      </c>
      <c r="B1253" s="3">
        <v>1.1144338402748115</v>
      </c>
      <c r="C1253" s="3">
        <v>3.8795517933504831E-3</v>
      </c>
      <c r="D1253" s="3">
        <v>0.79190461150006597</v>
      </c>
      <c r="E12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4" spans="1:5">
      <c r="A1254">
        <v>867225</v>
      </c>
      <c r="B1254" s="3">
        <v>1.3386138909697922</v>
      </c>
      <c r="C1254" s="3">
        <v>1.4676879963327095E-2</v>
      </c>
      <c r="D1254" s="3">
        <v>0.79188120838872855</v>
      </c>
      <c r="E12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5" spans="1:5">
      <c r="A1255">
        <v>23095202</v>
      </c>
      <c r="B1255" s="3">
        <v>1.968238119422955</v>
      </c>
      <c r="C1255" s="3">
        <v>3.7178878979032881E-2</v>
      </c>
      <c r="D1255" s="3">
        <v>0.79176423222098047</v>
      </c>
      <c r="E12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6" spans="1:5">
      <c r="A1256">
        <v>9906590</v>
      </c>
      <c r="B1256" s="3">
        <v>4.4794958478522631</v>
      </c>
      <c r="C1256" s="3">
        <v>1.1603638521882799E-2</v>
      </c>
      <c r="D1256" s="3">
        <v>0.79160979944284959</v>
      </c>
      <c r="E12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7" spans="1:5">
      <c r="A1257">
        <v>22005943</v>
      </c>
      <c r="B1257" s="3">
        <v>3.8351816955659062</v>
      </c>
      <c r="C1257" s="3">
        <v>2.6614188857624135E-2</v>
      </c>
      <c r="D1257" s="3">
        <v>0.79149631490278094</v>
      </c>
      <c r="E12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8" spans="1:5">
      <c r="A1258">
        <v>1912541</v>
      </c>
      <c r="B1258" s="3">
        <v>4.6950819118523226</v>
      </c>
      <c r="C1258" s="3">
        <v>4.1449205181538711E-2</v>
      </c>
      <c r="D1258" s="3">
        <v>0.79139933844188226</v>
      </c>
      <c r="E12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59" spans="1:5">
      <c r="A1259">
        <v>10264372</v>
      </c>
      <c r="B1259" s="3">
        <v>2.1177764636984167</v>
      </c>
      <c r="C1259" s="3">
        <v>4.8077852912975741E-2</v>
      </c>
      <c r="D1259" s="3">
        <v>0.79131011431601839</v>
      </c>
      <c r="E12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0" spans="1:5">
      <c r="A1260">
        <v>2555556</v>
      </c>
      <c r="B1260" s="3">
        <v>3.5829812282766254</v>
      </c>
      <c r="C1260" s="3">
        <v>4.3694575587471446E-2</v>
      </c>
      <c r="D1260" s="3">
        <v>0.79080734217351323</v>
      </c>
      <c r="E12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1" spans="1:5">
      <c r="A1261">
        <v>1372779</v>
      </c>
      <c r="B1261" s="3">
        <v>3.086481627221576</v>
      </c>
      <c r="C1261" s="3">
        <v>1.2029424691155589E-3</v>
      </c>
      <c r="D1261" s="3">
        <v>0.79073161810396853</v>
      </c>
      <c r="E12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2" spans="1:5">
      <c r="A1262">
        <v>247432</v>
      </c>
      <c r="B1262" s="3">
        <v>3.9983088017819686</v>
      </c>
      <c r="C1262" s="3">
        <v>4.4503112071366813E-2</v>
      </c>
      <c r="D1262" s="3">
        <v>0.79066593988383371</v>
      </c>
      <c r="E12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3" spans="1:5">
      <c r="A1263">
        <v>4693468</v>
      </c>
      <c r="B1263" s="3">
        <v>4.0677558094524038</v>
      </c>
      <c r="C1263" s="3">
        <v>1.9585118141312082E-2</v>
      </c>
      <c r="D1263" s="3">
        <v>0.78991020886278174</v>
      </c>
      <c r="E12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4" spans="1:5">
      <c r="A1264">
        <v>3881345</v>
      </c>
      <c r="B1264" s="3">
        <v>4.3619869935633835</v>
      </c>
      <c r="C1264" s="3">
        <v>9.6418389282231789E-4</v>
      </c>
      <c r="D1264" s="3">
        <v>0.78982078617213936</v>
      </c>
      <c r="E12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5" spans="1:5">
      <c r="A1265">
        <v>16598550</v>
      </c>
      <c r="B1265" s="3">
        <v>2.2360354084246712</v>
      </c>
      <c r="C1265" s="3">
        <v>1.6440847046381202E-2</v>
      </c>
      <c r="D1265" s="3">
        <v>0.78981162991257203</v>
      </c>
      <c r="E12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6" spans="1:5">
      <c r="A1266">
        <v>7041410</v>
      </c>
      <c r="B1266" s="3">
        <v>1.4437537599395309</v>
      </c>
      <c r="C1266" s="3">
        <v>1.387923619074637E-2</v>
      </c>
      <c r="D1266" s="3">
        <v>0.78975452523534917</v>
      </c>
      <c r="E12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7" spans="1:5">
      <c r="A1267">
        <v>5333736</v>
      </c>
      <c r="B1267" s="3">
        <v>3.8825993315628096</v>
      </c>
      <c r="C1267" s="3">
        <v>3.3902967417235364E-3</v>
      </c>
      <c r="D1267" s="3">
        <v>0.78971475213229747</v>
      </c>
      <c r="E12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8" spans="1:5">
      <c r="A1268">
        <v>21014758</v>
      </c>
      <c r="B1268" s="3">
        <v>2.9767756769157705</v>
      </c>
      <c r="C1268" s="3">
        <v>2.0396366448569687E-2</v>
      </c>
      <c r="D1268" s="3">
        <v>0.78969243799836863</v>
      </c>
      <c r="E12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69" spans="1:5">
      <c r="A1269">
        <v>21653460</v>
      </c>
      <c r="B1269" s="3">
        <v>4.0881145452535339</v>
      </c>
      <c r="C1269" s="3">
        <v>1.4906131724464478E-3</v>
      </c>
      <c r="D1269" s="3">
        <v>0.78966493917795977</v>
      </c>
      <c r="E12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0" spans="1:5">
      <c r="A1270">
        <v>3646549</v>
      </c>
      <c r="B1270" s="3">
        <v>4.0683612617224352</v>
      </c>
      <c r="C1270" s="3">
        <v>3.7980331519160415E-3</v>
      </c>
      <c r="D1270" s="3">
        <v>0.78926547012932646</v>
      </c>
      <c r="E12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1" spans="1:5">
      <c r="A1271">
        <v>14952623</v>
      </c>
      <c r="B1271" s="3">
        <v>3.9265970419745897</v>
      </c>
      <c r="C1271" s="3">
        <v>5.2626388002275266E-3</v>
      </c>
      <c r="D1271" s="3">
        <v>0.78926285196028612</v>
      </c>
      <c r="E12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2" spans="1:5">
      <c r="A1272">
        <v>7499240</v>
      </c>
      <c r="B1272" s="3">
        <v>4.8737240935413819</v>
      </c>
      <c r="C1272" s="3">
        <v>2.9769485655843954E-2</v>
      </c>
      <c r="D1272" s="3">
        <v>0.78918271181813682</v>
      </c>
      <c r="E12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3" spans="1:5">
      <c r="A1273">
        <v>34933217</v>
      </c>
      <c r="B1273" s="3">
        <v>3.226998747098154</v>
      </c>
      <c r="C1273" s="3">
        <v>4.6799507233426189E-3</v>
      </c>
      <c r="D1273" s="3">
        <v>0.78917291975488868</v>
      </c>
      <c r="E12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4" spans="1:5">
      <c r="A1274">
        <v>2568690</v>
      </c>
      <c r="B1274" s="3">
        <v>2.0046385023531204</v>
      </c>
      <c r="C1274" s="3">
        <v>3.3425498884104808E-2</v>
      </c>
      <c r="D1274" s="3">
        <v>0.7891544406241755</v>
      </c>
      <c r="E12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5" spans="1:5">
      <c r="A1275">
        <v>22219331</v>
      </c>
      <c r="B1275" s="3">
        <v>4.1634786505171331</v>
      </c>
      <c r="C1275" s="3">
        <v>8.1173540245712879E-3</v>
      </c>
      <c r="D1275" s="3">
        <v>0.78877085129183755</v>
      </c>
      <c r="E12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6" spans="1:5">
      <c r="A1276">
        <v>7901999</v>
      </c>
      <c r="B1276" s="3">
        <v>1.9887623184380638</v>
      </c>
      <c r="C1276" s="3">
        <v>1.1132471039282155E-2</v>
      </c>
      <c r="D1276" s="3">
        <v>0.78867943039352151</v>
      </c>
      <c r="E12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7" spans="1:5">
      <c r="A1277">
        <v>1549512</v>
      </c>
      <c r="B1277" s="3">
        <v>2.3292525925149112</v>
      </c>
      <c r="C1277" s="3">
        <v>1.5309666089137553E-2</v>
      </c>
      <c r="D1277" s="3">
        <v>0.78857923093285642</v>
      </c>
      <c r="E12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8" spans="1:5">
      <c r="A1278">
        <v>2814004</v>
      </c>
      <c r="B1278" s="3">
        <v>1.273959561161452</v>
      </c>
      <c r="C1278" s="3">
        <v>1.9090907954800493E-2</v>
      </c>
      <c r="D1278" s="3">
        <v>0.78850933752395913</v>
      </c>
      <c r="E12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79" spans="1:5">
      <c r="A1279">
        <v>32162351</v>
      </c>
      <c r="B1279" s="3">
        <v>4.820860189975777</v>
      </c>
      <c r="C1279" s="3">
        <v>3.0660508332731491E-2</v>
      </c>
      <c r="D1279" s="3">
        <v>0.78832822070377184</v>
      </c>
      <c r="E12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0" spans="1:5">
      <c r="A1280">
        <v>12879620</v>
      </c>
      <c r="B1280" s="3">
        <v>3.9563607802367025</v>
      </c>
      <c r="C1280" s="3">
        <v>3.4653310663792904E-3</v>
      </c>
      <c r="D1280" s="3">
        <v>0.78831301495696049</v>
      </c>
      <c r="E12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1" spans="1:5">
      <c r="A1281">
        <v>7748646</v>
      </c>
      <c r="B1281" s="3">
        <v>1.5504322559891506</v>
      </c>
      <c r="C1281" s="3">
        <v>1.298310511846369E-2</v>
      </c>
      <c r="D1281" s="3">
        <v>0.78800890855576755</v>
      </c>
      <c r="E12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2" spans="1:5">
      <c r="A1282">
        <v>4622027</v>
      </c>
      <c r="B1282" s="3">
        <v>2.0644852206444475</v>
      </c>
      <c r="C1282" s="3">
        <v>2.2880991216101876E-2</v>
      </c>
      <c r="D1282" s="3">
        <v>0.78799615531085476</v>
      </c>
      <c r="E12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3" spans="1:5">
      <c r="A1283">
        <v>176285</v>
      </c>
      <c r="B1283" s="3">
        <v>1.2051524809647991</v>
      </c>
      <c r="C1283" s="3">
        <v>2.6631555937475643E-2</v>
      </c>
      <c r="D1283" s="3">
        <v>0.78797497468666577</v>
      </c>
      <c r="E12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4" spans="1:5">
      <c r="A1284">
        <v>663879</v>
      </c>
      <c r="B1284" s="3">
        <v>2.8428149533472693</v>
      </c>
      <c r="C1284" s="3">
        <v>9.8395540350919193E-3</v>
      </c>
      <c r="D1284" s="3">
        <v>0.78793099782956955</v>
      </c>
      <c r="E12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5" spans="1:5">
      <c r="A1285">
        <v>6242426</v>
      </c>
      <c r="B1285" s="3">
        <v>2.8066260650487362</v>
      </c>
      <c r="C1285" s="3">
        <v>4.1429945135454609E-2</v>
      </c>
      <c r="D1285" s="3">
        <v>0.78787233120581113</v>
      </c>
      <c r="E12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6" spans="1:5">
      <c r="A1286">
        <v>1918986</v>
      </c>
      <c r="B1286" s="3">
        <v>3.3240239294526632</v>
      </c>
      <c r="C1286" s="3">
        <v>9.541478800744619E-3</v>
      </c>
      <c r="D1286" s="3">
        <v>0.78746872628101416</v>
      </c>
      <c r="E12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7" spans="1:5">
      <c r="A1287">
        <v>6131397</v>
      </c>
      <c r="B1287" s="3">
        <v>4.1605728173115226</v>
      </c>
      <c r="C1287" s="3">
        <v>4.0748344798623937E-2</v>
      </c>
      <c r="D1287" s="3">
        <v>0.78744399640078677</v>
      </c>
      <c r="E12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8" spans="1:5">
      <c r="A1288">
        <v>20329737</v>
      </c>
      <c r="B1288" s="3">
        <v>3.9097339505692101</v>
      </c>
      <c r="C1288" s="3">
        <v>1.4025246697324523E-4</v>
      </c>
      <c r="D1288" s="3">
        <v>0.78730710152171257</v>
      </c>
      <c r="E12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89" spans="1:5">
      <c r="A1289">
        <v>4976428</v>
      </c>
      <c r="B1289" s="3">
        <v>3.6892744602694534</v>
      </c>
      <c r="C1289" s="3">
        <v>2.8070236847892657E-2</v>
      </c>
      <c r="D1289" s="3">
        <v>0.78714564443450896</v>
      </c>
      <c r="E12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0" spans="1:5">
      <c r="A1290">
        <v>12622830</v>
      </c>
      <c r="B1290" s="3">
        <v>4.1479074019544857</v>
      </c>
      <c r="C1290" s="3">
        <v>1.6965879086724697E-2</v>
      </c>
      <c r="D1290" s="3">
        <v>0.78639250790551363</v>
      </c>
      <c r="E12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1" spans="1:5">
      <c r="A1291">
        <v>9509269</v>
      </c>
      <c r="B1291" s="3">
        <v>1.0223474395619845</v>
      </c>
      <c r="C1291" s="3">
        <v>4.3724778827555601E-3</v>
      </c>
      <c r="D1291" s="3">
        <v>0.78638086074095948</v>
      </c>
      <c r="E12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2" spans="1:5">
      <c r="A1292">
        <v>9107715</v>
      </c>
      <c r="B1292" s="3">
        <v>4.3438134645462503</v>
      </c>
      <c r="C1292" s="3">
        <v>4.6538363517237058E-2</v>
      </c>
      <c r="D1292" s="3">
        <v>0.78625705000683233</v>
      </c>
      <c r="E12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3" spans="1:5">
      <c r="A1293">
        <v>1098902</v>
      </c>
      <c r="B1293" s="3">
        <v>2.6764443466600381</v>
      </c>
      <c r="C1293" s="3">
        <v>2.6615060474030186E-2</v>
      </c>
      <c r="D1293" s="3">
        <v>0.78615604608711986</v>
      </c>
      <c r="E12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4" spans="1:5">
      <c r="A1294">
        <v>9432174</v>
      </c>
      <c r="B1294" s="3">
        <v>4.4317310212729719</v>
      </c>
      <c r="C1294" s="3">
        <v>9.9860948630118018E-3</v>
      </c>
      <c r="D1294" s="3">
        <v>0.78614744719551188</v>
      </c>
      <c r="E12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5" spans="1:5">
      <c r="A1295">
        <v>32011239</v>
      </c>
      <c r="B1295" s="3">
        <v>3.2401416211688767</v>
      </c>
      <c r="C1295" s="3">
        <v>3.2407559184153133E-2</v>
      </c>
      <c r="D1295" s="3">
        <v>0.78594751892603754</v>
      </c>
      <c r="E12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6" spans="1:5">
      <c r="A1296">
        <v>4064804</v>
      </c>
      <c r="B1296" s="3">
        <v>2.8603299195749288</v>
      </c>
      <c r="C1296" s="3">
        <v>8.7223477077592437E-3</v>
      </c>
      <c r="D1296" s="3">
        <v>0.78590964271801178</v>
      </c>
      <c r="E12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7" spans="1:5">
      <c r="A1297">
        <v>12300501</v>
      </c>
      <c r="B1297" s="3">
        <v>1.8751662070200865</v>
      </c>
      <c r="C1297" s="3">
        <v>4.9783341281431526E-2</v>
      </c>
      <c r="D1297" s="3">
        <v>0.78569419597411971</v>
      </c>
      <c r="E12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8" spans="1:5">
      <c r="A1298">
        <v>1528912</v>
      </c>
      <c r="B1298" s="3">
        <v>3.0278025298261699</v>
      </c>
      <c r="C1298" s="3">
        <v>4.497282319350434E-2</v>
      </c>
      <c r="D1298" s="3">
        <v>0.78558856872542326</v>
      </c>
      <c r="E12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299" spans="1:5">
      <c r="A1299">
        <v>18876264</v>
      </c>
      <c r="B1299" s="3">
        <v>3.2570131136905851</v>
      </c>
      <c r="C1299" s="3">
        <v>1.8433050616262721E-2</v>
      </c>
      <c r="D1299" s="3">
        <v>0.785544311551576</v>
      </c>
      <c r="E12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0" spans="1:5">
      <c r="A1300">
        <v>29683852</v>
      </c>
      <c r="B1300" s="3">
        <v>1.5970898492242358</v>
      </c>
      <c r="C1300" s="3">
        <v>1.6433100043572613E-2</v>
      </c>
      <c r="D1300" s="3">
        <v>0.78553927959380909</v>
      </c>
      <c r="E13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1" spans="1:5">
      <c r="A1301">
        <v>5309143</v>
      </c>
      <c r="B1301" s="3">
        <v>1.2032535797932757</v>
      </c>
      <c r="C1301" s="3">
        <v>2.0709437613183081E-2</v>
      </c>
      <c r="D1301" s="3">
        <v>0.78550374866032413</v>
      </c>
      <c r="E13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2" spans="1:5">
      <c r="A1302">
        <v>10149453</v>
      </c>
      <c r="B1302" s="3">
        <v>3.4065172398119441</v>
      </c>
      <c r="C1302" s="3">
        <v>1.6588380869508597E-2</v>
      </c>
      <c r="D1302" s="3">
        <v>0.78545885355702971</v>
      </c>
      <c r="E13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3" spans="1:5">
      <c r="A1303">
        <v>3717536</v>
      </c>
      <c r="B1303" s="3">
        <v>2.4976091522586157</v>
      </c>
      <c r="C1303" s="3">
        <v>4.0625393292109763E-2</v>
      </c>
      <c r="D1303" s="3">
        <v>0.78545088434624011</v>
      </c>
      <c r="E13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4" spans="1:5">
      <c r="A1304">
        <v>283604</v>
      </c>
      <c r="B1304" s="3">
        <v>3.9659730335072769</v>
      </c>
      <c r="C1304" s="3">
        <v>3.9279415428759547E-2</v>
      </c>
      <c r="D1304" s="3">
        <v>0.78539436126647988</v>
      </c>
      <c r="E13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5" spans="1:5">
      <c r="A1305">
        <v>12764250</v>
      </c>
      <c r="B1305" s="3">
        <v>2.1778754115220531</v>
      </c>
      <c r="C1305" s="3">
        <v>4.7480568283223709E-2</v>
      </c>
      <c r="D1305" s="3">
        <v>0.78515873792673363</v>
      </c>
      <c r="E13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6" spans="1:5">
      <c r="A1306">
        <v>26164700</v>
      </c>
      <c r="B1306" s="3">
        <v>4.7237656695573635</v>
      </c>
      <c r="C1306" s="3">
        <v>4.1958735822790562E-2</v>
      </c>
      <c r="D1306" s="3">
        <v>0.78513043096770696</v>
      </c>
      <c r="E13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7" spans="1:5">
      <c r="A1307">
        <v>30002976</v>
      </c>
      <c r="B1307" s="3">
        <v>2.2926059071394405</v>
      </c>
      <c r="C1307" s="3">
        <v>4.6767213556094478E-2</v>
      </c>
      <c r="D1307" s="3">
        <v>0.78496144397162548</v>
      </c>
      <c r="E13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8" spans="1:5">
      <c r="A1308">
        <v>23708028</v>
      </c>
      <c r="B1308" s="3">
        <v>3.1139114178443661</v>
      </c>
      <c r="C1308" s="3">
        <v>3.5309039281830275E-2</v>
      </c>
      <c r="D1308" s="3">
        <v>0.78482223634697135</v>
      </c>
      <c r="E13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09" spans="1:5">
      <c r="A1309">
        <v>22047286</v>
      </c>
      <c r="B1309" s="3">
        <v>1.9390294047170848</v>
      </c>
      <c r="C1309" s="3">
        <v>8.7862612598990086E-3</v>
      </c>
      <c r="D1309" s="3">
        <v>0.7844699256204154</v>
      </c>
      <c r="E13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0" spans="1:5">
      <c r="A1310">
        <v>1314834</v>
      </c>
      <c r="B1310" s="3">
        <v>4.6723081214924136</v>
      </c>
      <c r="C1310" s="3">
        <v>1.5742690268276294E-2</v>
      </c>
      <c r="D1310" s="3">
        <v>0.7843012001093036</v>
      </c>
      <c r="E13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1" spans="1:5">
      <c r="A1311">
        <v>18146661</v>
      </c>
      <c r="B1311" s="3">
        <v>4.9954429762258528</v>
      </c>
      <c r="C1311" s="3">
        <v>3.2684782220138063E-2</v>
      </c>
      <c r="D1311" s="3">
        <v>0.7842246117087136</v>
      </c>
      <c r="E13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2" spans="1:5">
      <c r="A1312">
        <v>20449160</v>
      </c>
      <c r="B1312" s="3">
        <v>4.1764551594088042</v>
      </c>
      <c r="C1312" s="3">
        <v>8.9467231171500242E-3</v>
      </c>
      <c r="D1312" s="3">
        <v>0.78422107653511786</v>
      </c>
      <c r="E13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3" spans="1:5">
      <c r="A1313">
        <v>7659871</v>
      </c>
      <c r="B1313" s="3">
        <v>3.7039989474295463</v>
      </c>
      <c r="C1313" s="3">
        <v>3.8536758898076132E-2</v>
      </c>
      <c r="D1313" s="3">
        <v>0.78384832524058867</v>
      </c>
      <c r="E13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4" spans="1:5">
      <c r="A1314">
        <v>9053452</v>
      </c>
      <c r="B1314" s="3">
        <v>4.1348286810646808</v>
      </c>
      <c r="C1314" s="3">
        <v>1.7215592626459005E-2</v>
      </c>
      <c r="D1314" s="3">
        <v>0.78362666337439268</v>
      </c>
      <c r="E13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5" spans="1:5">
      <c r="A1315">
        <v>2075509</v>
      </c>
      <c r="B1315" s="3">
        <v>4.9904920462521964</v>
      </c>
      <c r="C1315" s="3">
        <v>4.5741594381814743E-2</v>
      </c>
      <c r="D1315" s="3">
        <v>0.78306828751750523</v>
      </c>
      <c r="E13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6" spans="1:5">
      <c r="A1316">
        <v>7645338</v>
      </c>
      <c r="B1316" s="3">
        <v>2.3415324567395288</v>
      </c>
      <c r="C1316" s="3">
        <v>3.9976602603335271E-2</v>
      </c>
      <c r="D1316" s="3">
        <v>0.78304745333552161</v>
      </c>
      <c r="E13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7" spans="1:5">
      <c r="A1317">
        <v>6414916</v>
      </c>
      <c r="B1317" s="3">
        <v>4.1130162896129372</v>
      </c>
      <c r="C1317" s="3">
        <v>1.263001344641519E-2</v>
      </c>
      <c r="D1317" s="3">
        <v>0.782788768752813</v>
      </c>
      <c r="E13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8" spans="1:5">
      <c r="A1318">
        <v>10001478</v>
      </c>
      <c r="B1318" s="3">
        <v>3.4157655272154899</v>
      </c>
      <c r="C1318" s="3">
        <v>6.3259280833381564E-3</v>
      </c>
      <c r="D1318" s="3">
        <v>0.78277405668191469</v>
      </c>
      <c r="E13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19" spans="1:5">
      <c r="A1319">
        <v>5654072</v>
      </c>
      <c r="B1319" s="3">
        <v>3.5654983263656783</v>
      </c>
      <c r="C1319" s="3">
        <v>4.3385994491860038E-3</v>
      </c>
      <c r="D1319" s="3">
        <v>0.78265275794950262</v>
      </c>
      <c r="E13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0" spans="1:5">
      <c r="A1320">
        <v>7365834</v>
      </c>
      <c r="B1320" s="3">
        <v>3.8724855746918707</v>
      </c>
      <c r="C1320" s="3">
        <v>2.195465661779469E-2</v>
      </c>
      <c r="D1320" s="3">
        <v>0.78261656765667986</v>
      </c>
      <c r="E13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1" spans="1:5">
      <c r="A1321">
        <v>45384</v>
      </c>
      <c r="B1321" s="3">
        <v>2.4121857428234659</v>
      </c>
      <c r="C1321" s="3">
        <v>3.4595850279273148E-5</v>
      </c>
      <c r="D1321" s="3">
        <v>0.7825569293873007</v>
      </c>
      <c r="E13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2" spans="1:5">
      <c r="A1322">
        <v>23713669</v>
      </c>
      <c r="B1322" s="3">
        <v>1.5799045701857679</v>
      </c>
      <c r="C1322" s="3">
        <v>4.8213410014919737E-2</v>
      </c>
      <c r="D1322" s="3">
        <v>0.78237244515857485</v>
      </c>
      <c r="E13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3" spans="1:5">
      <c r="A1323">
        <v>5605755</v>
      </c>
      <c r="B1323" s="3">
        <v>3.6705929369330277</v>
      </c>
      <c r="C1323" s="3">
        <v>4.6630857963656E-2</v>
      </c>
      <c r="D1323" s="3">
        <v>0.78233836144829405</v>
      </c>
      <c r="E13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4" spans="1:5">
      <c r="A1324">
        <v>19569282</v>
      </c>
      <c r="B1324" s="3">
        <v>2.7928217506550972</v>
      </c>
      <c r="C1324" s="3">
        <v>1.3494387560618338E-2</v>
      </c>
      <c r="D1324" s="3">
        <v>0.78228271113460235</v>
      </c>
      <c r="E13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5" spans="1:5">
      <c r="A1325">
        <v>2787824</v>
      </c>
      <c r="B1325" s="3">
        <v>4.2032027029419954</v>
      </c>
      <c r="C1325" s="3">
        <v>2.6786024995724911E-2</v>
      </c>
      <c r="D1325" s="3">
        <v>0.78210946497529898</v>
      </c>
      <c r="E13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6" spans="1:5">
      <c r="A1326">
        <v>3604585</v>
      </c>
      <c r="B1326" s="3">
        <v>3.1953355564934003</v>
      </c>
      <c r="C1326" s="3">
        <v>4.680624165959732E-2</v>
      </c>
      <c r="D1326" s="3">
        <v>0.78205830838712709</v>
      </c>
      <c r="E13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7" spans="1:5">
      <c r="A1327">
        <v>17781037</v>
      </c>
      <c r="B1327" s="3">
        <v>1.8801242677869334</v>
      </c>
      <c r="C1327" s="3">
        <v>3.8787105087912041E-2</v>
      </c>
      <c r="D1327" s="3">
        <v>0.78205642255969132</v>
      </c>
      <c r="E13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8" spans="1:5">
      <c r="A1328">
        <v>4970027</v>
      </c>
      <c r="B1328" s="3">
        <v>2.8984173996220592</v>
      </c>
      <c r="C1328" s="3">
        <v>8.0124026164129069E-3</v>
      </c>
      <c r="D1328" s="3">
        <v>0.78161273135730369</v>
      </c>
      <c r="E13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29" spans="1:5">
      <c r="A1329">
        <v>4344588</v>
      </c>
      <c r="B1329" s="3">
        <v>4.6347125802280251</v>
      </c>
      <c r="C1329" s="3">
        <v>4.4167058211527117E-2</v>
      </c>
      <c r="D1329" s="3">
        <v>0.78158808490237086</v>
      </c>
      <c r="E13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0" spans="1:5">
      <c r="A1330">
        <v>9744172</v>
      </c>
      <c r="B1330" s="3">
        <v>1.4934951919243669</v>
      </c>
      <c r="C1330" s="3">
        <v>8.625901926040359E-3</v>
      </c>
      <c r="D1330" s="3">
        <v>0.78126402070937917</v>
      </c>
      <c r="E13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1" spans="1:5">
      <c r="A1331">
        <v>159011</v>
      </c>
      <c r="B1331" s="3">
        <v>4.1073166635562206</v>
      </c>
      <c r="C1331" s="3">
        <v>3.646834280051741E-2</v>
      </c>
      <c r="D1331" s="3">
        <v>0.78117399419153766</v>
      </c>
      <c r="E13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2" spans="1:5">
      <c r="A1332">
        <v>3116461</v>
      </c>
      <c r="B1332" s="3">
        <v>4.9846684340795777</v>
      </c>
      <c r="C1332" s="3">
        <v>3.60473742490253E-2</v>
      </c>
      <c r="D1332" s="3">
        <v>0.78092247225223621</v>
      </c>
      <c r="E13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3" spans="1:5">
      <c r="A1333">
        <v>4113132</v>
      </c>
      <c r="B1333" s="3">
        <v>4.6946601182005967</v>
      </c>
      <c r="C1333" s="3">
        <v>4.5825579825943846E-2</v>
      </c>
      <c r="D1333" s="3">
        <v>0.78088301495446444</v>
      </c>
      <c r="E13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4" spans="1:5">
      <c r="A1334">
        <v>7181834</v>
      </c>
      <c r="B1334" s="3">
        <v>2.9380538327704704</v>
      </c>
      <c r="C1334" s="3">
        <v>1.8867979125017972E-2</v>
      </c>
      <c r="D1334" s="3">
        <v>0.7807253016343374</v>
      </c>
      <c r="E13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5" spans="1:5">
      <c r="A1335">
        <v>7256646</v>
      </c>
      <c r="B1335" s="3">
        <v>3.324791566824469</v>
      </c>
      <c r="C1335" s="3">
        <v>1.2791413043294354E-2</v>
      </c>
      <c r="D1335" s="3">
        <v>0.78052465875050947</v>
      </c>
      <c r="E13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6" spans="1:5">
      <c r="A1336">
        <v>2597159</v>
      </c>
      <c r="B1336" s="3">
        <v>4.6196263749668542</v>
      </c>
      <c r="C1336" s="3">
        <v>4.6523676043066356E-2</v>
      </c>
      <c r="D1336" s="3">
        <v>0.78051360613940846</v>
      </c>
      <c r="E13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7" spans="1:5">
      <c r="A1337">
        <v>2766755</v>
      </c>
      <c r="B1337" s="3">
        <v>1.9135869908433056</v>
      </c>
      <c r="C1337" s="3">
        <v>2.282680364940274E-2</v>
      </c>
      <c r="D1337" s="3">
        <v>0.78040781329925424</v>
      </c>
      <c r="E13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8" spans="1:5">
      <c r="A1338">
        <v>23189353</v>
      </c>
      <c r="B1338" s="3">
        <v>2.1907532409308903</v>
      </c>
      <c r="C1338" s="3">
        <v>3.0598980021363797E-3</v>
      </c>
      <c r="D1338" s="3">
        <v>0.77997677469911497</v>
      </c>
      <c r="E13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39" spans="1:5">
      <c r="A1339">
        <v>22557949</v>
      </c>
      <c r="B1339" s="3">
        <v>3.027071301896342</v>
      </c>
      <c r="C1339" s="3">
        <v>3.0931727747622963E-2</v>
      </c>
      <c r="D1339" s="3">
        <v>0.77994611416858484</v>
      </c>
      <c r="E13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0" spans="1:5">
      <c r="A1340">
        <v>22503794</v>
      </c>
      <c r="B1340" s="3">
        <v>3.5054667443368066</v>
      </c>
      <c r="C1340" s="3">
        <v>1.6056678777799278E-2</v>
      </c>
      <c r="D1340" s="3">
        <v>0.77968152659319223</v>
      </c>
      <c r="E13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1" spans="1:5">
      <c r="A1341">
        <v>35149173</v>
      </c>
      <c r="B1341" s="3">
        <v>2.653843916212832</v>
      </c>
      <c r="C1341" s="3">
        <v>4.3129329072589151E-2</v>
      </c>
      <c r="D1341" s="3">
        <v>0.77966865893449666</v>
      </c>
      <c r="E13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2" spans="1:5">
      <c r="A1342">
        <v>815977</v>
      </c>
      <c r="B1342" s="3">
        <v>2.3634906671309746</v>
      </c>
      <c r="C1342" s="3">
        <v>4.1723846521506472E-2</v>
      </c>
      <c r="D1342" s="3">
        <v>0.77953861724296825</v>
      </c>
      <c r="E13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3" spans="1:5">
      <c r="A1343">
        <v>4712698</v>
      </c>
      <c r="B1343" s="3">
        <v>2.6874032604693117</v>
      </c>
      <c r="C1343" s="3">
        <v>1.997925970951353E-3</v>
      </c>
      <c r="D1343" s="3">
        <v>0.77951278009370351</v>
      </c>
      <c r="E13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4" spans="1:5">
      <c r="A1344">
        <v>4463092</v>
      </c>
      <c r="B1344" s="3">
        <v>3.4702109325738451</v>
      </c>
      <c r="C1344" s="3">
        <v>3.9944306716743705E-2</v>
      </c>
      <c r="D1344" s="3">
        <v>0.77885052358786522</v>
      </c>
      <c r="E13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5" spans="1:5">
      <c r="A1345">
        <v>10526877</v>
      </c>
      <c r="B1345" s="3">
        <v>3.6019180268694422</v>
      </c>
      <c r="C1345" s="3">
        <v>7.8367289261831626E-3</v>
      </c>
      <c r="D1345" s="3">
        <v>0.77837559925969402</v>
      </c>
      <c r="E13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6" spans="1:5">
      <c r="A1346">
        <v>26388856</v>
      </c>
      <c r="B1346" s="3">
        <v>2.3890978295752081</v>
      </c>
      <c r="C1346" s="3">
        <v>2.1130600264163874E-2</v>
      </c>
      <c r="D1346" s="3">
        <v>0.77807386438261417</v>
      </c>
      <c r="E13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7" spans="1:5">
      <c r="A1347">
        <v>32924122</v>
      </c>
      <c r="B1347" s="3">
        <v>2.3777988930396874</v>
      </c>
      <c r="C1347" s="3">
        <v>3.2293704181493264E-2</v>
      </c>
      <c r="D1347" s="3">
        <v>0.7779639624882424</v>
      </c>
      <c r="E13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8" spans="1:5">
      <c r="A1348">
        <v>523218</v>
      </c>
      <c r="B1348" s="3">
        <v>2.3206598814992825</v>
      </c>
      <c r="C1348" s="3">
        <v>4.1510727407111536E-2</v>
      </c>
      <c r="D1348" s="3">
        <v>0.77774631559811325</v>
      </c>
      <c r="E13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49" spans="1:5">
      <c r="A1349">
        <v>3033622</v>
      </c>
      <c r="B1349" s="3">
        <v>2.8753621081589196</v>
      </c>
      <c r="C1349" s="3">
        <v>4.7503294112565188E-2</v>
      </c>
      <c r="D1349" s="3">
        <v>0.77773552573124516</v>
      </c>
      <c r="E13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0" spans="1:5">
      <c r="A1350">
        <v>68428</v>
      </c>
      <c r="B1350" s="3">
        <v>3.280357195827273</v>
      </c>
      <c r="C1350" s="3">
        <v>5.3084690100928429E-3</v>
      </c>
      <c r="D1350" s="3">
        <v>0.77744979668557879</v>
      </c>
      <c r="E13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1" spans="1:5">
      <c r="A1351">
        <v>16826094</v>
      </c>
      <c r="B1351" s="3">
        <v>2.7494429236946654</v>
      </c>
      <c r="C1351" s="3">
        <v>2.8179696519966491E-2</v>
      </c>
      <c r="D1351" s="3">
        <v>0.77711263754870008</v>
      </c>
      <c r="E13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2" spans="1:5">
      <c r="A1352">
        <v>110958</v>
      </c>
      <c r="B1352" s="3">
        <v>4.7516443800577992</v>
      </c>
      <c r="C1352" s="3">
        <v>3.0292303097412491E-3</v>
      </c>
      <c r="D1352" s="3">
        <v>0.77708357102186709</v>
      </c>
      <c r="E13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3" spans="1:5">
      <c r="A1353">
        <v>10302140</v>
      </c>
      <c r="B1353" s="3">
        <v>1.1130572146863056</v>
      </c>
      <c r="C1353" s="3">
        <v>1.9078614052805445E-2</v>
      </c>
      <c r="D1353" s="3">
        <v>0.77699090693348827</v>
      </c>
      <c r="E13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4" spans="1:5">
      <c r="A1354">
        <v>12358955</v>
      </c>
      <c r="B1354" s="3">
        <v>3.1359810688571166</v>
      </c>
      <c r="C1354" s="3">
        <v>3.4452345913246023E-2</v>
      </c>
      <c r="D1354" s="3">
        <v>0.77695783069704738</v>
      </c>
      <c r="E13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5" spans="1:5">
      <c r="A1355">
        <v>11183488</v>
      </c>
      <c r="B1355" s="3">
        <v>3.4613997387161133</v>
      </c>
      <c r="C1355" s="3">
        <v>4.3605437177375722E-2</v>
      </c>
      <c r="D1355" s="3">
        <v>0.77689954182612286</v>
      </c>
      <c r="E13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6" spans="1:5">
      <c r="A1356">
        <v>5186189</v>
      </c>
      <c r="B1356" s="3">
        <v>3.9271523856405315</v>
      </c>
      <c r="C1356" s="3">
        <v>3.8549653280110954E-3</v>
      </c>
      <c r="D1356" s="3">
        <v>0.77680735133386392</v>
      </c>
      <c r="E13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7" spans="1:5">
      <c r="A1357">
        <v>25237492</v>
      </c>
      <c r="B1357" s="3">
        <v>1.5504468294049762</v>
      </c>
      <c r="C1357" s="3">
        <v>1.7368567364550769E-2</v>
      </c>
      <c r="D1357" s="3">
        <v>0.77663867203526715</v>
      </c>
      <c r="E13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8" spans="1:5">
      <c r="A1358">
        <v>3579337</v>
      </c>
      <c r="B1358" s="3">
        <v>3.5198281023162097</v>
      </c>
      <c r="C1358" s="3">
        <v>4.4268386953582289E-2</v>
      </c>
      <c r="D1358" s="3">
        <v>0.77660145712970807</v>
      </c>
      <c r="E13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59" spans="1:5">
      <c r="A1359">
        <v>31108509</v>
      </c>
      <c r="B1359" s="3">
        <v>4.4739239476889221</v>
      </c>
      <c r="C1359" s="3">
        <v>4.8152529639430092E-2</v>
      </c>
      <c r="D1359" s="3">
        <v>0.77651050441042846</v>
      </c>
      <c r="E13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0" spans="1:5">
      <c r="A1360">
        <v>12718658</v>
      </c>
      <c r="B1360" s="3">
        <v>2.3595420522223431</v>
      </c>
      <c r="C1360" s="3">
        <v>7.5613704935410591E-3</v>
      </c>
      <c r="D1360" s="3">
        <v>0.77648398884976999</v>
      </c>
      <c r="E13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1" spans="1:5">
      <c r="A1361">
        <v>320450</v>
      </c>
      <c r="B1361" s="3">
        <v>1.0103897677524669</v>
      </c>
      <c r="C1361" s="3">
        <v>2.7323965757184515E-2</v>
      </c>
      <c r="D1361" s="3">
        <v>0.77634249075709871</v>
      </c>
      <c r="E13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2" spans="1:5">
      <c r="A1362">
        <v>2110601</v>
      </c>
      <c r="B1362" s="3">
        <v>2.4657658682941554</v>
      </c>
      <c r="C1362" s="3">
        <v>1.8039005050863706E-2</v>
      </c>
      <c r="D1362" s="3">
        <v>0.77618245396946461</v>
      </c>
      <c r="E13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3" spans="1:5">
      <c r="A1363">
        <v>31629890</v>
      </c>
      <c r="B1363" s="3">
        <v>1.2891386462167231</v>
      </c>
      <c r="C1363" s="3">
        <v>4.6249428547044585E-2</v>
      </c>
      <c r="D1363" s="3">
        <v>0.77604356425877485</v>
      </c>
      <c r="E13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4" spans="1:5">
      <c r="A1364">
        <v>4348003</v>
      </c>
      <c r="B1364" s="3">
        <v>1.8054789230922488</v>
      </c>
      <c r="C1364" s="3">
        <v>4.519158810099029E-2</v>
      </c>
      <c r="D1364" s="3">
        <v>0.77565983728690102</v>
      </c>
      <c r="E13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5" spans="1:5">
      <c r="A1365">
        <v>2423107</v>
      </c>
      <c r="B1365" s="3">
        <v>1.348522720082542</v>
      </c>
      <c r="C1365" s="3">
        <v>2.7910901538092971E-2</v>
      </c>
      <c r="D1365" s="3">
        <v>0.77547416662583668</v>
      </c>
      <c r="E13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6" spans="1:5">
      <c r="A1366">
        <v>4498389</v>
      </c>
      <c r="B1366" s="3">
        <v>1.7988717963339238</v>
      </c>
      <c r="C1366" s="3">
        <v>1.0933694826304586E-2</v>
      </c>
      <c r="D1366" s="3">
        <v>0.77457940996889474</v>
      </c>
      <c r="E13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7" spans="1:5">
      <c r="A1367">
        <v>8533891</v>
      </c>
      <c r="B1367" s="3">
        <v>2.491034074125857</v>
      </c>
      <c r="C1367" s="3">
        <v>4.92935184836426E-2</v>
      </c>
      <c r="D1367" s="3">
        <v>0.77409435171469243</v>
      </c>
      <c r="E13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8" spans="1:5">
      <c r="A1368">
        <v>2333304</v>
      </c>
      <c r="B1368" s="3">
        <v>3.2045345874391353</v>
      </c>
      <c r="C1368" s="3">
        <v>1.9950251213169897E-2</v>
      </c>
      <c r="D1368" s="3">
        <v>0.77384307171236999</v>
      </c>
      <c r="E13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69" spans="1:5">
      <c r="A1369">
        <v>3034421</v>
      </c>
      <c r="B1369" s="3">
        <v>2.4947031158371282</v>
      </c>
      <c r="C1369" s="3">
        <v>4.5269163069670347E-2</v>
      </c>
      <c r="D1369" s="3">
        <v>0.77381612868381477</v>
      </c>
      <c r="E13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0" spans="1:5">
      <c r="A1370">
        <v>10768668</v>
      </c>
      <c r="B1370" s="3">
        <v>2.4366623856966849</v>
      </c>
      <c r="C1370" s="3">
        <v>2.317030807991572E-2</v>
      </c>
      <c r="D1370" s="3">
        <v>0.7737842651581861</v>
      </c>
      <c r="E13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1" spans="1:5">
      <c r="A1371">
        <v>2316247</v>
      </c>
      <c r="B1371" s="3">
        <v>4.9133965021643089</v>
      </c>
      <c r="C1371" s="3">
        <v>1.1253694311449397E-2</v>
      </c>
      <c r="D1371" s="3">
        <v>0.77360524353993865</v>
      </c>
      <c r="E13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2" spans="1:5">
      <c r="A1372">
        <v>173997</v>
      </c>
      <c r="B1372" s="3">
        <v>2.2134329321488444</v>
      </c>
      <c r="C1372" s="3">
        <v>7.3650811737176365E-3</v>
      </c>
      <c r="D1372" s="3">
        <v>0.7733574069877639</v>
      </c>
      <c r="E13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3" spans="1:5">
      <c r="A1373">
        <v>17289499</v>
      </c>
      <c r="B1373" s="3">
        <v>3.1704541983299599</v>
      </c>
      <c r="C1373" s="3">
        <v>7.9893091915876353E-4</v>
      </c>
      <c r="D1373" s="3">
        <v>0.77229325729992604</v>
      </c>
      <c r="E13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4" spans="1:5">
      <c r="A1374">
        <v>13225047</v>
      </c>
      <c r="B1374" s="3">
        <v>3.8942140999635102</v>
      </c>
      <c r="C1374" s="3">
        <v>4.5305343006656069E-2</v>
      </c>
      <c r="D1374" s="3">
        <v>0.77209612518292303</v>
      </c>
      <c r="E13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5" spans="1:5">
      <c r="A1375">
        <v>1906804</v>
      </c>
      <c r="B1375" s="3">
        <v>3.728653644086092</v>
      </c>
      <c r="C1375" s="3">
        <v>9.9718577332018332E-3</v>
      </c>
      <c r="D1375" s="3">
        <v>0.77202025705183708</v>
      </c>
      <c r="E13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6" spans="1:5">
      <c r="A1376">
        <v>14320459</v>
      </c>
      <c r="B1376" s="3">
        <v>2.5577105231878789</v>
      </c>
      <c r="C1376" s="3">
        <v>1.6583381555344202E-2</v>
      </c>
      <c r="D1376" s="3">
        <v>0.77195695903140549</v>
      </c>
      <c r="E13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7" spans="1:5">
      <c r="A1377">
        <v>1509863</v>
      </c>
      <c r="B1377" s="3">
        <v>1.513909497479708</v>
      </c>
      <c r="C1377" s="3">
        <v>3.6928614722276695E-2</v>
      </c>
      <c r="D1377" s="3">
        <v>0.77195613166871213</v>
      </c>
      <c r="E13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8" spans="1:5">
      <c r="A1378">
        <v>29408349</v>
      </c>
      <c r="B1378" s="3">
        <v>3.5209155926701916</v>
      </c>
      <c r="C1378" s="3">
        <v>4.2993524179950088E-2</v>
      </c>
      <c r="D1378" s="3">
        <v>0.77175744167637483</v>
      </c>
      <c r="E13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79" spans="1:5">
      <c r="A1379">
        <v>24844547</v>
      </c>
      <c r="B1379" s="3">
        <v>1.7133497288945363</v>
      </c>
      <c r="C1379" s="3">
        <v>3.2045663438153099E-2</v>
      </c>
      <c r="D1379" s="3">
        <v>0.77171095114872112</v>
      </c>
      <c r="E13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0" spans="1:5">
      <c r="A1380">
        <v>5160726</v>
      </c>
      <c r="B1380" s="3">
        <v>1.674115910231416</v>
      </c>
      <c r="C1380" s="3">
        <v>9.9931274821342571E-3</v>
      </c>
      <c r="D1380" s="3">
        <v>0.7716907560773909</v>
      </c>
      <c r="E13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1" spans="1:5">
      <c r="A1381">
        <v>2374190</v>
      </c>
      <c r="B1381" s="3">
        <v>2.1313851690365091</v>
      </c>
      <c r="C1381" s="3">
        <v>7.0346867529638649E-3</v>
      </c>
      <c r="D1381" s="3">
        <v>0.77146501002179191</v>
      </c>
      <c r="E13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2" spans="1:5">
      <c r="A1382">
        <v>10014644</v>
      </c>
      <c r="B1382" s="3">
        <v>3.713465668438154</v>
      </c>
      <c r="C1382" s="3">
        <v>1.2191104383504042E-2</v>
      </c>
      <c r="D1382" s="3">
        <v>0.77139587225178707</v>
      </c>
      <c r="E13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3" spans="1:5">
      <c r="A1383">
        <v>2397437</v>
      </c>
      <c r="B1383" s="3">
        <v>2.7982468060876498</v>
      </c>
      <c r="C1383" s="3">
        <v>3.7956128367973491E-2</v>
      </c>
      <c r="D1383" s="3">
        <v>0.77124827064929735</v>
      </c>
      <c r="E13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4" spans="1:5">
      <c r="A1384">
        <v>10643341</v>
      </c>
      <c r="B1384" s="3">
        <v>3.9862194001099955</v>
      </c>
      <c r="C1384" s="3">
        <v>2.474412050276107E-2</v>
      </c>
      <c r="D1384" s="3">
        <v>0.77115882314284345</v>
      </c>
      <c r="E13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5" spans="1:5">
      <c r="A1385">
        <v>11308483</v>
      </c>
      <c r="B1385" s="3">
        <v>2.7024893429801411</v>
      </c>
      <c r="C1385" s="3">
        <v>3.137867580496214E-2</v>
      </c>
      <c r="D1385" s="3">
        <v>0.77105422740910523</v>
      </c>
      <c r="E13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6" spans="1:5">
      <c r="A1386">
        <v>6150328</v>
      </c>
      <c r="B1386" s="3">
        <v>3.8620869015128596</v>
      </c>
      <c r="C1386" s="3">
        <v>8.6532488702826538E-3</v>
      </c>
      <c r="D1386" s="3">
        <v>0.77018196443238773</v>
      </c>
      <c r="E13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7" spans="1:5">
      <c r="A1387">
        <v>23671946</v>
      </c>
      <c r="B1387" s="3">
        <v>3.5822371256839598</v>
      </c>
      <c r="C1387" s="3">
        <v>4.7432080786594721E-2</v>
      </c>
      <c r="D1387" s="3">
        <v>0.77005900728910748</v>
      </c>
      <c r="E13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8" spans="1:5">
      <c r="A1388">
        <v>35388074</v>
      </c>
      <c r="B1388" s="3">
        <v>1.6386295772075896</v>
      </c>
      <c r="C1388" s="3">
        <v>4.1701764812686913E-2</v>
      </c>
      <c r="D1388" s="3">
        <v>0.76994647379719583</v>
      </c>
      <c r="E13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89" spans="1:5">
      <c r="A1389">
        <v>4112404</v>
      </c>
      <c r="B1389" s="3">
        <v>3.7076508286524561</v>
      </c>
      <c r="C1389" s="3">
        <v>6.6714067022402403E-3</v>
      </c>
      <c r="D1389" s="3">
        <v>0.7696072867972763</v>
      </c>
      <c r="E13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0" spans="1:5">
      <c r="A1390">
        <v>364351</v>
      </c>
      <c r="B1390" s="3">
        <v>4.4324143721926168</v>
      </c>
      <c r="C1390" s="3">
        <v>1.4631673825533615E-2</v>
      </c>
      <c r="D1390" s="3">
        <v>0.76947339000953552</v>
      </c>
      <c r="E13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1" spans="1:5">
      <c r="A1391">
        <v>6445684</v>
      </c>
      <c r="B1391" s="3">
        <v>3.3993304350185283</v>
      </c>
      <c r="C1391" s="3">
        <v>1.4136919191416665E-2</v>
      </c>
      <c r="D1391" s="3">
        <v>0.76872771709176169</v>
      </c>
      <c r="E13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2" spans="1:5">
      <c r="A1392">
        <v>3158364</v>
      </c>
      <c r="B1392" s="3">
        <v>4.7753546636986677</v>
      </c>
      <c r="C1392" s="3">
        <v>3.6032449588999926E-3</v>
      </c>
      <c r="D1392" s="3">
        <v>0.76872014686392265</v>
      </c>
      <c r="E13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3" spans="1:5">
      <c r="A1393">
        <v>25015010</v>
      </c>
      <c r="B1393" s="3">
        <v>1.3572741984015355</v>
      </c>
      <c r="C1393" s="3">
        <v>4.6380611344764247E-2</v>
      </c>
      <c r="D1393" s="3">
        <v>0.76855203500227487</v>
      </c>
      <c r="E13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4" spans="1:5">
      <c r="A1394">
        <v>3578009</v>
      </c>
      <c r="B1394" s="3">
        <v>1.3957740963149594</v>
      </c>
      <c r="C1394" s="3">
        <v>3.7310478291091229E-2</v>
      </c>
      <c r="D1394" s="3">
        <v>0.76830871341293849</v>
      </c>
      <c r="E13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5" spans="1:5">
      <c r="A1395">
        <v>2635819</v>
      </c>
      <c r="B1395" s="3">
        <v>3.9467963436604103</v>
      </c>
      <c r="C1395" s="3">
        <v>4.1954953805519217E-2</v>
      </c>
      <c r="D1395" s="3">
        <v>0.76827651955531984</v>
      </c>
      <c r="E13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6" spans="1:5">
      <c r="A1396">
        <v>11570627</v>
      </c>
      <c r="B1396" s="3">
        <v>2.8461745665245983</v>
      </c>
      <c r="C1396" s="3">
        <v>2.998361136164239E-2</v>
      </c>
      <c r="D1396" s="3">
        <v>0.76812483983870505</v>
      </c>
      <c r="E13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7" spans="1:5">
      <c r="A1397">
        <v>3813161</v>
      </c>
      <c r="B1397" s="3">
        <v>1.6405213406788577</v>
      </c>
      <c r="C1397" s="3">
        <v>2.611879833038297E-2</v>
      </c>
      <c r="D1397" s="3">
        <v>0.76788239404724301</v>
      </c>
      <c r="E13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8" spans="1:5">
      <c r="A1398">
        <v>20431437</v>
      </c>
      <c r="B1398" s="3">
        <v>3.4123850080044233</v>
      </c>
      <c r="C1398" s="3">
        <v>3.8629587502315078E-2</v>
      </c>
      <c r="D1398" s="3">
        <v>0.76782832694826542</v>
      </c>
      <c r="E13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399" spans="1:5">
      <c r="A1399">
        <v>2665225</v>
      </c>
      <c r="B1399" s="3">
        <v>1.0288626958484213</v>
      </c>
      <c r="C1399" s="3">
        <v>4.4166790811643222E-2</v>
      </c>
      <c r="D1399" s="3">
        <v>0.76776833635380937</v>
      </c>
      <c r="E13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0" spans="1:5">
      <c r="A1400">
        <v>32991339</v>
      </c>
      <c r="B1400" s="3">
        <v>3.4583497720609668</v>
      </c>
      <c r="C1400" s="3">
        <v>3.5721344046712192E-2</v>
      </c>
      <c r="D1400" s="3">
        <v>0.7676371148261949</v>
      </c>
      <c r="E14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1" spans="1:5">
      <c r="A1401">
        <v>21064917</v>
      </c>
      <c r="B1401" s="3">
        <v>4.2234792034898465</v>
      </c>
      <c r="C1401" s="3">
        <v>2.2532857348205482E-2</v>
      </c>
      <c r="D1401" s="3">
        <v>0.76738954845910279</v>
      </c>
      <c r="E14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2" spans="1:5">
      <c r="A1402">
        <v>1556814</v>
      </c>
      <c r="B1402" s="3">
        <v>1.4956116160213377</v>
      </c>
      <c r="C1402" s="3">
        <v>2.0110139434885376E-3</v>
      </c>
      <c r="D1402" s="3">
        <v>0.76735814926510559</v>
      </c>
      <c r="E14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3" spans="1:5">
      <c r="A1403">
        <v>27077862</v>
      </c>
      <c r="B1403" s="3">
        <v>2.0165978949446974</v>
      </c>
      <c r="C1403" s="3">
        <v>2.1485427130255925E-2</v>
      </c>
      <c r="D1403" s="3">
        <v>0.76734637228994518</v>
      </c>
      <c r="E14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4" spans="1:5">
      <c r="A1404">
        <v>255583</v>
      </c>
      <c r="B1404" s="3">
        <v>2.3755655456112597</v>
      </c>
      <c r="C1404" s="3">
        <v>4.426953994659167E-2</v>
      </c>
      <c r="D1404" s="3">
        <v>0.76608365340846241</v>
      </c>
      <c r="E14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5" spans="1:5">
      <c r="A1405">
        <v>5855080</v>
      </c>
      <c r="B1405" s="3">
        <v>4.2428923758835317</v>
      </c>
      <c r="C1405" s="3">
        <v>4.340075966201859E-2</v>
      </c>
      <c r="D1405" s="3">
        <v>0.76576954177476519</v>
      </c>
      <c r="E14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6" spans="1:5">
      <c r="A1406">
        <v>22904933</v>
      </c>
      <c r="B1406" s="3">
        <v>2.8391062480650104</v>
      </c>
      <c r="C1406" s="3">
        <v>3.6163920601607947E-3</v>
      </c>
      <c r="D1406" s="3">
        <v>0.7656946960347516</v>
      </c>
      <c r="E14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7" spans="1:5">
      <c r="A1407">
        <v>8180517</v>
      </c>
      <c r="B1407" s="3">
        <v>1.1769680467682804</v>
      </c>
      <c r="C1407" s="3">
        <v>4.8899639264785646E-2</v>
      </c>
      <c r="D1407" s="3">
        <v>0.76487820246631211</v>
      </c>
      <c r="E14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8" spans="1:5">
      <c r="A1408">
        <v>24253453</v>
      </c>
      <c r="B1408" s="3">
        <v>4.8147325343409078</v>
      </c>
      <c r="C1408" s="3">
        <v>4.0514545985479954E-2</v>
      </c>
      <c r="D1408" s="3">
        <v>0.76462671594869336</v>
      </c>
      <c r="E14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09" spans="1:5">
      <c r="A1409">
        <v>2274845</v>
      </c>
      <c r="B1409" s="3">
        <v>4.4664616559241104</v>
      </c>
      <c r="C1409" s="3">
        <v>1.4197397553394676E-2</v>
      </c>
      <c r="D1409" s="3">
        <v>0.76408104191952064</v>
      </c>
      <c r="E14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0" spans="1:5">
      <c r="A1410">
        <v>14380456</v>
      </c>
      <c r="B1410" s="3">
        <v>4.6478018333543822</v>
      </c>
      <c r="C1410" s="3">
        <v>2.734760666831426E-4</v>
      </c>
      <c r="D1410" s="3">
        <v>0.76400191673332918</v>
      </c>
      <c r="E14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1" spans="1:5">
      <c r="A1411">
        <v>6718172</v>
      </c>
      <c r="B1411" s="3">
        <v>1.756452923521401</v>
      </c>
      <c r="C1411" s="3">
        <v>2.6082988480073344E-2</v>
      </c>
      <c r="D1411" s="3">
        <v>0.76381795806612485</v>
      </c>
      <c r="E14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2" spans="1:5">
      <c r="A1412">
        <v>93292</v>
      </c>
      <c r="B1412" s="3">
        <v>1.9730959914673565</v>
      </c>
      <c r="C1412" s="3">
        <v>3.3361356396790595E-2</v>
      </c>
      <c r="D1412" s="3">
        <v>0.76370785581141742</v>
      </c>
      <c r="E14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3" spans="1:5">
      <c r="A1413">
        <v>20438402</v>
      </c>
      <c r="B1413" s="3">
        <v>4.2805438766749173</v>
      </c>
      <c r="C1413" s="3">
        <v>2.3397330792375805E-2</v>
      </c>
      <c r="D1413" s="3">
        <v>0.76319995613034486</v>
      </c>
      <c r="E14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4" spans="1:5">
      <c r="A1414">
        <v>7636125</v>
      </c>
      <c r="B1414" s="3">
        <v>3.6414183085308371</v>
      </c>
      <c r="C1414" s="3">
        <v>2.6821243120019059E-2</v>
      </c>
      <c r="D1414" s="3">
        <v>0.76316897008674101</v>
      </c>
      <c r="E14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5" spans="1:5">
      <c r="A1415">
        <v>10176907</v>
      </c>
      <c r="B1415" s="3">
        <v>2.3440217523403422</v>
      </c>
      <c r="C1415" s="3">
        <v>2.991306073286823E-2</v>
      </c>
      <c r="D1415" s="3">
        <v>0.76263610534939141</v>
      </c>
      <c r="E14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6" spans="1:5">
      <c r="A1416">
        <v>475916</v>
      </c>
      <c r="B1416" s="3">
        <v>4.0153031646525807</v>
      </c>
      <c r="C1416" s="3">
        <v>7.8027840474270086E-3</v>
      </c>
      <c r="D1416" s="3">
        <v>0.7624788505649901</v>
      </c>
      <c r="E14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7" spans="1:5">
      <c r="A1417">
        <v>11179499</v>
      </c>
      <c r="B1417" s="3">
        <v>3.1359900660446653</v>
      </c>
      <c r="C1417" s="3">
        <v>3.3209704180522014E-2</v>
      </c>
      <c r="D1417" s="3">
        <v>0.76239558812291353</v>
      </c>
      <c r="E14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8" spans="1:5">
      <c r="A1418">
        <v>16572580</v>
      </c>
      <c r="B1418" s="3">
        <v>3.0545068164268319</v>
      </c>
      <c r="C1418" s="3">
        <v>4.0381317322548557E-2</v>
      </c>
      <c r="D1418" s="3">
        <v>0.7622747742596524</v>
      </c>
      <c r="E14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19" spans="1:5">
      <c r="A1419">
        <v>674970</v>
      </c>
      <c r="B1419" s="3">
        <v>3.2678400674130841</v>
      </c>
      <c r="C1419" s="3">
        <v>5.7669828748128432E-3</v>
      </c>
      <c r="D1419" s="3">
        <v>0.76227137940037204</v>
      </c>
      <c r="E14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0" spans="1:5">
      <c r="A1420">
        <v>1995093</v>
      </c>
      <c r="B1420" s="3">
        <v>2.728521482009659</v>
      </c>
      <c r="C1420" s="3">
        <v>6.1468084715388784E-3</v>
      </c>
      <c r="D1420" s="3">
        <v>0.76186227295150288</v>
      </c>
      <c r="E14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1" spans="1:5">
      <c r="A1421">
        <v>3608781</v>
      </c>
      <c r="B1421" s="3">
        <v>2.0039860648454093</v>
      </c>
      <c r="C1421" s="3">
        <v>4.5459642274015444E-2</v>
      </c>
      <c r="D1421" s="3">
        <v>0.76176235331009856</v>
      </c>
      <c r="E14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2" spans="1:5">
      <c r="A1422">
        <v>718349</v>
      </c>
      <c r="B1422" s="3">
        <v>2.0212878641086638</v>
      </c>
      <c r="C1422" s="3">
        <v>4.2791119637526714E-2</v>
      </c>
      <c r="D1422" s="3">
        <v>0.76164219329049831</v>
      </c>
      <c r="E14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3" spans="1:5">
      <c r="A1423">
        <v>1841580</v>
      </c>
      <c r="B1423" s="3">
        <v>4.9701235593985924</v>
      </c>
      <c r="C1423" s="3">
        <v>2.0909857482409328E-2</v>
      </c>
      <c r="D1423" s="3">
        <v>0.76159969879026668</v>
      </c>
      <c r="E14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4" spans="1:5">
      <c r="A1424">
        <v>1761447</v>
      </c>
      <c r="B1424" s="3">
        <v>3.4091766647437405</v>
      </c>
      <c r="C1424" s="3">
        <v>9.24484503870311E-3</v>
      </c>
      <c r="D1424" s="3">
        <v>0.76159601143948341</v>
      </c>
      <c r="E14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5" spans="1:5">
      <c r="A1425">
        <v>6388666</v>
      </c>
      <c r="B1425" s="3">
        <v>2.9512436904135328</v>
      </c>
      <c r="C1425" s="3">
        <v>4.5800037055109932E-2</v>
      </c>
      <c r="D1425" s="3">
        <v>0.76137662097114922</v>
      </c>
      <c r="E14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6" spans="1:5">
      <c r="A1426">
        <v>11950557</v>
      </c>
      <c r="B1426" s="3">
        <v>1.64715837660972</v>
      </c>
      <c r="C1426" s="3">
        <v>1.6006692567016988E-2</v>
      </c>
      <c r="D1426" s="3">
        <v>0.76128342775705826</v>
      </c>
      <c r="E14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7" spans="1:5">
      <c r="A1427">
        <v>19965673</v>
      </c>
      <c r="B1427" s="3">
        <v>1.4403250819321474</v>
      </c>
      <c r="C1427" s="3">
        <v>2.6485825866860019E-2</v>
      </c>
      <c r="D1427" s="3">
        <v>0.76110106004097855</v>
      </c>
      <c r="E14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8" spans="1:5">
      <c r="A1428">
        <v>15681707</v>
      </c>
      <c r="B1428" s="3">
        <v>2.6211285031354592</v>
      </c>
      <c r="C1428" s="3">
        <v>1.9718747835682011E-2</v>
      </c>
      <c r="D1428" s="3">
        <v>0.7610835556542449</v>
      </c>
      <c r="E14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29" spans="1:5">
      <c r="A1429">
        <v>54275</v>
      </c>
      <c r="B1429" s="3">
        <v>4.398481271468615</v>
      </c>
      <c r="C1429" s="3">
        <v>4.9371825124793045E-2</v>
      </c>
      <c r="D1429" s="3">
        <v>0.76091286429022686</v>
      </c>
      <c r="E14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0" spans="1:5">
      <c r="A1430">
        <v>8158276</v>
      </c>
      <c r="B1430" s="3">
        <v>4.5696409982527459</v>
      </c>
      <c r="C1430" s="3">
        <v>4.2893883170837345E-2</v>
      </c>
      <c r="D1430" s="3">
        <v>0.76083184465720166</v>
      </c>
      <c r="E14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1" spans="1:5">
      <c r="A1431">
        <v>10718241</v>
      </c>
      <c r="B1431" s="3">
        <v>3.1059483949969775</v>
      </c>
      <c r="C1431" s="3">
        <v>3.8796819828312179E-2</v>
      </c>
      <c r="D1431" s="3">
        <v>0.76076486110279107</v>
      </c>
      <c r="E14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2" spans="1:5">
      <c r="A1432">
        <v>13561307</v>
      </c>
      <c r="B1432" s="3">
        <v>1.1147973927508912</v>
      </c>
      <c r="C1432" s="3">
        <v>3.325071292424616E-2</v>
      </c>
      <c r="D1432" s="3">
        <v>0.76071861429876231</v>
      </c>
      <c r="E14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3" spans="1:5">
      <c r="A1433">
        <v>1929442</v>
      </c>
      <c r="B1433" s="3">
        <v>2.2382357280603045</v>
      </c>
      <c r="C1433" s="3">
        <v>8.3888674311532966E-3</v>
      </c>
      <c r="D1433" s="3">
        <v>0.76070890478302655</v>
      </c>
      <c r="E14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4" spans="1:5">
      <c r="A1434">
        <v>23334541</v>
      </c>
      <c r="B1434" s="3">
        <v>2.3092454263617528</v>
      </c>
      <c r="C1434" s="3">
        <v>3.5710873510084319E-2</v>
      </c>
      <c r="D1434" s="3">
        <v>0.76056447210080269</v>
      </c>
      <c r="E14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5" spans="1:5">
      <c r="A1435">
        <v>8834412</v>
      </c>
      <c r="B1435" s="3">
        <v>3.4350422990698006</v>
      </c>
      <c r="C1435" s="3">
        <v>3.6027228145725426E-2</v>
      </c>
      <c r="D1435" s="3">
        <v>0.7604720218523745</v>
      </c>
      <c r="E14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6" spans="1:5">
      <c r="A1436">
        <v>8497788</v>
      </c>
      <c r="B1436" s="3">
        <v>3.0116717376359881</v>
      </c>
      <c r="C1436" s="3">
        <v>4.2989482436541146E-2</v>
      </c>
      <c r="D1436" s="3">
        <v>0.7604495888774464</v>
      </c>
      <c r="E14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7" spans="1:5">
      <c r="A1437">
        <v>5647813</v>
      </c>
      <c r="B1437" s="3">
        <v>2.644420357743857</v>
      </c>
      <c r="C1437" s="3">
        <v>1.1417549392521082E-2</v>
      </c>
      <c r="D1437" s="3">
        <v>0.76041457514908828</v>
      </c>
      <c r="E14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8" spans="1:5">
      <c r="A1438">
        <v>29867161</v>
      </c>
      <c r="B1438" s="3">
        <v>1.4670615201705246</v>
      </c>
      <c r="C1438" s="3">
        <v>4.9090436832916105E-2</v>
      </c>
      <c r="D1438" s="3">
        <v>0.76037800925602206</v>
      </c>
      <c r="E14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39" spans="1:5">
      <c r="A1439">
        <v>4252490</v>
      </c>
      <c r="B1439" s="3">
        <v>1.2557401691483872</v>
      </c>
      <c r="C1439" s="3">
        <v>2.9435650798599385E-2</v>
      </c>
      <c r="D1439" s="3">
        <v>0.76004052000299627</v>
      </c>
      <c r="E14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0" spans="1:5">
      <c r="A1440">
        <v>10238618</v>
      </c>
      <c r="B1440" s="3">
        <v>2.5688211800737584</v>
      </c>
      <c r="C1440" s="3">
        <v>3.6439436089369885E-2</v>
      </c>
      <c r="D1440" s="3">
        <v>0.76002125590740077</v>
      </c>
      <c r="E14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1" spans="1:5">
      <c r="A1441">
        <v>48599</v>
      </c>
      <c r="B1441" s="3">
        <v>3.811223101714412</v>
      </c>
      <c r="C1441" s="3">
        <v>6.2862799778231728E-3</v>
      </c>
      <c r="D1441" s="3">
        <v>0.75980243838336525</v>
      </c>
      <c r="E14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2" spans="1:5">
      <c r="A1442">
        <v>4334757</v>
      </c>
      <c r="B1442" s="3">
        <v>1.2743905784734131</v>
      </c>
      <c r="C1442" s="3">
        <v>9.7861101897343938E-3</v>
      </c>
      <c r="D1442" s="3">
        <v>0.75967549844006943</v>
      </c>
      <c r="E14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3" spans="1:5">
      <c r="A1443">
        <v>28422099</v>
      </c>
      <c r="B1443" s="3">
        <v>3.7505233369051223</v>
      </c>
      <c r="C1443" s="3">
        <v>1.2405034713288821E-2</v>
      </c>
      <c r="D1443" s="3">
        <v>0.75952783027439041</v>
      </c>
      <c r="E14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4" spans="1:5">
      <c r="A1444">
        <v>35087743</v>
      </c>
      <c r="B1444" s="3">
        <v>4.1581295795054292</v>
      </c>
      <c r="C1444" s="3">
        <v>2.4126236984604105E-2</v>
      </c>
      <c r="D1444" s="3">
        <v>0.75946862005138582</v>
      </c>
      <c r="E14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5" spans="1:5">
      <c r="A1445">
        <v>19034179</v>
      </c>
      <c r="B1445" s="3">
        <v>2.445262999099564</v>
      </c>
      <c r="C1445" s="3">
        <v>3.1300613814868152E-3</v>
      </c>
      <c r="D1445" s="3">
        <v>0.75939144807506631</v>
      </c>
      <c r="E14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6" spans="1:5">
      <c r="A1446">
        <v>14861483</v>
      </c>
      <c r="B1446" s="3">
        <v>4.6895366834653984</v>
      </c>
      <c r="C1446" s="3">
        <v>3.1527009165647553E-2</v>
      </c>
      <c r="D1446" s="3">
        <v>0.7593499696770124</v>
      </c>
      <c r="E14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7" spans="1:5">
      <c r="A1447">
        <v>4459052</v>
      </c>
      <c r="B1447" s="3">
        <v>3.0691412535440232</v>
      </c>
      <c r="C1447" s="3">
        <v>3.1742457156735016E-2</v>
      </c>
      <c r="D1447" s="3">
        <v>0.75933963434521556</v>
      </c>
      <c r="E14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8" spans="1:5">
      <c r="A1448">
        <v>1313306</v>
      </c>
      <c r="B1448" s="3">
        <v>3.2398737507350392</v>
      </c>
      <c r="C1448" s="3">
        <v>2.8160296168699136E-2</v>
      </c>
      <c r="D1448" s="3">
        <v>0.75906882283210753</v>
      </c>
      <c r="E14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49" spans="1:5">
      <c r="A1449">
        <v>30430827</v>
      </c>
      <c r="B1449" s="3">
        <v>1.1663396044429457</v>
      </c>
      <c r="C1449" s="3">
        <v>1.8204497362178079E-2</v>
      </c>
      <c r="D1449" s="3">
        <v>0.75901889216864049</v>
      </c>
      <c r="E14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0" spans="1:5">
      <c r="A1450">
        <v>10364678</v>
      </c>
      <c r="B1450" s="3">
        <v>1.4801968139938029</v>
      </c>
      <c r="C1450" s="3">
        <v>3.4672382635354939E-3</v>
      </c>
      <c r="D1450" s="3">
        <v>0.75900555119475643</v>
      </c>
      <c r="E14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1" spans="1:5">
      <c r="A1451">
        <v>22249707</v>
      </c>
      <c r="B1451" s="3">
        <v>3.929335091139353</v>
      </c>
      <c r="C1451" s="3">
        <v>3.5744546894532013E-2</v>
      </c>
      <c r="D1451" s="3">
        <v>0.75887652227061164</v>
      </c>
      <c r="E14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2" spans="1:5">
      <c r="A1452">
        <v>32199364</v>
      </c>
      <c r="B1452" s="3">
        <v>3.8913908189378326</v>
      </c>
      <c r="C1452" s="3">
        <v>2.6191669147371158E-2</v>
      </c>
      <c r="D1452" s="3">
        <v>0.75886344120218074</v>
      </c>
      <c r="E14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3" spans="1:5">
      <c r="A1453">
        <v>1977947</v>
      </c>
      <c r="B1453" s="3">
        <v>4.3153945454551677</v>
      </c>
      <c r="C1453" s="3">
        <v>2.911016853895243E-2</v>
      </c>
      <c r="D1453" s="3">
        <v>0.75872864843629106</v>
      </c>
      <c r="E14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4" spans="1:5">
      <c r="A1454">
        <v>21734605</v>
      </c>
      <c r="B1454" s="3">
        <v>2.9878197494392857</v>
      </c>
      <c r="C1454" s="3">
        <v>1.4948585396721748E-2</v>
      </c>
      <c r="D1454" s="3">
        <v>0.75848251073937656</v>
      </c>
      <c r="E14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5" spans="1:5">
      <c r="A1455">
        <v>264928</v>
      </c>
      <c r="B1455" s="3">
        <v>1.9671059063825513</v>
      </c>
      <c r="C1455" s="3">
        <v>3.675692986975608E-2</v>
      </c>
      <c r="D1455" s="3">
        <v>0.75846924618933087</v>
      </c>
      <c r="E14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6" spans="1:5">
      <c r="A1456">
        <v>1294674</v>
      </c>
      <c r="B1456" s="3">
        <v>2.1311978690182412</v>
      </c>
      <c r="C1456" s="3">
        <v>4.2920711432615458E-2</v>
      </c>
      <c r="D1456" s="3">
        <v>0.75837071098090414</v>
      </c>
      <c r="E14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7" spans="1:5">
      <c r="A1457">
        <v>13295673</v>
      </c>
      <c r="B1457" s="3">
        <v>4.5472213724623067</v>
      </c>
      <c r="C1457" s="3">
        <v>2.4940355370492207E-2</v>
      </c>
      <c r="D1457" s="3">
        <v>0.758288628900882</v>
      </c>
      <c r="E14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8" spans="1:5">
      <c r="A1458">
        <v>453519</v>
      </c>
      <c r="B1458" s="3">
        <v>1.548634451254749</v>
      </c>
      <c r="C1458" s="3">
        <v>4.8739107447007657E-2</v>
      </c>
      <c r="D1458" s="3">
        <v>0.75824270466276422</v>
      </c>
      <c r="E14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59" spans="1:5">
      <c r="A1459">
        <v>33232851</v>
      </c>
      <c r="B1459" s="3">
        <v>1.1699602110143363</v>
      </c>
      <c r="C1459" s="3">
        <v>1.1491586544383321E-2</v>
      </c>
      <c r="D1459" s="3">
        <v>0.75821422613510736</v>
      </c>
      <c r="E14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0" spans="1:5">
      <c r="A1460">
        <v>6093878</v>
      </c>
      <c r="B1460" s="3">
        <v>2.6872035635138358</v>
      </c>
      <c r="C1460" s="3">
        <v>4.5669923463216688E-2</v>
      </c>
      <c r="D1460" s="3">
        <v>0.75817208910010747</v>
      </c>
      <c r="E14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1" spans="1:5">
      <c r="A1461">
        <v>31621291</v>
      </c>
      <c r="B1461" s="3">
        <v>4.90796508253203</v>
      </c>
      <c r="C1461" s="3">
        <v>3.8515254535182376E-2</v>
      </c>
      <c r="D1461" s="3">
        <v>0.75808287522962925</v>
      </c>
      <c r="E14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2" spans="1:5">
      <c r="A1462">
        <v>30719563</v>
      </c>
      <c r="B1462" s="3">
        <v>4.3771682059183261</v>
      </c>
      <c r="C1462" s="3">
        <v>2.7953757294548146E-2</v>
      </c>
      <c r="D1462" s="3">
        <v>0.75803136634991197</v>
      </c>
      <c r="E14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3" spans="1:5">
      <c r="A1463">
        <v>6309691</v>
      </c>
      <c r="B1463" s="3">
        <v>1.9187577230599056</v>
      </c>
      <c r="C1463" s="3">
        <v>7.3564925529132248E-3</v>
      </c>
      <c r="D1463" s="3">
        <v>0.75797575499842351</v>
      </c>
      <c r="E14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4" spans="1:5">
      <c r="A1464">
        <v>9250406</v>
      </c>
      <c r="B1464" s="3">
        <v>4.0676513976596382</v>
      </c>
      <c r="C1464" s="3">
        <v>2.9127990969018292E-2</v>
      </c>
      <c r="D1464" s="3">
        <v>0.75775973183706613</v>
      </c>
      <c r="E14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5" spans="1:5">
      <c r="A1465">
        <v>22578720</v>
      </c>
      <c r="B1465" s="3">
        <v>4.6935324703294583</v>
      </c>
      <c r="C1465" s="3">
        <v>9.7923963516989912E-3</v>
      </c>
      <c r="D1465" s="3">
        <v>0.75771717035239017</v>
      </c>
      <c r="E14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6" spans="1:5">
      <c r="A1466">
        <v>2199502</v>
      </c>
      <c r="B1466" s="3">
        <v>4.3606583850977056</v>
      </c>
      <c r="C1466" s="3">
        <v>2.2484147676557543E-3</v>
      </c>
      <c r="D1466" s="3">
        <v>0.75743761456431646</v>
      </c>
      <c r="E14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7" spans="1:5">
      <c r="A1467">
        <v>7243674</v>
      </c>
      <c r="B1467" s="3">
        <v>1.3672503680793322</v>
      </c>
      <c r="C1467" s="3">
        <v>4.7821721584114185E-2</v>
      </c>
      <c r="D1467" s="3">
        <v>0.75743465368487983</v>
      </c>
      <c r="E14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8" spans="1:5">
      <c r="A1468">
        <v>14204809</v>
      </c>
      <c r="B1468" s="3">
        <v>3.4144425282872644</v>
      </c>
      <c r="C1468" s="3">
        <v>1.2336068778399285E-2</v>
      </c>
      <c r="D1468" s="3">
        <v>0.75683651242128924</v>
      </c>
      <c r="E14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69" spans="1:5">
      <c r="A1469">
        <v>4185984</v>
      </c>
      <c r="B1469" s="3">
        <v>1.278526124389753</v>
      </c>
      <c r="C1469" s="3">
        <v>4.6167240542503762E-2</v>
      </c>
      <c r="D1469" s="3">
        <v>0.75682758791073512</v>
      </c>
      <c r="E14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0" spans="1:5">
      <c r="A1470">
        <v>9888877</v>
      </c>
      <c r="B1470" s="3">
        <v>1.9624963328478251</v>
      </c>
      <c r="C1470" s="3">
        <v>2.6359788024006271E-2</v>
      </c>
      <c r="D1470" s="3">
        <v>0.75681348612673871</v>
      </c>
      <c r="E14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1" spans="1:5">
      <c r="A1471">
        <v>201390</v>
      </c>
      <c r="B1471" s="3">
        <v>1.0447747092388484</v>
      </c>
      <c r="C1471" s="3">
        <v>9.6663071960346736E-3</v>
      </c>
      <c r="D1471" s="3">
        <v>0.75672823454567106</v>
      </c>
      <c r="E14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2" spans="1:5">
      <c r="A1472">
        <v>1763458</v>
      </c>
      <c r="B1472" s="3">
        <v>3.3140986345179173</v>
      </c>
      <c r="C1472" s="3">
        <v>1.66956130662268E-2</v>
      </c>
      <c r="D1472" s="3">
        <v>0.75654107012572613</v>
      </c>
      <c r="E14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3" spans="1:5">
      <c r="A1473">
        <v>9848620</v>
      </c>
      <c r="B1473" s="3">
        <v>3.9975816558433857</v>
      </c>
      <c r="C1473" s="3">
        <v>3.9155092249322848E-3</v>
      </c>
      <c r="D1473" s="3">
        <v>0.75606070372997436</v>
      </c>
      <c r="E14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4" spans="1:5">
      <c r="A1474">
        <v>7028387</v>
      </c>
      <c r="B1474" s="3">
        <v>2.8450482006829145</v>
      </c>
      <c r="C1474" s="3">
        <v>1.4283956194181741E-2</v>
      </c>
      <c r="D1474" s="3">
        <v>0.75605393562289547</v>
      </c>
      <c r="E14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5" spans="1:5">
      <c r="A1475">
        <v>15789646</v>
      </c>
      <c r="B1475" s="3">
        <v>3.7849356304557111</v>
      </c>
      <c r="C1475" s="3">
        <v>1.5353221110376992E-2</v>
      </c>
      <c r="D1475" s="3">
        <v>0.7559801846909826</v>
      </c>
      <c r="E14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6" spans="1:5">
      <c r="A1476">
        <v>7801481</v>
      </c>
      <c r="B1476" s="3">
        <v>3.0395527981000505</v>
      </c>
      <c r="C1476" s="3">
        <v>3.7890494422339459E-2</v>
      </c>
      <c r="D1476" s="3">
        <v>0.75597109264397777</v>
      </c>
      <c r="E14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7" spans="1:5">
      <c r="A1477">
        <v>4930847</v>
      </c>
      <c r="B1477" s="3">
        <v>2.0568678519429184</v>
      </c>
      <c r="C1477" s="3">
        <v>3.0998835788111131E-2</v>
      </c>
      <c r="D1477" s="3">
        <v>0.75589730322980742</v>
      </c>
      <c r="E14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8" spans="1:5">
      <c r="A1478">
        <v>7309232</v>
      </c>
      <c r="B1478" s="3">
        <v>2.1655227018031749</v>
      </c>
      <c r="C1478" s="3">
        <v>2.0826722689251177E-3</v>
      </c>
      <c r="D1478" s="3">
        <v>0.75587948420449425</v>
      </c>
      <c r="E14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79" spans="1:5">
      <c r="A1479">
        <v>184833</v>
      </c>
      <c r="B1479" s="3">
        <v>1.3488183138621075</v>
      </c>
      <c r="C1479" s="3">
        <v>3.1696415753290023E-3</v>
      </c>
      <c r="D1479" s="3">
        <v>0.75577591076739092</v>
      </c>
      <c r="E14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0" spans="1:5">
      <c r="A1480">
        <v>320285</v>
      </c>
      <c r="B1480" s="3">
        <v>1.1352072882720847</v>
      </c>
      <c r="C1480" s="3">
        <v>2.343853870510932E-2</v>
      </c>
      <c r="D1480" s="3">
        <v>0.75571433550287759</v>
      </c>
      <c r="E14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1" spans="1:5">
      <c r="A1481">
        <v>10657357</v>
      </c>
      <c r="B1481" s="3">
        <v>3.6317615781795984</v>
      </c>
      <c r="C1481" s="3">
        <v>2.9578738043127259E-2</v>
      </c>
      <c r="D1481" s="3">
        <v>0.7556030190361781</v>
      </c>
      <c r="E14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2" spans="1:5">
      <c r="A1482">
        <v>6615826</v>
      </c>
      <c r="B1482" s="3">
        <v>3.1844663142160559</v>
      </c>
      <c r="C1482" s="3">
        <v>1.8472755285269638E-2</v>
      </c>
      <c r="D1482" s="3">
        <v>0.75544116143645157</v>
      </c>
      <c r="E14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3" spans="1:5">
      <c r="A1483">
        <v>706623</v>
      </c>
      <c r="B1483" s="3">
        <v>1.0542419619231471</v>
      </c>
      <c r="C1483" s="3">
        <v>3.6286564390742897E-2</v>
      </c>
      <c r="D1483" s="3">
        <v>0.75495798679169601</v>
      </c>
      <c r="E14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4" spans="1:5">
      <c r="A1484">
        <v>2576980</v>
      </c>
      <c r="B1484" s="3">
        <v>4.3792171531312247</v>
      </c>
      <c r="C1484" s="3">
        <v>1.6224319498770814E-2</v>
      </c>
      <c r="D1484" s="3">
        <v>0.75459795431430898</v>
      </c>
      <c r="E14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5" spans="1:5">
      <c r="A1485">
        <v>3129020</v>
      </c>
      <c r="B1485" s="3">
        <v>1.8131918092718515</v>
      </c>
      <c r="C1485" s="3">
        <v>1.2404747361314429E-2</v>
      </c>
      <c r="D1485" s="3">
        <v>0.75451701647698743</v>
      </c>
      <c r="E14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6" spans="1:5">
      <c r="A1486">
        <v>915973</v>
      </c>
      <c r="B1486" s="3">
        <v>2.820320048289271</v>
      </c>
      <c r="C1486" s="3">
        <v>3.1679915263191388E-2</v>
      </c>
      <c r="D1486" s="3">
        <v>0.75413505902000177</v>
      </c>
      <c r="E14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7" spans="1:5">
      <c r="A1487">
        <v>21503931</v>
      </c>
      <c r="B1487" s="3">
        <v>2.1330352040116431</v>
      </c>
      <c r="C1487" s="3">
        <v>7.0007660282313203E-3</v>
      </c>
      <c r="D1487" s="3">
        <v>0.75401475432325038</v>
      </c>
      <c r="E14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8" spans="1:5">
      <c r="A1488">
        <v>6966831</v>
      </c>
      <c r="B1488" s="3">
        <v>4.6856516761245661</v>
      </c>
      <c r="C1488" s="3">
        <v>1.9833180009247928E-2</v>
      </c>
      <c r="D1488" s="3">
        <v>0.75400316552779867</v>
      </c>
      <c r="E14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89" spans="1:5">
      <c r="A1489">
        <v>29698290</v>
      </c>
      <c r="B1489" s="3">
        <v>2.7031445207855906</v>
      </c>
      <c r="C1489" s="3">
        <v>4.6152614674661488E-2</v>
      </c>
      <c r="D1489" s="3">
        <v>0.75393713621362424</v>
      </c>
      <c r="E14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0" spans="1:5">
      <c r="A1490">
        <v>2082345</v>
      </c>
      <c r="B1490" s="3">
        <v>1.4440745917623112</v>
      </c>
      <c r="C1490" s="3">
        <v>2.61151981008939E-2</v>
      </c>
      <c r="D1490" s="3">
        <v>0.75375261653448622</v>
      </c>
      <c r="E14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1" spans="1:5">
      <c r="A1491">
        <v>16251030</v>
      </c>
      <c r="B1491" s="3">
        <v>2.3178071910436815</v>
      </c>
      <c r="C1491" s="3">
        <v>4.5212768284076221E-2</v>
      </c>
      <c r="D1491" s="3">
        <v>0.75368036729202648</v>
      </c>
      <c r="E14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2" spans="1:5">
      <c r="A1492">
        <v>743742</v>
      </c>
      <c r="B1492" s="3">
        <v>4.4546543825248008</v>
      </c>
      <c r="C1492" s="3">
        <v>2.59814483839996E-2</v>
      </c>
      <c r="D1492" s="3">
        <v>0.75314978300660296</v>
      </c>
      <c r="E14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3" spans="1:5">
      <c r="A1493">
        <v>32142173</v>
      </c>
      <c r="B1493" s="3">
        <v>4.692833254399023</v>
      </c>
      <c r="C1493" s="3">
        <v>1.7104654217094357E-2</v>
      </c>
      <c r="D1493" s="3">
        <v>0.7531210730243042</v>
      </c>
      <c r="E14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4" spans="1:5">
      <c r="A1494">
        <v>1257760</v>
      </c>
      <c r="B1494" s="3">
        <v>1.7274399846037616</v>
      </c>
      <c r="C1494" s="3">
        <v>3.3182522936402913E-2</v>
      </c>
      <c r="D1494" s="3">
        <v>0.75299991312990633</v>
      </c>
      <c r="E14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5" spans="1:5">
      <c r="A1495">
        <v>266878</v>
      </c>
      <c r="B1495" s="3">
        <v>4.7606782944914894</v>
      </c>
      <c r="C1495" s="3">
        <v>3.9325087359327479E-2</v>
      </c>
      <c r="D1495" s="3">
        <v>0.75287106842721485</v>
      </c>
      <c r="E14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6" spans="1:5">
      <c r="A1496">
        <v>1900800</v>
      </c>
      <c r="B1496" s="3">
        <v>1.2792225313943848</v>
      </c>
      <c r="C1496" s="3">
        <v>1.1675015670622013E-2</v>
      </c>
      <c r="D1496" s="3">
        <v>0.7528379149408112</v>
      </c>
      <c r="E14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7" spans="1:5">
      <c r="A1497">
        <v>31880074</v>
      </c>
      <c r="B1497" s="3">
        <v>2.5934898294903119</v>
      </c>
      <c r="C1497" s="3">
        <v>3.8354041642914452E-3</v>
      </c>
      <c r="D1497" s="3">
        <v>0.75282475161339069</v>
      </c>
      <c r="E14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8" spans="1:5">
      <c r="A1498">
        <v>305132</v>
      </c>
      <c r="B1498" s="3">
        <v>4.972175206493759</v>
      </c>
      <c r="C1498" s="3">
        <v>3.2584199256999097E-2</v>
      </c>
      <c r="D1498" s="3">
        <v>0.7528161736956912</v>
      </c>
      <c r="E14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499" spans="1:5">
      <c r="A1499">
        <v>7588851</v>
      </c>
      <c r="B1499" s="3">
        <v>2.5913481856617486</v>
      </c>
      <c r="C1499" s="3">
        <v>9.6286247441828132E-3</v>
      </c>
      <c r="D1499" s="3">
        <v>0.75276318499719352</v>
      </c>
      <c r="E14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0" spans="1:5">
      <c r="A1500">
        <v>16069319</v>
      </c>
      <c r="B1500" s="3">
        <v>3.9234108698400059</v>
      </c>
      <c r="C1500" s="3">
        <v>1.4196657498475096E-2</v>
      </c>
      <c r="D1500" s="3">
        <v>0.75245175618332527</v>
      </c>
      <c r="E15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1" spans="1:5">
      <c r="A1501">
        <v>6495511</v>
      </c>
      <c r="B1501" s="3">
        <v>4.9105081615437918</v>
      </c>
      <c r="C1501" s="3">
        <v>8.1258721817701338E-4</v>
      </c>
      <c r="D1501" s="3">
        <v>0.75242899572403277</v>
      </c>
      <c r="E15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2" spans="1:5">
      <c r="A1502">
        <v>8071107</v>
      </c>
      <c r="B1502" s="3">
        <v>4.9611641762796159</v>
      </c>
      <c r="C1502" s="3">
        <v>1.8622033541879652E-2</v>
      </c>
      <c r="D1502" s="3">
        <v>0.75237286062312203</v>
      </c>
      <c r="E15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3" spans="1:5">
      <c r="A1503">
        <v>12608261</v>
      </c>
      <c r="B1503" s="3">
        <v>2.6638279971729522</v>
      </c>
      <c r="C1503" s="3">
        <v>2.2620417336146278E-2</v>
      </c>
      <c r="D1503" s="3">
        <v>0.75217238500458428</v>
      </c>
      <c r="E15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4" spans="1:5">
      <c r="A1504">
        <v>5972246</v>
      </c>
      <c r="B1504" s="3">
        <v>3.7343052417811542</v>
      </c>
      <c r="C1504" s="3">
        <v>5.5294459512266365E-3</v>
      </c>
      <c r="D1504" s="3">
        <v>0.7521010027724343</v>
      </c>
      <c r="E15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5" spans="1:5">
      <c r="A1505">
        <v>147388</v>
      </c>
      <c r="B1505" s="3">
        <v>3.5222835065826854</v>
      </c>
      <c r="C1505" s="3">
        <v>1.2367439922214408E-2</v>
      </c>
      <c r="D1505" s="3">
        <v>0.75206024515847325</v>
      </c>
      <c r="E15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6" spans="1:5">
      <c r="A1506">
        <v>6183406</v>
      </c>
      <c r="B1506" s="3">
        <v>1.2020212206656886</v>
      </c>
      <c r="C1506" s="3">
        <v>2.270152599099097E-2</v>
      </c>
      <c r="D1506" s="3">
        <v>0.75171494281662732</v>
      </c>
      <c r="E15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7" spans="1:5">
      <c r="A1507">
        <v>2240143</v>
      </c>
      <c r="B1507" s="3">
        <v>1.4068107276512167</v>
      </c>
      <c r="C1507" s="3">
        <v>2.303880785679337E-2</v>
      </c>
      <c r="D1507" s="3">
        <v>0.75162538678718926</v>
      </c>
      <c r="E15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8" spans="1:5">
      <c r="A1508">
        <v>1360296</v>
      </c>
      <c r="B1508" s="3">
        <v>1.570482552947714</v>
      </c>
      <c r="C1508" s="3">
        <v>4.4642506470475461E-3</v>
      </c>
      <c r="D1508" s="3">
        <v>0.75160849289803233</v>
      </c>
      <c r="E15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09" spans="1:5">
      <c r="A1509">
        <v>7281456</v>
      </c>
      <c r="B1509" s="3">
        <v>2.7022462202279764</v>
      </c>
      <c r="C1509" s="3">
        <v>2.6034439198326653E-2</v>
      </c>
      <c r="D1509" s="3">
        <v>0.75154175700683246</v>
      </c>
      <c r="E15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0" spans="1:5">
      <c r="A1510">
        <v>8830645</v>
      </c>
      <c r="B1510" s="3">
        <v>3.4205005671166235</v>
      </c>
      <c r="C1510" s="3">
        <v>4.0048780549450186E-2</v>
      </c>
      <c r="D1510" s="3">
        <v>0.7515379802977743</v>
      </c>
      <c r="E15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1" spans="1:5">
      <c r="A1511">
        <v>4204890</v>
      </c>
      <c r="B1511" s="3">
        <v>2.7188202157567387</v>
      </c>
      <c r="C1511" s="3">
        <v>2.3769101364126122E-2</v>
      </c>
      <c r="D1511" s="3">
        <v>0.75152560990236439</v>
      </c>
      <c r="E15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2" spans="1:5">
      <c r="A1512">
        <v>5771331</v>
      </c>
      <c r="B1512" s="3">
        <v>2.1446402449552999</v>
      </c>
      <c r="C1512" s="3">
        <v>8.0895530630956513E-3</v>
      </c>
      <c r="D1512" s="3">
        <v>0.75147439779607927</v>
      </c>
      <c r="E15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3" spans="1:5">
      <c r="A1513">
        <v>23002143</v>
      </c>
      <c r="B1513" s="3">
        <v>2.1216248868224916</v>
      </c>
      <c r="C1513" s="3">
        <v>5.1796959614335341E-3</v>
      </c>
      <c r="D1513" s="3">
        <v>0.75138287229739353</v>
      </c>
      <c r="E15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4" spans="1:5">
      <c r="A1514">
        <v>71512</v>
      </c>
      <c r="B1514" s="3">
        <v>2.4905382196523727</v>
      </c>
      <c r="C1514" s="3">
        <v>1.4834609902357444E-2</v>
      </c>
      <c r="D1514" s="3">
        <v>0.75104594462414398</v>
      </c>
      <c r="E15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5" spans="1:5">
      <c r="A1515">
        <v>24598868</v>
      </c>
      <c r="B1515" s="3">
        <v>4.629706108249291</v>
      </c>
      <c r="C1515" s="3">
        <v>2.6812598273699192E-2</v>
      </c>
      <c r="D1515" s="3">
        <v>0.7509540634748032</v>
      </c>
      <c r="E15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6" spans="1:5">
      <c r="A1516">
        <v>33675739</v>
      </c>
      <c r="B1516" s="3">
        <v>3.8936677451739627</v>
      </c>
      <c r="C1516" s="3">
        <v>2.0549752390434411E-2</v>
      </c>
      <c r="D1516" s="3">
        <v>0.75073720477338446</v>
      </c>
      <c r="E15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7" spans="1:5">
      <c r="A1517">
        <v>31889552</v>
      </c>
      <c r="B1517" s="3">
        <v>2.7334532301020507</v>
      </c>
      <c r="C1517" s="3">
        <v>2.1157665702083911E-2</v>
      </c>
      <c r="D1517" s="3">
        <v>0.75057680798596682</v>
      </c>
      <c r="E15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8" spans="1:5">
      <c r="A1518">
        <v>7453027</v>
      </c>
      <c r="B1518" s="3">
        <v>1.0716012168170019</v>
      </c>
      <c r="C1518" s="3">
        <v>3.4884215560312907E-3</v>
      </c>
      <c r="D1518" s="3">
        <v>0.75050421471668516</v>
      </c>
      <c r="E15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19" spans="1:5">
      <c r="A1519">
        <v>2087636</v>
      </c>
      <c r="B1519" s="3">
        <v>1.756354100719562</v>
      </c>
      <c r="C1519" s="3">
        <v>4.3256023854765645E-2</v>
      </c>
      <c r="D1519" s="3">
        <v>0.74994602721486026</v>
      </c>
      <c r="E15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0" spans="1:5">
      <c r="A1520">
        <v>124797</v>
      </c>
      <c r="B1520" s="3">
        <v>4.3520844244291199</v>
      </c>
      <c r="C1520" s="3">
        <v>1.4744465693188991E-2</v>
      </c>
      <c r="D1520" s="3">
        <v>0.74981636460950696</v>
      </c>
      <c r="E15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1" spans="1:5">
      <c r="A1521">
        <v>2793778</v>
      </c>
      <c r="B1521" s="3">
        <v>4.3017761344833465</v>
      </c>
      <c r="C1521" s="3">
        <v>3.5628516779137816E-2</v>
      </c>
      <c r="D1521" s="3">
        <v>0.74953516459584979</v>
      </c>
      <c r="E15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2" spans="1:5">
      <c r="A1522">
        <v>7351</v>
      </c>
      <c r="B1522" s="3">
        <v>1.4672218005726334</v>
      </c>
      <c r="C1522" s="3">
        <v>1.9452981417907297E-2</v>
      </c>
      <c r="D1522" s="3">
        <v>0.74922681335286589</v>
      </c>
      <c r="E15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3" spans="1:5">
      <c r="A1523">
        <v>9089934</v>
      </c>
      <c r="B1523" s="3">
        <v>2.8119270009136033</v>
      </c>
      <c r="C1523" s="3">
        <v>3.831968445351034E-2</v>
      </c>
      <c r="D1523" s="3">
        <v>0.74916303723281341</v>
      </c>
      <c r="E15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4" spans="1:5">
      <c r="A1524">
        <v>26260328</v>
      </c>
      <c r="B1524" s="3">
        <v>4.1219672740016202</v>
      </c>
      <c r="C1524" s="3">
        <v>1.1431550450619471E-2</v>
      </c>
      <c r="D1524" s="3">
        <v>0.74904679743353075</v>
      </c>
      <c r="E15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5" spans="1:5">
      <c r="A1525">
        <v>8811222</v>
      </c>
      <c r="B1525" s="3">
        <v>1.1995079440977534</v>
      </c>
      <c r="C1525" s="3">
        <v>4.2180616707139629E-2</v>
      </c>
      <c r="D1525" s="3">
        <v>0.74881578725828879</v>
      </c>
      <c r="E15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6" spans="1:5">
      <c r="A1526">
        <v>25859072</v>
      </c>
      <c r="B1526" s="3">
        <v>4.0348954567229409</v>
      </c>
      <c r="C1526" s="3">
        <v>4.753331987587818E-2</v>
      </c>
      <c r="D1526" s="3">
        <v>0.74859710385484635</v>
      </c>
      <c r="E15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7" spans="1:5">
      <c r="A1527">
        <v>32704</v>
      </c>
      <c r="B1527" s="3">
        <v>4.028111327861593</v>
      </c>
      <c r="C1527" s="3">
        <v>3.5144720958721731E-2</v>
      </c>
      <c r="D1527" s="3">
        <v>0.74846928856183725</v>
      </c>
      <c r="E15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8" spans="1:5">
      <c r="A1528">
        <v>4105376</v>
      </c>
      <c r="B1528" s="3">
        <v>1.6852036913522417</v>
      </c>
      <c r="C1528" s="3">
        <v>4.0007684840156807E-2</v>
      </c>
      <c r="D1528" s="3">
        <v>0.74836052962631072</v>
      </c>
      <c r="E15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29" spans="1:5">
      <c r="A1529">
        <v>1539848</v>
      </c>
      <c r="B1529" s="3">
        <v>1.9274851684855934</v>
      </c>
      <c r="C1529" s="3">
        <v>4.854204983152849E-3</v>
      </c>
      <c r="D1529" s="3">
        <v>0.74806455829766771</v>
      </c>
      <c r="E15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0" spans="1:5">
      <c r="A1530">
        <v>1146744</v>
      </c>
      <c r="B1530" s="3">
        <v>2.6043248744707528</v>
      </c>
      <c r="C1530" s="3">
        <v>4.5980612148040891E-3</v>
      </c>
      <c r="D1530" s="3">
        <v>0.74798273693605721</v>
      </c>
      <c r="E15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1" spans="1:5">
      <c r="A1531">
        <v>1572271</v>
      </c>
      <c r="B1531" s="3">
        <v>2.3565965177498596</v>
      </c>
      <c r="C1531" s="3">
        <v>4.632361942593502E-2</v>
      </c>
      <c r="D1531" s="3">
        <v>0.74724774533553273</v>
      </c>
      <c r="E15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2" spans="1:5">
      <c r="A1532">
        <v>697442</v>
      </c>
      <c r="B1532" s="3">
        <v>4.7955210318996322</v>
      </c>
      <c r="C1532" s="3">
        <v>3.0347272252566559E-2</v>
      </c>
      <c r="D1532" s="3">
        <v>0.74702438261554749</v>
      </c>
      <c r="E15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3" spans="1:5">
      <c r="A1533">
        <v>28720717</v>
      </c>
      <c r="B1533" s="3">
        <v>2.902975493737368</v>
      </c>
      <c r="C1533" s="3">
        <v>4.9883180139087741E-2</v>
      </c>
      <c r="D1533" s="3">
        <v>0.74697846591484696</v>
      </c>
      <c r="E15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4" spans="1:5">
      <c r="A1534">
        <v>7815949</v>
      </c>
      <c r="B1534" s="3">
        <v>1.5424553113168753</v>
      </c>
      <c r="C1534" s="3">
        <v>8.6875145826256616E-3</v>
      </c>
      <c r="D1534" s="3">
        <v>0.7468726945677282</v>
      </c>
      <c r="E15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5" spans="1:5">
      <c r="A1535">
        <v>22880393</v>
      </c>
      <c r="B1535" s="3">
        <v>1.92675358987427</v>
      </c>
      <c r="C1535" s="3">
        <v>3.2719597060006843E-2</v>
      </c>
      <c r="D1535" s="3">
        <v>0.74676425465114027</v>
      </c>
      <c r="E15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6" spans="1:5">
      <c r="A1536">
        <v>23812318</v>
      </c>
      <c r="B1536" s="3">
        <v>3.7085333782252121</v>
      </c>
      <c r="C1536" s="3">
        <v>2.2886162402109878E-2</v>
      </c>
      <c r="D1536" s="3">
        <v>0.74661643741207595</v>
      </c>
      <c r="E15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7" spans="1:5">
      <c r="A1537">
        <v>2806561</v>
      </c>
      <c r="B1537" s="3">
        <v>4.6891608106086844</v>
      </c>
      <c r="C1537" s="3">
        <v>1.9283271693245136E-2</v>
      </c>
      <c r="D1537" s="3">
        <v>0.7464023921605426</v>
      </c>
      <c r="E15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8" spans="1:5">
      <c r="A1538">
        <v>5993276</v>
      </c>
      <c r="B1538" s="3">
        <v>4.1620999402623653</v>
      </c>
      <c r="C1538" s="3">
        <v>3.0266193229617879E-3</v>
      </c>
      <c r="D1538" s="3">
        <v>0.74627775899072069</v>
      </c>
      <c r="E15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39" spans="1:5">
      <c r="A1539">
        <v>10679309</v>
      </c>
      <c r="B1539" s="3">
        <v>3.3428820344261228</v>
      </c>
      <c r="C1539" s="3">
        <v>7.1731631157259286E-3</v>
      </c>
      <c r="D1539" s="3">
        <v>0.74569411271520636</v>
      </c>
      <c r="E15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0" spans="1:5">
      <c r="A1540">
        <v>4255319</v>
      </c>
      <c r="B1540" s="3">
        <v>1.5108373715492172</v>
      </c>
      <c r="C1540" s="3">
        <v>3.8871617514353057E-2</v>
      </c>
      <c r="D1540" s="3">
        <v>0.74521559341046473</v>
      </c>
      <c r="E15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1" spans="1:5">
      <c r="A1541">
        <v>1866033</v>
      </c>
      <c r="B1541" s="3">
        <v>1.3772579818934649</v>
      </c>
      <c r="C1541" s="3">
        <v>1.5928158186673102E-2</v>
      </c>
      <c r="D1541" s="3">
        <v>0.74505508499480133</v>
      </c>
      <c r="E15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2" spans="1:5">
      <c r="A1542">
        <v>524730</v>
      </c>
      <c r="B1542" s="3">
        <v>3.679468002752817</v>
      </c>
      <c r="C1542" s="3">
        <v>3.5998766178313171E-2</v>
      </c>
      <c r="D1542" s="3">
        <v>0.74489554021536075</v>
      </c>
      <c r="E15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3" spans="1:5">
      <c r="A1543">
        <v>10526058</v>
      </c>
      <c r="B1543" s="3">
        <v>3.9044513092137736</v>
      </c>
      <c r="C1543" s="3">
        <v>3.2126561620021837E-2</v>
      </c>
      <c r="D1543" s="3">
        <v>0.74478492562401366</v>
      </c>
      <c r="E15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4" spans="1:5">
      <c r="A1544">
        <v>5414067</v>
      </c>
      <c r="B1544" s="3">
        <v>3.0072151941466583</v>
      </c>
      <c r="C1544" s="3">
        <v>4.1439447706917695E-2</v>
      </c>
      <c r="D1544" s="3">
        <v>0.74465785243408344</v>
      </c>
      <c r="E15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5" spans="1:5">
      <c r="A1545">
        <v>5243858</v>
      </c>
      <c r="B1545" s="3">
        <v>4.9159055234633762</v>
      </c>
      <c r="C1545" s="3">
        <v>8.88287753999073E-4</v>
      </c>
      <c r="D1545" s="3">
        <v>0.74461023322856201</v>
      </c>
      <c r="E15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6" spans="1:5">
      <c r="A1546">
        <v>568325</v>
      </c>
      <c r="B1546" s="3">
        <v>1.1127903718654739</v>
      </c>
      <c r="C1546" s="3">
        <v>3.5615074770102291E-2</v>
      </c>
      <c r="D1546" s="3">
        <v>0.74460450246380949</v>
      </c>
      <c r="E15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7" spans="1:5">
      <c r="A1547">
        <v>17568735</v>
      </c>
      <c r="B1547" s="3">
        <v>3.2904003649265343</v>
      </c>
      <c r="C1547" s="3">
        <v>4.2464756807079687E-2</v>
      </c>
      <c r="D1547" s="3">
        <v>0.74430991339812436</v>
      </c>
      <c r="E15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8" spans="1:5">
      <c r="A1548">
        <v>33070890</v>
      </c>
      <c r="B1548" s="3">
        <v>4.1046460733247834</v>
      </c>
      <c r="C1548" s="3">
        <v>3.2580030765753533E-2</v>
      </c>
      <c r="D1548" s="3">
        <v>0.74417177827855685</v>
      </c>
      <c r="E15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49" spans="1:5">
      <c r="A1549">
        <v>35488245</v>
      </c>
      <c r="B1549" s="3">
        <v>3.6620603696532013</v>
      </c>
      <c r="C1549" s="3">
        <v>2.7259287766502972E-2</v>
      </c>
      <c r="D1549" s="3">
        <v>0.74397885519189588</v>
      </c>
      <c r="E15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0" spans="1:5">
      <c r="A1550">
        <v>7573842</v>
      </c>
      <c r="B1550" s="3">
        <v>4.9621307087690845</v>
      </c>
      <c r="C1550" s="3">
        <v>2.3302894904357288E-2</v>
      </c>
      <c r="D1550" s="3">
        <v>0.74378364088309534</v>
      </c>
      <c r="E15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1" spans="1:5">
      <c r="A1551">
        <v>1828506</v>
      </c>
      <c r="B1551" s="3">
        <v>4.9093265340817549</v>
      </c>
      <c r="C1551" s="3">
        <v>4.3819102350750282E-2</v>
      </c>
      <c r="D1551" s="3">
        <v>0.74356524552058434</v>
      </c>
      <c r="E15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2" spans="1:5">
      <c r="A1552">
        <v>30641136</v>
      </c>
      <c r="B1552" s="3">
        <v>3.116229165385672</v>
      </c>
      <c r="C1552" s="3">
        <v>1.3919294230816183E-2</v>
      </c>
      <c r="D1552" s="3">
        <v>0.7433818608231505</v>
      </c>
      <c r="E15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3" spans="1:5">
      <c r="A1553">
        <v>4031913</v>
      </c>
      <c r="B1553" s="3">
        <v>1.4329869243932065</v>
      </c>
      <c r="C1553" s="3">
        <v>4.5313590969136931E-2</v>
      </c>
      <c r="D1553" s="3">
        <v>0.74336253276733943</v>
      </c>
      <c r="E15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4" spans="1:5">
      <c r="A1554">
        <v>27589508</v>
      </c>
      <c r="B1554" s="3">
        <v>1.8658341066219526</v>
      </c>
      <c r="C1554" s="3">
        <v>9.0340951309890224E-3</v>
      </c>
      <c r="D1554" s="3">
        <v>0.7433160440598745</v>
      </c>
      <c r="E15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5" spans="1:5">
      <c r="A1555">
        <v>15313939</v>
      </c>
      <c r="B1555" s="3">
        <v>1.9987639291258139</v>
      </c>
      <c r="C1555" s="3">
        <v>4.3776519584419041E-2</v>
      </c>
      <c r="D1555" s="3">
        <v>0.74320122012410172</v>
      </c>
      <c r="E15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6" spans="1:5">
      <c r="A1556">
        <v>1240820</v>
      </c>
      <c r="B1556" s="3">
        <v>2.511500167737867</v>
      </c>
      <c r="C1556" s="3">
        <v>3.7508637854166055E-2</v>
      </c>
      <c r="D1556" s="3">
        <v>0.74269128533463658</v>
      </c>
      <c r="E15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7" spans="1:5">
      <c r="A1557">
        <v>7016520</v>
      </c>
      <c r="B1557" s="3">
        <v>2.9977403738751613</v>
      </c>
      <c r="C1557" s="3">
        <v>1.4008024491155175E-2</v>
      </c>
      <c r="D1557" s="3">
        <v>0.74117749057743421</v>
      </c>
      <c r="E15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8" spans="1:5">
      <c r="A1558">
        <v>8222814</v>
      </c>
      <c r="B1558" s="3">
        <v>2.8148765196221599</v>
      </c>
      <c r="C1558" s="3">
        <v>1.5307904071086715E-2</v>
      </c>
      <c r="D1558" s="3">
        <v>0.74112057357974015</v>
      </c>
      <c r="E15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59" spans="1:5">
      <c r="A1559">
        <v>762610</v>
      </c>
      <c r="B1559" s="3">
        <v>4.5062859082456921</v>
      </c>
      <c r="C1559" s="3">
        <v>3.8834404521580865E-2</v>
      </c>
      <c r="D1559" s="3">
        <v>0.74066233983742502</v>
      </c>
      <c r="E15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0" spans="1:5">
      <c r="A1560">
        <v>24381419</v>
      </c>
      <c r="B1560" s="3">
        <v>2.1958454342477385</v>
      </c>
      <c r="C1560" s="3">
        <v>9.1622263757312524E-3</v>
      </c>
      <c r="D1560" s="3">
        <v>0.74066148773531892</v>
      </c>
      <c r="E15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1" spans="1:5">
      <c r="A1561">
        <v>24827643</v>
      </c>
      <c r="B1561" s="3">
        <v>1.1986535576862063</v>
      </c>
      <c r="C1561" s="3">
        <v>4.8991744865859783E-2</v>
      </c>
      <c r="D1561" s="3">
        <v>0.74011970290005347</v>
      </c>
      <c r="E15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2" spans="1:5">
      <c r="A1562">
        <v>454250</v>
      </c>
      <c r="B1562" s="3">
        <v>2.9778798733964016</v>
      </c>
      <c r="C1562" s="3">
        <v>9.4357823032967195E-3</v>
      </c>
      <c r="D1562" s="3">
        <v>0.73991799905691125</v>
      </c>
      <c r="E15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3" spans="1:5">
      <c r="A1563">
        <v>136227</v>
      </c>
      <c r="B1563" s="3">
        <v>3.3158193696101423</v>
      </c>
      <c r="C1563" s="3">
        <v>3.0236150959220873E-2</v>
      </c>
      <c r="D1563" s="3">
        <v>0.73926636269142687</v>
      </c>
      <c r="E15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4" spans="1:5">
      <c r="A1564">
        <v>12320096</v>
      </c>
      <c r="B1564" s="3">
        <v>4.7721727619455807</v>
      </c>
      <c r="C1564" s="3">
        <v>3.1833317016477271E-2</v>
      </c>
      <c r="D1564" s="3">
        <v>0.73914840760376088</v>
      </c>
      <c r="E15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5" spans="1:5">
      <c r="A1565">
        <v>10162529</v>
      </c>
      <c r="B1565" s="3">
        <v>4.7611460013731062</v>
      </c>
      <c r="C1565" s="3">
        <v>3.8353959804302146E-2</v>
      </c>
      <c r="D1565" s="3">
        <v>0.73906352201768344</v>
      </c>
      <c r="E15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6" spans="1:5">
      <c r="A1566">
        <v>2675913</v>
      </c>
      <c r="B1566" s="3">
        <v>1.1299666543918017</v>
      </c>
      <c r="C1566" s="3">
        <v>4.9763298421374343E-2</v>
      </c>
      <c r="D1566" s="3">
        <v>0.73872021572048574</v>
      </c>
      <c r="E15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7" spans="1:5">
      <c r="A1567">
        <v>17671787</v>
      </c>
      <c r="B1567" s="3">
        <v>3.154546703304967</v>
      </c>
      <c r="C1567" s="3">
        <v>2.8415491078613284E-2</v>
      </c>
      <c r="D1567" s="3">
        <v>0.73822818339699092</v>
      </c>
      <c r="E15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8" spans="1:5">
      <c r="A1568">
        <v>512878</v>
      </c>
      <c r="B1568" s="3">
        <v>2.7890674686558663</v>
      </c>
      <c r="C1568" s="3">
        <v>3.0646569897822086E-2</v>
      </c>
      <c r="D1568" s="3">
        <v>0.73821293753117168</v>
      </c>
      <c r="E15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69" spans="1:5">
      <c r="A1569">
        <v>545600</v>
      </c>
      <c r="B1569" s="3">
        <v>1.1350812398549932</v>
      </c>
      <c r="C1569" s="3">
        <v>3.1609273695658295E-2</v>
      </c>
      <c r="D1569" s="3">
        <v>0.73820613790458078</v>
      </c>
      <c r="E15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0" spans="1:5">
      <c r="A1570">
        <v>21373495</v>
      </c>
      <c r="B1570" s="3">
        <v>3.3844621562282553</v>
      </c>
      <c r="C1570" s="3">
        <v>3.3311443731644817E-2</v>
      </c>
      <c r="D1570" s="3">
        <v>0.73778747533110134</v>
      </c>
      <c r="E15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1" spans="1:5">
      <c r="A1571">
        <v>25168888</v>
      </c>
      <c r="B1571" s="3">
        <v>1.1123741663112638</v>
      </c>
      <c r="C1571" s="3">
        <v>2.3507902001510501E-2</v>
      </c>
      <c r="D1571" s="3">
        <v>0.73772884387385496</v>
      </c>
      <c r="E15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2" spans="1:5">
      <c r="A1572">
        <v>16765013</v>
      </c>
      <c r="B1572" s="3">
        <v>4.9468158974139929</v>
      </c>
      <c r="C1572" s="3">
        <v>2.3065822246724252E-2</v>
      </c>
      <c r="D1572" s="3">
        <v>0.73766124765336127</v>
      </c>
      <c r="E15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3" spans="1:5">
      <c r="A1573">
        <v>275582</v>
      </c>
      <c r="B1573" s="3">
        <v>3.6857660203135656</v>
      </c>
      <c r="C1573" s="3">
        <v>1.5761348831927664E-2</v>
      </c>
      <c r="D1573" s="3">
        <v>0.73733237838647525</v>
      </c>
      <c r="E15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4" spans="1:5">
      <c r="A1574">
        <v>26867230</v>
      </c>
      <c r="B1574" s="3">
        <v>3.6735620060983871</v>
      </c>
      <c r="C1574" s="3">
        <v>2.6119013961207527E-2</v>
      </c>
      <c r="D1574" s="3">
        <v>0.73723594128088454</v>
      </c>
      <c r="E15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5" spans="1:5">
      <c r="A1575">
        <v>18836774</v>
      </c>
      <c r="B1575" s="3">
        <v>3.9784819824225504</v>
      </c>
      <c r="C1575" s="3">
        <v>4.1959527519377392E-2</v>
      </c>
      <c r="D1575" s="3">
        <v>0.73693893655582277</v>
      </c>
      <c r="E15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6" spans="1:5">
      <c r="A1576">
        <v>237477</v>
      </c>
      <c r="B1576" s="3">
        <v>1.7659093382466331</v>
      </c>
      <c r="C1576" s="3">
        <v>1.868390817360191E-2</v>
      </c>
      <c r="D1576" s="3">
        <v>0.7368975723405129</v>
      </c>
      <c r="E15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7" spans="1:5">
      <c r="A1577">
        <v>8773518</v>
      </c>
      <c r="B1577" s="3">
        <v>3.3990030443074883</v>
      </c>
      <c r="C1577" s="3">
        <v>1.406961421992864E-3</v>
      </c>
      <c r="D1577" s="3">
        <v>0.73688353512775462</v>
      </c>
      <c r="E15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8" spans="1:5">
      <c r="A1578">
        <v>19633755</v>
      </c>
      <c r="B1578" s="3">
        <v>3.4702972292535414</v>
      </c>
      <c r="C1578" s="3">
        <v>3.9458626682044466E-2</v>
      </c>
      <c r="D1578" s="3">
        <v>0.73655620224397333</v>
      </c>
      <c r="E15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79" spans="1:5">
      <c r="A1579">
        <v>20484008</v>
      </c>
      <c r="B1579" s="3">
        <v>1.202417892505792</v>
      </c>
      <c r="C1579" s="3">
        <v>2.545843416327899E-2</v>
      </c>
      <c r="D1579" s="3">
        <v>0.73650157758055634</v>
      </c>
      <c r="E15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0" spans="1:5">
      <c r="A1580">
        <v>3760161</v>
      </c>
      <c r="B1580" s="3">
        <v>1.4191811620509824</v>
      </c>
      <c r="C1580" s="3">
        <v>2.321663909577454E-3</v>
      </c>
      <c r="D1580" s="3">
        <v>0.73639229480376589</v>
      </c>
      <c r="E15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1" spans="1:5">
      <c r="A1581">
        <v>3339901</v>
      </c>
      <c r="B1581" s="3">
        <v>2.2010405285089991</v>
      </c>
      <c r="C1581" s="3">
        <v>1.7010498774711919E-2</v>
      </c>
      <c r="D1581" s="3">
        <v>0.73628446681097626</v>
      </c>
      <c r="E15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2" spans="1:5">
      <c r="A1582">
        <v>839679</v>
      </c>
      <c r="B1582" s="3">
        <v>2.1109977514672824</v>
      </c>
      <c r="C1582" s="3">
        <v>1.4622025401031497E-2</v>
      </c>
      <c r="D1582" s="3">
        <v>0.73596116230851538</v>
      </c>
      <c r="E15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3" spans="1:5">
      <c r="A1583">
        <v>22248783</v>
      </c>
      <c r="B1583" s="3">
        <v>2.8115976833522027</v>
      </c>
      <c r="C1583" s="3">
        <v>5.7391460461710181E-3</v>
      </c>
      <c r="D1583" s="3">
        <v>0.73530100717438795</v>
      </c>
      <c r="E15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4" spans="1:5">
      <c r="A1584">
        <v>10207681</v>
      </c>
      <c r="B1584" s="3">
        <v>3.9185209921581037</v>
      </c>
      <c r="C1584" s="3">
        <v>1.0722027877117114E-2</v>
      </c>
      <c r="D1584" s="3">
        <v>0.7348959262029251</v>
      </c>
      <c r="E15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5" spans="1:5">
      <c r="A1585">
        <v>3642625</v>
      </c>
      <c r="B1585" s="3">
        <v>1.4472771631111581</v>
      </c>
      <c r="C1585" s="3">
        <v>2.4353405895653227E-2</v>
      </c>
      <c r="D1585" s="3">
        <v>0.73466544655381893</v>
      </c>
      <c r="E15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6" spans="1:5">
      <c r="A1586">
        <v>11555845</v>
      </c>
      <c r="B1586" s="3">
        <v>1.1410099898128871</v>
      </c>
      <c r="C1586" s="3">
        <v>3.483499557065195E-2</v>
      </c>
      <c r="D1586" s="3">
        <v>0.73449174538135287</v>
      </c>
      <c r="E15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7" spans="1:5">
      <c r="A1587">
        <v>361855</v>
      </c>
      <c r="B1587" s="3">
        <v>4.6156254342695036</v>
      </c>
      <c r="C1587" s="3">
        <v>1.8373113919328488E-2</v>
      </c>
      <c r="D1587" s="3">
        <v>0.73439835498607708</v>
      </c>
      <c r="E15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8" spans="1:5">
      <c r="A1588">
        <v>7112116</v>
      </c>
      <c r="B1588" s="3">
        <v>3.3702295566177316</v>
      </c>
      <c r="C1588" s="3">
        <v>4.4924233523919722E-4</v>
      </c>
      <c r="D1588" s="3">
        <v>0.73392213230996273</v>
      </c>
      <c r="E15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89" spans="1:5">
      <c r="A1589">
        <v>31477675</v>
      </c>
      <c r="B1589" s="3">
        <v>4.0640469238015839</v>
      </c>
      <c r="C1589" s="3">
        <v>6.5963583174188933E-3</v>
      </c>
      <c r="D1589" s="3">
        <v>0.73390796192948571</v>
      </c>
      <c r="E15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0" spans="1:5">
      <c r="A1590">
        <v>17920050</v>
      </c>
      <c r="B1590" s="3">
        <v>4.6694160322433493</v>
      </c>
      <c r="C1590" s="3">
        <v>2.8545043829334427E-2</v>
      </c>
      <c r="D1590" s="3">
        <v>0.7338744582807557</v>
      </c>
      <c r="E15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1" spans="1:5">
      <c r="A1591">
        <v>1263176</v>
      </c>
      <c r="B1591" s="3">
        <v>4.4552903039542482</v>
      </c>
      <c r="C1591" s="3">
        <v>2.117532126589014E-2</v>
      </c>
      <c r="D1591" s="3">
        <v>0.73337859459739418</v>
      </c>
      <c r="E15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2" spans="1:5">
      <c r="A1592">
        <v>12511067</v>
      </c>
      <c r="B1592" s="3">
        <v>4.2947114352435554</v>
      </c>
      <c r="C1592" s="3">
        <v>3.357121415924804E-2</v>
      </c>
      <c r="D1592" s="3">
        <v>0.73266342571376153</v>
      </c>
      <c r="E15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3" spans="1:5">
      <c r="A1593">
        <v>256161</v>
      </c>
      <c r="B1593" s="3">
        <v>3.6534779925192793</v>
      </c>
      <c r="C1593" s="3">
        <v>3.7786817608059922E-2</v>
      </c>
      <c r="D1593" s="3">
        <v>0.73227808571838704</v>
      </c>
      <c r="E15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4" spans="1:5">
      <c r="A1594">
        <v>253533</v>
      </c>
      <c r="B1594" s="3">
        <v>4.8197160138615871</v>
      </c>
      <c r="C1594" s="3">
        <v>1.8022955845813916E-2</v>
      </c>
      <c r="D1594" s="3">
        <v>0.73198345433015843</v>
      </c>
      <c r="E15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5" spans="1:5">
      <c r="A1595">
        <v>74777</v>
      </c>
      <c r="B1595" s="3">
        <v>1.2023476478566271</v>
      </c>
      <c r="C1595" s="3">
        <v>7.6878488479826266E-4</v>
      </c>
      <c r="D1595" s="3">
        <v>0.73178667471742309</v>
      </c>
      <c r="E15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6" spans="1:5">
      <c r="A1596">
        <v>3491890</v>
      </c>
      <c r="B1596" s="3">
        <v>1.8781557187612541</v>
      </c>
      <c r="C1596" s="3">
        <v>2.8338075391257659E-4</v>
      </c>
      <c r="D1596" s="3">
        <v>0.73170636642329301</v>
      </c>
      <c r="E15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7" spans="1:5">
      <c r="A1597">
        <v>1546620</v>
      </c>
      <c r="B1597" s="3">
        <v>3.0540021968171476</v>
      </c>
      <c r="C1597" s="3">
        <v>1.7415568345444995E-2</v>
      </c>
      <c r="D1597" s="3">
        <v>0.73088293382326663</v>
      </c>
      <c r="E15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8" spans="1:5">
      <c r="A1598">
        <v>23732730</v>
      </c>
      <c r="B1598" s="3">
        <v>3.4952406194058474</v>
      </c>
      <c r="C1598" s="3">
        <v>1.3462338384344658E-2</v>
      </c>
      <c r="D1598" s="3">
        <v>0.73074832487290575</v>
      </c>
      <c r="E15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599" spans="1:5">
      <c r="A1599">
        <v>1905361</v>
      </c>
      <c r="B1599" s="3">
        <v>1.9640074963031373</v>
      </c>
      <c r="C1599" s="3">
        <v>4.1896621335567187E-2</v>
      </c>
      <c r="D1599" s="3">
        <v>0.73048720522003419</v>
      </c>
      <c r="E15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0" spans="1:5">
      <c r="A1600">
        <v>6877794</v>
      </c>
      <c r="B1600" s="3">
        <v>2.9042758383796521</v>
      </c>
      <c r="C1600" s="3">
        <v>4.7471648609422629E-2</v>
      </c>
      <c r="D1600" s="3">
        <v>0.73044737419509209</v>
      </c>
      <c r="E16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1" spans="1:5">
      <c r="A1601">
        <v>7132792</v>
      </c>
      <c r="B1601" s="3">
        <v>4.0229755247735488</v>
      </c>
      <c r="C1601" s="3">
        <v>2.45769128245997E-2</v>
      </c>
      <c r="D1601" s="3">
        <v>0.73041072053063216</v>
      </c>
      <c r="E16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2" spans="1:5">
      <c r="A1602">
        <v>20557884</v>
      </c>
      <c r="B1602" s="3">
        <v>1.3195960271287515</v>
      </c>
      <c r="C1602" s="3">
        <v>2.4743694665617291E-2</v>
      </c>
      <c r="D1602" s="3">
        <v>0.73039242609061394</v>
      </c>
      <c r="E16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3" spans="1:5">
      <c r="A1603">
        <v>117287</v>
      </c>
      <c r="B1603" s="3">
        <v>3.1252211032466048</v>
      </c>
      <c r="C1603" s="3">
        <v>2.9143055739837095E-2</v>
      </c>
      <c r="D1603" s="3">
        <v>0.7299926246866254</v>
      </c>
      <c r="E16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4" spans="1:5">
      <c r="A1604">
        <v>15824660</v>
      </c>
      <c r="B1604" s="3">
        <v>1.1323316798888423</v>
      </c>
      <c r="C1604" s="3">
        <v>1.0839031757429562E-2</v>
      </c>
      <c r="D1604" s="3">
        <v>0.72993798263970189</v>
      </c>
      <c r="E16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5" spans="1:5">
      <c r="A1605">
        <v>1650330</v>
      </c>
      <c r="B1605" s="3">
        <v>3.9624139315811124</v>
      </c>
      <c r="C1605" s="3">
        <v>1.53728634536362E-3</v>
      </c>
      <c r="D1605" s="3">
        <v>0.72981389115174811</v>
      </c>
      <c r="E16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6" spans="1:5">
      <c r="A1606">
        <v>9709464</v>
      </c>
      <c r="B1606" s="3">
        <v>2.3124887355105721</v>
      </c>
      <c r="C1606" s="3">
        <v>3.3364230166798015E-3</v>
      </c>
      <c r="D1606" s="3">
        <v>0.72972423018980026</v>
      </c>
      <c r="E16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7" spans="1:5">
      <c r="A1607">
        <v>1811344</v>
      </c>
      <c r="B1607" s="3">
        <v>1.6949587914153712</v>
      </c>
      <c r="C1607" s="3">
        <v>1.717765842789622E-2</v>
      </c>
      <c r="D1607" s="3">
        <v>0.72967376128101002</v>
      </c>
      <c r="E16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8" spans="1:5">
      <c r="A1608">
        <v>10153235</v>
      </c>
      <c r="B1608" s="3">
        <v>2.4147633230126093</v>
      </c>
      <c r="C1608" s="3">
        <v>2.7354965292735758E-2</v>
      </c>
      <c r="D1608" s="3">
        <v>0.72951717989620024</v>
      </c>
      <c r="E16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09" spans="1:5">
      <c r="A1609">
        <v>2843987</v>
      </c>
      <c r="B1609" s="3">
        <v>2.2133817437565004</v>
      </c>
      <c r="C1609" s="3">
        <v>1.6837140145603346E-2</v>
      </c>
      <c r="D1609" s="3">
        <v>0.72924275427101448</v>
      </c>
      <c r="E16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0" spans="1:5">
      <c r="A1610">
        <v>1190088</v>
      </c>
      <c r="B1610" s="3">
        <v>4.605748977808215</v>
      </c>
      <c r="C1610" s="3">
        <v>2.8450071277059199E-2</v>
      </c>
      <c r="D1610" s="3">
        <v>0.72909093142646486</v>
      </c>
      <c r="E16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1" spans="1:5">
      <c r="A1611">
        <v>4310378</v>
      </c>
      <c r="B1611" s="3">
        <v>1.6524419460170781</v>
      </c>
      <c r="C1611" s="3">
        <v>4.2603422892564885E-2</v>
      </c>
      <c r="D1611" s="3">
        <v>0.72907908704218938</v>
      </c>
      <c r="E16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2" spans="1:5">
      <c r="A1612">
        <v>10835806</v>
      </c>
      <c r="B1612" s="3">
        <v>2.0230532262299454</v>
      </c>
      <c r="C1612" s="3">
        <v>4.9812918639810008E-2</v>
      </c>
      <c r="D1612" s="3">
        <v>0.72900260880796675</v>
      </c>
      <c r="E16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3" spans="1:5">
      <c r="A1613">
        <v>1276497</v>
      </c>
      <c r="B1613" s="3">
        <v>2.7441078080784198</v>
      </c>
      <c r="C1613" s="3">
        <v>1.9977173926879751E-2</v>
      </c>
      <c r="D1613" s="3">
        <v>0.72876375645914482</v>
      </c>
      <c r="E16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4" spans="1:5">
      <c r="A1614">
        <v>11775328</v>
      </c>
      <c r="B1614" s="3">
        <v>4.7523697813239458</v>
      </c>
      <c r="C1614" s="3">
        <v>2.9760309078577768E-2</v>
      </c>
      <c r="D1614" s="3">
        <v>0.72851190609706851</v>
      </c>
      <c r="E16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5" spans="1:5">
      <c r="A1615">
        <v>24404709</v>
      </c>
      <c r="B1615" s="3">
        <v>4.6929803623419684</v>
      </c>
      <c r="C1615" s="3">
        <v>4.0114662237688753E-2</v>
      </c>
      <c r="D1615" s="3">
        <v>0.72836316051763172</v>
      </c>
      <c r="E16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6" spans="1:5">
      <c r="A1616">
        <v>1834769</v>
      </c>
      <c r="B1616" s="3">
        <v>1.83854028650582</v>
      </c>
      <c r="C1616" s="3">
        <v>2.401283419096913E-2</v>
      </c>
      <c r="D1616" s="3">
        <v>0.72832177978032042</v>
      </c>
      <c r="E16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7" spans="1:5">
      <c r="A1617">
        <v>6509406</v>
      </c>
      <c r="B1617" s="3">
        <v>1.9146478050211462</v>
      </c>
      <c r="C1617" s="3">
        <v>4.6941075114526935E-2</v>
      </c>
      <c r="D1617" s="3">
        <v>0.72824899038073065</v>
      </c>
      <c r="E16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8" spans="1:5">
      <c r="A1618">
        <v>9898029</v>
      </c>
      <c r="B1618" s="3">
        <v>2.1241429579694184</v>
      </c>
      <c r="C1618" s="3">
        <v>5.0753621531700603E-4</v>
      </c>
      <c r="D1618" s="3">
        <v>0.72818926343558221</v>
      </c>
      <c r="E16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19" spans="1:5">
      <c r="A1619">
        <v>16798055</v>
      </c>
      <c r="B1619" s="3">
        <v>3.8456267910180681</v>
      </c>
      <c r="C1619" s="3">
        <v>3.677440622204832E-2</v>
      </c>
      <c r="D1619" s="3">
        <v>0.72810352467427231</v>
      </c>
      <c r="E16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0" spans="1:5">
      <c r="A1620">
        <v>2839267</v>
      </c>
      <c r="B1620" s="3">
        <v>4.2999209334571686</v>
      </c>
      <c r="C1620" s="3">
        <v>4.3152077189333546E-2</v>
      </c>
      <c r="D1620" s="3">
        <v>0.72803775684545236</v>
      </c>
      <c r="E16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1" spans="1:5">
      <c r="A1621">
        <v>1527535</v>
      </c>
      <c r="B1621" s="3">
        <v>2.8214536402236843</v>
      </c>
      <c r="C1621" s="3">
        <v>1.6974630215528749E-2</v>
      </c>
      <c r="D1621" s="3">
        <v>0.72796215608508308</v>
      </c>
      <c r="E16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2" spans="1:5">
      <c r="A1622">
        <v>5440087</v>
      </c>
      <c r="B1622" s="3">
        <v>3.4382017806501923</v>
      </c>
      <c r="C1622" s="3">
        <v>3.7366242308254E-2</v>
      </c>
      <c r="D1622" s="3">
        <v>0.72786850366623168</v>
      </c>
      <c r="E16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3" spans="1:5">
      <c r="A1623">
        <v>10256663</v>
      </c>
      <c r="B1623" s="3">
        <v>1.2874106859157579</v>
      </c>
      <c r="C1623" s="3">
        <v>3.5376304814510713E-2</v>
      </c>
      <c r="D1623" s="3">
        <v>0.72766274139457088</v>
      </c>
      <c r="E16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4" spans="1:5">
      <c r="A1624">
        <v>1659891</v>
      </c>
      <c r="B1624" s="3">
        <v>2.7699979016700405</v>
      </c>
      <c r="C1624" s="3">
        <v>1.4464470621911458E-2</v>
      </c>
      <c r="D1624" s="3">
        <v>0.72760892153118684</v>
      </c>
      <c r="E16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5" spans="1:5">
      <c r="A1625">
        <v>11702175</v>
      </c>
      <c r="B1625" s="3">
        <v>4.7031481873494663</v>
      </c>
      <c r="C1625" s="3">
        <v>4.273805469689012E-2</v>
      </c>
      <c r="D1625" s="3">
        <v>0.7273690585737802</v>
      </c>
      <c r="E16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6" spans="1:5">
      <c r="A1626">
        <v>14197781</v>
      </c>
      <c r="B1626" s="3">
        <v>2.0206764707166687</v>
      </c>
      <c r="C1626" s="3">
        <v>3.1761050462759892E-2</v>
      </c>
      <c r="D1626" s="3">
        <v>0.72728003592592072</v>
      </c>
      <c r="E16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7" spans="1:5">
      <c r="A1627">
        <v>35417042</v>
      </c>
      <c r="B1627" s="3">
        <v>4.223588516641664</v>
      </c>
      <c r="C1627" s="3">
        <v>8.570005406816128E-3</v>
      </c>
      <c r="D1627" s="3">
        <v>0.72725778898426507</v>
      </c>
      <c r="E16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8" spans="1:5">
      <c r="A1628">
        <v>12795393</v>
      </c>
      <c r="B1628" s="3">
        <v>1.135977116239387</v>
      </c>
      <c r="C1628" s="3">
        <v>4.8035304068949521E-2</v>
      </c>
      <c r="D1628" s="3">
        <v>0.72694522237839598</v>
      </c>
      <c r="E16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29" spans="1:5">
      <c r="A1629">
        <v>588899</v>
      </c>
      <c r="B1629" s="3">
        <v>1.7805479864421287</v>
      </c>
      <c r="C1629" s="3">
        <v>4.0633881873232108E-2</v>
      </c>
      <c r="D1629" s="3">
        <v>0.72676903476372157</v>
      </c>
      <c r="E16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0" spans="1:5">
      <c r="A1630">
        <v>1317343</v>
      </c>
      <c r="B1630" s="3">
        <v>1.5502276765025313</v>
      </c>
      <c r="C1630" s="3">
        <v>2.7892570314079941E-2</v>
      </c>
      <c r="D1630" s="3">
        <v>0.72651911850108697</v>
      </c>
      <c r="E16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1" spans="1:5">
      <c r="A1631">
        <v>2282355</v>
      </c>
      <c r="B1631" s="3">
        <v>1.7256208706664458</v>
      </c>
      <c r="C1631" s="3">
        <v>2.7109934981288053E-2</v>
      </c>
      <c r="D1631" s="3">
        <v>0.72647359633770336</v>
      </c>
      <c r="E16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2" spans="1:5">
      <c r="A1632">
        <v>2138902</v>
      </c>
      <c r="B1632" s="3">
        <v>2.2412152530245177</v>
      </c>
      <c r="C1632" s="3">
        <v>1.3949129567283386E-2</v>
      </c>
      <c r="D1632" s="3">
        <v>0.7264656558897018</v>
      </c>
      <c r="E16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3" spans="1:5">
      <c r="A1633">
        <v>1251762</v>
      </c>
      <c r="B1633" s="3">
        <v>4.3607681779984144</v>
      </c>
      <c r="C1633" s="3">
        <v>4.2234025705271697E-2</v>
      </c>
      <c r="D1633" s="3">
        <v>0.72642915145616394</v>
      </c>
      <c r="E16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4" spans="1:5">
      <c r="A1634">
        <v>8998154</v>
      </c>
      <c r="B1634" s="3">
        <v>3.2452169683837071</v>
      </c>
      <c r="C1634" s="3">
        <v>2.7917424365268589E-2</v>
      </c>
      <c r="D1634" s="3">
        <v>0.72612494282063911</v>
      </c>
      <c r="E16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5" spans="1:5">
      <c r="A1635">
        <v>23708009</v>
      </c>
      <c r="B1635" s="3">
        <v>2.965188167262732</v>
      </c>
      <c r="C1635" s="3">
        <v>6.8378160716746576E-3</v>
      </c>
      <c r="D1635" s="3">
        <v>0.7255625744644596</v>
      </c>
      <c r="E16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6" spans="1:5">
      <c r="A1636">
        <v>25599307</v>
      </c>
      <c r="B1636" s="3">
        <v>1.4369140921872749</v>
      </c>
      <c r="C1636" s="3">
        <v>4.3509606394815437E-2</v>
      </c>
      <c r="D1636" s="3">
        <v>0.72536045086380407</v>
      </c>
      <c r="E16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7" spans="1:5">
      <c r="A1637">
        <v>1674102</v>
      </c>
      <c r="B1637" s="3">
        <v>3.9478120413677185</v>
      </c>
      <c r="C1637" s="3">
        <v>4.6570504244158817E-2</v>
      </c>
      <c r="D1637" s="3">
        <v>0.72510291073895028</v>
      </c>
      <c r="E16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8" spans="1:5">
      <c r="A1638">
        <v>8882019</v>
      </c>
      <c r="B1638" s="3">
        <v>4.6018296108545531</v>
      </c>
      <c r="C1638" s="3">
        <v>1.1600681534904851E-2</v>
      </c>
      <c r="D1638" s="3">
        <v>0.72484475245144475</v>
      </c>
      <c r="E16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39" spans="1:5">
      <c r="A1639">
        <v>29509026</v>
      </c>
      <c r="B1639" s="3">
        <v>4.0448815314810016</v>
      </c>
      <c r="C1639" s="3">
        <v>2.7829002634038636E-2</v>
      </c>
      <c r="D1639" s="3">
        <v>0.72459723748302818</v>
      </c>
      <c r="E16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0" spans="1:5">
      <c r="A1640">
        <v>2311767</v>
      </c>
      <c r="B1640" s="3">
        <v>4.3739647591837247</v>
      </c>
      <c r="C1640" s="3">
        <v>6.1389566704639353E-3</v>
      </c>
      <c r="D1640" s="3">
        <v>0.72443975044608355</v>
      </c>
      <c r="E16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1" spans="1:5">
      <c r="A1641">
        <v>18008945</v>
      </c>
      <c r="B1641" s="3">
        <v>1.3482771077817084</v>
      </c>
      <c r="C1641" s="3">
        <v>4.1848821596041702E-3</v>
      </c>
      <c r="D1641" s="3">
        <v>0.72415096896691478</v>
      </c>
      <c r="E16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2" spans="1:5">
      <c r="A1642">
        <v>1869421</v>
      </c>
      <c r="B1642" s="3">
        <v>2.999088876423448</v>
      </c>
      <c r="C1642" s="3">
        <v>4.4617575359458914E-2</v>
      </c>
      <c r="D1642" s="3">
        <v>0.72400447064129581</v>
      </c>
      <c r="E16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3" spans="1:5">
      <c r="A1643">
        <v>8351424</v>
      </c>
      <c r="B1643" s="3">
        <v>1.488870172388872</v>
      </c>
      <c r="C1643" s="3">
        <v>4.1658837896600923E-2</v>
      </c>
      <c r="D1643" s="3">
        <v>0.72383251005319826</v>
      </c>
      <c r="E16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4" spans="1:5">
      <c r="A1644">
        <v>2640100</v>
      </c>
      <c r="B1644" s="3">
        <v>4.703677338701338</v>
      </c>
      <c r="C1644" s="3">
        <v>4.1918547172320818E-2</v>
      </c>
      <c r="D1644" s="3">
        <v>0.72376189179536066</v>
      </c>
      <c r="E16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5" spans="1:5">
      <c r="A1645">
        <v>32430692</v>
      </c>
      <c r="B1645" s="3">
        <v>3.3093492968592488</v>
      </c>
      <c r="C1645" s="3">
        <v>4.8537371001178727E-3</v>
      </c>
      <c r="D1645" s="3">
        <v>0.72370446950479628</v>
      </c>
      <c r="E16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6" spans="1:5">
      <c r="A1646">
        <v>6470443</v>
      </c>
      <c r="B1646" s="3">
        <v>1.6448483805573364</v>
      </c>
      <c r="C1646" s="3">
        <v>1.3224676694981931E-2</v>
      </c>
      <c r="D1646" s="3">
        <v>0.72291019480628049</v>
      </c>
      <c r="E16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7" spans="1:5">
      <c r="A1647">
        <v>17456385</v>
      </c>
      <c r="B1647" s="3">
        <v>2.4113685522359765</v>
      </c>
      <c r="C1647" s="3">
        <v>2.7371409925568881E-2</v>
      </c>
      <c r="D1647" s="3">
        <v>0.72279958167675229</v>
      </c>
      <c r="E16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8" spans="1:5">
      <c r="A1648">
        <v>1360043</v>
      </c>
      <c r="B1648" s="3">
        <v>3.5035581307804406</v>
      </c>
      <c r="C1648" s="3">
        <v>2.4361512568553012E-2</v>
      </c>
      <c r="D1648" s="3">
        <v>0.72219587993010526</v>
      </c>
      <c r="E16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49" spans="1:5">
      <c r="A1649">
        <v>16906759</v>
      </c>
      <c r="B1649" s="3">
        <v>1.8671251802334856</v>
      </c>
      <c r="C1649" s="3">
        <v>2.3984430401235049E-3</v>
      </c>
      <c r="D1649" s="3">
        <v>0.72213901238023981</v>
      </c>
      <c r="E16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0" spans="1:5">
      <c r="A1650">
        <v>3257486</v>
      </c>
      <c r="B1650" s="3">
        <v>2.0897070420508079</v>
      </c>
      <c r="C1650" s="3">
        <v>3.6891983889280111E-2</v>
      </c>
      <c r="D1650" s="3">
        <v>0.72192687455338378</v>
      </c>
      <c r="E16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1" spans="1:5">
      <c r="A1651">
        <v>15702523</v>
      </c>
      <c r="B1651" s="3">
        <v>2.5141074032196893</v>
      </c>
      <c r="C1651" s="3">
        <v>2.9767536139500429E-2</v>
      </c>
      <c r="D1651" s="3">
        <v>0.72171293984008156</v>
      </c>
      <c r="E16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2" spans="1:5">
      <c r="A1652">
        <v>4291837</v>
      </c>
      <c r="B1652" s="3">
        <v>1.9797974385904022</v>
      </c>
      <c r="C1652" s="3">
        <v>2.9214130113052902E-2</v>
      </c>
      <c r="D1652" s="3">
        <v>0.72163007626128595</v>
      </c>
      <c r="E16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3" spans="1:5">
      <c r="A1653">
        <v>1964249</v>
      </c>
      <c r="B1653" s="3">
        <v>1.9100492746357967</v>
      </c>
      <c r="C1653" s="3">
        <v>1.2157297940223978E-2</v>
      </c>
      <c r="D1653" s="3">
        <v>0.72162359401289111</v>
      </c>
      <c r="E16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4" spans="1:5">
      <c r="A1654">
        <v>303882</v>
      </c>
      <c r="B1654" s="3">
        <v>1.1565889821889801</v>
      </c>
      <c r="C1654" s="3">
        <v>2.4118982277228942E-2</v>
      </c>
      <c r="D1654" s="3">
        <v>0.72146247623113946</v>
      </c>
      <c r="E16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5" spans="1:5">
      <c r="A1655">
        <v>5435074</v>
      </c>
      <c r="B1655" s="3">
        <v>3.7412627741418589</v>
      </c>
      <c r="C1655" s="3">
        <v>4.2481091181631646E-2</v>
      </c>
      <c r="D1655" s="3">
        <v>0.72140282959260826</v>
      </c>
      <c r="E16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6" spans="1:5">
      <c r="A1656">
        <v>315918</v>
      </c>
      <c r="B1656" s="3">
        <v>4.8004036864803563</v>
      </c>
      <c r="C1656" s="3">
        <v>1.6320631546277883E-2</v>
      </c>
      <c r="D1656" s="3">
        <v>0.72129186594096295</v>
      </c>
      <c r="E16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7" spans="1:5">
      <c r="A1657">
        <v>9951559</v>
      </c>
      <c r="B1657" s="3">
        <v>2.025301053592317</v>
      </c>
      <c r="C1657" s="3">
        <v>6.2058292268362958E-3</v>
      </c>
      <c r="D1657" s="3">
        <v>0.72117520244904099</v>
      </c>
      <c r="E16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8" spans="1:5">
      <c r="A1658">
        <v>263614</v>
      </c>
      <c r="B1658" s="3">
        <v>3.8958477648908842</v>
      </c>
      <c r="C1658" s="3">
        <v>3.094193614988457E-2</v>
      </c>
      <c r="D1658" s="3">
        <v>0.7211375291094726</v>
      </c>
      <c r="E16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59" spans="1:5">
      <c r="A1659">
        <v>26790498</v>
      </c>
      <c r="B1659" s="3">
        <v>2.2018647122538617</v>
      </c>
      <c r="C1659" s="3">
        <v>4.7705918059515129E-2</v>
      </c>
      <c r="D1659" s="3">
        <v>0.72103727682566832</v>
      </c>
      <c r="E16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0" spans="1:5">
      <c r="A1660">
        <v>1562642</v>
      </c>
      <c r="B1660" s="3">
        <v>3.8475233012417891</v>
      </c>
      <c r="C1660" s="3">
        <v>7.1343296678920481E-3</v>
      </c>
      <c r="D1660" s="3">
        <v>0.72103384088910094</v>
      </c>
      <c r="E16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1" spans="1:5">
      <c r="A1661">
        <v>308875</v>
      </c>
      <c r="B1661" s="3">
        <v>2.6180325402189784</v>
      </c>
      <c r="C1661" s="3">
        <v>1.499690898588445E-2</v>
      </c>
      <c r="D1661" s="3">
        <v>0.72086897831190067</v>
      </c>
      <c r="E16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2" spans="1:5">
      <c r="A1662">
        <v>7757648</v>
      </c>
      <c r="B1662" s="3">
        <v>2.3067972574646523</v>
      </c>
      <c r="C1662" s="3">
        <v>2.3628706095693088E-2</v>
      </c>
      <c r="D1662" s="3">
        <v>0.72080937886552698</v>
      </c>
      <c r="E16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3" spans="1:5">
      <c r="A1663">
        <v>14011859</v>
      </c>
      <c r="B1663" s="3">
        <v>2.4823368518964588</v>
      </c>
      <c r="C1663" s="3">
        <v>3.3917277132748509E-2</v>
      </c>
      <c r="D1663" s="3">
        <v>0.72069861961844528</v>
      </c>
      <c r="E16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4" spans="1:5">
      <c r="A1664">
        <v>1398809</v>
      </c>
      <c r="B1664" s="3">
        <v>4.8696422574312814</v>
      </c>
      <c r="C1664" s="3">
        <v>1.3541197682453199E-2</v>
      </c>
      <c r="D1664" s="3">
        <v>0.72040759509278129</v>
      </c>
      <c r="E16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5" spans="1:5">
      <c r="A1665">
        <v>8481739</v>
      </c>
      <c r="B1665" s="3">
        <v>4.1745939817760362</v>
      </c>
      <c r="C1665" s="3">
        <v>3.2136094173367859E-2</v>
      </c>
      <c r="D1665" s="3">
        <v>0.72029448553850139</v>
      </c>
      <c r="E16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6" spans="1:5">
      <c r="A1666">
        <v>6581587</v>
      </c>
      <c r="B1666" s="3">
        <v>3.4084755352102256</v>
      </c>
      <c r="C1666" s="3">
        <v>2.8536122064788901E-2</v>
      </c>
      <c r="D1666" s="3">
        <v>0.72024933175228067</v>
      </c>
      <c r="E16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7" spans="1:5">
      <c r="A1667">
        <v>1315849</v>
      </c>
      <c r="B1667" s="3">
        <v>4.9214039600016513</v>
      </c>
      <c r="C1667" s="3">
        <v>1.8181411150764853E-2</v>
      </c>
      <c r="D1667" s="3">
        <v>0.71973396390239996</v>
      </c>
      <c r="E16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8" spans="1:5">
      <c r="A1668">
        <v>9787502</v>
      </c>
      <c r="B1668" s="3">
        <v>4.9770486574665362</v>
      </c>
      <c r="C1668" s="3">
        <v>1.6314240795116255E-2</v>
      </c>
      <c r="D1668" s="3">
        <v>0.71966064350404102</v>
      </c>
      <c r="E16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69" spans="1:5">
      <c r="A1669">
        <v>5879951</v>
      </c>
      <c r="B1669" s="3">
        <v>2.0010165619858875</v>
      </c>
      <c r="C1669" s="3">
        <v>1.7285890028676389E-2</v>
      </c>
      <c r="D1669" s="3">
        <v>0.71960928594514229</v>
      </c>
      <c r="E16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0" spans="1:5">
      <c r="A1670">
        <v>34306160</v>
      </c>
      <c r="B1670" s="3">
        <v>3.7110011428570195</v>
      </c>
      <c r="C1670" s="3">
        <v>3.2999354399508428E-2</v>
      </c>
      <c r="D1670" s="3">
        <v>0.71960091563764383</v>
      </c>
      <c r="E16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1" spans="1:5">
      <c r="A1671">
        <v>16621177</v>
      </c>
      <c r="B1671" s="3">
        <v>3.5227967954550818</v>
      </c>
      <c r="C1671" s="3">
        <v>2.2382142782743825E-2</v>
      </c>
      <c r="D1671" s="3">
        <v>0.71943631910555517</v>
      </c>
      <c r="E16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2" spans="1:5">
      <c r="A1672">
        <v>8876603</v>
      </c>
      <c r="B1672" s="3">
        <v>3.4176186752052553</v>
      </c>
      <c r="C1672" s="3">
        <v>8.9077151578201407E-3</v>
      </c>
      <c r="D1672" s="3">
        <v>0.71941294211627282</v>
      </c>
      <c r="E16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3" spans="1:5">
      <c r="A1673">
        <v>1726966</v>
      </c>
      <c r="B1673" s="3">
        <v>2.3136337556420927</v>
      </c>
      <c r="C1673" s="3">
        <v>4.8403427247794811E-2</v>
      </c>
      <c r="D1673" s="3">
        <v>0.71939277470733565</v>
      </c>
      <c r="E16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4" spans="1:5">
      <c r="A1674">
        <v>24865745</v>
      </c>
      <c r="B1674" s="3">
        <v>3.8804143722901863</v>
      </c>
      <c r="C1674" s="3">
        <v>4.047750594176819E-3</v>
      </c>
      <c r="D1674" s="3">
        <v>0.71933393101205634</v>
      </c>
      <c r="E16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5" spans="1:5">
      <c r="A1675">
        <v>23540800</v>
      </c>
      <c r="B1675" s="3">
        <v>1.6812892007403057</v>
      </c>
      <c r="C1675" s="3">
        <v>1.0682722462787925E-2</v>
      </c>
      <c r="D1675" s="3">
        <v>0.71888346464158659</v>
      </c>
      <c r="E16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6" spans="1:5">
      <c r="A1676">
        <v>16572955</v>
      </c>
      <c r="B1676" s="3">
        <v>1.0818950962488625</v>
      </c>
      <c r="C1676" s="3">
        <v>2.0087770504504616E-2</v>
      </c>
      <c r="D1676" s="3">
        <v>0.7187830132496561</v>
      </c>
      <c r="E16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7" spans="1:5">
      <c r="A1677">
        <v>10294707</v>
      </c>
      <c r="B1677" s="3">
        <v>4.6908168523447484</v>
      </c>
      <c r="C1677" s="3">
        <v>2.2283089658628238E-2</v>
      </c>
      <c r="D1677" s="3">
        <v>0.71871745525078712</v>
      </c>
      <c r="E16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8" spans="1:5">
      <c r="A1678">
        <v>3684360</v>
      </c>
      <c r="B1678" s="3">
        <v>3.7486059882119522</v>
      </c>
      <c r="C1678" s="3">
        <v>2.0322612959947237E-2</v>
      </c>
      <c r="D1678" s="3">
        <v>0.71866550049146494</v>
      </c>
      <c r="E16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79" spans="1:5">
      <c r="A1679">
        <v>32052000</v>
      </c>
      <c r="B1679" s="3">
        <v>3.1189672971572295</v>
      </c>
      <c r="C1679" s="3">
        <v>9.9044785800140862E-4</v>
      </c>
      <c r="D1679" s="3">
        <v>0.7183842641363839</v>
      </c>
      <c r="E16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0" spans="1:5">
      <c r="A1680">
        <v>1340207</v>
      </c>
      <c r="B1680" s="3">
        <v>1.0227535330105026</v>
      </c>
      <c r="C1680" s="3">
        <v>3.443623957780724E-2</v>
      </c>
      <c r="D1680" s="3">
        <v>0.71836246485060151</v>
      </c>
      <c r="E16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1" spans="1:5">
      <c r="A1681">
        <v>355548</v>
      </c>
      <c r="B1681" s="3">
        <v>2.6950126234481337</v>
      </c>
      <c r="C1681" s="3">
        <v>2.1578909227753212E-2</v>
      </c>
      <c r="D1681" s="3">
        <v>0.71830208190237899</v>
      </c>
      <c r="E16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2" spans="1:5">
      <c r="A1682">
        <v>395609</v>
      </c>
      <c r="B1682" s="3">
        <v>3.0604332526684548</v>
      </c>
      <c r="C1682" s="3">
        <v>6.4585082711969728E-3</v>
      </c>
      <c r="D1682" s="3">
        <v>0.71820594206543831</v>
      </c>
      <c r="E16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3" spans="1:5">
      <c r="A1683">
        <v>19139700</v>
      </c>
      <c r="B1683" s="3">
        <v>2.9798537308199609</v>
      </c>
      <c r="C1683" s="3">
        <v>7.0107771169379334E-3</v>
      </c>
      <c r="D1683" s="3">
        <v>0.71806544252172422</v>
      </c>
      <c r="E16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4" spans="1:5">
      <c r="A1684">
        <v>9173924</v>
      </c>
      <c r="B1684" s="3">
        <v>2.9553431422055283</v>
      </c>
      <c r="C1684" s="3">
        <v>2.7091004419042053E-2</v>
      </c>
      <c r="D1684" s="3">
        <v>0.71781650166412558</v>
      </c>
      <c r="E16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5" spans="1:5">
      <c r="A1685">
        <v>2937468</v>
      </c>
      <c r="B1685" s="3">
        <v>4.8667374622524271</v>
      </c>
      <c r="C1685" s="3">
        <v>1.0824701025902307E-2</v>
      </c>
      <c r="D1685" s="3">
        <v>0.7177891267228268</v>
      </c>
      <c r="E16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6" spans="1:5">
      <c r="A1686">
        <v>8179855</v>
      </c>
      <c r="B1686" s="3">
        <v>2.9456134828020195</v>
      </c>
      <c r="C1686" s="3">
        <v>2.1765168341513222E-2</v>
      </c>
      <c r="D1686" s="3">
        <v>0.71759037584524255</v>
      </c>
      <c r="E16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7" spans="1:5">
      <c r="A1687">
        <v>35426209</v>
      </c>
      <c r="B1687" s="3">
        <v>4.7960009388765998</v>
      </c>
      <c r="C1687" s="3">
        <v>3.3397968615721856E-2</v>
      </c>
      <c r="D1687" s="3">
        <v>0.71758156922233152</v>
      </c>
      <c r="E16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8" spans="1:5">
      <c r="A1688">
        <v>7136700</v>
      </c>
      <c r="B1688" s="3">
        <v>4.3520676003214369</v>
      </c>
      <c r="C1688" s="3">
        <v>3.106122002474053E-2</v>
      </c>
      <c r="D1688" s="3">
        <v>0.717515978810216</v>
      </c>
      <c r="E16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89" spans="1:5">
      <c r="A1689">
        <v>21026294</v>
      </c>
      <c r="B1689" s="3">
        <v>2.2544698175109144</v>
      </c>
      <c r="C1689" s="3">
        <v>2.1182631665312743E-2</v>
      </c>
      <c r="D1689" s="3">
        <v>0.717374753340972</v>
      </c>
      <c r="E16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0" spans="1:5">
      <c r="A1690">
        <v>4152484</v>
      </c>
      <c r="B1690" s="3">
        <v>3.5353381249062714</v>
      </c>
      <c r="C1690" s="3">
        <v>2.2713360427841028E-2</v>
      </c>
      <c r="D1690" s="3">
        <v>0.71732477517456161</v>
      </c>
      <c r="E16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1" spans="1:5">
      <c r="A1691">
        <v>389924</v>
      </c>
      <c r="B1691" s="3">
        <v>4.6291167058196825</v>
      </c>
      <c r="C1691" s="3">
        <v>4.2239628427699343E-2</v>
      </c>
      <c r="D1691" s="3">
        <v>0.71730387700334386</v>
      </c>
      <c r="E16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2" spans="1:5">
      <c r="A1692">
        <v>21210898</v>
      </c>
      <c r="B1692" s="3">
        <v>3.1265218388258389</v>
      </c>
      <c r="C1692" s="3">
        <v>7.1299253408311787E-4</v>
      </c>
      <c r="D1692" s="3">
        <v>0.71706640971448821</v>
      </c>
      <c r="E16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3" spans="1:5">
      <c r="A1693">
        <v>1631400</v>
      </c>
      <c r="B1693" s="3">
        <v>2.1697140539282289</v>
      </c>
      <c r="C1693" s="3">
        <v>4.6850848049190659E-2</v>
      </c>
      <c r="D1693" s="3">
        <v>0.71684018251361503</v>
      </c>
      <c r="E16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4" spans="1:5">
      <c r="A1694">
        <v>14518375</v>
      </c>
      <c r="B1694" s="3">
        <v>1.3071331917687132</v>
      </c>
      <c r="C1694" s="3">
        <v>4.1103206171319739E-2</v>
      </c>
      <c r="D1694" s="3">
        <v>0.71663756039730542</v>
      </c>
      <c r="E16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5" spans="1:5">
      <c r="A1695">
        <v>10297692</v>
      </c>
      <c r="B1695" s="3">
        <v>1.6946772824184313</v>
      </c>
      <c r="C1695" s="3">
        <v>1.0740740680069111E-2</v>
      </c>
      <c r="D1695" s="3">
        <v>0.71661512652885029</v>
      </c>
      <c r="E16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6" spans="1:5">
      <c r="A1696">
        <v>82896</v>
      </c>
      <c r="B1696" s="3">
        <v>1.7196997916629693</v>
      </c>
      <c r="C1696" s="3">
        <v>4.4404227199071056E-2</v>
      </c>
      <c r="D1696" s="3">
        <v>0.71609448542065679</v>
      </c>
      <c r="E16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7" spans="1:5">
      <c r="A1697">
        <v>2232455</v>
      </c>
      <c r="B1697" s="3">
        <v>3.8456987810998409</v>
      </c>
      <c r="C1697" s="3">
        <v>2.8402829001081271E-2</v>
      </c>
      <c r="D1697" s="3">
        <v>0.71582123663821107</v>
      </c>
      <c r="E16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8" spans="1:5">
      <c r="A1698">
        <v>23575706</v>
      </c>
      <c r="B1698" s="3">
        <v>4.6353883423960314</v>
      </c>
      <c r="C1698" s="3">
        <v>1.2221477771660039E-2</v>
      </c>
      <c r="D1698" s="3">
        <v>0.71579838689539477</v>
      </c>
      <c r="E16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699" spans="1:5">
      <c r="A1699">
        <v>25368839</v>
      </c>
      <c r="B1699" s="3">
        <v>1.4447467020100042</v>
      </c>
      <c r="C1699" s="3">
        <v>2.4299041301439585E-2</v>
      </c>
      <c r="D1699" s="3">
        <v>0.71569607975553884</v>
      </c>
      <c r="E16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0" spans="1:5">
      <c r="A1700">
        <v>2461535</v>
      </c>
      <c r="B1700" s="3">
        <v>3.1742508252145556</v>
      </c>
      <c r="C1700" s="3">
        <v>1.6762049890051929E-2</v>
      </c>
      <c r="D1700" s="3">
        <v>0.71557390376360563</v>
      </c>
      <c r="E17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1" spans="1:5">
      <c r="A1701">
        <v>23935018</v>
      </c>
      <c r="B1701" s="3">
        <v>3.641533599859692</v>
      </c>
      <c r="C1701" s="3">
        <v>3.9316759481022978E-2</v>
      </c>
      <c r="D1701" s="3">
        <v>0.71519392484549538</v>
      </c>
      <c r="E17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2" spans="1:5">
      <c r="A1702">
        <v>35474215</v>
      </c>
      <c r="B1702" s="3">
        <v>2.2426861763748729</v>
      </c>
      <c r="C1702" s="3">
        <v>3.7283831254248778E-2</v>
      </c>
      <c r="D1702" s="3">
        <v>0.7146872841548022</v>
      </c>
      <c r="E17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3" spans="1:5">
      <c r="A1703">
        <v>3097033</v>
      </c>
      <c r="B1703" s="3">
        <v>3.0346811573688872</v>
      </c>
      <c r="C1703" s="3">
        <v>3.5182919398429394E-2</v>
      </c>
      <c r="D1703" s="3">
        <v>0.71453814675266936</v>
      </c>
      <c r="E17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4" spans="1:5">
      <c r="A1704">
        <v>1401835</v>
      </c>
      <c r="B1704" s="3">
        <v>3.8119316205309244</v>
      </c>
      <c r="C1704" s="3">
        <v>9.3041781804520949E-4</v>
      </c>
      <c r="D1704" s="3">
        <v>0.71449551247273413</v>
      </c>
      <c r="E17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5" spans="1:5">
      <c r="A1705">
        <v>25263341</v>
      </c>
      <c r="B1705" s="3">
        <v>2.2694002902523289</v>
      </c>
      <c r="C1705" s="3">
        <v>1.3689723620886813E-2</v>
      </c>
      <c r="D1705" s="3">
        <v>0.71437756654636697</v>
      </c>
      <c r="E17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6" spans="1:5">
      <c r="A1706">
        <v>1543006</v>
      </c>
      <c r="B1706" s="3">
        <v>1.8242275242989834</v>
      </c>
      <c r="C1706" s="3">
        <v>2.7884750011057211E-2</v>
      </c>
      <c r="D1706" s="3">
        <v>0.71412542331953299</v>
      </c>
      <c r="E17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7" spans="1:5">
      <c r="A1707">
        <v>686768</v>
      </c>
      <c r="B1707" s="3">
        <v>3.1917855959701495</v>
      </c>
      <c r="C1707" s="3">
        <v>3.2815181698321705E-2</v>
      </c>
      <c r="D1707" s="3">
        <v>0.71380897922819508</v>
      </c>
      <c r="E17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8" spans="1:5">
      <c r="A1708">
        <v>8900383</v>
      </c>
      <c r="B1708" s="3">
        <v>1.3550886246259517</v>
      </c>
      <c r="C1708" s="3">
        <v>3.9945569149068737E-2</v>
      </c>
      <c r="D1708" s="3">
        <v>0.71367219969144702</v>
      </c>
      <c r="E17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09" spans="1:5">
      <c r="A1709">
        <v>1471384</v>
      </c>
      <c r="B1709" s="3">
        <v>1.1554460630251948</v>
      </c>
      <c r="C1709" s="3">
        <v>3.2548145972861479E-2</v>
      </c>
      <c r="D1709" s="3">
        <v>0.71362790718527258</v>
      </c>
      <c r="E17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0" spans="1:5">
      <c r="A1710">
        <v>2674637</v>
      </c>
      <c r="B1710" s="3">
        <v>3.1916607065325673</v>
      </c>
      <c r="C1710" s="3">
        <v>1.4872808783776011E-2</v>
      </c>
      <c r="D1710" s="3">
        <v>0.71361919953565511</v>
      </c>
      <c r="E17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1" spans="1:5">
      <c r="A1711">
        <v>3180741</v>
      </c>
      <c r="B1711" s="3">
        <v>1.6589090183412911</v>
      </c>
      <c r="C1711" s="3">
        <v>1.1083965064040453E-2</v>
      </c>
      <c r="D1711" s="3">
        <v>0.7130444718196558</v>
      </c>
      <c r="E17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2" spans="1:5">
      <c r="A1712">
        <v>832244</v>
      </c>
      <c r="B1712" s="3">
        <v>4.9411093070043366</v>
      </c>
      <c r="C1712" s="3">
        <v>1.0222008083114959E-2</v>
      </c>
      <c r="D1712" s="3">
        <v>0.71282102134527692</v>
      </c>
      <c r="E17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3" spans="1:5">
      <c r="A1713">
        <v>6414296</v>
      </c>
      <c r="B1713" s="3">
        <v>1.496774751275197</v>
      </c>
      <c r="C1713" s="3">
        <v>1.1297514295546492E-2</v>
      </c>
      <c r="D1713" s="3">
        <v>0.71276095850882926</v>
      </c>
      <c r="E17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4" spans="1:5">
      <c r="A1714">
        <v>4185342</v>
      </c>
      <c r="B1714" s="3">
        <v>4.353872153314355</v>
      </c>
      <c r="C1714" s="3">
        <v>4.1461658038874222E-2</v>
      </c>
      <c r="D1714" s="3">
        <v>0.71216349796724587</v>
      </c>
      <c r="E17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5" spans="1:5">
      <c r="A1715">
        <v>4906960</v>
      </c>
      <c r="B1715" s="3">
        <v>3.1248657349325257</v>
      </c>
      <c r="C1715" s="3">
        <v>1.2774264095519933E-2</v>
      </c>
      <c r="D1715" s="3">
        <v>0.71212951361205223</v>
      </c>
      <c r="E17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6" spans="1:5">
      <c r="A1716">
        <v>1982209</v>
      </c>
      <c r="B1716" s="3">
        <v>1.8265342117940664</v>
      </c>
      <c r="C1716" s="3">
        <v>1.9058482595858024E-2</v>
      </c>
      <c r="D1716" s="3">
        <v>0.71164729497340762</v>
      </c>
      <c r="E17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7" spans="1:5">
      <c r="A1717">
        <v>363472</v>
      </c>
      <c r="B1717" s="3">
        <v>4.2440383096089516</v>
      </c>
      <c r="C1717" s="3">
        <v>3.7158951980586351E-2</v>
      </c>
      <c r="D1717" s="3">
        <v>0.71158122732041817</v>
      </c>
      <c r="E17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8" spans="1:5">
      <c r="A1718">
        <v>7776144</v>
      </c>
      <c r="B1718" s="3">
        <v>1.0175440718381989</v>
      </c>
      <c r="C1718" s="3">
        <v>2.3522938742231565E-2</v>
      </c>
      <c r="D1718" s="3">
        <v>0.71130626114089235</v>
      </c>
      <c r="E17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19" spans="1:5">
      <c r="A1719">
        <v>5074343</v>
      </c>
      <c r="B1719" s="3">
        <v>2.2684081425925231</v>
      </c>
      <c r="C1719" s="3">
        <v>2.5634985937037832E-2</v>
      </c>
      <c r="D1719" s="3">
        <v>0.71128185920243792</v>
      </c>
      <c r="E17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0" spans="1:5">
      <c r="A1720">
        <v>5435713</v>
      </c>
      <c r="B1720" s="3">
        <v>3.9100957633801063</v>
      </c>
      <c r="C1720" s="3">
        <v>4.7613418561955452E-2</v>
      </c>
      <c r="D1720" s="3">
        <v>0.71123184845990406</v>
      </c>
      <c r="E17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1" spans="1:5">
      <c r="A1721">
        <v>9430366</v>
      </c>
      <c r="B1721" s="3">
        <v>2.4496886425052842</v>
      </c>
      <c r="C1721" s="3">
        <v>3.1506111739285553E-2</v>
      </c>
      <c r="D1721" s="3">
        <v>0.71119987737843893</v>
      </c>
      <c r="E17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2" spans="1:5">
      <c r="A1722">
        <v>673406</v>
      </c>
      <c r="B1722" s="3">
        <v>4.7295383480890791</v>
      </c>
      <c r="C1722" s="3">
        <v>6.6603649227816976E-3</v>
      </c>
      <c r="D1722" s="3">
        <v>0.7109641238669635</v>
      </c>
      <c r="E17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3" spans="1:5">
      <c r="A1723">
        <v>890215</v>
      </c>
      <c r="B1723" s="3">
        <v>4.3498001727503315</v>
      </c>
      <c r="C1723" s="3">
        <v>4.4196352408061239E-2</v>
      </c>
      <c r="D1723" s="3">
        <v>0.71067754635152292</v>
      </c>
      <c r="E17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4" spans="1:5">
      <c r="A1724">
        <v>30196119</v>
      </c>
      <c r="B1724" s="3">
        <v>1.4195997021082092</v>
      </c>
      <c r="C1724" s="3">
        <v>9.3647139918734464E-3</v>
      </c>
      <c r="D1724" s="3">
        <v>0.71017092278453697</v>
      </c>
      <c r="E17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5" spans="1:5">
      <c r="A1725">
        <v>2282450</v>
      </c>
      <c r="B1725" s="3">
        <v>3.3558303963494134</v>
      </c>
      <c r="C1725" s="3">
        <v>3.9562271276328664E-2</v>
      </c>
      <c r="D1725" s="3">
        <v>0.71012269029162245</v>
      </c>
      <c r="E17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6" spans="1:5">
      <c r="A1726">
        <v>763439</v>
      </c>
      <c r="B1726" s="3">
        <v>2.5553630270559489</v>
      </c>
      <c r="C1726" s="3">
        <v>1.0863729752659423E-2</v>
      </c>
      <c r="D1726" s="3">
        <v>0.71010538011122259</v>
      </c>
      <c r="E17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7" spans="1:5">
      <c r="A1727">
        <v>29871437</v>
      </c>
      <c r="B1727" s="3">
        <v>4.7925078389118134</v>
      </c>
      <c r="C1727" s="3">
        <v>2.1834661660006166E-2</v>
      </c>
      <c r="D1727" s="3">
        <v>0.71005057020030715</v>
      </c>
      <c r="E17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8" spans="1:5">
      <c r="A1728">
        <v>15107994</v>
      </c>
      <c r="B1728" s="3">
        <v>4.9677894439882682</v>
      </c>
      <c r="C1728" s="3">
        <v>3.5062871590684996E-2</v>
      </c>
      <c r="D1728" s="3">
        <v>0.70990308364580323</v>
      </c>
      <c r="E17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29" spans="1:5">
      <c r="A1729">
        <v>4910820</v>
      </c>
      <c r="B1729" s="3">
        <v>2.6787346660012967</v>
      </c>
      <c r="C1729" s="3">
        <v>4.0220285086795711E-2</v>
      </c>
      <c r="D1729" s="3">
        <v>0.70985325100742847</v>
      </c>
      <c r="E17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0" spans="1:5">
      <c r="A1730">
        <v>32001723</v>
      </c>
      <c r="B1730" s="3">
        <v>4.400793005302436</v>
      </c>
      <c r="C1730" s="3">
        <v>2.0102069062236629E-2</v>
      </c>
      <c r="D1730" s="3">
        <v>0.70983543888794265</v>
      </c>
      <c r="E17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1" spans="1:5">
      <c r="A1731">
        <v>889106</v>
      </c>
      <c r="B1731" s="3">
        <v>1.9464651501479588</v>
      </c>
      <c r="C1731" s="3">
        <v>1.0559321561485181E-2</v>
      </c>
      <c r="D1731" s="3">
        <v>0.70955100949389094</v>
      </c>
      <c r="E17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2" spans="1:5">
      <c r="A1732">
        <v>4980428</v>
      </c>
      <c r="B1732" s="3">
        <v>4.3363515234700039</v>
      </c>
      <c r="C1732" s="3">
        <v>2.205977313826555E-2</v>
      </c>
      <c r="D1732" s="3">
        <v>0.70951518787540369</v>
      </c>
      <c r="E17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3" spans="1:5">
      <c r="A1733">
        <v>1290741</v>
      </c>
      <c r="B1733" s="3">
        <v>4.8546636932615064</v>
      </c>
      <c r="C1733" s="3">
        <v>7.3966586341142511E-3</v>
      </c>
      <c r="D1733" s="3">
        <v>0.70950817468591765</v>
      </c>
      <c r="E17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4" spans="1:5">
      <c r="A1734">
        <v>520189</v>
      </c>
      <c r="B1734" s="3">
        <v>2.1403868449339072</v>
      </c>
      <c r="C1734" s="3">
        <v>2.674606802351431E-2</v>
      </c>
      <c r="D1734" s="3">
        <v>0.70946238105504178</v>
      </c>
      <c r="E17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5" spans="1:5">
      <c r="A1735">
        <v>14103991</v>
      </c>
      <c r="B1735" s="3">
        <v>4.7591519498003354</v>
      </c>
      <c r="C1735" s="3">
        <v>4.3674717585774514E-2</v>
      </c>
      <c r="D1735" s="3">
        <v>0.70936444119268172</v>
      </c>
      <c r="E17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6" spans="1:5">
      <c r="A1736">
        <v>15784</v>
      </c>
      <c r="B1736" s="3">
        <v>2.6526876665407397</v>
      </c>
      <c r="C1736" s="3">
        <v>4.4313402888986497E-2</v>
      </c>
      <c r="D1736" s="3">
        <v>0.70896339950708176</v>
      </c>
      <c r="E17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7" spans="1:5">
      <c r="A1737">
        <v>17845064</v>
      </c>
      <c r="B1737" s="3">
        <v>2.8415848545093034</v>
      </c>
      <c r="C1737" s="3">
        <v>4.5008274778443401E-2</v>
      </c>
      <c r="D1737" s="3">
        <v>0.7089562893991832</v>
      </c>
      <c r="E17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8" spans="1:5">
      <c r="A1738">
        <v>709434</v>
      </c>
      <c r="B1738" s="3">
        <v>4.3429324469572039</v>
      </c>
      <c r="C1738" s="3">
        <v>2.8174506652976883E-2</v>
      </c>
      <c r="D1738" s="3">
        <v>0.70863979888235684</v>
      </c>
      <c r="E17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39" spans="1:5">
      <c r="A1739">
        <v>175694</v>
      </c>
      <c r="B1739" s="3">
        <v>4.2130467422898041</v>
      </c>
      <c r="C1739" s="3">
        <v>4.6232144573842282E-2</v>
      </c>
      <c r="D1739" s="3">
        <v>0.70831670832798799</v>
      </c>
      <c r="E17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0" spans="1:5">
      <c r="A1740">
        <v>2478675</v>
      </c>
      <c r="B1740" s="3">
        <v>2.5263132813715017</v>
      </c>
      <c r="C1740" s="3">
        <v>4.4011528720095346E-2</v>
      </c>
      <c r="D1740" s="3">
        <v>0.70824593684248827</v>
      </c>
      <c r="E17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1" spans="1:5">
      <c r="A1741">
        <v>27660118</v>
      </c>
      <c r="B1741" s="3">
        <v>3.9869702940292293</v>
      </c>
      <c r="C1741" s="3">
        <v>4.8533578458933996E-2</v>
      </c>
      <c r="D1741" s="3">
        <v>0.70793976472409581</v>
      </c>
      <c r="E17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2" spans="1:5">
      <c r="A1742">
        <v>16245414</v>
      </c>
      <c r="B1742" s="3">
        <v>3.307979561004212</v>
      </c>
      <c r="C1742" s="3">
        <v>4.1414956261479535E-2</v>
      </c>
      <c r="D1742" s="3">
        <v>0.70793357069785368</v>
      </c>
      <c r="E17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3" spans="1:5">
      <c r="A1743">
        <v>33945670</v>
      </c>
      <c r="B1743" s="3">
        <v>3.9495682376019769</v>
      </c>
      <c r="C1743" s="3">
        <v>1.2582443224630691E-2</v>
      </c>
      <c r="D1743" s="3">
        <v>0.70787516226186575</v>
      </c>
      <c r="E17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4" spans="1:5">
      <c r="A1744">
        <v>10003254</v>
      </c>
      <c r="B1744" s="3">
        <v>2.780465919893925</v>
      </c>
      <c r="C1744" s="3">
        <v>4.0110842752204688E-2</v>
      </c>
      <c r="D1744" s="3">
        <v>0.70782154415277554</v>
      </c>
      <c r="E17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5" spans="1:5">
      <c r="A1745">
        <v>193360</v>
      </c>
      <c r="B1745" s="3">
        <v>3.6522278078576345</v>
      </c>
      <c r="C1745" s="3">
        <v>3.4797660999889256E-2</v>
      </c>
      <c r="D1745" s="3">
        <v>0.70759148851095777</v>
      </c>
      <c r="E17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6" spans="1:5">
      <c r="A1746">
        <v>8751800</v>
      </c>
      <c r="B1746" s="3">
        <v>3.9834564819905727</v>
      </c>
      <c r="C1746" s="3">
        <v>2.6280145628394837E-2</v>
      </c>
      <c r="D1746" s="3">
        <v>0.70756300527438687</v>
      </c>
      <c r="E17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7" spans="1:5">
      <c r="A1747">
        <v>8677042</v>
      </c>
      <c r="B1747" s="3">
        <v>2.7544274201282319</v>
      </c>
      <c r="C1747" s="3">
        <v>4.7176934046390423E-2</v>
      </c>
      <c r="D1747" s="3">
        <v>0.7074147412805919</v>
      </c>
      <c r="E17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8" spans="1:5">
      <c r="A1748">
        <v>168417</v>
      </c>
      <c r="B1748" s="3">
        <v>4.3415134546294087</v>
      </c>
      <c r="C1748" s="3">
        <v>1.7044795339664132E-2</v>
      </c>
      <c r="D1748" s="3">
        <v>0.70718986502040537</v>
      </c>
      <c r="E17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49" spans="1:5">
      <c r="A1749">
        <v>66276</v>
      </c>
      <c r="B1749" s="3">
        <v>1.882818903373098</v>
      </c>
      <c r="C1749" s="3">
        <v>2.9966473107157804E-2</v>
      </c>
      <c r="D1749" s="3">
        <v>0.70712451121088127</v>
      </c>
      <c r="E17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0" spans="1:5">
      <c r="A1750">
        <v>25602417</v>
      </c>
      <c r="B1750" s="3">
        <v>3.7435333843801013</v>
      </c>
      <c r="C1750" s="3">
        <v>3.557950454322855E-2</v>
      </c>
      <c r="D1750" s="3">
        <v>0.7069267894352097</v>
      </c>
      <c r="E17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1" spans="1:5">
      <c r="A1751">
        <v>13465396</v>
      </c>
      <c r="B1751" s="3">
        <v>2.0595931042728015</v>
      </c>
      <c r="C1751" s="3">
        <v>2.382245231600438E-2</v>
      </c>
      <c r="D1751" s="3">
        <v>0.70679197323006515</v>
      </c>
      <c r="E17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2" spans="1:5">
      <c r="A1752">
        <v>4162067</v>
      </c>
      <c r="B1752" s="3">
        <v>1.1058333005160095</v>
      </c>
      <c r="C1752" s="3">
        <v>4.8986755185496791E-2</v>
      </c>
      <c r="D1752" s="3">
        <v>0.70665226630845812</v>
      </c>
      <c r="E17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3" spans="1:5">
      <c r="A1753">
        <v>19356930</v>
      </c>
      <c r="B1753" s="3">
        <v>2.2864114513563529</v>
      </c>
      <c r="C1753" s="3">
        <v>3.2321688661525273E-2</v>
      </c>
      <c r="D1753" s="3">
        <v>0.70634099960935526</v>
      </c>
      <c r="E17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4" spans="1:5">
      <c r="A1754">
        <v>834185</v>
      </c>
      <c r="B1754" s="3">
        <v>4.9516260452560168</v>
      </c>
      <c r="C1754" s="3">
        <v>2.7405179740558616E-3</v>
      </c>
      <c r="D1754" s="3">
        <v>0.7062943099212079</v>
      </c>
      <c r="E17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5" spans="1:5">
      <c r="A1755">
        <v>6145679</v>
      </c>
      <c r="B1755" s="3">
        <v>2.3506041966584634</v>
      </c>
      <c r="C1755" s="3">
        <v>3.5041416313992428E-2</v>
      </c>
      <c r="D1755" s="3">
        <v>0.70621825934413285</v>
      </c>
      <c r="E17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6" spans="1:5">
      <c r="A1756">
        <v>30418082</v>
      </c>
      <c r="B1756" s="3">
        <v>4.5174855635812809</v>
      </c>
      <c r="C1756" s="3">
        <v>3.7915850641888182E-2</v>
      </c>
      <c r="D1756" s="3">
        <v>0.70607988159286139</v>
      </c>
      <c r="E17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7" spans="1:5">
      <c r="A1757">
        <v>35422693</v>
      </c>
      <c r="B1757" s="3">
        <v>3.481725881399627</v>
      </c>
      <c r="C1757" s="3">
        <v>4.4091399286003176E-2</v>
      </c>
      <c r="D1757" s="3">
        <v>0.70578284494118571</v>
      </c>
      <c r="E17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8" spans="1:5">
      <c r="A1758">
        <v>1539749</v>
      </c>
      <c r="B1758" s="3">
        <v>3.8396385202511367</v>
      </c>
      <c r="C1758" s="3">
        <v>4.4763830616324836E-2</v>
      </c>
      <c r="D1758" s="3">
        <v>0.70566173891360406</v>
      </c>
      <c r="E17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59" spans="1:5">
      <c r="A1759">
        <v>278576</v>
      </c>
      <c r="B1759" s="3">
        <v>1.8772512774814261</v>
      </c>
      <c r="C1759" s="3">
        <v>1.1051950358222623E-2</v>
      </c>
      <c r="D1759" s="3">
        <v>0.70546297163062099</v>
      </c>
      <c r="E17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0" spans="1:5">
      <c r="A1760">
        <v>7848968</v>
      </c>
      <c r="B1760" s="3">
        <v>3.1484936522395226</v>
      </c>
      <c r="C1760" s="3">
        <v>4.1989612703134074E-2</v>
      </c>
      <c r="D1760" s="3">
        <v>0.7052697671393765</v>
      </c>
      <c r="E17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1" spans="1:5">
      <c r="A1761">
        <v>820011</v>
      </c>
      <c r="B1761" s="3">
        <v>4.9109898078100152</v>
      </c>
      <c r="C1761" s="3">
        <v>1.5349532300279073E-2</v>
      </c>
      <c r="D1761" s="3">
        <v>0.70522590567817312</v>
      </c>
      <c r="E17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2" spans="1:5">
      <c r="A1762">
        <v>610690</v>
      </c>
      <c r="B1762" s="3">
        <v>4.4349415887940138</v>
      </c>
      <c r="C1762" s="3">
        <v>1.6773986113426776E-2</v>
      </c>
      <c r="D1762" s="3">
        <v>0.70517111165645996</v>
      </c>
      <c r="E17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3" spans="1:5">
      <c r="A1763">
        <v>21019260</v>
      </c>
      <c r="B1763" s="3">
        <v>4.0236866825536417</v>
      </c>
      <c r="C1763" s="3">
        <v>1.7131798716744775E-2</v>
      </c>
      <c r="D1763" s="3">
        <v>0.70504993195534416</v>
      </c>
      <c r="E17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4" spans="1:5">
      <c r="A1764">
        <v>6298986</v>
      </c>
      <c r="B1764" s="3">
        <v>1.266640275630087</v>
      </c>
      <c r="C1764" s="3">
        <v>1.4037834487296553E-2</v>
      </c>
      <c r="D1764" s="3">
        <v>0.70493483309180216</v>
      </c>
      <c r="E17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5" spans="1:5">
      <c r="A1765">
        <v>19402</v>
      </c>
      <c r="B1765" s="3">
        <v>2.5920654440113338</v>
      </c>
      <c r="C1765" s="3">
        <v>2.7089699792284538E-2</v>
      </c>
      <c r="D1765" s="3">
        <v>0.7049149412998158</v>
      </c>
      <c r="E17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6" spans="1:5">
      <c r="A1766">
        <v>3419446</v>
      </c>
      <c r="B1766" s="3">
        <v>1.228450710049005</v>
      </c>
      <c r="C1766" s="3">
        <v>2.6493812694869195E-2</v>
      </c>
      <c r="D1766" s="3">
        <v>0.70488392389507204</v>
      </c>
      <c r="E17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7" spans="1:5">
      <c r="A1767">
        <v>6133754</v>
      </c>
      <c r="B1767" s="3">
        <v>3.4227826515102557</v>
      </c>
      <c r="C1767" s="3">
        <v>7.0567207104726415E-3</v>
      </c>
      <c r="D1767" s="3">
        <v>0.70457814905434213</v>
      </c>
      <c r="E17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8" spans="1:5">
      <c r="A1768">
        <v>8258307</v>
      </c>
      <c r="B1768" s="3">
        <v>1.4055755632735574</v>
      </c>
      <c r="C1768" s="3">
        <v>1.09559050237397E-2</v>
      </c>
      <c r="D1768" s="3">
        <v>0.70448939216434259</v>
      </c>
      <c r="E17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69" spans="1:5">
      <c r="A1769">
        <v>1530106</v>
      </c>
      <c r="B1769" s="3">
        <v>2.379894120558725</v>
      </c>
      <c r="C1769" s="3">
        <v>3.0136612334688839E-3</v>
      </c>
      <c r="D1769" s="3">
        <v>0.70439862710115941</v>
      </c>
      <c r="E17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0" spans="1:5">
      <c r="A1770">
        <v>10012421</v>
      </c>
      <c r="B1770" s="3">
        <v>3.1636895794630853</v>
      </c>
      <c r="C1770" s="3">
        <v>4.8319882587330668E-3</v>
      </c>
      <c r="D1770" s="3">
        <v>0.70432209917616428</v>
      </c>
      <c r="E17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1" spans="1:5">
      <c r="A1771">
        <v>15185319</v>
      </c>
      <c r="B1771" s="3">
        <v>4.3873393398685394</v>
      </c>
      <c r="C1771" s="3">
        <v>3.8778184634964102E-2</v>
      </c>
      <c r="D1771" s="3">
        <v>0.7042757366934983</v>
      </c>
      <c r="E17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2" spans="1:5">
      <c r="A1772">
        <v>20357771</v>
      </c>
      <c r="B1772" s="3">
        <v>3.1531356445278433</v>
      </c>
      <c r="C1772" s="3">
        <v>3.8949426558289015E-2</v>
      </c>
      <c r="D1772" s="3">
        <v>0.70426312811611358</v>
      </c>
      <c r="E17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3" spans="1:5">
      <c r="A1773">
        <v>747031</v>
      </c>
      <c r="B1773" s="3">
        <v>1.6273653801578232</v>
      </c>
      <c r="C1773" s="3">
        <v>6.4761362258015376E-3</v>
      </c>
      <c r="D1773" s="3">
        <v>0.70393262079986552</v>
      </c>
      <c r="E17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4" spans="1:5">
      <c r="A1774">
        <v>3187531</v>
      </c>
      <c r="B1774" s="3">
        <v>2.9123659085590772</v>
      </c>
      <c r="C1774" s="3">
        <v>2.9450115521684552E-2</v>
      </c>
      <c r="D1774" s="3">
        <v>0.70351622484261112</v>
      </c>
      <c r="E17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5" spans="1:5">
      <c r="A1775">
        <v>922922</v>
      </c>
      <c r="B1775" s="3">
        <v>1.3174610345427182</v>
      </c>
      <c r="C1775" s="3">
        <v>1.3398212984568503E-3</v>
      </c>
      <c r="D1775" s="3">
        <v>0.7031017136989679</v>
      </c>
      <c r="E17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6" spans="1:5">
      <c r="A1776">
        <v>7964729</v>
      </c>
      <c r="B1776" s="3">
        <v>1.1762875324011892</v>
      </c>
      <c r="C1776" s="3">
        <v>4.2570044787974076E-2</v>
      </c>
      <c r="D1776" s="3">
        <v>0.70287428412858888</v>
      </c>
      <c r="E17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7" spans="1:5">
      <c r="A1777">
        <v>2938302</v>
      </c>
      <c r="B1777" s="3">
        <v>3.4007164322094381</v>
      </c>
      <c r="C1777" s="3">
        <v>7.6959683392276053E-3</v>
      </c>
      <c r="D1777" s="3">
        <v>0.7028556722707604</v>
      </c>
      <c r="E17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8" spans="1:5">
      <c r="A1778">
        <v>855266</v>
      </c>
      <c r="B1778" s="3">
        <v>2.4128789662521601</v>
      </c>
      <c r="C1778" s="3">
        <v>5.6378844258716922E-3</v>
      </c>
      <c r="D1778" s="3">
        <v>0.7028525798308819</v>
      </c>
      <c r="E17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79" spans="1:5">
      <c r="A1779">
        <v>1674428</v>
      </c>
      <c r="B1779" s="3">
        <v>3.4212050973734001</v>
      </c>
      <c r="C1779" s="3">
        <v>3.059297289071854E-2</v>
      </c>
      <c r="D1779" s="3">
        <v>0.70263606820593094</v>
      </c>
      <c r="E17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0" spans="1:5">
      <c r="A1780">
        <v>3540041</v>
      </c>
      <c r="B1780" s="3">
        <v>2.907524922129241</v>
      </c>
      <c r="C1780" s="3">
        <v>1.4319716972662034E-2</v>
      </c>
      <c r="D1780" s="3">
        <v>0.70258799096898561</v>
      </c>
      <c r="E17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1" spans="1:5">
      <c r="A1781">
        <v>140025</v>
      </c>
      <c r="B1781" s="3">
        <v>3.4205329089547107</v>
      </c>
      <c r="C1781" s="3">
        <v>9.9312574363080112E-3</v>
      </c>
      <c r="D1781" s="3">
        <v>0.70224148954458576</v>
      </c>
      <c r="E17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2" spans="1:5">
      <c r="A1782">
        <v>11976770</v>
      </c>
      <c r="B1782" s="3">
        <v>1.8610169807386439</v>
      </c>
      <c r="C1782" s="3">
        <v>4.9675639351234792E-2</v>
      </c>
      <c r="D1782" s="3">
        <v>0.70210766470410635</v>
      </c>
      <c r="E17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3" spans="1:5">
      <c r="A1783">
        <v>23788242</v>
      </c>
      <c r="B1783" s="3">
        <v>3.2409129659336839</v>
      </c>
      <c r="C1783" s="3">
        <v>4.3274574704243625E-2</v>
      </c>
      <c r="D1783" s="3">
        <v>0.7020394119925778</v>
      </c>
      <c r="E17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4" spans="1:5">
      <c r="A1784">
        <v>627678</v>
      </c>
      <c r="B1784" s="3">
        <v>3.1934275627295698</v>
      </c>
      <c r="C1784" s="3">
        <v>9.4862601943963461E-3</v>
      </c>
      <c r="D1784" s="3">
        <v>0.70202876823406357</v>
      </c>
      <c r="E17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5" spans="1:5">
      <c r="A1785">
        <v>2291000</v>
      </c>
      <c r="B1785" s="3">
        <v>1.3099192862327942</v>
      </c>
      <c r="C1785" s="3">
        <v>3.3968427779032521E-2</v>
      </c>
      <c r="D1785" s="3">
        <v>0.70202550495399352</v>
      </c>
      <c r="E17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6" spans="1:5">
      <c r="A1786">
        <v>9854463</v>
      </c>
      <c r="B1786" s="3">
        <v>2.1445552834285899</v>
      </c>
      <c r="C1786" s="3">
        <v>3.9609115954332287E-2</v>
      </c>
      <c r="D1786" s="3">
        <v>0.70178832143808145</v>
      </c>
      <c r="E17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7" spans="1:5">
      <c r="A1787">
        <v>3963645</v>
      </c>
      <c r="B1787" s="3">
        <v>2.2758773350630439</v>
      </c>
      <c r="C1787" s="3">
        <v>1.2149794835452461E-2</v>
      </c>
      <c r="D1787" s="3">
        <v>0.70150503082185467</v>
      </c>
      <c r="E17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8" spans="1:5">
      <c r="A1788">
        <v>20741468</v>
      </c>
      <c r="B1788" s="3">
        <v>3.1731192518313533</v>
      </c>
      <c r="C1788" s="3">
        <v>2.4564871784645916E-2</v>
      </c>
      <c r="D1788" s="3">
        <v>0.70137828313674389</v>
      </c>
      <c r="E17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89" spans="1:5">
      <c r="A1789">
        <v>6648212</v>
      </c>
      <c r="B1789" s="3">
        <v>1.5786391175248684</v>
      </c>
      <c r="C1789" s="3">
        <v>4.6886099698308696E-2</v>
      </c>
      <c r="D1789" s="3">
        <v>0.70135970145950288</v>
      </c>
      <c r="E17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0" spans="1:5">
      <c r="A1790">
        <v>2671902</v>
      </c>
      <c r="B1790" s="3">
        <v>3.9711256662539585</v>
      </c>
      <c r="C1790" s="3">
        <v>2.4830390716383717E-2</v>
      </c>
      <c r="D1790" s="3">
        <v>0.70099834527598359</v>
      </c>
      <c r="E17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1" spans="1:5">
      <c r="A1791">
        <v>16800</v>
      </c>
      <c r="B1791" s="3">
        <v>3.906645697354576</v>
      </c>
      <c r="C1791" s="3">
        <v>4.2395909595173302E-2</v>
      </c>
      <c r="D1791" s="3">
        <v>0.70084507676015195</v>
      </c>
      <c r="E17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2" spans="1:5">
      <c r="A1792">
        <v>9773128</v>
      </c>
      <c r="B1792" s="3">
        <v>4.9161229679723881</v>
      </c>
      <c r="C1792" s="3">
        <v>2.1097936108522477E-2</v>
      </c>
      <c r="D1792" s="3">
        <v>0.70062717557445087</v>
      </c>
      <c r="E17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3" spans="1:5">
      <c r="A1793">
        <v>7419960</v>
      </c>
      <c r="B1793" s="3">
        <v>2.6913462013463763</v>
      </c>
      <c r="C1793" s="3">
        <v>1.1957617121473287E-2</v>
      </c>
      <c r="D1793" s="3">
        <v>0.7005940421937743</v>
      </c>
      <c r="E17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4" spans="1:5">
      <c r="A1794">
        <v>320761</v>
      </c>
      <c r="B1794" s="3">
        <v>3.1843100487619123</v>
      </c>
      <c r="C1794" s="3">
        <v>4.9036073038807609E-2</v>
      </c>
      <c r="D1794" s="3">
        <v>0.70055436085075462</v>
      </c>
      <c r="E17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5" spans="1:5">
      <c r="A1795">
        <v>5532810</v>
      </c>
      <c r="B1795" s="3">
        <v>2.4793788917418262</v>
      </c>
      <c r="C1795" s="3">
        <v>2.6603834759989699E-2</v>
      </c>
      <c r="D1795" s="3">
        <v>0.70054193337716175</v>
      </c>
      <c r="E17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6" spans="1:5">
      <c r="A1796">
        <v>12098551</v>
      </c>
      <c r="B1796" s="3">
        <v>2.8554075418646225</v>
      </c>
      <c r="C1796" s="3">
        <v>1.8286528311474703E-3</v>
      </c>
      <c r="D1796" s="3">
        <v>0.70028361799243466</v>
      </c>
      <c r="E17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7" spans="1:5">
      <c r="A1797">
        <v>7322</v>
      </c>
      <c r="B1797" s="3">
        <v>4.0688430525748291</v>
      </c>
      <c r="C1797" s="3">
        <v>1.8554910470166115E-2</v>
      </c>
      <c r="D1797" s="3">
        <v>0.70014494636072344</v>
      </c>
      <c r="E17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8" spans="1:5">
      <c r="A1798">
        <v>4734398</v>
      </c>
      <c r="B1798" s="3">
        <v>4.6507602787368345</v>
      </c>
      <c r="C1798" s="3">
        <v>9.9229839722104925E-3</v>
      </c>
      <c r="D1798" s="3">
        <v>0.70013241583251029</v>
      </c>
      <c r="E17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799" spans="1:5">
      <c r="A1799">
        <v>5642757</v>
      </c>
      <c r="B1799" s="3">
        <v>2.7815406166927579</v>
      </c>
      <c r="C1799" s="3">
        <v>3.4632371061303125E-3</v>
      </c>
      <c r="D1799" s="3">
        <v>0.69993749698073349</v>
      </c>
      <c r="E17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0" spans="1:5">
      <c r="A1800">
        <v>27700855</v>
      </c>
      <c r="B1800" s="3">
        <v>1.3193001973198815</v>
      </c>
      <c r="C1800" s="3">
        <v>2.1525070386090441E-2</v>
      </c>
      <c r="D1800" s="3">
        <v>0.69993499977090057</v>
      </c>
      <c r="E18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1" spans="1:5">
      <c r="A1801">
        <v>2333904</v>
      </c>
      <c r="B1801" s="3">
        <v>2.3731676744976706</v>
      </c>
      <c r="C1801" s="3">
        <v>1.0550862169190323E-2</v>
      </c>
      <c r="D1801" s="3">
        <v>0.69980279968774639</v>
      </c>
      <c r="E18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2" spans="1:5">
      <c r="A1802">
        <v>9846230</v>
      </c>
      <c r="B1802" s="3">
        <v>3.180348028030787</v>
      </c>
      <c r="C1802" s="3">
        <v>8.7950997774794756E-3</v>
      </c>
      <c r="D1802" s="3">
        <v>0.69961179906779425</v>
      </c>
      <c r="E18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3" spans="1:5">
      <c r="A1803">
        <v>6118355</v>
      </c>
      <c r="B1803" s="3">
        <v>1.754177023983281</v>
      </c>
      <c r="C1803" s="3">
        <v>1.4414667116517994E-2</v>
      </c>
      <c r="D1803" s="3">
        <v>0.6995626246563732</v>
      </c>
      <c r="E18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4" spans="1:5">
      <c r="A1804">
        <v>10102809</v>
      </c>
      <c r="B1804" s="3">
        <v>2.826017829885787</v>
      </c>
      <c r="C1804" s="3">
        <v>3.070489507826853E-2</v>
      </c>
      <c r="D1804" s="3">
        <v>0.69948826324354574</v>
      </c>
      <c r="E18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5" spans="1:5">
      <c r="A1805">
        <v>15310896</v>
      </c>
      <c r="B1805" s="3">
        <v>2.103720825228772</v>
      </c>
      <c r="C1805" s="3">
        <v>2.1429121586880914E-2</v>
      </c>
      <c r="D1805" s="3">
        <v>0.69937932712550455</v>
      </c>
      <c r="E18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6" spans="1:5">
      <c r="A1806">
        <v>1279211</v>
      </c>
      <c r="B1806" s="3">
        <v>2.5404188039628033</v>
      </c>
      <c r="C1806" s="3">
        <v>1.4166304735121022E-2</v>
      </c>
      <c r="D1806" s="3">
        <v>0.69920821251539689</v>
      </c>
      <c r="E18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7" spans="1:5">
      <c r="A1807">
        <v>6309019</v>
      </c>
      <c r="B1807" s="3">
        <v>3.9363111284590029</v>
      </c>
      <c r="C1807" s="3">
        <v>4.2996648810748911E-2</v>
      </c>
      <c r="D1807" s="3">
        <v>0.69913171006462549</v>
      </c>
      <c r="E18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8" spans="1:5">
      <c r="A1808">
        <v>2015914</v>
      </c>
      <c r="B1808" s="3">
        <v>4.9458406260544496</v>
      </c>
      <c r="C1808" s="3">
        <v>3.3528943082651266E-2</v>
      </c>
      <c r="D1808" s="3">
        <v>0.6989263426851331</v>
      </c>
      <c r="E18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09" spans="1:5">
      <c r="A1809">
        <v>15154</v>
      </c>
      <c r="B1809" s="3">
        <v>4.7728902898798822</v>
      </c>
      <c r="C1809" s="3">
        <v>2.9422984425448096E-2</v>
      </c>
      <c r="D1809" s="3">
        <v>0.69892198429704777</v>
      </c>
      <c r="E18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0" spans="1:5">
      <c r="A1810">
        <v>17997408</v>
      </c>
      <c r="B1810" s="3">
        <v>4.497094673374642</v>
      </c>
      <c r="C1810" s="3">
        <v>7.229443261230162E-3</v>
      </c>
      <c r="D1810" s="3">
        <v>0.69877888144615219</v>
      </c>
      <c r="E18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1" spans="1:5">
      <c r="A1811">
        <v>1968502</v>
      </c>
      <c r="B1811" s="3">
        <v>3.962981131882378</v>
      </c>
      <c r="C1811" s="3">
        <v>2.2697587969212035E-2</v>
      </c>
      <c r="D1811" s="3">
        <v>0.69873131977196534</v>
      </c>
      <c r="E18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2" spans="1:5">
      <c r="A1812">
        <v>5751206</v>
      </c>
      <c r="B1812" s="3">
        <v>4.600784171848729</v>
      </c>
      <c r="C1812" s="3">
        <v>3.4764227404622261E-3</v>
      </c>
      <c r="D1812" s="3">
        <v>0.69848616709101774</v>
      </c>
      <c r="E18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3" spans="1:5">
      <c r="A1813">
        <v>3081990</v>
      </c>
      <c r="B1813" s="3">
        <v>2.8037160395960012</v>
      </c>
      <c r="C1813" s="3">
        <v>4.7422107498114166E-2</v>
      </c>
      <c r="D1813" s="3">
        <v>0.69830002145383985</v>
      </c>
      <c r="E18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4" spans="1:5">
      <c r="A1814">
        <v>5696628</v>
      </c>
      <c r="B1814" s="3">
        <v>3.7160261945166972</v>
      </c>
      <c r="C1814" s="3">
        <v>1.1910188804487793E-2</v>
      </c>
      <c r="D1814" s="3">
        <v>0.69818420974183237</v>
      </c>
      <c r="E18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5" spans="1:5">
      <c r="A1815">
        <v>1384559</v>
      </c>
      <c r="B1815" s="3">
        <v>3.2023458325161935</v>
      </c>
      <c r="C1815" s="3">
        <v>3.6237090926288865E-2</v>
      </c>
      <c r="D1815" s="3">
        <v>0.69811588655449963</v>
      </c>
      <c r="E18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6" spans="1:5">
      <c r="A1816">
        <v>1687335</v>
      </c>
      <c r="B1816" s="3">
        <v>3.8743477318094781</v>
      </c>
      <c r="C1816" s="3">
        <v>3.1482741398065291E-2</v>
      </c>
      <c r="D1816" s="3">
        <v>0.697880030591981</v>
      </c>
      <c r="E18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7" spans="1:5">
      <c r="A1817">
        <v>2076525</v>
      </c>
      <c r="B1817" s="3">
        <v>3.493364947457986</v>
      </c>
      <c r="C1817" s="3">
        <v>2.3446171028626363E-2</v>
      </c>
      <c r="D1817" s="3">
        <v>0.69784262563909893</v>
      </c>
      <c r="E18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8" spans="1:5">
      <c r="A1818">
        <v>1884659</v>
      </c>
      <c r="B1818" s="3">
        <v>3.0011756897039517</v>
      </c>
      <c r="C1818" s="3">
        <v>3.1918079057191052E-2</v>
      </c>
      <c r="D1818" s="3">
        <v>0.69773837253305437</v>
      </c>
      <c r="E18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19" spans="1:5">
      <c r="A1819">
        <v>16962600</v>
      </c>
      <c r="B1819" s="3">
        <v>2.1098880078546038</v>
      </c>
      <c r="C1819" s="3">
        <v>2.9514358695112531E-2</v>
      </c>
      <c r="D1819" s="3">
        <v>0.69722546883789216</v>
      </c>
      <c r="E18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0" spans="1:5">
      <c r="A1820">
        <v>12511213</v>
      </c>
      <c r="B1820" s="3">
        <v>1.3268559849699724</v>
      </c>
      <c r="C1820" s="3">
        <v>1.9540872194737637E-2</v>
      </c>
      <c r="D1820" s="3">
        <v>0.69690511990116322</v>
      </c>
      <c r="E18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1" spans="1:5">
      <c r="A1821">
        <v>11279303</v>
      </c>
      <c r="B1821" s="3">
        <v>2.705308702102692</v>
      </c>
      <c r="C1821" s="3">
        <v>2.4956004852713223E-2</v>
      </c>
      <c r="D1821" s="3">
        <v>0.69687442184743698</v>
      </c>
      <c r="E18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2" spans="1:5">
      <c r="A1822">
        <v>7183070</v>
      </c>
      <c r="B1822" s="3">
        <v>2.8664197733052115</v>
      </c>
      <c r="C1822" s="3">
        <v>1.2503558559451245E-2</v>
      </c>
      <c r="D1822" s="3">
        <v>0.69684573167176789</v>
      </c>
      <c r="E18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3" spans="1:5">
      <c r="A1823">
        <v>483013</v>
      </c>
      <c r="B1823" s="3">
        <v>2.7511548708383704</v>
      </c>
      <c r="C1823" s="3">
        <v>1.0836607737343235E-2</v>
      </c>
      <c r="D1823" s="3">
        <v>0.69668728028696014</v>
      </c>
      <c r="E18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4" spans="1:5">
      <c r="A1824">
        <v>1525582</v>
      </c>
      <c r="B1824" s="3">
        <v>4.0269364830791474</v>
      </c>
      <c r="C1824" s="3">
        <v>4.3932949075672634E-2</v>
      </c>
      <c r="D1824" s="3">
        <v>0.69648645095363948</v>
      </c>
      <c r="E18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5" spans="1:5">
      <c r="A1825">
        <v>15579200</v>
      </c>
      <c r="B1825" s="3">
        <v>3.0778851839814982</v>
      </c>
      <c r="C1825" s="3">
        <v>2.0595766956645833E-2</v>
      </c>
      <c r="D1825" s="3">
        <v>0.69642478188203916</v>
      </c>
      <c r="E18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6" spans="1:5">
      <c r="A1826">
        <v>3896287</v>
      </c>
      <c r="B1826" s="3">
        <v>3.7362240743313784</v>
      </c>
      <c r="C1826" s="3">
        <v>3.4658036177793367E-2</v>
      </c>
      <c r="D1826" s="3">
        <v>0.69607818037742686</v>
      </c>
      <c r="E18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7" spans="1:5">
      <c r="A1827">
        <v>26781249</v>
      </c>
      <c r="B1827" s="3">
        <v>1.3180794076340114</v>
      </c>
      <c r="C1827" s="3">
        <v>2.4984891421615477E-3</v>
      </c>
      <c r="D1827" s="3">
        <v>0.69589555269665038</v>
      </c>
      <c r="E18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8" spans="1:5">
      <c r="A1828">
        <v>16288210</v>
      </c>
      <c r="B1828" s="3">
        <v>4.5578845362557239</v>
      </c>
      <c r="C1828" s="3">
        <v>5.2312030425190619E-4</v>
      </c>
      <c r="D1828" s="3">
        <v>0.69569272881182853</v>
      </c>
      <c r="E18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29" spans="1:5">
      <c r="A1829">
        <v>2471671</v>
      </c>
      <c r="B1829" s="3">
        <v>3.5411979323553999</v>
      </c>
      <c r="C1829" s="3">
        <v>1.789492025531453E-3</v>
      </c>
      <c r="D1829" s="3">
        <v>0.69556453670971208</v>
      </c>
      <c r="E18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0" spans="1:5">
      <c r="A1830">
        <v>10575680</v>
      </c>
      <c r="B1830" s="3">
        <v>2.5719233895884051</v>
      </c>
      <c r="C1830" s="3">
        <v>8.3460643048160251E-3</v>
      </c>
      <c r="D1830" s="3">
        <v>0.69539157672938379</v>
      </c>
      <c r="E18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1" spans="1:5">
      <c r="A1831">
        <v>12348871</v>
      </c>
      <c r="B1831" s="3">
        <v>3.5029479102989551</v>
      </c>
      <c r="C1831" s="3">
        <v>2.593751478602312E-2</v>
      </c>
      <c r="D1831" s="3">
        <v>0.69500977874221859</v>
      </c>
      <c r="E18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2" spans="1:5">
      <c r="A1832">
        <v>2572253</v>
      </c>
      <c r="B1832" s="3">
        <v>2.636183370045142</v>
      </c>
      <c r="C1832" s="3">
        <v>3.2598965772165374E-2</v>
      </c>
      <c r="D1832" s="3">
        <v>0.69474008956186484</v>
      </c>
      <c r="E18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3" spans="1:5">
      <c r="A1833">
        <v>12615927</v>
      </c>
      <c r="B1833" s="3">
        <v>3.5834992682321891</v>
      </c>
      <c r="C1833" s="3">
        <v>3.6569770460868338E-2</v>
      </c>
      <c r="D1833" s="3">
        <v>0.69472770663396666</v>
      </c>
      <c r="E18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4" spans="1:5">
      <c r="A1834">
        <v>770004</v>
      </c>
      <c r="B1834" s="3">
        <v>1.8521982559360795</v>
      </c>
      <c r="C1834" s="3">
        <v>2.7732252262884456E-2</v>
      </c>
      <c r="D1834" s="3">
        <v>0.69470079945440855</v>
      </c>
      <c r="E18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5" spans="1:5">
      <c r="A1835">
        <v>6057624</v>
      </c>
      <c r="B1835" s="3">
        <v>2.702640568406153</v>
      </c>
      <c r="C1835" s="3">
        <v>1.1834940410383411E-3</v>
      </c>
      <c r="D1835" s="3">
        <v>0.69434141871441424</v>
      </c>
      <c r="E18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6" spans="1:5">
      <c r="A1836">
        <v>2862308</v>
      </c>
      <c r="B1836" s="3">
        <v>4.6950011119369668</v>
      </c>
      <c r="C1836" s="3">
        <v>2.8501191945213708E-2</v>
      </c>
      <c r="D1836" s="3">
        <v>0.69423758381901524</v>
      </c>
      <c r="E18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7" spans="1:5">
      <c r="A1837">
        <v>35280507</v>
      </c>
      <c r="B1837" s="3">
        <v>2.3170316100219632</v>
      </c>
      <c r="C1837" s="3">
        <v>2.5859869399238029E-2</v>
      </c>
      <c r="D1837" s="3">
        <v>0.69416042348260387</v>
      </c>
      <c r="E18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8" spans="1:5">
      <c r="A1838">
        <v>3905432</v>
      </c>
      <c r="B1838" s="3">
        <v>2.6017358782688258</v>
      </c>
      <c r="C1838" s="3">
        <v>9.0630793284196549E-6</v>
      </c>
      <c r="D1838" s="3">
        <v>0.69404974806508202</v>
      </c>
      <c r="E18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39" spans="1:5">
      <c r="A1839">
        <v>47459</v>
      </c>
      <c r="B1839" s="3">
        <v>3.4655291614626931</v>
      </c>
      <c r="C1839" s="3">
        <v>3.5336711302320363E-2</v>
      </c>
      <c r="D1839" s="3">
        <v>0.69390623866616008</v>
      </c>
      <c r="E18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0" spans="1:5">
      <c r="A1840">
        <v>19133023</v>
      </c>
      <c r="B1840" s="3">
        <v>1.4568990960895518</v>
      </c>
      <c r="C1840" s="3">
        <v>3.3314190262991969E-2</v>
      </c>
      <c r="D1840" s="3">
        <v>0.69383433374064407</v>
      </c>
      <c r="E18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1" spans="1:5">
      <c r="A1841">
        <v>1803302</v>
      </c>
      <c r="B1841" s="3">
        <v>1.6260982778667219</v>
      </c>
      <c r="C1841" s="3">
        <v>1.2293509705978124E-2</v>
      </c>
      <c r="D1841" s="3">
        <v>0.69370252197813409</v>
      </c>
      <c r="E18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2" spans="1:5">
      <c r="A1842">
        <v>11732741</v>
      </c>
      <c r="B1842" s="3">
        <v>3.3406389652301698</v>
      </c>
      <c r="C1842" s="3">
        <v>1.1879679572347147E-3</v>
      </c>
      <c r="D1842" s="3">
        <v>0.69367705057398321</v>
      </c>
      <c r="E18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3" spans="1:5">
      <c r="A1843">
        <v>35144920</v>
      </c>
      <c r="B1843" s="3">
        <v>2.6335978786041085</v>
      </c>
      <c r="C1843" s="3">
        <v>1.0879881161330113E-2</v>
      </c>
      <c r="D1843" s="3">
        <v>0.69360343009605629</v>
      </c>
      <c r="E18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4" spans="1:5">
      <c r="A1844">
        <v>24067453</v>
      </c>
      <c r="B1844" s="3">
        <v>1.1482223858485314</v>
      </c>
      <c r="C1844" s="3">
        <v>2.8767618697698324E-2</v>
      </c>
      <c r="D1844" s="3">
        <v>0.69348624191475239</v>
      </c>
      <c r="E18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5" spans="1:5">
      <c r="A1845">
        <v>2630351</v>
      </c>
      <c r="B1845" s="3">
        <v>2.0826048401281474</v>
      </c>
      <c r="C1845" s="3">
        <v>2.5647456801713889E-2</v>
      </c>
      <c r="D1845" s="3">
        <v>0.69337418356699743</v>
      </c>
      <c r="E18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6" spans="1:5">
      <c r="A1846">
        <v>5909206</v>
      </c>
      <c r="B1846" s="3">
        <v>3.3542186110469805</v>
      </c>
      <c r="C1846" s="3">
        <v>3.7239112138584878E-2</v>
      </c>
      <c r="D1846" s="3">
        <v>0.69302593062170781</v>
      </c>
      <c r="E18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7" spans="1:5">
      <c r="A1847">
        <v>4336757</v>
      </c>
      <c r="B1847" s="3">
        <v>3.4705453085100482</v>
      </c>
      <c r="C1847" s="3">
        <v>4.0114550474214333E-2</v>
      </c>
      <c r="D1847" s="3">
        <v>0.69280624582539263</v>
      </c>
      <c r="E18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8" spans="1:5">
      <c r="A1848">
        <v>29642992</v>
      </c>
      <c r="B1848" s="3">
        <v>3.9195562576160121</v>
      </c>
      <c r="C1848" s="3">
        <v>4.9180994250713983E-2</v>
      </c>
      <c r="D1848" s="3">
        <v>0.6926386524449597</v>
      </c>
      <c r="E18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49" spans="1:5">
      <c r="A1849">
        <v>21444167</v>
      </c>
      <c r="B1849" s="3">
        <v>2.0027322363292535</v>
      </c>
      <c r="C1849" s="3">
        <v>2.42711288937945E-2</v>
      </c>
      <c r="D1849" s="3">
        <v>0.69254197400520467</v>
      </c>
      <c r="E18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0" spans="1:5">
      <c r="A1850">
        <v>318435</v>
      </c>
      <c r="B1850" s="3">
        <v>1.4463344093011363</v>
      </c>
      <c r="C1850" s="3">
        <v>2.9883752430039125E-2</v>
      </c>
      <c r="D1850" s="3">
        <v>0.69243318581712221</v>
      </c>
      <c r="E18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1" spans="1:5">
      <c r="A1851">
        <v>59023</v>
      </c>
      <c r="B1851" s="3">
        <v>4.7246551325177855</v>
      </c>
      <c r="C1851" s="3">
        <v>6.9919896515277247E-3</v>
      </c>
      <c r="D1851" s="3">
        <v>0.69240517499984056</v>
      </c>
      <c r="E18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2" spans="1:5">
      <c r="A1852">
        <v>14380678</v>
      </c>
      <c r="B1852" s="3">
        <v>1.6731392128386382</v>
      </c>
      <c r="C1852" s="3">
        <v>4.8730563424711569E-2</v>
      </c>
      <c r="D1852" s="3">
        <v>0.69179536592641144</v>
      </c>
      <c r="E18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3" spans="1:5">
      <c r="A1853">
        <v>14231957</v>
      </c>
      <c r="B1853" s="3">
        <v>2.0995052662903637</v>
      </c>
      <c r="C1853" s="3">
        <v>6.723685861807144E-3</v>
      </c>
      <c r="D1853" s="3">
        <v>0.69160834802380211</v>
      </c>
      <c r="E18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4" spans="1:5">
      <c r="A1854">
        <v>30314132</v>
      </c>
      <c r="B1854" s="3">
        <v>1.3786128002034039</v>
      </c>
      <c r="C1854" s="3">
        <v>4.3824880402432154E-3</v>
      </c>
      <c r="D1854" s="3">
        <v>0.69148607215088964</v>
      </c>
      <c r="E18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5" spans="1:5">
      <c r="A1855">
        <v>15318802</v>
      </c>
      <c r="B1855" s="3">
        <v>1.7798074417686456</v>
      </c>
      <c r="C1855" s="3">
        <v>1.6899679713766276E-2</v>
      </c>
      <c r="D1855" s="3">
        <v>0.69146810956504223</v>
      </c>
      <c r="E18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6" spans="1:5">
      <c r="A1856">
        <v>529546</v>
      </c>
      <c r="B1856" s="3">
        <v>1.7684102536724113</v>
      </c>
      <c r="C1856" s="3">
        <v>7.5306137915962471E-3</v>
      </c>
      <c r="D1856" s="3">
        <v>0.69143685220113515</v>
      </c>
      <c r="E18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7" spans="1:5">
      <c r="A1857">
        <v>22656394</v>
      </c>
      <c r="B1857" s="3">
        <v>1.767959973324909</v>
      </c>
      <c r="C1857" s="3">
        <v>4.6487575717027253E-2</v>
      </c>
      <c r="D1857" s="3">
        <v>0.69106203900661789</v>
      </c>
      <c r="E18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8" spans="1:5">
      <c r="A1858">
        <v>5591685</v>
      </c>
      <c r="B1858" s="3">
        <v>1.4278069948248269</v>
      </c>
      <c r="C1858" s="3">
        <v>1.1523255531702631E-2</v>
      </c>
      <c r="D1858" s="3">
        <v>0.69103736616631151</v>
      </c>
      <c r="E18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59" spans="1:5">
      <c r="A1859">
        <v>20441343</v>
      </c>
      <c r="B1859" s="3">
        <v>2.0588155202331619</v>
      </c>
      <c r="C1859" s="3">
        <v>1.3362951780531542E-3</v>
      </c>
      <c r="D1859" s="3">
        <v>0.69101999520160551</v>
      </c>
      <c r="E18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0" spans="1:5">
      <c r="A1860">
        <v>2805772</v>
      </c>
      <c r="B1860" s="3">
        <v>1.048941970908928</v>
      </c>
      <c r="C1860" s="3">
        <v>2.6524498384300845E-2</v>
      </c>
      <c r="D1860" s="3">
        <v>0.69101112984904445</v>
      </c>
      <c r="E18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1" spans="1:5">
      <c r="A1861">
        <v>14794302</v>
      </c>
      <c r="B1861" s="3">
        <v>1.2504132379725257</v>
      </c>
      <c r="C1861" s="3">
        <v>7.4507544368679797E-3</v>
      </c>
      <c r="D1861" s="3">
        <v>0.69096905113623652</v>
      </c>
      <c r="E18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2" spans="1:5">
      <c r="A1862">
        <v>3269171</v>
      </c>
      <c r="B1862" s="3">
        <v>1.4774387337542474</v>
      </c>
      <c r="C1862" s="3">
        <v>1.4705505918622887E-2</v>
      </c>
      <c r="D1862" s="3">
        <v>0.69081497958583538</v>
      </c>
      <c r="E18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3" spans="1:5">
      <c r="A1863">
        <v>31675601</v>
      </c>
      <c r="B1863" s="3">
        <v>2.4365823819272046</v>
      </c>
      <c r="C1863" s="3">
        <v>3.7260289405287028E-3</v>
      </c>
      <c r="D1863" s="3">
        <v>0.6907138549836298</v>
      </c>
      <c r="E18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4" spans="1:5">
      <c r="A1864">
        <v>1286275</v>
      </c>
      <c r="B1864" s="3">
        <v>1.6294153727371188</v>
      </c>
      <c r="C1864" s="3">
        <v>1.5860537098975697E-2</v>
      </c>
      <c r="D1864" s="3">
        <v>0.69054814011966026</v>
      </c>
      <c r="E18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5" spans="1:5">
      <c r="A1865">
        <v>30768511</v>
      </c>
      <c r="B1865" s="3">
        <v>3.5086049094819565</v>
      </c>
      <c r="C1865" s="3">
        <v>3.460163709664605E-2</v>
      </c>
      <c r="D1865" s="3">
        <v>0.6905066585591505</v>
      </c>
      <c r="E18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6" spans="1:5">
      <c r="A1866">
        <v>27969560</v>
      </c>
      <c r="B1866" s="3">
        <v>4.4903442618026848</v>
      </c>
      <c r="C1866" s="3">
        <v>3.7533474630982E-2</v>
      </c>
      <c r="D1866" s="3">
        <v>0.69048108668568642</v>
      </c>
      <c r="E18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7" spans="1:5">
      <c r="A1867">
        <v>15646137</v>
      </c>
      <c r="B1867" s="3">
        <v>4.6355859501163348</v>
      </c>
      <c r="C1867" s="3">
        <v>1.2821392187180314E-3</v>
      </c>
      <c r="D1867" s="3">
        <v>0.69016008700401299</v>
      </c>
      <c r="E18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8" spans="1:5">
      <c r="A1868">
        <v>240427</v>
      </c>
      <c r="B1868" s="3">
        <v>3.9986332540401426</v>
      </c>
      <c r="C1868" s="3">
        <v>2.7954670773940496E-2</v>
      </c>
      <c r="D1868" s="3">
        <v>0.6899484489256299</v>
      </c>
      <c r="E18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69" spans="1:5">
      <c r="A1869">
        <v>400262</v>
      </c>
      <c r="B1869" s="3">
        <v>3.3238316336737173</v>
      </c>
      <c r="C1869" s="3">
        <v>3.0095047499163443E-2</v>
      </c>
      <c r="D1869" s="3">
        <v>0.68984274448834226</v>
      </c>
      <c r="E18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0" spans="1:5">
      <c r="A1870">
        <v>10851687</v>
      </c>
      <c r="B1870" s="3">
        <v>3.0174468458050736</v>
      </c>
      <c r="C1870" s="3">
        <v>3.6492358190428391E-2</v>
      </c>
      <c r="D1870" s="3">
        <v>0.68981096278128884</v>
      </c>
      <c r="E18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1" spans="1:5">
      <c r="A1871">
        <v>6471326</v>
      </c>
      <c r="B1871" s="3">
        <v>4.1724941757641298</v>
      </c>
      <c r="C1871" s="3">
        <v>4.6335487365659428E-2</v>
      </c>
      <c r="D1871" s="3">
        <v>0.68974592701512683</v>
      </c>
      <c r="E18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2" spans="1:5">
      <c r="A1872">
        <v>1479666</v>
      </c>
      <c r="B1872" s="3">
        <v>3.7422467632375622</v>
      </c>
      <c r="C1872" s="3">
        <v>2.9186027494720754E-2</v>
      </c>
      <c r="D1872" s="3">
        <v>0.68942646327608248</v>
      </c>
      <c r="E18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3" spans="1:5">
      <c r="A1873">
        <v>1499484</v>
      </c>
      <c r="B1873" s="3">
        <v>1.5049002606916293</v>
      </c>
      <c r="C1873" s="3">
        <v>5.6012481052595438E-3</v>
      </c>
      <c r="D1873" s="3">
        <v>0.68899471687527114</v>
      </c>
      <c r="E18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4" spans="1:5">
      <c r="A1874">
        <v>4656534</v>
      </c>
      <c r="B1874" s="3">
        <v>2.6145431943227724</v>
      </c>
      <c r="C1874" s="3">
        <v>3.2212487916872333E-2</v>
      </c>
      <c r="D1874" s="3">
        <v>0.68867100798193948</v>
      </c>
      <c r="E18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5" spans="1:5">
      <c r="A1875">
        <v>315082</v>
      </c>
      <c r="B1875" s="3">
        <v>1.3722355870063341</v>
      </c>
      <c r="C1875" s="3">
        <v>1.0385534681871467E-2</v>
      </c>
      <c r="D1875" s="3">
        <v>0.68859568056927134</v>
      </c>
      <c r="E18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6" spans="1:5">
      <c r="A1876">
        <v>3891399</v>
      </c>
      <c r="B1876" s="3">
        <v>1.391358051303996</v>
      </c>
      <c r="C1876" s="3">
        <v>1.5808372726922683E-2</v>
      </c>
      <c r="D1876" s="3">
        <v>0.68856786222046595</v>
      </c>
      <c r="E18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7" spans="1:5">
      <c r="A1877">
        <v>9311147</v>
      </c>
      <c r="B1877" s="3">
        <v>4.7307860103969119</v>
      </c>
      <c r="C1877" s="3">
        <v>6.6468198851458273E-3</v>
      </c>
      <c r="D1877" s="3">
        <v>0.68850581865568627</v>
      </c>
      <c r="E18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8" spans="1:5">
      <c r="A1878">
        <v>145609</v>
      </c>
      <c r="B1878" s="3">
        <v>3.1509477478233827</v>
      </c>
      <c r="C1878" s="3">
        <v>2.5070566871032901E-2</v>
      </c>
      <c r="D1878" s="3">
        <v>0.68823953216695299</v>
      </c>
      <c r="E18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79" spans="1:5">
      <c r="A1879">
        <v>2472358</v>
      </c>
      <c r="B1879" s="3">
        <v>4.2411129787921791</v>
      </c>
      <c r="C1879" s="3">
        <v>3.1550714667596694E-2</v>
      </c>
      <c r="D1879" s="3">
        <v>0.68806147144384933</v>
      </c>
      <c r="E18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0" spans="1:5">
      <c r="A1880">
        <v>13541655</v>
      </c>
      <c r="B1880" s="3">
        <v>2.2266456914666968</v>
      </c>
      <c r="C1880" s="3">
        <v>4.2913132206283608E-2</v>
      </c>
      <c r="D1880" s="3">
        <v>0.68788889829144828</v>
      </c>
      <c r="E18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1" spans="1:5">
      <c r="A1881">
        <v>2360794</v>
      </c>
      <c r="B1881" s="3">
        <v>2.0330313101629041</v>
      </c>
      <c r="C1881" s="3">
        <v>2.6461570573488288E-2</v>
      </c>
      <c r="D1881" s="3">
        <v>0.6878289151275514</v>
      </c>
      <c r="E18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2" spans="1:5">
      <c r="A1882">
        <v>2007148</v>
      </c>
      <c r="B1882" s="3">
        <v>1.892727046093222</v>
      </c>
      <c r="C1882" s="3">
        <v>4.4680543768812954E-2</v>
      </c>
      <c r="D1882" s="3">
        <v>0.68749435972800299</v>
      </c>
      <c r="E18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3" spans="1:5">
      <c r="A1883">
        <v>2908101</v>
      </c>
      <c r="B1883" s="3">
        <v>1.7957749912578431</v>
      </c>
      <c r="C1883" s="3">
        <v>1.5074546440138016E-2</v>
      </c>
      <c r="D1883" s="3">
        <v>0.68689051947556834</v>
      </c>
      <c r="E18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4" spans="1:5">
      <c r="A1884">
        <v>26024349</v>
      </c>
      <c r="B1884" s="3">
        <v>1.6388154375220081</v>
      </c>
      <c r="C1884" s="3">
        <v>4.2979458471743427E-2</v>
      </c>
      <c r="D1884" s="3">
        <v>0.68681027804292127</v>
      </c>
      <c r="E18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5" spans="1:5">
      <c r="A1885">
        <v>87105</v>
      </c>
      <c r="B1885" s="3">
        <v>1.0768219141806146</v>
      </c>
      <c r="C1885" s="3">
        <v>4.7838546011877467E-2</v>
      </c>
      <c r="D1885" s="3">
        <v>0.68680644855409489</v>
      </c>
      <c r="E18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6" spans="1:5">
      <c r="A1886">
        <v>9646158</v>
      </c>
      <c r="B1886" s="3">
        <v>2.5382937060154873</v>
      </c>
      <c r="C1886" s="3">
        <v>3.5818645822875382E-2</v>
      </c>
      <c r="D1886" s="3">
        <v>0.68662585439016477</v>
      </c>
      <c r="E18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7" spans="1:5">
      <c r="A1887">
        <v>56284</v>
      </c>
      <c r="B1887" s="3">
        <v>1.7975576333484846</v>
      </c>
      <c r="C1887" s="3">
        <v>4.9003698198020883E-2</v>
      </c>
      <c r="D1887" s="3">
        <v>0.68658823012646009</v>
      </c>
      <c r="E18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8" spans="1:5">
      <c r="A1888">
        <v>2705041</v>
      </c>
      <c r="B1888" s="3">
        <v>2.6856066429614822</v>
      </c>
      <c r="C1888" s="3">
        <v>2.7572719400085755E-2</v>
      </c>
      <c r="D1888" s="3">
        <v>0.68656570953387697</v>
      </c>
      <c r="E18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89" spans="1:5">
      <c r="A1889">
        <v>10645724</v>
      </c>
      <c r="B1889" s="3">
        <v>4.2847110972179854</v>
      </c>
      <c r="C1889" s="3">
        <v>2.6705900589179644E-2</v>
      </c>
      <c r="D1889" s="3">
        <v>0.68608465902364746</v>
      </c>
      <c r="E18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0" spans="1:5">
      <c r="A1890">
        <v>465278</v>
      </c>
      <c r="B1890" s="3">
        <v>4.7132217741149507</v>
      </c>
      <c r="C1890" s="3">
        <v>4.0918981429625016E-2</v>
      </c>
      <c r="D1890" s="3">
        <v>0.68603767780699298</v>
      </c>
      <c r="E18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1" spans="1:5">
      <c r="A1891">
        <v>3793026</v>
      </c>
      <c r="B1891" s="3">
        <v>1.6909461471916223</v>
      </c>
      <c r="C1891" s="3">
        <v>2.8090411718343273E-2</v>
      </c>
      <c r="D1891" s="3">
        <v>0.68565304837388152</v>
      </c>
      <c r="E18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2" spans="1:5">
      <c r="A1892">
        <v>17658078</v>
      </c>
      <c r="B1892" s="3">
        <v>2.5874269111799046</v>
      </c>
      <c r="C1892" s="3">
        <v>4.8411058451540978E-2</v>
      </c>
      <c r="D1892" s="3">
        <v>0.68554663462472332</v>
      </c>
      <c r="E18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3" spans="1:5">
      <c r="A1893">
        <v>21575456</v>
      </c>
      <c r="B1893" s="3">
        <v>3.814747317494934</v>
      </c>
      <c r="C1893" s="3">
        <v>3.5806034584132548E-2</v>
      </c>
      <c r="D1893" s="3">
        <v>0.68542051573818341</v>
      </c>
      <c r="E18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4" spans="1:5">
      <c r="A1894">
        <v>21207</v>
      </c>
      <c r="B1894" s="3">
        <v>4.7458249519674851</v>
      </c>
      <c r="C1894" s="3">
        <v>1.6966520438146115E-2</v>
      </c>
      <c r="D1894" s="3">
        <v>0.68536001787358114</v>
      </c>
      <c r="E18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5" spans="1:5">
      <c r="A1895">
        <v>2803589</v>
      </c>
      <c r="B1895" s="3">
        <v>1.5163112366879181</v>
      </c>
      <c r="C1895" s="3">
        <v>2.6154032736891882E-2</v>
      </c>
      <c r="D1895" s="3">
        <v>0.68534377693666859</v>
      </c>
      <c r="E18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6" spans="1:5">
      <c r="A1896">
        <v>3294438</v>
      </c>
      <c r="B1896" s="3">
        <v>3.2596522202890252</v>
      </c>
      <c r="C1896" s="3">
        <v>6.2478664953884771E-3</v>
      </c>
      <c r="D1896" s="3">
        <v>0.68497736225936912</v>
      </c>
      <c r="E18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7" spans="1:5">
      <c r="A1897">
        <v>20047729</v>
      </c>
      <c r="B1897" s="3">
        <v>3.9101019988180266</v>
      </c>
      <c r="C1897" s="3">
        <v>8.307900486605518E-3</v>
      </c>
      <c r="D1897" s="3">
        <v>0.68496701319601039</v>
      </c>
      <c r="E18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8" spans="1:5">
      <c r="A1898">
        <v>6743604</v>
      </c>
      <c r="B1898" s="3">
        <v>3.7830231761673758</v>
      </c>
      <c r="C1898" s="3">
        <v>3.871285688124821E-2</v>
      </c>
      <c r="D1898" s="3">
        <v>0.68490874779750099</v>
      </c>
      <c r="E18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899" spans="1:5">
      <c r="A1899">
        <v>5417600</v>
      </c>
      <c r="B1899" s="3">
        <v>2.4310748526337851</v>
      </c>
      <c r="C1899" s="3">
        <v>6.0047587891573833E-3</v>
      </c>
      <c r="D1899" s="3">
        <v>0.68486515123894975</v>
      </c>
      <c r="E189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0" spans="1:5">
      <c r="A1900">
        <v>6136511</v>
      </c>
      <c r="B1900" s="3">
        <v>1.0101408246196897</v>
      </c>
      <c r="C1900" s="3">
        <v>2.0650766896368258E-2</v>
      </c>
      <c r="D1900" s="3">
        <v>0.68483555363412807</v>
      </c>
      <c r="E190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1" spans="1:5">
      <c r="A1901">
        <v>23635670</v>
      </c>
      <c r="B1901" s="3">
        <v>1.3048525140187746</v>
      </c>
      <c r="C1901" s="3">
        <v>1.1082153107429311E-2</v>
      </c>
      <c r="D1901" s="3">
        <v>0.68480069248582098</v>
      </c>
      <c r="E190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2" spans="1:5">
      <c r="A1902">
        <v>12516367</v>
      </c>
      <c r="B1902" s="3">
        <v>4.8588364662882437</v>
      </c>
      <c r="C1902" s="3">
        <v>1.4594491424685275E-3</v>
      </c>
      <c r="D1902" s="3">
        <v>0.68466383851682566</v>
      </c>
      <c r="E190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3" spans="1:5">
      <c r="A1903">
        <v>31425596</v>
      </c>
      <c r="B1903" s="3">
        <v>2.8962352657989539</v>
      </c>
      <c r="C1903" s="3">
        <v>3.1729611606564848E-3</v>
      </c>
      <c r="D1903" s="3">
        <v>0.68462699518562331</v>
      </c>
      <c r="E190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4" spans="1:5">
      <c r="A1904">
        <v>25686141</v>
      </c>
      <c r="B1904" s="3">
        <v>1.9917940616970231</v>
      </c>
      <c r="C1904" s="3">
        <v>3.8983159764046267E-2</v>
      </c>
      <c r="D1904" s="3">
        <v>0.68419874537074388</v>
      </c>
      <c r="E190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5" spans="1:5">
      <c r="A1905">
        <v>10720001</v>
      </c>
      <c r="B1905" s="3">
        <v>1.3159724685462151</v>
      </c>
      <c r="C1905" s="3">
        <v>4.1960271775894203E-2</v>
      </c>
      <c r="D1905" s="3">
        <v>0.68409165919063841</v>
      </c>
      <c r="E190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6" spans="1:5">
      <c r="A1906">
        <v>3571821</v>
      </c>
      <c r="B1906" s="3">
        <v>1.2563619040598173</v>
      </c>
      <c r="C1906" s="3">
        <v>1.5032044260369359E-3</v>
      </c>
      <c r="D1906" s="3">
        <v>0.68365204816594205</v>
      </c>
      <c r="E190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7" spans="1:5">
      <c r="A1907">
        <v>8253604</v>
      </c>
      <c r="B1907" s="3">
        <v>2.5525932745360413</v>
      </c>
      <c r="C1907" s="3">
        <v>2.4544818221131488E-2</v>
      </c>
      <c r="D1907" s="3">
        <v>0.68347245766419762</v>
      </c>
      <c r="E190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8" spans="1:5">
      <c r="A1908">
        <v>1123923</v>
      </c>
      <c r="B1908" s="3">
        <v>4.2921566723423545</v>
      </c>
      <c r="C1908" s="3">
        <v>3.6172806822818294E-2</v>
      </c>
      <c r="D1908" s="3">
        <v>0.68336657812742618</v>
      </c>
      <c r="E190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09" spans="1:5">
      <c r="A1909">
        <v>16545323</v>
      </c>
      <c r="B1909" s="3">
        <v>1.0986366487283035</v>
      </c>
      <c r="C1909" s="3">
        <v>5.9339201943576787E-4</v>
      </c>
      <c r="D1909" s="3">
        <v>0.68333553251325951</v>
      </c>
      <c r="E190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0" spans="1:5">
      <c r="A1910">
        <v>293394</v>
      </c>
      <c r="B1910" s="3">
        <v>3.0010157842284557</v>
      </c>
      <c r="C1910" s="3">
        <v>3.5894459870000055E-2</v>
      </c>
      <c r="D1910" s="3">
        <v>0.6830983885980263</v>
      </c>
      <c r="E191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1" spans="1:5">
      <c r="A1911">
        <v>60252</v>
      </c>
      <c r="B1911" s="3">
        <v>4.9267514403482684</v>
      </c>
      <c r="C1911" s="3">
        <v>2.9548895645582614E-2</v>
      </c>
      <c r="D1911" s="3">
        <v>0.68306660240619932</v>
      </c>
      <c r="E191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2" spans="1:5">
      <c r="A1912">
        <v>20243795</v>
      </c>
      <c r="B1912" s="3">
        <v>1.1879232496348551</v>
      </c>
      <c r="C1912" s="3">
        <v>1.359454917745241E-2</v>
      </c>
      <c r="D1912" s="3">
        <v>0.68306012583000275</v>
      </c>
      <c r="E191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3" spans="1:5">
      <c r="A1913">
        <v>27121854</v>
      </c>
      <c r="B1913" s="3">
        <v>1.401948292047309</v>
      </c>
      <c r="C1913" s="3">
        <v>4.9084932872283424E-2</v>
      </c>
      <c r="D1913" s="3">
        <v>0.68289476306358765</v>
      </c>
      <c r="E191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4" spans="1:5">
      <c r="A1914">
        <v>6376776</v>
      </c>
      <c r="B1914" s="3">
        <v>1.3409165444046778</v>
      </c>
      <c r="C1914" s="3">
        <v>1.0233443015658978E-2</v>
      </c>
      <c r="D1914" s="3">
        <v>0.68272751242265473</v>
      </c>
      <c r="E191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5" spans="1:5">
      <c r="A1915">
        <v>6194487</v>
      </c>
      <c r="B1915" s="3">
        <v>1.5073691282700947</v>
      </c>
      <c r="C1915" s="3">
        <v>2.4009404321841607E-2</v>
      </c>
      <c r="D1915" s="3">
        <v>0.68264044274375879</v>
      </c>
      <c r="E191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6" spans="1:5">
      <c r="A1916">
        <v>22805263</v>
      </c>
      <c r="B1916" s="3">
        <v>1.9807945162093827</v>
      </c>
      <c r="C1916" s="3">
        <v>5.6594175972303207E-3</v>
      </c>
      <c r="D1916" s="3">
        <v>0.6823992271140692</v>
      </c>
      <c r="E191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7" spans="1:5">
      <c r="A1917">
        <v>17548709</v>
      </c>
      <c r="B1917" s="3">
        <v>4.9381956324847378</v>
      </c>
      <c r="C1917" s="3">
        <v>1.6403775023433067E-2</v>
      </c>
      <c r="D1917" s="3">
        <v>0.68212767817496101</v>
      </c>
      <c r="E191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8" spans="1:5">
      <c r="A1918">
        <v>9372538</v>
      </c>
      <c r="B1918" s="3">
        <v>2.1343205208124627</v>
      </c>
      <c r="C1918" s="3">
        <v>7.2436831250309204E-3</v>
      </c>
      <c r="D1918" s="3">
        <v>0.68202079355498824</v>
      </c>
      <c r="E191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19" spans="1:5">
      <c r="A1919">
        <v>25145883</v>
      </c>
      <c r="B1919" s="3">
        <v>3.1909473507611787</v>
      </c>
      <c r="C1919" s="3">
        <v>4.2857841089266484E-2</v>
      </c>
      <c r="D1919" s="3">
        <v>0.68201937801141344</v>
      </c>
      <c r="E191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0" spans="1:5">
      <c r="A1920">
        <v>24660443</v>
      </c>
      <c r="B1920" s="3">
        <v>2.3712323257736436</v>
      </c>
      <c r="C1920" s="3">
        <v>1.2635621435628698E-2</v>
      </c>
      <c r="D1920" s="3">
        <v>0.681827583488122</v>
      </c>
      <c r="E192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1" spans="1:5">
      <c r="A1921">
        <v>10102581</v>
      </c>
      <c r="B1921" s="3">
        <v>2.5284044642240446</v>
      </c>
      <c r="C1921" s="3">
        <v>2.0801072553245814E-2</v>
      </c>
      <c r="D1921" s="3">
        <v>0.68171593077142989</v>
      </c>
      <c r="E192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2" spans="1:5">
      <c r="A1922">
        <v>706418</v>
      </c>
      <c r="B1922" s="3">
        <v>1.5253371674791856</v>
      </c>
      <c r="C1922" s="3">
        <v>2.6633081239371886E-2</v>
      </c>
      <c r="D1922" s="3">
        <v>0.68164672236274237</v>
      </c>
      <c r="E192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3" spans="1:5">
      <c r="A1923">
        <v>20987432</v>
      </c>
      <c r="B1923" s="3">
        <v>4.1345257193561356</v>
      </c>
      <c r="C1923" s="3">
        <v>1.7740355969924227E-2</v>
      </c>
      <c r="D1923" s="3">
        <v>0.6816287818163993</v>
      </c>
      <c r="E192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4" spans="1:5">
      <c r="A1924">
        <v>1506972</v>
      </c>
      <c r="B1924" s="3">
        <v>2.9857929564041563</v>
      </c>
      <c r="C1924" s="3">
        <v>3.4337416612779108E-2</v>
      </c>
      <c r="D1924" s="3">
        <v>0.68142044408521518</v>
      </c>
      <c r="E192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5" spans="1:5">
      <c r="A1925">
        <v>1364042</v>
      </c>
      <c r="B1925" s="3">
        <v>4.3768841772328315</v>
      </c>
      <c r="C1925" s="3">
        <v>3.7895661071282442E-2</v>
      </c>
      <c r="D1925" s="3">
        <v>0.68138363547470615</v>
      </c>
      <c r="E192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6" spans="1:5">
      <c r="A1926">
        <v>3597708</v>
      </c>
      <c r="B1926" s="3">
        <v>2.481728613703674</v>
      </c>
      <c r="C1926" s="3">
        <v>4.5772119759092837E-2</v>
      </c>
      <c r="D1926" s="3">
        <v>0.68081066184645722</v>
      </c>
      <c r="E192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7" spans="1:5">
      <c r="A1927">
        <v>30346554</v>
      </c>
      <c r="B1927" s="3">
        <v>4.7266197103138383</v>
      </c>
      <c r="C1927" s="3">
        <v>2.7571493378252872E-2</v>
      </c>
      <c r="D1927" s="3">
        <v>0.68077960201218535</v>
      </c>
      <c r="E192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8" spans="1:5">
      <c r="A1928">
        <v>1187935</v>
      </c>
      <c r="B1928" s="3">
        <v>2.0162844589451145</v>
      </c>
      <c r="C1928" s="3">
        <v>2.478917854449722E-2</v>
      </c>
      <c r="D1928" s="3">
        <v>0.68044807850605304</v>
      </c>
      <c r="E192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29" spans="1:5">
      <c r="A1929">
        <v>3805320</v>
      </c>
      <c r="B1929" s="3">
        <v>3.1144584376840809</v>
      </c>
      <c r="C1929" s="3">
        <v>3.2278644731546E-2</v>
      </c>
      <c r="D1929" s="3">
        <v>0.68044455376589486</v>
      </c>
      <c r="E192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0" spans="1:5">
      <c r="A1930">
        <v>2773585</v>
      </c>
      <c r="B1930" s="3">
        <v>3.1927593607676514</v>
      </c>
      <c r="C1930" s="3">
        <v>3.2026257721609851E-2</v>
      </c>
      <c r="D1930" s="3">
        <v>0.68042631897603156</v>
      </c>
      <c r="E193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1" spans="1:5">
      <c r="A1931">
        <v>2273886</v>
      </c>
      <c r="B1931" s="3">
        <v>1.1965519043133774</v>
      </c>
      <c r="C1931" s="3">
        <v>1.0323497949699651E-2</v>
      </c>
      <c r="D1931" s="3">
        <v>0.68035214128388344</v>
      </c>
      <c r="E193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2" spans="1:5">
      <c r="A1932">
        <v>26136707</v>
      </c>
      <c r="B1932" s="3">
        <v>4.9685218062386483</v>
      </c>
      <c r="C1932" s="3">
        <v>3.4007029219013333E-3</v>
      </c>
      <c r="D1932" s="3">
        <v>0.6801925825979962</v>
      </c>
      <c r="E193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3" spans="1:5">
      <c r="A1933">
        <v>11623750</v>
      </c>
      <c r="B1933" s="3">
        <v>4.3680063024439715</v>
      </c>
      <c r="C1933" s="3">
        <v>4.1475907015709509E-2</v>
      </c>
      <c r="D1933" s="3">
        <v>0.68016023915912549</v>
      </c>
      <c r="E193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4" spans="1:5">
      <c r="A1934">
        <v>11796166</v>
      </c>
      <c r="B1934" s="3">
        <v>2.8240131080347513</v>
      </c>
      <c r="C1934" s="3">
        <v>3.2017306363536259E-2</v>
      </c>
      <c r="D1934" s="3">
        <v>0.67999866364494643</v>
      </c>
      <c r="E193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5" spans="1:5">
      <c r="A1935">
        <v>17247205</v>
      </c>
      <c r="B1935" s="3">
        <v>1.5532772758969138</v>
      </c>
      <c r="C1935" s="3">
        <v>3.7616881015424306E-2</v>
      </c>
      <c r="D1935" s="3">
        <v>0.67995875546001361</v>
      </c>
      <c r="E193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6" spans="1:5">
      <c r="A1936">
        <v>8520430</v>
      </c>
      <c r="B1936" s="3">
        <v>3.5174853677795159</v>
      </c>
      <c r="C1936" s="3">
        <v>2.7800173918045675E-2</v>
      </c>
      <c r="D1936" s="3">
        <v>0.67993325111265857</v>
      </c>
      <c r="E193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7" spans="1:5">
      <c r="A1937">
        <v>10136764</v>
      </c>
      <c r="B1937" s="3">
        <v>2.0633845405929749</v>
      </c>
      <c r="C1937" s="3">
        <v>4.2755203779579344E-2</v>
      </c>
      <c r="D1937" s="3">
        <v>0.67969988628174449</v>
      </c>
      <c r="E193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8" spans="1:5">
      <c r="A1938">
        <v>15055041</v>
      </c>
      <c r="B1938" s="3">
        <v>1.0348522602481522</v>
      </c>
      <c r="C1938" s="3">
        <v>2.5403404416938172E-3</v>
      </c>
      <c r="D1938" s="3">
        <v>0.67962605527228592</v>
      </c>
      <c r="E193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39" spans="1:5">
      <c r="A1939">
        <v>11418277</v>
      </c>
      <c r="B1939" s="3">
        <v>1.0254778585524855</v>
      </c>
      <c r="C1939" s="3">
        <v>2.2373083432114822E-2</v>
      </c>
      <c r="D1939" s="3">
        <v>0.67952085151019415</v>
      </c>
      <c r="E193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0" spans="1:5">
      <c r="A1940">
        <v>14399467</v>
      </c>
      <c r="B1940" s="3">
        <v>3.833701026449313</v>
      </c>
      <c r="C1940" s="3">
        <v>1.5309367503862061E-2</v>
      </c>
      <c r="D1940" s="3">
        <v>0.67932460495418712</v>
      </c>
      <c r="E194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1" spans="1:5">
      <c r="A1941">
        <v>2032408</v>
      </c>
      <c r="B1941" s="3">
        <v>1.2644574447299046</v>
      </c>
      <c r="C1941" s="3">
        <v>2.0389775007609457E-2</v>
      </c>
      <c r="D1941" s="3">
        <v>0.67891562101166758</v>
      </c>
      <c r="E194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2" spans="1:5">
      <c r="A1942">
        <v>3621183</v>
      </c>
      <c r="B1942" s="3">
        <v>3.8755773635712636</v>
      </c>
      <c r="C1942" s="3">
        <v>1.8456282844206556E-2</v>
      </c>
      <c r="D1942" s="3">
        <v>0.67884338863497851</v>
      </c>
      <c r="E194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3" spans="1:5">
      <c r="A1943">
        <v>24982374</v>
      </c>
      <c r="B1943" s="3">
        <v>4.4112953835415052</v>
      </c>
      <c r="C1943" s="3">
        <v>2.775214074680972E-2</v>
      </c>
      <c r="D1943" s="3">
        <v>0.67854012994934443</v>
      </c>
      <c r="E194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4" spans="1:5">
      <c r="A1944">
        <v>966461</v>
      </c>
      <c r="B1944" s="3">
        <v>1.0437460783425436</v>
      </c>
      <c r="C1944" s="3">
        <v>2.3895266581327138E-2</v>
      </c>
      <c r="D1944" s="3">
        <v>0.67809642571004991</v>
      </c>
      <c r="E194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5" spans="1:5">
      <c r="A1945">
        <v>489400</v>
      </c>
      <c r="B1945" s="3">
        <v>1.2059984130777126</v>
      </c>
      <c r="C1945" s="3">
        <v>2.1692857174721442E-2</v>
      </c>
      <c r="D1945" s="3">
        <v>0.67795937459896838</v>
      </c>
      <c r="E194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6" spans="1:5">
      <c r="A1946">
        <v>9268805</v>
      </c>
      <c r="B1946" s="3">
        <v>2.9323525950809768</v>
      </c>
      <c r="C1946" s="3">
        <v>4.1959203347222279E-2</v>
      </c>
      <c r="D1946" s="3">
        <v>0.67761868411567572</v>
      </c>
      <c r="E194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7" spans="1:5">
      <c r="A1947">
        <v>16091512</v>
      </c>
      <c r="B1947" s="3">
        <v>3.3138316918082471</v>
      </c>
      <c r="C1947" s="3">
        <v>1.129966331101262E-2</v>
      </c>
      <c r="D1947" s="3">
        <v>0.67754626852018818</v>
      </c>
      <c r="E194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8" spans="1:5">
      <c r="A1948">
        <v>8092548</v>
      </c>
      <c r="B1948" s="3">
        <v>2.2342130412220453</v>
      </c>
      <c r="C1948" s="3">
        <v>1.079089850879218E-2</v>
      </c>
      <c r="D1948" s="3">
        <v>0.67746248979882295</v>
      </c>
      <c r="E194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49" spans="1:5">
      <c r="A1949">
        <v>7186661</v>
      </c>
      <c r="B1949" s="3">
        <v>1.2831035666489843</v>
      </c>
      <c r="C1949" s="3">
        <v>3.7767022579077159E-2</v>
      </c>
      <c r="D1949" s="3">
        <v>0.67738098615508591</v>
      </c>
      <c r="E194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0" spans="1:5">
      <c r="A1950">
        <v>2155832</v>
      </c>
      <c r="B1950" s="3">
        <v>4.0633044790408803</v>
      </c>
      <c r="C1950" s="3">
        <v>1.7660378901708053E-2</v>
      </c>
      <c r="D1950" s="3">
        <v>0.67729797473146003</v>
      </c>
      <c r="E195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1" spans="1:5">
      <c r="A1951">
        <v>32537929</v>
      </c>
      <c r="B1951" s="3">
        <v>2.1004451845878958</v>
      </c>
      <c r="C1951" s="3">
        <v>3.4468883496989275E-2</v>
      </c>
      <c r="D1951" s="3">
        <v>0.67718262026362552</v>
      </c>
      <c r="E195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2" spans="1:5">
      <c r="A1952">
        <v>7021059</v>
      </c>
      <c r="B1952" s="3">
        <v>1.902374446496899</v>
      </c>
      <c r="C1952" s="3">
        <v>2.6555343513044834E-2</v>
      </c>
      <c r="D1952" s="3">
        <v>0.67703402631391707</v>
      </c>
      <c r="E195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3" spans="1:5">
      <c r="A1953">
        <v>288031</v>
      </c>
      <c r="B1953" s="3">
        <v>1.2690536246584752</v>
      </c>
      <c r="C1953" s="3">
        <v>2.9892665214315741E-2</v>
      </c>
      <c r="D1953" s="3">
        <v>0.67703127747078895</v>
      </c>
      <c r="E195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4" spans="1:5">
      <c r="A1954">
        <v>7310</v>
      </c>
      <c r="B1954" s="3">
        <v>4.0615497779346148</v>
      </c>
      <c r="C1954" s="3">
        <v>3.2424715162164088E-2</v>
      </c>
      <c r="D1954" s="3">
        <v>0.67701473694260017</v>
      </c>
      <c r="E195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5" spans="1:5">
      <c r="A1955">
        <v>10350245</v>
      </c>
      <c r="B1955" s="3">
        <v>3.8687759461871782</v>
      </c>
      <c r="C1955" s="3">
        <v>5.4269243563037535E-3</v>
      </c>
      <c r="D1955" s="3">
        <v>0.67687619758192108</v>
      </c>
      <c r="E195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6" spans="1:5">
      <c r="A1956">
        <v>24941494</v>
      </c>
      <c r="B1956" s="3">
        <v>3.1256188351706413</v>
      </c>
      <c r="C1956" s="3">
        <v>1.4356871932195155E-2</v>
      </c>
      <c r="D1956" s="3">
        <v>0.67678990742637202</v>
      </c>
      <c r="E195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7" spans="1:5">
      <c r="A1957">
        <v>2739024</v>
      </c>
      <c r="B1957" s="3">
        <v>1.7135226851104397</v>
      </c>
      <c r="C1957" s="3">
        <v>2.8404712561624669E-2</v>
      </c>
      <c r="D1957" s="3">
        <v>0.67652084550704505</v>
      </c>
      <c r="E195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8" spans="1:5">
      <c r="A1958">
        <v>1496847</v>
      </c>
      <c r="B1958" s="3">
        <v>4.7109614716470105</v>
      </c>
      <c r="C1958" s="3">
        <v>3.5673962274902944E-2</v>
      </c>
      <c r="D1958" s="3">
        <v>0.67647992692632375</v>
      </c>
      <c r="E195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59" spans="1:5">
      <c r="A1959">
        <v>130216</v>
      </c>
      <c r="B1959" s="3">
        <v>3.7667024102151383</v>
      </c>
      <c r="C1959" s="3">
        <v>4.9103708871750168E-2</v>
      </c>
      <c r="D1959" s="3">
        <v>0.6764678266897427</v>
      </c>
      <c r="E195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0" spans="1:5">
      <c r="A1960">
        <v>14019963</v>
      </c>
      <c r="B1960" s="3">
        <v>3.643624458245065</v>
      </c>
      <c r="C1960" s="3">
        <v>2.0883978107374215E-2</v>
      </c>
      <c r="D1960" s="3">
        <v>0.67643551891063181</v>
      </c>
      <c r="E196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1" spans="1:5">
      <c r="A1961">
        <v>17958459</v>
      </c>
      <c r="B1961" s="3">
        <v>2.4589524680145947</v>
      </c>
      <c r="C1961" s="3">
        <v>4.2813665646576959E-2</v>
      </c>
      <c r="D1961" s="3">
        <v>0.67611568155079005</v>
      </c>
      <c r="E196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2" spans="1:5">
      <c r="A1962">
        <v>1884204</v>
      </c>
      <c r="B1962" s="3">
        <v>3.3092603849585602</v>
      </c>
      <c r="C1962" s="3">
        <v>8.8599678248513225E-4</v>
      </c>
      <c r="D1962" s="3">
        <v>0.6759560089906016</v>
      </c>
      <c r="E196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3" spans="1:5">
      <c r="A1963">
        <v>214148</v>
      </c>
      <c r="B1963" s="3">
        <v>1.4649881583782149</v>
      </c>
      <c r="C1963" s="3">
        <v>3.4326869196397304E-2</v>
      </c>
      <c r="D1963" s="3">
        <v>0.67582970733288028</v>
      </c>
      <c r="E196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4" spans="1:5">
      <c r="A1964">
        <v>6146050</v>
      </c>
      <c r="B1964" s="3">
        <v>4.5436238882782334</v>
      </c>
      <c r="C1964" s="3">
        <v>2.737808116396144E-2</v>
      </c>
      <c r="D1964" s="3">
        <v>0.67550677988899566</v>
      </c>
      <c r="E196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5" spans="1:5">
      <c r="A1965">
        <v>4194142</v>
      </c>
      <c r="B1965" s="3">
        <v>1.1449000351052683</v>
      </c>
      <c r="C1965" s="3">
        <v>2.581146952135125E-2</v>
      </c>
      <c r="D1965" s="3">
        <v>0.6754736157512955</v>
      </c>
      <c r="E196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6" spans="1:5">
      <c r="A1966">
        <v>23116198</v>
      </c>
      <c r="B1966" s="3">
        <v>2.7565918278750283</v>
      </c>
      <c r="C1966" s="3">
        <v>1.7750833104116754E-2</v>
      </c>
      <c r="D1966" s="3">
        <v>0.67534109168157286</v>
      </c>
      <c r="E196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7" spans="1:5">
      <c r="A1967">
        <v>651770</v>
      </c>
      <c r="B1967" s="3">
        <v>3.9223232825188341</v>
      </c>
      <c r="C1967" s="3">
        <v>1.1476344889205209E-2</v>
      </c>
      <c r="D1967" s="3">
        <v>0.67528289873981695</v>
      </c>
      <c r="E196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8" spans="1:5">
      <c r="A1968">
        <v>17051201</v>
      </c>
      <c r="B1968" s="3">
        <v>2.5457947319163927</v>
      </c>
      <c r="C1968" s="3">
        <v>1.4173848834417697E-2</v>
      </c>
      <c r="D1968" s="3">
        <v>0.67523124292890646</v>
      </c>
      <c r="E196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69" spans="1:5">
      <c r="A1969">
        <v>2977901</v>
      </c>
      <c r="B1969" s="3">
        <v>1.6582108568765466</v>
      </c>
      <c r="C1969" s="3">
        <v>1.5863362259919297E-2</v>
      </c>
      <c r="D1969" s="3">
        <v>0.6750835508351577</v>
      </c>
      <c r="E196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0" spans="1:5">
      <c r="A1970">
        <v>4350748</v>
      </c>
      <c r="B1970" s="3">
        <v>2.472339980517265</v>
      </c>
      <c r="C1970" s="3">
        <v>7.7266623638844959E-3</v>
      </c>
      <c r="D1970" s="3">
        <v>0.67495310288909205</v>
      </c>
      <c r="E197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1" spans="1:5">
      <c r="A1971">
        <v>10577784</v>
      </c>
      <c r="B1971" s="3">
        <v>3.6380445398914967</v>
      </c>
      <c r="C1971" s="3">
        <v>4.921608876792838E-3</v>
      </c>
      <c r="D1971" s="3">
        <v>0.67487947405144777</v>
      </c>
      <c r="E197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2" spans="1:5">
      <c r="A1972">
        <v>23383529</v>
      </c>
      <c r="B1972" s="3">
        <v>1.9163636531232542</v>
      </c>
      <c r="C1972" s="3">
        <v>2.9325634767097892E-2</v>
      </c>
      <c r="D1972" s="3">
        <v>0.67486023686527741</v>
      </c>
      <c r="E197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3" spans="1:5">
      <c r="A1973">
        <v>2787900</v>
      </c>
      <c r="B1973" s="3">
        <v>1.3137879375435495</v>
      </c>
      <c r="C1973" s="3">
        <v>3.8107347607783684E-2</v>
      </c>
      <c r="D1973" s="3">
        <v>0.67459361167622234</v>
      </c>
      <c r="E197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4" spans="1:5">
      <c r="A1974">
        <v>22860848</v>
      </c>
      <c r="B1974" s="3">
        <v>1.5878132866756718</v>
      </c>
      <c r="C1974" s="3">
        <v>1.3135262003365811E-2</v>
      </c>
      <c r="D1974" s="3">
        <v>0.67456743605966807</v>
      </c>
      <c r="E197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5" spans="1:5">
      <c r="A1975">
        <v>26908204</v>
      </c>
      <c r="B1975" s="3">
        <v>3.8817757227476957</v>
      </c>
      <c r="C1975" s="3">
        <v>1.565888016671993E-2</v>
      </c>
      <c r="D1975" s="3">
        <v>0.6743105047331398</v>
      </c>
      <c r="E197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6" spans="1:5">
      <c r="A1976">
        <v>9968385</v>
      </c>
      <c r="B1976" s="3">
        <v>3.0973562667130801</v>
      </c>
      <c r="C1976" s="3">
        <v>2.1793379376186191E-2</v>
      </c>
      <c r="D1976" s="3">
        <v>0.67411959217539152</v>
      </c>
      <c r="E197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7" spans="1:5">
      <c r="A1977">
        <v>4624753</v>
      </c>
      <c r="B1977" s="3">
        <v>4.8063407601265258</v>
      </c>
      <c r="C1977" s="3">
        <v>2.1533722576746989E-2</v>
      </c>
      <c r="D1977" s="3">
        <v>0.6735006552341577</v>
      </c>
      <c r="E197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8" spans="1:5">
      <c r="A1978">
        <v>28513635</v>
      </c>
      <c r="B1978" s="3">
        <v>2.5302868927927453</v>
      </c>
      <c r="C1978" s="3">
        <v>1.2264626599929952E-2</v>
      </c>
      <c r="D1978" s="3">
        <v>0.67348399568846185</v>
      </c>
      <c r="E197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79" spans="1:5">
      <c r="A1979">
        <v>159726</v>
      </c>
      <c r="B1979" s="3">
        <v>1.2017012448094579</v>
      </c>
      <c r="C1979" s="3">
        <v>4.831308761596554E-2</v>
      </c>
      <c r="D1979" s="3">
        <v>0.67333396608847484</v>
      </c>
      <c r="E197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0" spans="1:5">
      <c r="A1980">
        <v>228583</v>
      </c>
      <c r="B1980" s="3">
        <v>3.0972894636430111</v>
      </c>
      <c r="C1980" s="3">
        <v>3.0387122985074174E-2</v>
      </c>
      <c r="D1980" s="3">
        <v>0.67301387716515637</v>
      </c>
      <c r="E198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1" spans="1:5">
      <c r="A1981">
        <v>13631524</v>
      </c>
      <c r="B1981" s="3">
        <v>3.6211082116939997</v>
      </c>
      <c r="C1981" s="3">
        <v>3.5701532135628232E-2</v>
      </c>
      <c r="D1981" s="3">
        <v>0.6725810273529812</v>
      </c>
      <c r="E198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2" spans="1:5">
      <c r="A1982">
        <v>22023014</v>
      </c>
      <c r="B1982" s="3">
        <v>3.1522782443308737</v>
      </c>
      <c r="C1982" s="3">
        <v>1.0622050649899407E-4</v>
      </c>
      <c r="D1982" s="3">
        <v>0.67243911168287251</v>
      </c>
      <c r="E198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3" spans="1:5">
      <c r="A1983">
        <v>4655169</v>
      </c>
      <c r="B1983" s="3">
        <v>4.3262911865720515</v>
      </c>
      <c r="C1983" s="3">
        <v>2.4750127244732825E-2</v>
      </c>
      <c r="D1983" s="3">
        <v>0.67221297250257539</v>
      </c>
      <c r="E198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4" spans="1:5">
      <c r="A1984">
        <v>19044783</v>
      </c>
      <c r="B1984" s="3">
        <v>4.774056773267807</v>
      </c>
      <c r="C1984" s="3">
        <v>6.7109679480007352E-3</v>
      </c>
      <c r="D1984" s="3">
        <v>0.67212759325962079</v>
      </c>
      <c r="E198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5" spans="1:5">
      <c r="A1985">
        <v>2346300</v>
      </c>
      <c r="B1985" s="3">
        <v>3.682626590798658</v>
      </c>
      <c r="C1985" s="3">
        <v>1.5871358838397086E-2</v>
      </c>
      <c r="D1985" s="3">
        <v>0.67181512844274793</v>
      </c>
      <c r="E198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6" spans="1:5">
      <c r="A1986">
        <v>14684238</v>
      </c>
      <c r="B1986" s="3">
        <v>2.8629328346469869</v>
      </c>
      <c r="C1986" s="3">
        <v>2.0056441967089653E-2</v>
      </c>
      <c r="D1986" s="3">
        <v>0.67172283855867776</v>
      </c>
      <c r="E198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7" spans="1:5">
      <c r="A1987">
        <v>7974574</v>
      </c>
      <c r="B1987" s="3">
        <v>4.4939936522317474</v>
      </c>
      <c r="C1987" s="3">
        <v>4.239822383922276E-2</v>
      </c>
      <c r="D1987" s="3">
        <v>0.67165993076645392</v>
      </c>
      <c r="E198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8" spans="1:5">
      <c r="A1988">
        <v>1649108</v>
      </c>
      <c r="B1988" s="3">
        <v>4.4381471718961203</v>
      </c>
      <c r="C1988" s="3">
        <v>3.1590747576455601E-2</v>
      </c>
      <c r="D1988" s="3">
        <v>0.67151350695851586</v>
      </c>
      <c r="E198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89" spans="1:5">
      <c r="A1989">
        <v>4872812</v>
      </c>
      <c r="B1989" s="3">
        <v>4.2790444823062028</v>
      </c>
      <c r="C1989" s="3">
        <v>1.3891129723260754E-2</v>
      </c>
      <c r="D1989" s="3">
        <v>0.67130480603761888</v>
      </c>
      <c r="E1989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0" spans="1:5">
      <c r="A1990">
        <v>6970732</v>
      </c>
      <c r="B1990" s="3">
        <v>4.2463691263160932</v>
      </c>
      <c r="C1990" s="3">
        <v>1.8721073048292663E-2</v>
      </c>
      <c r="D1990" s="3">
        <v>0.67078384784811429</v>
      </c>
      <c r="E1990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1" spans="1:5">
      <c r="A1991">
        <v>17619450</v>
      </c>
      <c r="B1991" s="3">
        <v>2.4228486579309623</v>
      </c>
      <c r="C1991" s="3">
        <v>4.3612519575533887E-2</v>
      </c>
      <c r="D1991" s="3">
        <v>0.67046769105421089</v>
      </c>
      <c r="E1991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2" spans="1:5">
      <c r="A1992">
        <v>16879147</v>
      </c>
      <c r="B1992" s="3">
        <v>3.9308522446058705</v>
      </c>
      <c r="C1992" s="3">
        <v>3.0946956339279609E-2</v>
      </c>
      <c r="D1992" s="3">
        <v>0.67038230832038948</v>
      </c>
      <c r="E1992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3" spans="1:5">
      <c r="A1993">
        <v>29034854</v>
      </c>
      <c r="B1993" s="3">
        <v>4.0619678047107541</v>
      </c>
      <c r="C1993" s="3">
        <v>3.7638198042624617E-2</v>
      </c>
      <c r="D1993" s="3">
        <v>0.67030537366300058</v>
      </c>
      <c r="E1993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4" spans="1:5">
      <c r="A1994">
        <v>33221872</v>
      </c>
      <c r="B1994" s="3">
        <v>3.639068115410812</v>
      </c>
      <c r="C1994" s="3">
        <v>1.2137971477331444E-2</v>
      </c>
      <c r="D1994" s="3">
        <v>0.67024369845456533</v>
      </c>
      <c r="E1994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5" spans="1:5">
      <c r="A1995">
        <v>2519356</v>
      </c>
      <c r="B1995" s="3">
        <v>3.0324664210548651</v>
      </c>
      <c r="C1995" s="3">
        <v>1.7250038836660049E-2</v>
      </c>
      <c r="D1995" s="3">
        <v>0.67013881138797649</v>
      </c>
      <c r="E1995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6" spans="1:5">
      <c r="A1996">
        <v>6672450</v>
      </c>
      <c r="B1996" s="3">
        <v>1.0368817766267662</v>
      </c>
      <c r="C1996" s="3">
        <v>1.726737771879738E-2</v>
      </c>
      <c r="D1996" s="3">
        <v>0.67006139186363489</v>
      </c>
      <c r="E1996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7" spans="1:5">
      <c r="A1997">
        <v>33200237</v>
      </c>
      <c r="B1997" s="3">
        <v>4.932430687885466</v>
      </c>
      <c r="C1997" s="3">
        <v>1.787384794619018E-2</v>
      </c>
      <c r="D1997" s="3">
        <v>0.66963542957422517</v>
      </c>
      <c r="E1997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8" spans="1:5">
      <c r="A1998">
        <v>7798111</v>
      </c>
      <c r="B1998" s="3">
        <v>3.1676311905899701</v>
      </c>
      <c r="C1998" s="3">
        <v>3.8733678898085992E-3</v>
      </c>
      <c r="D1998" s="3">
        <v>0.66957577755299202</v>
      </c>
      <c r="E1998" t="str">
        <f>IF(AND(Super_host[[#This Row],[Valoraciones promedio]]&gt;=4.8,Super_host[[#This Row],[índice de cancelación]]&lt;0.01,Super_host[[#This Row],[Índice de respuesta]]&gt;=0.9),"SUPERHOST","Host")</f>
        <v>Host</v>
      </c>
    </row>
    <row r="1999" spans="1:5">
      <c r="A1999">
        <v>8183266</v>
      </c>
      <c r="B1999" s="3">
        <v>1.5531750720594948</v>
      </c>
      <c r="C1999" s="3">
        <v>3.916406485127414E-2</v>
      </c>
      <c r="D1999" s="3">
        <v>0.66940183925210661</v>
      </c>
      <c r="E19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0" spans="1:5">
      <c r="A2000">
        <v>1385575</v>
      </c>
      <c r="B2000" s="3">
        <v>2.7106429604492859</v>
      </c>
      <c r="C2000" s="3">
        <v>2.3163460903934015E-2</v>
      </c>
      <c r="D2000" s="3">
        <v>0.66919856022001289</v>
      </c>
      <c r="E20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1" spans="1:5">
      <c r="A2001">
        <v>33037772</v>
      </c>
      <c r="B2001" s="3">
        <v>1.4246065622538602</v>
      </c>
      <c r="C2001" s="3">
        <v>4.5833765346911526E-3</v>
      </c>
      <c r="D2001" s="3">
        <v>0.66890344437502625</v>
      </c>
      <c r="E20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2" spans="1:5">
      <c r="A2002">
        <v>19902271</v>
      </c>
      <c r="B2002" s="3">
        <v>3.9961338718695978</v>
      </c>
      <c r="C2002" s="3">
        <v>1.3268073124854325E-2</v>
      </c>
      <c r="D2002" s="3">
        <v>0.66889125287755646</v>
      </c>
      <c r="E20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3" spans="1:5">
      <c r="A2003">
        <v>6846161</v>
      </c>
      <c r="B2003" s="3">
        <v>1.108388286395928</v>
      </c>
      <c r="C2003" s="3">
        <v>4.1729022419833436E-2</v>
      </c>
      <c r="D2003" s="3">
        <v>0.66878706104206875</v>
      </c>
      <c r="E20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4" spans="1:5">
      <c r="A2004">
        <v>5722995</v>
      </c>
      <c r="B2004" s="3">
        <v>4.5612458393804172</v>
      </c>
      <c r="C2004" s="3">
        <v>4.4141822460477903E-2</v>
      </c>
      <c r="D2004" s="3">
        <v>0.66834592404047966</v>
      </c>
      <c r="E20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5" spans="1:5">
      <c r="A2005">
        <v>2938204</v>
      </c>
      <c r="B2005" s="3">
        <v>3.928934347728898</v>
      </c>
      <c r="C2005" s="3">
        <v>3.8691057013654689E-2</v>
      </c>
      <c r="D2005" s="3">
        <v>0.66816229399609595</v>
      </c>
      <c r="E20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6" spans="1:5">
      <c r="A2006">
        <v>74303</v>
      </c>
      <c r="B2006" s="3">
        <v>4.2755604490282355</v>
      </c>
      <c r="C2006" s="3">
        <v>1.6724122127322234E-2</v>
      </c>
      <c r="D2006" s="3">
        <v>0.66804549072925712</v>
      </c>
      <c r="E20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7" spans="1:5">
      <c r="A2007">
        <v>20289059</v>
      </c>
      <c r="B2007" s="3">
        <v>1.2256990108154344</v>
      </c>
      <c r="C2007" s="3">
        <v>5.2750923478721572E-4</v>
      </c>
      <c r="D2007" s="3">
        <v>0.66801043583363784</v>
      </c>
      <c r="E20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8" spans="1:5">
      <c r="A2008">
        <v>33064599</v>
      </c>
      <c r="B2008" s="3">
        <v>2.3013778413729451</v>
      </c>
      <c r="C2008" s="3">
        <v>3.234593454207796E-3</v>
      </c>
      <c r="D2008" s="3">
        <v>0.66800585391122402</v>
      </c>
      <c r="E20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09" spans="1:5">
      <c r="A2009">
        <v>3710931</v>
      </c>
      <c r="B2009" s="3">
        <v>3.9925900373850634</v>
      </c>
      <c r="C2009" s="3">
        <v>2.0782400130178888E-2</v>
      </c>
      <c r="D2009" s="3">
        <v>0.66792284527060486</v>
      </c>
      <c r="E20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0" spans="1:5">
      <c r="A2010">
        <v>248490</v>
      </c>
      <c r="B2010" s="3">
        <v>2.4343154952310453</v>
      </c>
      <c r="C2010" s="3">
        <v>2.1021464128058664E-2</v>
      </c>
      <c r="D2010" s="3">
        <v>0.66771399730178271</v>
      </c>
      <c r="E20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1" spans="1:5">
      <c r="A2011">
        <v>16209547</v>
      </c>
      <c r="B2011" s="3">
        <v>3.5156478941188061</v>
      </c>
      <c r="C2011" s="3">
        <v>1.6457290890599271E-2</v>
      </c>
      <c r="D2011" s="3">
        <v>0.66759244185761835</v>
      </c>
      <c r="E20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2" spans="1:5">
      <c r="A2012">
        <v>14813211</v>
      </c>
      <c r="B2012" s="3">
        <v>3.7713934834185907</v>
      </c>
      <c r="C2012" s="3">
        <v>2.6370558955995937E-2</v>
      </c>
      <c r="D2012" s="3">
        <v>0.66751437838329963</v>
      </c>
      <c r="E20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3" spans="1:5">
      <c r="A2013">
        <v>23772724</v>
      </c>
      <c r="B2013" s="3">
        <v>3.0642000199937742</v>
      </c>
      <c r="C2013" s="3">
        <v>1.1632286758652667E-2</v>
      </c>
      <c r="D2013" s="3">
        <v>0.66726492451749109</v>
      </c>
      <c r="E20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4" spans="1:5">
      <c r="A2014">
        <v>7558452</v>
      </c>
      <c r="B2014" s="3">
        <v>4.0750104060353767</v>
      </c>
      <c r="C2014" s="3">
        <v>1.1839430588960859E-2</v>
      </c>
      <c r="D2014" s="3">
        <v>0.66723996020134613</v>
      </c>
      <c r="E20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5" spans="1:5">
      <c r="A2015">
        <v>35384978</v>
      </c>
      <c r="B2015" s="3">
        <v>3.623368165151243</v>
      </c>
      <c r="C2015" s="3">
        <v>4.648643795054639E-2</v>
      </c>
      <c r="D2015" s="3">
        <v>0.66718221575711645</v>
      </c>
      <c r="E20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6" spans="1:5">
      <c r="A2016">
        <v>25082897</v>
      </c>
      <c r="B2016" s="3">
        <v>1.5370363076448568</v>
      </c>
      <c r="C2016" s="3">
        <v>4.9904137046202779E-2</v>
      </c>
      <c r="D2016" s="3">
        <v>0.66715624673231244</v>
      </c>
      <c r="E20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7" spans="1:5">
      <c r="A2017">
        <v>5268463</v>
      </c>
      <c r="B2017" s="3">
        <v>3.1125751619072872</v>
      </c>
      <c r="C2017" s="3">
        <v>2.2052861258490604E-2</v>
      </c>
      <c r="D2017" s="3">
        <v>0.66702382596302523</v>
      </c>
      <c r="E20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8" spans="1:5">
      <c r="A2018">
        <v>339586</v>
      </c>
      <c r="B2018" s="3">
        <v>4.4957111166399262</v>
      </c>
      <c r="C2018" s="3">
        <v>1.262167047202592E-2</v>
      </c>
      <c r="D2018" s="3">
        <v>0.66697422590511313</v>
      </c>
      <c r="E20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19" spans="1:5">
      <c r="A2019">
        <v>18108212</v>
      </c>
      <c r="B2019" s="3">
        <v>2.2425705056279002</v>
      </c>
      <c r="C2019" s="3">
        <v>2.4956196339497961E-2</v>
      </c>
      <c r="D2019" s="3">
        <v>0.66690756535269724</v>
      </c>
      <c r="E20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0" spans="1:5">
      <c r="A2020">
        <v>24208781</v>
      </c>
      <c r="B2020" s="3">
        <v>3.0368461354161265</v>
      </c>
      <c r="C2020" s="3">
        <v>1.7994342673033625E-2</v>
      </c>
      <c r="D2020" s="3">
        <v>0.66648178152721427</v>
      </c>
      <c r="E20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1" spans="1:5">
      <c r="A2021">
        <v>4352069</v>
      </c>
      <c r="B2021" s="3">
        <v>1.406468618457096</v>
      </c>
      <c r="C2021" s="3">
        <v>4.4335867920838753E-2</v>
      </c>
      <c r="D2021" s="3">
        <v>0.66646430723481476</v>
      </c>
      <c r="E20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2" spans="1:5">
      <c r="A2022">
        <v>127772</v>
      </c>
      <c r="B2022" s="3">
        <v>1.2821622576237899</v>
      </c>
      <c r="C2022" s="3">
        <v>3.7800899131352431E-3</v>
      </c>
      <c r="D2022" s="3">
        <v>0.66640574757860549</v>
      </c>
      <c r="E20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3" spans="1:5">
      <c r="A2023">
        <v>1631288</v>
      </c>
      <c r="B2023" s="3">
        <v>3.1786881777600229</v>
      </c>
      <c r="C2023" s="3">
        <v>4.9344234937496033E-2</v>
      </c>
      <c r="D2023" s="3">
        <v>0.66638907262610503</v>
      </c>
      <c r="E20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4" spans="1:5">
      <c r="A2024">
        <v>302529</v>
      </c>
      <c r="B2024" s="3">
        <v>2.218082407131853</v>
      </c>
      <c r="C2024" s="3">
        <v>3.8943495922909306E-2</v>
      </c>
      <c r="D2024" s="3">
        <v>0.66633224644505584</v>
      </c>
      <c r="E20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5" spans="1:5">
      <c r="A2025">
        <v>3606458</v>
      </c>
      <c r="B2025" s="3">
        <v>2.9621628084277551</v>
      </c>
      <c r="C2025" s="3">
        <v>3.9043153318779659E-2</v>
      </c>
      <c r="D2025" s="3">
        <v>0.66628216318485123</v>
      </c>
      <c r="E20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6" spans="1:5">
      <c r="A2026">
        <v>4936720</v>
      </c>
      <c r="B2026" s="3">
        <v>1.7559646767076433</v>
      </c>
      <c r="C2026" s="3">
        <v>4.4179461297062239E-2</v>
      </c>
      <c r="D2026" s="3">
        <v>0.66614062817787123</v>
      </c>
      <c r="E20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7" spans="1:5">
      <c r="A2027">
        <v>24839107</v>
      </c>
      <c r="B2027" s="3">
        <v>3.7334082252484015</v>
      </c>
      <c r="C2027" s="3">
        <v>1.3904395901710843E-2</v>
      </c>
      <c r="D2027" s="3">
        <v>0.66606611963060525</v>
      </c>
      <c r="E20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8" spans="1:5">
      <c r="A2028">
        <v>743716</v>
      </c>
      <c r="B2028" s="3">
        <v>3.4280340518268329</v>
      </c>
      <c r="C2028" s="3">
        <v>1.6572218589160866E-2</v>
      </c>
      <c r="D2028" s="3">
        <v>0.66601701926730272</v>
      </c>
      <c r="E20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29" spans="1:5">
      <c r="A2029">
        <v>3183567</v>
      </c>
      <c r="B2029" s="3">
        <v>3.8454775816961058</v>
      </c>
      <c r="C2029" s="3">
        <v>3.8300308125996357E-2</v>
      </c>
      <c r="D2029" s="3">
        <v>0.66600434860915314</v>
      </c>
      <c r="E20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0" spans="1:5">
      <c r="A2030">
        <v>904833</v>
      </c>
      <c r="B2030" s="3">
        <v>4.2102709464031776</v>
      </c>
      <c r="C2030" s="3">
        <v>4.5538249901062339E-2</v>
      </c>
      <c r="D2030" s="3">
        <v>0.66587761094387621</v>
      </c>
      <c r="E20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1" spans="1:5">
      <c r="A2031">
        <v>16098958</v>
      </c>
      <c r="B2031" s="3">
        <v>1.4580948981078428</v>
      </c>
      <c r="C2031" s="3">
        <v>2.5827181673986527E-2</v>
      </c>
      <c r="D2031" s="3">
        <v>0.66580503866253249</v>
      </c>
      <c r="E20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2" spans="1:5">
      <c r="A2032">
        <v>5962196</v>
      </c>
      <c r="B2032" s="3">
        <v>1.3594106642203077</v>
      </c>
      <c r="C2032" s="3">
        <v>3.3551601291282637E-2</v>
      </c>
      <c r="D2032" s="3">
        <v>0.66577129747204933</v>
      </c>
      <c r="E20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3" spans="1:5">
      <c r="A2033">
        <v>15195194</v>
      </c>
      <c r="B2033" s="3">
        <v>4.4401656920987804</v>
      </c>
      <c r="C2033" s="3">
        <v>8.0509439020234781E-3</v>
      </c>
      <c r="D2033" s="3">
        <v>0.66567414704138439</v>
      </c>
      <c r="E20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4" spans="1:5">
      <c r="A2034">
        <v>5790236</v>
      </c>
      <c r="B2034" s="3">
        <v>3.0664792166357895</v>
      </c>
      <c r="C2034" s="3">
        <v>4.7385659919255699E-4</v>
      </c>
      <c r="D2034" s="3">
        <v>0.66557418882578245</v>
      </c>
      <c r="E20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5" spans="1:5">
      <c r="A2035">
        <v>2934010</v>
      </c>
      <c r="B2035" s="3">
        <v>3.9881179604640251</v>
      </c>
      <c r="C2035" s="3">
        <v>4.2333006033129582E-2</v>
      </c>
      <c r="D2035" s="3">
        <v>0.66551815279454796</v>
      </c>
      <c r="E20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6" spans="1:5">
      <c r="A2036">
        <v>1469036</v>
      </c>
      <c r="B2036" s="3">
        <v>3.5090896024177121</v>
      </c>
      <c r="C2036" s="3">
        <v>8.7324195479350671E-3</v>
      </c>
      <c r="D2036" s="3">
        <v>0.66516230670462906</v>
      </c>
      <c r="E20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7" spans="1:5">
      <c r="A2037">
        <v>12059266</v>
      </c>
      <c r="B2037" s="3">
        <v>1.0653782674107126</v>
      </c>
      <c r="C2037" s="3">
        <v>4.3248135522561855E-2</v>
      </c>
      <c r="D2037" s="3">
        <v>0.66504891597376481</v>
      </c>
      <c r="E20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8" spans="1:5">
      <c r="A2038">
        <v>1163315</v>
      </c>
      <c r="B2038" s="3">
        <v>2.4759578434935476</v>
      </c>
      <c r="C2038" s="3">
        <v>1.5324648871467707E-2</v>
      </c>
      <c r="D2038" s="3">
        <v>0.66481892554927957</v>
      </c>
      <c r="E20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39" spans="1:5">
      <c r="A2039">
        <v>2446219</v>
      </c>
      <c r="B2039" s="3">
        <v>3.079165335698677</v>
      </c>
      <c r="C2039" s="3">
        <v>4.6221063230038391E-2</v>
      </c>
      <c r="D2039" s="3">
        <v>0.66464826054388015</v>
      </c>
      <c r="E20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0" spans="1:5">
      <c r="A2040">
        <v>16264357</v>
      </c>
      <c r="B2040" s="3">
        <v>2.4931023452314069</v>
      </c>
      <c r="C2040" s="3">
        <v>5.1165378785949962E-3</v>
      </c>
      <c r="D2040" s="3">
        <v>0.66460278197833278</v>
      </c>
      <c r="E20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1" spans="1:5">
      <c r="A2041">
        <v>20587549</v>
      </c>
      <c r="B2041" s="3">
        <v>2.2242779996294102</v>
      </c>
      <c r="C2041" s="3">
        <v>2.4736692802270198E-4</v>
      </c>
      <c r="D2041" s="3">
        <v>0.66441867313706793</v>
      </c>
      <c r="E20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2" spans="1:5">
      <c r="A2042">
        <v>1797859</v>
      </c>
      <c r="B2042" s="3">
        <v>4.8230711972202727</v>
      </c>
      <c r="C2042" s="3">
        <v>4.5474617151623278E-2</v>
      </c>
      <c r="D2042" s="3">
        <v>0.66438648763172026</v>
      </c>
      <c r="E20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3" spans="1:5">
      <c r="A2043">
        <v>32305413</v>
      </c>
      <c r="B2043" s="3">
        <v>2.7922548663937303</v>
      </c>
      <c r="C2043" s="3">
        <v>2.7106045057777185E-2</v>
      </c>
      <c r="D2043" s="3">
        <v>0.66398328649017047</v>
      </c>
      <c r="E20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4" spans="1:5">
      <c r="A2044">
        <v>17318747</v>
      </c>
      <c r="B2044" s="3">
        <v>2.8614553199579835</v>
      </c>
      <c r="C2044" s="3">
        <v>1.4301552305577288E-2</v>
      </c>
      <c r="D2044" s="3">
        <v>0.6638215699458635</v>
      </c>
      <c r="E20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5" spans="1:5">
      <c r="A2045">
        <v>25659180</v>
      </c>
      <c r="B2045" s="3">
        <v>1.0832974093649286</v>
      </c>
      <c r="C2045" s="3">
        <v>2.359874751263066E-2</v>
      </c>
      <c r="D2045" s="3">
        <v>0.66376528951697988</v>
      </c>
      <c r="E20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6" spans="1:5">
      <c r="A2046">
        <v>4327300</v>
      </c>
      <c r="B2046" s="3">
        <v>3.8919579275851541</v>
      </c>
      <c r="C2046" s="3">
        <v>3.6061817877359924E-2</v>
      </c>
      <c r="D2046" s="3">
        <v>0.66338859300270248</v>
      </c>
      <c r="E20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7" spans="1:5">
      <c r="A2047">
        <v>10777592</v>
      </c>
      <c r="B2047" s="3">
        <v>3.9735876719434855</v>
      </c>
      <c r="C2047" s="3">
        <v>9.239847345557212E-3</v>
      </c>
      <c r="D2047" s="3">
        <v>0.66317473540879268</v>
      </c>
      <c r="E20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8" spans="1:5">
      <c r="A2048">
        <v>104250</v>
      </c>
      <c r="B2048" s="3">
        <v>1.5108750912619695</v>
      </c>
      <c r="C2048" s="3">
        <v>1.2379041226205834E-2</v>
      </c>
      <c r="D2048" s="3">
        <v>0.6629220899240249</v>
      </c>
      <c r="E20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49" spans="1:5">
      <c r="A2049">
        <v>17430718</v>
      </c>
      <c r="B2049" s="3">
        <v>1.3874104574979973</v>
      </c>
      <c r="C2049" s="3">
        <v>3.8546654804970798E-2</v>
      </c>
      <c r="D2049" s="3">
        <v>0.66277662236199308</v>
      </c>
      <c r="E20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0" spans="1:5">
      <c r="A2050">
        <v>9762099</v>
      </c>
      <c r="B2050" s="3">
        <v>2.068856814954942</v>
      </c>
      <c r="C2050" s="3">
        <v>4.9953026660579158E-2</v>
      </c>
      <c r="D2050" s="3">
        <v>0.66267363687245706</v>
      </c>
      <c r="E20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1" spans="1:5">
      <c r="A2051">
        <v>305972</v>
      </c>
      <c r="B2051" s="3">
        <v>3.0730587114074095</v>
      </c>
      <c r="C2051" s="3">
        <v>3.271907254756138E-2</v>
      </c>
      <c r="D2051" s="3">
        <v>0.66254695868886504</v>
      </c>
      <c r="E20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2" spans="1:5">
      <c r="A2052">
        <v>861330</v>
      </c>
      <c r="B2052" s="3">
        <v>2.7625547861326125</v>
      </c>
      <c r="C2052" s="3">
        <v>3.4690900568738241E-2</v>
      </c>
      <c r="D2052" s="3">
        <v>0.6623393066940142</v>
      </c>
      <c r="E20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3" spans="1:5">
      <c r="A2053">
        <v>5339881</v>
      </c>
      <c r="B2053" s="3">
        <v>3.4383807304649139</v>
      </c>
      <c r="C2053" s="3">
        <v>2.8031383808462696E-2</v>
      </c>
      <c r="D2053" s="3">
        <v>0.66192588091671856</v>
      </c>
      <c r="E20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4" spans="1:5">
      <c r="A2054">
        <v>6790494</v>
      </c>
      <c r="B2054" s="3">
        <v>4.6621809915779435</v>
      </c>
      <c r="C2054" s="3">
        <v>2.7980332690146211E-2</v>
      </c>
      <c r="D2054" s="3">
        <v>0.66185481970161253</v>
      </c>
      <c r="E20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5" spans="1:5">
      <c r="A2055">
        <v>4089511</v>
      </c>
      <c r="B2055" s="3">
        <v>2.4076464957247352</v>
      </c>
      <c r="C2055" s="3">
        <v>4.8553024771112369E-2</v>
      </c>
      <c r="D2055" s="3">
        <v>0.66182750318952654</v>
      </c>
      <c r="E20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6" spans="1:5">
      <c r="A2056">
        <v>3091205</v>
      </c>
      <c r="B2056" s="3">
        <v>3.059979972652664</v>
      </c>
      <c r="C2056" s="3">
        <v>1.1544340795548724E-3</v>
      </c>
      <c r="D2056" s="3">
        <v>0.66144816410205143</v>
      </c>
      <c r="E20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7" spans="1:5">
      <c r="A2057">
        <v>4612212</v>
      </c>
      <c r="B2057" s="3">
        <v>3.3290418453361164</v>
      </c>
      <c r="C2057" s="3">
        <v>1.5445989964460739E-2</v>
      </c>
      <c r="D2057" s="3">
        <v>0.66111827809514156</v>
      </c>
      <c r="E20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8" spans="1:5">
      <c r="A2058">
        <v>8925493</v>
      </c>
      <c r="B2058" s="3">
        <v>4.7863579733359458</v>
      </c>
      <c r="C2058" s="3">
        <v>3.5104552386922283E-3</v>
      </c>
      <c r="D2058" s="3">
        <v>0.66093501653442954</v>
      </c>
      <c r="E20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59" spans="1:5">
      <c r="A2059">
        <v>787204</v>
      </c>
      <c r="B2059" s="3">
        <v>2.5280650230091397</v>
      </c>
      <c r="C2059" s="3">
        <v>2.904573075961352E-2</v>
      </c>
      <c r="D2059" s="3">
        <v>0.66092255384279763</v>
      </c>
      <c r="E20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0" spans="1:5">
      <c r="A2060">
        <v>21841949</v>
      </c>
      <c r="B2060" s="3">
        <v>2.0776886803882597</v>
      </c>
      <c r="C2060" s="3">
        <v>1.1436051383189733E-2</v>
      </c>
      <c r="D2060" s="3">
        <v>0.66088651258681874</v>
      </c>
      <c r="E20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1" spans="1:5">
      <c r="A2061">
        <v>1223359</v>
      </c>
      <c r="B2061" s="3">
        <v>2.1199959859876429</v>
      </c>
      <c r="C2061" s="3">
        <v>2.2691969452211771E-2</v>
      </c>
      <c r="D2061" s="3">
        <v>0.66065720479203605</v>
      </c>
      <c r="E20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2" spans="1:5">
      <c r="A2062">
        <v>747934</v>
      </c>
      <c r="B2062" s="3">
        <v>1.131253112279508</v>
      </c>
      <c r="C2062" s="3">
        <v>3.1266182788384674E-2</v>
      </c>
      <c r="D2062" s="3">
        <v>0.66033484453115021</v>
      </c>
      <c r="E20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3" spans="1:5">
      <c r="A2063">
        <v>14611970</v>
      </c>
      <c r="B2063" s="3">
        <v>4.2467134303590051</v>
      </c>
      <c r="C2063" s="3">
        <v>4.6794073514063284E-2</v>
      </c>
      <c r="D2063" s="3">
        <v>0.66001123575728382</v>
      </c>
      <c r="E20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4" spans="1:5">
      <c r="A2064">
        <v>99212</v>
      </c>
      <c r="B2064" s="3">
        <v>4.0746456142590519</v>
      </c>
      <c r="C2064" s="3">
        <v>3.5634273940842731E-2</v>
      </c>
      <c r="D2064" s="3">
        <v>0.65990960022691247</v>
      </c>
      <c r="E20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5" spans="1:5">
      <c r="A2065">
        <v>309393</v>
      </c>
      <c r="B2065" s="3">
        <v>3.0720023597303823</v>
      </c>
      <c r="C2065" s="3">
        <v>3.4682132973917583E-2</v>
      </c>
      <c r="D2065" s="3">
        <v>0.6597942311086078</v>
      </c>
      <c r="E20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6" spans="1:5">
      <c r="A2066">
        <v>2590219</v>
      </c>
      <c r="B2066" s="3">
        <v>3.424081200222401</v>
      </c>
      <c r="C2066" s="3">
        <v>1.0742682683661259E-2</v>
      </c>
      <c r="D2066" s="3">
        <v>0.65962404698667132</v>
      </c>
      <c r="E20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7" spans="1:5">
      <c r="A2067">
        <v>26732630</v>
      </c>
      <c r="B2067" s="3">
        <v>3.2847192116772583</v>
      </c>
      <c r="C2067" s="3">
        <v>2.4911188447701717E-2</v>
      </c>
      <c r="D2067" s="3">
        <v>0.65949175659518811</v>
      </c>
      <c r="E20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8" spans="1:5">
      <c r="A2068">
        <v>10416706</v>
      </c>
      <c r="B2068" s="3">
        <v>2.9764893729969693</v>
      </c>
      <c r="C2068" s="3">
        <v>3.5019131953392124E-3</v>
      </c>
      <c r="D2068" s="3">
        <v>0.6592794879918733</v>
      </c>
      <c r="E20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69" spans="1:5">
      <c r="A2069">
        <v>10363037</v>
      </c>
      <c r="B2069" s="3">
        <v>4.4649962678189805</v>
      </c>
      <c r="C2069" s="3">
        <v>3.1943506237323609E-2</v>
      </c>
      <c r="D2069" s="3">
        <v>0.65872762360152814</v>
      </c>
      <c r="E20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0" spans="1:5">
      <c r="A2070">
        <v>2495836</v>
      </c>
      <c r="B2070" s="3">
        <v>4.7481686688302345</v>
      </c>
      <c r="C2070" s="3">
        <v>7.1822309659714317E-3</v>
      </c>
      <c r="D2070" s="3">
        <v>0.65843289096875635</v>
      </c>
      <c r="E20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1" spans="1:5">
      <c r="A2071">
        <v>24620881</v>
      </c>
      <c r="B2071" s="3">
        <v>1.7754893234173843</v>
      </c>
      <c r="C2071" s="3">
        <v>2.7525620578023879E-2</v>
      </c>
      <c r="D2071" s="3">
        <v>0.6582426270033771</v>
      </c>
      <c r="E20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2" spans="1:5">
      <c r="A2072">
        <v>305591</v>
      </c>
      <c r="B2072" s="3">
        <v>2.0492200613873019</v>
      </c>
      <c r="C2072" s="3">
        <v>2.1856647527786929E-2</v>
      </c>
      <c r="D2072" s="3">
        <v>0.65764023971130858</v>
      </c>
      <c r="E20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3" spans="1:5">
      <c r="A2073">
        <v>6954001</v>
      </c>
      <c r="B2073" s="3">
        <v>2.5038554770054429</v>
      </c>
      <c r="C2073" s="3">
        <v>2.3133699566432232E-2</v>
      </c>
      <c r="D2073" s="3">
        <v>0.65761627853748128</v>
      </c>
      <c r="E20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4" spans="1:5">
      <c r="A2074">
        <v>2534076</v>
      </c>
      <c r="B2074" s="3">
        <v>1.1475456883132256</v>
      </c>
      <c r="C2074" s="3">
        <v>3.2542722388313426E-2</v>
      </c>
      <c r="D2074" s="3">
        <v>0.65751155851926513</v>
      </c>
      <c r="E20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5" spans="1:5">
      <c r="A2075">
        <v>2489199</v>
      </c>
      <c r="B2075" s="3">
        <v>4.9215406631527827</v>
      </c>
      <c r="C2075" s="3">
        <v>2.0079837462529018E-2</v>
      </c>
      <c r="D2075" s="3">
        <v>0.65735640932188744</v>
      </c>
      <c r="E20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6" spans="1:5">
      <c r="A2076">
        <v>918087</v>
      </c>
      <c r="B2076" s="3">
        <v>3.8623866946496848</v>
      </c>
      <c r="C2076" s="3">
        <v>7.1391163151533878E-3</v>
      </c>
      <c r="D2076" s="3">
        <v>0.65715379304275878</v>
      </c>
      <c r="E20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7" spans="1:5">
      <c r="A2077">
        <v>2739598</v>
      </c>
      <c r="B2077" s="3">
        <v>3.0156112763575282</v>
      </c>
      <c r="C2077" s="3">
        <v>3.01959480189498E-2</v>
      </c>
      <c r="D2077" s="3">
        <v>0.6570149561166494</v>
      </c>
      <c r="E20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8" spans="1:5">
      <c r="A2078">
        <v>10622869</v>
      </c>
      <c r="B2078" s="3">
        <v>2.9075109304474673</v>
      </c>
      <c r="C2078" s="3">
        <v>3.2904233401928801E-2</v>
      </c>
      <c r="D2078" s="3">
        <v>0.65695418319880128</v>
      </c>
      <c r="E20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79" spans="1:5">
      <c r="A2079">
        <v>13871213</v>
      </c>
      <c r="B2079" s="3">
        <v>2.8830114120490626</v>
      </c>
      <c r="C2079" s="3">
        <v>1.0926916592519044E-3</v>
      </c>
      <c r="D2079" s="3">
        <v>0.65687541739944799</v>
      </c>
      <c r="E20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0" spans="1:5">
      <c r="A2080">
        <v>9209691</v>
      </c>
      <c r="B2080" s="3">
        <v>1.0728870607460417</v>
      </c>
      <c r="C2080" s="3">
        <v>7.4684844607202268E-3</v>
      </c>
      <c r="D2080" s="3">
        <v>0.65687414685070389</v>
      </c>
      <c r="E20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1" spans="1:5">
      <c r="A2081">
        <v>33433635</v>
      </c>
      <c r="B2081" s="3">
        <v>1.5683593596123151</v>
      </c>
      <c r="C2081" s="3">
        <v>2.5259239193522184E-2</v>
      </c>
      <c r="D2081" s="3">
        <v>0.65675060567531007</v>
      </c>
      <c r="E20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2" spans="1:5">
      <c r="A2082">
        <v>11051885</v>
      </c>
      <c r="B2082" s="3">
        <v>4.6182520693760907</v>
      </c>
      <c r="C2082" s="3">
        <v>3.4534901195655353E-2</v>
      </c>
      <c r="D2082" s="3">
        <v>0.65652102806434276</v>
      </c>
      <c r="E20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3" spans="1:5">
      <c r="A2083">
        <v>29641189</v>
      </c>
      <c r="B2083" s="3">
        <v>2.5606026473710526</v>
      </c>
      <c r="C2083" s="3">
        <v>8.7529647781148523E-3</v>
      </c>
      <c r="D2083" s="3">
        <v>0.65640877976340994</v>
      </c>
      <c r="E20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4" spans="1:5">
      <c r="A2084">
        <v>2750389</v>
      </c>
      <c r="B2084" s="3">
        <v>3.3086418088988343</v>
      </c>
      <c r="C2084" s="3">
        <v>3.6651774216086237E-2</v>
      </c>
      <c r="D2084" s="3">
        <v>0.65598420861257423</v>
      </c>
      <c r="E20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5" spans="1:5">
      <c r="A2085">
        <v>4562182</v>
      </c>
      <c r="B2085" s="3">
        <v>3.2797255622467891</v>
      </c>
      <c r="C2085" s="3">
        <v>3.1515162783526049E-2</v>
      </c>
      <c r="D2085" s="3">
        <v>0.65594046615269674</v>
      </c>
      <c r="E20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6" spans="1:5">
      <c r="A2086">
        <v>2450665</v>
      </c>
      <c r="B2086" s="3">
        <v>4.9856789856442632</v>
      </c>
      <c r="C2086" s="3">
        <v>4.0755504122726161E-2</v>
      </c>
      <c r="D2086" s="3">
        <v>0.65581219864221829</v>
      </c>
      <c r="E20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7" spans="1:5">
      <c r="A2087">
        <v>18690148</v>
      </c>
      <c r="B2087" s="3">
        <v>2.4124484193671458</v>
      </c>
      <c r="C2087" s="3">
        <v>3.7109349250504083E-2</v>
      </c>
      <c r="D2087" s="3">
        <v>0.65579007887367491</v>
      </c>
      <c r="E20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8" spans="1:5">
      <c r="A2088">
        <v>1531465</v>
      </c>
      <c r="B2088" s="3">
        <v>4.1915007714760426</v>
      </c>
      <c r="C2088" s="3">
        <v>2.4029086946224437E-2</v>
      </c>
      <c r="D2088" s="3">
        <v>0.65566103560415567</v>
      </c>
      <c r="E20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89" spans="1:5">
      <c r="A2089">
        <v>17300177</v>
      </c>
      <c r="B2089" s="3">
        <v>3.399060465580436</v>
      </c>
      <c r="C2089" s="3">
        <v>1.7393274207215145E-2</v>
      </c>
      <c r="D2089" s="3">
        <v>0.65541669251450518</v>
      </c>
      <c r="E20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0" spans="1:5">
      <c r="A2090">
        <v>5191738</v>
      </c>
      <c r="B2090" s="3">
        <v>1.0751974959278794</v>
      </c>
      <c r="C2090" s="3">
        <v>3.8452770408359371E-2</v>
      </c>
      <c r="D2090" s="3">
        <v>0.65492346689679093</v>
      </c>
      <c r="E20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1" spans="1:5">
      <c r="A2091">
        <v>2230103</v>
      </c>
      <c r="B2091" s="3">
        <v>1.377810012533109</v>
      </c>
      <c r="C2091" s="3">
        <v>3.0640299175148412E-2</v>
      </c>
      <c r="D2091" s="3">
        <v>0.65476916821942255</v>
      </c>
      <c r="E20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2" spans="1:5">
      <c r="A2092">
        <v>22240717</v>
      </c>
      <c r="B2092" s="3">
        <v>1.4751465948404601</v>
      </c>
      <c r="C2092" s="3">
        <v>3.6802924229323915E-2</v>
      </c>
      <c r="D2092" s="3">
        <v>0.65468502927929173</v>
      </c>
      <c r="E20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3" spans="1:5">
      <c r="A2093">
        <v>5278391</v>
      </c>
      <c r="B2093" s="3">
        <v>4.2517006646009818</v>
      </c>
      <c r="C2093" s="3">
        <v>3.1524109075988793E-2</v>
      </c>
      <c r="D2093" s="3">
        <v>0.65448277187219961</v>
      </c>
      <c r="E20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4" spans="1:5">
      <c r="A2094">
        <v>12577771</v>
      </c>
      <c r="B2094" s="3">
        <v>2.2428089907185078</v>
      </c>
      <c r="C2094" s="3">
        <v>1.9418563790724187E-2</v>
      </c>
      <c r="D2094" s="3">
        <v>0.65435256689141552</v>
      </c>
      <c r="E20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5" spans="1:5">
      <c r="A2095">
        <v>1840581</v>
      </c>
      <c r="B2095" s="3">
        <v>1.7986196552718945</v>
      </c>
      <c r="C2095" s="3">
        <v>3.2717350703543091E-2</v>
      </c>
      <c r="D2095" s="3">
        <v>0.65418003775224287</v>
      </c>
      <c r="E20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6" spans="1:5">
      <c r="A2096">
        <v>8434244</v>
      </c>
      <c r="B2096" s="3">
        <v>1.0379429707585981</v>
      </c>
      <c r="C2096" s="3">
        <v>2.6434588395307171E-2</v>
      </c>
      <c r="D2096" s="3">
        <v>0.65417766409843581</v>
      </c>
      <c r="E20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7" spans="1:5">
      <c r="A2097">
        <v>1866827</v>
      </c>
      <c r="B2097" s="3">
        <v>2.5653129352426092</v>
      </c>
      <c r="C2097" s="3">
        <v>3.5057843781633263E-2</v>
      </c>
      <c r="D2097" s="3">
        <v>0.65400245029864246</v>
      </c>
      <c r="E20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8" spans="1:5">
      <c r="A2098">
        <v>7304425</v>
      </c>
      <c r="B2098" s="3">
        <v>1.0493329692177431</v>
      </c>
      <c r="C2098" s="3">
        <v>2.092818582090757E-2</v>
      </c>
      <c r="D2098" s="3">
        <v>0.65370586840926581</v>
      </c>
      <c r="E20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099" spans="1:5">
      <c r="A2099">
        <v>3007815</v>
      </c>
      <c r="B2099" s="3">
        <v>1.2162450337798187</v>
      </c>
      <c r="C2099" s="3">
        <v>3.3106145788073249E-3</v>
      </c>
      <c r="D2099" s="3">
        <v>0.65348208763288385</v>
      </c>
      <c r="E20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0" spans="1:5">
      <c r="A2100">
        <v>910719</v>
      </c>
      <c r="B2100" s="3">
        <v>3.1538236285136048</v>
      </c>
      <c r="C2100" s="3">
        <v>3.1558996837204055E-2</v>
      </c>
      <c r="D2100" s="3">
        <v>0.65333543822898421</v>
      </c>
      <c r="E21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1" spans="1:5">
      <c r="A2101">
        <v>19644902</v>
      </c>
      <c r="B2101" s="3">
        <v>3.8135293086887008</v>
      </c>
      <c r="C2101" s="3">
        <v>3.0653653464693145E-2</v>
      </c>
      <c r="D2101" s="3">
        <v>0.65311011891764104</v>
      </c>
      <c r="E21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2" spans="1:5">
      <c r="A2102">
        <v>542611</v>
      </c>
      <c r="B2102" s="3">
        <v>2.3983860086311881</v>
      </c>
      <c r="C2102" s="3">
        <v>1.5123100635033438E-2</v>
      </c>
      <c r="D2102" s="3">
        <v>0.65296286361885603</v>
      </c>
      <c r="E21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3" spans="1:5">
      <c r="A2103">
        <v>7321253</v>
      </c>
      <c r="B2103" s="3">
        <v>2.3117739406877282</v>
      </c>
      <c r="C2103" s="3">
        <v>1.2611025142553184E-2</v>
      </c>
      <c r="D2103" s="3">
        <v>0.6526074813504229</v>
      </c>
      <c r="E21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4" spans="1:5">
      <c r="A2104">
        <v>6591262</v>
      </c>
      <c r="B2104" s="3">
        <v>1.9470237511637891</v>
      </c>
      <c r="C2104" s="3">
        <v>3.3462685725311782E-2</v>
      </c>
      <c r="D2104" s="3">
        <v>0.65246395692195791</v>
      </c>
      <c r="E21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5" spans="1:5">
      <c r="A2105">
        <v>18671223</v>
      </c>
      <c r="B2105" s="3">
        <v>4.1879537357470085</v>
      </c>
      <c r="C2105" s="3">
        <v>3.0870242679214735E-3</v>
      </c>
      <c r="D2105" s="3">
        <v>0.65225712958651061</v>
      </c>
      <c r="E21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6" spans="1:5">
      <c r="A2106">
        <v>24591710</v>
      </c>
      <c r="B2106" s="3">
        <v>2.3425375662465155</v>
      </c>
      <c r="C2106" s="3">
        <v>6.0444133130174273E-3</v>
      </c>
      <c r="D2106" s="3">
        <v>0.65215593466430311</v>
      </c>
      <c r="E21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7" spans="1:5">
      <c r="A2107">
        <v>17015217</v>
      </c>
      <c r="B2107" s="3">
        <v>3.1215593879518013</v>
      </c>
      <c r="C2107" s="3">
        <v>5.6716819529188224E-3</v>
      </c>
      <c r="D2107" s="3">
        <v>0.65175826404359771</v>
      </c>
      <c r="E21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8" spans="1:5">
      <c r="A2108">
        <v>11103721</v>
      </c>
      <c r="B2108" s="3">
        <v>3.4944543303279159</v>
      </c>
      <c r="C2108" s="3">
        <v>2.1071605407973072E-2</v>
      </c>
      <c r="D2108" s="3">
        <v>0.65163602120209629</v>
      </c>
      <c r="E21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09" spans="1:5">
      <c r="A2109">
        <v>12616627</v>
      </c>
      <c r="B2109" s="3">
        <v>3.7090897705529962</v>
      </c>
      <c r="C2109" s="3">
        <v>3.555583086877058E-2</v>
      </c>
      <c r="D2109" s="3">
        <v>0.65143092820048398</v>
      </c>
      <c r="E21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0" spans="1:5">
      <c r="A2110">
        <v>3647</v>
      </c>
      <c r="B2110" s="3">
        <v>1.9246795315999141</v>
      </c>
      <c r="C2110" s="3">
        <v>3.0620761119135864E-2</v>
      </c>
      <c r="D2110" s="3">
        <v>0.6508815035022667</v>
      </c>
      <c r="E21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1" spans="1:5">
      <c r="A2111">
        <v>3463555</v>
      </c>
      <c r="B2111" s="3">
        <v>4.8023647191466416</v>
      </c>
      <c r="C2111" s="3">
        <v>1.5509461833949545E-2</v>
      </c>
      <c r="D2111" s="3">
        <v>0.65064810564851716</v>
      </c>
      <c r="E21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2" spans="1:5">
      <c r="A2112">
        <v>15559190</v>
      </c>
      <c r="B2112" s="3">
        <v>4.4244473969386977</v>
      </c>
      <c r="C2112" s="3">
        <v>1.5924050656128504E-2</v>
      </c>
      <c r="D2112" s="3">
        <v>0.65061012542489316</v>
      </c>
      <c r="E21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3" spans="1:5">
      <c r="A2113">
        <v>2653648</v>
      </c>
      <c r="B2113" s="3">
        <v>1.2528761130293096</v>
      </c>
      <c r="C2113" s="3">
        <v>3.8864887518105409E-3</v>
      </c>
      <c r="D2113" s="3">
        <v>0.65053860034321032</v>
      </c>
      <c r="E21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4" spans="1:5">
      <c r="A2114">
        <v>9209820</v>
      </c>
      <c r="B2114" s="3">
        <v>2.581364611337063</v>
      </c>
      <c r="C2114" s="3">
        <v>4.625684777695703E-2</v>
      </c>
      <c r="D2114" s="3">
        <v>0.65049269851507674</v>
      </c>
      <c r="E21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5" spans="1:5">
      <c r="A2115">
        <v>23152983</v>
      </c>
      <c r="B2115" s="3">
        <v>2.8360197667381239</v>
      </c>
      <c r="C2115" s="3">
        <v>4.6746143550605995E-2</v>
      </c>
      <c r="D2115" s="3">
        <v>0.6503409001602507</v>
      </c>
      <c r="E21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6" spans="1:5">
      <c r="A2116">
        <v>8422502</v>
      </c>
      <c r="B2116" s="3">
        <v>3.0919565053482554</v>
      </c>
      <c r="C2116" s="3">
        <v>4.0742004589621003E-2</v>
      </c>
      <c r="D2116" s="3">
        <v>0.65033961885159419</v>
      </c>
      <c r="E21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7" spans="1:5">
      <c r="A2117">
        <v>17347275</v>
      </c>
      <c r="B2117" s="3">
        <v>1.2629679947709183</v>
      </c>
      <c r="C2117" s="3">
        <v>2.5043995529627317E-2</v>
      </c>
      <c r="D2117" s="3">
        <v>0.65020239930280033</v>
      </c>
      <c r="E21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8" spans="1:5">
      <c r="A2118">
        <v>902054</v>
      </c>
      <c r="B2118" s="3">
        <v>4.6416316819765262</v>
      </c>
      <c r="C2118" s="3">
        <v>1.0827880448336942E-2</v>
      </c>
      <c r="D2118" s="3">
        <v>0.65017689217434416</v>
      </c>
      <c r="E21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19" spans="1:5">
      <c r="A2119">
        <v>14295613</v>
      </c>
      <c r="B2119" s="3">
        <v>1.4255987974186004</v>
      </c>
      <c r="C2119" s="3">
        <v>3.1400651870095555E-3</v>
      </c>
      <c r="D2119" s="3">
        <v>0.65010416969640383</v>
      </c>
      <c r="E21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0" spans="1:5">
      <c r="A2120">
        <v>11607949</v>
      </c>
      <c r="B2120" s="3">
        <v>2.906702057311231</v>
      </c>
      <c r="C2120" s="3">
        <v>2.2889309739981208E-2</v>
      </c>
      <c r="D2120" s="3">
        <v>0.64953780001734107</v>
      </c>
      <c r="E21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1" spans="1:5">
      <c r="A2121">
        <v>282655</v>
      </c>
      <c r="B2121" s="3">
        <v>4.7334324460746409</v>
      </c>
      <c r="C2121" s="3">
        <v>2.7477511052656223E-3</v>
      </c>
      <c r="D2121" s="3">
        <v>0.64953479551703364</v>
      </c>
      <c r="E21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2" spans="1:5">
      <c r="A2122">
        <v>3708965</v>
      </c>
      <c r="B2122" s="3">
        <v>4.0604916701360647</v>
      </c>
      <c r="C2122" s="3">
        <v>1.5601141055919726E-2</v>
      </c>
      <c r="D2122" s="3">
        <v>0.64943513467336533</v>
      </c>
      <c r="E21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3" spans="1:5">
      <c r="A2123">
        <v>7465509</v>
      </c>
      <c r="B2123" s="3">
        <v>2.7218890340738913</v>
      </c>
      <c r="C2123" s="3">
        <v>1.00586785719479E-2</v>
      </c>
      <c r="D2123" s="3">
        <v>0.64942231088033964</v>
      </c>
      <c r="E21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4" spans="1:5">
      <c r="A2124">
        <v>34861728</v>
      </c>
      <c r="B2124" s="3">
        <v>2.1691542133508088</v>
      </c>
      <c r="C2124" s="3">
        <v>1.8470897976983935E-2</v>
      </c>
      <c r="D2124" s="3">
        <v>0.64918834327211261</v>
      </c>
      <c r="E21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5" spans="1:5">
      <c r="A2125">
        <v>13322263</v>
      </c>
      <c r="B2125" s="3">
        <v>1.4637040715109264</v>
      </c>
      <c r="C2125" s="3">
        <v>3.2049014532942958E-3</v>
      </c>
      <c r="D2125" s="3">
        <v>0.64917759650371842</v>
      </c>
      <c r="E21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6" spans="1:5">
      <c r="A2126">
        <v>1295416</v>
      </c>
      <c r="B2126" s="3">
        <v>1.2670135668724058</v>
      </c>
      <c r="C2126" s="3">
        <v>4.5177643718582461E-3</v>
      </c>
      <c r="D2126" s="3">
        <v>0.64843592755167689</v>
      </c>
      <c r="E21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7" spans="1:5">
      <c r="A2127">
        <v>1235070</v>
      </c>
      <c r="B2127" s="3">
        <v>2.444462288555489</v>
      </c>
      <c r="C2127" s="3">
        <v>1.5252200737728639E-2</v>
      </c>
      <c r="D2127" s="3">
        <v>0.64836423049201553</v>
      </c>
      <c r="E21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8" spans="1:5">
      <c r="A2128">
        <v>909577</v>
      </c>
      <c r="B2128" s="3">
        <v>3.4100131291881048</v>
      </c>
      <c r="C2128" s="3">
        <v>2.157358496873504E-2</v>
      </c>
      <c r="D2128" s="3">
        <v>0.6479332235213392</v>
      </c>
      <c r="E21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29" spans="1:5">
      <c r="A2129">
        <v>21457707</v>
      </c>
      <c r="B2129" s="3">
        <v>3.4443044534410556</v>
      </c>
      <c r="C2129" s="3">
        <v>2.0399442840423478E-2</v>
      </c>
      <c r="D2129" s="3">
        <v>0.64784825500659804</v>
      </c>
      <c r="E21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0" spans="1:5">
      <c r="A2130">
        <v>1639277</v>
      </c>
      <c r="B2130" s="3">
        <v>2.167249224292306</v>
      </c>
      <c r="C2130" s="3">
        <v>2.4334877806617611E-2</v>
      </c>
      <c r="D2130" s="3">
        <v>0.64755201030988607</v>
      </c>
      <c r="E21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1" spans="1:5">
      <c r="A2131">
        <v>14906518</v>
      </c>
      <c r="B2131" s="3">
        <v>1.2063787768051522</v>
      </c>
      <c r="C2131" s="3">
        <v>1.4771394239712876E-2</v>
      </c>
      <c r="D2131" s="3">
        <v>0.64754507151031115</v>
      </c>
      <c r="E21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2" spans="1:5">
      <c r="A2132">
        <v>10491406</v>
      </c>
      <c r="B2132" s="3">
        <v>1.6322651926301091</v>
      </c>
      <c r="C2132" s="3">
        <v>4.975997737501963E-2</v>
      </c>
      <c r="D2132" s="3">
        <v>0.64728767201186854</v>
      </c>
      <c r="E21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3" spans="1:5">
      <c r="A2133">
        <v>3235547</v>
      </c>
      <c r="B2133" s="3">
        <v>4.7170368960776026</v>
      </c>
      <c r="C2133" s="3">
        <v>4.0355999473703413E-2</v>
      </c>
      <c r="D2133" s="3">
        <v>0.64720250816303881</v>
      </c>
      <c r="E21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4" spans="1:5">
      <c r="A2134">
        <v>2589436</v>
      </c>
      <c r="B2134" s="3">
        <v>3.619850143022366</v>
      </c>
      <c r="C2134" s="3">
        <v>1.6177006303730024E-2</v>
      </c>
      <c r="D2134" s="3">
        <v>0.64714932819768933</v>
      </c>
      <c r="E21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5" spans="1:5">
      <c r="A2135">
        <v>5768571</v>
      </c>
      <c r="B2135" s="3">
        <v>1.428673786964771</v>
      </c>
      <c r="C2135" s="3">
        <v>4.9813057491386481E-2</v>
      </c>
      <c r="D2135" s="3">
        <v>0.64672803335162155</v>
      </c>
      <c r="E21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6" spans="1:5">
      <c r="A2136">
        <v>15742426</v>
      </c>
      <c r="B2136" s="3">
        <v>4.402684270907244</v>
      </c>
      <c r="C2136" s="3">
        <v>2.7913184553324258E-5</v>
      </c>
      <c r="D2136" s="3">
        <v>0.64663621784904668</v>
      </c>
      <c r="E21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7" spans="1:5">
      <c r="A2137">
        <v>555739</v>
      </c>
      <c r="B2137" s="3">
        <v>4.0799767886431981</v>
      </c>
      <c r="C2137" s="3">
        <v>2.9686719327674468E-2</v>
      </c>
      <c r="D2137" s="3">
        <v>0.64654905441206445</v>
      </c>
      <c r="E21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8" spans="1:5">
      <c r="A2138">
        <v>1301613</v>
      </c>
      <c r="B2138" s="3">
        <v>4.742578349786629</v>
      </c>
      <c r="C2138" s="3">
        <v>6.7520031962674644E-3</v>
      </c>
      <c r="D2138" s="3">
        <v>0.64647198352245949</v>
      </c>
      <c r="E21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39" spans="1:5">
      <c r="A2139">
        <v>2037149</v>
      </c>
      <c r="B2139" s="3">
        <v>2.2167288128305178</v>
      </c>
      <c r="C2139" s="3">
        <v>2.9852368047098236E-3</v>
      </c>
      <c r="D2139" s="3">
        <v>0.64639395235544705</v>
      </c>
      <c r="E21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0" spans="1:5">
      <c r="A2140">
        <v>29936494</v>
      </c>
      <c r="B2140" s="3">
        <v>3.5687668250989688</v>
      </c>
      <c r="C2140" s="3">
        <v>2.5661608601626213E-2</v>
      </c>
      <c r="D2140" s="3">
        <v>0.64612010648818829</v>
      </c>
      <c r="E21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1" spans="1:5">
      <c r="A2141">
        <v>116599</v>
      </c>
      <c r="B2141" s="3">
        <v>3.8604716022480994</v>
      </c>
      <c r="C2141" s="3">
        <v>4.7951167084091188E-2</v>
      </c>
      <c r="D2141" s="3">
        <v>0.64608567386219162</v>
      </c>
      <c r="E21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2" spans="1:5">
      <c r="A2142">
        <v>13969061</v>
      </c>
      <c r="B2142" s="3">
        <v>4.4181863329148428</v>
      </c>
      <c r="C2142" s="3">
        <v>4.3831836213495109E-2</v>
      </c>
      <c r="D2142" s="3">
        <v>0.646005789435942</v>
      </c>
      <c r="E21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3" spans="1:5">
      <c r="A2143">
        <v>18041691</v>
      </c>
      <c r="B2143" s="3">
        <v>4.2679926372007575</v>
      </c>
      <c r="C2143" s="3">
        <v>1.4155177508371053E-2</v>
      </c>
      <c r="D2143" s="3">
        <v>0.64590171339263702</v>
      </c>
      <c r="E21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4" spans="1:5">
      <c r="A2144">
        <v>16593547</v>
      </c>
      <c r="B2144" s="3">
        <v>4.0827149797886966</v>
      </c>
      <c r="C2144" s="3">
        <v>3.6565126677015433E-2</v>
      </c>
      <c r="D2144" s="3">
        <v>0.64576280256464458</v>
      </c>
      <c r="E21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5" spans="1:5">
      <c r="A2145">
        <v>9352452</v>
      </c>
      <c r="B2145" s="3">
        <v>4.9797065107732745</v>
      </c>
      <c r="C2145" s="3">
        <v>4.3319005715883922E-2</v>
      </c>
      <c r="D2145" s="3">
        <v>0.64570562927002728</v>
      </c>
      <c r="E21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6" spans="1:5">
      <c r="A2146">
        <v>143048</v>
      </c>
      <c r="B2146" s="3">
        <v>4.0105116551807782</v>
      </c>
      <c r="C2146" s="3">
        <v>2.6804172919066085E-2</v>
      </c>
      <c r="D2146" s="3">
        <v>0.64516304789934065</v>
      </c>
      <c r="E21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7" spans="1:5">
      <c r="A2147">
        <v>8772693</v>
      </c>
      <c r="B2147" s="3">
        <v>1.0309834261488531</v>
      </c>
      <c r="C2147" s="3">
        <v>1.9044973243245739E-2</v>
      </c>
      <c r="D2147" s="3">
        <v>0.64493269578854595</v>
      </c>
      <c r="E21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8" spans="1:5">
      <c r="A2148">
        <v>25796636</v>
      </c>
      <c r="B2148" s="3">
        <v>2.0157682814904176</v>
      </c>
      <c r="C2148" s="3">
        <v>2.0386890974035926E-2</v>
      </c>
      <c r="D2148" s="3">
        <v>0.64491383133872271</v>
      </c>
      <c r="E21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49" spans="1:5">
      <c r="A2149">
        <v>6547579</v>
      </c>
      <c r="B2149" s="3">
        <v>1.4699116309910871</v>
      </c>
      <c r="C2149" s="3">
        <v>4.144338128941577E-3</v>
      </c>
      <c r="D2149" s="3">
        <v>0.64488787747714305</v>
      </c>
      <c r="E21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0" spans="1:5">
      <c r="A2150">
        <v>21609476</v>
      </c>
      <c r="B2150" s="3">
        <v>1.2530490295864083</v>
      </c>
      <c r="C2150" s="3">
        <v>4.4490170665034801E-2</v>
      </c>
      <c r="D2150" s="3">
        <v>0.64476578487901204</v>
      </c>
      <c r="E21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1" spans="1:5">
      <c r="A2151">
        <v>28891151</v>
      </c>
      <c r="B2151" s="3">
        <v>1.9942828808431523</v>
      </c>
      <c r="C2151" s="3">
        <v>2.8063278905126644E-2</v>
      </c>
      <c r="D2151" s="3">
        <v>0.64457443030478467</v>
      </c>
      <c r="E21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2" spans="1:5">
      <c r="A2152">
        <v>9405848</v>
      </c>
      <c r="B2152" s="3">
        <v>2.6454261575840543</v>
      </c>
      <c r="C2152" s="3">
        <v>2.2414524762822609E-2</v>
      </c>
      <c r="D2152" s="3">
        <v>0.64447783501892586</v>
      </c>
      <c r="E21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3" spans="1:5">
      <c r="A2153">
        <v>1342014</v>
      </c>
      <c r="B2153" s="3">
        <v>2.422841458693302</v>
      </c>
      <c r="C2153" s="3">
        <v>6.8466963980527325E-3</v>
      </c>
      <c r="D2153" s="3">
        <v>0.64407250246730208</v>
      </c>
      <c r="E21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4" spans="1:5">
      <c r="A2154">
        <v>507304</v>
      </c>
      <c r="B2154" s="3">
        <v>2.5519532104334606</v>
      </c>
      <c r="C2154" s="3">
        <v>2.7762506449304173E-3</v>
      </c>
      <c r="D2154" s="3">
        <v>0.64390068218937824</v>
      </c>
      <c r="E21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5" spans="1:5">
      <c r="A2155">
        <v>30193</v>
      </c>
      <c r="B2155" s="3">
        <v>3.2494713569754685</v>
      </c>
      <c r="C2155" s="3">
        <v>3.7772510915274692E-2</v>
      </c>
      <c r="D2155" s="3">
        <v>0.64367371684242869</v>
      </c>
      <c r="E21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6" spans="1:5">
      <c r="A2156">
        <v>391325</v>
      </c>
      <c r="B2156" s="3">
        <v>2.6856631788407483</v>
      </c>
      <c r="C2156" s="3">
        <v>2.6127159300366611E-2</v>
      </c>
      <c r="D2156" s="3">
        <v>0.64353991166058178</v>
      </c>
      <c r="E21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7" spans="1:5">
      <c r="A2157">
        <v>1561505</v>
      </c>
      <c r="B2157" s="3">
        <v>2.9123338250655295</v>
      </c>
      <c r="C2157" s="3">
        <v>4.4801644783915379E-2</v>
      </c>
      <c r="D2157" s="3">
        <v>0.64346187137522737</v>
      </c>
      <c r="E21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8" spans="1:5">
      <c r="A2158">
        <v>26018110</v>
      </c>
      <c r="B2158" s="3">
        <v>4.7593030845237454</v>
      </c>
      <c r="C2158" s="3">
        <v>4.9064002971517265E-2</v>
      </c>
      <c r="D2158" s="3">
        <v>0.64342990228756836</v>
      </c>
      <c r="E21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59" spans="1:5">
      <c r="A2159">
        <v>3416555</v>
      </c>
      <c r="B2159" s="3">
        <v>1.6232494125656713</v>
      </c>
      <c r="C2159" s="3">
        <v>1.935114636683806E-2</v>
      </c>
      <c r="D2159" s="3">
        <v>0.64332471849190331</v>
      </c>
      <c r="E21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0" spans="1:5">
      <c r="A2160">
        <v>1318137</v>
      </c>
      <c r="B2160" s="3">
        <v>2.6616210939441691</v>
      </c>
      <c r="C2160" s="3">
        <v>4.4050703358377671E-2</v>
      </c>
      <c r="D2160" s="3">
        <v>0.64299632288785613</v>
      </c>
      <c r="E21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1" spans="1:5">
      <c r="A2161">
        <v>15277039</v>
      </c>
      <c r="B2161" s="3">
        <v>1.9782465747211648</v>
      </c>
      <c r="C2161" s="3">
        <v>1.2290767859513925E-2</v>
      </c>
      <c r="D2161" s="3">
        <v>0.64299116384910204</v>
      </c>
      <c r="E21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2" spans="1:5">
      <c r="A2162">
        <v>13067214</v>
      </c>
      <c r="B2162" s="3">
        <v>4.4675294987589087</v>
      </c>
      <c r="C2162" s="3">
        <v>4.6588635011322467E-2</v>
      </c>
      <c r="D2162" s="3">
        <v>0.64289043179264982</v>
      </c>
      <c r="E21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3" spans="1:5">
      <c r="A2163">
        <v>15805343</v>
      </c>
      <c r="B2163" s="3">
        <v>3.1199354020489349</v>
      </c>
      <c r="C2163" s="3">
        <v>7.0906432389632014E-3</v>
      </c>
      <c r="D2163" s="3">
        <v>0.64282423438167247</v>
      </c>
      <c r="E21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4" spans="1:5">
      <c r="A2164">
        <v>149929</v>
      </c>
      <c r="B2164" s="3">
        <v>3.6184373600367907</v>
      </c>
      <c r="C2164" s="3">
        <v>7.479586710764991E-3</v>
      </c>
      <c r="D2164" s="3">
        <v>0.64269227378292149</v>
      </c>
      <c r="E21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5" spans="1:5">
      <c r="A2165">
        <v>9832158</v>
      </c>
      <c r="B2165" s="3">
        <v>3.3094279983440305</v>
      </c>
      <c r="C2165" s="3">
        <v>1.7642012696496207E-2</v>
      </c>
      <c r="D2165" s="3">
        <v>0.64266574356429529</v>
      </c>
      <c r="E21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6" spans="1:5">
      <c r="A2166">
        <v>12972780</v>
      </c>
      <c r="B2166" s="3">
        <v>4.4564242842073982</v>
      </c>
      <c r="C2166" s="3">
        <v>2.3262130400218575E-3</v>
      </c>
      <c r="D2166" s="3">
        <v>0.64260322654002855</v>
      </c>
      <c r="E21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7" spans="1:5">
      <c r="A2167">
        <v>7229763</v>
      </c>
      <c r="B2167" s="3">
        <v>3.018707017020164</v>
      </c>
      <c r="C2167" s="3">
        <v>2.8426071503063834E-2</v>
      </c>
      <c r="D2167" s="3">
        <v>0.64251170939793756</v>
      </c>
      <c r="E21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8" spans="1:5">
      <c r="A2168">
        <v>2733465</v>
      </c>
      <c r="B2168" s="3">
        <v>2.1810399639446691</v>
      </c>
      <c r="C2168" s="3">
        <v>6.9328228083818666E-3</v>
      </c>
      <c r="D2168" s="3">
        <v>0.64236196338423013</v>
      </c>
      <c r="E21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69" spans="1:5">
      <c r="A2169">
        <v>2483766</v>
      </c>
      <c r="B2169" s="3">
        <v>4.8070548808627578</v>
      </c>
      <c r="C2169" s="3">
        <v>4.871187746182655E-2</v>
      </c>
      <c r="D2169" s="3">
        <v>0.64210486079877038</v>
      </c>
      <c r="E21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0" spans="1:5">
      <c r="A2170">
        <v>810311</v>
      </c>
      <c r="B2170" s="3">
        <v>4.3309562978638549</v>
      </c>
      <c r="C2170" s="3">
        <v>1.9364441428107032E-2</v>
      </c>
      <c r="D2170" s="3">
        <v>0.64167066638375703</v>
      </c>
      <c r="E21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1" spans="1:5">
      <c r="A2171">
        <v>137432</v>
      </c>
      <c r="B2171" s="3">
        <v>1.0478408627479028</v>
      </c>
      <c r="C2171" s="3">
        <v>3.9522590444014974E-2</v>
      </c>
      <c r="D2171" s="3">
        <v>0.64163269384172017</v>
      </c>
      <c r="E21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2" spans="1:5">
      <c r="A2172">
        <v>33680030</v>
      </c>
      <c r="B2172" s="3">
        <v>2.2843650879977595</v>
      </c>
      <c r="C2172" s="3">
        <v>3.2653660028423424E-2</v>
      </c>
      <c r="D2172" s="3">
        <v>0.6415944634597871</v>
      </c>
      <c r="E21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3" spans="1:5">
      <c r="A2173">
        <v>2124690</v>
      </c>
      <c r="B2173" s="3">
        <v>4.6963766352452794</v>
      </c>
      <c r="C2173" s="3">
        <v>7.9953982333617734E-3</v>
      </c>
      <c r="D2173" s="3">
        <v>0.64136626933911967</v>
      </c>
      <c r="E21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4" spans="1:5">
      <c r="A2174">
        <v>3911265</v>
      </c>
      <c r="B2174" s="3">
        <v>2.6549433044505379</v>
      </c>
      <c r="C2174" s="3">
        <v>6.2400157344158387E-3</v>
      </c>
      <c r="D2174" s="3">
        <v>0.64112536088524319</v>
      </c>
      <c r="E21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5" spans="1:5">
      <c r="A2175">
        <v>1361993</v>
      </c>
      <c r="B2175" s="3">
        <v>3.1562568833088749</v>
      </c>
      <c r="C2175" s="3">
        <v>2.1030947310983889E-2</v>
      </c>
      <c r="D2175" s="3">
        <v>0.64078223435097226</v>
      </c>
      <c r="E21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6" spans="1:5">
      <c r="A2176">
        <v>4153591</v>
      </c>
      <c r="B2176" s="3">
        <v>1.5969896166973183</v>
      </c>
      <c r="C2176" s="3">
        <v>4.4983770431928E-2</v>
      </c>
      <c r="D2176" s="3">
        <v>0.64066745545821269</v>
      </c>
      <c r="E21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7" spans="1:5">
      <c r="A2177">
        <v>33941066</v>
      </c>
      <c r="B2177" s="3">
        <v>2.3243312284058324</v>
      </c>
      <c r="C2177" s="3">
        <v>3.2158415268878866E-2</v>
      </c>
      <c r="D2177" s="3">
        <v>0.64052992431889821</v>
      </c>
      <c r="E21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8" spans="1:5">
      <c r="A2178">
        <v>1407325</v>
      </c>
      <c r="B2178" s="3">
        <v>4.4384629355304455</v>
      </c>
      <c r="C2178" s="3">
        <v>1.1140387143590252E-2</v>
      </c>
      <c r="D2178" s="3">
        <v>0.64048651075581242</v>
      </c>
      <c r="E21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79" spans="1:5">
      <c r="A2179">
        <v>12533228</v>
      </c>
      <c r="B2179" s="3">
        <v>4.2782598948002803</v>
      </c>
      <c r="C2179" s="3">
        <v>4.5081417975152284E-2</v>
      </c>
      <c r="D2179" s="3">
        <v>0.64043993099484453</v>
      </c>
      <c r="E21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0" spans="1:5">
      <c r="A2180">
        <v>5117939</v>
      </c>
      <c r="B2180" s="3">
        <v>1.5203282329703289</v>
      </c>
      <c r="C2180" s="3">
        <v>1.0312247137413029E-2</v>
      </c>
      <c r="D2180" s="3">
        <v>0.64035949447859375</v>
      </c>
      <c r="E21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1" spans="1:5">
      <c r="A2181">
        <v>12123995</v>
      </c>
      <c r="B2181" s="3">
        <v>1.5992272162954855</v>
      </c>
      <c r="C2181" s="3">
        <v>3.1180535893521558E-2</v>
      </c>
      <c r="D2181" s="3">
        <v>0.64034907752625525</v>
      </c>
      <c r="E21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2" spans="1:5">
      <c r="A2182">
        <v>19390428</v>
      </c>
      <c r="B2182" s="3">
        <v>4.4203548677843232</v>
      </c>
      <c r="C2182" s="3">
        <v>3.0011114456009548E-2</v>
      </c>
      <c r="D2182" s="3">
        <v>0.64030537639371743</v>
      </c>
      <c r="E21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3" spans="1:5">
      <c r="A2183">
        <v>7809661</v>
      </c>
      <c r="B2183" s="3">
        <v>4.331683902736561</v>
      </c>
      <c r="C2183" s="3">
        <v>3.9380975126763702E-2</v>
      </c>
      <c r="D2183" s="3">
        <v>0.64024696792236646</v>
      </c>
      <c r="E21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4" spans="1:5">
      <c r="A2184">
        <v>2013117</v>
      </c>
      <c r="B2184" s="3">
        <v>3.056301026712029</v>
      </c>
      <c r="C2184" s="3">
        <v>2.7543838342740129E-2</v>
      </c>
      <c r="D2184" s="3">
        <v>0.64003365556459602</v>
      </c>
      <c r="E21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5" spans="1:5">
      <c r="A2185">
        <v>1112560</v>
      </c>
      <c r="B2185" s="3">
        <v>3.4282577138207144</v>
      </c>
      <c r="C2185" s="3">
        <v>1.0710316691945033E-2</v>
      </c>
      <c r="D2185" s="3">
        <v>0.63994128210409995</v>
      </c>
      <c r="E21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6" spans="1:5">
      <c r="A2186">
        <v>4655245</v>
      </c>
      <c r="B2186" s="3">
        <v>3.1248275503229581</v>
      </c>
      <c r="C2186" s="3">
        <v>1.8127198996764172E-2</v>
      </c>
      <c r="D2186" s="3">
        <v>0.63946269783238663</v>
      </c>
      <c r="E21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7" spans="1:5">
      <c r="A2187">
        <v>25134906</v>
      </c>
      <c r="B2187" s="3">
        <v>3.0145405657501168</v>
      </c>
      <c r="C2187" s="3">
        <v>7.2710548986297807E-3</v>
      </c>
      <c r="D2187" s="3">
        <v>0.63931705773651826</v>
      </c>
      <c r="E21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8" spans="1:5">
      <c r="A2188">
        <v>9881214</v>
      </c>
      <c r="B2188" s="3">
        <v>4.5144912779770712</v>
      </c>
      <c r="C2188" s="3">
        <v>4.4790383779393532E-2</v>
      </c>
      <c r="D2188" s="3">
        <v>0.63898310502544808</v>
      </c>
      <c r="E21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89" spans="1:5">
      <c r="A2189">
        <v>34345802</v>
      </c>
      <c r="B2189" s="3">
        <v>1.5341950934779498</v>
      </c>
      <c r="C2189" s="3">
        <v>4.696369710293339E-2</v>
      </c>
      <c r="D2189" s="3">
        <v>0.63894405169546253</v>
      </c>
      <c r="E21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0" spans="1:5">
      <c r="A2190">
        <v>4028339</v>
      </c>
      <c r="B2190" s="3">
        <v>2.9480369880475696</v>
      </c>
      <c r="C2190" s="3">
        <v>4.2361798043791178E-2</v>
      </c>
      <c r="D2190" s="3">
        <v>0.63893985591491387</v>
      </c>
      <c r="E21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1" spans="1:5">
      <c r="A2191">
        <v>6447944</v>
      </c>
      <c r="B2191" s="3">
        <v>1.3220728137218307</v>
      </c>
      <c r="C2191" s="3">
        <v>1.1558008001429511E-2</v>
      </c>
      <c r="D2191" s="3">
        <v>0.63890908289180504</v>
      </c>
      <c r="E21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2" spans="1:5">
      <c r="A2192">
        <v>12949460</v>
      </c>
      <c r="B2192" s="3">
        <v>1.9536312757122092</v>
      </c>
      <c r="C2192" s="3">
        <v>3.3778782199668088E-2</v>
      </c>
      <c r="D2192" s="3">
        <v>0.63888700923374153</v>
      </c>
      <c r="E21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3" spans="1:5">
      <c r="A2193">
        <v>519483</v>
      </c>
      <c r="B2193" s="3">
        <v>2.7201855751371378</v>
      </c>
      <c r="C2193" s="3">
        <v>4.0000336074747719E-2</v>
      </c>
      <c r="D2193" s="3">
        <v>0.63872620938126456</v>
      </c>
      <c r="E21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4" spans="1:5">
      <c r="A2194">
        <v>23619</v>
      </c>
      <c r="B2194" s="3">
        <v>3.0348741387291991</v>
      </c>
      <c r="C2194" s="3">
        <v>3.3271765315927605E-2</v>
      </c>
      <c r="D2194" s="3">
        <v>0.63870169997180648</v>
      </c>
      <c r="E21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5" spans="1:5">
      <c r="A2195">
        <v>23952819</v>
      </c>
      <c r="B2195" s="3">
        <v>2.4400571476980444</v>
      </c>
      <c r="C2195" s="3">
        <v>3.3488010114712254E-4</v>
      </c>
      <c r="D2195" s="3">
        <v>0.63860573786005626</v>
      </c>
      <c r="E21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6" spans="1:5">
      <c r="A2196">
        <v>11481</v>
      </c>
      <c r="B2196" s="3">
        <v>4.452864351178814</v>
      </c>
      <c r="C2196" s="3">
        <v>1.5431141412472489E-2</v>
      </c>
      <c r="D2196" s="3">
        <v>0.63854864400901357</v>
      </c>
      <c r="E21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7" spans="1:5">
      <c r="A2197">
        <v>32406934</v>
      </c>
      <c r="B2197" s="3">
        <v>3.5925792885165051</v>
      </c>
      <c r="C2197" s="3">
        <v>1.671586289500394E-2</v>
      </c>
      <c r="D2197" s="3">
        <v>0.63851079466038119</v>
      </c>
      <c r="E21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8" spans="1:5">
      <c r="A2198">
        <v>30224326</v>
      </c>
      <c r="B2198" s="3">
        <v>1.0193372372424383</v>
      </c>
      <c r="C2198" s="3">
        <v>3.575592816233291E-2</v>
      </c>
      <c r="D2198" s="3">
        <v>0.63827839040493206</v>
      </c>
      <c r="E21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199" spans="1:5">
      <c r="A2199">
        <v>978546</v>
      </c>
      <c r="B2199" s="3">
        <v>3.7847871496080563</v>
      </c>
      <c r="C2199" s="3">
        <v>3.496338734121418E-3</v>
      </c>
      <c r="D2199" s="3">
        <v>0.63826451753319768</v>
      </c>
      <c r="E21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0" spans="1:5">
      <c r="A2200">
        <v>20806507</v>
      </c>
      <c r="B2200" s="3">
        <v>1.9201414813963735</v>
      </c>
      <c r="C2200" s="3">
        <v>5.2053280742804745E-3</v>
      </c>
      <c r="D2200" s="3">
        <v>0.63805275557299901</v>
      </c>
      <c r="E22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1" spans="1:5">
      <c r="A2201">
        <v>90860</v>
      </c>
      <c r="B2201" s="3">
        <v>3.5970896460597888</v>
      </c>
      <c r="C2201" s="3">
        <v>4.9771085084018854E-2</v>
      </c>
      <c r="D2201" s="3">
        <v>0.63771904532607804</v>
      </c>
      <c r="E22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2" spans="1:5">
      <c r="A2202">
        <v>6486116</v>
      </c>
      <c r="B2202" s="3">
        <v>4.8189825950297251</v>
      </c>
      <c r="C2202" s="3">
        <v>3.2000624780193783E-2</v>
      </c>
      <c r="D2202" s="3">
        <v>0.6373058945560709</v>
      </c>
      <c r="E22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3" spans="1:5">
      <c r="A2203">
        <v>5556571</v>
      </c>
      <c r="B2203" s="3">
        <v>1.8953358718416031</v>
      </c>
      <c r="C2203" s="3">
        <v>1.2064187687817658E-2</v>
      </c>
      <c r="D2203" s="3">
        <v>0.63727161058559478</v>
      </c>
      <c r="E22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4" spans="1:5">
      <c r="A2204">
        <v>5943212</v>
      </c>
      <c r="B2204" s="3">
        <v>2.042885688149028</v>
      </c>
      <c r="C2204" s="3">
        <v>3.6565379364360058E-2</v>
      </c>
      <c r="D2204" s="3">
        <v>0.6372370533523487</v>
      </c>
      <c r="E22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5" spans="1:5">
      <c r="A2205">
        <v>2775107</v>
      </c>
      <c r="B2205" s="3">
        <v>2.7423763231624618</v>
      </c>
      <c r="C2205" s="3">
        <v>3.7557244892246489E-2</v>
      </c>
      <c r="D2205" s="3">
        <v>0.6372112664688443</v>
      </c>
      <c r="E22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6" spans="1:5">
      <c r="A2206">
        <v>4797532</v>
      </c>
      <c r="B2206" s="3">
        <v>2.8438351272909541</v>
      </c>
      <c r="C2206" s="3">
        <v>2.466428693726937E-2</v>
      </c>
      <c r="D2206" s="3">
        <v>0.6371873007243215</v>
      </c>
      <c r="E22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7" spans="1:5">
      <c r="A2207">
        <v>11495251</v>
      </c>
      <c r="B2207" s="3">
        <v>1.3511605229557073</v>
      </c>
      <c r="C2207" s="3">
        <v>6.5251590113412639E-3</v>
      </c>
      <c r="D2207" s="3">
        <v>0.63718154066514632</v>
      </c>
      <c r="E22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8" spans="1:5">
      <c r="A2208">
        <v>4137875</v>
      </c>
      <c r="B2208" s="3">
        <v>3.4883444557335199</v>
      </c>
      <c r="C2208" s="3">
        <v>4.670314197968331E-2</v>
      </c>
      <c r="D2208" s="3">
        <v>0.63698450960424291</v>
      </c>
      <c r="E22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09" spans="1:5">
      <c r="A2209">
        <v>1229358</v>
      </c>
      <c r="B2209" s="3">
        <v>4.5380032478816048</v>
      </c>
      <c r="C2209" s="3">
        <v>4.2839108212952205E-2</v>
      </c>
      <c r="D2209" s="3">
        <v>0.63667642823076753</v>
      </c>
      <c r="E22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0" spans="1:5">
      <c r="A2210">
        <v>18681479</v>
      </c>
      <c r="B2210" s="3">
        <v>2.8116867526085958</v>
      </c>
      <c r="C2210" s="3">
        <v>3.1793991658543963E-2</v>
      </c>
      <c r="D2210" s="3">
        <v>0.63666518711844222</v>
      </c>
      <c r="E22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1" spans="1:5">
      <c r="A2211">
        <v>3563</v>
      </c>
      <c r="B2211" s="3">
        <v>2.8646295548564447</v>
      </c>
      <c r="C2211" s="3">
        <v>4.3238168663178513E-2</v>
      </c>
      <c r="D2211" s="3">
        <v>0.63658879817701675</v>
      </c>
      <c r="E22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2" spans="1:5">
      <c r="A2212">
        <v>24915465</v>
      </c>
      <c r="B2212" s="3">
        <v>4.1357863153704724</v>
      </c>
      <c r="C2212" s="3">
        <v>5.5902416493651026E-3</v>
      </c>
      <c r="D2212" s="3">
        <v>0.63625771256653341</v>
      </c>
      <c r="E22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3" spans="1:5">
      <c r="A2213">
        <v>1960128</v>
      </c>
      <c r="B2213" s="3">
        <v>4.3909468094554809</v>
      </c>
      <c r="C2213" s="3">
        <v>1.20028956814138E-2</v>
      </c>
      <c r="D2213" s="3">
        <v>0.63618267347856916</v>
      </c>
      <c r="E22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4" spans="1:5">
      <c r="A2214">
        <v>672510</v>
      </c>
      <c r="B2214" s="3">
        <v>4.1476006977169151</v>
      </c>
      <c r="C2214" s="3">
        <v>4.2681555748666005E-3</v>
      </c>
      <c r="D2214" s="3">
        <v>0.63617378574246752</v>
      </c>
      <c r="E22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5" spans="1:5">
      <c r="A2215">
        <v>13132515</v>
      </c>
      <c r="B2215" s="3">
        <v>4.0001227274398179</v>
      </c>
      <c r="C2215" s="3">
        <v>1.2979931622969754E-2</v>
      </c>
      <c r="D2215" s="3">
        <v>0.6360022968985245</v>
      </c>
      <c r="E22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6" spans="1:5">
      <c r="A2216">
        <v>19174715</v>
      </c>
      <c r="B2216" s="3">
        <v>2.1502052046603315</v>
      </c>
      <c r="C2216" s="3">
        <v>7.0274451538674459E-3</v>
      </c>
      <c r="D2216" s="3">
        <v>0.63599950807897632</v>
      </c>
      <c r="E22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7" spans="1:5">
      <c r="A2217">
        <v>517772</v>
      </c>
      <c r="B2217" s="3">
        <v>4.3702356602431323</v>
      </c>
      <c r="C2217" s="3">
        <v>1.579957243080074E-2</v>
      </c>
      <c r="D2217" s="3">
        <v>0.63567841116218393</v>
      </c>
      <c r="E22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8" spans="1:5">
      <c r="A2218">
        <v>28745989</v>
      </c>
      <c r="B2218" s="3">
        <v>2.0026152722699879</v>
      </c>
      <c r="C2218" s="3">
        <v>2.1536938490594622E-2</v>
      </c>
      <c r="D2218" s="3">
        <v>0.63552993522660406</v>
      </c>
      <c r="E22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19" spans="1:5">
      <c r="A2219">
        <v>30046603</v>
      </c>
      <c r="B2219" s="3">
        <v>1.3292198775676116</v>
      </c>
      <c r="C2219" s="3">
        <v>2.5721792462025501E-2</v>
      </c>
      <c r="D2219" s="3">
        <v>0.63539602679345075</v>
      </c>
      <c r="E22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0" spans="1:5">
      <c r="A2220">
        <v>32443084</v>
      </c>
      <c r="B2220" s="3">
        <v>1.0368335947611276</v>
      </c>
      <c r="C2220" s="3">
        <v>4.3614431227726819E-2</v>
      </c>
      <c r="D2220" s="3">
        <v>0.63532036856252294</v>
      </c>
      <c r="E22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1" spans="1:5">
      <c r="A2221">
        <v>4401973</v>
      </c>
      <c r="B2221" s="3">
        <v>3.0167783448195831</v>
      </c>
      <c r="C2221" s="3">
        <v>8.6592741042820498E-3</v>
      </c>
      <c r="D2221" s="3">
        <v>0.63532019053093469</v>
      </c>
      <c r="E22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2" spans="1:5">
      <c r="A2222">
        <v>20364466</v>
      </c>
      <c r="B2222" s="3">
        <v>4.9414321265762569</v>
      </c>
      <c r="C2222" s="3">
        <v>2.8169716209967194E-2</v>
      </c>
      <c r="D2222" s="3">
        <v>0.63526807944005448</v>
      </c>
      <c r="E22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3" spans="1:5">
      <c r="A2223">
        <v>3185905</v>
      </c>
      <c r="B2223" s="3">
        <v>3.1241071317964915</v>
      </c>
      <c r="C2223" s="3">
        <v>3.0930646299756073E-2</v>
      </c>
      <c r="D2223" s="3">
        <v>0.63491108210224922</v>
      </c>
      <c r="E22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4" spans="1:5">
      <c r="A2224">
        <v>4284154</v>
      </c>
      <c r="B2224" s="3">
        <v>2.904961566223577</v>
      </c>
      <c r="C2224" s="3">
        <v>1.2480503340453432E-2</v>
      </c>
      <c r="D2224" s="3">
        <v>0.63490145268126497</v>
      </c>
      <c r="E22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5" spans="1:5">
      <c r="A2225">
        <v>2917387</v>
      </c>
      <c r="B2225" s="3">
        <v>3.833875395554394</v>
      </c>
      <c r="C2225" s="3">
        <v>3.2731059796198891E-2</v>
      </c>
      <c r="D2225" s="3">
        <v>0.63472690696253842</v>
      </c>
      <c r="E22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6" spans="1:5">
      <c r="A2226">
        <v>4186145</v>
      </c>
      <c r="B2226" s="3">
        <v>4.4446455755261356</v>
      </c>
      <c r="C2226" s="3">
        <v>3.1741323089736154E-3</v>
      </c>
      <c r="D2226" s="3">
        <v>0.63469482453675008</v>
      </c>
      <c r="E22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7" spans="1:5">
      <c r="A2227">
        <v>29784880</v>
      </c>
      <c r="B2227" s="3">
        <v>1.4563783760391957</v>
      </c>
      <c r="C2227" s="3">
        <v>3.5160746864528469E-2</v>
      </c>
      <c r="D2227" s="3">
        <v>0.63452738143260345</v>
      </c>
      <c r="E22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8" spans="1:5">
      <c r="A2228">
        <v>19007308</v>
      </c>
      <c r="B2228" s="3">
        <v>1.8504422334835322</v>
      </c>
      <c r="C2228" s="3">
        <v>7.9401103845164415E-3</v>
      </c>
      <c r="D2228" s="3">
        <v>0.63402321118090543</v>
      </c>
      <c r="E22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29" spans="1:5">
      <c r="A2229">
        <v>7317241</v>
      </c>
      <c r="B2229" s="3">
        <v>4.3623837354329851</v>
      </c>
      <c r="C2229" s="3">
        <v>5.5636580189228346E-3</v>
      </c>
      <c r="D2229" s="3">
        <v>0.63395712247918645</v>
      </c>
      <c r="E22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0" spans="1:5">
      <c r="A2230">
        <v>20448670</v>
      </c>
      <c r="B2230" s="3">
        <v>2.7482975141598245</v>
      </c>
      <c r="C2230" s="3">
        <v>2.4361311948830341E-2</v>
      </c>
      <c r="D2230" s="3">
        <v>0.63389108406399397</v>
      </c>
      <c r="E22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1" spans="1:5">
      <c r="A2231">
        <v>23208658</v>
      </c>
      <c r="B2231" s="3">
        <v>2.7681241122012561</v>
      </c>
      <c r="C2231" s="3">
        <v>3.0015155703040194E-2</v>
      </c>
      <c r="D2231" s="3">
        <v>0.6338652143441913</v>
      </c>
      <c r="E22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2" spans="1:5">
      <c r="A2232">
        <v>24048208</v>
      </c>
      <c r="B2232" s="3">
        <v>4.5836759454914722</v>
      </c>
      <c r="C2232" s="3">
        <v>1.4421499505880859E-2</v>
      </c>
      <c r="D2232" s="3">
        <v>0.63379050665537073</v>
      </c>
      <c r="E22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3" spans="1:5">
      <c r="A2233">
        <v>1012583</v>
      </c>
      <c r="B2233" s="3">
        <v>1.5844881317895552</v>
      </c>
      <c r="C2233" s="3">
        <v>4.8222855734739917E-2</v>
      </c>
      <c r="D2233" s="3">
        <v>0.63363427734025368</v>
      </c>
      <c r="E22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4" spans="1:5">
      <c r="A2234">
        <v>6372947</v>
      </c>
      <c r="B2234" s="3">
        <v>3.5169652094476986</v>
      </c>
      <c r="C2234" s="3">
        <v>2.9036880047243981E-2</v>
      </c>
      <c r="D2234" s="3">
        <v>0.63360493511813121</v>
      </c>
      <c r="E22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5" spans="1:5">
      <c r="A2235">
        <v>9535767</v>
      </c>
      <c r="B2235" s="3">
        <v>4.973583778068825</v>
      </c>
      <c r="C2235" s="3">
        <v>3.2490515037468963E-2</v>
      </c>
      <c r="D2235" s="3">
        <v>0.63333199150991559</v>
      </c>
      <c r="E22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6" spans="1:5">
      <c r="A2236">
        <v>2396295</v>
      </c>
      <c r="B2236" s="3">
        <v>3.7713844718621199</v>
      </c>
      <c r="C2236" s="3">
        <v>4.6439866057319902E-2</v>
      </c>
      <c r="D2236" s="3">
        <v>0.63322838470961051</v>
      </c>
      <c r="E22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7" spans="1:5">
      <c r="A2237">
        <v>171653</v>
      </c>
      <c r="B2237" s="3">
        <v>4.1785753776403567</v>
      </c>
      <c r="C2237" s="3">
        <v>8.9883398215264924E-3</v>
      </c>
      <c r="D2237" s="3">
        <v>0.63299151422972144</v>
      </c>
      <c r="E22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8" spans="1:5">
      <c r="A2238">
        <v>24860438</v>
      </c>
      <c r="B2238" s="3">
        <v>1.3948865971813236</v>
      </c>
      <c r="C2238" s="3">
        <v>2.8701995045511561E-2</v>
      </c>
      <c r="D2238" s="3">
        <v>0.63290342290531421</v>
      </c>
      <c r="E22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39" spans="1:5">
      <c r="A2239">
        <v>18572906</v>
      </c>
      <c r="B2239" s="3">
        <v>2.0148380041266227</v>
      </c>
      <c r="C2239" s="3">
        <v>4.4952679737626289E-2</v>
      </c>
      <c r="D2239" s="3">
        <v>0.6326768086697383</v>
      </c>
      <c r="E22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0" spans="1:5">
      <c r="A2240">
        <v>918866</v>
      </c>
      <c r="B2240" s="3">
        <v>1.3719531026489884</v>
      </c>
      <c r="C2240" s="3">
        <v>1.5590397383804544E-2</v>
      </c>
      <c r="D2240" s="3">
        <v>0.63241399089843198</v>
      </c>
      <c r="E22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1" spans="1:5">
      <c r="A2241">
        <v>115307</v>
      </c>
      <c r="B2241" s="3">
        <v>3.3170541308558086</v>
      </c>
      <c r="C2241" s="3">
        <v>4.0276362330561165E-2</v>
      </c>
      <c r="D2241" s="3">
        <v>0.632312187462304</v>
      </c>
      <c r="E22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2" spans="1:5">
      <c r="A2242">
        <v>20312973</v>
      </c>
      <c r="B2242" s="3">
        <v>2.6478115121960326</v>
      </c>
      <c r="C2242" s="3">
        <v>4.9810398050654653E-2</v>
      </c>
      <c r="D2242" s="3">
        <v>0.63230180429714955</v>
      </c>
      <c r="E22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3" spans="1:5">
      <c r="A2243">
        <v>33213436</v>
      </c>
      <c r="B2243" s="3">
        <v>1.6862521831342412</v>
      </c>
      <c r="C2243" s="3">
        <v>2.0285267943969867E-2</v>
      </c>
      <c r="D2243" s="3">
        <v>0.631843664943049</v>
      </c>
      <c r="E22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4" spans="1:5">
      <c r="A2244">
        <v>24261066</v>
      </c>
      <c r="B2244" s="3">
        <v>1.6652661922075338</v>
      </c>
      <c r="C2244" s="3">
        <v>3.9742033313275749E-2</v>
      </c>
      <c r="D2244" s="3">
        <v>0.63178193898126189</v>
      </c>
      <c r="E22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5" spans="1:5">
      <c r="A2245">
        <v>313317</v>
      </c>
      <c r="B2245" s="3">
        <v>1.4539949553926497</v>
      </c>
      <c r="C2245" s="3">
        <v>2.6334759619000211E-2</v>
      </c>
      <c r="D2245" s="3">
        <v>0.63147893684665712</v>
      </c>
      <c r="E22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6" spans="1:5">
      <c r="A2246">
        <v>12126255</v>
      </c>
      <c r="B2246" s="3">
        <v>4.5553809350918506</v>
      </c>
      <c r="C2246" s="3">
        <v>2.294307224303619E-2</v>
      </c>
      <c r="D2246" s="3">
        <v>0.63115563020098608</v>
      </c>
      <c r="E22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7" spans="1:5">
      <c r="A2247">
        <v>9293512</v>
      </c>
      <c r="B2247" s="3">
        <v>3.5981959572094691</v>
      </c>
      <c r="C2247" s="3">
        <v>4.3838414605694737E-2</v>
      </c>
      <c r="D2247" s="3">
        <v>0.63108824523870533</v>
      </c>
      <c r="E22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8" spans="1:5">
      <c r="A2248">
        <v>176903</v>
      </c>
      <c r="B2248" s="3">
        <v>3.2956876692269459</v>
      </c>
      <c r="C2248" s="3">
        <v>1.2091046126523177E-3</v>
      </c>
      <c r="D2248" s="3">
        <v>0.6309007804843515</v>
      </c>
      <c r="E22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49" spans="1:5">
      <c r="A2249">
        <v>23862900</v>
      </c>
      <c r="B2249" s="3">
        <v>4.7167779394813696</v>
      </c>
      <c r="C2249" s="3">
        <v>4.7119533370275107E-2</v>
      </c>
      <c r="D2249" s="3">
        <v>0.63039616024859801</v>
      </c>
      <c r="E22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0" spans="1:5">
      <c r="A2250">
        <v>9897580</v>
      </c>
      <c r="B2250" s="3">
        <v>1.9845387081801813</v>
      </c>
      <c r="C2250" s="3">
        <v>2.9018015440291051E-2</v>
      </c>
      <c r="D2250" s="3">
        <v>0.62992862460905685</v>
      </c>
      <c r="E22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1" spans="1:5">
      <c r="A2251">
        <v>2558779</v>
      </c>
      <c r="B2251" s="3">
        <v>3.8650020954119491</v>
      </c>
      <c r="C2251" s="3">
        <v>3.4794197690172265E-2</v>
      </c>
      <c r="D2251" s="3">
        <v>0.62982931339089898</v>
      </c>
      <c r="E22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2" spans="1:5">
      <c r="A2252">
        <v>2462590</v>
      </c>
      <c r="B2252" s="3">
        <v>4.2593744434642478</v>
      </c>
      <c r="C2252" s="3">
        <v>1.8695147353301302E-3</v>
      </c>
      <c r="D2252" s="3">
        <v>0.62972210143753382</v>
      </c>
      <c r="E22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3" spans="1:5">
      <c r="A2253">
        <v>10573163</v>
      </c>
      <c r="B2253" s="3">
        <v>3.3758092011166072</v>
      </c>
      <c r="C2253" s="3">
        <v>3.8233146013960356E-2</v>
      </c>
      <c r="D2253" s="3">
        <v>0.62970195180196453</v>
      </c>
      <c r="E22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4" spans="1:5">
      <c r="A2254">
        <v>1740784</v>
      </c>
      <c r="B2254" s="3">
        <v>2.3777523209538649</v>
      </c>
      <c r="C2254" s="3">
        <v>8.4193587087405316E-3</v>
      </c>
      <c r="D2254" s="3">
        <v>0.62959290023938486</v>
      </c>
      <c r="E22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5" spans="1:5">
      <c r="A2255">
        <v>21645208</v>
      </c>
      <c r="B2255" s="3">
        <v>4.3016251910162682</v>
      </c>
      <c r="C2255" s="3">
        <v>1.1293058562879571E-2</v>
      </c>
      <c r="D2255" s="3">
        <v>0.62942529557091331</v>
      </c>
      <c r="E22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6" spans="1:5">
      <c r="A2256">
        <v>16151285</v>
      </c>
      <c r="B2256" s="3">
        <v>2.5000777387461546</v>
      </c>
      <c r="C2256" s="3">
        <v>7.7810215136403526E-5</v>
      </c>
      <c r="D2256" s="3">
        <v>0.62939707822086777</v>
      </c>
      <c r="E22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7" spans="1:5">
      <c r="A2257">
        <v>1723485</v>
      </c>
      <c r="B2257" s="3">
        <v>2.6434382751069876</v>
      </c>
      <c r="C2257" s="3">
        <v>2.6513280496535559E-2</v>
      </c>
      <c r="D2257" s="3">
        <v>0.6290378328207028</v>
      </c>
      <c r="E22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8" spans="1:5">
      <c r="A2258">
        <v>16809056</v>
      </c>
      <c r="B2258" s="3">
        <v>3.3021116429779123</v>
      </c>
      <c r="C2258" s="3">
        <v>4.2138355639068231E-2</v>
      </c>
      <c r="D2258" s="3">
        <v>0.62864474399339176</v>
      </c>
      <c r="E22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59" spans="1:5">
      <c r="A2259">
        <v>2874587</v>
      </c>
      <c r="B2259" s="3">
        <v>3.7239902478825675</v>
      </c>
      <c r="C2259" s="3">
        <v>1.6166267995555966E-2</v>
      </c>
      <c r="D2259" s="3">
        <v>0.62860376635183246</v>
      </c>
      <c r="E22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0" spans="1:5">
      <c r="A2260">
        <v>14176488</v>
      </c>
      <c r="B2260" s="3">
        <v>3.52448608823825</v>
      </c>
      <c r="C2260" s="3">
        <v>4.9428425447440444E-2</v>
      </c>
      <c r="D2260" s="3">
        <v>0.62857074875889052</v>
      </c>
      <c r="E22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1" spans="1:5">
      <c r="A2261">
        <v>2206506</v>
      </c>
      <c r="B2261" s="3">
        <v>1.9717711525334005</v>
      </c>
      <c r="C2261" s="3">
        <v>4.1798568121441899E-2</v>
      </c>
      <c r="D2261" s="3">
        <v>0.62847182098142607</v>
      </c>
      <c r="E22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2" spans="1:5">
      <c r="A2262">
        <v>9031632</v>
      </c>
      <c r="B2262" s="3">
        <v>4.676785957192962</v>
      </c>
      <c r="C2262" s="3">
        <v>3.070208712226147E-3</v>
      </c>
      <c r="D2262" s="3">
        <v>0.62837418893890495</v>
      </c>
      <c r="E22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3" spans="1:5">
      <c r="A2263">
        <v>2323652</v>
      </c>
      <c r="B2263" s="3">
        <v>2.3897402233409815</v>
      </c>
      <c r="C2263" s="3">
        <v>2.0579351743453551E-2</v>
      </c>
      <c r="D2263" s="3">
        <v>0.62832254058774284</v>
      </c>
      <c r="E22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4" spans="1:5">
      <c r="A2264">
        <v>22568612</v>
      </c>
      <c r="B2264" s="3">
        <v>4.2979961897461312</v>
      </c>
      <c r="C2264" s="3">
        <v>1.0401593579613567E-3</v>
      </c>
      <c r="D2264" s="3">
        <v>0.62790949393757367</v>
      </c>
      <c r="E22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5" spans="1:5">
      <c r="A2265">
        <v>115560</v>
      </c>
      <c r="B2265" s="3">
        <v>1.7149202109259063</v>
      </c>
      <c r="C2265" s="3">
        <v>4.8214589978833391E-2</v>
      </c>
      <c r="D2265" s="3">
        <v>0.62787259074335422</v>
      </c>
      <c r="E22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6" spans="1:5">
      <c r="A2266">
        <v>15581137</v>
      </c>
      <c r="B2266" s="3">
        <v>1.9222198098290257</v>
      </c>
      <c r="C2266" s="3">
        <v>1.4776559317730415E-2</v>
      </c>
      <c r="D2266" s="3">
        <v>0.62763051833968331</v>
      </c>
      <c r="E22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7" spans="1:5">
      <c r="A2267">
        <v>7256281</v>
      </c>
      <c r="B2267" s="3">
        <v>2.6204102867450603</v>
      </c>
      <c r="C2267" s="3">
        <v>2.1060314762240458E-2</v>
      </c>
      <c r="D2267" s="3">
        <v>0.62753183964066883</v>
      </c>
      <c r="E22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8" spans="1:5">
      <c r="A2268">
        <v>10225905</v>
      </c>
      <c r="B2268" s="3">
        <v>2.056266459363048</v>
      </c>
      <c r="C2268" s="3">
        <v>2.2725563128839766E-2</v>
      </c>
      <c r="D2268" s="3">
        <v>0.62749639076917074</v>
      </c>
      <c r="E22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69" spans="1:5">
      <c r="A2269">
        <v>27289127</v>
      </c>
      <c r="B2269" s="3">
        <v>4.0565691186015185</v>
      </c>
      <c r="C2269" s="3">
        <v>3.6813224748565493E-2</v>
      </c>
      <c r="D2269" s="3">
        <v>0.62736917291454108</v>
      </c>
      <c r="E22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0" spans="1:5">
      <c r="A2270">
        <v>5596242</v>
      </c>
      <c r="B2270" s="3">
        <v>3.5551403241863202</v>
      </c>
      <c r="C2270" s="3">
        <v>7.6862778205821882E-3</v>
      </c>
      <c r="D2270" s="3">
        <v>0.62704932441452998</v>
      </c>
      <c r="E22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1" spans="1:5">
      <c r="A2271">
        <v>24382598</v>
      </c>
      <c r="B2271" s="3">
        <v>2.9469563389111135</v>
      </c>
      <c r="C2271" s="3">
        <v>4.8046539141416017E-2</v>
      </c>
      <c r="D2271" s="3">
        <v>0.62688889352285249</v>
      </c>
      <c r="E22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2" spans="1:5">
      <c r="A2272">
        <v>18151946</v>
      </c>
      <c r="B2272" s="3">
        <v>3.6317620097649583</v>
      </c>
      <c r="C2272" s="3">
        <v>1.6719415433833779E-2</v>
      </c>
      <c r="D2272" s="3">
        <v>0.62687459425436776</v>
      </c>
      <c r="E22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3" spans="1:5">
      <c r="A2273">
        <v>4028092</v>
      </c>
      <c r="B2273" s="3">
        <v>4.2993694137147784</v>
      </c>
      <c r="C2273" s="3">
        <v>2.2500634223408911E-2</v>
      </c>
      <c r="D2273" s="3">
        <v>0.62686087824797021</v>
      </c>
      <c r="E22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4" spans="1:5">
      <c r="A2274">
        <v>18746337</v>
      </c>
      <c r="B2274" s="3">
        <v>3.1424207515172387</v>
      </c>
      <c r="C2274" s="3">
        <v>2.2385267183394676E-3</v>
      </c>
      <c r="D2274" s="3">
        <v>0.62666702043448674</v>
      </c>
      <c r="E22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5" spans="1:5">
      <c r="A2275">
        <v>2363997</v>
      </c>
      <c r="B2275" s="3">
        <v>1.9005383114666343</v>
      </c>
      <c r="C2275" s="3">
        <v>3.9561080526832243E-2</v>
      </c>
      <c r="D2275" s="3">
        <v>0.62656704329569601</v>
      </c>
      <c r="E22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6" spans="1:5">
      <c r="A2276">
        <v>28013319</v>
      </c>
      <c r="B2276" s="3">
        <v>4.8186403225801602</v>
      </c>
      <c r="C2276" s="3">
        <v>3.0991375481422674E-2</v>
      </c>
      <c r="D2276" s="3">
        <v>0.62639809875631858</v>
      </c>
      <c r="E22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7" spans="1:5">
      <c r="A2277">
        <v>30080463</v>
      </c>
      <c r="B2277" s="3">
        <v>2.8745977261461024</v>
      </c>
      <c r="C2277" s="3">
        <v>4.8270446299022232E-2</v>
      </c>
      <c r="D2277" s="3">
        <v>0.62629148314886574</v>
      </c>
      <c r="E22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8" spans="1:5">
      <c r="A2278">
        <v>24597265</v>
      </c>
      <c r="B2278" s="3">
        <v>4.3225374753141983</v>
      </c>
      <c r="C2278" s="3">
        <v>3.1737083990521178E-2</v>
      </c>
      <c r="D2278" s="3">
        <v>0.62582041331234073</v>
      </c>
      <c r="E22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79" spans="1:5">
      <c r="A2279">
        <v>645887</v>
      </c>
      <c r="B2279" s="3">
        <v>4.1913297381149013</v>
      </c>
      <c r="C2279" s="3">
        <v>4.5491560885600982E-2</v>
      </c>
      <c r="D2279" s="3">
        <v>0.62580487045769495</v>
      </c>
      <c r="E22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0" spans="1:5">
      <c r="A2280">
        <v>4157362</v>
      </c>
      <c r="B2280" s="3">
        <v>2.1981425261224552</v>
      </c>
      <c r="C2280" s="3">
        <v>4.6347244508597674E-2</v>
      </c>
      <c r="D2280" s="3">
        <v>0.62575639623183699</v>
      </c>
      <c r="E22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1" spans="1:5">
      <c r="A2281">
        <v>29106164</v>
      </c>
      <c r="B2281" s="3">
        <v>1.5604251022215281</v>
      </c>
      <c r="C2281" s="3">
        <v>2.6483824109600221E-2</v>
      </c>
      <c r="D2281" s="3">
        <v>0.6257520186819493</v>
      </c>
      <c r="E22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2" spans="1:5">
      <c r="A2282">
        <v>11675431</v>
      </c>
      <c r="B2282" s="3">
        <v>4.6587090388364132</v>
      </c>
      <c r="C2282" s="3">
        <v>4.2159469629667851E-2</v>
      </c>
      <c r="D2282" s="3">
        <v>0.62572919841554175</v>
      </c>
      <c r="E22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3" spans="1:5">
      <c r="A2283">
        <v>19011946</v>
      </c>
      <c r="B2283" s="3">
        <v>2.3628807051112739</v>
      </c>
      <c r="C2283" s="3">
        <v>4.9399413580010008E-2</v>
      </c>
      <c r="D2283" s="3">
        <v>0.62557063054284245</v>
      </c>
      <c r="E22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4" spans="1:5">
      <c r="A2284">
        <v>13408910</v>
      </c>
      <c r="B2284" s="3">
        <v>1.6075162920058093</v>
      </c>
      <c r="C2284" s="3">
        <v>3.7129421239229174E-2</v>
      </c>
      <c r="D2284" s="3">
        <v>0.62550332939759157</v>
      </c>
      <c r="E22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5" spans="1:5">
      <c r="A2285">
        <v>15765273</v>
      </c>
      <c r="B2285" s="3">
        <v>1.0886133786174086</v>
      </c>
      <c r="C2285" s="3">
        <v>4.0972368244340744E-2</v>
      </c>
      <c r="D2285" s="3">
        <v>0.62523677364822339</v>
      </c>
      <c r="E22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6" spans="1:5">
      <c r="A2286">
        <v>1763862</v>
      </c>
      <c r="B2286" s="3">
        <v>2.1697729980196478</v>
      </c>
      <c r="C2286" s="3">
        <v>1.1075580825148036E-3</v>
      </c>
      <c r="D2286" s="3">
        <v>0.62503357645594382</v>
      </c>
      <c r="E22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7" spans="1:5">
      <c r="A2287">
        <v>14908547</v>
      </c>
      <c r="B2287" s="3">
        <v>3.9283640183852415</v>
      </c>
      <c r="C2287" s="3">
        <v>4.2792535708768453E-2</v>
      </c>
      <c r="D2287" s="3">
        <v>0.6246303520040295</v>
      </c>
      <c r="E22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8" spans="1:5">
      <c r="A2288">
        <v>13903103</v>
      </c>
      <c r="B2288" s="3">
        <v>4.5763213316803206</v>
      </c>
      <c r="C2288" s="3">
        <v>4.8356597194278476E-2</v>
      </c>
      <c r="D2288" s="3">
        <v>0.62458771771648236</v>
      </c>
      <c r="E22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89" spans="1:5">
      <c r="A2289">
        <v>4185064</v>
      </c>
      <c r="B2289" s="3">
        <v>2.5422085634887064</v>
      </c>
      <c r="C2289" s="3">
        <v>2.357259837691715E-2</v>
      </c>
      <c r="D2289" s="3">
        <v>0.62427542384801793</v>
      </c>
      <c r="E22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0" spans="1:5">
      <c r="A2290">
        <v>24344136</v>
      </c>
      <c r="B2290" s="3">
        <v>1.7343967570382355</v>
      </c>
      <c r="C2290" s="3">
        <v>9.6904040308272328E-3</v>
      </c>
      <c r="D2290" s="3">
        <v>0.62423677819858248</v>
      </c>
      <c r="E22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1" spans="1:5">
      <c r="A2291">
        <v>15908653</v>
      </c>
      <c r="B2291" s="3">
        <v>1.3165682661361031</v>
      </c>
      <c r="C2291" s="3">
        <v>5.3821510288755154E-4</v>
      </c>
      <c r="D2291" s="3">
        <v>0.62418054589439265</v>
      </c>
      <c r="E22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2" spans="1:5">
      <c r="A2292">
        <v>28252018</v>
      </c>
      <c r="B2292" s="3">
        <v>3.2096371604390996</v>
      </c>
      <c r="C2292" s="3">
        <v>3.1611289162578944E-2</v>
      </c>
      <c r="D2292" s="3">
        <v>0.62399817224482612</v>
      </c>
      <c r="E22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3" spans="1:5">
      <c r="A2293">
        <v>34197591</v>
      </c>
      <c r="B2293" s="3">
        <v>4.2987608079605266</v>
      </c>
      <c r="C2293" s="3">
        <v>4.8687528264006213E-2</v>
      </c>
      <c r="D2293" s="3">
        <v>0.62365968177702891</v>
      </c>
      <c r="E22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4" spans="1:5">
      <c r="A2294">
        <v>652092</v>
      </c>
      <c r="B2294" s="3">
        <v>2.4578228524289623</v>
      </c>
      <c r="C2294" s="3">
        <v>2.2443315191160742E-2</v>
      </c>
      <c r="D2294" s="3">
        <v>0.62365098223038529</v>
      </c>
      <c r="E22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5" spans="1:5">
      <c r="A2295">
        <v>19240279</v>
      </c>
      <c r="B2295" s="3">
        <v>3.5712936652755176</v>
      </c>
      <c r="C2295" s="3">
        <v>4.1206861467435546E-2</v>
      </c>
      <c r="D2295" s="3">
        <v>0.62341457297741765</v>
      </c>
      <c r="E22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6" spans="1:5">
      <c r="A2296">
        <v>32865595</v>
      </c>
      <c r="B2296" s="3">
        <v>2.1417448653957032</v>
      </c>
      <c r="C2296" s="3">
        <v>2.6971166093736867E-2</v>
      </c>
      <c r="D2296" s="3">
        <v>0.62329480493911416</v>
      </c>
      <c r="E22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7" spans="1:5">
      <c r="A2297">
        <v>4233879</v>
      </c>
      <c r="B2297" s="3">
        <v>4.6802445630932699</v>
      </c>
      <c r="C2297" s="3">
        <v>2.4376324733998869E-3</v>
      </c>
      <c r="D2297" s="3">
        <v>0.62327671994666456</v>
      </c>
      <c r="E22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8" spans="1:5">
      <c r="A2298">
        <v>4231668</v>
      </c>
      <c r="B2298" s="3">
        <v>3.043473908162206</v>
      </c>
      <c r="C2298" s="3">
        <v>3.8793926599817678E-3</v>
      </c>
      <c r="D2298" s="3">
        <v>0.62282560466956094</v>
      </c>
      <c r="E22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299" spans="1:5">
      <c r="A2299">
        <v>6969910</v>
      </c>
      <c r="B2299" s="3">
        <v>2.0545687578825436</v>
      </c>
      <c r="C2299" s="3">
        <v>4.269661949843126E-2</v>
      </c>
      <c r="D2299" s="3">
        <v>0.62223599487886072</v>
      </c>
      <c r="E22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0" spans="1:5">
      <c r="A2300">
        <v>52335</v>
      </c>
      <c r="B2300" s="3">
        <v>4.238558265025187</v>
      </c>
      <c r="C2300" s="3">
        <v>2.7789119750651473E-2</v>
      </c>
      <c r="D2300" s="3">
        <v>0.62201561047528142</v>
      </c>
      <c r="E23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1" spans="1:5">
      <c r="A2301">
        <v>33733944</v>
      </c>
      <c r="B2301" s="3">
        <v>3.3559771436611969</v>
      </c>
      <c r="C2301" s="3">
        <v>3.5678219175154194E-2</v>
      </c>
      <c r="D2301" s="3">
        <v>0.62197169807828478</v>
      </c>
      <c r="E23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2" spans="1:5">
      <c r="A2302">
        <v>6854750</v>
      </c>
      <c r="B2302" s="3">
        <v>2.0159955014237552</v>
      </c>
      <c r="C2302" s="3">
        <v>2.332477365807667E-2</v>
      </c>
      <c r="D2302" s="3">
        <v>0.62184779915185207</v>
      </c>
      <c r="E23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3" spans="1:5">
      <c r="A2303">
        <v>586409</v>
      </c>
      <c r="B2303" s="3">
        <v>4.6359481326733336</v>
      </c>
      <c r="C2303" s="3">
        <v>2.9994397634177095E-2</v>
      </c>
      <c r="D2303" s="3">
        <v>0.62184764630637346</v>
      </c>
      <c r="E23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4" spans="1:5">
      <c r="A2304">
        <v>23465153</v>
      </c>
      <c r="B2304" s="3">
        <v>1.293694465261519</v>
      </c>
      <c r="C2304" s="3">
        <v>2.7395630360055881E-4</v>
      </c>
      <c r="D2304" s="3">
        <v>0.62172309521900504</v>
      </c>
      <c r="E23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5" spans="1:5">
      <c r="A2305">
        <v>1474637</v>
      </c>
      <c r="B2305" s="3">
        <v>1.6386952407440565</v>
      </c>
      <c r="C2305" s="3">
        <v>4.2605568105123004E-2</v>
      </c>
      <c r="D2305" s="3">
        <v>0.62091898223827169</v>
      </c>
      <c r="E23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6" spans="1:5">
      <c r="A2306">
        <v>12419083</v>
      </c>
      <c r="B2306" s="3">
        <v>4.633488015207373</v>
      </c>
      <c r="C2306" s="3">
        <v>4.9512776957536066E-2</v>
      </c>
      <c r="D2306" s="3">
        <v>0.62072670079604342</v>
      </c>
      <c r="E23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7" spans="1:5">
      <c r="A2307">
        <v>15783686</v>
      </c>
      <c r="B2307" s="3">
        <v>1.6444656696703963</v>
      </c>
      <c r="C2307" s="3">
        <v>5.1481157622492672E-3</v>
      </c>
      <c r="D2307" s="3">
        <v>0.6207144569093066</v>
      </c>
      <c r="E23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8" spans="1:5">
      <c r="A2308">
        <v>28187447</v>
      </c>
      <c r="B2308" s="3">
        <v>1.3938334054722246</v>
      </c>
      <c r="C2308" s="3">
        <v>4.9641404860782501E-2</v>
      </c>
      <c r="D2308" s="3">
        <v>0.62069646827175828</v>
      </c>
      <c r="E23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09" spans="1:5">
      <c r="A2309">
        <v>6900870</v>
      </c>
      <c r="B2309" s="3">
        <v>3.6990076655930455</v>
      </c>
      <c r="C2309" s="3">
        <v>3.3942745978274527E-2</v>
      </c>
      <c r="D2309" s="3">
        <v>0.62058290722483744</v>
      </c>
      <c r="E23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0" spans="1:5">
      <c r="A2310">
        <v>10252755</v>
      </c>
      <c r="B2310" s="3">
        <v>3.5365014617929664</v>
      </c>
      <c r="C2310" s="3">
        <v>1.9946923288758862E-2</v>
      </c>
      <c r="D2310" s="3">
        <v>0.620461954048797</v>
      </c>
      <c r="E23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1" spans="1:5">
      <c r="A2311">
        <v>709334</v>
      </c>
      <c r="B2311" s="3">
        <v>1.9445282250139653</v>
      </c>
      <c r="C2311" s="3">
        <v>6.5936979672221625E-3</v>
      </c>
      <c r="D2311" s="3">
        <v>0.62028346705660831</v>
      </c>
      <c r="E23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2" spans="1:5">
      <c r="A2312">
        <v>1832751</v>
      </c>
      <c r="B2312" s="3">
        <v>4.8336905330927529</v>
      </c>
      <c r="C2312" s="3">
        <v>1.7218874661736491E-2</v>
      </c>
      <c r="D2312" s="3">
        <v>0.62010138550344251</v>
      </c>
      <c r="E23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3" spans="1:5">
      <c r="A2313">
        <v>5976214</v>
      </c>
      <c r="B2313" s="3">
        <v>3.0356941628680381</v>
      </c>
      <c r="C2313" s="3">
        <v>3.0043551402366864E-2</v>
      </c>
      <c r="D2313" s="3">
        <v>0.61964929355990006</v>
      </c>
      <c r="E23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4" spans="1:5">
      <c r="A2314">
        <v>30037999</v>
      </c>
      <c r="B2314" s="3">
        <v>1.8352923230056652</v>
      </c>
      <c r="C2314" s="3">
        <v>1.1380605645299559E-2</v>
      </c>
      <c r="D2314" s="3">
        <v>0.61954314406016697</v>
      </c>
      <c r="E23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5" spans="1:5">
      <c r="A2315">
        <v>776645</v>
      </c>
      <c r="B2315" s="3">
        <v>4.4133976343991304</v>
      </c>
      <c r="C2315" s="3">
        <v>1.6024159519386655E-2</v>
      </c>
      <c r="D2315" s="3">
        <v>0.6192430734624339</v>
      </c>
      <c r="E23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6" spans="1:5">
      <c r="A2316">
        <v>10304755</v>
      </c>
      <c r="B2316" s="3">
        <v>2.7930155961701502</v>
      </c>
      <c r="C2316" s="3">
        <v>1.783886479219382E-2</v>
      </c>
      <c r="D2316" s="3">
        <v>0.61916923934937862</v>
      </c>
      <c r="E23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7" spans="1:5">
      <c r="A2317">
        <v>24666854</v>
      </c>
      <c r="B2317" s="3">
        <v>2.0717691297405847</v>
      </c>
      <c r="C2317" s="3">
        <v>2.2040945971279903E-2</v>
      </c>
      <c r="D2317" s="3">
        <v>0.61915030407739136</v>
      </c>
      <c r="E23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8" spans="1:5">
      <c r="A2318">
        <v>6270968</v>
      </c>
      <c r="B2318" s="3">
        <v>2.149155829750411</v>
      </c>
      <c r="C2318" s="3">
        <v>3.8580380480706875E-2</v>
      </c>
      <c r="D2318" s="3">
        <v>0.61907823479767199</v>
      </c>
      <c r="E23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19" spans="1:5">
      <c r="A2319">
        <v>168525</v>
      </c>
      <c r="B2319" s="3">
        <v>3.6014644668031126</v>
      </c>
      <c r="C2319" s="3">
        <v>4.1208766234125421E-2</v>
      </c>
      <c r="D2319" s="3">
        <v>0.61887861866866112</v>
      </c>
      <c r="E23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0" spans="1:5">
      <c r="A2320">
        <v>1867263</v>
      </c>
      <c r="B2320" s="3">
        <v>2.2864949601872224</v>
      </c>
      <c r="C2320" s="3">
        <v>4.0134262925367481E-2</v>
      </c>
      <c r="D2320" s="3">
        <v>0.61877583755064347</v>
      </c>
      <c r="E23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1" spans="1:5">
      <c r="A2321">
        <v>1317384</v>
      </c>
      <c r="B2321" s="3">
        <v>1.7675658715456755</v>
      </c>
      <c r="C2321" s="3">
        <v>4.8067051480354069E-2</v>
      </c>
      <c r="D2321" s="3">
        <v>0.61869331612687473</v>
      </c>
      <c r="E23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2" spans="1:5">
      <c r="A2322">
        <v>13525339</v>
      </c>
      <c r="B2322" s="3">
        <v>3.9804001636504553</v>
      </c>
      <c r="C2322" s="3">
        <v>1.7027257546525214E-2</v>
      </c>
      <c r="D2322" s="3">
        <v>0.61843212237774037</v>
      </c>
      <c r="E23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3" spans="1:5">
      <c r="A2323">
        <v>10547610</v>
      </c>
      <c r="B2323" s="3">
        <v>1.4911703748263085</v>
      </c>
      <c r="C2323" s="3">
        <v>3.6027921397671067E-2</v>
      </c>
      <c r="D2323" s="3">
        <v>0.61842832534072023</v>
      </c>
      <c r="E23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4" spans="1:5">
      <c r="A2324">
        <v>1146958</v>
      </c>
      <c r="B2324" s="3">
        <v>3.6903434489928291</v>
      </c>
      <c r="C2324" s="3">
        <v>3.8948325246904593E-2</v>
      </c>
      <c r="D2324" s="3">
        <v>0.61818818996277169</v>
      </c>
      <c r="E23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5" spans="1:5">
      <c r="A2325">
        <v>22565253</v>
      </c>
      <c r="B2325" s="3">
        <v>4.2976460587334753</v>
      </c>
      <c r="C2325" s="3">
        <v>1.7350286003677957E-2</v>
      </c>
      <c r="D2325" s="3">
        <v>0.61808273087673338</v>
      </c>
      <c r="E23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6" spans="1:5">
      <c r="A2326">
        <v>137974</v>
      </c>
      <c r="B2326" s="3">
        <v>1.0854297427614221</v>
      </c>
      <c r="C2326" s="3">
        <v>4.9482446238186692E-2</v>
      </c>
      <c r="D2326" s="3">
        <v>0.61801387157424481</v>
      </c>
      <c r="E23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7" spans="1:5">
      <c r="A2327">
        <v>19512999</v>
      </c>
      <c r="B2327" s="3">
        <v>3.1492915898130192</v>
      </c>
      <c r="C2327" s="3">
        <v>8.6335742721069201E-3</v>
      </c>
      <c r="D2327" s="3">
        <v>0.61790949096975223</v>
      </c>
      <c r="E23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8" spans="1:5">
      <c r="A2328">
        <v>16744487</v>
      </c>
      <c r="B2328" s="3">
        <v>1.4919547260540629</v>
      </c>
      <c r="C2328" s="3">
        <v>7.1318416631717292E-3</v>
      </c>
      <c r="D2328" s="3">
        <v>0.6178206649237441</v>
      </c>
      <c r="E23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29" spans="1:5">
      <c r="A2329">
        <v>15010803</v>
      </c>
      <c r="B2329" s="3">
        <v>3.3096896324344618</v>
      </c>
      <c r="C2329" s="3">
        <v>1.6622030486114242E-2</v>
      </c>
      <c r="D2329" s="3">
        <v>0.61735165791053803</v>
      </c>
      <c r="E23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0" spans="1:5">
      <c r="A2330">
        <v>13830544</v>
      </c>
      <c r="B2330" s="3">
        <v>1.1360614067663328</v>
      </c>
      <c r="C2330" s="3">
        <v>1.6411982185661034E-2</v>
      </c>
      <c r="D2330" s="3">
        <v>0.61722752557428628</v>
      </c>
      <c r="E23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1" spans="1:5">
      <c r="A2331">
        <v>1468317</v>
      </c>
      <c r="B2331" s="3">
        <v>3.8960669637237557</v>
      </c>
      <c r="C2331" s="3">
        <v>1.254730728041208E-2</v>
      </c>
      <c r="D2331" s="3">
        <v>0.61709131694388497</v>
      </c>
      <c r="E23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2" spans="1:5">
      <c r="A2332">
        <v>17161465</v>
      </c>
      <c r="B2332" s="3">
        <v>1.2673033943339407</v>
      </c>
      <c r="C2332" s="3">
        <v>4.9092605131958449E-2</v>
      </c>
      <c r="D2332" s="3">
        <v>0.61692160112504502</v>
      </c>
      <c r="E23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3" spans="1:5">
      <c r="A2333">
        <v>7665324</v>
      </c>
      <c r="B2333" s="3">
        <v>3.9790166129260478</v>
      </c>
      <c r="C2333" s="3">
        <v>3.4615809787981115E-2</v>
      </c>
      <c r="D2333" s="3">
        <v>0.61678780481144913</v>
      </c>
      <c r="E23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4" spans="1:5">
      <c r="A2334">
        <v>20543178</v>
      </c>
      <c r="B2334" s="3">
        <v>4.034697608031788</v>
      </c>
      <c r="C2334" s="3">
        <v>2.425843874247828E-2</v>
      </c>
      <c r="D2334" s="3">
        <v>0.61650987234601573</v>
      </c>
      <c r="E23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5" spans="1:5">
      <c r="A2335">
        <v>17087544</v>
      </c>
      <c r="B2335" s="3">
        <v>1.3721734869866089</v>
      </c>
      <c r="C2335" s="3">
        <v>3.311701595659302E-2</v>
      </c>
      <c r="D2335" s="3">
        <v>0.61635787204503423</v>
      </c>
      <c r="E23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6" spans="1:5">
      <c r="A2336">
        <v>7895068</v>
      </c>
      <c r="B2336" s="3">
        <v>1.9894934904253159</v>
      </c>
      <c r="C2336" s="3">
        <v>3.7637360686793124E-2</v>
      </c>
      <c r="D2336" s="3">
        <v>0.61631004923177324</v>
      </c>
      <c r="E23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7" spans="1:5">
      <c r="A2337">
        <v>30436731</v>
      </c>
      <c r="B2337" s="3">
        <v>3.8181486403156017</v>
      </c>
      <c r="C2337" s="3">
        <v>4.3140403472775278E-2</v>
      </c>
      <c r="D2337" s="3">
        <v>0.61612124743400276</v>
      </c>
      <c r="E23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8" spans="1:5">
      <c r="A2338">
        <v>1269455</v>
      </c>
      <c r="B2338" s="3">
        <v>2.1223696989052634</v>
      </c>
      <c r="C2338" s="3">
        <v>3.7503286885351955E-2</v>
      </c>
      <c r="D2338" s="3">
        <v>0.61587734106030168</v>
      </c>
      <c r="E23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39" spans="1:5">
      <c r="A2339">
        <v>20700823</v>
      </c>
      <c r="B2339" s="3">
        <v>1.2726390815466431</v>
      </c>
      <c r="C2339" s="3">
        <v>1.3603987396322032E-2</v>
      </c>
      <c r="D2339" s="3">
        <v>0.61585516214077229</v>
      </c>
      <c r="E23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0" spans="1:5">
      <c r="A2340">
        <v>9035762</v>
      </c>
      <c r="B2340" s="3">
        <v>3.2311017974444916</v>
      </c>
      <c r="C2340" s="3">
        <v>4.4004041425825459E-2</v>
      </c>
      <c r="D2340" s="3">
        <v>0.61568355376500017</v>
      </c>
      <c r="E23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1" spans="1:5">
      <c r="A2341">
        <v>5658953</v>
      </c>
      <c r="B2341" s="3">
        <v>4.1808424519054306</v>
      </c>
      <c r="C2341" s="3">
        <v>1.1311006192455392E-2</v>
      </c>
      <c r="D2341" s="3">
        <v>0.61535325517712136</v>
      </c>
      <c r="E23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2" spans="1:5">
      <c r="A2342">
        <v>14358525</v>
      </c>
      <c r="B2342" s="3">
        <v>3.9354034545746717</v>
      </c>
      <c r="C2342" s="3">
        <v>2.2178711117901286E-2</v>
      </c>
      <c r="D2342" s="3">
        <v>0.61521609590261073</v>
      </c>
      <c r="E23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3" spans="1:5">
      <c r="A2343">
        <v>26377263</v>
      </c>
      <c r="B2343" s="3">
        <v>1.1471643749298255</v>
      </c>
      <c r="C2343" s="3">
        <v>4.5262561581391858E-2</v>
      </c>
      <c r="D2343" s="3">
        <v>0.61518489533998499</v>
      </c>
      <c r="E23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4" spans="1:5">
      <c r="A2344">
        <v>1668930</v>
      </c>
      <c r="B2344" s="3">
        <v>2.5486565988913887</v>
      </c>
      <c r="C2344" s="3">
        <v>2.1288669702414283E-2</v>
      </c>
      <c r="D2344" s="3">
        <v>0.6150489654831468</v>
      </c>
      <c r="E23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5" spans="1:5">
      <c r="A2345">
        <v>7088466</v>
      </c>
      <c r="B2345" s="3">
        <v>1.122113459464857</v>
      </c>
      <c r="C2345" s="3">
        <v>4.5871703295586257E-2</v>
      </c>
      <c r="D2345" s="3">
        <v>0.61484627049951324</v>
      </c>
      <c r="E23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6" spans="1:5">
      <c r="A2346">
        <v>5515591</v>
      </c>
      <c r="B2346" s="3">
        <v>2.8102052407425342</v>
      </c>
      <c r="C2346" s="3">
        <v>5.8213163372002504E-3</v>
      </c>
      <c r="D2346" s="3">
        <v>0.614633156222119</v>
      </c>
      <c r="E23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7" spans="1:5">
      <c r="A2347">
        <v>8289606</v>
      </c>
      <c r="B2347" s="3">
        <v>3.2199549871459721</v>
      </c>
      <c r="C2347" s="3">
        <v>2.2729071070111125E-2</v>
      </c>
      <c r="D2347" s="3">
        <v>0.61455985741892916</v>
      </c>
      <c r="E23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8" spans="1:5">
      <c r="A2348">
        <v>1869567</v>
      </c>
      <c r="B2348" s="3">
        <v>2.8681916740168738</v>
      </c>
      <c r="C2348" s="3">
        <v>3.1790821110437656E-2</v>
      </c>
      <c r="D2348" s="3">
        <v>0.61439329257196484</v>
      </c>
      <c r="E23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49" spans="1:5">
      <c r="A2349">
        <v>3417940</v>
      </c>
      <c r="B2349" s="3">
        <v>1.6667865166195392</v>
      </c>
      <c r="C2349" s="3">
        <v>3.7301208725159296E-2</v>
      </c>
      <c r="D2349" s="3">
        <v>0.61433797966140036</v>
      </c>
      <c r="E23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0" spans="1:5">
      <c r="A2350">
        <v>823392</v>
      </c>
      <c r="B2350" s="3">
        <v>3.3116555700379307</v>
      </c>
      <c r="C2350" s="3">
        <v>3.9410192709607432E-2</v>
      </c>
      <c r="D2350" s="3">
        <v>0.61432424897651738</v>
      </c>
      <c r="E23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1" spans="1:5">
      <c r="A2351">
        <v>1197823</v>
      </c>
      <c r="B2351" s="3">
        <v>2.6791574779239427</v>
      </c>
      <c r="C2351" s="3">
        <v>2.0476358643523526E-2</v>
      </c>
      <c r="D2351" s="3">
        <v>0.61431556966460221</v>
      </c>
      <c r="E23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2" spans="1:5">
      <c r="A2352">
        <v>622779</v>
      </c>
      <c r="B2352" s="3">
        <v>1.7178946882811301</v>
      </c>
      <c r="C2352" s="3">
        <v>4.8103278722735822E-2</v>
      </c>
      <c r="D2352" s="3">
        <v>0.61399698734519337</v>
      </c>
      <c r="E23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3" spans="1:5">
      <c r="A2353">
        <v>1564111</v>
      </c>
      <c r="B2353" s="3">
        <v>1.5284327195847411</v>
      </c>
      <c r="C2353" s="3">
        <v>2.1276691480919169E-2</v>
      </c>
      <c r="D2353" s="3">
        <v>0.61393650380693898</v>
      </c>
      <c r="E23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4" spans="1:5">
      <c r="A2354">
        <v>10243387</v>
      </c>
      <c r="B2354" s="3">
        <v>1.0245760168448164</v>
      </c>
      <c r="C2354" s="3">
        <v>1.3468753752246088E-2</v>
      </c>
      <c r="D2354" s="3">
        <v>0.61393619305351155</v>
      </c>
      <c r="E23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5" spans="1:5">
      <c r="A2355">
        <v>4514390</v>
      </c>
      <c r="B2355" s="3">
        <v>2.8359545369975785</v>
      </c>
      <c r="C2355" s="3">
        <v>1.0607954522530256E-2</v>
      </c>
      <c r="D2355" s="3">
        <v>0.61393021760739275</v>
      </c>
      <c r="E23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6" spans="1:5">
      <c r="A2356">
        <v>4425694</v>
      </c>
      <c r="B2356" s="3">
        <v>1.1293399585600636</v>
      </c>
      <c r="C2356" s="3">
        <v>1.1530423182404154E-2</v>
      </c>
      <c r="D2356" s="3">
        <v>0.61379632377908389</v>
      </c>
      <c r="E23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7" spans="1:5">
      <c r="A2357">
        <v>8732694</v>
      </c>
      <c r="B2357" s="3">
        <v>1.1911734205550553</v>
      </c>
      <c r="C2357" s="3">
        <v>3.8117648792065141E-3</v>
      </c>
      <c r="D2357" s="3">
        <v>0.61358160446372545</v>
      </c>
      <c r="E23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8" spans="1:5">
      <c r="A2358">
        <v>24070095</v>
      </c>
      <c r="B2358" s="3">
        <v>1.2643455650701023</v>
      </c>
      <c r="C2358" s="3">
        <v>3.7087624067020403E-2</v>
      </c>
      <c r="D2358" s="3">
        <v>0.61342024587218669</v>
      </c>
      <c r="E23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59" spans="1:5">
      <c r="A2359">
        <v>15724675</v>
      </c>
      <c r="B2359" s="3">
        <v>4.1511008133362139</v>
      </c>
      <c r="C2359" s="3">
        <v>4.9982713037117626E-2</v>
      </c>
      <c r="D2359" s="3">
        <v>0.61299235744294078</v>
      </c>
      <c r="E23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0" spans="1:5">
      <c r="A2360">
        <v>8479809</v>
      </c>
      <c r="B2360" s="3">
        <v>4.2542269228437233</v>
      </c>
      <c r="C2360" s="3">
        <v>4.8169302712807498E-2</v>
      </c>
      <c r="D2360" s="3">
        <v>0.61296714080220482</v>
      </c>
      <c r="E23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1" spans="1:5">
      <c r="A2361">
        <v>10675384</v>
      </c>
      <c r="B2361" s="3">
        <v>2.4065616523705113</v>
      </c>
      <c r="C2361" s="3">
        <v>6.6787979633368246E-3</v>
      </c>
      <c r="D2361" s="3">
        <v>0.61292663474131992</v>
      </c>
      <c r="E23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2" spans="1:5">
      <c r="A2362">
        <v>1968327</v>
      </c>
      <c r="B2362" s="3">
        <v>3.2449598669336606</v>
      </c>
      <c r="C2362" s="3">
        <v>3.5177337160226356E-2</v>
      </c>
      <c r="D2362" s="3">
        <v>0.61283017988879895</v>
      </c>
      <c r="E23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3" spans="1:5">
      <c r="A2363">
        <v>27919611</v>
      </c>
      <c r="B2363" s="3">
        <v>1.5945812923725979</v>
      </c>
      <c r="C2363" s="3">
        <v>1.3317755824725865E-2</v>
      </c>
      <c r="D2363" s="3">
        <v>0.61276324608758437</v>
      </c>
      <c r="E23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4" spans="1:5">
      <c r="A2364">
        <v>9615574</v>
      </c>
      <c r="B2364" s="3">
        <v>4.8607507851295928</v>
      </c>
      <c r="C2364" s="3">
        <v>3.7117798726288009E-2</v>
      </c>
      <c r="D2364" s="3">
        <v>0.61273623391126808</v>
      </c>
      <c r="E23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5" spans="1:5">
      <c r="A2365">
        <v>24655252</v>
      </c>
      <c r="B2365" s="3">
        <v>4.6049800301905526</v>
      </c>
      <c r="C2365" s="3">
        <v>3.5089745261697301E-2</v>
      </c>
      <c r="D2365" s="3">
        <v>0.61263858228950119</v>
      </c>
      <c r="E23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6" spans="1:5">
      <c r="A2366">
        <v>26415767</v>
      </c>
      <c r="B2366" s="3">
        <v>1.5808913833322338</v>
      </c>
      <c r="C2366" s="3">
        <v>2.1567041884784422E-3</v>
      </c>
      <c r="D2366" s="3">
        <v>0.6126231219157342</v>
      </c>
      <c r="E23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7" spans="1:5">
      <c r="A2367">
        <v>11915544</v>
      </c>
      <c r="B2367" s="3">
        <v>4.7295826957334386</v>
      </c>
      <c r="C2367" s="3">
        <v>4.3894754265216981E-2</v>
      </c>
      <c r="D2367" s="3">
        <v>0.61258617010762217</v>
      </c>
      <c r="E23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8" spans="1:5">
      <c r="A2368">
        <v>2673168</v>
      </c>
      <c r="B2368" s="3">
        <v>2.6308668405278031</v>
      </c>
      <c r="C2368" s="3">
        <v>2.2024848359469607E-3</v>
      </c>
      <c r="D2368" s="3">
        <v>0.6124010498523047</v>
      </c>
      <c r="E23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69" spans="1:5">
      <c r="A2369">
        <v>9742010</v>
      </c>
      <c r="B2369" s="3">
        <v>3.2536493801840511</v>
      </c>
      <c r="C2369" s="3">
        <v>4.7257018390758467E-3</v>
      </c>
      <c r="D2369" s="3">
        <v>0.61221203492963583</v>
      </c>
      <c r="E23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0" spans="1:5">
      <c r="A2370">
        <v>7567309</v>
      </c>
      <c r="B2370" s="3">
        <v>2.4282422241034372</v>
      </c>
      <c r="C2370" s="3">
        <v>3.3383367159371237E-3</v>
      </c>
      <c r="D2370" s="3">
        <v>0.61209578711133383</v>
      </c>
      <c r="E23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1" spans="1:5">
      <c r="A2371">
        <v>2347382</v>
      </c>
      <c r="B2371" s="3">
        <v>2.2054514929158251</v>
      </c>
      <c r="C2371" s="3">
        <v>2.1191835394159032E-3</v>
      </c>
      <c r="D2371" s="3">
        <v>0.61207024090761974</v>
      </c>
      <c r="E23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2" spans="1:5">
      <c r="A2372">
        <v>23342410</v>
      </c>
      <c r="B2372" s="3">
        <v>4.7209528532954277</v>
      </c>
      <c r="C2372" s="3">
        <v>4.1259010598681409E-2</v>
      </c>
      <c r="D2372" s="3">
        <v>0.61189194071495923</v>
      </c>
      <c r="E23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3" spans="1:5">
      <c r="A2373">
        <v>3008690</v>
      </c>
      <c r="B2373" s="3">
        <v>4.9216572876000004</v>
      </c>
      <c r="C2373" s="3">
        <v>3.8961009718474916E-2</v>
      </c>
      <c r="D2373" s="3">
        <v>0.61150703373440674</v>
      </c>
      <c r="E23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4" spans="1:5">
      <c r="A2374">
        <v>9368118</v>
      </c>
      <c r="B2374" s="3">
        <v>2.2959837426154075</v>
      </c>
      <c r="C2374" s="3">
        <v>1.1557929287717084E-2</v>
      </c>
      <c r="D2374" s="3">
        <v>0.61136263843621841</v>
      </c>
      <c r="E23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5" spans="1:5">
      <c r="A2375">
        <v>10806025</v>
      </c>
      <c r="B2375" s="3">
        <v>2.1061835788130616</v>
      </c>
      <c r="C2375" s="3">
        <v>3.5981143255218333E-2</v>
      </c>
      <c r="D2375" s="3">
        <v>0.61108570960444009</v>
      </c>
      <c r="E23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6" spans="1:5">
      <c r="A2376">
        <v>12223914</v>
      </c>
      <c r="B2376" s="3">
        <v>2.2989350530844472</v>
      </c>
      <c r="C2376" s="3">
        <v>1.1975029104235552E-2</v>
      </c>
      <c r="D2376" s="3">
        <v>0.61105553963562798</v>
      </c>
      <c r="E23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7" spans="1:5">
      <c r="A2377">
        <v>33527075</v>
      </c>
      <c r="B2377" s="3">
        <v>2.1346922187453314</v>
      </c>
      <c r="C2377" s="3">
        <v>1.308920191948848E-2</v>
      </c>
      <c r="D2377" s="3">
        <v>0.61068592197834104</v>
      </c>
      <c r="E23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8" spans="1:5">
      <c r="A2378">
        <v>12967572</v>
      </c>
      <c r="B2378" s="3">
        <v>2.4897078934982164</v>
      </c>
      <c r="C2378" s="3">
        <v>7.8933468261025326E-3</v>
      </c>
      <c r="D2378" s="3">
        <v>0.61063036736388809</v>
      </c>
      <c r="E23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79" spans="1:5">
      <c r="A2379">
        <v>20133610</v>
      </c>
      <c r="B2379" s="3">
        <v>4.3022645719227075</v>
      </c>
      <c r="C2379" s="3">
        <v>5.8774355680050573E-3</v>
      </c>
      <c r="D2379" s="3">
        <v>0.61059337097756317</v>
      </c>
      <c r="E23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0" spans="1:5">
      <c r="A2380">
        <v>693889</v>
      </c>
      <c r="B2380" s="3">
        <v>3.1787741605681776</v>
      </c>
      <c r="C2380" s="3">
        <v>4.6851139840576116E-2</v>
      </c>
      <c r="D2380" s="3">
        <v>0.6105391234085612</v>
      </c>
      <c r="E23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1" spans="1:5">
      <c r="A2381">
        <v>9502879</v>
      </c>
      <c r="B2381" s="3">
        <v>3.700141906818029</v>
      </c>
      <c r="C2381" s="3">
        <v>1.9158593400042768E-2</v>
      </c>
      <c r="D2381" s="3">
        <v>0.61026733230507602</v>
      </c>
      <c r="E23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2" spans="1:5">
      <c r="A2382">
        <v>1376385</v>
      </c>
      <c r="B2382" s="3">
        <v>1.3548161271664427</v>
      </c>
      <c r="C2382" s="3">
        <v>2.3829775324606447E-2</v>
      </c>
      <c r="D2382" s="3">
        <v>0.6102519911528751</v>
      </c>
      <c r="E23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3" spans="1:5">
      <c r="A2383">
        <v>26080167</v>
      </c>
      <c r="B2383" s="3">
        <v>4.9482088200709313</v>
      </c>
      <c r="C2383" s="3">
        <v>3.4480934600231829E-3</v>
      </c>
      <c r="D2383" s="3">
        <v>0.61014277610219181</v>
      </c>
      <c r="E23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4" spans="1:5">
      <c r="A2384">
        <v>7875272</v>
      </c>
      <c r="B2384" s="3">
        <v>2.2456243905811499</v>
      </c>
      <c r="C2384" s="3">
        <v>1.656235677638403E-2</v>
      </c>
      <c r="D2384" s="3">
        <v>0.61007777581906453</v>
      </c>
      <c r="E23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5" spans="1:5">
      <c r="A2385">
        <v>124357</v>
      </c>
      <c r="B2385" s="3">
        <v>2.7477212106153805</v>
      </c>
      <c r="C2385" s="3">
        <v>1.5224787654876865E-2</v>
      </c>
      <c r="D2385" s="3">
        <v>0.61003724881147625</v>
      </c>
      <c r="E23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6" spans="1:5">
      <c r="A2386">
        <v>8937205</v>
      </c>
      <c r="B2386" s="3">
        <v>2.6252259406244094</v>
      </c>
      <c r="C2386" s="3">
        <v>1.002587153893641E-2</v>
      </c>
      <c r="D2386" s="3">
        <v>0.60988879105092808</v>
      </c>
      <c r="E23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7" spans="1:5">
      <c r="A2387">
        <v>3665794</v>
      </c>
      <c r="B2387" s="3">
        <v>2.9468502328070811</v>
      </c>
      <c r="C2387" s="3">
        <v>1.4674142543814189E-2</v>
      </c>
      <c r="D2387" s="3">
        <v>0.60982693841602531</v>
      </c>
      <c r="E23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8" spans="1:5">
      <c r="A2388">
        <v>20625992</v>
      </c>
      <c r="B2388" s="3">
        <v>3.6825783015210418</v>
      </c>
      <c r="C2388" s="3">
        <v>1.0942987267305544E-2</v>
      </c>
      <c r="D2388" s="3">
        <v>0.60976254411800024</v>
      </c>
      <c r="E23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89" spans="1:5">
      <c r="A2389">
        <v>4751930</v>
      </c>
      <c r="B2389" s="3">
        <v>3.6099319726416463</v>
      </c>
      <c r="C2389" s="3">
        <v>4.0081986316181338E-2</v>
      </c>
      <c r="D2389" s="3">
        <v>0.60954591099051669</v>
      </c>
      <c r="E23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0" spans="1:5">
      <c r="A2390">
        <v>311286</v>
      </c>
      <c r="B2390" s="3">
        <v>3.7392420469245398</v>
      </c>
      <c r="C2390" s="3">
        <v>4.8040205688119314E-2</v>
      </c>
      <c r="D2390" s="3">
        <v>0.60952425603560967</v>
      </c>
      <c r="E23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1" spans="1:5">
      <c r="A2391">
        <v>18018059</v>
      </c>
      <c r="B2391" s="3">
        <v>3.7648982926921333</v>
      </c>
      <c r="C2391" s="3">
        <v>1.6247675830914809E-2</v>
      </c>
      <c r="D2391" s="3">
        <v>0.60944482213786455</v>
      </c>
      <c r="E23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2" spans="1:5">
      <c r="A2392">
        <v>5286584</v>
      </c>
      <c r="B2392" s="3">
        <v>3.9867870021227576</v>
      </c>
      <c r="C2392" s="3">
        <v>1.6664666397349103E-2</v>
      </c>
      <c r="D2392" s="3">
        <v>0.60927539796193242</v>
      </c>
      <c r="E23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3" spans="1:5">
      <c r="A2393">
        <v>819257</v>
      </c>
      <c r="B2393" s="3">
        <v>1.8318416822940433</v>
      </c>
      <c r="C2393" s="3">
        <v>8.6268749712816728E-3</v>
      </c>
      <c r="D2393" s="3">
        <v>0.60905383184037676</v>
      </c>
      <c r="E23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4" spans="1:5">
      <c r="A2394">
        <v>16152979</v>
      </c>
      <c r="B2394" s="3">
        <v>3.5208990247085215</v>
      </c>
      <c r="C2394" s="3">
        <v>9.2346094216848359E-3</v>
      </c>
      <c r="D2394" s="3">
        <v>0.60897409149771531</v>
      </c>
      <c r="E23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5" spans="1:5">
      <c r="A2395">
        <v>11827364</v>
      </c>
      <c r="B2395" s="3">
        <v>3.037689630875958</v>
      </c>
      <c r="C2395" s="3">
        <v>3.0139768039013855E-2</v>
      </c>
      <c r="D2395" s="3">
        <v>0.60893849724368287</v>
      </c>
      <c r="E23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6" spans="1:5">
      <c r="A2396">
        <v>21112602</v>
      </c>
      <c r="B2396" s="3">
        <v>2.6151655304959225</v>
      </c>
      <c r="C2396" s="3">
        <v>1.6834906742513266E-2</v>
      </c>
      <c r="D2396" s="3">
        <v>0.60880941756335305</v>
      </c>
      <c r="E23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7" spans="1:5">
      <c r="A2397">
        <v>919218</v>
      </c>
      <c r="B2397" s="3">
        <v>2.1833939358672096</v>
      </c>
      <c r="C2397" s="3">
        <v>3.9025685776908375E-2</v>
      </c>
      <c r="D2397" s="3">
        <v>0.60875932242160491</v>
      </c>
      <c r="E23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8" spans="1:5">
      <c r="A2398">
        <v>4617159</v>
      </c>
      <c r="B2398" s="3">
        <v>2.9125672670868736</v>
      </c>
      <c r="C2398" s="3">
        <v>5.1489866970266364E-3</v>
      </c>
      <c r="D2398" s="3">
        <v>0.60866374906403509</v>
      </c>
      <c r="E23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399" spans="1:5">
      <c r="A2399">
        <v>4516038</v>
      </c>
      <c r="B2399" s="3">
        <v>2.4181674482839943</v>
      </c>
      <c r="C2399" s="3">
        <v>4.3100532621600629E-2</v>
      </c>
      <c r="D2399" s="3">
        <v>0.60860263672088222</v>
      </c>
      <c r="E23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0" spans="1:5">
      <c r="A2400">
        <v>35103293</v>
      </c>
      <c r="B2400" s="3">
        <v>2.6784809750561336</v>
      </c>
      <c r="C2400" s="3">
        <v>2.5004735969203608E-3</v>
      </c>
      <c r="D2400" s="3">
        <v>0.60836736149992332</v>
      </c>
      <c r="E24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1" spans="1:5">
      <c r="A2401">
        <v>3217480</v>
      </c>
      <c r="B2401" s="3">
        <v>4.4194338790325469</v>
      </c>
      <c r="C2401" s="3">
        <v>4.7290008491882481E-2</v>
      </c>
      <c r="D2401" s="3">
        <v>0.60831382710248094</v>
      </c>
      <c r="E24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2" spans="1:5">
      <c r="A2402">
        <v>7573341</v>
      </c>
      <c r="B2402" s="3">
        <v>3.9972553198053862</v>
      </c>
      <c r="C2402" s="3">
        <v>1.3109130958282634E-2</v>
      </c>
      <c r="D2402" s="3">
        <v>0.60814664970352927</v>
      </c>
      <c r="E24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3" spans="1:5">
      <c r="A2403">
        <v>21211868</v>
      </c>
      <c r="B2403" s="3">
        <v>1.8626045008711136</v>
      </c>
      <c r="C2403" s="3">
        <v>1.1640292939094244E-3</v>
      </c>
      <c r="D2403" s="3">
        <v>0.60788469265188605</v>
      </c>
      <c r="E24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4" spans="1:5">
      <c r="A2404">
        <v>24750076</v>
      </c>
      <c r="B2404" s="3">
        <v>3.957903046345812</v>
      </c>
      <c r="C2404" s="3">
        <v>2.7803514589832878E-2</v>
      </c>
      <c r="D2404" s="3">
        <v>0.60768546592584782</v>
      </c>
      <c r="E24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5" spans="1:5">
      <c r="A2405">
        <v>2427529</v>
      </c>
      <c r="B2405" s="3">
        <v>1.2527358761535172</v>
      </c>
      <c r="C2405" s="3">
        <v>2.7437225158572956E-2</v>
      </c>
      <c r="D2405" s="3">
        <v>0.60766541108356986</v>
      </c>
      <c r="E24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6" spans="1:5">
      <c r="A2406">
        <v>3199395</v>
      </c>
      <c r="B2406" s="3">
        <v>2.2213547517460515</v>
      </c>
      <c r="C2406" s="3">
        <v>4.1820534148407522E-2</v>
      </c>
      <c r="D2406" s="3">
        <v>0.60765971442761213</v>
      </c>
      <c r="E24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7" spans="1:5">
      <c r="A2407">
        <v>9207223</v>
      </c>
      <c r="B2407" s="3">
        <v>3.0054839165708809</v>
      </c>
      <c r="C2407" s="3">
        <v>4.4507043251741943E-2</v>
      </c>
      <c r="D2407" s="3">
        <v>0.60762086214133637</v>
      </c>
      <c r="E24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8" spans="1:5">
      <c r="A2408">
        <v>6294856</v>
      </c>
      <c r="B2408" s="3">
        <v>1.1325422719868188</v>
      </c>
      <c r="C2408" s="3">
        <v>1.6652018918950164E-2</v>
      </c>
      <c r="D2408" s="3">
        <v>0.60732979495241635</v>
      </c>
      <c r="E24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09" spans="1:5">
      <c r="A2409">
        <v>24046558</v>
      </c>
      <c r="B2409" s="3">
        <v>1.1636081297552994</v>
      </c>
      <c r="C2409" s="3">
        <v>4.3284600107403204E-2</v>
      </c>
      <c r="D2409" s="3">
        <v>0.60722655739166342</v>
      </c>
      <c r="E24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0" spans="1:5">
      <c r="A2410">
        <v>5463220</v>
      </c>
      <c r="B2410" s="3">
        <v>4.0988643840336572</v>
      </c>
      <c r="C2410" s="3">
        <v>4.1051695998552892E-2</v>
      </c>
      <c r="D2410" s="3">
        <v>0.60709812783606454</v>
      </c>
      <c r="E24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1" spans="1:5">
      <c r="A2411">
        <v>18260299</v>
      </c>
      <c r="B2411" s="3">
        <v>4.7513868736579621</v>
      </c>
      <c r="C2411" s="3">
        <v>4.1895973168012156E-2</v>
      </c>
      <c r="D2411" s="3">
        <v>0.60705191077652643</v>
      </c>
      <c r="E24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2" spans="1:5">
      <c r="A2412">
        <v>793620</v>
      </c>
      <c r="B2412" s="3">
        <v>1.8637699551503393</v>
      </c>
      <c r="C2412" s="3">
        <v>4.7794303499943507E-2</v>
      </c>
      <c r="D2412" s="3">
        <v>0.60703046439040032</v>
      </c>
      <c r="E24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3" spans="1:5">
      <c r="A2413">
        <v>509341</v>
      </c>
      <c r="B2413" s="3">
        <v>2.8999149017796846</v>
      </c>
      <c r="C2413" s="3">
        <v>1.9311367451819956E-2</v>
      </c>
      <c r="D2413" s="3">
        <v>0.60687441371620798</v>
      </c>
      <c r="E24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4" spans="1:5">
      <c r="A2414">
        <v>1104814</v>
      </c>
      <c r="B2414" s="3">
        <v>3.6028875492908146</v>
      </c>
      <c r="C2414" s="3">
        <v>1.727214806241973E-2</v>
      </c>
      <c r="D2414" s="3">
        <v>0.60678506913044539</v>
      </c>
      <c r="E24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5" spans="1:5">
      <c r="A2415">
        <v>31283971</v>
      </c>
      <c r="B2415" s="3">
        <v>4.9276619989737185</v>
      </c>
      <c r="C2415" s="3">
        <v>4.1156730550125128E-2</v>
      </c>
      <c r="D2415" s="3">
        <v>0.60675958347704573</v>
      </c>
      <c r="E24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6" spans="1:5">
      <c r="A2416">
        <v>7076239</v>
      </c>
      <c r="B2416" s="3">
        <v>4.094278979849463</v>
      </c>
      <c r="C2416" s="3">
        <v>9.1517060187522089E-3</v>
      </c>
      <c r="D2416" s="3">
        <v>0.60667046800820856</v>
      </c>
      <c r="E24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7" spans="1:5">
      <c r="A2417">
        <v>18511357</v>
      </c>
      <c r="B2417" s="3">
        <v>2.1947373649872959</v>
      </c>
      <c r="C2417" s="3">
        <v>3.7225035584954216E-3</v>
      </c>
      <c r="D2417" s="3">
        <v>0.60665001889772985</v>
      </c>
      <c r="E24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8" spans="1:5">
      <c r="A2418">
        <v>1295576</v>
      </c>
      <c r="B2418" s="3">
        <v>1.9259722808244315</v>
      </c>
      <c r="C2418" s="3">
        <v>3.2177168275361982E-2</v>
      </c>
      <c r="D2418" s="3">
        <v>0.60643094964517907</v>
      </c>
      <c r="E24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19" spans="1:5">
      <c r="A2419">
        <v>14724243</v>
      </c>
      <c r="B2419" s="3">
        <v>1.0541267691189842</v>
      </c>
      <c r="C2419" s="3">
        <v>2.3404888500245566E-2</v>
      </c>
      <c r="D2419" s="3">
        <v>0.60623451486873836</v>
      </c>
      <c r="E24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0" spans="1:5">
      <c r="A2420">
        <v>9553177</v>
      </c>
      <c r="B2420" s="3">
        <v>4.458828032311013</v>
      </c>
      <c r="C2420" s="3">
        <v>3.7639775638319384E-2</v>
      </c>
      <c r="D2420" s="3">
        <v>0.60597871390247693</v>
      </c>
      <c r="E24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1" spans="1:5">
      <c r="A2421">
        <v>17171419</v>
      </c>
      <c r="B2421" s="3">
        <v>4.4404845222475569</v>
      </c>
      <c r="C2421" s="3">
        <v>6.6105823898066352E-3</v>
      </c>
      <c r="D2421" s="3">
        <v>0.60583036062641216</v>
      </c>
      <c r="E24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2" spans="1:5">
      <c r="A2422">
        <v>27894798</v>
      </c>
      <c r="B2422" s="3">
        <v>4.7709443046860205</v>
      </c>
      <c r="C2422" s="3">
        <v>2.2870585590127963E-2</v>
      </c>
      <c r="D2422" s="3">
        <v>0.60564706781733124</v>
      </c>
      <c r="E24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3" spans="1:5">
      <c r="A2423">
        <v>33134899</v>
      </c>
      <c r="B2423" s="3">
        <v>4.0330771802316585</v>
      </c>
      <c r="C2423" s="3">
        <v>3.241891121644231E-2</v>
      </c>
      <c r="D2423" s="3">
        <v>0.60560582902248272</v>
      </c>
      <c r="E24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4" spans="1:5">
      <c r="A2424">
        <v>4241953</v>
      </c>
      <c r="B2424" s="3">
        <v>2.5554838713680437</v>
      </c>
      <c r="C2424" s="3">
        <v>3.002260092809161E-2</v>
      </c>
      <c r="D2424" s="3">
        <v>0.60556915308514014</v>
      </c>
      <c r="E24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5" spans="1:5">
      <c r="A2425">
        <v>1220414</v>
      </c>
      <c r="B2425" s="3">
        <v>1.8616405989675791</v>
      </c>
      <c r="C2425" s="3">
        <v>8.0599569800151819E-3</v>
      </c>
      <c r="D2425" s="3">
        <v>0.60556532569721766</v>
      </c>
      <c r="E24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6" spans="1:5">
      <c r="A2426">
        <v>237329</v>
      </c>
      <c r="B2426" s="3">
        <v>3.5665944549149167</v>
      </c>
      <c r="C2426" s="3">
        <v>4.6693563308426077E-2</v>
      </c>
      <c r="D2426" s="3">
        <v>0.60556321948360936</v>
      </c>
      <c r="E24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7" spans="1:5">
      <c r="A2427">
        <v>15029400</v>
      </c>
      <c r="B2427" s="3">
        <v>4.4993021359299874</v>
      </c>
      <c r="C2427" s="3">
        <v>3.1702551634516914E-2</v>
      </c>
      <c r="D2427" s="3">
        <v>0.60555507422554655</v>
      </c>
      <c r="E24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8" spans="1:5">
      <c r="A2428">
        <v>4504962</v>
      </c>
      <c r="B2428" s="3">
        <v>4.8213593940004884</v>
      </c>
      <c r="C2428" s="3">
        <v>3.128919679684574E-2</v>
      </c>
      <c r="D2428" s="3">
        <v>0.60540622005597766</v>
      </c>
      <c r="E24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29" spans="1:5">
      <c r="A2429">
        <v>425506</v>
      </c>
      <c r="B2429" s="3">
        <v>1.355079815928744</v>
      </c>
      <c r="C2429" s="3">
        <v>8.9640339427111467E-3</v>
      </c>
      <c r="D2429" s="3">
        <v>0.60507222946542505</v>
      </c>
      <c r="E24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0" spans="1:5">
      <c r="A2430">
        <v>14441566</v>
      </c>
      <c r="B2430" s="3">
        <v>1.7463801409098063</v>
      </c>
      <c r="C2430" s="3">
        <v>2.6372807290460421E-2</v>
      </c>
      <c r="D2430" s="3">
        <v>0.60494570845175288</v>
      </c>
      <c r="E24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1" spans="1:5">
      <c r="A2431">
        <v>10725397</v>
      </c>
      <c r="B2431" s="3">
        <v>3.2004906999243978</v>
      </c>
      <c r="C2431" s="3">
        <v>1.9033539685176532E-2</v>
      </c>
      <c r="D2431" s="3">
        <v>0.60473889514796086</v>
      </c>
      <c r="E24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2" spans="1:5">
      <c r="A2432">
        <v>12145783</v>
      </c>
      <c r="B2432" s="3">
        <v>1.3844015652348918</v>
      </c>
      <c r="C2432" s="3">
        <v>7.767351299942821E-3</v>
      </c>
      <c r="D2432" s="3">
        <v>0.60466291789029813</v>
      </c>
      <c r="E24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3" spans="1:5">
      <c r="A2433">
        <v>1402454</v>
      </c>
      <c r="B2433" s="3">
        <v>3.1463050800995824</v>
      </c>
      <c r="C2433" s="3">
        <v>1.4626160091945396E-3</v>
      </c>
      <c r="D2433" s="3">
        <v>0.6046625946892078</v>
      </c>
      <c r="E24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4" spans="1:5">
      <c r="A2434">
        <v>15718962</v>
      </c>
      <c r="B2434" s="3">
        <v>3.3337635783344597</v>
      </c>
      <c r="C2434" s="3">
        <v>3.0700845501749275E-2</v>
      </c>
      <c r="D2434" s="3">
        <v>0.60451383316319163</v>
      </c>
      <c r="E24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5" spans="1:5">
      <c r="A2435">
        <v>2490471</v>
      </c>
      <c r="B2435" s="3">
        <v>1.7719272239335875</v>
      </c>
      <c r="C2435" s="3">
        <v>2.0179675384101481E-2</v>
      </c>
      <c r="D2435" s="3">
        <v>0.60450924679389328</v>
      </c>
      <c r="E24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6" spans="1:5">
      <c r="A2436">
        <v>22017065</v>
      </c>
      <c r="B2436" s="3">
        <v>4.5041610717525247</v>
      </c>
      <c r="C2436" s="3">
        <v>2.8136952167621312E-2</v>
      </c>
      <c r="D2436" s="3">
        <v>0.60431446813301659</v>
      </c>
      <c r="E24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7" spans="1:5">
      <c r="A2437">
        <v>16395150</v>
      </c>
      <c r="B2437" s="3">
        <v>2.516429915531746</v>
      </c>
      <c r="C2437" s="3">
        <v>5.7006186489020616E-3</v>
      </c>
      <c r="D2437" s="3">
        <v>0.60410254715893452</v>
      </c>
      <c r="E24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8" spans="1:5">
      <c r="A2438">
        <v>4482351</v>
      </c>
      <c r="B2438" s="3">
        <v>4.1273044346978196</v>
      </c>
      <c r="C2438" s="3">
        <v>2.3230732769526322E-2</v>
      </c>
      <c r="D2438" s="3">
        <v>0.60404464427539772</v>
      </c>
      <c r="E24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39" spans="1:5">
      <c r="A2439">
        <v>7580038</v>
      </c>
      <c r="B2439" s="3">
        <v>3.2293143996056504</v>
      </c>
      <c r="C2439" s="3">
        <v>1.089425217233801E-2</v>
      </c>
      <c r="D2439" s="3">
        <v>0.60396707813173145</v>
      </c>
      <c r="E24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0" spans="1:5">
      <c r="A2440">
        <v>2252261</v>
      </c>
      <c r="B2440" s="3">
        <v>2.4172843623413756</v>
      </c>
      <c r="C2440" s="3">
        <v>2.8018850666764836E-2</v>
      </c>
      <c r="D2440" s="3">
        <v>0.60367327863397324</v>
      </c>
      <c r="E24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1" spans="1:5">
      <c r="A2441">
        <v>23089516</v>
      </c>
      <c r="B2441" s="3">
        <v>4.1732482951120478</v>
      </c>
      <c r="C2441" s="3">
        <v>1.3308180008720173E-2</v>
      </c>
      <c r="D2441" s="3">
        <v>0.60361535036882785</v>
      </c>
      <c r="E24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2" spans="1:5">
      <c r="A2442">
        <v>60049</v>
      </c>
      <c r="B2442" s="3">
        <v>4.3506637568846624</v>
      </c>
      <c r="C2442" s="3">
        <v>1.736131128231308E-2</v>
      </c>
      <c r="D2442" s="3">
        <v>0.6035769210116062</v>
      </c>
      <c r="E24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3" spans="1:5">
      <c r="A2443">
        <v>22382732</v>
      </c>
      <c r="B2443" s="3">
        <v>4.9882703752389919</v>
      </c>
      <c r="C2443" s="3">
        <v>3.3029206796583735E-2</v>
      </c>
      <c r="D2443" s="3">
        <v>0.60357007645818972</v>
      </c>
      <c r="E24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4" spans="1:5">
      <c r="A2444">
        <v>12575621</v>
      </c>
      <c r="B2444" s="3">
        <v>1.038177217998717</v>
      </c>
      <c r="C2444" s="3">
        <v>2.8996978237312405E-2</v>
      </c>
      <c r="D2444" s="3">
        <v>0.6035131600443866</v>
      </c>
      <c r="E24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5" spans="1:5">
      <c r="A2445">
        <v>158284</v>
      </c>
      <c r="B2445" s="3">
        <v>2.2553913068573164</v>
      </c>
      <c r="C2445" s="3">
        <v>1.1561123163057347E-2</v>
      </c>
      <c r="D2445" s="3">
        <v>0.60347423687937163</v>
      </c>
      <c r="E24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6" spans="1:5">
      <c r="A2446">
        <v>1928213</v>
      </c>
      <c r="B2446" s="3">
        <v>1.9828888163654255</v>
      </c>
      <c r="C2446" s="3">
        <v>3.9161200687081732E-2</v>
      </c>
      <c r="D2446" s="3">
        <v>0.60310084861605406</v>
      </c>
      <c r="E24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7" spans="1:5">
      <c r="A2447">
        <v>17062221</v>
      </c>
      <c r="B2447" s="3">
        <v>3.886230723632373</v>
      </c>
      <c r="C2447" s="3">
        <v>4.1497088333366648E-2</v>
      </c>
      <c r="D2447" s="3">
        <v>0.60308955658783669</v>
      </c>
      <c r="E24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8" spans="1:5">
      <c r="A2448">
        <v>2845</v>
      </c>
      <c r="B2448" s="3">
        <v>4.6188257980213869</v>
      </c>
      <c r="C2448" s="3">
        <v>4.5293966385810396E-2</v>
      </c>
      <c r="D2448" s="3">
        <v>0.60295404247749385</v>
      </c>
      <c r="E24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49" spans="1:5">
      <c r="A2449">
        <v>7676839</v>
      </c>
      <c r="B2449" s="3">
        <v>4.591901174011416</v>
      </c>
      <c r="C2449" s="3">
        <v>1.7670018382944991E-2</v>
      </c>
      <c r="D2449" s="3">
        <v>0.60287138031852849</v>
      </c>
      <c r="E24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0" spans="1:5">
      <c r="A2450">
        <v>17982486</v>
      </c>
      <c r="B2450" s="3">
        <v>3.2919181018274846</v>
      </c>
      <c r="C2450" s="3">
        <v>1.8348797284839343E-2</v>
      </c>
      <c r="D2450" s="3">
        <v>0.60266121430555142</v>
      </c>
      <c r="E24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1" spans="1:5">
      <c r="A2451">
        <v>3642035</v>
      </c>
      <c r="B2451" s="3">
        <v>1.1432787131692121</v>
      </c>
      <c r="C2451" s="3">
        <v>4.609418292199486E-2</v>
      </c>
      <c r="D2451" s="3">
        <v>0.60261905376302827</v>
      </c>
      <c r="E24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2" spans="1:5">
      <c r="A2452">
        <v>208410</v>
      </c>
      <c r="B2452" s="3">
        <v>1.1291274263285223</v>
      </c>
      <c r="C2452" s="3">
        <v>3.0216351579884934E-2</v>
      </c>
      <c r="D2452" s="3">
        <v>0.60253536078873016</v>
      </c>
      <c r="E24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3" spans="1:5">
      <c r="A2453">
        <v>257676</v>
      </c>
      <c r="B2453" s="3">
        <v>3.4483094610788463</v>
      </c>
      <c r="C2453" s="3">
        <v>4.3891114123930486E-2</v>
      </c>
      <c r="D2453" s="3">
        <v>0.60246630412790558</v>
      </c>
      <c r="E24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4" spans="1:5">
      <c r="A2454">
        <v>20534981</v>
      </c>
      <c r="B2454" s="3">
        <v>3.5582420172514664</v>
      </c>
      <c r="C2454" s="3">
        <v>4.1985890675663107E-2</v>
      </c>
      <c r="D2454" s="3">
        <v>0.60221948545392057</v>
      </c>
      <c r="E24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5" spans="1:5">
      <c r="A2455">
        <v>21904</v>
      </c>
      <c r="B2455" s="3">
        <v>3.0235188029050888</v>
      </c>
      <c r="C2455" s="3">
        <v>4.9274709078596809E-2</v>
      </c>
      <c r="D2455" s="3">
        <v>0.60215774457156601</v>
      </c>
      <c r="E24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6" spans="1:5">
      <c r="A2456">
        <v>14035846</v>
      </c>
      <c r="B2456" s="3">
        <v>3.2480448997975238</v>
      </c>
      <c r="C2456" s="3">
        <v>2.8407050925444228E-2</v>
      </c>
      <c r="D2456" s="3">
        <v>0.60194034934660667</v>
      </c>
      <c r="E24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7" spans="1:5">
      <c r="A2457">
        <v>1351409</v>
      </c>
      <c r="B2457" s="3">
        <v>3.9935009638351109</v>
      </c>
      <c r="C2457" s="3">
        <v>1.9782615389731563E-2</v>
      </c>
      <c r="D2457" s="3">
        <v>0.60187434562734698</v>
      </c>
      <c r="E24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8" spans="1:5">
      <c r="A2458">
        <v>2401823</v>
      </c>
      <c r="B2458" s="3">
        <v>1.045147660467217</v>
      </c>
      <c r="C2458" s="3">
        <v>3.7041900484726935E-2</v>
      </c>
      <c r="D2458" s="3">
        <v>0.60185273396308481</v>
      </c>
      <c r="E24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59" spans="1:5">
      <c r="A2459">
        <v>3120671</v>
      </c>
      <c r="B2459" s="3">
        <v>2.4887947109243584</v>
      </c>
      <c r="C2459" s="3">
        <v>2.3611864991505999E-2</v>
      </c>
      <c r="D2459" s="3">
        <v>0.60145977731104272</v>
      </c>
      <c r="E24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0" spans="1:5">
      <c r="A2460">
        <v>19638238</v>
      </c>
      <c r="B2460" s="3">
        <v>4.6566283221126152</v>
      </c>
      <c r="C2460" s="3">
        <v>3.2134015306052185E-2</v>
      </c>
      <c r="D2460" s="3">
        <v>0.6010582858243636</v>
      </c>
      <c r="E24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1" spans="1:5">
      <c r="A2461">
        <v>33929905</v>
      </c>
      <c r="B2461" s="3">
        <v>1.131644075763528</v>
      </c>
      <c r="C2461" s="3">
        <v>2.0804100775983034E-2</v>
      </c>
      <c r="D2461" s="3">
        <v>0.60090838332463947</v>
      </c>
      <c r="E24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2" spans="1:5">
      <c r="A2462">
        <v>13347167</v>
      </c>
      <c r="B2462" s="3">
        <v>3.5047801097864504</v>
      </c>
      <c r="C2462" s="3">
        <v>1.2159156956185302E-2</v>
      </c>
      <c r="D2462" s="3">
        <v>0.60081059983166896</v>
      </c>
      <c r="E24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3" spans="1:5">
      <c r="A2463">
        <v>19044620</v>
      </c>
      <c r="B2463" s="3">
        <v>3.8784078642944859</v>
      </c>
      <c r="C2463" s="3">
        <v>2.8435696864928795E-2</v>
      </c>
      <c r="D2463" s="3">
        <v>0.60069627735250597</v>
      </c>
      <c r="E24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4" spans="1:5">
      <c r="A2464">
        <v>2644519</v>
      </c>
      <c r="B2464" s="3">
        <v>1.0026685893702934</v>
      </c>
      <c r="C2464" s="3">
        <v>4.2781619881126352E-2</v>
      </c>
      <c r="D2464" s="3">
        <v>0.59990123760883507</v>
      </c>
      <c r="E24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5" spans="1:5">
      <c r="A2465">
        <v>2267153</v>
      </c>
      <c r="B2465" s="3">
        <v>3.5350152332507365</v>
      </c>
      <c r="C2465" s="3">
        <v>4.8008813970201632E-2</v>
      </c>
      <c r="D2465" s="3">
        <v>0.59967915052800502</v>
      </c>
      <c r="E24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6" spans="1:5">
      <c r="A2466">
        <v>3964453</v>
      </c>
      <c r="B2466" s="3">
        <v>3.8104890351288825</v>
      </c>
      <c r="C2466" s="3">
        <v>2.9367621106428134E-2</v>
      </c>
      <c r="D2466" s="3">
        <v>0.59932548226907423</v>
      </c>
      <c r="E24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7" spans="1:5">
      <c r="A2467">
        <v>52394</v>
      </c>
      <c r="B2467" s="3">
        <v>2.3035309321049282</v>
      </c>
      <c r="C2467" s="3">
        <v>3.2238163595950255E-2</v>
      </c>
      <c r="D2467" s="3">
        <v>0.5991126183917258</v>
      </c>
      <c r="E24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8" spans="1:5">
      <c r="A2468">
        <v>4955560</v>
      </c>
      <c r="B2468" s="3">
        <v>4.7173062753712074</v>
      </c>
      <c r="C2468" s="3">
        <v>1.1817975911781388E-2</v>
      </c>
      <c r="D2468" s="3">
        <v>0.59907768641506787</v>
      </c>
      <c r="E24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69" spans="1:5">
      <c r="A2469">
        <v>11371978</v>
      </c>
      <c r="B2469" s="3">
        <v>1.4322183903697234</v>
      </c>
      <c r="C2469" s="3">
        <v>1.146022115817244E-2</v>
      </c>
      <c r="D2469" s="3">
        <v>0.5989400304594219</v>
      </c>
      <c r="E24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0" spans="1:5">
      <c r="A2470">
        <v>26595479</v>
      </c>
      <c r="B2470" s="3">
        <v>3.6416435810877621</v>
      </c>
      <c r="C2470" s="3">
        <v>2.713131179407012E-2</v>
      </c>
      <c r="D2470" s="3">
        <v>0.59891848450818952</v>
      </c>
      <c r="E24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1" spans="1:5">
      <c r="A2471">
        <v>18038832</v>
      </c>
      <c r="B2471" s="3">
        <v>3.8139828231724238</v>
      </c>
      <c r="C2471" s="3">
        <v>1.6757717127588868E-2</v>
      </c>
      <c r="D2471" s="3">
        <v>0.59870140542454398</v>
      </c>
      <c r="E24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2" spans="1:5">
      <c r="A2472">
        <v>18030682</v>
      </c>
      <c r="B2472" s="3">
        <v>4.8639006321892921</v>
      </c>
      <c r="C2472" s="3">
        <v>4.6035504156966507E-2</v>
      </c>
      <c r="D2472" s="3">
        <v>0.59869201946915662</v>
      </c>
      <c r="E24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3" spans="1:5">
      <c r="A2473">
        <v>10294443</v>
      </c>
      <c r="B2473" s="3">
        <v>4.9526651349926016</v>
      </c>
      <c r="C2473" s="3">
        <v>4.3784072962798404E-2</v>
      </c>
      <c r="D2473" s="3">
        <v>0.59840345116999438</v>
      </c>
      <c r="E24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4" spans="1:5">
      <c r="A2474">
        <v>24832418</v>
      </c>
      <c r="B2474" s="3">
        <v>3.6050467946751881</v>
      </c>
      <c r="C2474" s="3">
        <v>1.8596126181861707E-2</v>
      </c>
      <c r="D2474" s="3">
        <v>0.59832994573506904</v>
      </c>
      <c r="E24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5" spans="1:5">
      <c r="A2475">
        <v>2059155</v>
      </c>
      <c r="B2475" s="3">
        <v>3.858519543154447</v>
      </c>
      <c r="C2475" s="3">
        <v>3.354031942559034E-2</v>
      </c>
      <c r="D2475" s="3">
        <v>0.59830829346445946</v>
      </c>
      <c r="E24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6" spans="1:5">
      <c r="A2476">
        <v>13496782</v>
      </c>
      <c r="B2476" s="3">
        <v>4.3795197247972757</v>
      </c>
      <c r="C2476" s="3">
        <v>4.5810884018014232E-2</v>
      </c>
      <c r="D2476" s="3">
        <v>0.59793007657513442</v>
      </c>
      <c r="E24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7" spans="1:5">
      <c r="A2477">
        <v>18286622</v>
      </c>
      <c r="B2477" s="3">
        <v>3.2255870638519459</v>
      </c>
      <c r="C2477" s="3">
        <v>2.7131076212358669E-2</v>
      </c>
      <c r="D2477" s="3">
        <v>0.5978308684156417</v>
      </c>
      <c r="E24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8" spans="1:5">
      <c r="A2478">
        <v>864735</v>
      </c>
      <c r="B2478" s="3">
        <v>3.70114038464548</v>
      </c>
      <c r="C2478" s="3">
        <v>1.8764132654815843E-2</v>
      </c>
      <c r="D2478" s="3">
        <v>0.59752681547980757</v>
      </c>
      <c r="E24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79" spans="1:5">
      <c r="A2479">
        <v>12508991</v>
      </c>
      <c r="B2479" s="3">
        <v>4.7031086263008328</v>
      </c>
      <c r="C2479" s="3">
        <v>4.6801542606909684E-2</v>
      </c>
      <c r="D2479" s="3">
        <v>0.59750914941523114</v>
      </c>
      <c r="E24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0" spans="1:5">
      <c r="A2480">
        <v>1336542</v>
      </c>
      <c r="B2480" s="3">
        <v>3.8030245134366347</v>
      </c>
      <c r="C2480" s="3">
        <v>1.0123406290764581E-3</v>
      </c>
      <c r="D2480" s="3">
        <v>0.59718212220883693</v>
      </c>
      <c r="E24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1" spans="1:5">
      <c r="A2481">
        <v>22709931</v>
      </c>
      <c r="B2481" s="3">
        <v>2.0669354374605908</v>
      </c>
      <c r="C2481" s="3">
        <v>2.2662174282226739E-2</v>
      </c>
      <c r="D2481" s="3">
        <v>0.5967146327340116</v>
      </c>
      <c r="E24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2" spans="1:5">
      <c r="A2482">
        <v>1174963</v>
      </c>
      <c r="B2482" s="3">
        <v>4.7975499184251671</v>
      </c>
      <c r="C2482" s="3">
        <v>1.5918215792842732E-2</v>
      </c>
      <c r="D2482" s="3">
        <v>0.5966698138751203</v>
      </c>
      <c r="E24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3" spans="1:5">
      <c r="A2483">
        <v>32479008</v>
      </c>
      <c r="B2483" s="3">
        <v>1.117965168247375</v>
      </c>
      <c r="C2483" s="3">
        <v>7.4711594970265256E-3</v>
      </c>
      <c r="D2483" s="3">
        <v>0.59640294599431443</v>
      </c>
      <c r="E24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4" spans="1:5">
      <c r="A2484">
        <v>1570170</v>
      </c>
      <c r="B2484" s="3">
        <v>4.8177010799691633</v>
      </c>
      <c r="C2484" s="3">
        <v>3.4714728677886227E-2</v>
      </c>
      <c r="D2484" s="3">
        <v>0.59628385797234962</v>
      </c>
      <c r="E24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5" spans="1:5">
      <c r="A2485">
        <v>1681546</v>
      </c>
      <c r="B2485" s="3">
        <v>2.3296776804690071</v>
      </c>
      <c r="C2485" s="3">
        <v>4.8062604079727747E-2</v>
      </c>
      <c r="D2485" s="3">
        <v>0.59612646861450391</v>
      </c>
      <c r="E24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6" spans="1:5">
      <c r="A2486">
        <v>11778114</v>
      </c>
      <c r="B2486" s="3">
        <v>1.9786324368091441</v>
      </c>
      <c r="C2486" s="3">
        <v>4.6761958217030331E-2</v>
      </c>
      <c r="D2486" s="3">
        <v>0.59601163333540008</v>
      </c>
      <c r="E24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7" spans="1:5">
      <c r="A2487">
        <v>24551170</v>
      </c>
      <c r="B2487" s="3">
        <v>4.6416238066416806</v>
      </c>
      <c r="C2487" s="3">
        <v>2.4550150432101738E-3</v>
      </c>
      <c r="D2487" s="3">
        <v>0.59589650033257913</v>
      </c>
      <c r="E24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8" spans="1:5">
      <c r="A2488">
        <v>178784</v>
      </c>
      <c r="B2488" s="3">
        <v>1.1223782539287552</v>
      </c>
      <c r="C2488" s="3">
        <v>9.1722325150008829E-3</v>
      </c>
      <c r="D2488" s="3">
        <v>0.59568563528761176</v>
      </c>
      <c r="E24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89" spans="1:5">
      <c r="A2489">
        <v>24828814</v>
      </c>
      <c r="B2489" s="3">
        <v>2.2513350783643444</v>
      </c>
      <c r="C2489" s="3">
        <v>3.7359494581759065E-2</v>
      </c>
      <c r="D2489" s="3">
        <v>0.59567540863343327</v>
      </c>
      <c r="E24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0" spans="1:5">
      <c r="A2490">
        <v>10658486</v>
      </c>
      <c r="B2490" s="3">
        <v>4.7185873857524925</v>
      </c>
      <c r="C2490" s="3">
        <v>6.0502799429776157E-3</v>
      </c>
      <c r="D2490" s="3">
        <v>0.59565226422612161</v>
      </c>
      <c r="E24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1" spans="1:5">
      <c r="A2491">
        <v>9949214</v>
      </c>
      <c r="B2491" s="3">
        <v>3.4840545387275728</v>
      </c>
      <c r="C2491" s="3">
        <v>2.2843851897867758E-2</v>
      </c>
      <c r="D2491" s="3">
        <v>0.59530221457225496</v>
      </c>
      <c r="E24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2" spans="1:5">
      <c r="A2492">
        <v>13094498</v>
      </c>
      <c r="B2492" s="3">
        <v>4.7585901438201272</v>
      </c>
      <c r="C2492" s="3">
        <v>2.5619404721339941E-2</v>
      </c>
      <c r="D2492" s="3">
        <v>0.59436870858680102</v>
      </c>
      <c r="E24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3" spans="1:5">
      <c r="A2493">
        <v>2554853</v>
      </c>
      <c r="B2493" s="3">
        <v>1.6985763992442506</v>
      </c>
      <c r="C2493" s="3">
        <v>2.3776480154574994E-2</v>
      </c>
      <c r="D2493" s="3">
        <v>0.59424434791345082</v>
      </c>
      <c r="E24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4" spans="1:5">
      <c r="A2494">
        <v>23569951</v>
      </c>
      <c r="B2494" s="3">
        <v>1.9653955568012265</v>
      </c>
      <c r="C2494" s="3">
        <v>3.2234359028185881E-2</v>
      </c>
      <c r="D2494" s="3">
        <v>0.59414715368770965</v>
      </c>
      <c r="E24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5" spans="1:5">
      <c r="A2495">
        <v>5245246</v>
      </c>
      <c r="B2495" s="3">
        <v>1.7743492122232296</v>
      </c>
      <c r="C2495" s="3">
        <v>1.9066395684451395E-2</v>
      </c>
      <c r="D2495" s="3">
        <v>0.59409309347057226</v>
      </c>
      <c r="E24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6" spans="1:5">
      <c r="A2496">
        <v>1887999</v>
      </c>
      <c r="B2496" s="3">
        <v>3.2686007940533672</v>
      </c>
      <c r="C2496" s="3">
        <v>1.9158905847064672E-2</v>
      </c>
      <c r="D2496" s="3">
        <v>0.59406375167567405</v>
      </c>
      <c r="E24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7" spans="1:5">
      <c r="A2497">
        <v>10638597</v>
      </c>
      <c r="B2497" s="3">
        <v>4.4769459208370233</v>
      </c>
      <c r="C2497" s="3">
        <v>2.995811486486169E-2</v>
      </c>
      <c r="D2497" s="3">
        <v>0.59405713651843273</v>
      </c>
      <c r="E24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8" spans="1:5">
      <c r="A2498">
        <v>949221</v>
      </c>
      <c r="B2498" s="3">
        <v>1.4204028166985987</v>
      </c>
      <c r="C2498" s="3">
        <v>1.5137684730464286E-3</v>
      </c>
      <c r="D2498" s="3">
        <v>0.5939422293331329</v>
      </c>
      <c r="E24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499" spans="1:5">
      <c r="A2499">
        <v>1184442</v>
      </c>
      <c r="B2499" s="3">
        <v>3.0569444750741654</v>
      </c>
      <c r="C2499" s="3">
        <v>2.5355958020453685E-2</v>
      </c>
      <c r="D2499" s="3">
        <v>0.593561596063374</v>
      </c>
      <c r="E24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0" spans="1:5">
      <c r="A2500">
        <v>4319841</v>
      </c>
      <c r="B2500" s="3">
        <v>2.1621707383462865</v>
      </c>
      <c r="C2500" s="3">
        <v>2.9905443840118909E-2</v>
      </c>
      <c r="D2500" s="3">
        <v>0.59349478136505951</v>
      </c>
      <c r="E25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1" spans="1:5">
      <c r="A2501">
        <v>21739563</v>
      </c>
      <c r="B2501" s="3">
        <v>1.6249917859385263</v>
      </c>
      <c r="C2501" s="3">
        <v>2.2107784320919234E-2</v>
      </c>
      <c r="D2501" s="3">
        <v>0.5934238754599267</v>
      </c>
      <c r="E25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2" spans="1:5">
      <c r="A2502">
        <v>1343630</v>
      </c>
      <c r="B2502" s="3">
        <v>3.6949415580094267</v>
      </c>
      <c r="C2502" s="3">
        <v>4.8131663945736369E-2</v>
      </c>
      <c r="D2502" s="3">
        <v>0.59332267480073198</v>
      </c>
      <c r="E25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3" spans="1:5">
      <c r="A2503">
        <v>212722</v>
      </c>
      <c r="B2503" s="3">
        <v>3.8573425202046443</v>
      </c>
      <c r="C2503" s="3">
        <v>3.6579179562556637E-2</v>
      </c>
      <c r="D2503" s="3">
        <v>0.59307266146509441</v>
      </c>
      <c r="E25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4" spans="1:5">
      <c r="A2504">
        <v>22727798</v>
      </c>
      <c r="B2504" s="3">
        <v>3.2852026320763432</v>
      </c>
      <c r="C2504" s="3">
        <v>1.5718683288159997E-2</v>
      </c>
      <c r="D2504" s="3">
        <v>0.59282715729417967</v>
      </c>
      <c r="E25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5" spans="1:5">
      <c r="A2505">
        <v>16307118</v>
      </c>
      <c r="B2505" s="3">
        <v>3.2314656889403199</v>
      </c>
      <c r="C2505" s="3">
        <v>4.3210809115418532E-2</v>
      </c>
      <c r="D2505" s="3">
        <v>0.59276978798654245</v>
      </c>
      <c r="E25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6" spans="1:5">
      <c r="A2506">
        <v>24555785</v>
      </c>
      <c r="B2506" s="3">
        <v>1.6838530858393597</v>
      </c>
      <c r="C2506" s="3">
        <v>2.3193047084530179E-2</v>
      </c>
      <c r="D2506" s="3">
        <v>0.59228502109602332</v>
      </c>
      <c r="E25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7" spans="1:5">
      <c r="A2507">
        <v>8783166</v>
      </c>
      <c r="B2507" s="3">
        <v>2.9789801971609</v>
      </c>
      <c r="C2507" s="3">
        <v>5.1076326639756644E-3</v>
      </c>
      <c r="D2507" s="3">
        <v>0.5920625924817734</v>
      </c>
      <c r="E25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8" spans="1:5">
      <c r="A2508">
        <v>7250241</v>
      </c>
      <c r="B2508" s="3">
        <v>3.6066340685963363</v>
      </c>
      <c r="C2508" s="3">
        <v>4.3815966846291576E-2</v>
      </c>
      <c r="D2508" s="3">
        <v>0.59196132197034912</v>
      </c>
      <c r="E25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09" spans="1:5">
      <c r="A2509">
        <v>32295605</v>
      </c>
      <c r="B2509" s="3">
        <v>3.9158360001742079</v>
      </c>
      <c r="C2509" s="3">
        <v>3.9852090629938032E-2</v>
      </c>
      <c r="D2509" s="3">
        <v>0.5917919246163672</v>
      </c>
      <c r="E25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0" spans="1:5">
      <c r="A2510">
        <v>21149119</v>
      </c>
      <c r="B2510" s="3">
        <v>1.0696025375503369</v>
      </c>
      <c r="C2510" s="3">
        <v>2.2679133966066536E-2</v>
      </c>
      <c r="D2510" s="3">
        <v>0.59177235306832121</v>
      </c>
      <c r="E25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1" spans="1:5">
      <c r="A2511">
        <v>352168</v>
      </c>
      <c r="B2511" s="3">
        <v>3.8010967306214889</v>
      </c>
      <c r="C2511" s="3">
        <v>2.1635183976850009E-2</v>
      </c>
      <c r="D2511" s="3">
        <v>0.59175852651374006</v>
      </c>
      <c r="E25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2" spans="1:5">
      <c r="A2512">
        <v>28980092</v>
      </c>
      <c r="B2512" s="3">
        <v>1.7574294480060724</v>
      </c>
      <c r="C2512" s="3">
        <v>9.259219447138662E-3</v>
      </c>
      <c r="D2512" s="3">
        <v>0.59167081215050743</v>
      </c>
      <c r="E25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3" spans="1:5">
      <c r="A2513">
        <v>6194657</v>
      </c>
      <c r="B2513" s="3">
        <v>4.7947733890531756</v>
      </c>
      <c r="C2513" s="3">
        <v>4.8059325169134214E-2</v>
      </c>
      <c r="D2513" s="3">
        <v>0.59161277709078608</v>
      </c>
      <c r="E25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4" spans="1:5">
      <c r="A2514">
        <v>32527193</v>
      </c>
      <c r="B2514" s="3">
        <v>4.7721554246543487</v>
      </c>
      <c r="C2514" s="3">
        <v>2.9031108069166835E-2</v>
      </c>
      <c r="D2514" s="3">
        <v>0.59143276355975405</v>
      </c>
      <c r="E25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5" spans="1:5">
      <c r="A2515">
        <v>2886652</v>
      </c>
      <c r="B2515" s="3">
        <v>4.2608290948412328</v>
      </c>
      <c r="C2515" s="3">
        <v>3.6703150016640346E-2</v>
      </c>
      <c r="D2515" s="3">
        <v>0.59138857650254617</v>
      </c>
      <c r="E25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6" spans="1:5">
      <c r="A2516">
        <v>15145088</v>
      </c>
      <c r="B2516" s="3">
        <v>2.5255545113319431</v>
      </c>
      <c r="C2516" s="3">
        <v>3.6388088166315634E-2</v>
      </c>
      <c r="D2516" s="3">
        <v>0.5913028588153656</v>
      </c>
      <c r="E25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7" spans="1:5">
      <c r="A2517">
        <v>2787</v>
      </c>
      <c r="B2517" s="3">
        <v>2.3447205580055299</v>
      </c>
      <c r="C2517" s="3">
        <v>2.5388053550043241E-2</v>
      </c>
      <c r="D2517" s="3">
        <v>0.5913012372701254</v>
      </c>
      <c r="E25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8" spans="1:5">
      <c r="A2518">
        <v>420111</v>
      </c>
      <c r="B2518" s="3">
        <v>3.6568904580762225</v>
      </c>
      <c r="C2518" s="3">
        <v>4.2840606095627204E-2</v>
      </c>
      <c r="D2518" s="3">
        <v>0.59122799990550368</v>
      </c>
      <c r="E25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19" spans="1:5">
      <c r="A2519">
        <v>2537749</v>
      </c>
      <c r="B2519" s="3">
        <v>2.5454664241281515</v>
      </c>
      <c r="C2519" s="3">
        <v>4.2882483668979711E-2</v>
      </c>
      <c r="D2519" s="3">
        <v>0.59100148742909231</v>
      </c>
      <c r="E25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0" spans="1:5">
      <c r="A2520">
        <v>21247073</v>
      </c>
      <c r="B2520" s="3">
        <v>4.8250853513875986</v>
      </c>
      <c r="C2520" s="3">
        <v>3.8225033295393389E-2</v>
      </c>
      <c r="D2520" s="3">
        <v>0.5903918923011976</v>
      </c>
      <c r="E25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1" spans="1:5">
      <c r="A2521">
        <v>2966937</v>
      </c>
      <c r="B2521" s="3">
        <v>3.1160337917682486</v>
      </c>
      <c r="C2521" s="3">
        <v>1.6493224666568985E-2</v>
      </c>
      <c r="D2521" s="3">
        <v>0.59032588211200476</v>
      </c>
      <c r="E25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2" spans="1:5">
      <c r="A2522">
        <v>8282962</v>
      </c>
      <c r="B2522" s="3">
        <v>1.7047238426815636</v>
      </c>
      <c r="C2522" s="3">
        <v>8.7285872430827808E-3</v>
      </c>
      <c r="D2522" s="3">
        <v>0.59012332511044863</v>
      </c>
      <c r="E25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3" spans="1:5">
      <c r="A2523">
        <v>1921498</v>
      </c>
      <c r="B2523" s="3">
        <v>1.0026012737612717</v>
      </c>
      <c r="C2523" s="3">
        <v>3.7348868612251777E-2</v>
      </c>
      <c r="D2523" s="3">
        <v>0.59011475464513774</v>
      </c>
      <c r="E25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4" spans="1:5">
      <c r="A2524">
        <v>3889383</v>
      </c>
      <c r="B2524" s="3">
        <v>1.8644838346411525</v>
      </c>
      <c r="C2524" s="3">
        <v>2.6051446898625652E-2</v>
      </c>
      <c r="D2524" s="3">
        <v>0.59001853937935234</v>
      </c>
      <c r="E25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5" spans="1:5">
      <c r="A2525">
        <v>31594375</v>
      </c>
      <c r="B2525" s="3">
        <v>1.7784488043362603</v>
      </c>
      <c r="C2525" s="3">
        <v>1.8700307321855365E-2</v>
      </c>
      <c r="D2525" s="3">
        <v>0.58980660909521088</v>
      </c>
      <c r="E25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6" spans="1:5">
      <c r="A2526">
        <v>35340889</v>
      </c>
      <c r="B2526" s="3">
        <v>4.1832461623112032</v>
      </c>
      <c r="C2526" s="3">
        <v>3.0137590361855822E-2</v>
      </c>
      <c r="D2526" s="3">
        <v>0.58920394427801803</v>
      </c>
      <c r="E25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7" spans="1:5">
      <c r="A2527">
        <v>14343538</v>
      </c>
      <c r="B2527" s="3">
        <v>2.2757695524504786</v>
      </c>
      <c r="C2527" s="3">
        <v>4.767050565710354E-2</v>
      </c>
      <c r="D2527" s="3">
        <v>0.58899702037457391</v>
      </c>
      <c r="E25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8" spans="1:5">
      <c r="A2528">
        <v>35288455</v>
      </c>
      <c r="B2528" s="3">
        <v>3.9090847437498684</v>
      </c>
      <c r="C2528" s="3">
        <v>4.7089137833567444E-3</v>
      </c>
      <c r="D2528" s="3">
        <v>0.5889736811146935</v>
      </c>
      <c r="E25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29" spans="1:5">
      <c r="A2529">
        <v>1483320</v>
      </c>
      <c r="B2529" s="3">
        <v>3.0414706258445015</v>
      </c>
      <c r="C2529" s="3">
        <v>9.7391940814126783E-3</v>
      </c>
      <c r="D2529" s="3">
        <v>0.58879068463225648</v>
      </c>
      <c r="E25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0" spans="1:5">
      <c r="A2530">
        <v>946943</v>
      </c>
      <c r="B2530" s="3">
        <v>1.1440173320685574</v>
      </c>
      <c r="C2530" s="3">
        <v>6.827626910913165E-3</v>
      </c>
      <c r="D2530" s="3">
        <v>0.58858924558629111</v>
      </c>
      <c r="E25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1" spans="1:5">
      <c r="A2531">
        <v>25401356</v>
      </c>
      <c r="B2531" s="3">
        <v>3.8293771515074746</v>
      </c>
      <c r="C2531" s="3">
        <v>1.5760445164649289E-2</v>
      </c>
      <c r="D2531" s="3">
        <v>0.58848784343180705</v>
      </c>
      <c r="E25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2" spans="1:5">
      <c r="A2532">
        <v>2010724</v>
      </c>
      <c r="B2532" s="3">
        <v>3.2864406341108037</v>
      </c>
      <c r="C2532" s="3">
        <v>3.4859089809400327E-2</v>
      </c>
      <c r="D2532" s="3">
        <v>0.58842709622940736</v>
      </c>
      <c r="E25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3" spans="1:5">
      <c r="A2533">
        <v>6645134</v>
      </c>
      <c r="B2533" s="3">
        <v>2.8731018026654493</v>
      </c>
      <c r="C2533" s="3">
        <v>3.5928715320065634E-2</v>
      </c>
      <c r="D2533" s="3">
        <v>0.58831078283209548</v>
      </c>
      <c r="E25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4" spans="1:5">
      <c r="A2534">
        <v>922478</v>
      </c>
      <c r="B2534" s="3">
        <v>4.2522933267070799</v>
      </c>
      <c r="C2534" s="3">
        <v>2.9177430918184824E-2</v>
      </c>
      <c r="D2534" s="3">
        <v>0.58822258062634192</v>
      </c>
      <c r="E25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5" spans="1:5">
      <c r="A2535">
        <v>15582617</v>
      </c>
      <c r="B2535" s="3">
        <v>3.9282208191706882</v>
      </c>
      <c r="C2535" s="3">
        <v>4.9026265838020944E-2</v>
      </c>
      <c r="D2535" s="3">
        <v>0.58798177830839338</v>
      </c>
      <c r="E25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6" spans="1:5">
      <c r="A2536">
        <v>3987736</v>
      </c>
      <c r="B2536" s="3">
        <v>4.8799321226744636</v>
      </c>
      <c r="C2536" s="3">
        <v>3.0568298865872614E-2</v>
      </c>
      <c r="D2536" s="3">
        <v>0.58794408961091471</v>
      </c>
      <c r="E25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7" spans="1:5">
      <c r="A2537">
        <v>2090668</v>
      </c>
      <c r="B2537" s="3">
        <v>3.8963503710954077</v>
      </c>
      <c r="C2537" s="3">
        <v>2.8469040619834442E-2</v>
      </c>
      <c r="D2537" s="3">
        <v>0.58790888699761512</v>
      </c>
      <c r="E25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8" spans="1:5">
      <c r="A2538">
        <v>13125674</v>
      </c>
      <c r="B2538" s="3">
        <v>1.2317808930754883</v>
      </c>
      <c r="C2538" s="3">
        <v>4.9970212789936387E-2</v>
      </c>
      <c r="D2538" s="3">
        <v>0.58779285507552237</v>
      </c>
      <c r="E25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39" spans="1:5">
      <c r="A2539">
        <v>71876</v>
      </c>
      <c r="B2539" s="3">
        <v>4.2432427468898197</v>
      </c>
      <c r="C2539" s="3">
        <v>2.3065452215682781E-2</v>
      </c>
      <c r="D2539" s="3">
        <v>0.58774715817135503</v>
      </c>
      <c r="E25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0" spans="1:5">
      <c r="A2540">
        <v>12154854</v>
      </c>
      <c r="B2540" s="3">
        <v>2.0947242276838076</v>
      </c>
      <c r="C2540" s="3">
        <v>3.624357014819485E-3</v>
      </c>
      <c r="D2540" s="3">
        <v>0.58758354609380647</v>
      </c>
      <c r="E25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1" spans="1:5">
      <c r="A2541">
        <v>11443640</v>
      </c>
      <c r="B2541" s="3">
        <v>2.5409313218282872</v>
      </c>
      <c r="C2541" s="3">
        <v>2.1934736190291071E-3</v>
      </c>
      <c r="D2541" s="3">
        <v>0.58721557823857418</v>
      </c>
      <c r="E25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2" spans="1:5">
      <c r="A2542">
        <v>4028305</v>
      </c>
      <c r="B2542" s="3">
        <v>1.9187242954344459</v>
      </c>
      <c r="C2542" s="3">
        <v>2.4804194532568425E-2</v>
      </c>
      <c r="D2542" s="3">
        <v>0.58716025751874967</v>
      </c>
      <c r="E25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3" spans="1:5">
      <c r="A2543">
        <v>13968910</v>
      </c>
      <c r="B2543" s="3">
        <v>4.8881346899846463</v>
      </c>
      <c r="C2543" s="3">
        <v>1.0461015140699687E-2</v>
      </c>
      <c r="D2543" s="3">
        <v>0.58671462792229778</v>
      </c>
      <c r="E25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4" spans="1:5">
      <c r="A2544">
        <v>5512719</v>
      </c>
      <c r="B2544" s="3">
        <v>4.5235409329785927</v>
      </c>
      <c r="C2544" s="3">
        <v>2.8587802373668203E-2</v>
      </c>
      <c r="D2544" s="3">
        <v>0.58664375754746345</v>
      </c>
      <c r="E25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5" spans="1:5">
      <c r="A2545">
        <v>3709510</v>
      </c>
      <c r="B2545" s="3">
        <v>2.54151725095578</v>
      </c>
      <c r="C2545" s="3">
        <v>1.9691044767353845E-2</v>
      </c>
      <c r="D2545" s="3">
        <v>0.5862342132637598</v>
      </c>
      <c r="E25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6" spans="1:5">
      <c r="A2546">
        <v>25974544</v>
      </c>
      <c r="B2546" s="3">
        <v>4.205958084100434</v>
      </c>
      <c r="C2546" s="3">
        <v>1.22557331982321E-2</v>
      </c>
      <c r="D2546" s="3">
        <v>0.58611715011125887</v>
      </c>
      <c r="E25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7" spans="1:5">
      <c r="A2547">
        <v>1509452</v>
      </c>
      <c r="B2547" s="3">
        <v>1.303133203095987</v>
      </c>
      <c r="C2547" s="3">
        <v>3.8530335818014856E-2</v>
      </c>
      <c r="D2547" s="3">
        <v>0.58609479415464871</v>
      </c>
      <c r="E25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8" spans="1:5">
      <c r="A2548">
        <v>1292205</v>
      </c>
      <c r="B2548" s="3">
        <v>2.4087156243802323</v>
      </c>
      <c r="C2548" s="3">
        <v>5.7078371706732805E-3</v>
      </c>
      <c r="D2548" s="3">
        <v>0.5857903007611226</v>
      </c>
      <c r="E25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49" spans="1:5">
      <c r="A2549">
        <v>3864301</v>
      </c>
      <c r="B2549" s="3">
        <v>3.7558941903300704</v>
      </c>
      <c r="C2549" s="3">
        <v>2.0927857416142615E-3</v>
      </c>
      <c r="D2549" s="3">
        <v>0.58570995725067843</v>
      </c>
      <c r="E25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0" spans="1:5">
      <c r="A2550">
        <v>18115545</v>
      </c>
      <c r="B2550" s="3">
        <v>1.4295941204477227</v>
      </c>
      <c r="C2550" s="3">
        <v>4.8321532390039321E-2</v>
      </c>
      <c r="D2550" s="3">
        <v>0.58567875548582493</v>
      </c>
      <c r="E25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1" spans="1:5">
      <c r="A2551">
        <v>6089159</v>
      </c>
      <c r="B2551" s="3">
        <v>2.910791015800521</v>
      </c>
      <c r="C2551" s="3">
        <v>3.0261035296404882E-2</v>
      </c>
      <c r="D2551" s="3">
        <v>0.585339177001577</v>
      </c>
      <c r="E25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2" spans="1:5">
      <c r="A2552">
        <v>731855</v>
      </c>
      <c r="B2552" s="3">
        <v>4.1381562697675713</v>
      </c>
      <c r="C2552" s="3">
        <v>2.6773281684076847E-2</v>
      </c>
      <c r="D2552" s="3">
        <v>0.58516740437806825</v>
      </c>
      <c r="E25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3" spans="1:5">
      <c r="A2553">
        <v>88209</v>
      </c>
      <c r="B2553" s="3">
        <v>1.0243220978904448</v>
      </c>
      <c r="C2553" s="3">
        <v>3.5875439847890239E-2</v>
      </c>
      <c r="D2553" s="3">
        <v>0.58513311027164494</v>
      </c>
      <c r="E25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4" spans="1:5">
      <c r="A2554">
        <v>4390881</v>
      </c>
      <c r="B2554" s="3">
        <v>3.5947179005513146</v>
      </c>
      <c r="C2554" s="3">
        <v>1.4089312687523498E-2</v>
      </c>
      <c r="D2554" s="3">
        <v>0.58500935406504362</v>
      </c>
      <c r="E25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5" spans="1:5">
      <c r="A2555">
        <v>18032197</v>
      </c>
      <c r="B2555" s="3">
        <v>3.8676702678857331</v>
      </c>
      <c r="C2555" s="3">
        <v>3.2368738335258086E-2</v>
      </c>
      <c r="D2555" s="3">
        <v>0.58482950757647778</v>
      </c>
      <c r="E25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6" spans="1:5">
      <c r="A2556">
        <v>11339193</v>
      </c>
      <c r="B2556" s="3">
        <v>2.2134381879409859</v>
      </c>
      <c r="C2556" s="3">
        <v>1.7864089316312871E-2</v>
      </c>
      <c r="D2556" s="3">
        <v>0.58476940047944903</v>
      </c>
      <c r="E25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7" spans="1:5">
      <c r="A2557">
        <v>6762247</v>
      </c>
      <c r="B2557" s="3">
        <v>2.0613125277432465</v>
      </c>
      <c r="C2557" s="3">
        <v>4.95223174530008E-2</v>
      </c>
      <c r="D2557" s="3">
        <v>0.58454848300813933</v>
      </c>
      <c r="E25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8" spans="1:5">
      <c r="A2558">
        <v>63318</v>
      </c>
      <c r="B2558" s="3">
        <v>3.9302574597958562</v>
      </c>
      <c r="C2558" s="3">
        <v>8.2114693680324317E-3</v>
      </c>
      <c r="D2558" s="3">
        <v>0.5841585775847451</v>
      </c>
      <c r="E25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59" spans="1:5">
      <c r="A2559">
        <v>4952537</v>
      </c>
      <c r="B2559" s="3">
        <v>2.7895379425767475</v>
      </c>
      <c r="C2559" s="3">
        <v>9.5973539302553548E-3</v>
      </c>
      <c r="D2559" s="3">
        <v>0.58395259182475623</v>
      </c>
      <c r="E25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0" spans="1:5">
      <c r="A2560">
        <v>1856829</v>
      </c>
      <c r="B2560" s="3">
        <v>1.1590235836624765</v>
      </c>
      <c r="C2560" s="3">
        <v>1.7547530705330754E-2</v>
      </c>
      <c r="D2560" s="3">
        <v>0.58371325962045018</v>
      </c>
      <c r="E25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1" spans="1:5">
      <c r="A2561">
        <v>3002643</v>
      </c>
      <c r="B2561" s="3">
        <v>2.8517187916053062</v>
      </c>
      <c r="C2561" s="3">
        <v>4.3647878476175204E-2</v>
      </c>
      <c r="D2561" s="3">
        <v>0.58370447903136846</v>
      </c>
      <c r="E25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2" spans="1:5">
      <c r="A2562">
        <v>23353897</v>
      </c>
      <c r="B2562" s="3">
        <v>3.3211258281802434</v>
      </c>
      <c r="C2562" s="3">
        <v>4.2289471825536468E-2</v>
      </c>
      <c r="D2562" s="3">
        <v>0.583599939868503</v>
      </c>
      <c r="E25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3" spans="1:5">
      <c r="A2563">
        <v>3389163</v>
      </c>
      <c r="B2563" s="3">
        <v>3.5945037911419906</v>
      </c>
      <c r="C2563" s="3">
        <v>1.8602457485527409E-2</v>
      </c>
      <c r="D2563" s="3">
        <v>0.58347229184213445</v>
      </c>
      <c r="E25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4" spans="1:5">
      <c r="A2564">
        <v>76627</v>
      </c>
      <c r="B2564" s="3">
        <v>3.9651575634407297</v>
      </c>
      <c r="C2564" s="3">
        <v>4.8656049390109479E-2</v>
      </c>
      <c r="D2564" s="3">
        <v>0.58330395359308773</v>
      </c>
      <c r="E25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5" spans="1:5">
      <c r="A2565">
        <v>6499364</v>
      </c>
      <c r="B2565" s="3">
        <v>2.1870161837423385</v>
      </c>
      <c r="C2565" s="3">
        <v>1.4817642378748464E-2</v>
      </c>
      <c r="D2565" s="3">
        <v>0.58318463867677495</v>
      </c>
      <c r="E25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6" spans="1:5">
      <c r="A2566">
        <v>9708374</v>
      </c>
      <c r="B2566" s="3">
        <v>2.3691977609426726</v>
      </c>
      <c r="C2566" s="3">
        <v>2.1966887318239384E-2</v>
      </c>
      <c r="D2566" s="3">
        <v>0.58301847283868979</v>
      </c>
      <c r="E25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7" spans="1:5">
      <c r="A2567">
        <v>4572968</v>
      </c>
      <c r="B2567" s="3">
        <v>4.5369260021734892</v>
      </c>
      <c r="C2567" s="3">
        <v>2.6219996017351328E-2</v>
      </c>
      <c r="D2567" s="3">
        <v>0.58300911667828648</v>
      </c>
      <c r="E25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8" spans="1:5">
      <c r="A2568">
        <v>1478146</v>
      </c>
      <c r="B2568" s="3">
        <v>1.3222199122355698</v>
      </c>
      <c r="C2568" s="3">
        <v>1.3332478358850942E-2</v>
      </c>
      <c r="D2568" s="3">
        <v>0.58280708778402657</v>
      </c>
      <c r="E25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69" spans="1:5">
      <c r="A2569">
        <v>1215949</v>
      </c>
      <c r="B2569" s="3">
        <v>1.4643064981099418</v>
      </c>
      <c r="C2569" s="3">
        <v>3.6060170518407209E-3</v>
      </c>
      <c r="D2569" s="3">
        <v>0.582788693203108</v>
      </c>
      <c r="E25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0" spans="1:5">
      <c r="A2570">
        <v>62583</v>
      </c>
      <c r="B2570" s="3">
        <v>1.216179727785514</v>
      </c>
      <c r="C2570" s="3">
        <v>3.4615163927186228E-2</v>
      </c>
      <c r="D2570" s="3">
        <v>0.58234233505519772</v>
      </c>
      <c r="E25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1" spans="1:5">
      <c r="A2571">
        <v>24009463</v>
      </c>
      <c r="B2571" s="3">
        <v>3.5270836859832748</v>
      </c>
      <c r="C2571" s="3">
        <v>3.9466585067583368E-2</v>
      </c>
      <c r="D2571" s="3">
        <v>0.58226074555216878</v>
      </c>
      <c r="E25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2" spans="1:5">
      <c r="A2572">
        <v>11505536</v>
      </c>
      <c r="B2572" s="3">
        <v>1.5140780822266922</v>
      </c>
      <c r="C2572" s="3">
        <v>1.8968150027023692E-2</v>
      </c>
      <c r="D2572" s="3">
        <v>0.58214334647641108</v>
      </c>
      <c r="E25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3" spans="1:5">
      <c r="A2573">
        <v>24291213</v>
      </c>
      <c r="B2573" s="3">
        <v>1.8617346990048471</v>
      </c>
      <c r="C2573" s="3">
        <v>2.3454732004899021E-2</v>
      </c>
      <c r="D2573" s="3">
        <v>0.58166290894940198</v>
      </c>
      <c r="E25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4" spans="1:5">
      <c r="A2574">
        <v>19523446</v>
      </c>
      <c r="B2574" s="3">
        <v>3.047681749633564</v>
      </c>
      <c r="C2574" s="3">
        <v>1.9754761510045807E-2</v>
      </c>
      <c r="D2574" s="3">
        <v>0.58143945412373021</v>
      </c>
      <c r="E25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5" spans="1:5">
      <c r="A2575">
        <v>23185328</v>
      </c>
      <c r="B2575" s="3">
        <v>4.2407808414147965</v>
      </c>
      <c r="C2575" s="3">
        <v>4.6335652009669749E-2</v>
      </c>
      <c r="D2575" s="3">
        <v>0.5813860311453185</v>
      </c>
      <c r="E25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6" spans="1:5">
      <c r="A2576">
        <v>29278028</v>
      </c>
      <c r="B2576" s="3">
        <v>2.5605838627176669</v>
      </c>
      <c r="C2576" s="3">
        <v>4.4690920656768739E-2</v>
      </c>
      <c r="D2576" s="3">
        <v>0.58137400774841752</v>
      </c>
      <c r="E25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7" spans="1:5">
      <c r="A2577">
        <v>1283991</v>
      </c>
      <c r="B2577" s="3">
        <v>1.7852659527429435</v>
      </c>
      <c r="C2577" s="3">
        <v>4.0582186989233673E-2</v>
      </c>
      <c r="D2577" s="3">
        <v>0.58123529446808919</v>
      </c>
      <c r="E25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8" spans="1:5">
      <c r="A2578">
        <v>953375</v>
      </c>
      <c r="B2578" s="3">
        <v>4.7732510322074475</v>
      </c>
      <c r="C2578" s="3">
        <v>4.7637569418409319E-2</v>
      </c>
      <c r="D2578" s="3">
        <v>0.5812222832613998</v>
      </c>
      <c r="E25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79" spans="1:5">
      <c r="A2579">
        <v>7363831</v>
      </c>
      <c r="B2579" s="3">
        <v>3.4406448251018804</v>
      </c>
      <c r="C2579" s="3">
        <v>1.7115517161810628E-2</v>
      </c>
      <c r="D2579" s="3">
        <v>0.58091099972028937</v>
      </c>
      <c r="E25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0" spans="1:5">
      <c r="A2580">
        <v>14133008</v>
      </c>
      <c r="B2580" s="3">
        <v>4.1372621577269344</v>
      </c>
      <c r="C2580" s="3">
        <v>4.1903915246634948E-2</v>
      </c>
      <c r="D2580" s="3">
        <v>0.58049779768577747</v>
      </c>
      <c r="E25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1" spans="1:5">
      <c r="A2581">
        <v>8159536</v>
      </c>
      <c r="B2581" s="3">
        <v>2.7044722862862023</v>
      </c>
      <c r="C2581" s="3">
        <v>6.7138238897141711E-3</v>
      </c>
      <c r="D2581" s="3">
        <v>0.58032643091304048</v>
      </c>
      <c r="E25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2" spans="1:5">
      <c r="A2582">
        <v>3363749</v>
      </c>
      <c r="B2582" s="3">
        <v>2.3736194416991521</v>
      </c>
      <c r="C2582" s="3">
        <v>3.1159882159497318E-2</v>
      </c>
      <c r="D2582" s="3">
        <v>0.58032013781956004</v>
      </c>
      <c r="E25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3" spans="1:5">
      <c r="A2583">
        <v>5019619</v>
      </c>
      <c r="B2583" s="3">
        <v>3.8860309243084648</v>
      </c>
      <c r="C2583" s="3">
        <v>3.9755635601582295E-2</v>
      </c>
      <c r="D2583" s="3">
        <v>0.58023683910626067</v>
      </c>
      <c r="E25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4" spans="1:5">
      <c r="A2584">
        <v>1253125</v>
      </c>
      <c r="B2584" s="3">
        <v>4.6188179429021776</v>
      </c>
      <c r="C2584" s="3">
        <v>3.433357316727708E-2</v>
      </c>
      <c r="D2584" s="3">
        <v>0.57997645652411811</v>
      </c>
      <c r="E25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5" spans="1:5">
      <c r="A2585">
        <v>2024924</v>
      </c>
      <c r="B2585" s="3">
        <v>2.9515550692233257</v>
      </c>
      <c r="C2585" s="3">
        <v>7.9588835783627795E-3</v>
      </c>
      <c r="D2585" s="3">
        <v>0.57996480931583372</v>
      </c>
      <c r="E25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6" spans="1:5">
      <c r="A2586">
        <v>5848607</v>
      </c>
      <c r="B2586" s="3">
        <v>4.0360963226961299</v>
      </c>
      <c r="C2586" s="3">
        <v>6.3899456483207002E-3</v>
      </c>
      <c r="D2586" s="3">
        <v>0.57977616902381524</v>
      </c>
      <c r="E25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7" spans="1:5">
      <c r="A2587">
        <v>21279472</v>
      </c>
      <c r="B2587" s="3">
        <v>1.6927469270925801</v>
      </c>
      <c r="C2587" s="3">
        <v>8.1379720912609487E-3</v>
      </c>
      <c r="D2587" s="3">
        <v>0.57957995650140426</v>
      </c>
      <c r="E25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8" spans="1:5">
      <c r="A2588">
        <v>321756</v>
      </c>
      <c r="B2588" s="3">
        <v>2.3044585409680152</v>
      </c>
      <c r="C2588" s="3">
        <v>2.3623797505937884E-2</v>
      </c>
      <c r="D2588" s="3">
        <v>0.57954829347395576</v>
      </c>
      <c r="E25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89" spans="1:5">
      <c r="A2589">
        <v>19072805</v>
      </c>
      <c r="B2589" s="3">
        <v>2.5281967182342742</v>
      </c>
      <c r="C2589" s="3">
        <v>4.9153167959585353E-2</v>
      </c>
      <c r="D2589" s="3">
        <v>0.57940368113127771</v>
      </c>
      <c r="E25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0" spans="1:5">
      <c r="A2590">
        <v>32197200</v>
      </c>
      <c r="B2590" s="3">
        <v>3.2478461330710329</v>
      </c>
      <c r="C2590" s="3">
        <v>2.6162469924302646E-2</v>
      </c>
      <c r="D2590" s="3">
        <v>0.57914413730148817</v>
      </c>
      <c r="E25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1" spans="1:5">
      <c r="A2591">
        <v>3974808</v>
      </c>
      <c r="B2591" s="3">
        <v>1.7157230643296311</v>
      </c>
      <c r="C2591" s="3">
        <v>4.6184889269706202E-2</v>
      </c>
      <c r="D2591" s="3">
        <v>0.57910666057915305</v>
      </c>
      <c r="E25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2" spans="1:5">
      <c r="A2592">
        <v>1581845</v>
      </c>
      <c r="B2592" s="3">
        <v>1.9491875456548167</v>
      </c>
      <c r="C2592" s="3">
        <v>4.004952773867379E-2</v>
      </c>
      <c r="D2592" s="3">
        <v>0.57862851786815339</v>
      </c>
      <c r="E25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3" spans="1:5">
      <c r="A2593">
        <v>4153233</v>
      </c>
      <c r="B2593" s="3">
        <v>2.1513481270318655</v>
      </c>
      <c r="C2593" s="3">
        <v>2.7767512175123701E-2</v>
      </c>
      <c r="D2593" s="3">
        <v>0.57861780283094877</v>
      </c>
      <c r="E25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4" spans="1:5">
      <c r="A2594">
        <v>6212988</v>
      </c>
      <c r="B2594" s="3">
        <v>1.8363172356535928</v>
      </c>
      <c r="C2594" s="3">
        <v>4.1958955455841052E-2</v>
      </c>
      <c r="D2594" s="3">
        <v>0.57819162357524434</v>
      </c>
      <c r="E25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5" spans="1:5">
      <c r="A2595">
        <v>27240422</v>
      </c>
      <c r="B2595" s="3">
        <v>3.3000489744903438</v>
      </c>
      <c r="C2595" s="3">
        <v>4.3016461741863077E-2</v>
      </c>
      <c r="D2595" s="3">
        <v>0.57812134156430672</v>
      </c>
      <c r="E25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6" spans="1:5">
      <c r="A2596">
        <v>447754</v>
      </c>
      <c r="B2596" s="3">
        <v>1.629366521974899</v>
      </c>
      <c r="C2596" s="3">
        <v>4.5293660617097163E-3</v>
      </c>
      <c r="D2596" s="3">
        <v>0.57803332031611487</v>
      </c>
      <c r="E25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7" spans="1:5">
      <c r="A2597">
        <v>18601618</v>
      </c>
      <c r="B2597" s="3">
        <v>2.6279514073484238</v>
      </c>
      <c r="C2597" s="3">
        <v>2.3037498754397808E-2</v>
      </c>
      <c r="D2597" s="3">
        <v>0.5779071779743159</v>
      </c>
      <c r="E25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8" spans="1:5">
      <c r="A2598">
        <v>24094211</v>
      </c>
      <c r="B2598" s="3">
        <v>4.0502156147582777</v>
      </c>
      <c r="C2598" s="3">
        <v>4.7389194478604374E-2</v>
      </c>
      <c r="D2598" s="3">
        <v>0.57713472589779558</v>
      </c>
      <c r="E25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599" spans="1:5">
      <c r="A2599">
        <v>1673136</v>
      </c>
      <c r="B2599" s="3">
        <v>3.3442727375469836</v>
      </c>
      <c r="C2599" s="3">
        <v>4.377436817862311E-2</v>
      </c>
      <c r="D2599" s="3">
        <v>0.57712630926182895</v>
      </c>
      <c r="E25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0" spans="1:5">
      <c r="A2600">
        <v>2128805</v>
      </c>
      <c r="B2600" s="3">
        <v>3.8009470173518025</v>
      </c>
      <c r="C2600" s="3">
        <v>2.2844527243065404E-2</v>
      </c>
      <c r="D2600" s="3">
        <v>0.57706337276761366</v>
      </c>
      <c r="E26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1" spans="1:5">
      <c r="A2601">
        <v>23699355</v>
      </c>
      <c r="B2601" s="3">
        <v>1.9291644396441572</v>
      </c>
      <c r="C2601" s="3">
        <v>2.7504780221472069E-2</v>
      </c>
      <c r="D2601" s="3">
        <v>0.57704229610678404</v>
      </c>
      <c r="E26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2" spans="1:5">
      <c r="A2602">
        <v>3245431</v>
      </c>
      <c r="B2602" s="3">
        <v>1.2974121960450304</v>
      </c>
      <c r="C2602" s="3">
        <v>1.2847664855457304E-2</v>
      </c>
      <c r="D2602" s="3">
        <v>0.57694040066778884</v>
      </c>
      <c r="E26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3" spans="1:5">
      <c r="A2603">
        <v>3997854</v>
      </c>
      <c r="B2603" s="3">
        <v>2.2368177705678289</v>
      </c>
      <c r="C2603" s="3">
        <v>3.687088784636193E-2</v>
      </c>
      <c r="D2603" s="3">
        <v>0.57662365442908226</v>
      </c>
      <c r="E26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4" spans="1:5">
      <c r="A2604">
        <v>2729850</v>
      </c>
      <c r="B2604" s="3">
        <v>3.4643176028666618</v>
      </c>
      <c r="C2604" s="3">
        <v>4.5751767620475441E-2</v>
      </c>
      <c r="D2604" s="3">
        <v>0.57661500386919895</v>
      </c>
      <c r="E26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5" spans="1:5">
      <c r="A2605">
        <v>21751476</v>
      </c>
      <c r="B2605" s="3">
        <v>1.7481768803035291</v>
      </c>
      <c r="C2605" s="3">
        <v>4.3640209478636892E-3</v>
      </c>
      <c r="D2605" s="3">
        <v>0.57658383243979949</v>
      </c>
      <c r="E26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6" spans="1:5">
      <c r="A2606">
        <v>12483101</v>
      </c>
      <c r="B2606" s="3">
        <v>4.1090849289538296</v>
      </c>
      <c r="C2606" s="3">
        <v>1.3374564862869837E-2</v>
      </c>
      <c r="D2606" s="3">
        <v>0.57649971062362193</v>
      </c>
      <c r="E26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7" spans="1:5">
      <c r="A2607">
        <v>6319915</v>
      </c>
      <c r="B2607" s="3">
        <v>2.3069626853809364</v>
      </c>
      <c r="C2607" s="3">
        <v>2.5537220633520787E-2</v>
      </c>
      <c r="D2607" s="3">
        <v>0.57642871794887685</v>
      </c>
      <c r="E26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8" spans="1:5">
      <c r="A2608">
        <v>3665164</v>
      </c>
      <c r="B2608" s="3">
        <v>2.142796245307959</v>
      </c>
      <c r="C2608" s="3">
        <v>1.4890839030897513E-2</v>
      </c>
      <c r="D2608" s="3">
        <v>0.57616612402743295</v>
      </c>
      <c r="E26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09" spans="1:5">
      <c r="A2609">
        <v>11457662</v>
      </c>
      <c r="B2609" s="3">
        <v>1.5564250961049768</v>
      </c>
      <c r="C2609" s="3">
        <v>1.859463891523935E-2</v>
      </c>
      <c r="D2609" s="3">
        <v>0.57614828861585243</v>
      </c>
      <c r="E26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0" spans="1:5">
      <c r="A2610">
        <v>7655328</v>
      </c>
      <c r="B2610" s="3">
        <v>2.0480862474510917</v>
      </c>
      <c r="C2610" s="3">
        <v>3.4708392903291897E-2</v>
      </c>
      <c r="D2610" s="3">
        <v>0.57586121036990845</v>
      </c>
      <c r="E26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1" spans="1:5">
      <c r="A2611">
        <v>920542</v>
      </c>
      <c r="B2611" s="3">
        <v>1.5637876943692945</v>
      </c>
      <c r="C2611" s="3">
        <v>4.46730207501174E-2</v>
      </c>
      <c r="D2611" s="3">
        <v>0.57583078397599385</v>
      </c>
      <c r="E26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2" spans="1:5">
      <c r="A2612">
        <v>10411521</v>
      </c>
      <c r="B2612" s="3">
        <v>1.2085019867773035</v>
      </c>
      <c r="C2612" s="3">
        <v>3.1128391547869744E-2</v>
      </c>
      <c r="D2612" s="3">
        <v>0.5757816701632178</v>
      </c>
      <c r="E26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3" spans="1:5">
      <c r="A2613">
        <v>1231888</v>
      </c>
      <c r="B2613" s="3">
        <v>4.7743111118311745</v>
      </c>
      <c r="C2613" s="3">
        <v>3.7029896543413883E-2</v>
      </c>
      <c r="D2613" s="3">
        <v>0.57553651168238817</v>
      </c>
      <c r="E26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4" spans="1:5">
      <c r="A2614">
        <v>12368114</v>
      </c>
      <c r="B2614" s="3">
        <v>4.356998357894061</v>
      </c>
      <c r="C2614" s="3">
        <v>4.4601524770582324E-2</v>
      </c>
      <c r="D2614" s="3">
        <v>0.57536383632757204</v>
      </c>
      <c r="E26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5" spans="1:5">
      <c r="A2615">
        <v>11673798</v>
      </c>
      <c r="B2615" s="3">
        <v>4.9019447754557319</v>
      </c>
      <c r="C2615" s="3">
        <v>4.8757829827950773E-2</v>
      </c>
      <c r="D2615" s="3">
        <v>0.57474748294791567</v>
      </c>
      <c r="E26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6" spans="1:5">
      <c r="A2616">
        <v>318729</v>
      </c>
      <c r="B2616" s="3">
        <v>2.6777450740249558</v>
      </c>
      <c r="C2616" s="3">
        <v>4.3499777551771646E-2</v>
      </c>
      <c r="D2616" s="3">
        <v>0.57472777593291346</v>
      </c>
      <c r="E26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7" spans="1:5">
      <c r="A2617">
        <v>5309364</v>
      </c>
      <c r="B2617" s="3">
        <v>1.8151417240720522</v>
      </c>
      <c r="C2617" s="3">
        <v>7.3915493672100825E-3</v>
      </c>
      <c r="D2617" s="3">
        <v>0.57457811641033973</v>
      </c>
      <c r="E26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8" spans="1:5">
      <c r="A2618">
        <v>973438</v>
      </c>
      <c r="B2618" s="3">
        <v>2.8095174624611903</v>
      </c>
      <c r="C2618" s="3">
        <v>5.0919665008695714E-3</v>
      </c>
      <c r="D2618" s="3">
        <v>0.57455474140740859</v>
      </c>
      <c r="E26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19" spans="1:5">
      <c r="A2619">
        <v>267593</v>
      </c>
      <c r="B2619" s="3">
        <v>3.7051302911295654</v>
      </c>
      <c r="C2619" s="3">
        <v>1.1442077667862644E-2</v>
      </c>
      <c r="D2619" s="3">
        <v>0.57421543019807186</v>
      </c>
      <c r="E26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0" spans="1:5">
      <c r="A2620">
        <v>21705739</v>
      </c>
      <c r="B2620" s="3">
        <v>2.524955876776799</v>
      </c>
      <c r="C2620" s="3">
        <v>2.9705737626325942E-2</v>
      </c>
      <c r="D2620" s="3">
        <v>0.57417576435942819</v>
      </c>
      <c r="E26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1" spans="1:5">
      <c r="A2621">
        <v>2035472</v>
      </c>
      <c r="B2621" s="3">
        <v>1.9425893977237068</v>
      </c>
      <c r="C2621" s="3">
        <v>7.7105258326720444E-3</v>
      </c>
      <c r="D2621" s="3">
        <v>0.57415640182524008</v>
      </c>
      <c r="E26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2" spans="1:5">
      <c r="A2622">
        <v>7520792</v>
      </c>
      <c r="B2622" s="3">
        <v>3.4947335869168117</v>
      </c>
      <c r="C2622" s="3">
        <v>1.8166769419927727E-2</v>
      </c>
      <c r="D2622" s="3">
        <v>0.57415175890075465</v>
      </c>
      <c r="E26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3" spans="1:5">
      <c r="A2623">
        <v>9893040</v>
      </c>
      <c r="B2623" s="3">
        <v>3.889555922385147</v>
      </c>
      <c r="C2623" s="3">
        <v>4.4770138325972098E-2</v>
      </c>
      <c r="D2623" s="3">
        <v>0.57381618143851676</v>
      </c>
      <c r="E26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4" spans="1:5">
      <c r="A2624">
        <v>2954680</v>
      </c>
      <c r="B2624" s="3">
        <v>1.4925378442523356</v>
      </c>
      <c r="C2624" s="3">
        <v>2.4966748256724521E-2</v>
      </c>
      <c r="D2624" s="3">
        <v>0.57319174420186314</v>
      </c>
      <c r="E26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5" spans="1:5">
      <c r="A2625">
        <v>5634395</v>
      </c>
      <c r="B2625" s="3">
        <v>4.4105716909651811</v>
      </c>
      <c r="C2625" s="3">
        <v>1.5281739174830555E-3</v>
      </c>
      <c r="D2625" s="3">
        <v>0.57315753935895586</v>
      </c>
      <c r="E26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6" spans="1:5">
      <c r="A2626">
        <v>29651191</v>
      </c>
      <c r="B2626" s="3">
        <v>2.7783952070389573</v>
      </c>
      <c r="C2626" s="3">
        <v>8.1722324275464338E-3</v>
      </c>
      <c r="D2626" s="3">
        <v>0.57297627341491608</v>
      </c>
      <c r="E26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7" spans="1:5">
      <c r="A2627">
        <v>1601416</v>
      </c>
      <c r="B2627" s="3">
        <v>2.600088679569263</v>
      </c>
      <c r="C2627" s="3">
        <v>4.8984948940766534E-2</v>
      </c>
      <c r="D2627" s="3">
        <v>0.57276278429758165</v>
      </c>
      <c r="E26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8" spans="1:5">
      <c r="A2628">
        <v>20114391</v>
      </c>
      <c r="B2628" s="3">
        <v>1.5216796902101941</v>
      </c>
      <c r="C2628" s="3">
        <v>2.3350703507065571E-2</v>
      </c>
      <c r="D2628" s="3">
        <v>0.57235634187529427</v>
      </c>
      <c r="E26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29" spans="1:5">
      <c r="A2629">
        <v>13617251</v>
      </c>
      <c r="B2629" s="3">
        <v>1.8832041970650804</v>
      </c>
      <c r="C2629" s="3">
        <v>1.278496966053992E-2</v>
      </c>
      <c r="D2629" s="3">
        <v>0.57222244657831711</v>
      </c>
      <c r="E26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0" spans="1:5">
      <c r="A2630">
        <v>874471</v>
      </c>
      <c r="B2630" s="3">
        <v>1.2967164026009339</v>
      </c>
      <c r="C2630" s="3">
        <v>1.3237286154570189E-2</v>
      </c>
      <c r="D2630" s="3">
        <v>0.57182093871217932</v>
      </c>
      <c r="E26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1" spans="1:5">
      <c r="A2631">
        <v>3323488</v>
      </c>
      <c r="B2631" s="3">
        <v>4.8455897017540579</v>
      </c>
      <c r="C2631" s="3">
        <v>3.932791894468906E-2</v>
      </c>
      <c r="D2631" s="3">
        <v>0.57111158991879496</v>
      </c>
      <c r="E26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2" spans="1:5">
      <c r="A2632">
        <v>1797637</v>
      </c>
      <c r="B2632" s="3">
        <v>3.2983534519854674</v>
      </c>
      <c r="C2632" s="3">
        <v>4.0556402395270419E-2</v>
      </c>
      <c r="D2632" s="3">
        <v>0.5710724778286177</v>
      </c>
      <c r="E26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3" spans="1:5">
      <c r="A2633">
        <v>6834165</v>
      </c>
      <c r="B2633" s="3">
        <v>1.1601172017760968</v>
      </c>
      <c r="C2633" s="3">
        <v>4.7505443384043854E-2</v>
      </c>
      <c r="D2633" s="3">
        <v>0.5709097020682623</v>
      </c>
      <c r="E26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4" spans="1:5">
      <c r="A2634">
        <v>4044499</v>
      </c>
      <c r="B2634" s="3">
        <v>2.1787169819669705</v>
      </c>
      <c r="C2634" s="3">
        <v>1.5746814348205795E-2</v>
      </c>
      <c r="D2634" s="3">
        <v>0.57059990534212723</v>
      </c>
      <c r="E26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5" spans="1:5">
      <c r="A2635">
        <v>6976808</v>
      </c>
      <c r="B2635" s="3">
        <v>2.3086254242436692</v>
      </c>
      <c r="C2635" s="3">
        <v>3.1936304333134602E-2</v>
      </c>
      <c r="D2635" s="3">
        <v>0.57051568293146893</v>
      </c>
      <c r="E26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6" spans="1:5">
      <c r="A2636">
        <v>33605594</v>
      </c>
      <c r="B2636" s="3">
        <v>2.0736420822410664</v>
      </c>
      <c r="C2636" s="3">
        <v>1.8248105033376984E-3</v>
      </c>
      <c r="D2636" s="3">
        <v>0.57036450634101798</v>
      </c>
      <c r="E26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7" spans="1:5">
      <c r="A2637">
        <v>10590692</v>
      </c>
      <c r="B2637" s="3">
        <v>3.5979399734332937</v>
      </c>
      <c r="C2637" s="3">
        <v>4.4356548978170401E-2</v>
      </c>
      <c r="D2637" s="3">
        <v>0.57001759196724244</v>
      </c>
      <c r="E26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8" spans="1:5">
      <c r="A2638">
        <v>275578</v>
      </c>
      <c r="B2638" s="3">
        <v>3.4760193959337378</v>
      </c>
      <c r="C2638" s="3">
        <v>2.9307059667853293E-2</v>
      </c>
      <c r="D2638" s="3">
        <v>0.57001166714826224</v>
      </c>
      <c r="E26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39" spans="1:5">
      <c r="A2639">
        <v>30775529</v>
      </c>
      <c r="B2639" s="3">
        <v>4.8157409576508261</v>
      </c>
      <c r="C2639" s="3">
        <v>2.8397932412568491E-2</v>
      </c>
      <c r="D2639" s="3">
        <v>0.56963424089096137</v>
      </c>
      <c r="E26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0" spans="1:5">
      <c r="A2640">
        <v>9453400</v>
      </c>
      <c r="B2640" s="3">
        <v>3.8478400333732679</v>
      </c>
      <c r="C2640" s="3">
        <v>4.2949206445662136E-3</v>
      </c>
      <c r="D2640" s="3">
        <v>0.56961427892358574</v>
      </c>
      <c r="E26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1" spans="1:5">
      <c r="A2641">
        <v>20022909</v>
      </c>
      <c r="B2641" s="3">
        <v>2.3476579470876544</v>
      </c>
      <c r="C2641" s="3">
        <v>3.3528968704956454E-2</v>
      </c>
      <c r="D2641" s="3">
        <v>0.56947511278520024</v>
      </c>
      <c r="E26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2" spans="1:5">
      <c r="A2642">
        <v>19708200</v>
      </c>
      <c r="B2642" s="3">
        <v>3.1382701312699748</v>
      </c>
      <c r="C2642" s="3">
        <v>5.965750793235353E-3</v>
      </c>
      <c r="D2642" s="3">
        <v>0.56901831171478434</v>
      </c>
      <c r="E26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3" spans="1:5">
      <c r="A2643">
        <v>16066343</v>
      </c>
      <c r="B2643" s="3">
        <v>2.8245796704773238</v>
      </c>
      <c r="C2643" s="3">
        <v>1.9424507177231267E-3</v>
      </c>
      <c r="D2643" s="3">
        <v>0.56894451341258789</v>
      </c>
      <c r="E26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4" spans="1:5">
      <c r="A2644">
        <v>3450556</v>
      </c>
      <c r="B2644" s="3">
        <v>3.7603583497848665</v>
      </c>
      <c r="C2644" s="3">
        <v>3.3800542991232203E-2</v>
      </c>
      <c r="D2644" s="3">
        <v>0.56885641232046136</v>
      </c>
      <c r="E26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5" spans="1:5">
      <c r="A2645">
        <v>15476280</v>
      </c>
      <c r="B2645" s="3">
        <v>2.1377903713761977</v>
      </c>
      <c r="C2645" s="3">
        <v>1.9892294906155551E-2</v>
      </c>
      <c r="D2645" s="3">
        <v>0.5688502902047089</v>
      </c>
      <c r="E26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6" spans="1:5">
      <c r="A2646">
        <v>24517455</v>
      </c>
      <c r="B2646" s="3">
        <v>2.4766510089103893</v>
      </c>
      <c r="C2646" s="3">
        <v>1.4364383548403232E-2</v>
      </c>
      <c r="D2646" s="3">
        <v>0.56833036258785008</v>
      </c>
      <c r="E26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7" spans="1:5">
      <c r="A2647">
        <v>13208084</v>
      </c>
      <c r="B2647" s="3">
        <v>3.2808367205152034</v>
      </c>
      <c r="C2647" s="3">
        <v>2.8174143187657749E-2</v>
      </c>
      <c r="D2647" s="3">
        <v>0.5680560523613466</v>
      </c>
      <c r="E26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8" spans="1:5">
      <c r="A2648">
        <v>2373697</v>
      </c>
      <c r="B2648" s="3">
        <v>4.972528863291882</v>
      </c>
      <c r="C2648" s="3">
        <v>3.1762758734214441E-2</v>
      </c>
      <c r="D2648" s="3">
        <v>0.56804548254530529</v>
      </c>
      <c r="E26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49" spans="1:5">
      <c r="A2649">
        <v>367815</v>
      </c>
      <c r="B2649" s="3">
        <v>3.1287289731072683</v>
      </c>
      <c r="C2649" s="3">
        <v>3.4779422287268234E-2</v>
      </c>
      <c r="D2649" s="3">
        <v>0.5679879181246642</v>
      </c>
      <c r="E26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0" spans="1:5">
      <c r="A2650">
        <v>320538</v>
      </c>
      <c r="B2650" s="3">
        <v>4.3454354164151834</v>
      </c>
      <c r="C2650" s="3">
        <v>2.913815831352301E-2</v>
      </c>
      <c r="D2650" s="3">
        <v>0.5677300759251277</v>
      </c>
      <c r="E26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1" spans="1:5">
      <c r="A2651">
        <v>2085639</v>
      </c>
      <c r="B2651" s="3">
        <v>1.9808115827894084</v>
      </c>
      <c r="C2651" s="3">
        <v>2.967754262768937E-2</v>
      </c>
      <c r="D2651" s="3">
        <v>0.56766557072837465</v>
      </c>
      <c r="E26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2" spans="1:5">
      <c r="A2652">
        <v>4191209</v>
      </c>
      <c r="B2652" s="3">
        <v>4.9485971351678391</v>
      </c>
      <c r="C2652" s="3">
        <v>4.5318408828307625E-4</v>
      </c>
      <c r="D2652" s="3">
        <v>0.56759466312258866</v>
      </c>
      <c r="E26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3" spans="1:5">
      <c r="A2653">
        <v>881214</v>
      </c>
      <c r="B2653" s="3">
        <v>2.9556741551607422</v>
      </c>
      <c r="C2653" s="3">
        <v>2.5111134568038342E-2</v>
      </c>
      <c r="D2653" s="3">
        <v>0.56754931170576584</v>
      </c>
      <c r="E26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4" spans="1:5">
      <c r="A2654">
        <v>2712998</v>
      </c>
      <c r="B2654" s="3">
        <v>4.8590341666458343</v>
      </c>
      <c r="C2654" s="3">
        <v>4.7118979500280343E-2</v>
      </c>
      <c r="D2654" s="3">
        <v>0.5675098713465706</v>
      </c>
      <c r="E26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5" spans="1:5">
      <c r="A2655">
        <v>8423479</v>
      </c>
      <c r="B2655" s="3">
        <v>4.7467981912622754</v>
      </c>
      <c r="C2655" s="3">
        <v>3.229816493279733E-2</v>
      </c>
      <c r="D2655" s="3">
        <v>0.56727198589953454</v>
      </c>
      <c r="E26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6" spans="1:5">
      <c r="A2656">
        <v>4524130</v>
      </c>
      <c r="B2656" s="3">
        <v>1.9418180563178815</v>
      </c>
      <c r="C2656" s="3">
        <v>4.6814645478076657E-2</v>
      </c>
      <c r="D2656" s="3">
        <v>0.56698589137253441</v>
      </c>
      <c r="E26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7" spans="1:5">
      <c r="A2657">
        <v>684129</v>
      </c>
      <c r="B2657" s="3">
        <v>1.0932635680927145</v>
      </c>
      <c r="C2657" s="3">
        <v>3.5855532307951135E-3</v>
      </c>
      <c r="D2657" s="3">
        <v>0.5664625123800402</v>
      </c>
      <c r="E26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8" spans="1:5">
      <c r="A2658">
        <v>17106992</v>
      </c>
      <c r="B2658" s="3">
        <v>1.8312848845260601</v>
      </c>
      <c r="C2658" s="3">
        <v>1.2948916007787321E-2</v>
      </c>
      <c r="D2658" s="3">
        <v>0.56629079037729901</v>
      </c>
      <c r="E26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59" spans="1:5">
      <c r="A2659">
        <v>22410033</v>
      </c>
      <c r="B2659" s="3">
        <v>2.0086053054333104</v>
      </c>
      <c r="C2659" s="3">
        <v>1.6953779734888431E-4</v>
      </c>
      <c r="D2659" s="3">
        <v>0.56623372761801727</v>
      </c>
      <c r="E26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0" spans="1:5">
      <c r="A2660">
        <v>19293586</v>
      </c>
      <c r="B2660" s="3">
        <v>2.7279666231602766</v>
      </c>
      <c r="C2660" s="3">
        <v>1.6901895252705385E-2</v>
      </c>
      <c r="D2660" s="3">
        <v>0.56620631014087697</v>
      </c>
      <c r="E26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1" spans="1:5">
      <c r="A2661">
        <v>16683574</v>
      </c>
      <c r="B2661" s="3">
        <v>3.2890786989791887</v>
      </c>
      <c r="C2661" s="3">
        <v>1.2825725447694038E-2</v>
      </c>
      <c r="D2661" s="3">
        <v>0.5657673988933335</v>
      </c>
      <c r="E26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2" spans="1:5">
      <c r="A2662">
        <v>2427868</v>
      </c>
      <c r="B2662" s="3">
        <v>4.4526917544805915</v>
      </c>
      <c r="C2662" s="3">
        <v>1.5176693685121125E-2</v>
      </c>
      <c r="D2662" s="3">
        <v>0.56538118492234601</v>
      </c>
      <c r="E26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3" spans="1:5">
      <c r="A2663">
        <v>6531502</v>
      </c>
      <c r="B2663" s="3">
        <v>3.622801723880003</v>
      </c>
      <c r="C2663" s="3">
        <v>4.0272002451674956E-2</v>
      </c>
      <c r="D2663" s="3">
        <v>0.56535360279847191</v>
      </c>
      <c r="E26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4" spans="1:5">
      <c r="A2664">
        <v>16715941</v>
      </c>
      <c r="B2664" s="3">
        <v>4.648921828473946</v>
      </c>
      <c r="C2664" s="3">
        <v>4.0846553971438611E-2</v>
      </c>
      <c r="D2664" s="3">
        <v>0.56510118928399389</v>
      </c>
      <c r="E26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5" spans="1:5">
      <c r="A2665">
        <v>36841</v>
      </c>
      <c r="B2665" s="3">
        <v>2.7370726029721411</v>
      </c>
      <c r="C2665" s="3">
        <v>2.5458853604023959E-2</v>
      </c>
      <c r="D2665" s="3">
        <v>0.56494163145373799</v>
      </c>
      <c r="E26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6" spans="1:5">
      <c r="A2666">
        <v>34129674</v>
      </c>
      <c r="B2666" s="3">
        <v>1.654644180499703</v>
      </c>
      <c r="C2666" s="3">
        <v>3.8079003086169336E-2</v>
      </c>
      <c r="D2666" s="3">
        <v>0.56422246558611167</v>
      </c>
      <c r="E26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7" spans="1:5">
      <c r="A2667">
        <v>13501779</v>
      </c>
      <c r="B2667" s="3">
        <v>4.525611381953011</v>
      </c>
      <c r="C2667" s="3">
        <v>3.4217188065491469E-2</v>
      </c>
      <c r="D2667" s="3">
        <v>0.56414004254788441</v>
      </c>
      <c r="E26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8" spans="1:5">
      <c r="A2668">
        <v>35322092</v>
      </c>
      <c r="B2668" s="3">
        <v>4.7604899982121713</v>
      </c>
      <c r="C2668" s="3">
        <v>2.2113236802283821E-2</v>
      </c>
      <c r="D2668" s="3">
        <v>0.56410453521517245</v>
      </c>
      <c r="E26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69" spans="1:5">
      <c r="A2669">
        <v>1321504</v>
      </c>
      <c r="B2669" s="3">
        <v>1.662423407171592</v>
      </c>
      <c r="C2669" s="3">
        <v>3.1143336258049083E-2</v>
      </c>
      <c r="D2669" s="3">
        <v>0.56405641223377212</v>
      </c>
      <c r="E26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0" spans="1:5">
      <c r="A2670">
        <v>314377</v>
      </c>
      <c r="B2670" s="3">
        <v>2.4085510146902189</v>
      </c>
      <c r="C2670" s="3">
        <v>4.4129696560711792E-2</v>
      </c>
      <c r="D2670" s="3">
        <v>0.56375288454470573</v>
      </c>
      <c r="E26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1" spans="1:5">
      <c r="A2671">
        <v>5682003</v>
      </c>
      <c r="B2671" s="3">
        <v>1.2422420297264707</v>
      </c>
      <c r="C2671" s="3">
        <v>4.4087523400661327E-2</v>
      </c>
      <c r="D2671" s="3">
        <v>0.56368908160816455</v>
      </c>
      <c r="E26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2" spans="1:5">
      <c r="A2672">
        <v>4291007</v>
      </c>
      <c r="B2672" s="3">
        <v>1.6567457221321211</v>
      </c>
      <c r="C2672" s="3">
        <v>4.4975305033350003E-2</v>
      </c>
      <c r="D2672" s="3">
        <v>0.56351936185856788</v>
      </c>
      <c r="E26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3" spans="1:5">
      <c r="A2673">
        <v>11975</v>
      </c>
      <c r="B2673" s="3">
        <v>3.1086777864849013</v>
      </c>
      <c r="C2673" s="3">
        <v>8.5475181536158462E-3</v>
      </c>
      <c r="D2673" s="3">
        <v>0.56340081495840233</v>
      </c>
      <c r="E26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4" spans="1:5">
      <c r="A2674">
        <v>3757699</v>
      </c>
      <c r="B2674" s="3">
        <v>1.1349468835601773</v>
      </c>
      <c r="C2674" s="3">
        <v>1.8652057893297304E-2</v>
      </c>
      <c r="D2674" s="3">
        <v>0.56335715689083099</v>
      </c>
      <c r="E26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5" spans="1:5">
      <c r="A2675">
        <v>9959323</v>
      </c>
      <c r="B2675" s="3">
        <v>1.1693997225056263</v>
      </c>
      <c r="C2675" s="3">
        <v>1.7771697708630602E-2</v>
      </c>
      <c r="D2675" s="3">
        <v>0.56326709049304324</v>
      </c>
      <c r="E26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6" spans="1:5">
      <c r="A2676">
        <v>159370</v>
      </c>
      <c r="B2676" s="3">
        <v>2.865860664114916</v>
      </c>
      <c r="C2676" s="3">
        <v>8.8280889603473134E-3</v>
      </c>
      <c r="D2676" s="3">
        <v>0.56320759602820336</v>
      </c>
      <c r="E26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7" spans="1:5">
      <c r="A2677">
        <v>342599</v>
      </c>
      <c r="B2677" s="3">
        <v>3.1614395760105545</v>
      </c>
      <c r="C2677" s="3">
        <v>3.4783301701807691E-2</v>
      </c>
      <c r="D2677" s="3">
        <v>0.56294904093033482</v>
      </c>
      <c r="E26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8" spans="1:5">
      <c r="A2678">
        <v>8182126</v>
      </c>
      <c r="B2678" s="3">
        <v>4.1165527411649139</v>
      </c>
      <c r="C2678" s="3">
        <v>3.5539749734151249E-2</v>
      </c>
      <c r="D2678" s="3">
        <v>0.56284843331567425</v>
      </c>
      <c r="E26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79" spans="1:5">
      <c r="A2679">
        <v>567187</v>
      </c>
      <c r="B2679" s="3">
        <v>4.1927951976030124</v>
      </c>
      <c r="C2679" s="3">
        <v>4.6644793817225763E-2</v>
      </c>
      <c r="D2679" s="3">
        <v>0.56271389258040216</v>
      </c>
      <c r="E26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0" spans="1:5">
      <c r="A2680">
        <v>7691518</v>
      </c>
      <c r="B2680" s="3">
        <v>2.9537257718190681</v>
      </c>
      <c r="C2680" s="3">
        <v>2.2282638258018669E-2</v>
      </c>
      <c r="D2680" s="3">
        <v>0.56263746909490198</v>
      </c>
      <c r="E26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1" spans="1:5">
      <c r="A2681">
        <v>1492619</v>
      </c>
      <c r="B2681" s="3">
        <v>2.0770900011513409</v>
      </c>
      <c r="C2681" s="3">
        <v>1.8306527580284561E-3</v>
      </c>
      <c r="D2681" s="3">
        <v>0.5625122632157864</v>
      </c>
      <c r="E26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2" spans="1:5">
      <c r="A2682">
        <v>1139574</v>
      </c>
      <c r="B2682" s="3">
        <v>4.1906593271508594</v>
      </c>
      <c r="C2682" s="3">
        <v>4.9420872056854165E-2</v>
      </c>
      <c r="D2682" s="3">
        <v>0.56241604240087339</v>
      </c>
      <c r="E26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3" spans="1:5">
      <c r="A2683">
        <v>1597481</v>
      </c>
      <c r="B2683" s="3">
        <v>2.9539844502234649</v>
      </c>
      <c r="C2683" s="3">
        <v>1.36068619108781E-2</v>
      </c>
      <c r="D2683" s="3">
        <v>0.56235550573786541</v>
      </c>
      <c r="E26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4" spans="1:5">
      <c r="A2684">
        <v>21062282</v>
      </c>
      <c r="B2684" s="3">
        <v>3.8733112719142544</v>
      </c>
      <c r="C2684" s="3">
        <v>1.5300354988685245E-2</v>
      </c>
      <c r="D2684" s="3">
        <v>0.56235231606928304</v>
      </c>
      <c r="E26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5" spans="1:5">
      <c r="A2685">
        <v>1474749</v>
      </c>
      <c r="B2685" s="3">
        <v>4.3059567849358951</v>
      </c>
      <c r="C2685" s="3">
        <v>4.586863468650814E-2</v>
      </c>
      <c r="D2685" s="3">
        <v>0.56203382818095182</v>
      </c>
      <c r="E26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6" spans="1:5">
      <c r="A2686">
        <v>2538544</v>
      </c>
      <c r="B2686" s="3">
        <v>2.7226156656514604</v>
      </c>
      <c r="C2686" s="3">
        <v>4.0880195056620772E-2</v>
      </c>
      <c r="D2686" s="3">
        <v>0.56158814491380604</v>
      </c>
      <c r="E26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7" spans="1:5">
      <c r="A2687">
        <v>13486605</v>
      </c>
      <c r="B2687" s="3">
        <v>4.1808702814372403</v>
      </c>
      <c r="C2687" s="3">
        <v>2.3506490031822095E-3</v>
      </c>
      <c r="D2687" s="3">
        <v>0.56143620760897262</v>
      </c>
      <c r="E26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8" spans="1:5">
      <c r="A2688">
        <v>1121193</v>
      </c>
      <c r="B2688" s="3">
        <v>2.7082666002277862</v>
      </c>
      <c r="C2688" s="3">
        <v>3.3049371986681918E-2</v>
      </c>
      <c r="D2688" s="3">
        <v>0.56138721589669027</v>
      </c>
      <c r="E26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89" spans="1:5">
      <c r="A2689">
        <v>3403890</v>
      </c>
      <c r="B2689" s="3">
        <v>2.4003122235940437</v>
      </c>
      <c r="C2689" s="3">
        <v>2.6549422753487486E-3</v>
      </c>
      <c r="D2689" s="3">
        <v>0.56116090611465719</v>
      </c>
      <c r="E26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0" spans="1:5">
      <c r="A2690">
        <v>1910452</v>
      </c>
      <c r="B2690" s="3">
        <v>4.0304621281365023</v>
      </c>
      <c r="C2690" s="3">
        <v>2.734503813786749E-2</v>
      </c>
      <c r="D2690" s="3">
        <v>0.56090124762733939</v>
      </c>
      <c r="E26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1" spans="1:5">
      <c r="A2691">
        <v>2682735</v>
      </c>
      <c r="B2691" s="3">
        <v>4.5974509156047461</v>
      </c>
      <c r="C2691" s="3">
        <v>3.1625983862298979E-3</v>
      </c>
      <c r="D2691" s="3">
        <v>0.56079286150109775</v>
      </c>
      <c r="E26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2" spans="1:5">
      <c r="A2692">
        <v>10172703</v>
      </c>
      <c r="B2692" s="3">
        <v>2.2736433917130676</v>
      </c>
      <c r="C2692" s="3">
        <v>1.2098487401288955E-2</v>
      </c>
      <c r="D2692" s="3">
        <v>0.56061648791584928</v>
      </c>
      <c r="E26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3" spans="1:5">
      <c r="A2693">
        <v>146944</v>
      </c>
      <c r="B2693" s="3">
        <v>2.4904414996807107</v>
      </c>
      <c r="C2693" s="3">
        <v>3.3116746628991785E-2</v>
      </c>
      <c r="D2693" s="3">
        <v>0.56061608979477229</v>
      </c>
      <c r="E26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4" spans="1:5">
      <c r="A2694">
        <v>4250697</v>
      </c>
      <c r="B2694" s="3">
        <v>4.7197491765948261</v>
      </c>
      <c r="C2694" s="3">
        <v>4.9303957680196811E-2</v>
      </c>
      <c r="D2694" s="3">
        <v>0.56053829524537913</v>
      </c>
      <c r="E26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5" spans="1:5">
      <c r="A2695">
        <v>4923436</v>
      </c>
      <c r="B2695" s="3">
        <v>4.2046845605148739</v>
      </c>
      <c r="C2695" s="3">
        <v>1.5561859425527819E-2</v>
      </c>
      <c r="D2695" s="3">
        <v>0.56021877057358593</v>
      </c>
      <c r="E26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6" spans="1:5">
      <c r="A2696">
        <v>2899508</v>
      </c>
      <c r="B2696" s="3">
        <v>3.9211208843288827</v>
      </c>
      <c r="C2696" s="3">
        <v>3.3631266031428964E-3</v>
      </c>
      <c r="D2696" s="3">
        <v>0.5602170114412498</v>
      </c>
      <c r="E26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7" spans="1:5">
      <c r="A2697">
        <v>21505913</v>
      </c>
      <c r="B2697" s="3">
        <v>2.3355324300390832</v>
      </c>
      <c r="C2697" s="3">
        <v>1.0602030499256171E-2</v>
      </c>
      <c r="D2697" s="3">
        <v>0.56010173233913352</v>
      </c>
      <c r="E26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8" spans="1:5">
      <c r="A2698">
        <v>4578923</v>
      </c>
      <c r="B2698" s="3">
        <v>4.2517834412498399</v>
      </c>
      <c r="C2698" s="3">
        <v>4.8268804784640879E-2</v>
      </c>
      <c r="D2698" s="3">
        <v>0.55982550220522964</v>
      </c>
      <c r="E26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699" spans="1:5">
      <c r="A2699">
        <v>193722</v>
      </c>
      <c r="B2699" s="3">
        <v>2.4513968976424803</v>
      </c>
      <c r="C2699" s="3">
        <v>4.9380008224314854E-2</v>
      </c>
      <c r="D2699" s="3">
        <v>0.55935670240284319</v>
      </c>
      <c r="E26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0" spans="1:5">
      <c r="A2700">
        <v>1785016</v>
      </c>
      <c r="B2700" s="3">
        <v>3.276380346887469</v>
      </c>
      <c r="C2700" s="3">
        <v>8.2757618007452179E-3</v>
      </c>
      <c r="D2700" s="3">
        <v>0.5589167022701591</v>
      </c>
      <c r="E27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1" spans="1:5">
      <c r="A2701">
        <v>1753078</v>
      </c>
      <c r="B2701" s="3">
        <v>2.0327800821744697</v>
      </c>
      <c r="C2701" s="3">
        <v>2.6856140614046033E-2</v>
      </c>
      <c r="D2701" s="3">
        <v>0.55850075596763082</v>
      </c>
      <c r="E27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2" spans="1:5">
      <c r="A2702">
        <v>9269794</v>
      </c>
      <c r="B2702" s="3">
        <v>1.655422256066255</v>
      </c>
      <c r="C2702" s="3">
        <v>2.0668691980596662E-2</v>
      </c>
      <c r="D2702" s="3">
        <v>0.55818659830190986</v>
      </c>
      <c r="E27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3" spans="1:5">
      <c r="A2703">
        <v>1427381</v>
      </c>
      <c r="B2703" s="3">
        <v>2.2453353316353004</v>
      </c>
      <c r="C2703" s="3">
        <v>4.2902462417454074E-2</v>
      </c>
      <c r="D2703" s="3">
        <v>0.55812007425088395</v>
      </c>
      <c r="E27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4" spans="1:5">
      <c r="A2704">
        <v>6949594</v>
      </c>
      <c r="B2704" s="3">
        <v>3.6458054014080128</v>
      </c>
      <c r="C2704" s="3">
        <v>4.5587347487556024E-2</v>
      </c>
      <c r="D2704" s="3">
        <v>0.55802161945389051</v>
      </c>
      <c r="E27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5" spans="1:5">
      <c r="A2705">
        <v>74857</v>
      </c>
      <c r="B2705" s="3">
        <v>3.2357307064296248</v>
      </c>
      <c r="C2705" s="3">
        <v>2.6625941560397645E-2</v>
      </c>
      <c r="D2705" s="3">
        <v>0.55761984615553117</v>
      </c>
      <c r="E27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6" spans="1:5">
      <c r="A2706">
        <v>2498724</v>
      </c>
      <c r="B2706" s="3">
        <v>4.3054056066460609</v>
      </c>
      <c r="C2706" s="3">
        <v>4.3229974514442847E-2</v>
      </c>
      <c r="D2706" s="3">
        <v>0.55709700167157539</v>
      </c>
      <c r="E27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7" spans="1:5">
      <c r="A2707">
        <v>20565470</v>
      </c>
      <c r="B2707" s="3">
        <v>2.9687228100165939</v>
      </c>
      <c r="C2707" s="3">
        <v>1.7360115745409872E-2</v>
      </c>
      <c r="D2707" s="3">
        <v>0.55694346965567387</v>
      </c>
      <c r="E27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8" spans="1:5">
      <c r="A2708">
        <v>1465539</v>
      </c>
      <c r="B2708" s="3">
        <v>1.0274419281726486</v>
      </c>
      <c r="C2708" s="3">
        <v>4.2018942037198123E-2</v>
      </c>
      <c r="D2708" s="3">
        <v>0.55669193591583466</v>
      </c>
      <c r="E27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09" spans="1:5">
      <c r="A2709">
        <v>17448220</v>
      </c>
      <c r="B2709" s="3">
        <v>4.9366308119746174</v>
      </c>
      <c r="C2709" s="3">
        <v>3.9515806525240109E-2</v>
      </c>
      <c r="D2709" s="3">
        <v>0.55633707408627575</v>
      </c>
      <c r="E27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0" spans="1:5">
      <c r="A2710">
        <v>17196239</v>
      </c>
      <c r="B2710" s="3">
        <v>2.9520637011161637</v>
      </c>
      <c r="C2710" s="3">
        <v>4.1107851281630033E-2</v>
      </c>
      <c r="D2710" s="3">
        <v>0.55623597216156551</v>
      </c>
      <c r="E27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1" spans="1:5">
      <c r="A2711">
        <v>2219255</v>
      </c>
      <c r="B2711" s="3">
        <v>2.9622436034129853</v>
      </c>
      <c r="C2711" s="3">
        <v>5.2342546340693468E-4</v>
      </c>
      <c r="D2711" s="3">
        <v>0.55577584775299138</v>
      </c>
      <c r="E27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2" spans="1:5">
      <c r="A2712">
        <v>10887881</v>
      </c>
      <c r="B2712" s="3">
        <v>2.6621250308677546</v>
      </c>
      <c r="C2712" s="3">
        <v>3.0954311343816206E-2</v>
      </c>
      <c r="D2712" s="3">
        <v>0.55576494201887972</v>
      </c>
      <c r="E27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3" spans="1:5">
      <c r="A2713">
        <v>22009089</v>
      </c>
      <c r="B2713" s="3">
        <v>3.1480396545506233</v>
      </c>
      <c r="C2713" s="3">
        <v>2.8535397028789572E-2</v>
      </c>
      <c r="D2713" s="3">
        <v>0.55542789029077377</v>
      </c>
      <c r="E27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4" spans="1:5">
      <c r="A2714">
        <v>2017752</v>
      </c>
      <c r="B2714" s="3">
        <v>1.2600993663357465</v>
      </c>
      <c r="C2714" s="3">
        <v>3.358311298770672E-2</v>
      </c>
      <c r="D2714" s="3">
        <v>0.55526974216515002</v>
      </c>
      <c r="E27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5" spans="1:5">
      <c r="A2715">
        <v>9229424</v>
      </c>
      <c r="B2715" s="3">
        <v>3.4699096835949605</v>
      </c>
      <c r="C2715" s="3">
        <v>1.345380129897873E-2</v>
      </c>
      <c r="D2715" s="3">
        <v>0.5551648804014615</v>
      </c>
      <c r="E27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6" spans="1:5">
      <c r="A2716">
        <v>10577253</v>
      </c>
      <c r="B2716" s="3">
        <v>2.5451277699751169</v>
      </c>
      <c r="C2716" s="3">
        <v>3.6945488237242891E-2</v>
      </c>
      <c r="D2716" s="3">
        <v>0.55509943974324361</v>
      </c>
      <c r="E27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7" spans="1:5">
      <c r="A2717">
        <v>7532832</v>
      </c>
      <c r="B2717" s="3">
        <v>3.8171869388779278</v>
      </c>
      <c r="C2717" s="3">
        <v>3.9964190762500532E-2</v>
      </c>
      <c r="D2717" s="3">
        <v>0.55501720186982684</v>
      </c>
      <c r="E27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8" spans="1:5">
      <c r="A2718">
        <v>772862</v>
      </c>
      <c r="B2718" s="3">
        <v>3.0767884605539808</v>
      </c>
      <c r="C2718" s="3">
        <v>7.3191828458819891E-3</v>
      </c>
      <c r="D2718" s="3">
        <v>0.55495777080315467</v>
      </c>
      <c r="E27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19" spans="1:5">
      <c r="A2719">
        <v>2921076</v>
      </c>
      <c r="B2719" s="3">
        <v>4.2507420885071276</v>
      </c>
      <c r="C2719" s="3">
        <v>9.4301679842566325E-3</v>
      </c>
      <c r="D2719" s="3">
        <v>0.554906268531418</v>
      </c>
      <c r="E27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0" spans="1:5">
      <c r="A2720">
        <v>5662533</v>
      </c>
      <c r="B2720" s="3">
        <v>4.1977823379922352</v>
      </c>
      <c r="C2720" s="3">
        <v>4.0132987311961247E-3</v>
      </c>
      <c r="D2720" s="3">
        <v>0.55478629706451466</v>
      </c>
      <c r="E27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1" spans="1:5">
      <c r="A2721">
        <v>3136147</v>
      </c>
      <c r="B2721" s="3">
        <v>4.7728857388262034</v>
      </c>
      <c r="C2721" s="3">
        <v>1.2339969870139078E-2</v>
      </c>
      <c r="D2721" s="3">
        <v>0.55401958064521017</v>
      </c>
      <c r="E27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2" spans="1:5">
      <c r="A2722">
        <v>2090439</v>
      </c>
      <c r="B2722" s="3">
        <v>4.0446224198294969</v>
      </c>
      <c r="C2722" s="3">
        <v>1.8866302652830704E-2</v>
      </c>
      <c r="D2722" s="3">
        <v>0.55399548170073165</v>
      </c>
      <c r="E27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3" spans="1:5">
      <c r="A2723">
        <v>633339</v>
      </c>
      <c r="B2723" s="3">
        <v>3.132988917285386</v>
      </c>
      <c r="C2723" s="3">
        <v>3.3004697439754073E-2</v>
      </c>
      <c r="D2723" s="3">
        <v>0.55399460369945197</v>
      </c>
      <c r="E27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4" spans="1:5">
      <c r="A2724">
        <v>10258336</v>
      </c>
      <c r="B2724" s="3">
        <v>1.0144750299495002</v>
      </c>
      <c r="C2724" s="3">
        <v>1.110183138026259E-2</v>
      </c>
      <c r="D2724" s="3">
        <v>0.55346325398836194</v>
      </c>
      <c r="E27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5" spans="1:5">
      <c r="A2725">
        <v>4260529</v>
      </c>
      <c r="B2725" s="3">
        <v>2.1821081598139469</v>
      </c>
      <c r="C2725" s="3">
        <v>3.9416888353870819E-2</v>
      </c>
      <c r="D2725" s="3">
        <v>0.55340092532524265</v>
      </c>
      <c r="E27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6" spans="1:5">
      <c r="A2726">
        <v>10672341</v>
      </c>
      <c r="B2726" s="3">
        <v>3.9725312753929218</v>
      </c>
      <c r="C2726" s="3">
        <v>4.3691733999294657E-2</v>
      </c>
      <c r="D2726" s="3">
        <v>0.55309839966782337</v>
      </c>
      <c r="E27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7" spans="1:5">
      <c r="A2727">
        <v>4965107</v>
      </c>
      <c r="B2727" s="3">
        <v>4.966138613004869</v>
      </c>
      <c r="C2727" s="3">
        <v>1.5255855337463764E-2</v>
      </c>
      <c r="D2727" s="3">
        <v>0.55263981718354316</v>
      </c>
      <c r="E27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8" spans="1:5">
      <c r="A2728">
        <v>11512908</v>
      </c>
      <c r="B2728" s="3">
        <v>3.8865676565799934</v>
      </c>
      <c r="C2728" s="3">
        <v>6.5294944129110303E-3</v>
      </c>
      <c r="D2728" s="3">
        <v>0.55254869766718728</v>
      </c>
      <c r="E27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29" spans="1:5">
      <c r="A2729">
        <v>17036912</v>
      </c>
      <c r="B2729" s="3">
        <v>1.5784720400131547</v>
      </c>
      <c r="C2729" s="3">
        <v>2.0989193251010431E-2</v>
      </c>
      <c r="D2729" s="3">
        <v>0.55253003758786146</v>
      </c>
      <c r="E27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0" spans="1:5">
      <c r="A2730">
        <v>10528897</v>
      </c>
      <c r="B2730" s="3">
        <v>1.4576017490934587</v>
      </c>
      <c r="C2730" s="3">
        <v>2.7547792906512748E-2</v>
      </c>
      <c r="D2730" s="3">
        <v>0.55228357664427152</v>
      </c>
      <c r="E27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1" spans="1:5">
      <c r="A2731">
        <v>32158960</v>
      </c>
      <c r="B2731" s="3">
        <v>2.3352851055437789</v>
      </c>
      <c r="C2731" s="3">
        <v>3.9408204306928818E-4</v>
      </c>
      <c r="D2731" s="3">
        <v>0.55222671739633578</v>
      </c>
      <c r="E27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2" spans="1:5">
      <c r="A2732">
        <v>681225</v>
      </c>
      <c r="B2732" s="3">
        <v>1.5560024527403922</v>
      </c>
      <c r="C2732" s="3">
        <v>2.8515194237329157E-2</v>
      </c>
      <c r="D2732" s="3">
        <v>0.55174371954091261</v>
      </c>
      <c r="E27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3" spans="1:5">
      <c r="A2733">
        <v>1226742</v>
      </c>
      <c r="B2733" s="3">
        <v>2.2168308120909241</v>
      </c>
      <c r="C2733" s="3">
        <v>3.4429840029074649E-2</v>
      </c>
      <c r="D2733" s="3">
        <v>0.55140879085682393</v>
      </c>
      <c r="E27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4" spans="1:5">
      <c r="A2734">
        <v>11774035</v>
      </c>
      <c r="B2734" s="3">
        <v>3.3477284060917269</v>
      </c>
      <c r="C2734" s="3">
        <v>1.3948837388669139E-2</v>
      </c>
      <c r="D2734" s="3">
        <v>0.55125968032321426</v>
      </c>
      <c r="E27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5" spans="1:5">
      <c r="A2735">
        <v>2370532</v>
      </c>
      <c r="B2735" s="3">
        <v>2.8049721847999809</v>
      </c>
      <c r="C2735" s="3">
        <v>2.3696027173369355E-2</v>
      </c>
      <c r="D2735" s="3">
        <v>0.5510385916708197</v>
      </c>
      <c r="E27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6" spans="1:5">
      <c r="A2736">
        <v>19785817</v>
      </c>
      <c r="B2736" s="3">
        <v>2.5748215660954252</v>
      </c>
      <c r="C2736" s="3">
        <v>4.7265428953010329E-2</v>
      </c>
      <c r="D2736" s="3">
        <v>0.55100997031590548</v>
      </c>
      <c r="E27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7" spans="1:5">
      <c r="A2737">
        <v>26405093</v>
      </c>
      <c r="B2737" s="3">
        <v>4.9722904314699106</v>
      </c>
      <c r="C2737" s="3">
        <v>3.964915281495085E-2</v>
      </c>
      <c r="D2737" s="3">
        <v>0.55098963613850949</v>
      </c>
      <c r="E27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8" spans="1:5">
      <c r="A2738">
        <v>20169986</v>
      </c>
      <c r="B2738" s="3">
        <v>4.691482395100973</v>
      </c>
      <c r="C2738" s="3">
        <v>9.6109446997998341E-3</v>
      </c>
      <c r="D2738" s="3">
        <v>0.55071571840224565</v>
      </c>
      <c r="E27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39" spans="1:5">
      <c r="A2739">
        <v>7157099</v>
      </c>
      <c r="B2739" s="3">
        <v>2.472634069652544</v>
      </c>
      <c r="C2739" s="3">
        <v>3.3511329451919918E-2</v>
      </c>
      <c r="D2739" s="3">
        <v>0.55038390912849389</v>
      </c>
      <c r="E27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0" spans="1:5">
      <c r="A2740">
        <v>2533991</v>
      </c>
      <c r="B2740" s="3">
        <v>4.671806381203802</v>
      </c>
      <c r="C2740" s="3">
        <v>2.6510567279019123E-2</v>
      </c>
      <c r="D2740" s="3">
        <v>0.55010946916847547</v>
      </c>
      <c r="E27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1" spans="1:5">
      <c r="A2741">
        <v>30498160</v>
      </c>
      <c r="B2741" s="3">
        <v>3.8044308366824988</v>
      </c>
      <c r="C2741" s="3">
        <v>3.4576484267381469E-2</v>
      </c>
      <c r="D2741" s="3">
        <v>0.54951011456391552</v>
      </c>
      <c r="E27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2" spans="1:5">
      <c r="A2742">
        <v>263500</v>
      </c>
      <c r="B2742" s="3">
        <v>2.7843171703473719</v>
      </c>
      <c r="C2742" s="3">
        <v>3.3526976806983137E-3</v>
      </c>
      <c r="D2742" s="3">
        <v>0.5492668663757605</v>
      </c>
      <c r="E27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3" spans="1:5">
      <c r="A2743">
        <v>30909882</v>
      </c>
      <c r="B2743" s="3">
        <v>4.8763029061721639</v>
      </c>
      <c r="C2743" s="3">
        <v>3.7575512193903537E-2</v>
      </c>
      <c r="D2743" s="3">
        <v>0.54920907570946753</v>
      </c>
      <c r="E27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4" spans="1:5">
      <c r="A2744">
        <v>2397411</v>
      </c>
      <c r="B2744" s="3">
        <v>1.0052118689910814</v>
      </c>
      <c r="C2744" s="3">
        <v>3.8893680088634197E-2</v>
      </c>
      <c r="D2744" s="3">
        <v>0.54917854108540987</v>
      </c>
      <c r="E27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5" spans="1:5">
      <c r="A2745">
        <v>3847832</v>
      </c>
      <c r="B2745" s="3">
        <v>4.5439681064131445</v>
      </c>
      <c r="C2745" s="3">
        <v>4.4156755939396101E-2</v>
      </c>
      <c r="D2745" s="3">
        <v>0.54896123550042975</v>
      </c>
      <c r="E27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6" spans="1:5">
      <c r="A2746">
        <v>5851210</v>
      </c>
      <c r="B2746" s="3">
        <v>1.1511631440506367</v>
      </c>
      <c r="C2746" s="3">
        <v>2.0902443262306697E-2</v>
      </c>
      <c r="D2746" s="3">
        <v>0.5488680290321899</v>
      </c>
      <c r="E27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7" spans="1:5">
      <c r="A2747">
        <v>10662294</v>
      </c>
      <c r="B2747" s="3">
        <v>2.7973141318823713</v>
      </c>
      <c r="C2747" s="3">
        <v>3.6931623588615875E-2</v>
      </c>
      <c r="D2747" s="3">
        <v>0.54884344956028452</v>
      </c>
      <c r="E27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8" spans="1:5">
      <c r="A2748">
        <v>8291260</v>
      </c>
      <c r="B2748" s="3">
        <v>4.6461485762838226</v>
      </c>
      <c r="C2748" s="3">
        <v>1.6885972037755072E-2</v>
      </c>
      <c r="D2748" s="3">
        <v>0.54822671970371484</v>
      </c>
      <c r="E27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49" spans="1:5">
      <c r="A2749">
        <v>1505217</v>
      </c>
      <c r="B2749" s="3">
        <v>4.5425972772019758</v>
      </c>
      <c r="C2749" s="3">
        <v>4.4131626185181586E-2</v>
      </c>
      <c r="D2749" s="3">
        <v>0.54822657030152788</v>
      </c>
      <c r="E27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0" spans="1:5">
      <c r="A2750">
        <v>17246368</v>
      </c>
      <c r="B2750" s="3">
        <v>1.8252303766129314</v>
      </c>
      <c r="C2750" s="3">
        <v>4.5923226404710152E-2</v>
      </c>
      <c r="D2750" s="3">
        <v>0.54806474498577984</v>
      </c>
      <c r="E27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1" spans="1:5">
      <c r="A2751">
        <v>14041891</v>
      </c>
      <c r="B2751" s="3">
        <v>1.540052892101083</v>
      </c>
      <c r="C2751" s="3">
        <v>5.6109175143831741E-3</v>
      </c>
      <c r="D2751" s="3">
        <v>0.54801518040440422</v>
      </c>
      <c r="E27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2" spans="1:5">
      <c r="A2752">
        <v>6949069</v>
      </c>
      <c r="B2752" s="3">
        <v>3.1398418833701207</v>
      </c>
      <c r="C2752" s="3">
        <v>4.9790340002497782E-2</v>
      </c>
      <c r="D2752" s="3">
        <v>0.54799834485429721</v>
      </c>
      <c r="E27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3" spans="1:5">
      <c r="A2753">
        <v>177233</v>
      </c>
      <c r="B2753" s="3">
        <v>2.2795302767098025</v>
      </c>
      <c r="C2753" s="3">
        <v>4.7763983819801674E-2</v>
      </c>
      <c r="D2753" s="3">
        <v>0.54762240588586231</v>
      </c>
      <c r="E27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4" spans="1:5">
      <c r="A2754">
        <v>15102869</v>
      </c>
      <c r="B2754" s="3">
        <v>1.6983906351603753</v>
      </c>
      <c r="C2754" s="3">
        <v>9.8199100157286292E-4</v>
      </c>
      <c r="D2754" s="3">
        <v>0.54664317423734199</v>
      </c>
      <c r="E27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5" spans="1:5">
      <c r="A2755">
        <v>14902860</v>
      </c>
      <c r="B2755" s="3">
        <v>3.6300982257002956</v>
      </c>
      <c r="C2755" s="3">
        <v>3.0298067310071355E-2</v>
      </c>
      <c r="D2755" s="3">
        <v>0.54659486343855412</v>
      </c>
      <c r="E27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6" spans="1:5">
      <c r="A2756">
        <v>4428278</v>
      </c>
      <c r="B2756" s="3">
        <v>1.4863850317549758</v>
      </c>
      <c r="C2756" s="3">
        <v>3.3091306521836693E-2</v>
      </c>
      <c r="D2756" s="3">
        <v>0.54642051799532276</v>
      </c>
      <c r="E27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7" spans="1:5">
      <c r="A2757">
        <v>11363708</v>
      </c>
      <c r="B2757" s="3">
        <v>2.6581153140938709</v>
      </c>
      <c r="C2757" s="3">
        <v>4.1205275822516346E-2</v>
      </c>
      <c r="D2757" s="3">
        <v>0.54628707659216869</v>
      </c>
      <c r="E27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8" spans="1:5">
      <c r="A2758">
        <v>1242374</v>
      </c>
      <c r="B2758" s="3">
        <v>2.2712563675652913</v>
      </c>
      <c r="C2758" s="3">
        <v>1.5474167525743293E-2</v>
      </c>
      <c r="D2758" s="3">
        <v>0.54623032642222435</v>
      </c>
      <c r="E27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59" spans="1:5">
      <c r="A2759">
        <v>449787</v>
      </c>
      <c r="B2759" s="3">
        <v>2.4406910892147242</v>
      </c>
      <c r="C2759" s="3">
        <v>3.9504597196401141E-2</v>
      </c>
      <c r="D2759" s="3">
        <v>0.54619598456497442</v>
      </c>
      <c r="E27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0" spans="1:5">
      <c r="A2760">
        <v>3726366</v>
      </c>
      <c r="B2760" s="3">
        <v>4.7353420229473784</v>
      </c>
      <c r="C2760" s="3">
        <v>3.0557881251316456E-2</v>
      </c>
      <c r="D2760" s="3">
        <v>0.54582368531628089</v>
      </c>
      <c r="E27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1" spans="1:5">
      <c r="A2761">
        <v>6970733</v>
      </c>
      <c r="B2761" s="3">
        <v>1.5604080398661355</v>
      </c>
      <c r="C2761" s="3">
        <v>3.7618142230863391E-2</v>
      </c>
      <c r="D2761" s="3">
        <v>0.5454164537542896</v>
      </c>
      <c r="E27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2" spans="1:5">
      <c r="A2762">
        <v>10674441</v>
      </c>
      <c r="B2762" s="3">
        <v>3.7119979032331982</v>
      </c>
      <c r="C2762" s="3">
        <v>3.1642876559854045E-2</v>
      </c>
      <c r="D2762" s="3">
        <v>0.54534701850807876</v>
      </c>
      <c r="E27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3" spans="1:5">
      <c r="A2763">
        <v>5586949</v>
      </c>
      <c r="B2763" s="3">
        <v>2.9044720980601579</v>
      </c>
      <c r="C2763" s="3">
        <v>8.4026463280262986E-3</v>
      </c>
      <c r="D2763" s="3">
        <v>0.54504944122974053</v>
      </c>
      <c r="E27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4" spans="1:5">
      <c r="A2764">
        <v>92788</v>
      </c>
      <c r="B2764" s="3">
        <v>2.55377350353967</v>
      </c>
      <c r="C2764" s="3">
        <v>1.3688725532252078E-2</v>
      </c>
      <c r="D2764" s="3">
        <v>0.5450124395893694</v>
      </c>
      <c r="E27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5" spans="1:5">
      <c r="A2765">
        <v>13402436</v>
      </c>
      <c r="B2765" s="3">
        <v>2.7791748722431913</v>
      </c>
      <c r="C2765" s="3">
        <v>1.3566039815882003E-3</v>
      </c>
      <c r="D2765" s="3">
        <v>0.54487499588106514</v>
      </c>
      <c r="E27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6" spans="1:5">
      <c r="A2766">
        <v>5025692</v>
      </c>
      <c r="B2766" s="3">
        <v>2.0578989835589363</v>
      </c>
      <c r="C2766" s="3">
        <v>1.3593411419451851E-2</v>
      </c>
      <c r="D2766" s="3">
        <v>0.54468335566707227</v>
      </c>
      <c r="E27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7" spans="1:5">
      <c r="A2767">
        <v>1495090</v>
      </c>
      <c r="B2767" s="3">
        <v>3.5512357444857798</v>
      </c>
      <c r="C2767" s="3">
        <v>1.3450092413655308E-2</v>
      </c>
      <c r="D2767" s="3">
        <v>0.54466041235378049</v>
      </c>
      <c r="E27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8" spans="1:5">
      <c r="A2768">
        <v>23588055</v>
      </c>
      <c r="B2768" s="3">
        <v>1.1076672350990022</v>
      </c>
      <c r="C2768" s="3">
        <v>3.4836670192042958E-2</v>
      </c>
      <c r="D2768" s="3">
        <v>0.54451352056452085</v>
      </c>
      <c r="E27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69" spans="1:5">
      <c r="A2769">
        <v>1747222</v>
      </c>
      <c r="B2769" s="3">
        <v>4.471243111033596</v>
      </c>
      <c r="C2769" s="3">
        <v>4.516479166915538E-2</v>
      </c>
      <c r="D2769" s="3">
        <v>0.54390310654434082</v>
      </c>
      <c r="E27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0" spans="1:5">
      <c r="A2770">
        <v>394752</v>
      </c>
      <c r="B2770" s="3">
        <v>3.7860347335771052</v>
      </c>
      <c r="C2770" s="3">
        <v>4.8966479072859372E-2</v>
      </c>
      <c r="D2770" s="3">
        <v>0.54380122727860991</v>
      </c>
      <c r="E27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1" spans="1:5">
      <c r="A2771">
        <v>644941</v>
      </c>
      <c r="B2771" s="3">
        <v>2.814479355111013</v>
      </c>
      <c r="C2771" s="3">
        <v>3.9614224764555797E-2</v>
      </c>
      <c r="D2771" s="3">
        <v>0.54311850545226237</v>
      </c>
      <c r="E27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2" spans="1:5">
      <c r="A2772">
        <v>3558158</v>
      </c>
      <c r="B2772" s="3">
        <v>1.3672948965414871</v>
      </c>
      <c r="C2772" s="3">
        <v>2.9001467682175531E-2</v>
      </c>
      <c r="D2772" s="3">
        <v>0.54308876368550651</v>
      </c>
      <c r="E27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3" spans="1:5">
      <c r="A2773">
        <v>2766490</v>
      </c>
      <c r="B2773" s="3">
        <v>3.648537974725099</v>
      </c>
      <c r="C2773" s="3">
        <v>3.2470718209104132E-3</v>
      </c>
      <c r="D2773" s="3">
        <v>0.54304279477452155</v>
      </c>
      <c r="E27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4" spans="1:5">
      <c r="A2774">
        <v>66286</v>
      </c>
      <c r="B2774" s="3">
        <v>3.1304498443070141</v>
      </c>
      <c r="C2774" s="3">
        <v>1.2367486145395214E-2</v>
      </c>
      <c r="D2774" s="3">
        <v>0.54294931101543042</v>
      </c>
      <c r="E27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5" spans="1:5">
      <c r="A2775">
        <v>7853251</v>
      </c>
      <c r="B2775" s="3">
        <v>2.2721543522258569</v>
      </c>
      <c r="C2775" s="3">
        <v>4.8134881203378338E-3</v>
      </c>
      <c r="D2775" s="3">
        <v>0.54255545429603591</v>
      </c>
      <c r="E27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6" spans="1:5">
      <c r="A2776">
        <v>400240</v>
      </c>
      <c r="B2776" s="3">
        <v>3.4304541066436989</v>
      </c>
      <c r="C2776" s="3">
        <v>4.9501546850430796E-3</v>
      </c>
      <c r="D2776" s="3">
        <v>0.54249358015795757</v>
      </c>
      <c r="E27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7" spans="1:5">
      <c r="A2777">
        <v>2267864</v>
      </c>
      <c r="B2777" s="3">
        <v>1.5086270684688992</v>
      </c>
      <c r="C2777" s="3">
        <v>3.2582408204249874E-2</v>
      </c>
      <c r="D2777" s="3">
        <v>0.54247668762583456</v>
      </c>
      <c r="E27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8" spans="1:5">
      <c r="A2778">
        <v>13322169</v>
      </c>
      <c r="B2778" s="3">
        <v>1.8360365262076312</v>
      </c>
      <c r="C2778" s="3">
        <v>2.1489481575176664E-3</v>
      </c>
      <c r="D2778" s="3">
        <v>0.54240732343629172</v>
      </c>
      <c r="E27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79" spans="1:5">
      <c r="A2779">
        <v>7205838</v>
      </c>
      <c r="B2779" s="3">
        <v>2.0826358493641917</v>
      </c>
      <c r="C2779" s="3">
        <v>8.9560775876849474E-3</v>
      </c>
      <c r="D2779" s="3">
        <v>0.54238243800941455</v>
      </c>
      <c r="E27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0" spans="1:5">
      <c r="A2780">
        <v>4266202</v>
      </c>
      <c r="B2780" s="3">
        <v>4.5002248797479876</v>
      </c>
      <c r="C2780" s="3">
        <v>7.5020244594240226E-3</v>
      </c>
      <c r="D2780" s="3">
        <v>0.5418934895398948</v>
      </c>
      <c r="E27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1" spans="1:5">
      <c r="A2781">
        <v>16396714</v>
      </c>
      <c r="B2781" s="3">
        <v>2.1449786711025709</v>
      </c>
      <c r="C2781" s="3">
        <v>2.2228716104656689E-2</v>
      </c>
      <c r="D2781" s="3">
        <v>0.54183001967308586</v>
      </c>
      <c r="E27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2" spans="1:5">
      <c r="A2782">
        <v>9784802</v>
      </c>
      <c r="B2782" s="3">
        <v>4.5504280834873807</v>
      </c>
      <c r="C2782" s="3">
        <v>7.0472629478775918E-3</v>
      </c>
      <c r="D2782" s="3">
        <v>0.54173485648519182</v>
      </c>
      <c r="E27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3" spans="1:5">
      <c r="A2783">
        <v>29452212</v>
      </c>
      <c r="B2783" s="3">
        <v>3.26574206972357</v>
      </c>
      <c r="C2783" s="3">
        <v>4.2832436314884592E-2</v>
      </c>
      <c r="D2783" s="3">
        <v>0.5417311108048467</v>
      </c>
      <c r="E27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4" spans="1:5">
      <c r="A2784">
        <v>1812825</v>
      </c>
      <c r="B2784" s="3">
        <v>2.7165158081338077</v>
      </c>
      <c r="C2784" s="3">
        <v>1.5071711085065848E-2</v>
      </c>
      <c r="D2784" s="3">
        <v>0.54111927010547201</v>
      </c>
      <c r="E27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5" spans="1:5">
      <c r="A2785">
        <v>1010940</v>
      </c>
      <c r="B2785" s="3">
        <v>2.3421861079611683</v>
      </c>
      <c r="C2785" s="3">
        <v>1.0977644964074707E-2</v>
      </c>
      <c r="D2785" s="3">
        <v>0.54107273173963621</v>
      </c>
      <c r="E27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6" spans="1:5">
      <c r="A2786">
        <v>25854571</v>
      </c>
      <c r="B2786" s="3">
        <v>3.9760283575284694</v>
      </c>
      <c r="C2786" s="3">
        <v>1.8833151672778548E-2</v>
      </c>
      <c r="D2786" s="3">
        <v>0.54101150848801893</v>
      </c>
      <c r="E27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7" spans="1:5">
      <c r="A2787">
        <v>23044811</v>
      </c>
      <c r="B2787" s="3">
        <v>1.0685121556146435</v>
      </c>
      <c r="C2787" s="3">
        <v>2.1733528842204086E-2</v>
      </c>
      <c r="D2787" s="3">
        <v>0.54080269507639744</v>
      </c>
      <c r="E27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8" spans="1:5">
      <c r="A2788">
        <v>17477908</v>
      </c>
      <c r="B2788" s="3">
        <v>2.2722939743356867</v>
      </c>
      <c r="C2788" s="3">
        <v>7.8220247428910101E-4</v>
      </c>
      <c r="D2788" s="3">
        <v>0.5404224687560969</v>
      </c>
      <c r="E27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89" spans="1:5">
      <c r="A2789">
        <v>4191006</v>
      </c>
      <c r="B2789" s="3">
        <v>4.6995507007378983</v>
      </c>
      <c r="C2789" s="3">
        <v>4.3422822370624531E-2</v>
      </c>
      <c r="D2789" s="3">
        <v>0.53976431106714839</v>
      </c>
      <c r="E27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0" spans="1:5">
      <c r="A2790">
        <v>7644839</v>
      </c>
      <c r="B2790" s="3">
        <v>1.8838969734586475</v>
      </c>
      <c r="C2790" s="3">
        <v>2.6358830877639891E-2</v>
      </c>
      <c r="D2790" s="3">
        <v>0.53975390981985283</v>
      </c>
      <c r="E27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1" spans="1:5">
      <c r="A2791">
        <v>896918</v>
      </c>
      <c r="B2791" s="3">
        <v>1.2183748874699956</v>
      </c>
      <c r="C2791" s="3">
        <v>4.7492673584595364E-2</v>
      </c>
      <c r="D2791" s="3">
        <v>0.53969326273781681</v>
      </c>
      <c r="E27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2" spans="1:5">
      <c r="A2792">
        <v>485738</v>
      </c>
      <c r="B2792" s="3">
        <v>4.2484707904892982</v>
      </c>
      <c r="C2792" s="3">
        <v>6.4352098838505465E-4</v>
      </c>
      <c r="D2792" s="3">
        <v>0.53952137022932256</v>
      </c>
      <c r="E27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3" spans="1:5">
      <c r="A2793">
        <v>1808103</v>
      </c>
      <c r="B2793" s="3">
        <v>2.2809238401943897</v>
      </c>
      <c r="C2793" s="3">
        <v>3.4044277236427382E-2</v>
      </c>
      <c r="D2793" s="3">
        <v>0.53930649600699809</v>
      </c>
      <c r="E27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4" spans="1:5">
      <c r="A2794">
        <v>11731168</v>
      </c>
      <c r="B2794" s="3">
        <v>2.9568849435306017</v>
      </c>
      <c r="C2794" s="3">
        <v>3.0478618344360817E-2</v>
      </c>
      <c r="D2794" s="3">
        <v>0.53924709012706185</v>
      </c>
      <c r="E27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5" spans="1:5">
      <c r="A2795">
        <v>23718461</v>
      </c>
      <c r="B2795" s="3">
        <v>3.554454998434053</v>
      </c>
      <c r="C2795" s="3">
        <v>1.7822632955290237E-2</v>
      </c>
      <c r="D2795" s="3">
        <v>0.5391450239296397</v>
      </c>
      <c r="E27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6" spans="1:5">
      <c r="A2796">
        <v>1257309</v>
      </c>
      <c r="B2796" s="3">
        <v>4.9513892619932438</v>
      </c>
      <c r="C2796" s="3">
        <v>5.0569381766728157E-3</v>
      </c>
      <c r="D2796" s="3">
        <v>0.53901119595900415</v>
      </c>
      <c r="E27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7" spans="1:5">
      <c r="A2797">
        <v>25052740</v>
      </c>
      <c r="B2797" s="3">
        <v>3.9759517819528147</v>
      </c>
      <c r="C2797" s="3">
        <v>4.8032385162546376E-2</v>
      </c>
      <c r="D2797" s="3">
        <v>0.53900910237688993</v>
      </c>
      <c r="E27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8" spans="1:5">
      <c r="A2798">
        <v>124352</v>
      </c>
      <c r="B2798" s="3">
        <v>2.0538850743809816</v>
      </c>
      <c r="C2798" s="3">
        <v>2.325858338699477E-3</v>
      </c>
      <c r="D2798" s="3">
        <v>0.53857788826112074</v>
      </c>
      <c r="E27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799" spans="1:5">
      <c r="A2799">
        <v>9815198</v>
      </c>
      <c r="B2799" s="3">
        <v>2.1352200109086432</v>
      </c>
      <c r="C2799" s="3">
        <v>2.2082195858481188E-2</v>
      </c>
      <c r="D2799" s="3">
        <v>0.53831549482805818</v>
      </c>
      <c r="E27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0" spans="1:5">
      <c r="A2800">
        <v>720558</v>
      </c>
      <c r="B2800" s="3">
        <v>1.4960843103987451</v>
      </c>
      <c r="C2800" s="3">
        <v>3.9401410101215568E-2</v>
      </c>
      <c r="D2800" s="3">
        <v>0.53798866213152907</v>
      </c>
      <c r="E28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1" spans="1:5">
      <c r="A2801">
        <v>11131161</v>
      </c>
      <c r="B2801" s="3">
        <v>4.7470350773303718</v>
      </c>
      <c r="C2801" s="3">
        <v>4.7831190870069651E-2</v>
      </c>
      <c r="D2801" s="3">
        <v>0.53754123364859585</v>
      </c>
      <c r="E28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2" spans="1:5">
      <c r="A2802">
        <v>3422859</v>
      </c>
      <c r="B2802" s="3">
        <v>1.3073759217249954</v>
      </c>
      <c r="C2802" s="3">
        <v>4.8049689486159453E-2</v>
      </c>
      <c r="D2802" s="3">
        <v>0.53724970423528495</v>
      </c>
      <c r="E28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3" spans="1:5">
      <c r="A2803">
        <v>12385603</v>
      </c>
      <c r="B2803" s="3">
        <v>4.7165708540600146</v>
      </c>
      <c r="C2803" s="3">
        <v>1.2569196906699871E-2</v>
      </c>
      <c r="D2803" s="3">
        <v>0.53712139236684342</v>
      </c>
      <c r="E28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4" spans="1:5">
      <c r="A2804">
        <v>1451417</v>
      </c>
      <c r="B2804" s="3">
        <v>2.0703910581379494</v>
      </c>
      <c r="C2804" s="3">
        <v>4.1134863796921287E-2</v>
      </c>
      <c r="D2804" s="3">
        <v>0.53700349034554617</v>
      </c>
      <c r="E28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5" spans="1:5">
      <c r="A2805">
        <v>22088164</v>
      </c>
      <c r="B2805" s="3">
        <v>4.8852578533122637</v>
      </c>
      <c r="C2805" s="3">
        <v>3.4757689623444561E-2</v>
      </c>
      <c r="D2805" s="3">
        <v>0.53692997322215197</v>
      </c>
      <c r="E28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6" spans="1:5">
      <c r="A2806">
        <v>7670501</v>
      </c>
      <c r="B2806" s="3">
        <v>2.6471043557581253</v>
      </c>
      <c r="C2806" s="3">
        <v>2.0995800498525265E-2</v>
      </c>
      <c r="D2806" s="3">
        <v>0.53666570510913247</v>
      </c>
      <c r="E28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7" spans="1:5">
      <c r="A2807">
        <v>4928083</v>
      </c>
      <c r="B2807" s="3">
        <v>2.5768733792811531</v>
      </c>
      <c r="C2807" s="3">
        <v>1.6740953953123829E-2</v>
      </c>
      <c r="D2807" s="3">
        <v>0.5365646935928271</v>
      </c>
      <c r="E28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8" spans="1:5">
      <c r="A2808">
        <v>15636404</v>
      </c>
      <c r="B2808" s="3">
        <v>1.1607592531442106</v>
      </c>
      <c r="C2808" s="3">
        <v>1.9062835372353551E-2</v>
      </c>
      <c r="D2808" s="3">
        <v>0.53632094855269641</v>
      </c>
      <c r="E28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09" spans="1:5">
      <c r="A2809">
        <v>7090408</v>
      </c>
      <c r="B2809" s="3">
        <v>3.6965761924050691</v>
      </c>
      <c r="C2809" s="3">
        <v>3.5945347734528788E-2</v>
      </c>
      <c r="D2809" s="3">
        <v>0.53628220488917133</v>
      </c>
      <c r="E28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0" spans="1:5">
      <c r="A2810">
        <v>31997128</v>
      </c>
      <c r="B2810" s="3">
        <v>2.814919812688319</v>
      </c>
      <c r="C2810" s="3">
        <v>3.7582565224355824E-2</v>
      </c>
      <c r="D2810" s="3">
        <v>0.53613070768570636</v>
      </c>
      <c r="E28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1" spans="1:5">
      <c r="A2811">
        <v>34272645</v>
      </c>
      <c r="B2811" s="3">
        <v>1.1813095382163543</v>
      </c>
      <c r="C2811" s="3">
        <v>3.953683120949248E-2</v>
      </c>
      <c r="D2811" s="3">
        <v>0.53609636875768896</v>
      </c>
      <c r="E28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2" spans="1:5">
      <c r="A2812">
        <v>2571</v>
      </c>
      <c r="B2812" s="3">
        <v>1.4117797432209129</v>
      </c>
      <c r="C2812" s="3">
        <v>3.0908284338287201E-2</v>
      </c>
      <c r="D2812" s="3">
        <v>0.53594147008874271</v>
      </c>
      <c r="E28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3" spans="1:5">
      <c r="A2813">
        <v>1412944</v>
      </c>
      <c r="B2813" s="3">
        <v>3.2399647668336753</v>
      </c>
      <c r="C2813" s="3">
        <v>4.3593341582456299E-2</v>
      </c>
      <c r="D2813" s="3">
        <v>0.53585020432851038</v>
      </c>
      <c r="E28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4" spans="1:5">
      <c r="A2814">
        <v>7055547</v>
      </c>
      <c r="B2814" s="3">
        <v>2.2120032516494299</v>
      </c>
      <c r="C2814" s="3">
        <v>1.7189434479049749E-3</v>
      </c>
      <c r="D2814" s="3">
        <v>0.53571688431160491</v>
      </c>
      <c r="E28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5" spans="1:5">
      <c r="A2815">
        <v>10533538</v>
      </c>
      <c r="B2815" s="3">
        <v>2.0341397072105774</v>
      </c>
      <c r="C2815" s="3">
        <v>2.4245673260592911E-2</v>
      </c>
      <c r="D2815" s="3">
        <v>0.53568025437468769</v>
      </c>
      <c r="E28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6" spans="1:5">
      <c r="A2816">
        <v>1264655</v>
      </c>
      <c r="B2816" s="3">
        <v>1.6989951643879699</v>
      </c>
      <c r="C2816" s="3">
        <v>3.6886717469405529E-3</v>
      </c>
      <c r="D2816" s="3">
        <v>0.53563652453614063</v>
      </c>
      <c r="E28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7" spans="1:5">
      <c r="A2817">
        <v>21371406</v>
      </c>
      <c r="B2817" s="3">
        <v>3.0710519785138142</v>
      </c>
      <c r="C2817" s="3">
        <v>2.6077133851040712E-3</v>
      </c>
      <c r="D2817" s="3">
        <v>0.53535727316451387</v>
      </c>
      <c r="E28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8" spans="1:5">
      <c r="A2818">
        <v>2140820</v>
      </c>
      <c r="B2818" s="3">
        <v>4.5653492044662247</v>
      </c>
      <c r="C2818" s="3">
        <v>3.6338616839076264E-2</v>
      </c>
      <c r="D2818" s="3">
        <v>0.53535287298470158</v>
      </c>
      <c r="E28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19" spans="1:5">
      <c r="A2819">
        <v>1475015</v>
      </c>
      <c r="B2819" s="3">
        <v>2.5114865627719145</v>
      </c>
      <c r="C2819" s="3">
        <v>2.6388294448937123E-2</v>
      </c>
      <c r="D2819" s="3">
        <v>0.53519474231912001</v>
      </c>
      <c r="E28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0" spans="1:5">
      <c r="A2820">
        <v>11968309</v>
      </c>
      <c r="B2820" s="3">
        <v>1.0212674917141533</v>
      </c>
      <c r="C2820" s="3">
        <v>1.0723672927006601E-4</v>
      </c>
      <c r="D2820" s="3">
        <v>0.53494259145340484</v>
      </c>
      <c r="E28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1" spans="1:5">
      <c r="A2821">
        <v>651390</v>
      </c>
      <c r="B2821" s="3">
        <v>2.3337336387045307</v>
      </c>
      <c r="C2821" s="3">
        <v>3.1321825170117501E-3</v>
      </c>
      <c r="D2821" s="3">
        <v>0.53489875660488995</v>
      </c>
      <c r="E28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2" spans="1:5">
      <c r="A2822">
        <v>2647043</v>
      </c>
      <c r="B2822" s="3">
        <v>3.566320556047943</v>
      </c>
      <c r="C2822" s="3">
        <v>4.3995320327474254E-2</v>
      </c>
      <c r="D2822" s="3">
        <v>0.53475989284911074</v>
      </c>
      <c r="E28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3" spans="1:5">
      <c r="A2823">
        <v>417652</v>
      </c>
      <c r="B2823" s="3">
        <v>3.3821255455774795</v>
      </c>
      <c r="C2823" s="3">
        <v>1.209135830924099E-2</v>
      </c>
      <c r="D2823" s="3">
        <v>0.53444516569011569</v>
      </c>
      <c r="E28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4" spans="1:5">
      <c r="A2824">
        <v>8452695</v>
      </c>
      <c r="B2824" s="3">
        <v>3.9850229120527412</v>
      </c>
      <c r="C2824" s="3">
        <v>2.6170876974640808E-2</v>
      </c>
      <c r="D2824" s="3">
        <v>0.53440115042487957</v>
      </c>
      <c r="E28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5" spans="1:5">
      <c r="A2825">
        <v>4324767</v>
      </c>
      <c r="B2825" s="3">
        <v>4.1790032452386967</v>
      </c>
      <c r="C2825" s="3">
        <v>1.8367356523821068E-2</v>
      </c>
      <c r="D2825" s="3">
        <v>0.53421895336606628</v>
      </c>
      <c r="E28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6" spans="1:5">
      <c r="A2826">
        <v>4282125</v>
      </c>
      <c r="B2826" s="3">
        <v>3.9509660642426971</v>
      </c>
      <c r="C2826" s="3">
        <v>3.8639221544080421E-2</v>
      </c>
      <c r="D2826" s="3">
        <v>0.53415919040578796</v>
      </c>
      <c r="E28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7" spans="1:5">
      <c r="A2827">
        <v>9053876</v>
      </c>
      <c r="B2827" s="3">
        <v>4.7213261696530537</v>
      </c>
      <c r="C2827" s="3">
        <v>4.2534372607233341E-2</v>
      </c>
      <c r="D2827" s="3">
        <v>0.53396215965921257</v>
      </c>
      <c r="E28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8" spans="1:5">
      <c r="A2828">
        <v>3145112</v>
      </c>
      <c r="B2828" s="3">
        <v>2.9142442869648217</v>
      </c>
      <c r="C2828" s="3">
        <v>3.2281736105054318E-2</v>
      </c>
      <c r="D2828" s="3">
        <v>0.5338589875052433</v>
      </c>
      <c r="E28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29" spans="1:5">
      <c r="A2829">
        <v>6349214</v>
      </c>
      <c r="B2829" s="3">
        <v>3.1542412237731492</v>
      </c>
      <c r="C2829" s="3">
        <v>4.1792836547860611E-2</v>
      </c>
      <c r="D2829" s="3">
        <v>0.5334728869553893</v>
      </c>
      <c r="E28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0" spans="1:5">
      <c r="A2830">
        <v>7111318</v>
      </c>
      <c r="B2830" s="3">
        <v>2.3868175509290808</v>
      </c>
      <c r="C2830" s="3">
        <v>3.4246086302310422E-2</v>
      </c>
      <c r="D2830" s="3">
        <v>0.53339578370858987</v>
      </c>
      <c r="E28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1" spans="1:5">
      <c r="A2831">
        <v>8112314</v>
      </c>
      <c r="B2831" s="3">
        <v>1.7433527394005695</v>
      </c>
      <c r="C2831" s="3">
        <v>3.7920382749341945E-2</v>
      </c>
      <c r="D2831" s="3">
        <v>0.53300322524384358</v>
      </c>
      <c r="E28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2" spans="1:5">
      <c r="A2832">
        <v>23249630</v>
      </c>
      <c r="B2832" s="3">
        <v>4.5641066799696679</v>
      </c>
      <c r="C2832" s="3">
        <v>2.8062171684082628E-2</v>
      </c>
      <c r="D2832" s="3">
        <v>0.53293153241749669</v>
      </c>
      <c r="E28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3" spans="1:5">
      <c r="A2833">
        <v>18219988</v>
      </c>
      <c r="B2833" s="3">
        <v>2.6551120365264569</v>
      </c>
      <c r="C2833" s="3">
        <v>2.0089113044295087E-2</v>
      </c>
      <c r="D2833" s="3">
        <v>0.53251638874316254</v>
      </c>
      <c r="E28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4" spans="1:5">
      <c r="A2834">
        <v>1529179</v>
      </c>
      <c r="B2834" s="3">
        <v>1.0375303470527433</v>
      </c>
      <c r="C2834" s="3">
        <v>1.5562884150526868E-2</v>
      </c>
      <c r="D2834" s="3">
        <v>0.53232674639329625</v>
      </c>
      <c r="E28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5" spans="1:5">
      <c r="A2835">
        <v>22715031</v>
      </c>
      <c r="B2835" s="3">
        <v>1.4637680563210056</v>
      </c>
      <c r="C2835" s="3">
        <v>5.2081443028956786E-3</v>
      </c>
      <c r="D2835" s="3">
        <v>0.53222111092433577</v>
      </c>
      <c r="E28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6" spans="1:5">
      <c r="A2836">
        <v>11353904</v>
      </c>
      <c r="B2836" s="3">
        <v>2.3662207949538829</v>
      </c>
      <c r="C2836" s="3">
        <v>2.1043597622464327E-2</v>
      </c>
      <c r="D2836" s="3">
        <v>0.53211139419058162</v>
      </c>
      <c r="E28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7" spans="1:5">
      <c r="A2837">
        <v>1970839</v>
      </c>
      <c r="B2837" s="3">
        <v>3.0773007262057188</v>
      </c>
      <c r="C2837" s="3">
        <v>4.3558089616711163E-2</v>
      </c>
      <c r="D2837" s="3">
        <v>0.53193078135128014</v>
      </c>
      <c r="E28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8" spans="1:5">
      <c r="A2838">
        <v>16926937</v>
      </c>
      <c r="B2838" s="3">
        <v>4.6480254049029543</v>
      </c>
      <c r="C2838" s="3">
        <v>6.4692888086171135E-3</v>
      </c>
      <c r="D2838" s="3">
        <v>0.53175515255970207</v>
      </c>
      <c r="E28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39" spans="1:5">
      <c r="A2839">
        <v>10366196</v>
      </c>
      <c r="B2839" s="3">
        <v>1.0159715182567379</v>
      </c>
      <c r="C2839" s="3">
        <v>1.9503904427382153E-2</v>
      </c>
      <c r="D2839" s="3">
        <v>0.53165388795219415</v>
      </c>
      <c r="E28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0" spans="1:5">
      <c r="A2840">
        <v>5076827</v>
      </c>
      <c r="B2840" s="3">
        <v>1.0882178285776622</v>
      </c>
      <c r="C2840" s="3">
        <v>4.2451591833178259E-2</v>
      </c>
      <c r="D2840" s="3">
        <v>0.53158262779461318</v>
      </c>
      <c r="E28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1" spans="1:5">
      <c r="A2841">
        <v>31765814</v>
      </c>
      <c r="B2841" s="3">
        <v>1.5631977936707782</v>
      </c>
      <c r="C2841" s="3">
        <v>3.7680047927834782E-2</v>
      </c>
      <c r="D2841" s="3">
        <v>0.5312092514267357</v>
      </c>
      <c r="E28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2" spans="1:5">
      <c r="A2842">
        <v>30616009</v>
      </c>
      <c r="B2842" s="3">
        <v>3.2268098404725447</v>
      </c>
      <c r="C2842" s="3">
        <v>3.7214649869837359E-3</v>
      </c>
      <c r="D2842" s="3">
        <v>0.5311972312561809</v>
      </c>
      <c r="E28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3" spans="1:5">
      <c r="A2843">
        <v>10094431</v>
      </c>
      <c r="B2843" s="3">
        <v>2.2077016914877108</v>
      </c>
      <c r="C2843" s="3">
        <v>2.6579283121582906E-2</v>
      </c>
      <c r="D2843" s="3">
        <v>0.53118392943746806</v>
      </c>
      <c r="E28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4" spans="1:5">
      <c r="A2844">
        <v>65091</v>
      </c>
      <c r="B2844" s="3">
        <v>1.1111189535495041</v>
      </c>
      <c r="C2844" s="3">
        <v>3.2243414498293467E-2</v>
      </c>
      <c r="D2844" s="3">
        <v>0.53110774872647637</v>
      </c>
      <c r="E28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5" spans="1:5">
      <c r="A2845">
        <v>7434416</v>
      </c>
      <c r="B2845" s="3">
        <v>3.3628038968517071</v>
      </c>
      <c r="C2845" s="3">
        <v>3.261384748293298E-2</v>
      </c>
      <c r="D2845" s="3">
        <v>0.5306535670049799</v>
      </c>
      <c r="E28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6" spans="1:5">
      <c r="A2846">
        <v>27212322</v>
      </c>
      <c r="B2846" s="3">
        <v>3.4701006688500007</v>
      </c>
      <c r="C2846" s="3">
        <v>2.9153946997298786E-3</v>
      </c>
      <c r="D2846" s="3">
        <v>0.53025957677132385</v>
      </c>
      <c r="E28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7" spans="1:5">
      <c r="A2847">
        <v>10859032</v>
      </c>
      <c r="B2847" s="3">
        <v>2.2879963908812622</v>
      </c>
      <c r="C2847" s="3">
        <v>3.178361879294641E-2</v>
      </c>
      <c r="D2847" s="3">
        <v>0.5302206484045513</v>
      </c>
      <c r="E28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8" spans="1:5">
      <c r="A2848">
        <v>9647066</v>
      </c>
      <c r="B2848" s="3">
        <v>4.0250434700814619</v>
      </c>
      <c r="C2848" s="3">
        <v>4.7909038748303046E-2</v>
      </c>
      <c r="D2848" s="3">
        <v>0.53004845586098703</v>
      </c>
      <c r="E28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49" spans="1:5">
      <c r="A2849">
        <v>2124716</v>
      </c>
      <c r="B2849" s="3">
        <v>3.977066769417557</v>
      </c>
      <c r="C2849" s="3">
        <v>3.3425669787033305E-2</v>
      </c>
      <c r="D2849" s="3">
        <v>0.52990173211735769</v>
      </c>
      <c r="E28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0" spans="1:5">
      <c r="A2850">
        <v>686147</v>
      </c>
      <c r="B2850" s="3">
        <v>4.4477968415125329</v>
      </c>
      <c r="C2850" s="3">
        <v>7.3370900940470947E-4</v>
      </c>
      <c r="D2850" s="3">
        <v>0.52969098560326444</v>
      </c>
      <c r="E28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1" spans="1:5">
      <c r="A2851">
        <v>2768182</v>
      </c>
      <c r="B2851" s="3">
        <v>3.1436677939018844</v>
      </c>
      <c r="C2851" s="3">
        <v>2.6885853422508002E-2</v>
      </c>
      <c r="D2851" s="3">
        <v>0.52951670735304712</v>
      </c>
      <c r="E28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2" spans="1:5">
      <c r="A2852">
        <v>33166971</v>
      </c>
      <c r="B2852" s="3">
        <v>1.381282746712114</v>
      </c>
      <c r="C2852" s="3">
        <v>3.7243247690659328E-2</v>
      </c>
      <c r="D2852" s="3">
        <v>0.52936998311028838</v>
      </c>
      <c r="E28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3" spans="1:5">
      <c r="A2853">
        <v>6274029</v>
      </c>
      <c r="B2853" s="3">
        <v>4.6459734590410955</v>
      </c>
      <c r="C2853" s="3">
        <v>3.6594190772556795E-2</v>
      </c>
      <c r="D2853" s="3">
        <v>0.52921719570511727</v>
      </c>
      <c r="E28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4" spans="1:5">
      <c r="A2854">
        <v>22367030</v>
      </c>
      <c r="B2854" s="3">
        <v>3.7142560490150531</v>
      </c>
      <c r="C2854" s="3">
        <v>2.925590857998547E-2</v>
      </c>
      <c r="D2854" s="3">
        <v>0.52912509422141352</v>
      </c>
      <c r="E28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5" spans="1:5">
      <c r="A2855">
        <v>7576337</v>
      </c>
      <c r="B2855" s="3">
        <v>1.6855981897635206</v>
      </c>
      <c r="C2855" s="3">
        <v>3.7180545841559408E-2</v>
      </c>
      <c r="D2855" s="3">
        <v>0.52902010226005025</v>
      </c>
      <c r="E28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6" spans="1:5">
      <c r="A2856">
        <v>14961638</v>
      </c>
      <c r="B2856" s="3">
        <v>1.5369446709059251</v>
      </c>
      <c r="C2856" s="3">
        <v>3.7525006859135512E-2</v>
      </c>
      <c r="D2856" s="3">
        <v>0.52892329681308714</v>
      </c>
      <c r="E28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7" spans="1:5">
      <c r="A2857">
        <v>1347034</v>
      </c>
      <c r="B2857" s="3">
        <v>2.9395722782984217</v>
      </c>
      <c r="C2857" s="3">
        <v>6.9111244115492689E-3</v>
      </c>
      <c r="D2857" s="3">
        <v>0.5289076580151465</v>
      </c>
      <c r="E28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8" spans="1:5">
      <c r="A2858">
        <v>17132728</v>
      </c>
      <c r="B2858" s="3">
        <v>1.9488453477538439</v>
      </c>
      <c r="C2858" s="3">
        <v>4.1301705719494902E-2</v>
      </c>
      <c r="D2858" s="3">
        <v>0.52887983351869194</v>
      </c>
      <c r="E28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59" spans="1:5">
      <c r="A2859">
        <v>1660906</v>
      </c>
      <c r="B2859" s="3">
        <v>1.4083289606557816</v>
      </c>
      <c r="C2859" s="3">
        <v>1.8997266083092563E-2</v>
      </c>
      <c r="D2859" s="3">
        <v>0.52880795962251703</v>
      </c>
      <c r="E28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0" spans="1:5">
      <c r="A2860">
        <v>34143084</v>
      </c>
      <c r="B2860" s="3">
        <v>3.7196811809486312</v>
      </c>
      <c r="C2860" s="3">
        <v>1.0508840937365633E-2</v>
      </c>
      <c r="D2860" s="3">
        <v>0.52862401665470493</v>
      </c>
      <c r="E28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1" spans="1:5">
      <c r="A2861">
        <v>26408268</v>
      </c>
      <c r="B2861" s="3">
        <v>4.6073644634734059</v>
      </c>
      <c r="C2861" s="3">
        <v>4.8465480146119767E-2</v>
      </c>
      <c r="D2861" s="3">
        <v>0.52861419087500627</v>
      </c>
      <c r="E28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2" spans="1:5">
      <c r="A2862">
        <v>20123174</v>
      </c>
      <c r="B2862" s="3">
        <v>1.2197684334970629</v>
      </c>
      <c r="C2862" s="3">
        <v>2.1837307175549978E-2</v>
      </c>
      <c r="D2862" s="3">
        <v>0.52829419939909039</v>
      </c>
      <c r="E28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3" spans="1:5">
      <c r="A2863">
        <v>14545465</v>
      </c>
      <c r="B2863" s="3">
        <v>2.6386647267527845</v>
      </c>
      <c r="C2863" s="3">
        <v>4.8761389003943612E-2</v>
      </c>
      <c r="D2863" s="3">
        <v>0.52817445602763691</v>
      </c>
      <c r="E28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4" spans="1:5">
      <c r="A2864">
        <v>32045</v>
      </c>
      <c r="B2864" s="3">
        <v>1.6865379615131957</v>
      </c>
      <c r="C2864" s="3">
        <v>4.7741260790897112E-2</v>
      </c>
      <c r="D2864" s="3">
        <v>0.52809808475253994</v>
      </c>
      <c r="E28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5" spans="1:5">
      <c r="A2865">
        <v>3965911</v>
      </c>
      <c r="B2865" s="3">
        <v>1.8534934658063302</v>
      </c>
      <c r="C2865" s="3">
        <v>1.058784511472155E-2</v>
      </c>
      <c r="D2865" s="3">
        <v>0.52754317940076545</v>
      </c>
      <c r="E28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6" spans="1:5">
      <c r="A2866">
        <v>17571</v>
      </c>
      <c r="B2866" s="3">
        <v>2.4544839544536172</v>
      </c>
      <c r="C2866" s="3">
        <v>1.5618532860698642E-3</v>
      </c>
      <c r="D2866" s="3">
        <v>0.52708520653967983</v>
      </c>
      <c r="E28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7" spans="1:5">
      <c r="A2867">
        <v>4887492</v>
      </c>
      <c r="B2867" s="3">
        <v>2.1216260329236198</v>
      </c>
      <c r="C2867" s="3">
        <v>2.2324125045452116E-3</v>
      </c>
      <c r="D2867" s="3">
        <v>0.52698924764333832</v>
      </c>
      <c r="E28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8" spans="1:5">
      <c r="A2868">
        <v>23334165</v>
      </c>
      <c r="B2868" s="3">
        <v>1.7567365540317614</v>
      </c>
      <c r="C2868" s="3">
        <v>1.0103206225148671E-2</v>
      </c>
      <c r="D2868" s="3">
        <v>0.52694405430318381</v>
      </c>
      <c r="E28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69" spans="1:5">
      <c r="A2869">
        <v>4843750</v>
      </c>
      <c r="B2869" s="3">
        <v>3.3325598739312818</v>
      </c>
      <c r="C2869" s="3">
        <v>4.2134466245474789E-2</v>
      </c>
      <c r="D2869" s="3">
        <v>0.52689047708288639</v>
      </c>
      <c r="E28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0" spans="1:5">
      <c r="A2870">
        <v>343250</v>
      </c>
      <c r="B2870" s="3">
        <v>1.8561267297635773</v>
      </c>
      <c r="C2870" s="3">
        <v>2.0776045243232566E-2</v>
      </c>
      <c r="D2870" s="3">
        <v>0.52652946556665059</v>
      </c>
      <c r="E28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1" spans="1:5">
      <c r="A2871">
        <v>5308961</v>
      </c>
      <c r="B2871" s="3">
        <v>1.002566110770311</v>
      </c>
      <c r="C2871" s="3">
        <v>2.7595004096097414E-2</v>
      </c>
      <c r="D2871" s="3">
        <v>0.5262889405322283</v>
      </c>
      <c r="E28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2" spans="1:5">
      <c r="A2872">
        <v>2723812</v>
      </c>
      <c r="B2872" s="3">
        <v>2.3288780948704737</v>
      </c>
      <c r="C2872" s="3">
        <v>5.3596397327086605E-3</v>
      </c>
      <c r="D2872" s="3">
        <v>0.52626580352733565</v>
      </c>
      <c r="E28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3" spans="1:5">
      <c r="A2873">
        <v>24149026</v>
      </c>
      <c r="B2873" s="3">
        <v>2.1860110045801084</v>
      </c>
      <c r="C2873" s="3">
        <v>2.3249257392249228E-2</v>
      </c>
      <c r="D2873" s="3">
        <v>0.52618936176287268</v>
      </c>
      <c r="E28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4" spans="1:5">
      <c r="A2874">
        <v>30432695</v>
      </c>
      <c r="B2874" s="3">
        <v>4.5170685405790847</v>
      </c>
      <c r="C2874" s="3">
        <v>3.3871906790262744E-2</v>
      </c>
      <c r="D2874" s="3">
        <v>0.52601337320733288</v>
      </c>
      <c r="E28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5" spans="1:5">
      <c r="A2875">
        <v>21906247</v>
      </c>
      <c r="B2875" s="3">
        <v>1.7916334507907616</v>
      </c>
      <c r="C2875" s="3">
        <v>1.8985227527134815E-2</v>
      </c>
      <c r="D2875" s="3">
        <v>0.52578067768558268</v>
      </c>
      <c r="E28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6" spans="1:5">
      <c r="A2876">
        <v>1136842</v>
      </c>
      <c r="B2876" s="3">
        <v>3.650771101284557</v>
      </c>
      <c r="C2876" s="3">
        <v>3.0079369602803763E-2</v>
      </c>
      <c r="D2876" s="3">
        <v>0.52564986652598789</v>
      </c>
      <c r="E28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7" spans="1:5">
      <c r="A2877">
        <v>18189519</v>
      </c>
      <c r="B2877" s="3">
        <v>1.7963382606386129</v>
      </c>
      <c r="C2877" s="3">
        <v>2.4072728549249869E-2</v>
      </c>
      <c r="D2877" s="3">
        <v>0.52554062618263253</v>
      </c>
      <c r="E28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8" spans="1:5">
      <c r="A2878">
        <v>1601577</v>
      </c>
      <c r="B2878" s="3">
        <v>2.4672335242058523</v>
      </c>
      <c r="C2878" s="3">
        <v>3.4756443564656903E-2</v>
      </c>
      <c r="D2878" s="3">
        <v>0.52530482650221488</v>
      </c>
      <c r="E28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79" spans="1:5">
      <c r="A2879">
        <v>4680747</v>
      </c>
      <c r="B2879" s="3">
        <v>4.6321259074557037</v>
      </c>
      <c r="C2879" s="3">
        <v>3.8300097040824266E-3</v>
      </c>
      <c r="D2879" s="3">
        <v>0.52523414139489077</v>
      </c>
      <c r="E28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0" spans="1:5">
      <c r="A2880">
        <v>34914311</v>
      </c>
      <c r="B2880" s="3">
        <v>2.7110516958056761</v>
      </c>
      <c r="C2880" s="3">
        <v>1.110495006102253E-2</v>
      </c>
      <c r="D2880" s="3">
        <v>0.52509349730752808</v>
      </c>
      <c r="E28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1" spans="1:5">
      <c r="A2881">
        <v>8072802</v>
      </c>
      <c r="B2881" s="3">
        <v>3.6182545517884752</v>
      </c>
      <c r="C2881" s="3">
        <v>1.0220819943295613E-2</v>
      </c>
      <c r="D2881" s="3">
        <v>0.52490570735951125</v>
      </c>
      <c r="E28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2" spans="1:5">
      <c r="A2882">
        <v>786862</v>
      </c>
      <c r="B2882" s="3">
        <v>1.608102086570077</v>
      </c>
      <c r="C2882" s="3">
        <v>3.0007853069245528E-3</v>
      </c>
      <c r="D2882" s="3">
        <v>0.52470790563418446</v>
      </c>
      <c r="E28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3" spans="1:5">
      <c r="A2883">
        <v>3315563</v>
      </c>
      <c r="B2883" s="3">
        <v>1.4796778626250955</v>
      </c>
      <c r="C2883" s="3">
        <v>3.2868560039515236E-2</v>
      </c>
      <c r="D2883" s="3">
        <v>0.52457196893370794</v>
      </c>
      <c r="E28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4" spans="1:5">
      <c r="A2884">
        <v>17696653</v>
      </c>
      <c r="B2884" s="3">
        <v>4.7906328474721844</v>
      </c>
      <c r="C2884" s="3">
        <v>4.2963259708412818E-2</v>
      </c>
      <c r="D2884" s="3">
        <v>0.52456657435362208</v>
      </c>
      <c r="E28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5" spans="1:5">
      <c r="A2885">
        <v>9777215</v>
      </c>
      <c r="B2885" s="3">
        <v>2.8609293412149408</v>
      </c>
      <c r="C2885" s="3">
        <v>3.5272955441666837E-2</v>
      </c>
      <c r="D2885" s="3">
        <v>0.52446833976173013</v>
      </c>
      <c r="E28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6" spans="1:5">
      <c r="A2886">
        <v>8255208</v>
      </c>
      <c r="B2886" s="3">
        <v>2.5958109906595097</v>
      </c>
      <c r="C2886" s="3">
        <v>2.8021450118646565E-2</v>
      </c>
      <c r="D2886" s="3">
        <v>0.52441128246747948</v>
      </c>
      <c r="E28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7" spans="1:5">
      <c r="A2887">
        <v>32596841</v>
      </c>
      <c r="B2887" s="3">
        <v>4.962067611456936</v>
      </c>
      <c r="C2887" s="3">
        <v>2.4716125704826899E-3</v>
      </c>
      <c r="D2887" s="3">
        <v>0.52439978937580256</v>
      </c>
      <c r="E28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8" spans="1:5">
      <c r="A2888">
        <v>776490</v>
      </c>
      <c r="B2888" s="3">
        <v>4.0453686321035693</v>
      </c>
      <c r="C2888" s="3">
        <v>3.2166050353644136E-2</v>
      </c>
      <c r="D2888" s="3">
        <v>0.52431286171068858</v>
      </c>
      <c r="E28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89" spans="1:5">
      <c r="A2889">
        <v>6471461</v>
      </c>
      <c r="B2889" s="3">
        <v>4.4062990141166827</v>
      </c>
      <c r="C2889" s="3">
        <v>2.6834500313686938E-2</v>
      </c>
      <c r="D2889" s="3">
        <v>0.52426235916312092</v>
      </c>
      <c r="E28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0" spans="1:5">
      <c r="A2890">
        <v>55176</v>
      </c>
      <c r="B2890" s="3">
        <v>3.017311929945881</v>
      </c>
      <c r="C2890" s="3">
        <v>2.2860956621721381E-2</v>
      </c>
      <c r="D2890" s="3">
        <v>0.52405063323229195</v>
      </c>
      <c r="E28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1" spans="1:5">
      <c r="A2891">
        <v>24631934</v>
      </c>
      <c r="B2891" s="3">
        <v>1.6362382839078125</v>
      </c>
      <c r="C2891" s="3">
        <v>3.4634958963274946E-2</v>
      </c>
      <c r="D2891" s="3">
        <v>0.52400937015483284</v>
      </c>
      <c r="E28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2" spans="1:5">
      <c r="A2892">
        <v>26640</v>
      </c>
      <c r="B2892" s="3">
        <v>3.9035367433047297</v>
      </c>
      <c r="C2892" s="3">
        <v>4.1799645054967333E-2</v>
      </c>
      <c r="D2892" s="3">
        <v>0.52395353779518838</v>
      </c>
      <c r="E28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3" spans="1:5">
      <c r="A2893">
        <v>8934751</v>
      </c>
      <c r="B2893" s="3">
        <v>3.8618394918253975</v>
      </c>
      <c r="C2893" s="3">
        <v>1.8742895712925839E-2</v>
      </c>
      <c r="D2893" s="3">
        <v>0.52387497687339057</v>
      </c>
      <c r="E28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4" spans="1:5">
      <c r="A2894">
        <v>33394459</v>
      </c>
      <c r="B2894" s="3">
        <v>1.2214478337349743</v>
      </c>
      <c r="C2894" s="3">
        <v>4.9182516324729239E-2</v>
      </c>
      <c r="D2894" s="3">
        <v>0.5238657888025624</v>
      </c>
      <c r="E28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5" spans="1:5">
      <c r="A2895">
        <v>3312204</v>
      </c>
      <c r="B2895" s="3">
        <v>1.5917008118919553</v>
      </c>
      <c r="C2895" s="3">
        <v>4.7042107070020163E-2</v>
      </c>
      <c r="D2895" s="3">
        <v>0.52370563554325889</v>
      </c>
      <c r="E28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6" spans="1:5">
      <c r="A2896">
        <v>27813383</v>
      </c>
      <c r="B2896" s="3">
        <v>2.8683505075487123</v>
      </c>
      <c r="C2896" s="3">
        <v>3.0270979696192385E-2</v>
      </c>
      <c r="D2896" s="3">
        <v>0.52368026046893379</v>
      </c>
      <c r="E28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7" spans="1:5">
      <c r="A2897">
        <v>7069480</v>
      </c>
      <c r="B2897" s="3">
        <v>4.8255709938368705</v>
      </c>
      <c r="C2897" s="3">
        <v>2.0407143603901296E-2</v>
      </c>
      <c r="D2897" s="3">
        <v>0.52364655639741542</v>
      </c>
      <c r="E28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8" spans="1:5">
      <c r="A2898">
        <v>24590092</v>
      </c>
      <c r="B2898" s="3">
        <v>4.7176543721577655</v>
      </c>
      <c r="C2898" s="3">
        <v>3.1134199494236445E-2</v>
      </c>
      <c r="D2898" s="3">
        <v>0.523562731687084</v>
      </c>
      <c r="E28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899" spans="1:5">
      <c r="A2899">
        <v>22218694</v>
      </c>
      <c r="B2899" s="3">
        <v>2.8264120963127293</v>
      </c>
      <c r="C2899" s="3">
        <v>2.0777258897205761E-2</v>
      </c>
      <c r="D2899" s="3">
        <v>0.52350147221010102</v>
      </c>
      <c r="E289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0" spans="1:5">
      <c r="A2900">
        <v>33125778</v>
      </c>
      <c r="B2900" s="3">
        <v>3.2405753361839698</v>
      </c>
      <c r="C2900" s="3">
        <v>1.7651651243729877E-2</v>
      </c>
      <c r="D2900" s="3">
        <v>0.52322702408205879</v>
      </c>
      <c r="E290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1" spans="1:5">
      <c r="A2901">
        <v>1705617</v>
      </c>
      <c r="B2901" s="3">
        <v>2.7836773010932045</v>
      </c>
      <c r="C2901" s="3">
        <v>4.7902823427022088E-2</v>
      </c>
      <c r="D2901" s="3">
        <v>0.52319183106280187</v>
      </c>
      <c r="E290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2" spans="1:5">
      <c r="A2902">
        <v>22686810</v>
      </c>
      <c r="B2902" s="3">
        <v>1.7645953152639895</v>
      </c>
      <c r="C2902" s="3">
        <v>2.5315605893490301E-3</v>
      </c>
      <c r="D2902" s="3">
        <v>0.52303764182734969</v>
      </c>
      <c r="E290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3" spans="1:5">
      <c r="A2903">
        <v>24195428</v>
      </c>
      <c r="B2903" s="3">
        <v>1.6575149246313994</v>
      </c>
      <c r="C2903" s="3">
        <v>1.937094918363268E-2</v>
      </c>
      <c r="D2903" s="3">
        <v>0.52273442894358735</v>
      </c>
      <c r="E290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4" spans="1:5">
      <c r="A2904">
        <v>2780717</v>
      </c>
      <c r="B2904" s="3">
        <v>4.361847316041775</v>
      </c>
      <c r="C2904" s="3">
        <v>1.4716833846772915E-5</v>
      </c>
      <c r="D2904" s="3">
        <v>0.52269900062365471</v>
      </c>
      <c r="E290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5" spans="1:5">
      <c r="A2905">
        <v>2640845</v>
      </c>
      <c r="B2905" s="3">
        <v>3.8611913342653157</v>
      </c>
      <c r="C2905" s="3">
        <v>1.852634291655228E-2</v>
      </c>
      <c r="D2905" s="3">
        <v>0.52262037462598609</v>
      </c>
      <c r="E290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6" spans="1:5">
      <c r="A2906">
        <v>230856</v>
      </c>
      <c r="B2906" s="3">
        <v>2.3781792237122481</v>
      </c>
      <c r="C2906" s="3">
        <v>8.7607080072606373E-3</v>
      </c>
      <c r="D2906" s="3">
        <v>0.52203103274643281</v>
      </c>
      <c r="E290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7" spans="1:5">
      <c r="A2907">
        <v>27315132</v>
      </c>
      <c r="B2907" s="3">
        <v>3.6616864698617473</v>
      </c>
      <c r="C2907" s="3">
        <v>1.3982174274174038E-2</v>
      </c>
      <c r="D2907" s="3">
        <v>0.52198071935251933</v>
      </c>
      <c r="E290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8" spans="1:5">
      <c r="A2908">
        <v>20164579</v>
      </c>
      <c r="B2908" s="3">
        <v>3.4419678421601487</v>
      </c>
      <c r="C2908" s="3">
        <v>3.3041820466341958E-2</v>
      </c>
      <c r="D2908" s="3">
        <v>0.5219774015135864</v>
      </c>
      <c r="E290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09" spans="1:5">
      <c r="A2909">
        <v>1401919</v>
      </c>
      <c r="B2909" s="3">
        <v>1.0327678465855801</v>
      </c>
      <c r="C2909" s="3">
        <v>9.49456723724631E-3</v>
      </c>
      <c r="D2909" s="3">
        <v>0.52189706315560769</v>
      </c>
      <c r="E290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0" spans="1:5">
      <c r="A2910">
        <v>652842</v>
      </c>
      <c r="B2910" s="3">
        <v>3.1146195747312202</v>
      </c>
      <c r="C2910" s="3">
        <v>2.866983801486447E-2</v>
      </c>
      <c r="D2910" s="3">
        <v>0.52171943956450562</v>
      </c>
      <c r="E291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1" spans="1:5">
      <c r="A2911">
        <v>10023559</v>
      </c>
      <c r="B2911" s="3">
        <v>2.102009183574308</v>
      </c>
      <c r="C2911" s="3">
        <v>2.0704802574508477E-2</v>
      </c>
      <c r="D2911" s="3">
        <v>0.52159378914301957</v>
      </c>
      <c r="E291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2" spans="1:5">
      <c r="A2912">
        <v>24792241</v>
      </c>
      <c r="B2912" s="3">
        <v>2.2698406333106926</v>
      </c>
      <c r="C2912" s="3">
        <v>2.774291288936262E-2</v>
      </c>
      <c r="D2912" s="3">
        <v>0.52158853414036765</v>
      </c>
      <c r="E291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3" spans="1:5">
      <c r="A2913">
        <v>21171867</v>
      </c>
      <c r="B2913" s="3">
        <v>2.3801606183294783</v>
      </c>
      <c r="C2913" s="3">
        <v>9.4503287267439125E-3</v>
      </c>
      <c r="D2913" s="3">
        <v>0.52145421276075465</v>
      </c>
      <c r="E291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4" spans="1:5">
      <c r="A2914">
        <v>1386685</v>
      </c>
      <c r="B2914" s="3">
        <v>3.2867744721929393</v>
      </c>
      <c r="C2914" s="3">
        <v>1.9975977953063408E-2</v>
      </c>
      <c r="D2914" s="3">
        <v>0.52141419622590657</v>
      </c>
      <c r="E291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5" spans="1:5">
      <c r="A2915">
        <v>10610482</v>
      </c>
      <c r="B2915" s="3">
        <v>1.9120833096911447</v>
      </c>
      <c r="C2915" s="3">
        <v>4.2044190840827347E-2</v>
      </c>
      <c r="D2915" s="3">
        <v>0.52107158542595666</v>
      </c>
      <c r="E291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6" spans="1:5">
      <c r="A2916">
        <v>3467798</v>
      </c>
      <c r="B2916" s="3">
        <v>1.5257288525293813</v>
      </c>
      <c r="C2916" s="3">
        <v>6.3547838930600904E-3</v>
      </c>
      <c r="D2916" s="3">
        <v>0.52097946754155477</v>
      </c>
      <c r="E291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7" spans="1:5">
      <c r="A2917">
        <v>3293368</v>
      </c>
      <c r="B2917" s="3">
        <v>3.6500772740523475</v>
      </c>
      <c r="C2917" s="3">
        <v>1.5796244878965221E-2</v>
      </c>
      <c r="D2917" s="3">
        <v>0.52095252800715908</v>
      </c>
      <c r="E291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8" spans="1:5">
      <c r="A2918">
        <v>21725994</v>
      </c>
      <c r="B2918" s="3">
        <v>3.520066373901237</v>
      </c>
      <c r="C2918" s="3">
        <v>1.7767559457153137E-2</v>
      </c>
      <c r="D2918" s="3">
        <v>0.52072456083850616</v>
      </c>
      <c r="E291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19" spans="1:5">
      <c r="A2919">
        <v>4830699</v>
      </c>
      <c r="B2919" s="3">
        <v>4.2732388783219193</v>
      </c>
      <c r="C2919" s="3">
        <v>1.4962888098287625E-2</v>
      </c>
      <c r="D2919" s="3">
        <v>0.52069108061791869</v>
      </c>
      <c r="E291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0" spans="1:5">
      <c r="A2920">
        <v>35025150</v>
      </c>
      <c r="B2920" s="3">
        <v>2.7503492170504691</v>
      </c>
      <c r="C2920" s="3">
        <v>2.8777743852375248E-2</v>
      </c>
      <c r="D2920" s="3">
        <v>0.52066679969242169</v>
      </c>
      <c r="E292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1" spans="1:5">
      <c r="A2921">
        <v>150832</v>
      </c>
      <c r="B2921" s="3">
        <v>4.713188488496737</v>
      </c>
      <c r="C2921" s="3">
        <v>9.3018487007500428E-3</v>
      </c>
      <c r="D2921" s="3">
        <v>0.52053172086995925</v>
      </c>
      <c r="E292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2" spans="1:5">
      <c r="A2922">
        <v>22814290</v>
      </c>
      <c r="B2922" s="3">
        <v>2.4284004021834313</v>
      </c>
      <c r="C2922" s="3">
        <v>2.2055197342188079E-2</v>
      </c>
      <c r="D2922" s="3">
        <v>0.52050875835511567</v>
      </c>
      <c r="E292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3" spans="1:5">
      <c r="A2923">
        <v>4623045</v>
      </c>
      <c r="B2923" s="3">
        <v>3.2053223849052492</v>
      </c>
      <c r="C2923" s="3">
        <v>2.9730040099421824E-2</v>
      </c>
      <c r="D2923" s="3">
        <v>0.52010279961482375</v>
      </c>
      <c r="E292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4" spans="1:5">
      <c r="A2924">
        <v>7693917</v>
      </c>
      <c r="B2924" s="3">
        <v>4.2184796436277541</v>
      </c>
      <c r="C2924" s="3">
        <v>3.1401143861195101E-2</v>
      </c>
      <c r="D2924" s="3">
        <v>0.52007035521029421</v>
      </c>
      <c r="E292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5" spans="1:5">
      <c r="A2925">
        <v>10628463</v>
      </c>
      <c r="B2925" s="3">
        <v>3.0808662697035465</v>
      </c>
      <c r="C2925" s="3">
        <v>3.4058648346676428E-2</v>
      </c>
      <c r="D2925" s="3">
        <v>0.51969047534758361</v>
      </c>
      <c r="E292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6" spans="1:5">
      <c r="A2926">
        <v>477140</v>
      </c>
      <c r="B2926" s="3">
        <v>2.5277010013610295</v>
      </c>
      <c r="C2926" s="3">
        <v>4.4965830278001738E-2</v>
      </c>
      <c r="D2926" s="3">
        <v>0.51968981140923098</v>
      </c>
      <c r="E292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7" spans="1:5">
      <c r="A2927">
        <v>33640698</v>
      </c>
      <c r="B2927" s="3">
        <v>4.0908741129732302</v>
      </c>
      <c r="C2927" s="3">
        <v>4.9858823692741694E-2</v>
      </c>
      <c r="D2927" s="3">
        <v>0.51964334336509099</v>
      </c>
      <c r="E292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8" spans="1:5">
      <c r="A2928">
        <v>3889301</v>
      </c>
      <c r="B2928" s="3">
        <v>1.8735214365326254</v>
      </c>
      <c r="C2928" s="3">
        <v>3.4514779728242115E-2</v>
      </c>
      <c r="D2928" s="3">
        <v>0.51954278953538924</v>
      </c>
      <c r="E292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29" spans="1:5">
      <c r="A2929">
        <v>2329581</v>
      </c>
      <c r="B2929" s="3">
        <v>4.5934306785006882</v>
      </c>
      <c r="C2929" s="3">
        <v>2.5295053082985314E-2</v>
      </c>
      <c r="D2929" s="3">
        <v>0.51941541909919731</v>
      </c>
      <c r="E292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0" spans="1:5">
      <c r="A2930">
        <v>1971142</v>
      </c>
      <c r="B2930" s="3">
        <v>1.1441354841844658</v>
      </c>
      <c r="C2930" s="3">
        <v>7.9578367940509719E-3</v>
      </c>
      <c r="D2930" s="3">
        <v>0.51936854780763764</v>
      </c>
      <c r="E293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1" spans="1:5">
      <c r="A2931">
        <v>11462251</v>
      </c>
      <c r="B2931" s="3">
        <v>3.5354388928573113</v>
      </c>
      <c r="C2931" s="3">
        <v>4.819302537405596E-2</v>
      </c>
      <c r="D2931" s="3">
        <v>0.51922131202607469</v>
      </c>
      <c r="E293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2" spans="1:5">
      <c r="A2932">
        <v>3291022</v>
      </c>
      <c r="B2932" s="3">
        <v>3.6112813057940323</v>
      </c>
      <c r="C2932" s="3">
        <v>2.4933227846021578E-2</v>
      </c>
      <c r="D2932" s="3">
        <v>0.51920010405417805</v>
      </c>
      <c r="E293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3" spans="1:5">
      <c r="A2933">
        <v>21938126</v>
      </c>
      <c r="B2933" s="3">
        <v>2.1431856711195429</v>
      </c>
      <c r="C2933" s="3">
        <v>1.6710167614639448E-2</v>
      </c>
      <c r="D2933" s="3">
        <v>0.51902554953958091</v>
      </c>
      <c r="E293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4" spans="1:5">
      <c r="A2934">
        <v>35476099</v>
      </c>
      <c r="B2934" s="3">
        <v>2.9861464151883124</v>
      </c>
      <c r="C2934" s="3">
        <v>3.9326784279025993E-2</v>
      </c>
      <c r="D2934" s="3">
        <v>0.51884762118405481</v>
      </c>
      <c r="E293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5" spans="1:5">
      <c r="A2935">
        <v>128890</v>
      </c>
      <c r="B2935" s="3">
        <v>2.6935703191618896</v>
      </c>
      <c r="C2935" s="3">
        <v>4.9134969620203361E-2</v>
      </c>
      <c r="D2935" s="3">
        <v>0.51874463592191766</v>
      </c>
      <c r="E293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6" spans="1:5">
      <c r="A2936">
        <v>2263462</v>
      </c>
      <c r="B2936" s="3">
        <v>2.0394455750364715</v>
      </c>
      <c r="C2936" s="3">
        <v>3.5115485723046071E-3</v>
      </c>
      <c r="D2936" s="3">
        <v>0.51873719703167498</v>
      </c>
      <c r="E293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7" spans="1:5">
      <c r="A2937">
        <v>11340369</v>
      </c>
      <c r="B2937" s="3">
        <v>2.0817560701049946</v>
      </c>
      <c r="C2937" s="3">
        <v>2.4090827832166763E-3</v>
      </c>
      <c r="D2937" s="3">
        <v>0.5186845282521636</v>
      </c>
      <c r="E293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8" spans="1:5">
      <c r="A2938">
        <v>34861715</v>
      </c>
      <c r="B2938" s="3">
        <v>3.2572697594283917</v>
      </c>
      <c r="C2938" s="3">
        <v>1.8140013695118196E-3</v>
      </c>
      <c r="D2938" s="3">
        <v>0.51854181354515672</v>
      </c>
      <c r="E293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39" spans="1:5">
      <c r="A2939">
        <v>8048803</v>
      </c>
      <c r="B2939" s="3">
        <v>3.6940335133605489</v>
      </c>
      <c r="C2939" s="3">
        <v>4.0866840597990152E-2</v>
      </c>
      <c r="D2939" s="3">
        <v>0.51785369784177948</v>
      </c>
      <c r="E293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0" spans="1:5">
      <c r="A2940">
        <v>21367938</v>
      </c>
      <c r="B2940" s="3">
        <v>2.6411177499599212</v>
      </c>
      <c r="C2940" s="3">
        <v>2.3179648112601998E-2</v>
      </c>
      <c r="D2940" s="3">
        <v>0.51770406663570356</v>
      </c>
      <c r="E294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1" spans="1:5">
      <c r="A2941">
        <v>262138</v>
      </c>
      <c r="B2941" s="3">
        <v>3.7399262904726789</v>
      </c>
      <c r="C2941" s="3">
        <v>1.6592404970051634E-2</v>
      </c>
      <c r="D2941" s="3">
        <v>0.51759736670862211</v>
      </c>
      <c r="E294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2" spans="1:5">
      <c r="A2942">
        <v>11342593</v>
      </c>
      <c r="B2942" s="3">
        <v>3.2979762565715798</v>
      </c>
      <c r="C2942" s="3">
        <v>1.9367550826439317E-3</v>
      </c>
      <c r="D2942" s="3">
        <v>0.51757445054156959</v>
      </c>
      <c r="E294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3" spans="1:5">
      <c r="A2943">
        <v>10666587</v>
      </c>
      <c r="B2943" s="3">
        <v>4.8876265659841049</v>
      </c>
      <c r="C2943" s="3">
        <v>3.2594433509822884E-2</v>
      </c>
      <c r="D2943" s="3">
        <v>0.51757278662851103</v>
      </c>
      <c r="E294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4" spans="1:5">
      <c r="A2944">
        <v>6222620</v>
      </c>
      <c r="B2944" s="3">
        <v>2.4401362261850927</v>
      </c>
      <c r="C2944" s="3">
        <v>4.2706789549480435E-2</v>
      </c>
      <c r="D2944" s="3">
        <v>0.51752820479068207</v>
      </c>
      <c r="E294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5" spans="1:5">
      <c r="A2945">
        <v>61491</v>
      </c>
      <c r="B2945" s="3">
        <v>3.4842717956018969</v>
      </c>
      <c r="C2945" s="3">
        <v>3.2106335208879344E-3</v>
      </c>
      <c r="D2945" s="3">
        <v>0.51713501911400073</v>
      </c>
      <c r="E294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6" spans="1:5">
      <c r="A2946">
        <v>2261381</v>
      </c>
      <c r="B2946" s="3">
        <v>4.0976354199526988</v>
      </c>
      <c r="C2946" s="3">
        <v>9.5515640528309586E-3</v>
      </c>
      <c r="D2946" s="3">
        <v>0.51709657931705966</v>
      </c>
      <c r="E294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7" spans="1:5">
      <c r="A2947">
        <v>20670246</v>
      </c>
      <c r="B2947" s="3">
        <v>1.3941758296908269</v>
      </c>
      <c r="C2947" s="3">
        <v>2.9821322666223383E-2</v>
      </c>
      <c r="D2947" s="3">
        <v>0.516956663720048</v>
      </c>
      <c r="E294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8" spans="1:5">
      <c r="A2948">
        <v>3130728</v>
      </c>
      <c r="B2948" s="3">
        <v>2.3583377385744195</v>
      </c>
      <c r="C2948" s="3">
        <v>1.7702076451087762E-2</v>
      </c>
      <c r="D2948" s="3">
        <v>0.51672841832977712</v>
      </c>
      <c r="E294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49" spans="1:5">
      <c r="A2949">
        <v>4238591</v>
      </c>
      <c r="B2949" s="3">
        <v>2.6137130836723079</v>
      </c>
      <c r="C2949" s="3">
        <v>2.2968753631198831E-2</v>
      </c>
      <c r="D2949" s="3">
        <v>0.51669511075012242</v>
      </c>
      <c r="E294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0" spans="1:5">
      <c r="A2950">
        <v>1097545</v>
      </c>
      <c r="B2950" s="3">
        <v>4.5896734012723162</v>
      </c>
      <c r="C2950" s="3">
        <v>2.835048772640248E-2</v>
      </c>
      <c r="D2950" s="3">
        <v>0.51659560606500554</v>
      </c>
      <c r="E295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1" spans="1:5">
      <c r="A2951">
        <v>1417489</v>
      </c>
      <c r="B2951" s="3">
        <v>4.393227824057635</v>
      </c>
      <c r="C2951" s="3">
        <v>1.2569932884206741E-2</v>
      </c>
      <c r="D2951" s="3">
        <v>0.51657979074363025</v>
      </c>
      <c r="E295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2" spans="1:5">
      <c r="A2952">
        <v>21140491</v>
      </c>
      <c r="B2952" s="3">
        <v>2.5536073590199764</v>
      </c>
      <c r="C2952" s="3">
        <v>1.4551986607907026E-2</v>
      </c>
      <c r="D2952" s="3">
        <v>0.51625591292535111</v>
      </c>
      <c r="E295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3" spans="1:5">
      <c r="A2953">
        <v>2203817</v>
      </c>
      <c r="B2953" s="3">
        <v>1.8278218659571155</v>
      </c>
      <c r="C2953" s="3">
        <v>4.0788236513224593E-2</v>
      </c>
      <c r="D2953" s="3">
        <v>0.51617003974227205</v>
      </c>
      <c r="E295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4" spans="1:5">
      <c r="A2954">
        <v>4336760</v>
      </c>
      <c r="B2954" s="3">
        <v>1.4074245367508711</v>
      </c>
      <c r="C2954" s="3">
        <v>3.9257266834314915E-2</v>
      </c>
      <c r="D2954" s="3">
        <v>0.51609964363490579</v>
      </c>
      <c r="E295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5" spans="1:5">
      <c r="A2955">
        <v>32583105</v>
      </c>
      <c r="B2955" s="3">
        <v>1.8181600957829853</v>
      </c>
      <c r="C2955" s="3">
        <v>2.6595452744240178E-2</v>
      </c>
      <c r="D2955" s="3">
        <v>0.51609328791081066</v>
      </c>
      <c r="E295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6" spans="1:5">
      <c r="A2956">
        <v>9818634</v>
      </c>
      <c r="B2956" s="3">
        <v>3.4011980936458261</v>
      </c>
      <c r="C2956" s="3">
        <v>2.3420180113900443E-2</v>
      </c>
      <c r="D2956" s="3">
        <v>0.51580142272191531</v>
      </c>
      <c r="E295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7" spans="1:5">
      <c r="A2957">
        <v>18343265</v>
      </c>
      <c r="B2957" s="3">
        <v>4.0548099740956323</v>
      </c>
      <c r="C2957" s="3">
        <v>3.610912233808228E-3</v>
      </c>
      <c r="D2957" s="3">
        <v>0.51570604846976298</v>
      </c>
      <c r="E295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8" spans="1:5">
      <c r="A2958">
        <v>1537501</v>
      </c>
      <c r="B2958" s="3">
        <v>3.4314424639818082</v>
      </c>
      <c r="C2958" s="3">
        <v>4.6198860385527313E-2</v>
      </c>
      <c r="D2958" s="3">
        <v>0.51558063459178827</v>
      </c>
      <c r="E295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59" spans="1:5">
      <c r="A2959">
        <v>4282318</v>
      </c>
      <c r="B2959" s="3">
        <v>1.981626524036713</v>
      </c>
      <c r="C2959" s="3">
        <v>3.4777297922442753E-2</v>
      </c>
      <c r="D2959" s="3">
        <v>0.51550974668008198</v>
      </c>
      <c r="E295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0" spans="1:5">
      <c r="A2960">
        <v>7353062</v>
      </c>
      <c r="B2960" s="3">
        <v>3.2248126159807513</v>
      </c>
      <c r="C2960" s="3">
        <v>1.8871539376605309E-2</v>
      </c>
      <c r="D2960" s="3">
        <v>0.51527918515580984</v>
      </c>
      <c r="E296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1" spans="1:5">
      <c r="A2961">
        <v>8659738</v>
      </c>
      <c r="B2961" s="3">
        <v>1.8483592578027972</v>
      </c>
      <c r="C2961" s="3">
        <v>1.9016493353702341E-2</v>
      </c>
      <c r="D2961" s="3">
        <v>0.51484189904488531</v>
      </c>
      <c r="E296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2" spans="1:5">
      <c r="A2962">
        <v>1854977</v>
      </c>
      <c r="B2962" s="3">
        <v>1.5515000287693872</v>
      </c>
      <c r="C2962" s="3">
        <v>4.4870282513367339E-2</v>
      </c>
      <c r="D2962" s="3">
        <v>0.51465836103029416</v>
      </c>
      <c r="E296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3" spans="1:5">
      <c r="A2963">
        <v>11674837</v>
      </c>
      <c r="B2963" s="3">
        <v>3.7466486950202516</v>
      </c>
      <c r="C2963" s="3">
        <v>1.441750232038666E-2</v>
      </c>
      <c r="D2963" s="3">
        <v>0.51462126482367265</v>
      </c>
      <c r="E296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4" spans="1:5">
      <c r="A2964">
        <v>17943391</v>
      </c>
      <c r="B2964" s="3">
        <v>1.4198950412782461</v>
      </c>
      <c r="C2964" s="3">
        <v>1.8717308713174192E-2</v>
      </c>
      <c r="D2964" s="3">
        <v>0.51448630153631358</v>
      </c>
      <c r="E296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5" spans="1:5">
      <c r="A2965">
        <v>21558108</v>
      </c>
      <c r="B2965" s="3">
        <v>4.6941462933822695</v>
      </c>
      <c r="C2965" s="3">
        <v>4.100746552048451E-2</v>
      </c>
      <c r="D2965" s="3">
        <v>0.51418236607840895</v>
      </c>
      <c r="E296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6" spans="1:5">
      <c r="A2966">
        <v>1740216</v>
      </c>
      <c r="B2966" s="3">
        <v>3.6685512856741411</v>
      </c>
      <c r="C2966" s="3">
        <v>1.7454471502033088E-2</v>
      </c>
      <c r="D2966" s="3">
        <v>0.51416299216890293</v>
      </c>
      <c r="E296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7" spans="1:5">
      <c r="A2967">
        <v>2382974</v>
      </c>
      <c r="B2967" s="3">
        <v>1.1999848615806257</v>
      </c>
      <c r="C2967" s="3">
        <v>1.2554945007882991E-2</v>
      </c>
      <c r="D2967" s="3">
        <v>0.51337584660390378</v>
      </c>
      <c r="E296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8" spans="1:5">
      <c r="A2968">
        <v>2214774</v>
      </c>
      <c r="B2968" s="3">
        <v>4.6386173999297231</v>
      </c>
      <c r="C2968" s="3">
        <v>4.5354238551424869E-2</v>
      </c>
      <c r="D2968" s="3">
        <v>0.51303122881364216</v>
      </c>
      <c r="E296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69" spans="1:5">
      <c r="A2969">
        <v>10607256</v>
      </c>
      <c r="B2969" s="3">
        <v>2.2034518785787602</v>
      </c>
      <c r="C2969" s="3">
        <v>4.924810559013771E-3</v>
      </c>
      <c r="D2969" s="3">
        <v>0.51275372162719146</v>
      </c>
      <c r="E296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0" spans="1:5">
      <c r="A2970">
        <v>6326737</v>
      </c>
      <c r="B2970" s="3">
        <v>4.9937510488877246</v>
      </c>
      <c r="C2970" s="3">
        <v>3.0230233189213824E-2</v>
      </c>
      <c r="D2970" s="3">
        <v>0.51268155607667043</v>
      </c>
      <c r="E297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1" spans="1:5">
      <c r="A2971">
        <v>4034995</v>
      </c>
      <c r="B2971" s="3">
        <v>4.202946517666506</v>
      </c>
      <c r="C2971" s="3">
        <v>1.078267452599232E-2</v>
      </c>
      <c r="D2971" s="3">
        <v>0.51215193168643924</v>
      </c>
      <c r="E297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2" spans="1:5">
      <c r="A2972">
        <v>3330412</v>
      </c>
      <c r="B2972" s="3">
        <v>3.7574775116648373</v>
      </c>
      <c r="C2972" s="3">
        <v>3.3402031137321597E-2</v>
      </c>
      <c r="D2972" s="3">
        <v>0.51207329013369551</v>
      </c>
      <c r="E297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3" spans="1:5">
      <c r="A2973">
        <v>28690907</v>
      </c>
      <c r="B2973" s="3">
        <v>1.7191473043101348</v>
      </c>
      <c r="C2973" s="3">
        <v>4.3948480756394848E-2</v>
      </c>
      <c r="D2973" s="3">
        <v>0.51187413158274431</v>
      </c>
      <c r="E297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4" spans="1:5">
      <c r="A2974">
        <v>11630571</v>
      </c>
      <c r="B2974" s="3">
        <v>2.920429097329817</v>
      </c>
      <c r="C2974" s="3">
        <v>3.2166440144748273E-2</v>
      </c>
      <c r="D2974" s="3">
        <v>0.51179522784047882</v>
      </c>
      <c r="E297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5" spans="1:5">
      <c r="A2975">
        <v>9522475</v>
      </c>
      <c r="B2975" s="3">
        <v>3.184391898595583</v>
      </c>
      <c r="C2975" s="3">
        <v>4.1390777589133232E-2</v>
      </c>
      <c r="D2975" s="3">
        <v>0.51177836461301363</v>
      </c>
      <c r="E297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6" spans="1:5">
      <c r="A2976">
        <v>5788393</v>
      </c>
      <c r="B2976" s="3">
        <v>1.3577018368524905</v>
      </c>
      <c r="C2976" s="3">
        <v>2.6948552374977924E-2</v>
      </c>
      <c r="D2976" s="3">
        <v>0.51158309385758727</v>
      </c>
      <c r="E297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7" spans="1:5">
      <c r="A2977">
        <v>8329975</v>
      </c>
      <c r="B2977" s="3">
        <v>2.5755740504923064</v>
      </c>
      <c r="C2977" s="3">
        <v>5.6706476162572412E-4</v>
      </c>
      <c r="D2977" s="3">
        <v>0.51157005391895594</v>
      </c>
      <c r="E297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8" spans="1:5">
      <c r="A2978">
        <v>4027283</v>
      </c>
      <c r="B2978" s="3">
        <v>1.1843063689964217</v>
      </c>
      <c r="C2978" s="3">
        <v>4.8944838931134216E-2</v>
      </c>
      <c r="D2978" s="3">
        <v>0.5113931593170663</v>
      </c>
      <c r="E297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79" spans="1:5">
      <c r="A2979">
        <v>5165749</v>
      </c>
      <c r="B2979" s="3">
        <v>3.3818431795673107</v>
      </c>
      <c r="C2979" s="3">
        <v>4.9427494824563462E-2</v>
      </c>
      <c r="D2979" s="3">
        <v>0.51131303417568919</v>
      </c>
      <c r="E297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0" spans="1:5">
      <c r="A2980">
        <v>15518085</v>
      </c>
      <c r="B2980" s="3">
        <v>1.1643799392991951</v>
      </c>
      <c r="C2980" s="3">
        <v>2.507118685802074E-2</v>
      </c>
      <c r="D2980" s="3">
        <v>0.51123330665801636</v>
      </c>
      <c r="E298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1" spans="1:5">
      <c r="A2981">
        <v>914838</v>
      </c>
      <c r="B2981" s="3">
        <v>2.7475861606597367</v>
      </c>
      <c r="C2981" s="3">
        <v>2.4277854405708361E-2</v>
      </c>
      <c r="D2981" s="3">
        <v>0.51121293920893029</v>
      </c>
      <c r="E298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2" spans="1:5">
      <c r="A2982">
        <v>331579</v>
      </c>
      <c r="B2982" s="3">
        <v>1.1038365321608383</v>
      </c>
      <c r="C2982" s="3">
        <v>3.0654031657719401E-2</v>
      </c>
      <c r="D2982" s="3">
        <v>0.5110036685268643</v>
      </c>
      <c r="E298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3" spans="1:5">
      <c r="A2983">
        <v>3166165</v>
      </c>
      <c r="B2983" s="3">
        <v>2.7605504935799963</v>
      </c>
      <c r="C2983" s="3">
        <v>2.4937858552189759E-2</v>
      </c>
      <c r="D2983" s="3">
        <v>0.51095793616738938</v>
      </c>
      <c r="E298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4" spans="1:5">
      <c r="A2984">
        <v>12459436</v>
      </c>
      <c r="B2984" s="3">
        <v>4.9440315802080752</v>
      </c>
      <c r="C2984" s="3">
        <v>5.9864510831508736E-3</v>
      </c>
      <c r="D2984" s="3">
        <v>0.51094532127884273</v>
      </c>
      <c r="E298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5" spans="1:5">
      <c r="A2985">
        <v>129558</v>
      </c>
      <c r="B2985" s="3">
        <v>1.6307130281772357</v>
      </c>
      <c r="C2985" s="3">
        <v>4.3638920128723779E-3</v>
      </c>
      <c r="D2985" s="3">
        <v>0.51057746262722459</v>
      </c>
      <c r="E298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6" spans="1:5">
      <c r="A2986">
        <v>2259113</v>
      </c>
      <c r="B2986" s="3">
        <v>3.4908663364300492</v>
      </c>
      <c r="C2986" s="3">
        <v>1.1280295104066774E-2</v>
      </c>
      <c r="D2986" s="3">
        <v>0.51012189382794393</v>
      </c>
      <c r="E298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7" spans="1:5">
      <c r="A2987">
        <v>2055073</v>
      </c>
      <c r="B2987" s="3">
        <v>4.6898721291434162</v>
      </c>
      <c r="C2987" s="3">
        <v>2.2117378401247875E-2</v>
      </c>
      <c r="D2987" s="3">
        <v>0.50989552312178021</v>
      </c>
      <c r="E298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8" spans="1:5">
      <c r="A2988">
        <v>6386894</v>
      </c>
      <c r="B2988" s="3">
        <v>4.3552461362654853</v>
      </c>
      <c r="C2988" s="3">
        <v>2.659813756258407E-2</v>
      </c>
      <c r="D2988" s="3">
        <v>0.50983126710017757</v>
      </c>
      <c r="E298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89" spans="1:5">
      <c r="A2989">
        <v>9997747</v>
      </c>
      <c r="B2989" s="3">
        <v>3.7464005295661384</v>
      </c>
      <c r="C2989" s="3">
        <v>1.8284299014490725E-2</v>
      </c>
      <c r="D2989" s="3">
        <v>0.50968193210849466</v>
      </c>
      <c r="E2989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0" spans="1:5">
      <c r="A2990">
        <v>13125226</v>
      </c>
      <c r="B2990" s="3">
        <v>2.7124161803880242</v>
      </c>
      <c r="C2990" s="3">
        <v>1.653399958551496E-2</v>
      </c>
      <c r="D2990" s="3">
        <v>0.50952635798528179</v>
      </c>
      <c r="E2990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1" spans="1:5">
      <c r="A2991">
        <v>6457253</v>
      </c>
      <c r="B2991" s="3">
        <v>4.583515443039877</v>
      </c>
      <c r="C2991" s="3">
        <v>3.4774482283629719E-2</v>
      </c>
      <c r="D2991" s="3">
        <v>0.50952088239136661</v>
      </c>
      <c r="E2991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2" spans="1:5">
      <c r="A2992">
        <v>9332835</v>
      </c>
      <c r="B2992" s="3">
        <v>1.5333210976783032</v>
      </c>
      <c r="C2992" s="3">
        <v>4.9941869003225642E-2</v>
      </c>
      <c r="D2992" s="3">
        <v>0.50933354923179208</v>
      </c>
      <c r="E2992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3" spans="1:5">
      <c r="A2993">
        <v>21823</v>
      </c>
      <c r="B2993" s="3">
        <v>2.3328862365919982</v>
      </c>
      <c r="C2993" s="3">
        <v>1.6075870461382093E-3</v>
      </c>
      <c r="D2993" s="3">
        <v>0.50917603769979458</v>
      </c>
      <c r="E2993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4" spans="1:5">
      <c r="A2994">
        <v>3570170</v>
      </c>
      <c r="B2994" s="3">
        <v>3.260226794043628</v>
      </c>
      <c r="C2994" s="3">
        <v>3.1872130214209614E-2</v>
      </c>
      <c r="D2994" s="3">
        <v>0.50914462694041995</v>
      </c>
      <c r="E2994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5" spans="1:5">
      <c r="A2995">
        <v>2440317</v>
      </c>
      <c r="B2995" s="3">
        <v>4.5565070898423663</v>
      </c>
      <c r="C2995" s="3">
        <v>1.3730852205905964E-2</v>
      </c>
      <c r="D2995" s="3">
        <v>0.50883356846923367</v>
      </c>
      <c r="E2995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6" spans="1:5">
      <c r="A2996">
        <v>8315861</v>
      </c>
      <c r="B2996" s="3">
        <v>3.5637425733456354</v>
      </c>
      <c r="C2996" s="3">
        <v>2.3062777701848253E-2</v>
      </c>
      <c r="D2996" s="3">
        <v>0.50871922957520121</v>
      </c>
      <c r="E2996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7" spans="1:5">
      <c r="A2997">
        <v>17502474</v>
      </c>
      <c r="B2997" s="3">
        <v>4.7796849429186583</v>
      </c>
      <c r="C2997" s="3">
        <v>3.3272008991829943E-2</v>
      </c>
      <c r="D2997" s="3">
        <v>0.50869576526139504</v>
      </c>
      <c r="E2997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8" spans="1:5">
      <c r="A2998">
        <v>29693386</v>
      </c>
      <c r="B2998" s="3">
        <v>4.8710953422649199</v>
      </c>
      <c r="C2998" s="3">
        <v>9.0399780574170144E-3</v>
      </c>
      <c r="D2998" s="3">
        <v>0.50865892590098438</v>
      </c>
      <c r="E2998" t="str">
        <f>IF(AND(Super_host[[#This Row],[Valoraciones promedio]]&gt;=4.8,Super_host[[#This Row],[índice de cancelación]]&lt;0.01,Super_host[[#This Row],[Índice de respuesta]]&gt;=0.9),"SUPERHOST","Host")</f>
        <v>Host</v>
      </c>
    </row>
    <row r="2999" spans="1:5">
      <c r="A2999">
        <v>10395636</v>
      </c>
      <c r="B2999" s="3">
        <v>1.2282966563654041</v>
      </c>
      <c r="C2999" s="3">
        <v>9.2129314845313618E-3</v>
      </c>
      <c r="D2999" s="3">
        <v>0.5082400385610838</v>
      </c>
      <c r="E29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0" spans="1:5">
      <c r="A3000">
        <v>9644289</v>
      </c>
      <c r="B3000" s="3">
        <v>1.4036126171291605</v>
      </c>
      <c r="C3000" s="3">
        <v>4.8286863097221557E-2</v>
      </c>
      <c r="D3000" s="3">
        <v>0.50822143924909191</v>
      </c>
      <c r="E30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1" spans="1:5">
      <c r="A3001">
        <v>34372907</v>
      </c>
      <c r="B3001" s="3">
        <v>3.5483006584266157</v>
      </c>
      <c r="C3001" s="3">
        <v>1.303023848055025E-2</v>
      </c>
      <c r="D3001" s="3">
        <v>0.50817819906840123</v>
      </c>
      <c r="E30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2" spans="1:5">
      <c r="A3002">
        <v>25266756</v>
      </c>
      <c r="B3002" s="3">
        <v>4.2179758606822784</v>
      </c>
      <c r="C3002" s="3">
        <v>1.4090737283118056E-2</v>
      </c>
      <c r="D3002" s="3">
        <v>0.50816708597152327</v>
      </c>
      <c r="E30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3" spans="1:5">
      <c r="A3003">
        <v>11512483</v>
      </c>
      <c r="B3003" s="3">
        <v>1.7967728409590968</v>
      </c>
      <c r="C3003" s="3">
        <v>2.5389123232955141E-2</v>
      </c>
      <c r="D3003" s="3">
        <v>0.50780812188703339</v>
      </c>
      <c r="E30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4" spans="1:5">
      <c r="A3004">
        <v>67180</v>
      </c>
      <c r="B3004" s="3">
        <v>4.4571552337434293</v>
      </c>
      <c r="C3004" s="3">
        <v>4.5748853362048793E-2</v>
      </c>
      <c r="D3004" s="3">
        <v>0.50767799051592355</v>
      </c>
      <c r="E30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5" spans="1:5">
      <c r="A3005">
        <v>1091832</v>
      </c>
      <c r="B3005" s="3">
        <v>2.7663566665992256</v>
      </c>
      <c r="C3005" s="3">
        <v>3.6379133643962565E-2</v>
      </c>
      <c r="D3005" s="3">
        <v>0.50767775112558478</v>
      </c>
      <c r="E30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6" spans="1:5">
      <c r="A3006">
        <v>297769</v>
      </c>
      <c r="B3006" s="3">
        <v>3.4941897943392806</v>
      </c>
      <c r="C3006" s="3">
        <v>4.0340421891307897E-2</v>
      </c>
      <c r="D3006" s="3">
        <v>0.50762480207355087</v>
      </c>
      <c r="E30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7" spans="1:5">
      <c r="A3007">
        <v>233161</v>
      </c>
      <c r="B3007" s="3">
        <v>4.697622228965983</v>
      </c>
      <c r="C3007" s="3">
        <v>2.971729961118651E-2</v>
      </c>
      <c r="D3007" s="3">
        <v>0.50734517420619007</v>
      </c>
      <c r="E30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8" spans="1:5">
      <c r="A3008">
        <v>337159</v>
      </c>
      <c r="B3008" s="3">
        <v>3.358005451570186</v>
      </c>
      <c r="C3008" s="3">
        <v>4.7749239768935586E-3</v>
      </c>
      <c r="D3008" s="3">
        <v>0.50732033203131355</v>
      </c>
      <c r="E30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09" spans="1:5">
      <c r="A3009">
        <v>14741088</v>
      </c>
      <c r="B3009" s="3">
        <v>1.4448290132319492</v>
      </c>
      <c r="C3009" s="3">
        <v>1.2807673208893245E-2</v>
      </c>
      <c r="D3009" s="3">
        <v>0.50715199994159743</v>
      </c>
      <c r="E30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0" spans="1:5">
      <c r="A3010">
        <v>4112902</v>
      </c>
      <c r="B3010" s="3">
        <v>1.185213014936068</v>
      </c>
      <c r="C3010" s="3">
        <v>1.9173126299822409E-2</v>
      </c>
      <c r="D3010" s="3">
        <v>0.50680533248313164</v>
      </c>
      <c r="E30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1" spans="1:5">
      <c r="A3011">
        <v>4254072</v>
      </c>
      <c r="B3011" s="3">
        <v>3.8176651382373361</v>
      </c>
      <c r="C3011" s="3">
        <v>2.3200502210721247E-2</v>
      </c>
      <c r="D3011" s="3">
        <v>0.50676950485935368</v>
      </c>
      <c r="E30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2" spans="1:5">
      <c r="A3012">
        <v>1021060</v>
      </c>
      <c r="B3012" s="3">
        <v>4.113348938973548</v>
      </c>
      <c r="C3012" s="3">
        <v>4.8584560349762239E-2</v>
      </c>
      <c r="D3012" s="3">
        <v>0.50660226349785364</v>
      </c>
      <c r="E30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3" spans="1:5">
      <c r="A3013">
        <v>92451</v>
      </c>
      <c r="B3013" s="3">
        <v>4.4112392799772113</v>
      </c>
      <c r="C3013" s="3">
        <v>2.4906462203818348E-2</v>
      </c>
      <c r="D3013" s="3">
        <v>0.50656655711876442</v>
      </c>
      <c r="E30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4" spans="1:5">
      <c r="A3014">
        <v>3074432</v>
      </c>
      <c r="B3014" s="3">
        <v>1.7051180584802159</v>
      </c>
      <c r="C3014" s="3">
        <v>2.8158302361750015E-2</v>
      </c>
      <c r="D3014" s="3">
        <v>0.50586691205040124</v>
      </c>
      <c r="E30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5" spans="1:5">
      <c r="A3015">
        <v>47618</v>
      </c>
      <c r="B3015" s="3">
        <v>4.1254533684333623</v>
      </c>
      <c r="C3015" s="3">
        <v>3.7573320399012802E-2</v>
      </c>
      <c r="D3015" s="3">
        <v>0.50581028825751073</v>
      </c>
      <c r="E30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6" spans="1:5">
      <c r="A3016">
        <v>3672774</v>
      </c>
      <c r="B3016" s="3">
        <v>4.1297878399621748</v>
      </c>
      <c r="C3016" s="3">
        <v>1.2274226079778211E-2</v>
      </c>
      <c r="D3016" s="3">
        <v>0.50572158241248522</v>
      </c>
      <c r="E30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7" spans="1:5">
      <c r="A3017">
        <v>8349905</v>
      </c>
      <c r="B3017" s="3">
        <v>1.5312251532507521</v>
      </c>
      <c r="C3017" s="3">
        <v>3.4386997852470104E-2</v>
      </c>
      <c r="D3017" s="3">
        <v>0.50433770707141024</v>
      </c>
      <c r="E30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8" spans="1:5">
      <c r="A3018">
        <v>1470688</v>
      </c>
      <c r="B3018" s="3">
        <v>1.5946725126807628</v>
      </c>
      <c r="C3018" s="3">
        <v>3.1867138465892522E-2</v>
      </c>
      <c r="D3018" s="3">
        <v>0.5038010474174397</v>
      </c>
      <c r="E30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19" spans="1:5">
      <c r="A3019">
        <v>1390555</v>
      </c>
      <c r="B3019" s="3">
        <v>2.1216801316869964</v>
      </c>
      <c r="C3019" s="3">
        <v>2.211145687322075E-3</v>
      </c>
      <c r="D3019" s="3">
        <v>0.50374983005287577</v>
      </c>
      <c r="E30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0" spans="1:5">
      <c r="A3020">
        <v>24633966</v>
      </c>
      <c r="B3020" s="3">
        <v>1.3562013993912387</v>
      </c>
      <c r="C3020" s="3">
        <v>1.2458951235629857E-2</v>
      </c>
      <c r="D3020" s="3">
        <v>0.50372643416997676</v>
      </c>
      <c r="E30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1" spans="1:5">
      <c r="A3021">
        <v>112879</v>
      </c>
      <c r="B3021" s="3">
        <v>3.9323339470045351</v>
      </c>
      <c r="C3021" s="3">
        <v>1.689168105364075E-2</v>
      </c>
      <c r="D3021" s="3">
        <v>0.50371905712040843</v>
      </c>
      <c r="E30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2" spans="1:5">
      <c r="A3022">
        <v>3289988</v>
      </c>
      <c r="B3022" s="3">
        <v>3.5220545194630737</v>
      </c>
      <c r="C3022" s="3">
        <v>1.3099491732911028E-2</v>
      </c>
      <c r="D3022" s="3">
        <v>0.50361254596906146</v>
      </c>
      <c r="E30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3" spans="1:5">
      <c r="A3023">
        <v>8741682</v>
      </c>
      <c r="B3023" s="3">
        <v>4.489640497000325</v>
      </c>
      <c r="C3023" s="3">
        <v>5.3529432758366918E-3</v>
      </c>
      <c r="D3023" s="3">
        <v>0.50316638668642444</v>
      </c>
      <c r="E30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4" spans="1:5">
      <c r="A3024">
        <v>20518366</v>
      </c>
      <c r="B3024" s="3">
        <v>4.4739029559473646</v>
      </c>
      <c r="C3024" s="3">
        <v>1.811706507067163E-2</v>
      </c>
      <c r="D3024" s="3">
        <v>0.5031609753979398</v>
      </c>
      <c r="E30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5" spans="1:5">
      <c r="A3025">
        <v>4244200</v>
      </c>
      <c r="B3025" s="3">
        <v>2.1513944167386749</v>
      </c>
      <c r="C3025" s="3">
        <v>4.5381323820412767E-2</v>
      </c>
      <c r="D3025" s="3">
        <v>0.50301316495685933</v>
      </c>
      <c r="E30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6" spans="1:5">
      <c r="A3026">
        <v>3955766</v>
      </c>
      <c r="B3026" s="3">
        <v>4.2982790585114001</v>
      </c>
      <c r="C3026" s="3">
        <v>5.4315608053527092E-3</v>
      </c>
      <c r="D3026" s="3">
        <v>0.50294514508041688</v>
      </c>
      <c r="E30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7" spans="1:5">
      <c r="A3027">
        <v>31752474</v>
      </c>
      <c r="B3027" s="3">
        <v>3.5041800746162366</v>
      </c>
      <c r="C3027" s="3">
        <v>3.445433252020319E-2</v>
      </c>
      <c r="D3027" s="3">
        <v>0.50240530086191304</v>
      </c>
      <c r="E30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8" spans="1:5">
      <c r="A3028">
        <v>6180052</v>
      </c>
      <c r="B3028" s="3">
        <v>2.4335092857984701</v>
      </c>
      <c r="C3028" s="3">
        <v>4.6018631759157519E-2</v>
      </c>
      <c r="D3028" s="3">
        <v>0.50238607414264735</v>
      </c>
      <c r="E30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29" spans="1:5">
      <c r="A3029">
        <v>21601222</v>
      </c>
      <c r="B3029" s="3">
        <v>1.2002105975883635</v>
      </c>
      <c r="C3029" s="3">
        <v>2.1825039328794378E-2</v>
      </c>
      <c r="D3029" s="3">
        <v>0.50236960517631724</v>
      </c>
      <c r="E30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0" spans="1:5">
      <c r="A3030">
        <v>9059339</v>
      </c>
      <c r="B3030" s="3">
        <v>2.1537007634359036</v>
      </c>
      <c r="C3030" s="3">
        <v>2.0489415176641629E-2</v>
      </c>
      <c r="D3030" s="3">
        <v>0.50228084991788324</v>
      </c>
      <c r="E30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1" spans="1:5">
      <c r="A3031">
        <v>16286162</v>
      </c>
      <c r="B3031" s="3">
        <v>1.443996383203185</v>
      </c>
      <c r="C3031" s="3">
        <v>2.4991898582431012E-2</v>
      </c>
      <c r="D3031" s="3">
        <v>0.5020749088879346</v>
      </c>
      <c r="E30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2" spans="1:5">
      <c r="A3032">
        <v>1584064</v>
      </c>
      <c r="B3032" s="3">
        <v>1.7897788041634644</v>
      </c>
      <c r="C3032" s="3">
        <v>1.6372674241838719E-2</v>
      </c>
      <c r="D3032" s="3">
        <v>0.50204804165769357</v>
      </c>
      <c r="E30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3" spans="1:5">
      <c r="A3033">
        <v>11479819</v>
      </c>
      <c r="B3033" s="3">
        <v>2.1377405235846112</v>
      </c>
      <c r="C3033" s="3">
        <v>2.7060674349795373E-2</v>
      </c>
      <c r="D3033" s="3">
        <v>0.50157883269103998</v>
      </c>
      <c r="E30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4" spans="1:5">
      <c r="A3034">
        <v>4233030</v>
      </c>
      <c r="B3034" s="3">
        <v>4.0936297052016304</v>
      </c>
      <c r="C3034" s="3">
        <v>4.9339266275076621E-2</v>
      </c>
      <c r="D3034" s="3">
        <v>0.50145501333421116</v>
      </c>
      <c r="E30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5" spans="1:5">
      <c r="A3035">
        <v>3627583</v>
      </c>
      <c r="B3035" s="3">
        <v>2.3955604239602524</v>
      </c>
      <c r="C3035" s="3">
        <v>3.1666901214296335E-2</v>
      </c>
      <c r="D3035" s="3">
        <v>0.50107671413570554</v>
      </c>
      <c r="E30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6" spans="1:5">
      <c r="A3036">
        <v>1189622</v>
      </c>
      <c r="B3036" s="3">
        <v>4.9984183038084584</v>
      </c>
      <c r="C3036" s="3">
        <v>2.5061200238229095E-2</v>
      </c>
      <c r="D3036" s="3">
        <v>0.50097033352223341</v>
      </c>
      <c r="E30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7" spans="1:5">
      <c r="A3037">
        <v>2165711</v>
      </c>
      <c r="B3037" s="3">
        <v>4.3543778194352036</v>
      </c>
      <c r="C3037" s="3">
        <v>4.3907183511054111E-2</v>
      </c>
      <c r="D3037" s="3">
        <v>0.50091226047119897</v>
      </c>
      <c r="E30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8" spans="1:5">
      <c r="A3038">
        <v>4517642</v>
      </c>
      <c r="B3038" s="3">
        <v>4.2558250201078192</v>
      </c>
      <c r="C3038" s="3">
        <v>3.5275817974303764E-2</v>
      </c>
      <c r="D3038" s="3">
        <v>0.50063712726451526</v>
      </c>
      <c r="E30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39" spans="1:5">
      <c r="A3039">
        <v>6447462</v>
      </c>
      <c r="B3039" s="3">
        <v>2.7239486652959748</v>
      </c>
      <c r="C3039" s="3">
        <v>2.2946436406340743E-2</v>
      </c>
      <c r="D3039" s="3">
        <v>0.50009571201367842</v>
      </c>
      <c r="E30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0" spans="1:5">
      <c r="A3040">
        <v>15929586</v>
      </c>
      <c r="B3040" s="3">
        <v>4.4535554914353153</v>
      </c>
      <c r="C3040" s="3">
        <v>1.4531430631311694E-2</v>
      </c>
      <c r="D3040" s="3">
        <v>0.49985045808265582</v>
      </c>
      <c r="E30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1" spans="1:5">
      <c r="A3041">
        <v>1330500</v>
      </c>
      <c r="B3041" s="3">
        <v>1.1146919766700472</v>
      </c>
      <c r="C3041" s="3">
        <v>1.2915284633303931E-2</v>
      </c>
      <c r="D3041" s="3">
        <v>0.49974010078334208</v>
      </c>
      <c r="E30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2" spans="1:5">
      <c r="A3042">
        <v>2637408</v>
      </c>
      <c r="B3042" s="3">
        <v>4.4353274492556753</v>
      </c>
      <c r="C3042" s="3">
        <v>3.8127661031100678E-2</v>
      </c>
      <c r="D3042" s="3">
        <v>0.4996082432038641</v>
      </c>
      <c r="E30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3" spans="1:5">
      <c r="A3043">
        <v>34285520</v>
      </c>
      <c r="B3043" s="3">
        <v>2.6370785614070127</v>
      </c>
      <c r="C3043" s="3">
        <v>3.9610907127538543E-2</v>
      </c>
      <c r="D3043" s="3">
        <v>0.49956349330141103</v>
      </c>
      <c r="E30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4" spans="1:5">
      <c r="A3044">
        <v>24413323</v>
      </c>
      <c r="B3044" s="3">
        <v>4.7845312107492095</v>
      </c>
      <c r="C3044" s="3">
        <v>5.8078288564421656E-3</v>
      </c>
      <c r="D3044" s="3">
        <v>0.49955739997605175</v>
      </c>
      <c r="E30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5" spans="1:5">
      <c r="A3045">
        <v>5684941</v>
      </c>
      <c r="B3045" s="3">
        <v>2.0307735154490123</v>
      </c>
      <c r="C3045" s="3">
        <v>3.0457112743042299E-2</v>
      </c>
      <c r="D3045" s="3">
        <v>0.49949441048616627</v>
      </c>
      <c r="E30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6" spans="1:5">
      <c r="A3046">
        <v>1131081</v>
      </c>
      <c r="B3046" s="3">
        <v>3.5353780700704678</v>
      </c>
      <c r="C3046" s="3">
        <v>2.7405381359411115E-2</v>
      </c>
      <c r="D3046" s="3">
        <v>0.49883546047024208</v>
      </c>
      <c r="E30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7" spans="1:5">
      <c r="A3047">
        <v>846521</v>
      </c>
      <c r="B3047" s="3">
        <v>3.3284600695223765</v>
      </c>
      <c r="C3047" s="3">
        <v>4.026736508607221E-3</v>
      </c>
      <c r="D3047" s="3">
        <v>0.49872640486909026</v>
      </c>
      <c r="E30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8" spans="1:5">
      <c r="A3048">
        <v>936114</v>
      </c>
      <c r="B3048" s="3">
        <v>3.0657147206532103</v>
      </c>
      <c r="C3048" s="3">
        <v>4.9887714708651845E-2</v>
      </c>
      <c r="D3048" s="3">
        <v>0.49862505126818479</v>
      </c>
      <c r="E30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49" spans="1:5">
      <c r="A3049">
        <v>8265050</v>
      </c>
      <c r="B3049" s="3">
        <v>4.3723231182248243</v>
      </c>
      <c r="C3049" s="3">
        <v>1.7674675177445965E-2</v>
      </c>
      <c r="D3049" s="3">
        <v>0.49848854385486563</v>
      </c>
      <c r="E30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0" spans="1:5">
      <c r="A3050">
        <v>13042411</v>
      </c>
      <c r="B3050" s="3">
        <v>4.6254816635308726</v>
      </c>
      <c r="C3050" s="3">
        <v>2.7126392990597471E-2</v>
      </c>
      <c r="D3050" s="3">
        <v>0.4982888546603419</v>
      </c>
      <c r="E30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1" spans="1:5">
      <c r="A3051">
        <v>15639713</v>
      </c>
      <c r="B3051" s="3">
        <v>2.7948795933198696</v>
      </c>
      <c r="C3051" s="3">
        <v>4.920627090403093E-2</v>
      </c>
      <c r="D3051" s="3">
        <v>0.49816258397140578</v>
      </c>
      <c r="E30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2" spans="1:5">
      <c r="A3052">
        <v>2416036</v>
      </c>
      <c r="B3052" s="3">
        <v>2.30615579505006</v>
      </c>
      <c r="C3052" s="3">
        <v>3.8454190102787777E-2</v>
      </c>
      <c r="D3052" s="3">
        <v>0.49799641032848774</v>
      </c>
      <c r="E30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3" spans="1:5">
      <c r="A3053">
        <v>34720872</v>
      </c>
      <c r="B3053" s="3">
        <v>2.8725476934118879</v>
      </c>
      <c r="C3053" s="3">
        <v>1.39346025789029E-2</v>
      </c>
      <c r="D3053" s="3">
        <v>0.49774808177265306</v>
      </c>
      <c r="E30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4" spans="1:5">
      <c r="A3054">
        <v>1031148</v>
      </c>
      <c r="B3054" s="3">
        <v>2.1599676366662872</v>
      </c>
      <c r="C3054" s="3">
        <v>3.9850461318385044E-2</v>
      </c>
      <c r="D3054" s="3">
        <v>0.49767601860300292</v>
      </c>
      <c r="E30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5" spans="1:5">
      <c r="A3055">
        <v>17928071</v>
      </c>
      <c r="B3055" s="3">
        <v>1.6849287078074338</v>
      </c>
      <c r="C3055" s="3">
        <v>2.994926054519554E-2</v>
      </c>
      <c r="D3055" s="3">
        <v>0.49712387588954388</v>
      </c>
      <c r="E30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6" spans="1:5">
      <c r="A3056">
        <v>10100413</v>
      </c>
      <c r="B3056" s="3">
        <v>2.5293738755295445</v>
      </c>
      <c r="C3056" s="3">
        <v>2.2150029517437081E-2</v>
      </c>
      <c r="D3056" s="3">
        <v>0.49695858738322096</v>
      </c>
      <c r="E30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7" spans="1:5">
      <c r="A3057">
        <v>5563508</v>
      </c>
      <c r="B3057" s="3">
        <v>2.2786354956148873</v>
      </c>
      <c r="C3057" s="3">
        <v>8.3292520640600668E-3</v>
      </c>
      <c r="D3057" s="3">
        <v>0.49685838522111803</v>
      </c>
      <c r="E30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8" spans="1:5">
      <c r="A3058">
        <v>4218058</v>
      </c>
      <c r="B3058" s="3">
        <v>3.4712956728674591</v>
      </c>
      <c r="C3058" s="3">
        <v>3.0359497865439278E-2</v>
      </c>
      <c r="D3058" s="3">
        <v>0.49648723537306683</v>
      </c>
      <c r="E30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59" spans="1:5">
      <c r="A3059">
        <v>4298156</v>
      </c>
      <c r="B3059" s="3">
        <v>3.9171389422740233</v>
      </c>
      <c r="C3059" s="3">
        <v>2.8877495971998096E-2</v>
      </c>
      <c r="D3059" s="3">
        <v>0.4963967450629938</v>
      </c>
      <c r="E30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0" spans="1:5">
      <c r="A3060">
        <v>11039974</v>
      </c>
      <c r="B3060" s="3">
        <v>3.103594435255717</v>
      </c>
      <c r="C3060" s="3">
        <v>4.858321816052541E-2</v>
      </c>
      <c r="D3060" s="3">
        <v>0.49627552999841595</v>
      </c>
      <c r="E30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1" spans="1:5">
      <c r="A3061">
        <v>14932802</v>
      </c>
      <c r="B3061" s="3">
        <v>3.1945678203779289</v>
      </c>
      <c r="C3061" s="3">
        <v>4.6474616839552924E-2</v>
      </c>
      <c r="D3061" s="3">
        <v>0.49606389740354573</v>
      </c>
      <c r="E30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2" spans="1:5">
      <c r="A3062">
        <v>19772879</v>
      </c>
      <c r="B3062" s="3">
        <v>4.6811849610772249</v>
      </c>
      <c r="C3062" s="3">
        <v>4.6112679106322801E-2</v>
      </c>
      <c r="D3062" s="3">
        <v>0.49517514061052625</v>
      </c>
      <c r="E30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3" spans="1:5">
      <c r="A3063">
        <v>2683773</v>
      </c>
      <c r="B3063" s="3">
        <v>2.5842213231139657</v>
      </c>
      <c r="C3063" s="3">
        <v>4.3051059977704732E-2</v>
      </c>
      <c r="D3063" s="3">
        <v>0.49491375180398933</v>
      </c>
      <c r="E30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4" spans="1:5">
      <c r="A3064">
        <v>12447185</v>
      </c>
      <c r="B3064" s="3">
        <v>4.4572348675142077</v>
      </c>
      <c r="C3064" s="3">
        <v>4.9662651730106845E-2</v>
      </c>
      <c r="D3064" s="3">
        <v>0.4944482556067159</v>
      </c>
      <c r="E30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5" spans="1:5">
      <c r="A3065">
        <v>1162642</v>
      </c>
      <c r="B3065" s="3">
        <v>3.4351380417699717</v>
      </c>
      <c r="C3065" s="3">
        <v>1.8198802137516994E-2</v>
      </c>
      <c r="D3065" s="3">
        <v>0.49430354676067456</v>
      </c>
      <c r="E30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6" spans="1:5">
      <c r="A3066">
        <v>9991075</v>
      </c>
      <c r="B3066" s="3">
        <v>3.2310411204316445</v>
      </c>
      <c r="C3066" s="3">
        <v>3.4296256686644266E-2</v>
      </c>
      <c r="D3066" s="3">
        <v>0.49405381712826502</v>
      </c>
      <c r="E30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7" spans="1:5">
      <c r="A3067">
        <v>33558572</v>
      </c>
      <c r="B3067" s="3">
        <v>1.3932754451258416</v>
      </c>
      <c r="C3067" s="3">
        <v>2.5897373930992503E-2</v>
      </c>
      <c r="D3067" s="3">
        <v>0.49394611550222767</v>
      </c>
      <c r="E30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8" spans="1:5">
      <c r="A3068">
        <v>5753744</v>
      </c>
      <c r="B3068" s="3">
        <v>1.7113134818898059</v>
      </c>
      <c r="C3068" s="3">
        <v>1.3479697470987206E-2</v>
      </c>
      <c r="D3068" s="3">
        <v>0.49371991143929117</v>
      </c>
      <c r="E30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69" spans="1:5">
      <c r="A3069">
        <v>14854832</v>
      </c>
      <c r="B3069" s="3">
        <v>1.952493037258479</v>
      </c>
      <c r="C3069" s="3">
        <v>4.7666028386698485E-2</v>
      </c>
      <c r="D3069" s="3">
        <v>0.49360789219089818</v>
      </c>
      <c r="E30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0" spans="1:5">
      <c r="A3070">
        <v>396599</v>
      </c>
      <c r="B3070" s="3">
        <v>2.2011016038637612</v>
      </c>
      <c r="C3070" s="3">
        <v>2.6463783236261647E-2</v>
      </c>
      <c r="D3070" s="3">
        <v>0.49353656960006098</v>
      </c>
      <c r="E30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1" spans="1:5">
      <c r="A3071">
        <v>25242899</v>
      </c>
      <c r="B3071" s="3">
        <v>1.745291409241553</v>
      </c>
      <c r="C3071" s="3">
        <v>3.2336308304875785E-2</v>
      </c>
      <c r="D3071" s="3">
        <v>0.49351482555946991</v>
      </c>
      <c r="E30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2" spans="1:5">
      <c r="A3072">
        <v>14763882</v>
      </c>
      <c r="B3072" s="3">
        <v>3.3451778229534122</v>
      </c>
      <c r="C3072" s="3">
        <v>3.4103856731670587E-2</v>
      </c>
      <c r="D3072" s="3">
        <v>0.4932961614912702</v>
      </c>
      <c r="E30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3" spans="1:5">
      <c r="A3073">
        <v>11313778</v>
      </c>
      <c r="B3073" s="3">
        <v>2.8550820005230446</v>
      </c>
      <c r="C3073" s="3">
        <v>6.5875428371097063E-3</v>
      </c>
      <c r="D3073" s="3">
        <v>0.49307424194541916</v>
      </c>
      <c r="E30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4" spans="1:5">
      <c r="A3074">
        <v>11167829</v>
      </c>
      <c r="B3074" s="3">
        <v>1.7049153109550632</v>
      </c>
      <c r="C3074" s="3">
        <v>7.2203969952102489E-3</v>
      </c>
      <c r="D3074" s="3">
        <v>0.49306233016291534</v>
      </c>
      <c r="E30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5" spans="1:5">
      <c r="A3075">
        <v>34608427</v>
      </c>
      <c r="B3075" s="3">
        <v>4.5773914628371326</v>
      </c>
      <c r="C3075" s="3">
        <v>4.1439124435725401E-2</v>
      </c>
      <c r="D3075" s="3">
        <v>0.49301780069013434</v>
      </c>
      <c r="E30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6" spans="1:5">
      <c r="A3076">
        <v>192349</v>
      </c>
      <c r="B3076" s="3">
        <v>4.1228568681031756</v>
      </c>
      <c r="C3076" s="3">
        <v>4.250490576287376E-2</v>
      </c>
      <c r="D3076" s="3">
        <v>0.49297049867845577</v>
      </c>
      <c r="E30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7" spans="1:5">
      <c r="A3077">
        <v>7455886</v>
      </c>
      <c r="B3077" s="3">
        <v>2.001111809939752</v>
      </c>
      <c r="C3077" s="3">
        <v>3.1410284853231787E-2</v>
      </c>
      <c r="D3077" s="3">
        <v>0.49286718123899087</v>
      </c>
      <c r="E30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8" spans="1:5">
      <c r="A3078">
        <v>1311398</v>
      </c>
      <c r="B3078" s="3">
        <v>4.852035717649029</v>
      </c>
      <c r="C3078" s="3">
        <v>1.1282813525450503E-2</v>
      </c>
      <c r="D3078" s="3">
        <v>0.49280318361595077</v>
      </c>
      <c r="E30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79" spans="1:5">
      <c r="A3079">
        <v>1482208</v>
      </c>
      <c r="B3079" s="3">
        <v>4.334556008901755</v>
      </c>
      <c r="C3079" s="3">
        <v>2.7659432429033355E-2</v>
      </c>
      <c r="D3079" s="3">
        <v>0.49277354969272402</v>
      </c>
      <c r="E30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0" spans="1:5">
      <c r="A3080">
        <v>4532557</v>
      </c>
      <c r="B3080" s="3">
        <v>4.9314453743921565</v>
      </c>
      <c r="C3080" s="3">
        <v>4.0202116016239134E-4</v>
      </c>
      <c r="D3080" s="3">
        <v>0.49267395383158086</v>
      </c>
      <c r="E30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1" spans="1:5">
      <c r="A3081">
        <v>2961266</v>
      </c>
      <c r="B3081" s="3">
        <v>1.2972316328878883</v>
      </c>
      <c r="C3081" s="3">
        <v>2.2781610097127394E-2</v>
      </c>
      <c r="D3081" s="3">
        <v>0.49226068537541734</v>
      </c>
      <c r="E30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2" spans="1:5">
      <c r="A3082">
        <v>16482147</v>
      </c>
      <c r="B3082" s="3">
        <v>1.8576763649589805</v>
      </c>
      <c r="C3082" s="3">
        <v>2.2167556942778961E-2</v>
      </c>
      <c r="D3082" s="3">
        <v>0.49224932152174583</v>
      </c>
      <c r="E30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3" spans="1:5">
      <c r="A3083">
        <v>21789707</v>
      </c>
      <c r="B3083" s="3">
        <v>2.4612757812275845</v>
      </c>
      <c r="C3083" s="3">
        <v>2.374288181047274E-3</v>
      </c>
      <c r="D3083" s="3">
        <v>0.49204341517988603</v>
      </c>
      <c r="E30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4" spans="1:5">
      <c r="A3084">
        <v>3815537</v>
      </c>
      <c r="B3084" s="3">
        <v>4.8599158911686855</v>
      </c>
      <c r="C3084" s="3">
        <v>4.5702077191588135E-2</v>
      </c>
      <c r="D3084" s="3">
        <v>0.49196371782431803</v>
      </c>
      <c r="E30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5" spans="1:5">
      <c r="A3085">
        <v>6216882</v>
      </c>
      <c r="B3085" s="3">
        <v>2.0638741722564444</v>
      </c>
      <c r="C3085" s="3">
        <v>6.2182231789142397E-4</v>
      </c>
      <c r="D3085" s="3">
        <v>0.49132693987468024</v>
      </c>
      <c r="E30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6" spans="1:5">
      <c r="A3086">
        <v>18002339</v>
      </c>
      <c r="B3086" s="3">
        <v>3.140574415964736</v>
      </c>
      <c r="C3086" s="3">
        <v>4.0208880605347996E-2</v>
      </c>
      <c r="D3086" s="3">
        <v>0.49121874410313671</v>
      </c>
      <c r="E30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7" spans="1:5">
      <c r="A3087">
        <v>24895956</v>
      </c>
      <c r="B3087" s="3">
        <v>1.340132081082348</v>
      </c>
      <c r="C3087" s="3">
        <v>9.9094745417371566E-3</v>
      </c>
      <c r="D3087" s="3">
        <v>0.49094088820772597</v>
      </c>
      <c r="E30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8" spans="1:5">
      <c r="A3088">
        <v>3211</v>
      </c>
      <c r="B3088" s="3">
        <v>1.1376742482755473</v>
      </c>
      <c r="C3088" s="3">
        <v>4.2520502287890144E-2</v>
      </c>
      <c r="D3088" s="3">
        <v>0.49062282156595449</v>
      </c>
      <c r="E30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89" spans="1:5">
      <c r="A3089">
        <v>22280299</v>
      </c>
      <c r="B3089" s="3">
        <v>3.6406705813941889</v>
      </c>
      <c r="C3089" s="3">
        <v>4.5579365040840897E-2</v>
      </c>
      <c r="D3089" s="3">
        <v>0.49055540204429327</v>
      </c>
      <c r="E30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0" spans="1:5">
      <c r="A3090">
        <v>60278</v>
      </c>
      <c r="B3090" s="3">
        <v>4.0984691247863312</v>
      </c>
      <c r="C3090" s="3">
        <v>2.9583430062559726E-2</v>
      </c>
      <c r="D3090" s="3">
        <v>0.49051074173080333</v>
      </c>
      <c r="E30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1" spans="1:5">
      <c r="A3091">
        <v>5520355</v>
      </c>
      <c r="B3091" s="3">
        <v>3.7370402879886897</v>
      </c>
      <c r="C3091" s="3">
        <v>3.7543959109724691E-3</v>
      </c>
      <c r="D3091" s="3">
        <v>0.49042581278714248</v>
      </c>
      <c r="E30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2" spans="1:5">
      <c r="A3092">
        <v>13451939</v>
      </c>
      <c r="B3092" s="3">
        <v>2.1004821011922781</v>
      </c>
      <c r="C3092" s="3">
        <v>1.4894854285277115E-2</v>
      </c>
      <c r="D3092" s="3">
        <v>0.49009840158078155</v>
      </c>
      <c r="E30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3" spans="1:5">
      <c r="A3093">
        <v>3764548</v>
      </c>
      <c r="B3093" s="3">
        <v>4.1272045405269022</v>
      </c>
      <c r="C3093" s="3">
        <v>1.7394650260309091E-2</v>
      </c>
      <c r="D3093" s="3">
        <v>0.48998135669259446</v>
      </c>
      <c r="E30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4" spans="1:5">
      <c r="A3094">
        <v>22011099</v>
      </c>
      <c r="B3094" s="3">
        <v>1.3875117489371571</v>
      </c>
      <c r="C3094" s="3">
        <v>9.8502224956808614E-3</v>
      </c>
      <c r="D3094" s="3">
        <v>0.48978207028197018</v>
      </c>
      <c r="E30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5" spans="1:5">
      <c r="A3095">
        <v>5785497</v>
      </c>
      <c r="B3095" s="3">
        <v>2.1753103590281779</v>
      </c>
      <c r="C3095" s="3">
        <v>3.2133839381672157E-2</v>
      </c>
      <c r="D3095" s="3">
        <v>0.48954164867005268</v>
      </c>
      <c r="E30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6" spans="1:5">
      <c r="A3096">
        <v>7755092</v>
      </c>
      <c r="B3096" s="3">
        <v>4.5852435025007106</v>
      </c>
      <c r="C3096" s="3">
        <v>1.1207262203510406E-2</v>
      </c>
      <c r="D3096" s="3">
        <v>0.4893667568867065</v>
      </c>
      <c r="E30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7" spans="1:5">
      <c r="A3097">
        <v>22727131</v>
      </c>
      <c r="B3097" s="3">
        <v>1.4036478559333392</v>
      </c>
      <c r="C3097" s="3">
        <v>2.426884641344268E-2</v>
      </c>
      <c r="D3097" s="3">
        <v>0.48936108393258204</v>
      </c>
      <c r="E30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8" spans="1:5">
      <c r="A3098">
        <v>16838156</v>
      </c>
      <c r="B3098" s="3">
        <v>4.8591372609729531</v>
      </c>
      <c r="C3098" s="3">
        <v>3.02703853884707E-2</v>
      </c>
      <c r="D3098" s="3">
        <v>0.48932357785423508</v>
      </c>
      <c r="E30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099" spans="1:5">
      <c r="A3099">
        <v>4309521</v>
      </c>
      <c r="B3099" s="3">
        <v>3.3940688852602539</v>
      </c>
      <c r="C3099" s="3">
        <v>1.8764575339047785E-2</v>
      </c>
      <c r="D3099" s="3">
        <v>0.48824135317106909</v>
      </c>
      <c r="E30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0" spans="1:5">
      <c r="A3100">
        <v>23863437</v>
      </c>
      <c r="B3100" s="3">
        <v>2.9529245476391663</v>
      </c>
      <c r="C3100" s="3">
        <v>6.9799816991865772E-3</v>
      </c>
      <c r="D3100" s="3">
        <v>0.48796036960714928</v>
      </c>
      <c r="E31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1" spans="1:5">
      <c r="A3101">
        <v>30078721</v>
      </c>
      <c r="B3101" s="3">
        <v>4.0847936289195479</v>
      </c>
      <c r="C3101" s="3">
        <v>2.2168972540067389E-2</v>
      </c>
      <c r="D3101" s="3">
        <v>0.4878759400892001</v>
      </c>
      <c r="E31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2" spans="1:5">
      <c r="A3102">
        <v>252361</v>
      </c>
      <c r="B3102" s="3">
        <v>3.8204538025497765</v>
      </c>
      <c r="C3102" s="3">
        <v>3.1142532819312424E-2</v>
      </c>
      <c r="D3102" s="3">
        <v>0.48761132535445895</v>
      </c>
      <c r="E31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3" spans="1:5">
      <c r="A3103">
        <v>2770596</v>
      </c>
      <c r="B3103" s="3">
        <v>4.0382120051257031</v>
      </c>
      <c r="C3103" s="3">
        <v>2.5168697763107335E-2</v>
      </c>
      <c r="D3103" s="3">
        <v>0.48758923771674778</v>
      </c>
      <c r="E31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4" spans="1:5">
      <c r="A3104">
        <v>11610321</v>
      </c>
      <c r="B3104" s="3">
        <v>4.7816857761793194</v>
      </c>
      <c r="C3104" s="3">
        <v>3.5371106335050952E-2</v>
      </c>
      <c r="D3104" s="3">
        <v>0.48697584708817865</v>
      </c>
      <c r="E31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5" spans="1:5">
      <c r="A3105">
        <v>16927633</v>
      </c>
      <c r="B3105" s="3">
        <v>3.4615566266048456</v>
      </c>
      <c r="C3105" s="3">
        <v>1.4684714999507227E-2</v>
      </c>
      <c r="D3105" s="3">
        <v>0.48696038381576245</v>
      </c>
      <c r="E31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6" spans="1:5">
      <c r="A3106">
        <v>1278802</v>
      </c>
      <c r="B3106" s="3">
        <v>1.5818026507442107</v>
      </c>
      <c r="C3106" s="3">
        <v>3.1970260510902335E-2</v>
      </c>
      <c r="D3106" s="3">
        <v>0.48691848374108049</v>
      </c>
      <c r="E31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7" spans="1:5">
      <c r="A3107">
        <v>7171571</v>
      </c>
      <c r="B3107" s="3">
        <v>4.7959229236986509</v>
      </c>
      <c r="C3107" s="3">
        <v>4.0471766434844514E-2</v>
      </c>
      <c r="D3107" s="3">
        <v>0.48681559506367256</v>
      </c>
      <c r="E31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8" spans="1:5">
      <c r="A3108">
        <v>274702</v>
      </c>
      <c r="B3108" s="3">
        <v>3.1879442492538717</v>
      </c>
      <c r="C3108" s="3">
        <v>2.8546473005381809E-2</v>
      </c>
      <c r="D3108" s="3">
        <v>0.48677458348478952</v>
      </c>
      <c r="E31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09" spans="1:5">
      <c r="A3109">
        <v>9613050</v>
      </c>
      <c r="B3109" s="3">
        <v>2.2876404744752366</v>
      </c>
      <c r="C3109" s="3">
        <v>3.3466452431312708E-2</v>
      </c>
      <c r="D3109" s="3">
        <v>0.48675266274301787</v>
      </c>
      <c r="E31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0" spans="1:5">
      <c r="A3110">
        <v>306825</v>
      </c>
      <c r="B3110" s="3">
        <v>1.1479867839439439</v>
      </c>
      <c r="C3110" s="3">
        <v>4.3818656021704809E-2</v>
      </c>
      <c r="D3110" s="3">
        <v>0.48666015315256939</v>
      </c>
      <c r="E31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1" spans="1:5">
      <c r="A3111">
        <v>18893494</v>
      </c>
      <c r="B3111" s="3">
        <v>2.6255067146125679</v>
      </c>
      <c r="C3111" s="3">
        <v>3.9906171707108251E-2</v>
      </c>
      <c r="D3111" s="3">
        <v>0.48611238908777521</v>
      </c>
      <c r="E31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2" spans="1:5">
      <c r="A3112">
        <v>5577926</v>
      </c>
      <c r="B3112" s="3">
        <v>2.1960697718747348</v>
      </c>
      <c r="C3112" s="3">
        <v>4.0174973380861005E-2</v>
      </c>
      <c r="D3112" s="3">
        <v>0.48607580603205647</v>
      </c>
      <c r="E31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3" spans="1:5">
      <c r="A3113">
        <v>643512</v>
      </c>
      <c r="B3113" s="3">
        <v>4.4008561925018377</v>
      </c>
      <c r="C3113" s="3">
        <v>1.0221212313597667E-2</v>
      </c>
      <c r="D3113" s="3">
        <v>0.48607031724484095</v>
      </c>
      <c r="E31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4" spans="1:5">
      <c r="A3114">
        <v>5879729</v>
      </c>
      <c r="B3114" s="3">
        <v>3.85411489270549</v>
      </c>
      <c r="C3114" s="3">
        <v>4.7981299351128312E-2</v>
      </c>
      <c r="D3114" s="3">
        <v>0.48602371092622398</v>
      </c>
      <c r="E31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5" spans="1:5">
      <c r="A3115">
        <v>30906910</v>
      </c>
      <c r="B3115" s="3">
        <v>2.0248166831477228</v>
      </c>
      <c r="C3115" s="3">
        <v>5.8150388117100167E-3</v>
      </c>
      <c r="D3115" s="3">
        <v>0.4859258126876983</v>
      </c>
      <c r="E31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6" spans="1:5">
      <c r="A3116">
        <v>200243</v>
      </c>
      <c r="B3116" s="3">
        <v>3.987055046258797</v>
      </c>
      <c r="C3116" s="3">
        <v>2.7152446378144568E-2</v>
      </c>
      <c r="D3116" s="3">
        <v>0.48592546993171104</v>
      </c>
      <c r="E31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7" spans="1:5">
      <c r="A3117">
        <v>1717520</v>
      </c>
      <c r="B3117" s="3">
        <v>1.1918386864399833</v>
      </c>
      <c r="C3117" s="3">
        <v>1.4785158122197274E-3</v>
      </c>
      <c r="D3117" s="3">
        <v>0.48582262666237963</v>
      </c>
      <c r="E31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8" spans="1:5">
      <c r="A3118">
        <v>1756624</v>
      </c>
      <c r="B3118" s="3">
        <v>4.0146809999262381</v>
      </c>
      <c r="C3118" s="3">
        <v>2.363648658439943E-2</v>
      </c>
      <c r="D3118" s="3">
        <v>0.48571036068278695</v>
      </c>
      <c r="E31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19" spans="1:5">
      <c r="A3119">
        <v>16035346</v>
      </c>
      <c r="B3119" s="3">
        <v>3.5948804126607441</v>
      </c>
      <c r="C3119" s="3">
        <v>3.8698150153887671E-3</v>
      </c>
      <c r="D3119" s="3">
        <v>0.48569975411443111</v>
      </c>
      <c r="E31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0" spans="1:5">
      <c r="A3120">
        <v>535128</v>
      </c>
      <c r="B3120" s="3">
        <v>1.9068827399541086</v>
      </c>
      <c r="C3120" s="3">
        <v>4.1948053431110167E-2</v>
      </c>
      <c r="D3120" s="3">
        <v>0.48566610570322521</v>
      </c>
      <c r="E31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1" spans="1:5">
      <c r="A3121">
        <v>32345728</v>
      </c>
      <c r="B3121" s="3">
        <v>2.6685179784648114</v>
      </c>
      <c r="C3121" s="3">
        <v>1.1716112530545664E-2</v>
      </c>
      <c r="D3121" s="3">
        <v>0.48498867723043482</v>
      </c>
      <c r="E31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2" spans="1:5">
      <c r="A3122">
        <v>724633</v>
      </c>
      <c r="B3122" s="3">
        <v>1.9949439811684502</v>
      </c>
      <c r="C3122" s="3">
        <v>2.8177784424756814E-2</v>
      </c>
      <c r="D3122" s="3">
        <v>0.48484821817948642</v>
      </c>
      <c r="E31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3" spans="1:5">
      <c r="A3123">
        <v>2847655</v>
      </c>
      <c r="B3123" s="3">
        <v>4.1562706214239782</v>
      </c>
      <c r="C3123" s="3">
        <v>4.1414488579346903E-2</v>
      </c>
      <c r="D3123" s="3">
        <v>0.48472097946785553</v>
      </c>
      <c r="E31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4" spans="1:5">
      <c r="A3124">
        <v>4249297</v>
      </c>
      <c r="B3124" s="3">
        <v>4.3534873399230607</v>
      </c>
      <c r="C3124" s="3">
        <v>1.2111685463226829E-3</v>
      </c>
      <c r="D3124" s="3">
        <v>0.48450348915588903</v>
      </c>
      <c r="E31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5" spans="1:5">
      <c r="A3125">
        <v>6245535</v>
      </c>
      <c r="B3125" s="3">
        <v>4.1758719233996366</v>
      </c>
      <c r="C3125" s="3">
        <v>4.628329671951361E-2</v>
      </c>
      <c r="D3125" s="3">
        <v>0.48426078225692726</v>
      </c>
      <c r="E31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6" spans="1:5">
      <c r="A3126">
        <v>17462748</v>
      </c>
      <c r="B3126" s="3">
        <v>3.238492475837409</v>
      </c>
      <c r="C3126" s="3">
        <v>5.9143270959222897E-3</v>
      </c>
      <c r="D3126" s="3">
        <v>0.48414328877583246</v>
      </c>
      <c r="E31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7" spans="1:5">
      <c r="A3127">
        <v>20904647</v>
      </c>
      <c r="B3127" s="3">
        <v>1.8124181809893347</v>
      </c>
      <c r="C3127" s="3">
        <v>2.1647825663047928E-2</v>
      </c>
      <c r="D3127" s="3">
        <v>0.48405632478257565</v>
      </c>
      <c r="E31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8" spans="1:5">
      <c r="A3128">
        <v>26124805</v>
      </c>
      <c r="B3128" s="3">
        <v>2.6144968780559856</v>
      </c>
      <c r="C3128" s="3">
        <v>3.7553152479205903E-2</v>
      </c>
      <c r="D3128" s="3">
        <v>0.48379626569681455</v>
      </c>
      <c r="E31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29" spans="1:5">
      <c r="A3129">
        <v>16883036</v>
      </c>
      <c r="B3129" s="3">
        <v>1.4651570745090376</v>
      </c>
      <c r="C3129" s="3">
        <v>1.6065415596852175E-2</v>
      </c>
      <c r="D3129" s="3">
        <v>0.48336716419123893</v>
      </c>
      <c r="E31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0" spans="1:5">
      <c r="A3130">
        <v>16680861</v>
      </c>
      <c r="B3130" s="3">
        <v>3.349968392694104</v>
      </c>
      <c r="C3130" s="3">
        <v>1.1027344378640053E-2</v>
      </c>
      <c r="D3130" s="3">
        <v>0.48289240936299926</v>
      </c>
      <c r="E31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1" spans="1:5">
      <c r="A3131">
        <v>10698270</v>
      </c>
      <c r="B3131" s="3">
        <v>2.1715266830220439</v>
      </c>
      <c r="C3131" s="3">
        <v>3.1973737297536546E-2</v>
      </c>
      <c r="D3131" s="3">
        <v>0.48249202098136001</v>
      </c>
      <c r="E31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2" spans="1:5">
      <c r="A3132">
        <v>610819</v>
      </c>
      <c r="B3132" s="3">
        <v>1.5601743719951551</v>
      </c>
      <c r="C3132" s="3">
        <v>8.5987886101620333E-3</v>
      </c>
      <c r="D3132" s="3">
        <v>0.48247189735778118</v>
      </c>
      <c r="E31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3" spans="1:5">
      <c r="A3133">
        <v>24625694</v>
      </c>
      <c r="B3133" s="3">
        <v>2.9909223099928144</v>
      </c>
      <c r="C3133" s="3">
        <v>3.4444497722396522E-2</v>
      </c>
      <c r="D3133" s="3">
        <v>0.48231293348147575</v>
      </c>
      <c r="E31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4" spans="1:5">
      <c r="A3134">
        <v>9187795</v>
      </c>
      <c r="B3134" s="3">
        <v>2.6003756689957762</v>
      </c>
      <c r="C3134" s="3">
        <v>1.9065206162966197E-2</v>
      </c>
      <c r="D3134" s="3">
        <v>0.48223591942315003</v>
      </c>
      <c r="E31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5" spans="1:5">
      <c r="A3135">
        <v>2164452</v>
      </c>
      <c r="B3135" s="3">
        <v>2.9386337926019608</v>
      </c>
      <c r="C3135" s="3">
        <v>3.9451295993708231E-2</v>
      </c>
      <c r="D3135" s="3">
        <v>0.48205333491151314</v>
      </c>
      <c r="E31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6" spans="1:5">
      <c r="A3136">
        <v>15271110</v>
      </c>
      <c r="B3136" s="3">
        <v>4.9587542439156795</v>
      </c>
      <c r="C3136" s="3">
        <v>3.0105801897045009E-2</v>
      </c>
      <c r="D3136" s="3">
        <v>0.48190936872877066</v>
      </c>
      <c r="E31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7" spans="1:5">
      <c r="A3137">
        <v>301549</v>
      </c>
      <c r="B3137" s="3">
        <v>4.4499813970654376</v>
      </c>
      <c r="C3137" s="3">
        <v>4.0964099786649666E-2</v>
      </c>
      <c r="D3137" s="3">
        <v>0.48182497867693563</v>
      </c>
      <c r="E31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8" spans="1:5">
      <c r="A3138">
        <v>7220851</v>
      </c>
      <c r="B3138" s="3">
        <v>2.8841990528608954</v>
      </c>
      <c r="C3138" s="3">
        <v>3.0765393686615669E-2</v>
      </c>
      <c r="D3138" s="3">
        <v>0.48174176252522549</v>
      </c>
      <c r="E31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39" spans="1:5">
      <c r="A3139">
        <v>1486623</v>
      </c>
      <c r="B3139" s="3">
        <v>1.6240671468531809</v>
      </c>
      <c r="C3139" s="3">
        <v>1.20732606695393E-2</v>
      </c>
      <c r="D3139" s="3">
        <v>0.48144113823508983</v>
      </c>
      <c r="E31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0" spans="1:5">
      <c r="A3140">
        <v>10607636</v>
      </c>
      <c r="B3140" s="3">
        <v>4.0724555627899459</v>
      </c>
      <c r="C3140" s="3">
        <v>1.2609987356959746E-2</v>
      </c>
      <c r="D3140" s="3">
        <v>0.48128739518613695</v>
      </c>
      <c r="E31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1" spans="1:5">
      <c r="A3141">
        <v>1982268</v>
      </c>
      <c r="B3141" s="3">
        <v>3.8122457321409704</v>
      </c>
      <c r="C3141" s="3">
        <v>4.1351836143597324E-2</v>
      </c>
      <c r="D3141" s="3">
        <v>0.48121284559665078</v>
      </c>
      <c r="E31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2" spans="1:5">
      <c r="A3142">
        <v>5220670</v>
      </c>
      <c r="B3142" s="3">
        <v>3.6023001250012481</v>
      </c>
      <c r="C3142" s="3">
        <v>2.5148265372470197E-2</v>
      </c>
      <c r="D3142" s="3">
        <v>0.48109471338848875</v>
      </c>
      <c r="E31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3" spans="1:5">
      <c r="A3143">
        <v>23342156</v>
      </c>
      <c r="B3143" s="3">
        <v>2.4121300640494168</v>
      </c>
      <c r="C3143" s="3">
        <v>2.1730556303397593E-2</v>
      </c>
      <c r="D3143" s="3">
        <v>0.48104837910385434</v>
      </c>
      <c r="E31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4" spans="1:5">
      <c r="A3144">
        <v>182477</v>
      </c>
      <c r="B3144" s="3">
        <v>3.1757216674450448</v>
      </c>
      <c r="C3144" s="3">
        <v>2.3492335932898869E-2</v>
      </c>
      <c r="D3144" s="3">
        <v>0.48096328753248663</v>
      </c>
      <c r="E31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5" spans="1:5">
      <c r="A3145">
        <v>11073109</v>
      </c>
      <c r="B3145" s="3">
        <v>3.1855568063787074</v>
      </c>
      <c r="C3145" s="3">
        <v>6.0285951223035816E-3</v>
      </c>
      <c r="D3145" s="3">
        <v>0.4807498720800556</v>
      </c>
      <c r="E31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6" spans="1:5">
      <c r="A3146">
        <v>2166065</v>
      </c>
      <c r="B3146" s="3">
        <v>4.5128868934987221</v>
      </c>
      <c r="C3146" s="3">
        <v>3.4565168899576414E-2</v>
      </c>
      <c r="D3146" s="3">
        <v>0.48074979930347561</v>
      </c>
      <c r="E31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7" spans="1:5">
      <c r="A3147">
        <v>2484383</v>
      </c>
      <c r="B3147" s="3">
        <v>2.295901669715612</v>
      </c>
      <c r="C3147" s="3">
        <v>1.2507744605744348E-2</v>
      </c>
      <c r="D3147" s="3">
        <v>0.48044887977135076</v>
      </c>
      <c r="E31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8" spans="1:5">
      <c r="A3148">
        <v>4210082</v>
      </c>
      <c r="B3148" s="3">
        <v>1.3233103834219118</v>
      </c>
      <c r="C3148" s="3">
        <v>2.356738338039148E-2</v>
      </c>
      <c r="D3148" s="3">
        <v>0.48029715472017664</v>
      </c>
      <c r="E31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49" spans="1:5">
      <c r="A3149">
        <v>34013546</v>
      </c>
      <c r="B3149" s="3">
        <v>4.6269968225410425</v>
      </c>
      <c r="C3149" s="3">
        <v>9.2868973299230061E-3</v>
      </c>
      <c r="D3149" s="3">
        <v>0.4802068294566334</v>
      </c>
      <c r="E31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0" spans="1:5">
      <c r="A3150">
        <v>1226950</v>
      </c>
      <c r="B3150" s="3">
        <v>4.4429397018109507</v>
      </c>
      <c r="C3150" s="3">
        <v>3.1909915617560659E-2</v>
      </c>
      <c r="D3150" s="3">
        <v>0.47980901696575518</v>
      </c>
      <c r="E31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1" spans="1:5">
      <c r="A3151">
        <v>2559004</v>
      </c>
      <c r="B3151" s="3">
        <v>3.5297923180200481</v>
      </c>
      <c r="C3151" s="3">
        <v>2.5159156954702014E-2</v>
      </c>
      <c r="D3151" s="3">
        <v>0.47976307127600681</v>
      </c>
      <c r="E31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2" spans="1:5">
      <c r="A3152">
        <v>8301763</v>
      </c>
      <c r="B3152" s="3">
        <v>4.1382619089111206</v>
      </c>
      <c r="C3152" s="3">
        <v>1.0151575969547483E-2</v>
      </c>
      <c r="D3152" s="3">
        <v>0.47966814990464535</v>
      </c>
      <c r="E31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3" spans="1:5">
      <c r="A3153">
        <v>35426480</v>
      </c>
      <c r="B3153" s="3">
        <v>1.8984414088093189</v>
      </c>
      <c r="C3153" s="3">
        <v>1.794504375741408E-2</v>
      </c>
      <c r="D3153" s="3">
        <v>0.47923148630210466</v>
      </c>
      <c r="E31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4" spans="1:5">
      <c r="A3154">
        <v>35512327</v>
      </c>
      <c r="B3154" s="3">
        <v>2.8639689147371725</v>
      </c>
      <c r="C3154" s="3">
        <v>2.5874393612605136E-2</v>
      </c>
      <c r="D3154" s="3">
        <v>0.47897841302624933</v>
      </c>
      <c r="E31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5" spans="1:5">
      <c r="A3155">
        <v>23311838</v>
      </c>
      <c r="B3155" s="3">
        <v>1.0445505971000428</v>
      </c>
      <c r="C3155" s="3">
        <v>2.023245532646949E-2</v>
      </c>
      <c r="D3155" s="3">
        <v>0.47871893151202682</v>
      </c>
      <c r="E31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6" spans="1:5">
      <c r="A3156">
        <v>34779392</v>
      </c>
      <c r="B3156" s="3">
        <v>4.2466815801501898</v>
      </c>
      <c r="C3156" s="3">
        <v>2.5170537037413388E-2</v>
      </c>
      <c r="D3156" s="3">
        <v>0.47834125063679844</v>
      </c>
      <c r="E31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7" spans="1:5">
      <c r="A3157">
        <v>3650005</v>
      </c>
      <c r="B3157" s="3">
        <v>1.6510134886678358</v>
      </c>
      <c r="C3157" s="3">
        <v>2.8283127801122149E-2</v>
      </c>
      <c r="D3157" s="3">
        <v>0.47827381819161685</v>
      </c>
      <c r="E31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8" spans="1:5">
      <c r="A3158">
        <v>1131394</v>
      </c>
      <c r="B3158" s="3">
        <v>3.3033649129473193</v>
      </c>
      <c r="C3158" s="3">
        <v>1.5837599876490721E-2</v>
      </c>
      <c r="D3158" s="3">
        <v>0.47826753946727107</v>
      </c>
      <c r="E31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59" spans="1:5">
      <c r="A3159">
        <v>2196224</v>
      </c>
      <c r="B3159" s="3">
        <v>4.9694523969014721</v>
      </c>
      <c r="C3159" s="3">
        <v>1.0129894819115632E-2</v>
      </c>
      <c r="D3159" s="3">
        <v>0.47787586386549463</v>
      </c>
      <c r="E31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0" spans="1:5">
      <c r="A3160">
        <v>3929012</v>
      </c>
      <c r="B3160" s="3">
        <v>2.4535515664540912</v>
      </c>
      <c r="C3160" s="3">
        <v>4.5922787812381308E-2</v>
      </c>
      <c r="D3160" s="3">
        <v>0.47745903672112333</v>
      </c>
      <c r="E31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1" spans="1:5">
      <c r="A3161">
        <v>27277459</v>
      </c>
      <c r="B3161" s="3">
        <v>3.1136328007345635</v>
      </c>
      <c r="C3161" s="3">
        <v>9.1133786965309823E-3</v>
      </c>
      <c r="D3161" s="3">
        <v>0.47745135081652623</v>
      </c>
      <c r="E31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2" spans="1:5">
      <c r="A3162">
        <v>1689040</v>
      </c>
      <c r="B3162" s="3">
        <v>3.9039832043530116</v>
      </c>
      <c r="C3162" s="3">
        <v>2.5467372729558565E-2</v>
      </c>
      <c r="D3162" s="3">
        <v>0.47740250017624075</v>
      </c>
      <c r="E31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3" spans="1:5">
      <c r="A3163">
        <v>3262771</v>
      </c>
      <c r="B3163" s="3">
        <v>1.3706508842938092</v>
      </c>
      <c r="C3163" s="3">
        <v>1.935639356449852E-2</v>
      </c>
      <c r="D3163" s="3">
        <v>0.47707746527993655</v>
      </c>
      <c r="E31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4" spans="1:5">
      <c r="A3164">
        <v>126607</v>
      </c>
      <c r="B3164" s="3">
        <v>2.8137049991050769</v>
      </c>
      <c r="C3164" s="3">
        <v>2.251659390126988E-2</v>
      </c>
      <c r="D3164" s="3">
        <v>0.47697984880937028</v>
      </c>
      <c r="E31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5" spans="1:5">
      <c r="A3165">
        <v>14289427</v>
      </c>
      <c r="B3165" s="3">
        <v>4.550151003572477</v>
      </c>
      <c r="C3165" s="3">
        <v>8.1733281982506959E-3</v>
      </c>
      <c r="D3165" s="3">
        <v>0.47656592389975894</v>
      </c>
      <c r="E31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6" spans="1:5">
      <c r="A3166">
        <v>24918898</v>
      </c>
      <c r="B3166" s="3">
        <v>4.0351844794989304</v>
      </c>
      <c r="C3166" s="3">
        <v>3.6651500755745033E-2</v>
      </c>
      <c r="D3166" s="3">
        <v>0.47644585908544546</v>
      </c>
      <c r="E31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7" spans="1:5">
      <c r="A3167">
        <v>13314076</v>
      </c>
      <c r="B3167" s="3">
        <v>4.2171285995275891</v>
      </c>
      <c r="C3167" s="3">
        <v>2.1495244078340792E-2</v>
      </c>
      <c r="D3167" s="3">
        <v>0.47630017176320893</v>
      </c>
      <c r="E31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8" spans="1:5">
      <c r="A3168">
        <v>3538661</v>
      </c>
      <c r="B3168" s="3">
        <v>4.8499500968238562</v>
      </c>
      <c r="C3168" s="3">
        <v>3.7977620841381982E-2</v>
      </c>
      <c r="D3168" s="3">
        <v>0.47625510960052242</v>
      </c>
      <c r="E31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69" spans="1:5">
      <c r="A3169">
        <v>9018446</v>
      </c>
      <c r="B3169" s="3">
        <v>1.1892090234213</v>
      </c>
      <c r="C3169" s="3">
        <v>1.7274451044738421E-2</v>
      </c>
      <c r="D3169" s="3">
        <v>0.47592443267551121</v>
      </c>
      <c r="E31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0" spans="1:5">
      <c r="A3170">
        <v>15356877</v>
      </c>
      <c r="B3170" s="3">
        <v>1.4870219684924071</v>
      </c>
      <c r="C3170" s="3">
        <v>2.6096054875432269E-2</v>
      </c>
      <c r="D3170" s="3">
        <v>0.47562198504186348</v>
      </c>
      <c r="E31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1" spans="1:5">
      <c r="A3171">
        <v>18594426</v>
      </c>
      <c r="B3171" s="3">
        <v>4.7865088634911253</v>
      </c>
      <c r="C3171" s="3">
        <v>2.227064242804816E-2</v>
      </c>
      <c r="D3171" s="3">
        <v>0.47557381808997268</v>
      </c>
      <c r="E31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2" spans="1:5">
      <c r="A3172">
        <v>7089676</v>
      </c>
      <c r="B3172" s="3">
        <v>3.5375783493168091</v>
      </c>
      <c r="C3172" s="3">
        <v>3.8498032504101667E-3</v>
      </c>
      <c r="D3172" s="3">
        <v>0.47540952138797443</v>
      </c>
      <c r="E31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3" spans="1:5">
      <c r="A3173">
        <v>17074459</v>
      </c>
      <c r="B3173" s="3">
        <v>1.8360720005345161</v>
      </c>
      <c r="C3173" s="3">
        <v>3.2683051932333916E-2</v>
      </c>
      <c r="D3173" s="3">
        <v>0.47501698152316252</v>
      </c>
      <c r="E31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4" spans="1:5">
      <c r="A3174">
        <v>5110818</v>
      </c>
      <c r="B3174" s="3">
        <v>4.3173686734843972</v>
      </c>
      <c r="C3174" s="3">
        <v>1.0012755278556907E-2</v>
      </c>
      <c r="D3174" s="3">
        <v>0.47494323806773131</v>
      </c>
      <c r="E31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5" spans="1:5">
      <c r="A3175">
        <v>2306962</v>
      </c>
      <c r="B3175" s="3">
        <v>3.0823618008619698</v>
      </c>
      <c r="C3175" s="3">
        <v>2.007351897314763E-3</v>
      </c>
      <c r="D3175" s="3">
        <v>0.4746370527277407</v>
      </c>
      <c r="E31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6" spans="1:5">
      <c r="A3176">
        <v>46978</v>
      </c>
      <c r="B3176" s="3">
        <v>2.8768871754391458</v>
      </c>
      <c r="C3176" s="3">
        <v>2.8715621298048451E-2</v>
      </c>
      <c r="D3176" s="3">
        <v>0.47417911516039923</v>
      </c>
      <c r="E31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7" spans="1:5">
      <c r="A3177">
        <v>2618273</v>
      </c>
      <c r="B3177" s="3">
        <v>3.4410869021289878</v>
      </c>
      <c r="C3177" s="3">
        <v>2.5749186168374613E-2</v>
      </c>
      <c r="D3177" s="3">
        <v>0.47411752157058873</v>
      </c>
      <c r="E31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8" spans="1:5">
      <c r="A3178">
        <v>27538684</v>
      </c>
      <c r="B3178" s="3">
        <v>2.8678358507239192</v>
      </c>
      <c r="C3178" s="3">
        <v>9.5016595120736083E-3</v>
      </c>
      <c r="D3178" s="3">
        <v>0.47411083832167489</v>
      </c>
      <c r="E31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79" spans="1:5">
      <c r="A3179">
        <v>1384256</v>
      </c>
      <c r="B3179" s="3">
        <v>4.2740870234231014</v>
      </c>
      <c r="C3179" s="3">
        <v>7.9191047607782179E-3</v>
      </c>
      <c r="D3179" s="3">
        <v>0.47390028422603914</v>
      </c>
      <c r="E31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0" spans="1:5">
      <c r="A3180">
        <v>27238076</v>
      </c>
      <c r="B3180" s="3">
        <v>1.1560340954256181</v>
      </c>
      <c r="C3180" s="3">
        <v>1.3680564423618757E-2</v>
      </c>
      <c r="D3180" s="3">
        <v>0.47387803821225638</v>
      </c>
      <c r="E31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1" spans="1:5">
      <c r="A3181">
        <v>11090576</v>
      </c>
      <c r="B3181" s="3">
        <v>2.4042260303638399</v>
      </c>
      <c r="C3181" s="3">
        <v>4.7661041174674942E-2</v>
      </c>
      <c r="D3181" s="3">
        <v>0.4738653264701691</v>
      </c>
      <c r="E31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2" spans="1:5">
      <c r="A3182">
        <v>4963379</v>
      </c>
      <c r="B3182" s="3">
        <v>1.8539155924358859</v>
      </c>
      <c r="C3182" s="3">
        <v>4.1352221254710502E-3</v>
      </c>
      <c r="D3182" s="3">
        <v>0.47363017549343323</v>
      </c>
      <c r="E31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3" spans="1:5">
      <c r="A3183">
        <v>109738</v>
      </c>
      <c r="B3183" s="3">
        <v>3.3039206271126016</v>
      </c>
      <c r="C3183" s="3">
        <v>7.8257226418868408E-3</v>
      </c>
      <c r="D3183" s="3">
        <v>0.47358257665134906</v>
      </c>
      <c r="E31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4" spans="1:5">
      <c r="A3184">
        <v>35174506</v>
      </c>
      <c r="B3184" s="3">
        <v>2.7143366390551638</v>
      </c>
      <c r="C3184" s="3">
        <v>4.036051709715275E-2</v>
      </c>
      <c r="D3184" s="3">
        <v>0.47349151174438431</v>
      </c>
      <c r="E31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5" spans="1:5">
      <c r="A3185">
        <v>2631234</v>
      </c>
      <c r="B3185" s="3">
        <v>4.7709645841731181</v>
      </c>
      <c r="C3185" s="3">
        <v>3.6093853107939445E-3</v>
      </c>
      <c r="D3185" s="3">
        <v>0.47258160184440923</v>
      </c>
      <c r="E31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6" spans="1:5">
      <c r="A3186">
        <v>9443112</v>
      </c>
      <c r="B3186" s="3">
        <v>2.7685610108172001</v>
      </c>
      <c r="C3186" s="3">
        <v>4.0008198097133699E-2</v>
      </c>
      <c r="D3186" s="3">
        <v>0.47254759148787462</v>
      </c>
      <c r="E31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7" spans="1:5">
      <c r="A3187">
        <v>8624212</v>
      </c>
      <c r="B3187" s="3">
        <v>4.0581855343909652</v>
      </c>
      <c r="C3187" s="3">
        <v>2.6924028862092095E-2</v>
      </c>
      <c r="D3187" s="3">
        <v>0.47252460839341026</v>
      </c>
      <c r="E31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8" spans="1:5">
      <c r="A3188">
        <v>2423554</v>
      </c>
      <c r="B3188" s="3">
        <v>3.2322402988024908</v>
      </c>
      <c r="C3188" s="3">
        <v>1.649495768155709E-2</v>
      </c>
      <c r="D3188" s="3">
        <v>0.47201299660038354</v>
      </c>
      <c r="E31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89" spans="1:5">
      <c r="A3189">
        <v>30354449</v>
      </c>
      <c r="B3189" s="3">
        <v>1.2997953077199389</v>
      </c>
      <c r="C3189" s="3">
        <v>1.8404608574496852E-2</v>
      </c>
      <c r="D3189" s="3">
        <v>0.47192125256198936</v>
      </c>
      <c r="E31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0" spans="1:5">
      <c r="A3190">
        <v>19106718</v>
      </c>
      <c r="B3190" s="3">
        <v>4.6124233797631504</v>
      </c>
      <c r="C3190" s="3">
        <v>2.0835740469607954E-3</v>
      </c>
      <c r="D3190" s="3">
        <v>0.47186854755687357</v>
      </c>
      <c r="E31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1" spans="1:5">
      <c r="A3191">
        <v>9878261</v>
      </c>
      <c r="B3191" s="3">
        <v>2.8745571804362506</v>
      </c>
      <c r="C3191" s="3">
        <v>3.5795685976015998E-2</v>
      </c>
      <c r="D3191" s="3">
        <v>0.471838309376028</v>
      </c>
      <c r="E31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2" spans="1:5">
      <c r="A3192">
        <v>1385157</v>
      </c>
      <c r="B3192" s="3">
        <v>3.3222714060731584</v>
      </c>
      <c r="C3192" s="3">
        <v>9.1393568844068136E-4</v>
      </c>
      <c r="D3192" s="3">
        <v>0.47174938915684828</v>
      </c>
      <c r="E31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3" spans="1:5">
      <c r="A3193">
        <v>787273</v>
      </c>
      <c r="B3193" s="3">
        <v>4.3512505271118318</v>
      </c>
      <c r="C3193" s="3">
        <v>2.0065544530076099E-2</v>
      </c>
      <c r="D3193" s="3">
        <v>0.47164477830608909</v>
      </c>
      <c r="E31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4" spans="1:5">
      <c r="A3194">
        <v>1354796</v>
      </c>
      <c r="B3194" s="3">
        <v>4.8272761594978526</v>
      </c>
      <c r="C3194" s="3">
        <v>1.3241902127163585E-2</v>
      </c>
      <c r="D3194" s="3">
        <v>0.47160646658851413</v>
      </c>
      <c r="E31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5" spans="1:5">
      <c r="A3195">
        <v>3019795</v>
      </c>
      <c r="B3195" s="3">
        <v>2.2426272912578304</v>
      </c>
      <c r="C3195" s="3">
        <v>4.1675205502007463E-2</v>
      </c>
      <c r="D3195" s="3">
        <v>0.47154980629154641</v>
      </c>
      <c r="E31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6" spans="1:5">
      <c r="A3196">
        <v>4092307</v>
      </c>
      <c r="B3196" s="3">
        <v>3.0962138600191604</v>
      </c>
      <c r="C3196" s="3">
        <v>3.4655524532598361E-2</v>
      </c>
      <c r="D3196" s="3">
        <v>0.47081556395670021</v>
      </c>
      <c r="E31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7" spans="1:5">
      <c r="A3197">
        <v>17711637</v>
      </c>
      <c r="B3197" s="3">
        <v>1.4707978155395907</v>
      </c>
      <c r="C3197" s="3">
        <v>3.1434765534863747E-2</v>
      </c>
      <c r="D3197" s="3">
        <v>0.47076811148428155</v>
      </c>
      <c r="E31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8" spans="1:5">
      <c r="A3198">
        <v>3726131</v>
      </c>
      <c r="B3198" s="3">
        <v>2.6354759474245597</v>
      </c>
      <c r="C3198" s="3">
        <v>4.0448702153457847E-2</v>
      </c>
      <c r="D3198" s="3">
        <v>0.47059217296111455</v>
      </c>
      <c r="E31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199" spans="1:5">
      <c r="A3199">
        <v>3312524</v>
      </c>
      <c r="B3199" s="3">
        <v>4.0084386494613309</v>
      </c>
      <c r="C3199" s="3">
        <v>4.7824247944859954E-2</v>
      </c>
      <c r="D3199" s="3">
        <v>0.47048518524045002</v>
      </c>
      <c r="E31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0" spans="1:5">
      <c r="A3200">
        <v>9522524</v>
      </c>
      <c r="B3200" s="3">
        <v>1.762874180488577</v>
      </c>
      <c r="C3200" s="3">
        <v>3.4897842977863823E-2</v>
      </c>
      <c r="D3200" s="3">
        <v>0.47041550679695954</v>
      </c>
      <c r="E32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1" spans="1:5">
      <c r="A3201">
        <v>4323625</v>
      </c>
      <c r="B3201" s="3">
        <v>2.0704855022855289</v>
      </c>
      <c r="C3201" s="3">
        <v>6.120199275836547E-3</v>
      </c>
      <c r="D3201" s="3">
        <v>0.4703577317946821</v>
      </c>
      <c r="E32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2" spans="1:5">
      <c r="A3202">
        <v>33000709</v>
      </c>
      <c r="B3202" s="3">
        <v>2.9811567979908791</v>
      </c>
      <c r="C3202" s="3">
        <v>2.980620505833205E-2</v>
      </c>
      <c r="D3202" s="3">
        <v>0.47027334817773758</v>
      </c>
      <c r="E32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3" spans="1:5">
      <c r="A3203">
        <v>1319462</v>
      </c>
      <c r="B3203" s="3">
        <v>4.2612290403580815</v>
      </c>
      <c r="C3203" s="3">
        <v>3.8987145630353347E-2</v>
      </c>
      <c r="D3203" s="3">
        <v>0.47012427136109247</v>
      </c>
      <c r="E32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4" spans="1:5">
      <c r="A3204">
        <v>25379501</v>
      </c>
      <c r="B3204" s="3">
        <v>4.7097548247574181</v>
      </c>
      <c r="C3204" s="3">
        <v>1.5617667347013465E-2</v>
      </c>
      <c r="D3204" s="3">
        <v>0.46999457249522458</v>
      </c>
      <c r="E32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5" spans="1:5">
      <c r="A3205">
        <v>10657268</v>
      </c>
      <c r="B3205" s="3">
        <v>3.4836964852503733</v>
      </c>
      <c r="C3205" s="3">
        <v>3.6296917387899724E-2</v>
      </c>
      <c r="D3205" s="3">
        <v>0.46990157642520858</v>
      </c>
      <c r="E32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6" spans="1:5">
      <c r="A3206">
        <v>27314977</v>
      </c>
      <c r="B3206" s="3">
        <v>2.7055626166378985</v>
      </c>
      <c r="C3206" s="3">
        <v>1.1610912217901271E-2</v>
      </c>
      <c r="D3206" s="3">
        <v>0.46979617687692221</v>
      </c>
      <c r="E32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7" spans="1:5">
      <c r="A3207">
        <v>6387598</v>
      </c>
      <c r="B3207" s="3">
        <v>3.7241922689211151</v>
      </c>
      <c r="C3207" s="3">
        <v>6.8949886061773161E-3</v>
      </c>
      <c r="D3207" s="3">
        <v>0.46968262297716457</v>
      </c>
      <c r="E32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8" spans="1:5">
      <c r="A3208">
        <v>1830890</v>
      </c>
      <c r="B3208" s="3">
        <v>1.4325102210663929</v>
      </c>
      <c r="C3208" s="3">
        <v>1.8279199184472163E-2</v>
      </c>
      <c r="D3208" s="3">
        <v>0.46938964239334646</v>
      </c>
      <c r="E32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09" spans="1:5">
      <c r="A3209">
        <v>754675</v>
      </c>
      <c r="B3209" s="3">
        <v>1.7536621677650359</v>
      </c>
      <c r="C3209" s="3">
        <v>2.3987023480439074E-3</v>
      </c>
      <c r="D3209" s="3">
        <v>0.46937653712624894</v>
      </c>
      <c r="E32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0" spans="1:5">
      <c r="A3210">
        <v>2765234</v>
      </c>
      <c r="B3210" s="3">
        <v>3.3934045104279815</v>
      </c>
      <c r="C3210" s="3">
        <v>1.1696980594232948E-2</v>
      </c>
      <c r="D3210" s="3">
        <v>0.46930214482585753</v>
      </c>
      <c r="E32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1" spans="1:5">
      <c r="A3211">
        <v>49670</v>
      </c>
      <c r="B3211" s="3">
        <v>4.779415989945031</v>
      </c>
      <c r="C3211" s="3">
        <v>1.0879172679847532E-2</v>
      </c>
      <c r="D3211" s="3">
        <v>0.46924276516965113</v>
      </c>
      <c r="E32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2" spans="1:5">
      <c r="A3212">
        <v>2354167</v>
      </c>
      <c r="B3212" s="3">
        <v>2.5442584135646631</v>
      </c>
      <c r="C3212" s="3">
        <v>3.1913411709865599E-2</v>
      </c>
      <c r="D3212" s="3">
        <v>0.46917560409957482</v>
      </c>
      <c r="E32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3" spans="1:5">
      <c r="A3213">
        <v>21208237</v>
      </c>
      <c r="B3213" s="3">
        <v>3.7751127126668176</v>
      </c>
      <c r="C3213" s="3">
        <v>1.8504126049435566E-2</v>
      </c>
      <c r="D3213" s="3">
        <v>0.46910654402262153</v>
      </c>
      <c r="E32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4" spans="1:5">
      <c r="A3214">
        <v>4731948</v>
      </c>
      <c r="B3214" s="3">
        <v>2.0592118113236131</v>
      </c>
      <c r="C3214" s="3">
        <v>2.013903193658019E-2</v>
      </c>
      <c r="D3214" s="3">
        <v>0.46909993344425105</v>
      </c>
      <c r="E32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5" spans="1:5">
      <c r="A3215">
        <v>1017473</v>
      </c>
      <c r="B3215" s="3">
        <v>4.0496708125664123</v>
      </c>
      <c r="C3215" s="3">
        <v>5.9573992796039645E-3</v>
      </c>
      <c r="D3215" s="3">
        <v>0.46887699474672695</v>
      </c>
      <c r="E32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6" spans="1:5">
      <c r="A3216">
        <v>10103520</v>
      </c>
      <c r="B3216" s="3">
        <v>1.5946308103355316</v>
      </c>
      <c r="C3216" s="3">
        <v>1.4940736598789551E-2</v>
      </c>
      <c r="D3216" s="3">
        <v>0.46880170152379375</v>
      </c>
      <c r="E32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7" spans="1:5">
      <c r="A3217">
        <v>1192610</v>
      </c>
      <c r="B3217" s="3">
        <v>2.3844757949070727</v>
      </c>
      <c r="C3217" s="3">
        <v>3.2386854457781035E-2</v>
      </c>
      <c r="D3217" s="3">
        <v>0.46878204154167968</v>
      </c>
      <c r="E32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8" spans="1:5">
      <c r="A3218">
        <v>4030621</v>
      </c>
      <c r="B3218" s="3">
        <v>4.7566285083380055</v>
      </c>
      <c r="C3218" s="3">
        <v>3.2653073931915196E-2</v>
      </c>
      <c r="D3218" s="3">
        <v>0.46869089315428614</v>
      </c>
      <c r="E32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19" spans="1:5">
      <c r="A3219">
        <v>9944244</v>
      </c>
      <c r="B3219" s="3">
        <v>1.4430961980564403</v>
      </c>
      <c r="C3219" s="3">
        <v>6.1484897327007907E-3</v>
      </c>
      <c r="D3219" s="3">
        <v>0.46863798906548826</v>
      </c>
      <c r="E32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0" spans="1:5">
      <c r="A3220">
        <v>2061760</v>
      </c>
      <c r="B3220" s="3">
        <v>1.3228286592226715</v>
      </c>
      <c r="C3220" s="3">
        <v>4.4960054972963074E-3</v>
      </c>
      <c r="D3220" s="3">
        <v>0.46839735543002603</v>
      </c>
      <c r="E32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1" spans="1:5">
      <c r="A3221">
        <v>27201435</v>
      </c>
      <c r="B3221" s="3">
        <v>4.3216511617915998</v>
      </c>
      <c r="C3221" s="3">
        <v>2.3214400063236669E-2</v>
      </c>
      <c r="D3221" s="3">
        <v>0.46825074621782348</v>
      </c>
      <c r="E32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2" spans="1:5">
      <c r="A3222">
        <v>2228665</v>
      </c>
      <c r="B3222" s="3">
        <v>1.8253159676933719</v>
      </c>
      <c r="C3222" s="3">
        <v>4.1409438835402122E-2</v>
      </c>
      <c r="D3222" s="3">
        <v>0.46816691528285981</v>
      </c>
      <c r="E32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3" spans="1:5">
      <c r="A3223">
        <v>164675</v>
      </c>
      <c r="B3223" s="3">
        <v>4.7069358325672308</v>
      </c>
      <c r="C3223" s="3">
        <v>1.5279065990191409E-2</v>
      </c>
      <c r="D3223" s="3">
        <v>0.46794208940639881</v>
      </c>
      <c r="E32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4" spans="1:5">
      <c r="A3224">
        <v>5664550</v>
      </c>
      <c r="B3224" s="3">
        <v>2.3641197920123505</v>
      </c>
      <c r="C3224" s="3">
        <v>4.4987622276368239E-2</v>
      </c>
      <c r="D3224" s="3">
        <v>0.4677712690961775</v>
      </c>
      <c r="E32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5" spans="1:5">
      <c r="A3225">
        <v>675317</v>
      </c>
      <c r="B3225" s="3">
        <v>4.1352416814344588</v>
      </c>
      <c r="C3225" s="3">
        <v>4.2712895246581971E-2</v>
      </c>
      <c r="D3225" s="3">
        <v>0.46748374142281079</v>
      </c>
      <c r="E32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6" spans="1:5">
      <c r="A3226">
        <v>1842714</v>
      </c>
      <c r="B3226" s="3">
        <v>4.7669949812434176</v>
      </c>
      <c r="C3226" s="3">
        <v>2.0075584959876182E-2</v>
      </c>
      <c r="D3226" s="3">
        <v>0.46741090200761104</v>
      </c>
      <c r="E32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7" spans="1:5">
      <c r="A3227">
        <v>2790324</v>
      </c>
      <c r="B3227" s="3">
        <v>4.7873953098215267</v>
      </c>
      <c r="C3227" s="3">
        <v>3.9655096890877664E-2</v>
      </c>
      <c r="D3227" s="3">
        <v>0.46678728786725809</v>
      </c>
      <c r="E32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8" spans="1:5">
      <c r="A3228">
        <v>454009</v>
      </c>
      <c r="B3228" s="3">
        <v>3.4813811663339682</v>
      </c>
      <c r="C3228" s="3">
        <v>1.723105563970186E-2</v>
      </c>
      <c r="D3228" s="3">
        <v>0.46668818269841694</v>
      </c>
      <c r="E32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29" spans="1:5">
      <c r="A3229">
        <v>7017213</v>
      </c>
      <c r="B3229" s="3">
        <v>2.5709391540738444</v>
      </c>
      <c r="C3229" s="3">
        <v>2.8713016171811365E-2</v>
      </c>
      <c r="D3229" s="3">
        <v>0.46658535337251505</v>
      </c>
      <c r="E32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0" spans="1:5">
      <c r="A3230">
        <v>13617520</v>
      </c>
      <c r="B3230" s="3">
        <v>1.6300264673330429</v>
      </c>
      <c r="C3230" s="3">
        <v>4.3547774443032233E-2</v>
      </c>
      <c r="D3230" s="3">
        <v>0.46652090732026052</v>
      </c>
      <c r="E32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1" spans="1:5">
      <c r="A3231">
        <v>4581902</v>
      </c>
      <c r="B3231" s="3">
        <v>3.2559049438751479</v>
      </c>
      <c r="C3231" s="3">
        <v>6.7587688823032462E-3</v>
      </c>
      <c r="D3231" s="3">
        <v>0.4665074069070434</v>
      </c>
      <c r="E32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2" spans="1:5">
      <c r="A3232">
        <v>10736013</v>
      </c>
      <c r="B3232" s="3">
        <v>3.413677737970775</v>
      </c>
      <c r="C3232" s="3">
        <v>2.2337107479807196E-2</v>
      </c>
      <c r="D3232" s="3">
        <v>0.46630780400569072</v>
      </c>
      <c r="E32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3" spans="1:5">
      <c r="A3233">
        <v>3336010</v>
      </c>
      <c r="B3233" s="3">
        <v>2.7082455072889435</v>
      </c>
      <c r="C3233" s="3">
        <v>1.3762729270512187E-2</v>
      </c>
      <c r="D3233" s="3">
        <v>0.46623423326229074</v>
      </c>
      <c r="E32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4" spans="1:5">
      <c r="A3234">
        <v>29661897</v>
      </c>
      <c r="B3234" s="3">
        <v>3.4179484648934619</v>
      </c>
      <c r="C3234" s="3">
        <v>3.3872213946235921E-2</v>
      </c>
      <c r="D3234" s="3">
        <v>0.46562706378029672</v>
      </c>
      <c r="E32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5" spans="1:5">
      <c r="A3235">
        <v>4401275</v>
      </c>
      <c r="B3235" s="3">
        <v>3.7648081504279598</v>
      </c>
      <c r="C3235" s="3">
        <v>2.4184476781696142E-2</v>
      </c>
      <c r="D3235" s="3">
        <v>0.46555866321012007</v>
      </c>
      <c r="E32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6" spans="1:5">
      <c r="A3236">
        <v>4276374</v>
      </c>
      <c r="B3236" s="3">
        <v>2.4584232953822607</v>
      </c>
      <c r="C3236" s="3">
        <v>4.7698963638673375E-2</v>
      </c>
      <c r="D3236" s="3">
        <v>0.46547673774219422</v>
      </c>
      <c r="E32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7" spans="1:5">
      <c r="A3237">
        <v>24146326</v>
      </c>
      <c r="B3237" s="3">
        <v>3.0273006864993248</v>
      </c>
      <c r="C3237" s="3">
        <v>4.8381096197002156E-2</v>
      </c>
      <c r="D3237" s="3">
        <v>0.46542708221959206</v>
      </c>
      <c r="E32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8" spans="1:5">
      <c r="A3238">
        <v>10124193</v>
      </c>
      <c r="B3238" s="3">
        <v>4.2341667422965816</v>
      </c>
      <c r="C3238" s="3">
        <v>2.6122541191860072E-2</v>
      </c>
      <c r="D3238" s="3">
        <v>0.46519623112550113</v>
      </c>
      <c r="E32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39" spans="1:5">
      <c r="A3239">
        <v>21091779</v>
      </c>
      <c r="B3239" s="3">
        <v>1.7978291871256538</v>
      </c>
      <c r="C3239" s="3">
        <v>1.6363269547465791E-2</v>
      </c>
      <c r="D3239" s="3">
        <v>0.46517747283777133</v>
      </c>
      <c r="E32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0" spans="1:5">
      <c r="A3240">
        <v>3531344</v>
      </c>
      <c r="B3240" s="3">
        <v>3.9629142598682585</v>
      </c>
      <c r="C3240" s="3">
        <v>9.1572511778152958E-4</v>
      </c>
      <c r="D3240" s="3">
        <v>0.46512198918663317</v>
      </c>
      <c r="E32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1" spans="1:5">
      <c r="A3241">
        <v>24269297</v>
      </c>
      <c r="B3241" s="3">
        <v>1.7249592106955745</v>
      </c>
      <c r="C3241" s="3">
        <v>3.3803088607693037E-2</v>
      </c>
      <c r="D3241" s="3">
        <v>0.46496961503734235</v>
      </c>
      <c r="E32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2" spans="1:5">
      <c r="A3242">
        <v>2155917</v>
      </c>
      <c r="B3242" s="3">
        <v>2.1882743101176034</v>
      </c>
      <c r="C3242" s="3">
        <v>3.3032149945767787E-2</v>
      </c>
      <c r="D3242" s="3">
        <v>0.4647055256485001</v>
      </c>
      <c r="E32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3" spans="1:5">
      <c r="A3243">
        <v>4000059</v>
      </c>
      <c r="B3243" s="3">
        <v>2.5705463251915948</v>
      </c>
      <c r="C3243" s="3">
        <v>4.5863328127699774E-3</v>
      </c>
      <c r="D3243" s="3">
        <v>0.46463128704996171</v>
      </c>
      <c r="E32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4" spans="1:5">
      <c r="A3244">
        <v>9870396</v>
      </c>
      <c r="B3244" s="3">
        <v>2.1184778497848629</v>
      </c>
      <c r="C3244" s="3">
        <v>2.8470352155750552E-2</v>
      </c>
      <c r="D3244" s="3">
        <v>0.46458501620175296</v>
      </c>
      <c r="E32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5" spans="1:5">
      <c r="A3245">
        <v>25264954</v>
      </c>
      <c r="B3245" s="3">
        <v>4.5733004931669505</v>
      </c>
      <c r="C3245" s="3">
        <v>9.1594774258135954E-3</v>
      </c>
      <c r="D3245" s="3">
        <v>0.46454898956187529</v>
      </c>
      <c r="E32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6" spans="1:5">
      <c r="A3246">
        <v>6468894</v>
      </c>
      <c r="B3246" s="3">
        <v>2.1843188410962555</v>
      </c>
      <c r="C3246" s="3">
        <v>1.5080653324730259E-2</v>
      </c>
      <c r="D3246" s="3">
        <v>0.46448213592515053</v>
      </c>
      <c r="E32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7" spans="1:5">
      <c r="A3247">
        <v>5738733</v>
      </c>
      <c r="B3247" s="3">
        <v>4.900196659976598</v>
      </c>
      <c r="C3247" s="3">
        <v>4.942649533968585E-3</v>
      </c>
      <c r="D3247" s="3">
        <v>0.46405699608475193</v>
      </c>
      <c r="E32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8" spans="1:5">
      <c r="A3248">
        <v>22188911</v>
      </c>
      <c r="B3248" s="3">
        <v>3.2045440114299266</v>
      </c>
      <c r="C3248" s="3">
        <v>2.562214065949189E-2</v>
      </c>
      <c r="D3248" s="3">
        <v>0.46402402840143098</v>
      </c>
      <c r="E32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49" spans="1:5">
      <c r="A3249">
        <v>5768957</v>
      </c>
      <c r="B3249" s="3">
        <v>3.6051021784607751</v>
      </c>
      <c r="C3249" s="3">
        <v>2.5951294288159996E-2</v>
      </c>
      <c r="D3249" s="3">
        <v>0.46366357147126969</v>
      </c>
      <c r="E32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0" spans="1:5">
      <c r="A3250">
        <v>716064</v>
      </c>
      <c r="B3250" s="3">
        <v>1.145755070231778</v>
      </c>
      <c r="C3250" s="3">
        <v>5.2901656501001537E-3</v>
      </c>
      <c r="D3250" s="3">
        <v>0.46355254694859738</v>
      </c>
      <c r="E32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1" spans="1:5">
      <c r="A3251">
        <v>588270</v>
      </c>
      <c r="B3251" s="3">
        <v>2.2106690768920711</v>
      </c>
      <c r="C3251" s="3">
        <v>3.2981641637489047E-2</v>
      </c>
      <c r="D3251" s="3">
        <v>0.46340201431312045</v>
      </c>
      <c r="E32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2" spans="1:5">
      <c r="A3252">
        <v>4265753</v>
      </c>
      <c r="B3252" s="3">
        <v>3.0105428369327951</v>
      </c>
      <c r="C3252" s="3">
        <v>4.2084192874806921E-2</v>
      </c>
      <c r="D3252" s="3">
        <v>0.46330716568035712</v>
      </c>
      <c r="E32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3" spans="1:5">
      <c r="A3253">
        <v>6144668</v>
      </c>
      <c r="B3253" s="3">
        <v>1.3660439381038798</v>
      </c>
      <c r="C3253" s="3">
        <v>1.2165501339695517E-2</v>
      </c>
      <c r="D3253" s="3">
        <v>0.4626086094685844</v>
      </c>
      <c r="E32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4" spans="1:5">
      <c r="A3254">
        <v>27974744</v>
      </c>
      <c r="B3254" s="3">
        <v>2.1527992245327829</v>
      </c>
      <c r="C3254" s="3">
        <v>1.5807814949325705E-3</v>
      </c>
      <c r="D3254" s="3">
        <v>0.46255869801449367</v>
      </c>
      <c r="E32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5" spans="1:5">
      <c r="A3255">
        <v>20172814</v>
      </c>
      <c r="B3255" s="3">
        <v>1.8529131027729355</v>
      </c>
      <c r="C3255" s="3">
        <v>3.8121171607307942E-2</v>
      </c>
      <c r="D3255" s="3">
        <v>0.46204028672737085</v>
      </c>
      <c r="E32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6" spans="1:5">
      <c r="A3256">
        <v>5164854</v>
      </c>
      <c r="B3256" s="3">
        <v>1.7164411952649972</v>
      </c>
      <c r="C3256" s="3">
        <v>3.3561898097275891E-3</v>
      </c>
      <c r="D3256" s="3">
        <v>0.46191727116573778</v>
      </c>
      <c r="E32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7" spans="1:5">
      <c r="A3257">
        <v>4045167</v>
      </c>
      <c r="B3257" s="3">
        <v>1.9454582235979458</v>
      </c>
      <c r="C3257" s="3">
        <v>7.4162297068707641E-3</v>
      </c>
      <c r="D3257" s="3">
        <v>0.46178618066187949</v>
      </c>
      <c r="E32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8" spans="1:5">
      <c r="A3258">
        <v>10041857</v>
      </c>
      <c r="B3258" s="3">
        <v>2.8070316732740013</v>
      </c>
      <c r="C3258" s="3">
        <v>2.4949824054971079E-2</v>
      </c>
      <c r="D3258" s="3">
        <v>0.46102387871895567</v>
      </c>
      <c r="E32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59" spans="1:5">
      <c r="A3259">
        <v>3842134</v>
      </c>
      <c r="B3259" s="3">
        <v>4.8274917292759962</v>
      </c>
      <c r="C3259" s="3">
        <v>2.2292810000285653E-2</v>
      </c>
      <c r="D3259" s="3">
        <v>0.46077189874907154</v>
      </c>
      <c r="E32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0" spans="1:5">
      <c r="A3260">
        <v>6436296</v>
      </c>
      <c r="B3260" s="3">
        <v>3.2904459169123768</v>
      </c>
      <c r="C3260" s="3">
        <v>4.6176579833839049E-2</v>
      </c>
      <c r="D3260" s="3">
        <v>0.46072279998261434</v>
      </c>
      <c r="E32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1" spans="1:5">
      <c r="A3261">
        <v>7356757</v>
      </c>
      <c r="B3261" s="3">
        <v>1.3897207049367308</v>
      </c>
      <c r="C3261" s="3">
        <v>4.9227584802752702E-2</v>
      </c>
      <c r="D3261" s="3">
        <v>0.4603510697457267</v>
      </c>
      <c r="E32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2" spans="1:5">
      <c r="A3262">
        <v>26958002</v>
      </c>
      <c r="B3262" s="3">
        <v>1.3073228122832528</v>
      </c>
      <c r="C3262" s="3">
        <v>1.7007305531261431E-2</v>
      </c>
      <c r="D3262" s="3">
        <v>0.46031923359406313</v>
      </c>
      <c r="E32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3" spans="1:5">
      <c r="A3263">
        <v>47610</v>
      </c>
      <c r="B3263" s="3">
        <v>4.6410289029574221</v>
      </c>
      <c r="C3263" s="3">
        <v>3.4353864643227504E-2</v>
      </c>
      <c r="D3263" s="3">
        <v>0.45995655873822638</v>
      </c>
      <c r="E32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4" spans="1:5">
      <c r="A3264">
        <v>1606397</v>
      </c>
      <c r="B3264" s="3">
        <v>2.3107939511371702</v>
      </c>
      <c r="C3264" s="3">
        <v>2.0966699213426473E-2</v>
      </c>
      <c r="D3264" s="3">
        <v>0.45960890369792218</v>
      </c>
      <c r="E32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5" spans="1:5">
      <c r="A3265">
        <v>6804278</v>
      </c>
      <c r="B3265" s="3">
        <v>1.3447211985287839</v>
      </c>
      <c r="C3265" s="3">
        <v>1.4444362120464672E-2</v>
      </c>
      <c r="D3265" s="3">
        <v>0.4594695622309497</v>
      </c>
      <c r="E32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6" spans="1:5">
      <c r="A3266">
        <v>12057272</v>
      </c>
      <c r="B3266" s="3">
        <v>3.2275452844311712</v>
      </c>
      <c r="C3266" s="3">
        <v>3.0817816929991162E-2</v>
      </c>
      <c r="D3266" s="3">
        <v>0.45941881813917584</v>
      </c>
      <c r="E32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7" spans="1:5">
      <c r="A3267">
        <v>191324</v>
      </c>
      <c r="B3267" s="3">
        <v>4.9694431355296995</v>
      </c>
      <c r="C3267" s="3">
        <v>1.4451667504103573E-2</v>
      </c>
      <c r="D3267" s="3">
        <v>0.45938890943301458</v>
      </c>
      <c r="E32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8" spans="1:5">
      <c r="A3268">
        <v>6162041</v>
      </c>
      <c r="B3268" s="3">
        <v>1.4348773734648814</v>
      </c>
      <c r="C3268" s="3">
        <v>2.4676964198798002E-2</v>
      </c>
      <c r="D3268" s="3">
        <v>0.45931029125975542</v>
      </c>
      <c r="E32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69" spans="1:5">
      <c r="A3269">
        <v>872121</v>
      </c>
      <c r="B3269" s="3">
        <v>2.7209279251007756</v>
      </c>
      <c r="C3269" s="3">
        <v>3.5379021943479028E-2</v>
      </c>
      <c r="D3269" s="3">
        <v>0.45927408375976653</v>
      </c>
      <c r="E32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0" spans="1:5">
      <c r="A3270">
        <v>21004091</v>
      </c>
      <c r="B3270" s="3">
        <v>1.2278043312500739</v>
      </c>
      <c r="C3270" s="3">
        <v>2.9258789601731946E-2</v>
      </c>
      <c r="D3270" s="3">
        <v>0.45921730392324889</v>
      </c>
      <c r="E32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1" spans="1:5">
      <c r="A3271">
        <v>26439972</v>
      </c>
      <c r="B3271" s="3">
        <v>4.670071296904001</v>
      </c>
      <c r="C3271" s="3">
        <v>4.2758534690362025E-2</v>
      </c>
      <c r="D3271" s="3">
        <v>0.4590058465555954</v>
      </c>
      <c r="E32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2" spans="1:5">
      <c r="A3272">
        <v>3376141</v>
      </c>
      <c r="B3272" s="3">
        <v>4.0771721918287671</v>
      </c>
      <c r="C3272" s="3">
        <v>1.2089386243950501E-2</v>
      </c>
      <c r="D3272" s="3">
        <v>0.45883316390986284</v>
      </c>
      <c r="E32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3" spans="1:5">
      <c r="A3273">
        <v>33198779</v>
      </c>
      <c r="B3273" s="3">
        <v>1.9970222062713798</v>
      </c>
      <c r="C3273" s="3">
        <v>4.7199303187145512E-2</v>
      </c>
      <c r="D3273" s="3">
        <v>0.45874923441322824</v>
      </c>
      <c r="E32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4" spans="1:5">
      <c r="A3274">
        <v>19655924</v>
      </c>
      <c r="B3274" s="3">
        <v>1.5935907100706528</v>
      </c>
      <c r="C3274" s="3">
        <v>7.0659693073939489E-3</v>
      </c>
      <c r="D3274" s="3">
        <v>0.45874398129176597</v>
      </c>
      <c r="E32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5" spans="1:5">
      <c r="A3275">
        <v>17770287</v>
      </c>
      <c r="B3275" s="3">
        <v>3.4024173274364848</v>
      </c>
      <c r="C3275" s="3">
        <v>3.7437439185478961E-2</v>
      </c>
      <c r="D3275" s="3">
        <v>0.45841351319513113</v>
      </c>
      <c r="E32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6" spans="1:5">
      <c r="A3276">
        <v>2960326</v>
      </c>
      <c r="B3276" s="3">
        <v>2.3437688876084795</v>
      </c>
      <c r="C3276" s="3">
        <v>1.0850173660033713E-2</v>
      </c>
      <c r="D3276" s="3">
        <v>0.45833668231603197</v>
      </c>
      <c r="E32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7" spans="1:5">
      <c r="A3277">
        <v>28669815</v>
      </c>
      <c r="B3277" s="3">
        <v>1.4448764338654527</v>
      </c>
      <c r="C3277" s="3">
        <v>2.4640464686944887E-2</v>
      </c>
      <c r="D3277" s="3">
        <v>0.45831322294133647</v>
      </c>
      <c r="E32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8" spans="1:5">
      <c r="A3278">
        <v>322697</v>
      </c>
      <c r="B3278" s="3">
        <v>3.5241593477353126</v>
      </c>
      <c r="C3278" s="3">
        <v>4.0413565901853875E-2</v>
      </c>
      <c r="D3278" s="3">
        <v>0.45819653025184259</v>
      </c>
      <c r="E32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79" spans="1:5">
      <c r="A3279">
        <v>9371210</v>
      </c>
      <c r="B3279" s="3">
        <v>2.637136865657205</v>
      </c>
      <c r="C3279" s="3">
        <v>1.9670905968259836E-2</v>
      </c>
      <c r="D3279" s="3">
        <v>0.45814219260083955</v>
      </c>
      <c r="E32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0" spans="1:5">
      <c r="A3280">
        <v>2413155</v>
      </c>
      <c r="B3280" s="3">
        <v>4.407391736742416</v>
      </c>
      <c r="C3280" s="3">
        <v>4.9079529489198442E-2</v>
      </c>
      <c r="D3280" s="3">
        <v>0.45811008653407936</v>
      </c>
      <c r="E32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1" spans="1:5">
      <c r="A3281">
        <v>34995566</v>
      </c>
      <c r="B3281" s="3">
        <v>2.5709427590166092</v>
      </c>
      <c r="C3281" s="3">
        <v>1.7070933788454295E-2</v>
      </c>
      <c r="D3281" s="3">
        <v>0.4581059513439093</v>
      </c>
      <c r="E32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2" spans="1:5">
      <c r="A3282">
        <v>19131844</v>
      </c>
      <c r="B3282" s="3">
        <v>4.1887731823660239</v>
      </c>
      <c r="C3282" s="3">
        <v>4.5836224944440576E-2</v>
      </c>
      <c r="D3282" s="3">
        <v>0.45785288332702589</v>
      </c>
      <c r="E32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3" spans="1:5">
      <c r="A3283">
        <v>34475475</v>
      </c>
      <c r="B3283" s="3">
        <v>1.4294368254017789</v>
      </c>
      <c r="C3283" s="3">
        <v>1.372607885179193E-2</v>
      </c>
      <c r="D3283" s="3">
        <v>0.45780535955041701</v>
      </c>
      <c r="E32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4" spans="1:5">
      <c r="A3284">
        <v>2765870</v>
      </c>
      <c r="B3284" s="3">
        <v>2.4767702790423614</v>
      </c>
      <c r="C3284" s="3">
        <v>3.9320340309258621E-2</v>
      </c>
      <c r="D3284" s="3">
        <v>0.45778750634722709</v>
      </c>
      <c r="E32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5" spans="1:5">
      <c r="A3285">
        <v>27181264</v>
      </c>
      <c r="B3285" s="3">
        <v>2.1355979630013922</v>
      </c>
      <c r="C3285" s="3">
        <v>3.2235588636397236E-2</v>
      </c>
      <c r="D3285" s="3">
        <v>0.45774693906583241</v>
      </c>
      <c r="E32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6" spans="1:5">
      <c r="A3286">
        <v>29690360</v>
      </c>
      <c r="B3286" s="3">
        <v>1.7527172004523752</v>
      </c>
      <c r="C3286" s="3">
        <v>1.2364836047213047E-2</v>
      </c>
      <c r="D3286" s="3">
        <v>0.45772172359132701</v>
      </c>
      <c r="E32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7" spans="1:5">
      <c r="A3287">
        <v>6554341</v>
      </c>
      <c r="B3287" s="3">
        <v>3.733252781771434</v>
      </c>
      <c r="C3287" s="3">
        <v>4.1237920730493823E-2</v>
      </c>
      <c r="D3287" s="3">
        <v>0.45764801263826682</v>
      </c>
      <c r="E32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8" spans="1:5">
      <c r="A3288">
        <v>2707940</v>
      </c>
      <c r="B3288" s="3">
        <v>2.8365080874883248</v>
      </c>
      <c r="C3288" s="3">
        <v>4.788132871574087E-2</v>
      </c>
      <c r="D3288" s="3">
        <v>0.4575591601943868</v>
      </c>
      <c r="E32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89" spans="1:5">
      <c r="A3289">
        <v>10972334</v>
      </c>
      <c r="B3289" s="3">
        <v>3.1704667115535297</v>
      </c>
      <c r="C3289" s="3">
        <v>3.6596673157394781E-2</v>
      </c>
      <c r="D3289" s="3">
        <v>0.45742971421866507</v>
      </c>
      <c r="E32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0" spans="1:5">
      <c r="A3290">
        <v>3966721</v>
      </c>
      <c r="B3290" s="3">
        <v>3.2800569645971431</v>
      </c>
      <c r="C3290" s="3">
        <v>2.0297515885078294E-2</v>
      </c>
      <c r="D3290" s="3">
        <v>0.45741713840189302</v>
      </c>
      <c r="E32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1" spans="1:5">
      <c r="A3291">
        <v>1705205</v>
      </c>
      <c r="B3291" s="3">
        <v>2.1614694313958909</v>
      </c>
      <c r="C3291" s="3">
        <v>4.078327081545991E-3</v>
      </c>
      <c r="D3291" s="3">
        <v>0.45740202732052171</v>
      </c>
      <c r="E32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2" spans="1:5">
      <c r="A3292">
        <v>1164642</v>
      </c>
      <c r="B3292" s="3">
        <v>3.6040778880861959</v>
      </c>
      <c r="C3292" s="3">
        <v>2.2596154698409667E-2</v>
      </c>
      <c r="D3292" s="3">
        <v>0.45730436001167085</v>
      </c>
      <c r="E32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3" spans="1:5">
      <c r="A3293">
        <v>16509287</v>
      </c>
      <c r="B3293" s="3">
        <v>3.4517488935856755</v>
      </c>
      <c r="C3293" s="3">
        <v>2.667462051618388E-2</v>
      </c>
      <c r="D3293" s="3">
        <v>0.45698703082622194</v>
      </c>
      <c r="E32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4" spans="1:5">
      <c r="A3294">
        <v>2119276</v>
      </c>
      <c r="B3294" s="3">
        <v>3.1247345632662782</v>
      </c>
      <c r="C3294" s="3">
        <v>8.4312416270614695E-3</v>
      </c>
      <c r="D3294" s="3">
        <v>0.45603028410947055</v>
      </c>
      <c r="E32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5" spans="1:5">
      <c r="A3295">
        <v>5862053</v>
      </c>
      <c r="B3295" s="3">
        <v>2.7038922972306456</v>
      </c>
      <c r="C3295" s="3">
        <v>4.6851761669041266E-2</v>
      </c>
      <c r="D3295" s="3">
        <v>0.45584544327775045</v>
      </c>
      <c r="E32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6" spans="1:5">
      <c r="A3296">
        <v>3737582</v>
      </c>
      <c r="B3296" s="3">
        <v>1.5834190063100659</v>
      </c>
      <c r="C3296" s="3">
        <v>7.0614415538168725E-3</v>
      </c>
      <c r="D3296" s="3">
        <v>0.45538005897311418</v>
      </c>
      <c r="E32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7" spans="1:5">
      <c r="A3297">
        <v>6396863</v>
      </c>
      <c r="B3297" s="3">
        <v>2.8346047976294186</v>
      </c>
      <c r="C3297" s="3">
        <v>1.0759361623841057E-4</v>
      </c>
      <c r="D3297" s="3">
        <v>0.45525180498502982</v>
      </c>
      <c r="E32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8" spans="1:5">
      <c r="A3298">
        <v>4582357</v>
      </c>
      <c r="B3298" s="3">
        <v>1.0600089907967996</v>
      </c>
      <c r="C3298" s="3">
        <v>9.2913625282742551E-3</v>
      </c>
      <c r="D3298" s="3">
        <v>0.45524402216353621</v>
      </c>
      <c r="E32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299" spans="1:5">
      <c r="A3299">
        <v>1985717</v>
      </c>
      <c r="B3299" s="3">
        <v>2.1731032651941784</v>
      </c>
      <c r="C3299" s="3">
        <v>4.6397798963924035E-2</v>
      </c>
      <c r="D3299" s="3">
        <v>0.45514020650872822</v>
      </c>
      <c r="E32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0" spans="1:5">
      <c r="A3300">
        <v>12213641</v>
      </c>
      <c r="B3300" s="3">
        <v>3.8720649251432184</v>
      </c>
      <c r="C3300" s="3">
        <v>4.149043026933015E-2</v>
      </c>
      <c r="D3300" s="3">
        <v>0.45509996573869682</v>
      </c>
      <c r="E33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1" spans="1:5">
      <c r="A3301">
        <v>7105630</v>
      </c>
      <c r="B3301" s="3">
        <v>1.7604678327847787</v>
      </c>
      <c r="C3301" s="3">
        <v>2.0047802218378541E-2</v>
      </c>
      <c r="D3301" s="3">
        <v>0.45503021724424753</v>
      </c>
      <c r="E33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2" spans="1:5">
      <c r="A3302">
        <v>1223259</v>
      </c>
      <c r="B3302" s="3">
        <v>3.2761531758190179</v>
      </c>
      <c r="C3302" s="3">
        <v>3.9863707324894859E-2</v>
      </c>
      <c r="D3302" s="3">
        <v>0.45501443197917868</v>
      </c>
      <c r="E33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3" spans="1:5">
      <c r="A3303">
        <v>8212880</v>
      </c>
      <c r="B3303" s="3">
        <v>1.5458976693581534</v>
      </c>
      <c r="C3303" s="3">
        <v>1.7545290017901449E-2</v>
      </c>
      <c r="D3303" s="3">
        <v>0.45499833031702053</v>
      </c>
      <c r="E33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4" spans="1:5">
      <c r="A3304">
        <v>8113165</v>
      </c>
      <c r="B3304" s="3">
        <v>4.2281165427808798</v>
      </c>
      <c r="C3304" s="3">
        <v>2.6876649848499051E-2</v>
      </c>
      <c r="D3304" s="3">
        <v>0.4548240639936344</v>
      </c>
      <c r="E33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5" spans="1:5">
      <c r="A3305">
        <v>5465947</v>
      </c>
      <c r="B3305" s="3">
        <v>3.1930930545511864</v>
      </c>
      <c r="C3305" s="3">
        <v>2.3133709787587123E-2</v>
      </c>
      <c r="D3305" s="3">
        <v>0.45460028473647085</v>
      </c>
      <c r="E33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6" spans="1:5">
      <c r="A3306">
        <v>26133955</v>
      </c>
      <c r="B3306" s="3">
        <v>4.4763872560484312</v>
      </c>
      <c r="C3306" s="3">
        <v>3.8151957732299152E-2</v>
      </c>
      <c r="D3306" s="3">
        <v>0.45399447173514185</v>
      </c>
      <c r="E33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7" spans="1:5">
      <c r="A3307">
        <v>2609535</v>
      </c>
      <c r="B3307" s="3">
        <v>4.7230196188148383</v>
      </c>
      <c r="C3307" s="3">
        <v>2.6759846839515867E-2</v>
      </c>
      <c r="D3307" s="3">
        <v>0.45390364916664794</v>
      </c>
      <c r="E33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8" spans="1:5">
      <c r="A3308">
        <v>21499988</v>
      </c>
      <c r="B3308" s="3">
        <v>2.2159583099045719</v>
      </c>
      <c r="C3308" s="3">
        <v>2.2845073855847598E-2</v>
      </c>
      <c r="D3308" s="3">
        <v>0.45380641998779536</v>
      </c>
      <c r="E33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09" spans="1:5">
      <c r="A3309">
        <v>6716330</v>
      </c>
      <c r="B3309" s="3">
        <v>4.9009126136694103</v>
      </c>
      <c r="C3309" s="3">
        <v>2.2569182152234309E-2</v>
      </c>
      <c r="D3309" s="3">
        <v>0.45371202586660631</v>
      </c>
      <c r="E33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0" spans="1:5">
      <c r="A3310">
        <v>5536387</v>
      </c>
      <c r="B3310" s="3">
        <v>3.19827645017119</v>
      </c>
      <c r="C3310" s="3">
        <v>1.9173297402071466E-3</v>
      </c>
      <c r="D3310" s="3">
        <v>0.4536453846382571</v>
      </c>
      <c r="E33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1" spans="1:5">
      <c r="A3311">
        <v>24639120</v>
      </c>
      <c r="B3311" s="3">
        <v>2.6761078816844441</v>
      </c>
      <c r="C3311" s="3">
        <v>4.1588530566935627E-3</v>
      </c>
      <c r="D3311" s="3">
        <v>0.45327354255206287</v>
      </c>
      <c r="E33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2" spans="1:5">
      <c r="A3312">
        <v>20192028</v>
      </c>
      <c r="B3312" s="3">
        <v>2.9588787747501466</v>
      </c>
      <c r="C3312" s="3">
        <v>8.382486480612867E-3</v>
      </c>
      <c r="D3312" s="3">
        <v>0.4530180470173194</v>
      </c>
      <c r="E33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3" spans="1:5">
      <c r="A3313">
        <v>390251</v>
      </c>
      <c r="B3313" s="3">
        <v>3.4917224726844998</v>
      </c>
      <c r="C3313" s="3">
        <v>1.3793962309854314E-2</v>
      </c>
      <c r="D3313" s="3">
        <v>0.45281821027234048</v>
      </c>
      <c r="E33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4" spans="1:5">
      <c r="A3314">
        <v>195168</v>
      </c>
      <c r="B3314" s="3">
        <v>1.4423171019356587</v>
      </c>
      <c r="C3314" s="3">
        <v>1.1201673475287506E-2</v>
      </c>
      <c r="D3314" s="3">
        <v>0.45275271815100426</v>
      </c>
      <c r="E33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5" spans="1:5">
      <c r="A3315">
        <v>2829908</v>
      </c>
      <c r="B3315" s="3">
        <v>4.517904335188021</v>
      </c>
      <c r="C3315" s="3">
        <v>1.0777742401173697E-2</v>
      </c>
      <c r="D3315" s="3">
        <v>0.45257544632418456</v>
      </c>
      <c r="E33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6" spans="1:5">
      <c r="A3316">
        <v>763420</v>
      </c>
      <c r="B3316" s="3">
        <v>1.9149715186763334</v>
      </c>
      <c r="C3316" s="3">
        <v>3.4799293161472462E-2</v>
      </c>
      <c r="D3316" s="3">
        <v>0.45234224907094245</v>
      </c>
      <c r="E33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7" spans="1:5">
      <c r="A3317">
        <v>11762397</v>
      </c>
      <c r="B3317" s="3">
        <v>2.9006151454404936</v>
      </c>
      <c r="C3317" s="3">
        <v>9.1979522106192309E-3</v>
      </c>
      <c r="D3317" s="3">
        <v>0.45194375657353114</v>
      </c>
      <c r="E33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8" spans="1:5">
      <c r="A3318">
        <v>11231506</v>
      </c>
      <c r="B3318" s="3">
        <v>3.1913092600217947</v>
      </c>
      <c r="C3318" s="3">
        <v>2.4417125007015941E-2</v>
      </c>
      <c r="D3318" s="3">
        <v>0.45190978831084594</v>
      </c>
      <c r="E33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19" spans="1:5">
      <c r="A3319">
        <v>3114411</v>
      </c>
      <c r="B3319" s="3">
        <v>1.8169109805106554</v>
      </c>
      <c r="C3319" s="3">
        <v>7.1436197962138296E-3</v>
      </c>
      <c r="D3319" s="3">
        <v>0.45180894420561435</v>
      </c>
      <c r="E33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0" spans="1:5">
      <c r="A3320">
        <v>6854214</v>
      </c>
      <c r="B3320" s="3">
        <v>1.4817434085054413</v>
      </c>
      <c r="C3320" s="3">
        <v>5.2864157590285961E-3</v>
      </c>
      <c r="D3320" s="3">
        <v>0.45173143886464329</v>
      </c>
      <c r="E33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1" spans="1:5">
      <c r="A3321">
        <v>105538</v>
      </c>
      <c r="B3321" s="3">
        <v>4.3530141639974431</v>
      </c>
      <c r="C3321" s="3">
        <v>4.7443399299325457E-2</v>
      </c>
      <c r="D3321" s="3">
        <v>0.45160309023252987</v>
      </c>
      <c r="E33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2" spans="1:5">
      <c r="A3322">
        <v>7859118</v>
      </c>
      <c r="B3322" s="3">
        <v>1.5435963531530992</v>
      </c>
      <c r="C3322" s="3">
        <v>1.2247207376182385E-2</v>
      </c>
      <c r="D3322" s="3">
        <v>0.45159727439311903</v>
      </c>
      <c r="E33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3" spans="1:5">
      <c r="A3323">
        <v>354330</v>
      </c>
      <c r="B3323" s="3">
        <v>2.5755954241947516</v>
      </c>
      <c r="C3323" s="3">
        <v>5.1680893279119735E-3</v>
      </c>
      <c r="D3323" s="3">
        <v>0.4514300661200078</v>
      </c>
      <c r="E33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4" spans="1:5">
      <c r="A3324">
        <v>26529661</v>
      </c>
      <c r="B3324" s="3">
        <v>3.8365129057389837</v>
      </c>
      <c r="C3324" s="3">
        <v>4.3262058909025684E-3</v>
      </c>
      <c r="D3324" s="3">
        <v>0.45124289216270341</v>
      </c>
      <c r="E33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5" spans="1:5">
      <c r="A3325">
        <v>29817997</v>
      </c>
      <c r="B3325" s="3">
        <v>1.4699494089322154</v>
      </c>
      <c r="C3325" s="3">
        <v>5.2051499175740758E-3</v>
      </c>
      <c r="D3325" s="3">
        <v>0.45111994805103184</v>
      </c>
      <c r="E33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6" spans="1:5">
      <c r="A3326">
        <v>4142684</v>
      </c>
      <c r="B3326" s="3">
        <v>4.3328390039381457</v>
      </c>
      <c r="C3326" s="3">
        <v>2.6869891172730084E-2</v>
      </c>
      <c r="D3326" s="3">
        <v>0.45107357340175414</v>
      </c>
      <c r="E33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7" spans="1:5">
      <c r="A3327">
        <v>21315876</v>
      </c>
      <c r="B3327" s="3">
        <v>3.627579456336794</v>
      </c>
      <c r="C3327" s="3">
        <v>2.9261050963231418E-2</v>
      </c>
      <c r="D3327" s="3">
        <v>0.45101323188431119</v>
      </c>
      <c r="E33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8" spans="1:5">
      <c r="A3328">
        <v>11330223</v>
      </c>
      <c r="B3328" s="3">
        <v>1.9449319570186461</v>
      </c>
      <c r="C3328" s="3">
        <v>3.4302607318255074E-3</v>
      </c>
      <c r="D3328" s="3">
        <v>0.45081075364487078</v>
      </c>
      <c r="E33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29" spans="1:5">
      <c r="A3329">
        <v>6780571</v>
      </c>
      <c r="B3329" s="3">
        <v>4.7004032136190474</v>
      </c>
      <c r="C3329" s="3">
        <v>3.3371309640635657E-2</v>
      </c>
      <c r="D3329" s="3">
        <v>0.4503797472304214</v>
      </c>
      <c r="E33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0" spans="1:5">
      <c r="A3330">
        <v>10593364</v>
      </c>
      <c r="B3330" s="3">
        <v>3.4973695638031721</v>
      </c>
      <c r="C3330" s="3">
        <v>1.9155012458147935E-2</v>
      </c>
      <c r="D3330" s="3">
        <v>0.45018649294573732</v>
      </c>
      <c r="E33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1" spans="1:5">
      <c r="A3331">
        <v>11254580</v>
      </c>
      <c r="B3331" s="3">
        <v>1.3012079444638487</v>
      </c>
      <c r="C3331" s="3">
        <v>1.8851132683739436E-2</v>
      </c>
      <c r="D3331" s="3">
        <v>0.44961703732695069</v>
      </c>
      <c r="E33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2" spans="1:5">
      <c r="A3332">
        <v>16718896</v>
      </c>
      <c r="B3332" s="3">
        <v>3.8859892337637252</v>
      </c>
      <c r="C3332" s="3">
        <v>3.6820540383252338E-2</v>
      </c>
      <c r="D3332" s="3">
        <v>0.44923726971010003</v>
      </c>
      <c r="E33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3" spans="1:5">
      <c r="A3333">
        <v>23824219</v>
      </c>
      <c r="B3333" s="3">
        <v>1.2415932986369449</v>
      </c>
      <c r="C3333" s="3">
        <v>2.2621993875425052E-2</v>
      </c>
      <c r="D3333" s="3">
        <v>0.44922915097246852</v>
      </c>
      <c r="E33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4" spans="1:5">
      <c r="A3334">
        <v>19810363</v>
      </c>
      <c r="B3334" s="3">
        <v>1.6201318995739178</v>
      </c>
      <c r="C3334" s="3">
        <v>4.4935093457373058E-2</v>
      </c>
      <c r="D3334" s="3">
        <v>0.44874770110812956</v>
      </c>
      <c r="E33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5" spans="1:5">
      <c r="A3335">
        <v>10398270</v>
      </c>
      <c r="B3335" s="3">
        <v>2.9115929242241778</v>
      </c>
      <c r="C3335" s="3">
        <v>1.7530648183926974E-2</v>
      </c>
      <c r="D3335" s="3">
        <v>0.44864211382430408</v>
      </c>
      <c r="E33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6" spans="1:5">
      <c r="A3336">
        <v>24052348</v>
      </c>
      <c r="B3336" s="3">
        <v>4.6161427909962924</v>
      </c>
      <c r="C3336" s="3">
        <v>8.7939361645959068E-3</v>
      </c>
      <c r="D3336" s="3">
        <v>0.4486268640221398</v>
      </c>
      <c r="E33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7" spans="1:5">
      <c r="A3337">
        <v>15586243</v>
      </c>
      <c r="B3337" s="3">
        <v>3.5572037896354334</v>
      </c>
      <c r="C3337" s="3">
        <v>4.5368556517504335E-2</v>
      </c>
      <c r="D3337" s="3">
        <v>0.4485211001523256</v>
      </c>
      <c r="E33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8" spans="1:5">
      <c r="A3338">
        <v>9576121</v>
      </c>
      <c r="B3338" s="3">
        <v>4.7131203372774468</v>
      </c>
      <c r="C3338" s="3">
        <v>3.1861378800368829E-2</v>
      </c>
      <c r="D3338" s="3">
        <v>0.44850793355903906</v>
      </c>
      <c r="E33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39" spans="1:5">
      <c r="A3339">
        <v>18289867</v>
      </c>
      <c r="B3339" s="3">
        <v>2.3796891541095548</v>
      </c>
      <c r="C3339" s="3">
        <v>3.2097938678172795E-2</v>
      </c>
      <c r="D3339" s="3">
        <v>0.44837815305152562</v>
      </c>
      <c r="E33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0" spans="1:5">
      <c r="A3340">
        <v>346356</v>
      </c>
      <c r="B3340" s="3">
        <v>4.5308227501257647</v>
      </c>
      <c r="C3340" s="3">
        <v>1.4845127816511062E-2</v>
      </c>
      <c r="D3340" s="3">
        <v>0.44802250192178539</v>
      </c>
      <c r="E33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1" spans="1:5">
      <c r="A3341">
        <v>6472794</v>
      </c>
      <c r="B3341" s="3">
        <v>1.3739287132730302</v>
      </c>
      <c r="C3341" s="3">
        <v>4.5955838795776409E-2</v>
      </c>
      <c r="D3341" s="3">
        <v>0.44769914166719094</v>
      </c>
      <c r="E33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2" spans="1:5">
      <c r="A3342">
        <v>1834942</v>
      </c>
      <c r="B3342" s="3">
        <v>2.1770962351329608</v>
      </c>
      <c r="C3342" s="3">
        <v>2.8019099428200675E-2</v>
      </c>
      <c r="D3342" s="3">
        <v>0.4475739736632468</v>
      </c>
      <c r="E33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3" spans="1:5">
      <c r="A3343">
        <v>11740479</v>
      </c>
      <c r="B3343" s="3">
        <v>4.7660105991274282</v>
      </c>
      <c r="C3343" s="3">
        <v>3.8413124562042072E-2</v>
      </c>
      <c r="D3343" s="3">
        <v>0.44756713294148753</v>
      </c>
      <c r="E33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4" spans="1:5">
      <c r="A3344">
        <v>45609</v>
      </c>
      <c r="B3344" s="3">
        <v>4.2992552100809238</v>
      </c>
      <c r="C3344" s="3">
        <v>2.8221090775624003E-2</v>
      </c>
      <c r="D3344" s="3">
        <v>0.44750884304188054</v>
      </c>
      <c r="E33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5" spans="1:5">
      <c r="A3345">
        <v>2628658</v>
      </c>
      <c r="B3345" s="3">
        <v>1.6132499259713704</v>
      </c>
      <c r="C3345" s="3">
        <v>2.9532177428860242E-2</v>
      </c>
      <c r="D3345" s="3">
        <v>0.44744738475277845</v>
      </c>
      <c r="E33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6" spans="1:5">
      <c r="A3346">
        <v>3088202</v>
      </c>
      <c r="B3346" s="3">
        <v>1.3542668673192124</v>
      </c>
      <c r="C3346" s="3">
        <v>4.5458008069170887E-3</v>
      </c>
      <c r="D3346" s="3">
        <v>0.44720282502420949</v>
      </c>
      <c r="E33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7" spans="1:5">
      <c r="A3347">
        <v>16305093</v>
      </c>
      <c r="B3347" s="3">
        <v>1.0189877731424097</v>
      </c>
      <c r="C3347" s="3">
        <v>1.831074522749418E-2</v>
      </c>
      <c r="D3347" s="3">
        <v>0.44717392595285288</v>
      </c>
      <c r="E33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8" spans="1:5">
      <c r="A3348">
        <v>58366</v>
      </c>
      <c r="B3348" s="3">
        <v>3.0261949574945866</v>
      </c>
      <c r="C3348" s="3">
        <v>3.84122494543205E-2</v>
      </c>
      <c r="D3348" s="3">
        <v>0.44716344083476256</v>
      </c>
      <c r="E33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49" spans="1:5">
      <c r="A3349">
        <v>550520</v>
      </c>
      <c r="B3349" s="3">
        <v>4.6622810993033159</v>
      </c>
      <c r="C3349" s="3">
        <v>3.0123886650032253E-2</v>
      </c>
      <c r="D3349" s="3">
        <v>0.44706879387720422</v>
      </c>
      <c r="E33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0" spans="1:5">
      <c r="A3350">
        <v>4237535</v>
      </c>
      <c r="B3350" s="3">
        <v>3.2629104109105205</v>
      </c>
      <c r="C3350" s="3">
        <v>3.7151934002906416E-2</v>
      </c>
      <c r="D3350" s="3">
        <v>0.44688632477490076</v>
      </c>
      <c r="E33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1" spans="1:5">
      <c r="A3351">
        <v>5822377</v>
      </c>
      <c r="B3351" s="3">
        <v>1.2964790833506092</v>
      </c>
      <c r="C3351" s="3">
        <v>3.4997887075003044E-2</v>
      </c>
      <c r="D3351" s="3">
        <v>0.4466207425017763</v>
      </c>
      <c r="E33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2" spans="1:5">
      <c r="A3352">
        <v>23419852</v>
      </c>
      <c r="B3352" s="3">
        <v>2.2495617213091275</v>
      </c>
      <c r="C3352" s="3">
        <v>1.1459512981782494E-2</v>
      </c>
      <c r="D3352" s="3">
        <v>0.44645910513127929</v>
      </c>
      <c r="E33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3" spans="1:5">
      <c r="A3353">
        <v>8126811</v>
      </c>
      <c r="B3353" s="3">
        <v>2.4998730273619216</v>
      </c>
      <c r="C3353" s="3">
        <v>1.5546970295628943E-2</v>
      </c>
      <c r="D3353" s="3">
        <v>0.44642215865178336</v>
      </c>
      <c r="E33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4" spans="1:5">
      <c r="A3354">
        <v>6310115</v>
      </c>
      <c r="B3354" s="3">
        <v>3.9544946029891128</v>
      </c>
      <c r="C3354" s="3">
        <v>4.3019883936980113E-2</v>
      </c>
      <c r="D3354" s="3">
        <v>0.44629912240289304</v>
      </c>
      <c r="E33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5" spans="1:5">
      <c r="A3355">
        <v>12798614</v>
      </c>
      <c r="B3355" s="3">
        <v>4.2100808132152618</v>
      </c>
      <c r="C3355" s="3">
        <v>1.7967512999206937E-2</v>
      </c>
      <c r="D3355" s="3">
        <v>0.44617998174883067</v>
      </c>
      <c r="E33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6" spans="1:5">
      <c r="A3356">
        <v>3280997</v>
      </c>
      <c r="B3356" s="3">
        <v>4.9883393638953102</v>
      </c>
      <c r="C3356" s="3">
        <v>4.8007910809646046E-2</v>
      </c>
      <c r="D3356" s="3">
        <v>0.44568412415096681</v>
      </c>
      <c r="E33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7" spans="1:5">
      <c r="A3357">
        <v>10710522</v>
      </c>
      <c r="B3357" s="3">
        <v>4.2552081888304016</v>
      </c>
      <c r="C3357" s="3">
        <v>3.3860345494042508E-2</v>
      </c>
      <c r="D3357" s="3">
        <v>0.44543235026558192</v>
      </c>
      <c r="E33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8" spans="1:5">
      <c r="A3358">
        <v>41358</v>
      </c>
      <c r="B3358" s="3">
        <v>4.0055040615959578</v>
      </c>
      <c r="C3358" s="3">
        <v>7.4287780330972112E-3</v>
      </c>
      <c r="D3358" s="3">
        <v>0.44528406693563238</v>
      </c>
      <c r="E33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59" spans="1:5">
      <c r="A3359">
        <v>21964818</v>
      </c>
      <c r="B3359" s="3">
        <v>1.9193872842090949</v>
      </c>
      <c r="C3359" s="3">
        <v>4.8684548384511347E-2</v>
      </c>
      <c r="D3359" s="3">
        <v>0.44499702198539415</v>
      </c>
      <c r="E33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0" spans="1:5">
      <c r="A3360">
        <v>6482637</v>
      </c>
      <c r="B3360" s="3">
        <v>3.4954206444903462</v>
      </c>
      <c r="C3360" s="3">
        <v>2.5548375063022051E-2</v>
      </c>
      <c r="D3360" s="3">
        <v>0.44498005279771502</v>
      </c>
      <c r="E33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1" spans="1:5">
      <c r="A3361">
        <v>2246071</v>
      </c>
      <c r="B3361" s="3">
        <v>2.1099368255087314</v>
      </c>
      <c r="C3361" s="3">
        <v>3.3366187667002202E-2</v>
      </c>
      <c r="D3361" s="3">
        <v>0.44495722883522182</v>
      </c>
      <c r="E33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2" spans="1:5">
      <c r="A3362">
        <v>524575</v>
      </c>
      <c r="B3362" s="3">
        <v>4.9467526480871911</v>
      </c>
      <c r="C3362" s="3">
        <v>4.0534825803433788E-2</v>
      </c>
      <c r="D3362" s="3">
        <v>0.44488790641265075</v>
      </c>
      <c r="E33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3" spans="1:5">
      <c r="A3363">
        <v>1430695</v>
      </c>
      <c r="B3363" s="3">
        <v>1.2806372736481713</v>
      </c>
      <c r="C3363" s="3">
        <v>2.5014759805876738E-2</v>
      </c>
      <c r="D3363" s="3">
        <v>0.4448391055181502</v>
      </c>
      <c r="E33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4" spans="1:5">
      <c r="A3364">
        <v>131014</v>
      </c>
      <c r="B3364" s="3">
        <v>4.223033159720984</v>
      </c>
      <c r="C3364" s="3">
        <v>1.9423543055372978E-2</v>
      </c>
      <c r="D3364" s="3">
        <v>0.44477247252411767</v>
      </c>
      <c r="E33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5" spans="1:5">
      <c r="A3365">
        <v>18418581</v>
      </c>
      <c r="B3365" s="3">
        <v>4.9052242773335886</v>
      </c>
      <c r="C3365" s="3">
        <v>3.2231076959028354E-2</v>
      </c>
      <c r="D3365" s="3">
        <v>0.44461885979208904</v>
      </c>
      <c r="E33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6" spans="1:5">
      <c r="A3366">
        <v>4241831</v>
      </c>
      <c r="B3366" s="3">
        <v>4.4624797859883873</v>
      </c>
      <c r="C3366" s="3">
        <v>4.0384607915089913E-4</v>
      </c>
      <c r="D3366" s="3">
        <v>0.44439290844117008</v>
      </c>
      <c r="E33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7" spans="1:5">
      <c r="A3367">
        <v>368528</v>
      </c>
      <c r="B3367" s="3">
        <v>2.140291452628265</v>
      </c>
      <c r="C3367" s="3">
        <v>1.9360678959402869E-2</v>
      </c>
      <c r="D3367" s="3">
        <v>0.44432501091411736</v>
      </c>
      <c r="E33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8" spans="1:5">
      <c r="A3368">
        <v>18049970</v>
      </c>
      <c r="B3368" s="3">
        <v>3.9251642067110653</v>
      </c>
      <c r="C3368" s="3">
        <v>3.6006951897825559E-2</v>
      </c>
      <c r="D3368" s="3">
        <v>0.44406773017736134</v>
      </c>
      <c r="E33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69" spans="1:5">
      <c r="A3369">
        <v>10581580</v>
      </c>
      <c r="B3369" s="3">
        <v>3.1203781336499818</v>
      </c>
      <c r="C3369" s="3">
        <v>1.8610579296473001E-2</v>
      </c>
      <c r="D3369" s="3">
        <v>0.44384666709700726</v>
      </c>
      <c r="E33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0" spans="1:5">
      <c r="A3370">
        <v>7629544</v>
      </c>
      <c r="B3370" s="3">
        <v>1.7186345947235573</v>
      </c>
      <c r="C3370" s="3">
        <v>2.4792804051230046E-2</v>
      </c>
      <c r="D3370" s="3">
        <v>0.44333666928064352</v>
      </c>
      <c r="E33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1" spans="1:5">
      <c r="A3371">
        <v>8323145</v>
      </c>
      <c r="B3371" s="3">
        <v>2.2358112616513299</v>
      </c>
      <c r="C3371" s="3">
        <v>1.9793512499305367E-2</v>
      </c>
      <c r="D3371" s="3">
        <v>0.44307810762069255</v>
      </c>
      <c r="E33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2" spans="1:5">
      <c r="A3372">
        <v>65064</v>
      </c>
      <c r="B3372" s="3">
        <v>1.4097495734662813</v>
      </c>
      <c r="C3372" s="3">
        <v>2.4478448830447155E-2</v>
      </c>
      <c r="D3372" s="3">
        <v>0.44290425845712189</v>
      </c>
      <c r="E33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3" spans="1:5">
      <c r="A3373">
        <v>10931680</v>
      </c>
      <c r="B3373" s="3">
        <v>3.4316949591599069</v>
      </c>
      <c r="C3373" s="3">
        <v>3.7453043188961789E-2</v>
      </c>
      <c r="D3373" s="3">
        <v>0.44285022465650581</v>
      </c>
      <c r="E33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4" spans="1:5">
      <c r="A3374">
        <v>2707053</v>
      </c>
      <c r="B3374" s="3">
        <v>1.7556532598076475</v>
      </c>
      <c r="C3374" s="3">
        <v>5.5810856666805913E-3</v>
      </c>
      <c r="D3374" s="3">
        <v>0.44240313831387668</v>
      </c>
      <c r="E33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5" spans="1:5">
      <c r="A3375">
        <v>23582893</v>
      </c>
      <c r="B3375" s="3">
        <v>1.0719967063793709</v>
      </c>
      <c r="C3375" s="3">
        <v>3.5797624596435769E-2</v>
      </c>
      <c r="D3375" s="3">
        <v>0.44234729243393733</v>
      </c>
      <c r="E33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6" spans="1:5">
      <c r="A3376">
        <v>3088389</v>
      </c>
      <c r="B3376" s="3">
        <v>1.0351752507632792</v>
      </c>
      <c r="C3376" s="3">
        <v>1.1515180006453535E-2</v>
      </c>
      <c r="D3376" s="3">
        <v>0.44211287688732714</v>
      </c>
      <c r="E33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7" spans="1:5">
      <c r="A3377">
        <v>22927481</v>
      </c>
      <c r="B3377" s="3">
        <v>1.7878889340384667</v>
      </c>
      <c r="C3377" s="3">
        <v>1.5496607953927967E-2</v>
      </c>
      <c r="D3377" s="3">
        <v>0.44193519367617973</v>
      </c>
      <c r="E33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8" spans="1:5">
      <c r="A3378">
        <v>10585956</v>
      </c>
      <c r="B3378" s="3">
        <v>2.2081757919335181</v>
      </c>
      <c r="C3378" s="3">
        <v>3.5953162766056354E-2</v>
      </c>
      <c r="D3378" s="3">
        <v>0.44176630246401905</v>
      </c>
      <c r="E33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79" spans="1:5">
      <c r="A3379">
        <v>63613</v>
      </c>
      <c r="B3379" s="3">
        <v>2.1501790158999916</v>
      </c>
      <c r="C3379" s="3">
        <v>4.1537946979573748E-3</v>
      </c>
      <c r="D3379" s="3">
        <v>0.44157419688786037</v>
      </c>
      <c r="E33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0" spans="1:5">
      <c r="A3380">
        <v>1434931</v>
      </c>
      <c r="B3380" s="3">
        <v>1.7896588087787859</v>
      </c>
      <c r="C3380" s="3">
        <v>3.2233301278671266E-2</v>
      </c>
      <c r="D3380" s="3">
        <v>0.44155961270123578</v>
      </c>
      <c r="E33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1" spans="1:5">
      <c r="A3381">
        <v>10200352</v>
      </c>
      <c r="B3381" s="3">
        <v>1.7569741051644221</v>
      </c>
      <c r="C3381" s="3">
        <v>3.674287800527698E-2</v>
      </c>
      <c r="D3381" s="3">
        <v>0.44128797178152301</v>
      </c>
      <c r="E33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2" spans="1:5">
      <c r="A3382">
        <v>8943770</v>
      </c>
      <c r="B3382" s="3">
        <v>1.5739142669533375</v>
      </c>
      <c r="C3382" s="3">
        <v>1.5761759425789281E-3</v>
      </c>
      <c r="D3382" s="3">
        <v>0.44127835942899296</v>
      </c>
      <c r="E33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3" spans="1:5">
      <c r="A3383">
        <v>5986790</v>
      </c>
      <c r="B3383" s="3">
        <v>3.8060699418009127</v>
      </c>
      <c r="C3383" s="3">
        <v>5.7268434123197267E-3</v>
      </c>
      <c r="D3383" s="3">
        <v>0.44110759209829797</v>
      </c>
      <c r="E33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4" spans="1:5">
      <c r="A3384">
        <v>6882340</v>
      </c>
      <c r="B3384" s="3">
        <v>4.7867475093872622</v>
      </c>
      <c r="C3384" s="3">
        <v>4.3986077796411692E-2</v>
      </c>
      <c r="D3384" s="3">
        <v>0.44107585037860464</v>
      </c>
      <c r="E33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5" spans="1:5">
      <c r="A3385">
        <v>64442</v>
      </c>
      <c r="B3385" s="3">
        <v>3.1132013337225479</v>
      </c>
      <c r="C3385" s="3">
        <v>3.7467703330434719E-2</v>
      </c>
      <c r="D3385" s="3">
        <v>0.44092902734774098</v>
      </c>
      <c r="E33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6" spans="1:5">
      <c r="A3386">
        <v>6714376</v>
      </c>
      <c r="B3386" s="3">
        <v>2.2189003800854659</v>
      </c>
      <c r="C3386" s="3">
        <v>1.1946964609791501E-3</v>
      </c>
      <c r="D3386" s="3">
        <v>0.44089219913737165</v>
      </c>
      <c r="E33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7" spans="1:5">
      <c r="A3387">
        <v>306605</v>
      </c>
      <c r="B3387" s="3">
        <v>3.8520432431855012</v>
      </c>
      <c r="C3387" s="3">
        <v>2.7250599228056102E-2</v>
      </c>
      <c r="D3387" s="3">
        <v>0.4408627410119248</v>
      </c>
      <c r="E33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8" spans="1:5">
      <c r="A3388">
        <v>93779</v>
      </c>
      <c r="B3388" s="3">
        <v>1.6245986291637045</v>
      </c>
      <c r="C3388" s="3">
        <v>4.6752634690415745E-3</v>
      </c>
      <c r="D3388" s="3">
        <v>0.44079907131529616</v>
      </c>
      <c r="E33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89" spans="1:5">
      <c r="A3389">
        <v>27281731</v>
      </c>
      <c r="B3389" s="3">
        <v>1.7617907191797531</v>
      </c>
      <c r="C3389" s="3">
        <v>6.8837190338379541E-3</v>
      </c>
      <c r="D3389" s="3">
        <v>0.44079646063752276</v>
      </c>
      <c r="E33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0" spans="1:5">
      <c r="A3390">
        <v>10525320</v>
      </c>
      <c r="B3390" s="3">
        <v>2.2901805147701677</v>
      </c>
      <c r="C3390" s="3">
        <v>2.0815448639236307E-2</v>
      </c>
      <c r="D3390" s="3">
        <v>0.44073927070997043</v>
      </c>
      <c r="E33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1" spans="1:5">
      <c r="A3391">
        <v>745186</v>
      </c>
      <c r="B3391" s="3">
        <v>4.4002989738142295</v>
      </c>
      <c r="C3391" s="3">
        <v>5.3080374963028927E-3</v>
      </c>
      <c r="D3391" s="3">
        <v>0.44067613887457757</v>
      </c>
      <c r="E33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2" spans="1:5">
      <c r="A3392">
        <v>8686625</v>
      </c>
      <c r="B3392" s="3">
        <v>4.9315306159194687</v>
      </c>
      <c r="C3392" s="3">
        <v>3.5710585002481254E-2</v>
      </c>
      <c r="D3392" s="3">
        <v>0.44066242266262046</v>
      </c>
      <c r="E33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3" spans="1:5">
      <c r="A3393">
        <v>119900</v>
      </c>
      <c r="B3393" s="3">
        <v>2.7586490029935633</v>
      </c>
      <c r="C3393" s="3">
        <v>1.1443154143840934E-2</v>
      </c>
      <c r="D3393" s="3">
        <v>0.44061708736240379</v>
      </c>
      <c r="E33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4" spans="1:5">
      <c r="A3394">
        <v>4148248</v>
      </c>
      <c r="B3394" s="3">
        <v>1.2983737041581236</v>
      </c>
      <c r="C3394" s="3">
        <v>3.2686836916969823E-2</v>
      </c>
      <c r="D3394" s="3">
        <v>0.44053773980341915</v>
      </c>
      <c r="E33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5" spans="1:5">
      <c r="A3395">
        <v>19800918</v>
      </c>
      <c r="B3395" s="3">
        <v>2.6197589122713532</v>
      </c>
      <c r="C3395" s="3">
        <v>1.4989833165403655E-2</v>
      </c>
      <c r="D3395" s="3">
        <v>0.44052219921490965</v>
      </c>
      <c r="E33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6" spans="1:5">
      <c r="A3396">
        <v>26811311</v>
      </c>
      <c r="B3396" s="3">
        <v>2.480350134596633</v>
      </c>
      <c r="C3396" s="3">
        <v>4.8404468958554714E-3</v>
      </c>
      <c r="D3396" s="3">
        <v>0.44037648927015927</v>
      </c>
      <c r="E33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7" spans="1:5">
      <c r="A3397">
        <v>13156754</v>
      </c>
      <c r="B3397" s="3">
        <v>4.7016308980822021</v>
      </c>
      <c r="C3397" s="3">
        <v>3.1062673326083003E-2</v>
      </c>
      <c r="D3397" s="3">
        <v>0.44021407783900202</v>
      </c>
      <c r="E33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8" spans="1:5">
      <c r="A3398">
        <v>25110559</v>
      </c>
      <c r="B3398" s="3">
        <v>3.7337820809888815</v>
      </c>
      <c r="C3398" s="3">
        <v>4.7653459122706701E-2</v>
      </c>
      <c r="D3398" s="3">
        <v>0.44015040963490926</v>
      </c>
      <c r="E33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399" spans="1:5">
      <c r="A3399">
        <v>9784206</v>
      </c>
      <c r="B3399" s="3">
        <v>3.5752717655117952</v>
      </c>
      <c r="C3399" s="3">
        <v>2.1718659737792936E-2</v>
      </c>
      <c r="D3399" s="3">
        <v>0.44003751891075571</v>
      </c>
      <c r="E33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0" spans="1:5">
      <c r="A3400">
        <v>6327260</v>
      </c>
      <c r="B3400" s="3">
        <v>2.0312982710278504</v>
      </c>
      <c r="C3400" s="3">
        <v>2.2898588391204512E-3</v>
      </c>
      <c r="D3400" s="3">
        <v>0.43996464553342274</v>
      </c>
      <c r="E34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1" spans="1:5">
      <c r="A3401">
        <v>165789</v>
      </c>
      <c r="B3401" s="3">
        <v>1.2896967706817306</v>
      </c>
      <c r="C3401" s="3">
        <v>4.722211485556696E-2</v>
      </c>
      <c r="D3401" s="3">
        <v>0.4397877712486562</v>
      </c>
      <c r="E34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2" spans="1:5">
      <c r="A3402">
        <v>15733420</v>
      </c>
      <c r="B3402" s="3">
        <v>1.1952493278259797</v>
      </c>
      <c r="C3402" s="3">
        <v>4.1827269555312623E-2</v>
      </c>
      <c r="D3402" s="3">
        <v>0.43972229101906113</v>
      </c>
      <c r="E34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3" spans="1:5">
      <c r="A3403">
        <v>3906249</v>
      </c>
      <c r="B3403" s="3">
        <v>3.0065481150348368</v>
      </c>
      <c r="C3403" s="3">
        <v>3.3401749307495156E-2</v>
      </c>
      <c r="D3403" s="3">
        <v>0.43971316326818921</v>
      </c>
      <c r="E34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4" spans="1:5">
      <c r="A3404">
        <v>772300</v>
      </c>
      <c r="B3404" s="3">
        <v>2.6275645468123043</v>
      </c>
      <c r="C3404" s="3">
        <v>2.2612234018258456E-2</v>
      </c>
      <c r="D3404" s="3">
        <v>0.43901081265882347</v>
      </c>
      <c r="E34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5" spans="1:5">
      <c r="A3405">
        <v>19498957</v>
      </c>
      <c r="B3405" s="3">
        <v>1.1261725332492669</v>
      </c>
      <c r="C3405" s="3">
        <v>6.0435003950152612E-3</v>
      </c>
      <c r="D3405" s="3">
        <v>0.43872735808619789</v>
      </c>
      <c r="E34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6" spans="1:5">
      <c r="A3406">
        <v>8893700</v>
      </c>
      <c r="B3406" s="3">
        <v>4.254007897956857</v>
      </c>
      <c r="C3406" s="3">
        <v>4.1478207537433219E-2</v>
      </c>
      <c r="D3406" s="3">
        <v>0.43865164662517153</v>
      </c>
      <c r="E34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7" spans="1:5">
      <c r="A3407">
        <v>7797690</v>
      </c>
      <c r="B3407" s="3">
        <v>1.9721566657956591</v>
      </c>
      <c r="C3407" s="3">
        <v>4.2561040375749579E-2</v>
      </c>
      <c r="D3407" s="3">
        <v>0.43864109252837613</v>
      </c>
      <c r="E34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8" spans="1:5">
      <c r="A3408">
        <v>70234</v>
      </c>
      <c r="B3408" s="3">
        <v>4.9850659189819666</v>
      </c>
      <c r="C3408" s="3">
        <v>3.774864573513774E-2</v>
      </c>
      <c r="D3408" s="3">
        <v>0.43838992101046559</v>
      </c>
      <c r="E34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09" spans="1:5">
      <c r="A3409">
        <v>3738130</v>
      </c>
      <c r="B3409" s="3">
        <v>4.3496557335089729</v>
      </c>
      <c r="C3409" s="3">
        <v>4.5618876653640714E-2</v>
      </c>
      <c r="D3409" s="3">
        <v>0.43832927671492894</v>
      </c>
      <c r="E34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0" spans="1:5">
      <c r="A3410">
        <v>61873</v>
      </c>
      <c r="B3410" s="3">
        <v>1.8912164341904489</v>
      </c>
      <c r="C3410" s="3">
        <v>3.6164992345937398E-3</v>
      </c>
      <c r="D3410" s="3">
        <v>0.43828969455722411</v>
      </c>
      <c r="E34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1" spans="1:5">
      <c r="A3411">
        <v>7020798</v>
      </c>
      <c r="B3411" s="3">
        <v>3.5765330446136057</v>
      </c>
      <c r="C3411" s="3">
        <v>4.3349844484214528E-2</v>
      </c>
      <c r="D3411" s="3">
        <v>0.43800276918491043</v>
      </c>
      <c r="E34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2" spans="1:5">
      <c r="A3412">
        <v>11199830</v>
      </c>
      <c r="B3412" s="3">
        <v>1.0180713897633162</v>
      </c>
      <c r="C3412" s="3">
        <v>3.205153252802468E-2</v>
      </c>
      <c r="D3412" s="3">
        <v>0.43790972475735013</v>
      </c>
      <c r="E34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3" spans="1:5">
      <c r="A3413">
        <v>6873370</v>
      </c>
      <c r="B3413" s="3">
        <v>3.4821963782119547</v>
      </c>
      <c r="C3413" s="3">
        <v>9.3742194449295164E-3</v>
      </c>
      <c r="D3413" s="3">
        <v>0.43735531932811844</v>
      </c>
      <c r="E34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4" spans="1:5">
      <c r="A3414">
        <v>3967335</v>
      </c>
      <c r="B3414" s="3">
        <v>4.5340713459914994</v>
      </c>
      <c r="C3414" s="3">
        <v>1.1389537872843164E-2</v>
      </c>
      <c r="D3414" s="3">
        <v>0.43731430514025049</v>
      </c>
      <c r="E34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5" spans="1:5">
      <c r="A3415">
        <v>33782884</v>
      </c>
      <c r="B3415" s="3">
        <v>2.7582483591438272</v>
      </c>
      <c r="C3415" s="3">
        <v>1.2643406527314488E-2</v>
      </c>
      <c r="D3415" s="3">
        <v>0.43725889237282278</v>
      </c>
      <c r="E34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6" spans="1:5">
      <c r="A3416">
        <v>31376201</v>
      </c>
      <c r="B3416" s="3">
        <v>2.9103644975532887</v>
      </c>
      <c r="C3416" s="3">
        <v>2.4714803516170877E-2</v>
      </c>
      <c r="D3416" s="3">
        <v>0.43716565699942411</v>
      </c>
      <c r="E34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7" spans="1:5">
      <c r="A3417">
        <v>7628445</v>
      </c>
      <c r="B3417" s="3">
        <v>3.488865312965689</v>
      </c>
      <c r="C3417" s="3">
        <v>1.6063566206603187E-2</v>
      </c>
      <c r="D3417" s="3">
        <v>0.43708388877262327</v>
      </c>
      <c r="E34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8" spans="1:5">
      <c r="A3418">
        <v>16433878</v>
      </c>
      <c r="B3418" s="3">
        <v>1.3009315020751941</v>
      </c>
      <c r="C3418" s="3">
        <v>2.6193951534715754E-2</v>
      </c>
      <c r="D3418" s="3">
        <v>0.43632688114568319</v>
      </c>
      <c r="E34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19" spans="1:5">
      <c r="A3419">
        <v>4098538</v>
      </c>
      <c r="B3419" s="3">
        <v>4.708780838249857</v>
      </c>
      <c r="C3419" s="3">
        <v>4.4831480033978209E-2</v>
      </c>
      <c r="D3419" s="3">
        <v>0.43626135328434101</v>
      </c>
      <c r="E34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0" spans="1:5">
      <c r="A3420">
        <v>1434654</v>
      </c>
      <c r="B3420" s="3">
        <v>1.8626712055923291</v>
      </c>
      <c r="C3420" s="3">
        <v>4.6872117328492904E-2</v>
      </c>
      <c r="D3420" s="3">
        <v>0.43611216575386913</v>
      </c>
      <c r="E34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1" spans="1:5">
      <c r="A3421">
        <v>6586128</v>
      </c>
      <c r="B3421" s="3">
        <v>3.6637563505986361</v>
      </c>
      <c r="C3421" s="3">
        <v>4.9105515527728488E-2</v>
      </c>
      <c r="D3421" s="3">
        <v>0.43600531092790462</v>
      </c>
      <c r="E34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2" spans="1:5">
      <c r="A3422">
        <v>3963008</v>
      </c>
      <c r="B3422" s="3">
        <v>1.0194937818408474</v>
      </c>
      <c r="C3422" s="3">
        <v>4.5557480093642438E-2</v>
      </c>
      <c r="D3422" s="3">
        <v>0.43573816723288006</v>
      </c>
      <c r="E34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3" spans="1:5">
      <c r="A3423">
        <v>13451102</v>
      </c>
      <c r="B3423" s="3">
        <v>2.4949883345362629</v>
      </c>
      <c r="C3423" s="3">
        <v>3.9828232919384872E-2</v>
      </c>
      <c r="D3423" s="3">
        <v>0.43544099365165079</v>
      </c>
      <c r="E34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4" spans="1:5">
      <c r="A3424">
        <v>2442340</v>
      </c>
      <c r="B3424" s="3">
        <v>1.6338988983623968</v>
      </c>
      <c r="C3424" s="3">
        <v>4.3498957403179883E-2</v>
      </c>
      <c r="D3424" s="3">
        <v>0.43526315242438995</v>
      </c>
      <c r="E34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5" spans="1:5">
      <c r="A3425">
        <v>25840204</v>
      </c>
      <c r="B3425" s="3">
        <v>1.3684773994943367</v>
      </c>
      <c r="C3425" s="3">
        <v>5.1891095219782192E-3</v>
      </c>
      <c r="D3425" s="3">
        <v>0.43523232296590864</v>
      </c>
      <c r="E34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6" spans="1:5">
      <c r="A3426">
        <v>7399728</v>
      </c>
      <c r="B3426" s="3">
        <v>3.8778134647792708</v>
      </c>
      <c r="C3426" s="3">
        <v>4.9763898395345639E-2</v>
      </c>
      <c r="D3426" s="3">
        <v>0.43464285486647569</v>
      </c>
      <c r="E34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7" spans="1:5">
      <c r="A3427">
        <v>945407</v>
      </c>
      <c r="B3427" s="3">
        <v>1.6432276193118494</v>
      </c>
      <c r="C3427" s="3">
        <v>1.6708194560788793E-2</v>
      </c>
      <c r="D3427" s="3">
        <v>0.43454796827871556</v>
      </c>
      <c r="E34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8" spans="1:5">
      <c r="A3428">
        <v>5810195</v>
      </c>
      <c r="B3428" s="3">
        <v>1.862513955807779</v>
      </c>
      <c r="C3428" s="3">
        <v>3.6370809910185271E-2</v>
      </c>
      <c r="D3428" s="3">
        <v>0.43453998059433874</v>
      </c>
      <c r="E34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29" spans="1:5">
      <c r="A3429">
        <v>854567</v>
      </c>
      <c r="B3429" s="3">
        <v>2.9592360958540413</v>
      </c>
      <c r="C3429" s="3">
        <v>4.5436455194688509E-2</v>
      </c>
      <c r="D3429" s="3">
        <v>0.43431536679554061</v>
      </c>
      <c r="E34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0" spans="1:5">
      <c r="A3430">
        <v>17153037</v>
      </c>
      <c r="B3430" s="3">
        <v>4.2346648531231361</v>
      </c>
      <c r="C3430" s="3">
        <v>3.6573155799470097E-2</v>
      </c>
      <c r="D3430" s="3">
        <v>0.43412525639780974</v>
      </c>
      <c r="E34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1" spans="1:5">
      <c r="A3431">
        <v>1406214</v>
      </c>
      <c r="B3431" s="3">
        <v>4.4310269053890146</v>
      </c>
      <c r="C3431" s="3">
        <v>4.0165738533450297E-2</v>
      </c>
      <c r="D3431" s="3">
        <v>0.43385175877086157</v>
      </c>
      <c r="E34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2" spans="1:5">
      <c r="A3432">
        <v>5783747</v>
      </c>
      <c r="B3432" s="3">
        <v>2.2571445319892525</v>
      </c>
      <c r="C3432" s="3">
        <v>3.33919078674536E-2</v>
      </c>
      <c r="D3432" s="3">
        <v>0.43367636350552208</v>
      </c>
      <c r="E34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3" spans="1:5">
      <c r="A3433">
        <v>6600505</v>
      </c>
      <c r="B3433" s="3">
        <v>4.1844669998142923</v>
      </c>
      <c r="C3433" s="3">
        <v>3.0403362643836397E-2</v>
      </c>
      <c r="D3433" s="3">
        <v>0.433642999983198</v>
      </c>
      <c r="E34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4" spans="1:5">
      <c r="A3434">
        <v>3920171</v>
      </c>
      <c r="B3434" s="3">
        <v>3.5715083851026899</v>
      </c>
      <c r="C3434" s="3">
        <v>2.1111427869712159E-2</v>
      </c>
      <c r="D3434" s="3">
        <v>0.43348356735258387</v>
      </c>
      <c r="E34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5" spans="1:5">
      <c r="A3435">
        <v>23020530</v>
      </c>
      <c r="B3435" s="3">
        <v>3.129864149459193</v>
      </c>
      <c r="C3435" s="3">
        <v>3.4946795019644289E-2</v>
      </c>
      <c r="D3435" s="3">
        <v>0.43344976151325265</v>
      </c>
      <c r="E34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6" spans="1:5">
      <c r="A3436">
        <v>11636894</v>
      </c>
      <c r="B3436" s="3">
        <v>4.0187264392716662</v>
      </c>
      <c r="C3436" s="3">
        <v>2.0513582991312174E-2</v>
      </c>
      <c r="D3436" s="3">
        <v>0.43320946047054254</v>
      </c>
      <c r="E34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7" spans="1:5">
      <c r="A3437">
        <v>248865</v>
      </c>
      <c r="B3437" s="3">
        <v>1.2645481103391298</v>
      </c>
      <c r="C3437" s="3">
        <v>2.7813967431277311E-2</v>
      </c>
      <c r="D3437" s="3">
        <v>0.43309525533566406</v>
      </c>
      <c r="E34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8" spans="1:5">
      <c r="A3438">
        <v>11917311</v>
      </c>
      <c r="B3438" s="3">
        <v>3.4420570407119442</v>
      </c>
      <c r="C3438" s="3">
        <v>6.3799332940486404E-3</v>
      </c>
      <c r="D3438" s="3">
        <v>0.43302591315091687</v>
      </c>
      <c r="E34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39" spans="1:5">
      <c r="A3439">
        <v>18481481</v>
      </c>
      <c r="B3439" s="3">
        <v>2.1266500170552174</v>
      </c>
      <c r="C3439" s="3">
        <v>6.2729447704478749E-4</v>
      </c>
      <c r="D3439" s="3">
        <v>0.43296576654270846</v>
      </c>
      <c r="E34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0" spans="1:5">
      <c r="A3440">
        <v>13220337</v>
      </c>
      <c r="B3440" s="3">
        <v>1.7549110703605244</v>
      </c>
      <c r="C3440" s="3">
        <v>4.7554661014337404E-2</v>
      </c>
      <c r="D3440" s="3">
        <v>0.4327567763927318</v>
      </c>
      <c r="E34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1" spans="1:5">
      <c r="A3441">
        <v>29707420</v>
      </c>
      <c r="B3441" s="3">
        <v>2.2906035269415512</v>
      </c>
      <c r="C3441" s="3">
        <v>2.0090055449228685E-2</v>
      </c>
      <c r="D3441" s="3">
        <v>0.43272098161277739</v>
      </c>
      <c r="E34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2" spans="1:5">
      <c r="A3442">
        <v>7101220</v>
      </c>
      <c r="B3442" s="3">
        <v>4.5603875127288065</v>
      </c>
      <c r="C3442" s="3">
        <v>1.6640448970225475E-2</v>
      </c>
      <c r="D3442" s="3">
        <v>0.43264312532347993</v>
      </c>
      <c r="E34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3" spans="1:5">
      <c r="A3443">
        <v>21405141</v>
      </c>
      <c r="B3443" s="3">
        <v>2.1103296049363305</v>
      </c>
      <c r="C3443" s="3">
        <v>4.6693977248825999E-2</v>
      </c>
      <c r="D3443" s="3">
        <v>0.43253669184143462</v>
      </c>
      <c r="E34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4" spans="1:5">
      <c r="A3444">
        <v>34988058</v>
      </c>
      <c r="B3444" s="3">
        <v>1.649904367647764</v>
      </c>
      <c r="C3444" s="3">
        <v>4.6521093227926961E-2</v>
      </c>
      <c r="D3444" s="3">
        <v>0.43227927424620749</v>
      </c>
      <c r="E34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5" spans="1:5">
      <c r="A3445">
        <v>28564535</v>
      </c>
      <c r="B3445" s="3">
        <v>1.1392497744808199</v>
      </c>
      <c r="C3445" s="3">
        <v>4.5202062020905542E-2</v>
      </c>
      <c r="D3445" s="3">
        <v>0.43202698800133221</v>
      </c>
      <c r="E34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6" spans="1:5">
      <c r="A3446">
        <v>714200</v>
      </c>
      <c r="B3446" s="3">
        <v>3.229645742292877</v>
      </c>
      <c r="C3446" s="3">
        <v>3.6373110782512666E-2</v>
      </c>
      <c r="D3446" s="3">
        <v>0.43184593042025654</v>
      </c>
      <c r="E34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7" spans="1:5">
      <c r="A3447">
        <v>4894525</v>
      </c>
      <c r="B3447" s="3">
        <v>1.939545002794155</v>
      </c>
      <c r="C3447" s="3">
        <v>2.8361254320977827E-2</v>
      </c>
      <c r="D3447" s="3">
        <v>0.43179181564964464</v>
      </c>
      <c r="E34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8" spans="1:5">
      <c r="A3448">
        <v>10352213</v>
      </c>
      <c r="B3448" s="3">
        <v>3.509718244106665</v>
      </c>
      <c r="C3448" s="3">
        <v>4.2163562902375037E-2</v>
      </c>
      <c r="D3448" s="3">
        <v>0.4315094375681392</v>
      </c>
      <c r="E34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49" spans="1:5">
      <c r="A3449">
        <v>8362282</v>
      </c>
      <c r="B3449" s="3">
        <v>1.3940939602592648</v>
      </c>
      <c r="C3449" s="3">
        <v>6.3989139355686295E-4</v>
      </c>
      <c r="D3449" s="3">
        <v>0.43140595732678089</v>
      </c>
      <c r="E34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0" spans="1:5">
      <c r="A3450">
        <v>26382036</v>
      </c>
      <c r="B3450" s="3">
        <v>3.3306648036186628</v>
      </c>
      <c r="C3450" s="3">
        <v>4.7788266513912936E-2</v>
      </c>
      <c r="D3450" s="3">
        <v>0.43134377237872146</v>
      </c>
      <c r="E34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1" spans="1:5">
      <c r="A3451">
        <v>9031941</v>
      </c>
      <c r="B3451" s="3">
        <v>4.9434593944117111</v>
      </c>
      <c r="C3451" s="3">
        <v>4.5695007988122573E-2</v>
      </c>
      <c r="D3451" s="3">
        <v>0.43119323841941981</v>
      </c>
      <c r="E34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2" spans="1:5">
      <c r="A3452">
        <v>1632149</v>
      </c>
      <c r="B3452" s="3">
        <v>4.4904455481739349</v>
      </c>
      <c r="C3452" s="3">
        <v>2.6239469450970693E-2</v>
      </c>
      <c r="D3452" s="3">
        <v>0.4306119207927197</v>
      </c>
      <c r="E34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3" spans="1:5">
      <c r="A3453">
        <v>1405374</v>
      </c>
      <c r="B3453" s="3">
        <v>2.5632328144204188</v>
      </c>
      <c r="C3453" s="3">
        <v>1.1195985115813496E-2</v>
      </c>
      <c r="D3453" s="3">
        <v>0.43056705995821654</v>
      </c>
      <c r="E34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4" spans="1:5">
      <c r="A3454">
        <v>21183428</v>
      </c>
      <c r="B3454" s="3">
        <v>1.7586396001658944</v>
      </c>
      <c r="C3454" s="3">
        <v>5.2463723862699596E-3</v>
      </c>
      <c r="D3454" s="3">
        <v>0.43033367964918146</v>
      </c>
      <c r="E34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5" spans="1:5">
      <c r="A3455">
        <v>5982086</v>
      </c>
      <c r="B3455" s="3">
        <v>2.0469397327089682</v>
      </c>
      <c r="C3455" s="3">
        <v>1.0951273091321313E-2</v>
      </c>
      <c r="D3455" s="3">
        <v>0.43026331666672957</v>
      </c>
      <c r="E34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6" spans="1:5">
      <c r="A3456">
        <v>2285974</v>
      </c>
      <c r="B3456" s="3">
        <v>3.6779180670987004</v>
      </c>
      <c r="C3456" s="3">
        <v>4.7377119859919589E-2</v>
      </c>
      <c r="D3456" s="3">
        <v>0.43018531405720473</v>
      </c>
      <c r="E34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7" spans="1:5">
      <c r="A3457">
        <v>2127723</v>
      </c>
      <c r="B3457" s="3">
        <v>4.2035522082421259</v>
      </c>
      <c r="C3457" s="3">
        <v>1.0040211669982368E-2</v>
      </c>
      <c r="D3457" s="3">
        <v>0.4300852291465963</v>
      </c>
      <c r="E34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8" spans="1:5">
      <c r="A3458">
        <v>1594083</v>
      </c>
      <c r="B3458" s="3">
        <v>2.5939136144344004</v>
      </c>
      <c r="C3458" s="3">
        <v>1.5697413444633612E-2</v>
      </c>
      <c r="D3458" s="3">
        <v>0.43003634843498195</v>
      </c>
      <c r="E34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59" spans="1:5">
      <c r="A3459">
        <v>3940516</v>
      </c>
      <c r="B3459" s="3">
        <v>1.9322175120068565</v>
      </c>
      <c r="C3459" s="3">
        <v>4.2383850167707043E-2</v>
      </c>
      <c r="D3459" s="3">
        <v>0.4299866155898816</v>
      </c>
      <c r="E34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0" spans="1:5">
      <c r="A3460">
        <v>3801683</v>
      </c>
      <c r="B3460" s="3">
        <v>1.5261341460732774</v>
      </c>
      <c r="C3460" s="3">
        <v>2.3517132334908094E-2</v>
      </c>
      <c r="D3460" s="3">
        <v>0.42995908445653785</v>
      </c>
      <c r="E34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1" spans="1:5">
      <c r="A3461">
        <v>534328</v>
      </c>
      <c r="B3461" s="3">
        <v>3.7728613708689136</v>
      </c>
      <c r="C3461" s="3">
        <v>2.2280629788726605E-2</v>
      </c>
      <c r="D3461" s="3">
        <v>0.42990017320244267</v>
      </c>
      <c r="E34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2" spans="1:5">
      <c r="A3462">
        <v>119911</v>
      </c>
      <c r="B3462" s="3">
        <v>2.8883547417135538</v>
      </c>
      <c r="C3462" s="3">
        <v>2.6524404596857034E-2</v>
      </c>
      <c r="D3462" s="3">
        <v>0.42980310135039024</v>
      </c>
      <c r="E34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3" spans="1:5">
      <c r="A3463">
        <v>1331493</v>
      </c>
      <c r="B3463" s="3">
        <v>1.6371376323718407</v>
      </c>
      <c r="C3463" s="3">
        <v>8.6761506313417346E-3</v>
      </c>
      <c r="D3463" s="3">
        <v>0.42972602953272776</v>
      </c>
      <c r="E34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4" spans="1:5">
      <c r="A3464">
        <v>7138163</v>
      </c>
      <c r="B3464" s="3">
        <v>3.880886197190045</v>
      </c>
      <c r="C3464" s="3">
        <v>4.956796194453611E-2</v>
      </c>
      <c r="D3464" s="3">
        <v>0.42961358314982956</v>
      </c>
      <c r="E34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5" spans="1:5">
      <c r="A3465">
        <v>18051112</v>
      </c>
      <c r="B3465" s="3">
        <v>3.2866585189971289</v>
      </c>
      <c r="C3465" s="3">
        <v>4.3359516591176171E-2</v>
      </c>
      <c r="D3465" s="3">
        <v>0.42956324463845752</v>
      </c>
      <c r="E34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6" spans="1:5">
      <c r="A3466">
        <v>4036700</v>
      </c>
      <c r="B3466" s="3">
        <v>1.8437052265117724</v>
      </c>
      <c r="C3466" s="3">
        <v>1.2887510575028684E-4</v>
      </c>
      <c r="D3466" s="3">
        <v>0.42951267469560406</v>
      </c>
      <c r="E34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7" spans="1:5">
      <c r="A3467">
        <v>23159248</v>
      </c>
      <c r="B3467" s="3">
        <v>4.1400144896028719</v>
      </c>
      <c r="C3467" s="3">
        <v>4.0480395745640566E-2</v>
      </c>
      <c r="D3467" s="3">
        <v>0.42949712629958869</v>
      </c>
      <c r="E34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8" spans="1:5">
      <c r="A3468">
        <v>214794</v>
      </c>
      <c r="B3468" s="3">
        <v>1.2394444538323923</v>
      </c>
      <c r="C3468" s="3">
        <v>2.6603524474973647E-2</v>
      </c>
      <c r="D3468" s="3">
        <v>0.42948697188579932</v>
      </c>
      <c r="E34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69" spans="1:5">
      <c r="A3469">
        <v>4445005</v>
      </c>
      <c r="B3469" s="3">
        <v>2.2594470200168786</v>
      </c>
      <c r="C3469" s="3">
        <v>2.0334556246370757E-2</v>
      </c>
      <c r="D3469" s="3">
        <v>0.42926605903210768</v>
      </c>
      <c r="E34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0" spans="1:5">
      <c r="A3470">
        <v>3174520</v>
      </c>
      <c r="B3470" s="3">
        <v>4.6107711994829419</v>
      </c>
      <c r="C3470" s="3">
        <v>1.5462670212678359E-2</v>
      </c>
      <c r="D3470" s="3">
        <v>0.42893351631707255</v>
      </c>
      <c r="E34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1" spans="1:5">
      <c r="A3471">
        <v>4224513</v>
      </c>
      <c r="B3471" s="3">
        <v>2.9337062577500226</v>
      </c>
      <c r="C3471" s="3">
        <v>3.2056892126453219E-2</v>
      </c>
      <c r="D3471" s="3">
        <v>0.42891815494806651</v>
      </c>
      <c r="E34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2" spans="1:5">
      <c r="A3472">
        <v>10528</v>
      </c>
      <c r="B3472" s="3">
        <v>1.5974234474649611</v>
      </c>
      <c r="C3472" s="3">
        <v>2.36791582379779E-2</v>
      </c>
      <c r="D3472" s="3">
        <v>0.42879905350701619</v>
      </c>
      <c r="E34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3" spans="1:5">
      <c r="A3473">
        <v>2297544</v>
      </c>
      <c r="B3473" s="3">
        <v>4.2506065871095142</v>
      </c>
      <c r="C3473" s="3">
        <v>1.5102946048158344E-2</v>
      </c>
      <c r="D3473" s="3">
        <v>0.42851166407955754</v>
      </c>
      <c r="E34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4" spans="1:5">
      <c r="A3474">
        <v>2490963</v>
      </c>
      <c r="B3474" s="3">
        <v>3.2247513992861094</v>
      </c>
      <c r="C3474" s="3">
        <v>1.4102174007859281E-2</v>
      </c>
      <c r="D3474" s="3">
        <v>0.4282515354523555</v>
      </c>
      <c r="E34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5" spans="1:5">
      <c r="A3475">
        <v>44263</v>
      </c>
      <c r="B3475" s="3">
        <v>1.6168334822944996</v>
      </c>
      <c r="C3475" s="3">
        <v>4.1441377460362631E-2</v>
      </c>
      <c r="D3475" s="3">
        <v>0.42818404561051082</v>
      </c>
      <c r="E34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6" spans="1:5">
      <c r="A3476">
        <v>12411178</v>
      </c>
      <c r="B3476" s="3">
        <v>4.0364558437350215</v>
      </c>
      <c r="C3476" s="3">
        <v>2.8655338515584272E-2</v>
      </c>
      <c r="D3476" s="3">
        <v>0.42816869509490596</v>
      </c>
      <c r="E34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7" spans="1:5">
      <c r="A3477">
        <v>2388537</v>
      </c>
      <c r="B3477" s="3">
        <v>3.9536047124916616</v>
      </c>
      <c r="C3477" s="3">
        <v>9.8605893969670681E-3</v>
      </c>
      <c r="D3477" s="3">
        <v>0.42814683911391394</v>
      </c>
      <c r="E34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8" spans="1:5">
      <c r="A3478">
        <v>462379</v>
      </c>
      <c r="B3478" s="3">
        <v>1.2918327541866481</v>
      </c>
      <c r="C3478" s="3">
        <v>3.0703139898252702E-2</v>
      </c>
      <c r="D3478" s="3">
        <v>0.42806719697256079</v>
      </c>
      <c r="E34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79" spans="1:5">
      <c r="A3479">
        <v>3102648</v>
      </c>
      <c r="B3479" s="3">
        <v>4.516964733518936</v>
      </c>
      <c r="C3479" s="3">
        <v>1.7797287412543186E-2</v>
      </c>
      <c r="D3479" s="3">
        <v>0.42801574447593449</v>
      </c>
      <c r="E34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0" spans="1:5">
      <c r="A3480">
        <v>4951037</v>
      </c>
      <c r="B3480" s="3">
        <v>1.0989774031290782</v>
      </c>
      <c r="C3480" s="3">
        <v>1.2610305626446956E-2</v>
      </c>
      <c r="D3480" s="3">
        <v>0.42783095897388246</v>
      </c>
      <c r="E34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1" spans="1:5">
      <c r="A3481">
        <v>22616989</v>
      </c>
      <c r="B3481" s="3">
        <v>3.1139783391641109</v>
      </c>
      <c r="C3481" s="3">
        <v>2.3503088999736799E-2</v>
      </c>
      <c r="D3481" s="3">
        <v>0.42778374026639998</v>
      </c>
      <c r="E34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2" spans="1:5">
      <c r="A3482">
        <v>3349838</v>
      </c>
      <c r="B3482" s="3">
        <v>4.3811030093390766</v>
      </c>
      <c r="C3482" s="3">
        <v>4.6807501070514235E-2</v>
      </c>
      <c r="D3482" s="3">
        <v>0.42748725245193786</v>
      </c>
      <c r="E34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3" spans="1:5">
      <c r="A3483">
        <v>3003533</v>
      </c>
      <c r="B3483" s="3">
        <v>3.2238661883275506</v>
      </c>
      <c r="C3483" s="3">
        <v>3.1048258896871519E-3</v>
      </c>
      <c r="D3483" s="3">
        <v>0.42697685689207809</v>
      </c>
      <c r="E34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4" spans="1:5">
      <c r="A3484">
        <v>9630921</v>
      </c>
      <c r="B3484" s="3">
        <v>3.2242681653167264</v>
      </c>
      <c r="C3484" s="3">
        <v>1.9612892915794947E-2</v>
      </c>
      <c r="D3484" s="3">
        <v>0.42667500282485771</v>
      </c>
      <c r="E34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5" spans="1:5">
      <c r="A3485">
        <v>12220</v>
      </c>
      <c r="B3485" s="3">
        <v>4.5384394226178397</v>
      </c>
      <c r="C3485" s="3">
        <v>8.8169337285640085E-3</v>
      </c>
      <c r="D3485" s="3">
        <v>0.42655842263127097</v>
      </c>
      <c r="E34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6" spans="1:5">
      <c r="A3486">
        <v>8791051</v>
      </c>
      <c r="B3486" s="3">
        <v>1.5135249545917606</v>
      </c>
      <c r="C3486" s="3">
        <v>1.5545744116555128E-3</v>
      </c>
      <c r="D3486" s="3">
        <v>0.42651897701223063</v>
      </c>
      <c r="E34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7" spans="1:5">
      <c r="A3487">
        <v>7310886</v>
      </c>
      <c r="B3487" s="3">
        <v>1.3712454604260436</v>
      </c>
      <c r="C3487" s="3">
        <v>3.8673707457859391E-2</v>
      </c>
      <c r="D3487" s="3">
        <v>0.42645317799161397</v>
      </c>
      <c r="E34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8" spans="1:5">
      <c r="A3488">
        <v>3166753</v>
      </c>
      <c r="B3488" s="3">
        <v>1.6538421528783003</v>
      </c>
      <c r="C3488" s="3">
        <v>2.6433516425142151E-2</v>
      </c>
      <c r="D3488" s="3">
        <v>0.42624135647500649</v>
      </c>
      <c r="E34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89" spans="1:5">
      <c r="A3489">
        <v>34915</v>
      </c>
      <c r="B3489" s="3">
        <v>1.6753720734049433</v>
      </c>
      <c r="C3489" s="3">
        <v>4.8961613013846016E-2</v>
      </c>
      <c r="D3489" s="3">
        <v>0.42590570880016765</v>
      </c>
      <c r="E34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0" spans="1:5">
      <c r="A3490">
        <v>24374791</v>
      </c>
      <c r="B3490" s="3">
        <v>3.7721928879516287</v>
      </c>
      <c r="C3490" s="3">
        <v>1.5980143238290796E-2</v>
      </c>
      <c r="D3490" s="3">
        <v>0.42560436428229631</v>
      </c>
      <c r="E34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1" spans="1:5">
      <c r="A3491">
        <v>322884</v>
      </c>
      <c r="B3491" s="3">
        <v>1.6593297417775936</v>
      </c>
      <c r="C3491" s="3">
        <v>1.7855088707441742E-2</v>
      </c>
      <c r="D3491" s="3">
        <v>0.42544809138957274</v>
      </c>
      <c r="E34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2" spans="1:5">
      <c r="A3492">
        <v>1537663</v>
      </c>
      <c r="B3492" s="3">
        <v>1.4430062118509928</v>
      </c>
      <c r="C3492" s="3">
        <v>3.4736046676987764E-3</v>
      </c>
      <c r="D3492" s="3">
        <v>0.42525756165477202</v>
      </c>
      <c r="E34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3" spans="1:5">
      <c r="A3493">
        <v>7361593</v>
      </c>
      <c r="B3493" s="3">
        <v>1.5813935394522098</v>
      </c>
      <c r="C3493" s="3">
        <v>3.9074834587322853E-2</v>
      </c>
      <c r="D3493" s="3">
        <v>0.4251712067157567</v>
      </c>
      <c r="E34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4" spans="1:5">
      <c r="A3494">
        <v>933263</v>
      </c>
      <c r="B3494" s="3">
        <v>1.5029723409548912</v>
      </c>
      <c r="C3494" s="3">
        <v>2.3286133913759229E-2</v>
      </c>
      <c r="D3494" s="3">
        <v>0.42504497010595166</v>
      </c>
      <c r="E34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5" spans="1:5">
      <c r="A3495">
        <v>377287</v>
      </c>
      <c r="B3495" s="3">
        <v>4.0759671618047868</v>
      </c>
      <c r="C3495" s="3">
        <v>4.2359391535407943E-2</v>
      </c>
      <c r="D3495" s="3">
        <v>0.42504014629331333</v>
      </c>
      <c r="E34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6" spans="1:5">
      <c r="A3496">
        <v>3496628</v>
      </c>
      <c r="B3496" s="3">
        <v>2.5378512769514425</v>
      </c>
      <c r="C3496" s="3">
        <v>1.0177347526544162E-2</v>
      </c>
      <c r="D3496" s="3">
        <v>0.42497817596726462</v>
      </c>
      <c r="E34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7" spans="1:5">
      <c r="A3497">
        <v>1211856</v>
      </c>
      <c r="B3497" s="3">
        <v>3.904352674258615</v>
      </c>
      <c r="C3497" s="3">
        <v>4.8144584305733901E-2</v>
      </c>
      <c r="D3497" s="3">
        <v>0.42496931203899624</v>
      </c>
      <c r="E34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8" spans="1:5">
      <c r="A3498">
        <v>9921108</v>
      </c>
      <c r="B3498" s="3">
        <v>2.5020757372152049</v>
      </c>
      <c r="C3498" s="3">
        <v>4.5480809443737912E-2</v>
      </c>
      <c r="D3498" s="3">
        <v>0.42468489593715442</v>
      </c>
      <c r="E34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499" spans="1:5">
      <c r="A3499">
        <v>16108973</v>
      </c>
      <c r="B3499" s="3">
        <v>2.5153018272865277</v>
      </c>
      <c r="C3499" s="3">
        <v>8.9384845932160509E-3</v>
      </c>
      <c r="D3499" s="3">
        <v>0.424526009330355</v>
      </c>
      <c r="E34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0" spans="1:5">
      <c r="A3500">
        <v>25318403</v>
      </c>
      <c r="B3500" s="3">
        <v>4.4601424287734464</v>
      </c>
      <c r="C3500" s="3">
        <v>1.9975126546055218E-2</v>
      </c>
      <c r="D3500" s="3">
        <v>0.42422272719654153</v>
      </c>
      <c r="E35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1" spans="1:5">
      <c r="A3501">
        <v>17682043</v>
      </c>
      <c r="B3501" s="3">
        <v>2.5063078204544</v>
      </c>
      <c r="C3501" s="3">
        <v>8.2810604590051184E-3</v>
      </c>
      <c r="D3501" s="3">
        <v>0.42416874763222223</v>
      </c>
      <c r="E35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2" spans="1:5">
      <c r="A3502">
        <v>7852646</v>
      </c>
      <c r="B3502" s="3">
        <v>2.5250740229082154</v>
      </c>
      <c r="C3502" s="3">
        <v>3.014832218155938E-2</v>
      </c>
      <c r="D3502" s="3">
        <v>0.42386203990681603</v>
      </c>
      <c r="E35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3" spans="1:5">
      <c r="A3503">
        <v>16065171</v>
      </c>
      <c r="B3503" s="3">
        <v>1.8530086852069965</v>
      </c>
      <c r="C3503" s="3">
        <v>1.3150423048369293E-2</v>
      </c>
      <c r="D3503" s="3">
        <v>0.42382956019309326</v>
      </c>
      <c r="E35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4" spans="1:5">
      <c r="A3504">
        <v>30586356</v>
      </c>
      <c r="B3504" s="3">
        <v>2.9174542993931873</v>
      </c>
      <c r="C3504" s="3">
        <v>2.7924364761610899E-2</v>
      </c>
      <c r="D3504" s="3">
        <v>0.42359569377044981</v>
      </c>
      <c r="E35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5" spans="1:5">
      <c r="A3505">
        <v>3980927</v>
      </c>
      <c r="B3505" s="3">
        <v>1.7074045488319203</v>
      </c>
      <c r="C3505" s="3">
        <v>8.2658779993602226E-3</v>
      </c>
      <c r="D3505" s="3">
        <v>0.42351434217550121</v>
      </c>
      <c r="E35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6" spans="1:5">
      <c r="A3506">
        <v>16399575</v>
      </c>
      <c r="B3506" s="3">
        <v>3.7167252045234958</v>
      </c>
      <c r="C3506" s="3">
        <v>3.0940337989270844E-2</v>
      </c>
      <c r="D3506" s="3">
        <v>0.42328603231160833</v>
      </c>
      <c r="E35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7" spans="1:5">
      <c r="A3507">
        <v>4362140</v>
      </c>
      <c r="B3507" s="3">
        <v>4.2581494063037004</v>
      </c>
      <c r="C3507" s="3">
        <v>5.2106514202495124E-3</v>
      </c>
      <c r="D3507" s="3">
        <v>0.42318546889887698</v>
      </c>
      <c r="E35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8" spans="1:5">
      <c r="A3508">
        <v>871727</v>
      </c>
      <c r="B3508" s="3">
        <v>1.1590590781862509</v>
      </c>
      <c r="C3508" s="3">
        <v>2.6148829271268145E-2</v>
      </c>
      <c r="D3508" s="3">
        <v>0.42307352403733101</v>
      </c>
      <c r="E35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09" spans="1:5">
      <c r="A3509">
        <v>14945045</v>
      </c>
      <c r="B3509" s="3">
        <v>2.4127836945144701</v>
      </c>
      <c r="C3509" s="3">
        <v>3.7728007576500792E-2</v>
      </c>
      <c r="D3509" s="3">
        <v>0.42279633498832414</v>
      </c>
      <c r="E35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0" spans="1:5">
      <c r="A3510">
        <v>21201361</v>
      </c>
      <c r="B3510" s="3">
        <v>2.3172955503787231</v>
      </c>
      <c r="C3510" s="3">
        <v>3.6584166244004283E-2</v>
      </c>
      <c r="D3510" s="3">
        <v>0.4227731403980699</v>
      </c>
      <c r="E35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1" spans="1:5">
      <c r="A3511">
        <v>2120259</v>
      </c>
      <c r="B3511" s="3">
        <v>2.8502740608851806</v>
      </c>
      <c r="C3511" s="3">
        <v>3.8548422849361559E-2</v>
      </c>
      <c r="D3511" s="3">
        <v>0.42243073139532961</v>
      </c>
      <c r="E35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2" spans="1:5">
      <c r="A3512">
        <v>6649124</v>
      </c>
      <c r="B3512" s="3">
        <v>1.9024025195686316</v>
      </c>
      <c r="C3512" s="3">
        <v>4.9236390684041266E-2</v>
      </c>
      <c r="D3512" s="3">
        <v>0.42236488636220881</v>
      </c>
      <c r="E35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3" spans="1:5">
      <c r="A3513">
        <v>136962</v>
      </c>
      <c r="B3513" s="3">
        <v>3.5619850585293054</v>
      </c>
      <c r="C3513" s="3">
        <v>1.0093501722192789E-2</v>
      </c>
      <c r="D3513" s="3">
        <v>0.42203182282256502</v>
      </c>
      <c r="E35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4" spans="1:5">
      <c r="A3514">
        <v>5279180</v>
      </c>
      <c r="B3514" s="3">
        <v>2.5828789990851724</v>
      </c>
      <c r="C3514" s="3">
        <v>1.5385624269214693E-2</v>
      </c>
      <c r="D3514" s="3">
        <v>0.42200336454740972</v>
      </c>
      <c r="E35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5" spans="1:5">
      <c r="A3515">
        <v>10643810</v>
      </c>
      <c r="B3515" s="3">
        <v>1.517974348217205</v>
      </c>
      <c r="C3515" s="3">
        <v>1.1909109368612636E-2</v>
      </c>
      <c r="D3515" s="3">
        <v>0.42162888158919587</v>
      </c>
      <c r="E35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6" spans="1:5">
      <c r="A3516">
        <v>5138312</v>
      </c>
      <c r="B3516" s="3">
        <v>2.8193705781156111</v>
      </c>
      <c r="C3516" s="3">
        <v>3.7052742235776308E-2</v>
      </c>
      <c r="D3516" s="3">
        <v>0.42146024693413309</v>
      </c>
      <c r="E35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7" spans="1:5">
      <c r="A3517">
        <v>3130534</v>
      </c>
      <c r="B3517" s="3">
        <v>3.9782942317247123</v>
      </c>
      <c r="C3517" s="3">
        <v>4.1776237545983023E-2</v>
      </c>
      <c r="D3517" s="3">
        <v>0.42086782800702882</v>
      </c>
      <c r="E35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8" spans="1:5">
      <c r="A3518">
        <v>7672728</v>
      </c>
      <c r="B3518" s="3">
        <v>4.6541429639480576</v>
      </c>
      <c r="C3518" s="3">
        <v>2.3850938702648372E-3</v>
      </c>
      <c r="D3518" s="3">
        <v>0.42086629797413755</v>
      </c>
      <c r="E35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19" spans="1:5">
      <c r="A3519">
        <v>179679</v>
      </c>
      <c r="B3519" s="3">
        <v>3.9292672578879144</v>
      </c>
      <c r="C3519" s="3">
        <v>4.1840736789914602E-2</v>
      </c>
      <c r="D3519" s="3">
        <v>0.42079232751761797</v>
      </c>
      <c r="E35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0" spans="1:5">
      <c r="A3520">
        <v>6273146</v>
      </c>
      <c r="B3520" s="3">
        <v>1.739615170098562</v>
      </c>
      <c r="C3520" s="3">
        <v>3.5954517306684697E-3</v>
      </c>
      <c r="D3520" s="3">
        <v>0.42076034265931039</v>
      </c>
      <c r="E35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1" spans="1:5">
      <c r="A3521">
        <v>1651591</v>
      </c>
      <c r="B3521" s="3">
        <v>3.9377956804690224</v>
      </c>
      <c r="C3521" s="3">
        <v>2.8159244924511051E-4</v>
      </c>
      <c r="D3521" s="3">
        <v>0.42039701296503484</v>
      </c>
      <c r="E35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2" spans="1:5">
      <c r="A3522">
        <v>4422415</v>
      </c>
      <c r="B3522" s="3">
        <v>2.8763810813219091</v>
      </c>
      <c r="C3522" s="3">
        <v>9.4681751269590497E-3</v>
      </c>
      <c r="D3522" s="3">
        <v>0.42016301394011191</v>
      </c>
      <c r="E35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3" spans="1:5">
      <c r="A3523">
        <v>8552126</v>
      </c>
      <c r="B3523" s="3">
        <v>2.9706354775564145</v>
      </c>
      <c r="C3523" s="3">
        <v>4.2672335793846806E-2</v>
      </c>
      <c r="D3523" s="3">
        <v>0.41987134340514809</v>
      </c>
      <c r="E35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4" spans="1:5">
      <c r="A3524">
        <v>16834792</v>
      </c>
      <c r="B3524" s="3">
        <v>1.5142691844396383</v>
      </c>
      <c r="C3524" s="3">
        <v>7.8483767232741426E-3</v>
      </c>
      <c r="D3524" s="3">
        <v>0.41984702677626484</v>
      </c>
      <c r="E35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5" spans="1:5">
      <c r="A3525">
        <v>886109</v>
      </c>
      <c r="B3525" s="3">
        <v>2.5202179718106987</v>
      </c>
      <c r="C3525" s="3">
        <v>4.2713141384524977E-2</v>
      </c>
      <c r="D3525" s="3">
        <v>0.41962259434351967</v>
      </c>
      <c r="E35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6" spans="1:5">
      <c r="A3526">
        <v>4967319</v>
      </c>
      <c r="B3526" s="3">
        <v>2.4473912459924474</v>
      </c>
      <c r="C3526" s="3">
        <v>8.0267550317807811E-3</v>
      </c>
      <c r="D3526" s="3">
        <v>0.41954147511918172</v>
      </c>
      <c r="E35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7" spans="1:5">
      <c r="A3527">
        <v>11725608</v>
      </c>
      <c r="B3527" s="3">
        <v>2.8057760297361658</v>
      </c>
      <c r="C3527" s="3">
        <v>4.3602201539034435E-2</v>
      </c>
      <c r="D3527" s="3">
        <v>0.41954122378052272</v>
      </c>
      <c r="E35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8" spans="1:5">
      <c r="A3528">
        <v>8501698</v>
      </c>
      <c r="B3528" s="3">
        <v>1.314746873778498</v>
      </c>
      <c r="C3528" s="3">
        <v>1.4414466735884719E-2</v>
      </c>
      <c r="D3528" s="3">
        <v>0.4194486745057614</v>
      </c>
      <c r="E35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29" spans="1:5">
      <c r="A3529">
        <v>29664627</v>
      </c>
      <c r="B3529" s="3">
        <v>1.1179065608082674</v>
      </c>
      <c r="C3529" s="3">
        <v>1.0801372322103892E-2</v>
      </c>
      <c r="D3529" s="3">
        <v>0.41931700907790259</v>
      </c>
      <c r="E35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0" spans="1:5">
      <c r="A3530">
        <v>834483</v>
      </c>
      <c r="B3530" s="3">
        <v>3.6240321550470309</v>
      </c>
      <c r="C3530" s="3">
        <v>3.9028383516624437E-2</v>
      </c>
      <c r="D3530" s="3">
        <v>0.4192418614147877</v>
      </c>
      <c r="E35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1" spans="1:5">
      <c r="A3531">
        <v>4653182</v>
      </c>
      <c r="B3531" s="3">
        <v>2.2043362359823173</v>
      </c>
      <c r="C3531" s="3">
        <v>2.0415976294118388E-2</v>
      </c>
      <c r="D3531" s="3">
        <v>0.41921909284845826</v>
      </c>
      <c r="E35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2" spans="1:5">
      <c r="A3532">
        <v>1346437</v>
      </c>
      <c r="B3532" s="3">
        <v>1.4149245562573665</v>
      </c>
      <c r="C3532" s="3">
        <v>8.2507032307080341E-3</v>
      </c>
      <c r="D3532" s="3">
        <v>0.41917598534489031</v>
      </c>
      <c r="E35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3" spans="1:5">
      <c r="A3533">
        <v>6767463</v>
      </c>
      <c r="B3533" s="3">
        <v>1.4915756865179324</v>
      </c>
      <c r="C3533" s="3">
        <v>4.8638591498300743E-2</v>
      </c>
      <c r="D3533" s="3">
        <v>0.4191264485970857</v>
      </c>
      <c r="E35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4" spans="1:5">
      <c r="A3534">
        <v>16329859</v>
      </c>
      <c r="B3534" s="3">
        <v>4.8692184379017984</v>
      </c>
      <c r="C3534" s="3">
        <v>1.8372599805538316E-2</v>
      </c>
      <c r="D3534" s="3">
        <v>0.41907779666579381</v>
      </c>
      <c r="E35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5" spans="1:5">
      <c r="A3535">
        <v>62508</v>
      </c>
      <c r="B3535" s="3">
        <v>3.8140646413135078</v>
      </c>
      <c r="C3535" s="3">
        <v>4.7016707117905079E-2</v>
      </c>
      <c r="D3535" s="3">
        <v>0.41905464241647583</v>
      </c>
      <c r="E35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6" spans="1:5">
      <c r="A3536">
        <v>8965532</v>
      </c>
      <c r="B3536" s="3">
        <v>3.6064299131050492</v>
      </c>
      <c r="C3536" s="3">
        <v>3.5747384611028797E-2</v>
      </c>
      <c r="D3536" s="3">
        <v>0.41904798426754852</v>
      </c>
      <c r="E35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7" spans="1:5">
      <c r="A3537">
        <v>10319096</v>
      </c>
      <c r="B3537" s="3">
        <v>3.7342856824026089</v>
      </c>
      <c r="C3537" s="3">
        <v>3.5684127878540924E-2</v>
      </c>
      <c r="D3537" s="3">
        <v>0.41902092506897692</v>
      </c>
      <c r="E35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8" spans="1:5">
      <c r="A3538">
        <v>24630374</v>
      </c>
      <c r="B3538" s="3">
        <v>3.5023889603958351</v>
      </c>
      <c r="C3538" s="3">
        <v>4.5782596871637861E-2</v>
      </c>
      <c r="D3538" s="3">
        <v>0.41901103511309468</v>
      </c>
      <c r="E35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39" spans="1:5">
      <c r="A3539">
        <v>32715865</v>
      </c>
      <c r="B3539" s="3">
        <v>3.0720007222197796</v>
      </c>
      <c r="C3539" s="3">
        <v>9.0938811796311917E-3</v>
      </c>
      <c r="D3539" s="3">
        <v>0.41867581147549793</v>
      </c>
      <c r="E35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0" spans="1:5">
      <c r="A3540">
        <v>3752523</v>
      </c>
      <c r="B3540" s="3">
        <v>2.3386064642096915</v>
      </c>
      <c r="C3540" s="3">
        <v>3.2054999547832606E-2</v>
      </c>
      <c r="D3540" s="3">
        <v>0.41856439090022335</v>
      </c>
      <c r="E35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1" spans="1:5">
      <c r="A3541">
        <v>8756595</v>
      </c>
      <c r="B3541" s="3">
        <v>4.1886829213787742</v>
      </c>
      <c r="C3541" s="3">
        <v>2.1844435199873915E-2</v>
      </c>
      <c r="D3541" s="3">
        <v>0.41850853101527596</v>
      </c>
      <c r="E35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2" spans="1:5">
      <c r="A3542">
        <v>32445083</v>
      </c>
      <c r="B3542" s="3">
        <v>2.1557974797178456</v>
      </c>
      <c r="C3542" s="3">
        <v>3.1769363628554363E-2</v>
      </c>
      <c r="D3542" s="3">
        <v>0.41849092026288848</v>
      </c>
      <c r="E35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3" spans="1:5">
      <c r="A3543">
        <v>6444977</v>
      </c>
      <c r="B3543" s="3">
        <v>2.2544118711081205</v>
      </c>
      <c r="C3543" s="3">
        <v>2.8451989394275963E-2</v>
      </c>
      <c r="D3543" s="3">
        <v>0.41825230576932038</v>
      </c>
      <c r="E35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4" spans="1:5">
      <c r="A3544">
        <v>905122</v>
      </c>
      <c r="B3544" s="3">
        <v>3.7137827339064593</v>
      </c>
      <c r="C3544" s="3">
        <v>4.4831693433384792E-2</v>
      </c>
      <c r="D3544" s="3">
        <v>0.41811290399152057</v>
      </c>
      <c r="E35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5" spans="1:5">
      <c r="A3545">
        <v>4934489</v>
      </c>
      <c r="B3545" s="3">
        <v>4.9408164432127801</v>
      </c>
      <c r="C3545" s="3">
        <v>4.7265578891912581E-3</v>
      </c>
      <c r="D3545" s="3">
        <v>0.41754977365622903</v>
      </c>
      <c r="E35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6" spans="1:5">
      <c r="A3546">
        <v>19510462</v>
      </c>
      <c r="B3546" s="3">
        <v>4.0720396974018591</v>
      </c>
      <c r="C3546" s="3">
        <v>3.9834178598078043E-2</v>
      </c>
      <c r="D3546" s="3">
        <v>0.41748242756364595</v>
      </c>
      <c r="E35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7" spans="1:5">
      <c r="A3547">
        <v>23776693</v>
      </c>
      <c r="B3547" s="3">
        <v>3.5407497297164596</v>
      </c>
      <c r="C3547" s="3">
        <v>1.2993631058854205E-2</v>
      </c>
      <c r="D3547" s="3">
        <v>0.41723935009889446</v>
      </c>
      <c r="E35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8" spans="1:5">
      <c r="A3548">
        <v>3403868</v>
      </c>
      <c r="B3548" s="3">
        <v>3.5789687305143532</v>
      </c>
      <c r="C3548" s="3">
        <v>3.7024685937710471E-4</v>
      </c>
      <c r="D3548" s="3">
        <v>0.41715526069613484</v>
      </c>
      <c r="E35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49" spans="1:5">
      <c r="A3549">
        <v>8918030</v>
      </c>
      <c r="B3549" s="3">
        <v>4.6450126454550489</v>
      </c>
      <c r="C3549" s="3">
        <v>4.8194798925384145E-3</v>
      </c>
      <c r="D3549" s="3">
        <v>0.41703301392231007</v>
      </c>
      <c r="E35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0" spans="1:5">
      <c r="A3550">
        <v>13934498</v>
      </c>
      <c r="B3550" s="3">
        <v>2.6917887024460319</v>
      </c>
      <c r="C3550" s="3">
        <v>2.1926917079865382E-2</v>
      </c>
      <c r="D3550" s="3">
        <v>0.41641388538190405</v>
      </c>
      <c r="E35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1" spans="1:5">
      <c r="A3551">
        <v>1024355</v>
      </c>
      <c r="B3551" s="3">
        <v>2.4403868293961195</v>
      </c>
      <c r="C3551" s="3">
        <v>9.7955540999340625E-3</v>
      </c>
      <c r="D3551" s="3">
        <v>0.41637390849358846</v>
      </c>
      <c r="E35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2" spans="1:5">
      <c r="A3552">
        <v>2543761</v>
      </c>
      <c r="B3552" s="3">
        <v>2.6216372978150129</v>
      </c>
      <c r="C3552" s="3">
        <v>3.0792742378579485E-3</v>
      </c>
      <c r="D3552" s="3">
        <v>0.41605482703801722</v>
      </c>
      <c r="E35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3" spans="1:5">
      <c r="A3553">
        <v>1887912</v>
      </c>
      <c r="B3553" s="3">
        <v>4.4212555121049206</v>
      </c>
      <c r="C3553" s="3">
        <v>3.0052277405852691E-2</v>
      </c>
      <c r="D3553" s="3">
        <v>0.41601574275639108</v>
      </c>
      <c r="E35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4" spans="1:5">
      <c r="A3554">
        <v>6754169</v>
      </c>
      <c r="B3554" s="3">
        <v>1.9795958860557863</v>
      </c>
      <c r="C3554" s="3">
        <v>3.8578411397110907E-2</v>
      </c>
      <c r="D3554" s="3">
        <v>0.41593813451329065</v>
      </c>
      <c r="E35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5" spans="1:5">
      <c r="A3555">
        <v>4869</v>
      </c>
      <c r="B3555" s="3">
        <v>2.1805982190250051</v>
      </c>
      <c r="C3555" s="3">
        <v>1.7405296524220116E-2</v>
      </c>
      <c r="D3555" s="3">
        <v>0.41569368211311075</v>
      </c>
      <c r="E35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6" spans="1:5">
      <c r="A3556">
        <v>2935265</v>
      </c>
      <c r="B3556" s="3">
        <v>4.1135017742506665</v>
      </c>
      <c r="C3556" s="3">
        <v>3.1289392366368476E-2</v>
      </c>
      <c r="D3556" s="3">
        <v>0.41565821366870603</v>
      </c>
      <c r="E35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7" spans="1:5">
      <c r="A3557">
        <v>3011903</v>
      </c>
      <c r="B3557" s="3">
        <v>4.0440298486940769</v>
      </c>
      <c r="C3557" s="3">
        <v>3.5715350187770244E-2</v>
      </c>
      <c r="D3557" s="3">
        <v>0.41550989041570963</v>
      </c>
      <c r="E35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8" spans="1:5">
      <c r="A3558">
        <v>886705</v>
      </c>
      <c r="B3558" s="3">
        <v>1.4241704043920338</v>
      </c>
      <c r="C3558" s="3">
        <v>2.8832135642074028E-2</v>
      </c>
      <c r="D3558" s="3">
        <v>0.41547261154318194</v>
      </c>
      <c r="E35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59" spans="1:5">
      <c r="A3559">
        <v>6932195</v>
      </c>
      <c r="B3559" s="3">
        <v>4.6884320650544904</v>
      </c>
      <c r="C3559" s="3">
        <v>1.500980576975674E-2</v>
      </c>
      <c r="D3559" s="3">
        <v>0.4154441420554662</v>
      </c>
      <c r="E35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0" spans="1:5">
      <c r="A3560">
        <v>3196987</v>
      </c>
      <c r="B3560" s="3">
        <v>3.9099797486398571</v>
      </c>
      <c r="C3560" s="3">
        <v>1.7084025533996294E-3</v>
      </c>
      <c r="D3560" s="3">
        <v>0.41523680747727731</v>
      </c>
      <c r="E35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1" spans="1:5">
      <c r="A3561">
        <v>9745447</v>
      </c>
      <c r="B3561" s="3">
        <v>3.9399815337683117</v>
      </c>
      <c r="C3561" s="3">
        <v>4.2878947871825203E-2</v>
      </c>
      <c r="D3561" s="3">
        <v>0.41510753044451532</v>
      </c>
      <c r="E35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2" spans="1:5">
      <c r="A3562">
        <v>14081811</v>
      </c>
      <c r="B3562" s="3">
        <v>3.2845174609422854</v>
      </c>
      <c r="C3562" s="3">
        <v>1.212599037101127E-2</v>
      </c>
      <c r="D3562" s="3">
        <v>0.41508625749513017</v>
      </c>
      <c r="E35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3" spans="1:5">
      <c r="A3563">
        <v>23533897</v>
      </c>
      <c r="B3563" s="3">
        <v>4.882610928795903</v>
      </c>
      <c r="C3563" s="3">
        <v>3.430372330657952E-2</v>
      </c>
      <c r="D3563" s="3">
        <v>0.41500373373369837</v>
      </c>
      <c r="E35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4" spans="1:5">
      <c r="A3564">
        <v>23621417</v>
      </c>
      <c r="B3564" s="3">
        <v>2.3998567894633425</v>
      </c>
      <c r="C3564" s="3">
        <v>3.7309187954458943E-2</v>
      </c>
      <c r="D3564" s="3">
        <v>0.41496009981373339</v>
      </c>
      <c r="E35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5" spans="1:5">
      <c r="A3565">
        <v>634096</v>
      </c>
      <c r="B3565" s="3">
        <v>4.6494650349268136</v>
      </c>
      <c r="C3565" s="3">
        <v>1.8675596274336136E-2</v>
      </c>
      <c r="D3565" s="3">
        <v>0.41485591986299397</v>
      </c>
      <c r="E35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6" spans="1:5">
      <c r="A3566">
        <v>3360223</v>
      </c>
      <c r="B3566" s="3">
        <v>3.7506990251457384</v>
      </c>
      <c r="C3566" s="3">
        <v>6.7267859072451365E-3</v>
      </c>
      <c r="D3566" s="3">
        <v>0.41466560779844786</v>
      </c>
      <c r="E35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7" spans="1:5">
      <c r="A3567">
        <v>1236817</v>
      </c>
      <c r="B3567" s="3">
        <v>2.1124860477003544</v>
      </c>
      <c r="C3567" s="3">
        <v>1.8356879320666663E-2</v>
      </c>
      <c r="D3567" s="3">
        <v>0.41451792142867139</v>
      </c>
      <c r="E35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8" spans="1:5">
      <c r="A3568">
        <v>10677584</v>
      </c>
      <c r="B3568" s="3">
        <v>2.7710336609877335</v>
      </c>
      <c r="C3568" s="3">
        <v>3.0219947855760959E-2</v>
      </c>
      <c r="D3568" s="3">
        <v>0.41412065273115906</v>
      </c>
      <c r="E35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69" spans="1:5">
      <c r="A3569">
        <v>17985595</v>
      </c>
      <c r="B3569" s="3">
        <v>1.0684012318664471</v>
      </c>
      <c r="C3569" s="3">
        <v>9.4540278255143776E-3</v>
      </c>
      <c r="D3569" s="3">
        <v>0.41399268158493929</v>
      </c>
      <c r="E35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0" spans="1:5">
      <c r="A3570">
        <v>33975302</v>
      </c>
      <c r="B3570" s="3">
        <v>3.1481374449266739</v>
      </c>
      <c r="C3570" s="3">
        <v>7.5036971991258973E-3</v>
      </c>
      <c r="D3570" s="3">
        <v>0.41384644572990958</v>
      </c>
      <c r="E35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1" spans="1:5">
      <c r="A3571">
        <v>30112106</v>
      </c>
      <c r="B3571" s="3">
        <v>2.185734147769586</v>
      </c>
      <c r="C3571" s="3">
        <v>2.4735148657368091E-3</v>
      </c>
      <c r="D3571" s="3">
        <v>0.41347533084582622</v>
      </c>
      <c r="E35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2" spans="1:5">
      <c r="A3572">
        <v>29592244</v>
      </c>
      <c r="B3572" s="3">
        <v>2.5689026503878702</v>
      </c>
      <c r="C3572" s="3">
        <v>3.7529083614817542E-2</v>
      </c>
      <c r="D3572" s="3">
        <v>0.41304630588098978</v>
      </c>
      <c r="E35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3" spans="1:5">
      <c r="A3573">
        <v>2897329</v>
      </c>
      <c r="B3573" s="3">
        <v>1.6848548920182234</v>
      </c>
      <c r="C3573" s="3">
        <v>1.5088524145373622E-2</v>
      </c>
      <c r="D3573" s="3">
        <v>0.41292272043975964</v>
      </c>
      <c r="E35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4" spans="1:5">
      <c r="A3574">
        <v>20950</v>
      </c>
      <c r="B3574" s="3">
        <v>1.6032250118423597</v>
      </c>
      <c r="C3574" s="3">
        <v>2.2404178369877178E-2</v>
      </c>
      <c r="D3574" s="3">
        <v>0.41272634786702977</v>
      </c>
      <c r="E35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5" spans="1:5">
      <c r="A3575">
        <v>25870353</v>
      </c>
      <c r="B3575" s="3">
        <v>1.3156993225717812</v>
      </c>
      <c r="C3575" s="3">
        <v>3.491062655032983E-2</v>
      </c>
      <c r="D3575" s="3">
        <v>0.41259625690931723</v>
      </c>
      <c r="E35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6" spans="1:5">
      <c r="A3576">
        <v>12720552</v>
      </c>
      <c r="B3576" s="3">
        <v>3.5684209443708284</v>
      </c>
      <c r="C3576" s="3">
        <v>3.4022585867820122E-2</v>
      </c>
      <c r="D3576" s="3">
        <v>0.41253421489112074</v>
      </c>
      <c r="E35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7" spans="1:5">
      <c r="A3577">
        <v>844096</v>
      </c>
      <c r="B3577" s="3">
        <v>1.2130249220199039</v>
      </c>
      <c r="C3577" s="3">
        <v>5.3597182572580066E-4</v>
      </c>
      <c r="D3577" s="3">
        <v>0.4124331008903146</v>
      </c>
      <c r="E35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8" spans="1:5">
      <c r="A3578">
        <v>17576229</v>
      </c>
      <c r="B3578" s="3">
        <v>2.0342335683532129</v>
      </c>
      <c r="C3578" s="3">
        <v>9.1498589002479824E-3</v>
      </c>
      <c r="D3578" s="3">
        <v>0.41207481605838825</v>
      </c>
      <c r="E35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79" spans="1:5">
      <c r="A3579">
        <v>4690301</v>
      </c>
      <c r="B3579" s="3">
        <v>1.1570700318394089</v>
      </c>
      <c r="C3579" s="3">
        <v>1.2104413323453363E-2</v>
      </c>
      <c r="D3579" s="3">
        <v>0.41151474500782881</v>
      </c>
      <c r="E35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0" spans="1:5">
      <c r="A3580">
        <v>2011110</v>
      </c>
      <c r="B3580" s="3">
        <v>3.8565766327514228</v>
      </c>
      <c r="C3580" s="3">
        <v>2.4308496417033927E-2</v>
      </c>
      <c r="D3580" s="3">
        <v>0.41132120918719473</v>
      </c>
      <c r="E35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1" spans="1:5">
      <c r="A3581">
        <v>703156</v>
      </c>
      <c r="B3581" s="3">
        <v>1.2171742869984343</v>
      </c>
      <c r="C3581" s="3">
        <v>2.0273963001805097E-2</v>
      </c>
      <c r="D3581" s="3">
        <v>0.41113422408335165</v>
      </c>
      <c r="E35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2" spans="1:5">
      <c r="A3582">
        <v>20820856</v>
      </c>
      <c r="B3582" s="3">
        <v>1.6970839966045839</v>
      </c>
      <c r="C3582" s="3">
        <v>4.1111876903110682E-2</v>
      </c>
      <c r="D3582" s="3">
        <v>0.41082060534761244</v>
      </c>
      <c r="E35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3" spans="1:5">
      <c r="A3583">
        <v>12708335</v>
      </c>
      <c r="B3583" s="3">
        <v>3.2386621201502677</v>
      </c>
      <c r="C3583" s="3">
        <v>3.999381316598727E-3</v>
      </c>
      <c r="D3583" s="3">
        <v>0.41078008035406954</v>
      </c>
      <c r="E35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4" spans="1:5">
      <c r="A3584">
        <v>2369681</v>
      </c>
      <c r="B3584" s="3">
        <v>4.2721449468434374</v>
      </c>
      <c r="C3584" s="3">
        <v>1.2031182280249009E-2</v>
      </c>
      <c r="D3584" s="3">
        <v>0.41042974281176048</v>
      </c>
      <c r="E35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5" spans="1:5">
      <c r="A3585">
        <v>16874459</v>
      </c>
      <c r="B3585" s="3">
        <v>3.4209909592586403</v>
      </c>
      <c r="C3585" s="3">
        <v>1.5789913786280998E-2</v>
      </c>
      <c r="D3585" s="3">
        <v>0.41035275802509907</v>
      </c>
      <c r="E35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6" spans="1:5">
      <c r="A3586">
        <v>24195790</v>
      </c>
      <c r="B3586" s="3">
        <v>2.0513882276780215</v>
      </c>
      <c r="C3586" s="3">
        <v>3.1391678688474235E-2</v>
      </c>
      <c r="D3586" s="3">
        <v>0.41027343532518212</v>
      </c>
      <c r="E35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7" spans="1:5">
      <c r="A3587">
        <v>1755097</v>
      </c>
      <c r="B3587" s="3">
        <v>4.6524710343910645</v>
      </c>
      <c r="C3587" s="3">
        <v>1.89295404986351E-2</v>
      </c>
      <c r="D3587" s="3">
        <v>0.40974827509510181</v>
      </c>
      <c r="E35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8" spans="1:5">
      <c r="A3588">
        <v>3865502</v>
      </c>
      <c r="B3588" s="3">
        <v>4.5870244064845913</v>
      </c>
      <c r="C3588" s="3">
        <v>1.9840985700919363E-2</v>
      </c>
      <c r="D3588" s="3">
        <v>0.40943024880224554</v>
      </c>
      <c r="E35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89" spans="1:5">
      <c r="A3589">
        <v>6575712</v>
      </c>
      <c r="B3589" s="3">
        <v>4.5535657165280341</v>
      </c>
      <c r="C3589" s="3">
        <v>2.3531014206192913E-2</v>
      </c>
      <c r="D3589" s="3">
        <v>0.40929560233024798</v>
      </c>
      <c r="E35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0" spans="1:5">
      <c r="A3590">
        <v>17457445</v>
      </c>
      <c r="B3590" s="3">
        <v>1.1844222594734126</v>
      </c>
      <c r="C3590" s="3">
        <v>4.1484589337389632E-2</v>
      </c>
      <c r="D3590" s="3">
        <v>0.4090249124317733</v>
      </c>
      <c r="E35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1" spans="1:5">
      <c r="A3591">
        <v>3577509</v>
      </c>
      <c r="B3591" s="3">
        <v>3.6621784850546302</v>
      </c>
      <c r="C3591" s="3">
        <v>3.3697798336892758E-2</v>
      </c>
      <c r="D3591" s="3">
        <v>0.40874245764166572</v>
      </c>
      <c r="E35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2" spans="1:5">
      <c r="A3592">
        <v>782008</v>
      </c>
      <c r="B3592" s="3">
        <v>2.9100369892384674</v>
      </c>
      <c r="C3592" s="3">
        <v>7.3415558387709585E-3</v>
      </c>
      <c r="D3592" s="3">
        <v>0.4085254920854593</v>
      </c>
      <c r="E35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3" spans="1:5">
      <c r="A3593">
        <v>21466735</v>
      </c>
      <c r="B3593" s="3">
        <v>4.1876498373535629</v>
      </c>
      <c r="C3593" s="3">
        <v>4.7355096649488962E-2</v>
      </c>
      <c r="D3593" s="3">
        <v>0.40847579619800856</v>
      </c>
      <c r="E35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4" spans="1:5">
      <c r="A3594">
        <v>9234456</v>
      </c>
      <c r="B3594" s="3">
        <v>4.1526907636774757</v>
      </c>
      <c r="C3594" s="3">
        <v>3.0790276750540243E-2</v>
      </c>
      <c r="D3594" s="3">
        <v>0.40829128816163363</v>
      </c>
      <c r="E35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5" spans="1:5">
      <c r="A3595">
        <v>139311</v>
      </c>
      <c r="B3595" s="3">
        <v>2.9691112555706396</v>
      </c>
      <c r="C3595" s="3">
        <v>1.2614519753609839E-2</v>
      </c>
      <c r="D3595" s="3">
        <v>0.40817218083945517</v>
      </c>
      <c r="E35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6" spans="1:5">
      <c r="A3596">
        <v>4599027</v>
      </c>
      <c r="B3596" s="3">
        <v>4.5998384436095918</v>
      </c>
      <c r="C3596" s="3">
        <v>3.742555089772432E-2</v>
      </c>
      <c r="D3596" s="3">
        <v>0.40809525595133123</v>
      </c>
      <c r="E35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7" spans="1:5">
      <c r="A3597">
        <v>32922532</v>
      </c>
      <c r="B3597" s="3">
        <v>1.6670169283392973</v>
      </c>
      <c r="C3597" s="3">
        <v>3.8722546064373121E-2</v>
      </c>
      <c r="D3597" s="3">
        <v>0.40796872625227709</v>
      </c>
      <c r="E35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8" spans="1:5">
      <c r="A3598">
        <v>1495502</v>
      </c>
      <c r="B3598" s="3">
        <v>2.8160090861143585</v>
      </c>
      <c r="C3598" s="3">
        <v>7.5074107857505679E-3</v>
      </c>
      <c r="D3598" s="3">
        <v>0.40783036670352169</v>
      </c>
      <c r="E35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599" spans="1:5">
      <c r="A3599">
        <v>3619427</v>
      </c>
      <c r="B3599" s="3">
        <v>2.2146002957885056</v>
      </c>
      <c r="C3599" s="3">
        <v>3.7025373592542828E-2</v>
      </c>
      <c r="D3599" s="3">
        <v>0.40782459088503709</v>
      </c>
      <c r="E35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0" spans="1:5">
      <c r="A3600">
        <v>9922972</v>
      </c>
      <c r="B3600" s="3">
        <v>3.07889091573269</v>
      </c>
      <c r="C3600" s="3">
        <v>2.0275879135025585E-2</v>
      </c>
      <c r="D3600" s="3">
        <v>0.407805226406042</v>
      </c>
      <c r="E36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1" spans="1:5">
      <c r="A3601">
        <v>13937830</v>
      </c>
      <c r="B3601" s="3">
        <v>1.4132699445268608</v>
      </c>
      <c r="C3601" s="3">
        <v>3.3642753904479787E-2</v>
      </c>
      <c r="D3601" s="3">
        <v>0.40771343137900751</v>
      </c>
      <c r="E36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2" spans="1:5">
      <c r="A3602">
        <v>11710466</v>
      </c>
      <c r="B3602" s="3">
        <v>4.8924807687615885</v>
      </c>
      <c r="C3602" s="3">
        <v>4.6409957029791976E-2</v>
      </c>
      <c r="D3602" s="3">
        <v>0.40765780904244941</v>
      </c>
      <c r="E36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3" spans="1:5">
      <c r="A3603">
        <v>28812204</v>
      </c>
      <c r="B3603" s="3">
        <v>4.6702815084855756</v>
      </c>
      <c r="C3603" s="3">
        <v>3.9200377060544803E-4</v>
      </c>
      <c r="D3603" s="3">
        <v>0.40760224182592686</v>
      </c>
      <c r="E36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4" spans="1:5">
      <c r="A3604">
        <v>319092</v>
      </c>
      <c r="B3604" s="3">
        <v>3.8958131753581529</v>
      </c>
      <c r="C3604" s="3">
        <v>2.6171015840047336E-2</v>
      </c>
      <c r="D3604" s="3">
        <v>0.40755747195606029</v>
      </c>
      <c r="E36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5" spans="1:5">
      <c r="A3605">
        <v>193637</v>
      </c>
      <c r="B3605" s="3">
        <v>4.4418049666767043</v>
      </c>
      <c r="C3605" s="3">
        <v>7.8099903719470738E-4</v>
      </c>
      <c r="D3605" s="3">
        <v>0.40725034582805197</v>
      </c>
      <c r="E36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6" spans="1:5">
      <c r="A3606">
        <v>2117078</v>
      </c>
      <c r="B3606" s="3">
        <v>1.4687138221293696</v>
      </c>
      <c r="C3606" s="3">
        <v>3.7456748908716662E-2</v>
      </c>
      <c r="D3606" s="3">
        <v>0.40699423175103311</v>
      </c>
      <c r="E36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7" spans="1:5">
      <c r="A3607">
        <v>1981742</v>
      </c>
      <c r="B3607" s="3">
        <v>2.9551420248293372</v>
      </c>
      <c r="C3607" s="3">
        <v>2.6316518488542825E-2</v>
      </c>
      <c r="D3607" s="3">
        <v>0.40660260860627029</v>
      </c>
      <c r="E36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8" spans="1:5">
      <c r="A3608">
        <v>20435679</v>
      </c>
      <c r="B3608" s="3">
        <v>1.6379908412325075</v>
      </c>
      <c r="C3608" s="3">
        <v>2.4040198422741455E-2</v>
      </c>
      <c r="D3608" s="3">
        <v>0.40648966854482327</v>
      </c>
      <c r="E36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09" spans="1:5">
      <c r="A3609">
        <v>2396741</v>
      </c>
      <c r="B3609" s="3">
        <v>4.4091157880344864</v>
      </c>
      <c r="C3609" s="3">
        <v>2.9952026704202356E-2</v>
      </c>
      <c r="D3609" s="3">
        <v>0.40632597815566085</v>
      </c>
      <c r="E36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0" spans="1:5">
      <c r="A3610">
        <v>1387286</v>
      </c>
      <c r="B3610" s="3">
        <v>2.6550057147181891</v>
      </c>
      <c r="C3610" s="3">
        <v>2.5979228458519757E-2</v>
      </c>
      <c r="D3610" s="3">
        <v>0.40630007057971562</v>
      </c>
      <c r="E36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1" spans="1:5">
      <c r="A3611">
        <v>7273689</v>
      </c>
      <c r="B3611" s="3">
        <v>1.6972831495538556</v>
      </c>
      <c r="C3611" s="3">
        <v>6.5867477820532655E-3</v>
      </c>
      <c r="D3611" s="3">
        <v>0.40622843411881471</v>
      </c>
      <c r="E36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2" spans="1:5">
      <c r="A3612">
        <v>7849107</v>
      </c>
      <c r="B3612" s="3">
        <v>2.9044722389867856</v>
      </c>
      <c r="C3612" s="3">
        <v>1.204753779427984E-2</v>
      </c>
      <c r="D3612" s="3">
        <v>0.40601346124849003</v>
      </c>
      <c r="E36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3" spans="1:5">
      <c r="A3613">
        <v>10262420</v>
      </c>
      <c r="B3613" s="3">
        <v>3.9504652900429238</v>
      </c>
      <c r="C3613" s="3">
        <v>3.8446521824106232E-2</v>
      </c>
      <c r="D3613" s="3">
        <v>0.40581326930165207</v>
      </c>
      <c r="E36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4" spans="1:5">
      <c r="A3614">
        <v>4299288</v>
      </c>
      <c r="B3614" s="3">
        <v>2.2983135381379114</v>
      </c>
      <c r="C3614" s="3">
        <v>1.584692117326697E-2</v>
      </c>
      <c r="D3614" s="3">
        <v>0.40579616230693472</v>
      </c>
      <c r="E36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5" spans="1:5">
      <c r="A3615">
        <v>22807362</v>
      </c>
      <c r="B3615" s="3">
        <v>1.5771281498753602</v>
      </c>
      <c r="C3615" s="3">
        <v>4.4305970814361773E-2</v>
      </c>
      <c r="D3615" s="3">
        <v>0.40571962455498622</v>
      </c>
      <c r="E36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6" spans="1:5">
      <c r="A3616">
        <v>19735540</v>
      </c>
      <c r="B3616" s="3">
        <v>3.0662599454882882</v>
      </c>
      <c r="C3616" s="3">
        <v>4.0890913922193718E-2</v>
      </c>
      <c r="D3616" s="3">
        <v>0.40477575344978267</v>
      </c>
      <c r="E36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7" spans="1:5">
      <c r="A3617">
        <v>34174768</v>
      </c>
      <c r="B3617" s="3">
        <v>1.6163532236376921</v>
      </c>
      <c r="C3617" s="3">
        <v>3.6360777631859078E-3</v>
      </c>
      <c r="D3617" s="3">
        <v>0.40477422957167397</v>
      </c>
      <c r="E36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8" spans="1:5">
      <c r="A3618">
        <v>25412718</v>
      </c>
      <c r="B3618" s="3">
        <v>2.8956800906273137</v>
      </c>
      <c r="C3618" s="3">
        <v>4.8112497020076445E-2</v>
      </c>
      <c r="D3618" s="3">
        <v>0.40464174272636888</v>
      </c>
      <c r="E36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19" spans="1:5">
      <c r="A3619">
        <v>23084155</v>
      </c>
      <c r="B3619" s="3">
        <v>1.9653066757940092</v>
      </c>
      <c r="C3619" s="3">
        <v>9.4315801565526894E-3</v>
      </c>
      <c r="D3619" s="3">
        <v>0.4045750581434171</v>
      </c>
      <c r="E36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0" spans="1:5">
      <c r="A3620">
        <v>21222224</v>
      </c>
      <c r="B3620" s="3">
        <v>3.3621584444292107</v>
      </c>
      <c r="C3620" s="3">
        <v>2.7006177972841716E-2</v>
      </c>
      <c r="D3620" s="3">
        <v>0.40453748738124606</v>
      </c>
      <c r="E36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1" spans="1:5">
      <c r="A3621">
        <v>17737666</v>
      </c>
      <c r="B3621" s="3">
        <v>2.2116989759647443</v>
      </c>
      <c r="C3621" s="3">
        <v>2.1932358709075561E-2</v>
      </c>
      <c r="D3621" s="3">
        <v>0.40441286447528824</v>
      </c>
      <c r="E36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2" spans="1:5">
      <c r="A3622">
        <v>227908</v>
      </c>
      <c r="B3622" s="3">
        <v>4.2028780690150391</v>
      </c>
      <c r="C3622" s="3">
        <v>3.849831554844229E-2</v>
      </c>
      <c r="D3622" s="3">
        <v>0.40438975911150399</v>
      </c>
      <c r="E36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3" spans="1:5">
      <c r="A3623">
        <v>3392287</v>
      </c>
      <c r="B3623" s="3">
        <v>1.210736304116883</v>
      </c>
      <c r="C3623" s="3">
        <v>1.4209122894564004E-2</v>
      </c>
      <c r="D3623" s="3">
        <v>0.40436020838550746</v>
      </c>
      <c r="E36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4" spans="1:5">
      <c r="A3624">
        <v>35086035</v>
      </c>
      <c r="B3624" s="3">
        <v>3.474626719640189</v>
      </c>
      <c r="C3624" s="3">
        <v>1.8827945861472746E-2</v>
      </c>
      <c r="D3624" s="3">
        <v>0.40416389713671264</v>
      </c>
      <c r="E36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5" spans="1:5">
      <c r="A3625">
        <v>21706654</v>
      </c>
      <c r="B3625" s="3">
        <v>1.4696715842546544</v>
      </c>
      <c r="C3625" s="3">
        <v>5.3398587129946003E-3</v>
      </c>
      <c r="D3625" s="3">
        <v>0.40409264758333563</v>
      </c>
      <c r="E36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6" spans="1:5">
      <c r="A3626">
        <v>2919467</v>
      </c>
      <c r="B3626" s="3">
        <v>3.9254743721257377</v>
      </c>
      <c r="C3626" s="3">
        <v>2.2569102926613412E-2</v>
      </c>
      <c r="D3626" s="3">
        <v>0.40408634664540422</v>
      </c>
      <c r="E36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7" spans="1:5">
      <c r="A3627">
        <v>33159253</v>
      </c>
      <c r="B3627" s="3">
        <v>3.4749567592029864</v>
      </c>
      <c r="C3627" s="3">
        <v>2.3162140258853731E-2</v>
      </c>
      <c r="D3627" s="3">
        <v>0.4037968208646604</v>
      </c>
      <c r="E36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8" spans="1:5">
      <c r="A3628">
        <v>9306976</v>
      </c>
      <c r="B3628" s="3">
        <v>2.7464348456722392</v>
      </c>
      <c r="C3628" s="3">
        <v>3.7390774252289163E-2</v>
      </c>
      <c r="D3628" s="3">
        <v>0.40373242257357711</v>
      </c>
      <c r="E36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29" spans="1:5">
      <c r="A3629">
        <v>10331953</v>
      </c>
      <c r="B3629" s="3">
        <v>4.0937543325836074</v>
      </c>
      <c r="C3629" s="3">
        <v>7.1245555669515294E-3</v>
      </c>
      <c r="D3629" s="3">
        <v>0.4035409758297126</v>
      </c>
      <c r="E36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0" spans="1:5">
      <c r="A3630">
        <v>3560446</v>
      </c>
      <c r="B3630" s="3">
        <v>4.2969952218220993</v>
      </c>
      <c r="C3630" s="3">
        <v>3.3223823389669116E-2</v>
      </c>
      <c r="D3630" s="3">
        <v>0.40353406973380579</v>
      </c>
      <c r="E36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1" spans="1:5">
      <c r="A3631">
        <v>13621509</v>
      </c>
      <c r="B3631" s="3">
        <v>2.3111442624504046</v>
      </c>
      <c r="C3631" s="3">
        <v>4.3507044569518726E-2</v>
      </c>
      <c r="D3631" s="3">
        <v>0.40349921783980447</v>
      </c>
      <c r="E36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2" spans="1:5">
      <c r="A3632">
        <v>9288052</v>
      </c>
      <c r="B3632" s="3">
        <v>3.3248844946574434</v>
      </c>
      <c r="C3632" s="3">
        <v>2.7867761673474156E-2</v>
      </c>
      <c r="D3632" s="3">
        <v>0.40336533395351848</v>
      </c>
      <c r="E36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3" spans="1:5">
      <c r="A3633">
        <v>32722063</v>
      </c>
      <c r="B3633" s="3">
        <v>1.0539527942821514</v>
      </c>
      <c r="C3633" s="3">
        <v>5.1590776967405383E-3</v>
      </c>
      <c r="D3633" s="3">
        <v>0.40306910537045615</v>
      </c>
      <c r="E36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4" spans="1:5">
      <c r="A3634">
        <v>8759781</v>
      </c>
      <c r="B3634" s="3">
        <v>1.2557286988544196</v>
      </c>
      <c r="C3634" s="3">
        <v>4.3094083799126992E-3</v>
      </c>
      <c r="D3634" s="3">
        <v>0.40305401789206186</v>
      </c>
      <c r="E36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5" spans="1:5">
      <c r="A3635">
        <v>1641589</v>
      </c>
      <c r="B3635" s="3">
        <v>3.5908414411224236</v>
      </c>
      <c r="C3635" s="3">
        <v>2.0934845503642153E-2</v>
      </c>
      <c r="D3635" s="3">
        <v>0.40296646474180386</v>
      </c>
      <c r="E36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6" spans="1:5">
      <c r="A3636">
        <v>11155956</v>
      </c>
      <c r="B3636" s="3">
        <v>3.4045052953327239</v>
      </c>
      <c r="C3636" s="3">
        <v>1.8054544558800574E-2</v>
      </c>
      <c r="D3636" s="3">
        <v>0.40281571298399876</v>
      </c>
      <c r="E36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7" spans="1:5">
      <c r="A3637">
        <v>25276263</v>
      </c>
      <c r="B3637" s="3">
        <v>1.2204734770024057</v>
      </c>
      <c r="C3637" s="3">
        <v>1.561528550422412E-2</v>
      </c>
      <c r="D3637" s="3">
        <v>0.40262465973714834</v>
      </c>
      <c r="E36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8" spans="1:5">
      <c r="A3638">
        <v>22307859</v>
      </c>
      <c r="B3638" s="3">
        <v>3.9280381508407189</v>
      </c>
      <c r="C3638" s="3">
        <v>1.7855690379139368E-4</v>
      </c>
      <c r="D3638" s="3">
        <v>0.4024397955727339</v>
      </c>
      <c r="E36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39" spans="1:5">
      <c r="A3639">
        <v>7320160</v>
      </c>
      <c r="B3639" s="3">
        <v>2.8425024488342596</v>
      </c>
      <c r="C3639" s="3">
        <v>4.0530375384023286E-2</v>
      </c>
      <c r="D3639" s="3">
        <v>0.40238503028102179</v>
      </c>
      <c r="E36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0" spans="1:5">
      <c r="A3640">
        <v>4331864</v>
      </c>
      <c r="B3640" s="3">
        <v>2.4216589631564953</v>
      </c>
      <c r="C3640" s="3">
        <v>1.4719285339343836E-2</v>
      </c>
      <c r="D3640" s="3">
        <v>0.40234443995028202</v>
      </c>
      <c r="E36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1" spans="1:5">
      <c r="A3641">
        <v>10552208</v>
      </c>
      <c r="B3641" s="3">
        <v>4.7113370632196236</v>
      </c>
      <c r="C3641" s="3">
        <v>1.583849855706685E-2</v>
      </c>
      <c r="D3641" s="3">
        <v>0.40212093945753968</v>
      </c>
      <c r="E36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2" spans="1:5">
      <c r="A3642">
        <v>627217</v>
      </c>
      <c r="B3642" s="3">
        <v>3.0632082209052864</v>
      </c>
      <c r="C3642" s="3">
        <v>3.6007296275502115E-2</v>
      </c>
      <c r="D3642" s="3">
        <v>0.40211302148467376</v>
      </c>
      <c r="E36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3" spans="1:5">
      <c r="A3643">
        <v>24793480</v>
      </c>
      <c r="B3643" s="3">
        <v>1.0898792635639016</v>
      </c>
      <c r="C3643" s="3">
        <v>1.2499316522563482E-2</v>
      </c>
      <c r="D3643" s="3">
        <v>0.4017944245511178</v>
      </c>
      <c r="E36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4" spans="1:5">
      <c r="A3644">
        <v>31181172</v>
      </c>
      <c r="B3644" s="3">
        <v>4.6043459397206963</v>
      </c>
      <c r="C3644" s="3">
        <v>7.4072886571421306E-4</v>
      </c>
      <c r="D3644" s="3">
        <v>0.40158186137469476</v>
      </c>
      <c r="E36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5" spans="1:5">
      <c r="A3645">
        <v>950232</v>
      </c>
      <c r="B3645" s="3">
        <v>3.5105151862261108</v>
      </c>
      <c r="C3645" s="3">
        <v>2.2692762557204873E-4</v>
      </c>
      <c r="D3645" s="3">
        <v>0.40138027762013317</v>
      </c>
      <c r="E36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6" spans="1:5">
      <c r="A3646">
        <v>24913141</v>
      </c>
      <c r="B3646" s="3">
        <v>2.7479653439548994</v>
      </c>
      <c r="C3646" s="3">
        <v>2.3497011206838558E-2</v>
      </c>
      <c r="D3646" s="3">
        <v>0.40108673781022264</v>
      </c>
      <c r="E36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7" spans="1:5">
      <c r="A3647">
        <v>3119145</v>
      </c>
      <c r="B3647" s="3">
        <v>2.8341550970962062</v>
      </c>
      <c r="C3647" s="3">
        <v>4.8793620681843702E-2</v>
      </c>
      <c r="D3647" s="3">
        <v>0.40107506793339642</v>
      </c>
      <c r="E36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8" spans="1:5">
      <c r="A3648">
        <v>9820312</v>
      </c>
      <c r="B3648" s="3">
        <v>2.1664613901821466</v>
      </c>
      <c r="C3648" s="3">
        <v>4.6869114903922808E-2</v>
      </c>
      <c r="D3648" s="3">
        <v>0.40100216486513618</v>
      </c>
      <c r="E36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49" spans="1:5">
      <c r="A3649">
        <v>24232061</v>
      </c>
      <c r="B3649" s="3">
        <v>3.345200967377207</v>
      </c>
      <c r="C3649" s="3">
        <v>4.0431813186442983E-2</v>
      </c>
      <c r="D3649" s="3">
        <v>0.40094907787086786</v>
      </c>
      <c r="E36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0" spans="1:5">
      <c r="A3650">
        <v>4312196</v>
      </c>
      <c r="B3650" s="3">
        <v>3.5772210885060178</v>
      </c>
      <c r="C3650" s="3">
        <v>3.396863273572661E-2</v>
      </c>
      <c r="D3650" s="3">
        <v>0.40091046139964248</v>
      </c>
      <c r="E36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1" spans="1:5">
      <c r="A3651">
        <v>317718</v>
      </c>
      <c r="B3651" s="3">
        <v>1.7873941618296336</v>
      </c>
      <c r="C3651" s="3">
        <v>4.465881956421741E-3</v>
      </c>
      <c r="D3651" s="3">
        <v>0.40060552329316457</v>
      </c>
      <c r="E36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2" spans="1:5">
      <c r="A3652">
        <v>25017014</v>
      </c>
      <c r="B3652" s="3">
        <v>2.6037540123284013</v>
      </c>
      <c r="C3652" s="3">
        <v>3.2045126296933797E-2</v>
      </c>
      <c r="D3652" s="3">
        <v>0.40053480196540281</v>
      </c>
      <c r="E36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3" spans="1:5">
      <c r="A3653">
        <v>6989380</v>
      </c>
      <c r="B3653" s="3">
        <v>3.1741933639228974</v>
      </c>
      <c r="C3653" s="3">
        <v>2.2446259740587279E-2</v>
      </c>
      <c r="D3653" s="3">
        <v>0.40022260174571889</v>
      </c>
      <c r="E36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4" spans="1:5">
      <c r="A3654">
        <v>210746</v>
      </c>
      <c r="B3654" s="3">
        <v>1.9966403975673455</v>
      </c>
      <c r="C3654" s="3">
        <v>2.363022373842988E-3</v>
      </c>
      <c r="D3654" s="3">
        <v>0.40013044705645906</v>
      </c>
      <c r="E36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5" spans="1:5">
      <c r="A3655">
        <v>4173868</v>
      </c>
      <c r="B3655" s="3">
        <v>3.0500985832862035</v>
      </c>
      <c r="C3655" s="3">
        <v>2.5489135925976725E-2</v>
      </c>
      <c r="D3655" s="3">
        <v>0.39995172605501306</v>
      </c>
      <c r="E36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6" spans="1:5">
      <c r="A3656">
        <v>11539672</v>
      </c>
      <c r="B3656" s="3">
        <v>1.9462957051195668</v>
      </c>
      <c r="C3656" s="3">
        <v>1.9485632324596172E-2</v>
      </c>
      <c r="D3656" s="3">
        <v>0.39994435054490529</v>
      </c>
      <c r="E36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7" spans="1:5">
      <c r="A3657">
        <v>4461578</v>
      </c>
      <c r="B3657" s="3">
        <v>2.4717569003311417</v>
      </c>
      <c r="C3657" s="3">
        <v>4.3036702091680257E-3</v>
      </c>
      <c r="D3657" s="3">
        <v>0.39984960401762459</v>
      </c>
      <c r="E36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8" spans="1:5">
      <c r="A3658">
        <v>9117590</v>
      </c>
      <c r="B3658" s="3">
        <v>3.3224591339050336</v>
      </c>
      <c r="C3658" s="3">
        <v>1.825322168206478E-2</v>
      </c>
      <c r="D3658" s="3">
        <v>0.39982133605925463</v>
      </c>
      <c r="E36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59" spans="1:5">
      <c r="A3659">
        <v>25894037</v>
      </c>
      <c r="B3659" s="3">
        <v>3.8969363672747255</v>
      </c>
      <c r="C3659" s="3">
        <v>7.286583317760032E-3</v>
      </c>
      <c r="D3659" s="3">
        <v>0.39966086789178856</v>
      </c>
      <c r="E36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0" spans="1:5">
      <c r="A3660">
        <v>10153970</v>
      </c>
      <c r="B3660" s="3">
        <v>1.4393789163149595</v>
      </c>
      <c r="C3660" s="3">
        <v>2.4370688523367507E-2</v>
      </c>
      <c r="D3660" s="3">
        <v>0.39902755344207197</v>
      </c>
      <c r="E36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1" spans="1:5">
      <c r="A3661">
        <v>11668649</v>
      </c>
      <c r="B3661" s="3">
        <v>2.07727300406169</v>
      </c>
      <c r="C3661" s="3">
        <v>2.0795184472871854E-2</v>
      </c>
      <c r="D3661" s="3">
        <v>0.39893477845943937</v>
      </c>
      <c r="E36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2" spans="1:5">
      <c r="A3662">
        <v>62316</v>
      </c>
      <c r="B3662" s="3">
        <v>1.3585314145461438</v>
      </c>
      <c r="C3662" s="3">
        <v>4.7696186715517792E-2</v>
      </c>
      <c r="D3662" s="3">
        <v>0.39887576205420017</v>
      </c>
      <c r="E36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3" spans="1:5">
      <c r="A3663">
        <v>1589909</v>
      </c>
      <c r="B3663" s="3">
        <v>3.0701877210501953</v>
      </c>
      <c r="C3663" s="3">
        <v>4.9466025718313107E-2</v>
      </c>
      <c r="D3663" s="3">
        <v>0.39874274363380868</v>
      </c>
      <c r="E36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4" spans="1:5">
      <c r="A3664">
        <v>2120889</v>
      </c>
      <c r="B3664" s="3">
        <v>2.583872774535688</v>
      </c>
      <c r="C3664" s="3">
        <v>3.4138652986751547E-2</v>
      </c>
      <c r="D3664" s="3">
        <v>0.39872356422543609</v>
      </c>
      <c r="E36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5" spans="1:5">
      <c r="A3665">
        <v>7988149</v>
      </c>
      <c r="B3665" s="3">
        <v>3.5861004946716277</v>
      </c>
      <c r="C3665" s="3">
        <v>1.6186084728498733E-2</v>
      </c>
      <c r="D3665" s="3">
        <v>0.39846424112696555</v>
      </c>
      <c r="E36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6" spans="1:5">
      <c r="A3666">
        <v>7654662</v>
      </c>
      <c r="B3666" s="3">
        <v>3.7537677200150306</v>
      </c>
      <c r="C3666" s="3">
        <v>3.2418871107233363E-2</v>
      </c>
      <c r="D3666" s="3">
        <v>0.39841371384125801</v>
      </c>
      <c r="E36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7" spans="1:5">
      <c r="A3667">
        <v>31916657</v>
      </c>
      <c r="B3667" s="3">
        <v>3.7828959351802989</v>
      </c>
      <c r="C3667" s="3">
        <v>4.2614490635449101E-2</v>
      </c>
      <c r="D3667" s="3">
        <v>0.39821719089966634</v>
      </c>
      <c r="E36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8" spans="1:5">
      <c r="A3668">
        <v>5352357</v>
      </c>
      <c r="B3668" s="3">
        <v>3.1403029226700321</v>
      </c>
      <c r="C3668" s="3">
        <v>1.3559020616208506E-2</v>
      </c>
      <c r="D3668" s="3">
        <v>0.39802485765525508</v>
      </c>
      <c r="E36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69" spans="1:5">
      <c r="A3669">
        <v>10550207</v>
      </c>
      <c r="B3669" s="3">
        <v>2.568010742003104</v>
      </c>
      <c r="C3669" s="3">
        <v>8.3021140631603426E-3</v>
      </c>
      <c r="D3669" s="3">
        <v>0.39802271419687818</v>
      </c>
      <c r="E36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0" spans="1:5">
      <c r="A3670">
        <v>28984530</v>
      </c>
      <c r="B3670" s="3">
        <v>3.6043013157145327</v>
      </c>
      <c r="C3670" s="3">
        <v>4.9064630680835823E-2</v>
      </c>
      <c r="D3670" s="3">
        <v>0.39773917973196016</v>
      </c>
      <c r="E36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1" spans="1:5">
      <c r="A3671">
        <v>19066350</v>
      </c>
      <c r="B3671" s="3">
        <v>3.051200531084953</v>
      </c>
      <c r="C3671" s="3">
        <v>3.3590426108149538E-2</v>
      </c>
      <c r="D3671" s="3">
        <v>0.3977145174710579</v>
      </c>
      <c r="E36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2" spans="1:5">
      <c r="A3672">
        <v>9813350</v>
      </c>
      <c r="B3672" s="3">
        <v>4.6288776357126151</v>
      </c>
      <c r="C3672" s="3">
        <v>1.8207561513764733E-2</v>
      </c>
      <c r="D3672" s="3">
        <v>0.39771024975158997</v>
      </c>
      <c r="E36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3" spans="1:5">
      <c r="A3673">
        <v>8792814</v>
      </c>
      <c r="B3673" s="3">
        <v>4.5671240182950825</v>
      </c>
      <c r="C3673" s="3">
        <v>4.1642421071652044E-2</v>
      </c>
      <c r="D3673" s="3">
        <v>0.39704667233197155</v>
      </c>
      <c r="E36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4" spans="1:5">
      <c r="A3674">
        <v>696306</v>
      </c>
      <c r="B3674" s="3">
        <v>1.5134392286541556</v>
      </c>
      <c r="C3674" s="3">
        <v>3.7676432188193984E-2</v>
      </c>
      <c r="D3674" s="3">
        <v>0.39693446963800982</v>
      </c>
      <c r="E36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5" spans="1:5">
      <c r="A3675">
        <v>4955205</v>
      </c>
      <c r="B3675" s="3">
        <v>4.4813976534272886</v>
      </c>
      <c r="C3675" s="3">
        <v>3.526044381255751E-2</v>
      </c>
      <c r="D3675" s="3">
        <v>0.39684889205542084</v>
      </c>
      <c r="E36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6" spans="1:5">
      <c r="A3676">
        <v>1172202</v>
      </c>
      <c r="B3676" s="3">
        <v>4.0645217257043322</v>
      </c>
      <c r="C3676" s="3">
        <v>3.8538895421923583E-2</v>
      </c>
      <c r="D3676" s="3">
        <v>0.39681258755284721</v>
      </c>
      <c r="E36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7" spans="1:5">
      <c r="A3677">
        <v>173980</v>
      </c>
      <c r="B3677" s="3">
        <v>4.5477746942096626</v>
      </c>
      <c r="C3677" s="3">
        <v>9.6624787766146983E-3</v>
      </c>
      <c r="D3677" s="3">
        <v>0.39673599397450643</v>
      </c>
      <c r="E36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8" spans="1:5">
      <c r="A3678">
        <v>24191104</v>
      </c>
      <c r="B3678" s="3">
        <v>2.1687942588448235</v>
      </c>
      <c r="C3678" s="3">
        <v>3.5909839385897667E-2</v>
      </c>
      <c r="D3678" s="3">
        <v>0.39671599913311917</v>
      </c>
      <c r="E36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79" spans="1:5">
      <c r="A3679">
        <v>16139880</v>
      </c>
      <c r="B3679" s="3">
        <v>1.272312035069862</v>
      </c>
      <c r="C3679" s="3">
        <v>1.8898780223965462E-3</v>
      </c>
      <c r="D3679" s="3">
        <v>0.3966935321729248</v>
      </c>
      <c r="E36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0" spans="1:5">
      <c r="A3680">
        <v>516347</v>
      </c>
      <c r="B3680" s="3">
        <v>2.3223656157129993</v>
      </c>
      <c r="C3680" s="3">
        <v>4.9619657895384521E-2</v>
      </c>
      <c r="D3680" s="3">
        <v>0.39657902178613536</v>
      </c>
      <c r="E36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1" spans="1:5">
      <c r="A3681">
        <v>39260</v>
      </c>
      <c r="B3681" s="3">
        <v>1.0148295090139068</v>
      </c>
      <c r="C3681" s="3">
        <v>2.8093058276035945E-2</v>
      </c>
      <c r="D3681" s="3">
        <v>0.39618928569326251</v>
      </c>
      <c r="E36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2" spans="1:5">
      <c r="A3682">
        <v>1946840</v>
      </c>
      <c r="B3682" s="3">
        <v>4.2762803088022228</v>
      </c>
      <c r="C3682" s="3">
        <v>2.9368170633454333E-2</v>
      </c>
      <c r="D3682" s="3">
        <v>0.39601488092854287</v>
      </c>
      <c r="E36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3" spans="1:5">
      <c r="A3683">
        <v>10661984</v>
      </c>
      <c r="B3683" s="3">
        <v>1.689434743360168</v>
      </c>
      <c r="C3683" s="3">
        <v>3.8764630494233177E-2</v>
      </c>
      <c r="D3683" s="3">
        <v>0.39581584507170375</v>
      </c>
      <c r="E36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4" spans="1:5">
      <c r="A3684">
        <v>8818661</v>
      </c>
      <c r="B3684" s="3">
        <v>3.4001287026413323</v>
      </c>
      <c r="C3684" s="3">
        <v>4.5997604510203689E-2</v>
      </c>
      <c r="D3684" s="3">
        <v>0.39572141946512585</v>
      </c>
      <c r="E36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5" spans="1:5">
      <c r="A3685">
        <v>16499705</v>
      </c>
      <c r="B3685" s="3">
        <v>2.7771427840206386</v>
      </c>
      <c r="C3685" s="3">
        <v>4.9232176804483406E-2</v>
      </c>
      <c r="D3685" s="3">
        <v>0.39534233827658749</v>
      </c>
      <c r="E36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6" spans="1:5">
      <c r="A3686">
        <v>5025809</v>
      </c>
      <c r="B3686" s="3">
        <v>1.6636733089181641</v>
      </c>
      <c r="C3686" s="3">
        <v>3.9435737588540035E-2</v>
      </c>
      <c r="D3686" s="3">
        <v>0.39528264618142672</v>
      </c>
      <c r="E36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7" spans="1:5">
      <c r="A3687">
        <v>177846</v>
      </c>
      <c r="B3687" s="3">
        <v>3.6824892348584886</v>
      </c>
      <c r="C3687" s="3">
        <v>3.2471684805275083E-2</v>
      </c>
      <c r="D3687" s="3">
        <v>0.3950561438903375</v>
      </c>
      <c r="E36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8" spans="1:5">
      <c r="A3688">
        <v>5309160</v>
      </c>
      <c r="B3688" s="3">
        <v>4.2333815178323686</v>
      </c>
      <c r="C3688" s="3">
        <v>1.7571046618382437E-3</v>
      </c>
      <c r="D3688" s="3">
        <v>0.39505164970853346</v>
      </c>
      <c r="E36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89" spans="1:5">
      <c r="A3689">
        <v>3920522</v>
      </c>
      <c r="B3689" s="3">
        <v>3.3151103911570257</v>
      </c>
      <c r="C3689" s="3">
        <v>1.5459327850599893E-4</v>
      </c>
      <c r="D3689" s="3">
        <v>0.39505024863319527</v>
      </c>
      <c r="E36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0" spans="1:5">
      <c r="A3690">
        <v>3398752</v>
      </c>
      <c r="B3690" s="3">
        <v>4.6644172693256118</v>
      </c>
      <c r="C3690" s="3">
        <v>1.6140921034661727E-2</v>
      </c>
      <c r="D3690" s="3">
        <v>0.39497032462769965</v>
      </c>
      <c r="E36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1" spans="1:5">
      <c r="A3691">
        <v>3547817</v>
      </c>
      <c r="B3691" s="3">
        <v>2.4000371199526449</v>
      </c>
      <c r="C3691" s="3">
        <v>4.9117271344430891E-2</v>
      </c>
      <c r="D3691" s="3">
        <v>0.39488509426856844</v>
      </c>
      <c r="E36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2" spans="1:5">
      <c r="A3692">
        <v>3003563</v>
      </c>
      <c r="B3692" s="3">
        <v>3.4921150515376898</v>
      </c>
      <c r="C3692" s="3">
        <v>1.5312825169319783E-2</v>
      </c>
      <c r="D3692" s="3">
        <v>0.39488332298915796</v>
      </c>
      <c r="E36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3" spans="1:5">
      <c r="A3693">
        <v>3126588</v>
      </c>
      <c r="B3693" s="3">
        <v>3.7694127756212938</v>
      </c>
      <c r="C3693" s="3">
        <v>2.5367345827975882E-2</v>
      </c>
      <c r="D3693" s="3">
        <v>0.39473748249431828</v>
      </c>
      <c r="E36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4" spans="1:5">
      <c r="A3694">
        <v>440396</v>
      </c>
      <c r="B3694" s="3">
        <v>1.6097039868059917</v>
      </c>
      <c r="C3694" s="3">
        <v>1.2960653860543776E-2</v>
      </c>
      <c r="D3694" s="3">
        <v>0.39469368286472761</v>
      </c>
      <c r="E36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5" spans="1:5">
      <c r="A3695">
        <v>735701</v>
      </c>
      <c r="B3695" s="3">
        <v>1.0974324313686874</v>
      </c>
      <c r="C3695" s="3">
        <v>1.421774211773238E-2</v>
      </c>
      <c r="D3695" s="3">
        <v>0.39443475832233976</v>
      </c>
      <c r="E36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6" spans="1:5">
      <c r="A3696">
        <v>2358032</v>
      </c>
      <c r="B3696" s="3">
        <v>4.3929064978505519</v>
      </c>
      <c r="C3696" s="3">
        <v>2.4165233971985979E-2</v>
      </c>
      <c r="D3696" s="3">
        <v>0.39439144915245605</v>
      </c>
      <c r="E36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7" spans="1:5">
      <c r="A3697">
        <v>2484654</v>
      </c>
      <c r="B3697" s="3">
        <v>2.1591043020055039</v>
      </c>
      <c r="C3697" s="3">
        <v>8.8327841140806058E-3</v>
      </c>
      <c r="D3697" s="3">
        <v>0.39416941433665453</v>
      </c>
      <c r="E36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8" spans="1:5">
      <c r="A3698">
        <v>28709982</v>
      </c>
      <c r="B3698" s="3">
        <v>3.3154291128842526</v>
      </c>
      <c r="C3698" s="3">
        <v>1.7223830748089836E-2</v>
      </c>
      <c r="D3698" s="3">
        <v>0.39415047549022686</v>
      </c>
      <c r="E36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699" spans="1:5">
      <c r="A3699">
        <v>773928</v>
      </c>
      <c r="B3699" s="3">
        <v>4.2571389938842579</v>
      </c>
      <c r="C3699" s="3">
        <v>2.3220779506693018E-2</v>
      </c>
      <c r="D3699" s="3">
        <v>0.39411472647448431</v>
      </c>
      <c r="E36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0" spans="1:5">
      <c r="A3700">
        <v>35524316</v>
      </c>
      <c r="B3700" s="3">
        <v>2.6872188159874066</v>
      </c>
      <c r="C3700" s="3">
        <v>1.7308232364793053E-2</v>
      </c>
      <c r="D3700" s="3">
        <v>0.3939460187787468</v>
      </c>
      <c r="E37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1" spans="1:5">
      <c r="A3701">
        <v>3117671</v>
      </c>
      <c r="B3701" s="3">
        <v>4.0962595762917644</v>
      </c>
      <c r="C3701" s="3">
        <v>1.004609988500088E-3</v>
      </c>
      <c r="D3701" s="3">
        <v>0.39372592433742271</v>
      </c>
      <c r="E37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2" spans="1:5">
      <c r="A3702">
        <v>6064963</v>
      </c>
      <c r="B3702" s="3">
        <v>1.6394508300703476</v>
      </c>
      <c r="C3702" s="3">
        <v>1.6167609871178545E-3</v>
      </c>
      <c r="D3702" s="3">
        <v>0.39362971893620424</v>
      </c>
      <c r="E37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3" spans="1:5">
      <c r="A3703">
        <v>2480939</v>
      </c>
      <c r="B3703" s="3">
        <v>2.3408899122995783</v>
      </c>
      <c r="C3703" s="3">
        <v>2.0718057686685217E-2</v>
      </c>
      <c r="D3703" s="3">
        <v>0.39362823878658448</v>
      </c>
      <c r="E37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4" spans="1:5">
      <c r="A3704">
        <v>9520082</v>
      </c>
      <c r="B3704" s="3">
        <v>3.5048603220090642</v>
      </c>
      <c r="C3704" s="3">
        <v>1.8123775704614098E-2</v>
      </c>
      <c r="D3704" s="3">
        <v>0.39350895629680072</v>
      </c>
      <c r="E37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5" spans="1:5">
      <c r="A3705">
        <v>22530714</v>
      </c>
      <c r="B3705" s="3">
        <v>1.2457418247011063</v>
      </c>
      <c r="C3705" s="3">
        <v>1.1407175365146128E-3</v>
      </c>
      <c r="D3705" s="3">
        <v>0.39336097048678054</v>
      </c>
      <c r="E37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6" spans="1:5">
      <c r="A3706">
        <v>315606</v>
      </c>
      <c r="B3706" s="3">
        <v>4.0734317741419837</v>
      </c>
      <c r="C3706" s="3">
        <v>5.6098167671323092E-3</v>
      </c>
      <c r="D3706" s="3">
        <v>0.39335856095456379</v>
      </c>
      <c r="E37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7" spans="1:5">
      <c r="A3707">
        <v>3096525</v>
      </c>
      <c r="B3707" s="3">
        <v>2.4370549521481335</v>
      </c>
      <c r="C3707" s="3">
        <v>7.6730494379164023E-3</v>
      </c>
      <c r="D3707" s="3">
        <v>0.39320038810426194</v>
      </c>
      <c r="E37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8" spans="1:5">
      <c r="A3708">
        <v>1812871</v>
      </c>
      <c r="B3708" s="3">
        <v>4.1938482276452982</v>
      </c>
      <c r="C3708" s="3">
        <v>1.0735672759384918E-3</v>
      </c>
      <c r="D3708" s="3">
        <v>0.39314958289152335</v>
      </c>
      <c r="E37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09" spans="1:5">
      <c r="A3709">
        <v>11722972</v>
      </c>
      <c r="B3709" s="3">
        <v>3.6162965235399511</v>
      </c>
      <c r="C3709" s="3">
        <v>1.4059182486874456E-2</v>
      </c>
      <c r="D3709" s="3">
        <v>0.39311569229264964</v>
      </c>
      <c r="E37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0" spans="1:5">
      <c r="A3710">
        <v>3131306</v>
      </c>
      <c r="B3710" s="3">
        <v>3.4185119213981197</v>
      </c>
      <c r="C3710" s="3">
        <v>1.5565676351558883E-2</v>
      </c>
      <c r="D3710" s="3">
        <v>0.39286909084715149</v>
      </c>
      <c r="E37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1" spans="1:5">
      <c r="A3711">
        <v>11297009</v>
      </c>
      <c r="B3711" s="3">
        <v>1.552517670335384</v>
      </c>
      <c r="C3711" s="3">
        <v>2.1831750336236327E-2</v>
      </c>
      <c r="D3711" s="3">
        <v>0.39286742356528803</v>
      </c>
      <c r="E37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2" spans="1:5">
      <c r="A3712">
        <v>1646926</v>
      </c>
      <c r="B3712" s="3">
        <v>2.9626202739153147</v>
      </c>
      <c r="C3712" s="3">
        <v>2.6802413193254732E-2</v>
      </c>
      <c r="D3712" s="3">
        <v>0.39269221304890967</v>
      </c>
      <c r="E37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3" spans="1:5">
      <c r="A3713">
        <v>3016371</v>
      </c>
      <c r="B3713" s="3">
        <v>2.9387427232916945</v>
      </c>
      <c r="C3713" s="3">
        <v>4.4894963104983684E-2</v>
      </c>
      <c r="D3713" s="3">
        <v>0.39267586303881996</v>
      </c>
      <c r="E37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4" spans="1:5">
      <c r="A3714">
        <v>2333018</v>
      </c>
      <c r="B3714" s="3">
        <v>4.2044669391269354</v>
      </c>
      <c r="C3714" s="3">
        <v>3.6991521612589978E-2</v>
      </c>
      <c r="D3714" s="3">
        <v>0.39246163245524068</v>
      </c>
      <c r="E37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5" spans="1:5">
      <c r="A3715">
        <v>1818792</v>
      </c>
      <c r="B3715" s="3">
        <v>2.466432153155051</v>
      </c>
      <c r="C3715" s="3">
        <v>4.9770145972736567E-2</v>
      </c>
      <c r="D3715" s="3">
        <v>0.39206136739227104</v>
      </c>
      <c r="E37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6" spans="1:5">
      <c r="A3716">
        <v>9930219</v>
      </c>
      <c r="B3716" s="3">
        <v>3.8755147030044976</v>
      </c>
      <c r="C3716" s="3">
        <v>1.7945354206878796E-2</v>
      </c>
      <c r="D3716" s="3">
        <v>0.39198330214358745</v>
      </c>
      <c r="E37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7" spans="1:5">
      <c r="A3717">
        <v>24907501</v>
      </c>
      <c r="B3717" s="3">
        <v>2.3919832119958424</v>
      </c>
      <c r="C3717" s="3">
        <v>6.0287025737849722E-3</v>
      </c>
      <c r="D3717" s="3">
        <v>0.39177791776579451</v>
      </c>
      <c r="E37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8" spans="1:5">
      <c r="A3718">
        <v>24454906</v>
      </c>
      <c r="B3718" s="3">
        <v>4.8430763545735562</v>
      </c>
      <c r="C3718" s="3">
        <v>1.2619227106438913E-2</v>
      </c>
      <c r="D3718" s="3">
        <v>0.39176947098904324</v>
      </c>
      <c r="E37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19" spans="1:5">
      <c r="A3719">
        <v>10563051</v>
      </c>
      <c r="B3719" s="3">
        <v>4.0054482656979307</v>
      </c>
      <c r="C3719" s="3">
        <v>2.2340518934605133E-2</v>
      </c>
      <c r="D3719" s="3">
        <v>0.39174953419189862</v>
      </c>
      <c r="E37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0" spans="1:5">
      <c r="A3720">
        <v>3073291</v>
      </c>
      <c r="B3720" s="3">
        <v>4.3219006779800271</v>
      </c>
      <c r="C3720" s="3">
        <v>3.1755323089614672E-2</v>
      </c>
      <c r="D3720" s="3">
        <v>0.39033970349387315</v>
      </c>
      <c r="E37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1" spans="1:5">
      <c r="A3721">
        <v>5149997</v>
      </c>
      <c r="B3721" s="3">
        <v>3.717405302822594</v>
      </c>
      <c r="C3721" s="3">
        <v>2.3967988373210677E-2</v>
      </c>
      <c r="D3721" s="3">
        <v>0.39024241229267997</v>
      </c>
      <c r="E37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2" spans="1:5">
      <c r="A3722">
        <v>617671</v>
      </c>
      <c r="B3722" s="3">
        <v>3.1634592313069869</v>
      </c>
      <c r="C3722" s="3">
        <v>3.4284983130023962E-2</v>
      </c>
      <c r="D3722" s="3">
        <v>0.3901293310877999</v>
      </c>
      <c r="E37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3" spans="1:5">
      <c r="A3723">
        <v>1141935</v>
      </c>
      <c r="B3723" s="3">
        <v>1.8753900818469842</v>
      </c>
      <c r="C3723" s="3">
        <v>4.6861082417066366E-2</v>
      </c>
      <c r="D3723" s="3">
        <v>0.3899154364802585</v>
      </c>
      <c r="E37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4" spans="1:5">
      <c r="A3724">
        <v>9482259</v>
      </c>
      <c r="B3724" s="3">
        <v>4.2810474084823298</v>
      </c>
      <c r="C3724" s="3">
        <v>8.9778311673290156E-3</v>
      </c>
      <c r="D3724" s="3">
        <v>0.38988526073096019</v>
      </c>
      <c r="E37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5" spans="1:5">
      <c r="A3725">
        <v>5942292</v>
      </c>
      <c r="B3725" s="3">
        <v>4.2986116974246453</v>
      </c>
      <c r="C3725" s="3">
        <v>3.8208000842603397E-3</v>
      </c>
      <c r="D3725" s="3">
        <v>0.38971368354681479</v>
      </c>
      <c r="E37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6" spans="1:5">
      <c r="A3726">
        <v>13207016</v>
      </c>
      <c r="B3726" s="3">
        <v>1.0238745409753847</v>
      </c>
      <c r="C3726" s="3">
        <v>4.5448252598132836E-2</v>
      </c>
      <c r="D3726" s="3">
        <v>0.38949807491980437</v>
      </c>
      <c r="E37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7" spans="1:5">
      <c r="A3727">
        <v>1982425</v>
      </c>
      <c r="B3727" s="3">
        <v>1.8894213872329142</v>
      </c>
      <c r="C3727" s="3">
        <v>3.1091465972405585E-2</v>
      </c>
      <c r="D3727" s="3">
        <v>0.38940687642211447</v>
      </c>
      <c r="E37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8" spans="1:5">
      <c r="A3728">
        <v>10581418</v>
      </c>
      <c r="B3728" s="3">
        <v>2.2834466037539922</v>
      </c>
      <c r="C3728" s="3">
        <v>1.222936349881933E-2</v>
      </c>
      <c r="D3728" s="3">
        <v>0.38928429538638232</v>
      </c>
      <c r="E37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29" spans="1:5">
      <c r="A3729">
        <v>988350</v>
      </c>
      <c r="B3729" s="3">
        <v>4.7442219052125534</v>
      </c>
      <c r="C3729" s="3">
        <v>2.0885144905543575E-2</v>
      </c>
      <c r="D3729" s="3">
        <v>0.3889553440463267</v>
      </c>
      <c r="E37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0" spans="1:5">
      <c r="A3730">
        <v>23401472</v>
      </c>
      <c r="B3730" s="3">
        <v>2.8473543378976256</v>
      </c>
      <c r="C3730" s="3">
        <v>4.3297409854631937E-2</v>
      </c>
      <c r="D3730" s="3">
        <v>0.38869896331544562</v>
      </c>
      <c r="E37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1" spans="1:5">
      <c r="A3731">
        <v>7257731</v>
      </c>
      <c r="B3731" s="3">
        <v>2.5758521757454145</v>
      </c>
      <c r="C3731" s="3">
        <v>4.5971461586049506E-2</v>
      </c>
      <c r="D3731" s="3">
        <v>0.3885570864434752</v>
      </c>
      <c r="E37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2" spans="1:5">
      <c r="A3732">
        <v>275459</v>
      </c>
      <c r="B3732" s="3">
        <v>2.2877423936316408</v>
      </c>
      <c r="C3732" s="3">
        <v>2.9177367966900299E-2</v>
      </c>
      <c r="D3732" s="3">
        <v>0.38817846571128967</v>
      </c>
      <c r="E37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3" spans="1:5">
      <c r="A3733">
        <v>31389734</v>
      </c>
      <c r="B3733" s="3">
        <v>3.1297752740031135</v>
      </c>
      <c r="C3733" s="3">
        <v>4.0950344998880398E-3</v>
      </c>
      <c r="D3733" s="3">
        <v>0.38790168265925296</v>
      </c>
      <c r="E37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4" spans="1:5">
      <c r="A3734">
        <v>1396183</v>
      </c>
      <c r="B3734" s="3">
        <v>1.214974653854239</v>
      </c>
      <c r="C3734" s="3">
        <v>1.5116798677871052E-2</v>
      </c>
      <c r="D3734" s="3">
        <v>0.38762833082147097</v>
      </c>
      <c r="E37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5" spans="1:5">
      <c r="A3735">
        <v>15615036</v>
      </c>
      <c r="B3735" s="3">
        <v>2.6454274239628814</v>
      </c>
      <c r="C3735" s="3">
        <v>1.1966086643213886E-2</v>
      </c>
      <c r="D3735" s="3">
        <v>0.38756081079875282</v>
      </c>
      <c r="E37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6" spans="1:5">
      <c r="A3736">
        <v>2999445</v>
      </c>
      <c r="B3736" s="3">
        <v>4.851353496424224</v>
      </c>
      <c r="C3736" s="3">
        <v>4.7132137997518975E-3</v>
      </c>
      <c r="D3736" s="3">
        <v>0.38731684219704454</v>
      </c>
      <c r="E37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7" spans="1:5">
      <c r="A3737">
        <v>2312420</v>
      </c>
      <c r="B3737" s="3">
        <v>2.2120836206810708</v>
      </c>
      <c r="C3737" s="3">
        <v>3.3628538410320409E-2</v>
      </c>
      <c r="D3737" s="3">
        <v>0.38693184807563763</v>
      </c>
      <c r="E37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8" spans="1:5">
      <c r="A3738">
        <v>10535464</v>
      </c>
      <c r="B3738" s="3">
        <v>1.8213050896115606</v>
      </c>
      <c r="C3738" s="3">
        <v>2.9236182074609842E-2</v>
      </c>
      <c r="D3738" s="3">
        <v>0.38691304288830419</v>
      </c>
      <c r="E37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39" spans="1:5">
      <c r="A3739">
        <v>23673285</v>
      </c>
      <c r="B3739" s="3">
        <v>2.7500449968506264</v>
      </c>
      <c r="C3739" s="3">
        <v>2.3087020729603003E-3</v>
      </c>
      <c r="D3739" s="3">
        <v>0.38689969595655338</v>
      </c>
      <c r="E37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0" spans="1:5">
      <c r="A3740">
        <v>4279005</v>
      </c>
      <c r="B3740" s="3">
        <v>4.96279857361142</v>
      </c>
      <c r="C3740" s="3">
        <v>8.8686410240566178E-3</v>
      </c>
      <c r="D3740" s="3">
        <v>0.3868167073501888</v>
      </c>
      <c r="E37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1" spans="1:5">
      <c r="A3741">
        <v>26176627</v>
      </c>
      <c r="B3741" s="3">
        <v>4.6538959980444758</v>
      </c>
      <c r="C3741" s="3">
        <v>1.8959109483214689E-2</v>
      </c>
      <c r="D3741" s="3">
        <v>0.38671914489457915</v>
      </c>
      <c r="E37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2" spans="1:5">
      <c r="A3742">
        <v>1786943</v>
      </c>
      <c r="B3742" s="3">
        <v>4.8284059561525412</v>
      </c>
      <c r="C3742" s="3">
        <v>4.7160431777075483E-2</v>
      </c>
      <c r="D3742" s="3">
        <v>0.38646590865429964</v>
      </c>
      <c r="E37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3" spans="1:5">
      <c r="A3743">
        <v>13161042</v>
      </c>
      <c r="B3743" s="3">
        <v>2.9447983945876506</v>
      </c>
      <c r="C3743" s="3">
        <v>2.8590155167537285E-2</v>
      </c>
      <c r="D3743" s="3">
        <v>0.38635606946594747</v>
      </c>
      <c r="E37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4" spans="1:5">
      <c r="A3744">
        <v>4383196</v>
      </c>
      <c r="B3744" s="3">
        <v>2.4813803094189568</v>
      </c>
      <c r="C3744" s="3">
        <v>5.9708355348342627E-3</v>
      </c>
      <c r="D3744" s="3">
        <v>0.38579999513688235</v>
      </c>
      <c r="E37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5" spans="1:5">
      <c r="A3745">
        <v>11057719</v>
      </c>
      <c r="B3745" s="3">
        <v>1.7357184108703749</v>
      </c>
      <c r="C3745" s="3">
        <v>1.1834863122497314E-2</v>
      </c>
      <c r="D3745" s="3">
        <v>0.38562572929838257</v>
      </c>
      <c r="E37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6" spans="1:5">
      <c r="A3746">
        <v>282315</v>
      </c>
      <c r="B3746" s="3">
        <v>3.8686094826340875</v>
      </c>
      <c r="C3746" s="3">
        <v>3.8485625204161399E-2</v>
      </c>
      <c r="D3746" s="3">
        <v>0.38551383438971931</v>
      </c>
      <c r="E37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7" spans="1:5">
      <c r="A3747">
        <v>23570593</v>
      </c>
      <c r="B3747" s="3">
        <v>4.8191518826105835</v>
      </c>
      <c r="C3747" s="3">
        <v>2.1452660835832665E-2</v>
      </c>
      <c r="D3747" s="3">
        <v>0.38527947924148387</v>
      </c>
      <c r="E37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8" spans="1:5">
      <c r="A3748">
        <v>12834599</v>
      </c>
      <c r="B3748" s="3">
        <v>4.8612995391063336</v>
      </c>
      <c r="C3748" s="3">
        <v>2.6011710334405698E-2</v>
      </c>
      <c r="D3748" s="3">
        <v>0.38527508492812446</v>
      </c>
      <c r="E37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49" spans="1:5">
      <c r="A3749">
        <v>17151343</v>
      </c>
      <c r="B3749" s="3">
        <v>1.6899575080381624</v>
      </c>
      <c r="C3749" s="3">
        <v>4.2363187156187587E-2</v>
      </c>
      <c r="D3749" s="3">
        <v>0.38511406085242128</v>
      </c>
      <c r="E37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0" spans="1:5">
      <c r="A3750">
        <v>4618480</v>
      </c>
      <c r="B3750" s="3">
        <v>2.5618481842655605</v>
      </c>
      <c r="C3750" s="3">
        <v>4.4142109146825849E-2</v>
      </c>
      <c r="D3750" s="3">
        <v>0.38471087312502372</v>
      </c>
      <c r="E37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1" spans="1:5">
      <c r="A3751">
        <v>738918</v>
      </c>
      <c r="B3751" s="3">
        <v>2.6897318856421149</v>
      </c>
      <c r="C3751" s="3">
        <v>2.1620720144732309E-2</v>
      </c>
      <c r="D3751" s="3">
        <v>0.38463992840041206</v>
      </c>
      <c r="E37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2" spans="1:5">
      <c r="A3752">
        <v>13934385</v>
      </c>
      <c r="B3752" s="3">
        <v>4.790584038593404</v>
      </c>
      <c r="C3752" s="3">
        <v>4.1408311491755055E-3</v>
      </c>
      <c r="D3752" s="3">
        <v>0.38463823316849155</v>
      </c>
      <c r="E37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3" spans="1:5">
      <c r="A3753">
        <v>13373889</v>
      </c>
      <c r="B3753" s="3">
        <v>2.9190237717789342</v>
      </c>
      <c r="C3753" s="3">
        <v>4.1501934139556364E-2</v>
      </c>
      <c r="D3753" s="3">
        <v>0.38442525039234776</v>
      </c>
      <c r="E37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4" spans="1:5">
      <c r="A3754">
        <v>26564745</v>
      </c>
      <c r="B3754" s="3">
        <v>2.0585348148166567</v>
      </c>
      <c r="C3754" s="3">
        <v>4.9105179096275604E-3</v>
      </c>
      <c r="D3754" s="3">
        <v>0.38437329709624102</v>
      </c>
      <c r="E37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5" spans="1:5">
      <c r="A3755">
        <v>4119331</v>
      </c>
      <c r="B3755" s="3">
        <v>1.0365310068432989</v>
      </c>
      <c r="C3755" s="3">
        <v>5.4706303480164869E-3</v>
      </c>
      <c r="D3755" s="3">
        <v>0.38428318936842454</v>
      </c>
      <c r="E37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6" spans="1:5">
      <c r="A3756">
        <v>184110</v>
      </c>
      <c r="B3756" s="3">
        <v>1.0062611301623328</v>
      </c>
      <c r="C3756" s="3">
        <v>1.3505011741039975E-2</v>
      </c>
      <c r="D3756" s="3">
        <v>0.38394591663168198</v>
      </c>
      <c r="E37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7" spans="1:5">
      <c r="A3757">
        <v>6723969</v>
      </c>
      <c r="B3757" s="3">
        <v>3.1479486510362022</v>
      </c>
      <c r="C3757" s="3">
        <v>1.7012150005081245E-2</v>
      </c>
      <c r="D3757" s="3">
        <v>0.38382157660344685</v>
      </c>
      <c r="E37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8" spans="1:5">
      <c r="A3758">
        <v>1308525</v>
      </c>
      <c r="B3758" s="3">
        <v>2.6361656903922253</v>
      </c>
      <c r="C3758" s="3">
        <v>1.3135699587805106E-2</v>
      </c>
      <c r="D3758" s="3">
        <v>0.38373379187010914</v>
      </c>
      <c r="E37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59" spans="1:5">
      <c r="A3759">
        <v>5541374</v>
      </c>
      <c r="B3759" s="3">
        <v>1.7113880538956212</v>
      </c>
      <c r="C3759" s="3">
        <v>2.7464361189066946E-2</v>
      </c>
      <c r="D3759" s="3">
        <v>0.3837167030639218</v>
      </c>
      <c r="E37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0" spans="1:5">
      <c r="A3760">
        <v>18248926</v>
      </c>
      <c r="B3760" s="3">
        <v>1.5785465489694395</v>
      </c>
      <c r="C3760" s="3">
        <v>2.2531480658925629E-2</v>
      </c>
      <c r="D3760" s="3">
        <v>0.38360211605269656</v>
      </c>
      <c r="E37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1" spans="1:5">
      <c r="A3761">
        <v>13262455</v>
      </c>
      <c r="B3761" s="3">
        <v>2.3766538152361738</v>
      </c>
      <c r="C3761" s="3">
        <v>4.9785092594541815E-2</v>
      </c>
      <c r="D3761" s="3">
        <v>0.38336508931760582</v>
      </c>
      <c r="E37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2" spans="1:5">
      <c r="A3762">
        <v>14614459</v>
      </c>
      <c r="B3762" s="3">
        <v>4.2721443422519769</v>
      </c>
      <c r="C3762" s="3">
        <v>3.4643947152251449E-2</v>
      </c>
      <c r="D3762" s="3">
        <v>0.38335589603462705</v>
      </c>
      <c r="E37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3" spans="1:5">
      <c r="A3763">
        <v>2147438</v>
      </c>
      <c r="B3763" s="3">
        <v>2.5831554686852858</v>
      </c>
      <c r="C3763" s="3">
        <v>4.2692268783555115E-2</v>
      </c>
      <c r="D3763" s="3">
        <v>0.38330929208251108</v>
      </c>
      <c r="E37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4" spans="1:5">
      <c r="A3764">
        <v>23971734</v>
      </c>
      <c r="B3764" s="3">
        <v>3.4996829799866753</v>
      </c>
      <c r="C3764" s="3">
        <v>1.3162257690740432E-2</v>
      </c>
      <c r="D3764" s="3">
        <v>0.3829321159618343</v>
      </c>
      <c r="E37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5" spans="1:5">
      <c r="A3765">
        <v>134355</v>
      </c>
      <c r="B3765" s="3">
        <v>3.2191863318625717</v>
      </c>
      <c r="C3765" s="3">
        <v>4.4844228794265362E-2</v>
      </c>
      <c r="D3765" s="3">
        <v>0.38280724256913068</v>
      </c>
      <c r="E37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6" spans="1:5">
      <c r="A3766">
        <v>13664245</v>
      </c>
      <c r="B3766" s="3">
        <v>3.9447067108694487</v>
      </c>
      <c r="C3766" s="3">
        <v>5.5353177108127321E-3</v>
      </c>
      <c r="D3766" s="3">
        <v>0.38252733999878674</v>
      </c>
      <c r="E37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7" spans="1:5">
      <c r="A3767">
        <v>9520651</v>
      </c>
      <c r="B3767" s="3">
        <v>3.5941757241793577</v>
      </c>
      <c r="C3767" s="3">
        <v>6.934123379020907E-3</v>
      </c>
      <c r="D3767" s="3">
        <v>0.38196879460355349</v>
      </c>
      <c r="E37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8" spans="1:5">
      <c r="A3768">
        <v>9671470</v>
      </c>
      <c r="B3768" s="3">
        <v>2.4129545520683449</v>
      </c>
      <c r="C3768" s="3">
        <v>5.6134648337968218E-3</v>
      </c>
      <c r="D3768" s="3">
        <v>0.38162570379149496</v>
      </c>
      <c r="E37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69" spans="1:5">
      <c r="A3769">
        <v>1965783</v>
      </c>
      <c r="B3769" s="3">
        <v>2.6463180215512851</v>
      </c>
      <c r="C3769" s="3">
        <v>2.9886511049523695E-2</v>
      </c>
      <c r="D3769" s="3">
        <v>0.38161344569145306</v>
      </c>
      <c r="E37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0" spans="1:5">
      <c r="A3770">
        <v>5787701</v>
      </c>
      <c r="B3770" s="3">
        <v>1.3422712830417067</v>
      </c>
      <c r="C3770" s="3">
        <v>5.0831073718279329E-3</v>
      </c>
      <c r="D3770" s="3">
        <v>0.38147110643403859</v>
      </c>
      <c r="E37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1" spans="1:5">
      <c r="A3771">
        <v>422561</v>
      </c>
      <c r="B3771" s="3">
        <v>3.5874502333858302</v>
      </c>
      <c r="C3771" s="3">
        <v>4.799824351876112E-2</v>
      </c>
      <c r="D3771" s="3">
        <v>0.38122778151399506</v>
      </c>
      <c r="E37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2" spans="1:5">
      <c r="A3772">
        <v>2487319</v>
      </c>
      <c r="B3772" s="3">
        <v>4.9163798738068065</v>
      </c>
      <c r="C3772" s="3">
        <v>3.5823946549813676E-2</v>
      </c>
      <c r="D3772" s="3">
        <v>0.38111774108417507</v>
      </c>
      <c r="E37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3" spans="1:5">
      <c r="A3773">
        <v>28584269</v>
      </c>
      <c r="B3773" s="3">
        <v>2.2861506891847792</v>
      </c>
      <c r="C3773" s="3">
        <v>3.1250921289333468E-2</v>
      </c>
      <c r="D3773" s="3">
        <v>0.38083935695711824</v>
      </c>
      <c r="E37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4" spans="1:5">
      <c r="A3774">
        <v>11189753</v>
      </c>
      <c r="B3774" s="3">
        <v>4.075487916919263</v>
      </c>
      <c r="C3774" s="3">
        <v>3.5613992437628521E-2</v>
      </c>
      <c r="D3774" s="3">
        <v>0.38068454932940321</v>
      </c>
      <c r="E37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5" spans="1:5">
      <c r="A3775">
        <v>32576167</v>
      </c>
      <c r="B3775" s="3">
        <v>3.6808967755390016</v>
      </c>
      <c r="C3775" s="3">
        <v>1.5379587913976102E-2</v>
      </c>
      <c r="D3775" s="3">
        <v>0.38031432076128813</v>
      </c>
      <c r="E37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6" spans="1:5">
      <c r="A3776">
        <v>7683052</v>
      </c>
      <c r="B3776" s="3">
        <v>2.1327688201305053</v>
      </c>
      <c r="C3776" s="3">
        <v>4.2633793163081808E-2</v>
      </c>
      <c r="D3776" s="3">
        <v>0.38030062841162993</v>
      </c>
      <c r="E37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7" spans="1:5">
      <c r="A3777">
        <v>8732038</v>
      </c>
      <c r="B3777" s="3">
        <v>2.9587745889951798</v>
      </c>
      <c r="C3777" s="3">
        <v>4.214905415302983E-2</v>
      </c>
      <c r="D3777" s="3">
        <v>0.38023056606951977</v>
      </c>
      <c r="E37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8" spans="1:5">
      <c r="A3778">
        <v>14291250</v>
      </c>
      <c r="B3778" s="3">
        <v>4.3990711575209733</v>
      </c>
      <c r="C3778" s="3">
        <v>1.0631094200685427E-2</v>
      </c>
      <c r="D3778" s="3">
        <v>0.379731449656322</v>
      </c>
      <c r="E37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79" spans="1:5">
      <c r="A3779">
        <v>31245355</v>
      </c>
      <c r="B3779" s="3">
        <v>4.8367036461802071</v>
      </c>
      <c r="C3779" s="3">
        <v>3.2201274513592983E-2</v>
      </c>
      <c r="D3779" s="3">
        <v>0.37968595791663151</v>
      </c>
      <c r="E37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0" spans="1:5">
      <c r="A3780">
        <v>18014128</v>
      </c>
      <c r="B3780" s="3">
        <v>1.4989653255107065</v>
      </c>
      <c r="C3780" s="3">
        <v>4.8180649991033664E-2</v>
      </c>
      <c r="D3780" s="3">
        <v>0.37957352897417596</v>
      </c>
      <c r="E37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1" spans="1:5">
      <c r="A3781">
        <v>327900</v>
      </c>
      <c r="B3781" s="3">
        <v>2.1573732017401852</v>
      </c>
      <c r="C3781" s="3">
        <v>2.2033169437924632E-2</v>
      </c>
      <c r="D3781" s="3">
        <v>0.3795680266171334</v>
      </c>
      <c r="E37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2" spans="1:5">
      <c r="A3782">
        <v>6527023</v>
      </c>
      <c r="B3782" s="3">
        <v>2.7622044920980611</v>
      </c>
      <c r="C3782" s="3">
        <v>4.0929353207130231E-2</v>
      </c>
      <c r="D3782" s="3">
        <v>0.37951173357050627</v>
      </c>
      <c r="E37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3" spans="1:5">
      <c r="A3783">
        <v>7706697</v>
      </c>
      <c r="B3783" s="3">
        <v>3.3456363327182048</v>
      </c>
      <c r="C3783" s="3">
        <v>3.9443820525808047E-2</v>
      </c>
      <c r="D3783" s="3">
        <v>0.3795031661017676</v>
      </c>
      <c r="E37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4" spans="1:5">
      <c r="A3784">
        <v>33396510</v>
      </c>
      <c r="B3784" s="3">
        <v>4.4202493040349644</v>
      </c>
      <c r="C3784" s="3">
        <v>3.6361865381083269E-2</v>
      </c>
      <c r="D3784" s="3">
        <v>0.37945635267487687</v>
      </c>
      <c r="E37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5" spans="1:5">
      <c r="A3785">
        <v>7281500</v>
      </c>
      <c r="B3785" s="3">
        <v>2.4633833270004497</v>
      </c>
      <c r="C3785" s="3">
        <v>1.7353162658094168E-3</v>
      </c>
      <c r="D3785" s="3">
        <v>0.37929473578425699</v>
      </c>
      <c r="E37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6" spans="1:5">
      <c r="A3786">
        <v>31150792</v>
      </c>
      <c r="B3786" s="3">
        <v>4.9116709846153057</v>
      </c>
      <c r="C3786" s="3">
        <v>8.7757895726727382E-3</v>
      </c>
      <c r="D3786" s="3">
        <v>0.37919255031655685</v>
      </c>
      <c r="E37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7" spans="1:5">
      <c r="A3787">
        <v>22261783</v>
      </c>
      <c r="B3787" s="3">
        <v>4.2396260406863107</v>
      </c>
      <c r="C3787" s="3">
        <v>1.2562554927865845E-3</v>
      </c>
      <c r="D3787" s="3">
        <v>0.37882162884089587</v>
      </c>
      <c r="E37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8" spans="1:5">
      <c r="A3788">
        <v>12419033</v>
      </c>
      <c r="B3788" s="3">
        <v>2.3882533920377287</v>
      </c>
      <c r="C3788" s="3">
        <v>2.6830994984376869E-2</v>
      </c>
      <c r="D3788" s="3">
        <v>0.37880660245719533</v>
      </c>
      <c r="E37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89" spans="1:5">
      <c r="A3789">
        <v>10787148</v>
      </c>
      <c r="B3789" s="3">
        <v>2.8787989163603434</v>
      </c>
      <c r="C3789" s="3">
        <v>4.3462758727576482E-2</v>
      </c>
      <c r="D3789" s="3">
        <v>0.37837228221705743</v>
      </c>
      <c r="E37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0" spans="1:5">
      <c r="A3790">
        <v>6917906</v>
      </c>
      <c r="B3790" s="3">
        <v>2.0873028524516775</v>
      </c>
      <c r="C3790" s="3">
        <v>4.6624968569428486E-2</v>
      </c>
      <c r="D3790" s="3">
        <v>0.37825290371806763</v>
      </c>
      <c r="E37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1" spans="1:5">
      <c r="A3791">
        <v>10995590</v>
      </c>
      <c r="B3791" s="3">
        <v>4.0215894320921288</v>
      </c>
      <c r="C3791" s="3">
        <v>3.3940227978097634E-2</v>
      </c>
      <c r="D3791" s="3">
        <v>0.37803986089590091</v>
      </c>
      <c r="E37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2" spans="1:5">
      <c r="A3792">
        <v>7735666</v>
      </c>
      <c r="B3792" s="3">
        <v>4.3422124220757787</v>
      </c>
      <c r="C3792" s="3">
        <v>1.4323939169860189E-4</v>
      </c>
      <c r="D3792" s="3">
        <v>0.37795553061494946</v>
      </c>
      <c r="E37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3" spans="1:5">
      <c r="A3793">
        <v>5574620</v>
      </c>
      <c r="B3793" s="3">
        <v>4.5779464152007758</v>
      </c>
      <c r="C3793" s="3">
        <v>1.1194364081340946E-2</v>
      </c>
      <c r="D3793" s="3">
        <v>0.37789588769465865</v>
      </c>
      <c r="E37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4" spans="1:5">
      <c r="A3794">
        <v>805344</v>
      </c>
      <c r="B3794" s="3">
        <v>3.4820804231223956</v>
      </c>
      <c r="C3794" s="3">
        <v>2.262652609190248E-2</v>
      </c>
      <c r="D3794" s="3">
        <v>0.37770639202419676</v>
      </c>
      <c r="E37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5" spans="1:5">
      <c r="A3795">
        <v>5175067</v>
      </c>
      <c r="B3795" s="3">
        <v>4.8251058786431544</v>
      </c>
      <c r="C3795" s="3">
        <v>4.2855557164815594E-2</v>
      </c>
      <c r="D3795" s="3">
        <v>0.37730980872154207</v>
      </c>
      <c r="E37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6" spans="1:5">
      <c r="A3796">
        <v>19691070</v>
      </c>
      <c r="B3796" s="3">
        <v>2.9591495566192356</v>
      </c>
      <c r="C3796" s="3">
        <v>3.7493767784972223E-2</v>
      </c>
      <c r="D3796" s="3">
        <v>0.37730485442971018</v>
      </c>
      <c r="E37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7" spans="1:5">
      <c r="A3797">
        <v>3598306</v>
      </c>
      <c r="B3797" s="3">
        <v>4.2683185013040337</v>
      </c>
      <c r="C3797" s="3">
        <v>4.16239781865251E-2</v>
      </c>
      <c r="D3797" s="3">
        <v>0.3764216976871958</v>
      </c>
      <c r="E37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8" spans="1:5">
      <c r="A3798">
        <v>1649300</v>
      </c>
      <c r="B3798" s="3">
        <v>2.1261247621377604</v>
      </c>
      <c r="C3798" s="3">
        <v>1.6949926197849397E-2</v>
      </c>
      <c r="D3798" s="3">
        <v>0.37634896451758593</v>
      </c>
      <c r="E37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799" spans="1:5">
      <c r="A3799">
        <v>23092836</v>
      </c>
      <c r="B3799" s="3">
        <v>3.2017899501479077</v>
      </c>
      <c r="C3799" s="3">
        <v>2.0848251291132099E-2</v>
      </c>
      <c r="D3799" s="3">
        <v>0.37632989272317741</v>
      </c>
      <c r="E37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0" spans="1:5">
      <c r="A3800">
        <v>905563</v>
      </c>
      <c r="B3800" s="3">
        <v>3.9204184236487163</v>
      </c>
      <c r="C3800" s="3">
        <v>1.6913480586837625E-2</v>
      </c>
      <c r="D3800" s="3">
        <v>0.37632167955810769</v>
      </c>
      <c r="E38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1" spans="1:5">
      <c r="A3801">
        <v>301346</v>
      </c>
      <c r="B3801" s="3">
        <v>2.7109944837885656</v>
      </c>
      <c r="C3801" s="3">
        <v>3.9292555695559589E-2</v>
      </c>
      <c r="D3801" s="3">
        <v>0.37623968398396945</v>
      </c>
      <c r="E38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2" spans="1:5">
      <c r="A3802">
        <v>4422368</v>
      </c>
      <c r="B3802" s="3">
        <v>2.9256568415352877</v>
      </c>
      <c r="C3802" s="3">
        <v>4.000445949298926E-2</v>
      </c>
      <c r="D3802" s="3">
        <v>0.37613182284619029</v>
      </c>
      <c r="E38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3" spans="1:5">
      <c r="A3803">
        <v>3627104</v>
      </c>
      <c r="B3803" s="3">
        <v>1.0050246276600778</v>
      </c>
      <c r="C3803" s="3">
        <v>3.6680527398929096E-2</v>
      </c>
      <c r="D3803" s="3">
        <v>0.37598128969678957</v>
      </c>
      <c r="E38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4" spans="1:5">
      <c r="A3804">
        <v>20979850</v>
      </c>
      <c r="B3804" s="3">
        <v>2.0820664420114072</v>
      </c>
      <c r="C3804" s="3">
        <v>3.5367394902395995E-2</v>
      </c>
      <c r="D3804" s="3">
        <v>0.37586917741363179</v>
      </c>
      <c r="E38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5" spans="1:5">
      <c r="A3805">
        <v>9928037</v>
      </c>
      <c r="B3805" s="3">
        <v>4.6532065787586987</v>
      </c>
      <c r="C3805" s="3">
        <v>1.8513655754459863E-2</v>
      </c>
      <c r="D3805" s="3">
        <v>0.37581427107823917</v>
      </c>
      <c r="E38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6" spans="1:5">
      <c r="A3806">
        <v>4042938</v>
      </c>
      <c r="B3806" s="3">
        <v>3.6944862627465138</v>
      </c>
      <c r="C3806" s="3">
        <v>1.7042808161074601E-2</v>
      </c>
      <c r="D3806" s="3">
        <v>0.37578010612755886</v>
      </c>
      <c r="E38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7" spans="1:5">
      <c r="A3807">
        <v>7644834</v>
      </c>
      <c r="B3807" s="3">
        <v>3.9738990211828122</v>
      </c>
      <c r="C3807" s="3">
        <v>1.7057200521871686E-2</v>
      </c>
      <c r="D3807" s="3">
        <v>0.37576162873813468</v>
      </c>
      <c r="E38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8" spans="1:5">
      <c r="A3808">
        <v>667627</v>
      </c>
      <c r="B3808" s="3">
        <v>2.6554072700459268</v>
      </c>
      <c r="C3808" s="3">
        <v>4.076487797677316E-2</v>
      </c>
      <c r="D3808" s="3">
        <v>0.37575367541078575</v>
      </c>
      <c r="E38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09" spans="1:5">
      <c r="A3809">
        <v>2356449</v>
      </c>
      <c r="B3809" s="3">
        <v>2.4504093395867357</v>
      </c>
      <c r="C3809" s="3">
        <v>4.1713749895226845E-2</v>
      </c>
      <c r="D3809" s="3">
        <v>0.37567457548839722</v>
      </c>
      <c r="E38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0" spans="1:5">
      <c r="A3810">
        <v>10711342</v>
      </c>
      <c r="B3810" s="3">
        <v>1.7558407202461734</v>
      </c>
      <c r="C3810" s="3">
        <v>4.8257256952722899E-2</v>
      </c>
      <c r="D3810" s="3">
        <v>0.37564010793490255</v>
      </c>
      <c r="E38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1" spans="1:5">
      <c r="A3811">
        <v>1631733</v>
      </c>
      <c r="B3811" s="3">
        <v>2.9230948683523468</v>
      </c>
      <c r="C3811" s="3">
        <v>2.8525360508295072E-2</v>
      </c>
      <c r="D3811" s="3">
        <v>0.37560439511208799</v>
      </c>
      <c r="E38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2" spans="1:5">
      <c r="A3812">
        <v>2021121</v>
      </c>
      <c r="B3812" s="3">
        <v>2.8817558807815735</v>
      </c>
      <c r="C3812" s="3">
        <v>1.3833350378040777E-2</v>
      </c>
      <c r="D3812" s="3">
        <v>0.37559284154330486</v>
      </c>
      <c r="E38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3" spans="1:5">
      <c r="A3813">
        <v>39304</v>
      </c>
      <c r="B3813" s="3">
        <v>2.7505142401336333</v>
      </c>
      <c r="C3813" s="3">
        <v>2.9428775676077847E-2</v>
      </c>
      <c r="D3813" s="3">
        <v>0.37554925475482392</v>
      </c>
      <c r="E38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4" spans="1:5">
      <c r="A3814">
        <v>1362808</v>
      </c>
      <c r="B3814" s="3">
        <v>2.3641274386796294</v>
      </c>
      <c r="C3814" s="3">
        <v>2.7521073803453283E-2</v>
      </c>
      <c r="D3814" s="3">
        <v>0.37549067622899979</v>
      </c>
      <c r="E38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5" spans="1:5">
      <c r="A3815">
        <v>4445796</v>
      </c>
      <c r="B3815" s="3">
        <v>2.9027422557439451</v>
      </c>
      <c r="C3815" s="3">
        <v>1.0040869736139147E-2</v>
      </c>
      <c r="D3815" s="3">
        <v>0.37523798080035531</v>
      </c>
      <c r="E38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6" spans="1:5">
      <c r="A3816">
        <v>8300712</v>
      </c>
      <c r="B3816" s="3">
        <v>2.1981672284364935</v>
      </c>
      <c r="C3816" s="3">
        <v>1.5296861083963149E-2</v>
      </c>
      <c r="D3816" s="3">
        <v>0.37523580762707964</v>
      </c>
      <c r="E38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7" spans="1:5">
      <c r="A3817">
        <v>8000315</v>
      </c>
      <c r="B3817" s="3">
        <v>1.3266065649386731</v>
      </c>
      <c r="C3817" s="3">
        <v>4.590624216517758E-2</v>
      </c>
      <c r="D3817" s="3">
        <v>0.37518777543685289</v>
      </c>
      <c r="E38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8" spans="1:5">
      <c r="A3818">
        <v>3977494</v>
      </c>
      <c r="B3818" s="3">
        <v>3.1860144423585401</v>
      </c>
      <c r="C3818" s="3">
        <v>3.2660346917703755E-3</v>
      </c>
      <c r="D3818" s="3">
        <v>0.37502242682922893</v>
      </c>
      <c r="E38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19" spans="1:5">
      <c r="A3819">
        <v>263510</v>
      </c>
      <c r="B3819" s="3">
        <v>2.8948647887713381</v>
      </c>
      <c r="C3819" s="3">
        <v>3.5920854013714081E-2</v>
      </c>
      <c r="D3819" s="3">
        <v>0.37467703032915867</v>
      </c>
      <c r="E38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0" spans="1:5">
      <c r="A3820">
        <v>244071</v>
      </c>
      <c r="B3820" s="3">
        <v>2.956117307832359</v>
      </c>
      <c r="C3820" s="3">
        <v>4.5550249724303035E-2</v>
      </c>
      <c r="D3820" s="3">
        <v>0.37452439274627958</v>
      </c>
      <c r="E38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1" spans="1:5">
      <c r="A3821">
        <v>2393537</v>
      </c>
      <c r="B3821" s="3">
        <v>2.7367441738986691</v>
      </c>
      <c r="C3821" s="3">
        <v>3.4820337730642838E-2</v>
      </c>
      <c r="D3821" s="3">
        <v>0.3742900468931285</v>
      </c>
      <c r="E38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2" spans="1:5">
      <c r="A3822">
        <v>23276</v>
      </c>
      <c r="B3822" s="3">
        <v>3.3059250086708385</v>
      </c>
      <c r="C3822" s="3">
        <v>4.7053601611619983E-3</v>
      </c>
      <c r="D3822" s="3">
        <v>0.37420227351599256</v>
      </c>
      <c r="E38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3" spans="1:5">
      <c r="A3823">
        <v>1797304</v>
      </c>
      <c r="B3823" s="3">
        <v>4.1446072415585276</v>
      </c>
      <c r="C3823" s="3">
        <v>1.4007145017528656E-2</v>
      </c>
      <c r="D3823" s="3">
        <v>0.37384156168778482</v>
      </c>
      <c r="E38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4" spans="1:5">
      <c r="A3824">
        <v>24500940</v>
      </c>
      <c r="B3824" s="3">
        <v>1.6963888278683519</v>
      </c>
      <c r="C3824" s="3">
        <v>2.1491973866382998E-2</v>
      </c>
      <c r="D3824" s="3">
        <v>0.3737537861763206</v>
      </c>
      <c r="E38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5" spans="1:5">
      <c r="A3825">
        <v>306739</v>
      </c>
      <c r="B3825" s="3">
        <v>1.906240308566558</v>
      </c>
      <c r="C3825" s="3">
        <v>4.1771256549888655E-2</v>
      </c>
      <c r="D3825" s="3">
        <v>0.37355385832799015</v>
      </c>
      <c r="E38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6" spans="1:5">
      <c r="A3826">
        <v>7318649</v>
      </c>
      <c r="B3826" s="3">
        <v>1.59041478728922</v>
      </c>
      <c r="C3826" s="3">
        <v>3.2883123339498367E-2</v>
      </c>
      <c r="D3826" s="3">
        <v>0.37345865633842357</v>
      </c>
      <c r="E38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7" spans="1:5">
      <c r="A3827">
        <v>279845</v>
      </c>
      <c r="B3827" s="3">
        <v>3.5498962673733945</v>
      </c>
      <c r="C3827" s="3">
        <v>4.4817076578937215E-2</v>
      </c>
      <c r="D3827" s="3">
        <v>0.37340753439299812</v>
      </c>
      <c r="E38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8" spans="1:5">
      <c r="A3828">
        <v>21110000</v>
      </c>
      <c r="B3828" s="3">
        <v>3.9212822298455672</v>
      </c>
      <c r="C3828" s="3">
        <v>2.2539476668098492E-2</v>
      </c>
      <c r="D3828" s="3">
        <v>0.37339577210756114</v>
      </c>
      <c r="E38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29" spans="1:5">
      <c r="A3829">
        <v>34386255</v>
      </c>
      <c r="B3829" s="3">
        <v>1.1450624254974775</v>
      </c>
      <c r="C3829" s="3">
        <v>3.4055228575325995E-2</v>
      </c>
      <c r="D3829" s="3">
        <v>0.37333023958325351</v>
      </c>
      <c r="E38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0" spans="1:5">
      <c r="A3830">
        <v>32608639</v>
      </c>
      <c r="B3830" s="3">
        <v>3.0239697802968384</v>
      </c>
      <c r="C3830" s="3">
        <v>1.9162599747484851E-2</v>
      </c>
      <c r="D3830" s="3">
        <v>0.37316714040857513</v>
      </c>
      <c r="E38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1" spans="1:5">
      <c r="A3831">
        <v>1267900</v>
      </c>
      <c r="B3831" s="3">
        <v>4.45144300930097</v>
      </c>
      <c r="C3831" s="3">
        <v>2.1228566768605486E-2</v>
      </c>
      <c r="D3831" s="3">
        <v>0.37303696091080862</v>
      </c>
      <c r="E38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2" spans="1:5">
      <c r="A3832">
        <v>9831559</v>
      </c>
      <c r="B3832" s="3">
        <v>2.5590288343930272</v>
      </c>
      <c r="C3832" s="3">
        <v>2.6276700560023382E-2</v>
      </c>
      <c r="D3832" s="3">
        <v>0.37301755948142234</v>
      </c>
      <c r="E38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3" spans="1:5">
      <c r="A3833">
        <v>17312709</v>
      </c>
      <c r="B3833" s="3">
        <v>3.0243453303842633</v>
      </c>
      <c r="C3833" s="3">
        <v>2.6913570206911209E-4</v>
      </c>
      <c r="D3833" s="3">
        <v>0.37295262157993836</v>
      </c>
      <c r="E38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4" spans="1:5">
      <c r="A3834">
        <v>7633037</v>
      </c>
      <c r="B3834" s="3">
        <v>4.922035091229775</v>
      </c>
      <c r="C3834" s="3">
        <v>8.2244472623388912E-3</v>
      </c>
      <c r="D3834" s="3">
        <v>0.37285120901912217</v>
      </c>
      <c r="E38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5" spans="1:5">
      <c r="A3835">
        <v>1234405</v>
      </c>
      <c r="B3835" s="3">
        <v>3.0131439870343253</v>
      </c>
      <c r="C3835" s="3">
        <v>1.8139683529032419E-2</v>
      </c>
      <c r="D3835" s="3">
        <v>0.37279156281564596</v>
      </c>
      <c r="E38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6" spans="1:5">
      <c r="A3836">
        <v>19569725</v>
      </c>
      <c r="B3836" s="3">
        <v>3.0754846150135555</v>
      </c>
      <c r="C3836" s="3">
        <v>2.7616900628559905E-2</v>
      </c>
      <c r="D3836" s="3">
        <v>0.37277497522911218</v>
      </c>
      <c r="E38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7" spans="1:5">
      <c r="A3837">
        <v>7537442</v>
      </c>
      <c r="B3837" s="3">
        <v>2.2626778256688809</v>
      </c>
      <c r="C3837" s="3">
        <v>3.3486319408604769E-2</v>
      </c>
      <c r="D3837" s="3">
        <v>0.37213286547574176</v>
      </c>
      <c r="E38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8" spans="1:5">
      <c r="A3838">
        <v>605463</v>
      </c>
      <c r="B3838" s="3">
        <v>4.5601355059546522</v>
      </c>
      <c r="C3838" s="3">
        <v>1.1034267479808929E-2</v>
      </c>
      <c r="D3838" s="3">
        <v>0.3719602786616617</v>
      </c>
      <c r="E38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39" spans="1:5">
      <c r="A3839">
        <v>10263977</v>
      </c>
      <c r="B3839" s="3">
        <v>2.541203686287191</v>
      </c>
      <c r="C3839" s="3">
        <v>3.370861899858122E-2</v>
      </c>
      <c r="D3839" s="3">
        <v>0.3717927167574796</v>
      </c>
      <c r="E38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0" spans="1:5">
      <c r="A3840">
        <v>5453550</v>
      </c>
      <c r="B3840" s="3">
        <v>4.671757696710948</v>
      </c>
      <c r="C3840" s="3">
        <v>2.0033966718874087E-3</v>
      </c>
      <c r="D3840" s="3">
        <v>0.37174268107260688</v>
      </c>
      <c r="E38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1" spans="1:5">
      <c r="A3841">
        <v>4500999</v>
      </c>
      <c r="B3841" s="3">
        <v>1.8310386775587966</v>
      </c>
      <c r="C3841" s="3">
        <v>2.2855419169256621E-2</v>
      </c>
      <c r="D3841" s="3">
        <v>0.37169142020018764</v>
      </c>
      <c r="E38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2" spans="1:5">
      <c r="A3842">
        <v>50846</v>
      </c>
      <c r="B3842" s="3">
        <v>4.588180356641173</v>
      </c>
      <c r="C3842" s="3">
        <v>4.5853345515907001E-2</v>
      </c>
      <c r="D3842" s="3">
        <v>0.3712333571828399</v>
      </c>
      <c r="E38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3" spans="1:5">
      <c r="A3843">
        <v>3775799</v>
      </c>
      <c r="B3843" s="3">
        <v>3.8996379414380127</v>
      </c>
      <c r="C3843" s="3">
        <v>4.7711220332443009E-2</v>
      </c>
      <c r="D3843" s="3">
        <v>0.37114797032655977</v>
      </c>
      <c r="E38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4" spans="1:5">
      <c r="A3844">
        <v>9872597</v>
      </c>
      <c r="B3844" s="3">
        <v>3.4495881890153406</v>
      </c>
      <c r="C3844" s="3">
        <v>4.7630569891224481E-2</v>
      </c>
      <c r="D3844" s="3">
        <v>0.37063765877345911</v>
      </c>
      <c r="E38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5" spans="1:5">
      <c r="A3845">
        <v>3225114</v>
      </c>
      <c r="B3845" s="3">
        <v>4.4110366529711476</v>
      </c>
      <c r="C3845" s="3">
        <v>3.6496591251500718E-2</v>
      </c>
      <c r="D3845" s="3">
        <v>0.37060851981206056</v>
      </c>
      <c r="E38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6" spans="1:5">
      <c r="A3846">
        <v>8902883</v>
      </c>
      <c r="B3846" s="3">
        <v>1.6906131646221443</v>
      </c>
      <c r="C3846" s="3">
        <v>2.403231957845864E-4</v>
      </c>
      <c r="D3846" s="3">
        <v>0.37048454494281169</v>
      </c>
      <c r="E38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7" spans="1:5">
      <c r="A3847">
        <v>4324286</v>
      </c>
      <c r="B3847" s="3">
        <v>3.5377169185301787</v>
      </c>
      <c r="C3847" s="3">
        <v>4.0349509279135984E-2</v>
      </c>
      <c r="D3847" s="3">
        <v>0.37041378712424278</v>
      </c>
      <c r="E38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8" spans="1:5">
      <c r="A3848">
        <v>195932</v>
      </c>
      <c r="B3848" s="3">
        <v>3.28504274216629</v>
      </c>
      <c r="C3848" s="3">
        <v>4.9937533478028567E-2</v>
      </c>
      <c r="D3848" s="3">
        <v>0.37024986794379011</v>
      </c>
      <c r="E38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49" spans="1:5">
      <c r="A3849">
        <v>2841175</v>
      </c>
      <c r="B3849" s="3">
        <v>2.4235432295337049</v>
      </c>
      <c r="C3849" s="3">
        <v>3.3301469327178722E-2</v>
      </c>
      <c r="D3849" s="3">
        <v>0.37006898702427704</v>
      </c>
      <c r="E38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0" spans="1:5">
      <c r="A3850">
        <v>20911928</v>
      </c>
      <c r="B3850" s="3">
        <v>3.1180906337242651</v>
      </c>
      <c r="C3850" s="3">
        <v>4.4027832268227908E-2</v>
      </c>
      <c r="D3850" s="3">
        <v>0.36984495083695945</v>
      </c>
      <c r="E38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1" spans="1:5">
      <c r="A3851">
        <v>4644172</v>
      </c>
      <c r="B3851" s="3">
        <v>1.5205840307308587</v>
      </c>
      <c r="C3851" s="3">
        <v>1.8662810798570472E-2</v>
      </c>
      <c r="D3851" s="3">
        <v>0.36933896033555746</v>
      </c>
      <c r="E38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2" spans="1:5">
      <c r="A3852">
        <v>4041877</v>
      </c>
      <c r="B3852" s="3">
        <v>4.6517440082731945</v>
      </c>
      <c r="C3852" s="3">
        <v>4.4806961455540638E-3</v>
      </c>
      <c r="D3852" s="3">
        <v>0.36916957691064434</v>
      </c>
      <c r="E38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3" spans="1:5">
      <c r="A3853">
        <v>6762751</v>
      </c>
      <c r="B3853" s="3">
        <v>1.9589170637660858</v>
      </c>
      <c r="C3853" s="3">
        <v>1.3895366335400889E-2</v>
      </c>
      <c r="D3853" s="3">
        <v>0.36912563453526115</v>
      </c>
      <c r="E38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4" spans="1:5">
      <c r="A3854">
        <v>208565</v>
      </c>
      <c r="B3854" s="3">
        <v>1.43556916566448</v>
      </c>
      <c r="C3854" s="3">
        <v>3.2083872001010476E-2</v>
      </c>
      <c r="D3854" s="3">
        <v>0.36910957155920299</v>
      </c>
      <c r="E38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5" spans="1:5">
      <c r="A3855">
        <v>136352</v>
      </c>
      <c r="B3855" s="3">
        <v>4.8013831630501338</v>
      </c>
      <c r="C3855" s="3">
        <v>1.2547025011672319E-2</v>
      </c>
      <c r="D3855" s="3">
        <v>0.36884926944072904</v>
      </c>
      <c r="E38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6" spans="1:5">
      <c r="A3856">
        <v>663384</v>
      </c>
      <c r="B3856" s="3">
        <v>2.5329049725454351</v>
      </c>
      <c r="C3856" s="3">
        <v>3.4978603568680787E-2</v>
      </c>
      <c r="D3856" s="3">
        <v>0.36884050688188086</v>
      </c>
      <c r="E38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7" spans="1:5">
      <c r="A3857">
        <v>2007928</v>
      </c>
      <c r="B3857" s="3">
        <v>3.2593449828855596</v>
      </c>
      <c r="C3857" s="3">
        <v>1.549925469582465E-2</v>
      </c>
      <c r="D3857" s="3">
        <v>0.3686815305878447</v>
      </c>
      <c r="E38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8" spans="1:5">
      <c r="A3858">
        <v>6696648</v>
      </c>
      <c r="B3858" s="3">
        <v>4.6428458487828861</v>
      </c>
      <c r="C3858" s="3">
        <v>3.1473605347724171E-2</v>
      </c>
      <c r="D3858" s="3">
        <v>0.3686538676110821</v>
      </c>
      <c r="E38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59" spans="1:5">
      <c r="A3859">
        <v>8316059</v>
      </c>
      <c r="B3859" s="3">
        <v>2.1641701307604748</v>
      </c>
      <c r="C3859" s="3">
        <v>4.8263564329617627E-2</v>
      </c>
      <c r="D3859" s="3">
        <v>0.36830572672180228</v>
      </c>
      <c r="E38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0" spans="1:5">
      <c r="A3860">
        <v>1492339</v>
      </c>
      <c r="B3860" s="3">
        <v>3.7038326109570527</v>
      </c>
      <c r="C3860" s="3">
        <v>1.034972434324013E-2</v>
      </c>
      <c r="D3860" s="3">
        <v>0.3682560155674075</v>
      </c>
      <c r="E38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1" spans="1:5">
      <c r="A3861">
        <v>1176165</v>
      </c>
      <c r="B3861" s="3">
        <v>1.5920691691958346</v>
      </c>
      <c r="C3861" s="3">
        <v>1.3997075659853631E-2</v>
      </c>
      <c r="D3861" s="3">
        <v>0.36809634986647211</v>
      </c>
      <c r="E38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2" spans="1:5">
      <c r="A3862">
        <v>103640</v>
      </c>
      <c r="B3862" s="3">
        <v>3.5345300581870434</v>
      </c>
      <c r="C3862" s="3">
        <v>3.0122557878028217E-2</v>
      </c>
      <c r="D3862" s="3">
        <v>0.36782015477264596</v>
      </c>
      <c r="E38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3" spans="1:5">
      <c r="A3863">
        <v>8658146</v>
      </c>
      <c r="B3863" s="3">
        <v>2.2876709937696096</v>
      </c>
      <c r="C3863" s="3">
        <v>2.9823333149924677E-2</v>
      </c>
      <c r="D3863" s="3">
        <v>0.36780027775691182</v>
      </c>
      <c r="E38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4" spans="1:5">
      <c r="A3864">
        <v>18183144</v>
      </c>
      <c r="B3864" s="3">
        <v>2.2207606262637944</v>
      </c>
      <c r="C3864" s="3">
        <v>2.5323478395270851E-2</v>
      </c>
      <c r="D3864" s="3">
        <v>0.36772203096031375</v>
      </c>
      <c r="E38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5" spans="1:5">
      <c r="A3865">
        <v>7654246</v>
      </c>
      <c r="B3865" s="3">
        <v>1.4158023481609758</v>
      </c>
      <c r="C3865" s="3">
        <v>2.0894349291369591E-2</v>
      </c>
      <c r="D3865" s="3">
        <v>0.36771968290383505</v>
      </c>
      <c r="E38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6" spans="1:5">
      <c r="A3866">
        <v>14285627</v>
      </c>
      <c r="B3866" s="3">
        <v>3.9373505002053815</v>
      </c>
      <c r="C3866" s="3">
        <v>2.1846444449658949E-2</v>
      </c>
      <c r="D3866" s="3">
        <v>0.36762567791376166</v>
      </c>
      <c r="E38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7" spans="1:5">
      <c r="A3867">
        <v>15297517</v>
      </c>
      <c r="B3867" s="3">
        <v>3.6659776435298945</v>
      </c>
      <c r="C3867" s="3">
        <v>4.5936094729162012E-2</v>
      </c>
      <c r="D3867" s="3">
        <v>0.36699276560012228</v>
      </c>
      <c r="E38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8" spans="1:5">
      <c r="A3868">
        <v>17525930</v>
      </c>
      <c r="B3868" s="3">
        <v>4.7802507375624481</v>
      </c>
      <c r="C3868" s="3">
        <v>4.1426507556373546E-2</v>
      </c>
      <c r="D3868" s="3">
        <v>0.36698386754729806</v>
      </c>
      <c r="E38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69" spans="1:5">
      <c r="A3869">
        <v>16549175</v>
      </c>
      <c r="B3869" s="3">
        <v>2.3957303907138741</v>
      </c>
      <c r="C3869" s="3">
        <v>1.3195244915442923E-2</v>
      </c>
      <c r="D3869" s="3">
        <v>0.3667424583772394</v>
      </c>
      <c r="E38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0" spans="1:5">
      <c r="A3870">
        <v>2389494</v>
      </c>
      <c r="B3870" s="3">
        <v>3.3827116892251157</v>
      </c>
      <c r="C3870" s="3">
        <v>4.0664369214636231E-2</v>
      </c>
      <c r="D3870" s="3">
        <v>0.36627246203657393</v>
      </c>
      <c r="E38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1" spans="1:5">
      <c r="A3871">
        <v>838704</v>
      </c>
      <c r="B3871" s="3">
        <v>1.4478781645675922</v>
      </c>
      <c r="C3871" s="3">
        <v>3.0979736480432792E-2</v>
      </c>
      <c r="D3871" s="3">
        <v>0.36625196880927502</v>
      </c>
      <c r="E38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2" spans="1:5">
      <c r="A3872">
        <v>11079245</v>
      </c>
      <c r="B3872" s="3">
        <v>1.7691981768346867</v>
      </c>
      <c r="C3872" s="3">
        <v>4.445710139800288E-2</v>
      </c>
      <c r="D3872" s="3">
        <v>0.3662353763196432</v>
      </c>
      <c r="E38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3" spans="1:5">
      <c r="A3873">
        <v>218404</v>
      </c>
      <c r="B3873" s="3">
        <v>2.4131201177229227</v>
      </c>
      <c r="C3873" s="3">
        <v>2.7624900283426897E-2</v>
      </c>
      <c r="D3873" s="3">
        <v>0.36605353151101161</v>
      </c>
      <c r="E38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4" spans="1:5">
      <c r="A3874">
        <v>19735589</v>
      </c>
      <c r="B3874" s="3">
        <v>2.5580137275200565</v>
      </c>
      <c r="C3874" s="3">
        <v>1.4671235139557731E-2</v>
      </c>
      <c r="D3874" s="3">
        <v>0.36590140810245797</v>
      </c>
      <c r="E38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5" spans="1:5">
      <c r="A3875">
        <v>7192</v>
      </c>
      <c r="B3875" s="3">
        <v>3.5932581413036089</v>
      </c>
      <c r="C3875" s="3">
        <v>2.309321483752302E-2</v>
      </c>
      <c r="D3875" s="3">
        <v>0.36584513031219912</v>
      </c>
      <c r="E38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6" spans="1:5">
      <c r="A3876">
        <v>3120156</v>
      </c>
      <c r="B3876" s="3">
        <v>4.6718502867970901</v>
      </c>
      <c r="C3876" s="3">
        <v>1.343314349070357E-3</v>
      </c>
      <c r="D3876" s="3">
        <v>0.36580957740807163</v>
      </c>
      <c r="E38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7" spans="1:5">
      <c r="A3877">
        <v>28577246</v>
      </c>
      <c r="B3877" s="3">
        <v>1.8561687917842873</v>
      </c>
      <c r="C3877" s="3">
        <v>1.7184040633290765E-2</v>
      </c>
      <c r="D3877" s="3">
        <v>0.36579615274429711</v>
      </c>
      <c r="E38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8" spans="1:5">
      <c r="A3878">
        <v>34534668</v>
      </c>
      <c r="B3878" s="3">
        <v>2.0349832643280434</v>
      </c>
      <c r="C3878" s="3">
        <v>4.9290567417257715E-2</v>
      </c>
      <c r="D3878" s="3">
        <v>0.36567823438846292</v>
      </c>
      <c r="E38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79" spans="1:5">
      <c r="A3879">
        <v>6415669</v>
      </c>
      <c r="B3879" s="3">
        <v>3.7216730976251711</v>
      </c>
      <c r="C3879" s="3">
        <v>3.3479610025553365E-2</v>
      </c>
      <c r="D3879" s="3">
        <v>0.36556755604641245</v>
      </c>
      <c r="E38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0" spans="1:5">
      <c r="A3880">
        <v>19533769</v>
      </c>
      <c r="B3880" s="3">
        <v>4.490747443779199</v>
      </c>
      <c r="C3880" s="3">
        <v>4.3034896034344537E-2</v>
      </c>
      <c r="D3880" s="3">
        <v>0.36533442602675792</v>
      </c>
      <c r="E38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1" spans="1:5">
      <c r="A3881">
        <v>297176</v>
      </c>
      <c r="B3881" s="3">
        <v>2.2901181741177776</v>
      </c>
      <c r="C3881" s="3">
        <v>1.4500186383693199E-2</v>
      </c>
      <c r="D3881" s="3">
        <v>0.36495781112368952</v>
      </c>
      <c r="E38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2" spans="1:5">
      <c r="A3882">
        <v>11208418</v>
      </c>
      <c r="B3882" s="3">
        <v>1.5530039014068446</v>
      </c>
      <c r="C3882" s="3">
        <v>3.1726215008607332E-2</v>
      </c>
      <c r="D3882" s="3">
        <v>0.36476147915388901</v>
      </c>
      <c r="E38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3" spans="1:5">
      <c r="A3883">
        <v>1908631</v>
      </c>
      <c r="B3883" s="3">
        <v>2.0857697100331571</v>
      </c>
      <c r="C3883" s="3">
        <v>2.3423212091001157E-2</v>
      </c>
      <c r="D3883" s="3">
        <v>0.36466197882586027</v>
      </c>
      <c r="E38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4" spans="1:5">
      <c r="A3884">
        <v>11671329</v>
      </c>
      <c r="B3884" s="3">
        <v>2.206461635505947</v>
      </c>
      <c r="C3884" s="3">
        <v>4.6091187935869936E-2</v>
      </c>
      <c r="D3884" s="3">
        <v>0.36464782044641986</v>
      </c>
      <c r="E38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5" spans="1:5">
      <c r="A3885">
        <v>33074274</v>
      </c>
      <c r="B3885" s="3">
        <v>4.4549782090130554</v>
      </c>
      <c r="C3885" s="3">
        <v>3.8183101353667262E-3</v>
      </c>
      <c r="D3885" s="3">
        <v>0.3645730234882858</v>
      </c>
      <c r="E38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6" spans="1:5">
      <c r="A3886">
        <v>2443535</v>
      </c>
      <c r="B3886" s="3">
        <v>2.9900321834257721</v>
      </c>
      <c r="C3886" s="3">
        <v>2.1913678245093606E-3</v>
      </c>
      <c r="D3886" s="3">
        <v>0.36449472783052705</v>
      </c>
      <c r="E38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7" spans="1:5">
      <c r="A3887">
        <v>2566034</v>
      </c>
      <c r="B3887" s="3">
        <v>1.7217430657634041</v>
      </c>
      <c r="C3887" s="3">
        <v>1.4966144621373745E-2</v>
      </c>
      <c r="D3887" s="3">
        <v>0.36407228135640146</v>
      </c>
      <c r="E38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8" spans="1:5">
      <c r="A3888">
        <v>3576466</v>
      </c>
      <c r="B3888" s="3">
        <v>4.0073330286475253</v>
      </c>
      <c r="C3888" s="3">
        <v>1.8004977862037825E-2</v>
      </c>
      <c r="D3888" s="3">
        <v>0.36405263943674848</v>
      </c>
      <c r="E38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89" spans="1:5">
      <c r="A3889">
        <v>838848</v>
      </c>
      <c r="B3889" s="3">
        <v>1.6351161936586029</v>
      </c>
      <c r="C3889" s="3">
        <v>2.4271721778873715E-3</v>
      </c>
      <c r="D3889" s="3">
        <v>0.36401570644133452</v>
      </c>
      <c r="E38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0" spans="1:5">
      <c r="A3890">
        <v>19914713</v>
      </c>
      <c r="B3890" s="3">
        <v>2.2849420993393443</v>
      </c>
      <c r="C3890" s="3">
        <v>9.3471234281538862E-3</v>
      </c>
      <c r="D3890" s="3">
        <v>0.36399521025426951</v>
      </c>
      <c r="E38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1" spans="1:5">
      <c r="A3891">
        <v>8049757</v>
      </c>
      <c r="B3891" s="3">
        <v>3.1715257612771821</v>
      </c>
      <c r="C3891" s="3">
        <v>1.4707874282390482E-2</v>
      </c>
      <c r="D3891" s="3">
        <v>0.36395336479898177</v>
      </c>
      <c r="E38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2" spans="1:5">
      <c r="A3892">
        <v>17249397</v>
      </c>
      <c r="B3892" s="3">
        <v>1.0053880182763448</v>
      </c>
      <c r="C3892" s="3">
        <v>1.7365927649942641E-2</v>
      </c>
      <c r="D3892" s="3">
        <v>0.36382559250515456</v>
      </c>
      <c r="E38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3" spans="1:5">
      <c r="A3893">
        <v>511175</v>
      </c>
      <c r="B3893" s="3">
        <v>4.1184957415570818</v>
      </c>
      <c r="C3893" s="3">
        <v>3.5489525716920829E-2</v>
      </c>
      <c r="D3893" s="3">
        <v>0.36375010810937103</v>
      </c>
      <c r="E38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4" spans="1:5">
      <c r="A3894">
        <v>4714927</v>
      </c>
      <c r="B3894" s="3">
        <v>4.4791826539011339</v>
      </c>
      <c r="C3894" s="3">
        <v>3.266881491254954E-2</v>
      </c>
      <c r="D3894" s="3">
        <v>0.36360328061046943</v>
      </c>
      <c r="E38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5" spans="1:5">
      <c r="A3895">
        <v>5125933</v>
      </c>
      <c r="B3895" s="3">
        <v>4.2610313481835469</v>
      </c>
      <c r="C3895" s="3">
        <v>4.4543049704833526E-2</v>
      </c>
      <c r="D3895" s="3">
        <v>0.36311438585150768</v>
      </c>
      <c r="E38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6" spans="1:5">
      <c r="A3896">
        <v>6866620</v>
      </c>
      <c r="B3896" s="3">
        <v>2.313533726421229</v>
      </c>
      <c r="C3896" s="3">
        <v>4.2852747732893708E-2</v>
      </c>
      <c r="D3896" s="3">
        <v>0.36302072680371034</v>
      </c>
      <c r="E38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7" spans="1:5">
      <c r="A3897">
        <v>622694</v>
      </c>
      <c r="B3897" s="3">
        <v>4.9551539783120395</v>
      </c>
      <c r="C3897" s="3">
        <v>6.9183846438657772E-3</v>
      </c>
      <c r="D3897" s="3">
        <v>0.36289985027597715</v>
      </c>
      <c r="E38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8" spans="1:5">
      <c r="A3898">
        <v>4619132</v>
      </c>
      <c r="B3898" s="3">
        <v>3.6000742856110883</v>
      </c>
      <c r="C3898" s="3">
        <v>3.9420030224406155E-2</v>
      </c>
      <c r="D3898" s="3">
        <v>0.36258202506284432</v>
      </c>
      <c r="E38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899" spans="1:5">
      <c r="A3899">
        <v>34578795</v>
      </c>
      <c r="B3899" s="3">
        <v>2.4168539880833202</v>
      </c>
      <c r="C3899" s="3">
        <v>2.3718818848393892E-2</v>
      </c>
      <c r="D3899" s="3">
        <v>0.36200215239030009</v>
      </c>
      <c r="E389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0" spans="1:5">
      <c r="A3900">
        <v>3462232</v>
      </c>
      <c r="B3900" s="3">
        <v>3.8510595990925607</v>
      </c>
      <c r="C3900" s="3">
        <v>2.9229401118518572E-2</v>
      </c>
      <c r="D3900" s="3">
        <v>0.36198041853917584</v>
      </c>
      <c r="E390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1" spans="1:5">
      <c r="A3901">
        <v>28411613</v>
      </c>
      <c r="B3901" s="3">
        <v>1.7324029564550147</v>
      </c>
      <c r="C3901" s="3">
        <v>4.7533119167961518E-2</v>
      </c>
      <c r="D3901" s="3">
        <v>0.36173232727646565</v>
      </c>
      <c r="E390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2" spans="1:5">
      <c r="A3902">
        <v>17389236</v>
      </c>
      <c r="B3902" s="3">
        <v>4.5564758544075579</v>
      </c>
      <c r="C3902" s="3">
        <v>2.662546017643775E-2</v>
      </c>
      <c r="D3902" s="3">
        <v>0.36162050638292442</v>
      </c>
      <c r="E390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3" spans="1:5">
      <c r="A3903">
        <v>1331850</v>
      </c>
      <c r="B3903" s="3">
        <v>3.5056330547244534</v>
      </c>
      <c r="C3903" s="3">
        <v>2.8472979828852864E-2</v>
      </c>
      <c r="D3903" s="3">
        <v>0.36161967481077084</v>
      </c>
      <c r="E390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4" spans="1:5">
      <c r="A3904">
        <v>6964353</v>
      </c>
      <c r="B3904" s="3">
        <v>3.2497583811672186</v>
      </c>
      <c r="C3904" s="3">
        <v>1.9397791851834701E-2</v>
      </c>
      <c r="D3904" s="3">
        <v>0.36135326750692731</v>
      </c>
      <c r="E390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5" spans="1:5">
      <c r="A3905">
        <v>7309046</v>
      </c>
      <c r="B3905" s="3">
        <v>2.4101230514043483</v>
      </c>
      <c r="C3905" s="3">
        <v>6.4987668684815371E-3</v>
      </c>
      <c r="D3905" s="3">
        <v>0.36128524376814453</v>
      </c>
      <c r="E390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6" spans="1:5">
      <c r="A3906">
        <v>1586945</v>
      </c>
      <c r="B3906" s="3">
        <v>1.4969570511282901</v>
      </c>
      <c r="C3906" s="3">
        <v>1.3904790533593775E-2</v>
      </c>
      <c r="D3906" s="3">
        <v>0.36125697137835577</v>
      </c>
      <c r="E390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7" spans="1:5">
      <c r="A3907">
        <v>3800365</v>
      </c>
      <c r="B3907" s="3">
        <v>1.1885011652381157</v>
      </c>
      <c r="C3907" s="3">
        <v>2.3558353544351696E-2</v>
      </c>
      <c r="D3907" s="3">
        <v>0.36101009429104036</v>
      </c>
      <c r="E390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8" spans="1:5">
      <c r="A3908">
        <v>1760609</v>
      </c>
      <c r="B3908" s="3">
        <v>4.119230709173908</v>
      </c>
      <c r="C3908" s="3">
        <v>4.1106769567715154E-2</v>
      </c>
      <c r="D3908" s="3">
        <v>0.36093029767842433</v>
      </c>
      <c r="E390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09" spans="1:5">
      <c r="A3909">
        <v>22894987</v>
      </c>
      <c r="B3909" s="3">
        <v>4.2554960121383267</v>
      </c>
      <c r="C3909" s="3">
        <v>4.0921934743086773E-2</v>
      </c>
      <c r="D3909" s="3">
        <v>0.36068065438291153</v>
      </c>
      <c r="E390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0" spans="1:5">
      <c r="A3910">
        <v>8102595</v>
      </c>
      <c r="B3910" s="3">
        <v>1.1827593567833792</v>
      </c>
      <c r="C3910" s="3">
        <v>4.1114194450167181E-2</v>
      </c>
      <c r="D3910" s="3">
        <v>0.36067444401834881</v>
      </c>
      <c r="E391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1" spans="1:5">
      <c r="A3911">
        <v>21671443</v>
      </c>
      <c r="B3911" s="3">
        <v>1.6523776322084296</v>
      </c>
      <c r="C3911" s="3">
        <v>3.1572217833579636E-2</v>
      </c>
      <c r="D3911" s="3">
        <v>0.360331881130867</v>
      </c>
      <c r="E391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2" spans="1:5">
      <c r="A3912">
        <v>6653718</v>
      </c>
      <c r="B3912" s="3">
        <v>1.5298010539681246</v>
      </c>
      <c r="C3912" s="3">
        <v>4.492286065147743E-2</v>
      </c>
      <c r="D3912" s="3">
        <v>0.36002651326466939</v>
      </c>
      <c r="E391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3" spans="1:5">
      <c r="A3913">
        <v>1036617</v>
      </c>
      <c r="B3913" s="3">
        <v>2.8640787448980549</v>
      </c>
      <c r="C3913" s="3">
        <v>9.6528969368570305E-3</v>
      </c>
      <c r="D3913" s="3">
        <v>0.3599948482049582</v>
      </c>
      <c r="E391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4" spans="1:5">
      <c r="A3914">
        <v>25168328</v>
      </c>
      <c r="B3914" s="3">
        <v>1.2566183148125973</v>
      </c>
      <c r="C3914" s="3">
        <v>3.0313966986576332E-2</v>
      </c>
      <c r="D3914" s="3">
        <v>0.35994679666579332</v>
      </c>
      <c r="E391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5" spans="1:5">
      <c r="A3915">
        <v>1027417</v>
      </c>
      <c r="B3915" s="3">
        <v>2.3529513231767578</v>
      </c>
      <c r="C3915" s="3">
        <v>2.442499639318885E-3</v>
      </c>
      <c r="D3915" s="3">
        <v>0.35993483563733331</v>
      </c>
      <c r="E391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6" spans="1:5">
      <c r="A3916">
        <v>2594389</v>
      </c>
      <c r="B3916" s="3">
        <v>2.0564112952819746</v>
      </c>
      <c r="C3916" s="3">
        <v>6.6909349133150338E-3</v>
      </c>
      <c r="D3916" s="3">
        <v>0.35981652030088651</v>
      </c>
      <c r="E391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7" spans="1:5">
      <c r="A3917">
        <v>6459254</v>
      </c>
      <c r="B3917" s="3">
        <v>1.8684026433980319</v>
      </c>
      <c r="C3917" s="3">
        <v>7.556806729149346E-3</v>
      </c>
      <c r="D3917" s="3">
        <v>0.3596303504369065</v>
      </c>
      <c r="E391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8" spans="1:5">
      <c r="A3918">
        <v>3055496</v>
      </c>
      <c r="B3918" s="3">
        <v>2.4876435365021674</v>
      </c>
      <c r="C3918" s="3">
        <v>4.430082404058313E-2</v>
      </c>
      <c r="D3918" s="3">
        <v>0.3595239765242213</v>
      </c>
      <c r="E391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19" spans="1:5">
      <c r="A3919">
        <v>10434821</v>
      </c>
      <c r="B3919" s="3">
        <v>1.1448630556908483</v>
      </c>
      <c r="C3919" s="3">
        <v>1.0677860522501109E-2</v>
      </c>
      <c r="D3919" s="3">
        <v>0.35943349508988476</v>
      </c>
      <c r="E391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0" spans="1:5">
      <c r="A3920">
        <v>32135311</v>
      </c>
      <c r="B3920" s="3">
        <v>2.8078091770823956</v>
      </c>
      <c r="C3920" s="3">
        <v>8.1030904451002746E-3</v>
      </c>
      <c r="D3920" s="3">
        <v>0.3594093064445445</v>
      </c>
      <c r="E392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1" spans="1:5">
      <c r="A3921">
        <v>16345041</v>
      </c>
      <c r="B3921" s="3">
        <v>4.01664857437971</v>
      </c>
      <c r="C3921" s="3">
        <v>3.5365330433731802E-3</v>
      </c>
      <c r="D3921" s="3">
        <v>0.35921806577707305</v>
      </c>
      <c r="E392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2" spans="1:5">
      <c r="A3922">
        <v>4299040</v>
      </c>
      <c r="B3922" s="3">
        <v>3.2408110069242428</v>
      </c>
      <c r="C3922" s="3">
        <v>2.0967262111055321E-3</v>
      </c>
      <c r="D3922" s="3">
        <v>0.35883097658331442</v>
      </c>
      <c r="E392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3" spans="1:5">
      <c r="A3923">
        <v>13043852</v>
      </c>
      <c r="B3923" s="3">
        <v>1.0012339970462736</v>
      </c>
      <c r="C3923" s="3">
        <v>3.505002149945282E-2</v>
      </c>
      <c r="D3923" s="3">
        <v>0.35878074327495624</v>
      </c>
      <c r="E392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4" spans="1:5">
      <c r="A3924">
        <v>5078978</v>
      </c>
      <c r="B3924" s="3">
        <v>2.6632297352263392</v>
      </c>
      <c r="C3924" s="3">
        <v>2.0349506080366245E-2</v>
      </c>
      <c r="D3924" s="3">
        <v>0.35866760190837144</v>
      </c>
      <c r="E392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5" spans="1:5">
      <c r="A3925">
        <v>10149317</v>
      </c>
      <c r="B3925" s="3">
        <v>1.5465454419107676</v>
      </c>
      <c r="C3925" s="3">
        <v>1.4045074183976963E-2</v>
      </c>
      <c r="D3925" s="3">
        <v>0.3585584200054992</v>
      </c>
      <c r="E392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6" spans="1:5">
      <c r="A3926">
        <v>30824695</v>
      </c>
      <c r="B3926" s="3">
        <v>4.8930224027608187</v>
      </c>
      <c r="C3926" s="3">
        <v>1.9708711403703894E-2</v>
      </c>
      <c r="D3926" s="3">
        <v>0.3584308375145463</v>
      </c>
      <c r="E392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7" spans="1:5">
      <c r="A3927">
        <v>6789600</v>
      </c>
      <c r="B3927" s="3">
        <v>1.5504479255950976</v>
      </c>
      <c r="C3927" s="3">
        <v>2.7904169785519763E-2</v>
      </c>
      <c r="D3927" s="3">
        <v>0.35815343245355202</v>
      </c>
      <c r="E392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8" spans="1:5">
      <c r="A3928">
        <v>1566167</v>
      </c>
      <c r="B3928" s="3">
        <v>3.8080036274326599</v>
      </c>
      <c r="C3928" s="3">
        <v>1.1253730658698819E-2</v>
      </c>
      <c r="D3928" s="3">
        <v>0.35801230943540863</v>
      </c>
      <c r="E392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29" spans="1:5">
      <c r="A3929">
        <v>32924087</v>
      </c>
      <c r="B3929" s="3">
        <v>2.5883854039512797</v>
      </c>
      <c r="C3929" s="3">
        <v>3.2317552612902069E-2</v>
      </c>
      <c r="D3929" s="3">
        <v>0.35789822877339617</v>
      </c>
      <c r="E392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0" spans="1:5">
      <c r="A3930">
        <v>3625735</v>
      </c>
      <c r="B3930" s="3">
        <v>3.5923550925112995</v>
      </c>
      <c r="C3930" s="3">
        <v>2.1420170057094231E-2</v>
      </c>
      <c r="D3930" s="3">
        <v>0.35775425477742673</v>
      </c>
      <c r="E393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1" spans="1:5">
      <c r="A3931">
        <v>101597</v>
      </c>
      <c r="B3931" s="3">
        <v>1.7396210786232364</v>
      </c>
      <c r="C3931" s="3">
        <v>3.8216834084170107E-2</v>
      </c>
      <c r="D3931" s="3">
        <v>0.35766358251322727</v>
      </c>
      <c r="E393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2" spans="1:5">
      <c r="A3932">
        <v>10232293</v>
      </c>
      <c r="B3932" s="3">
        <v>4.4963510387623922</v>
      </c>
      <c r="C3932" s="3">
        <v>4.0870540672695098E-2</v>
      </c>
      <c r="D3932" s="3">
        <v>0.35764320107642156</v>
      </c>
      <c r="E393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3" spans="1:5">
      <c r="A3933">
        <v>964482</v>
      </c>
      <c r="B3933" s="3">
        <v>4.9054583418819711</v>
      </c>
      <c r="C3933" s="3">
        <v>3.688586389532639E-3</v>
      </c>
      <c r="D3933" s="3">
        <v>0.35750100620324166</v>
      </c>
      <c r="E393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4" spans="1:5">
      <c r="A3934">
        <v>683230</v>
      </c>
      <c r="B3934" s="3">
        <v>2.4099901624236928</v>
      </c>
      <c r="C3934" s="3">
        <v>1.2126465281412036E-2</v>
      </c>
      <c r="D3934" s="3">
        <v>0.35715157032037481</v>
      </c>
      <c r="E393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5" spans="1:5">
      <c r="A3935">
        <v>7092157</v>
      </c>
      <c r="B3935" s="3">
        <v>1.7192331360000637</v>
      </c>
      <c r="C3935" s="3">
        <v>9.5786492156851311E-3</v>
      </c>
      <c r="D3935" s="3">
        <v>0.35706293735566996</v>
      </c>
      <c r="E393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6" spans="1:5">
      <c r="A3936">
        <v>253385</v>
      </c>
      <c r="B3936" s="3">
        <v>4.231976952277634</v>
      </c>
      <c r="C3936" s="3">
        <v>2.5856452330360453E-2</v>
      </c>
      <c r="D3936" s="3">
        <v>0.35702168950996771</v>
      </c>
      <c r="E393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7" spans="1:5">
      <c r="A3937">
        <v>4076876</v>
      </c>
      <c r="B3937" s="3">
        <v>3.3099358513339805</v>
      </c>
      <c r="C3937" s="3">
        <v>5.0226508176718261E-3</v>
      </c>
      <c r="D3937" s="3">
        <v>0.35701870247847989</v>
      </c>
      <c r="E393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8" spans="1:5">
      <c r="A3938">
        <v>111837</v>
      </c>
      <c r="B3938" s="3">
        <v>3.3313330956811815</v>
      </c>
      <c r="C3938" s="3">
        <v>3.9516608291999107E-2</v>
      </c>
      <c r="D3938" s="3">
        <v>0.35694245481811537</v>
      </c>
      <c r="E393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39" spans="1:5">
      <c r="A3939">
        <v>6694436</v>
      </c>
      <c r="B3939" s="3">
        <v>1.5698705203536965</v>
      </c>
      <c r="C3939" s="3">
        <v>3.5138118309597281E-2</v>
      </c>
      <c r="D3939" s="3">
        <v>0.35677580773940931</v>
      </c>
      <c r="E393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0" spans="1:5">
      <c r="A3940">
        <v>20379079</v>
      </c>
      <c r="B3940" s="3">
        <v>4.3890128668921857</v>
      </c>
      <c r="C3940" s="3">
        <v>8.7203187830792346E-3</v>
      </c>
      <c r="D3940" s="3">
        <v>0.35663094750238578</v>
      </c>
      <c r="E394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1" spans="1:5">
      <c r="A3941">
        <v>1556712</v>
      </c>
      <c r="B3941" s="3">
        <v>3.7967589348479867</v>
      </c>
      <c r="C3941" s="3">
        <v>1.3827022352723607E-2</v>
      </c>
      <c r="D3941" s="3">
        <v>0.35605471803408528</v>
      </c>
      <c r="E394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2" spans="1:5">
      <c r="A3942">
        <v>13611255</v>
      </c>
      <c r="B3942" s="3">
        <v>2.0046721519964383</v>
      </c>
      <c r="C3942" s="3">
        <v>1.1857975758251705E-3</v>
      </c>
      <c r="D3942" s="3">
        <v>0.35590192029182832</v>
      </c>
      <c r="E394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3" spans="1:5">
      <c r="A3943">
        <v>2423401</v>
      </c>
      <c r="B3943" s="3">
        <v>4.4315142203934581</v>
      </c>
      <c r="C3943" s="3">
        <v>2.2772037167712558E-2</v>
      </c>
      <c r="D3943" s="3">
        <v>0.35569336296380683</v>
      </c>
      <c r="E394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4" spans="1:5">
      <c r="A3944">
        <v>4670155</v>
      </c>
      <c r="B3944" s="3">
        <v>4.9624344373184872</v>
      </c>
      <c r="C3944" s="3">
        <v>4.6748559480682739E-2</v>
      </c>
      <c r="D3944" s="3">
        <v>0.35557115881943024</v>
      </c>
      <c r="E394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5" spans="1:5">
      <c r="A3945">
        <v>185978</v>
      </c>
      <c r="B3945" s="3">
        <v>1.633449800334529</v>
      </c>
      <c r="C3945" s="3">
        <v>4.5031143722707188E-2</v>
      </c>
      <c r="D3945" s="3">
        <v>0.35556767143028034</v>
      </c>
      <c r="E394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6" spans="1:5">
      <c r="A3946">
        <v>2078796</v>
      </c>
      <c r="B3946" s="3">
        <v>2.0151643572141529</v>
      </c>
      <c r="C3946" s="3">
        <v>2.9704025390669339E-2</v>
      </c>
      <c r="D3946" s="3">
        <v>0.35520535469706771</v>
      </c>
      <c r="E394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7" spans="1:5">
      <c r="A3947">
        <v>188896</v>
      </c>
      <c r="B3947" s="3">
        <v>1.9611049835679033</v>
      </c>
      <c r="C3947" s="3">
        <v>1.861263500229954E-3</v>
      </c>
      <c r="D3947" s="3">
        <v>0.35508834673124878</v>
      </c>
      <c r="E394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8" spans="1:5">
      <c r="A3948">
        <v>4684532</v>
      </c>
      <c r="B3948" s="3">
        <v>2.8595364381045969</v>
      </c>
      <c r="C3948" s="3">
        <v>1.4678773828819248E-2</v>
      </c>
      <c r="D3948" s="3">
        <v>0.35507500693201111</v>
      </c>
      <c r="E394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49" spans="1:5">
      <c r="A3949">
        <v>1099716</v>
      </c>
      <c r="B3949" s="3">
        <v>1.8523713002728543</v>
      </c>
      <c r="C3949" s="3">
        <v>4.5055961690606071E-2</v>
      </c>
      <c r="D3949" s="3">
        <v>0.35499357594940595</v>
      </c>
      <c r="E394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0" spans="1:5">
      <c r="A3950">
        <v>23193</v>
      </c>
      <c r="B3950" s="3">
        <v>2.2988795509249176</v>
      </c>
      <c r="C3950" s="3">
        <v>1.8788074327190915E-2</v>
      </c>
      <c r="D3950" s="3">
        <v>0.35480331511420526</v>
      </c>
      <c r="E395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1" spans="1:5">
      <c r="A3951">
        <v>33722691</v>
      </c>
      <c r="B3951" s="3">
        <v>3.7094048707331431</v>
      </c>
      <c r="C3951" s="3">
        <v>2.4913903352993472E-2</v>
      </c>
      <c r="D3951" s="3">
        <v>0.35447406063123799</v>
      </c>
      <c r="E395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2" spans="1:5">
      <c r="A3952">
        <v>4473954</v>
      </c>
      <c r="B3952" s="3">
        <v>4.2155662074012756</v>
      </c>
      <c r="C3952" s="3">
        <v>1.2463772906723548E-2</v>
      </c>
      <c r="D3952" s="3">
        <v>0.35424149231044488</v>
      </c>
      <c r="E395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3" spans="1:5">
      <c r="A3953">
        <v>6757150</v>
      </c>
      <c r="B3953" s="3">
        <v>4.722513202771653</v>
      </c>
      <c r="C3953" s="3">
        <v>4.1562021160057611E-2</v>
      </c>
      <c r="D3953" s="3">
        <v>0.35395315680975281</v>
      </c>
      <c r="E395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4" spans="1:5">
      <c r="A3954">
        <v>5089</v>
      </c>
      <c r="B3954" s="3">
        <v>1.9735527553307355</v>
      </c>
      <c r="C3954" s="3">
        <v>3.4461398865003663E-2</v>
      </c>
      <c r="D3954" s="3">
        <v>0.35385297454242315</v>
      </c>
      <c r="E395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5" spans="1:5">
      <c r="A3955">
        <v>19111611</v>
      </c>
      <c r="B3955" s="3">
        <v>3.2258126534133136</v>
      </c>
      <c r="C3955" s="3">
        <v>3.5932056345896156E-2</v>
      </c>
      <c r="D3955" s="3">
        <v>0.35374311932361147</v>
      </c>
      <c r="E395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6" spans="1:5">
      <c r="A3956">
        <v>22487371</v>
      </c>
      <c r="B3956" s="3">
        <v>4.6012949515862225</v>
      </c>
      <c r="C3956" s="3">
        <v>2.1974506098477904E-2</v>
      </c>
      <c r="D3956" s="3">
        <v>0.35324439793053586</v>
      </c>
      <c r="E395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7" spans="1:5">
      <c r="A3957">
        <v>1504257</v>
      </c>
      <c r="B3957" s="3">
        <v>4.9208349113749463</v>
      </c>
      <c r="C3957" s="3">
        <v>1.029194733409098E-2</v>
      </c>
      <c r="D3957" s="3">
        <v>0.35319785619765331</v>
      </c>
      <c r="E395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8" spans="1:5">
      <c r="A3958">
        <v>24347671</v>
      </c>
      <c r="B3958" s="3">
        <v>3.0155882566746914</v>
      </c>
      <c r="C3958" s="3">
        <v>5.5206241913535016E-3</v>
      </c>
      <c r="D3958" s="3">
        <v>0.35313729961856055</v>
      </c>
      <c r="E395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59" spans="1:5">
      <c r="A3959">
        <v>302865</v>
      </c>
      <c r="B3959" s="3">
        <v>3.2188437493251403</v>
      </c>
      <c r="C3959" s="3">
        <v>1.6714841817792498E-2</v>
      </c>
      <c r="D3959" s="3">
        <v>0.35306344204511964</v>
      </c>
      <c r="E395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0" spans="1:5">
      <c r="A3960">
        <v>13759034</v>
      </c>
      <c r="B3960" s="3">
        <v>3.6032765690445765</v>
      </c>
      <c r="C3960" s="3">
        <v>3.8147910651706557E-2</v>
      </c>
      <c r="D3960" s="3">
        <v>0.35303003927603227</v>
      </c>
      <c r="E396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1" spans="1:5">
      <c r="A3961">
        <v>10792303</v>
      </c>
      <c r="B3961" s="3">
        <v>1.4361264755552532</v>
      </c>
      <c r="C3961" s="3">
        <v>3.4531993197136073E-4</v>
      </c>
      <c r="D3961" s="3">
        <v>0.35235452241780851</v>
      </c>
      <c r="E396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2" spans="1:5">
      <c r="A3962">
        <v>4632</v>
      </c>
      <c r="B3962" s="3">
        <v>4.0001009981236493</v>
      </c>
      <c r="C3962" s="3">
        <v>1.7792275192546871E-2</v>
      </c>
      <c r="D3962" s="3">
        <v>0.35206495390908887</v>
      </c>
      <c r="E396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3" spans="1:5">
      <c r="A3963">
        <v>7877557</v>
      </c>
      <c r="B3963" s="3">
        <v>4.1300860993638127</v>
      </c>
      <c r="C3963" s="3">
        <v>4.0585402218104E-2</v>
      </c>
      <c r="D3963" s="3">
        <v>0.35200355837191133</v>
      </c>
      <c r="E396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4" spans="1:5">
      <c r="A3964">
        <v>5619749</v>
      </c>
      <c r="B3964" s="3">
        <v>4.711477194150576</v>
      </c>
      <c r="C3964" s="3">
        <v>4.4124411587594004E-2</v>
      </c>
      <c r="D3964" s="3">
        <v>0.35194172130419421</v>
      </c>
      <c r="E396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5" spans="1:5">
      <c r="A3965">
        <v>21817218</v>
      </c>
      <c r="B3965" s="3">
        <v>1.8387237654035422</v>
      </c>
      <c r="C3965" s="3">
        <v>9.7530149117629091E-3</v>
      </c>
      <c r="D3965" s="3">
        <v>0.35185256484292615</v>
      </c>
      <c r="E396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6" spans="1:5">
      <c r="A3966">
        <v>1297675</v>
      </c>
      <c r="B3966" s="3">
        <v>3.0852626001241887</v>
      </c>
      <c r="C3966" s="3">
        <v>4.5046318110229397E-2</v>
      </c>
      <c r="D3966" s="3">
        <v>0.35165656570308157</v>
      </c>
      <c r="E396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7" spans="1:5">
      <c r="A3967">
        <v>4089529</v>
      </c>
      <c r="B3967" s="3">
        <v>4.6007269272406255</v>
      </c>
      <c r="C3967" s="3">
        <v>3.7248998118047986E-2</v>
      </c>
      <c r="D3967" s="3">
        <v>0.35155083937859921</v>
      </c>
      <c r="E396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8" spans="1:5">
      <c r="A3968">
        <v>25715117</v>
      </c>
      <c r="B3968" s="3">
        <v>2.4288700431228651</v>
      </c>
      <c r="C3968" s="3">
        <v>4.181107401910767E-2</v>
      </c>
      <c r="D3968" s="3">
        <v>0.35139974480668112</v>
      </c>
      <c r="E396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69" spans="1:5">
      <c r="A3969">
        <v>15498912</v>
      </c>
      <c r="B3969" s="3">
        <v>3.8731724507477852</v>
      </c>
      <c r="C3969" s="3">
        <v>2.8777556828502405E-2</v>
      </c>
      <c r="D3969" s="3">
        <v>0.35131827420450679</v>
      </c>
      <c r="E396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0" spans="1:5">
      <c r="A3970">
        <v>32405588</v>
      </c>
      <c r="B3970" s="3">
        <v>2.5075688036147015</v>
      </c>
      <c r="C3970" s="3">
        <v>2.4360658939019883E-2</v>
      </c>
      <c r="D3970" s="3">
        <v>0.35114180190827438</v>
      </c>
      <c r="E397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1" spans="1:5">
      <c r="A3971">
        <v>4654046</v>
      </c>
      <c r="B3971" s="3">
        <v>2.7967140955669056</v>
      </c>
      <c r="C3971" s="3">
        <v>1.7137428043020487E-3</v>
      </c>
      <c r="D3971" s="3">
        <v>0.35036024999842208</v>
      </c>
      <c r="E397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2" spans="1:5">
      <c r="A3972">
        <v>11333699</v>
      </c>
      <c r="B3972" s="3">
        <v>3.8710426082903564</v>
      </c>
      <c r="C3972" s="3">
        <v>2.2150377668224489E-2</v>
      </c>
      <c r="D3972" s="3">
        <v>0.35032950405373886</v>
      </c>
      <c r="E397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3" spans="1:5">
      <c r="A3973">
        <v>9637768</v>
      </c>
      <c r="B3973" s="3">
        <v>4.2362727815026204</v>
      </c>
      <c r="C3973" s="3">
        <v>1.6702838845940277E-2</v>
      </c>
      <c r="D3973" s="3">
        <v>0.35031071468808561</v>
      </c>
      <c r="E397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4" spans="1:5">
      <c r="A3974">
        <v>2335233</v>
      </c>
      <c r="B3974" s="3">
        <v>3.3173400461377942</v>
      </c>
      <c r="C3974" s="3">
        <v>6.916243625079266E-3</v>
      </c>
      <c r="D3974" s="3">
        <v>0.3502034588544134</v>
      </c>
      <c r="E397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5" spans="1:5">
      <c r="A3975">
        <v>1273825</v>
      </c>
      <c r="B3975" s="3">
        <v>1.1751116988695101</v>
      </c>
      <c r="C3975" s="3">
        <v>6.246378512376788E-3</v>
      </c>
      <c r="D3975" s="3">
        <v>0.35006684534079613</v>
      </c>
      <c r="E397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6" spans="1:5">
      <c r="A3976">
        <v>109589</v>
      </c>
      <c r="B3976" s="3">
        <v>2.7290245878780319</v>
      </c>
      <c r="C3976" s="3">
        <v>2.8924359115605036E-2</v>
      </c>
      <c r="D3976" s="3">
        <v>0.35000752014270753</v>
      </c>
      <c r="E397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7" spans="1:5">
      <c r="A3977">
        <v>1523018</v>
      </c>
      <c r="B3977" s="3">
        <v>2.4008046148630218</v>
      </c>
      <c r="C3977" s="3">
        <v>1.9215271289204246E-2</v>
      </c>
      <c r="D3977" s="3">
        <v>0.34999155858693376</v>
      </c>
      <c r="E397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8" spans="1:5">
      <c r="A3978">
        <v>8730</v>
      </c>
      <c r="B3978" s="3">
        <v>4.9720426697747442</v>
      </c>
      <c r="C3978" s="3">
        <v>4.1155635196808871E-2</v>
      </c>
      <c r="D3978" s="3">
        <v>0.34977695456557967</v>
      </c>
      <c r="E397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79" spans="1:5">
      <c r="A3979">
        <v>329917</v>
      </c>
      <c r="B3979" s="3">
        <v>1.3967951686281976</v>
      </c>
      <c r="C3979" s="3">
        <v>6.1199316382176631E-3</v>
      </c>
      <c r="D3979" s="3">
        <v>0.34973828706071819</v>
      </c>
      <c r="E397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0" spans="1:5">
      <c r="A3980">
        <v>72014</v>
      </c>
      <c r="B3980" s="3">
        <v>1.4917410752292062</v>
      </c>
      <c r="C3980" s="3">
        <v>9.5258177334984553E-3</v>
      </c>
      <c r="D3980" s="3">
        <v>0.34966378010536381</v>
      </c>
      <c r="E398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1" spans="1:5">
      <c r="A3981">
        <v>97219</v>
      </c>
      <c r="B3981" s="3">
        <v>3.6838189583794967</v>
      </c>
      <c r="C3981" s="3">
        <v>2.9240312687031051E-2</v>
      </c>
      <c r="D3981" s="3">
        <v>0.34941421936399863</v>
      </c>
      <c r="E398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2" spans="1:5">
      <c r="A3982">
        <v>23977712</v>
      </c>
      <c r="B3982" s="3">
        <v>4.1408963206595484</v>
      </c>
      <c r="C3982" s="3">
        <v>2.5868980346961609E-2</v>
      </c>
      <c r="D3982" s="3">
        <v>0.34922462877223426</v>
      </c>
      <c r="E398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3" spans="1:5">
      <c r="A3983">
        <v>16548032</v>
      </c>
      <c r="B3983" s="3">
        <v>3.8738657510104271</v>
      </c>
      <c r="C3983" s="3">
        <v>1.1766169144635559E-2</v>
      </c>
      <c r="D3983" s="3">
        <v>0.34871575673540789</v>
      </c>
      <c r="E398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4" spans="1:5">
      <c r="A3984">
        <v>10973455</v>
      </c>
      <c r="B3984" s="3">
        <v>1.12328878731264</v>
      </c>
      <c r="C3984" s="3">
        <v>1.5075196622759463E-2</v>
      </c>
      <c r="D3984" s="3">
        <v>0.34867749248251589</v>
      </c>
      <c r="E398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5" spans="1:5">
      <c r="A3985">
        <v>2380912</v>
      </c>
      <c r="B3985" s="3">
        <v>3.6203170786839798</v>
      </c>
      <c r="C3985" s="3">
        <v>3.9900008897937642E-2</v>
      </c>
      <c r="D3985" s="3">
        <v>0.34861305737064019</v>
      </c>
      <c r="E398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6" spans="1:5">
      <c r="A3986">
        <v>17550546</v>
      </c>
      <c r="B3986" s="3">
        <v>1.5347553361909276</v>
      </c>
      <c r="C3986" s="3">
        <v>6.8600699744159393E-3</v>
      </c>
      <c r="D3986" s="3">
        <v>0.34859296456518418</v>
      </c>
      <c r="E398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7" spans="1:5">
      <c r="A3987">
        <v>666862</v>
      </c>
      <c r="B3987" s="3">
        <v>2.9253033422137902</v>
      </c>
      <c r="C3987" s="3">
        <v>3.0265295956715624E-3</v>
      </c>
      <c r="D3987" s="3">
        <v>0.34810903153489736</v>
      </c>
      <c r="E398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8" spans="1:5">
      <c r="A3988">
        <v>1359611</v>
      </c>
      <c r="B3988" s="3">
        <v>1.6822648332220118</v>
      </c>
      <c r="C3988" s="3">
        <v>4.604012256315293E-2</v>
      </c>
      <c r="D3988" s="3">
        <v>0.34806676081012167</v>
      </c>
      <c r="E398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89" spans="1:5">
      <c r="A3989">
        <v>2693076</v>
      </c>
      <c r="B3989" s="3">
        <v>4.5335369020027159</v>
      </c>
      <c r="C3989" s="3">
        <v>2.6010588674149127E-2</v>
      </c>
      <c r="D3989" s="3">
        <v>0.34805669227617742</v>
      </c>
      <c r="E3989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0" spans="1:5">
      <c r="A3990">
        <v>22864208</v>
      </c>
      <c r="B3990" s="3">
        <v>4.329567591221112</v>
      </c>
      <c r="C3990" s="3">
        <v>1.2156481181853408E-2</v>
      </c>
      <c r="D3990" s="3">
        <v>0.34797900801440995</v>
      </c>
      <c r="E3990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1" spans="1:5">
      <c r="A3991">
        <v>1366310</v>
      </c>
      <c r="B3991" s="3">
        <v>4.4330041730878467</v>
      </c>
      <c r="C3991" s="3">
        <v>2.3365002259597579E-2</v>
      </c>
      <c r="D3991" s="3">
        <v>0.34790944303985449</v>
      </c>
      <c r="E3991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2" spans="1:5">
      <c r="A3992">
        <v>3718361</v>
      </c>
      <c r="B3992" s="3">
        <v>4.1373945782924135</v>
      </c>
      <c r="C3992" s="3">
        <v>4.3827309946438117E-2</v>
      </c>
      <c r="D3992" s="3">
        <v>0.3477359794174717</v>
      </c>
      <c r="E3992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3" spans="1:5">
      <c r="A3993">
        <v>22124628</v>
      </c>
      <c r="B3993" s="3">
        <v>2.0955765691911137</v>
      </c>
      <c r="C3993" s="3">
        <v>1.2856363450948261E-3</v>
      </c>
      <c r="D3993" s="3">
        <v>0.34766199751649618</v>
      </c>
      <c r="E3993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4" spans="1:5">
      <c r="A3994">
        <v>6898927</v>
      </c>
      <c r="B3994" s="3">
        <v>1.9653876866240405</v>
      </c>
      <c r="C3994" s="3">
        <v>4.8341610531000528E-2</v>
      </c>
      <c r="D3994" s="3">
        <v>0.34736978578802247</v>
      </c>
      <c r="E3994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5" spans="1:5">
      <c r="A3995">
        <v>4182834</v>
      </c>
      <c r="B3995" s="3">
        <v>1.0871043876403168</v>
      </c>
      <c r="C3995" s="3">
        <v>2.8425526098859635E-2</v>
      </c>
      <c r="D3995" s="3">
        <v>0.34726555686455618</v>
      </c>
      <c r="E3995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6" spans="1:5">
      <c r="A3996">
        <v>16805656</v>
      </c>
      <c r="B3996" s="3">
        <v>3.0261492678444233</v>
      </c>
      <c r="C3996" s="3">
        <v>6.9781827069062058E-3</v>
      </c>
      <c r="D3996" s="3">
        <v>0.34721314225325151</v>
      </c>
      <c r="E3996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7" spans="1:5">
      <c r="A3997">
        <v>1267021</v>
      </c>
      <c r="B3997" s="3">
        <v>1.2392683129817947</v>
      </c>
      <c r="C3997" s="3">
        <v>2.1784616237229434E-2</v>
      </c>
      <c r="D3997" s="3">
        <v>0.3471500212772185</v>
      </c>
      <c r="E3997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8" spans="1:5">
      <c r="A3998">
        <v>31260008</v>
      </c>
      <c r="B3998" s="3">
        <v>2.362919148296478</v>
      </c>
      <c r="C3998" s="3">
        <v>6.1585813986802466E-3</v>
      </c>
      <c r="D3998" s="3">
        <v>0.34690079456629197</v>
      </c>
      <c r="E3998" t="str">
        <f>IF(AND(Super_host[[#This Row],[Valoraciones promedio]]&gt;=4.8,Super_host[[#This Row],[índice de cancelación]]&lt;0.01,Super_host[[#This Row],[Índice de respuesta]]&gt;=0.9),"SUPERHOST","Host")</f>
        <v>Host</v>
      </c>
    </row>
    <row r="3999" spans="1:5">
      <c r="A3999">
        <v>15395133</v>
      </c>
      <c r="B3999" s="3">
        <v>4.4214687382750242</v>
      </c>
      <c r="C3999" s="3">
        <v>8.9904997386507698E-3</v>
      </c>
      <c r="D3999" s="3">
        <v>0.34681420824217357</v>
      </c>
      <c r="E39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0" spans="1:5">
      <c r="A4000">
        <v>4125000</v>
      </c>
      <c r="B4000" s="3">
        <v>3.7988753983913282</v>
      </c>
      <c r="C4000" s="3">
        <v>1.7529720974056525E-2</v>
      </c>
      <c r="D4000" s="3">
        <v>0.34675561317764114</v>
      </c>
      <c r="E40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1" spans="1:5">
      <c r="A4001">
        <v>29005043</v>
      </c>
      <c r="B4001" s="3">
        <v>3.1373363181119998</v>
      </c>
      <c r="C4001" s="3">
        <v>4.8800087468648952E-2</v>
      </c>
      <c r="D4001" s="3">
        <v>0.34671663547848419</v>
      </c>
      <c r="E40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2" spans="1:5">
      <c r="A4002">
        <v>21232737</v>
      </c>
      <c r="B4002" s="3">
        <v>1.0912061728915612</v>
      </c>
      <c r="C4002" s="3">
        <v>4.5575229715143155E-2</v>
      </c>
      <c r="D4002" s="3">
        <v>0.34655368622326332</v>
      </c>
      <c r="E40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3" spans="1:5">
      <c r="A4003">
        <v>4271676</v>
      </c>
      <c r="B4003" s="3">
        <v>2.408127860789679</v>
      </c>
      <c r="C4003" s="3">
        <v>4.8766132242134778E-3</v>
      </c>
      <c r="D4003" s="3">
        <v>0.34614954291776967</v>
      </c>
      <c r="E40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4" spans="1:5">
      <c r="A4004">
        <v>24343117</v>
      </c>
      <c r="B4004" s="3">
        <v>2.8991796705339992</v>
      </c>
      <c r="C4004" s="3">
        <v>1.2360901010140646E-2</v>
      </c>
      <c r="D4004" s="3">
        <v>0.34612309424812471</v>
      </c>
      <c r="E40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5" spans="1:5">
      <c r="A4005">
        <v>1306587</v>
      </c>
      <c r="B4005" s="3">
        <v>3.330348091618295</v>
      </c>
      <c r="C4005" s="3">
        <v>2.2418525006665303E-3</v>
      </c>
      <c r="D4005" s="3">
        <v>0.34600907504958356</v>
      </c>
      <c r="E40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6" spans="1:5">
      <c r="A4006">
        <v>15859636</v>
      </c>
      <c r="B4006" s="3">
        <v>3.613017701964278</v>
      </c>
      <c r="C4006" s="3">
        <v>3.4747775328920393E-2</v>
      </c>
      <c r="D4006" s="3">
        <v>0.34586111642302697</v>
      </c>
      <c r="E40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7" spans="1:5">
      <c r="A4007">
        <v>11366961</v>
      </c>
      <c r="B4007" s="3">
        <v>2.9534033590123938</v>
      </c>
      <c r="C4007" s="3">
        <v>2.561147226276296E-2</v>
      </c>
      <c r="D4007" s="3">
        <v>0.34538191544573071</v>
      </c>
      <c r="E40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8" spans="1:5">
      <c r="A4008">
        <v>21475</v>
      </c>
      <c r="B4008" s="3">
        <v>2.6113469240554106</v>
      </c>
      <c r="C4008" s="3">
        <v>1.3520870747057934E-2</v>
      </c>
      <c r="D4008" s="3">
        <v>0.34529734121934064</v>
      </c>
      <c r="E40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09" spans="1:5">
      <c r="A4009">
        <v>4084075</v>
      </c>
      <c r="B4009" s="3">
        <v>4.4770820208652076</v>
      </c>
      <c r="C4009" s="3">
        <v>3.9382867600610251E-2</v>
      </c>
      <c r="D4009" s="3">
        <v>0.34527871775376118</v>
      </c>
      <c r="E40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0" spans="1:5">
      <c r="A4010">
        <v>127608</v>
      </c>
      <c r="B4010" s="3">
        <v>4.1920941750553524</v>
      </c>
      <c r="C4010" s="3">
        <v>3.6949589592571112E-3</v>
      </c>
      <c r="D4010" s="3">
        <v>0.34515824774741433</v>
      </c>
      <c r="E40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1" spans="1:5">
      <c r="A4011">
        <v>8834234</v>
      </c>
      <c r="B4011" s="3">
        <v>2.7503731130071012</v>
      </c>
      <c r="C4011" s="3">
        <v>4.7122309337697926E-2</v>
      </c>
      <c r="D4011" s="3">
        <v>0.34463004179432299</v>
      </c>
      <c r="E40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2" spans="1:5">
      <c r="A4012">
        <v>7458731</v>
      </c>
      <c r="B4012" s="3">
        <v>3.7863908465422669</v>
      </c>
      <c r="C4012" s="3">
        <v>1.0927501378504968E-2</v>
      </c>
      <c r="D4012" s="3">
        <v>0.34454185566454354</v>
      </c>
      <c r="E40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3" spans="1:5">
      <c r="A4013">
        <v>15266695</v>
      </c>
      <c r="B4013" s="3">
        <v>3.0065354339895864</v>
      </c>
      <c r="C4013" s="3">
        <v>2.5809351178170976E-2</v>
      </c>
      <c r="D4013" s="3">
        <v>0.34450886271973158</v>
      </c>
      <c r="E40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4" spans="1:5">
      <c r="A4014">
        <v>317809</v>
      </c>
      <c r="B4014" s="3">
        <v>2.758746209174193</v>
      </c>
      <c r="C4014" s="3">
        <v>1.5866093195400766E-2</v>
      </c>
      <c r="D4014" s="3">
        <v>0.34438997075933442</v>
      </c>
      <c r="E40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5" spans="1:5">
      <c r="A4015">
        <v>85330</v>
      </c>
      <c r="B4015" s="3">
        <v>2.1129574433366543</v>
      </c>
      <c r="C4015" s="3">
        <v>2.9558736038786226E-2</v>
      </c>
      <c r="D4015" s="3">
        <v>0.34425853151174779</v>
      </c>
      <c r="E40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6" spans="1:5">
      <c r="A4016">
        <v>898980</v>
      </c>
      <c r="B4016" s="3">
        <v>1.7193575257013509</v>
      </c>
      <c r="C4016" s="3">
        <v>2.1206411628893796E-2</v>
      </c>
      <c r="D4016" s="3">
        <v>0.34420493292214915</v>
      </c>
      <c r="E40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7" spans="1:5">
      <c r="A4017">
        <v>21191214</v>
      </c>
      <c r="B4017" s="3">
        <v>2.1197616304321349</v>
      </c>
      <c r="C4017" s="3">
        <v>9.9415369235725526E-3</v>
      </c>
      <c r="D4017" s="3">
        <v>0.34418004759265763</v>
      </c>
      <c r="E40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8" spans="1:5">
      <c r="A4018">
        <v>3237504</v>
      </c>
      <c r="B4018" s="3">
        <v>4.5594593031948198</v>
      </c>
      <c r="C4018" s="3">
        <v>5.9677721881867818E-4</v>
      </c>
      <c r="D4018" s="3">
        <v>0.34410666166272719</v>
      </c>
      <c r="E40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19" spans="1:5">
      <c r="A4019">
        <v>20580437</v>
      </c>
      <c r="B4019" s="3">
        <v>3.1779952921181573</v>
      </c>
      <c r="C4019" s="3">
        <v>2.2237763059247462E-2</v>
      </c>
      <c r="D4019" s="3">
        <v>0.34392254679258816</v>
      </c>
      <c r="E40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0" spans="1:5">
      <c r="A4020">
        <v>22628166</v>
      </c>
      <c r="B4020" s="3">
        <v>4.4887054299420415</v>
      </c>
      <c r="C4020" s="3">
        <v>1.2523127748414194E-2</v>
      </c>
      <c r="D4020" s="3">
        <v>0.3437430961967568</v>
      </c>
      <c r="E40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1" spans="1:5">
      <c r="A4021">
        <v>19597910</v>
      </c>
      <c r="B4021" s="3">
        <v>4.5331960563810689</v>
      </c>
      <c r="C4021" s="3">
        <v>4.6999693038904944E-2</v>
      </c>
      <c r="D4021" s="3">
        <v>0.3436885160276556</v>
      </c>
      <c r="E40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2" spans="1:5">
      <c r="A4022">
        <v>7748022</v>
      </c>
      <c r="B4022" s="3">
        <v>3.4288236355424675</v>
      </c>
      <c r="C4022" s="3">
        <v>3.2859129482294858E-2</v>
      </c>
      <c r="D4022" s="3">
        <v>0.34355012495296988</v>
      </c>
      <c r="E40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3" spans="1:5">
      <c r="A4023">
        <v>24006197</v>
      </c>
      <c r="B4023" s="3">
        <v>4.0888748174410487</v>
      </c>
      <c r="C4023" s="3">
        <v>2.9250346053946927E-2</v>
      </c>
      <c r="D4023" s="3">
        <v>0.34342728642522957</v>
      </c>
      <c r="E40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4" spans="1:5">
      <c r="A4024">
        <v>22198017</v>
      </c>
      <c r="B4024" s="3">
        <v>3.9730912580263977</v>
      </c>
      <c r="C4024" s="3">
        <v>2.4244577756142523E-2</v>
      </c>
      <c r="D4024" s="3">
        <v>0.34340049427682151</v>
      </c>
      <c r="E40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5" spans="1:5">
      <c r="A4025">
        <v>4702135</v>
      </c>
      <c r="B4025" s="3">
        <v>3.9653076574097685</v>
      </c>
      <c r="C4025" s="3">
        <v>4.0345583973324717E-2</v>
      </c>
      <c r="D4025" s="3">
        <v>0.34337084197150436</v>
      </c>
      <c r="E40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6" spans="1:5">
      <c r="A4026">
        <v>32374510</v>
      </c>
      <c r="B4026" s="3">
        <v>1.1964716836178337</v>
      </c>
      <c r="C4026" s="3">
        <v>1.9435519176636828E-2</v>
      </c>
      <c r="D4026" s="3">
        <v>0.34324003317083362</v>
      </c>
      <c r="E40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7" spans="1:5">
      <c r="A4027">
        <v>9952523</v>
      </c>
      <c r="B4027" s="3">
        <v>3.4183885198445836</v>
      </c>
      <c r="C4027" s="3">
        <v>1.2189203125302018E-2</v>
      </c>
      <c r="D4027" s="3">
        <v>0.34307661369107423</v>
      </c>
      <c r="E40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8" spans="1:5">
      <c r="A4028">
        <v>699759</v>
      </c>
      <c r="B4028" s="3">
        <v>4.3473875815248526</v>
      </c>
      <c r="C4028" s="3">
        <v>2.7082449660762011E-3</v>
      </c>
      <c r="D4028" s="3">
        <v>0.34301529312595047</v>
      </c>
      <c r="E40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29" spans="1:5">
      <c r="A4029">
        <v>30232055</v>
      </c>
      <c r="B4029" s="3">
        <v>4.8311644932258346</v>
      </c>
      <c r="C4029" s="3">
        <v>1.4011519777869408E-3</v>
      </c>
      <c r="D4029" s="3">
        <v>0.34294001725853562</v>
      </c>
      <c r="E40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0" spans="1:5">
      <c r="A4030">
        <v>4532548</v>
      </c>
      <c r="B4030" s="3">
        <v>4.2146709351572911</v>
      </c>
      <c r="C4030" s="3">
        <v>4.4269744174020673E-2</v>
      </c>
      <c r="D4030" s="3">
        <v>0.34291149886652916</v>
      </c>
      <c r="E40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1" spans="1:5">
      <c r="A4031">
        <v>19758179</v>
      </c>
      <c r="B4031" s="3">
        <v>1.7694978528254657</v>
      </c>
      <c r="C4031" s="3">
        <v>3.4686720864604229E-3</v>
      </c>
      <c r="D4031" s="3">
        <v>0.3428973770278082</v>
      </c>
      <c r="E40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2" spans="1:5">
      <c r="A4032">
        <v>10012271</v>
      </c>
      <c r="B4032" s="3">
        <v>4.7981695217379094</v>
      </c>
      <c r="C4032" s="3">
        <v>1.9924076220155337E-2</v>
      </c>
      <c r="D4032" s="3">
        <v>0.34285028368325776</v>
      </c>
      <c r="E40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3" spans="1:5">
      <c r="A4033">
        <v>5606448</v>
      </c>
      <c r="B4033" s="3">
        <v>4.4600789674276644</v>
      </c>
      <c r="C4033" s="3">
        <v>1.399423116480219E-2</v>
      </c>
      <c r="D4033" s="3">
        <v>0.34250501090922081</v>
      </c>
      <c r="E40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4" spans="1:5">
      <c r="A4034">
        <v>4265697</v>
      </c>
      <c r="B4034" s="3">
        <v>4.3859390680033572</v>
      </c>
      <c r="C4034" s="3">
        <v>4.4727833625456126E-3</v>
      </c>
      <c r="D4034" s="3">
        <v>0.34235357292839341</v>
      </c>
      <c r="E40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5" spans="1:5">
      <c r="A4035">
        <v>3377231</v>
      </c>
      <c r="B4035" s="3">
        <v>2.1867155699964131</v>
      </c>
      <c r="C4035" s="3">
        <v>4.7217485429803731E-2</v>
      </c>
      <c r="D4035" s="3">
        <v>0.3423506761661711</v>
      </c>
      <c r="E40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6" spans="1:5">
      <c r="A4036">
        <v>322716</v>
      </c>
      <c r="B4036" s="3">
        <v>4.6113998414998676</v>
      </c>
      <c r="C4036" s="3">
        <v>1.9739574605692995E-2</v>
      </c>
      <c r="D4036" s="3">
        <v>0.34212930061575086</v>
      </c>
      <c r="E40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7" spans="1:5">
      <c r="A4037">
        <v>325790</v>
      </c>
      <c r="B4037" s="3">
        <v>4.2753815968775086</v>
      </c>
      <c r="C4037" s="3">
        <v>1.5377494182168295E-2</v>
      </c>
      <c r="D4037" s="3">
        <v>0.34207077851440959</v>
      </c>
      <c r="E40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8" spans="1:5">
      <c r="A4038">
        <v>12750945</v>
      </c>
      <c r="B4038" s="3">
        <v>4.1322688775004792</v>
      </c>
      <c r="C4038" s="3">
        <v>2.5353274275565552E-2</v>
      </c>
      <c r="D4038" s="3">
        <v>0.34188507718112759</v>
      </c>
      <c r="E40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39" spans="1:5">
      <c r="A4039">
        <v>226697</v>
      </c>
      <c r="B4039" s="3">
        <v>2.4911646202280768</v>
      </c>
      <c r="C4039" s="3">
        <v>2.3522719557462636E-2</v>
      </c>
      <c r="D4039" s="3">
        <v>0.34185870339303392</v>
      </c>
      <c r="E40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0" spans="1:5">
      <c r="A4040">
        <v>31074353</v>
      </c>
      <c r="B4040" s="3">
        <v>4.2350810361955338</v>
      </c>
      <c r="C4040" s="3">
        <v>3.0767947236736832E-2</v>
      </c>
      <c r="D4040" s="3">
        <v>0.34166528496058779</v>
      </c>
      <c r="E40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1" spans="1:5">
      <c r="A4041">
        <v>18147523</v>
      </c>
      <c r="B4041" s="3">
        <v>1.5924133723165252</v>
      </c>
      <c r="C4041" s="3">
        <v>1.9441544840571423E-2</v>
      </c>
      <c r="D4041" s="3">
        <v>0.34166252915229212</v>
      </c>
      <c r="E40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2" spans="1:5">
      <c r="A4042">
        <v>1931205</v>
      </c>
      <c r="B4042" s="3">
        <v>2.7363632111861933</v>
      </c>
      <c r="C4042" s="3">
        <v>1.0258897830887237E-3</v>
      </c>
      <c r="D4042" s="3">
        <v>0.34163219756016328</v>
      </c>
      <c r="E40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3" spans="1:5">
      <c r="A4043">
        <v>23030943</v>
      </c>
      <c r="B4043" s="3">
        <v>4.0959628988433812</v>
      </c>
      <c r="C4043" s="3">
        <v>3.6821513392313876E-2</v>
      </c>
      <c r="D4043" s="3">
        <v>0.34155993171578347</v>
      </c>
      <c r="E40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4" spans="1:5">
      <c r="A4044">
        <v>7701992</v>
      </c>
      <c r="B4044" s="3">
        <v>2.9347668291631037</v>
      </c>
      <c r="C4044" s="3">
        <v>1.5921313977431802E-2</v>
      </c>
      <c r="D4044" s="3">
        <v>0.34136803458548903</v>
      </c>
      <c r="E40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5" spans="1:5">
      <c r="A4045">
        <v>8873293</v>
      </c>
      <c r="B4045" s="3">
        <v>4.5272756836212675</v>
      </c>
      <c r="C4045" s="3">
        <v>4.7389096426818614E-2</v>
      </c>
      <c r="D4045" s="3">
        <v>0.34113624706169798</v>
      </c>
      <c r="E40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6" spans="1:5">
      <c r="A4046">
        <v>815619</v>
      </c>
      <c r="B4046" s="3">
        <v>2.703904178775534</v>
      </c>
      <c r="C4046" s="3">
        <v>4.6290338531446137E-2</v>
      </c>
      <c r="D4046" s="3">
        <v>0.34113157998298826</v>
      </c>
      <c r="E40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7" spans="1:5">
      <c r="A4047">
        <v>289135</v>
      </c>
      <c r="B4047" s="3">
        <v>3.5833998462947432</v>
      </c>
      <c r="C4047" s="3">
        <v>4.5958195721731779E-2</v>
      </c>
      <c r="D4047" s="3">
        <v>0.34084573044498778</v>
      </c>
      <c r="E40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8" spans="1:5">
      <c r="A4048">
        <v>4107826</v>
      </c>
      <c r="B4048" s="3">
        <v>3.4253803975502315</v>
      </c>
      <c r="C4048" s="3">
        <v>1.2040955063335175E-2</v>
      </c>
      <c r="D4048" s="3">
        <v>0.34079271549817369</v>
      </c>
      <c r="E40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49" spans="1:5">
      <c r="A4049">
        <v>45445</v>
      </c>
      <c r="B4049" s="3">
        <v>3.5338977503635927</v>
      </c>
      <c r="C4049" s="3">
        <v>2.5503692417057092E-2</v>
      </c>
      <c r="D4049" s="3">
        <v>0.34078398937905796</v>
      </c>
      <c r="E40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0" spans="1:5">
      <c r="A4050">
        <v>1331180</v>
      </c>
      <c r="B4050" s="3">
        <v>3.779589002144168</v>
      </c>
      <c r="C4050" s="3">
        <v>3.1697896373996719E-2</v>
      </c>
      <c r="D4050" s="3">
        <v>0.34073519733868607</v>
      </c>
      <c r="E40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1" spans="1:5">
      <c r="A4051">
        <v>28645131</v>
      </c>
      <c r="B4051" s="3">
        <v>2.8304279014385818</v>
      </c>
      <c r="C4051" s="3">
        <v>3.0331104081446625E-2</v>
      </c>
      <c r="D4051" s="3">
        <v>0.34071332216148298</v>
      </c>
      <c r="E40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2" spans="1:5">
      <c r="A4052">
        <v>10036249</v>
      </c>
      <c r="B4052" s="3">
        <v>2.5553829184540606</v>
      </c>
      <c r="C4052" s="3">
        <v>4.989458590018539E-2</v>
      </c>
      <c r="D4052" s="3">
        <v>0.34048563488301653</v>
      </c>
      <c r="E40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3" spans="1:5">
      <c r="A4053">
        <v>27741331</v>
      </c>
      <c r="B4053" s="3">
        <v>1.1467930018747818</v>
      </c>
      <c r="C4053" s="3">
        <v>3.8782792458134821E-3</v>
      </c>
      <c r="D4053" s="3">
        <v>0.3402453811415932</v>
      </c>
      <c r="E40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4" spans="1:5">
      <c r="A4054">
        <v>21600904</v>
      </c>
      <c r="B4054" s="3">
        <v>3.7862736146430511</v>
      </c>
      <c r="C4054" s="3">
        <v>6.63426278271696E-3</v>
      </c>
      <c r="D4054" s="3">
        <v>0.34001978995356275</v>
      </c>
      <c r="E40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5" spans="1:5">
      <c r="A4055">
        <v>1396546</v>
      </c>
      <c r="B4055" s="3">
        <v>4.2922078489161075</v>
      </c>
      <c r="C4055" s="3">
        <v>6.262739880114593E-3</v>
      </c>
      <c r="D4055" s="3">
        <v>0.33984221906238077</v>
      </c>
      <c r="E40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6" spans="1:5">
      <c r="A4056">
        <v>2788262</v>
      </c>
      <c r="B4056" s="3">
        <v>1.8956277636793835</v>
      </c>
      <c r="C4056" s="3">
        <v>4.3194947541292106E-2</v>
      </c>
      <c r="D4056" s="3">
        <v>0.33970510232580242</v>
      </c>
      <c r="E40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7" spans="1:5">
      <c r="A4057">
        <v>2929756</v>
      </c>
      <c r="B4057" s="3">
        <v>4.3677928166263804</v>
      </c>
      <c r="C4057" s="3">
        <v>1.9639984256152199E-2</v>
      </c>
      <c r="D4057" s="3">
        <v>0.33960950557049163</v>
      </c>
      <c r="E40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8" spans="1:5">
      <c r="A4058">
        <v>15697051</v>
      </c>
      <c r="B4058" s="3">
        <v>2.9730126200029825</v>
      </c>
      <c r="C4058" s="3">
        <v>4.1983566724399395E-2</v>
      </c>
      <c r="D4058" s="3">
        <v>0.33948371223434692</v>
      </c>
      <c r="E40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59" spans="1:5">
      <c r="A4059">
        <v>12621774</v>
      </c>
      <c r="B4059" s="3">
        <v>2.4494799396135574</v>
      </c>
      <c r="C4059" s="3">
        <v>3.1985358107027684E-2</v>
      </c>
      <c r="D4059" s="3">
        <v>0.33938033096791886</v>
      </c>
      <c r="E40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0" spans="1:5">
      <c r="A4060">
        <v>8737911</v>
      </c>
      <c r="B4060" s="3">
        <v>3.3904982820481324</v>
      </c>
      <c r="C4060" s="3">
        <v>2.9991562765692939E-2</v>
      </c>
      <c r="D4060" s="3">
        <v>0.33923915340915178</v>
      </c>
      <c r="E40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1" spans="1:5">
      <c r="A4061">
        <v>18591697</v>
      </c>
      <c r="B4061" s="3">
        <v>3.1066708670536638</v>
      </c>
      <c r="C4061" s="3">
        <v>2.2726081540741135E-2</v>
      </c>
      <c r="D4061" s="3">
        <v>0.33900500710978831</v>
      </c>
      <c r="E40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2" spans="1:5">
      <c r="A4062">
        <v>9123948</v>
      </c>
      <c r="B4062" s="3">
        <v>2.5609136995522355</v>
      </c>
      <c r="C4062" s="3">
        <v>6.6781320734829843E-3</v>
      </c>
      <c r="D4062" s="3">
        <v>0.33894041622284155</v>
      </c>
      <c r="E40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3" spans="1:5">
      <c r="A4063">
        <v>2920855</v>
      </c>
      <c r="B4063" s="3">
        <v>4.4619765251598142</v>
      </c>
      <c r="C4063" s="3">
        <v>8.6995749948198479E-3</v>
      </c>
      <c r="D4063" s="3">
        <v>0.33869393227877143</v>
      </c>
      <c r="E40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4" spans="1:5">
      <c r="A4064">
        <v>3043126</v>
      </c>
      <c r="B4064" s="3">
        <v>3.1229921467207755</v>
      </c>
      <c r="C4064" s="3">
        <v>1.9976519648221204E-2</v>
      </c>
      <c r="D4064" s="3">
        <v>0.33867800566053641</v>
      </c>
      <c r="E40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5" spans="1:5">
      <c r="A4065">
        <v>164781</v>
      </c>
      <c r="B4065" s="3">
        <v>1.8905502439720783</v>
      </c>
      <c r="C4065" s="3">
        <v>5.0043544585735957E-3</v>
      </c>
      <c r="D4065" s="3">
        <v>0.33841641053113647</v>
      </c>
      <c r="E40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6" spans="1:5">
      <c r="A4066">
        <v>1457351</v>
      </c>
      <c r="B4066" s="3">
        <v>1.4355062406922579</v>
      </c>
      <c r="C4066" s="3">
        <v>4.9966935225143026E-2</v>
      </c>
      <c r="D4066" s="3">
        <v>0.33817573267296597</v>
      </c>
      <c r="E40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7" spans="1:5">
      <c r="A4067">
        <v>7250500</v>
      </c>
      <c r="B4067" s="3">
        <v>1.9201337031033212</v>
      </c>
      <c r="C4067" s="3">
        <v>1.9671556761172329E-3</v>
      </c>
      <c r="D4067" s="3">
        <v>0.33803169334482175</v>
      </c>
      <c r="E40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8" spans="1:5">
      <c r="A4068">
        <v>30665412</v>
      </c>
      <c r="B4068" s="3">
        <v>1.6214438253561472</v>
      </c>
      <c r="C4068" s="3">
        <v>1.7687401210736319E-2</v>
      </c>
      <c r="D4068" s="3">
        <v>0.3379934237067701</v>
      </c>
      <c r="E40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69" spans="1:5">
      <c r="A4069">
        <v>28706617</v>
      </c>
      <c r="B4069" s="3">
        <v>3.663130788039755</v>
      </c>
      <c r="C4069" s="3">
        <v>1.3487241324360744E-2</v>
      </c>
      <c r="D4069" s="3">
        <v>0.33787677389215187</v>
      </c>
      <c r="E40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0" spans="1:5">
      <c r="A4070">
        <v>10456845</v>
      </c>
      <c r="B4070" s="3">
        <v>4.1396804862642291</v>
      </c>
      <c r="C4070" s="3">
        <v>3.0873651722515494E-2</v>
      </c>
      <c r="D4070" s="3">
        <v>0.33746870514247007</v>
      </c>
      <c r="E40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1" spans="1:5">
      <c r="A4071">
        <v>12878653</v>
      </c>
      <c r="B4071" s="3">
        <v>3.4654545520573765</v>
      </c>
      <c r="C4071" s="3">
        <v>4.5170323717829607E-2</v>
      </c>
      <c r="D4071" s="3">
        <v>0.33719604137769932</v>
      </c>
      <c r="E40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2" spans="1:5">
      <c r="A4072">
        <v>15082988</v>
      </c>
      <c r="B4072" s="3">
        <v>1.7447670154893231</v>
      </c>
      <c r="C4072" s="3">
        <v>8.6525013186095397E-3</v>
      </c>
      <c r="D4072" s="3">
        <v>0.33718524048116116</v>
      </c>
      <c r="E40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3" spans="1:5">
      <c r="A4073">
        <v>288711</v>
      </c>
      <c r="B4073" s="3">
        <v>1.9586118351808341</v>
      </c>
      <c r="C4073" s="3">
        <v>4.8743580019996534E-2</v>
      </c>
      <c r="D4073" s="3">
        <v>0.33711669808320721</v>
      </c>
      <c r="E40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4" spans="1:5">
      <c r="A4074">
        <v>14892152</v>
      </c>
      <c r="B4074" s="3">
        <v>4.6434972834164965</v>
      </c>
      <c r="C4074" s="3">
        <v>2.6437927384767274E-2</v>
      </c>
      <c r="D4074" s="3">
        <v>0.33668848295989351</v>
      </c>
      <c r="E40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5" spans="1:5">
      <c r="A4075">
        <v>1562045</v>
      </c>
      <c r="B4075" s="3">
        <v>2.4036934090604571</v>
      </c>
      <c r="C4075" s="3">
        <v>1.0345090741635915E-2</v>
      </c>
      <c r="D4075" s="3">
        <v>0.33635114698761759</v>
      </c>
      <c r="E40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6" spans="1:5">
      <c r="A4076">
        <v>16279457</v>
      </c>
      <c r="B4076" s="3">
        <v>1.9266624621215547</v>
      </c>
      <c r="C4076" s="3">
        <v>4.2741242467281101E-2</v>
      </c>
      <c r="D4076" s="3">
        <v>0.33629252584961533</v>
      </c>
      <c r="E40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7" spans="1:5">
      <c r="A4077">
        <v>2588427</v>
      </c>
      <c r="B4077" s="3">
        <v>3.3884523240056712</v>
      </c>
      <c r="C4077" s="3">
        <v>4.5913728718267627E-2</v>
      </c>
      <c r="D4077" s="3">
        <v>0.33607928988660718</v>
      </c>
      <c r="E40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8" spans="1:5">
      <c r="A4078">
        <v>22643930</v>
      </c>
      <c r="B4078" s="3">
        <v>1.3642145350144768</v>
      </c>
      <c r="C4078" s="3">
        <v>2.5983282109083457E-2</v>
      </c>
      <c r="D4078" s="3">
        <v>0.33603870053240636</v>
      </c>
      <c r="E40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79" spans="1:5">
      <c r="A4079">
        <v>7503643</v>
      </c>
      <c r="B4079" s="3">
        <v>3.8326604995681071</v>
      </c>
      <c r="C4079" s="3">
        <v>3.7857242322484122E-2</v>
      </c>
      <c r="D4079" s="3">
        <v>0.33588217564920364</v>
      </c>
      <c r="E40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0" spans="1:5">
      <c r="A4080">
        <v>28173937</v>
      </c>
      <c r="B4080" s="3">
        <v>3.0624925811890131</v>
      </c>
      <c r="C4080" s="3">
        <v>4.9629095244282252E-2</v>
      </c>
      <c r="D4080" s="3">
        <v>0.33563583646699369</v>
      </c>
      <c r="E40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1" spans="1:5">
      <c r="A4081">
        <v>2873394</v>
      </c>
      <c r="B4081" s="3">
        <v>2.5816706549674802</v>
      </c>
      <c r="C4081" s="3">
        <v>4.6227248709985354E-2</v>
      </c>
      <c r="D4081" s="3">
        <v>0.33562235496505655</v>
      </c>
      <c r="E40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2" spans="1:5">
      <c r="A4082">
        <v>4601412</v>
      </c>
      <c r="B4082" s="3">
        <v>2.907352335887079</v>
      </c>
      <c r="C4082" s="3">
        <v>4.1086873077043173E-2</v>
      </c>
      <c r="D4082" s="3">
        <v>0.33535240706426162</v>
      </c>
      <c r="E40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3" spans="1:5">
      <c r="A4083">
        <v>1509237</v>
      </c>
      <c r="B4083" s="3">
        <v>3.7794486723678449</v>
      </c>
      <c r="C4083" s="3">
        <v>2.1568110959293008E-2</v>
      </c>
      <c r="D4083" s="3">
        <v>0.33532008323966667</v>
      </c>
      <c r="E40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4" spans="1:5">
      <c r="A4084">
        <v>1447684</v>
      </c>
      <c r="B4084" s="3">
        <v>4.8500854010562566</v>
      </c>
      <c r="C4084" s="3">
        <v>4.8956321455941337E-2</v>
      </c>
      <c r="D4084" s="3">
        <v>0.33475573677617076</v>
      </c>
      <c r="E40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5" spans="1:5">
      <c r="A4085">
        <v>8706294</v>
      </c>
      <c r="B4085" s="3">
        <v>4.0442039253976851</v>
      </c>
      <c r="C4085" s="3">
        <v>2.2923052229129444E-2</v>
      </c>
      <c r="D4085" s="3">
        <v>0.33416964203486532</v>
      </c>
      <c r="E40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6" spans="1:5">
      <c r="A4086">
        <v>3231109</v>
      </c>
      <c r="B4086" s="3">
        <v>4.5513681248678139</v>
      </c>
      <c r="C4086" s="3">
        <v>2.1455752190128519E-2</v>
      </c>
      <c r="D4086" s="3">
        <v>0.33404406830756961</v>
      </c>
      <c r="E40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7" spans="1:5">
      <c r="A4087">
        <v>1104548</v>
      </c>
      <c r="B4087" s="3">
        <v>3.9479330833730111</v>
      </c>
      <c r="C4087" s="3">
        <v>1.5469650494333144E-2</v>
      </c>
      <c r="D4087" s="3">
        <v>0.3338085337344574</v>
      </c>
      <c r="E40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8" spans="1:5">
      <c r="A4088">
        <v>26394</v>
      </c>
      <c r="B4088" s="3">
        <v>3.3627918800824084</v>
      </c>
      <c r="C4088" s="3">
        <v>4.1696854980215733E-2</v>
      </c>
      <c r="D4088" s="3">
        <v>0.33370801406117157</v>
      </c>
      <c r="E40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89" spans="1:5">
      <c r="A4089">
        <v>23314412</v>
      </c>
      <c r="B4089" s="3">
        <v>4.222517288458695</v>
      </c>
      <c r="C4089" s="3">
        <v>2.401154771299879E-2</v>
      </c>
      <c r="D4089" s="3">
        <v>0.33368356042459102</v>
      </c>
      <c r="E40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0" spans="1:5">
      <c r="A4090">
        <v>12446529</v>
      </c>
      <c r="B4090" s="3">
        <v>3.388703519860544</v>
      </c>
      <c r="C4090" s="3">
        <v>3.5394192930201927E-2</v>
      </c>
      <c r="D4090" s="3">
        <v>0.33358988922749933</v>
      </c>
      <c r="E40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1" spans="1:5">
      <c r="A4091">
        <v>1451723</v>
      </c>
      <c r="B4091" s="3">
        <v>1.083679387927766</v>
      </c>
      <c r="C4091" s="3">
        <v>1.8197538427666495E-2</v>
      </c>
      <c r="D4091" s="3">
        <v>0.3334063727072486</v>
      </c>
      <c r="E40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2" spans="1:5">
      <c r="A4092">
        <v>7455366</v>
      </c>
      <c r="B4092" s="3">
        <v>3.4852675211303072</v>
      </c>
      <c r="C4092" s="3">
        <v>1.1779451070411163E-2</v>
      </c>
      <c r="D4092" s="3">
        <v>0.33221372871719479</v>
      </c>
      <c r="E40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3" spans="1:5">
      <c r="A4093">
        <v>33499491</v>
      </c>
      <c r="B4093" s="3">
        <v>4.825825966471001</v>
      </c>
      <c r="C4093" s="3">
        <v>2.9574857841377585E-2</v>
      </c>
      <c r="D4093" s="3">
        <v>0.33183288862802596</v>
      </c>
      <c r="E40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4" spans="1:5">
      <c r="A4094">
        <v>2874433</v>
      </c>
      <c r="B4094" s="3">
        <v>4.3597987392429864</v>
      </c>
      <c r="C4094" s="3">
        <v>2.2284479520282618E-2</v>
      </c>
      <c r="D4094" s="3">
        <v>0.33166443330427664</v>
      </c>
      <c r="E40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5" spans="1:5">
      <c r="A4095">
        <v>25394253</v>
      </c>
      <c r="B4095" s="3">
        <v>2.6741689382070475</v>
      </c>
      <c r="C4095" s="3">
        <v>2.5007187851733143E-2</v>
      </c>
      <c r="D4095" s="3">
        <v>0.3316354795050418</v>
      </c>
      <c r="E40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6" spans="1:5">
      <c r="A4096">
        <v>2730883</v>
      </c>
      <c r="B4096" s="3">
        <v>2.5547784383551484</v>
      </c>
      <c r="C4096" s="3">
        <v>1.0118184566121447E-2</v>
      </c>
      <c r="D4096" s="3">
        <v>0.33156432279042236</v>
      </c>
      <c r="E40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7" spans="1:5">
      <c r="A4097">
        <v>317692</v>
      </c>
      <c r="B4097" s="3">
        <v>1.7841090983754797</v>
      </c>
      <c r="C4097" s="3">
        <v>3.1587112950814691E-2</v>
      </c>
      <c r="D4097" s="3">
        <v>0.33125932227054489</v>
      </c>
      <c r="E40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8" spans="1:5">
      <c r="A4098">
        <v>5944756</v>
      </c>
      <c r="B4098" s="3">
        <v>1.1298635358646125</v>
      </c>
      <c r="C4098" s="3">
        <v>1.1737947992088117E-2</v>
      </c>
      <c r="D4098" s="3">
        <v>0.33120573534143571</v>
      </c>
      <c r="E40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099" spans="1:5">
      <c r="A4099">
        <v>25472836</v>
      </c>
      <c r="B4099" s="3">
        <v>4.3905369910868561</v>
      </c>
      <c r="C4099" s="3">
        <v>4.8904924826986822E-2</v>
      </c>
      <c r="D4099" s="3">
        <v>0.33107741779170219</v>
      </c>
      <c r="E40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0" spans="1:5">
      <c r="A4100">
        <v>4367602</v>
      </c>
      <c r="B4100" s="3">
        <v>2.8867457859219439</v>
      </c>
      <c r="C4100" s="3">
        <v>7.7779156753878809E-3</v>
      </c>
      <c r="D4100" s="3">
        <v>0.3310521116916243</v>
      </c>
      <c r="E41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1" spans="1:5">
      <c r="A4101">
        <v>2706505</v>
      </c>
      <c r="B4101" s="3">
        <v>1.3977158679494388</v>
      </c>
      <c r="C4101" s="3">
        <v>1.8501517683434304E-2</v>
      </c>
      <c r="D4101" s="3">
        <v>0.33073656413918262</v>
      </c>
      <c r="E41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2" spans="1:5">
      <c r="A4102">
        <v>25711730</v>
      </c>
      <c r="B4102" s="3">
        <v>3.750497233403931</v>
      </c>
      <c r="C4102" s="3">
        <v>1.3348965821589304E-2</v>
      </c>
      <c r="D4102" s="3">
        <v>0.33011545423257649</v>
      </c>
      <c r="E41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3" spans="1:5">
      <c r="A4103">
        <v>3861404</v>
      </c>
      <c r="B4103" s="3">
        <v>1.6883741442879283</v>
      </c>
      <c r="C4103" s="3">
        <v>9.896287724742726E-3</v>
      </c>
      <c r="D4103" s="3">
        <v>0.32976289154056837</v>
      </c>
      <c r="E41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4" spans="1:5">
      <c r="A4104">
        <v>24295835</v>
      </c>
      <c r="B4104" s="3">
        <v>4.7865294829965741</v>
      </c>
      <c r="C4104" s="3">
        <v>4.54617457452638E-2</v>
      </c>
      <c r="D4104" s="3">
        <v>0.32951350760842668</v>
      </c>
      <c r="E41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5" spans="1:5">
      <c r="A4105">
        <v>12732806</v>
      </c>
      <c r="B4105" s="3">
        <v>1.7806611084156825</v>
      </c>
      <c r="C4105" s="3">
        <v>1.8357451380520808E-3</v>
      </c>
      <c r="D4105" s="3">
        <v>0.32934039121117187</v>
      </c>
      <c r="E41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6" spans="1:5">
      <c r="A4106">
        <v>14975379</v>
      </c>
      <c r="B4106" s="3">
        <v>4.750689538157193</v>
      </c>
      <c r="C4106" s="3">
        <v>4.626991935133655E-2</v>
      </c>
      <c r="D4106" s="3">
        <v>0.32923489165017938</v>
      </c>
      <c r="E41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7" spans="1:5">
      <c r="A4107">
        <v>28305098</v>
      </c>
      <c r="B4107" s="3">
        <v>3.0787086298317416</v>
      </c>
      <c r="C4107" s="3">
        <v>1.3553462333354456E-2</v>
      </c>
      <c r="D4107" s="3">
        <v>0.32917113452351865</v>
      </c>
      <c r="E41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8" spans="1:5">
      <c r="A4108">
        <v>4420306</v>
      </c>
      <c r="B4108" s="3">
        <v>3.6607267001235257</v>
      </c>
      <c r="C4108" s="3">
        <v>3.1025551183340196E-2</v>
      </c>
      <c r="D4108" s="3">
        <v>0.3291354257596798</v>
      </c>
      <c r="E41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09" spans="1:5">
      <c r="A4109">
        <v>6725667</v>
      </c>
      <c r="B4109" s="3">
        <v>2.9430814900781566</v>
      </c>
      <c r="C4109" s="3">
        <v>8.2496526192218818E-3</v>
      </c>
      <c r="D4109" s="3">
        <v>0.32892087770432354</v>
      </c>
      <c r="E41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0" spans="1:5">
      <c r="A4110">
        <v>1335736</v>
      </c>
      <c r="B4110" s="3">
        <v>2.7615435759371949</v>
      </c>
      <c r="C4110" s="3">
        <v>9.8861324066631794E-3</v>
      </c>
      <c r="D4110" s="3">
        <v>0.32881304201064521</v>
      </c>
      <c r="E41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1" spans="1:5">
      <c r="A4111">
        <v>271527</v>
      </c>
      <c r="B4111" s="3">
        <v>3.3334322525379054</v>
      </c>
      <c r="C4111" s="3">
        <v>2.6598030871500901E-2</v>
      </c>
      <c r="D4111" s="3">
        <v>0.32873384644087988</v>
      </c>
      <c r="E41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2" spans="1:5">
      <c r="A4112">
        <v>471928</v>
      </c>
      <c r="B4112" s="3">
        <v>1.9973894377853414</v>
      </c>
      <c r="C4112" s="3">
        <v>1.074275269495128E-2</v>
      </c>
      <c r="D4112" s="3">
        <v>0.3287137768982612</v>
      </c>
      <c r="E41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3" spans="1:5">
      <c r="A4113">
        <v>13106591</v>
      </c>
      <c r="B4113" s="3">
        <v>1.0515441223380813</v>
      </c>
      <c r="C4113" s="3">
        <v>4.8998511336021816E-2</v>
      </c>
      <c r="D4113" s="3">
        <v>0.32868547567962536</v>
      </c>
      <c r="E41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4" spans="1:5">
      <c r="A4114">
        <v>1468667</v>
      </c>
      <c r="B4114" s="3">
        <v>1.8852417178296395</v>
      </c>
      <c r="C4114" s="3">
        <v>2.4108555792795638E-2</v>
      </c>
      <c r="D4114" s="3">
        <v>0.32849182453120174</v>
      </c>
      <c r="E41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5" spans="1:5">
      <c r="A4115">
        <v>24576978</v>
      </c>
      <c r="B4115" s="3">
        <v>3.3181902976605908</v>
      </c>
      <c r="C4115" s="3">
        <v>3.7868705173072337E-2</v>
      </c>
      <c r="D4115" s="3">
        <v>0.32803902479191072</v>
      </c>
      <c r="E41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6" spans="1:5">
      <c r="A4116">
        <v>666271</v>
      </c>
      <c r="B4116" s="3">
        <v>2.4214813715679857</v>
      </c>
      <c r="C4116" s="3">
        <v>2.3737686825378725E-2</v>
      </c>
      <c r="D4116" s="3">
        <v>0.3280057664365198</v>
      </c>
      <c r="E41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7" spans="1:5">
      <c r="A4117">
        <v>54255</v>
      </c>
      <c r="B4117" s="3">
        <v>4.4308047414630227</v>
      </c>
      <c r="C4117" s="3">
        <v>1.6880793390553251E-2</v>
      </c>
      <c r="D4117" s="3">
        <v>0.32717388316625562</v>
      </c>
      <c r="E41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8" spans="1:5">
      <c r="A4118">
        <v>14019268</v>
      </c>
      <c r="B4118" s="3">
        <v>1.8795058739956101</v>
      </c>
      <c r="C4118" s="3">
        <v>3.775027622099858E-3</v>
      </c>
      <c r="D4118" s="3">
        <v>0.32682699463059739</v>
      </c>
      <c r="E41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19" spans="1:5">
      <c r="A4119">
        <v>4022922</v>
      </c>
      <c r="B4119" s="3">
        <v>1.6028181262403178</v>
      </c>
      <c r="C4119" s="3">
        <v>4.8054927330511553E-2</v>
      </c>
      <c r="D4119" s="3">
        <v>0.32678232916393024</v>
      </c>
      <c r="E41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0" spans="1:5">
      <c r="A4120">
        <v>9150099</v>
      </c>
      <c r="B4120" s="3">
        <v>3.5766642304546377</v>
      </c>
      <c r="C4120" s="3">
        <v>2.3737961140383585E-2</v>
      </c>
      <c r="D4120" s="3">
        <v>0.32670784755657611</v>
      </c>
      <c r="E41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1" spans="1:5">
      <c r="A4121">
        <v>808206</v>
      </c>
      <c r="B4121" s="3">
        <v>2.6082453599274862</v>
      </c>
      <c r="C4121" s="3">
        <v>3.7435436319434544E-2</v>
      </c>
      <c r="D4121" s="3">
        <v>0.32660018920163791</v>
      </c>
      <c r="E41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2" spans="1:5">
      <c r="A4122">
        <v>551139</v>
      </c>
      <c r="B4122" s="3">
        <v>4.5846459238282353</v>
      </c>
      <c r="C4122" s="3">
        <v>1.5247618471116798E-2</v>
      </c>
      <c r="D4122" s="3">
        <v>0.32639217911174623</v>
      </c>
      <c r="E41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3" spans="1:5">
      <c r="A4123">
        <v>3130819</v>
      </c>
      <c r="B4123" s="3">
        <v>4.5547157180835569</v>
      </c>
      <c r="C4123" s="3">
        <v>1.1073309526804721E-2</v>
      </c>
      <c r="D4123" s="3">
        <v>0.32589622910724192</v>
      </c>
      <c r="E41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4" spans="1:5">
      <c r="A4124">
        <v>16458904</v>
      </c>
      <c r="B4124" s="3">
        <v>4.4230758502091021</v>
      </c>
      <c r="C4124" s="3">
        <v>1.6129310610521457E-2</v>
      </c>
      <c r="D4124" s="3">
        <v>0.32572673946537978</v>
      </c>
      <c r="E41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5" spans="1:5">
      <c r="A4125">
        <v>26819117</v>
      </c>
      <c r="B4125" s="3">
        <v>3.6277019942577944</v>
      </c>
      <c r="C4125" s="3">
        <v>4.911450804966723E-2</v>
      </c>
      <c r="D4125" s="3">
        <v>0.32562749483603437</v>
      </c>
      <c r="E41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6" spans="1:5">
      <c r="A4126">
        <v>1216362</v>
      </c>
      <c r="B4126" s="3">
        <v>2.9939356802817167</v>
      </c>
      <c r="C4126" s="3">
        <v>2.9839991904985694E-2</v>
      </c>
      <c r="D4126" s="3">
        <v>0.32562671316855984</v>
      </c>
      <c r="E41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7" spans="1:5">
      <c r="A4127">
        <v>15763944</v>
      </c>
      <c r="B4127" s="3">
        <v>1.214742611485006</v>
      </c>
      <c r="C4127" s="3">
        <v>3.6991958927942985E-2</v>
      </c>
      <c r="D4127" s="3">
        <v>0.32553999662709976</v>
      </c>
      <c r="E41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8" spans="1:5">
      <c r="A4128">
        <v>2301624</v>
      </c>
      <c r="B4128" s="3">
        <v>4.6779914371863747</v>
      </c>
      <c r="C4128" s="3">
        <v>2.808402252644529E-2</v>
      </c>
      <c r="D4128" s="3">
        <v>0.32538648339779375</v>
      </c>
      <c r="E41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29" spans="1:5">
      <c r="A4129">
        <v>3388950</v>
      </c>
      <c r="B4129" s="3">
        <v>4.374308281587572</v>
      </c>
      <c r="C4129" s="3">
        <v>4.9690094098637843E-3</v>
      </c>
      <c r="D4129" s="3">
        <v>0.32515947683981306</v>
      </c>
      <c r="E41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0" spans="1:5">
      <c r="A4130">
        <v>4358702</v>
      </c>
      <c r="B4130" s="3">
        <v>1.1234651741925119</v>
      </c>
      <c r="C4130" s="3">
        <v>8.9513937103867687E-3</v>
      </c>
      <c r="D4130" s="3">
        <v>0.32514402067791426</v>
      </c>
      <c r="E41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1" spans="1:5">
      <c r="A4131">
        <v>265109</v>
      </c>
      <c r="B4131" s="3">
        <v>4.335329560543534</v>
      </c>
      <c r="C4131" s="3">
        <v>1.4052968670902161E-2</v>
      </c>
      <c r="D4131" s="3">
        <v>0.32508746833932967</v>
      </c>
      <c r="E41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2" spans="1:5">
      <c r="A4132">
        <v>9488731</v>
      </c>
      <c r="B4132" s="3">
        <v>1.0773225451108992</v>
      </c>
      <c r="C4132" s="3">
        <v>4.2335533718764022E-2</v>
      </c>
      <c r="D4132" s="3">
        <v>0.32484164229788992</v>
      </c>
      <c r="E41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3" spans="1:5">
      <c r="A4133">
        <v>19866189</v>
      </c>
      <c r="B4133" s="3">
        <v>4.2155435664433885</v>
      </c>
      <c r="C4133" s="3">
        <v>8.7802601953074263E-3</v>
      </c>
      <c r="D4133" s="3">
        <v>0.32483888287784057</v>
      </c>
      <c r="E41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4" spans="1:5">
      <c r="A4134">
        <v>31405259</v>
      </c>
      <c r="B4134" s="3">
        <v>2.7809026120677376</v>
      </c>
      <c r="C4134" s="3">
        <v>3.0593963057926821E-2</v>
      </c>
      <c r="D4134" s="3">
        <v>0.32467095601538287</v>
      </c>
      <c r="E41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5" spans="1:5">
      <c r="A4135">
        <v>3902832</v>
      </c>
      <c r="B4135" s="3">
        <v>4.7013643183870517</v>
      </c>
      <c r="C4135" s="3">
        <v>5.8838110107595435E-3</v>
      </c>
      <c r="D4135" s="3">
        <v>0.32435425412918817</v>
      </c>
      <c r="E41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6" spans="1:5">
      <c r="A4136">
        <v>13481367</v>
      </c>
      <c r="B4136" s="3">
        <v>4.8742698681879135</v>
      </c>
      <c r="C4136" s="3">
        <v>3.7502991727436957E-2</v>
      </c>
      <c r="D4136" s="3">
        <v>0.32434855782120775</v>
      </c>
      <c r="E41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7" spans="1:5">
      <c r="A4137">
        <v>9782676</v>
      </c>
      <c r="B4137" s="3">
        <v>4.7534667486793936</v>
      </c>
      <c r="C4137" s="3">
        <v>4.2166765132814312E-3</v>
      </c>
      <c r="D4137" s="3">
        <v>0.32429470394819571</v>
      </c>
      <c r="E41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8" spans="1:5">
      <c r="A4138">
        <v>516877</v>
      </c>
      <c r="B4138" s="3">
        <v>2.8716267637411805</v>
      </c>
      <c r="C4138" s="3">
        <v>1.1571743893135001E-2</v>
      </c>
      <c r="D4138" s="3">
        <v>0.32416279901227474</v>
      </c>
      <c r="E41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39" spans="1:5">
      <c r="A4139">
        <v>2361715</v>
      </c>
      <c r="B4139" s="3">
        <v>4.6877225583298863</v>
      </c>
      <c r="C4139" s="3">
        <v>1.709307412428537E-2</v>
      </c>
      <c r="D4139" s="3">
        <v>0.32376288998250724</v>
      </c>
      <c r="E41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0" spans="1:5">
      <c r="A4140">
        <v>4183222</v>
      </c>
      <c r="B4140" s="3">
        <v>4.019768830389113</v>
      </c>
      <c r="C4140" s="3">
        <v>8.9791039575798596E-3</v>
      </c>
      <c r="D4140" s="3">
        <v>0.32363567058765064</v>
      </c>
      <c r="E41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1" spans="1:5">
      <c r="A4141">
        <v>29456424</v>
      </c>
      <c r="B4141" s="3">
        <v>3.1102972703518392</v>
      </c>
      <c r="C4141" s="3">
        <v>3.3612858790126751E-2</v>
      </c>
      <c r="D4141" s="3">
        <v>0.3235886245179328</v>
      </c>
      <c r="E41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2" spans="1:5">
      <c r="A4142">
        <v>27998261</v>
      </c>
      <c r="B4142" s="3">
        <v>1.5390525979221139</v>
      </c>
      <c r="C4142" s="3">
        <v>4.4319974444769206E-2</v>
      </c>
      <c r="D4142" s="3">
        <v>0.32327187964125992</v>
      </c>
      <c r="E41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3" spans="1:5">
      <c r="A4143">
        <v>4040811</v>
      </c>
      <c r="B4143" s="3">
        <v>3.9298155116915146</v>
      </c>
      <c r="C4143" s="3">
        <v>4.1458949958698811E-3</v>
      </c>
      <c r="D4143" s="3">
        <v>0.32285322987349419</v>
      </c>
      <c r="E41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4" spans="1:5">
      <c r="A4144">
        <v>3424328</v>
      </c>
      <c r="B4144" s="3">
        <v>2.7162783673332305</v>
      </c>
      <c r="C4144" s="3">
        <v>3.098732570215447E-2</v>
      </c>
      <c r="D4144" s="3">
        <v>0.32285285466907887</v>
      </c>
      <c r="E41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5" spans="1:5">
      <c r="A4145">
        <v>11884842</v>
      </c>
      <c r="B4145" s="3">
        <v>4.8468224986082991</v>
      </c>
      <c r="C4145" s="3">
        <v>1.8985816036926919E-2</v>
      </c>
      <c r="D4145" s="3">
        <v>0.32271897710614628</v>
      </c>
      <c r="E41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6" spans="1:5">
      <c r="A4146">
        <v>9709235</v>
      </c>
      <c r="B4146" s="3">
        <v>2.0675630835094632</v>
      </c>
      <c r="C4146" s="3">
        <v>1.9576444250782251E-2</v>
      </c>
      <c r="D4146" s="3">
        <v>0.32266209081072705</v>
      </c>
      <c r="E41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7" spans="1:5">
      <c r="A4147">
        <v>7681692</v>
      </c>
      <c r="B4147" s="3">
        <v>1.1318107085328255</v>
      </c>
      <c r="C4147" s="3">
        <v>3.798012865721398E-2</v>
      </c>
      <c r="D4147" s="3">
        <v>0.32265977259904077</v>
      </c>
      <c r="E41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8" spans="1:5">
      <c r="A4148">
        <v>10396079</v>
      </c>
      <c r="B4148" s="3">
        <v>4.9614171562725486</v>
      </c>
      <c r="C4148" s="3">
        <v>3.012688525245177E-2</v>
      </c>
      <c r="D4148" s="3">
        <v>0.32237187317894878</v>
      </c>
      <c r="E41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49" spans="1:5">
      <c r="A4149">
        <v>4414425</v>
      </c>
      <c r="B4149" s="3">
        <v>2.4235454652128214</v>
      </c>
      <c r="C4149" s="3">
        <v>1.5071730768963849E-2</v>
      </c>
      <c r="D4149" s="3">
        <v>0.32223747988300933</v>
      </c>
      <c r="E41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0" spans="1:5">
      <c r="A4150">
        <v>32901759</v>
      </c>
      <c r="B4150" s="3">
        <v>3.5350535597653394</v>
      </c>
      <c r="C4150" s="3">
        <v>3.2962913621442734E-2</v>
      </c>
      <c r="D4150" s="3">
        <v>0.32213398959267192</v>
      </c>
      <c r="E41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1" spans="1:5">
      <c r="A4151">
        <v>21096602</v>
      </c>
      <c r="B4151" s="3">
        <v>4.7509095889318687</v>
      </c>
      <c r="C4151" s="3">
        <v>3.3206498395129611E-2</v>
      </c>
      <c r="D4151" s="3">
        <v>0.32172696084429109</v>
      </c>
      <c r="E41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2" spans="1:5">
      <c r="A4152">
        <v>684629</v>
      </c>
      <c r="B4152" s="3">
        <v>4.4864021656549404</v>
      </c>
      <c r="C4152" s="3">
        <v>1.4870279173100454E-2</v>
      </c>
      <c r="D4152" s="3">
        <v>0.32126508708213575</v>
      </c>
      <c r="E41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3" spans="1:5">
      <c r="A4153">
        <v>5231131</v>
      </c>
      <c r="B4153" s="3">
        <v>2.2663762114602815</v>
      </c>
      <c r="C4153" s="3">
        <v>2.3882621865022619E-2</v>
      </c>
      <c r="D4153" s="3">
        <v>0.32115538364085894</v>
      </c>
      <c r="E41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4" spans="1:5">
      <c r="A4154">
        <v>8354345</v>
      </c>
      <c r="B4154" s="3">
        <v>4.9290862839119836</v>
      </c>
      <c r="C4154" s="3">
        <v>4.6059967063475898E-2</v>
      </c>
      <c r="D4154" s="3">
        <v>0.32104140376777124</v>
      </c>
      <c r="E41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5" spans="1:5">
      <c r="A4155">
        <v>6844007</v>
      </c>
      <c r="B4155" s="3">
        <v>2.6237728169702739</v>
      </c>
      <c r="C4155" s="3">
        <v>1.2274241813293313E-2</v>
      </c>
      <c r="D4155" s="3">
        <v>0.32067796667145232</v>
      </c>
      <c r="E41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6" spans="1:5">
      <c r="A4156">
        <v>4202236</v>
      </c>
      <c r="B4156" s="3">
        <v>4.1191951572493055</v>
      </c>
      <c r="C4156" s="3">
        <v>3.8265452927280341E-2</v>
      </c>
      <c r="D4156" s="3">
        <v>0.32060582103775492</v>
      </c>
      <c r="E41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7" spans="1:5">
      <c r="A4157">
        <v>2371814</v>
      </c>
      <c r="B4157" s="3">
        <v>2.7144485538953416</v>
      </c>
      <c r="C4157" s="3">
        <v>4.3699826866193674E-4</v>
      </c>
      <c r="D4157" s="3">
        <v>0.32055795496204453</v>
      </c>
      <c r="E41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8" spans="1:5">
      <c r="A4158">
        <v>24667595</v>
      </c>
      <c r="B4158" s="3">
        <v>3.7840056827061384</v>
      </c>
      <c r="C4158" s="3">
        <v>3.6704781834488838E-2</v>
      </c>
      <c r="D4158" s="3">
        <v>0.32036539599215952</v>
      </c>
      <c r="E41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59" spans="1:5">
      <c r="A4159">
        <v>25406101</v>
      </c>
      <c r="B4159" s="3">
        <v>3.7030537113441526</v>
      </c>
      <c r="C4159" s="3">
        <v>3.7744359454326387E-2</v>
      </c>
      <c r="D4159" s="3">
        <v>0.32031875746706795</v>
      </c>
      <c r="E41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0" spans="1:5">
      <c r="A4160">
        <v>331328</v>
      </c>
      <c r="B4160" s="3">
        <v>4.2304062122171757</v>
      </c>
      <c r="C4160" s="3">
        <v>3.1662868010145619E-3</v>
      </c>
      <c r="D4160" s="3">
        <v>0.32011620287252196</v>
      </c>
      <c r="E41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1" spans="1:5">
      <c r="A4161">
        <v>2172525</v>
      </c>
      <c r="B4161" s="3">
        <v>2.6979158880555714</v>
      </c>
      <c r="C4161" s="3">
        <v>3.7079517228943044E-2</v>
      </c>
      <c r="D4161" s="3">
        <v>0.31999943347151016</v>
      </c>
      <c r="E41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2" spans="1:5">
      <c r="A4162">
        <v>14905237</v>
      </c>
      <c r="B4162" s="3">
        <v>1.5387925377693774</v>
      </c>
      <c r="C4162" s="3">
        <v>4.402631633996109E-2</v>
      </c>
      <c r="D4162" s="3">
        <v>0.31979558984903944</v>
      </c>
      <c r="E41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3" spans="1:5">
      <c r="A4163">
        <v>185753</v>
      </c>
      <c r="B4163" s="3">
        <v>1.7531408396794461</v>
      </c>
      <c r="C4163" s="3">
        <v>1.7526866776677714E-2</v>
      </c>
      <c r="D4163" s="3">
        <v>0.31965107905635726</v>
      </c>
      <c r="E41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4" spans="1:5">
      <c r="A4164">
        <v>24678971</v>
      </c>
      <c r="B4164" s="3">
        <v>1.5703859015461181</v>
      </c>
      <c r="C4164" s="3">
        <v>2.1551218969478054E-2</v>
      </c>
      <c r="D4164" s="3">
        <v>0.31962348837157739</v>
      </c>
      <c r="E41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5" spans="1:5">
      <c r="A4165">
        <v>5239845</v>
      </c>
      <c r="B4165" s="3">
        <v>3.8294335260385264</v>
      </c>
      <c r="C4165" s="3">
        <v>4.0069992602362436E-2</v>
      </c>
      <c r="D4165" s="3">
        <v>0.31936701571287096</v>
      </c>
      <c r="E41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6" spans="1:5">
      <c r="A4166">
        <v>21455957</v>
      </c>
      <c r="B4166" s="3">
        <v>1.5370174309054252</v>
      </c>
      <c r="C4166" s="3">
        <v>4.3537139139114139E-2</v>
      </c>
      <c r="D4166" s="3">
        <v>0.31913474174184298</v>
      </c>
      <c r="E41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7" spans="1:5">
      <c r="A4167">
        <v>20559017</v>
      </c>
      <c r="B4167" s="3">
        <v>4.2415545148191409</v>
      </c>
      <c r="C4167" s="3">
        <v>3.3668199247397772E-2</v>
      </c>
      <c r="D4167" s="3">
        <v>0.3190888005513618</v>
      </c>
      <c r="E41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8" spans="1:5">
      <c r="A4168">
        <v>3507684</v>
      </c>
      <c r="B4168" s="3">
        <v>4.7700351490558717</v>
      </c>
      <c r="C4168" s="3">
        <v>3.0418306446640788E-3</v>
      </c>
      <c r="D4168" s="3">
        <v>0.31899806407529907</v>
      </c>
      <c r="E41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69" spans="1:5">
      <c r="A4169">
        <v>12732385</v>
      </c>
      <c r="B4169" s="3">
        <v>4.1792721253025498</v>
      </c>
      <c r="C4169" s="3">
        <v>4.9241583870074344E-2</v>
      </c>
      <c r="D4169" s="3">
        <v>0.31883510706679896</v>
      </c>
      <c r="E41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0" spans="1:5">
      <c r="A4170">
        <v>19191737</v>
      </c>
      <c r="B4170" s="3">
        <v>4.7337042588632663</v>
      </c>
      <c r="C4170" s="3">
        <v>4.5844853750119707E-2</v>
      </c>
      <c r="D4170" s="3">
        <v>0.31875355080392564</v>
      </c>
      <c r="E41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1" spans="1:5">
      <c r="A4171">
        <v>3148473</v>
      </c>
      <c r="B4171" s="3">
        <v>1.1516575759403964</v>
      </c>
      <c r="C4171" s="3">
        <v>4.1671715438071348E-2</v>
      </c>
      <c r="D4171" s="3">
        <v>0.31873361802124023</v>
      </c>
      <c r="E41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2" spans="1:5">
      <c r="A4172">
        <v>5352419</v>
      </c>
      <c r="B4172" s="3">
        <v>4.9886717699366088</v>
      </c>
      <c r="C4172" s="3">
        <v>4.0525245171457785E-3</v>
      </c>
      <c r="D4172" s="3">
        <v>0.31848930823004085</v>
      </c>
      <c r="E41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3" spans="1:5">
      <c r="A4173">
        <v>938056</v>
      </c>
      <c r="B4173" s="3">
        <v>1.0027056866657902</v>
      </c>
      <c r="C4173" s="3">
        <v>3.6959163146115519E-2</v>
      </c>
      <c r="D4173" s="3">
        <v>0.3178446373922369</v>
      </c>
      <c r="E41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4" spans="1:5">
      <c r="A4174">
        <v>4314535</v>
      </c>
      <c r="B4174" s="3">
        <v>4.0854362061367375</v>
      </c>
      <c r="C4174" s="3">
        <v>1.2637894033160119E-2</v>
      </c>
      <c r="D4174" s="3">
        <v>0.31776555767429837</v>
      </c>
      <c r="E41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5" spans="1:5">
      <c r="A4175">
        <v>6387355</v>
      </c>
      <c r="B4175" s="3">
        <v>2.8056863094059961</v>
      </c>
      <c r="C4175" s="3">
        <v>1.6582670103685537E-2</v>
      </c>
      <c r="D4175" s="3">
        <v>0.31772492384679885</v>
      </c>
      <c r="E41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6" spans="1:5">
      <c r="A4176">
        <v>15998942</v>
      </c>
      <c r="B4176" s="3">
        <v>4.3663203607974408</v>
      </c>
      <c r="C4176" s="3">
        <v>2.3888845195040177E-2</v>
      </c>
      <c r="D4176" s="3">
        <v>0.31769782899207144</v>
      </c>
      <c r="E41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7" spans="1:5">
      <c r="A4177">
        <v>3641421</v>
      </c>
      <c r="B4177" s="3">
        <v>3.1391092788659254</v>
      </c>
      <c r="C4177" s="3">
        <v>8.4476649259715153E-3</v>
      </c>
      <c r="D4177" s="3">
        <v>0.31768703740268767</v>
      </c>
      <c r="E41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8" spans="1:5">
      <c r="A4178">
        <v>6283678</v>
      </c>
      <c r="B4178" s="3">
        <v>1.5883876796205239</v>
      </c>
      <c r="C4178" s="3">
        <v>1.3466134888865999E-2</v>
      </c>
      <c r="D4178" s="3">
        <v>0.31691473056045327</v>
      </c>
      <c r="E41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79" spans="1:5">
      <c r="A4179">
        <v>3609524</v>
      </c>
      <c r="B4179" s="3">
        <v>3.3380647929736078</v>
      </c>
      <c r="C4179" s="3">
        <v>2.6585645044941625E-2</v>
      </c>
      <c r="D4179" s="3">
        <v>0.31684324996517876</v>
      </c>
      <c r="E41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0" spans="1:5">
      <c r="A4180">
        <v>13908017</v>
      </c>
      <c r="B4180" s="3">
        <v>4.2608757752193309</v>
      </c>
      <c r="C4180" s="3">
        <v>2.9068101535337593E-2</v>
      </c>
      <c r="D4180" s="3">
        <v>0.31663370431005766</v>
      </c>
      <c r="E41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1" spans="1:5">
      <c r="A4181">
        <v>6375533</v>
      </c>
      <c r="B4181" s="3">
        <v>1.4757304003161544</v>
      </c>
      <c r="C4181" s="3">
        <v>3.1734682791969691E-2</v>
      </c>
      <c r="D4181" s="3">
        <v>0.31663252247232088</v>
      </c>
      <c r="E41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2" spans="1:5">
      <c r="A4182">
        <v>15009272</v>
      </c>
      <c r="B4182" s="3">
        <v>4.6673192655419786</v>
      </c>
      <c r="C4182" s="3">
        <v>2.6647028803192224E-2</v>
      </c>
      <c r="D4182" s="3">
        <v>0.31638062557256619</v>
      </c>
      <c r="E41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3" spans="1:5">
      <c r="A4183">
        <v>20166817</v>
      </c>
      <c r="B4183" s="3">
        <v>3.1158498263580876</v>
      </c>
      <c r="C4183" s="3">
        <v>4.6336396813142638E-2</v>
      </c>
      <c r="D4183" s="3">
        <v>0.31631251203698818</v>
      </c>
      <c r="E41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4" spans="1:5">
      <c r="A4184">
        <v>30214562</v>
      </c>
      <c r="B4184" s="3">
        <v>1.3747934861141298</v>
      </c>
      <c r="C4184" s="3">
        <v>4.4721445442846119E-2</v>
      </c>
      <c r="D4184" s="3">
        <v>0.31621896954929463</v>
      </c>
      <c r="E41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5" spans="1:5">
      <c r="A4185">
        <v>1568951</v>
      </c>
      <c r="B4185" s="3">
        <v>3.4548409657569099</v>
      </c>
      <c r="C4185" s="3">
        <v>2.8566799779610355E-3</v>
      </c>
      <c r="D4185" s="3">
        <v>0.3161289791681291</v>
      </c>
      <c r="E41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6" spans="1:5">
      <c r="A4186">
        <v>12190039</v>
      </c>
      <c r="B4186" s="3">
        <v>3.7169329685726979</v>
      </c>
      <c r="C4186" s="3">
        <v>2.9502443576851441E-2</v>
      </c>
      <c r="D4186" s="3">
        <v>0.31609523688860863</v>
      </c>
      <c r="E41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7" spans="1:5">
      <c r="A4187">
        <v>308930</v>
      </c>
      <c r="B4187" s="3">
        <v>3.4111641907415229</v>
      </c>
      <c r="C4187" s="3">
        <v>7.0538173695727183E-3</v>
      </c>
      <c r="D4187" s="3">
        <v>0.31595244129574096</v>
      </c>
      <c r="E41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8" spans="1:5">
      <c r="A4188">
        <v>11576459</v>
      </c>
      <c r="B4188" s="3">
        <v>4.4228854072537738</v>
      </c>
      <c r="C4188" s="3">
        <v>1.5463143881530362E-3</v>
      </c>
      <c r="D4188" s="3">
        <v>0.31587135100362052</v>
      </c>
      <c r="E41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89" spans="1:5">
      <c r="A4189">
        <v>2277487</v>
      </c>
      <c r="B4189" s="3">
        <v>2.2706504282857032</v>
      </c>
      <c r="C4189" s="3">
        <v>2.464214766634806E-2</v>
      </c>
      <c r="D4189" s="3">
        <v>0.31573601796068396</v>
      </c>
      <c r="E41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0" spans="1:5">
      <c r="A4190">
        <v>8873749</v>
      </c>
      <c r="B4190" s="3">
        <v>4.2178490487130027</v>
      </c>
      <c r="C4190" s="3">
        <v>4.2673893602240907E-2</v>
      </c>
      <c r="D4190" s="3">
        <v>0.31572461769828097</v>
      </c>
      <c r="E41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1" spans="1:5">
      <c r="A4191">
        <v>1939728</v>
      </c>
      <c r="B4191" s="3">
        <v>2.0288432577019013</v>
      </c>
      <c r="C4191" s="3">
        <v>4.866165658256516E-2</v>
      </c>
      <c r="D4191" s="3">
        <v>0.31569907209339987</v>
      </c>
      <c r="E41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2" spans="1:5">
      <c r="A4192">
        <v>23256032</v>
      </c>
      <c r="B4192" s="3">
        <v>4.9569270174113544</v>
      </c>
      <c r="C4192" s="3">
        <v>4.1154147903115111E-3</v>
      </c>
      <c r="D4192" s="3">
        <v>0.31563674237004857</v>
      </c>
      <c r="E41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3" spans="1:5">
      <c r="A4193">
        <v>7183243</v>
      </c>
      <c r="B4193" s="3">
        <v>4.6900526739110884</v>
      </c>
      <c r="C4193" s="3">
        <v>3.1926500713214324E-2</v>
      </c>
      <c r="D4193" s="3">
        <v>0.31559892316277816</v>
      </c>
      <c r="E41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4" spans="1:5">
      <c r="A4194">
        <v>4148174</v>
      </c>
      <c r="B4194" s="3">
        <v>2.1215652899768638</v>
      </c>
      <c r="C4194" s="3">
        <v>3.9112351119980852E-3</v>
      </c>
      <c r="D4194" s="3">
        <v>0.31540689367308594</v>
      </c>
      <c r="E41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5" spans="1:5">
      <c r="A4195">
        <v>215764</v>
      </c>
      <c r="B4195" s="3">
        <v>2.6493745210356341</v>
      </c>
      <c r="C4195" s="3">
        <v>2.9587096186350088E-2</v>
      </c>
      <c r="D4195" s="3">
        <v>0.31526771398447606</v>
      </c>
      <c r="E41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6" spans="1:5">
      <c r="A4196">
        <v>17451048</v>
      </c>
      <c r="B4196" s="3">
        <v>1.4646627578201676</v>
      </c>
      <c r="C4196" s="3">
        <v>3.3857926322707489E-2</v>
      </c>
      <c r="D4196" s="3">
        <v>0.31523212992187222</v>
      </c>
      <c r="E41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7" spans="1:5">
      <c r="A4197">
        <v>15667008</v>
      </c>
      <c r="B4197" s="3">
        <v>3.6124936504254461</v>
      </c>
      <c r="C4197" s="3">
        <v>3.696472926332716E-2</v>
      </c>
      <c r="D4197" s="3">
        <v>0.31496649005823019</v>
      </c>
      <c r="E41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8" spans="1:5">
      <c r="A4198">
        <v>34453577</v>
      </c>
      <c r="B4198" s="3">
        <v>2.1912833739467419</v>
      </c>
      <c r="C4198" s="3">
        <v>4.2962399301206752E-2</v>
      </c>
      <c r="D4198" s="3">
        <v>0.31495830980156081</v>
      </c>
      <c r="E41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199" spans="1:5">
      <c r="A4199">
        <v>4469832</v>
      </c>
      <c r="B4199" s="3">
        <v>2.296764615074391</v>
      </c>
      <c r="C4199" s="3">
        <v>2.0917118247717748E-3</v>
      </c>
      <c r="D4199" s="3">
        <v>0.31495179009264374</v>
      </c>
      <c r="E41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0" spans="1:5">
      <c r="A4200">
        <v>11686822</v>
      </c>
      <c r="B4200" s="3">
        <v>3.652754126795517</v>
      </c>
      <c r="C4200" s="3">
        <v>1.1742165802781908E-2</v>
      </c>
      <c r="D4200" s="3">
        <v>0.31443540431459016</v>
      </c>
      <c r="E42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1" spans="1:5">
      <c r="A4201">
        <v>18156463</v>
      </c>
      <c r="B4201" s="3">
        <v>3.0582427673626795</v>
      </c>
      <c r="C4201" s="3">
        <v>2.220597774357236E-5</v>
      </c>
      <c r="D4201" s="3">
        <v>0.31433596149435505</v>
      </c>
      <c r="E42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2" spans="1:5">
      <c r="A4202">
        <v>26265097</v>
      </c>
      <c r="B4202" s="3">
        <v>3.3870216747349904</v>
      </c>
      <c r="C4202" s="3">
        <v>3.276279549513466E-2</v>
      </c>
      <c r="D4202" s="3">
        <v>0.31424193274399048</v>
      </c>
      <c r="E42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3" spans="1:5">
      <c r="A4203">
        <v>31617949</v>
      </c>
      <c r="B4203" s="3">
        <v>2.7061542922923656</v>
      </c>
      <c r="C4203" s="3">
        <v>3.5362871830953123E-2</v>
      </c>
      <c r="D4203" s="3">
        <v>0.31418789571398231</v>
      </c>
      <c r="E42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4" spans="1:5">
      <c r="A4204">
        <v>33106693</v>
      </c>
      <c r="B4204" s="3">
        <v>1.1760587412837533</v>
      </c>
      <c r="C4204" s="3">
        <v>2.2700445704881778E-2</v>
      </c>
      <c r="D4204" s="3">
        <v>0.31401454198373568</v>
      </c>
      <c r="E42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5" spans="1:5">
      <c r="A4205">
        <v>2910317</v>
      </c>
      <c r="B4205" s="3">
        <v>2.920908737548209</v>
      </c>
      <c r="C4205" s="3">
        <v>3.4129127336246928E-2</v>
      </c>
      <c r="D4205" s="3">
        <v>0.31370507545580439</v>
      </c>
      <c r="E42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6" spans="1:5">
      <c r="A4206">
        <v>7155183</v>
      </c>
      <c r="B4206" s="3">
        <v>1.8958598527874839</v>
      </c>
      <c r="C4206" s="3">
        <v>4.6564588835050422E-2</v>
      </c>
      <c r="D4206" s="3">
        <v>0.3135744232864166</v>
      </c>
      <c r="E42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7" spans="1:5">
      <c r="A4207">
        <v>4281123</v>
      </c>
      <c r="B4207" s="3">
        <v>2.0631739077852074</v>
      </c>
      <c r="C4207" s="3">
        <v>4.6468052117691699E-2</v>
      </c>
      <c r="D4207" s="3">
        <v>0.31312507666652356</v>
      </c>
      <c r="E42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8" spans="1:5">
      <c r="A4208">
        <v>15442902</v>
      </c>
      <c r="B4208" s="3">
        <v>3.2843915228489116</v>
      </c>
      <c r="C4208" s="3">
        <v>2.547510295384782E-2</v>
      </c>
      <c r="D4208" s="3">
        <v>0.31308701662871175</v>
      </c>
      <c r="E42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09" spans="1:5">
      <c r="A4209">
        <v>25100</v>
      </c>
      <c r="B4209" s="3">
        <v>1.3547516305078058</v>
      </c>
      <c r="C4209" s="3">
        <v>4.8226882436876298E-2</v>
      </c>
      <c r="D4209" s="3">
        <v>0.31280871271960831</v>
      </c>
      <c r="E42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0" spans="1:5">
      <c r="A4210">
        <v>25748492</v>
      </c>
      <c r="B4210" s="3">
        <v>1.9968192345758999</v>
      </c>
      <c r="C4210" s="3">
        <v>4.2618261677923486E-2</v>
      </c>
      <c r="D4210" s="3">
        <v>0.31275337202328291</v>
      </c>
      <c r="E42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1" spans="1:5">
      <c r="A4211">
        <v>4233168</v>
      </c>
      <c r="B4211" s="3">
        <v>4.7507133698373707</v>
      </c>
      <c r="C4211" s="3">
        <v>4.108906711934928E-2</v>
      </c>
      <c r="D4211" s="3">
        <v>0.31268575960639033</v>
      </c>
      <c r="E42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2" spans="1:5">
      <c r="A4212">
        <v>284224</v>
      </c>
      <c r="B4212" s="3">
        <v>4.1258408308139654</v>
      </c>
      <c r="C4212" s="3">
        <v>2.8120201443767836E-2</v>
      </c>
      <c r="D4212" s="3">
        <v>0.31246487806992529</v>
      </c>
      <c r="E42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3" spans="1:5">
      <c r="A4213">
        <v>1394669</v>
      </c>
      <c r="B4213" s="3">
        <v>3.888621949279004</v>
      </c>
      <c r="C4213" s="3">
        <v>3.4186934906863815E-2</v>
      </c>
      <c r="D4213" s="3">
        <v>0.3123278404837303</v>
      </c>
      <c r="E42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4" spans="1:5">
      <c r="A4214">
        <v>377151</v>
      </c>
      <c r="B4214" s="3">
        <v>2.085064871711392</v>
      </c>
      <c r="C4214" s="3">
        <v>5.3948495453453931E-3</v>
      </c>
      <c r="D4214" s="3">
        <v>0.31223776888291144</v>
      </c>
      <c r="E42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5" spans="1:5">
      <c r="A4215">
        <v>24880134</v>
      </c>
      <c r="B4215" s="3">
        <v>3.3348700119550188</v>
      </c>
      <c r="C4215" s="3">
        <v>3.6189888110027005E-2</v>
      </c>
      <c r="D4215" s="3">
        <v>0.31187641189303028</v>
      </c>
      <c r="E42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6" spans="1:5">
      <c r="A4216">
        <v>16572957</v>
      </c>
      <c r="B4216" s="3">
        <v>4.7888041776350532</v>
      </c>
      <c r="C4216" s="3">
        <v>3.9661620683382082E-2</v>
      </c>
      <c r="D4216" s="3">
        <v>0.3116117913014359</v>
      </c>
      <c r="E42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7" spans="1:5">
      <c r="A4217">
        <v>11147328</v>
      </c>
      <c r="B4217" s="3">
        <v>1.7617599723538855</v>
      </c>
      <c r="C4217" s="3">
        <v>2.3021558643653673E-2</v>
      </c>
      <c r="D4217" s="3">
        <v>0.31122978963364945</v>
      </c>
      <c r="E42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8" spans="1:5">
      <c r="A4218">
        <v>3959655</v>
      </c>
      <c r="B4218" s="3">
        <v>3.249076321453348</v>
      </c>
      <c r="C4218" s="3">
        <v>3.3882980002542848E-2</v>
      </c>
      <c r="D4218" s="3">
        <v>0.31100218523535272</v>
      </c>
      <c r="E42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19" spans="1:5">
      <c r="A4219">
        <v>15264295</v>
      </c>
      <c r="B4219" s="3">
        <v>3.6586362836149795</v>
      </c>
      <c r="C4219" s="3">
        <v>3.9789106280439274E-2</v>
      </c>
      <c r="D4219" s="3">
        <v>0.31096677195813793</v>
      </c>
      <c r="E42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0" spans="1:5">
      <c r="A4220">
        <v>7598755</v>
      </c>
      <c r="B4220" s="3">
        <v>4.0359717918804652</v>
      </c>
      <c r="C4220" s="3">
        <v>2.8584773754039769E-2</v>
      </c>
      <c r="D4220" s="3">
        <v>0.31087604962561366</v>
      </c>
      <c r="E42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1" spans="1:5">
      <c r="A4221">
        <v>308652</v>
      </c>
      <c r="B4221" s="3">
        <v>4.3191175645434541</v>
      </c>
      <c r="C4221" s="3">
        <v>2.0947522774029132E-2</v>
      </c>
      <c r="D4221" s="3">
        <v>0.31076143117979282</v>
      </c>
      <c r="E42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2" spans="1:5">
      <c r="A4222">
        <v>14337132</v>
      </c>
      <c r="B4222" s="3">
        <v>2.3144835935446224</v>
      </c>
      <c r="C4222" s="3">
        <v>3.5039181540120756E-3</v>
      </c>
      <c r="D4222" s="3">
        <v>0.31054841011864953</v>
      </c>
      <c r="E42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3" spans="1:5">
      <c r="A4223">
        <v>70614</v>
      </c>
      <c r="B4223" s="3">
        <v>2.6600280017723383</v>
      </c>
      <c r="C4223" s="3">
        <v>4.5372741122846699E-2</v>
      </c>
      <c r="D4223" s="3">
        <v>0.3103822178518052</v>
      </c>
      <c r="E42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4" spans="1:5">
      <c r="A4224">
        <v>473113</v>
      </c>
      <c r="B4224" s="3">
        <v>4.7892279016570738</v>
      </c>
      <c r="C4224" s="3">
        <v>6.2705649137875302E-3</v>
      </c>
      <c r="D4224" s="3">
        <v>0.3103648261755122</v>
      </c>
      <c r="E42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5" spans="1:5">
      <c r="A4225">
        <v>10828833</v>
      </c>
      <c r="B4225" s="3">
        <v>1.1791094220520204</v>
      </c>
      <c r="C4225" s="3">
        <v>1.2113121720343845E-2</v>
      </c>
      <c r="D4225" s="3">
        <v>0.31030816946742701</v>
      </c>
      <c r="E42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6" spans="1:5">
      <c r="A4226">
        <v>33816</v>
      </c>
      <c r="B4226" s="3">
        <v>2.0047874115150988</v>
      </c>
      <c r="C4226" s="3">
        <v>2.0602839789682428E-2</v>
      </c>
      <c r="D4226" s="3">
        <v>0.31013029660351843</v>
      </c>
      <c r="E42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7" spans="1:5">
      <c r="A4227">
        <v>1358312</v>
      </c>
      <c r="B4227" s="3">
        <v>2.3038507834699318</v>
      </c>
      <c r="C4227" s="3">
        <v>4.9228093814120737E-2</v>
      </c>
      <c r="D4227" s="3">
        <v>0.31008381496657444</v>
      </c>
      <c r="E42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8" spans="1:5">
      <c r="A4228">
        <v>712590</v>
      </c>
      <c r="B4228" s="3">
        <v>2.3356816204426614</v>
      </c>
      <c r="C4228" s="3">
        <v>2.3574440094523176E-2</v>
      </c>
      <c r="D4228" s="3">
        <v>0.31005071729635947</v>
      </c>
      <c r="E42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29" spans="1:5">
      <c r="A4229">
        <v>3432742</v>
      </c>
      <c r="B4229" s="3">
        <v>3.2540358042461568</v>
      </c>
      <c r="C4229" s="3">
        <v>3.5554718276248447E-2</v>
      </c>
      <c r="D4229" s="3">
        <v>0.30999482501651832</v>
      </c>
      <c r="E42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0" spans="1:5">
      <c r="A4230">
        <v>1397883</v>
      </c>
      <c r="B4230" s="3">
        <v>3.3869391302822565</v>
      </c>
      <c r="C4230" s="3">
        <v>4.8733638783654748E-2</v>
      </c>
      <c r="D4230" s="3">
        <v>0.30991763200669775</v>
      </c>
      <c r="E42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1" spans="1:5">
      <c r="A4231">
        <v>4396</v>
      </c>
      <c r="B4231" s="3">
        <v>4.5874712171639782</v>
      </c>
      <c r="C4231" s="3">
        <v>3.7074349368898279E-2</v>
      </c>
      <c r="D4231" s="3">
        <v>0.3096188447131023</v>
      </c>
      <c r="E42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2" spans="1:5">
      <c r="A4232">
        <v>363834</v>
      </c>
      <c r="B4232" s="3">
        <v>1.1704172167444078</v>
      </c>
      <c r="C4232" s="3">
        <v>3.2679170745951051E-2</v>
      </c>
      <c r="D4232" s="3">
        <v>0.30961198589829331</v>
      </c>
      <c r="E42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3" spans="1:5">
      <c r="A4233">
        <v>26134830</v>
      </c>
      <c r="B4233" s="3">
        <v>1.186938051855968</v>
      </c>
      <c r="C4233" s="3">
        <v>3.5529080436900118E-2</v>
      </c>
      <c r="D4233" s="3">
        <v>0.30948345620866702</v>
      </c>
      <c r="E42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4" spans="1:5">
      <c r="A4234">
        <v>3179968</v>
      </c>
      <c r="B4234" s="3">
        <v>1.5164372607662919</v>
      </c>
      <c r="C4234" s="3">
        <v>1.2120260741642758E-2</v>
      </c>
      <c r="D4234" s="3">
        <v>0.30925863867287096</v>
      </c>
      <c r="E42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5" spans="1:5">
      <c r="A4235">
        <v>14608821</v>
      </c>
      <c r="B4235" s="3">
        <v>4.7936937435411835</v>
      </c>
      <c r="C4235" s="3">
        <v>1.6396281317333349E-2</v>
      </c>
      <c r="D4235" s="3">
        <v>0.30921344410614915</v>
      </c>
      <c r="E42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6" spans="1:5">
      <c r="A4236">
        <v>1014484</v>
      </c>
      <c r="B4236" s="3">
        <v>2.9936735888732997</v>
      </c>
      <c r="C4236" s="3">
        <v>1.5062423492370747E-3</v>
      </c>
      <c r="D4236" s="3">
        <v>0.30844563091555965</v>
      </c>
      <c r="E42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7" spans="1:5">
      <c r="A4237">
        <v>10553573</v>
      </c>
      <c r="B4237" s="3">
        <v>4.9833541456849444</v>
      </c>
      <c r="C4237" s="3">
        <v>3.4502591559507044E-2</v>
      </c>
      <c r="D4237" s="3">
        <v>0.30843782419765031</v>
      </c>
      <c r="E42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8" spans="1:5">
      <c r="A4238">
        <v>1027283</v>
      </c>
      <c r="B4238" s="3">
        <v>2.8115229004094631</v>
      </c>
      <c r="C4238" s="3">
        <v>1.4289550971292919E-2</v>
      </c>
      <c r="D4238" s="3">
        <v>0.30801950592557248</v>
      </c>
      <c r="E42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39" spans="1:5">
      <c r="A4239">
        <v>3605729</v>
      </c>
      <c r="B4239" s="3">
        <v>4.7277133957890136</v>
      </c>
      <c r="C4239" s="3">
        <v>2.186786200454359E-2</v>
      </c>
      <c r="D4239" s="3">
        <v>0.3076687693929111</v>
      </c>
      <c r="E42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0" spans="1:5">
      <c r="A4240">
        <v>29650513</v>
      </c>
      <c r="B4240" s="3">
        <v>1.8652676919700926</v>
      </c>
      <c r="C4240" s="3">
        <v>2.276738863813112E-2</v>
      </c>
      <c r="D4240" s="3">
        <v>0.3075920794958571</v>
      </c>
      <c r="E42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1" spans="1:5">
      <c r="A4241">
        <v>353965</v>
      </c>
      <c r="B4241" s="3">
        <v>2.871480515014341</v>
      </c>
      <c r="C4241" s="3">
        <v>1.7335994122266246E-2</v>
      </c>
      <c r="D4241" s="3">
        <v>0.30758028775030732</v>
      </c>
      <c r="E42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2" spans="1:5">
      <c r="A4242">
        <v>17898189</v>
      </c>
      <c r="B4242" s="3">
        <v>1.5482505257233115</v>
      </c>
      <c r="C4242" s="3">
        <v>2.8695747783960448E-3</v>
      </c>
      <c r="D4242" s="3">
        <v>0.30757476693587249</v>
      </c>
      <c r="E42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3" spans="1:5">
      <c r="A4243">
        <v>11273539</v>
      </c>
      <c r="B4243" s="3">
        <v>1.9720444063960691</v>
      </c>
      <c r="C4243" s="3">
        <v>2.3506921200588605E-2</v>
      </c>
      <c r="D4243" s="3">
        <v>0.30742506228722222</v>
      </c>
      <c r="E42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4" spans="1:5">
      <c r="A4244">
        <v>17065184</v>
      </c>
      <c r="B4244" s="3">
        <v>2.8133978461321107</v>
      </c>
      <c r="C4244" s="3">
        <v>1.2557624726408851E-2</v>
      </c>
      <c r="D4244" s="3">
        <v>0.30739812557525281</v>
      </c>
      <c r="E42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5" spans="1:5">
      <c r="A4245">
        <v>6226676</v>
      </c>
      <c r="B4245" s="3">
        <v>1.6113582743130013</v>
      </c>
      <c r="C4245" s="3">
        <v>2.2563456720946264E-2</v>
      </c>
      <c r="D4245" s="3">
        <v>0.3070079154942843</v>
      </c>
      <c r="E42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6" spans="1:5">
      <c r="A4246">
        <v>35386618</v>
      </c>
      <c r="B4246" s="3">
        <v>2.8006431803014258</v>
      </c>
      <c r="C4246" s="3">
        <v>4.7702956712124538E-2</v>
      </c>
      <c r="D4246" s="3">
        <v>0.30695204694204081</v>
      </c>
      <c r="E42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7" spans="1:5">
      <c r="A4247">
        <v>6122499</v>
      </c>
      <c r="B4247" s="3">
        <v>4.7687702262452429</v>
      </c>
      <c r="C4247" s="3">
        <v>4.9664420977584445E-2</v>
      </c>
      <c r="D4247" s="3">
        <v>0.3068932651794759</v>
      </c>
      <c r="E42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8" spans="1:5">
      <c r="A4248">
        <v>26951283</v>
      </c>
      <c r="B4248" s="3">
        <v>2.1753057670354963</v>
      </c>
      <c r="C4248" s="3">
        <v>4.2178625079596042E-2</v>
      </c>
      <c r="D4248" s="3">
        <v>0.3060943636153638</v>
      </c>
      <c r="E42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49" spans="1:5">
      <c r="A4249">
        <v>414627</v>
      </c>
      <c r="B4249" s="3">
        <v>3.7689088608383243</v>
      </c>
      <c r="C4249" s="3">
        <v>3.4539815006204608E-2</v>
      </c>
      <c r="D4249" s="3">
        <v>0.30597114134275183</v>
      </c>
      <c r="E42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0" spans="1:5">
      <c r="A4250">
        <v>132244</v>
      </c>
      <c r="B4250" s="3">
        <v>4.408814702840866</v>
      </c>
      <c r="C4250" s="3">
        <v>1.5954148176487805E-2</v>
      </c>
      <c r="D4250" s="3">
        <v>0.30583357541593992</v>
      </c>
      <c r="E42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1" spans="1:5">
      <c r="A4251">
        <v>50148</v>
      </c>
      <c r="B4251" s="3">
        <v>1.8446426552097601</v>
      </c>
      <c r="C4251" s="3">
        <v>3.6818074437588756E-2</v>
      </c>
      <c r="D4251" s="3">
        <v>0.30526830802200244</v>
      </c>
      <c r="E42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2" spans="1:5">
      <c r="A4252">
        <v>25183</v>
      </c>
      <c r="B4252" s="3">
        <v>4.7639192311500373</v>
      </c>
      <c r="C4252" s="3">
        <v>4.9105353451626511E-2</v>
      </c>
      <c r="D4252" s="3">
        <v>0.3050121234404225</v>
      </c>
      <c r="E42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3" spans="1:5">
      <c r="A4253">
        <v>8384058</v>
      </c>
      <c r="B4253" s="3">
        <v>2.7094420412365223</v>
      </c>
      <c r="C4253" s="3">
        <v>1.8585294116836151E-2</v>
      </c>
      <c r="D4253" s="3">
        <v>0.30492551489823361</v>
      </c>
      <c r="E42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4" spans="1:5">
      <c r="A4254">
        <v>21685221</v>
      </c>
      <c r="B4254" s="3">
        <v>1.8384294320446699</v>
      </c>
      <c r="C4254" s="3">
        <v>3.3026997916244701E-2</v>
      </c>
      <c r="D4254" s="3">
        <v>0.3048557043037784</v>
      </c>
      <c r="E42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5" spans="1:5">
      <c r="A4255">
        <v>6755111</v>
      </c>
      <c r="B4255" s="3">
        <v>1.1368163803240403</v>
      </c>
      <c r="C4255" s="3">
        <v>1.9201404087007434E-2</v>
      </c>
      <c r="D4255" s="3">
        <v>0.30483391957813044</v>
      </c>
      <c r="E42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6" spans="1:5">
      <c r="A4256">
        <v>23338742</v>
      </c>
      <c r="B4256" s="3">
        <v>2.4793491857617704</v>
      </c>
      <c r="C4256" s="3">
        <v>1.0668092838604416E-2</v>
      </c>
      <c r="D4256" s="3">
        <v>0.30464769005878745</v>
      </c>
      <c r="E42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7" spans="1:5">
      <c r="A4257">
        <v>33064443</v>
      </c>
      <c r="B4257" s="3">
        <v>1.5147843756214878</v>
      </c>
      <c r="C4257" s="3">
        <v>1.5841446674478916E-2</v>
      </c>
      <c r="D4257" s="3">
        <v>0.30462253054017574</v>
      </c>
      <c r="E42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8" spans="1:5">
      <c r="A4258">
        <v>15815237</v>
      </c>
      <c r="B4258" s="3">
        <v>3.9885694398211049</v>
      </c>
      <c r="C4258" s="3">
        <v>3.148586542433285E-3</v>
      </c>
      <c r="D4258" s="3">
        <v>0.3045657921866799</v>
      </c>
      <c r="E42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59" spans="1:5">
      <c r="A4259">
        <v>3666608</v>
      </c>
      <c r="B4259" s="3">
        <v>3.8621534707986291</v>
      </c>
      <c r="C4259" s="3">
        <v>2.680571805211597E-2</v>
      </c>
      <c r="D4259" s="3">
        <v>0.30453980805720171</v>
      </c>
      <c r="E42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0" spans="1:5">
      <c r="A4260">
        <v>1732005</v>
      </c>
      <c r="B4260" s="3">
        <v>2.375728941988867</v>
      </c>
      <c r="C4260" s="3">
        <v>2.640974362226969E-2</v>
      </c>
      <c r="D4260" s="3">
        <v>0.30399809624782792</v>
      </c>
      <c r="E42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1" spans="1:5">
      <c r="A4261">
        <v>1232988</v>
      </c>
      <c r="B4261" s="3">
        <v>2.0467872774573643</v>
      </c>
      <c r="C4261" s="3">
        <v>4.8011103538329797E-2</v>
      </c>
      <c r="D4261" s="3">
        <v>0.30373238167661376</v>
      </c>
      <c r="E42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2" spans="1:5">
      <c r="A4262">
        <v>3531317</v>
      </c>
      <c r="B4262" s="3">
        <v>3.4260628538213576</v>
      </c>
      <c r="C4262" s="3">
        <v>3.9963578225758967E-2</v>
      </c>
      <c r="D4262" s="3">
        <v>0.30360970653107811</v>
      </c>
      <c r="E42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3" spans="1:5">
      <c r="A4263">
        <v>62165</v>
      </c>
      <c r="B4263" s="3">
        <v>3.2218558028300692</v>
      </c>
      <c r="C4263" s="3">
        <v>4.4364738988516894E-2</v>
      </c>
      <c r="D4263" s="3">
        <v>0.30358668593044746</v>
      </c>
      <c r="E42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4" spans="1:5">
      <c r="A4264">
        <v>10532169</v>
      </c>
      <c r="B4264" s="3">
        <v>4.5927077090075912</v>
      </c>
      <c r="C4264" s="3">
        <v>1.5926002542083484E-3</v>
      </c>
      <c r="D4264" s="3">
        <v>0.30357392422970098</v>
      </c>
      <c r="E42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5" spans="1:5">
      <c r="A4265">
        <v>11861244</v>
      </c>
      <c r="B4265" s="3">
        <v>3.6204071890960181</v>
      </c>
      <c r="C4265" s="3">
        <v>2.8603269996334418E-2</v>
      </c>
      <c r="D4265" s="3">
        <v>0.30330668779700953</v>
      </c>
      <c r="E42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6" spans="1:5">
      <c r="A4266">
        <v>31234460</v>
      </c>
      <c r="B4266" s="3">
        <v>3.6058536321227077</v>
      </c>
      <c r="C4266" s="3">
        <v>4.066308455810258E-2</v>
      </c>
      <c r="D4266" s="3">
        <v>0.30301759663162608</v>
      </c>
      <c r="E42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7" spans="1:5">
      <c r="A4267">
        <v>991380</v>
      </c>
      <c r="B4267" s="3">
        <v>4.4617406195039573</v>
      </c>
      <c r="C4267" s="3">
        <v>3.4437375120050427E-2</v>
      </c>
      <c r="D4267" s="3">
        <v>0.3027159113254223</v>
      </c>
      <c r="E42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8" spans="1:5">
      <c r="A4268">
        <v>23527094</v>
      </c>
      <c r="B4268" s="3">
        <v>2.0103515364768434</v>
      </c>
      <c r="C4268" s="3">
        <v>2.9263983161555568E-2</v>
      </c>
      <c r="D4268" s="3">
        <v>0.30259016048036569</v>
      </c>
      <c r="E42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69" spans="1:5">
      <c r="A4269">
        <v>12366541</v>
      </c>
      <c r="B4269" s="3">
        <v>2.3898585578281986</v>
      </c>
      <c r="C4269" s="3">
        <v>1.1542269785127169E-2</v>
      </c>
      <c r="D4269" s="3">
        <v>0.3025269742798683</v>
      </c>
      <c r="E42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0" spans="1:5">
      <c r="A4270">
        <v>2862643</v>
      </c>
      <c r="B4270" s="3">
        <v>3.2371999166542764</v>
      </c>
      <c r="C4270" s="3">
        <v>8.1579658112946041E-3</v>
      </c>
      <c r="D4270" s="3">
        <v>0.30237878047613653</v>
      </c>
      <c r="E42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1" spans="1:5">
      <c r="A4271">
        <v>900154</v>
      </c>
      <c r="B4271" s="3">
        <v>1.0086690900210824</v>
      </c>
      <c r="C4271" s="3">
        <v>3.6280118171603863E-2</v>
      </c>
      <c r="D4271" s="3">
        <v>0.30233474258522808</v>
      </c>
      <c r="E42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2" spans="1:5">
      <c r="A4272">
        <v>665013</v>
      </c>
      <c r="B4272" s="3">
        <v>2.1826377173270974</v>
      </c>
      <c r="C4272" s="3">
        <v>3.9896076958919939E-2</v>
      </c>
      <c r="D4272" s="3">
        <v>0.30230578219410764</v>
      </c>
      <c r="E42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3" spans="1:5">
      <c r="A4273">
        <v>12212944</v>
      </c>
      <c r="B4273" s="3">
        <v>4.548513482464319</v>
      </c>
      <c r="C4273" s="3">
        <v>4.5433593045599912E-3</v>
      </c>
      <c r="D4273" s="3">
        <v>0.30183703098967285</v>
      </c>
      <c r="E42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4" spans="1:5">
      <c r="A4274">
        <v>16534981</v>
      </c>
      <c r="B4274" s="3">
        <v>2.1512680301655758</v>
      </c>
      <c r="C4274" s="3">
        <v>2.8829417125601914E-2</v>
      </c>
      <c r="D4274" s="3">
        <v>0.30149939811705961</v>
      </c>
      <c r="E42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5" spans="1:5">
      <c r="A4275">
        <v>252365</v>
      </c>
      <c r="B4275" s="3">
        <v>3.6219713766664974</v>
      </c>
      <c r="C4275" s="3">
        <v>2.5564592865622255E-2</v>
      </c>
      <c r="D4275" s="3">
        <v>0.301395467790882</v>
      </c>
      <c r="E42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6" spans="1:5">
      <c r="A4276">
        <v>31817441</v>
      </c>
      <c r="B4276" s="3">
        <v>4.955382398316921</v>
      </c>
      <c r="C4276" s="3">
        <v>8.2595178699941662E-3</v>
      </c>
      <c r="D4276" s="3">
        <v>0.30111865414705341</v>
      </c>
      <c r="E42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7" spans="1:5">
      <c r="A4277">
        <v>6762657</v>
      </c>
      <c r="B4277" s="3">
        <v>3.7392631193113552</v>
      </c>
      <c r="C4277" s="3">
        <v>1.9488286178507744E-2</v>
      </c>
      <c r="D4277" s="3">
        <v>0.30111573173707917</v>
      </c>
      <c r="E42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8" spans="1:5">
      <c r="A4278">
        <v>75815</v>
      </c>
      <c r="B4278" s="3">
        <v>2.5953399625277047</v>
      </c>
      <c r="C4278" s="3">
        <v>2.5598640885291565E-2</v>
      </c>
      <c r="D4278" s="3">
        <v>0.30085454374059484</v>
      </c>
      <c r="E42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79" spans="1:5">
      <c r="A4279">
        <v>4358812</v>
      </c>
      <c r="B4279" s="3">
        <v>4.7358823722020684</v>
      </c>
      <c r="C4279" s="3">
        <v>2.6155543160023855E-2</v>
      </c>
      <c r="D4279" s="3">
        <v>0.30055175116834643</v>
      </c>
      <c r="E42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0" spans="1:5">
      <c r="A4280">
        <v>14586567</v>
      </c>
      <c r="B4280" s="3">
        <v>1.5724080878690336</v>
      </c>
      <c r="C4280" s="3">
        <v>1.1032027598273953E-2</v>
      </c>
      <c r="D4280" s="3">
        <v>0.30051135131267537</v>
      </c>
      <c r="E42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1" spans="1:5">
      <c r="A4281">
        <v>3992566</v>
      </c>
      <c r="B4281" s="3">
        <v>3.4937831674705548</v>
      </c>
      <c r="C4281" s="3">
        <v>4.4783296368300751E-2</v>
      </c>
      <c r="D4281" s="3">
        <v>0.30002412880176421</v>
      </c>
      <c r="E42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2" spans="1:5">
      <c r="A4282">
        <v>37879</v>
      </c>
      <c r="B4282" s="3">
        <v>3.6848563192411499</v>
      </c>
      <c r="C4282" s="3">
        <v>1.0998918841318074E-2</v>
      </c>
      <c r="D4282" s="3">
        <v>0.29994571159302941</v>
      </c>
      <c r="E42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3" spans="1:5">
      <c r="A4283">
        <v>1990602</v>
      </c>
      <c r="B4283" s="3">
        <v>3.778980172187886</v>
      </c>
      <c r="C4283" s="3">
        <v>1.1796232292046122E-2</v>
      </c>
      <c r="D4283" s="3">
        <v>0.29976260469315474</v>
      </c>
      <c r="E42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4" spans="1:5">
      <c r="A4284">
        <v>215570</v>
      </c>
      <c r="B4284" s="3">
        <v>2.2898039623505313</v>
      </c>
      <c r="C4284" s="3">
        <v>4.4323201179145726E-2</v>
      </c>
      <c r="D4284" s="3">
        <v>0.2997186615128995</v>
      </c>
      <c r="E42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5" spans="1:5">
      <c r="A4285">
        <v>260709</v>
      </c>
      <c r="B4285" s="3">
        <v>2.8768199649056734</v>
      </c>
      <c r="C4285" s="3">
        <v>3.3629919860174065E-2</v>
      </c>
      <c r="D4285" s="3">
        <v>0.29955891650483324</v>
      </c>
      <c r="E42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6" spans="1:5">
      <c r="A4286">
        <v>4487224</v>
      </c>
      <c r="B4286" s="3">
        <v>1.5774357584261685</v>
      </c>
      <c r="C4286" s="3">
        <v>3.9307286904089384E-2</v>
      </c>
      <c r="D4286" s="3">
        <v>0.29946934880021092</v>
      </c>
      <c r="E42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7" spans="1:5">
      <c r="A4287">
        <v>7363727</v>
      </c>
      <c r="B4287" s="3">
        <v>4.7610596074794689</v>
      </c>
      <c r="C4287" s="3">
        <v>3.0112692593835033E-2</v>
      </c>
      <c r="D4287" s="3">
        <v>0.29929524350747005</v>
      </c>
      <c r="E42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8" spans="1:5">
      <c r="A4288">
        <v>7831209</v>
      </c>
      <c r="B4288" s="3">
        <v>3.2477353809736456</v>
      </c>
      <c r="C4288" s="3">
        <v>2.1608788505999565E-3</v>
      </c>
      <c r="D4288" s="3">
        <v>0.29926286176222949</v>
      </c>
      <c r="E42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89" spans="1:5">
      <c r="A4289">
        <v>470870</v>
      </c>
      <c r="B4289" s="3">
        <v>1.8611409032724753</v>
      </c>
      <c r="C4289" s="3">
        <v>4.6504818305007356E-3</v>
      </c>
      <c r="D4289" s="3">
        <v>0.29910968620745049</v>
      </c>
      <c r="E42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0" spans="1:5">
      <c r="A4290">
        <v>651818</v>
      </c>
      <c r="B4290" s="3">
        <v>2.9379387713635174</v>
      </c>
      <c r="C4290" s="3">
        <v>3.9789836997495352E-2</v>
      </c>
      <c r="D4290" s="3">
        <v>0.2990677686201979</v>
      </c>
      <c r="E42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1" spans="1:5">
      <c r="A4291">
        <v>3086826</v>
      </c>
      <c r="B4291" s="3">
        <v>1.0097507549322402</v>
      </c>
      <c r="C4291" s="3">
        <v>2.6966657979152826E-2</v>
      </c>
      <c r="D4291" s="3">
        <v>0.2990084372415811</v>
      </c>
      <c r="E42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2" spans="1:5">
      <c r="A4292">
        <v>6984488</v>
      </c>
      <c r="B4292" s="3">
        <v>3.3214199078259421</v>
      </c>
      <c r="C4292" s="3">
        <v>4.9961182038097102E-2</v>
      </c>
      <c r="D4292" s="3">
        <v>0.29825015125896082</v>
      </c>
      <c r="E42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3" spans="1:5">
      <c r="A4293">
        <v>5175407</v>
      </c>
      <c r="B4293" s="3">
        <v>4.1050440241224528</v>
      </c>
      <c r="C4293" s="3">
        <v>4.4529876817376628E-2</v>
      </c>
      <c r="D4293" s="3">
        <v>0.29816867590886187</v>
      </c>
      <c r="E42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4" spans="1:5">
      <c r="A4294">
        <v>9854533</v>
      </c>
      <c r="B4294" s="3">
        <v>1.6799946504860497</v>
      </c>
      <c r="C4294" s="3">
        <v>4.8037780085821692E-2</v>
      </c>
      <c r="D4294" s="3">
        <v>0.29806187602270562</v>
      </c>
      <c r="E42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5" spans="1:5">
      <c r="A4295">
        <v>2009585</v>
      </c>
      <c r="B4295" s="3">
        <v>1.3427913347775764</v>
      </c>
      <c r="C4295" s="3">
        <v>1.4723768035348251E-3</v>
      </c>
      <c r="D4295" s="3">
        <v>0.29805196527378175</v>
      </c>
      <c r="E42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6" spans="1:5">
      <c r="A4296">
        <v>16666294</v>
      </c>
      <c r="B4296" s="3">
        <v>3.7306353073518976</v>
      </c>
      <c r="C4296" s="3">
        <v>1.2311111928924867E-4</v>
      </c>
      <c r="D4296" s="3">
        <v>0.29796721814596494</v>
      </c>
      <c r="E42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7" spans="1:5">
      <c r="A4297">
        <v>2259061</v>
      </c>
      <c r="B4297" s="3">
        <v>3.4002482867262285</v>
      </c>
      <c r="C4297" s="3">
        <v>3.0102718270091595E-2</v>
      </c>
      <c r="D4297" s="3">
        <v>0.29786801865230561</v>
      </c>
      <c r="E42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8" spans="1:5">
      <c r="A4298">
        <v>585458</v>
      </c>
      <c r="B4298" s="3">
        <v>4.0434554851111271</v>
      </c>
      <c r="C4298" s="3">
        <v>1.280866529067895E-2</v>
      </c>
      <c r="D4298" s="3">
        <v>0.29778723074068703</v>
      </c>
      <c r="E42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299" spans="1:5">
      <c r="A4299">
        <v>3129017</v>
      </c>
      <c r="B4299" s="3">
        <v>4.3451437661635648</v>
      </c>
      <c r="C4299" s="3">
        <v>2.3140411465588675E-2</v>
      </c>
      <c r="D4299" s="3">
        <v>0.29761251253356025</v>
      </c>
      <c r="E42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0" spans="1:5">
      <c r="A4300">
        <v>5438325</v>
      </c>
      <c r="B4300" s="3">
        <v>4.8238257958511701</v>
      </c>
      <c r="C4300" s="3">
        <v>4.714444378836246E-2</v>
      </c>
      <c r="D4300" s="3">
        <v>0.2972463190892396</v>
      </c>
      <c r="E43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1" spans="1:5">
      <c r="A4301">
        <v>2269517</v>
      </c>
      <c r="B4301" s="3">
        <v>3.6613182819887657</v>
      </c>
      <c r="C4301" s="3">
        <v>4.232093595291276E-2</v>
      </c>
      <c r="D4301" s="3">
        <v>0.29705052930491294</v>
      </c>
      <c r="E43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2" spans="1:5">
      <c r="A4302">
        <v>2656413</v>
      </c>
      <c r="B4302" s="3">
        <v>2.6317212581322544</v>
      </c>
      <c r="C4302" s="3">
        <v>4.5505259887143573E-2</v>
      </c>
      <c r="D4302" s="3">
        <v>0.29696737397344009</v>
      </c>
      <c r="E43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3" spans="1:5">
      <c r="A4303">
        <v>961342</v>
      </c>
      <c r="B4303" s="3">
        <v>4.1326308057213055</v>
      </c>
      <c r="C4303" s="3">
        <v>2.9324270497978873E-2</v>
      </c>
      <c r="D4303" s="3">
        <v>0.29678881296300985</v>
      </c>
      <c r="E43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4" spans="1:5">
      <c r="A4304">
        <v>5481728</v>
      </c>
      <c r="B4304" s="3">
        <v>3.7224062482811662</v>
      </c>
      <c r="C4304" s="3">
        <v>2.0647760012120321E-3</v>
      </c>
      <c r="D4304" s="3">
        <v>0.29662255321303066</v>
      </c>
      <c r="E43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5" spans="1:5">
      <c r="A4305">
        <v>9854191</v>
      </c>
      <c r="B4305" s="3">
        <v>2.3506663706078479</v>
      </c>
      <c r="C4305" s="3">
        <v>5.043589112182301E-3</v>
      </c>
      <c r="D4305" s="3">
        <v>0.29659561637239673</v>
      </c>
      <c r="E43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6" spans="1:5">
      <c r="A4306">
        <v>2177462</v>
      </c>
      <c r="B4306" s="3">
        <v>1.1102995333743957</v>
      </c>
      <c r="C4306" s="3">
        <v>4.6742240471022871E-2</v>
      </c>
      <c r="D4306" s="3">
        <v>0.29641799809435543</v>
      </c>
      <c r="E43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7" spans="1:5">
      <c r="A4307">
        <v>4494343</v>
      </c>
      <c r="B4307" s="3">
        <v>1.2005793533140223</v>
      </c>
      <c r="C4307" s="3">
        <v>1.3304037325967039E-2</v>
      </c>
      <c r="D4307" s="3">
        <v>0.29636633499290777</v>
      </c>
      <c r="E43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8" spans="1:5">
      <c r="A4308">
        <v>1257611</v>
      </c>
      <c r="B4308" s="3">
        <v>3.438080423510264</v>
      </c>
      <c r="C4308" s="3">
        <v>2.6186250378689255E-2</v>
      </c>
      <c r="D4308" s="3">
        <v>0.29613040351182818</v>
      </c>
      <c r="E43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09" spans="1:5">
      <c r="A4309">
        <v>7651028</v>
      </c>
      <c r="B4309" s="3">
        <v>1.9032462298326127</v>
      </c>
      <c r="C4309" s="3">
        <v>4.2325286864325143E-2</v>
      </c>
      <c r="D4309" s="3">
        <v>0.29610003994043743</v>
      </c>
      <c r="E43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0" spans="1:5">
      <c r="A4310">
        <v>25354313</v>
      </c>
      <c r="B4310" s="3">
        <v>1.1369055216249646</v>
      </c>
      <c r="C4310" s="3">
        <v>6.158167273694776E-3</v>
      </c>
      <c r="D4310" s="3">
        <v>0.29603068489808382</v>
      </c>
      <c r="E43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1" spans="1:5">
      <c r="A4311">
        <v>1820750</v>
      </c>
      <c r="B4311" s="3">
        <v>4.2460280323928146</v>
      </c>
      <c r="C4311" s="3">
        <v>4.2218973737139537E-2</v>
      </c>
      <c r="D4311" s="3">
        <v>0.29573546477098389</v>
      </c>
      <c r="E43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2" spans="1:5">
      <c r="A4312">
        <v>2203885</v>
      </c>
      <c r="B4312" s="3">
        <v>4.5584825838737109</v>
      </c>
      <c r="C4312" s="3">
        <v>3.8740448160168306E-2</v>
      </c>
      <c r="D4312" s="3">
        <v>0.29565517344218872</v>
      </c>
      <c r="E43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3" spans="1:5">
      <c r="A4313">
        <v>22171095</v>
      </c>
      <c r="B4313" s="3">
        <v>1.2918123209349348</v>
      </c>
      <c r="C4313" s="3">
        <v>4.9423389374570331E-2</v>
      </c>
      <c r="D4313" s="3">
        <v>0.29559946435468964</v>
      </c>
      <c r="E43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4" spans="1:5">
      <c r="A4314">
        <v>29594719</v>
      </c>
      <c r="B4314" s="3">
        <v>2.8399911949036989</v>
      </c>
      <c r="C4314" s="3">
        <v>3.7033465880061484E-2</v>
      </c>
      <c r="D4314" s="3">
        <v>0.29557134582922506</v>
      </c>
      <c r="E43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5" spans="1:5">
      <c r="A4315">
        <v>16306708</v>
      </c>
      <c r="B4315" s="3">
        <v>2.9673872927571963</v>
      </c>
      <c r="C4315" s="3">
        <v>7.3834446974765273E-3</v>
      </c>
      <c r="D4315" s="3">
        <v>0.2952279402809358</v>
      </c>
      <c r="E43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6" spans="1:5">
      <c r="A4316">
        <v>3267848</v>
      </c>
      <c r="B4316" s="3">
        <v>1.4779466151585248</v>
      </c>
      <c r="C4316" s="3">
        <v>3.466362033529443E-2</v>
      </c>
      <c r="D4316" s="3">
        <v>0.29518312099402721</v>
      </c>
      <c r="E43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7" spans="1:5">
      <c r="A4317">
        <v>25632</v>
      </c>
      <c r="B4317" s="3">
        <v>3.1903939580138192</v>
      </c>
      <c r="C4317" s="3">
        <v>2.861256087114224E-2</v>
      </c>
      <c r="D4317" s="3">
        <v>0.29517494860237847</v>
      </c>
      <c r="E43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8" spans="1:5">
      <c r="A4318">
        <v>4259154</v>
      </c>
      <c r="B4318" s="3">
        <v>2.528842901213288</v>
      </c>
      <c r="C4318" s="3">
        <v>1.7577667287902509E-2</v>
      </c>
      <c r="D4318" s="3">
        <v>0.29514922156246537</v>
      </c>
      <c r="E43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19" spans="1:5">
      <c r="A4319">
        <v>11576606</v>
      </c>
      <c r="B4319" s="3">
        <v>4.1075617110816536</v>
      </c>
      <c r="C4319" s="3">
        <v>1.0371461578428437E-2</v>
      </c>
      <c r="D4319" s="3">
        <v>0.29509007282268407</v>
      </c>
      <c r="E43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0" spans="1:5">
      <c r="A4320">
        <v>4081688</v>
      </c>
      <c r="B4320" s="3">
        <v>4.6872321182893621</v>
      </c>
      <c r="C4320" s="3">
        <v>2.5068596758323854E-2</v>
      </c>
      <c r="D4320" s="3">
        <v>0.29497959417376263</v>
      </c>
      <c r="E43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1" spans="1:5">
      <c r="A4321">
        <v>5918341</v>
      </c>
      <c r="B4321" s="3">
        <v>1.2637553873069778</v>
      </c>
      <c r="C4321" s="3">
        <v>2.035498028461807E-2</v>
      </c>
      <c r="D4321" s="3">
        <v>0.29478897151028183</v>
      </c>
      <c r="E43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2" spans="1:5">
      <c r="A4322">
        <v>8366233</v>
      </c>
      <c r="B4322" s="3">
        <v>3.0494029668038851</v>
      </c>
      <c r="C4322" s="3">
        <v>3.3348085855003089E-2</v>
      </c>
      <c r="D4322" s="3">
        <v>0.29475445669631839</v>
      </c>
      <c r="E43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3" spans="1:5">
      <c r="A4323">
        <v>9162713</v>
      </c>
      <c r="B4323" s="3">
        <v>3.965600258850873</v>
      </c>
      <c r="C4323" s="3">
        <v>4.8481350820060026E-2</v>
      </c>
      <c r="D4323" s="3">
        <v>0.29460829183711623</v>
      </c>
      <c r="E43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4" spans="1:5">
      <c r="A4324">
        <v>1473507</v>
      </c>
      <c r="B4324" s="3">
        <v>2.902445580752548</v>
      </c>
      <c r="C4324" s="3">
        <v>4.464511004091648E-2</v>
      </c>
      <c r="D4324" s="3">
        <v>0.29457295670794459</v>
      </c>
      <c r="E43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5" spans="1:5">
      <c r="A4325">
        <v>340692</v>
      </c>
      <c r="B4325" s="3">
        <v>3.1932504107663222</v>
      </c>
      <c r="C4325" s="3">
        <v>3.5606726993024786E-2</v>
      </c>
      <c r="D4325" s="3">
        <v>0.29456999810395568</v>
      </c>
      <c r="E43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6" spans="1:5">
      <c r="A4326">
        <v>236659</v>
      </c>
      <c r="B4326" s="3">
        <v>1.3316762886180671</v>
      </c>
      <c r="C4326" s="3">
        <v>3.8263399595329657E-2</v>
      </c>
      <c r="D4326" s="3">
        <v>0.29402367258508932</v>
      </c>
      <c r="E43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7" spans="1:5">
      <c r="A4327">
        <v>20335235</v>
      </c>
      <c r="B4327" s="3">
        <v>1.6073304551365255</v>
      </c>
      <c r="C4327" s="3">
        <v>3.5448717951725994E-2</v>
      </c>
      <c r="D4327" s="3">
        <v>0.29397132312768504</v>
      </c>
      <c r="E43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8" spans="1:5">
      <c r="A4328">
        <v>24467359</v>
      </c>
      <c r="B4328" s="3">
        <v>4.9181683544499526</v>
      </c>
      <c r="C4328" s="3">
        <v>4.7916506347227633E-2</v>
      </c>
      <c r="D4328" s="3">
        <v>0.29357889547145288</v>
      </c>
      <c r="E43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29" spans="1:5">
      <c r="A4329">
        <v>347642</v>
      </c>
      <c r="B4329" s="3">
        <v>3.0088728831360072</v>
      </c>
      <c r="C4329" s="3">
        <v>1.147002334595908E-2</v>
      </c>
      <c r="D4329" s="3">
        <v>0.29319026896807421</v>
      </c>
      <c r="E43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0" spans="1:5">
      <c r="A4330">
        <v>16789954</v>
      </c>
      <c r="B4330" s="3">
        <v>1.7666810737541532</v>
      </c>
      <c r="C4330" s="3">
        <v>2.7570849963134043E-2</v>
      </c>
      <c r="D4330" s="3">
        <v>0.2928952943317733</v>
      </c>
      <c r="E43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1" spans="1:5">
      <c r="A4331">
        <v>18874199</v>
      </c>
      <c r="B4331" s="3">
        <v>4.6516901956799552</v>
      </c>
      <c r="C4331" s="3">
        <v>4.4017268211111765E-2</v>
      </c>
      <c r="D4331" s="3">
        <v>0.29271350973222865</v>
      </c>
      <c r="E43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2" spans="1:5">
      <c r="A4332">
        <v>2680820</v>
      </c>
      <c r="B4332" s="3">
        <v>2.9094033041229093</v>
      </c>
      <c r="C4332" s="3">
        <v>2.225913722521158E-2</v>
      </c>
      <c r="D4332" s="3">
        <v>0.29247698482540352</v>
      </c>
      <c r="E43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3" spans="1:5">
      <c r="A4333">
        <v>6897051</v>
      </c>
      <c r="B4333" s="3">
        <v>1.621619337541464</v>
      </c>
      <c r="C4333" s="3">
        <v>3.3533355612063782E-2</v>
      </c>
      <c r="D4333" s="3">
        <v>0.29239272712993924</v>
      </c>
      <c r="E43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4" spans="1:5">
      <c r="A4334">
        <v>8164199</v>
      </c>
      <c r="B4334" s="3">
        <v>2.9040775127353915</v>
      </c>
      <c r="C4334" s="3">
        <v>8.4398349966869294E-3</v>
      </c>
      <c r="D4334" s="3">
        <v>0.29226129762774167</v>
      </c>
      <c r="E43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5" spans="1:5">
      <c r="A4335">
        <v>740656</v>
      </c>
      <c r="B4335" s="3">
        <v>1.4847751570361551</v>
      </c>
      <c r="C4335" s="3">
        <v>4.9220994992174305E-3</v>
      </c>
      <c r="D4335" s="3">
        <v>0.29205917930851122</v>
      </c>
      <c r="E43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6" spans="1:5">
      <c r="A4336">
        <v>12760201</v>
      </c>
      <c r="B4336" s="3">
        <v>2.1219874595982215</v>
      </c>
      <c r="C4336" s="3">
        <v>2.6364467664367008E-2</v>
      </c>
      <c r="D4336" s="3">
        <v>0.29202751396904769</v>
      </c>
      <c r="E43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7" spans="1:5">
      <c r="A4337">
        <v>4581489</v>
      </c>
      <c r="B4337" s="3">
        <v>3.5329249255001098</v>
      </c>
      <c r="C4337" s="3">
        <v>3.6720115960328654E-2</v>
      </c>
      <c r="D4337" s="3">
        <v>0.29193631658927899</v>
      </c>
      <c r="E43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8" spans="1:5">
      <c r="A4338">
        <v>22020703</v>
      </c>
      <c r="B4338" s="3">
        <v>1.8048232143873455</v>
      </c>
      <c r="C4338" s="3">
        <v>1.6416449496583402E-2</v>
      </c>
      <c r="D4338" s="3">
        <v>0.29153735413069681</v>
      </c>
      <c r="E43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39" spans="1:5">
      <c r="A4339">
        <v>5175035</v>
      </c>
      <c r="B4339" s="3">
        <v>1.1511196910550172</v>
      </c>
      <c r="C4339" s="3">
        <v>4.4903215435199248E-2</v>
      </c>
      <c r="D4339" s="3">
        <v>0.29149179089962007</v>
      </c>
      <c r="E43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0" spans="1:5">
      <c r="A4340">
        <v>19550968</v>
      </c>
      <c r="B4340" s="3">
        <v>1.08466185848151</v>
      </c>
      <c r="C4340" s="3">
        <v>3.8494019432635695E-2</v>
      </c>
      <c r="D4340" s="3">
        <v>0.29135392616394962</v>
      </c>
      <c r="E43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1" spans="1:5">
      <c r="A4341">
        <v>10618197</v>
      </c>
      <c r="B4341" s="3">
        <v>2.0779494862135079</v>
      </c>
      <c r="C4341" s="3">
        <v>1.2840598230775975E-2</v>
      </c>
      <c r="D4341" s="3">
        <v>0.29116139847376621</v>
      </c>
      <c r="E43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2" spans="1:5">
      <c r="A4342">
        <v>3471132</v>
      </c>
      <c r="B4342" s="3">
        <v>4.5969894479058606</v>
      </c>
      <c r="C4342" s="3">
        <v>1.1691815860805638E-2</v>
      </c>
      <c r="D4342" s="3">
        <v>0.29106881845788346</v>
      </c>
      <c r="E43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3" spans="1:5">
      <c r="A4343">
        <v>2503221</v>
      </c>
      <c r="B4343" s="3">
        <v>1.8633569060127995</v>
      </c>
      <c r="C4343" s="3">
        <v>1.2764213098247924E-2</v>
      </c>
      <c r="D4343" s="3">
        <v>0.29083679502020898</v>
      </c>
      <c r="E43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4" spans="1:5">
      <c r="A4344">
        <v>15303460</v>
      </c>
      <c r="B4344" s="3">
        <v>4.3450025227000602</v>
      </c>
      <c r="C4344" s="3">
        <v>2.6781024552230664E-2</v>
      </c>
      <c r="D4344" s="3">
        <v>0.29077099954886165</v>
      </c>
      <c r="E43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5" spans="1:5">
      <c r="A4345">
        <v>4660888</v>
      </c>
      <c r="B4345" s="3">
        <v>1.6998538041616467</v>
      </c>
      <c r="C4345" s="3">
        <v>1.821323030610858E-2</v>
      </c>
      <c r="D4345" s="3">
        <v>0.29044743167832066</v>
      </c>
      <c r="E43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6" spans="1:5">
      <c r="A4346">
        <v>940724</v>
      </c>
      <c r="B4346" s="3">
        <v>2.834540386843166</v>
      </c>
      <c r="C4346" s="3">
        <v>1.7872676953142468E-2</v>
      </c>
      <c r="D4346" s="3">
        <v>0.29040769868548044</v>
      </c>
      <c r="E43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7" spans="1:5">
      <c r="A4347">
        <v>17592620</v>
      </c>
      <c r="B4347" s="3">
        <v>2.2752056135522709</v>
      </c>
      <c r="C4347" s="3">
        <v>7.6867938740001474E-3</v>
      </c>
      <c r="D4347" s="3">
        <v>0.29037430296248812</v>
      </c>
      <c r="E43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8" spans="1:5">
      <c r="A4348">
        <v>1631330</v>
      </c>
      <c r="B4348" s="3">
        <v>1.7809819477659485</v>
      </c>
      <c r="C4348" s="3">
        <v>2.1115933608266732E-2</v>
      </c>
      <c r="D4348" s="3">
        <v>0.29018206406268787</v>
      </c>
      <c r="E43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49" spans="1:5">
      <c r="A4349">
        <v>2955491</v>
      </c>
      <c r="B4349" s="3">
        <v>4.9210955792683704</v>
      </c>
      <c r="C4349" s="3">
        <v>2.2700978477515073E-2</v>
      </c>
      <c r="D4349" s="3">
        <v>0.28997869884112037</v>
      </c>
      <c r="E43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0" spans="1:5">
      <c r="A4350">
        <v>4147608</v>
      </c>
      <c r="B4350" s="3">
        <v>1.8559452761217683</v>
      </c>
      <c r="C4350" s="3">
        <v>3.112567921120607E-3</v>
      </c>
      <c r="D4350" s="3">
        <v>0.28983053031623529</v>
      </c>
      <c r="E43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1" spans="1:5">
      <c r="A4351">
        <v>14793862</v>
      </c>
      <c r="B4351" s="3">
        <v>2.5495216410551755</v>
      </c>
      <c r="C4351" s="3">
        <v>4.7873546287090854E-2</v>
      </c>
      <c r="D4351" s="3">
        <v>0.28924967573599059</v>
      </c>
      <c r="E43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2" spans="1:5">
      <c r="A4352">
        <v>34546849</v>
      </c>
      <c r="B4352" s="3">
        <v>2.9033285991027036</v>
      </c>
      <c r="C4352" s="3">
        <v>4.7339974937964928E-2</v>
      </c>
      <c r="D4352" s="3">
        <v>0.28921060334856208</v>
      </c>
      <c r="E43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3" spans="1:5">
      <c r="A4353">
        <v>2681844</v>
      </c>
      <c r="B4353" s="3">
        <v>3.8996866515657445</v>
      </c>
      <c r="C4353" s="3">
        <v>2.1800043199166005E-2</v>
      </c>
      <c r="D4353" s="3">
        <v>0.28911380857652558</v>
      </c>
      <c r="E43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4" spans="1:5">
      <c r="A4354">
        <v>15743117</v>
      </c>
      <c r="B4354" s="3">
        <v>1.6068783417769312</v>
      </c>
      <c r="C4354" s="3">
        <v>6.1025009582230507E-3</v>
      </c>
      <c r="D4354" s="3">
        <v>0.2888279544625959</v>
      </c>
      <c r="E43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5" spans="1:5">
      <c r="A4355">
        <v>24236837</v>
      </c>
      <c r="B4355" s="3">
        <v>2.9531953865966751</v>
      </c>
      <c r="C4355" s="3">
        <v>4.2662601904611429E-2</v>
      </c>
      <c r="D4355" s="3">
        <v>0.28863487483449091</v>
      </c>
      <c r="E43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6" spans="1:5">
      <c r="A4356">
        <v>2702777</v>
      </c>
      <c r="B4356" s="3">
        <v>3.113807851007206</v>
      </c>
      <c r="C4356" s="3">
        <v>3.982295076518319E-2</v>
      </c>
      <c r="D4356" s="3">
        <v>0.28855823133099223</v>
      </c>
      <c r="E43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7" spans="1:5">
      <c r="A4357">
        <v>1417166</v>
      </c>
      <c r="B4357" s="3">
        <v>3.6629711319136744</v>
      </c>
      <c r="C4357" s="3">
        <v>3.6108271118490409E-2</v>
      </c>
      <c r="D4357" s="3">
        <v>0.28827280028058944</v>
      </c>
      <c r="E43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8" spans="1:5">
      <c r="A4358">
        <v>7074531</v>
      </c>
      <c r="B4358" s="3">
        <v>2.8140192707181528</v>
      </c>
      <c r="C4358" s="3">
        <v>1.4200515091899197E-2</v>
      </c>
      <c r="D4358" s="3">
        <v>0.28823261855017934</v>
      </c>
      <c r="E43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59" spans="1:5">
      <c r="A4359">
        <v>1648054</v>
      </c>
      <c r="B4359" s="3">
        <v>4.2859162102546051</v>
      </c>
      <c r="C4359" s="3">
        <v>3.3911418407804997E-2</v>
      </c>
      <c r="D4359" s="3">
        <v>0.28792768498547527</v>
      </c>
      <c r="E43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0" spans="1:5">
      <c r="A4360">
        <v>686494</v>
      </c>
      <c r="B4360" s="3">
        <v>1.5643644199441615</v>
      </c>
      <c r="C4360" s="3">
        <v>3.8512295234869209E-2</v>
      </c>
      <c r="D4360" s="3">
        <v>0.28780195230917338</v>
      </c>
      <c r="E43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1" spans="1:5">
      <c r="A4361">
        <v>2319102</v>
      </c>
      <c r="B4361" s="3">
        <v>2.0129422580993825</v>
      </c>
      <c r="C4361" s="3">
        <v>1.2175454082121279E-2</v>
      </c>
      <c r="D4361" s="3">
        <v>0.28778068463783346</v>
      </c>
      <c r="E43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2" spans="1:5">
      <c r="A4362">
        <v>28065838</v>
      </c>
      <c r="B4362" s="3">
        <v>4.0642057623195882</v>
      </c>
      <c r="C4362" s="3">
        <v>1.1417682904278526E-3</v>
      </c>
      <c r="D4362" s="3">
        <v>0.28767527518457914</v>
      </c>
      <c r="E43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3" spans="1:5">
      <c r="A4363">
        <v>16092773</v>
      </c>
      <c r="B4363" s="3">
        <v>1.5080704301731234</v>
      </c>
      <c r="C4363" s="3">
        <v>2.435713841734214E-2</v>
      </c>
      <c r="D4363" s="3">
        <v>0.28766419386603781</v>
      </c>
      <c r="E43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4" spans="1:5">
      <c r="A4364">
        <v>365153</v>
      </c>
      <c r="B4364" s="3">
        <v>2.0790640479182616</v>
      </c>
      <c r="C4364" s="3">
        <v>7.25557858656844E-3</v>
      </c>
      <c r="D4364" s="3">
        <v>0.28753627448534558</v>
      </c>
      <c r="E43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5" spans="1:5">
      <c r="A4365">
        <v>9452830</v>
      </c>
      <c r="B4365" s="3">
        <v>4.3353235958688696</v>
      </c>
      <c r="C4365" s="3">
        <v>2.7526084035274331E-2</v>
      </c>
      <c r="D4365" s="3">
        <v>0.28739535679924866</v>
      </c>
      <c r="E43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6" spans="1:5">
      <c r="A4366">
        <v>4054295</v>
      </c>
      <c r="B4366" s="3">
        <v>1.8306830119162538</v>
      </c>
      <c r="C4366" s="3">
        <v>4.8938572621142262E-2</v>
      </c>
      <c r="D4366" s="3">
        <v>0.2866903964550922</v>
      </c>
      <c r="E43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7" spans="1:5">
      <c r="A4367">
        <v>5999440</v>
      </c>
      <c r="B4367" s="3">
        <v>3.5135522154939212</v>
      </c>
      <c r="C4367" s="3">
        <v>6.0870103552323864E-3</v>
      </c>
      <c r="D4367" s="3">
        <v>0.28665021021711068</v>
      </c>
      <c r="E43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8" spans="1:5">
      <c r="A4368">
        <v>21892444</v>
      </c>
      <c r="B4368" s="3">
        <v>4.3861654870602722</v>
      </c>
      <c r="C4368" s="3">
        <v>1.9681817855193462E-2</v>
      </c>
      <c r="D4368" s="3">
        <v>0.28664948999778384</v>
      </c>
      <c r="E43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69" spans="1:5">
      <c r="A4369">
        <v>7159349</v>
      </c>
      <c r="B4369" s="3">
        <v>1.5920543474767976</v>
      </c>
      <c r="C4369" s="3">
        <v>1.4741847922091905E-2</v>
      </c>
      <c r="D4369" s="3">
        <v>0.28649489745116197</v>
      </c>
      <c r="E43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0" spans="1:5">
      <c r="A4370">
        <v>2274545</v>
      </c>
      <c r="B4370" s="3">
        <v>2.115729829172373</v>
      </c>
      <c r="C4370" s="3">
        <v>4.2748491869149072E-2</v>
      </c>
      <c r="D4370" s="3">
        <v>0.28641639982173273</v>
      </c>
      <c r="E43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1" spans="1:5">
      <c r="A4371">
        <v>29697292</v>
      </c>
      <c r="B4371" s="3">
        <v>3.6563737392349283</v>
      </c>
      <c r="C4371" s="3">
        <v>2.317556375551549E-2</v>
      </c>
      <c r="D4371" s="3">
        <v>0.28613675781361547</v>
      </c>
      <c r="E43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2" spans="1:5">
      <c r="A4372">
        <v>23810895</v>
      </c>
      <c r="B4372" s="3">
        <v>1.6130685995570109</v>
      </c>
      <c r="C4372" s="3">
        <v>4.5646603764158133E-2</v>
      </c>
      <c r="D4372" s="3">
        <v>0.28612916725077198</v>
      </c>
      <c r="E43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3" spans="1:5">
      <c r="A4373">
        <v>3563235</v>
      </c>
      <c r="B4373" s="3">
        <v>1.7434665952798682</v>
      </c>
      <c r="C4373" s="3">
        <v>4.2651525976236643E-2</v>
      </c>
      <c r="D4373" s="3">
        <v>0.28608618567741417</v>
      </c>
      <c r="E43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4" spans="1:5">
      <c r="A4374">
        <v>1382749</v>
      </c>
      <c r="B4374" s="3">
        <v>4.2095829542440644</v>
      </c>
      <c r="C4374" s="3">
        <v>9.7749168469604408E-3</v>
      </c>
      <c r="D4374" s="3">
        <v>0.28553726777103816</v>
      </c>
      <c r="E43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5" spans="1:5">
      <c r="A4375">
        <v>128663</v>
      </c>
      <c r="B4375" s="3">
        <v>3.4483007127478045</v>
      </c>
      <c r="C4375" s="3">
        <v>3.9678875714164445E-2</v>
      </c>
      <c r="D4375" s="3">
        <v>0.28536305682233643</v>
      </c>
      <c r="E43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6" spans="1:5">
      <c r="A4376">
        <v>67778</v>
      </c>
      <c r="B4376" s="3">
        <v>4.4477934232887222</v>
      </c>
      <c r="C4376" s="3">
        <v>2.4458618248785133E-2</v>
      </c>
      <c r="D4376" s="3">
        <v>0.28528301153900837</v>
      </c>
      <c r="E43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7" spans="1:5">
      <c r="A4377">
        <v>4025280</v>
      </c>
      <c r="B4377" s="3">
        <v>1.2175826135101335</v>
      </c>
      <c r="C4377" s="3">
        <v>2.9853599302493417E-2</v>
      </c>
      <c r="D4377" s="3">
        <v>0.28523547465833576</v>
      </c>
      <c r="E43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8" spans="1:5">
      <c r="A4378">
        <v>2515124</v>
      </c>
      <c r="B4378" s="3">
        <v>3.1926694953068426</v>
      </c>
      <c r="C4378" s="3">
        <v>4.2904825413618258E-2</v>
      </c>
      <c r="D4378" s="3">
        <v>0.28520349623708185</v>
      </c>
      <c r="E43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79" spans="1:5">
      <c r="A4379">
        <v>27502743</v>
      </c>
      <c r="B4379" s="3">
        <v>3.2839218829082015</v>
      </c>
      <c r="C4379" s="3">
        <v>3.0131287952884736E-2</v>
      </c>
      <c r="D4379" s="3">
        <v>0.28442197841991024</v>
      </c>
      <c r="E43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0" spans="1:5">
      <c r="A4380">
        <v>5334697</v>
      </c>
      <c r="B4380" s="3">
        <v>3.1262147233743716</v>
      </c>
      <c r="C4380" s="3">
        <v>4.2300090402259918E-2</v>
      </c>
      <c r="D4380" s="3">
        <v>0.28416728306770156</v>
      </c>
      <c r="E43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1" spans="1:5">
      <c r="A4381">
        <v>4770121</v>
      </c>
      <c r="B4381" s="3">
        <v>1.8984101138220439</v>
      </c>
      <c r="C4381" s="3">
        <v>3.6039824868171894E-2</v>
      </c>
      <c r="D4381" s="3">
        <v>0.28349055037083493</v>
      </c>
      <c r="E43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2" spans="1:5">
      <c r="A4382">
        <v>1557998</v>
      </c>
      <c r="B4382" s="3">
        <v>1.2425102051210475</v>
      </c>
      <c r="C4382" s="3">
        <v>5.1059129714731697E-4</v>
      </c>
      <c r="D4382" s="3">
        <v>0.28346046067019381</v>
      </c>
      <c r="E43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3" spans="1:5">
      <c r="A4383">
        <v>1400369</v>
      </c>
      <c r="B4383" s="3">
        <v>1.963297455116515</v>
      </c>
      <c r="C4383" s="3">
        <v>6.3443320005213194E-3</v>
      </c>
      <c r="D4383" s="3">
        <v>0.2833003683231532</v>
      </c>
      <c r="E43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4" spans="1:5">
      <c r="A4384">
        <v>16525423</v>
      </c>
      <c r="B4384" s="3">
        <v>3.2419973041790877</v>
      </c>
      <c r="C4384" s="3">
        <v>1.1724263286706744E-2</v>
      </c>
      <c r="D4384" s="3">
        <v>0.28328954789277982</v>
      </c>
      <c r="E43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5" spans="1:5">
      <c r="A4385">
        <v>12220316</v>
      </c>
      <c r="B4385" s="3">
        <v>4.7981587368378218</v>
      </c>
      <c r="C4385" s="3">
        <v>3.6992476062286721E-2</v>
      </c>
      <c r="D4385" s="3">
        <v>0.28316887834366744</v>
      </c>
      <c r="E43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6" spans="1:5">
      <c r="A4386">
        <v>6680071</v>
      </c>
      <c r="B4386" s="3">
        <v>4.0383427890952914</v>
      </c>
      <c r="C4386" s="3">
        <v>9.5453837216736177E-3</v>
      </c>
      <c r="D4386" s="3">
        <v>0.28310689022618596</v>
      </c>
      <c r="E43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7" spans="1:5">
      <c r="A4387">
        <v>25720293</v>
      </c>
      <c r="B4387" s="3">
        <v>2.6696873071516158</v>
      </c>
      <c r="C4387" s="3">
        <v>4.7413924863308435E-2</v>
      </c>
      <c r="D4387" s="3">
        <v>0.28300383153972963</v>
      </c>
      <c r="E43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8" spans="1:5">
      <c r="A4388">
        <v>438133</v>
      </c>
      <c r="B4388" s="3">
        <v>1.0226894330264704</v>
      </c>
      <c r="C4388" s="3">
        <v>2.3465234766742185E-2</v>
      </c>
      <c r="D4388" s="3">
        <v>0.28299436223491414</v>
      </c>
      <c r="E43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89" spans="1:5">
      <c r="A4389">
        <v>11010205</v>
      </c>
      <c r="B4389" s="3">
        <v>1.7946964341105787</v>
      </c>
      <c r="C4389" s="3">
        <v>9.7096510105005255E-3</v>
      </c>
      <c r="D4389" s="3">
        <v>0.28295045224171922</v>
      </c>
      <c r="E43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0" spans="1:5">
      <c r="A4390">
        <v>28183109</v>
      </c>
      <c r="B4390" s="3">
        <v>2.7451507646132711</v>
      </c>
      <c r="C4390" s="3">
        <v>1.4658620430314507E-2</v>
      </c>
      <c r="D4390" s="3">
        <v>0.28284548662803533</v>
      </c>
      <c r="E43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1" spans="1:5">
      <c r="A4391">
        <v>5810978</v>
      </c>
      <c r="B4391" s="3">
        <v>2.0588128154498535</v>
      </c>
      <c r="C4391" s="3">
        <v>2.6748098947649731E-2</v>
      </c>
      <c r="D4391" s="3">
        <v>0.28239129633314819</v>
      </c>
      <c r="E43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2" spans="1:5">
      <c r="A4392">
        <v>6337882</v>
      </c>
      <c r="B4392" s="3">
        <v>4.118372702367763</v>
      </c>
      <c r="C4392" s="3">
        <v>2.2009505916148982E-2</v>
      </c>
      <c r="D4392" s="3">
        <v>0.28224660793562073</v>
      </c>
      <c r="E43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3" spans="1:5">
      <c r="A4393">
        <v>16266298</v>
      </c>
      <c r="B4393" s="3">
        <v>1.5264657956620127</v>
      </c>
      <c r="C4393" s="3">
        <v>3.0591467611295938E-2</v>
      </c>
      <c r="D4393" s="3">
        <v>0.28203568881794527</v>
      </c>
      <c r="E43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4" spans="1:5">
      <c r="A4394">
        <v>241593</v>
      </c>
      <c r="B4394" s="3">
        <v>1.6119115571945812</v>
      </c>
      <c r="C4394" s="3">
        <v>2.0309438529132164E-2</v>
      </c>
      <c r="D4394" s="3">
        <v>0.28191221598442018</v>
      </c>
      <c r="E43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5" spans="1:5">
      <c r="A4395">
        <v>10720264</v>
      </c>
      <c r="B4395" s="3">
        <v>2.7139149479597768</v>
      </c>
      <c r="C4395" s="3">
        <v>2.6193357657409058E-2</v>
      </c>
      <c r="D4395" s="3">
        <v>0.28176597387763003</v>
      </c>
      <c r="E43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6" spans="1:5">
      <c r="A4396">
        <v>22216726</v>
      </c>
      <c r="B4396" s="3">
        <v>1.3004506966895097</v>
      </c>
      <c r="C4396" s="3">
        <v>1.277814705032192E-2</v>
      </c>
      <c r="D4396" s="3">
        <v>0.28175887636494568</v>
      </c>
      <c r="E43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7" spans="1:5">
      <c r="A4397">
        <v>28752891</v>
      </c>
      <c r="B4397" s="3">
        <v>4.2185354241881745</v>
      </c>
      <c r="C4397" s="3">
        <v>2.2078454059966897E-2</v>
      </c>
      <c r="D4397" s="3">
        <v>0.28165381061028316</v>
      </c>
      <c r="E43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8" spans="1:5">
      <c r="A4398">
        <v>3267818</v>
      </c>
      <c r="B4398" s="3">
        <v>3.2492754110039384</v>
      </c>
      <c r="C4398" s="3">
        <v>1.0468609056840479E-2</v>
      </c>
      <c r="D4398" s="3">
        <v>0.28157063786266889</v>
      </c>
      <c r="E43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399" spans="1:5">
      <c r="A4399">
        <v>5434492</v>
      </c>
      <c r="B4399" s="3">
        <v>1.0675305381044429</v>
      </c>
      <c r="C4399" s="3">
        <v>2.9686441910583151E-2</v>
      </c>
      <c r="D4399" s="3">
        <v>0.28155256232512393</v>
      </c>
      <c r="E43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0" spans="1:5">
      <c r="A4400">
        <v>20156894</v>
      </c>
      <c r="B4400" s="3">
        <v>1.6652400343488241</v>
      </c>
      <c r="C4400" s="3">
        <v>4.3341737148200651E-2</v>
      </c>
      <c r="D4400" s="3">
        <v>0.28149280688489764</v>
      </c>
      <c r="E44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1" spans="1:5">
      <c r="A4401">
        <v>1376778</v>
      </c>
      <c r="B4401" s="3">
        <v>4.5993672471464402</v>
      </c>
      <c r="C4401" s="3">
        <v>1.3375811311712733E-2</v>
      </c>
      <c r="D4401" s="3">
        <v>0.2814171951052199</v>
      </c>
      <c r="E44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2" spans="1:5">
      <c r="A4402">
        <v>8605</v>
      </c>
      <c r="B4402" s="3">
        <v>4.5534244394803691</v>
      </c>
      <c r="C4402" s="3">
        <v>1.3811499264203853E-2</v>
      </c>
      <c r="D4402" s="3">
        <v>0.28115238214123672</v>
      </c>
      <c r="E44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3" spans="1:5">
      <c r="A4403">
        <v>16641600</v>
      </c>
      <c r="B4403" s="3">
        <v>4.5359732887847208</v>
      </c>
      <c r="C4403" s="3">
        <v>4.3596698003403593E-2</v>
      </c>
      <c r="D4403" s="3">
        <v>0.28062478500833521</v>
      </c>
      <c r="E44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4" spans="1:5">
      <c r="A4404">
        <v>3194190</v>
      </c>
      <c r="B4404" s="3">
        <v>3.9420188061233907</v>
      </c>
      <c r="C4404" s="3">
        <v>2.7166688683855456E-2</v>
      </c>
      <c r="D4404" s="3">
        <v>0.28056999154005935</v>
      </c>
      <c r="E44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5" spans="1:5">
      <c r="A4405">
        <v>1402817</v>
      </c>
      <c r="B4405" s="3">
        <v>3.5031858036645507</v>
      </c>
      <c r="C4405" s="3">
        <v>1.1905799626336805E-2</v>
      </c>
      <c r="D4405" s="3">
        <v>0.28052276990364577</v>
      </c>
      <c r="E44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6" spans="1:5">
      <c r="A4406">
        <v>2184470</v>
      </c>
      <c r="B4406" s="3">
        <v>4.5453893556458453</v>
      </c>
      <c r="C4406" s="3">
        <v>2.3641125443533858E-2</v>
      </c>
      <c r="D4406" s="3">
        <v>0.28039980584344459</v>
      </c>
      <c r="E44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7" spans="1:5">
      <c r="A4407">
        <v>4983320</v>
      </c>
      <c r="B4407" s="3">
        <v>1.9313407253279169</v>
      </c>
      <c r="C4407" s="3">
        <v>3.8985087048106284E-2</v>
      </c>
      <c r="D4407" s="3">
        <v>0.28037286142541118</v>
      </c>
      <c r="E44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8" spans="1:5">
      <c r="A4408">
        <v>24418383</v>
      </c>
      <c r="B4408" s="3">
        <v>2.6463560976625411</v>
      </c>
      <c r="C4408" s="3">
        <v>9.2971051520754303E-3</v>
      </c>
      <c r="D4408" s="3">
        <v>0.28021052692515669</v>
      </c>
      <c r="E44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09" spans="1:5">
      <c r="A4409">
        <v>19233588</v>
      </c>
      <c r="B4409" s="3">
        <v>4.4980535291672146</v>
      </c>
      <c r="C4409" s="3">
        <v>2.3978469358789681E-2</v>
      </c>
      <c r="D4409" s="3">
        <v>0.28017837264864276</v>
      </c>
      <c r="E44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0" spans="1:5">
      <c r="A4410">
        <v>3447539</v>
      </c>
      <c r="B4410" s="3">
        <v>2.8377743171702714</v>
      </c>
      <c r="C4410" s="3">
        <v>4.071925562074577E-2</v>
      </c>
      <c r="D4410" s="3">
        <v>0.28017508014796844</v>
      </c>
      <c r="E44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1" spans="1:5">
      <c r="A4411">
        <v>31600563</v>
      </c>
      <c r="B4411" s="3">
        <v>1.0964144950640016</v>
      </c>
      <c r="C4411" s="3">
        <v>1.9377877376308174E-2</v>
      </c>
      <c r="D4411" s="3">
        <v>0.27991982637744306</v>
      </c>
      <c r="E44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2" spans="1:5">
      <c r="A4412">
        <v>4255199</v>
      </c>
      <c r="B4412" s="3">
        <v>4.0407022219579183</v>
      </c>
      <c r="C4412" s="3">
        <v>4.1467539019534767E-2</v>
      </c>
      <c r="D4412" s="3">
        <v>0.2794598159207049</v>
      </c>
      <c r="E44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3" spans="1:5">
      <c r="A4413">
        <v>3839667</v>
      </c>
      <c r="B4413" s="3">
        <v>4.5862884623578273</v>
      </c>
      <c r="C4413" s="3">
        <v>3.3673360487280361E-2</v>
      </c>
      <c r="D4413" s="3">
        <v>0.27919314896954794</v>
      </c>
      <c r="E44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4" spans="1:5">
      <c r="A4414">
        <v>138069</v>
      </c>
      <c r="B4414" s="3">
        <v>1.5967906577703528</v>
      </c>
      <c r="C4414" s="3">
        <v>2.6910438401649195E-2</v>
      </c>
      <c r="D4414" s="3">
        <v>0.27843291412753057</v>
      </c>
      <c r="E44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5" spans="1:5">
      <c r="A4415">
        <v>17883343</v>
      </c>
      <c r="B4415" s="3">
        <v>3.3570336445745492</v>
      </c>
      <c r="C4415" s="3">
        <v>3.4996853965463828E-2</v>
      </c>
      <c r="D4415" s="3">
        <v>0.27819503570466453</v>
      </c>
      <c r="E44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6" spans="1:5">
      <c r="A4416">
        <v>571080</v>
      </c>
      <c r="B4416" s="3">
        <v>2.7170946101649354</v>
      </c>
      <c r="C4416" s="3">
        <v>2.1345658291276527E-2</v>
      </c>
      <c r="D4416" s="3">
        <v>0.27813132339351065</v>
      </c>
      <c r="E44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7" spans="1:5">
      <c r="A4417">
        <v>20900568</v>
      </c>
      <c r="B4417" s="3">
        <v>2.3216935972096264</v>
      </c>
      <c r="C4417" s="3">
        <v>1.2484058321144076E-2</v>
      </c>
      <c r="D4417" s="3">
        <v>0.27780940399691989</v>
      </c>
      <c r="E44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8" spans="1:5">
      <c r="A4418">
        <v>3641304</v>
      </c>
      <c r="B4418" s="3">
        <v>1.5135751798014847</v>
      </c>
      <c r="C4418" s="3">
        <v>1.1054817512855664E-2</v>
      </c>
      <c r="D4418" s="3">
        <v>0.27774434636359224</v>
      </c>
      <c r="E44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19" spans="1:5">
      <c r="A4419">
        <v>1490696</v>
      </c>
      <c r="B4419" s="3">
        <v>2.3386082646684603</v>
      </c>
      <c r="C4419" s="3">
        <v>2.8230157491215754E-2</v>
      </c>
      <c r="D4419" s="3">
        <v>0.27744804837371584</v>
      </c>
      <c r="E44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0" spans="1:5">
      <c r="A4420">
        <v>10894722</v>
      </c>
      <c r="B4420" s="3">
        <v>2.8515170626640569</v>
      </c>
      <c r="C4420" s="3">
        <v>2.7718105371146991E-2</v>
      </c>
      <c r="D4420" s="3">
        <v>0.27727094168663524</v>
      </c>
      <c r="E44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1" spans="1:5">
      <c r="A4421">
        <v>2455462</v>
      </c>
      <c r="B4421" s="3">
        <v>1.9353004775603444</v>
      </c>
      <c r="C4421" s="3">
        <v>4.0985802347847794E-2</v>
      </c>
      <c r="D4421" s="3">
        <v>0.27721213814084589</v>
      </c>
      <c r="E44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2" spans="1:5">
      <c r="A4422">
        <v>16516195</v>
      </c>
      <c r="B4422" s="3">
        <v>2.9555953968338273</v>
      </c>
      <c r="C4422" s="3">
        <v>4.4340827379709159E-2</v>
      </c>
      <c r="D4422" s="3">
        <v>0.27701889704029892</v>
      </c>
      <c r="E44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3" spans="1:5">
      <c r="A4423">
        <v>7947211</v>
      </c>
      <c r="B4423" s="3">
        <v>3.372930838392231</v>
      </c>
      <c r="C4423" s="3">
        <v>4.9492323208409246E-3</v>
      </c>
      <c r="D4423" s="3">
        <v>0.27634071214969957</v>
      </c>
      <c r="E44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4" spans="1:5">
      <c r="A4424">
        <v>177536</v>
      </c>
      <c r="B4424" s="3">
        <v>1.5426661784997147</v>
      </c>
      <c r="C4424" s="3">
        <v>1.0861071532921358E-2</v>
      </c>
      <c r="D4424" s="3">
        <v>0.27629520435781563</v>
      </c>
      <c r="E44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5" spans="1:5">
      <c r="A4425">
        <v>2052364</v>
      </c>
      <c r="B4425" s="3">
        <v>4.3187001459514205</v>
      </c>
      <c r="C4425" s="3">
        <v>2.5938992712619308E-2</v>
      </c>
      <c r="D4425" s="3">
        <v>0.27621770938440238</v>
      </c>
      <c r="E44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6" spans="1:5">
      <c r="A4426">
        <v>2103888</v>
      </c>
      <c r="B4426" s="3">
        <v>2.0877257963748574</v>
      </c>
      <c r="C4426" s="3">
        <v>4.6523818835692246E-2</v>
      </c>
      <c r="D4426" s="3">
        <v>0.27611463879250309</v>
      </c>
      <c r="E44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7" spans="1:5">
      <c r="A4427">
        <v>4124666</v>
      </c>
      <c r="B4427" s="3">
        <v>2.0314339636882419</v>
      </c>
      <c r="C4427" s="3">
        <v>2.3034440469155816E-3</v>
      </c>
      <c r="D4427" s="3">
        <v>0.27611038285193101</v>
      </c>
      <c r="E44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8" spans="1:5">
      <c r="A4428">
        <v>11012889</v>
      </c>
      <c r="B4428" s="3">
        <v>3.2453210211387864</v>
      </c>
      <c r="C4428" s="3">
        <v>4.195826669106098E-2</v>
      </c>
      <c r="D4428" s="3">
        <v>0.27609707320280419</v>
      </c>
      <c r="E44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29" spans="1:5">
      <c r="A4429">
        <v>2135117</v>
      </c>
      <c r="B4429" s="3">
        <v>4.839347706213375</v>
      </c>
      <c r="C4429" s="3">
        <v>4.5282787634533778E-2</v>
      </c>
      <c r="D4429" s="3">
        <v>0.27600706244332884</v>
      </c>
      <c r="E44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0" spans="1:5">
      <c r="A4430">
        <v>2933058</v>
      </c>
      <c r="B4430" s="3">
        <v>3.0526436984316896</v>
      </c>
      <c r="C4430" s="3">
        <v>3.6378230914115572E-3</v>
      </c>
      <c r="D4430" s="3">
        <v>0.27558760352400424</v>
      </c>
      <c r="E44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1" spans="1:5">
      <c r="A4431">
        <v>19406327</v>
      </c>
      <c r="B4431" s="3">
        <v>3.3116993747365382</v>
      </c>
      <c r="C4431" s="3">
        <v>1.8173998271090341E-2</v>
      </c>
      <c r="D4431" s="3">
        <v>0.27549845831141795</v>
      </c>
      <c r="E44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2" spans="1:5">
      <c r="A4432">
        <v>13068601</v>
      </c>
      <c r="B4432" s="3">
        <v>3.8825034257279869</v>
      </c>
      <c r="C4432" s="3">
        <v>8.3952731203061626E-3</v>
      </c>
      <c r="D4432" s="3">
        <v>0.2753340266684865</v>
      </c>
      <c r="E44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3" spans="1:5">
      <c r="A4433">
        <v>21019043</v>
      </c>
      <c r="B4433" s="3">
        <v>3.7040002275154178</v>
      </c>
      <c r="C4433" s="3">
        <v>3.7136830579332196E-2</v>
      </c>
      <c r="D4433" s="3">
        <v>0.27520547577512733</v>
      </c>
      <c r="E44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4" spans="1:5">
      <c r="A4434">
        <v>7451917</v>
      </c>
      <c r="B4434" s="3">
        <v>2.1561057977151874</v>
      </c>
      <c r="C4434" s="3">
        <v>1.9117230881381359E-2</v>
      </c>
      <c r="D4434" s="3">
        <v>0.27497836853864654</v>
      </c>
      <c r="E44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5" spans="1:5">
      <c r="A4435">
        <v>24766218</v>
      </c>
      <c r="B4435" s="3">
        <v>1.9319200282682063</v>
      </c>
      <c r="C4435" s="3">
        <v>3.2662555127666228E-2</v>
      </c>
      <c r="D4435" s="3">
        <v>0.27430066215740079</v>
      </c>
      <c r="E44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6" spans="1:5">
      <c r="A4436">
        <v>1859395</v>
      </c>
      <c r="B4436" s="3">
        <v>1.8277097881757411</v>
      </c>
      <c r="C4436" s="3">
        <v>1.5104959532955925E-2</v>
      </c>
      <c r="D4436" s="3">
        <v>0.27427714551643922</v>
      </c>
      <c r="E44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7" spans="1:5">
      <c r="A4437">
        <v>5693024</v>
      </c>
      <c r="B4437" s="3">
        <v>1.5851247086719797</v>
      </c>
      <c r="C4437" s="3">
        <v>2.8845694233070002E-2</v>
      </c>
      <c r="D4437" s="3">
        <v>0.27392149943090427</v>
      </c>
      <c r="E44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8" spans="1:5">
      <c r="A4438">
        <v>10384906</v>
      </c>
      <c r="B4438" s="3">
        <v>2.8778723012291469</v>
      </c>
      <c r="C4438" s="3">
        <v>3.2997671907048678E-2</v>
      </c>
      <c r="D4438" s="3">
        <v>0.27385203083055254</v>
      </c>
      <c r="E44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39" spans="1:5">
      <c r="A4439">
        <v>1577493</v>
      </c>
      <c r="B4439" s="3">
        <v>4.3815163912052402</v>
      </c>
      <c r="C4439" s="3">
        <v>3.7115528464761453E-2</v>
      </c>
      <c r="D4439" s="3">
        <v>0.27376878755258072</v>
      </c>
      <c r="E44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0" spans="1:5">
      <c r="A4440">
        <v>272730</v>
      </c>
      <c r="B4440" s="3">
        <v>4.7562625601036457</v>
      </c>
      <c r="C4440" s="3">
        <v>1.5321435639769504E-2</v>
      </c>
      <c r="D4440" s="3">
        <v>0.2732393124842889</v>
      </c>
      <c r="E44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1" spans="1:5">
      <c r="A4441">
        <v>8200820</v>
      </c>
      <c r="B4441" s="3">
        <v>1.7063351520393435</v>
      </c>
      <c r="C4441" s="3">
        <v>3.8822724940431506E-2</v>
      </c>
      <c r="D4441" s="3">
        <v>0.27319588152119789</v>
      </c>
      <c r="E44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2" spans="1:5">
      <c r="A4442">
        <v>22022473</v>
      </c>
      <c r="B4442" s="3">
        <v>4.7681176406093373</v>
      </c>
      <c r="C4442" s="3">
        <v>4.1701698994952345E-2</v>
      </c>
      <c r="D4442" s="3">
        <v>0.2729550278958004</v>
      </c>
      <c r="E44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3" spans="1:5">
      <c r="A4443">
        <v>13953653</v>
      </c>
      <c r="B4443" s="3">
        <v>2.8910390173332985</v>
      </c>
      <c r="C4443" s="3">
        <v>9.7883464904351576E-3</v>
      </c>
      <c r="D4443" s="3">
        <v>0.27295068096677377</v>
      </c>
      <c r="E44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4" spans="1:5">
      <c r="A4444">
        <v>21560088</v>
      </c>
      <c r="B4444" s="3">
        <v>4.1711826855923979</v>
      </c>
      <c r="C4444" s="3">
        <v>2.7722126851979969E-2</v>
      </c>
      <c r="D4444" s="3">
        <v>0.2728301652562477</v>
      </c>
      <c r="E44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5" spans="1:5">
      <c r="A4445">
        <v>452781</v>
      </c>
      <c r="B4445" s="3">
        <v>4.4146583884719455</v>
      </c>
      <c r="C4445" s="3">
        <v>3.6929293423020586E-2</v>
      </c>
      <c r="D4445" s="3">
        <v>0.27281837703325451</v>
      </c>
      <c r="E44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6" spans="1:5">
      <c r="A4446">
        <v>23719409</v>
      </c>
      <c r="B4446" s="3">
        <v>2.4629730818360454</v>
      </c>
      <c r="C4446" s="3">
        <v>2.3428231805557732E-2</v>
      </c>
      <c r="D4446" s="3">
        <v>0.27279369307822732</v>
      </c>
      <c r="E44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7" spans="1:5">
      <c r="A4447">
        <v>3641595</v>
      </c>
      <c r="B4447" s="3">
        <v>1.6756508057209913</v>
      </c>
      <c r="C4447" s="3">
        <v>2.2051105033846548E-2</v>
      </c>
      <c r="D4447" s="3">
        <v>0.27265144975069522</v>
      </c>
      <c r="E44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8" spans="1:5">
      <c r="A4448">
        <v>1530310</v>
      </c>
      <c r="B4448" s="3">
        <v>2.4291937208157917</v>
      </c>
      <c r="C4448" s="3">
        <v>1.9595388655293561E-2</v>
      </c>
      <c r="D4448" s="3">
        <v>0.2726082188470258</v>
      </c>
      <c r="E44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49" spans="1:5">
      <c r="A4449">
        <v>4517005</v>
      </c>
      <c r="B4449" s="3">
        <v>2.0781187000982082</v>
      </c>
      <c r="C4449" s="3">
        <v>4.0918267719388494E-2</v>
      </c>
      <c r="D4449" s="3">
        <v>0.27250821110672141</v>
      </c>
      <c r="E44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0" spans="1:5">
      <c r="A4450">
        <v>457976</v>
      </c>
      <c r="B4450" s="3">
        <v>4.8529004749570497</v>
      </c>
      <c r="C4450" s="3">
        <v>3.7499004092326968E-2</v>
      </c>
      <c r="D4450" s="3">
        <v>0.27247712320029838</v>
      </c>
      <c r="E44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1" spans="1:5">
      <c r="A4451">
        <v>2638171</v>
      </c>
      <c r="B4451" s="3">
        <v>2.170132955190434</v>
      </c>
      <c r="C4451" s="3">
        <v>4.813355425030709E-2</v>
      </c>
      <c r="D4451" s="3">
        <v>0.27223266638080146</v>
      </c>
      <c r="E44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2" spans="1:5">
      <c r="A4452">
        <v>1925503</v>
      </c>
      <c r="B4452" s="3">
        <v>4.2206353111141492</v>
      </c>
      <c r="C4452" s="3">
        <v>1.4432542798469727E-2</v>
      </c>
      <c r="D4452" s="3">
        <v>0.27214028673958113</v>
      </c>
      <c r="E44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3" spans="1:5">
      <c r="A4453">
        <v>6530413</v>
      </c>
      <c r="B4453" s="3">
        <v>1.1651458339345937</v>
      </c>
      <c r="C4453" s="3">
        <v>5.0524642158528647E-3</v>
      </c>
      <c r="D4453" s="3">
        <v>0.27211074647657485</v>
      </c>
      <c r="E44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4" spans="1:5">
      <c r="A4454">
        <v>15179425</v>
      </c>
      <c r="B4454" s="3">
        <v>1.7708591571688737</v>
      </c>
      <c r="C4454" s="3">
        <v>4.3659544432054269E-2</v>
      </c>
      <c r="D4454" s="3">
        <v>0.27210617920296643</v>
      </c>
      <c r="E44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5" spans="1:5">
      <c r="A4455">
        <v>17032761</v>
      </c>
      <c r="B4455" s="3">
        <v>2.7618095800719495</v>
      </c>
      <c r="C4455" s="3">
        <v>4.6394213783866288E-2</v>
      </c>
      <c r="D4455" s="3">
        <v>0.27189591045286376</v>
      </c>
      <c r="E44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6" spans="1:5">
      <c r="A4456">
        <v>909234</v>
      </c>
      <c r="B4456" s="3">
        <v>2.1998548113758649</v>
      </c>
      <c r="C4456" s="3">
        <v>1.5980016567143592E-2</v>
      </c>
      <c r="D4456" s="3">
        <v>0.27188672707808981</v>
      </c>
      <c r="E44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7" spans="1:5">
      <c r="A4457">
        <v>30063582</v>
      </c>
      <c r="B4457" s="3">
        <v>2.6034943861202908</v>
      </c>
      <c r="C4457" s="3">
        <v>2.9694229686446152E-2</v>
      </c>
      <c r="D4457" s="3">
        <v>0.27156433801271995</v>
      </c>
      <c r="E44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8" spans="1:5">
      <c r="A4458">
        <v>17164818</v>
      </c>
      <c r="B4458" s="3">
        <v>4.4211038673481866</v>
      </c>
      <c r="C4458" s="3">
        <v>8.4597013861967673E-3</v>
      </c>
      <c r="D4458" s="3">
        <v>0.27114957818757557</v>
      </c>
      <c r="E44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59" spans="1:5">
      <c r="A4459">
        <v>240360</v>
      </c>
      <c r="B4459" s="3">
        <v>2.7021679629710498</v>
      </c>
      <c r="C4459" s="3">
        <v>4.2472999656473824E-2</v>
      </c>
      <c r="D4459" s="3">
        <v>0.27114655629997186</v>
      </c>
      <c r="E44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0" spans="1:5">
      <c r="A4460">
        <v>24591281</v>
      </c>
      <c r="B4460" s="3">
        <v>3.8848268751715755</v>
      </c>
      <c r="C4460" s="3">
        <v>4.4684654617751368E-2</v>
      </c>
      <c r="D4460" s="3">
        <v>0.27084941426073994</v>
      </c>
      <c r="E44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1" spans="1:5">
      <c r="A4461">
        <v>2577615</v>
      </c>
      <c r="B4461" s="3">
        <v>2.7142009256758501</v>
      </c>
      <c r="C4461" s="3">
        <v>4.0301911560524768E-2</v>
      </c>
      <c r="D4461" s="3">
        <v>0.27077868848589426</v>
      </c>
      <c r="E44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2" spans="1:5">
      <c r="A4462">
        <v>9421493</v>
      </c>
      <c r="B4462" s="3">
        <v>1.3827631811427308</v>
      </c>
      <c r="C4462" s="3">
        <v>3.7215832638750466E-2</v>
      </c>
      <c r="D4462" s="3">
        <v>0.27071319509594494</v>
      </c>
      <c r="E44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3" spans="1:5">
      <c r="A4463">
        <v>17618198</v>
      </c>
      <c r="B4463" s="3">
        <v>4.4446461723826562</v>
      </c>
      <c r="C4463" s="3">
        <v>1.0895884427912107E-2</v>
      </c>
      <c r="D4463" s="3">
        <v>0.27053137310588327</v>
      </c>
      <c r="E44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4" spans="1:5">
      <c r="A4464">
        <v>2426404</v>
      </c>
      <c r="B4464" s="3">
        <v>3.3678449022796348</v>
      </c>
      <c r="C4464" s="3">
        <v>1.3051549080556219E-2</v>
      </c>
      <c r="D4464" s="3">
        <v>0.27046854945943288</v>
      </c>
      <c r="E44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5" spans="1:5">
      <c r="A4465">
        <v>9872650</v>
      </c>
      <c r="B4465" s="3">
        <v>3.7701613437115431</v>
      </c>
      <c r="C4465" s="3">
        <v>1.0178284540108813E-2</v>
      </c>
      <c r="D4465" s="3">
        <v>0.27042316221863294</v>
      </c>
      <c r="E44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6" spans="1:5">
      <c r="A4466">
        <v>34049419</v>
      </c>
      <c r="B4466" s="3">
        <v>1.3799620806795767</v>
      </c>
      <c r="C4466" s="3">
        <v>3.1866648401576263E-2</v>
      </c>
      <c r="D4466" s="3">
        <v>0.27019530367538624</v>
      </c>
      <c r="E44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7" spans="1:5">
      <c r="A4467">
        <v>4165498</v>
      </c>
      <c r="B4467" s="3">
        <v>3.8954956717284999</v>
      </c>
      <c r="C4467" s="3">
        <v>3.620506267909606E-2</v>
      </c>
      <c r="D4467" s="3">
        <v>0.27006510985697785</v>
      </c>
      <c r="E44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8" spans="1:5">
      <c r="A4468">
        <v>5037211</v>
      </c>
      <c r="B4468" s="3">
        <v>4.555081618969286</v>
      </c>
      <c r="C4468" s="3">
        <v>2.8950022649276638E-2</v>
      </c>
      <c r="D4468" s="3">
        <v>0.26990693333824178</v>
      </c>
      <c r="E44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69" spans="1:5">
      <c r="A4469">
        <v>7308715</v>
      </c>
      <c r="B4469" s="3">
        <v>3.969478712845806</v>
      </c>
      <c r="C4469" s="3">
        <v>2.9009650359735156E-2</v>
      </c>
      <c r="D4469" s="3">
        <v>0.26989144583457181</v>
      </c>
      <c r="E44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0" spans="1:5">
      <c r="A4470">
        <v>9720494</v>
      </c>
      <c r="B4470" s="3">
        <v>3.3129376793186398</v>
      </c>
      <c r="C4470" s="3">
        <v>1.9276914686210251E-2</v>
      </c>
      <c r="D4470" s="3">
        <v>0.2698546229409714</v>
      </c>
      <c r="E44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1" spans="1:5">
      <c r="A4471">
        <v>38513</v>
      </c>
      <c r="B4471" s="3">
        <v>2.7401768736745855</v>
      </c>
      <c r="C4471" s="3">
        <v>4.1069539973363961E-2</v>
      </c>
      <c r="D4471" s="3">
        <v>0.26982022690995588</v>
      </c>
      <c r="E44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2" spans="1:5">
      <c r="A4472">
        <v>11483208</v>
      </c>
      <c r="B4472" s="3">
        <v>1.2873319565696271</v>
      </c>
      <c r="C4472" s="3">
        <v>4.6555092442852834E-3</v>
      </c>
      <c r="D4472" s="3">
        <v>0.26980473539368477</v>
      </c>
      <c r="E44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3" spans="1:5">
      <c r="A4473">
        <v>3247050</v>
      </c>
      <c r="B4473" s="3">
        <v>4.5336004612851912</v>
      </c>
      <c r="C4473" s="3">
        <v>7.0758002864037385E-3</v>
      </c>
      <c r="D4473" s="3">
        <v>0.26980457898222843</v>
      </c>
      <c r="E44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4" spans="1:5">
      <c r="A4474">
        <v>2671491</v>
      </c>
      <c r="B4474" s="3">
        <v>1.1514576252072661</v>
      </c>
      <c r="C4474" s="3">
        <v>2.8947764970528513E-2</v>
      </c>
      <c r="D4474" s="3">
        <v>0.26975050001802525</v>
      </c>
      <c r="E44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5" spans="1:5">
      <c r="A4475">
        <v>3771272</v>
      </c>
      <c r="B4475" s="3">
        <v>3.7240837007729741</v>
      </c>
      <c r="C4475" s="3">
        <v>3.6466354006350808E-2</v>
      </c>
      <c r="D4475" s="3">
        <v>0.26966615759920132</v>
      </c>
      <c r="E44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6" spans="1:5">
      <c r="A4476">
        <v>1124797</v>
      </c>
      <c r="B4476" s="3">
        <v>3.1535621420869213</v>
      </c>
      <c r="C4476" s="3">
        <v>4.8953589065961131E-2</v>
      </c>
      <c r="D4476" s="3">
        <v>0.26965515772314719</v>
      </c>
      <c r="E44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7" spans="1:5">
      <c r="A4477">
        <v>936830</v>
      </c>
      <c r="B4477" s="3">
        <v>2.9110199506258323</v>
      </c>
      <c r="C4477" s="3">
        <v>4.7217398384202192E-2</v>
      </c>
      <c r="D4477" s="3">
        <v>0.26960641741645208</v>
      </c>
      <c r="E44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8" spans="1:5">
      <c r="A4478">
        <v>24127267</v>
      </c>
      <c r="B4478" s="3">
        <v>4.000423783440926</v>
      </c>
      <c r="C4478" s="3">
        <v>3.1678698499662691E-2</v>
      </c>
      <c r="D4478" s="3">
        <v>0.26951564644599801</v>
      </c>
      <c r="E44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79" spans="1:5">
      <c r="A4479">
        <v>142695</v>
      </c>
      <c r="B4479" s="3">
        <v>2.1942617524603238</v>
      </c>
      <c r="C4479" s="3">
        <v>3.6946914793803569E-2</v>
      </c>
      <c r="D4479" s="3">
        <v>0.2691278025988304</v>
      </c>
      <c r="E44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0" spans="1:5">
      <c r="A4480">
        <v>14141873</v>
      </c>
      <c r="B4480" s="3">
        <v>2.2113395254229156</v>
      </c>
      <c r="C4480" s="3">
        <v>4.2912157300213617E-2</v>
      </c>
      <c r="D4480" s="3">
        <v>0.26873036949248874</v>
      </c>
      <c r="E44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1" spans="1:5">
      <c r="A4481">
        <v>22350590</v>
      </c>
      <c r="B4481" s="3">
        <v>3.8510017224401638</v>
      </c>
      <c r="C4481" s="3">
        <v>3.267611649334886E-2</v>
      </c>
      <c r="D4481" s="3">
        <v>0.26861105241772598</v>
      </c>
      <c r="E44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2" spans="1:5">
      <c r="A4482">
        <v>781647</v>
      </c>
      <c r="B4482" s="3">
        <v>4.3506390444871252</v>
      </c>
      <c r="C4482" s="3">
        <v>4.3025758892204516E-2</v>
      </c>
      <c r="D4482" s="3">
        <v>0.26859536342596901</v>
      </c>
      <c r="E44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3" spans="1:5">
      <c r="A4483">
        <v>23982388</v>
      </c>
      <c r="B4483" s="3">
        <v>4.2915879650857569</v>
      </c>
      <c r="C4483" s="3">
        <v>4.1141977445201296E-2</v>
      </c>
      <c r="D4483" s="3">
        <v>0.26853663161622221</v>
      </c>
      <c r="E44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4" spans="1:5">
      <c r="A4484">
        <v>4119683</v>
      </c>
      <c r="B4484" s="3">
        <v>1.3636625061648187</v>
      </c>
      <c r="C4484" s="3">
        <v>2.1096869157035871E-2</v>
      </c>
      <c r="D4484" s="3">
        <v>0.26829528871943131</v>
      </c>
      <c r="E44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5" spans="1:5">
      <c r="A4485">
        <v>5622682</v>
      </c>
      <c r="B4485" s="3">
        <v>1.944712817960236</v>
      </c>
      <c r="C4485" s="3">
        <v>3.9129477707707014E-2</v>
      </c>
      <c r="D4485" s="3">
        <v>0.26829104412700866</v>
      </c>
      <c r="E44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6" spans="1:5">
      <c r="A4486">
        <v>11601961</v>
      </c>
      <c r="B4486" s="3">
        <v>1.6832913874105846</v>
      </c>
      <c r="C4486" s="3">
        <v>3.4903592228843212E-2</v>
      </c>
      <c r="D4486" s="3">
        <v>0.26826455068995514</v>
      </c>
      <c r="E44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7" spans="1:5">
      <c r="A4487">
        <v>3184878</v>
      </c>
      <c r="B4487" s="3">
        <v>3.1790681227776396</v>
      </c>
      <c r="C4487" s="3">
        <v>3.1034754472742343E-2</v>
      </c>
      <c r="D4487" s="3">
        <v>0.26804400977542953</v>
      </c>
      <c r="E44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8" spans="1:5">
      <c r="A4488">
        <v>12586492</v>
      </c>
      <c r="B4488" s="3">
        <v>4.8851603198536067</v>
      </c>
      <c r="C4488" s="3">
        <v>3.7883043005196071E-2</v>
      </c>
      <c r="D4488" s="3">
        <v>0.26802936049691062</v>
      </c>
      <c r="E44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89" spans="1:5">
      <c r="A4489">
        <v>326150</v>
      </c>
      <c r="B4489" s="3">
        <v>3.6368545476963101</v>
      </c>
      <c r="C4489" s="3">
        <v>1.6603342766911472E-2</v>
      </c>
      <c r="D4489" s="3">
        <v>0.26801506248889417</v>
      </c>
      <c r="E44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0" spans="1:5">
      <c r="A4490">
        <v>16916853</v>
      </c>
      <c r="B4490" s="3">
        <v>3.7415057019108433</v>
      </c>
      <c r="C4490" s="3">
        <v>1.8156565260148434E-2</v>
      </c>
      <c r="D4490" s="3">
        <v>0.26756816766015101</v>
      </c>
      <c r="E44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1" spans="1:5">
      <c r="A4491">
        <v>25895198</v>
      </c>
      <c r="B4491" s="3">
        <v>3.6271435608080496</v>
      </c>
      <c r="C4491" s="3">
        <v>1.4938492952605431E-2</v>
      </c>
      <c r="D4491" s="3">
        <v>0.26723367290364641</v>
      </c>
      <c r="E44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2" spans="1:5">
      <c r="A4492">
        <v>13829968</v>
      </c>
      <c r="B4492" s="3">
        <v>2.3864024263349841</v>
      </c>
      <c r="C4492" s="3">
        <v>1.9132340039156218E-2</v>
      </c>
      <c r="D4492" s="3">
        <v>0.26692887125558284</v>
      </c>
      <c r="E44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3" spans="1:5">
      <c r="A4493">
        <v>2684478</v>
      </c>
      <c r="B4493" s="3">
        <v>3.8307600693919688</v>
      </c>
      <c r="C4493" s="3">
        <v>1.3786723028282051E-2</v>
      </c>
      <c r="D4493" s="3">
        <v>0.26665062294333552</v>
      </c>
      <c r="E44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4" spans="1:5">
      <c r="A4494">
        <v>9951993</v>
      </c>
      <c r="B4494" s="3">
        <v>2.1592521039113843</v>
      </c>
      <c r="C4494" s="3">
        <v>2.934933680497491E-2</v>
      </c>
      <c r="D4494" s="3">
        <v>0.2665214522280418</v>
      </c>
      <c r="E44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5" spans="1:5">
      <c r="A4495">
        <v>434987</v>
      </c>
      <c r="B4495" s="3">
        <v>1.6126778219753901</v>
      </c>
      <c r="C4495" s="3">
        <v>2.4150281131199464E-2</v>
      </c>
      <c r="D4495" s="3">
        <v>0.26632950401325783</v>
      </c>
      <c r="E44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6" spans="1:5">
      <c r="A4496">
        <v>1356046</v>
      </c>
      <c r="B4496" s="3">
        <v>3.275723703016586</v>
      </c>
      <c r="C4496" s="3">
        <v>4.3723234735215999E-2</v>
      </c>
      <c r="D4496" s="3">
        <v>0.26614858818321874</v>
      </c>
      <c r="E44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7" spans="1:5">
      <c r="A4497">
        <v>1499286</v>
      </c>
      <c r="B4497" s="3">
        <v>4.4041065551018077</v>
      </c>
      <c r="C4497" s="3">
        <v>9.7937308821991753E-3</v>
      </c>
      <c r="D4497" s="3">
        <v>0.26591346869819066</v>
      </c>
      <c r="E44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8" spans="1:5">
      <c r="A4498">
        <v>1256874</v>
      </c>
      <c r="B4498" s="3">
        <v>1.6640789269647231</v>
      </c>
      <c r="C4498" s="3">
        <v>2.2417578255893135E-3</v>
      </c>
      <c r="D4498" s="3">
        <v>0.2658604148923529</v>
      </c>
      <c r="E44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499" spans="1:5">
      <c r="A4499">
        <v>2927446</v>
      </c>
      <c r="B4499" s="3">
        <v>1.5430042260643164</v>
      </c>
      <c r="C4499" s="3">
        <v>2.039381388452868E-2</v>
      </c>
      <c r="D4499" s="3">
        <v>0.26569262243515235</v>
      </c>
      <c r="E44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0" spans="1:5">
      <c r="A4500">
        <v>6602545</v>
      </c>
      <c r="B4500" s="3">
        <v>4.5579849458592765</v>
      </c>
      <c r="C4500" s="3">
        <v>4.3178733849691994E-2</v>
      </c>
      <c r="D4500" s="3">
        <v>0.2653074181991365</v>
      </c>
      <c r="E45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1" spans="1:5">
      <c r="A4501">
        <v>11457159</v>
      </c>
      <c r="B4501" s="3">
        <v>2.8481841169595619</v>
      </c>
      <c r="C4501" s="3">
        <v>1.2859797076333779E-2</v>
      </c>
      <c r="D4501" s="3">
        <v>0.26515572028572909</v>
      </c>
      <c r="E45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2" spans="1:5">
      <c r="A4502">
        <v>4928687</v>
      </c>
      <c r="B4502" s="3">
        <v>1.5615285401873571</v>
      </c>
      <c r="C4502" s="3">
        <v>2.243601147331363E-2</v>
      </c>
      <c r="D4502" s="3">
        <v>0.26505728271800233</v>
      </c>
      <c r="E45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3" spans="1:5">
      <c r="A4503">
        <v>78742</v>
      </c>
      <c r="B4503" s="3">
        <v>1.6222158304025127</v>
      </c>
      <c r="C4503" s="3">
        <v>4.0606057581297449E-2</v>
      </c>
      <c r="D4503" s="3">
        <v>0.26505422436749826</v>
      </c>
      <c r="E45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4" spans="1:5">
      <c r="A4504">
        <v>23929877</v>
      </c>
      <c r="B4504" s="3">
        <v>3.7982621514341295</v>
      </c>
      <c r="C4504" s="3">
        <v>2.6044857938568523E-2</v>
      </c>
      <c r="D4504" s="3">
        <v>0.26487224418844313</v>
      </c>
      <c r="E45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5" spans="1:5">
      <c r="A4505">
        <v>2335804</v>
      </c>
      <c r="B4505" s="3">
        <v>4.6103161588840038</v>
      </c>
      <c r="C4505" s="3">
        <v>2.5969553020187115E-2</v>
      </c>
      <c r="D4505" s="3">
        <v>0.26483510278374356</v>
      </c>
      <c r="E45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6" spans="1:5">
      <c r="A4506">
        <v>3425965</v>
      </c>
      <c r="B4506" s="3">
        <v>3.2951110576937874</v>
      </c>
      <c r="C4506" s="3">
        <v>3.8930718140513356E-3</v>
      </c>
      <c r="D4506" s="3">
        <v>0.26440732786970045</v>
      </c>
      <c r="E45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7" spans="1:5">
      <c r="A4507">
        <v>11039369</v>
      </c>
      <c r="B4507" s="3">
        <v>2.510566619407292</v>
      </c>
      <c r="C4507" s="3">
        <v>1.8078040262546152E-2</v>
      </c>
      <c r="D4507" s="3">
        <v>0.26436855322591124</v>
      </c>
      <c r="E45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8" spans="1:5">
      <c r="A4508">
        <v>6028908</v>
      </c>
      <c r="B4508" s="3">
        <v>3.1071452982726551</v>
      </c>
      <c r="C4508" s="3">
        <v>1.3218828111567372E-2</v>
      </c>
      <c r="D4508" s="3">
        <v>0.26417139161816861</v>
      </c>
      <c r="E45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09" spans="1:5">
      <c r="A4509">
        <v>2265389</v>
      </c>
      <c r="B4509" s="3">
        <v>3.4071951413128225</v>
      </c>
      <c r="C4509" s="3">
        <v>2.318173984544581E-2</v>
      </c>
      <c r="D4509" s="3">
        <v>0.26386271551875606</v>
      </c>
      <c r="E45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0" spans="1:5">
      <c r="A4510">
        <v>2548224</v>
      </c>
      <c r="B4510" s="3">
        <v>2.4692136242445262</v>
      </c>
      <c r="C4510" s="3">
        <v>3.9062639993368203E-2</v>
      </c>
      <c r="D4510" s="3">
        <v>0.2634137361494</v>
      </c>
      <c r="E45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1" spans="1:5">
      <c r="A4511">
        <v>20624434</v>
      </c>
      <c r="B4511" s="3">
        <v>1.6429283133887274</v>
      </c>
      <c r="C4511" s="3">
        <v>4.9850452900970489E-2</v>
      </c>
      <c r="D4511" s="3">
        <v>0.26336763968396626</v>
      </c>
      <c r="E45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2" spans="1:5">
      <c r="A4512">
        <v>19196381</v>
      </c>
      <c r="B4512" s="3">
        <v>3.1978338127434971</v>
      </c>
      <c r="C4512" s="3">
        <v>3.7062388934306738E-2</v>
      </c>
      <c r="D4512" s="3">
        <v>0.26279281763623008</v>
      </c>
      <c r="E45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3" spans="1:5">
      <c r="A4513">
        <v>10135</v>
      </c>
      <c r="B4513" s="3">
        <v>4.6948505880178395</v>
      </c>
      <c r="C4513" s="3">
        <v>3.0759830611155843E-2</v>
      </c>
      <c r="D4513" s="3">
        <v>0.26249468649110519</v>
      </c>
      <c r="E45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4" spans="1:5">
      <c r="A4514">
        <v>2556784</v>
      </c>
      <c r="B4514" s="3">
        <v>4.8897334341148131</v>
      </c>
      <c r="C4514" s="3">
        <v>9.4056150267727411E-3</v>
      </c>
      <c r="D4514" s="3">
        <v>0.26219485477646953</v>
      </c>
      <c r="E45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5" spans="1:5">
      <c r="A4515">
        <v>21047204</v>
      </c>
      <c r="B4515" s="3">
        <v>3.0269589840578024</v>
      </c>
      <c r="C4515" s="3">
        <v>1.8299335334248653E-2</v>
      </c>
      <c r="D4515" s="3">
        <v>0.26215887162260709</v>
      </c>
      <c r="E45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6" spans="1:5">
      <c r="A4516">
        <v>872805</v>
      </c>
      <c r="B4516" s="3">
        <v>1.4038783974386759</v>
      </c>
      <c r="C4516" s="3">
        <v>2.1694467937430312E-2</v>
      </c>
      <c r="D4516" s="3">
        <v>0.26198322608190627</v>
      </c>
      <c r="E45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7" spans="1:5">
      <c r="A4517">
        <v>11137400</v>
      </c>
      <c r="B4517" s="3">
        <v>4.2940259922749728</v>
      </c>
      <c r="C4517" s="3">
        <v>1.1303824625440224E-2</v>
      </c>
      <c r="D4517" s="3">
        <v>0.26172533619807326</v>
      </c>
      <c r="E45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8" spans="1:5">
      <c r="A4518">
        <v>1536533</v>
      </c>
      <c r="B4518" s="3">
        <v>1.0254791906456648</v>
      </c>
      <c r="C4518" s="3">
        <v>4.9639330197049504E-2</v>
      </c>
      <c r="D4518" s="3">
        <v>0.26170497820282701</v>
      </c>
      <c r="E45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19" spans="1:5">
      <c r="A4519">
        <v>3260084</v>
      </c>
      <c r="B4519" s="3">
        <v>1.038050169655631</v>
      </c>
      <c r="C4519" s="3">
        <v>7.3939209986600756E-3</v>
      </c>
      <c r="D4519" s="3">
        <v>0.26146707195463936</v>
      </c>
      <c r="E45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0" spans="1:5">
      <c r="A4520">
        <v>562614</v>
      </c>
      <c r="B4520" s="3">
        <v>4.1504063804153297</v>
      </c>
      <c r="C4520" s="3">
        <v>1.3261502903735723E-2</v>
      </c>
      <c r="D4520" s="3">
        <v>0.2613195608027421</v>
      </c>
      <c r="E45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1" spans="1:5">
      <c r="A4521">
        <v>6480337</v>
      </c>
      <c r="B4521" s="3">
        <v>2.5692937038636163</v>
      </c>
      <c r="C4521" s="3">
        <v>4.1707151939145662E-2</v>
      </c>
      <c r="D4521" s="3">
        <v>0.26118269921003923</v>
      </c>
      <c r="E45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2" spans="1:5">
      <c r="A4522">
        <v>585166</v>
      </c>
      <c r="B4522" s="3">
        <v>2.877281522047026</v>
      </c>
      <c r="C4522" s="3">
        <v>3.0696908421283555E-2</v>
      </c>
      <c r="D4522" s="3">
        <v>0.26101926852912449</v>
      </c>
      <c r="E45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3" spans="1:5">
      <c r="A4523">
        <v>1465030</v>
      </c>
      <c r="B4523" s="3">
        <v>2.6332128589393293</v>
      </c>
      <c r="C4523" s="3">
        <v>1.4721261467495739E-2</v>
      </c>
      <c r="D4523" s="3">
        <v>0.26080812719528945</v>
      </c>
      <c r="E45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4" spans="1:5">
      <c r="A4524">
        <v>18646528</v>
      </c>
      <c r="B4524" s="3">
        <v>2.6535825311805823</v>
      </c>
      <c r="C4524" s="3">
        <v>4.8761402009988242E-2</v>
      </c>
      <c r="D4524" s="3">
        <v>0.26075556670073574</v>
      </c>
      <c r="E45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5" spans="1:5">
      <c r="A4525">
        <v>20440955</v>
      </c>
      <c r="B4525" s="3">
        <v>4.627265779584274</v>
      </c>
      <c r="C4525" s="3">
        <v>1.0889465028734297E-2</v>
      </c>
      <c r="D4525" s="3">
        <v>0.26065086666133752</v>
      </c>
      <c r="E45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6" spans="1:5">
      <c r="A4526">
        <v>2811458</v>
      </c>
      <c r="B4526" s="3">
        <v>1.5009501260269054</v>
      </c>
      <c r="C4526" s="3">
        <v>1.6858661163869006E-2</v>
      </c>
      <c r="D4526" s="3">
        <v>0.26054778423736313</v>
      </c>
      <c r="E45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7" spans="1:5">
      <c r="A4527">
        <v>3867</v>
      </c>
      <c r="B4527" s="3">
        <v>1.9709064350351726</v>
      </c>
      <c r="C4527" s="3">
        <v>2.2267777202165179E-2</v>
      </c>
      <c r="D4527" s="3">
        <v>0.26033502051743929</v>
      </c>
      <c r="E45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8" spans="1:5">
      <c r="A4528">
        <v>151654</v>
      </c>
      <c r="B4528" s="3">
        <v>2.0235742489522011</v>
      </c>
      <c r="C4528" s="3">
        <v>2.4237624928121804E-2</v>
      </c>
      <c r="D4528" s="3">
        <v>0.26006262256750612</v>
      </c>
      <c r="E45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29" spans="1:5">
      <c r="A4529">
        <v>33774886</v>
      </c>
      <c r="B4529" s="3">
        <v>4.7403157925332442</v>
      </c>
      <c r="C4529" s="3">
        <v>4.8229700558464289E-2</v>
      </c>
      <c r="D4529" s="3">
        <v>0.26003188198132099</v>
      </c>
      <c r="E45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0" spans="1:5">
      <c r="A4530">
        <v>9947332</v>
      </c>
      <c r="B4530" s="3">
        <v>3.7325469038209627</v>
      </c>
      <c r="C4530" s="3">
        <v>5.2060443834524746E-3</v>
      </c>
      <c r="D4530" s="3">
        <v>0.26001302760093725</v>
      </c>
      <c r="E45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1" spans="1:5">
      <c r="A4531">
        <v>9716281</v>
      </c>
      <c r="B4531" s="3">
        <v>3.5557652140017537</v>
      </c>
      <c r="C4531" s="3">
        <v>1.8121732259021917E-3</v>
      </c>
      <c r="D4531" s="3">
        <v>0.25980571159475563</v>
      </c>
      <c r="E45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2" spans="1:5">
      <c r="A4532">
        <v>1029021</v>
      </c>
      <c r="B4532" s="3">
        <v>2.4619299415402174</v>
      </c>
      <c r="C4532" s="3">
        <v>3.0747705498683043E-2</v>
      </c>
      <c r="D4532" s="3">
        <v>0.25977082213057534</v>
      </c>
      <c r="E45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3" spans="1:5">
      <c r="A4533">
        <v>124345</v>
      </c>
      <c r="B4533" s="3">
        <v>1.4903059140179788</v>
      </c>
      <c r="C4533" s="3">
        <v>3.5304226138158964E-2</v>
      </c>
      <c r="D4533" s="3">
        <v>0.25964484407925259</v>
      </c>
      <c r="E45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4" spans="1:5">
      <c r="A4534">
        <v>9680171</v>
      </c>
      <c r="B4534" s="3">
        <v>2.0383498838609784</v>
      </c>
      <c r="C4534" s="3">
        <v>2.3344239724261182E-2</v>
      </c>
      <c r="D4534" s="3">
        <v>0.2595349917113503</v>
      </c>
      <c r="E45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5" spans="1:5">
      <c r="A4535">
        <v>3689829</v>
      </c>
      <c r="B4535" s="3">
        <v>2.6776229853868387</v>
      </c>
      <c r="C4535" s="3">
        <v>2.5258118660519791E-2</v>
      </c>
      <c r="D4535" s="3">
        <v>0.25948081506124687</v>
      </c>
      <c r="E45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6" spans="1:5">
      <c r="A4536">
        <v>1402951</v>
      </c>
      <c r="B4536" s="3">
        <v>3.6514839893622506</v>
      </c>
      <c r="C4536" s="3">
        <v>2.1712511663173291E-2</v>
      </c>
      <c r="D4536" s="3">
        <v>0.25945615020197865</v>
      </c>
      <c r="E45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7" spans="1:5">
      <c r="A4537">
        <v>21191263</v>
      </c>
      <c r="B4537" s="3">
        <v>2.4389584204167631</v>
      </c>
      <c r="C4537" s="3">
        <v>7.8559843196797103E-4</v>
      </c>
      <c r="D4537" s="3">
        <v>0.25930640406295291</v>
      </c>
      <c r="E45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8" spans="1:5">
      <c r="A4538">
        <v>236655</v>
      </c>
      <c r="B4538" s="3">
        <v>2.081761359838707</v>
      </c>
      <c r="C4538" s="3">
        <v>6.8261541043945113E-3</v>
      </c>
      <c r="D4538" s="3">
        <v>0.25901851673117671</v>
      </c>
      <c r="E45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39" spans="1:5">
      <c r="A4539">
        <v>7997061</v>
      </c>
      <c r="B4539" s="3">
        <v>2.3730592222406401</v>
      </c>
      <c r="C4539" s="3">
        <v>1.9594410641693899E-2</v>
      </c>
      <c r="D4539" s="3">
        <v>0.25844580256035588</v>
      </c>
      <c r="E45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0" spans="1:5">
      <c r="A4540">
        <v>12245536</v>
      </c>
      <c r="B4540" s="3">
        <v>3.1544688168273884</v>
      </c>
      <c r="C4540" s="3">
        <v>3.9916956676307097E-2</v>
      </c>
      <c r="D4540" s="3">
        <v>0.25839921591723569</v>
      </c>
      <c r="E45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1" spans="1:5">
      <c r="A4541">
        <v>10071397</v>
      </c>
      <c r="B4541" s="3">
        <v>1.3698436431879939</v>
      </c>
      <c r="C4541" s="3">
        <v>4.9850892261422974E-2</v>
      </c>
      <c r="D4541" s="3">
        <v>0.25826681228560544</v>
      </c>
      <c r="E45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2" spans="1:5">
      <c r="A4542">
        <v>21930475</v>
      </c>
      <c r="B4542" s="3">
        <v>3.4832963490185342</v>
      </c>
      <c r="C4542" s="3">
        <v>4.2272303522103488E-3</v>
      </c>
      <c r="D4542" s="3">
        <v>0.25819012632544847</v>
      </c>
      <c r="E45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3" spans="1:5">
      <c r="A4543">
        <v>1384111</v>
      </c>
      <c r="B4543" s="3">
        <v>3.8741760757719041</v>
      </c>
      <c r="C4543" s="3">
        <v>4.6153482685630534E-2</v>
      </c>
      <c r="D4543" s="3">
        <v>0.25818822052232848</v>
      </c>
      <c r="E45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4" spans="1:5">
      <c r="A4544">
        <v>34690679</v>
      </c>
      <c r="B4544" s="3">
        <v>4.5895708138515392</v>
      </c>
      <c r="C4544" s="3">
        <v>2.5556094282795695E-2</v>
      </c>
      <c r="D4544" s="3">
        <v>0.25806209598679097</v>
      </c>
      <c r="E45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5" spans="1:5">
      <c r="A4545">
        <v>2770375</v>
      </c>
      <c r="B4545" s="3">
        <v>2.3995165178606701</v>
      </c>
      <c r="C4545" s="3">
        <v>1.8145461454355506E-2</v>
      </c>
      <c r="D4545" s="3">
        <v>0.25801489301212732</v>
      </c>
      <c r="E45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6" spans="1:5">
      <c r="A4546">
        <v>6090087</v>
      </c>
      <c r="B4546" s="3">
        <v>3.7557369146898454</v>
      </c>
      <c r="C4546" s="3">
        <v>1.0048550614663193E-2</v>
      </c>
      <c r="D4546" s="3">
        <v>0.25776373820824161</v>
      </c>
      <c r="E45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7" spans="1:5">
      <c r="A4547">
        <v>2470606</v>
      </c>
      <c r="B4547" s="3">
        <v>3.2148153291892867</v>
      </c>
      <c r="C4547" s="3">
        <v>2.2740427113759561E-2</v>
      </c>
      <c r="D4547" s="3">
        <v>0.25769037016905449</v>
      </c>
      <c r="E45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8" spans="1:5">
      <c r="A4548">
        <v>6394282</v>
      </c>
      <c r="B4548" s="3">
        <v>3.0745186095250459</v>
      </c>
      <c r="C4548" s="3">
        <v>1.8891158711827862E-2</v>
      </c>
      <c r="D4548" s="3">
        <v>0.2575687589023512</v>
      </c>
      <c r="E45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49" spans="1:5">
      <c r="A4549">
        <v>12360441</v>
      </c>
      <c r="B4549" s="3">
        <v>4.7899333038055296</v>
      </c>
      <c r="C4549" s="3">
        <v>2.4236023531337338E-2</v>
      </c>
      <c r="D4549" s="3">
        <v>0.25740153777012553</v>
      </c>
      <c r="E45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0" spans="1:5">
      <c r="A4550">
        <v>22548091</v>
      </c>
      <c r="B4550" s="3">
        <v>1.9043206990747241</v>
      </c>
      <c r="C4550" s="3">
        <v>2.0320944659059967E-2</v>
      </c>
      <c r="D4550" s="3">
        <v>0.25685885812937859</v>
      </c>
      <c r="E45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1" spans="1:5">
      <c r="A4551">
        <v>33247865</v>
      </c>
      <c r="B4551" s="3">
        <v>4.271942223849214</v>
      </c>
      <c r="C4551" s="3">
        <v>4.2260910613133161E-2</v>
      </c>
      <c r="D4551" s="3">
        <v>0.25677571674423316</v>
      </c>
      <c r="E45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2" spans="1:5">
      <c r="A4552">
        <v>617127</v>
      </c>
      <c r="B4552" s="3">
        <v>4.5931238946495041</v>
      </c>
      <c r="C4552" s="3">
        <v>2.9169185235885926E-2</v>
      </c>
      <c r="D4552" s="3">
        <v>0.2566134311432775</v>
      </c>
      <c r="E45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3" spans="1:5">
      <c r="A4553">
        <v>16257970</v>
      </c>
      <c r="B4553" s="3">
        <v>2.8443861813684794</v>
      </c>
      <c r="C4553" s="3">
        <v>1.6781063497351624E-2</v>
      </c>
      <c r="D4553" s="3">
        <v>0.2562590014890137</v>
      </c>
      <c r="E45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4" spans="1:5">
      <c r="A4554">
        <v>4848828</v>
      </c>
      <c r="B4554" s="3">
        <v>2.1734770930184411</v>
      </c>
      <c r="C4554" s="3">
        <v>6.1575482470963231E-3</v>
      </c>
      <c r="D4554" s="3">
        <v>0.25624411045881224</v>
      </c>
      <c r="E45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5" spans="1:5">
      <c r="A4555">
        <v>324460</v>
      </c>
      <c r="B4555" s="3">
        <v>3.9688933815771725</v>
      </c>
      <c r="C4555" s="3">
        <v>3.8166565753425918E-2</v>
      </c>
      <c r="D4555" s="3">
        <v>0.25623333180073526</v>
      </c>
      <c r="E45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6" spans="1:5">
      <c r="A4556">
        <v>3237577</v>
      </c>
      <c r="B4556" s="3">
        <v>3.0742864614632235</v>
      </c>
      <c r="C4556" s="3">
        <v>1.5563958829064773E-2</v>
      </c>
      <c r="D4556" s="3">
        <v>0.25608691946882745</v>
      </c>
      <c r="E45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7" spans="1:5">
      <c r="A4557">
        <v>17450152</v>
      </c>
      <c r="B4557" s="3">
        <v>3.3137151109824488</v>
      </c>
      <c r="C4557" s="3">
        <v>3.3220593624141793E-2</v>
      </c>
      <c r="D4557" s="3">
        <v>0.25575419155199486</v>
      </c>
      <c r="E45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8" spans="1:5">
      <c r="A4558">
        <v>733543</v>
      </c>
      <c r="B4558" s="3">
        <v>1.6135596121761746</v>
      </c>
      <c r="C4558" s="3">
        <v>6.9885141376350157E-3</v>
      </c>
      <c r="D4558" s="3">
        <v>0.25538046692452732</v>
      </c>
      <c r="E45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59" spans="1:5">
      <c r="A4559">
        <v>4091348</v>
      </c>
      <c r="B4559" s="3">
        <v>2.805217222662717</v>
      </c>
      <c r="C4559" s="3">
        <v>1.1799430184148708E-2</v>
      </c>
      <c r="D4559" s="3">
        <v>0.25514767744384725</v>
      </c>
      <c r="E45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0" spans="1:5">
      <c r="A4560">
        <v>12386614</v>
      </c>
      <c r="B4560" s="3">
        <v>4.5191740826879698</v>
      </c>
      <c r="C4560" s="3">
        <v>4.31369350235076E-2</v>
      </c>
      <c r="D4560" s="3">
        <v>0.25500089910300694</v>
      </c>
      <c r="E45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1" spans="1:5">
      <c r="A4561">
        <v>11369454</v>
      </c>
      <c r="B4561" s="3">
        <v>2.5901852380862254</v>
      </c>
      <c r="C4561" s="3">
        <v>1.3213474569680084E-3</v>
      </c>
      <c r="D4561" s="3">
        <v>0.25491306945390835</v>
      </c>
      <c r="E45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2" spans="1:5">
      <c r="A4562">
        <v>270064</v>
      </c>
      <c r="B4562" s="3">
        <v>1.1630768833872005</v>
      </c>
      <c r="C4562" s="3">
        <v>3.6312919750359232E-2</v>
      </c>
      <c r="D4562" s="3">
        <v>0.25484289380351055</v>
      </c>
      <c r="E45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3" spans="1:5">
      <c r="A4563">
        <v>20567256</v>
      </c>
      <c r="B4563" s="3">
        <v>2.1779378113744179</v>
      </c>
      <c r="C4563" s="3">
        <v>2.2282255636513683E-2</v>
      </c>
      <c r="D4563" s="3">
        <v>0.25463532287207047</v>
      </c>
      <c r="E45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4" spans="1:5">
      <c r="A4564">
        <v>1879389</v>
      </c>
      <c r="B4564" s="3">
        <v>2.3654242044261995</v>
      </c>
      <c r="C4564" s="3">
        <v>3.9534252548554033E-3</v>
      </c>
      <c r="D4564" s="3">
        <v>0.25457421288089188</v>
      </c>
      <c r="E45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5" spans="1:5">
      <c r="A4565">
        <v>14477996</v>
      </c>
      <c r="B4565" s="3">
        <v>2.2254255322222556</v>
      </c>
      <c r="C4565" s="3">
        <v>4.25684594256239E-2</v>
      </c>
      <c r="D4565" s="3">
        <v>0.25453820291914697</v>
      </c>
      <c r="E45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6" spans="1:5">
      <c r="A4566">
        <v>10440985</v>
      </c>
      <c r="B4566" s="3">
        <v>1.844857799075649</v>
      </c>
      <c r="C4566" s="3">
        <v>2.8971638765138127E-2</v>
      </c>
      <c r="D4566" s="3">
        <v>0.25428909124847909</v>
      </c>
      <c r="E45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7" spans="1:5">
      <c r="A4567">
        <v>15265839</v>
      </c>
      <c r="B4567" s="3">
        <v>1.7990796439162788</v>
      </c>
      <c r="C4567" s="3">
        <v>2.3590084497004921E-2</v>
      </c>
      <c r="D4567" s="3">
        <v>0.25417245278161771</v>
      </c>
      <c r="E45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8" spans="1:5">
      <c r="A4568">
        <v>30454464</v>
      </c>
      <c r="B4568" s="3">
        <v>2.7575817181989213</v>
      </c>
      <c r="C4568" s="3">
        <v>1.7910222486415713E-2</v>
      </c>
      <c r="D4568" s="3">
        <v>0.25395678487834239</v>
      </c>
      <c r="E45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69" spans="1:5">
      <c r="A4569">
        <v>3363799</v>
      </c>
      <c r="B4569" s="3">
        <v>4.7642155984573318</v>
      </c>
      <c r="C4569" s="3">
        <v>4.8352760224659092E-2</v>
      </c>
      <c r="D4569" s="3">
        <v>0.25381205291854059</v>
      </c>
      <c r="E45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0" spans="1:5">
      <c r="A4570">
        <v>715807</v>
      </c>
      <c r="B4570" s="3">
        <v>3.8579361197758391</v>
      </c>
      <c r="C4570" s="3">
        <v>2.0673318170169653E-3</v>
      </c>
      <c r="D4570" s="3">
        <v>0.25345707204727086</v>
      </c>
      <c r="E45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1" spans="1:5">
      <c r="A4571">
        <v>3952560</v>
      </c>
      <c r="B4571" s="3">
        <v>2.5053531560828617</v>
      </c>
      <c r="C4571" s="3">
        <v>1.0505398226024365E-2</v>
      </c>
      <c r="D4571" s="3">
        <v>0.25332213594581021</v>
      </c>
      <c r="E45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2" spans="1:5">
      <c r="A4572">
        <v>33750239</v>
      </c>
      <c r="B4572" s="3">
        <v>3.2079700565090694</v>
      </c>
      <c r="C4572" s="3">
        <v>2.3476357883798816E-3</v>
      </c>
      <c r="D4572" s="3">
        <v>0.25305394377713741</v>
      </c>
      <c r="E45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3" spans="1:5">
      <c r="A4573">
        <v>11885649</v>
      </c>
      <c r="B4573" s="3">
        <v>3.1078087642621317</v>
      </c>
      <c r="C4573" s="3">
        <v>8.7782950793474316E-3</v>
      </c>
      <c r="D4573" s="3">
        <v>0.25257679257871557</v>
      </c>
      <c r="E45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4" spans="1:5">
      <c r="A4574">
        <v>3321910</v>
      </c>
      <c r="B4574" s="3">
        <v>2.8903537334622569</v>
      </c>
      <c r="C4574" s="3">
        <v>2.1871787605825921E-2</v>
      </c>
      <c r="D4574" s="3">
        <v>0.25194846545535332</v>
      </c>
      <c r="E45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5" spans="1:5">
      <c r="A4575">
        <v>20451969</v>
      </c>
      <c r="B4575" s="3">
        <v>1.5116551213628591</v>
      </c>
      <c r="C4575" s="3">
        <v>1.9164797109144593E-2</v>
      </c>
      <c r="D4575" s="3">
        <v>0.2517977960896316</v>
      </c>
      <c r="E45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6" spans="1:5">
      <c r="A4576">
        <v>7018154</v>
      </c>
      <c r="B4576" s="3">
        <v>4.6668733618883973</v>
      </c>
      <c r="C4576" s="3">
        <v>3.2379671513978921E-2</v>
      </c>
      <c r="D4576" s="3">
        <v>0.25164263243376284</v>
      </c>
      <c r="E45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7" spans="1:5">
      <c r="A4577">
        <v>30667773</v>
      </c>
      <c r="B4577" s="3">
        <v>4.3437988526740039</v>
      </c>
      <c r="C4577" s="3">
        <v>2.3045773954802271E-2</v>
      </c>
      <c r="D4577" s="3">
        <v>0.25152403596728379</v>
      </c>
      <c r="E45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8" spans="1:5">
      <c r="A4578">
        <v>7549</v>
      </c>
      <c r="B4578" s="3">
        <v>3.2285733887439103</v>
      </c>
      <c r="C4578" s="3">
        <v>4.1512070345969009E-2</v>
      </c>
      <c r="D4578" s="3">
        <v>0.25152368220156751</v>
      </c>
      <c r="E45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79" spans="1:5">
      <c r="A4579">
        <v>3146957</v>
      </c>
      <c r="B4579" s="3">
        <v>3.0168320633177994</v>
      </c>
      <c r="C4579" s="3">
        <v>2.7159897990582906E-2</v>
      </c>
      <c r="D4579" s="3">
        <v>0.25126573873431524</v>
      </c>
      <c r="E45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0" spans="1:5">
      <c r="A4580">
        <v>10317189</v>
      </c>
      <c r="B4580" s="3">
        <v>2.3123236415327595</v>
      </c>
      <c r="C4580" s="3">
        <v>3.2983050836987875E-2</v>
      </c>
      <c r="D4580" s="3">
        <v>0.25126315554478562</v>
      </c>
      <c r="E45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1" spans="1:5">
      <c r="A4581">
        <v>16477306</v>
      </c>
      <c r="B4581" s="3">
        <v>4.5668943323259859</v>
      </c>
      <c r="C4581" s="3">
        <v>7.6418187653439166E-3</v>
      </c>
      <c r="D4581" s="3">
        <v>0.25084922882548077</v>
      </c>
      <c r="E45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2" spans="1:5">
      <c r="A4582">
        <v>9451697</v>
      </c>
      <c r="B4582" s="3">
        <v>3.280966741519562</v>
      </c>
      <c r="C4582" s="3">
        <v>2.7982021039578611E-2</v>
      </c>
      <c r="D4582" s="3">
        <v>0.25077349472618815</v>
      </c>
      <c r="E45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3" spans="1:5">
      <c r="A4583">
        <v>26856159</v>
      </c>
      <c r="B4583" s="3">
        <v>2.1514303716578707</v>
      </c>
      <c r="C4583" s="3">
        <v>1.9589078801586637E-2</v>
      </c>
      <c r="D4583" s="3">
        <v>0.25055948558023189</v>
      </c>
      <c r="E45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4" spans="1:5">
      <c r="A4584">
        <v>11495235</v>
      </c>
      <c r="B4584" s="3">
        <v>2.1570671943802249</v>
      </c>
      <c r="C4584" s="3">
        <v>4.1184254382694852E-2</v>
      </c>
      <c r="D4584" s="3">
        <v>0.25043644951500343</v>
      </c>
      <c r="E45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5" spans="1:5">
      <c r="A4585">
        <v>11461795</v>
      </c>
      <c r="B4585" s="3">
        <v>1.3205963773015243</v>
      </c>
      <c r="C4585" s="3">
        <v>3.9953557802358042E-2</v>
      </c>
      <c r="D4585" s="3">
        <v>0.25043278243108669</v>
      </c>
      <c r="E45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6" spans="1:5">
      <c r="A4586">
        <v>30616879</v>
      </c>
      <c r="B4586" s="3">
        <v>4.6714095441393546</v>
      </c>
      <c r="C4586" s="3">
        <v>1.5951993418109128E-2</v>
      </c>
      <c r="D4586" s="3">
        <v>0.25041010357644899</v>
      </c>
      <c r="E45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7" spans="1:5">
      <c r="A4587">
        <v>4085497</v>
      </c>
      <c r="B4587" s="3">
        <v>4.5021052595685109</v>
      </c>
      <c r="C4587" s="3">
        <v>3.4502565715499214E-2</v>
      </c>
      <c r="D4587" s="3">
        <v>0.25009916292406154</v>
      </c>
      <c r="E45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8" spans="1:5">
      <c r="A4588">
        <v>8276592</v>
      </c>
      <c r="B4588" s="3">
        <v>1.9346424459420946</v>
      </c>
      <c r="C4588" s="3">
        <v>3.0072065405590029E-2</v>
      </c>
      <c r="D4588" s="3">
        <v>0.25008717172604722</v>
      </c>
      <c r="E45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89" spans="1:5">
      <c r="A4589">
        <v>258164</v>
      </c>
      <c r="B4589" s="3">
        <v>4.1790761511712695</v>
      </c>
      <c r="C4589" s="3">
        <v>1.4031714575354903E-2</v>
      </c>
      <c r="D4589" s="3">
        <v>0.24921342300859994</v>
      </c>
      <c r="E45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0" spans="1:5">
      <c r="A4590">
        <v>2841152</v>
      </c>
      <c r="B4590" s="3">
        <v>4.562380709892083</v>
      </c>
      <c r="C4590" s="3">
        <v>3.8498019856925456E-2</v>
      </c>
      <c r="D4590" s="3">
        <v>0.24910078627507237</v>
      </c>
      <c r="E45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1" spans="1:5">
      <c r="A4591">
        <v>17266994</v>
      </c>
      <c r="B4591" s="3">
        <v>4.9312868990624317</v>
      </c>
      <c r="C4591" s="3">
        <v>6.9447240362172924E-3</v>
      </c>
      <c r="D4591" s="3">
        <v>0.24881528945089959</v>
      </c>
      <c r="E45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2" spans="1:5">
      <c r="A4592">
        <v>20033436</v>
      </c>
      <c r="B4592" s="3">
        <v>1.539976845675417</v>
      </c>
      <c r="C4592" s="3">
        <v>3.6676058791675738E-3</v>
      </c>
      <c r="D4592" s="3">
        <v>0.2487965956869157</v>
      </c>
      <c r="E45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3" spans="1:5">
      <c r="A4593">
        <v>4274268</v>
      </c>
      <c r="B4593" s="3">
        <v>4.0528929611757309</v>
      </c>
      <c r="C4593" s="3">
        <v>3.5192751597004489E-2</v>
      </c>
      <c r="D4593" s="3">
        <v>0.24871065075561549</v>
      </c>
      <c r="E45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4" spans="1:5">
      <c r="A4594">
        <v>327673</v>
      </c>
      <c r="B4594" s="3">
        <v>2.5481128248825051</v>
      </c>
      <c r="C4594" s="3">
        <v>3.8596860973532245E-2</v>
      </c>
      <c r="D4594" s="3">
        <v>0.24863332109395109</v>
      </c>
      <c r="E45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5" spans="1:5">
      <c r="A4595">
        <v>31298029</v>
      </c>
      <c r="B4595" s="3">
        <v>2.3410932261055799</v>
      </c>
      <c r="C4595" s="3">
        <v>4.8997283912498107E-2</v>
      </c>
      <c r="D4595" s="3">
        <v>0.24862379518060351</v>
      </c>
      <c r="E45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6" spans="1:5">
      <c r="A4596">
        <v>21902316</v>
      </c>
      <c r="B4596" s="3">
        <v>4.9536364736292446</v>
      </c>
      <c r="C4596" s="3">
        <v>4.6825119290693166E-3</v>
      </c>
      <c r="D4596" s="3">
        <v>0.24860188337877431</v>
      </c>
      <c r="E45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7" spans="1:5">
      <c r="A4597">
        <v>1334808</v>
      </c>
      <c r="B4597" s="3">
        <v>4.1905104343756143</v>
      </c>
      <c r="C4597" s="3">
        <v>2.7757904369913086E-2</v>
      </c>
      <c r="D4597" s="3">
        <v>0.24845799603618879</v>
      </c>
      <c r="E45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8" spans="1:5">
      <c r="A4598">
        <v>2148881</v>
      </c>
      <c r="B4598" s="3">
        <v>1.8179618878503749</v>
      </c>
      <c r="C4598" s="3">
        <v>3.6983731989033562E-2</v>
      </c>
      <c r="D4598" s="3">
        <v>0.24841571482043634</v>
      </c>
      <c r="E45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599" spans="1:5">
      <c r="A4599">
        <v>7640229</v>
      </c>
      <c r="B4599" s="3">
        <v>4.6812060204124037</v>
      </c>
      <c r="C4599" s="3">
        <v>4.105275072476143E-2</v>
      </c>
      <c r="D4599" s="3">
        <v>0.24826343475282231</v>
      </c>
      <c r="E45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0" spans="1:5">
      <c r="A4600">
        <v>8530836</v>
      </c>
      <c r="B4600" s="3">
        <v>2.8609744311054497</v>
      </c>
      <c r="C4600" s="3">
        <v>6.5587022547184412E-4</v>
      </c>
      <c r="D4600" s="3">
        <v>0.24807406379415686</v>
      </c>
      <c r="E46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1" spans="1:5">
      <c r="A4601">
        <v>10846328</v>
      </c>
      <c r="B4601" s="3">
        <v>1.0213250784861607</v>
      </c>
      <c r="C4601" s="3">
        <v>4.9752858679487866E-2</v>
      </c>
      <c r="D4601" s="3">
        <v>0.24790966762938094</v>
      </c>
      <c r="E46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2" spans="1:5">
      <c r="A4602">
        <v>747671</v>
      </c>
      <c r="B4602" s="3">
        <v>2.0913259867872735</v>
      </c>
      <c r="C4602" s="3">
        <v>1.6445850828609023E-2</v>
      </c>
      <c r="D4602" s="3">
        <v>0.24790066761614149</v>
      </c>
      <c r="E46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3" spans="1:5">
      <c r="A4603">
        <v>2929585</v>
      </c>
      <c r="B4603" s="3">
        <v>3.3098083530215172</v>
      </c>
      <c r="C4603" s="3">
        <v>2.6327507911481419E-3</v>
      </c>
      <c r="D4603" s="3">
        <v>0.24772062257318828</v>
      </c>
      <c r="E46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4" spans="1:5">
      <c r="A4604">
        <v>19382874</v>
      </c>
      <c r="B4604" s="3">
        <v>3.9403215311268514</v>
      </c>
      <c r="C4604" s="3">
        <v>1.1246799282580322E-2</v>
      </c>
      <c r="D4604" s="3">
        <v>0.2476944990707729</v>
      </c>
      <c r="E46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5" spans="1:5">
      <c r="A4605">
        <v>3065891</v>
      </c>
      <c r="B4605" s="3">
        <v>1.6189346514239786</v>
      </c>
      <c r="C4605" s="3">
        <v>3.3416575853336551E-2</v>
      </c>
      <c r="D4605" s="3">
        <v>0.24702691705471036</v>
      </c>
      <c r="E46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6" spans="1:5">
      <c r="A4606">
        <v>23069182</v>
      </c>
      <c r="B4606" s="3">
        <v>3.3548394396831727</v>
      </c>
      <c r="C4606" s="3">
        <v>6.0064680875263959E-3</v>
      </c>
      <c r="D4606" s="3">
        <v>0.24689890894709354</v>
      </c>
      <c r="E46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7" spans="1:5">
      <c r="A4607">
        <v>1262622</v>
      </c>
      <c r="B4607" s="3">
        <v>3.2256005125599962</v>
      </c>
      <c r="C4607" s="3">
        <v>3.1668000602424549E-2</v>
      </c>
      <c r="D4607" s="3">
        <v>0.2467953134913542</v>
      </c>
      <c r="E46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8" spans="1:5">
      <c r="A4608">
        <v>26818265</v>
      </c>
      <c r="B4608" s="3">
        <v>3.8162762878794045</v>
      </c>
      <c r="C4608" s="3">
        <v>2.7070882201562459E-2</v>
      </c>
      <c r="D4608" s="3">
        <v>0.24662135839715527</v>
      </c>
      <c r="E46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09" spans="1:5">
      <c r="A4609">
        <v>448312</v>
      </c>
      <c r="B4609" s="3">
        <v>4.0747892371858718</v>
      </c>
      <c r="C4609" s="3">
        <v>3.606359213668011E-2</v>
      </c>
      <c r="D4609" s="3">
        <v>0.24659698685995013</v>
      </c>
      <c r="E46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0" spans="1:5">
      <c r="A4610">
        <v>10194688</v>
      </c>
      <c r="B4610" s="3">
        <v>2.2140196377086245</v>
      </c>
      <c r="C4610" s="3">
        <v>1.9178802050810434E-2</v>
      </c>
      <c r="D4610" s="3">
        <v>0.24625380051472867</v>
      </c>
      <c r="E46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1" spans="1:5">
      <c r="A4611">
        <v>3731320</v>
      </c>
      <c r="B4611" s="3">
        <v>1.938301684752652</v>
      </c>
      <c r="C4611" s="3">
        <v>4.0529683867214061E-2</v>
      </c>
      <c r="D4611" s="3">
        <v>0.24573873312744243</v>
      </c>
      <c r="E46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2" spans="1:5">
      <c r="A4612">
        <v>1445871</v>
      </c>
      <c r="B4612" s="3">
        <v>1.9496693194722527</v>
      </c>
      <c r="C4612" s="3">
        <v>4.1858400946254669E-2</v>
      </c>
      <c r="D4612" s="3">
        <v>0.24542087953124925</v>
      </c>
      <c r="E46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3" spans="1:5">
      <c r="A4613">
        <v>10180449</v>
      </c>
      <c r="B4613" s="3">
        <v>2.2717423244363002</v>
      </c>
      <c r="C4613" s="3">
        <v>1.8154554240797705E-2</v>
      </c>
      <c r="D4613" s="3">
        <v>0.24521938956750533</v>
      </c>
      <c r="E46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4" spans="1:5">
      <c r="A4614">
        <v>26640253</v>
      </c>
      <c r="B4614" s="3">
        <v>4.6605462436742293</v>
      </c>
      <c r="C4614" s="3">
        <v>4.3324829916218076E-2</v>
      </c>
      <c r="D4614" s="3">
        <v>0.24509572503013177</v>
      </c>
      <c r="E46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5" spans="1:5">
      <c r="A4615">
        <v>456638</v>
      </c>
      <c r="B4615" s="3">
        <v>1.3812957902849545</v>
      </c>
      <c r="C4615" s="3">
        <v>4.376372956743263E-2</v>
      </c>
      <c r="D4615" s="3">
        <v>0.24502506180325778</v>
      </c>
      <c r="E46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6" spans="1:5">
      <c r="A4616">
        <v>3351317</v>
      </c>
      <c r="B4616" s="3">
        <v>1.2810028343014448</v>
      </c>
      <c r="C4616" s="3">
        <v>4.0583643926400688E-2</v>
      </c>
      <c r="D4616" s="3">
        <v>0.24498884383599839</v>
      </c>
      <c r="E46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7" spans="1:5">
      <c r="A4617">
        <v>1570348</v>
      </c>
      <c r="B4617" s="3">
        <v>1.8205490957165553</v>
      </c>
      <c r="C4617" s="3">
        <v>1.6800314265700739E-2</v>
      </c>
      <c r="D4617" s="3">
        <v>0.24485555008565174</v>
      </c>
      <c r="E46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8" spans="1:5">
      <c r="A4618">
        <v>3551179</v>
      </c>
      <c r="B4618" s="3">
        <v>1.35280885894637</v>
      </c>
      <c r="C4618" s="3">
        <v>2.1345646180697671E-2</v>
      </c>
      <c r="D4618" s="3">
        <v>0.24471823696797246</v>
      </c>
      <c r="E46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19" spans="1:5">
      <c r="A4619">
        <v>2748575</v>
      </c>
      <c r="B4619" s="3">
        <v>4.8143099300605066</v>
      </c>
      <c r="C4619" s="3">
        <v>1.2769164459189925E-2</v>
      </c>
      <c r="D4619" s="3">
        <v>0.24458602715143907</v>
      </c>
      <c r="E46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0" spans="1:5">
      <c r="A4620">
        <v>193488</v>
      </c>
      <c r="B4620" s="3">
        <v>1.4903023367037251</v>
      </c>
      <c r="C4620" s="3">
        <v>2.1085815004854992E-2</v>
      </c>
      <c r="D4620" s="3">
        <v>0.24438207990173766</v>
      </c>
      <c r="E46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1" spans="1:5">
      <c r="A4621">
        <v>22253568</v>
      </c>
      <c r="B4621" s="3">
        <v>1.1472018570506037</v>
      </c>
      <c r="C4621" s="3">
        <v>2.3598373232137811E-2</v>
      </c>
      <c r="D4621" s="3">
        <v>0.24426331120211475</v>
      </c>
      <c r="E46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2" spans="1:5">
      <c r="A4622">
        <v>4938247</v>
      </c>
      <c r="B4622" s="3">
        <v>2.2465418352336561</v>
      </c>
      <c r="C4622" s="3">
        <v>4.2741452170564159E-2</v>
      </c>
      <c r="D4622" s="3">
        <v>0.24407844751495855</v>
      </c>
      <c r="E46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3" spans="1:5">
      <c r="A4623">
        <v>34595916</v>
      </c>
      <c r="B4623" s="3">
        <v>1.2978898843442841</v>
      </c>
      <c r="C4623" s="3">
        <v>4.7594125104007005E-2</v>
      </c>
      <c r="D4623" s="3">
        <v>0.24382665978560902</v>
      </c>
      <c r="E46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4" spans="1:5">
      <c r="A4624">
        <v>20112613</v>
      </c>
      <c r="B4624" s="3">
        <v>4.4512288912044751</v>
      </c>
      <c r="C4624" s="3">
        <v>3.9180085936523966E-2</v>
      </c>
      <c r="D4624" s="3">
        <v>0.24373257858656294</v>
      </c>
      <c r="E46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5" spans="1:5">
      <c r="A4625">
        <v>241395</v>
      </c>
      <c r="B4625" s="3">
        <v>2.0473890902287017</v>
      </c>
      <c r="C4625" s="3">
        <v>4.1732952857700831E-2</v>
      </c>
      <c r="D4625" s="3">
        <v>0.2436743873470244</v>
      </c>
      <c r="E46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6" spans="1:5">
      <c r="A4626">
        <v>3241305</v>
      </c>
      <c r="B4626" s="3">
        <v>2.6452248155112752</v>
      </c>
      <c r="C4626" s="3">
        <v>4.4832562509860511E-3</v>
      </c>
      <c r="D4626" s="3">
        <v>0.24367407816318398</v>
      </c>
      <c r="E46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7" spans="1:5">
      <c r="A4627">
        <v>2714164</v>
      </c>
      <c r="B4627" s="3">
        <v>1.1664408621773861</v>
      </c>
      <c r="C4627" s="3">
        <v>2.8784908009170475E-2</v>
      </c>
      <c r="D4627" s="3">
        <v>0.24366444685979038</v>
      </c>
      <c r="E46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8" spans="1:5">
      <c r="A4628">
        <v>18388112</v>
      </c>
      <c r="B4628" s="3">
        <v>1.6680447893034804</v>
      </c>
      <c r="C4628" s="3">
        <v>2.6356373446864402E-2</v>
      </c>
      <c r="D4628" s="3">
        <v>0.24329374854910302</v>
      </c>
      <c r="E46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29" spans="1:5">
      <c r="A4629">
        <v>7460181</v>
      </c>
      <c r="B4629" s="3">
        <v>3.6531166188255506</v>
      </c>
      <c r="C4629" s="3">
        <v>3.5689940358519134E-2</v>
      </c>
      <c r="D4629" s="3">
        <v>0.24324510305242453</v>
      </c>
      <c r="E46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0" spans="1:5">
      <c r="A4630">
        <v>950657</v>
      </c>
      <c r="B4630" s="3">
        <v>1.1714336106419294</v>
      </c>
      <c r="C4630" s="3">
        <v>3.0708310241543409E-2</v>
      </c>
      <c r="D4630" s="3">
        <v>0.24320528732274838</v>
      </c>
      <c r="E46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1" spans="1:5">
      <c r="A4631">
        <v>8726203</v>
      </c>
      <c r="B4631" s="3">
        <v>1.9306479674648402</v>
      </c>
      <c r="C4631" s="3">
        <v>2.2588456009371202E-2</v>
      </c>
      <c r="D4631" s="3">
        <v>0.24315035800650153</v>
      </c>
      <c r="E46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2" spans="1:5">
      <c r="A4632">
        <v>6155803</v>
      </c>
      <c r="B4632" s="3">
        <v>4.2157610265160965</v>
      </c>
      <c r="C4632" s="3">
        <v>2.9499167677374795E-2</v>
      </c>
      <c r="D4632" s="3">
        <v>0.2427381134118145</v>
      </c>
      <c r="E46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3" spans="1:5">
      <c r="A4633">
        <v>3905383</v>
      </c>
      <c r="B4633" s="3">
        <v>3.8824810624812209</v>
      </c>
      <c r="C4633" s="3">
        <v>4.1483926942683748E-2</v>
      </c>
      <c r="D4633" s="3">
        <v>0.24264047555615076</v>
      </c>
      <c r="E46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4" spans="1:5">
      <c r="A4634">
        <v>23082955</v>
      </c>
      <c r="B4634" s="3">
        <v>1.7207005557926416</v>
      </c>
      <c r="C4634" s="3">
        <v>2.5661459087245306E-2</v>
      </c>
      <c r="D4634" s="3">
        <v>0.2423278035740859</v>
      </c>
      <c r="E46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5" spans="1:5">
      <c r="A4635">
        <v>4274857</v>
      </c>
      <c r="B4635" s="3">
        <v>3.2544583553403847</v>
      </c>
      <c r="C4635" s="3">
        <v>1.5197895433431186E-2</v>
      </c>
      <c r="D4635" s="3">
        <v>0.2420379363198375</v>
      </c>
      <c r="E46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6" spans="1:5">
      <c r="A4636">
        <v>21017521</v>
      </c>
      <c r="B4636" s="3">
        <v>4.1662424239599396</v>
      </c>
      <c r="C4636" s="3">
        <v>3.402090689643756E-2</v>
      </c>
      <c r="D4636" s="3">
        <v>0.24192219595579367</v>
      </c>
      <c r="E46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7" spans="1:5">
      <c r="A4637">
        <v>14655604</v>
      </c>
      <c r="B4637" s="3">
        <v>2.1829933855714727</v>
      </c>
      <c r="C4637" s="3">
        <v>2.2894765960836214E-2</v>
      </c>
      <c r="D4637" s="3">
        <v>0.24186369854512357</v>
      </c>
      <c r="E46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8" spans="1:5">
      <c r="A4638">
        <v>21149129</v>
      </c>
      <c r="B4638" s="3">
        <v>1.4219557595957797</v>
      </c>
      <c r="C4638" s="3">
        <v>8.9763669281474664E-3</v>
      </c>
      <c r="D4638" s="3">
        <v>0.24159986087042584</v>
      </c>
      <c r="E46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39" spans="1:5">
      <c r="A4639">
        <v>20320155</v>
      </c>
      <c r="B4639" s="3">
        <v>1.3810307407495057</v>
      </c>
      <c r="C4639" s="3">
        <v>2.7224485156934992E-2</v>
      </c>
      <c r="D4639" s="3">
        <v>0.24131377698850009</v>
      </c>
      <c r="E46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0" spans="1:5">
      <c r="A4640">
        <v>15100977</v>
      </c>
      <c r="B4640" s="3">
        <v>1.237614161842763</v>
      </c>
      <c r="C4640" s="3">
        <v>2.8675694270669336E-2</v>
      </c>
      <c r="D4640" s="3">
        <v>0.24122176921853633</v>
      </c>
      <c r="E46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1" spans="1:5">
      <c r="A4641">
        <v>26100862</v>
      </c>
      <c r="B4641" s="3">
        <v>2.3971726004774432</v>
      </c>
      <c r="C4641" s="3">
        <v>4.9753891512018297E-2</v>
      </c>
      <c r="D4641" s="3">
        <v>0.24094948900041968</v>
      </c>
      <c r="E46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2" spans="1:5">
      <c r="A4642">
        <v>3568184</v>
      </c>
      <c r="B4642" s="3">
        <v>1.4300981082990947</v>
      </c>
      <c r="C4642" s="3">
        <v>2.2077824796587216E-2</v>
      </c>
      <c r="D4642" s="3">
        <v>0.2409064884471529</v>
      </c>
      <c r="E46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3" spans="1:5">
      <c r="A4643">
        <v>17450462</v>
      </c>
      <c r="B4643" s="3">
        <v>3.9008570612917568</v>
      </c>
      <c r="C4643" s="3">
        <v>4.3719385142165827E-2</v>
      </c>
      <c r="D4643" s="3">
        <v>0.24067569702951463</v>
      </c>
      <c r="E46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4" spans="1:5">
      <c r="A4644">
        <v>4855335</v>
      </c>
      <c r="B4644" s="3">
        <v>2.1193019005197415</v>
      </c>
      <c r="C4644" s="3">
        <v>1.4548261080401831E-2</v>
      </c>
      <c r="D4644" s="3">
        <v>0.24049423572803474</v>
      </c>
      <c r="E46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5" spans="1:5">
      <c r="A4645">
        <v>27295569</v>
      </c>
      <c r="B4645" s="3">
        <v>2.5563620602050139</v>
      </c>
      <c r="C4645" s="3">
        <v>2.2319584714545579E-2</v>
      </c>
      <c r="D4645" s="3">
        <v>0.2404425329831591</v>
      </c>
      <c r="E46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6" spans="1:5">
      <c r="A4646">
        <v>11661229</v>
      </c>
      <c r="B4646" s="3">
        <v>1.5256795320617305</v>
      </c>
      <c r="C4646" s="3">
        <v>4.438120093118552E-2</v>
      </c>
      <c r="D4646" s="3">
        <v>0.24031717801893449</v>
      </c>
      <c r="E46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7" spans="1:5">
      <c r="A4647">
        <v>33607986</v>
      </c>
      <c r="B4647" s="3">
        <v>3.300879792755548</v>
      </c>
      <c r="C4647" s="3">
        <v>4.076363232946606E-2</v>
      </c>
      <c r="D4647" s="3">
        <v>0.24027404330972613</v>
      </c>
      <c r="E46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8" spans="1:5">
      <c r="A4648">
        <v>5579700</v>
      </c>
      <c r="B4648" s="3">
        <v>3.4709584414325563</v>
      </c>
      <c r="C4648" s="3">
        <v>1.0657487896149937E-2</v>
      </c>
      <c r="D4648" s="3">
        <v>0.2400927515721295</v>
      </c>
      <c r="E46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49" spans="1:5">
      <c r="A4649">
        <v>13337141</v>
      </c>
      <c r="B4649" s="3">
        <v>4.9073997433551124</v>
      </c>
      <c r="C4649" s="3">
        <v>4.330629805060919E-2</v>
      </c>
      <c r="D4649" s="3">
        <v>0.24003637905064856</v>
      </c>
      <c r="E46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0" spans="1:5">
      <c r="A4650">
        <v>2276842</v>
      </c>
      <c r="B4650" s="3">
        <v>3.8013079611168883</v>
      </c>
      <c r="C4650" s="3">
        <v>1.7636369108766838E-2</v>
      </c>
      <c r="D4650" s="3">
        <v>0.23986660314342556</v>
      </c>
      <c r="E46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1" spans="1:5">
      <c r="A4651">
        <v>17917168</v>
      </c>
      <c r="B4651" s="3">
        <v>1.7458906648753136</v>
      </c>
      <c r="C4651" s="3">
        <v>3.4285346457101455E-2</v>
      </c>
      <c r="D4651" s="3">
        <v>0.23986032476275632</v>
      </c>
      <c r="E46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2" spans="1:5">
      <c r="A4652">
        <v>3447311</v>
      </c>
      <c r="B4652" s="3">
        <v>2.7877011142590211</v>
      </c>
      <c r="C4652" s="3">
        <v>8.6569806579484994E-3</v>
      </c>
      <c r="D4652" s="3">
        <v>0.23975795723884941</v>
      </c>
      <c r="E46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3" spans="1:5">
      <c r="A4653">
        <v>11732381</v>
      </c>
      <c r="B4653" s="3">
        <v>4.8897441825345211</v>
      </c>
      <c r="C4653" s="3">
        <v>2.7656762117206732E-2</v>
      </c>
      <c r="D4653" s="3">
        <v>0.23958880939430516</v>
      </c>
      <c r="E46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4" spans="1:5">
      <c r="A4654">
        <v>4847926</v>
      </c>
      <c r="B4654" s="3">
        <v>1.5323247404107758</v>
      </c>
      <c r="C4654" s="3">
        <v>4.6912938074582598E-2</v>
      </c>
      <c r="D4654" s="3">
        <v>0.23944926779020492</v>
      </c>
      <c r="E46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5" spans="1:5">
      <c r="A4655">
        <v>11192207</v>
      </c>
      <c r="B4655" s="3">
        <v>1.6548066177659013</v>
      </c>
      <c r="C4655" s="3">
        <v>9.6243322078905635E-3</v>
      </c>
      <c r="D4655" s="3">
        <v>0.23942928537039387</v>
      </c>
      <c r="E46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6" spans="1:5">
      <c r="A4656">
        <v>7989115</v>
      </c>
      <c r="B4656" s="3">
        <v>3.5983283601431193</v>
      </c>
      <c r="C4656" s="3">
        <v>4.1291560678218237E-2</v>
      </c>
      <c r="D4656" s="3">
        <v>0.23942892439189301</v>
      </c>
      <c r="E46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7" spans="1:5">
      <c r="A4657">
        <v>25821864</v>
      </c>
      <c r="B4657" s="3">
        <v>2.8154117181766378</v>
      </c>
      <c r="C4657" s="3">
        <v>2.7220890669995793E-2</v>
      </c>
      <c r="D4657" s="3">
        <v>0.23937630337969129</v>
      </c>
      <c r="E46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8" spans="1:5">
      <c r="A4658">
        <v>11228023</v>
      </c>
      <c r="B4658" s="3">
        <v>2.5299117797194763</v>
      </c>
      <c r="C4658" s="3">
        <v>2.3161525809473373E-2</v>
      </c>
      <c r="D4658" s="3">
        <v>0.23928028408655888</v>
      </c>
      <c r="E46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59" spans="1:5">
      <c r="A4659">
        <v>25689357</v>
      </c>
      <c r="B4659" s="3">
        <v>2.7200986627797192</v>
      </c>
      <c r="C4659" s="3">
        <v>2.8185935324154407E-2</v>
      </c>
      <c r="D4659" s="3">
        <v>0.2387006644681926</v>
      </c>
      <c r="E46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0" spans="1:5">
      <c r="A4660">
        <v>66243</v>
      </c>
      <c r="B4660" s="3">
        <v>1.8970162823822787</v>
      </c>
      <c r="C4660" s="3">
        <v>3.3146625438685969E-2</v>
      </c>
      <c r="D4660" s="3">
        <v>0.23862259923974416</v>
      </c>
      <c r="E46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1" spans="1:5">
      <c r="A4661">
        <v>23570473</v>
      </c>
      <c r="B4661" s="3">
        <v>3.0277983629931158</v>
      </c>
      <c r="C4661" s="3">
        <v>2.9489997810122872E-2</v>
      </c>
      <c r="D4661" s="3">
        <v>0.23853287259151146</v>
      </c>
      <c r="E46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2" spans="1:5">
      <c r="A4662">
        <v>8904815</v>
      </c>
      <c r="B4662" s="3">
        <v>3.0110019581087166</v>
      </c>
      <c r="C4662" s="3">
        <v>3.4041368579665596E-2</v>
      </c>
      <c r="D4662" s="3">
        <v>0.2384188407893153</v>
      </c>
      <c r="E46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3" spans="1:5">
      <c r="A4663">
        <v>24665235</v>
      </c>
      <c r="B4663" s="3">
        <v>3.4101790451493277</v>
      </c>
      <c r="C4663" s="3">
        <v>4.8883243668430498E-2</v>
      </c>
      <c r="D4663" s="3">
        <v>0.23833725398259686</v>
      </c>
      <c r="E46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4" spans="1:5">
      <c r="A4664">
        <v>34824417</v>
      </c>
      <c r="B4664" s="3">
        <v>4.4010719792714177</v>
      </c>
      <c r="C4664" s="3">
        <v>1.8357892945876808E-2</v>
      </c>
      <c r="D4664" s="3">
        <v>0.23819170541872492</v>
      </c>
      <c r="E46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5" spans="1:5">
      <c r="A4665">
        <v>20116872</v>
      </c>
      <c r="B4665" s="3">
        <v>4.449170921835222</v>
      </c>
      <c r="C4665" s="3">
        <v>3.664283896071019E-3</v>
      </c>
      <c r="D4665" s="3">
        <v>0.23800942463180774</v>
      </c>
      <c r="E46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6" spans="1:5">
      <c r="A4666">
        <v>6055938</v>
      </c>
      <c r="B4666" s="3">
        <v>1.9779962449974198</v>
      </c>
      <c r="C4666" s="3">
        <v>3.8750743940446312E-3</v>
      </c>
      <c r="D4666" s="3">
        <v>0.23773741538174475</v>
      </c>
      <c r="E46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7" spans="1:5">
      <c r="A4667">
        <v>302936</v>
      </c>
      <c r="B4667" s="3">
        <v>1.2013817949589702</v>
      </c>
      <c r="C4667" s="3">
        <v>4.5384402759261186E-2</v>
      </c>
      <c r="D4667" s="3">
        <v>0.23771743228145104</v>
      </c>
      <c r="E46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8" spans="1:5">
      <c r="A4668">
        <v>8844412</v>
      </c>
      <c r="B4668" s="3">
        <v>4.4646518223285838</v>
      </c>
      <c r="C4668" s="3">
        <v>3.7894790711574481E-3</v>
      </c>
      <c r="D4668" s="3">
        <v>0.23736328535965423</v>
      </c>
      <c r="E46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69" spans="1:5">
      <c r="A4669">
        <v>8483704</v>
      </c>
      <c r="B4669" s="3">
        <v>3.3125585721296869</v>
      </c>
      <c r="C4669" s="3">
        <v>4.6475696712300694E-2</v>
      </c>
      <c r="D4669" s="3">
        <v>0.23730254542329765</v>
      </c>
      <c r="E46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0" spans="1:5">
      <c r="A4670">
        <v>16258619</v>
      </c>
      <c r="B4670" s="3">
        <v>4.7788619126264731</v>
      </c>
      <c r="C4670" s="3">
        <v>3.9915322935198533E-2</v>
      </c>
      <c r="D4670" s="3">
        <v>0.23724159497233732</v>
      </c>
      <c r="E46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1" spans="1:5">
      <c r="A4671">
        <v>7557833</v>
      </c>
      <c r="B4671" s="3">
        <v>1.7958433296568956</v>
      </c>
      <c r="C4671" s="3">
        <v>1.6372221662509401E-2</v>
      </c>
      <c r="D4671" s="3">
        <v>0.23667333690620695</v>
      </c>
      <c r="E46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2" spans="1:5">
      <c r="A4672">
        <v>25071191</v>
      </c>
      <c r="B4672" s="3">
        <v>3.7520188908796492</v>
      </c>
      <c r="C4672" s="3">
        <v>1.3164798440387633E-2</v>
      </c>
      <c r="D4672" s="3">
        <v>0.23653640674408072</v>
      </c>
      <c r="E46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3" spans="1:5">
      <c r="A4673">
        <v>24554369</v>
      </c>
      <c r="B4673" s="3">
        <v>1.3119381700567354</v>
      </c>
      <c r="C4673" s="3">
        <v>2.5819787676446888E-2</v>
      </c>
      <c r="D4673" s="3">
        <v>0.23621270804540895</v>
      </c>
      <c r="E46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4" spans="1:5">
      <c r="A4674">
        <v>4836650</v>
      </c>
      <c r="B4674" s="3">
        <v>3.9940832823557804</v>
      </c>
      <c r="C4674" s="3">
        <v>7.2432890037136656E-3</v>
      </c>
      <c r="D4674" s="3">
        <v>0.23604547389199859</v>
      </c>
      <c r="E46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5" spans="1:5">
      <c r="A4675">
        <v>11706506</v>
      </c>
      <c r="B4675" s="3">
        <v>4.5677455246887408</v>
      </c>
      <c r="C4675" s="3">
        <v>4.9644817582014757E-2</v>
      </c>
      <c r="D4675" s="3">
        <v>0.23524577294093407</v>
      </c>
      <c r="E46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6" spans="1:5">
      <c r="A4676">
        <v>7108862</v>
      </c>
      <c r="B4676" s="3">
        <v>1.6406671584475725</v>
      </c>
      <c r="C4676" s="3">
        <v>8.2868871550325247E-3</v>
      </c>
      <c r="D4676" s="3">
        <v>0.23517670808903413</v>
      </c>
      <c r="E46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7" spans="1:5">
      <c r="A4677">
        <v>42032</v>
      </c>
      <c r="B4677" s="3">
        <v>1.8755191458860248</v>
      </c>
      <c r="C4677" s="3">
        <v>4.4330480678403256E-2</v>
      </c>
      <c r="D4677" s="3">
        <v>0.23474591154210112</v>
      </c>
      <c r="E46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8" spans="1:5">
      <c r="A4678">
        <v>316474</v>
      </c>
      <c r="B4678" s="3">
        <v>3.5066952841229022</v>
      </c>
      <c r="C4678" s="3">
        <v>6.7760656887317864E-3</v>
      </c>
      <c r="D4678" s="3">
        <v>0.23473696057324922</v>
      </c>
      <c r="E46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79" spans="1:5">
      <c r="A4679">
        <v>4911550</v>
      </c>
      <c r="B4679" s="3">
        <v>4.2024261957664297</v>
      </c>
      <c r="C4679" s="3">
        <v>7.9435626912953746E-3</v>
      </c>
      <c r="D4679" s="3">
        <v>0.23461080126258027</v>
      </c>
      <c r="E46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0" spans="1:5">
      <c r="A4680">
        <v>12811150</v>
      </c>
      <c r="B4680" s="3">
        <v>3.9520804029279759</v>
      </c>
      <c r="C4680" s="3">
        <v>4.2435927765370751E-2</v>
      </c>
      <c r="D4680" s="3">
        <v>0.23460964837257625</v>
      </c>
      <c r="E46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1" spans="1:5">
      <c r="A4681">
        <v>23778946</v>
      </c>
      <c r="B4681" s="3">
        <v>4.8845193274150471</v>
      </c>
      <c r="C4681" s="3">
        <v>3.5527835252242776E-2</v>
      </c>
      <c r="D4681" s="3">
        <v>0.23456600176307218</v>
      </c>
      <c r="E46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2" spans="1:5">
      <c r="A4682">
        <v>5369117</v>
      </c>
      <c r="B4682" s="3">
        <v>1.3655634675498693</v>
      </c>
      <c r="C4682" s="3">
        <v>3.1907827615961705E-2</v>
      </c>
      <c r="D4682" s="3">
        <v>0.23442888539690554</v>
      </c>
      <c r="E46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3" spans="1:5">
      <c r="A4683">
        <v>1521508</v>
      </c>
      <c r="B4683" s="3">
        <v>1.6459707995432629</v>
      </c>
      <c r="C4683" s="3">
        <v>2.587845515970821E-2</v>
      </c>
      <c r="D4683" s="3">
        <v>0.2341945029698963</v>
      </c>
      <c r="E46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4" spans="1:5">
      <c r="A4684">
        <v>611137</v>
      </c>
      <c r="B4684" s="3">
        <v>2.1253113412301534</v>
      </c>
      <c r="C4684" s="3">
        <v>2.1974972529758191E-2</v>
      </c>
      <c r="D4684" s="3">
        <v>0.23414964640929026</v>
      </c>
      <c r="E46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5" spans="1:5">
      <c r="A4685">
        <v>8038118</v>
      </c>
      <c r="B4685" s="3">
        <v>3.7954257124471096</v>
      </c>
      <c r="C4685" s="3">
        <v>3.0173154392135283E-2</v>
      </c>
      <c r="D4685" s="3">
        <v>0.23398425595431671</v>
      </c>
      <c r="E46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6" spans="1:5">
      <c r="A4686">
        <v>6519939</v>
      </c>
      <c r="B4686" s="3">
        <v>3.010004243161458</v>
      </c>
      <c r="C4686" s="3">
        <v>4.2822382385070315E-2</v>
      </c>
      <c r="D4686" s="3">
        <v>0.23393661791070242</v>
      </c>
      <c r="E46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7" spans="1:5">
      <c r="A4687">
        <v>1429642</v>
      </c>
      <c r="B4687" s="3">
        <v>4.3044492392927616</v>
      </c>
      <c r="C4687" s="3">
        <v>3.249320175491157E-2</v>
      </c>
      <c r="D4687" s="3">
        <v>0.23383616730127499</v>
      </c>
      <c r="E46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8" spans="1:5">
      <c r="A4688">
        <v>120335</v>
      </c>
      <c r="B4688" s="3">
        <v>2.4555248653286181</v>
      </c>
      <c r="C4688" s="3">
        <v>3.7420235976799612E-3</v>
      </c>
      <c r="D4688" s="3">
        <v>0.23380062050856321</v>
      </c>
      <c r="E46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89" spans="1:5">
      <c r="A4689">
        <v>826192</v>
      </c>
      <c r="B4689" s="3">
        <v>3.9571694954682535</v>
      </c>
      <c r="C4689" s="3">
        <v>1.243218230668296E-2</v>
      </c>
      <c r="D4689" s="3">
        <v>0.23378500285229475</v>
      </c>
      <c r="E46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0" spans="1:5">
      <c r="A4690">
        <v>120223</v>
      </c>
      <c r="B4690" s="3">
        <v>2.3593323080607944</v>
      </c>
      <c r="C4690" s="3">
        <v>2.9694947840304783E-2</v>
      </c>
      <c r="D4690" s="3">
        <v>0.2337113062089069</v>
      </c>
      <c r="E46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1" spans="1:5">
      <c r="A4691">
        <v>3956850</v>
      </c>
      <c r="B4691" s="3">
        <v>3.2437700034634638</v>
      </c>
      <c r="C4691" s="3">
        <v>6.8684272871484819E-3</v>
      </c>
      <c r="D4691" s="3">
        <v>0.23366753235070148</v>
      </c>
      <c r="E46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2" spans="1:5">
      <c r="A4692">
        <v>2348973</v>
      </c>
      <c r="B4692" s="3">
        <v>4.6700081911847589</v>
      </c>
      <c r="C4692" s="3">
        <v>2.9763834605460006E-3</v>
      </c>
      <c r="D4692" s="3">
        <v>0.23359722982538833</v>
      </c>
      <c r="E46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3" spans="1:5">
      <c r="A4693">
        <v>2268393</v>
      </c>
      <c r="B4693" s="3">
        <v>2.2990893011479061</v>
      </c>
      <c r="C4693" s="3">
        <v>9.7914874051252109E-3</v>
      </c>
      <c r="D4693" s="3">
        <v>0.23353841768022832</v>
      </c>
      <c r="E46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4" spans="1:5">
      <c r="A4694">
        <v>3805397</v>
      </c>
      <c r="B4694" s="3">
        <v>4.3332938327672732</v>
      </c>
      <c r="C4694" s="3">
        <v>3.3538021801116522E-2</v>
      </c>
      <c r="D4694" s="3">
        <v>0.23350492454852567</v>
      </c>
      <c r="E46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5" spans="1:5">
      <c r="A4695">
        <v>276291</v>
      </c>
      <c r="B4695" s="3">
        <v>3.4359975985418307</v>
      </c>
      <c r="C4695" s="3">
        <v>4.7298237573482206E-2</v>
      </c>
      <c r="D4695" s="3">
        <v>0.23348454178122946</v>
      </c>
      <c r="E46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6" spans="1:5">
      <c r="A4696">
        <v>8551260</v>
      </c>
      <c r="B4696" s="3">
        <v>1.1603341908700133</v>
      </c>
      <c r="C4696" s="3">
        <v>3.2910993438406963E-2</v>
      </c>
      <c r="D4696" s="3">
        <v>0.23331646727210165</v>
      </c>
      <c r="E46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7" spans="1:5">
      <c r="A4697">
        <v>4837614</v>
      </c>
      <c r="B4697" s="3">
        <v>3.1019774425296736</v>
      </c>
      <c r="C4697" s="3">
        <v>4.3091194829585344E-3</v>
      </c>
      <c r="D4697" s="3">
        <v>0.23320347222186122</v>
      </c>
      <c r="E46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8" spans="1:5">
      <c r="A4698">
        <v>10899109</v>
      </c>
      <c r="B4698" s="3">
        <v>3.8921190069996974</v>
      </c>
      <c r="C4698" s="3">
        <v>3.5782816941727656E-2</v>
      </c>
      <c r="D4698" s="3">
        <v>0.23317738998606197</v>
      </c>
      <c r="E46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699" spans="1:5">
      <c r="A4699">
        <v>11983859</v>
      </c>
      <c r="B4699" s="3">
        <v>4.6108461469890472</v>
      </c>
      <c r="C4699" s="3">
        <v>3.3607981787888624E-2</v>
      </c>
      <c r="D4699" s="3">
        <v>0.23283398595416038</v>
      </c>
      <c r="E46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0" spans="1:5">
      <c r="A4700">
        <v>3772684</v>
      </c>
      <c r="B4700" s="3">
        <v>4.2421500188229171</v>
      </c>
      <c r="C4700" s="3">
        <v>3.7522223606844068E-2</v>
      </c>
      <c r="D4700" s="3">
        <v>0.23276995222111385</v>
      </c>
      <c r="E47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1" spans="1:5">
      <c r="A4701">
        <v>5364702</v>
      </c>
      <c r="B4701" s="3">
        <v>1.7455108867743832</v>
      </c>
      <c r="C4701" s="3">
        <v>1.7278203573912809E-2</v>
      </c>
      <c r="D4701" s="3">
        <v>0.23266438331447692</v>
      </c>
      <c r="E47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2" spans="1:5">
      <c r="A4702">
        <v>31937844</v>
      </c>
      <c r="B4702" s="3">
        <v>2.9688542348595228</v>
      </c>
      <c r="C4702" s="3">
        <v>4.6383675625796261E-3</v>
      </c>
      <c r="D4702" s="3">
        <v>0.23251883118170102</v>
      </c>
      <c r="E47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3" spans="1:5">
      <c r="A4703">
        <v>7107807</v>
      </c>
      <c r="B4703" s="3">
        <v>1.4446486609350933</v>
      </c>
      <c r="C4703" s="3">
        <v>2.3232442076387996E-2</v>
      </c>
      <c r="D4703" s="3">
        <v>0.23246923694740618</v>
      </c>
      <c r="E47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4" spans="1:5">
      <c r="A4704">
        <v>1366270</v>
      </c>
      <c r="B4704" s="3">
        <v>4.3431938805404631</v>
      </c>
      <c r="C4704" s="3">
        <v>4.9207043907222393E-2</v>
      </c>
      <c r="D4704" s="3">
        <v>0.23234751630795858</v>
      </c>
      <c r="E47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5" spans="1:5">
      <c r="A4705">
        <v>21652004</v>
      </c>
      <c r="B4705" s="3">
        <v>2.4012699746100012</v>
      </c>
      <c r="C4705" s="3">
        <v>3.9212179551631116E-2</v>
      </c>
      <c r="D4705" s="3">
        <v>0.23230024649923775</v>
      </c>
      <c r="E47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6" spans="1:5">
      <c r="A4706">
        <v>4995411</v>
      </c>
      <c r="B4706" s="3">
        <v>2.526466840753729</v>
      </c>
      <c r="C4706" s="3">
        <v>3.665907581752155E-2</v>
      </c>
      <c r="D4706" s="3">
        <v>0.23225278028523311</v>
      </c>
      <c r="E47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7" spans="1:5">
      <c r="A4707">
        <v>3675389</v>
      </c>
      <c r="B4707" s="3">
        <v>2.8363950796351638</v>
      </c>
      <c r="C4707" s="3">
        <v>2.6503263504730697E-2</v>
      </c>
      <c r="D4707" s="3">
        <v>0.23186943661055093</v>
      </c>
      <c r="E47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8" spans="1:5">
      <c r="A4708">
        <v>2050328</v>
      </c>
      <c r="B4708" s="3">
        <v>1.8813828590520156</v>
      </c>
      <c r="C4708" s="3">
        <v>3.372241571314448E-2</v>
      </c>
      <c r="D4708" s="3">
        <v>0.2318438147391727</v>
      </c>
      <c r="E47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09" spans="1:5">
      <c r="A4709">
        <v>526653</v>
      </c>
      <c r="B4709" s="3">
        <v>2.3124834009342305</v>
      </c>
      <c r="C4709" s="3">
        <v>2.312161676684852E-2</v>
      </c>
      <c r="D4709" s="3">
        <v>0.23171678585480249</v>
      </c>
      <c r="E47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0" spans="1:5">
      <c r="A4710">
        <v>57101</v>
      </c>
      <c r="B4710" s="3">
        <v>1.2917785314234238</v>
      </c>
      <c r="C4710" s="3">
        <v>4.0766587236723301E-2</v>
      </c>
      <c r="D4710" s="3">
        <v>0.23164677643288434</v>
      </c>
      <c r="E47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1" spans="1:5">
      <c r="A4711">
        <v>1788746</v>
      </c>
      <c r="B4711" s="3">
        <v>1.3755045382725006</v>
      </c>
      <c r="C4711" s="3">
        <v>3.0808460906892699E-2</v>
      </c>
      <c r="D4711" s="3">
        <v>0.2315019270130998</v>
      </c>
      <c r="E47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2" spans="1:5">
      <c r="A4712">
        <v>18492106</v>
      </c>
      <c r="B4712" s="3">
        <v>2.0835199042331363</v>
      </c>
      <c r="C4712" s="3">
        <v>1.182166182428205E-2</v>
      </c>
      <c r="D4712" s="3">
        <v>0.23148425879459877</v>
      </c>
      <c r="E47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3" spans="1:5">
      <c r="A4713">
        <v>11876825</v>
      </c>
      <c r="B4713" s="3">
        <v>1.9449101286247816</v>
      </c>
      <c r="C4713" s="3">
        <v>4.4656529449515078E-2</v>
      </c>
      <c r="D4713" s="3">
        <v>0.23148322085823125</v>
      </c>
      <c r="E47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4" spans="1:5">
      <c r="A4714">
        <v>21060554</v>
      </c>
      <c r="B4714" s="3">
        <v>3.6448258081900913</v>
      </c>
      <c r="C4714" s="3">
        <v>5.8462973924944814E-4</v>
      </c>
      <c r="D4714" s="3">
        <v>0.23099345567179097</v>
      </c>
      <c r="E47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5" spans="1:5">
      <c r="A4715">
        <v>16297020</v>
      </c>
      <c r="B4715" s="3">
        <v>3.7772633360810262</v>
      </c>
      <c r="C4715" s="3">
        <v>3.2387929805802872E-2</v>
      </c>
      <c r="D4715" s="3">
        <v>0.23082444231191279</v>
      </c>
      <c r="E47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6" spans="1:5">
      <c r="A4716">
        <v>22527661</v>
      </c>
      <c r="B4716" s="3">
        <v>3.0396927859211402</v>
      </c>
      <c r="C4716" s="3">
        <v>3.0238437248348828E-2</v>
      </c>
      <c r="D4716" s="3">
        <v>0.23076351729924593</v>
      </c>
      <c r="E47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7" spans="1:5">
      <c r="A4717">
        <v>5716241</v>
      </c>
      <c r="B4717" s="3">
        <v>2.8040425000176934</v>
      </c>
      <c r="C4717" s="3">
        <v>8.6242157439420661E-4</v>
      </c>
      <c r="D4717" s="3">
        <v>0.23072028903376729</v>
      </c>
      <c r="E47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8" spans="1:5">
      <c r="A4718">
        <v>7189415</v>
      </c>
      <c r="B4718" s="3">
        <v>2.853623574287711</v>
      </c>
      <c r="C4718" s="3">
        <v>4.4572031083956659E-2</v>
      </c>
      <c r="D4718" s="3">
        <v>0.23068733736304325</v>
      </c>
      <c r="E47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19" spans="1:5">
      <c r="A4719">
        <v>953565</v>
      </c>
      <c r="B4719" s="3">
        <v>2.1519674183915227</v>
      </c>
      <c r="C4719" s="3">
        <v>2.4570309173549881E-2</v>
      </c>
      <c r="D4719" s="3">
        <v>0.23059436590881643</v>
      </c>
      <c r="E47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0" spans="1:5">
      <c r="A4720">
        <v>17921968</v>
      </c>
      <c r="B4720" s="3">
        <v>2.7108359365596661</v>
      </c>
      <c r="C4720" s="3">
        <v>1.0097426757754231E-2</v>
      </c>
      <c r="D4720" s="3">
        <v>0.23051920890170619</v>
      </c>
      <c r="E47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1" spans="1:5">
      <c r="A4721">
        <v>1113080</v>
      </c>
      <c r="B4721" s="3">
        <v>1.8083567122077531</v>
      </c>
      <c r="C4721" s="3">
        <v>1.6590952469670408E-3</v>
      </c>
      <c r="D4721" s="3">
        <v>0.23042346100635203</v>
      </c>
      <c r="E47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2" spans="1:5">
      <c r="A4722">
        <v>306545</v>
      </c>
      <c r="B4722" s="3">
        <v>1.9556859998441003</v>
      </c>
      <c r="C4722" s="3">
        <v>4.1867951953702479E-2</v>
      </c>
      <c r="D4722" s="3">
        <v>0.23037874589371854</v>
      </c>
      <c r="E47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3" spans="1:5">
      <c r="A4723">
        <v>7784911</v>
      </c>
      <c r="B4723" s="3">
        <v>1.4216505610347308</v>
      </c>
      <c r="C4723" s="3">
        <v>1.6656565452865375E-2</v>
      </c>
      <c r="D4723" s="3">
        <v>0.23035643454515886</v>
      </c>
      <c r="E47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4" spans="1:5">
      <c r="A4724">
        <v>18412434</v>
      </c>
      <c r="B4724" s="3">
        <v>2.3737165657791928</v>
      </c>
      <c r="C4724" s="3">
        <v>3.9318202897044095E-2</v>
      </c>
      <c r="D4724" s="3">
        <v>0.23022715457808096</v>
      </c>
      <c r="E47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5" spans="1:5">
      <c r="A4725">
        <v>14104449</v>
      </c>
      <c r="B4725" s="3">
        <v>3.8358624800903192</v>
      </c>
      <c r="C4725" s="3">
        <v>4.7169542435530204E-2</v>
      </c>
      <c r="D4725" s="3">
        <v>0.23018102558326714</v>
      </c>
      <c r="E47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6" spans="1:5">
      <c r="A4726">
        <v>6739436</v>
      </c>
      <c r="B4726" s="3">
        <v>2.9850359012883492</v>
      </c>
      <c r="C4726" s="3">
        <v>4.4512496355460104E-2</v>
      </c>
      <c r="D4726" s="3">
        <v>0.23013863408885626</v>
      </c>
      <c r="E47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7" spans="1:5">
      <c r="A4727">
        <v>2918667</v>
      </c>
      <c r="B4727" s="3">
        <v>2.8924386107447106</v>
      </c>
      <c r="C4727" s="3">
        <v>1.804088635454722E-2</v>
      </c>
      <c r="D4727" s="3">
        <v>0.2300537687995633</v>
      </c>
      <c r="E47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8" spans="1:5">
      <c r="A4728">
        <v>213266</v>
      </c>
      <c r="B4728" s="3">
        <v>2.7004128987701521</v>
      </c>
      <c r="C4728" s="3">
        <v>2.3251065293145374E-2</v>
      </c>
      <c r="D4728" s="3">
        <v>0.22999468036620141</v>
      </c>
      <c r="E47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29" spans="1:5">
      <c r="A4729">
        <v>19841476</v>
      </c>
      <c r="B4729" s="3">
        <v>4.1536742543890508</v>
      </c>
      <c r="C4729" s="3">
        <v>1.920565551311261E-2</v>
      </c>
      <c r="D4729" s="3">
        <v>0.22997004280749833</v>
      </c>
      <c r="E47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0" spans="1:5">
      <c r="A4730">
        <v>6230173</v>
      </c>
      <c r="B4730" s="3">
        <v>1.1819739965667457</v>
      </c>
      <c r="C4730" s="3">
        <v>4.9354350301330924E-2</v>
      </c>
      <c r="D4730" s="3">
        <v>0.22943549348285985</v>
      </c>
      <c r="E47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1" spans="1:5">
      <c r="A4731">
        <v>35299368</v>
      </c>
      <c r="B4731" s="3">
        <v>4.9048756620112623</v>
      </c>
      <c r="C4731" s="3">
        <v>1.7431463609165334E-2</v>
      </c>
      <c r="D4731" s="3">
        <v>0.22937699423018343</v>
      </c>
      <c r="E47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2" spans="1:5">
      <c r="A4732">
        <v>9358396</v>
      </c>
      <c r="B4732" s="3">
        <v>4.7922922628776021</v>
      </c>
      <c r="C4732" s="3">
        <v>2.963962606334743E-2</v>
      </c>
      <c r="D4732" s="3">
        <v>0.2291400219099502</v>
      </c>
      <c r="E47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3" spans="1:5">
      <c r="A4733">
        <v>4267075</v>
      </c>
      <c r="B4733" s="3">
        <v>3.3716237291926969</v>
      </c>
      <c r="C4733" s="3">
        <v>4.0926873580426577E-2</v>
      </c>
      <c r="D4733" s="3">
        <v>0.22912632610207062</v>
      </c>
      <c r="E47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4" spans="1:5">
      <c r="A4734">
        <v>307962</v>
      </c>
      <c r="B4734" s="3">
        <v>3.0735002540945451</v>
      </c>
      <c r="C4734" s="3">
        <v>1.3653365174230981E-2</v>
      </c>
      <c r="D4734" s="3">
        <v>0.22909484929914081</v>
      </c>
      <c r="E47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5" spans="1:5">
      <c r="A4735">
        <v>2334269</v>
      </c>
      <c r="B4735" s="3">
        <v>3.3298427968052109</v>
      </c>
      <c r="C4735" s="3">
        <v>3.5722986232012019E-2</v>
      </c>
      <c r="D4735" s="3">
        <v>0.22906237913269856</v>
      </c>
      <c r="E47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6" spans="1:5">
      <c r="A4736">
        <v>3355679</v>
      </c>
      <c r="B4736" s="3">
        <v>1.8076809288641753</v>
      </c>
      <c r="C4736" s="3">
        <v>2.0209578300991671E-2</v>
      </c>
      <c r="D4736" s="3">
        <v>0.22905879398919282</v>
      </c>
      <c r="E47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7" spans="1:5">
      <c r="A4737">
        <v>17001535</v>
      </c>
      <c r="B4737" s="3">
        <v>1.8773752295992745</v>
      </c>
      <c r="C4737" s="3">
        <v>3.1237527827493644E-2</v>
      </c>
      <c r="D4737" s="3">
        <v>0.22891529584960735</v>
      </c>
      <c r="E47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8" spans="1:5">
      <c r="A4738">
        <v>14736455</v>
      </c>
      <c r="B4738" s="3">
        <v>4.0369689131859801</v>
      </c>
      <c r="C4738" s="3">
        <v>2.866599297764362E-2</v>
      </c>
      <c r="D4738" s="3">
        <v>0.22891010764847941</v>
      </c>
      <c r="E47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39" spans="1:5">
      <c r="A4739">
        <v>4589525</v>
      </c>
      <c r="B4739" s="3">
        <v>2.5368827507171909</v>
      </c>
      <c r="C4739" s="3">
        <v>4.2643601922095875E-2</v>
      </c>
      <c r="D4739" s="3">
        <v>0.22879232908430414</v>
      </c>
      <c r="E47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0" spans="1:5">
      <c r="A4740">
        <v>1960189</v>
      </c>
      <c r="B4740" s="3">
        <v>1.9614399998533032</v>
      </c>
      <c r="C4740" s="3">
        <v>1.1316745882140267E-2</v>
      </c>
      <c r="D4740" s="3">
        <v>0.22850696808901327</v>
      </c>
      <c r="E47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1" spans="1:5">
      <c r="A4741">
        <v>12342828</v>
      </c>
      <c r="B4741" s="3">
        <v>1.8764920488857171</v>
      </c>
      <c r="C4741" s="3">
        <v>3.6985617152006746E-2</v>
      </c>
      <c r="D4741" s="3">
        <v>0.22840876009178079</v>
      </c>
      <c r="E47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2" spans="1:5">
      <c r="A4742">
        <v>292204</v>
      </c>
      <c r="B4742" s="3">
        <v>3.4510159169518184</v>
      </c>
      <c r="C4742" s="3">
        <v>1.091857528464918E-3</v>
      </c>
      <c r="D4742" s="3">
        <v>0.22827828271336115</v>
      </c>
      <c r="E47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3" spans="1:5">
      <c r="A4743">
        <v>10609846</v>
      </c>
      <c r="B4743" s="3">
        <v>2.8960067141146397</v>
      </c>
      <c r="C4743" s="3">
        <v>2.616655842817275E-2</v>
      </c>
      <c r="D4743" s="3">
        <v>0.22784140779072004</v>
      </c>
      <c r="E47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4" spans="1:5">
      <c r="A4744">
        <v>2272846</v>
      </c>
      <c r="B4744" s="3">
        <v>1.436820891215957</v>
      </c>
      <c r="C4744" s="3">
        <v>3.8865508008333223E-2</v>
      </c>
      <c r="D4744" s="3">
        <v>0.22772891707301124</v>
      </c>
      <c r="E47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5" spans="1:5">
      <c r="A4745">
        <v>1512462</v>
      </c>
      <c r="B4745" s="3">
        <v>4.2484636866071455</v>
      </c>
      <c r="C4745" s="3">
        <v>4.0999638360036547E-2</v>
      </c>
      <c r="D4745" s="3">
        <v>0.22752680644068224</v>
      </c>
      <c r="E47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6" spans="1:5">
      <c r="A4746">
        <v>3458692</v>
      </c>
      <c r="B4746" s="3">
        <v>2.9478716480899143</v>
      </c>
      <c r="C4746" s="3">
        <v>3.8988541510230905E-4</v>
      </c>
      <c r="D4746" s="3">
        <v>0.22743042975899497</v>
      </c>
      <c r="E47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7" spans="1:5">
      <c r="A4747">
        <v>13530123</v>
      </c>
      <c r="B4747" s="3">
        <v>1.0518193781862926</v>
      </c>
      <c r="C4747" s="3">
        <v>4.1696048147572745E-2</v>
      </c>
      <c r="D4747" s="3">
        <v>0.22736725576575623</v>
      </c>
      <c r="E47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8" spans="1:5">
      <c r="A4748">
        <v>3740730</v>
      </c>
      <c r="B4748" s="3">
        <v>1.9821613198554973</v>
      </c>
      <c r="C4748" s="3">
        <v>2.1271493876876629E-2</v>
      </c>
      <c r="D4748" s="3">
        <v>0.2273018660684335</v>
      </c>
      <c r="E47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49" spans="1:5">
      <c r="A4749">
        <v>14102923</v>
      </c>
      <c r="B4749" s="3">
        <v>2.4550208909624565</v>
      </c>
      <c r="C4749" s="3">
        <v>4.9959095061510111E-2</v>
      </c>
      <c r="D4749" s="3">
        <v>0.22696226638646499</v>
      </c>
      <c r="E47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0" spans="1:5">
      <c r="A4750">
        <v>1651102</v>
      </c>
      <c r="B4750" s="3">
        <v>3.3258314214536298</v>
      </c>
      <c r="C4750" s="3">
        <v>2.2952367004515174E-2</v>
      </c>
      <c r="D4750" s="3">
        <v>0.22695364873051505</v>
      </c>
      <c r="E47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1" spans="1:5">
      <c r="A4751">
        <v>31913986</v>
      </c>
      <c r="B4751" s="3">
        <v>2.1431529993495468</v>
      </c>
      <c r="C4751" s="3">
        <v>2.6945721964089644E-2</v>
      </c>
      <c r="D4751" s="3">
        <v>0.22665816863900701</v>
      </c>
      <c r="E47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2" spans="1:5">
      <c r="A4752">
        <v>1723222</v>
      </c>
      <c r="B4752" s="3">
        <v>1.459583042017869</v>
      </c>
      <c r="C4752" s="3">
        <v>4.6317954859596312E-2</v>
      </c>
      <c r="D4752" s="3">
        <v>0.22642703199965564</v>
      </c>
      <c r="E47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3" spans="1:5">
      <c r="A4753">
        <v>110506</v>
      </c>
      <c r="B4753" s="3">
        <v>3.8682560125816932</v>
      </c>
      <c r="C4753" s="3">
        <v>3.8238560490817697E-2</v>
      </c>
      <c r="D4753" s="3">
        <v>0.22637229439780093</v>
      </c>
      <c r="E47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4" spans="1:5">
      <c r="A4754">
        <v>195783</v>
      </c>
      <c r="B4754" s="3">
        <v>2.4135934275845679</v>
      </c>
      <c r="C4754" s="3">
        <v>3.3735986765674547E-2</v>
      </c>
      <c r="D4754" s="3">
        <v>0.2262265216742475</v>
      </c>
      <c r="E47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5" spans="1:5">
      <c r="A4755">
        <v>9090698</v>
      </c>
      <c r="B4755" s="3">
        <v>1.4390474042450223</v>
      </c>
      <c r="C4755" s="3">
        <v>1.8458709422803029E-2</v>
      </c>
      <c r="D4755" s="3">
        <v>0.22601709571236073</v>
      </c>
      <c r="E47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6" spans="1:5">
      <c r="A4756">
        <v>19636200</v>
      </c>
      <c r="B4756" s="3">
        <v>1.936442866949573</v>
      </c>
      <c r="C4756" s="3">
        <v>4.2057116082654554E-3</v>
      </c>
      <c r="D4756" s="3">
        <v>0.2257415170087681</v>
      </c>
      <c r="E47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7" spans="1:5">
      <c r="A4757">
        <v>7387960</v>
      </c>
      <c r="B4757" s="3">
        <v>3.4601732718610938</v>
      </c>
      <c r="C4757" s="3">
        <v>3.3819400677357885E-2</v>
      </c>
      <c r="D4757" s="3">
        <v>0.22573323412256352</v>
      </c>
      <c r="E47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8" spans="1:5">
      <c r="A4758">
        <v>5926785</v>
      </c>
      <c r="B4758" s="3">
        <v>1.6085087888404725</v>
      </c>
      <c r="C4758" s="3">
        <v>2.4344275236640692E-2</v>
      </c>
      <c r="D4758" s="3">
        <v>0.22572856571445687</v>
      </c>
      <c r="E47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59" spans="1:5">
      <c r="A4759">
        <v>17056215</v>
      </c>
      <c r="B4759" s="3">
        <v>3.8677121655046602</v>
      </c>
      <c r="C4759" s="3">
        <v>2.3971449347120411E-2</v>
      </c>
      <c r="D4759" s="3">
        <v>0.22564312703837819</v>
      </c>
      <c r="E47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0" spans="1:5">
      <c r="A4760">
        <v>252121</v>
      </c>
      <c r="B4760" s="3">
        <v>3.3776216428526724</v>
      </c>
      <c r="C4760" s="3">
        <v>1.5225365393872155E-2</v>
      </c>
      <c r="D4760" s="3">
        <v>0.22550356136785465</v>
      </c>
      <c r="E47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1" spans="1:5">
      <c r="A4761">
        <v>2604437</v>
      </c>
      <c r="B4761" s="3">
        <v>1.2867799022686301</v>
      </c>
      <c r="C4761" s="3">
        <v>3.0700909181735531E-2</v>
      </c>
      <c r="D4761" s="3">
        <v>0.22543784891626384</v>
      </c>
      <c r="E47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2" spans="1:5">
      <c r="A4762">
        <v>16548665</v>
      </c>
      <c r="B4762" s="3">
        <v>4.8093765823043633</v>
      </c>
      <c r="C4762" s="3">
        <v>1.9423315672474024E-2</v>
      </c>
      <c r="D4762" s="3">
        <v>0.22538569151139753</v>
      </c>
      <c r="E47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3" spans="1:5">
      <c r="A4763">
        <v>3883580</v>
      </c>
      <c r="B4763" s="3">
        <v>3.4062882644800467</v>
      </c>
      <c r="C4763" s="3">
        <v>4.8998961742025039E-2</v>
      </c>
      <c r="D4763" s="3">
        <v>0.22518982938571308</v>
      </c>
      <c r="E47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4" spans="1:5">
      <c r="A4764">
        <v>174025</v>
      </c>
      <c r="B4764" s="3">
        <v>1.9912874279166113</v>
      </c>
      <c r="C4764" s="3">
        <v>3.4219532282895995E-2</v>
      </c>
      <c r="D4764" s="3">
        <v>0.22503645835776065</v>
      </c>
      <c r="E47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5" spans="1:5">
      <c r="A4765">
        <v>1785800</v>
      </c>
      <c r="B4765" s="3">
        <v>2.9787659749368065</v>
      </c>
      <c r="C4765" s="3">
        <v>4.7724526079204632E-2</v>
      </c>
      <c r="D4765" s="3">
        <v>0.22477670314788301</v>
      </c>
      <c r="E47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6" spans="1:5">
      <c r="A4766">
        <v>865264</v>
      </c>
      <c r="B4766" s="3">
        <v>1.6018707231950078</v>
      </c>
      <c r="C4766" s="3">
        <v>3.2666454874393701E-2</v>
      </c>
      <c r="D4766" s="3">
        <v>0.22461969993402509</v>
      </c>
      <c r="E47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7" spans="1:5">
      <c r="A4767">
        <v>15358791</v>
      </c>
      <c r="B4767" s="3">
        <v>3.899614183378417</v>
      </c>
      <c r="C4767" s="3">
        <v>3.5294451137435345E-2</v>
      </c>
      <c r="D4767" s="3">
        <v>0.22458785838492168</v>
      </c>
      <c r="E47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8" spans="1:5">
      <c r="A4768">
        <v>24030482</v>
      </c>
      <c r="B4768" s="3">
        <v>4.6646300501296327</v>
      </c>
      <c r="C4768" s="3">
        <v>4.8637416179942827E-2</v>
      </c>
      <c r="D4768" s="3">
        <v>0.22453654315625315</v>
      </c>
      <c r="E47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69" spans="1:5">
      <c r="A4769">
        <v>14772147</v>
      </c>
      <c r="B4769" s="3">
        <v>1.2864464640604782</v>
      </c>
      <c r="C4769" s="3">
        <v>1.2221304894243813E-2</v>
      </c>
      <c r="D4769" s="3">
        <v>0.22441145772687676</v>
      </c>
      <c r="E47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0" spans="1:5">
      <c r="A4770">
        <v>622460</v>
      </c>
      <c r="B4770" s="3">
        <v>2.2447560088768221</v>
      </c>
      <c r="C4770" s="3">
        <v>1.6458693960532907E-2</v>
      </c>
      <c r="D4770" s="3">
        <v>0.22424829500482069</v>
      </c>
      <c r="E47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1" spans="1:5">
      <c r="A4771">
        <v>14001033</v>
      </c>
      <c r="B4771" s="3">
        <v>4.9468756233687099</v>
      </c>
      <c r="C4771" s="3">
        <v>3.8372192396159348E-2</v>
      </c>
      <c r="D4771" s="3">
        <v>0.22397431549180635</v>
      </c>
      <c r="E47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2" spans="1:5">
      <c r="A4772">
        <v>18272570</v>
      </c>
      <c r="B4772" s="3">
        <v>4.7555949710245811</v>
      </c>
      <c r="C4772" s="3">
        <v>1.5994268648688765E-2</v>
      </c>
      <c r="D4772" s="3">
        <v>0.22377937419558613</v>
      </c>
      <c r="E47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3" spans="1:5">
      <c r="A4773">
        <v>1758019</v>
      </c>
      <c r="B4773" s="3">
        <v>4.9243458316116655</v>
      </c>
      <c r="C4773" s="3">
        <v>4.3623313491055679E-2</v>
      </c>
      <c r="D4773" s="3">
        <v>0.22375619895643872</v>
      </c>
      <c r="E47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4" spans="1:5">
      <c r="A4774">
        <v>2132620</v>
      </c>
      <c r="B4774" s="3">
        <v>4.2822679348839117</v>
      </c>
      <c r="C4774" s="3">
        <v>6.1555435449533631E-3</v>
      </c>
      <c r="D4774" s="3">
        <v>0.2234552033076963</v>
      </c>
      <c r="E47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5" spans="1:5">
      <c r="A4775">
        <v>12921356</v>
      </c>
      <c r="B4775" s="3">
        <v>3.9210741594397689</v>
      </c>
      <c r="C4775" s="3">
        <v>4.3106142360044994E-2</v>
      </c>
      <c r="D4775" s="3">
        <v>0.22326758107816858</v>
      </c>
      <c r="E47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6" spans="1:5">
      <c r="A4776">
        <v>2005740</v>
      </c>
      <c r="B4776" s="3">
        <v>3.8316731823774997</v>
      </c>
      <c r="C4776" s="3">
        <v>7.6081520020473692E-3</v>
      </c>
      <c r="D4776" s="3">
        <v>0.22316294138724369</v>
      </c>
      <c r="E47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7" spans="1:5">
      <c r="A4777">
        <v>4392420</v>
      </c>
      <c r="B4777" s="3">
        <v>4.1848920859363936</v>
      </c>
      <c r="C4777" s="3">
        <v>1.2727069235408606E-2</v>
      </c>
      <c r="D4777" s="3">
        <v>0.22313263181169785</v>
      </c>
      <c r="E47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8" spans="1:5">
      <c r="A4778">
        <v>11430190</v>
      </c>
      <c r="B4778" s="3">
        <v>3.8435228803227708</v>
      </c>
      <c r="C4778" s="3">
        <v>4.9457071733557567E-2</v>
      </c>
      <c r="D4778" s="3">
        <v>0.2231297209514006</v>
      </c>
      <c r="E47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79" spans="1:5">
      <c r="A4779">
        <v>11674823</v>
      </c>
      <c r="B4779" s="3">
        <v>2.508763445167046</v>
      </c>
      <c r="C4779" s="3">
        <v>3.1751316915121508E-2</v>
      </c>
      <c r="D4779" s="3">
        <v>0.22296754705209054</v>
      </c>
      <c r="E47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0" spans="1:5">
      <c r="A4780">
        <v>733370</v>
      </c>
      <c r="B4780" s="3">
        <v>4.5204831532732204</v>
      </c>
      <c r="C4780" s="3">
        <v>1.1200082206286339E-2</v>
      </c>
      <c r="D4780" s="3">
        <v>0.22295745569805403</v>
      </c>
      <c r="E47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1" spans="1:5">
      <c r="A4781">
        <v>3883648</v>
      </c>
      <c r="B4781" s="3">
        <v>3.0348023452913941</v>
      </c>
      <c r="C4781" s="3">
        <v>3.9323641363083778E-2</v>
      </c>
      <c r="D4781" s="3">
        <v>0.22278672590336157</v>
      </c>
      <c r="E47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2" spans="1:5">
      <c r="A4782">
        <v>3201774</v>
      </c>
      <c r="B4782" s="3">
        <v>3.0454052656133093</v>
      </c>
      <c r="C4782" s="3">
        <v>1.1132931295662169E-2</v>
      </c>
      <c r="D4782" s="3">
        <v>0.22274278919072898</v>
      </c>
      <c r="E47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3" spans="1:5">
      <c r="A4783">
        <v>21538710</v>
      </c>
      <c r="B4783" s="3">
        <v>4.7951803861239553</v>
      </c>
      <c r="C4783" s="3">
        <v>1.7293454591359593E-2</v>
      </c>
      <c r="D4783" s="3">
        <v>0.22264720068593147</v>
      </c>
      <c r="E47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4" spans="1:5">
      <c r="A4784">
        <v>24827152</v>
      </c>
      <c r="B4784" s="3">
        <v>2.9908080932516459</v>
      </c>
      <c r="C4784" s="3">
        <v>4.2085418782867819E-2</v>
      </c>
      <c r="D4784" s="3">
        <v>0.22264382705671437</v>
      </c>
      <c r="E47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5" spans="1:5">
      <c r="A4785">
        <v>7490</v>
      </c>
      <c r="B4785" s="3">
        <v>4.9373061588180356</v>
      </c>
      <c r="C4785" s="3">
        <v>4.755011636224829E-2</v>
      </c>
      <c r="D4785" s="3">
        <v>0.2226421123110589</v>
      </c>
      <c r="E47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6" spans="1:5">
      <c r="A4786">
        <v>15398647</v>
      </c>
      <c r="B4786" s="3">
        <v>3.5055128736326253</v>
      </c>
      <c r="C4786" s="3">
        <v>1.5344246627325669E-2</v>
      </c>
      <c r="D4786" s="3">
        <v>0.22259187049377238</v>
      </c>
      <c r="E47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7" spans="1:5">
      <c r="A4787">
        <v>18186682</v>
      </c>
      <c r="B4787" s="3">
        <v>3.1892471451912954</v>
      </c>
      <c r="C4787" s="3">
        <v>2.9868095851758765E-2</v>
      </c>
      <c r="D4787" s="3">
        <v>0.2225157919801859</v>
      </c>
      <c r="E47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8" spans="1:5">
      <c r="A4788">
        <v>9177920</v>
      </c>
      <c r="B4788" s="3">
        <v>1.3544925885662389</v>
      </c>
      <c r="C4788" s="3">
        <v>4.7347018094263012E-3</v>
      </c>
      <c r="D4788" s="3">
        <v>0.22232997149728762</v>
      </c>
      <c r="E47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89" spans="1:5">
      <c r="A4789">
        <v>9912620</v>
      </c>
      <c r="B4789" s="3">
        <v>3.6821382465319012</v>
      </c>
      <c r="C4789" s="3">
        <v>4.0967431430462359E-2</v>
      </c>
      <c r="D4789" s="3">
        <v>0.22210429138500098</v>
      </c>
      <c r="E47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0" spans="1:5">
      <c r="A4790">
        <v>7989</v>
      </c>
      <c r="B4790" s="3">
        <v>2.4393149224073509</v>
      </c>
      <c r="C4790" s="3">
        <v>4.3378377754434289E-2</v>
      </c>
      <c r="D4790" s="3">
        <v>0.22209400524615397</v>
      </c>
      <c r="E47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1" spans="1:5">
      <c r="A4791">
        <v>4194830</v>
      </c>
      <c r="B4791" s="3">
        <v>1.6171382825376681</v>
      </c>
      <c r="C4791" s="3">
        <v>3.5658820866727781E-2</v>
      </c>
      <c r="D4791" s="3">
        <v>0.22197921234205698</v>
      </c>
      <c r="E47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2" spans="1:5">
      <c r="A4792">
        <v>14157138</v>
      </c>
      <c r="B4792" s="3">
        <v>4.6061926650344329</v>
      </c>
      <c r="C4792" s="3">
        <v>5.8122132391307813E-3</v>
      </c>
      <c r="D4792" s="3">
        <v>0.22188045226085118</v>
      </c>
      <c r="E47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3" spans="1:5">
      <c r="A4793">
        <v>1171707</v>
      </c>
      <c r="B4793" s="3">
        <v>1.5488598411921126</v>
      </c>
      <c r="C4793" s="3">
        <v>2.7962196797066768E-2</v>
      </c>
      <c r="D4793" s="3">
        <v>0.2218411904564499</v>
      </c>
      <c r="E47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4" spans="1:5">
      <c r="A4794">
        <v>12872812</v>
      </c>
      <c r="B4794" s="3">
        <v>2.1930647836874564</v>
      </c>
      <c r="C4794" s="3">
        <v>1.5145251636227543E-3</v>
      </c>
      <c r="D4794" s="3">
        <v>0.2215491520071754</v>
      </c>
      <c r="E47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5" spans="1:5">
      <c r="A4795">
        <v>3344830</v>
      </c>
      <c r="B4795" s="3">
        <v>4.8536683271344065</v>
      </c>
      <c r="C4795" s="3">
        <v>4.8021742199422804E-2</v>
      </c>
      <c r="D4795" s="3">
        <v>0.22147469170738288</v>
      </c>
      <c r="E47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6" spans="1:5">
      <c r="A4796">
        <v>9751988</v>
      </c>
      <c r="B4796" s="3">
        <v>2.069766930306232</v>
      </c>
      <c r="C4796" s="3">
        <v>2.7909039506016753E-2</v>
      </c>
      <c r="D4796" s="3">
        <v>0.22141365205907404</v>
      </c>
      <c r="E47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7" spans="1:5">
      <c r="A4797">
        <v>25605887</v>
      </c>
      <c r="B4797" s="3">
        <v>2.8136564561549586</v>
      </c>
      <c r="C4797" s="3">
        <v>2.0264086435564212E-3</v>
      </c>
      <c r="D4797" s="3">
        <v>0.22126621109654876</v>
      </c>
      <c r="E47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8" spans="1:5">
      <c r="A4798">
        <v>6989825</v>
      </c>
      <c r="B4798" s="3">
        <v>2.420666680211804</v>
      </c>
      <c r="C4798" s="3">
        <v>2.3203564132571304E-2</v>
      </c>
      <c r="D4798" s="3">
        <v>0.22094948691536154</v>
      </c>
      <c r="E47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799" spans="1:5">
      <c r="A4799">
        <v>1550578</v>
      </c>
      <c r="B4799" s="3">
        <v>1.6351534059030266</v>
      </c>
      <c r="C4799" s="3">
        <v>3.7928551661135519E-2</v>
      </c>
      <c r="D4799" s="3">
        <v>0.22061633743633879</v>
      </c>
      <c r="E47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0" spans="1:5">
      <c r="A4800">
        <v>242506</v>
      </c>
      <c r="B4800" s="3">
        <v>1.6779277402410053</v>
      </c>
      <c r="C4800" s="3">
        <v>2.7903918718927175E-2</v>
      </c>
      <c r="D4800" s="3">
        <v>0.22052581401273952</v>
      </c>
      <c r="E48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1" spans="1:5">
      <c r="A4801">
        <v>9538322</v>
      </c>
      <c r="B4801" s="3">
        <v>1.7176665424836872</v>
      </c>
      <c r="C4801" s="3">
        <v>1.7620399191437788E-2</v>
      </c>
      <c r="D4801" s="3">
        <v>0.22039592523543128</v>
      </c>
      <c r="E48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2" spans="1:5">
      <c r="A4802">
        <v>11552512</v>
      </c>
      <c r="B4802" s="3">
        <v>1.988735613918335</v>
      </c>
      <c r="C4802" s="3">
        <v>1.0564469776712472E-2</v>
      </c>
      <c r="D4802" s="3">
        <v>0.22010589641881362</v>
      </c>
      <c r="E48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3" spans="1:5">
      <c r="A4803">
        <v>7702</v>
      </c>
      <c r="B4803" s="3">
        <v>1.935908489463805</v>
      </c>
      <c r="C4803" s="3">
        <v>4.1365510622123562E-2</v>
      </c>
      <c r="D4803" s="3">
        <v>0.21998649775495505</v>
      </c>
      <c r="E48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4" spans="1:5">
      <c r="A4804">
        <v>9991763</v>
      </c>
      <c r="B4804" s="3">
        <v>3.8230418821552297</v>
      </c>
      <c r="C4804" s="3">
        <v>1.4767578351631084E-2</v>
      </c>
      <c r="D4804" s="3">
        <v>0.21946238227585391</v>
      </c>
      <c r="E48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5" spans="1:5">
      <c r="A4805">
        <v>3198479</v>
      </c>
      <c r="B4805" s="3">
        <v>3.625471794681518</v>
      </c>
      <c r="C4805" s="3">
        <v>4.9237100668164391E-2</v>
      </c>
      <c r="D4805" s="3">
        <v>0.21940802114231583</v>
      </c>
      <c r="E48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6" spans="1:5">
      <c r="A4806">
        <v>2542888</v>
      </c>
      <c r="B4806" s="3">
        <v>3.0127254605315175</v>
      </c>
      <c r="C4806" s="3">
        <v>3.4576695801429212E-2</v>
      </c>
      <c r="D4806" s="3">
        <v>0.21905366078682487</v>
      </c>
      <c r="E48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7" spans="1:5">
      <c r="A4807">
        <v>142684</v>
      </c>
      <c r="B4807" s="3">
        <v>1.0454625427612121</v>
      </c>
      <c r="C4807" s="3">
        <v>3.5463663427114871E-2</v>
      </c>
      <c r="D4807" s="3">
        <v>0.21851136011420258</v>
      </c>
      <c r="E48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8" spans="1:5">
      <c r="A4808">
        <v>18382740</v>
      </c>
      <c r="B4808" s="3">
        <v>4.7091434781267107</v>
      </c>
      <c r="C4808" s="3">
        <v>1.0891367820895122E-2</v>
      </c>
      <c r="D4808" s="3">
        <v>0.21850761137576302</v>
      </c>
      <c r="E48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09" spans="1:5">
      <c r="A4809">
        <v>4363775</v>
      </c>
      <c r="B4809" s="3">
        <v>1.7024388626736195</v>
      </c>
      <c r="C4809" s="3">
        <v>3.394750735140422E-2</v>
      </c>
      <c r="D4809" s="3">
        <v>0.21830692460413648</v>
      </c>
      <c r="E48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0" spans="1:5">
      <c r="A4810">
        <v>21466751</v>
      </c>
      <c r="B4810" s="3">
        <v>1.8647911772248955</v>
      </c>
      <c r="C4810" s="3">
        <v>2.7574012023937857E-2</v>
      </c>
      <c r="D4810" s="3">
        <v>0.21816703268568383</v>
      </c>
      <c r="E48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1" spans="1:5">
      <c r="A4811">
        <v>21641206</v>
      </c>
      <c r="B4811" s="3">
        <v>3.4227559260857068</v>
      </c>
      <c r="C4811" s="3">
        <v>2.6031521227228252E-2</v>
      </c>
      <c r="D4811" s="3">
        <v>0.21803859023700645</v>
      </c>
      <c r="E48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2" spans="1:5">
      <c r="A4812">
        <v>24842701</v>
      </c>
      <c r="B4812" s="3">
        <v>4.7203285750556017</v>
      </c>
      <c r="C4812" s="3">
        <v>2.4749755525154075E-3</v>
      </c>
      <c r="D4812" s="3">
        <v>0.21799067624958846</v>
      </c>
      <c r="E48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3" spans="1:5">
      <c r="A4813">
        <v>598167</v>
      </c>
      <c r="B4813" s="3">
        <v>3.9173221834303837</v>
      </c>
      <c r="C4813" s="3">
        <v>7.4673194405476097E-3</v>
      </c>
      <c r="D4813" s="3">
        <v>0.21785197835496273</v>
      </c>
      <c r="E48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4" spans="1:5">
      <c r="A4814">
        <v>5622480</v>
      </c>
      <c r="B4814" s="3">
        <v>3.586457848108668</v>
      </c>
      <c r="C4814" s="3">
        <v>1.7908158826066001E-4</v>
      </c>
      <c r="D4814" s="3">
        <v>0.2178477688806445</v>
      </c>
      <c r="E48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5" spans="1:5">
      <c r="A4815">
        <v>9532490</v>
      </c>
      <c r="B4815" s="3">
        <v>4.5882111073999328</v>
      </c>
      <c r="C4815" s="3">
        <v>3.1303995969494618E-2</v>
      </c>
      <c r="D4815" s="3">
        <v>0.21766029551814103</v>
      </c>
      <c r="E48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6" spans="1:5">
      <c r="A4816">
        <v>16782573</v>
      </c>
      <c r="B4816" s="3">
        <v>2.7903925944216841</v>
      </c>
      <c r="C4816" s="3">
        <v>2.6005865019023025E-3</v>
      </c>
      <c r="D4816" s="3">
        <v>0.2176469999416053</v>
      </c>
      <c r="E48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7" spans="1:5">
      <c r="A4817">
        <v>12899510</v>
      </c>
      <c r="B4817" s="3">
        <v>1.2635326245080929</v>
      </c>
      <c r="C4817" s="3">
        <v>4.3460580980748511E-3</v>
      </c>
      <c r="D4817" s="3">
        <v>0.21751132361186398</v>
      </c>
      <c r="E48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8" spans="1:5">
      <c r="A4818">
        <v>29537636</v>
      </c>
      <c r="B4818" s="3">
        <v>1.5791411098940329</v>
      </c>
      <c r="C4818" s="3">
        <v>4.9706811832067294E-2</v>
      </c>
      <c r="D4818" s="3">
        <v>0.21741119839299528</v>
      </c>
      <c r="E48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19" spans="1:5">
      <c r="A4819">
        <v>5872605</v>
      </c>
      <c r="B4819" s="3">
        <v>1.0112516266708904</v>
      </c>
      <c r="C4819" s="3">
        <v>1.9353488143660148E-2</v>
      </c>
      <c r="D4819" s="3">
        <v>0.21705614857151023</v>
      </c>
      <c r="E48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0" spans="1:5">
      <c r="A4820">
        <v>14601436</v>
      </c>
      <c r="B4820" s="3">
        <v>4.371482169784465</v>
      </c>
      <c r="C4820" s="3">
        <v>2.7776363552767531E-2</v>
      </c>
      <c r="D4820" s="3">
        <v>0.21696223514401802</v>
      </c>
      <c r="E48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1" spans="1:5">
      <c r="A4821">
        <v>5896802</v>
      </c>
      <c r="B4821" s="3">
        <v>3.0277793629183454</v>
      </c>
      <c r="C4821" s="3">
        <v>2.3904479991148406E-2</v>
      </c>
      <c r="D4821" s="3">
        <v>0.21684033014843684</v>
      </c>
      <c r="E48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2" spans="1:5">
      <c r="A4822">
        <v>4281957</v>
      </c>
      <c r="B4822" s="3">
        <v>3.8836061127179917</v>
      </c>
      <c r="C4822" s="3">
        <v>4.5514747213940498E-2</v>
      </c>
      <c r="D4822" s="3">
        <v>0.21669140553540678</v>
      </c>
      <c r="E48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3" spans="1:5">
      <c r="A4823">
        <v>3372156</v>
      </c>
      <c r="B4823" s="3">
        <v>3.2363350048726391</v>
      </c>
      <c r="C4823" s="3">
        <v>2.5521726702405458E-2</v>
      </c>
      <c r="D4823" s="3">
        <v>0.21630322391290102</v>
      </c>
      <c r="E48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4" spans="1:5">
      <c r="A4824">
        <v>6165258</v>
      </c>
      <c r="B4824" s="3">
        <v>4.2084248557833739</v>
      </c>
      <c r="C4824" s="3">
        <v>2.1347993129067044E-2</v>
      </c>
      <c r="D4824" s="3">
        <v>0.21590560263045333</v>
      </c>
      <c r="E48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5" spans="1:5">
      <c r="A4825">
        <v>9795610</v>
      </c>
      <c r="B4825" s="3">
        <v>4.022269826998583</v>
      </c>
      <c r="C4825" s="3">
        <v>2.7563453310373966E-3</v>
      </c>
      <c r="D4825" s="3">
        <v>0.21565982977806253</v>
      </c>
      <c r="E48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6" spans="1:5">
      <c r="A4826">
        <v>7388499</v>
      </c>
      <c r="B4826" s="3">
        <v>1.9108496818005629</v>
      </c>
      <c r="C4826" s="3">
        <v>1.1382702924494271E-2</v>
      </c>
      <c r="D4826" s="3">
        <v>0.21561802665053209</v>
      </c>
      <c r="E48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7" spans="1:5">
      <c r="A4827">
        <v>1288460</v>
      </c>
      <c r="B4827" s="3">
        <v>2.5790654496118592</v>
      </c>
      <c r="C4827" s="3">
        <v>3.2018874582964707E-4</v>
      </c>
      <c r="D4827" s="3">
        <v>0.21559584996311054</v>
      </c>
      <c r="E48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8" spans="1:5">
      <c r="A4828">
        <v>10406601</v>
      </c>
      <c r="B4828" s="3">
        <v>1.9112606373220724</v>
      </c>
      <c r="C4828" s="3">
        <v>2.3801941092447904E-2</v>
      </c>
      <c r="D4828" s="3">
        <v>0.21543889843538544</v>
      </c>
      <c r="E48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29" spans="1:5">
      <c r="A4829">
        <v>945499</v>
      </c>
      <c r="B4829" s="3">
        <v>2.873167611147172</v>
      </c>
      <c r="C4829" s="3">
        <v>3.5183546547466645E-2</v>
      </c>
      <c r="D4829" s="3">
        <v>0.21540989621980833</v>
      </c>
      <c r="E48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0" spans="1:5">
      <c r="A4830">
        <v>1637916</v>
      </c>
      <c r="B4830" s="3">
        <v>2.4594637519907905</v>
      </c>
      <c r="C4830" s="3">
        <v>2.5130843846772451E-2</v>
      </c>
      <c r="D4830" s="3">
        <v>0.2153411576331743</v>
      </c>
      <c r="E48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1" spans="1:5">
      <c r="A4831">
        <v>142833</v>
      </c>
      <c r="B4831" s="3">
        <v>1.2214256436793289</v>
      </c>
      <c r="C4831" s="3">
        <v>2.6205352934088978E-2</v>
      </c>
      <c r="D4831" s="3">
        <v>0.21496380006110261</v>
      </c>
      <c r="E48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2" spans="1:5">
      <c r="A4832">
        <v>405090</v>
      </c>
      <c r="B4832" s="3">
        <v>2.515207543898871</v>
      </c>
      <c r="C4832" s="3">
        <v>3.1882157692779002E-2</v>
      </c>
      <c r="D4832" s="3">
        <v>0.21471650976028478</v>
      </c>
      <c r="E48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3" spans="1:5">
      <c r="A4833">
        <v>9340104</v>
      </c>
      <c r="B4833" s="3">
        <v>2.4226249305142784</v>
      </c>
      <c r="C4833" s="3">
        <v>4.0319781689522716E-2</v>
      </c>
      <c r="D4833" s="3">
        <v>0.21466288904706232</v>
      </c>
      <c r="E48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4" spans="1:5">
      <c r="A4834">
        <v>926743</v>
      </c>
      <c r="B4834" s="3">
        <v>2.8192341494394437</v>
      </c>
      <c r="C4834" s="3">
        <v>4.7827844624758538E-2</v>
      </c>
      <c r="D4834" s="3">
        <v>0.21462668103576765</v>
      </c>
      <c r="E48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5" spans="1:5">
      <c r="A4835">
        <v>515946</v>
      </c>
      <c r="B4835" s="3">
        <v>4.5158212784227718</v>
      </c>
      <c r="C4835" s="3">
        <v>4.2912533906949796E-2</v>
      </c>
      <c r="D4835" s="3">
        <v>0.2145707837096974</v>
      </c>
      <c r="E48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6" spans="1:5">
      <c r="A4836">
        <v>119510</v>
      </c>
      <c r="B4836" s="3">
        <v>1.8105299225263933</v>
      </c>
      <c r="C4836" s="3">
        <v>1.6050447818176662E-4</v>
      </c>
      <c r="D4836" s="3">
        <v>0.2142994729987947</v>
      </c>
      <c r="E48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7" spans="1:5">
      <c r="A4837">
        <v>27439632</v>
      </c>
      <c r="B4837" s="3">
        <v>1.5917562598869806</v>
      </c>
      <c r="C4837" s="3">
        <v>8.5585150205740087E-3</v>
      </c>
      <c r="D4837" s="3">
        <v>0.21400569031173022</v>
      </c>
      <c r="E48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8" spans="1:5">
      <c r="A4838">
        <v>17927814</v>
      </c>
      <c r="B4838" s="3">
        <v>4.1856061877218442</v>
      </c>
      <c r="C4838" s="3">
        <v>2.4944669013039645E-2</v>
      </c>
      <c r="D4838" s="3">
        <v>0.21391426408569225</v>
      </c>
      <c r="E48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39" spans="1:5">
      <c r="A4839">
        <v>13972159</v>
      </c>
      <c r="B4839" s="3">
        <v>1.5902029309201815</v>
      </c>
      <c r="C4839" s="3">
        <v>6.7376592348678882E-3</v>
      </c>
      <c r="D4839" s="3">
        <v>0.21381852493591291</v>
      </c>
      <c r="E48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0" spans="1:5">
      <c r="A4840">
        <v>10280728</v>
      </c>
      <c r="B4840" s="3">
        <v>1.5801200535332161</v>
      </c>
      <c r="C4840" s="3">
        <v>3.5715125931001068E-2</v>
      </c>
      <c r="D4840" s="3">
        <v>0.21369789106532977</v>
      </c>
      <c r="E48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1" spans="1:5">
      <c r="A4841">
        <v>4173419</v>
      </c>
      <c r="B4841" s="3">
        <v>3.8334437261778964</v>
      </c>
      <c r="C4841" s="3">
        <v>1.6727746913397564E-2</v>
      </c>
      <c r="D4841" s="3">
        <v>0.21304963229006957</v>
      </c>
      <c r="E48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2" spans="1:5">
      <c r="A4842">
        <v>26602392</v>
      </c>
      <c r="B4842" s="3">
        <v>4.2938424342764865</v>
      </c>
      <c r="C4842" s="3">
        <v>1.6461513220270976E-2</v>
      </c>
      <c r="D4842" s="3">
        <v>0.21300882702722834</v>
      </c>
      <c r="E48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3" spans="1:5">
      <c r="A4843">
        <v>10054163</v>
      </c>
      <c r="B4843" s="3">
        <v>4.2435370177724181</v>
      </c>
      <c r="C4843" s="3">
        <v>1.4844911734051986E-2</v>
      </c>
      <c r="D4843" s="3">
        <v>0.21288055717487875</v>
      </c>
      <c r="E48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4" spans="1:5">
      <c r="A4844">
        <v>7920086</v>
      </c>
      <c r="B4844" s="3">
        <v>1.1499591594075569</v>
      </c>
      <c r="C4844" s="3">
        <v>4.5064081552276293E-2</v>
      </c>
      <c r="D4844" s="3">
        <v>0.21279856618774717</v>
      </c>
      <c r="E48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5" spans="1:5">
      <c r="A4845">
        <v>3715319</v>
      </c>
      <c r="B4845" s="3">
        <v>4.9906492911492766</v>
      </c>
      <c r="C4845" s="3">
        <v>2.3676656813453691E-2</v>
      </c>
      <c r="D4845" s="3">
        <v>0.21271831261073482</v>
      </c>
      <c r="E48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6" spans="1:5">
      <c r="A4846">
        <v>10642609</v>
      </c>
      <c r="B4846" s="3">
        <v>2.9203471799004657</v>
      </c>
      <c r="C4846" s="3">
        <v>1.4947333236764761E-2</v>
      </c>
      <c r="D4846" s="3">
        <v>0.21262811707111329</v>
      </c>
      <c r="E48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7" spans="1:5">
      <c r="A4847">
        <v>9008935</v>
      </c>
      <c r="B4847" s="3">
        <v>4.4244244518707152</v>
      </c>
      <c r="C4847" s="3">
        <v>2.450082940524493E-2</v>
      </c>
      <c r="D4847" s="3">
        <v>0.21247158561991164</v>
      </c>
      <c r="E48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8" spans="1:5">
      <c r="A4848">
        <v>23677128</v>
      </c>
      <c r="B4848" s="3">
        <v>2.6631206722410936</v>
      </c>
      <c r="C4848" s="3">
        <v>3.3552688568094E-2</v>
      </c>
      <c r="D4848" s="3">
        <v>0.21235209081265316</v>
      </c>
      <c r="E48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49" spans="1:5">
      <c r="A4849">
        <v>3370705</v>
      </c>
      <c r="B4849" s="3">
        <v>2.9819497380935869</v>
      </c>
      <c r="C4849" s="3">
        <v>1.9274062843127868E-2</v>
      </c>
      <c r="D4849" s="3">
        <v>0.21225392501124485</v>
      </c>
      <c r="E48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0" spans="1:5">
      <c r="A4850">
        <v>115669</v>
      </c>
      <c r="B4850" s="3">
        <v>2.5695320477871646</v>
      </c>
      <c r="C4850" s="3">
        <v>3.6416480660204913E-2</v>
      </c>
      <c r="D4850" s="3">
        <v>0.21202133751909014</v>
      </c>
      <c r="E48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1" spans="1:5">
      <c r="A4851">
        <v>4316973</v>
      </c>
      <c r="B4851" s="3">
        <v>3.8369552284250017</v>
      </c>
      <c r="C4851" s="3">
        <v>3.1242924454474505E-2</v>
      </c>
      <c r="D4851" s="3">
        <v>0.21196933700449683</v>
      </c>
      <c r="E48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2" spans="1:5">
      <c r="A4852">
        <v>3057531</v>
      </c>
      <c r="B4852" s="3">
        <v>1.454925724401706</v>
      </c>
      <c r="C4852" s="3">
        <v>1.7104170523925485E-2</v>
      </c>
      <c r="D4852" s="3">
        <v>0.21181655978011771</v>
      </c>
      <c r="E48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3" spans="1:5">
      <c r="A4853">
        <v>14290739</v>
      </c>
      <c r="B4853" s="3">
        <v>1.9175644259572087</v>
      </c>
      <c r="C4853" s="3">
        <v>3.8716170246190861E-2</v>
      </c>
      <c r="D4853" s="3">
        <v>0.21175273248896254</v>
      </c>
      <c r="E48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4" spans="1:5">
      <c r="A4854">
        <v>946672</v>
      </c>
      <c r="B4854" s="3">
        <v>2.9836583631185323</v>
      </c>
      <c r="C4854" s="3">
        <v>3.8114900949333425E-2</v>
      </c>
      <c r="D4854" s="3">
        <v>0.21160059124103847</v>
      </c>
      <c r="E48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5" spans="1:5">
      <c r="A4855">
        <v>34397256</v>
      </c>
      <c r="B4855" s="3">
        <v>1.3389806599029921</v>
      </c>
      <c r="C4855" s="3">
        <v>4.784663442479916E-2</v>
      </c>
      <c r="D4855" s="3">
        <v>0.21154083332858786</v>
      </c>
      <c r="E48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6" spans="1:5">
      <c r="A4856">
        <v>9702964</v>
      </c>
      <c r="B4856" s="3">
        <v>4.9922168725373579</v>
      </c>
      <c r="C4856" s="3">
        <v>2.2835920145703972E-2</v>
      </c>
      <c r="D4856" s="3">
        <v>0.21143145028552834</v>
      </c>
      <c r="E48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7" spans="1:5">
      <c r="A4857">
        <v>23834677</v>
      </c>
      <c r="B4857" s="3">
        <v>1.81528554319237</v>
      </c>
      <c r="C4857" s="3">
        <v>8.6646198289804972E-3</v>
      </c>
      <c r="D4857" s="3">
        <v>0.21138742660428378</v>
      </c>
      <c r="E48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8" spans="1:5">
      <c r="A4858">
        <v>1528333</v>
      </c>
      <c r="B4858" s="3">
        <v>3.7537512345742892</v>
      </c>
      <c r="C4858" s="3">
        <v>4.0902869890660935E-2</v>
      </c>
      <c r="D4858" s="3">
        <v>0.21131753745583204</v>
      </c>
      <c r="E48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59" spans="1:5">
      <c r="A4859">
        <v>20555401</v>
      </c>
      <c r="B4859" s="3">
        <v>3.7465194518980387</v>
      </c>
      <c r="C4859" s="3">
        <v>4.2936241062142118E-2</v>
      </c>
      <c r="D4859" s="3">
        <v>0.21124078276572067</v>
      </c>
      <c r="E48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0" spans="1:5">
      <c r="A4860">
        <v>29792577</v>
      </c>
      <c r="B4860" s="3">
        <v>3.332419473179363</v>
      </c>
      <c r="C4860" s="3">
        <v>1.9093595633145655E-2</v>
      </c>
      <c r="D4860" s="3">
        <v>0.21112830579880637</v>
      </c>
      <c r="E48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1" spans="1:5">
      <c r="A4861">
        <v>12140561</v>
      </c>
      <c r="B4861" s="3">
        <v>1.0768502884680875</v>
      </c>
      <c r="C4861" s="3">
        <v>1.5056302002892442E-2</v>
      </c>
      <c r="D4861" s="3">
        <v>0.21105737028780025</v>
      </c>
      <c r="E48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2" spans="1:5">
      <c r="A4862">
        <v>3179866</v>
      </c>
      <c r="B4862" s="3">
        <v>4.4178656317462526</v>
      </c>
      <c r="C4862" s="3">
        <v>2.5607131141604622E-2</v>
      </c>
      <c r="D4862" s="3">
        <v>0.21088168803466989</v>
      </c>
      <c r="E48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3" spans="1:5">
      <c r="A4863">
        <v>9563216</v>
      </c>
      <c r="B4863" s="3">
        <v>1.6041561606677877</v>
      </c>
      <c r="C4863" s="3">
        <v>4.4733687655129889E-2</v>
      </c>
      <c r="D4863" s="3">
        <v>0.21082477908533215</v>
      </c>
      <c r="E48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4" spans="1:5">
      <c r="A4864">
        <v>319077</v>
      </c>
      <c r="B4864" s="3">
        <v>2.2137253627864792</v>
      </c>
      <c r="C4864" s="3">
        <v>4.5992955124965977E-2</v>
      </c>
      <c r="D4864" s="3">
        <v>0.21079351195439755</v>
      </c>
      <c r="E48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5" spans="1:5">
      <c r="A4865">
        <v>4453107</v>
      </c>
      <c r="B4865" s="3">
        <v>3.0494583575288732</v>
      </c>
      <c r="C4865" s="3">
        <v>4.0705385968965391E-2</v>
      </c>
      <c r="D4865" s="3">
        <v>0.21071556393515412</v>
      </c>
      <c r="E48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6" spans="1:5">
      <c r="A4866">
        <v>579412</v>
      </c>
      <c r="B4866" s="3">
        <v>1.4903290177370385</v>
      </c>
      <c r="C4866" s="3">
        <v>4.6154407474790937E-2</v>
      </c>
      <c r="D4866" s="3">
        <v>0.21068597569620406</v>
      </c>
      <c r="E48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7" spans="1:5">
      <c r="A4867">
        <v>820046</v>
      </c>
      <c r="B4867" s="3">
        <v>1.7281830057320158</v>
      </c>
      <c r="C4867" s="3">
        <v>7.3195053563318681E-3</v>
      </c>
      <c r="D4867" s="3">
        <v>0.21057365439326126</v>
      </c>
      <c r="E48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8" spans="1:5">
      <c r="A4868">
        <v>9051298</v>
      </c>
      <c r="B4868" s="3">
        <v>1.6341786506418137</v>
      </c>
      <c r="C4868" s="3">
        <v>8.2061864275809419E-3</v>
      </c>
      <c r="D4868" s="3">
        <v>0.21034233926923274</v>
      </c>
      <c r="E48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69" spans="1:5">
      <c r="A4869">
        <v>18970667</v>
      </c>
      <c r="B4869" s="3">
        <v>3.911179860048994</v>
      </c>
      <c r="C4869" s="3">
        <v>2.2180741704584853E-2</v>
      </c>
      <c r="D4869" s="3">
        <v>0.21017020592002467</v>
      </c>
      <c r="E48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0" spans="1:5">
      <c r="A4870">
        <v>1182294</v>
      </c>
      <c r="B4870" s="3">
        <v>3.5849335189362384</v>
      </c>
      <c r="C4870" s="3">
        <v>4.2338368815178815E-2</v>
      </c>
      <c r="D4870" s="3">
        <v>0.21009411529047628</v>
      </c>
      <c r="E48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1" spans="1:5">
      <c r="A4871">
        <v>35423181</v>
      </c>
      <c r="B4871" s="3">
        <v>1.7237010566787938</v>
      </c>
      <c r="C4871" s="3">
        <v>2.9776996977665168E-2</v>
      </c>
      <c r="D4871" s="3">
        <v>0.21005277802970745</v>
      </c>
      <c r="E48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2" spans="1:5">
      <c r="A4872">
        <v>32279718</v>
      </c>
      <c r="B4872" s="3">
        <v>2.8738232023852861</v>
      </c>
      <c r="C4872" s="3">
        <v>2.8159435087484475E-3</v>
      </c>
      <c r="D4872" s="3">
        <v>0.21003342973146777</v>
      </c>
      <c r="E48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3" spans="1:5">
      <c r="A4873">
        <v>10909829</v>
      </c>
      <c r="B4873" s="3">
        <v>2.4926561137073477</v>
      </c>
      <c r="C4873" s="3">
        <v>1.4994951273438873E-2</v>
      </c>
      <c r="D4873" s="3">
        <v>0.20995723083139006</v>
      </c>
      <c r="E48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4" spans="1:5">
      <c r="A4874">
        <v>1486034</v>
      </c>
      <c r="B4874" s="3">
        <v>1.4434478073704864</v>
      </c>
      <c r="C4874" s="3">
        <v>3.6832891420598909E-2</v>
      </c>
      <c r="D4874" s="3">
        <v>0.20947846052096508</v>
      </c>
      <c r="E48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5" spans="1:5">
      <c r="A4875">
        <v>8556751</v>
      </c>
      <c r="B4875" s="3">
        <v>4.1329186333393935</v>
      </c>
      <c r="C4875" s="3">
        <v>1.895153465215926E-2</v>
      </c>
      <c r="D4875" s="3">
        <v>0.20909463439594556</v>
      </c>
      <c r="E48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6" spans="1:5">
      <c r="A4876">
        <v>8986314</v>
      </c>
      <c r="B4876" s="3">
        <v>2.857774113212411</v>
      </c>
      <c r="C4876" s="3">
        <v>3.2849898757870158E-2</v>
      </c>
      <c r="D4876" s="3">
        <v>0.20890766192011512</v>
      </c>
      <c r="E48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7" spans="1:5">
      <c r="A4877">
        <v>20435647</v>
      </c>
      <c r="B4877" s="3">
        <v>1.3988174703902909</v>
      </c>
      <c r="C4877" s="3">
        <v>1.6368191402711434E-2</v>
      </c>
      <c r="D4877" s="3">
        <v>0.20884973969172393</v>
      </c>
      <c r="E48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8" spans="1:5">
      <c r="A4878">
        <v>461269</v>
      </c>
      <c r="B4878" s="3">
        <v>1.7955828520413633</v>
      </c>
      <c r="C4878" s="3">
        <v>2.3175029096904273E-2</v>
      </c>
      <c r="D4878" s="3">
        <v>0.20874929262706987</v>
      </c>
      <c r="E48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79" spans="1:5">
      <c r="A4879">
        <v>213020</v>
      </c>
      <c r="B4879" s="3">
        <v>4.5857749485656161</v>
      </c>
      <c r="C4879" s="3">
        <v>3.8166825941384111E-2</v>
      </c>
      <c r="D4879" s="3">
        <v>0.20861104156811716</v>
      </c>
      <c r="E48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0" spans="1:5">
      <c r="A4880">
        <v>25175433</v>
      </c>
      <c r="B4880" s="3">
        <v>3.1898287768883526</v>
      </c>
      <c r="C4880" s="3">
        <v>6.6043687495927206E-3</v>
      </c>
      <c r="D4880" s="3">
        <v>0.20844713027686934</v>
      </c>
      <c r="E48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1" spans="1:5">
      <c r="A4881">
        <v>4634013</v>
      </c>
      <c r="B4881" s="3">
        <v>3.0677579717743813</v>
      </c>
      <c r="C4881" s="3">
        <v>8.0089936400119695E-3</v>
      </c>
      <c r="D4881" s="3">
        <v>0.20809613093017354</v>
      </c>
      <c r="E48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2" spans="1:5">
      <c r="A4882">
        <v>8687489</v>
      </c>
      <c r="B4882" s="3">
        <v>2.5934500697516252</v>
      </c>
      <c r="C4882" s="3">
        <v>1.2155949217912899E-2</v>
      </c>
      <c r="D4882" s="3">
        <v>0.20807436126403056</v>
      </c>
      <c r="E48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3" spans="1:5">
      <c r="A4883">
        <v>13384586</v>
      </c>
      <c r="B4883" s="3">
        <v>4.4548237757041145</v>
      </c>
      <c r="C4883" s="3">
        <v>7.8190170645793308E-3</v>
      </c>
      <c r="D4883" s="3">
        <v>0.20804426144090726</v>
      </c>
      <c r="E48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4" spans="1:5">
      <c r="A4884">
        <v>17156530</v>
      </c>
      <c r="B4884" s="3">
        <v>3.360046534552835</v>
      </c>
      <c r="C4884" s="3">
        <v>4.0466109113459103E-2</v>
      </c>
      <c r="D4884" s="3">
        <v>0.20769272597609501</v>
      </c>
      <c r="E48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5" spans="1:5">
      <c r="A4885">
        <v>696482</v>
      </c>
      <c r="B4885" s="3">
        <v>3.979398109287148</v>
      </c>
      <c r="C4885" s="3">
        <v>2.9403695448754732E-2</v>
      </c>
      <c r="D4885" s="3">
        <v>0.20748044003075017</v>
      </c>
      <c r="E48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6" spans="1:5">
      <c r="A4886">
        <v>2420592</v>
      </c>
      <c r="B4886" s="3">
        <v>4.0840112912311124</v>
      </c>
      <c r="C4886" s="3">
        <v>1.0436750193960204E-2</v>
      </c>
      <c r="D4886" s="3">
        <v>0.206936844548538</v>
      </c>
      <c r="E48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7" spans="1:5">
      <c r="A4887">
        <v>236421</v>
      </c>
      <c r="B4887" s="3">
        <v>1.2182130260585002</v>
      </c>
      <c r="C4887" s="3">
        <v>1.0951450275415182E-2</v>
      </c>
      <c r="D4887" s="3">
        <v>0.20622482381214047</v>
      </c>
      <c r="E48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8" spans="1:5">
      <c r="A4888">
        <v>3191371</v>
      </c>
      <c r="B4888" s="3">
        <v>4.0383757177982176</v>
      </c>
      <c r="C4888" s="3">
        <v>2.3031557193132934E-2</v>
      </c>
      <c r="D4888" s="3">
        <v>0.20605988536651954</v>
      </c>
      <c r="E48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89" spans="1:5">
      <c r="A4889">
        <v>31033526</v>
      </c>
      <c r="B4889" s="3">
        <v>2.9913348310937975</v>
      </c>
      <c r="C4889" s="3">
        <v>2.675795193473289E-2</v>
      </c>
      <c r="D4889" s="3">
        <v>0.20598412948680578</v>
      </c>
      <c r="E48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0" spans="1:5">
      <c r="A4890">
        <v>2439175</v>
      </c>
      <c r="B4890" s="3">
        <v>1.1868209956400033</v>
      </c>
      <c r="C4890" s="3">
        <v>1.5784434614521527E-2</v>
      </c>
      <c r="D4890" s="3">
        <v>0.20582991602208744</v>
      </c>
      <c r="E48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1" spans="1:5">
      <c r="A4891">
        <v>17842194</v>
      </c>
      <c r="B4891" s="3">
        <v>3.5505028519661668</v>
      </c>
      <c r="C4891" s="3">
        <v>7.8724013192241534E-3</v>
      </c>
      <c r="D4891" s="3">
        <v>0.20580904103056441</v>
      </c>
      <c r="E48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2" spans="1:5">
      <c r="A4892">
        <v>11127879</v>
      </c>
      <c r="B4892" s="3">
        <v>4.03234711030301</v>
      </c>
      <c r="C4892" s="3">
        <v>1.4321402329938377E-2</v>
      </c>
      <c r="D4892" s="3">
        <v>0.20567134000233334</v>
      </c>
      <c r="E48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3" spans="1:5">
      <c r="A4893">
        <v>5707409</v>
      </c>
      <c r="B4893" s="3">
        <v>1.5762513396115874</v>
      </c>
      <c r="C4893" s="3">
        <v>1.70121915342914E-3</v>
      </c>
      <c r="D4893" s="3">
        <v>0.20557794853849254</v>
      </c>
      <c r="E48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4" spans="1:5">
      <c r="A4894">
        <v>23116237</v>
      </c>
      <c r="B4894" s="3">
        <v>3.0810639867627274</v>
      </c>
      <c r="C4894" s="3">
        <v>1.07805414654572E-2</v>
      </c>
      <c r="D4894" s="3">
        <v>0.20547323905750758</v>
      </c>
      <c r="E48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5" spans="1:5">
      <c r="A4895">
        <v>4191076</v>
      </c>
      <c r="B4895" s="3">
        <v>1.7083594101603188</v>
      </c>
      <c r="C4895" s="3">
        <v>4.9327813739791233E-2</v>
      </c>
      <c r="D4895" s="3">
        <v>0.20517363540672262</v>
      </c>
      <c r="E48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6" spans="1:5">
      <c r="A4896">
        <v>8697041</v>
      </c>
      <c r="B4896" s="3">
        <v>3.9736710574180023</v>
      </c>
      <c r="C4896" s="3">
        <v>3.9630016696612154E-2</v>
      </c>
      <c r="D4896" s="3">
        <v>0.20509028526276674</v>
      </c>
      <c r="E48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7" spans="1:5">
      <c r="A4897">
        <v>1144721</v>
      </c>
      <c r="B4897" s="3">
        <v>4.2298631298663789</v>
      </c>
      <c r="C4897" s="3">
        <v>3.53818569600979E-2</v>
      </c>
      <c r="D4897" s="3">
        <v>0.20504301456481511</v>
      </c>
      <c r="E48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8" spans="1:5">
      <c r="A4898">
        <v>1408973</v>
      </c>
      <c r="B4898" s="3">
        <v>4.6230284900442511</v>
      </c>
      <c r="C4898" s="3">
        <v>1.2813497624164045E-2</v>
      </c>
      <c r="D4898" s="3">
        <v>0.20481678576523632</v>
      </c>
      <c r="E48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899" spans="1:5">
      <c r="A4899">
        <v>1507336</v>
      </c>
      <c r="B4899" s="3">
        <v>4.6039926896107826</v>
      </c>
      <c r="C4899" s="3">
        <v>1.5515558089057027E-4</v>
      </c>
      <c r="D4899" s="3">
        <v>0.20467795090150831</v>
      </c>
      <c r="E489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0" spans="1:5">
      <c r="A4900">
        <v>4718049</v>
      </c>
      <c r="B4900" s="3">
        <v>1.6915561412271134</v>
      </c>
      <c r="C4900" s="3">
        <v>7.5136556206862274E-3</v>
      </c>
      <c r="D4900" s="3">
        <v>0.20455783048809351</v>
      </c>
      <c r="E490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1" spans="1:5">
      <c r="A4901">
        <v>2377104</v>
      </c>
      <c r="B4901" s="3">
        <v>1.8663992291627505</v>
      </c>
      <c r="C4901" s="3">
        <v>4.996836257950743E-2</v>
      </c>
      <c r="D4901" s="3">
        <v>0.20446561664903662</v>
      </c>
      <c r="E490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2" spans="1:5">
      <c r="A4902">
        <v>249753</v>
      </c>
      <c r="B4902" s="3">
        <v>3.0166506300495404</v>
      </c>
      <c r="C4902" s="3">
        <v>4.3588480565822867E-2</v>
      </c>
      <c r="D4902" s="3">
        <v>0.20432782160526586</v>
      </c>
      <c r="E490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3" spans="1:5">
      <c r="A4903">
        <v>842125</v>
      </c>
      <c r="B4903" s="3">
        <v>1.4612385538921435</v>
      </c>
      <c r="C4903" s="3">
        <v>1.6851017108335475E-2</v>
      </c>
      <c r="D4903" s="3">
        <v>0.20402955897173713</v>
      </c>
      <c r="E490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4" spans="1:5">
      <c r="A4904">
        <v>496164</v>
      </c>
      <c r="B4904" s="3">
        <v>3.0503357535148941</v>
      </c>
      <c r="C4904" s="3">
        <v>3.1241903198969096E-2</v>
      </c>
      <c r="D4904" s="3">
        <v>0.20395972030636766</v>
      </c>
      <c r="E490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5" spans="1:5">
      <c r="A4905">
        <v>27046912</v>
      </c>
      <c r="B4905" s="3">
        <v>3.6873442756639494</v>
      </c>
      <c r="C4905" s="3">
        <v>4.6596769976370349E-2</v>
      </c>
      <c r="D4905" s="3">
        <v>0.20375796935762702</v>
      </c>
      <c r="E490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6" spans="1:5">
      <c r="A4906">
        <v>5894425</v>
      </c>
      <c r="B4906" s="3">
        <v>2.2693012434018827</v>
      </c>
      <c r="C4906" s="3">
        <v>4.36073925402303E-2</v>
      </c>
      <c r="D4906" s="3">
        <v>0.20375755462900613</v>
      </c>
      <c r="E490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7" spans="1:5">
      <c r="A4907">
        <v>29885916</v>
      </c>
      <c r="B4907" s="3">
        <v>1.09161920758969</v>
      </c>
      <c r="C4907" s="3">
        <v>3.8985614066168871E-2</v>
      </c>
      <c r="D4907" s="3">
        <v>0.20361070826166405</v>
      </c>
      <c r="E490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8" spans="1:5">
      <c r="A4908">
        <v>11126880</v>
      </c>
      <c r="B4908" s="3">
        <v>4.4813398405369629</v>
      </c>
      <c r="C4908" s="3">
        <v>2.0760577932229015E-2</v>
      </c>
      <c r="D4908" s="3">
        <v>0.20358936407138928</v>
      </c>
      <c r="E490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09" spans="1:5">
      <c r="A4909">
        <v>1459837</v>
      </c>
      <c r="B4909" s="3">
        <v>4.621775833214377</v>
      </c>
      <c r="C4909" s="3">
        <v>4.2564975391009861E-2</v>
      </c>
      <c r="D4909" s="3">
        <v>0.20354902391683516</v>
      </c>
      <c r="E490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0" spans="1:5">
      <c r="A4910">
        <v>8015051</v>
      </c>
      <c r="B4910" s="3">
        <v>2.538793614658069</v>
      </c>
      <c r="C4910" s="3">
        <v>4.2087510652164678E-2</v>
      </c>
      <c r="D4910" s="3">
        <v>0.20350858294239416</v>
      </c>
      <c r="E491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1" spans="1:5">
      <c r="A4911">
        <v>14325632</v>
      </c>
      <c r="B4911" s="3">
        <v>3.3200740258900145</v>
      </c>
      <c r="C4911" s="3">
        <v>1.3093044488576644E-2</v>
      </c>
      <c r="D4911" s="3">
        <v>0.20335144214354683</v>
      </c>
      <c r="E491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2" spans="1:5">
      <c r="A4912">
        <v>18567895</v>
      </c>
      <c r="B4912" s="3">
        <v>4.1697357832467485</v>
      </c>
      <c r="C4912" s="3">
        <v>1.0670887551398611E-2</v>
      </c>
      <c r="D4912" s="3">
        <v>0.20324263404930099</v>
      </c>
      <c r="E491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3" spans="1:5">
      <c r="A4913">
        <v>35030648</v>
      </c>
      <c r="B4913" s="3">
        <v>1.6880471690915981</v>
      </c>
      <c r="C4913" s="3">
        <v>1.0844101238918458E-2</v>
      </c>
      <c r="D4913" s="3">
        <v>0.20318133203162747</v>
      </c>
      <c r="E491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4" spans="1:5">
      <c r="A4914">
        <v>20987992</v>
      </c>
      <c r="B4914" s="3">
        <v>3.8085281868680898</v>
      </c>
      <c r="C4914" s="3">
        <v>3.4638561125156508E-2</v>
      </c>
      <c r="D4914" s="3">
        <v>0.20315905536770384</v>
      </c>
      <c r="E491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5" spans="1:5">
      <c r="A4915">
        <v>7409073</v>
      </c>
      <c r="B4915" s="3">
        <v>4.0867293015744579</v>
      </c>
      <c r="C4915" s="3">
        <v>4.1496733177460381E-2</v>
      </c>
      <c r="D4915" s="3">
        <v>0.20304657817199656</v>
      </c>
      <c r="E491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6" spans="1:5">
      <c r="A4916">
        <v>18693139</v>
      </c>
      <c r="B4916" s="3">
        <v>3.5045152315850276</v>
      </c>
      <c r="C4916" s="3">
        <v>4.4193041469060938E-2</v>
      </c>
      <c r="D4916" s="3">
        <v>0.202976051961961</v>
      </c>
      <c r="E491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7" spans="1:5">
      <c r="A4917">
        <v>4266017</v>
      </c>
      <c r="B4917" s="3">
        <v>2.5084455605579081</v>
      </c>
      <c r="C4917" s="3">
        <v>3.5305472329183706E-2</v>
      </c>
      <c r="D4917" s="3">
        <v>0.20291664707630686</v>
      </c>
      <c r="E491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8" spans="1:5">
      <c r="A4918">
        <v>17206543</v>
      </c>
      <c r="B4918" s="3">
        <v>3.6859533741976711</v>
      </c>
      <c r="C4918" s="3">
        <v>1.2886141004610408E-2</v>
      </c>
      <c r="D4918" s="3">
        <v>0.20222381234269737</v>
      </c>
      <c r="E491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19" spans="1:5">
      <c r="A4919">
        <v>12485770</v>
      </c>
      <c r="B4919" s="3">
        <v>4.2221619908314469</v>
      </c>
      <c r="C4919" s="3">
        <v>3.3374608246444892E-2</v>
      </c>
      <c r="D4919" s="3">
        <v>0.20217921085020918</v>
      </c>
      <c r="E491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0" spans="1:5">
      <c r="A4920">
        <v>1436404</v>
      </c>
      <c r="B4920" s="3">
        <v>2.6175247610021715</v>
      </c>
      <c r="C4920" s="3">
        <v>1.3950876915673267E-2</v>
      </c>
      <c r="D4920" s="3">
        <v>0.20201013010263857</v>
      </c>
      <c r="E492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1" spans="1:5">
      <c r="A4921">
        <v>1317588</v>
      </c>
      <c r="B4921" s="3">
        <v>3.8088299874828175</v>
      </c>
      <c r="C4921" s="3">
        <v>2.228163323689282E-2</v>
      </c>
      <c r="D4921" s="3">
        <v>0.20187365081778585</v>
      </c>
      <c r="E492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2" spans="1:5">
      <c r="A4922">
        <v>2605064</v>
      </c>
      <c r="B4922" s="3">
        <v>2.3151564331867638</v>
      </c>
      <c r="C4922" s="3">
        <v>4.2643828717032463E-2</v>
      </c>
      <c r="D4922" s="3">
        <v>0.20174022647675793</v>
      </c>
      <c r="E492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3" spans="1:5">
      <c r="A4923">
        <v>608396</v>
      </c>
      <c r="B4923" s="3">
        <v>2.175546969094643</v>
      </c>
      <c r="C4923" s="3">
        <v>4.540844852866105E-2</v>
      </c>
      <c r="D4923" s="3">
        <v>0.20155813718439608</v>
      </c>
      <c r="E492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4" spans="1:5">
      <c r="A4924">
        <v>11457317</v>
      </c>
      <c r="B4924" s="3">
        <v>2.4277395308691552</v>
      </c>
      <c r="C4924" s="3">
        <v>1.5293123888920807E-2</v>
      </c>
      <c r="D4924" s="3">
        <v>0.20130295966741507</v>
      </c>
      <c r="E492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5" spans="1:5">
      <c r="A4925">
        <v>3810454</v>
      </c>
      <c r="B4925" s="3">
        <v>2.1978681869973111</v>
      </c>
      <c r="C4925" s="3">
        <v>2.2709090638082602E-2</v>
      </c>
      <c r="D4925" s="3">
        <v>0.20103861939238143</v>
      </c>
      <c r="E492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6" spans="1:5">
      <c r="A4926">
        <v>807340</v>
      </c>
      <c r="B4926" s="3">
        <v>1.3080253720828905</v>
      </c>
      <c r="C4926" s="3">
        <v>4.4572394921384928E-2</v>
      </c>
      <c r="D4926" s="3">
        <v>0.20067197558765015</v>
      </c>
      <c r="E492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7" spans="1:5">
      <c r="A4927">
        <v>10643695</v>
      </c>
      <c r="B4927" s="3">
        <v>2.136639825478488</v>
      </c>
      <c r="C4927" s="3">
        <v>2.334417806400893E-2</v>
      </c>
      <c r="D4927" s="3">
        <v>0.20035192331808249</v>
      </c>
      <c r="E492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8" spans="1:5">
      <c r="A4928">
        <v>1728785</v>
      </c>
      <c r="B4928" s="3">
        <v>3.2592676133571716</v>
      </c>
      <c r="C4928" s="3">
        <v>2.0072301392358761E-2</v>
      </c>
      <c r="D4928" s="3">
        <v>0.19995296130570173</v>
      </c>
      <c r="E492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29" spans="1:5">
      <c r="A4929">
        <v>2153455</v>
      </c>
      <c r="B4929" s="3">
        <v>1.8342505467739922</v>
      </c>
      <c r="C4929" s="3">
        <v>3.9154433471906176E-2</v>
      </c>
      <c r="D4929" s="3">
        <v>0.19974862258525061</v>
      </c>
      <c r="E492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0" spans="1:5">
      <c r="A4930">
        <v>32155871</v>
      </c>
      <c r="B4930" s="3">
        <v>2.7052169234444325</v>
      </c>
      <c r="C4930" s="3">
        <v>3.4557852826692402E-2</v>
      </c>
      <c r="D4930" s="3">
        <v>0.19971491394796703</v>
      </c>
      <c r="E493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1" spans="1:5">
      <c r="A4931">
        <v>1480124</v>
      </c>
      <c r="B4931" s="3">
        <v>4.6638478668366208</v>
      </c>
      <c r="C4931" s="3">
        <v>2.5725584890750153E-2</v>
      </c>
      <c r="D4931" s="3">
        <v>0.1994562012780946</v>
      </c>
      <c r="E493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2" spans="1:5">
      <c r="A4932">
        <v>25268374</v>
      </c>
      <c r="B4932" s="3">
        <v>3.3601943975822275</v>
      </c>
      <c r="C4932" s="3">
        <v>2.9615806306964643E-2</v>
      </c>
      <c r="D4932" s="3">
        <v>0.19919498846442341</v>
      </c>
      <c r="E493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3" spans="1:5">
      <c r="A4933">
        <v>9813233</v>
      </c>
      <c r="B4933" s="3">
        <v>2.0441651656624145</v>
      </c>
      <c r="C4933" s="3">
        <v>4.4006213423139262E-2</v>
      </c>
      <c r="D4933" s="3">
        <v>0.1991005339517451</v>
      </c>
      <c r="E493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4" spans="1:5">
      <c r="A4934">
        <v>3605606</v>
      </c>
      <c r="B4934" s="3">
        <v>3.3083931771494828</v>
      </c>
      <c r="C4934" s="3">
        <v>9.9971334163401204E-3</v>
      </c>
      <c r="D4934" s="3">
        <v>0.19876659126788476</v>
      </c>
      <c r="E493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5" spans="1:5">
      <c r="A4935">
        <v>14549202</v>
      </c>
      <c r="B4935" s="3">
        <v>1.9230151418919093</v>
      </c>
      <c r="C4935" s="3">
        <v>1.035459389728185E-2</v>
      </c>
      <c r="D4935" s="3">
        <v>0.19868385128955124</v>
      </c>
      <c r="E493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6" spans="1:5">
      <c r="A4936">
        <v>2808971</v>
      </c>
      <c r="B4936" s="3">
        <v>4.4562456961825205</v>
      </c>
      <c r="C4936" s="3">
        <v>9.9957954915500247E-3</v>
      </c>
      <c r="D4936" s="3">
        <v>0.19857460127121984</v>
      </c>
      <c r="E493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7" spans="1:5">
      <c r="A4937">
        <v>1442412</v>
      </c>
      <c r="B4937" s="3">
        <v>3.3392369362826755</v>
      </c>
      <c r="C4937" s="3">
        <v>4.9143060277847012E-2</v>
      </c>
      <c r="D4937" s="3">
        <v>0.19847889727237289</v>
      </c>
      <c r="E493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8" spans="1:5">
      <c r="A4938">
        <v>6932160</v>
      </c>
      <c r="B4938" s="3">
        <v>3.6115193476562428</v>
      </c>
      <c r="C4938" s="3">
        <v>2.3378539288954853E-2</v>
      </c>
      <c r="D4938" s="3">
        <v>0.19847532705791016</v>
      </c>
      <c r="E493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39" spans="1:5">
      <c r="A4939">
        <v>506909</v>
      </c>
      <c r="B4939" s="3">
        <v>3.3191497178860043</v>
      </c>
      <c r="C4939" s="3">
        <v>3.1648432028046118E-2</v>
      </c>
      <c r="D4939" s="3">
        <v>0.19845821997859703</v>
      </c>
      <c r="E493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0" spans="1:5">
      <c r="A4940">
        <v>18254730</v>
      </c>
      <c r="B4940" s="3">
        <v>4.676613758520153</v>
      </c>
      <c r="C4940" s="3">
        <v>3.8851879252343631E-2</v>
      </c>
      <c r="D4940" s="3">
        <v>0.19843538456846999</v>
      </c>
      <c r="E494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1" spans="1:5">
      <c r="A4941">
        <v>1290508</v>
      </c>
      <c r="B4941" s="3">
        <v>1.4740984993328157</v>
      </c>
      <c r="C4941" s="3">
        <v>3.9215414075829992E-2</v>
      </c>
      <c r="D4941" s="3">
        <v>0.19836757374139857</v>
      </c>
      <c r="E494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2" spans="1:5">
      <c r="A4942">
        <v>1786901</v>
      </c>
      <c r="B4942" s="3">
        <v>4.1256027797325761</v>
      </c>
      <c r="C4942" s="3">
        <v>4.1977792910276396E-2</v>
      </c>
      <c r="D4942" s="3">
        <v>0.1981604669826682</v>
      </c>
      <c r="E494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3" spans="1:5">
      <c r="A4943">
        <v>35935</v>
      </c>
      <c r="B4943" s="3">
        <v>4.4988110635656087</v>
      </c>
      <c r="C4943" s="3">
        <v>3.7267045716014378E-2</v>
      </c>
      <c r="D4943" s="3">
        <v>0.19757711450418469</v>
      </c>
      <c r="E494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4" spans="1:5">
      <c r="A4944">
        <v>30667498</v>
      </c>
      <c r="B4944" s="3">
        <v>1.7654944107331998</v>
      </c>
      <c r="C4944" s="3">
        <v>1.0611529743960187E-2</v>
      </c>
      <c r="D4944" s="3">
        <v>0.19749528405182148</v>
      </c>
      <c r="E494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5" spans="1:5">
      <c r="A4945">
        <v>9348961</v>
      </c>
      <c r="B4945" s="3">
        <v>4.7302040277648558</v>
      </c>
      <c r="C4945" s="3">
        <v>1.181622377980422E-2</v>
      </c>
      <c r="D4945" s="3">
        <v>0.19737083010000922</v>
      </c>
      <c r="E494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6" spans="1:5">
      <c r="A4946">
        <v>15089968</v>
      </c>
      <c r="B4946" s="3">
        <v>3.2249241890869369</v>
      </c>
      <c r="C4946" s="3">
        <v>3.2704883587138793E-2</v>
      </c>
      <c r="D4946" s="3">
        <v>0.19713005895163371</v>
      </c>
      <c r="E494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7" spans="1:5">
      <c r="A4947">
        <v>10365281</v>
      </c>
      <c r="B4947" s="3">
        <v>1.9275965772873964</v>
      </c>
      <c r="C4947" s="3">
        <v>6.137910764865512E-3</v>
      </c>
      <c r="D4947" s="3">
        <v>0.1970512652412707</v>
      </c>
      <c r="E494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8" spans="1:5">
      <c r="A4948">
        <v>4413909</v>
      </c>
      <c r="B4948" s="3">
        <v>3.9841893088780842</v>
      </c>
      <c r="C4948" s="3">
        <v>3.7980526612190903E-2</v>
      </c>
      <c r="D4948" s="3">
        <v>0.19696069433756636</v>
      </c>
      <c r="E494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49" spans="1:5">
      <c r="A4949">
        <v>21935479</v>
      </c>
      <c r="B4949" s="3">
        <v>1.9693829709578843</v>
      </c>
      <c r="C4949" s="3">
        <v>6.7543863789809927E-3</v>
      </c>
      <c r="D4949" s="3">
        <v>0.19685717948159409</v>
      </c>
      <c r="E494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0" spans="1:5">
      <c r="A4950">
        <v>36897</v>
      </c>
      <c r="B4950" s="3">
        <v>3.1434669038387137</v>
      </c>
      <c r="C4950" s="3">
        <v>3.0005147975599153E-2</v>
      </c>
      <c r="D4950" s="3">
        <v>0.19663331078794311</v>
      </c>
      <c r="E495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1" spans="1:5">
      <c r="A4951">
        <v>17159358</v>
      </c>
      <c r="B4951" s="3">
        <v>1.2211322098061714</v>
      </c>
      <c r="C4951" s="3">
        <v>4.7040287818919266E-2</v>
      </c>
      <c r="D4951" s="3">
        <v>0.19656680483869771</v>
      </c>
      <c r="E495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2" spans="1:5">
      <c r="A4952">
        <v>5143511</v>
      </c>
      <c r="B4952" s="3">
        <v>3.6056381057120883</v>
      </c>
      <c r="C4952" s="3">
        <v>3.743604595486693E-2</v>
      </c>
      <c r="D4952" s="3">
        <v>0.19630361582624645</v>
      </c>
      <c r="E495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3" spans="1:5">
      <c r="A4953">
        <v>1147345</v>
      </c>
      <c r="B4953" s="3">
        <v>1.8936624942147637</v>
      </c>
      <c r="C4953" s="3">
        <v>3.3927792030032253E-2</v>
      </c>
      <c r="D4953" s="3">
        <v>0.19611634398831235</v>
      </c>
      <c r="E495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4" spans="1:5">
      <c r="A4954">
        <v>3128437</v>
      </c>
      <c r="B4954" s="3">
        <v>3.1909312169166566</v>
      </c>
      <c r="C4954" s="3">
        <v>1.5205664081508259E-2</v>
      </c>
      <c r="D4954" s="3">
        <v>0.19591414175279864</v>
      </c>
      <c r="E495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5" spans="1:5">
      <c r="A4955">
        <v>26414016</v>
      </c>
      <c r="B4955" s="3">
        <v>3.3737885137359118</v>
      </c>
      <c r="C4955" s="3">
        <v>5.5287766558967943E-3</v>
      </c>
      <c r="D4955" s="3">
        <v>0.19585115870817205</v>
      </c>
      <c r="E495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6" spans="1:5">
      <c r="A4956">
        <v>24789838</v>
      </c>
      <c r="B4956" s="3">
        <v>3.0768024188429872</v>
      </c>
      <c r="C4956" s="3">
        <v>3.8929566980213257E-2</v>
      </c>
      <c r="D4956" s="3">
        <v>0.19568219712127866</v>
      </c>
      <c r="E495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7" spans="1:5">
      <c r="A4957">
        <v>24841295</v>
      </c>
      <c r="B4957" s="3">
        <v>3.7983377179273186</v>
      </c>
      <c r="C4957" s="3">
        <v>2.256325468185413E-2</v>
      </c>
      <c r="D4957" s="3">
        <v>0.19553870094544146</v>
      </c>
      <c r="E495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8" spans="1:5">
      <c r="A4958">
        <v>8288419</v>
      </c>
      <c r="B4958" s="3">
        <v>1.4366183860569488</v>
      </c>
      <c r="C4958" s="3">
        <v>1.883586632555119E-2</v>
      </c>
      <c r="D4958" s="3">
        <v>0.19547596784723709</v>
      </c>
      <c r="E495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59" spans="1:5">
      <c r="A4959">
        <v>15047361</v>
      </c>
      <c r="B4959" s="3">
        <v>3.0693359268688982</v>
      </c>
      <c r="C4959" s="3">
        <v>3.01349957341654E-2</v>
      </c>
      <c r="D4959" s="3">
        <v>0.19532856101359475</v>
      </c>
      <c r="E495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0" spans="1:5">
      <c r="A4960">
        <v>19682564</v>
      </c>
      <c r="B4960" s="3">
        <v>1.2645093997381895</v>
      </c>
      <c r="C4960" s="3">
        <v>2.1058736993768985E-2</v>
      </c>
      <c r="D4960" s="3">
        <v>0.19531792908390044</v>
      </c>
      <c r="E496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1" spans="1:5">
      <c r="A4961">
        <v>9862957</v>
      </c>
      <c r="B4961" s="3">
        <v>3.4888262815607964</v>
      </c>
      <c r="C4961" s="3">
        <v>1.4619903947434044E-2</v>
      </c>
      <c r="D4961" s="3">
        <v>0.19501569984409439</v>
      </c>
      <c r="E496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2" spans="1:5">
      <c r="A4962">
        <v>4147380</v>
      </c>
      <c r="B4962" s="3">
        <v>2.7284288483508661</v>
      </c>
      <c r="C4962" s="3">
        <v>3.2606787482037512E-2</v>
      </c>
      <c r="D4962" s="3">
        <v>0.19493027367952953</v>
      </c>
      <c r="E496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3" spans="1:5">
      <c r="A4963">
        <v>198387</v>
      </c>
      <c r="B4963" s="3">
        <v>3.1718697580025785</v>
      </c>
      <c r="C4963" s="3">
        <v>4.8448654054044006E-2</v>
      </c>
      <c r="D4963" s="3">
        <v>0.19489295208708779</v>
      </c>
      <c r="E496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4" spans="1:5">
      <c r="A4964">
        <v>24770709</v>
      </c>
      <c r="B4964" s="3">
        <v>1.0042093054473584</v>
      </c>
      <c r="C4964" s="3">
        <v>1.6229281015311622E-2</v>
      </c>
      <c r="D4964" s="3">
        <v>0.19448377616336765</v>
      </c>
      <c r="E496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5" spans="1:5">
      <c r="A4965">
        <v>3673451</v>
      </c>
      <c r="B4965" s="3">
        <v>3.0690113627115929</v>
      </c>
      <c r="C4965" s="3">
        <v>2.1332705928503694E-2</v>
      </c>
      <c r="D4965" s="3">
        <v>0.19442892991694116</v>
      </c>
      <c r="E496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6" spans="1:5">
      <c r="A4966">
        <v>93790</v>
      </c>
      <c r="B4966" s="3">
        <v>3.4056071305282258</v>
      </c>
      <c r="C4966" s="3">
        <v>1.2402090134526079E-2</v>
      </c>
      <c r="D4966" s="3">
        <v>0.19429292928220343</v>
      </c>
      <c r="E496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7" spans="1:5">
      <c r="A4967">
        <v>4731044</v>
      </c>
      <c r="B4967" s="3">
        <v>3.2190037918390448</v>
      </c>
      <c r="C4967" s="3">
        <v>4.5680598142394894E-3</v>
      </c>
      <c r="D4967" s="3">
        <v>0.19413609690636446</v>
      </c>
      <c r="E496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8" spans="1:5">
      <c r="A4968">
        <v>1260921</v>
      </c>
      <c r="B4968" s="3">
        <v>1.1890882521282125</v>
      </c>
      <c r="C4968" s="3">
        <v>4.1822060729816153E-2</v>
      </c>
      <c r="D4968" s="3">
        <v>0.19399444207604843</v>
      </c>
      <c r="E496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69" spans="1:5">
      <c r="A4969">
        <v>3882661</v>
      </c>
      <c r="B4969" s="3">
        <v>2.3851141843932973</v>
      </c>
      <c r="C4969" s="3">
        <v>3.3211601392322126E-2</v>
      </c>
      <c r="D4969" s="3">
        <v>0.19398426160357107</v>
      </c>
      <c r="E496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0" spans="1:5">
      <c r="A4970">
        <v>6465286</v>
      </c>
      <c r="B4970" s="3">
        <v>4.5828621802555043</v>
      </c>
      <c r="C4970" s="3">
        <v>3.4013502859062981E-2</v>
      </c>
      <c r="D4970" s="3">
        <v>0.1936595707725961</v>
      </c>
      <c r="E497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1" spans="1:5">
      <c r="A4971">
        <v>8619985</v>
      </c>
      <c r="B4971" s="3">
        <v>3.725952715607264</v>
      </c>
      <c r="C4971" s="3">
        <v>5.8928529663504594E-3</v>
      </c>
      <c r="D4971" s="3">
        <v>0.1933655646036927</v>
      </c>
      <c r="E497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2" spans="1:5">
      <c r="A4972">
        <v>6023360</v>
      </c>
      <c r="B4972" s="3">
        <v>1.9444110759972495</v>
      </c>
      <c r="C4972" s="3">
        <v>2.7963938788034938E-3</v>
      </c>
      <c r="D4972" s="3">
        <v>0.19294528670079669</v>
      </c>
      <c r="E497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3" spans="1:5">
      <c r="A4973">
        <v>9685977</v>
      </c>
      <c r="B4973" s="3">
        <v>1.2474332102809367</v>
      </c>
      <c r="C4973" s="3">
        <v>1.1454193691218462E-2</v>
      </c>
      <c r="D4973" s="3">
        <v>0.19285568892154525</v>
      </c>
      <c r="E497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4" spans="1:5">
      <c r="A4974">
        <v>4135221</v>
      </c>
      <c r="B4974" s="3">
        <v>3.7999071209883963</v>
      </c>
      <c r="C4974" s="3">
        <v>7.4287111150038668E-3</v>
      </c>
      <c r="D4974" s="3">
        <v>0.19265917139576827</v>
      </c>
      <c r="E497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5" spans="1:5">
      <c r="A4975">
        <v>5454390</v>
      </c>
      <c r="B4975" s="3">
        <v>2.6138984861132313</v>
      </c>
      <c r="C4975" s="3">
        <v>1.2247958035875041E-2</v>
      </c>
      <c r="D4975" s="3">
        <v>0.1926478943743688</v>
      </c>
      <c r="E497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6" spans="1:5">
      <c r="A4976">
        <v>25404246</v>
      </c>
      <c r="B4976" s="3">
        <v>3.9401148265958148</v>
      </c>
      <c r="C4976" s="3">
        <v>4.0360599387371625E-2</v>
      </c>
      <c r="D4976" s="3">
        <v>0.19256890156816564</v>
      </c>
      <c r="E497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7" spans="1:5">
      <c r="A4977">
        <v>1649951</v>
      </c>
      <c r="B4977" s="3">
        <v>2.5291627796065996</v>
      </c>
      <c r="C4977" s="3">
        <v>3.761966735404218E-2</v>
      </c>
      <c r="D4977" s="3">
        <v>0.19217931839310554</v>
      </c>
      <c r="E497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8" spans="1:5">
      <c r="A4978">
        <v>2621935</v>
      </c>
      <c r="B4978" s="3">
        <v>1.0743321210618459</v>
      </c>
      <c r="C4978" s="3">
        <v>2.3659707240309354E-2</v>
      </c>
      <c r="D4978" s="3">
        <v>0.19193340212965193</v>
      </c>
      <c r="E497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79" spans="1:5">
      <c r="A4979">
        <v>812814</v>
      </c>
      <c r="B4979" s="3">
        <v>1.5138563098286704</v>
      </c>
      <c r="C4979" s="3">
        <v>3.263290864092943E-2</v>
      </c>
      <c r="D4979" s="3">
        <v>0.19184643342544871</v>
      </c>
      <c r="E497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0" spans="1:5">
      <c r="A4980">
        <v>4473420</v>
      </c>
      <c r="B4980" s="3">
        <v>3.2901597520055628</v>
      </c>
      <c r="C4980" s="3">
        <v>9.3670913456467171E-3</v>
      </c>
      <c r="D4980" s="3">
        <v>0.19181784104163013</v>
      </c>
      <c r="E498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1" spans="1:5">
      <c r="A4981">
        <v>10527465</v>
      </c>
      <c r="B4981" s="3">
        <v>3.4443284268997343</v>
      </c>
      <c r="C4981" s="3">
        <v>9.325641746108582E-3</v>
      </c>
      <c r="D4981" s="3">
        <v>0.1916386545122668</v>
      </c>
      <c r="E498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2" spans="1:5">
      <c r="A4982">
        <v>295760</v>
      </c>
      <c r="B4982" s="3">
        <v>2.6361046069718665</v>
      </c>
      <c r="C4982" s="3">
        <v>4.3297513398909103E-2</v>
      </c>
      <c r="D4982" s="3">
        <v>0.19162498559052588</v>
      </c>
      <c r="E498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3" spans="1:5">
      <c r="A4983">
        <v>1728899</v>
      </c>
      <c r="B4983" s="3">
        <v>3.9782938764836371</v>
      </c>
      <c r="C4983" s="3">
        <v>2.3409172377217641E-2</v>
      </c>
      <c r="D4983" s="3">
        <v>0.19147821246404362</v>
      </c>
      <c r="E498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4" spans="1:5">
      <c r="A4984">
        <v>23287601</v>
      </c>
      <c r="B4984" s="3">
        <v>2.0505577083195603</v>
      </c>
      <c r="C4984" s="3">
        <v>2.4340615923420173E-2</v>
      </c>
      <c r="D4984" s="3">
        <v>0.19141304423414907</v>
      </c>
      <c r="E498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5" spans="1:5">
      <c r="A4985">
        <v>895109</v>
      </c>
      <c r="B4985" s="3">
        <v>2.7143941030794485</v>
      </c>
      <c r="C4985" s="3">
        <v>1.1555567321295779E-2</v>
      </c>
      <c r="D4985" s="3">
        <v>0.19139818483627313</v>
      </c>
      <c r="E498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6" spans="1:5">
      <c r="A4986">
        <v>24216745</v>
      </c>
      <c r="B4986" s="3">
        <v>3.2513683969157654</v>
      </c>
      <c r="C4986" s="3">
        <v>9.5122873593006529E-5</v>
      </c>
      <c r="D4986" s="3">
        <v>0.19138707183315851</v>
      </c>
      <c r="E498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7" spans="1:5">
      <c r="A4987">
        <v>59734</v>
      </c>
      <c r="B4987" s="3">
        <v>3.511779831250434</v>
      </c>
      <c r="C4987" s="3">
        <v>3.7317034710120565E-2</v>
      </c>
      <c r="D4987" s="3">
        <v>0.19125534530843302</v>
      </c>
      <c r="E498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8" spans="1:5">
      <c r="A4988">
        <v>20809866</v>
      </c>
      <c r="B4988" s="3">
        <v>2.8471696554524177</v>
      </c>
      <c r="C4988" s="3">
        <v>4.3266349776016275E-2</v>
      </c>
      <c r="D4988" s="3">
        <v>0.19083644842266556</v>
      </c>
      <c r="E498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89" spans="1:5">
      <c r="A4989">
        <v>24711105</v>
      </c>
      <c r="B4989" s="3">
        <v>2.4907209552460317</v>
      </c>
      <c r="C4989" s="3">
        <v>9.3334362045859164E-3</v>
      </c>
      <c r="D4989" s="3">
        <v>0.19080795327730793</v>
      </c>
      <c r="E4989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0" spans="1:5">
      <c r="A4990">
        <v>5749899</v>
      </c>
      <c r="B4990" s="3">
        <v>2.6882713278298138</v>
      </c>
      <c r="C4990" s="3">
        <v>2.8442490876430679E-2</v>
      </c>
      <c r="D4990" s="3">
        <v>0.19055950986601566</v>
      </c>
      <c r="E4990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1" spans="1:5">
      <c r="A4991">
        <v>34501360</v>
      </c>
      <c r="B4991" s="3">
        <v>4.3299389781920672</v>
      </c>
      <c r="C4991" s="3">
        <v>3.8049875005147581E-2</v>
      </c>
      <c r="D4991" s="3">
        <v>0.19036150079536374</v>
      </c>
      <c r="E4991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2" spans="1:5">
      <c r="A4992">
        <v>21400616</v>
      </c>
      <c r="B4992" s="3">
        <v>3.5398118622968684</v>
      </c>
      <c r="C4992" s="3">
        <v>3.6185731600101044E-2</v>
      </c>
      <c r="D4992" s="3">
        <v>0.19031643520176533</v>
      </c>
      <c r="E4992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3" spans="1:5">
      <c r="A4993">
        <v>2712353</v>
      </c>
      <c r="B4993" s="3">
        <v>2.9444146919046275</v>
      </c>
      <c r="C4993" s="3">
        <v>4.7315616356562534E-2</v>
      </c>
      <c r="D4993" s="3">
        <v>0.19029288729932747</v>
      </c>
      <c r="E4993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4" spans="1:5">
      <c r="A4994">
        <v>3351261</v>
      </c>
      <c r="B4994" s="3">
        <v>1.8860654062065416</v>
      </c>
      <c r="C4994" s="3">
        <v>8.7038284175710301E-3</v>
      </c>
      <c r="D4994" s="3">
        <v>0.19029261854211688</v>
      </c>
      <c r="E4994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5" spans="1:5">
      <c r="A4995">
        <v>374305</v>
      </c>
      <c r="B4995" s="3">
        <v>1.9402049211695518</v>
      </c>
      <c r="C4995" s="3">
        <v>1.4923575373576893E-2</v>
      </c>
      <c r="D4995" s="3">
        <v>0.19026729560433486</v>
      </c>
      <c r="E4995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6" spans="1:5">
      <c r="A4996">
        <v>25812962</v>
      </c>
      <c r="B4996" s="3">
        <v>3.5205619599180666</v>
      </c>
      <c r="C4996" s="3">
        <v>1.5010030035568452E-2</v>
      </c>
      <c r="D4996" s="3">
        <v>0.19017018005179032</v>
      </c>
      <c r="E4996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7" spans="1:5">
      <c r="A4997">
        <v>7741110</v>
      </c>
      <c r="B4997" s="3">
        <v>2.8051915773968119</v>
      </c>
      <c r="C4997" s="3">
        <v>4.8330552326488155E-2</v>
      </c>
      <c r="D4997" s="3">
        <v>0.19000829302197697</v>
      </c>
      <c r="E4997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8" spans="1:5">
      <c r="A4998">
        <v>1336370</v>
      </c>
      <c r="B4998" s="3">
        <v>2.188681033130556</v>
      </c>
      <c r="C4998" s="3">
        <v>2.3955167912079495E-2</v>
      </c>
      <c r="D4998" s="3">
        <v>0.18999504705338288</v>
      </c>
      <c r="E4998" t="str">
        <f>IF(AND(Super_host[[#This Row],[Valoraciones promedio]]&gt;=4.8,Super_host[[#This Row],[índice de cancelación]]&lt;0.01,Super_host[[#This Row],[Índice de respuesta]]&gt;=0.9),"SUPERHOST","Host")</f>
        <v>Host</v>
      </c>
    </row>
    <row r="4999" spans="1:5">
      <c r="A4999">
        <v>18834080</v>
      </c>
      <c r="B4999" s="3">
        <v>2.9042800591620104</v>
      </c>
      <c r="C4999" s="3">
        <v>1.6264944498363909E-2</v>
      </c>
      <c r="D4999" s="3">
        <v>0.18980956587341302</v>
      </c>
      <c r="E49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0" spans="1:5">
      <c r="A5000">
        <v>4271822</v>
      </c>
      <c r="B5000" s="3">
        <v>1.8446191606260602</v>
      </c>
      <c r="C5000" s="3">
        <v>4.4136234498247467E-2</v>
      </c>
      <c r="D5000" s="3">
        <v>0.18972286123686999</v>
      </c>
      <c r="E50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1" spans="1:5">
      <c r="A5001">
        <v>5867023</v>
      </c>
      <c r="B5001" s="3">
        <v>3.5054585821717814</v>
      </c>
      <c r="C5001" s="3">
        <v>1.1255237766585902E-2</v>
      </c>
      <c r="D5001" s="3">
        <v>0.18950716099634768</v>
      </c>
      <c r="E50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2" spans="1:5">
      <c r="A5002">
        <v>2828813</v>
      </c>
      <c r="B5002" s="3">
        <v>4.2975058061995295</v>
      </c>
      <c r="C5002" s="3">
        <v>2.7761080063616529E-2</v>
      </c>
      <c r="D5002" s="3">
        <v>0.18937349029510009</v>
      </c>
      <c r="E50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3" spans="1:5">
      <c r="A5003">
        <v>20169857</v>
      </c>
      <c r="B5003" s="3">
        <v>4.7402762742030635</v>
      </c>
      <c r="C5003" s="3">
        <v>2.8149032703181698E-2</v>
      </c>
      <c r="D5003" s="3">
        <v>0.1893729506132561</v>
      </c>
      <c r="E50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4" spans="1:5">
      <c r="A5004">
        <v>14933223</v>
      </c>
      <c r="B5004" s="3">
        <v>1.6018902202056351</v>
      </c>
      <c r="C5004" s="3">
        <v>1.2285117355617254E-2</v>
      </c>
      <c r="D5004" s="3">
        <v>0.18911435505235707</v>
      </c>
      <c r="E50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5" spans="1:5">
      <c r="A5005">
        <v>9632747</v>
      </c>
      <c r="B5005" s="3">
        <v>4.9586217874638345</v>
      </c>
      <c r="C5005" s="3">
        <v>1.6337334045863693E-2</v>
      </c>
      <c r="D5005" s="3">
        <v>0.18904500242836031</v>
      </c>
      <c r="E50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6" spans="1:5">
      <c r="A5006">
        <v>21327210</v>
      </c>
      <c r="B5006" s="3">
        <v>1.9109416290393679</v>
      </c>
      <c r="C5006" s="3">
        <v>2.3694586296014526E-2</v>
      </c>
      <c r="D5006" s="3">
        <v>0.18898978988988591</v>
      </c>
      <c r="E50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7" spans="1:5">
      <c r="A5007">
        <v>2719126</v>
      </c>
      <c r="B5007" s="3">
        <v>3.4728687114416124</v>
      </c>
      <c r="C5007" s="3">
        <v>1.843760181523103E-2</v>
      </c>
      <c r="D5007" s="3">
        <v>0.18882267088925697</v>
      </c>
      <c r="E50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8" spans="1:5">
      <c r="A5008">
        <v>25439443</v>
      </c>
      <c r="B5008" s="3">
        <v>3.155315642602992</v>
      </c>
      <c r="C5008" s="3">
        <v>4.2602582597294887E-2</v>
      </c>
      <c r="D5008" s="3">
        <v>0.18873028039003936</v>
      </c>
      <c r="E50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09" spans="1:5">
      <c r="A5009">
        <v>20324827</v>
      </c>
      <c r="B5009" s="3">
        <v>4.7461862024767703</v>
      </c>
      <c r="C5009" s="3">
        <v>2.686047248277712E-2</v>
      </c>
      <c r="D5009" s="3">
        <v>0.18863512246035619</v>
      </c>
      <c r="E50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0" spans="1:5">
      <c r="A5010">
        <v>5468901</v>
      </c>
      <c r="B5010" s="3">
        <v>1.4913500132715685</v>
      </c>
      <c r="C5010" s="3">
        <v>3.7476843716057001E-2</v>
      </c>
      <c r="D5010" s="3">
        <v>0.18850511349488241</v>
      </c>
      <c r="E50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1" spans="1:5">
      <c r="A5011">
        <v>5959653</v>
      </c>
      <c r="B5011" s="3">
        <v>2.7395802351298446</v>
      </c>
      <c r="C5011" s="3">
        <v>1.3757230509242453E-2</v>
      </c>
      <c r="D5011" s="3">
        <v>0.18846878812881007</v>
      </c>
      <c r="E50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2" spans="1:5">
      <c r="A5012">
        <v>16245979</v>
      </c>
      <c r="B5012" s="3">
        <v>2.6374980584920631</v>
      </c>
      <c r="C5012" s="3">
        <v>4.5382541682790718E-2</v>
      </c>
      <c r="D5012" s="3">
        <v>0.18844487396849019</v>
      </c>
      <c r="E50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3" spans="1:5">
      <c r="A5013">
        <v>6903334</v>
      </c>
      <c r="B5013" s="3">
        <v>3.6970862434280645</v>
      </c>
      <c r="C5013" s="3">
        <v>3.2867214360430712E-2</v>
      </c>
      <c r="D5013" s="3">
        <v>0.18834932357492407</v>
      </c>
      <c r="E50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4" spans="1:5">
      <c r="A5014">
        <v>9271872</v>
      </c>
      <c r="B5014" s="3">
        <v>1.5069058989790705</v>
      </c>
      <c r="C5014" s="3">
        <v>3.3590402643774935E-2</v>
      </c>
      <c r="D5014" s="3">
        <v>0.18764893751132483</v>
      </c>
      <c r="E50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5" spans="1:5">
      <c r="A5015">
        <v>4471002</v>
      </c>
      <c r="B5015" s="3">
        <v>4.1592491202512321</v>
      </c>
      <c r="C5015" s="3">
        <v>1.3921337500929427E-2</v>
      </c>
      <c r="D5015" s="3">
        <v>0.1873252878339644</v>
      </c>
      <c r="E50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6" spans="1:5">
      <c r="A5016">
        <v>836168</v>
      </c>
      <c r="B5016" s="3">
        <v>1.774890337643098</v>
      </c>
      <c r="C5016" s="3">
        <v>4.7596739160208089E-2</v>
      </c>
      <c r="D5016" s="3">
        <v>0.18731940569171801</v>
      </c>
      <c r="E50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7" spans="1:5">
      <c r="A5017">
        <v>19839188</v>
      </c>
      <c r="B5017" s="3">
        <v>1.763389091469203</v>
      </c>
      <c r="C5017" s="3">
        <v>3.3889367318815637E-2</v>
      </c>
      <c r="D5017" s="3">
        <v>0.18727417303937322</v>
      </c>
      <c r="E50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8" spans="1:5">
      <c r="A5018">
        <v>11430909</v>
      </c>
      <c r="B5018" s="3">
        <v>4.2992605207485024</v>
      </c>
      <c r="C5018" s="3">
        <v>1.1730950157973498E-2</v>
      </c>
      <c r="D5018" s="3">
        <v>0.18709222570638917</v>
      </c>
      <c r="E50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19" spans="1:5">
      <c r="A5019">
        <v>10468616</v>
      </c>
      <c r="B5019" s="3">
        <v>4.0887807794072426</v>
      </c>
      <c r="C5019" s="3">
        <v>4.8018790614063632E-2</v>
      </c>
      <c r="D5019" s="3">
        <v>0.18671042344036803</v>
      </c>
      <c r="E50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0" spans="1:5">
      <c r="A5020">
        <v>4738242</v>
      </c>
      <c r="B5020" s="3">
        <v>1.6341569139169767</v>
      </c>
      <c r="C5020" s="3">
        <v>3.8092585928593714E-2</v>
      </c>
      <c r="D5020" s="3">
        <v>0.18651009415813802</v>
      </c>
      <c r="E50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1" spans="1:5">
      <c r="A5021">
        <v>3562322</v>
      </c>
      <c r="B5021" s="3">
        <v>1.0926940519121824</v>
      </c>
      <c r="C5021" s="3">
        <v>4.7047135459220957E-2</v>
      </c>
      <c r="D5021" s="3">
        <v>0.18650211600666622</v>
      </c>
      <c r="E50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2" spans="1:5">
      <c r="A5022">
        <v>21459667</v>
      </c>
      <c r="B5022" s="3">
        <v>1.8481772079322862</v>
      </c>
      <c r="C5022" s="3">
        <v>4.9332270892459784E-2</v>
      </c>
      <c r="D5022" s="3">
        <v>0.18646053339253066</v>
      </c>
      <c r="E50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3" spans="1:5">
      <c r="A5023">
        <v>2368133</v>
      </c>
      <c r="B5023" s="3">
        <v>1.5645102246532763</v>
      </c>
      <c r="C5023" s="3">
        <v>2.9536344237349632E-2</v>
      </c>
      <c r="D5023" s="3">
        <v>0.18641145427182038</v>
      </c>
      <c r="E50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4" spans="1:5">
      <c r="A5024">
        <v>4666670</v>
      </c>
      <c r="B5024" s="3">
        <v>3.4890012165982101</v>
      </c>
      <c r="C5024" s="3">
        <v>3.6632208000783209E-3</v>
      </c>
      <c r="D5024" s="3">
        <v>0.18621321211981368</v>
      </c>
      <c r="E50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5" spans="1:5">
      <c r="A5025">
        <v>6707119</v>
      </c>
      <c r="B5025" s="3">
        <v>3.6959165059305401</v>
      </c>
      <c r="C5025" s="3">
        <v>4.9792175234309212E-2</v>
      </c>
      <c r="D5025" s="3">
        <v>0.1857655939986631</v>
      </c>
      <c r="E50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6" spans="1:5">
      <c r="A5026">
        <v>1440691</v>
      </c>
      <c r="B5026" s="3">
        <v>1.4267254813853225</v>
      </c>
      <c r="C5026" s="3">
        <v>3.789189743018654E-2</v>
      </c>
      <c r="D5026" s="3">
        <v>0.1857393423686311</v>
      </c>
      <c r="E50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7" spans="1:5">
      <c r="A5027">
        <v>7579627</v>
      </c>
      <c r="B5027" s="3">
        <v>3.8448738087456675</v>
      </c>
      <c r="C5027" s="3">
        <v>3.0583934629978955E-2</v>
      </c>
      <c r="D5027" s="3">
        <v>0.18572654911316711</v>
      </c>
      <c r="E50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8" spans="1:5">
      <c r="A5028">
        <v>1993978</v>
      </c>
      <c r="B5028" s="3">
        <v>2.2660202701430165</v>
      </c>
      <c r="C5028" s="3">
        <v>4.8838336807725022E-2</v>
      </c>
      <c r="D5028" s="3">
        <v>0.1852852534930387</v>
      </c>
      <c r="E50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29" spans="1:5">
      <c r="A5029">
        <v>1446751</v>
      </c>
      <c r="B5029" s="3">
        <v>1.8222321559551724</v>
      </c>
      <c r="C5029" s="3">
        <v>4.233492371085839E-2</v>
      </c>
      <c r="D5029" s="3">
        <v>0.18515040708460495</v>
      </c>
      <c r="E50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0" spans="1:5">
      <c r="A5030">
        <v>7779204</v>
      </c>
      <c r="B5030" s="3">
        <v>2.6296561461179175</v>
      </c>
      <c r="C5030" s="3">
        <v>3.0043010087267216E-2</v>
      </c>
      <c r="D5030" s="3">
        <v>0.18501731450639869</v>
      </c>
      <c r="E50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1" spans="1:5">
      <c r="A5031">
        <v>5374768</v>
      </c>
      <c r="B5031" s="3">
        <v>4.4228711233787736</v>
      </c>
      <c r="C5031" s="3">
        <v>2.3037215036778486E-2</v>
      </c>
      <c r="D5031" s="3">
        <v>0.18481758409171611</v>
      </c>
      <c r="E50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2" spans="1:5">
      <c r="A5032">
        <v>5229579</v>
      </c>
      <c r="B5032" s="3">
        <v>2.6920301300177929</v>
      </c>
      <c r="C5032" s="3">
        <v>4.10465408969415E-2</v>
      </c>
      <c r="D5032" s="3">
        <v>0.18459936905615859</v>
      </c>
      <c r="E50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3" spans="1:5">
      <c r="A5033">
        <v>1996265</v>
      </c>
      <c r="B5033" s="3">
        <v>1.6405475401853398</v>
      </c>
      <c r="C5033" s="3">
        <v>2.9169794025304903E-2</v>
      </c>
      <c r="D5033" s="3">
        <v>0.18455865222461709</v>
      </c>
      <c r="E50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4" spans="1:5">
      <c r="A5034">
        <v>30839692</v>
      </c>
      <c r="B5034" s="3">
        <v>2.4891348757796323</v>
      </c>
      <c r="C5034" s="3">
        <v>1.1285851368551187E-2</v>
      </c>
      <c r="D5034" s="3">
        <v>0.18422994661231629</v>
      </c>
      <c r="E50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5" spans="1:5">
      <c r="A5035">
        <v>21188</v>
      </c>
      <c r="B5035" s="3">
        <v>1.4194650812075778</v>
      </c>
      <c r="C5035" s="3">
        <v>4.9793794630588917E-2</v>
      </c>
      <c r="D5035" s="3">
        <v>0.18410182095365613</v>
      </c>
      <c r="E50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6" spans="1:5">
      <c r="A5036">
        <v>3994331</v>
      </c>
      <c r="B5036" s="3">
        <v>4.5592411795412566</v>
      </c>
      <c r="C5036" s="3">
        <v>2.9484015190059999E-3</v>
      </c>
      <c r="D5036" s="3">
        <v>0.18388153101207627</v>
      </c>
      <c r="E50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7" spans="1:5">
      <c r="A5037">
        <v>13670148</v>
      </c>
      <c r="B5037" s="3">
        <v>1.008641157085632</v>
      </c>
      <c r="C5037" s="3">
        <v>1.2891620804438703E-2</v>
      </c>
      <c r="D5037" s="3">
        <v>0.18377928246522968</v>
      </c>
      <c r="E50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8" spans="1:5">
      <c r="A5038">
        <v>7096230</v>
      </c>
      <c r="B5038" s="3">
        <v>3.2554296434201713</v>
      </c>
      <c r="C5038" s="3">
        <v>1.0110294348012772E-2</v>
      </c>
      <c r="D5038" s="3">
        <v>0.1837247755362672</v>
      </c>
      <c r="E50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39" spans="1:5">
      <c r="A5039">
        <v>1923075</v>
      </c>
      <c r="B5039" s="3">
        <v>1.1256655546871648</v>
      </c>
      <c r="C5039" s="3">
        <v>3.8838256396928859E-2</v>
      </c>
      <c r="D5039" s="3">
        <v>0.18349615080509463</v>
      </c>
      <c r="E50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0" spans="1:5">
      <c r="A5040">
        <v>172672</v>
      </c>
      <c r="B5040" s="3">
        <v>2.4741917913608455</v>
      </c>
      <c r="C5040" s="3">
        <v>4.4241332749977685E-2</v>
      </c>
      <c r="D5040" s="3">
        <v>0.18338391255596531</v>
      </c>
      <c r="E50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1" spans="1:5">
      <c r="A5041">
        <v>15270760</v>
      </c>
      <c r="B5041" s="3">
        <v>3.0106238754766501</v>
      </c>
      <c r="C5041" s="3">
        <v>4.2116205813287127E-3</v>
      </c>
      <c r="D5041" s="3">
        <v>0.18297811896044758</v>
      </c>
      <c r="E50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2" spans="1:5">
      <c r="A5042">
        <v>32958503</v>
      </c>
      <c r="B5042" s="3">
        <v>4.2917463807387897</v>
      </c>
      <c r="C5042" s="3">
        <v>4.8463892868834514E-3</v>
      </c>
      <c r="D5042" s="3">
        <v>0.18257213866525113</v>
      </c>
      <c r="E50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3" spans="1:5">
      <c r="A5043">
        <v>20604091</v>
      </c>
      <c r="B5043" s="3">
        <v>4.28450634033873</v>
      </c>
      <c r="C5043" s="3">
        <v>8.2047886208119602E-3</v>
      </c>
      <c r="D5043" s="3">
        <v>0.18250644763084023</v>
      </c>
      <c r="E50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4" spans="1:5">
      <c r="A5044">
        <v>12337318</v>
      </c>
      <c r="B5044" s="3">
        <v>2.5635461858131445</v>
      </c>
      <c r="C5044" s="3">
        <v>2.2909974207272975E-3</v>
      </c>
      <c r="D5044" s="3">
        <v>0.18250476142775029</v>
      </c>
      <c r="E50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5" spans="1:5">
      <c r="A5045">
        <v>2495483</v>
      </c>
      <c r="B5045" s="3">
        <v>3.7871025677272709</v>
      </c>
      <c r="C5045" s="3">
        <v>7.7617115522488622E-3</v>
      </c>
      <c r="D5045" s="3">
        <v>0.18247191228301707</v>
      </c>
      <c r="E50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6" spans="1:5">
      <c r="A5046">
        <v>5650180</v>
      </c>
      <c r="B5046" s="3">
        <v>3.7781373647580403</v>
      </c>
      <c r="C5046" s="3">
        <v>1.2568924597447573E-2</v>
      </c>
      <c r="D5046" s="3">
        <v>0.18221911467807295</v>
      </c>
      <c r="E50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7" spans="1:5">
      <c r="A5047">
        <v>574584</v>
      </c>
      <c r="B5047" s="3">
        <v>4.2504299032595982</v>
      </c>
      <c r="C5047" s="3">
        <v>1.1557772619045954E-2</v>
      </c>
      <c r="D5047" s="3">
        <v>0.18214072258348468</v>
      </c>
      <c r="E50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8" spans="1:5">
      <c r="A5048">
        <v>1673750</v>
      </c>
      <c r="B5048" s="3">
        <v>2.7230568458593907</v>
      </c>
      <c r="C5048" s="3">
        <v>4.763421588655759E-3</v>
      </c>
      <c r="D5048" s="3">
        <v>0.1819764331331617</v>
      </c>
      <c r="E50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49" spans="1:5">
      <c r="A5049">
        <v>1203500</v>
      </c>
      <c r="B5049" s="3">
        <v>1.2898218673864492</v>
      </c>
      <c r="C5049" s="3">
        <v>3.5659419410114267E-2</v>
      </c>
      <c r="D5049" s="3">
        <v>0.18192440339457527</v>
      </c>
      <c r="E50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0" spans="1:5">
      <c r="A5050">
        <v>28846474</v>
      </c>
      <c r="B5050" s="3">
        <v>4.2121847399864585</v>
      </c>
      <c r="C5050" s="3">
        <v>3.2673091849411431E-2</v>
      </c>
      <c r="D5050" s="3">
        <v>0.1817751923505605</v>
      </c>
      <c r="E50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1" spans="1:5">
      <c r="A5051">
        <v>17256091</v>
      </c>
      <c r="B5051" s="3">
        <v>4.8931550892967319</v>
      </c>
      <c r="C5051" s="3">
        <v>7.8023844283816425E-3</v>
      </c>
      <c r="D5051" s="3">
        <v>0.18166879643119904</v>
      </c>
      <c r="E50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2" spans="1:5">
      <c r="A5052">
        <v>1709717</v>
      </c>
      <c r="B5052" s="3">
        <v>1.4204621063646896</v>
      </c>
      <c r="C5052" s="3">
        <v>4.3687974561509385E-2</v>
      </c>
      <c r="D5052" s="3">
        <v>0.18147384860521032</v>
      </c>
      <c r="E50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3" spans="1:5">
      <c r="A5053">
        <v>5435208</v>
      </c>
      <c r="B5053" s="3">
        <v>1.424345436978498</v>
      </c>
      <c r="C5053" s="3">
        <v>2.504607169762393E-2</v>
      </c>
      <c r="D5053" s="3">
        <v>0.18131837084418734</v>
      </c>
      <c r="E50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4" spans="1:5">
      <c r="A5054">
        <v>18287550</v>
      </c>
      <c r="B5054" s="3">
        <v>1.5213111070619072</v>
      </c>
      <c r="C5054" s="3">
        <v>3.7543197846031461E-2</v>
      </c>
      <c r="D5054" s="3">
        <v>0.18111689966738476</v>
      </c>
      <c r="E50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5" spans="1:5">
      <c r="A5055">
        <v>29741575</v>
      </c>
      <c r="B5055" s="3">
        <v>1.7649212743761984</v>
      </c>
      <c r="C5055" s="3">
        <v>4.0403927371362884E-2</v>
      </c>
      <c r="D5055" s="3">
        <v>0.18089665782297992</v>
      </c>
      <c r="E50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6" spans="1:5">
      <c r="A5056">
        <v>396433</v>
      </c>
      <c r="B5056" s="3">
        <v>3.8395726778517312</v>
      </c>
      <c r="C5056" s="3">
        <v>3.964305400433671E-3</v>
      </c>
      <c r="D5056" s="3">
        <v>0.18077976049437416</v>
      </c>
      <c r="E50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7" spans="1:5">
      <c r="A5057">
        <v>16109802</v>
      </c>
      <c r="B5057" s="3">
        <v>4.8962495924414178</v>
      </c>
      <c r="C5057" s="3">
        <v>2.0180471544060725E-2</v>
      </c>
      <c r="D5057" s="3">
        <v>0.18066291349474806</v>
      </c>
      <c r="E50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8" spans="1:5">
      <c r="A5058">
        <v>23243453</v>
      </c>
      <c r="B5058" s="3">
        <v>3.4713402992251461</v>
      </c>
      <c r="C5058" s="3">
        <v>6.7367200480902834E-4</v>
      </c>
      <c r="D5058" s="3">
        <v>0.1806580219056686</v>
      </c>
      <c r="E50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59" spans="1:5">
      <c r="A5059">
        <v>2325861</v>
      </c>
      <c r="B5059" s="3">
        <v>2.632840198423001</v>
      </c>
      <c r="C5059" s="3">
        <v>4.4177398521553106E-2</v>
      </c>
      <c r="D5059" s="3">
        <v>0.18060136285874229</v>
      </c>
      <c r="E50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0" spans="1:5">
      <c r="A5060">
        <v>2781725</v>
      </c>
      <c r="B5060" s="3">
        <v>2.3389710906156829</v>
      </c>
      <c r="C5060" s="3">
        <v>2.4000242489728676E-2</v>
      </c>
      <c r="D5060" s="3">
        <v>0.18058296315921885</v>
      </c>
      <c r="E50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1" spans="1:5">
      <c r="A5061">
        <v>10556597</v>
      </c>
      <c r="B5061" s="3">
        <v>1.4293341998236735</v>
      </c>
      <c r="C5061" s="3">
        <v>4.3198020659225039E-2</v>
      </c>
      <c r="D5061" s="3">
        <v>0.180374529041334</v>
      </c>
      <c r="E50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2" spans="1:5">
      <c r="A5062">
        <v>347036</v>
      </c>
      <c r="B5062" s="3">
        <v>1.9365486434135781</v>
      </c>
      <c r="C5062" s="3">
        <v>3.2827223953939631E-2</v>
      </c>
      <c r="D5062" s="3">
        <v>0.18009244146395753</v>
      </c>
      <c r="E50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3" spans="1:5">
      <c r="A5063">
        <v>2427385</v>
      </c>
      <c r="B5063" s="3">
        <v>1.3703149026011392</v>
      </c>
      <c r="C5063" s="3">
        <v>1.3583862560569355E-2</v>
      </c>
      <c r="D5063" s="3">
        <v>0.18006952184395153</v>
      </c>
      <c r="E50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4" spans="1:5">
      <c r="A5064">
        <v>6088518</v>
      </c>
      <c r="B5064" s="3">
        <v>1.6936973708885157</v>
      </c>
      <c r="C5064" s="3">
        <v>1.2399072753096153E-3</v>
      </c>
      <c r="D5064" s="3">
        <v>0.17979592338153461</v>
      </c>
      <c r="E50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5" spans="1:5">
      <c r="A5065">
        <v>4119786</v>
      </c>
      <c r="B5065" s="3">
        <v>1.9451667348237236</v>
      </c>
      <c r="C5065" s="3">
        <v>4.5791723901863535E-2</v>
      </c>
      <c r="D5065" s="3">
        <v>0.179757287926123</v>
      </c>
      <c r="E50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6" spans="1:5">
      <c r="A5066">
        <v>15192022</v>
      </c>
      <c r="B5066" s="3">
        <v>2.3131319518115516</v>
      </c>
      <c r="C5066" s="3">
        <v>2.049178171862967E-2</v>
      </c>
      <c r="D5066" s="3">
        <v>0.17963273485022313</v>
      </c>
      <c r="E50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7" spans="1:5">
      <c r="A5067">
        <v>720320</v>
      </c>
      <c r="B5067" s="3">
        <v>4.1868706069674406</v>
      </c>
      <c r="C5067" s="3">
        <v>2.5623807538482687E-2</v>
      </c>
      <c r="D5067" s="3">
        <v>0.17937751956904424</v>
      </c>
      <c r="E50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8" spans="1:5">
      <c r="A5068">
        <v>32294</v>
      </c>
      <c r="B5068" s="3">
        <v>3.8342344528694059</v>
      </c>
      <c r="C5068" s="3">
        <v>3.3080622575751381E-2</v>
      </c>
      <c r="D5068" s="3">
        <v>0.17935960886515534</v>
      </c>
      <c r="E50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69" spans="1:5">
      <c r="A5069">
        <v>1307773</v>
      </c>
      <c r="B5069" s="3">
        <v>3.9931580909096152</v>
      </c>
      <c r="C5069" s="3">
        <v>2.4630012959557815E-2</v>
      </c>
      <c r="D5069" s="3">
        <v>0.17921592499177774</v>
      </c>
      <c r="E50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0" spans="1:5">
      <c r="A5070">
        <v>56094</v>
      </c>
      <c r="B5070" s="3">
        <v>3.3782727621116422</v>
      </c>
      <c r="C5070" s="3">
        <v>5.1303247506804374E-3</v>
      </c>
      <c r="D5070" s="3">
        <v>0.17919664449064643</v>
      </c>
      <c r="E50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1" spans="1:5">
      <c r="A5071">
        <v>770831</v>
      </c>
      <c r="B5071" s="3">
        <v>2.5893741709551139</v>
      </c>
      <c r="C5071" s="3">
        <v>1.348764122800359E-2</v>
      </c>
      <c r="D5071" s="3">
        <v>0.17899622887747391</v>
      </c>
      <c r="E50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2" spans="1:5">
      <c r="A5072">
        <v>341981</v>
      </c>
      <c r="B5072" s="3">
        <v>2.0617928661838709</v>
      </c>
      <c r="C5072" s="3">
        <v>9.3825210946061506E-3</v>
      </c>
      <c r="D5072" s="3">
        <v>0.17832789332871857</v>
      </c>
      <c r="E50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3" spans="1:5">
      <c r="A5073">
        <v>211877</v>
      </c>
      <c r="B5073" s="3">
        <v>4.7894894339944258</v>
      </c>
      <c r="C5073" s="3">
        <v>1.0535140856169101E-2</v>
      </c>
      <c r="D5073" s="3">
        <v>0.17825618794813503</v>
      </c>
      <c r="E50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4" spans="1:5">
      <c r="A5074">
        <v>148545</v>
      </c>
      <c r="B5074" s="3">
        <v>3.4660158796454037</v>
      </c>
      <c r="C5074" s="3">
        <v>4.2150198680699885E-2</v>
      </c>
      <c r="D5074" s="3">
        <v>0.1781911416981431</v>
      </c>
      <c r="E50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5" spans="1:5">
      <c r="A5075">
        <v>455017</v>
      </c>
      <c r="B5075" s="3">
        <v>2.570992513920388</v>
      </c>
      <c r="C5075" s="3">
        <v>1.7926887979526358E-2</v>
      </c>
      <c r="D5075" s="3">
        <v>0.17808185449845959</v>
      </c>
      <c r="E50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6" spans="1:5">
      <c r="A5076">
        <v>10873558</v>
      </c>
      <c r="B5076" s="3">
        <v>2.2994825740852076</v>
      </c>
      <c r="C5076" s="3">
        <v>1.4041696293704293E-2</v>
      </c>
      <c r="D5076" s="3">
        <v>0.17804433833772038</v>
      </c>
      <c r="E50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7" spans="1:5">
      <c r="A5077">
        <v>17408676</v>
      </c>
      <c r="B5077" s="3">
        <v>3.2943636349255114</v>
      </c>
      <c r="C5077" s="3">
        <v>1.3842307579314778E-2</v>
      </c>
      <c r="D5077" s="3">
        <v>0.17798733937428868</v>
      </c>
      <c r="E50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8" spans="1:5">
      <c r="A5078">
        <v>18198406</v>
      </c>
      <c r="B5078" s="3">
        <v>4.1555081538169611</v>
      </c>
      <c r="C5078" s="3">
        <v>3.4741420771580546E-3</v>
      </c>
      <c r="D5078" s="3">
        <v>0.17796777040899447</v>
      </c>
      <c r="E50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79" spans="1:5">
      <c r="A5079">
        <v>21364540</v>
      </c>
      <c r="B5079" s="3">
        <v>2.5640254531666526</v>
      </c>
      <c r="C5079" s="3">
        <v>1.3768573291361353E-2</v>
      </c>
      <c r="D5079" s="3">
        <v>0.17756539278177241</v>
      </c>
      <c r="E50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0" spans="1:5">
      <c r="A5080">
        <v>33803881</v>
      </c>
      <c r="B5080" s="3">
        <v>4.5762114848281552</v>
      </c>
      <c r="C5080" s="3">
        <v>1.5337837835576369E-2</v>
      </c>
      <c r="D5080" s="3">
        <v>0.17753155995344005</v>
      </c>
      <c r="E50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1" spans="1:5">
      <c r="A5081">
        <v>2050338</v>
      </c>
      <c r="B5081" s="3">
        <v>1.3930122384705981</v>
      </c>
      <c r="C5081" s="3">
        <v>3.2657894070959738E-2</v>
      </c>
      <c r="D5081" s="3">
        <v>0.17749153380201121</v>
      </c>
      <c r="E50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2" spans="1:5">
      <c r="A5082">
        <v>2910509</v>
      </c>
      <c r="B5082" s="3">
        <v>1.4120526012850623</v>
      </c>
      <c r="C5082" s="3">
        <v>9.2268338150079017E-3</v>
      </c>
      <c r="D5082" s="3">
        <v>0.1773157831295713</v>
      </c>
      <c r="E50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3" spans="1:5">
      <c r="A5083">
        <v>2518984</v>
      </c>
      <c r="B5083" s="3">
        <v>1.622515700524974</v>
      </c>
      <c r="C5083" s="3">
        <v>2.2886552477002234E-2</v>
      </c>
      <c r="D5083" s="3">
        <v>0.17699434239233636</v>
      </c>
      <c r="E50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4" spans="1:5">
      <c r="A5084">
        <v>27755788</v>
      </c>
      <c r="B5084" s="3">
        <v>3.3130919527312668</v>
      </c>
      <c r="C5084" s="3">
        <v>8.9982207666518214E-3</v>
      </c>
      <c r="D5084" s="3">
        <v>0.17699427794382039</v>
      </c>
      <c r="E50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5" spans="1:5">
      <c r="A5085">
        <v>4393792</v>
      </c>
      <c r="B5085" s="3">
        <v>3.9947688578229488</v>
      </c>
      <c r="C5085" s="3">
        <v>4.2860475453642133E-2</v>
      </c>
      <c r="D5085" s="3">
        <v>0.17666134183325644</v>
      </c>
      <c r="E50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6" spans="1:5">
      <c r="A5086">
        <v>23909946</v>
      </c>
      <c r="B5086" s="3">
        <v>2.4659502434115592</v>
      </c>
      <c r="C5086" s="3">
        <v>3.9235334706070685E-2</v>
      </c>
      <c r="D5086" s="3">
        <v>0.17635498386598392</v>
      </c>
      <c r="E50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7" spans="1:5">
      <c r="A5087">
        <v>4534649</v>
      </c>
      <c r="B5087" s="3">
        <v>2.3558668843782562</v>
      </c>
      <c r="C5087" s="3">
        <v>1.9966377545086625E-3</v>
      </c>
      <c r="D5087" s="3">
        <v>0.17607281709036293</v>
      </c>
      <c r="E50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8" spans="1:5">
      <c r="A5088">
        <v>417100</v>
      </c>
      <c r="B5088" s="3">
        <v>1.5288659122418253</v>
      </c>
      <c r="C5088" s="3">
        <v>3.1247460011570527E-2</v>
      </c>
      <c r="D5088" s="3">
        <v>0.17603583372317044</v>
      </c>
      <c r="E50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89" spans="1:5">
      <c r="A5089">
        <v>1745312</v>
      </c>
      <c r="B5089" s="3">
        <v>4.4061851268224963</v>
      </c>
      <c r="C5089" s="3">
        <v>3.3898899898494872E-2</v>
      </c>
      <c r="D5089" s="3">
        <v>0.17594447087793497</v>
      </c>
      <c r="E50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0" spans="1:5">
      <c r="A5090">
        <v>22388424</v>
      </c>
      <c r="B5090" s="3">
        <v>3.3117328339883256</v>
      </c>
      <c r="C5090" s="3">
        <v>1.7202217774973456E-2</v>
      </c>
      <c r="D5090" s="3">
        <v>0.17582478240872512</v>
      </c>
      <c r="E50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1" spans="1:5">
      <c r="A5091">
        <v>25473311</v>
      </c>
      <c r="B5091" s="3">
        <v>3.0263523458109138</v>
      </c>
      <c r="C5091" s="3">
        <v>4.501243616210223E-2</v>
      </c>
      <c r="D5091" s="3">
        <v>0.17582330530883139</v>
      </c>
      <c r="E50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2" spans="1:5">
      <c r="A5092">
        <v>31914305</v>
      </c>
      <c r="B5092" s="3">
        <v>3.623740802482645</v>
      </c>
      <c r="C5092" s="3">
        <v>2.1700276636980428E-2</v>
      </c>
      <c r="D5092" s="3">
        <v>0.1752474845220644</v>
      </c>
      <c r="E50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3" spans="1:5">
      <c r="A5093">
        <v>3114551</v>
      </c>
      <c r="B5093" s="3">
        <v>2.544679594535959</v>
      </c>
      <c r="C5093" s="3">
        <v>6.2359527468497941E-4</v>
      </c>
      <c r="D5093" s="3">
        <v>0.17506210182066928</v>
      </c>
      <c r="E50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4" spans="1:5">
      <c r="A5094">
        <v>33746505</v>
      </c>
      <c r="B5094" s="3">
        <v>2.0663575272125025</v>
      </c>
      <c r="C5094" s="3">
        <v>7.7973952318272591E-3</v>
      </c>
      <c r="D5094" s="3">
        <v>0.17449533896366265</v>
      </c>
      <c r="E50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5" spans="1:5">
      <c r="A5095">
        <v>9953720</v>
      </c>
      <c r="B5095" s="3">
        <v>2.5511999776610992</v>
      </c>
      <c r="C5095" s="3">
        <v>1.8895345369018324E-2</v>
      </c>
      <c r="D5095" s="3">
        <v>0.1735853800078182</v>
      </c>
      <c r="E50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6" spans="1:5">
      <c r="A5096">
        <v>999689</v>
      </c>
      <c r="B5096" s="3">
        <v>2.3496099849896983</v>
      </c>
      <c r="C5096" s="3">
        <v>1.6765571278599123E-4</v>
      </c>
      <c r="D5096" s="3">
        <v>0.17330892419240607</v>
      </c>
      <c r="E50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7" spans="1:5">
      <c r="A5097">
        <v>10074473</v>
      </c>
      <c r="B5097" s="3">
        <v>4.6206733555021913</v>
      </c>
      <c r="C5097" s="3">
        <v>4.2988952997300546E-3</v>
      </c>
      <c r="D5097" s="3">
        <v>0.17240733018060028</v>
      </c>
      <c r="E50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8" spans="1:5">
      <c r="A5098">
        <v>17218916</v>
      </c>
      <c r="B5098" s="3">
        <v>1.7622271227959709</v>
      </c>
      <c r="C5098" s="3">
        <v>3.3794740380765624E-2</v>
      </c>
      <c r="D5098" s="3">
        <v>0.17240086288723822</v>
      </c>
      <c r="E50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099" spans="1:5">
      <c r="A5099">
        <v>26899122</v>
      </c>
      <c r="B5099" s="3">
        <v>2.9926860039333585</v>
      </c>
      <c r="C5099" s="3">
        <v>3.1291276475238793E-2</v>
      </c>
      <c r="D5099" s="3">
        <v>0.17224675038899717</v>
      </c>
      <c r="E50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0" spans="1:5">
      <c r="A5100">
        <v>27673980</v>
      </c>
      <c r="B5100" s="3">
        <v>4.1607496948230311</v>
      </c>
      <c r="C5100" s="3">
        <v>3.0077763845516416E-3</v>
      </c>
      <c r="D5100" s="3">
        <v>0.17220797158290402</v>
      </c>
      <c r="E51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1" spans="1:5">
      <c r="A5101">
        <v>1010242</v>
      </c>
      <c r="B5101" s="3">
        <v>3.5974446302455094</v>
      </c>
      <c r="C5101" s="3">
        <v>3.2974649078583683E-2</v>
      </c>
      <c r="D5101" s="3">
        <v>0.17218173217468535</v>
      </c>
      <c r="E51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2" spans="1:5">
      <c r="A5102">
        <v>21930989</v>
      </c>
      <c r="B5102" s="3">
        <v>3.1338218237496562</v>
      </c>
      <c r="C5102" s="3">
        <v>3.394988797230747E-3</v>
      </c>
      <c r="D5102" s="3">
        <v>0.17188129612107528</v>
      </c>
      <c r="E51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3" spans="1:5">
      <c r="A5103">
        <v>5064699</v>
      </c>
      <c r="B5103" s="3">
        <v>2.0508077275352581</v>
      </c>
      <c r="C5103" s="3">
        <v>4.3604515899700234E-2</v>
      </c>
      <c r="D5103" s="3">
        <v>0.17148273940623904</v>
      </c>
      <c r="E51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4" spans="1:5">
      <c r="A5104">
        <v>21416490</v>
      </c>
      <c r="B5104" s="3">
        <v>3.4641292449400671</v>
      </c>
      <c r="C5104" s="3">
        <v>1.3366450481133297E-2</v>
      </c>
      <c r="D5104" s="3">
        <v>0.17136788979740047</v>
      </c>
      <c r="E51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5" spans="1:5">
      <c r="A5105">
        <v>3237558</v>
      </c>
      <c r="B5105" s="3">
        <v>4.1857983222457644</v>
      </c>
      <c r="C5105" s="3">
        <v>4.5223890929033825E-2</v>
      </c>
      <c r="D5105" s="3">
        <v>0.17133011778114449</v>
      </c>
      <c r="E51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6" spans="1:5">
      <c r="A5106">
        <v>1470471</v>
      </c>
      <c r="B5106" s="3">
        <v>1.8675517080855806</v>
      </c>
      <c r="C5106" s="3">
        <v>8.669784518402229E-3</v>
      </c>
      <c r="D5106" s="3">
        <v>0.171295449601225</v>
      </c>
      <c r="E51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7" spans="1:5">
      <c r="A5107">
        <v>4079140</v>
      </c>
      <c r="B5107" s="3">
        <v>3.3441921057431578</v>
      </c>
      <c r="C5107" s="3">
        <v>1.9591447002954926E-2</v>
      </c>
      <c r="D5107" s="3">
        <v>0.17095195791762707</v>
      </c>
      <c r="E51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8" spans="1:5">
      <c r="A5108">
        <v>7850260</v>
      </c>
      <c r="B5108" s="3">
        <v>1.2593909115686848</v>
      </c>
      <c r="C5108" s="3">
        <v>1.2251094832550825E-3</v>
      </c>
      <c r="D5108" s="3">
        <v>0.17086128638081899</v>
      </c>
      <c r="E51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09" spans="1:5">
      <c r="A5109">
        <v>1484799</v>
      </c>
      <c r="B5109" s="3">
        <v>4.5437244546698263</v>
      </c>
      <c r="C5109" s="3">
        <v>3.3814675521894712E-3</v>
      </c>
      <c r="D5109" s="3">
        <v>0.17084656006176335</v>
      </c>
      <c r="E51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0" spans="1:5">
      <c r="A5110">
        <v>1007558</v>
      </c>
      <c r="B5110" s="3">
        <v>2.9112306587831456</v>
      </c>
      <c r="C5110" s="3">
        <v>2.4343631776805319E-3</v>
      </c>
      <c r="D5110" s="3">
        <v>0.17075755465057629</v>
      </c>
      <c r="E51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1" spans="1:5">
      <c r="A5111">
        <v>24835471</v>
      </c>
      <c r="B5111" s="3">
        <v>4.6905704638717172</v>
      </c>
      <c r="C5111" s="3">
        <v>5.144952047063534E-3</v>
      </c>
      <c r="D5111" s="3">
        <v>0.17051814267252119</v>
      </c>
      <c r="E51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2" spans="1:5">
      <c r="A5112">
        <v>178043</v>
      </c>
      <c r="B5112" s="3">
        <v>1.0588817792268275</v>
      </c>
      <c r="C5112" s="3">
        <v>7.4128088506440152E-3</v>
      </c>
      <c r="D5112" s="3">
        <v>0.17029478288442434</v>
      </c>
      <c r="E51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3" spans="1:5">
      <c r="A5113">
        <v>1191562</v>
      </c>
      <c r="B5113" s="3">
        <v>3.1905308981827201</v>
      </c>
      <c r="C5113" s="3">
        <v>1.7542769775584057E-3</v>
      </c>
      <c r="D5113" s="3">
        <v>0.1701101727259241</v>
      </c>
      <c r="E51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4" spans="1:5">
      <c r="A5114">
        <v>3949235</v>
      </c>
      <c r="B5114" s="3">
        <v>3.1770439716556687</v>
      </c>
      <c r="C5114" s="3">
        <v>3.3005940939230226E-2</v>
      </c>
      <c r="D5114" s="3">
        <v>0.16990147550272872</v>
      </c>
      <c r="E51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5" spans="1:5">
      <c r="A5115">
        <v>52043</v>
      </c>
      <c r="B5115" s="3">
        <v>3.203380766325449</v>
      </c>
      <c r="C5115" s="3">
        <v>9.0246306236780038E-3</v>
      </c>
      <c r="D5115" s="3">
        <v>0.16982502159225099</v>
      </c>
      <c r="E51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6" spans="1:5">
      <c r="A5116">
        <v>557918</v>
      </c>
      <c r="B5116" s="3">
        <v>2.6608328325164332</v>
      </c>
      <c r="C5116" s="3">
        <v>2.9421076862067245E-3</v>
      </c>
      <c r="D5116" s="3">
        <v>0.1697494872437918</v>
      </c>
      <c r="E51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7" spans="1:5">
      <c r="A5117">
        <v>26005018</v>
      </c>
      <c r="B5117" s="3">
        <v>3.5746723344911837</v>
      </c>
      <c r="C5117" s="3">
        <v>3.4192947562355039E-2</v>
      </c>
      <c r="D5117" s="3">
        <v>0.16974681759662602</v>
      </c>
      <c r="E51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8" spans="1:5">
      <c r="A5118">
        <v>8703</v>
      </c>
      <c r="B5118" s="3">
        <v>4.8742854959784925</v>
      </c>
      <c r="C5118" s="3">
        <v>2.711247607999916E-2</v>
      </c>
      <c r="D5118" s="3">
        <v>0.16956321777135885</v>
      </c>
      <c r="E51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19" spans="1:5">
      <c r="A5119">
        <v>1660261</v>
      </c>
      <c r="B5119" s="3">
        <v>3.6571740801395181</v>
      </c>
      <c r="C5119" s="3">
        <v>1.8698620980530527E-2</v>
      </c>
      <c r="D5119" s="3">
        <v>0.16930432651142713</v>
      </c>
      <c r="E51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0" spans="1:5">
      <c r="A5120">
        <v>13275837</v>
      </c>
      <c r="B5120" s="3">
        <v>3.0375998482235547</v>
      </c>
      <c r="C5120" s="3">
        <v>4.6017255644454245E-3</v>
      </c>
      <c r="D5120" s="3">
        <v>0.1692730339055849</v>
      </c>
      <c r="E51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1" spans="1:5">
      <c r="A5121">
        <v>4311270</v>
      </c>
      <c r="B5121" s="3">
        <v>1.6956740197463716</v>
      </c>
      <c r="C5121" s="3">
        <v>2.3400709126545571E-2</v>
      </c>
      <c r="D5121" s="3">
        <v>0.16922134884185325</v>
      </c>
      <c r="E51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2" spans="1:5">
      <c r="A5122">
        <v>181376</v>
      </c>
      <c r="B5122" s="3">
        <v>3.1364262813837578</v>
      </c>
      <c r="C5122" s="3">
        <v>4.8340310969556148E-2</v>
      </c>
      <c r="D5122" s="3">
        <v>0.16914812775567356</v>
      </c>
      <c r="E51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3" spans="1:5">
      <c r="A5123">
        <v>7809536</v>
      </c>
      <c r="B5123" s="3">
        <v>1.801591416089662</v>
      </c>
      <c r="C5123" s="3">
        <v>2.8870046480671482E-2</v>
      </c>
      <c r="D5123" s="3">
        <v>0.16911227097341397</v>
      </c>
      <c r="E51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4" spans="1:5">
      <c r="A5124">
        <v>16947051</v>
      </c>
      <c r="B5124" s="3">
        <v>2.7740890778763929</v>
      </c>
      <c r="C5124" s="3">
        <v>2.7286721625078229E-3</v>
      </c>
      <c r="D5124" s="3">
        <v>0.16905809859135879</v>
      </c>
      <c r="E51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5" spans="1:5">
      <c r="A5125">
        <v>21501965</v>
      </c>
      <c r="B5125" s="3">
        <v>4.4822479250468383</v>
      </c>
      <c r="C5125" s="3">
        <v>3.6173383353901321E-2</v>
      </c>
      <c r="D5125" s="3">
        <v>0.1689776806759461</v>
      </c>
      <c r="E51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6" spans="1:5">
      <c r="A5126">
        <v>7130382</v>
      </c>
      <c r="B5126" s="3">
        <v>2.0375874408532528</v>
      </c>
      <c r="C5126" s="3">
        <v>3.8838173070593951E-2</v>
      </c>
      <c r="D5126" s="3">
        <v>0.1689132175480591</v>
      </c>
      <c r="E51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7" spans="1:5">
      <c r="A5127">
        <v>12327430</v>
      </c>
      <c r="B5127" s="3">
        <v>4.9973535665208892</v>
      </c>
      <c r="C5127" s="3">
        <v>4.7519118542453206E-2</v>
      </c>
      <c r="D5127" s="3">
        <v>0.16877560454839202</v>
      </c>
      <c r="E51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8" spans="1:5">
      <c r="A5128">
        <v>31102831</v>
      </c>
      <c r="B5128" s="3">
        <v>3.7083953596240913</v>
      </c>
      <c r="C5128" s="3">
        <v>2.9177327449193519E-2</v>
      </c>
      <c r="D5128" s="3">
        <v>0.16871208193871279</v>
      </c>
      <c r="E51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29" spans="1:5">
      <c r="A5129">
        <v>9852787</v>
      </c>
      <c r="B5129" s="3">
        <v>4.6388679858200348</v>
      </c>
      <c r="C5129" s="3">
        <v>7.4230889186766742E-3</v>
      </c>
      <c r="D5129" s="3">
        <v>0.16868160741775751</v>
      </c>
      <c r="E51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0" spans="1:5">
      <c r="A5130">
        <v>3552711</v>
      </c>
      <c r="B5130" s="3">
        <v>3.9124782969166314</v>
      </c>
      <c r="C5130" s="3">
        <v>4.5195702321195005E-2</v>
      </c>
      <c r="D5130" s="3">
        <v>0.16867029512916221</v>
      </c>
      <c r="E51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1" spans="1:5">
      <c r="A5131">
        <v>11512676</v>
      </c>
      <c r="B5131" s="3">
        <v>3.0095625474533061</v>
      </c>
      <c r="C5131" s="3">
        <v>3.0961606973774015E-2</v>
      </c>
      <c r="D5131" s="3">
        <v>0.16866091733893573</v>
      </c>
      <c r="E51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2" spans="1:5">
      <c r="A5132">
        <v>13974214</v>
      </c>
      <c r="B5132" s="3">
        <v>1.6061768654153865</v>
      </c>
      <c r="C5132" s="3">
        <v>3.7945369505033286E-2</v>
      </c>
      <c r="D5132" s="3">
        <v>0.16857357253045069</v>
      </c>
      <c r="E51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3" spans="1:5">
      <c r="A5133">
        <v>19349568</v>
      </c>
      <c r="B5133" s="3">
        <v>3.7590428940511935</v>
      </c>
      <c r="C5133" s="3">
        <v>2.4624356034625802E-2</v>
      </c>
      <c r="D5133" s="3">
        <v>0.16855403185313633</v>
      </c>
      <c r="E51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4" spans="1:5">
      <c r="A5134">
        <v>16685925</v>
      </c>
      <c r="B5134" s="3">
        <v>3.3140673544812702</v>
      </c>
      <c r="C5134" s="3">
        <v>2.3798665055568536E-2</v>
      </c>
      <c r="D5134" s="3">
        <v>0.1684047173757669</v>
      </c>
      <c r="E51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5" spans="1:5">
      <c r="A5135">
        <v>7322303</v>
      </c>
      <c r="B5135" s="3">
        <v>2.7767481009894017</v>
      </c>
      <c r="C5135" s="3">
        <v>3.0784120028114301E-2</v>
      </c>
      <c r="D5135" s="3">
        <v>0.16820046486106655</v>
      </c>
      <c r="E51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6" spans="1:5">
      <c r="A5136">
        <v>4540899</v>
      </c>
      <c r="B5136" s="3">
        <v>4.3365570331761205</v>
      </c>
      <c r="C5136" s="3">
        <v>1.7137509539368236E-2</v>
      </c>
      <c r="D5136" s="3">
        <v>0.16819491264217512</v>
      </c>
      <c r="E51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7" spans="1:5">
      <c r="A5137">
        <v>1118139</v>
      </c>
      <c r="B5137" s="3">
        <v>1.0668858465127751</v>
      </c>
      <c r="C5137" s="3">
        <v>3.7909051493020644E-2</v>
      </c>
      <c r="D5137" s="3">
        <v>0.1680888649020934</v>
      </c>
      <c r="E51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8" spans="1:5">
      <c r="A5138">
        <v>18212433</v>
      </c>
      <c r="B5138" s="3">
        <v>4.7716985056044319</v>
      </c>
      <c r="C5138" s="3">
        <v>4.2001184794246527E-2</v>
      </c>
      <c r="D5138" s="3">
        <v>0.16806515300079183</v>
      </c>
      <c r="E51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39" spans="1:5">
      <c r="A5139">
        <v>4195861</v>
      </c>
      <c r="B5139" s="3">
        <v>2.8983421183816782</v>
      </c>
      <c r="C5139" s="3">
        <v>3.0235426210403888E-2</v>
      </c>
      <c r="D5139" s="3">
        <v>0.16804627368912772</v>
      </c>
      <c r="E51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0" spans="1:5">
      <c r="A5140">
        <v>910592</v>
      </c>
      <c r="B5140" s="3">
        <v>1.7351587351741244</v>
      </c>
      <c r="C5140" s="3">
        <v>1.5243515755146708E-3</v>
      </c>
      <c r="D5140" s="3">
        <v>0.16786943064830484</v>
      </c>
      <c r="E51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1" spans="1:5">
      <c r="A5141">
        <v>1523610</v>
      </c>
      <c r="B5141" s="3">
        <v>1.1610245842181621</v>
      </c>
      <c r="C5141" s="3">
        <v>4.9063151071536554E-2</v>
      </c>
      <c r="D5141" s="3">
        <v>0.16755932315036737</v>
      </c>
      <c r="E51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2" spans="1:5">
      <c r="A5142">
        <v>3417714</v>
      </c>
      <c r="B5142" s="3">
        <v>4.4555941900190827</v>
      </c>
      <c r="C5142" s="3">
        <v>1.1822536557520176E-2</v>
      </c>
      <c r="D5142" s="3">
        <v>0.16736468377976088</v>
      </c>
      <c r="E51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3" spans="1:5">
      <c r="A5143">
        <v>3229099</v>
      </c>
      <c r="B5143" s="3">
        <v>2.6732761739346929</v>
      </c>
      <c r="C5143" s="3">
        <v>3.7514884836682087E-3</v>
      </c>
      <c r="D5143" s="3">
        <v>0.16735041215595992</v>
      </c>
      <c r="E51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4" spans="1:5">
      <c r="A5144">
        <v>9446761</v>
      </c>
      <c r="B5144" s="3">
        <v>2.248391308905739</v>
      </c>
      <c r="C5144" s="3">
        <v>3.5575610985764221E-2</v>
      </c>
      <c r="D5144" s="3">
        <v>0.16721245544317365</v>
      </c>
      <c r="E51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5" spans="1:5">
      <c r="A5145">
        <v>1745402</v>
      </c>
      <c r="B5145" s="3">
        <v>3.9475408477736789</v>
      </c>
      <c r="C5145" s="3">
        <v>1.4185949468467225E-2</v>
      </c>
      <c r="D5145" s="3">
        <v>0.16719679685540423</v>
      </c>
      <c r="E51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6" spans="1:5">
      <c r="A5146">
        <v>23573737</v>
      </c>
      <c r="B5146" s="3">
        <v>2.3063188815704532</v>
      </c>
      <c r="C5146" s="3">
        <v>7.2801219031102928E-3</v>
      </c>
      <c r="D5146" s="3">
        <v>0.16713339573500052</v>
      </c>
      <c r="E51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7" spans="1:5">
      <c r="A5147">
        <v>23575977</v>
      </c>
      <c r="B5147" s="3">
        <v>2.6404489702880958</v>
      </c>
      <c r="C5147" s="3">
        <v>4.4569012788344506E-2</v>
      </c>
      <c r="D5147" s="3">
        <v>0.16706363329476037</v>
      </c>
      <c r="E51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8" spans="1:5">
      <c r="A5148">
        <v>24144577</v>
      </c>
      <c r="B5148" s="3">
        <v>1.9098324681706287</v>
      </c>
      <c r="C5148" s="3">
        <v>7.7309032421616804E-3</v>
      </c>
      <c r="D5148" s="3">
        <v>0.16704897477404157</v>
      </c>
      <c r="E51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49" spans="1:5">
      <c r="A5149">
        <v>1746811</v>
      </c>
      <c r="B5149" s="3">
        <v>3.9761332642326375</v>
      </c>
      <c r="C5149" s="3">
        <v>2.3341571553409934E-2</v>
      </c>
      <c r="D5149" s="3">
        <v>0.16697466038677466</v>
      </c>
      <c r="E51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0" spans="1:5">
      <c r="A5150">
        <v>4419367</v>
      </c>
      <c r="B5150" s="3">
        <v>4.166401853334964</v>
      </c>
      <c r="C5150" s="3">
        <v>3.1435418645053878E-2</v>
      </c>
      <c r="D5150" s="3">
        <v>0.166847346785852</v>
      </c>
      <c r="E51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1" spans="1:5">
      <c r="A5151">
        <v>18138735</v>
      </c>
      <c r="B5151" s="3">
        <v>4.5397844054055954</v>
      </c>
      <c r="C5151" s="3">
        <v>3.7831855278598781E-2</v>
      </c>
      <c r="D5151" s="3">
        <v>0.16643964508597453</v>
      </c>
      <c r="E51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2" spans="1:5">
      <c r="A5152">
        <v>4555996</v>
      </c>
      <c r="B5152" s="3">
        <v>4.4090627443922106</v>
      </c>
      <c r="C5152" s="3">
        <v>3.6123767187288429E-2</v>
      </c>
      <c r="D5152" s="3">
        <v>0.16610984863562794</v>
      </c>
      <c r="E51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3" spans="1:5">
      <c r="A5153">
        <v>11793333</v>
      </c>
      <c r="B5153" s="3">
        <v>2.5030095620425361</v>
      </c>
      <c r="C5153" s="3">
        <v>1.7827152761079497E-2</v>
      </c>
      <c r="D5153" s="3">
        <v>0.16607598603118157</v>
      </c>
      <c r="E51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4" spans="1:5">
      <c r="A5154">
        <v>6145618</v>
      </c>
      <c r="B5154" s="3">
        <v>3.757554382966906</v>
      </c>
      <c r="C5154" s="3">
        <v>1.1993504210076828E-2</v>
      </c>
      <c r="D5154" s="3">
        <v>0.16589844191209113</v>
      </c>
      <c r="E51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5" spans="1:5">
      <c r="A5155">
        <v>1542713</v>
      </c>
      <c r="B5155" s="3">
        <v>2.6169063518621027</v>
      </c>
      <c r="C5155" s="3">
        <v>1.7688332652428831E-2</v>
      </c>
      <c r="D5155" s="3">
        <v>0.16585891773640205</v>
      </c>
      <c r="E51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6" spans="1:5">
      <c r="A5156">
        <v>19524858</v>
      </c>
      <c r="B5156" s="3">
        <v>1.4625115864511922</v>
      </c>
      <c r="C5156" s="3">
        <v>3.5388178847322302E-2</v>
      </c>
      <c r="D5156" s="3">
        <v>0.165807219880448</v>
      </c>
      <c r="E51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7" spans="1:5">
      <c r="A5157">
        <v>6841194</v>
      </c>
      <c r="B5157" s="3">
        <v>2.3066296346629391</v>
      </c>
      <c r="C5157" s="3">
        <v>4.9331969384654915E-2</v>
      </c>
      <c r="D5157" s="3">
        <v>0.16566588281419703</v>
      </c>
      <c r="E51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8" spans="1:5">
      <c r="A5158">
        <v>1208402</v>
      </c>
      <c r="B5158" s="3">
        <v>2.8472766116730339</v>
      </c>
      <c r="C5158" s="3">
        <v>3.3160130251158444E-2</v>
      </c>
      <c r="D5158" s="3">
        <v>0.1655516800168868</v>
      </c>
      <c r="E51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59" spans="1:5">
      <c r="A5159">
        <v>9856784</v>
      </c>
      <c r="B5159" s="3">
        <v>1.3665515126997327</v>
      </c>
      <c r="C5159" s="3">
        <v>2.2388642165705533E-2</v>
      </c>
      <c r="D5159" s="3">
        <v>0.16553394100015395</v>
      </c>
      <c r="E51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0" spans="1:5">
      <c r="A5160">
        <v>25468442</v>
      </c>
      <c r="B5160" s="3">
        <v>1.2859761167293939</v>
      </c>
      <c r="C5160" s="3">
        <v>4.317900046573192E-2</v>
      </c>
      <c r="D5160" s="3">
        <v>0.16530762580500491</v>
      </c>
      <c r="E51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1" spans="1:5">
      <c r="A5161">
        <v>16212001</v>
      </c>
      <c r="B5161" s="3">
        <v>1.4867062607914963</v>
      </c>
      <c r="C5161" s="3">
        <v>2.9511952897916791E-2</v>
      </c>
      <c r="D5161" s="3">
        <v>0.16525948729878415</v>
      </c>
      <c r="E51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2" spans="1:5">
      <c r="A5162">
        <v>1874429</v>
      </c>
      <c r="B5162" s="3">
        <v>4.4145806975128696</v>
      </c>
      <c r="C5162" s="3">
        <v>4.7864147259886719E-2</v>
      </c>
      <c r="D5162" s="3">
        <v>0.16525916056189827</v>
      </c>
      <c r="E51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3" spans="1:5">
      <c r="A5163">
        <v>3944633</v>
      </c>
      <c r="B5163" s="3">
        <v>1.0279483216483314</v>
      </c>
      <c r="C5163" s="3">
        <v>1.2754744689316699E-4</v>
      </c>
      <c r="D5163" s="3">
        <v>0.16521504947363919</v>
      </c>
      <c r="E51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4" spans="1:5">
      <c r="A5164">
        <v>3587751</v>
      </c>
      <c r="B5164" s="3">
        <v>4.8906977972361583</v>
      </c>
      <c r="C5164" s="3">
        <v>3.5607364378948465E-2</v>
      </c>
      <c r="D5164" s="3">
        <v>0.1648977066775229</v>
      </c>
      <c r="E51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5" spans="1:5">
      <c r="A5165">
        <v>10694601</v>
      </c>
      <c r="B5165" s="3">
        <v>2.0726123946815211</v>
      </c>
      <c r="C5165" s="3">
        <v>4.0420078179232405E-2</v>
      </c>
      <c r="D5165" s="3">
        <v>0.16450242325345521</v>
      </c>
      <c r="E51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6" spans="1:5">
      <c r="A5166">
        <v>15384170</v>
      </c>
      <c r="B5166" s="3">
        <v>4.1284823978948797</v>
      </c>
      <c r="C5166" s="3">
        <v>2.4465038678149861E-2</v>
      </c>
      <c r="D5166" s="3">
        <v>0.16446875276563244</v>
      </c>
      <c r="E51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7" spans="1:5">
      <c r="A5167">
        <v>330347</v>
      </c>
      <c r="B5167" s="3">
        <v>2.0808379369899237</v>
      </c>
      <c r="C5167" s="3">
        <v>4.8477936047160483E-2</v>
      </c>
      <c r="D5167" s="3">
        <v>0.16433111950384249</v>
      </c>
      <c r="E51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8" spans="1:5">
      <c r="A5168">
        <v>7195403</v>
      </c>
      <c r="B5168" s="3">
        <v>4.6101711189017678</v>
      </c>
      <c r="C5168" s="3">
        <v>1.8833496939655837E-2</v>
      </c>
      <c r="D5168" s="3">
        <v>0.16420699106201653</v>
      </c>
      <c r="E51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69" spans="1:5">
      <c r="A5169">
        <v>24448775</v>
      </c>
      <c r="B5169" s="3">
        <v>3.1810098089632595</v>
      </c>
      <c r="C5169" s="3">
        <v>4.0332476747722598E-2</v>
      </c>
      <c r="D5169" s="3">
        <v>0.16408603959870449</v>
      </c>
      <c r="E51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0" spans="1:5">
      <c r="A5170">
        <v>2553182</v>
      </c>
      <c r="B5170" s="3">
        <v>4.457062590734564</v>
      </c>
      <c r="C5170" s="3">
        <v>1.8855823844594572E-2</v>
      </c>
      <c r="D5170" s="3">
        <v>0.16394841149476613</v>
      </c>
      <c r="E51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1" spans="1:5">
      <c r="A5171">
        <v>11910223</v>
      </c>
      <c r="B5171" s="3">
        <v>3.9474976316727299</v>
      </c>
      <c r="C5171" s="3">
        <v>3.0633987728972752E-2</v>
      </c>
      <c r="D5171" s="3">
        <v>0.16351581846975671</v>
      </c>
      <c r="E51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2" spans="1:5">
      <c r="A5172">
        <v>7139147</v>
      </c>
      <c r="B5172" s="3">
        <v>1.3607121692019444</v>
      </c>
      <c r="C5172" s="3">
        <v>3.2178613417517765E-2</v>
      </c>
      <c r="D5172" s="3">
        <v>0.16344520796264295</v>
      </c>
      <c r="E51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3" spans="1:5">
      <c r="A5173">
        <v>6354467</v>
      </c>
      <c r="B5173" s="3">
        <v>4.4457538339188369</v>
      </c>
      <c r="C5173" s="3">
        <v>1.6947241119125323E-3</v>
      </c>
      <c r="D5173" s="3">
        <v>0.16318373545444032</v>
      </c>
      <c r="E51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4" spans="1:5">
      <c r="A5174">
        <v>25441469</v>
      </c>
      <c r="B5174" s="3">
        <v>1.1916525836621465</v>
      </c>
      <c r="C5174" s="3">
        <v>3.2068123876066281E-3</v>
      </c>
      <c r="D5174" s="3">
        <v>0.16253491648061102</v>
      </c>
      <c r="E51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5" spans="1:5">
      <c r="A5175">
        <v>2620162</v>
      </c>
      <c r="B5175" s="3">
        <v>4.9009929014250702</v>
      </c>
      <c r="C5175" s="3">
        <v>3.3683099446435829E-3</v>
      </c>
      <c r="D5175" s="3">
        <v>0.16245992789137509</v>
      </c>
      <c r="E51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6" spans="1:5">
      <c r="A5176">
        <v>2909990</v>
      </c>
      <c r="B5176" s="3">
        <v>2.4465147627568067</v>
      </c>
      <c r="C5176" s="3">
        <v>2.7460586739058535E-2</v>
      </c>
      <c r="D5176" s="3">
        <v>0.16245235585561413</v>
      </c>
      <c r="E51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7" spans="1:5">
      <c r="A5177">
        <v>3294551</v>
      </c>
      <c r="B5177" s="3">
        <v>1.5995892872097621</v>
      </c>
      <c r="C5177" s="3">
        <v>2.2385090590867008E-2</v>
      </c>
      <c r="D5177" s="3">
        <v>0.16227755119047549</v>
      </c>
      <c r="E51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8" spans="1:5">
      <c r="A5178">
        <v>1093220</v>
      </c>
      <c r="B5178" s="3">
        <v>1.9004344991526789</v>
      </c>
      <c r="C5178" s="3">
        <v>3.5419533735373322E-3</v>
      </c>
      <c r="D5178" s="3">
        <v>0.16219119474100341</v>
      </c>
      <c r="E51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79" spans="1:5">
      <c r="A5179">
        <v>7793849</v>
      </c>
      <c r="B5179" s="3">
        <v>3.9644211317153837</v>
      </c>
      <c r="C5179" s="3">
        <v>3.431133103476236E-2</v>
      </c>
      <c r="D5179" s="3">
        <v>0.16201274978816038</v>
      </c>
      <c r="E51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0" spans="1:5">
      <c r="A5180">
        <v>303939</v>
      </c>
      <c r="B5180" s="3">
        <v>1.5990754683861779</v>
      </c>
      <c r="C5180" s="3">
        <v>1.9955168630360134E-2</v>
      </c>
      <c r="D5180" s="3">
        <v>0.16200113195632126</v>
      </c>
      <c r="E51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1" spans="1:5">
      <c r="A5181">
        <v>16713474</v>
      </c>
      <c r="B5181" s="3">
        <v>1.0791799098894104</v>
      </c>
      <c r="C5181" s="3">
        <v>9.7810918464443786E-3</v>
      </c>
      <c r="D5181" s="3">
        <v>0.16199788368262669</v>
      </c>
      <c r="E51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2" spans="1:5">
      <c r="A5182">
        <v>33426004</v>
      </c>
      <c r="B5182" s="3">
        <v>3.816025648869906</v>
      </c>
      <c r="C5182" s="3">
        <v>3.7732228579033654E-2</v>
      </c>
      <c r="D5182" s="3">
        <v>0.16192702349485477</v>
      </c>
      <c r="E51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3" spans="1:5">
      <c r="A5183">
        <v>2442348</v>
      </c>
      <c r="B5183" s="3">
        <v>4.600274979212899</v>
      </c>
      <c r="C5183" s="3">
        <v>2.7725387790267477E-2</v>
      </c>
      <c r="D5183" s="3">
        <v>0.16189192034169275</v>
      </c>
      <c r="E51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4" spans="1:5">
      <c r="A5184">
        <v>4166168</v>
      </c>
      <c r="B5184" s="3">
        <v>1.4068727965375425</v>
      </c>
      <c r="C5184" s="3">
        <v>2.0935904636460084E-2</v>
      </c>
      <c r="D5184" s="3">
        <v>0.16164282388176754</v>
      </c>
      <c r="E51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5" spans="1:5">
      <c r="A5185">
        <v>21937306</v>
      </c>
      <c r="B5185" s="3">
        <v>2.4525522921261502</v>
      </c>
      <c r="C5185" s="3">
        <v>2.3367765995476211E-2</v>
      </c>
      <c r="D5185" s="3">
        <v>0.16119567882295771</v>
      </c>
      <c r="E51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6" spans="1:5">
      <c r="A5186">
        <v>7915183</v>
      </c>
      <c r="B5186" s="3">
        <v>2.8418258045145097</v>
      </c>
      <c r="C5186" s="3">
        <v>1.9905762665069826E-2</v>
      </c>
      <c r="D5186" s="3">
        <v>0.16105651379737018</v>
      </c>
      <c r="E51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7" spans="1:5">
      <c r="A5187">
        <v>5709288</v>
      </c>
      <c r="B5187" s="3">
        <v>2.6664465705870257</v>
      </c>
      <c r="C5187" s="3">
        <v>3.3368501860352583E-2</v>
      </c>
      <c r="D5187" s="3">
        <v>0.16083223883784448</v>
      </c>
      <c r="E51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8" spans="1:5">
      <c r="A5188">
        <v>35005938</v>
      </c>
      <c r="B5188" s="3">
        <v>1.8330391666349777</v>
      </c>
      <c r="C5188" s="3">
        <v>1.3515430575125154E-2</v>
      </c>
      <c r="D5188" s="3">
        <v>0.16078671373102227</v>
      </c>
      <c r="E51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89" spans="1:5">
      <c r="A5189">
        <v>13503154</v>
      </c>
      <c r="B5189" s="3">
        <v>4.168206754328927</v>
      </c>
      <c r="C5189" s="3">
        <v>2.7590962361327923E-2</v>
      </c>
      <c r="D5189" s="3">
        <v>0.16070753009078453</v>
      </c>
      <c r="E51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0" spans="1:5">
      <c r="A5190">
        <v>16616158</v>
      </c>
      <c r="B5190" s="3">
        <v>2.0545722589976698</v>
      </c>
      <c r="C5190" s="3">
        <v>1.1565755179132066E-2</v>
      </c>
      <c r="D5190" s="3">
        <v>0.16062984262114166</v>
      </c>
      <c r="E51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1" spans="1:5">
      <c r="A5191">
        <v>7290581</v>
      </c>
      <c r="B5191" s="3">
        <v>3.7445390300296202</v>
      </c>
      <c r="C5191" s="3">
        <v>1.4005675198104623E-2</v>
      </c>
      <c r="D5191" s="3">
        <v>0.16057634698262091</v>
      </c>
      <c r="E51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2" spans="1:5">
      <c r="A5192">
        <v>10431172</v>
      </c>
      <c r="B5192" s="3">
        <v>4.747177070293743</v>
      </c>
      <c r="C5192" s="3">
        <v>1.5507248641904642E-2</v>
      </c>
      <c r="D5192" s="3">
        <v>0.16031308799576549</v>
      </c>
      <c r="E51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3" spans="1:5">
      <c r="A5193">
        <v>5226684</v>
      </c>
      <c r="B5193" s="3">
        <v>3.1403092067441856</v>
      </c>
      <c r="C5193" s="3">
        <v>2.5427217095285157E-2</v>
      </c>
      <c r="D5193" s="3">
        <v>0.15999298690209607</v>
      </c>
      <c r="E51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4" spans="1:5">
      <c r="A5194">
        <v>22886115</v>
      </c>
      <c r="B5194" s="3">
        <v>3.5710413833538959</v>
      </c>
      <c r="C5194" s="3">
        <v>2.1161382053655909E-2</v>
      </c>
      <c r="D5194" s="3">
        <v>0.15970679619579797</v>
      </c>
      <c r="E51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5" spans="1:5">
      <c r="A5195">
        <v>2400932</v>
      </c>
      <c r="B5195" s="3">
        <v>3.8454247305020797</v>
      </c>
      <c r="C5195" s="3">
        <v>1.6012725925545514E-2</v>
      </c>
      <c r="D5195" s="3">
        <v>0.15955216914800729</v>
      </c>
      <c r="E51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6" spans="1:5">
      <c r="A5196">
        <v>8852945</v>
      </c>
      <c r="B5196" s="3">
        <v>3.5657336961786661</v>
      </c>
      <c r="C5196" s="3">
        <v>3.2824070710629781E-2</v>
      </c>
      <c r="D5196" s="3">
        <v>0.15946707175595221</v>
      </c>
      <c r="E51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7" spans="1:5">
      <c r="A5197">
        <v>63924</v>
      </c>
      <c r="B5197" s="3">
        <v>3.9040332548124455</v>
      </c>
      <c r="C5197" s="3">
        <v>4.0811049284089768E-2</v>
      </c>
      <c r="D5197" s="3">
        <v>0.1592622645506977</v>
      </c>
      <c r="E51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8" spans="1:5">
      <c r="A5198">
        <v>3729726</v>
      </c>
      <c r="B5198" s="3">
        <v>2.3608871013093058</v>
      </c>
      <c r="C5198" s="3">
        <v>1.1749359695070256E-2</v>
      </c>
      <c r="D5198" s="3">
        <v>0.15918746081441626</v>
      </c>
      <c r="E51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199" spans="1:5">
      <c r="A5199">
        <v>380728</v>
      </c>
      <c r="B5199" s="3">
        <v>3.3802526188507165</v>
      </c>
      <c r="C5199" s="3">
        <v>3.3825252642355162E-2</v>
      </c>
      <c r="D5199" s="3">
        <v>0.15890182079210091</v>
      </c>
      <c r="E51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0" spans="1:5">
      <c r="A5200">
        <v>6632440</v>
      </c>
      <c r="B5200" s="3">
        <v>3.8661333945766856</v>
      </c>
      <c r="C5200" s="3">
        <v>4.8819083476075789E-2</v>
      </c>
      <c r="D5200" s="3">
        <v>0.15885967995241834</v>
      </c>
      <c r="E52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1" spans="1:5">
      <c r="A5201">
        <v>17339848</v>
      </c>
      <c r="B5201" s="3">
        <v>3.363616820383398</v>
      </c>
      <c r="C5201" s="3">
        <v>1.8481181578464633E-2</v>
      </c>
      <c r="D5201" s="3">
        <v>0.15872450337905575</v>
      </c>
      <c r="E52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2" spans="1:5">
      <c r="A5202">
        <v>15243531</v>
      </c>
      <c r="B5202" s="3">
        <v>3.2914203977713603</v>
      </c>
      <c r="C5202" s="3">
        <v>3.7863024054563696E-2</v>
      </c>
      <c r="D5202" s="3">
        <v>0.1583775391543123</v>
      </c>
      <c r="E52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3" spans="1:5">
      <c r="A5203">
        <v>24575626</v>
      </c>
      <c r="B5203" s="3">
        <v>4.394612979270998</v>
      </c>
      <c r="C5203" s="3">
        <v>1.8044589434453778E-2</v>
      </c>
      <c r="D5203" s="3">
        <v>0.15810564778910952</v>
      </c>
      <c r="E52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4" spans="1:5">
      <c r="A5204">
        <v>16107699</v>
      </c>
      <c r="B5204" s="3">
        <v>1.675407734833235</v>
      </c>
      <c r="C5204" s="3">
        <v>1.4037418666099255E-3</v>
      </c>
      <c r="D5204" s="3">
        <v>0.15778409453523079</v>
      </c>
      <c r="E52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5" spans="1:5">
      <c r="A5205">
        <v>5533135</v>
      </c>
      <c r="B5205" s="3">
        <v>4.49556467021449</v>
      </c>
      <c r="C5205" s="3">
        <v>4.5001057913409866E-2</v>
      </c>
      <c r="D5205" s="3">
        <v>0.15776542883394074</v>
      </c>
      <c r="E52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6" spans="1:5">
      <c r="A5206">
        <v>7897301</v>
      </c>
      <c r="B5206" s="3">
        <v>4.7563204681654794</v>
      </c>
      <c r="C5206" s="3">
        <v>4.6591833821758979E-2</v>
      </c>
      <c r="D5206" s="3">
        <v>0.15764901053959057</v>
      </c>
      <c r="E52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7" spans="1:5">
      <c r="A5207">
        <v>24530713</v>
      </c>
      <c r="B5207" s="3">
        <v>2.4950105055032772</v>
      </c>
      <c r="C5207" s="3">
        <v>1.7041139838991432E-2</v>
      </c>
      <c r="D5207" s="3">
        <v>0.15748892324999453</v>
      </c>
      <c r="E52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8" spans="1:5">
      <c r="A5208">
        <v>9745149</v>
      </c>
      <c r="B5208" s="3">
        <v>4.469113292930702</v>
      </c>
      <c r="C5208" s="3">
        <v>1.5891048198275866E-2</v>
      </c>
      <c r="D5208" s="3">
        <v>0.1574037780909544</v>
      </c>
      <c r="E52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09" spans="1:5">
      <c r="A5209">
        <v>14759766</v>
      </c>
      <c r="B5209" s="3">
        <v>4.3650293309131323</v>
      </c>
      <c r="C5209" s="3">
        <v>1.3281162103036637E-2</v>
      </c>
      <c r="D5209" s="3">
        <v>0.1565992798269592</v>
      </c>
      <c r="E52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0" spans="1:5">
      <c r="A5210">
        <v>1606222</v>
      </c>
      <c r="B5210" s="3">
        <v>2.164930721017869</v>
      </c>
      <c r="C5210" s="3">
        <v>3.1892197845773095E-2</v>
      </c>
      <c r="D5210" s="3">
        <v>0.15651400650242997</v>
      </c>
      <c r="E52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1" spans="1:5">
      <c r="A5211">
        <v>5174082</v>
      </c>
      <c r="B5211" s="3">
        <v>1.7187781929961288</v>
      </c>
      <c r="C5211" s="3">
        <v>1.4662018659715122E-2</v>
      </c>
      <c r="D5211" s="3">
        <v>0.15628810662646853</v>
      </c>
      <c r="E52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2" spans="1:5">
      <c r="A5212">
        <v>5449480</v>
      </c>
      <c r="B5212" s="3">
        <v>4.2494298443617744</v>
      </c>
      <c r="C5212" s="3">
        <v>3.5463617626238122E-3</v>
      </c>
      <c r="D5212" s="3">
        <v>0.15625266141178762</v>
      </c>
      <c r="E52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3" spans="1:5">
      <c r="A5213">
        <v>8989844</v>
      </c>
      <c r="B5213" s="3">
        <v>4.6500912274523571</v>
      </c>
      <c r="C5213" s="3">
        <v>3.2377174012333435E-2</v>
      </c>
      <c r="D5213" s="3">
        <v>0.15602313329107254</v>
      </c>
      <c r="E52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4" spans="1:5">
      <c r="A5214">
        <v>9010955</v>
      </c>
      <c r="B5214" s="3">
        <v>2.1142734054148695</v>
      </c>
      <c r="C5214" s="3">
        <v>1.608125275425867E-2</v>
      </c>
      <c r="D5214" s="3">
        <v>0.15576522298947915</v>
      </c>
      <c r="E52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5" spans="1:5">
      <c r="A5215">
        <v>16949652</v>
      </c>
      <c r="B5215" s="3">
        <v>2.2811771220690131</v>
      </c>
      <c r="C5215" s="3">
        <v>1.0289549833790513E-2</v>
      </c>
      <c r="D5215" s="3">
        <v>0.1555559243637844</v>
      </c>
      <c r="E52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6" spans="1:5">
      <c r="A5216">
        <v>22299389</v>
      </c>
      <c r="B5216" s="3">
        <v>4.6825975112553717</v>
      </c>
      <c r="C5216" s="3">
        <v>1.2900576270289744E-2</v>
      </c>
      <c r="D5216" s="3">
        <v>0.15522684554760235</v>
      </c>
      <c r="E52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7" spans="1:5">
      <c r="A5217">
        <v>34813492</v>
      </c>
      <c r="B5217" s="3">
        <v>2.2273227005112917</v>
      </c>
      <c r="C5217" s="3">
        <v>4.7063337321976484E-2</v>
      </c>
      <c r="D5217" s="3">
        <v>0.15515857337185379</v>
      </c>
      <c r="E52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8" spans="1:5">
      <c r="A5218">
        <v>8555319</v>
      </c>
      <c r="B5218" s="3">
        <v>1.4745859325220558</v>
      </c>
      <c r="C5218" s="3">
        <v>9.1842317012632568E-3</v>
      </c>
      <c r="D5218" s="3">
        <v>0.15514101809672542</v>
      </c>
      <c r="E52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19" spans="1:5">
      <c r="A5219">
        <v>10528287</v>
      </c>
      <c r="B5219" s="3">
        <v>3.7379253813603008</v>
      </c>
      <c r="C5219" s="3">
        <v>4.9516407186629648E-2</v>
      </c>
      <c r="D5219" s="3">
        <v>0.1551181496064028</v>
      </c>
      <c r="E52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0" spans="1:5">
      <c r="A5220">
        <v>3779334</v>
      </c>
      <c r="B5220" s="3">
        <v>4.9293763645754023</v>
      </c>
      <c r="C5220" s="3">
        <v>3.8736608344379593E-2</v>
      </c>
      <c r="D5220" s="3">
        <v>0.15498997831807637</v>
      </c>
      <c r="E52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1" spans="1:5">
      <c r="A5221">
        <v>4564600</v>
      </c>
      <c r="B5221" s="3">
        <v>4.2426685903889112</v>
      </c>
      <c r="C5221" s="3">
        <v>4.2777595353279643E-2</v>
      </c>
      <c r="D5221" s="3">
        <v>0.15488125047367574</v>
      </c>
      <c r="E52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2" spans="1:5">
      <c r="A5222">
        <v>6706914</v>
      </c>
      <c r="B5222" s="3">
        <v>2.1599963043986894</v>
      </c>
      <c r="C5222" s="3">
        <v>4.3951469785976825E-2</v>
      </c>
      <c r="D5222" s="3">
        <v>0.1547788399001776</v>
      </c>
      <c r="E52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3" spans="1:5">
      <c r="A5223">
        <v>199392</v>
      </c>
      <c r="B5223" s="3">
        <v>3.9205626930671928</v>
      </c>
      <c r="C5223" s="3">
        <v>1.4327859255268756E-2</v>
      </c>
      <c r="D5223" s="3">
        <v>0.15469024777418328</v>
      </c>
      <c r="E52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4" spans="1:5">
      <c r="A5224">
        <v>5497326</v>
      </c>
      <c r="B5224" s="3">
        <v>3.9397276968182253</v>
      </c>
      <c r="C5224" s="3">
        <v>7.9977988760292218E-3</v>
      </c>
      <c r="D5224" s="3">
        <v>0.15463833618515077</v>
      </c>
      <c r="E52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5" spans="1:5">
      <c r="A5225">
        <v>15740819</v>
      </c>
      <c r="B5225" s="3">
        <v>2.7431124100499256</v>
      </c>
      <c r="C5225" s="3">
        <v>3.9941940744514515E-2</v>
      </c>
      <c r="D5225" s="3">
        <v>0.15417987397516264</v>
      </c>
      <c r="E52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6" spans="1:5">
      <c r="A5226">
        <v>33297467</v>
      </c>
      <c r="B5226" s="3">
        <v>4.3203406124835606</v>
      </c>
      <c r="C5226" s="3">
        <v>1.8553425464548967E-2</v>
      </c>
      <c r="D5226" s="3">
        <v>0.15404175787760499</v>
      </c>
      <c r="E52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7" spans="1:5">
      <c r="A5227">
        <v>636319</v>
      </c>
      <c r="B5227" s="3">
        <v>1.7668389929762638</v>
      </c>
      <c r="C5227" s="3">
        <v>3.0340973471557144E-2</v>
      </c>
      <c r="D5227" s="3">
        <v>0.15386358734841699</v>
      </c>
      <c r="E52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8" spans="1:5">
      <c r="A5228">
        <v>23548583</v>
      </c>
      <c r="B5228" s="3">
        <v>3.786190932478581</v>
      </c>
      <c r="C5228" s="3">
        <v>1.737871551462631E-2</v>
      </c>
      <c r="D5228" s="3">
        <v>0.15367689729212497</v>
      </c>
      <c r="E52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29" spans="1:5">
      <c r="A5229">
        <v>9680175</v>
      </c>
      <c r="B5229" s="3">
        <v>4.3816128257095741</v>
      </c>
      <c r="C5229" s="3">
        <v>6.4267221764498844E-3</v>
      </c>
      <c r="D5229" s="3">
        <v>0.1534783926343446</v>
      </c>
      <c r="E52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0" spans="1:5">
      <c r="A5230">
        <v>11363157</v>
      </c>
      <c r="B5230" s="3">
        <v>2.7684674997368286</v>
      </c>
      <c r="C5230" s="3">
        <v>5.9408094086331248E-3</v>
      </c>
      <c r="D5230" s="3">
        <v>0.15341670183374123</v>
      </c>
      <c r="E52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1" spans="1:5">
      <c r="A5231">
        <v>23629361</v>
      </c>
      <c r="B5231" s="3">
        <v>2.2614368463035763</v>
      </c>
      <c r="C5231" s="3">
        <v>3.4584687579860877E-2</v>
      </c>
      <c r="D5231" s="3">
        <v>0.15332103779497464</v>
      </c>
      <c r="E52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2" spans="1:5">
      <c r="A5232">
        <v>3259274</v>
      </c>
      <c r="B5232" s="3">
        <v>2.6217893583863456</v>
      </c>
      <c r="C5232" s="3">
        <v>9.8717060135216916E-3</v>
      </c>
      <c r="D5232" s="3">
        <v>0.15330089093284571</v>
      </c>
      <c r="E52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3" spans="1:5">
      <c r="A5233">
        <v>4110491</v>
      </c>
      <c r="B5233" s="3">
        <v>3.3574466437914192</v>
      </c>
      <c r="C5233" s="3">
        <v>4.5432399249421038E-2</v>
      </c>
      <c r="D5233" s="3">
        <v>0.15313217667863588</v>
      </c>
      <c r="E52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4" spans="1:5">
      <c r="A5234">
        <v>14273136</v>
      </c>
      <c r="B5234" s="3">
        <v>2.1108914750762091</v>
      </c>
      <c r="C5234" s="3">
        <v>1.6888255858231848E-2</v>
      </c>
      <c r="D5234" s="3">
        <v>0.15307474038351232</v>
      </c>
      <c r="E52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5" spans="1:5">
      <c r="A5235">
        <v>5535265</v>
      </c>
      <c r="B5235" s="3">
        <v>3.876006533945056</v>
      </c>
      <c r="C5235" s="3">
        <v>4.7198742981907238E-2</v>
      </c>
      <c r="D5235" s="3">
        <v>0.1527130060940185</v>
      </c>
      <c r="E52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6" spans="1:5">
      <c r="A5236">
        <v>612221</v>
      </c>
      <c r="B5236" s="3">
        <v>1.3431894801877173</v>
      </c>
      <c r="C5236" s="3">
        <v>3.3675303169053143E-2</v>
      </c>
      <c r="D5236" s="3">
        <v>0.1526796640853787</v>
      </c>
      <c r="E52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7" spans="1:5">
      <c r="A5237">
        <v>33976673</v>
      </c>
      <c r="B5237" s="3">
        <v>1.2247739107251019</v>
      </c>
      <c r="C5237" s="3">
        <v>9.1775715899220286E-3</v>
      </c>
      <c r="D5237" s="3">
        <v>0.15249430252284157</v>
      </c>
      <c r="E52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8" spans="1:5">
      <c r="A5238">
        <v>1497427</v>
      </c>
      <c r="B5238" s="3">
        <v>1.3486652273599331</v>
      </c>
      <c r="C5238" s="3">
        <v>1.9668081848622645E-2</v>
      </c>
      <c r="D5238" s="3">
        <v>0.15246453207914745</v>
      </c>
      <c r="E52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39" spans="1:5">
      <c r="A5239">
        <v>9306192</v>
      </c>
      <c r="B5239" s="3">
        <v>2.784441347082387</v>
      </c>
      <c r="C5239" s="3">
        <v>3.115009696175168E-2</v>
      </c>
      <c r="D5239" s="3">
        <v>0.15242955001563252</v>
      </c>
      <c r="E52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0" spans="1:5">
      <c r="A5240">
        <v>2878358</v>
      </c>
      <c r="B5240" s="3">
        <v>1.20507863221783</v>
      </c>
      <c r="C5240" s="3">
        <v>1.518816161327672E-2</v>
      </c>
      <c r="D5240" s="3">
        <v>0.15234111495758351</v>
      </c>
      <c r="E52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1" spans="1:5">
      <c r="A5241">
        <v>10018391</v>
      </c>
      <c r="B5241" s="3">
        <v>2.0362818537858649</v>
      </c>
      <c r="C5241" s="3">
        <v>1.7315749709556395E-2</v>
      </c>
      <c r="D5241" s="3">
        <v>0.15225040991354655</v>
      </c>
      <c r="E52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2" spans="1:5">
      <c r="A5242">
        <v>22131245</v>
      </c>
      <c r="B5242" s="3">
        <v>2.2621253661654825</v>
      </c>
      <c r="C5242" s="3">
        <v>1.8193657869162921E-2</v>
      </c>
      <c r="D5242" s="3">
        <v>0.15215943684293565</v>
      </c>
      <c r="E52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3" spans="1:5">
      <c r="A5243">
        <v>960836</v>
      </c>
      <c r="B5243" s="3">
        <v>1.204420738854254</v>
      </c>
      <c r="C5243" s="3">
        <v>3.8612022614667139E-2</v>
      </c>
      <c r="D5243" s="3">
        <v>0.15208288639001621</v>
      </c>
      <c r="E52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4" spans="1:5">
      <c r="A5244">
        <v>16101222</v>
      </c>
      <c r="B5244" s="3">
        <v>4.046856392589282</v>
      </c>
      <c r="C5244" s="3">
        <v>1.3701747747503119E-2</v>
      </c>
      <c r="D5244" s="3">
        <v>0.15194337224815258</v>
      </c>
      <c r="E52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5" spans="1:5">
      <c r="A5245">
        <v>8071900</v>
      </c>
      <c r="B5245" s="3">
        <v>3.453159583760661</v>
      </c>
      <c r="C5245" s="3">
        <v>2.404942804216121E-2</v>
      </c>
      <c r="D5245" s="3">
        <v>0.15189566413728894</v>
      </c>
      <c r="E52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6" spans="1:5">
      <c r="A5246">
        <v>3200135</v>
      </c>
      <c r="B5246" s="3">
        <v>3.9823301320480446</v>
      </c>
      <c r="C5246" s="3">
        <v>3.5278591157896867E-2</v>
      </c>
      <c r="D5246" s="3">
        <v>0.1517990034938449</v>
      </c>
      <c r="E52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7" spans="1:5">
      <c r="A5247">
        <v>11825464</v>
      </c>
      <c r="B5247" s="3">
        <v>1.397169005395742</v>
      </c>
      <c r="C5247" s="3">
        <v>7.072911877379651E-3</v>
      </c>
      <c r="D5247" s="3">
        <v>0.15171738022670289</v>
      </c>
      <c r="E52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8" spans="1:5">
      <c r="A5248">
        <v>2373905</v>
      </c>
      <c r="B5248" s="3">
        <v>4.9189859239557787</v>
      </c>
      <c r="C5248" s="3">
        <v>3.3117740412688883E-2</v>
      </c>
      <c r="D5248" s="3">
        <v>0.15110827919827896</v>
      </c>
      <c r="E52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49" spans="1:5">
      <c r="A5249">
        <v>30208406</v>
      </c>
      <c r="B5249" s="3">
        <v>3.5123266144075074</v>
      </c>
      <c r="C5249" s="3">
        <v>3.6080601724272354E-2</v>
      </c>
      <c r="D5249" s="3">
        <v>0.15104107109646348</v>
      </c>
      <c r="E52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0" spans="1:5">
      <c r="A5250">
        <v>6426063</v>
      </c>
      <c r="B5250" s="3">
        <v>2.4119666801373025</v>
      </c>
      <c r="C5250" s="3">
        <v>4.5118046720938512E-2</v>
      </c>
      <c r="D5250" s="3">
        <v>0.15090874560603196</v>
      </c>
      <c r="E52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1" spans="1:5">
      <c r="A5251">
        <v>22222260</v>
      </c>
      <c r="B5251" s="3">
        <v>2.2111899439196407</v>
      </c>
      <c r="C5251" s="3">
        <v>7.5385594920463492E-4</v>
      </c>
      <c r="D5251" s="3">
        <v>0.15089194641979409</v>
      </c>
      <c r="E52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2" spans="1:5">
      <c r="A5252">
        <v>1471506</v>
      </c>
      <c r="B5252" s="3">
        <v>3.8021374176049254</v>
      </c>
      <c r="C5252" s="3">
        <v>2.3456965287382229E-3</v>
      </c>
      <c r="D5252" s="3">
        <v>0.15080070494695086</v>
      </c>
      <c r="E52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3" spans="1:5">
      <c r="A5253">
        <v>21768291</v>
      </c>
      <c r="B5253" s="3">
        <v>4.7973075777368628</v>
      </c>
      <c r="C5253" s="3">
        <v>3.7516897559349477E-2</v>
      </c>
      <c r="D5253" s="3">
        <v>0.15042882129020863</v>
      </c>
      <c r="E52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4" spans="1:5">
      <c r="A5254">
        <v>3447309</v>
      </c>
      <c r="B5254" s="3">
        <v>1.5957780036720481</v>
      </c>
      <c r="C5254" s="3">
        <v>4.1282349316277556E-2</v>
      </c>
      <c r="D5254" s="3">
        <v>0.15010766700765044</v>
      </c>
      <c r="E52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5" spans="1:5">
      <c r="A5255">
        <v>1846051</v>
      </c>
      <c r="B5255" s="3">
        <v>1.4195888893859787</v>
      </c>
      <c r="C5255" s="3">
        <v>4.2759958034516578E-2</v>
      </c>
      <c r="D5255" s="3">
        <v>0.14980870223449572</v>
      </c>
      <c r="E52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6" spans="1:5">
      <c r="A5256">
        <v>680818</v>
      </c>
      <c r="B5256" s="3">
        <v>4.9256805541154547</v>
      </c>
      <c r="C5256" s="3">
        <v>4.7101499114998654E-2</v>
      </c>
      <c r="D5256" s="3">
        <v>0.14962507647050327</v>
      </c>
      <c r="E52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7" spans="1:5">
      <c r="A5257">
        <v>20902552</v>
      </c>
      <c r="B5257" s="3">
        <v>4.377082816893398</v>
      </c>
      <c r="C5257" s="3">
        <v>2.5353583083965594E-2</v>
      </c>
      <c r="D5257" s="3">
        <v>0.14959494832876696</v>
      </c>
      <c r="E52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8" spans="1:5">
      <c r="A5258">
        <v>10355206</v>
      </c>
      <c r="B5258" s="3">
        <v>4.6351020551981499</v>
      </c>
      <c r="C5258" s="3">
        <v>2.2078565608019331E-2</v>
      </c>
      <c r="D5258" s="3">
        <v>0.14953151466032322</v>
      </c>
      <c r="E52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59" spans="1:5">
      <c r="A5259">
        <v>24462091</v>
      </c>
      <c r="B5259" s="3">
        <v>4.8253104546260523</v>
      </c>
      <c r="C5259" s="3">
        <v>1.9871256923623844E-2</v>
      </c>
      <c r="D5259" s="3">
        <v>0.14922993032265419</v>
      </c>
      <c r="E52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0" spans="1:5">
      <c r="A5260">
        <v>3341426</v>
      </c>
      <c r="B5260" s="3">
        <v>3.4871501054506719</v>
      </c>
      <c r="C5260" s="3">
        <v>2.6227059207370507E-2</v>
      </c>
      <c r="D5260" s="3">
        <v>0.14845097736599222</v>
      </c>
      <c r="E52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1" spans="1:5">
      <c r="A5261">
        <v>17264040</v>
      </c>
      <c r="B5261" s="3">
        <v>2.9972891428572441</v>
      </c>
      <c r="C5261" s="3">
        <v>3.8741433547819393E-2</v>
      </c>
      <c r="D5261" s="3">
        <v>0.14832164461590824</v>
      </c>
      <c r="E52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2" spans="1:5">
      <c r="A5262">
        <v>5003239</v>
      </c>
      <c r="B5262" s="3">
        <v>2.4527535925264599</v>
      </c>
      <c r="C5262" s="3">
        <v>3.9938706219523777E-3</v>
      </c>
      <c r="D5262" s="3">
        <v>0.14831378768078618</v>
      </c>
      <c r="E52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3" spans="1:5">
      <c r="A5263">
        <v>5102579</v>
      </c>
      <c r="B5263" s="3">
        <v>4.5914857235408491</v>
      </c>
      <c r="C5263" s="3">
        <v>1.4215406698998352E-2</v>
      </c>
      <c r="D5263" s="3">
        <v>0.14823167935891157</v>
      </c>
      <c r="E52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4" spans="1:5">
      <c r="A5264">
        <v>35000945</v>
      </c>
      <c r="B5264" s="3">
        <v>3.4934066111195783</v>
      </c>
      <c r="C5264" s="3">
        <v>8.2163731958645025E-3</v>
      </c>
      <c r="D5264" s="3">
        <v>0.14815919834860747</v>
      </c>
      <c r="E52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5" spans="1:5">
      <c r="A5265">
        <v>7475363</v>
      </c>
      <c r="B5265" s="3">
        <v>2.0816112714385344</v>
      </c>
      <c r="C5265" s="3">
        <v>3.5214925403112551E-4</v>
      </c>
      <c r="D5265" s="3">
        <v>0.14803983448489133</v>
      </c>
      <c r="E52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6" spans="1:5">
      <c r="A5266">
        <v>34876980</v>
      </c>
      <c r="B5266" s="3">
        <v>4.5872473075060958</v>
      </c>
      <c r="C5266" s="3">
        <v>1.2004843544865113E-2</v>
      </c>
      <c r="D5266" s="3">
        <v>0.14768651929428622</v>
      </c>
      <c r="E52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7" spans="1:5">
      <c r="A5267">
        <v>9820942</v>
      </c>
      <c r="B5267" s="3">
        <v>1.9322380377526573</v>
      </c>
      <c r="C5267" s="3">
        <v>2.8614460486640032E-2</v>
      </c>
      <c r="D5267" s="3">
        <v>0.14760308300165281</v>
      </c>
      <c r="E52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8" spans="1:5">
      <c r="A5268">
        <v>5468033</v>
      </c>
      <c r="B5268" s="3">
        <v>4.4731966678532844</v>
      </c>
      <c r="C5268" s="3">
        <v>1.2216929342340838E-2</v>
      </c>
      <c r="D5268" s="3">
        <v>0.14760045540900324</v>
      </c>
      <c r="E52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69" spans="1:5">
      <c r="A5269">
        <v>239208</v>
      </c>
      <c r="B5269" s="3">
        <v>4.9650050079523815</v>
      </c>
      <c r="C5269" s="3">
        <v>3.8359824299188162E-3</v>
      </c>
      <c r="D5269" s="3">
        <v>0.14759582079249534</v>
      </c>
      <c r="E52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0" spans="1:5">
      <c r="A5270">
        <v>10239152</v>
      </c>
      <c r="B5270" s="3">
        <v>2.419129313517391</v>
      </c>
      <c r="C5270" s="3">
        <v>4.0882403264204503E-2</v>
      </c>
      <c r="D5270" s="3">
        <v>0.1473773574825531</v>
      </c>
      <c r="E52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1" spans="1:5">
      <c r="A5271">
        <v>2777672</v>
      </c>
      <c r="B5271" s="3">
        <v>4.8464942287331993</v>
      </c>
      <c r="C5271" s="3">
        <v>3.2384044646715585E-2</v>
      </c>
      <c r="D5271" s="3">
        <v>0.14734301830891272</v>
      </c>
      <c r="E52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2" spans="1:5">
      <c r="A5272">
        <v>5760970</v>
      </c>
      <c r="B5272" s="3">
        <v>3.5023120747003342</v>
      </c>
      <c r="C5272" s="3">
        <v>4.6964646368466943E-2</v>
      </c>
      <c r="D5272" s="3">
        <v>0.14706265463030255</v>
      </c>
      <c r="E52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3" spans="1:5">
      <c r="A5273">
        <v>3011547</v>
      </c>
      <c r="B5273" s="3">
        <v>3.4807858424746922</v>
      </c>
      <c r="C5273" s="3">
        <v>3.2338616083029001E-2</v>
      </c>
      <c r="D5273" s="3">
        <v>0.14682373904447499</v>
      </c>
      <c r="E52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4" spans="1:5">
      <c r="A5274">
        <v>32007353</v>
      </c>
      <c r="B5274" s="3">
        <v>2.218160501583859</v>
      </c>
      <c r="C5274" s="3">
        <v>7.458142586336925E-4</v>
      </c>
      <c r="D5274" s="3">
        <v>0.14641918912764429</v>
      </c>
      <c r="E52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5" spans="1:5">
      <c r="A5275">
        <v>11012377</v>
      </c>
      <c r="B5275" s="3">
        <v>3.4456767533502433</v>
      </c>
      <c r="C5275" s="3">
        <v>4.427044154941015E-2</v>
      </c>
      <c r="D5275" s="3">
        <v>0.14632595551392069</v>
      </c>
      <c r="E52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6" spans="1:5">
      <c r="A5276">
        <v>6439895</v>
      </c>
      <c r="B5276" s="3">
        <v>2.0712919445842815</v>
      </c>
      <c r="C5276" s="3">
        <v>2.515951389372871E-2</v>
      </c>
      <c r="D5276" s="3">
        <v>0.14631831679012663</v>
      </c>
      <c r="E52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7" spans="1:5">
      <c r="A5277">
        <v>9314076</v>
      </c>
      <c r="B5277" s="3">
        <v>1.0635952259966759</v>
      </c>
      <c r="C5277" s="3">
        <v>3.7498827120756563E-2</v>
      </c>
      <c r="D5277" s="3">
        <v>0.14562007066129656</v>
      </c>
      <c r="E52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8" spans="1:5">
      <c r="A5278">
        <v>16480700</v>
      </c>
      <c r="B5278" s="3">
        <v>1.1867639247135893</v>
      </c>
      <c r="C5278" s="3">
        <v>3.2131348843409589E-2</v>
      </c>
      <c r="D5278" s="3">
        <v>0.14529009582006158</v>
      </c>
      <c r="E52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79" spans="1:5">
      <c r="A5279">
        <v>7552191</v>
      </c>
      <c r="B5279" s="3">
        <v>4.5778718429153136</v>
      </c>
      <c r="C5279" s="3">
        <v>4.3585962934315783E-2</v>
      </c>
      <c r="D5279" s="3">
        <v>0.14504818903682493</v>
      </c>
      <c r="E52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0" spans="1:5">
      <c r="A5280">
        <v>21938678</v>
      </c>
      <c r="B5280" s="3">
        <v>4.2016542600866291</v>
      </c>
      <c r="C5280" s="3">
        <v>1.5954833653126839E-2</v>
      </c>
      <c r="D5280" s="3">
        <v>0.14495216620205364</v>
      </c>
      <c r="E52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1" spans="1:5">
      <c r="A5281">
        <v>14269155</v>
      </c>
      <c r="B5281" s="3">
        <v>1.6747353985592053</v>
      </c>
      <c r="C5281" s="3">
        <v>1.3429792602044561E-2</v>
      </c>
      <c r="D5281" s="3">
        <v>0.14482450340503317</v>
      </c>
      <c r="E52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2" spans="1:5">
      <c r="A5282">
        <v>4375496</v>
      </c>
      <c r="B5282" s="3">
        <v>2.918670651834502</v>
      </c>
      <c r="C5282" s="3">
        <v>2.7994695685193461E-2</v>
      </c>
      <c r="D5282" s="3">
        <v>0.14460393595632759</v>
      </c>
      <c r="E52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3" spans="1:5">
      <c r="A5283">
        <v>23424461</v>
      </c>
      <c r="B5283" s="3">
        <v>4.1921548648984146</v>
      </c>
      <c r="C5283" s="3">
        <v>9.3926906490791832E-3</v>
      </c>
      <c r="D5283" s="3">
        <v>0.14451761466846214</v>
      </c>
      <c r="E52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4" spans="1:5">
      <c r="A5284">
        <v>12620213</v>
      </c>
      <c r="B5284" s="3">
        <v>2.0000234001973198</v>
      </c>
      <c r="C5284" s="3">
        <v>3.7006132646116061E-2</v>
      </c>
      <c r="D5284" s="3">
        <v>0.1444091597824797</v>
      </c>
      <c r="E52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5" spans="1:5">
      <c r="A5285">
        <v>2301618</v>
      </c>
      <c r="B5285" s="3">
        <v>2.1606848165594932</v>
      </c>
      <c r="C5285" s="3">
        <v>6.285673058938757E-3</v>
      </c>
      <c r="D5285" s="3">
        <v>0.14439485955794185</v>
      </c>
      <c r="E52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6" spans="1:5">
      <c r="A5286">
        <v>10807892</v>
      </c>
      <c r="B5286" s="3">
        <v>4.6366336177463054</v>
      </c>
      <c r="C5286" s="3">
        <v>2.6257940206589159E-2</v>
      </c>
      <c r="D5286" s="3">
        <v>0.14429534018778156</v>
      </c>
      <c r="E52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7" spans="1:5">
      <c r="A5287">
        <v>1010344</v>
      </c>
      <c r="B5287" s="3">
        <v>4.8019334986346722</v>
      </c>
      <c r="C5287" s="3">
        <v>5.6883437508654438E-3</v>
      </c>
      <c r="D5287" s="3">
        <v>0.14421173344946969</v>
      </c>
      <c r="E52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8" spans="1:5">
      <c r="A5288">
        <v>8353665</v>
      </c>
      <c r="B5288" s="3">
        <v>2.6697000413517653</v>
      </c>
      <c r="C5288" s="3">
        <v>1.9604846476697566E-2</v>
      </c>
      <c r="D5288" s="3">
        <v>0.14403080940037882</v>
      </c>
      <c r="E52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89" spans="1:5">
      <c r="A5289">
        <v>9430658</v>
      </c>
      <c r="B5289" s="3">
        <v>1.3572888370155058</v>
      </c>
      <c r="C5289" s="3">
        <v>3.2183753780279663E-2</v>
      </c>
      <c r="D5289" s="3">
        <v>0.14371600698823772</v>
      </c>
      <c r="E52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0" spans="1:5">
      <c r="A5290">
        <v>35432501</v>
      </c>
      <c r="B5290" s="3">
        <v>1.1740819180457711</v>
      </c>
      <c r="C5290" s="3">
        <v>2.7642418756458733E-3</v>
      </c>
      <c r="D5290" s="3">
        <v>0.1432260890041287</v>
      </c>
      <c r="E52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1" spans="1:5">
      <c r="A5291">
        <v>7809025</v>
      </c>
      <c r="B5291" s="3">
        <v>4.6311931691433683</v>
      </c>
      <c r="C5291" s="3">
        <v>3.7819782781865187E-2</v>
      </c>
      <c r="D5291" s="3">
        <v>0.14320347327106764</v>
      </c>
      <c r="E52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2" spans="1:5">
      <c r="A5292">
        <v>20822611</v>
      </c>
      <c r="B5292" s="3">
        <v>1.8858667994522182</v>
      </c>
      <c r="C5292" s="3">
        <v>9.4675353260806408E-3</v>
      </c>
      <c r="D5292" s="3">
        <v>0.14318510694284237</v>
      </c>
      <c r="E52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3" spans="1:5">
      <c r="A5293">
        <v>21535262</v>
      </c>
      <c r="B5293" s="3">
        <v>2.6671079811150791</v>
      </c>
      <c r="C5293" s="3">
        <v>1.9895888074765718E-2</v>
      </c>
      <c r="D5293" s="3">
        <v>0.1430991041281654</v>
      </c>
      <c r="E52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4" spans="1:5">
      <c r="A5294">
        <v>10154856</v>
      </c>
      <c r="B5294" s="3">
        <v>3.0108627144395301</v>
      </c>
      <c r="C5294" s="3">
        <v>4.2273702414233755E-2</v>
      </c>
      <c r="D5294" s="3">
        <v>0.14303079046684741</v>
      </c>
      <c r="E52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5" spans="1:5">
      <c r="A5295">
        <v>1114587</v>
      </c>
      <c r="B5295" s="3">
        <v>4.3596537269981326</v>
      </c>
      <c r="C5295" s="3">
        <v>3.8174607349641253E-2</v>
      </c>
      <c r="D5295" s="3">
        <v>0.14279197562388635</v>
      </c>
      <c r="E52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6" spans="1:5">
      <c r="A5296">
        <v>5074654</v>
      </c>
      <c r="B5296" s="3">
        <v>3.9499798677574778</v>
      </c>
      <c r="C5296" s="3">
        <v>9.6836754688823645E-3</v>
      </c>
      <c r="D5296" s="3">
        <v>0.14273489869418876</v>
      </c>
      <c r="E52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7" spans="1:5">
      <c r="A5297">
        <v>3475005</v>
      </c>
      <c r="B5297" s="3">
        <v>1.6923338737343312</v>
      </c>
      <c r="C5297" s="3">
        <v>1.6909139321934691E-2</v>
      </c>
      <c r="D5297" s="3">
        <v>0.14261676193404105</v>
      </c>
      <c r="E52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8" spans="1:5">
      <c r="A5298">
        <v>1483081</v>
      </c>
      <c r="B5298" s="3">
        <v>2.2994949934428535</v>
      </c>
      <c r="C5298" s="3">
        <v>6.2185231975801338E-3</v>
      </c>
      <c r="D5298" s="3">
        <v>0.14238138964403746</v>
      </c>
      <c r="E52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299" spans="1:5">
      <c r="A5299">
        <v>15904341</v>
      </c>
      <c r="B5299" s="3">
        <v>4.7756027762338169</v>
      </c>
      <c r="C5299" s="3">
        <v>2.5639231288729299E-2</v>
      </c>
      <c r="D5299" s="3">
        <v>0.14233568964733589</v>
      </c>
      <c r="E52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0" spans="1:5">
      <c r="A5300">
        <v>29161738</v>
      </c>
      <c r="B5300" s="3">
        <v>2.0990766098221774</v>
      </c>
      <c r="C5300" s="3">
        <v>4.5593380034547999E-2</v>
      </c>
      <c r="D5300" s="3">
        <v>0.14205198480485093</v>
      </c>
      <c r="E53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1" spans="1:5">
      <c r="A5301">
        <v>35391852</v>
      </c>
      <c r="B5301" s="3">
        <v>4.2607978706618699</v>
      </c>
      <c r="C5301" s="3">
        <v>2.1729838282175715E-2</v>
      </c>
      <c r="D5301" s="3">
        <v>0.1419682822816265</v>
      </c>
      <c r="E53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2" spans="1:5">
      <c r="A5302">
        <v>18988423</v>
      </c>
      <c r="B5302" s="3">
        <v>2.6278286943543594</v>
      </c>
      <c r="C5302" s="3">
        <v>4.3610624858192358E-2</v>
      </c>
      <c r="D5302" s="3">
        <v>0.14163823922768704</v>
      </c>
      <c r="E53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3" spans="1:5">
      <c r="A5303">
        <v>7894614</v>
      </c>
      <c r="B5303" s="3">
        <v>3.4760453097823185</v>
      </c>
      <c r="C5303" s="3">
        <v>2.6449058994683989E-2</v>
      </c>
      <c r="D5303" s="3">
        <v>0.14160391038742892</v>
      </c>
      <c r="E53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4" spans="1:5">
      <c r="A5304">
        <v>6045456</v>
      </c>
      <c r="B5304" s="3">
        <v>3.8488148899357091</v>
      </c>
      <c r="C5304" s="3">
        <v>3.280448688887036E-2</v>
      </c>
      <c r="D5304" s="3">
        <v>0.14084080522080389</v>
      </c>
      <c r="E53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5" spans="1:5">
      <c r="A5305">
        <v>3912009</v>
      </c>
      <c r="B5305" s="3">
        <v>3.6983405303852108</v>
      </c>
      <c r="C5305" s="3">
        <v>2.4049456224201644E-2</v>
      </c>
      <c r="D5305" s="3">
        <v>0.14025459605002066</v>
      </c>
      <c r="E53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6" spans="1:5">
      <c r="A5306">
        <v>2096690</v>
      </c>
      <c r="B5306" s="3">
        <v>2.1454290333632553</v>
      </c>
      <c r="C5306" s="3">
        <v>1.0666432233277868E-2</v>
      </c>
      <c r="D5306" s="3">
        <v>0.14011851449428847</v>
      </c>
      <c r="E53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7" spans="1:5">
      <c r="A5307">
        <v>4376062</v>
      </c>
      <c r="B5307" s="3">
        <v>3.6426779911420333</v>
      </c>
      <c r="C5307" s="3">
        <v>2.278496045292139E-3</v>
      </c>
      <c r="D5307" s="3">
        <v>0.13999865005281897</v>
      </c>
      <c r="E53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8" spans="1:5">
      <c r="A5308">
        <v>1000014</v>
      </c>
      <c r="B5308" s="3">
        <v>2.9387796139059033</v>
      </c>
      <c r="C5308" s="3">
        <v>1.2620533989635431E-2</v>
      </c>
      <c r="D5308" s="3">
        <v>0.13993173458140495</v>
      </c>
      <c r="E53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09" spans="1:5">
      <c r="A5309">
        <v>5927702</v>
      </c>
      <c r="B5309" s="3">
        <v>4.3474987797552975</v>
      </c>
      <c r="C5309" s="3">
        <v>2.6848078739994497E-2</v>
      </c>
      <c r="D5309" s="3">
        <v>0.13980190922246327</v>
      </c>
      <c r="E53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0" spans="1:5">
      <c r="A5310">
        <v>3210626</v>
      </c>
      <c r="B5310" s="3">
        <v>1.0798514039772669</v>
      </c>
      <c r="C5310" s="3">
        <v>4.0435303243133144E-2</v>
      </c>
      <c r="D5310" s="3">
        <v>0.13965309479047938</v>
      </c>
      <c r="E53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1" spans="1:5">
      <c r="A5311">
        <v>12120448</v>
      </c>
      <c r="B5311" s="3">
        <v>3.8147523233700733</v>
      </c>
      <c r="C5311" s="3">
        <v>4.3370197419890476E-2</v>
      </c>
      <c r="D5311" s="3">
        <v>0.13919998843838932</v>
      </c>
      <c r="E53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2" spans="1:5">
      <c r="A5312">
        <v>8796895</v>
      </c>
      <c r="B5312" s="3">
        <v>1.639907919307622</v>
      </c>
      <c r="C5312" s="3">
        <v>3.7765233180544117E-2</v>
      </c>
      <c r="D5312" s="3">
        <v>0.13880929999178759</v>
      </c>
      <c r="E53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3" spans="1:5">
      <c r="A5313">
        <v>25268900</v>
      </c>
      <c r="B5313" s="3">
        <v>2.1623640298125766</v>
      </c>
      <c r="C5313" s="3">
        <v>1.039041602659211E-2</v>
      </c>
      <c r="D5313" s="3">
        <v>0.13878136615746217</v>
      </c>
      <c r="E53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4" spans="1:5">
      <c r="A5314">
        <v>26789544</v>
      </c>
      <c r="B5314" s="3">
        <v>3.1753375088939948</v>
      </c>
      <c r="C5314" s="3">
        <v>2.7472849276186841E-2</v>
      </c>
      <c r="D5314" s="3">
        <v>0.13858894877035632</v>
      </c>
      <c r="E53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5" spans="1:5">
      <c r="A5315">
        <v>1190853</v>
      </c>
      <c r="B5315" s="3">
        <v>4.5678098586512217</v>
      </c>
      <c r="C5315" s="3">
        <v>2.0654344719520653E-2</v>
      </c>
      <c r="D5315" s="3">
        <v>0.13854360845327929</v>
      </c>
      <c r="E53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6" spans="1:5">
      <c r="A5316">
        <v>11764444</v>
      </c>
      <c r="B5316" s="3">
        <v>2.7818184838191988</v>
      </c>
      <c r="C5316" s="3">
        <v>2.6333320720810252E-2</v>
      </c>
      <c r="D5316" s="3">
        <v>0.13841118705679489</v>
      </c>
      <c r="E53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7" spans="1:5">
      <c r="A5317">
        <v>45682</v>
      </c>
      <c r="B5317" s="3">
        <v>4.4206706240995315</v>
      </c>
      <c r="C5317" s="3">
        <v>2.1527506411297959E-2</v>
      </c>
      <c r="D5317" s="3">
        <v>0.13838825096800533</v>
      </c>
      <c r="E53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8" spans="1:5">
      <c r="A5318">
        <v>29786027</v>
      </c>
      <c r="B5318" s="3">
        <v>1.5889764335191199</v>
      </c>
      <c r="C5318" s="3">
        <v>9.5599781254640534E-5</v>
      </c>
      <c r="D5318" s="3">
        <v>0.13831610826791318</v>
      </c>
      <c r="E53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19" spans="1:5">
      <c r="A5319">
        <v>503800</v>
      </c>
      <c r="B5319" s="3">
        <v>1.581936730317278</v>
      </c>
      <c r="C5319" s="3">
        <v>6.9533263075070191E-3</v>
      </c>
      <c r="D5319" s="3">
        <v>0.13829425640309034</v>
      </c>
      <c r="E53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0" spans="1:5">
      <c r="A5320">
        <v>30787515</v>
      </c>
      <c r="B5320" s="3">
        <v>1.4050478620062519</v>
      </c>
      <c r="C5320" s="3">
        <v>3.3272209309455035E-2</v>
      </c>
      <c r="D5320" s="3">
        <v>0.13801328101381471</v>
      </c>
      <c r="E53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1" spans="1:5">
      <c r="A5321">
        <v>23345098</v>
      </c>
      <c r="B5321" s="3">
        <v>3.6552088972981265</v>
      </c>
      <c r="C5321" s="3">
        <v>8.7595590705759185E-3</v>
      </c>
      <c r="D5321" s="3">
        <v>0.13738540980082425</v>
      </c>
      <c r="E53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2" spans="1:5">
      <c r="A5322">
        <v>10842335</v>
      </c>
      <c r="B5322" s="3">
        <v>1.7814751805108218</v>
      </c>
      <c r="C5322" s="3">
        <v>1.0160220262853943E-2</v>
      </c>
      <c r="D5322" s="3">
        <v>0.13731818499533599</v>
      </c>
      <c r="E53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3" spans="1:5">
      <c r="A5323">
        <v>2702563</v>
      </c>
      <c r="B5323" s="3">
        <v>3.3978940433826974</v>
      </c>
      <c r="C5323" s="3">
        <v>3.9999770549204824E-2</v>
      </c>
      <c r="D5323" s="3">
        <v>0.13706213555834323</v>
      </c>
      <c r="E53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4" spans="1:5">
      <c r="A5324">
        <v>29888597</v>
      </c>
      <c r="B5324" s="3">
        <v>1.4933934695685496</v>
      </c>
      <c r="C5324" s="3">
        <v>4.4526951076742489E-2</v>
      </c>
      <c r="D5324" s="3">
        <v>0.13704506697857122</v>
      </c>
      <c r="E53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5" spans="1:5">
      <c r="A5325">
        <v>19808313</v>
      </c>
      <c r="B5325" s="3">
        <v>1.988750420457146</v>
      </c>
      <c r="C5325" s="3">
        <v>2.1950381863096852E-2</v>
      </c>
      <c r="D5325" s="3">
        <v>0.137000217460444</v>
      </c>
      <c r="E53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6" spans="1:5">
      <c r="A5326">
        <v>10478532</v>
      </c>
      <c r="B5326" s="3">
        <v>4.1588388449245812</v>
      </c>
      <c r="C5326" s="3">
        <v>2.7995522384175183E-2</v>
      </c>
      <c r="D5326" s="3">
        <v>0.13693856657569436</v>
      </c>
      <c r="E53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7" spans="1:5">
      <c r="A5327">
        <v>19263941</v>
      </c>
      <c r="B5327" s="3">
        <v>1.7500473291061267</v>
      </c>
      <c r="C5327" s="3">
        <v>1.8862085246831268E-2</v>
      </c>
      <c r="D5327" s="3">
        <v>0.13688477394317544</v>
      </c>
      <c r="E53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8" spans="1:5">
      <c r="A5328">
        <v>6447895</v>
      </c>
      <c r="B5328" s="3">
        <v>4.6914280434173552</v>
      </c>
      <c r="C5328" s="3">
        <v>2.1310174435271181E-2</v>
      </c>
      <c r="D5328" s="3">
        <v>0.13685671591597715</v>
      </c>
      <c r="E53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29" spans="1:5">
      <c r="A5329">
        <v>1602568</v>
      </c>
      <c r="B5329" s="3">
        <v>1.3115794058227586</v>
      </c>
      <c r="C5329" s="3">
        <v>4.8973784670937409E-2</v>
      </c>
      <c r="D5329" s="3">
        <v>0.13679299120719934</v>
      </c>
      <c r="E53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0" spans="1:5">
      <c r="A5330">
        <v>1245695</v>
      </c>
      <c r="B5330" s="3">
        <v>2.2612618099488544</v>
      </c>
      <c r="C5330" s="3">
        <v>3.752511597359201E-2</v>
      </c>
      <c r="D5330" s="3">
        <v>0.13676615228209343</v>
      </c>
      <c r="E53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1" spans="1:5">
      <c r="A5331">
        <v>4069241</v>
      </c>
      <c r="B5331" s="3">
        <v>2.5066972978821753</v>
      </c>
      <c r="C5331" s="3">
        <v>3.0123363593475838E-3</v>
      </c>
      <c r="D5331" s="3">
        <v>0.13669775937857365</v>
      </c>
      <c r="E53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2" spans="1:5">
      <c r="A5332">
        <v>25807709</v>
      </c>
      <c r="B5332" s="3">
        <v>1.1444388874217255</v>
      </c>
      <c r="C5332" s="3">
        <v>3.9244863423843673E-2</v>
      </c>
      <c r="D5332" s="3">
        <v>0.13667419272580261</v>
      </c>
      <c r="E53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3" spans="1:5">
      <c r="A5333">
        <v>3417321</v>
      </c>
      <c r="B5333" s="3">
        <v>1.1033488334227206</v>
      </c>
      <c r="C5333" s="3">
        <v>5.1325833834316107E-3</v>
      </c>
      <c r="D5333" s="3">
        <v>0.13643990877421941</v>
      </c>
      <c r="E53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4" spans="1:5">
      <c r="A5334">
        <v>507186</v>
      </c>
      <c r="B5334" s="3">
        <v>1.9518896124159988</v>
      </c>
      <c r="C5334" s="3">
        <v>2.0736608222732041E-2</v>
      </c>
      <c r="D5334" s="3">
        <v>0.13642416867516072</v>
      </c>
      <c r="E53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5" spans="1:5">
      <c r="A5335">
        <v>21546973</v>
      </c>
      <c r="B5335" s="3">
        <v>1.0969916925312226</v>
      </c>
      <c r="C5335" s="3">
        <v>2.7151475024195355E-2</v>
      </c>
      <c r="D5335" s="3">
        <v>0.13628183483748513</v>
      </c>
      <c r="E53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6" spans="1:5">
      <c r="A5336">
        <v>25881276</v>
      </c>
      <c r="B5336" s="3">
        <v>4.8340311065692134</v>
      </c>
      <c r="C5336" s="3">
        <v>2.0637559409612618E-2</v>
      </c>
      <c r="D5336" s="3">
        <v>0.13625313744831768</v>
      </c>
      <c r="E53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7" spans="1:5">
      <c r="A5337">
        <v>11845040</v>
      </c>
      <c r="B5337" s="3">
        <v>2.1671992313630781</v>
      </c>
      <c r="C5337" s="3">
        <v>4.6289669084940539E-2</v>
      </c>
      <c r="D5337" s="3">
        <v>0.13620451802741751</v>
      </c>
      <c r="E53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8" spans="1:5">
      <c r="A5338">
        <v>8968224</v>
      </c>
      <c r="B5338" s="3">
        <v>2.3355951356551206</v>
      </c>
      <c r="C5338" s="3">
        <v>3.2840960521158924E-2</v>
      </c>
      <c r="D5338" s="3">
        <v>0.13594903757594989</v>
      </c>
      <c r="E53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39" spans="1:5">
      <c r="A5339">
        <v>16442583</v>
      </c>
      <c r="B5339" s="3">
        <v>2.900243082956655</v>
      </c>
      <c r="C5339" s="3">
        <v>3.0443414375838515E-2</v>
      </c>
      <c r="D5339" s="3">
        <v>0.13583697240513692</v>
      </c>
      <c r="E53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0" spans="1:5">
      <c r="A5340">
        <v>24973819</v>
      </c>
      <c r="B5340" s="3">
        <v>1.604082550496424</v>
      </c>
      <c r="C5340" s="3">
        <v>1.1715274235365076E-2</v>
      </c>
      <c r="D5340" s="3">
        <v>0.134976780941789</v>
      </c>
      <c r="E53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1" spans="1:5">
      <c r="A5341">
        <v>135619</v>
      </c>
      <c r="B5341" s="3">
        <v>1.2116589497954173</v>
      </c>
      <c r="C5341" s="3">
        <v>1.3093418528938567E-2</v>
      </c>
      <c r="D5341" s="3">
        <v>0.13496738052882118</v>
      </c>
      <c r="E53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2" spans="1:5">
      <c r="A5342">
        <v>16761703</v>
      </c>
      <c r="B5342" s="3">
        <v>2.7771282562236226</v>
      </c>
      <c r="C5342" s="3">
        <v>4.3645476169305773E-2</v>
      </c>
      <c r="D5342" s="3">
        <v>0.13494032840065928</v>
      </c>
      <c r="E53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3" spans="1:5">
      <c r="A5343">
        <v>22840018</v>
      </c>
      <c r="B5343" s="3">
        <v>3.2844800880127445</v>
      </c>
      <c r="C5343" s="3">
        <v>4.3490043676994048E-3</v>
      </c>
      <c r="D5343" s="3">
        <v>0.13405795846564861</v>
      </c>
      <c r="E53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4" spans="1:5">
      <c r="A5344">
        <v>2382189</v>
      </c>
      <c r="B5344" s="3">
        <v>4.0647903649827724</v>
      </c>
      <c r="C5344" s="3">
        <v>4.2072886606070503E-2</v>
      </c>
      <c r="D5344" s="3">
        <v>0.13375613222939731</v>
      </c>
      <c r="E53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5" spans="1:5">
      <c r="A5345">
        <v>5523186</v>
      </c>
      <c r="B5345" s="3">
        <v>3.6023254446831183</v>
      </c>
      <c r="C5345" s="3">
        <v>1.0005368421224648E-2</v>
      </c>
      <c r="D5345" s="3">
        <v>0.1336042187773353</v>
      </c>
      <c r="E53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6" spans="1:5">
      <c r="A5346">
        <v>2968247</v>
      </c>
      <c r="B5346" s="3">
        <v>1.2024527317201477</v>
      </c>
      <c r="C5346" s="3">
        <v>4.7235388079988047E-2</v>
      </c>
      <c r="D5346" s="3">
        <v>0.13344987238988182</v>
      </c>
      <c r="E53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7" spans="1:5">
      <c r="A5347">
        <v>6720617</v>
      </c>
      <c r="B5347" s="3">
        <v>4.2515622819205943</v>
      </c>
      <c r="C5347" s="3">
        <v>2.7741623979654764E-2</v>
      </c>
      <c r="D5347" s="3">
        <v>0.13329230295005345</v>
      </c>
      <c r="E53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8" spans="1:5">
      <c r="A5348">
        <v>12291588</v>
      </c>
      <c r="B5348" s="3">
        <v>3.701998512189931</v>
      </c>
      <c r="C5348" s="3">
        <v>4.4153114956134734E-2</v>
      </c>
      <c r="D5348" s="3">
        <v>0.13298225378295103</v>
      </c>
      <c r="E53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49" spans="1:5">
      <c r="A5349">
        <v>547177</v>
      </c>
      <c r="B5349" s="3">
        <v>2.0815387565441466</v>
      </c>
      <c r="C5349" s="3">
        <v>2.8075599037002619E-2</v>
      </c>
      <c r="D5349" s="3">
        <v>0.13290739099166093</v>
      </c>
      <c r="E53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0" spans="1:5">
      <c r="A5350">
        <v>26089087</v>
      </c>
      <c r="B5350" s="3">
        <v>2.3178020690505154</v>
      </c>
      <c r="C5350" s="3">
        <v>3.0682804873051585E-3</v>
      </c>
      <c r="D5350" s="3">
        <v>0.13280764663854838</v>
      </c>
      <c r="E53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1" spans="1:5">
      <c r="A5351">
        <v>11837926</v>
      </c>
      <c r="B5351" s="3">
        <v>1.8646611004274765</v>
      </c>
      <c r="C5351" s="3">
        <v>3.0850374878977689E-2</v>
      </c>
      <c r="D5351" s="3">
        <v>0.1328024118482819</v>
      </c>
      <c r="E53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2" spans="1:5">
      <c r="A5352">
        <v>1217923</v>
      </c>
      <c r="B5352" s="3">
        <v>1.6803561314884634</v>
      </c>
      <c r="C5352" s="3">
        <v>4.6552188932686587E-3</v>
      </c>
      <c r="D5352" s="3">
        <v>0.13274722809124395</v>
      </c>
      <c r="E53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3" spans="1:5">
      <c r="A5353">
        <v>24448659</v>
      </c>
      <c r="B5353" s="3">
        <v>3.8809499854946128</v>
      </c>
      <c r="C5353" s="3">
        <v>4.0641879991123529E-2</v>
      </c>
      <c r="D5353" s="3">
        <v>0.13272311970403039</v>
      </c>
      <c r="E53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4" spans="1:5">
      <c r="A5354">
        <v>138579</v>
      </c>
      <c r="B5354" s="3">
        <v>1.4554344446117371</v>
      </c>
      <c r="C5354" s="3">
        <v>3.7770366460151548E-2</v>
      </c>
      <c r="D5354" s="3">
        <v>0.13225487595677465</v>
      </c>
      <c r="E53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5" spans="1:5">
      <c r="A5355">
        <v>2128778</v>
      </c>
      <c r="B5355" s="3">
        <v>4.7782988905559636</v>
      </c>
      <c r="C5355" s="3">
        <v>4.2885683080824355E-2</v>
      </c>
      <c r="D5355" s="3">
        <v>0.13222514967529775</v>
      </c>
      <c r="E53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6" spans="1:5">
      <c r="A5356">
        <v>24833732</v>
      </c>
      <c r="B5356" s="3">
        <v>2.0573447464006711</v>
      </c>
      <c r="C5356" s="3">
        <v>8.964595405562199E-3</v>
      </c>
      <c r="D5356" s="3">
        <v>0.13202342607618078</v>
      </c>
      <c r="E53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7" spans="1:5">
      <c r="A5357">
        <v>9795483</v>
      </c>
      <c r="B5357" s="3">
        <v>2.0557729538958425</v>
      </c>
      <c r="C5357" s="3">
        <v>3.3014393622718408E-3</v>
      </c>
      <c r="D5357" s="3">
        <v>0.13186229209615818</v>
      </c>
      <c r="E53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8" spans="1:5">
      <c r="A5358">
        <v>4467316</v>
      </c>
      <c r="B5358" s="3">
        <v>2.0219302671915247</v>
      </c>
      <c r="C5358" s="3">
        <v>3.396991093580605E-2</v>
      </c>
      <c r="D5358" s="3">
        <v>0.13173510539337108</v>
      </c>
      <c r="E53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59" spans="1:5">
      <c r="A5359">
        <v>12762559</v>
      </c>
      <c r="B5359" s="3">
        <v>3.6969813752698606</v>
      </c>
      <c r="C5359" s="3">
        <v>4.3576052935644871E-2</v>
      </c>
      <c r="D5359" s="3">
        <v>0.13166925775271454</v>
      </c>
      <c r="E53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0" spans="1:5">
      <c r="A5360">
        <v>31204745</v>
      </c>
      <c r="B5360" s="3">
        <v>3.7535762807694737</v>
      </c>
      <c r="C5360" s="3">
        <v>6.0451969458207916E-3</v>
      </c>
      <c r="D5360" s="3">
        <v>0.13166707851562265</v>
      </c>
      <c r="E53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1" spans="1:5">
      <c r="A5361">
        <v>8289663</v>
      </c>
      <c r="B5361" s="3">
        <v>2.3732198674192193</v>
      </c>
      <c r="C5361" s="3">
        <v>2.3189689231320761E-2</v>
      </c>
      <c r="D5361" s="3">
        <v>0.13150518297581859</v>
      </c>
      <c r="E53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2" spans="1:5">
      <c r="A5362">
        <v>9268156</v>
      </c>
      <c r="B5362" s="3">
        <v>1.0612428319206071</v>
      </c>
      <c r="C5362" s="3">
        <v>4.3697835405128289E-2</v>
      </c>
      <c r="D5362" s="3">
        <v>0.13131565142994406</v>
      </c>
      <c r="E53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3" spans="1:5">
      <c r="A5363">
        <v>10532769</v>
      </c>
      <c r="B5363" s="3">
        <v>2.7552071802611664</v>
      </c>
      <c r="C5363" s="3">
        <v>1.9550925690162597E-2</v>
      </c>
      <c r="D5363" s="3">
        <v>0.13127479046693569</v>
      </c>
      <c r="E53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4" spans="1:5">
      <c r="A5364">
        <v>8013034</v>
      </c>
      <c r="B5364" s="3">
        <v>2.5142182790830652</v>
      </c>
      <c r="C5364" s="3">
        <v>2.9561042785116592E-2</v>
      </c>
      <c r="D5364" s="3">
        <v>0.13057584284625023</v>
      </c>
      <c r="E53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5" spans="1:5">
      <c r="A5365">
        <v>3886532</v>
      </c>
      <c r="B5365" s="3">
        <v>3.1425982719791921</v>
      </c>
      <c r="C5365" s="3">
        <v>8.6833082628431542E-3</v>
      </c>
      <c r="D5365" s="3">
        <v>0.13047419407444683</v>
      </c>
      <c r="E53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6" spans="1:5">
      <c r="A5366">
        <v>6472334</v>
      </c>
      <c r="B5366" s="3">
        <v>4.5028641502747941</v>
      </c>
      <c r="C5366" s="3">
        <v>2.6893120085721869E-3</v>
      </c>
      <c r="D5366" s="3">
        <v>0.13019581447710726</v>
      </c>
      <c r="E53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7" spans="1:5">
      <c r="A5367">
        <v>234918</v>
      </c>
      <c r="B5367" s="3">
        <v>4.0877744630316686</v>
      </c>
      <c r="C5367" s="3">
        <v>7.7095268482074543E-3</v>
      </c>
      <c r="D5367" s="3">
        <v>0.13003356910809116</v>
      </c>
      <c r="E53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8" spans="1:5">
      <c r="A5368">
        <v>24459029</v>
      </c>
      <c r="B5368" s="3">
        <v>4.3049952862886531</v>
      </c>
      <c r="C5368" s="3">
        <v>1.5555272337723403E-2</v>
      </c>
      <c r="D5368" s="3">
        <v>0.13001849905225782</v>
      </c>
      <c r="E53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69" spans="1:5">
      <c r="A5369">
        <v>7228995</v>
      </c>
      <c r="B5369" s="3">
        <v>3.5796519161240652</v>
      </c>
      <c r="C5369" s="3">
        <v>3.2986655693326818E-3</v>
      </c>
      <c r="D5369" s="3">
        <v>0.12936836945829056</v>
      </c>
      <c r="E53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0" spans="1:5">
      <c r="A5370">
        <v>3834614</v>
      </c>
      <c r="B5370" s="3">
        <v>4.7352899222729832</v>
      </c>
      <c r="C5370" s="3">
        <v>1.4462141797171913E-2</v>
      </c>
      <c r="D5370" s="3">
        <v>0.1278125265549479</v>
      </c>
      <c r="E53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1" spans="1:5">
      <c r="A5371">
        <v>3010682</v>
      </c>
      <c r="B5371" s="3">
        <v>1.0334053083252734</v>
      </c>
      <c r="C5371" s="3">
        <v>1.0960718624199861E-2</v>
      </c>
      <c r="D5371" s="3">
        <v>0.12752434448871131</v>
      </c>
      <c r="E53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2" spans="1:5">
      <c r="A5372">
        <v>3546135</v>
      </c>
      <c r="B5372" s="3">
        <v>4.4897524594527205</v>
      </c>
      <c r="C5372" s="3">
        <v>4.2850560117378617E-2</v>
      </c>
      <c r="D5372" s="3">
        <v>0.12740258066688381</v>
      </c>
      <c r="E53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3" spans="1:5">
      <c r="A5373">
        <v>1304710</v>
      </c>
      <c r="B5373" s="3">
        <v>4.3473940184777859</v>
      </c>
      <c r="C5373" s="3">
        <v>2.8676943051809442E-2</v>
      </c>
      <c r="D5373" s="3">
        <v>0.12709836266883456</v>
      </c>
      <c r="E53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4" spans="1:5">
      <c r="A5374">
        <v>1418498</v>
      </c>
      <c r="B5374" s="3">
        <v>4.8911665410587162</v>
      </c>
      <c r="C5374" s="3">
        <v>4.490437608575755E-2</v>
      </c>
      <c r="D5374" s="3">
        <v>0.1270716407703768</v>
      </c>
      <c r="E53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5" spans="1:5">
      <c r="A5375">
        <v>4265630</v>
      </c>
      <c r="B5375" s="3">
        <v>2.9058099550265797</v>
      </c>
      <c r="C5375" s="3">
        <v>1.5226981475143037E-2</v>
      </c>
      <c r="D5375" s="3">
        <v>0.1268665478426737</v>
      </c>
      <c r="E53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6" spans="1:5">
      <c r="A5376">
        <v>3716641</v>
      </c>
      <c r="B5376" s="3">
        <v>4.8856200357527104</v>
      </c>
      <c r="C5376" s="3">
        <v>3.4801976646629561E-2</v>
      </c>
      <c r="D5376" s="3">
        <v>0.12634960704211795</v>
      </c>
      <c r="E53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7" spans="1:5">
      <c r="A5377">
        <v>9604972</v>
      </c>
      <c r="B5377" s="3">
        <v>3.8228767784015094</v>
      </c>
      <c r="C5377" s="3">
        <v>4.4107296151751907E-2</v>
      </c>
      <c r="D5377" s="3">
        <v>0.12617698748228667</v>
      </c>
      <c r="E53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8" spans="1:5">
      <c r="A5378">
        <v>3801427</v>
      </c>
      <c r="B5378" s="3">
        <v>3.4220364627124908</v>
      </c>
      <c r="C5378" s="3">
        <v>4.3498387826995111E-2</v>
      </c>
      <c r="D5378" s="3">
        <v>0.1257645196237579</v>
      </c>
      <c r="E53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79" spans="1:5">
      <c r="A5379">
        <v>6828085</v>
      </c>
      <c r="B5379" s="3">
        <v>1.844948350412762</v>
      </c>
      <c r="C5379" s="3">
        <v>1.6279957143041156E-2</v>
      </c>
      <c r="D5379" s="3">
        <v>0.12530843892803523</v>
      </c>
      <c r="E53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0" spans="1:5">
      <c r="A5380">
        <v>15743237</v>
      </c>
      <c r="B5380" s="3">
        <v>2.6219769002074647</v>
      </c>
      <c r="C5380" s="3">
        <v>4.8797787525587666E-2</v>
      </c>
      <c r="D5380" s="3">
        <v>0.12520791397910824</v>
      </c>
      <c r="E53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1" spans="1:5">
      <c r="A5381">
        <v>13604945</v>
      </c>
      <c r="B5381" s="3">
        <v>4.9393411066434476</v>
      </c>
      <c r="C5381" s="3">
        <v>1.8846065560842284E-2</v>
      </c>
      <c r="D5381" s="3">
        <v>0.12516347032141806</v>
      </c>
      <c r="E53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2" spans="1:5">
      <c r="A5382">
        <v>8955761</v>
      </c>
      <c r="B5382" s="3">
        <v>2.1358038414253318</v>
      </c>
      <c r="C5382" s="3">
        <v>1.3464317654304525E-2</v>
      </c>
      <c r="D5382" s="3">
        <v>0.12495271970061728</v>
      </c>
      <c r="E53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3" spans="1:5">
      <c r="A5383">
        <v>20989479</v>
      </c>
      <c r="B5383" s="3">
        <v>4.9438904331574891</v>
      </c>
      <c r="C5383" s="3">
        <v>2.5098303740567485E-2</v>
      </c>
      <c r="D5383" s="3">
        <v>0.12489859442819418</v>
      </c>
      <c r="E53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4" spans="1:5">
      <c r="A5384">
        <v>268014</v>
      </c>
      <c r="B5384" s="3">
        <v>2.9937374739780092</v>
      </c>
      <c r="C5384" s="3">
        <v>4.0938549478598603E-2</v>
      </c>
      <c r="D5384" s="3">
        <v>0.12474111688433831</v>
      </c>
      <c r="E53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5" spans="1:5">
      <c r="A5385">
        <v>56246</v>
      </c>
      <c r="B5385" s="3">
        <v>3.8760278293590984</v>
      </c>
      <c r="C5385" s="3">
        <v>2.3862867894468426E-2</v>
      </c>
      <c r="D5385" s="3">
        <v>0.12461335891850811</v>
      </c>
      <c r="E53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6" spans="1:5">
      <c r="A5386">
        <v>27698133</v>
      </c>
      <c r="B5386" s="3">
        <v>4.2684455339108043</v>
      </c>
      <c r="C5386" s="3">
        <v>3.7178947846332536E-2</v>
      </c>
      <c r="D5386" s="3">
        <v>0.12446249998518844</v>
      </c>
      <c r="E53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7" spans="1:5">
      <c r="A5387">
        <v>2902266</v>
      </c>
      <c r="B5387" s="3">
        <v>3.7743252013802469</v>
      </c>
      <c r="C5387" s="3">
        <v>1.1595816703917844E-2</v>
      </c>
      <c r="D5387" s="3">
        <v>0.12444667037175128</v>
      </c>
      <c r="E53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8" spans="1:5">
      <c r="A5388">
        <v>2523466</v>
      </c>
      <c r="B5388" s="3">
        <v>4.0754067747157432</v>
      </c>
      <c r="C5388" s="3">
        <v>4.0492643823168743E-2</v>
      </c>
      <c r="D5388" s="3">
        <v>0.12441994694472169</v>
      </c>
      <c r="E53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89" spans="1:5">
      <c r="A5389">
        <v>29003805</v>
      </c>
      <c r="B5389" s="3">
        <v>2.4111114882000426</v>
      </c>
      <c r="C5389" s="3">
        <v>1.3968127219907589E-2</v>
      </c>
      <c r="D5389" s="3">
        <v>0.12441374153542684</v>
      </c>
      <c r="E53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0" spans="1:5">
      <c r="A5390">
        <v>9119676</v>
      </c>
      <c r="B5390" s="3">
        <v>3.8872551373754978</v>
      </c>
      <c r="C5390" s="3">
        <v>2.6229617874549117E-2</v>
      </c>
      <c r="D5390" s="3">
        <v>0.1241297944269103</v>
      </c>
      <c r="E53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1" spans="1:5">
      <c r="A5391">
        <v>9989761</v>
      </c>
      <c r="B5391" s="3">
        <v>4.162081809617618</v>
      </c>
      <c r="C5391" s="3">
        <v>4.5057104406840881E-2</v>
      </c>
      <c r="D5391" s="3">
        <v>0.12377582746111004</v>
      </c>
      <c r="E53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2" spans="1:5">
      <c r="A5392">
        <v>18674671</v>
      </c>
      <c r="B5392" s="3">
        <v>1.8386820414651872</v>
      </c>
      <c r="C5392" s="3">
        <v>3.9818026861000388E-2</v>
      </c>
      <c r="D5392" s="3">
        <v>0.12374463843888317</v>
      </c>
      <c r="E53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3" spans="1:5">
      <c r="A5393">
        <v>21209568</v>
      </c>
      <c r="B5393" s="3">
        <v>2.4787322799962532</v>
      </c>
      <c r="C5393" s="3">
        <v>3.3729596784302936E-2</v>
      </c>
      <c r="D5393" s="3">
        <v>0.12291844849907563</v>
      </c>
      <c r="E53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4" spans="1:5">
      <c r="A5394">
        <v>10929586</v>
      </c>
      <c r="B5394" s="3">
        <v>3.5898422479237744</v>
      </c>
      <c r="C5394" s="3">
        <v>1.5189891812084478E-2</v>
      </c>
      <c r="D5394" s="3">
        <v>0.12263049251376501</v>
      </c>
      <c r="E53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5" spans="1:5">
      <c r="A5395">
        <v>5464042</v>
      </c>
      <c r="B5395" s="3">
        <v>1.875314987951695</v>
      </c>
      <c r="C5395" s="3">
        <v>4.0038714524547561E-2</v>
      </c>
      <c r="D5395" s="3">
        <v>0.12243611750136929</v>
      </c>
      <c r="E53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6" spans="1:5">
      <c r="A5396">
        <v>32060911</v>
      </c>
      <c r="B5396" s="3">
        <v>4.4694096964170953</v>
      </c>
      <c r="C5396" s="3">
        <v>6.7206232713525778E-3</v>
      </c>
      <c r="D5396" s="3">
        <v>0.1224302798866197</v>
      </c>
      <c r="E53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7" spans="1:5">
      <c r="A5397">
        <v>18094896</v>
      </c>
      <c r="B5397" s="3">
        <v>2.3301113684845975</v>
      </c>
      <c r="C5397" s="3">
        <v>2.2318863193484129E-2</v>
      </c>
      <c r="D5397" s="3">
        <v>0.12235409548834464</v>
      </c>
      <c r="E53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8" spans="1:5">
      <c r="A5398">
        <v>34142649</v>
      </c>
      <c r="B5398" s="3">
        <v>2.0710061104055533</v>
      </c>
      <c r="C5398" s="3">
        <v>3.6059286996775963E-2</v>
      </c>
      <c r="D5398" s="3">
        <v>0.12227793675856369</v>
      </c>
      <c r="E53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399" spans="1:5">
      <c r="A5399">
        <v>33530934</v>
      </c>
      <c r="B5399" s="3">
        <v>4.7865594781004637</v>
      </c>
      <c r="C5399" s="3">
        <v>2.6750139311309776E-2</v>
      </c>
      <c r="D5399" s="3">
        <v>0.12212358409344648</v>
      </c>
      <c r="E53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0" spans="1:5">
      <c r="A5400">
        <v>31177258</v>
      </c>
      <c r="B5400" s="3">
        <v>1.6056148260989103</v>
      </c>
      <c r="C5400" s="3">
        <v>4.1910732725689348E-2</v>
      </c>
      <c r="D5400" s="3">
        <v>0.12200097167633073</v>
      </c>
      <c r="E54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1" spans="1:5">
      <c r="A5401">
        <v>139874</v>
      </c>
      <c r="B5401" s="3">
        <v>1.1266981146387534</v>
      </c>
      <c r="C5401" s="3">
        <v>3.4694638197562695E-2</v>
      </c>
      <c r="D5401" s="3">
        <v>0.12197022025645265</v>
      </c>
      <c r="E54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2" spans="1:5">
      <c r="A5402">
        <v>9375506</v>
      </c>
      <c r="B5402" s="3">
        <v>1.1456129191258277</v>
      </c>
      <c r="C5402" s="3">
        <v>4.4069882990135763E-2</v>
      </c>
      <c r="D5402" s="3">
        <v>0.12183063880972067</v>
      </c>
      <c r="E54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3" spans="1:5">
      <c r="A5403">
        <v>7782769</v>
      </c>
      <c r="B5403" s="3">
        <v>4.6042835788073759</v>
      </c>
      <c r="C5403" s="3">
        <v>1.7949257991720775E-2</v>
      </c>
      <c r="D5403" s="3">
        <v>0.12175401379220696</v>
      </c>
      <c r="E54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4" spans="1:5">
      <c r="A5404">
        <v>13792543</v>
      </c>
      <c r="B5404" s="3">
        <v>3.297919232246596</v>
      </c>
      <c r="C5404" s="3">
        <v>4.5711727697022413E-2</v>
      </c>
      <c r="D5404" s="3">
        <v>0.12167166949330721</v>
      </c>
      <c r="E54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5" spans="1:5">
      <c r="A5405">
        <v>1679702</v>
      </c>
      <c r="B5405" s="3">
        <v>2.0877775847117408</v>
      </c>
      <c r="C5405" s="3">
        <v>2.3711349987753007E-2</v>
      </c>
      <c r="D5405" s="3">
        <v>0.12135611795338241</v>
      </c>
      <c r="E54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6" spans="1:5">
      <c r="A5406">
        <v>3483960</v>
      </c>
      <c r="B5406" s="3">
        <v>4.5710579661033028</v>
      </c>
      <c r="C5406" s="3">
        <v>1.0409340957500401E-2</v>
      </c>
      <c r="D5406" s="3">
        <v>0.12121696648558067</v>
      </c>
      <c r="E54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7" spans="1:5">
      <c r="A5407">
        <v>4439578</v>
      </c>
      <c r="B5407" s="3">
        <v>3.092552097895414</v>
      </c>
      <c r="C5407" s="3">
        <v>2.2277748512440583E-2</v>
      </c>
      <c r="D5407" s="3">
        <v>0.12118159900705205</v>
      </c>
      <c r="E54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8" spans="1:5">
      <c r="A5408">
        <v>3449749</v>
      </c>
      <c r="B5408" s="3">
        <v>4.3565562129163498</v>
      </c>
      <c r="C5408" s="3">
        <v>3.9316711345980228E-2</v>
      </c>
      <c r="D5408" s="3">
        <v>0.12107077666476873</v>
      </c>
      <c r="E54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09" spans="1:5">
      <c r="A5409">
        <v>2224374</v>
      </c>
      <c r="B5409" s="3">
        <v>2.7554140365080664</v>
      </c>
      <c r="C5409" s="3">
        <v>9.9447325956221865E-3</v>
      </c>
      <c r="D5409" s="3">
        <v>0.12103785224341168</v>
      </c>
      <c r="E54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0" spans="1:5">
      <c r="A5410">
        <v>953843</v>
      </c>
      <c r="B5410" s="3">
        <v>3.2228148977418902</v>
      </c>
      <c r="C5410" s="3">
        <v>7.9894475920909321E-3</v>
      </c>
      <c r="D5410" s="3">
        <v>0.12092760826712012</v>
      </c>
      <c r="E54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1" spans="1:5">
      <c r="A5411">
        <v>16003147</v>
      </c>
      <c r="B5411" s="3">
        <v>2.528588932396012</v>
      </c>
      <c r="C5411" s="3">
        <v>3.7774192972685638E-2</v>
      </c>
      <c r="D5411" s="3">
        <v>0.1208670102740903</v>
      </c>
      <c r="E54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2" spans="1:5">
      <c r="A5412">
        <v>4413463</v>
      </c>
      <c r="B5412" s="3">
        <v>4.3911767981145822</v>
      </c>
      <c r="C5412" s="3">
        <v>2.349141817461228E-2</v>
      </c>
      <c r="D5412" s="3">
        <v>0.12079959107617544</v>
      </c>
      <c r="E54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3" spans="1:5">
      <c r="A5413">
        <v>23993707</v>
      </c>
      <c r="B5413" s="3">
        <v>4.1224018319313904</v>
      </c>
      <c r="C5413" s="3">
        <v>3.834958402462648E-2</v>
      </c>
      <c r="D5413" s="3">
        <v>0.12072194049763851</v>
      </c>
      <c r="E54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4" spans="1:5">
      <c r="A5414">
        <v>14318669</v>
      </c>
      <c r="B5414" s="3">
        <v>4.664955536567696</v>
      </c>
      <c r="C5414" s="3">
        <v>4.7617463892597675E-2</v>
      </c>
      <c r="D5414" s="3">
        <v>0.12055157119054416</v>
      </c>
      <c r="E54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5" spans="1:5">
      <c r="A5415">
        <v>9462127</v>
      </c>
      <c r="B5415" s="3">
        <v>3.7003236013959366</v>
      </c>
      <c r="C5415" s="3">
        <v>4.52620730528491E-2</v>
      </c>
      <c r="D5415" s="3">
        <v>0.12052918704147231</v>
      </c>
      <c r="E54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6" spans="1:5">
      <c r="A5416">
        <v>24298733</v>
      </c>
      <c r="B5416" s="3">
        <v>1.7205927278556827</v>
      </c>
      <c r="C5416" s="3">
        <v>1.142483797401307E-2</v>
      </c>
      <c r="D5416" s="3">
        <v>0.12036511753894596</v>
      </c>
      <c r="E54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7" spans="1:5">
      <c r="A5417">
        <v>22227178</v>
      </c>
      <c r="B5417" s="3">
        <v>3.9003659944927329</v>
      </c>
      <c r="C5417" s="3">
        <v>1.6863013521082999E-2</v>
      </c>
      <c r="D5417" s="3">
        <v>0.12028786888892429</v>
      </c>
      <c r="E54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8" spans="1:5">
      <c r="A5418">
        <v>4355788</v>
      </c>
      <c r="B5418" s="3">
        <v>4.8594379154532481</v>
      </c>
      <c r="C5418" s="3">
        <v>3.7785350660124728E-2</v>
      </c>
      <c r="D5418" s="3">
        <v>0.11998470466019873</v>
      </c>
      <c r="E54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19" spans="1:5">
      <c r="A5419">
        <v>22661286</v>
      </c>
      <c r="B5419" s="3">
        <v>3.1570472146953508</v>
      </c>
      <c r="C5419" s="3">
        <v>1.0747777674248905E-2</v>
      </c>
      <c r="D5419" s="3">
        <v>0.11997955655038528</v>
      </c>
      <c r="E54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0" spans="1:5">
      <c r="A5420">
        <v>3889339</v>
      </c>
      <c r="B5420" s="3">
        <v>4.5449632778967626</v>
      </c>
      <c r="C5420" s="3">
        <v>3.0839273919409778E-2</v>
      </c>
      <c r="D5420" s="3">
        <v>0.11948917450861896</v>
      </c>
      <c r="E54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1" spans="1:5">
      <c r="A5421">
        <v>13135873</v>
      </c>
      <c r="B5421" s="3">
        <v>1.7797829848255531</v>
      </c>
      <c r="C5421" s="3">
        <v>2.5579553675223216E-2</v>
      </c>
      <c r="D5421" s="3">
        <v>0.1194308957226764</v>
      </c>
      <c r="E54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2" spans="1:5">
      <c r="A5422">
        <v>2305477</v>
      </c>
      <c r="B5422" s="3">
        <v>4.7368793381483378</v>
      </c>
      <c r="C5422" s="3">
        <v>2.257041827625202E-2</v>
      </c>
      <c r="D5422" s="3">
        <v>0.11938556117168675</v>
      </c>
      <c r="E54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3" spans="1:5">
      <c r="A5423">
        <v>815741</v>
      </c>
      <c r="B5423" s="3">
        <v>4.0378989612015435</v>
      </c>
      <c r="C5423" s="3">
        <v>3.9042827352951469E-2</v>
      </c>
      <c r="D5423" s="3">
        <v>0.11933586675549435</v>
      </c>
      <c r="E54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4" spans="1:5">
      <c r="A5424">
        <v>1012691</v>
      </c>
      <c r="B5424" s="3">
        <v>3.8119672258772348</v>
      </c>
      <c r="C5424" s="3">
        <v>4.8919455788881051E-2</v>
      </c>
      <c r="D5424" s="3">
        <v>0.11913712355364414</v>
      </c>
      <c r="E54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5" spans="1:5">
      <c r="A5425">
        <v>11733037</v>
      </c>
      <c r="B5425" s="3">
        <v>1.5371727454249151</v>
      </c>
      <c r="C5425" s="3">
        <v>1.9711094885963756E-2</v>
      </c>
      <c r="D5425" s="3">
        <v>0.11838487760822403</v>
      </c>
      <c r="E54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6" spans="1:5">
      <c r="A5426">
        <v>249372</v>
      </c>
      <c r="B5426" s="3">
        <v>2.0780464985759322</v>
      </c>
      <c r="C5426" s="3">
        <v>7.8723763600542125E-3</v>
      </c>
      <c r="D5426" s="3">
        <v>0.11836761454659939</v>
      </c>
      <c r="E54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7" spans="1:5">
      <c r="A5427">
        <v>4431107</v>
      </c>
      <c r="B5427" s="3">
        <v>2.2164126785655669</v>
      </c>
      <c r="C5427" s="3">
        <v>3.0883084973468591E-3</v>
      </c>
      <c r="D5427" s="3">
        <v>0.11834974022225053</v>
      </c>
      <c r="E54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8" spans="1:5">
      <c r="A5428">
        <v>1792568</v>
      </c>
      <c r="B5428" s="3">
        <v>3.3747413103172619</v>
      </c>
      <c r="C5428" s="3">
        <v>3.2837092362197257E-2</v>
      </c>
      <c r="D5428" s="3">
        <v>0.1178111395254533</v>
      </c>
      <c r="E54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29" spans="1:5">
      <c r="A5429">
        <v>19693124</v>
      </c>
      <c r="B5429" s="3">
        <v>3.8922736120107899</v>
      </c>
      <c r="C5429" s="3">
        <v>1.9128728819615293E-2</v>
      </c>
      <c r="D5429" s="3">
        <v>0.11770371504483601</v>
      </c>
      <c r="E54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0" spans="1:5">
      <c r="A5430">
        <v>87473</v>
      </c>
      <c r="B5430" s="3">
        <v>4.1223755920465219</v>
      </c>
      <c r="C5430" s="3">
        <v>2.0345037558396131E-2</v>
      </c>
      <c r="D5430" s="3">
        <v>0.11721251771378915</v>
      </c>
      <c r="E54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1" spans="1:5">
      <c r="A5431">
        <v>1100494</v>
      </c>
      <c r="B5431" s="3">
        <v>1.318941557056613</v>
      </c>
      <c r="C5431" s="3">
        <v>3.107701425960302E-2</v>
      </c>
      <c r="D5431" s="3">
        <v>0.11713951727266281</v>
      </c>
      <c r="E54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2" spans="1:5">
      <c r="A5432">
        <v>8713930</v>
      </c>
      <c r="B5432" s="3">
        <v>1.4843555443659109</v>
      </c>
      <c r="C5432" s="3">
        <v>3.3786291997477923E-2</v>
      </c>
      <c r="D5432" s="3">
        <v>0.11695094797058136</v>
      </c>
      <c r="E54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3" spans="1:5">
      <c r="A5433">
        <v>3202825</v>
      </c>
      <c r="B5433" s="3">
        <v>4.2824419754064964</v>
      </c>
      <c r="C5433" s="3">
        <v>3.3949139056495152E-2</v>
      </c>
      <c r="D5433" s="3">
        <v>0.11694568941729644</v>
      </c>
      <c r="E54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4" spans="1:5">
      <c r="A5434">
        <v>3866196</v>
      </c>
      <c r="B5434" s="3">
        <v>4.3196155258120692</v>
      </c>
      <c r="C5434" s="3">
        <v>2.2381001109079618E-2</v>
      </c>
      <c r="D5434" s="3">
        <v>0.116306592538992</v>
      </c>
      <c r="E54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5" spans="1:5">
      <c r="A5435">
        <v>9564410</v>
      </c>
      <c r="B5435" s="3">
        <v>2.8835470235417264</v>
      </c>
      <c r="C5435" s="3">
        <v>9.1015625537861633E-3</v>
      </c>
      <c r="D5435" s="3">
        <v>0.1162032511683333</v>
      </c>
      <c r="E54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6" spans="1:5">
      <c r="A5436">
        <v>1901846</v>
      </c>
      <c r="B5436" s="3">
        <v>1.3804019503980127</v>
      </c>
      <c r="C5436" s="3">
        <v>1.0206278480037113E-2</v>
      </c>
      <c r="D5436" s="3">
        <v>0.11615016353773067</v>
      </c>
      <c r="E54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7" spans="1:5">
      <c r="A5437">
        <v>5720429</v>
      </c>
      <c r="B5437" s="3">
        <v>4.561933620747654</v>
      </c>
      <c r="C5437" s="3">
        <v>2.1262084557575101E-2</v>
      </c>
      <c r="D5437" s="3">
        <v>0.1160409891124603</v>
      </c>
      <c r="E54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8" spans="1:5">
      <c r="A5438">
        <v>17604079</v>
      </c>
      <c r="B5438" s="3">
        <v>3.2620793556000245</v>
      </c>
      <c r="C5438" s="3">
        <v>3.1908308057101334E-2</v>
      </c>
      <c r="D5438" s="3">
        <v>0.11581098447148308</v>
      </c>
      <c r="E54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39" spans="1:5">
      <c r="A5439">
        <v>5908577</v>
      </c>
      <c r="B5439" s="3">
        <v>3.1364759233304969</v>
      </c>
      <c r="C5439" s="3">
        <v>4.216430646764039E-2</v>
      </c>
      <c r="D5439" s="3">
        <v>0.11579406008842175</v>
      </c>
      <c r="E54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0" spans="1:5">
      <c r="A5440">
        <v>8105524</v>
      </c>
      <c r="B5440" s="3">
        <v>1.0209576646484693</v>
      </c>
      <c r="C5440" s="3">
        <v>4.7588455409618396E-2</v>
      </c>
      <c r="D5440" s="3">
        <v>0.11574170469634604</v>
      </c>
      <c r="E54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1" spans="1:5">
      <c r="A5441">
        <v>2423067</v>
      </c>
      <c r="B5441" s="3">
        <v>3.0721114751571696</v>
      </c>
      <c r="C5441" s="3">
        <v>3.8949428272917644E-3</v>
      </c>
      <c r="D5441" s="3">
        <v>0.11571466591045143</v>
      </c>
      <c r="E54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2" spans="1:5">
      <c r="A5442">
        <v>20042936</v>
      </c>
      <c r="B5442" s="3">
        <v>4.7743860854507183</v>
      </c>
      <c r="C5442" s="3">
        <v>4.5781167216991929E-2</v>
      </c>
      <c r="D5442" s="3">
        <v>0.11563477502743336</v>
      </c>
      <c r="E54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3" spans="1:5">
      <c r="A5443">
        <v>8488933</v>
      </c>
      <c r="B5443" s="3">
        <v>1.454324634563962</v>
      </c>
      <c r="C5443" s="3">
        <v>1.0147459770885603E-3</v>
      </c>
      <c r="D5443" s="3">
        <v>0.11560875159652406</v>
      </c>
      <c r="E54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4" spans="1:5">
      <c r="A5444">
        <v>18254644</v>
      </c>
      <c r="B5444" s="3">
        <v>3.239036748352818</v>
      </c>
      <c r="C5444" s="3">
        <v>1.8408990459465348E-2</v>
      </c>
      <c r="D5444" s="3">
        <v>0.11545153401922958</v>
      </c>
      <c r="E54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5" spans="1:5">
      <c r="A5445">
        <v>19315796</v>
      </c>
      <c r="B5445" s="3">
        <v>1.9742341919500932</v>
      </c>
      <c r="C5445" s="3">
        <v>2.6745178750942677E-2</v>
      </c>
      <c r="D5445" s="3">
        <v>0.11525133667832488</v>
      </c>
      <c r="E54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6" spans="1:5">
      <c r="A5446">
        <v>2992042</v>
      </c>
      <c r="B5446" s="3">
        <v>4.2000752470908047</v>
      </c>
      <c r="C5446" s="3">
        <v>1.5122884054071084E-2</v>
      </c>
      <c r="D5446" s="3">
        <v>0.11511695536014621</v>
      </c>
      <c r="E54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7" spans="1:5">
      <c r="A5447">
        <v>33113275</v>
      </c>
      <c r="B5447" s="3">
        <v>2.4224023647693356</v>
      </c>
      <c r="C5447" s="3">
        <v>4.9084760687538968E-2</v>
      </c>
      <c r="D5447" s="3">
        <v>0.11511000864286614</v>
      </c>
      <c r="E54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8" spans="1:5">
      <c r="A5448">
        <v>2786764</v>
      </c>
      <c r="B5448" s="3">
        <v>3.4549321626399263</v>
      </c>
      <c r="C5448" s="3">
        <v>4.0663712213103109E-2</v>
      </c>
      <c r="D5448" s="3">
        <v>0.11457079205056997</v>
      </c>
      <c r="E54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49" spans="1:5">
      <c r="A5449">
        <v>18397763</v>
      </c>
      <c r="B5449" s="3">
        <v>3.7336410352439073</v>
      </c>
      <c r="C5449" s="3">
        <v>1.1361449429601655E-2</v>
      </c>
      <c r="D5449" s="3">
        <v>0.11446532379527219</v>
      </c>
      <c r="E54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0" spans="1:5">
      <c r="A5450">
        <v>50124</v>
      </c>
      <c r="B5450" s="3">
        <v>1.8853434802852669</v>
      </c>
      <c r="C5450" s="3">
        <v>1.5485207056383388E-2</v>
      </c>
      <c r="D5450" s="3">
        <v>0.11423343164965993</v>
      </c>
      <c r="E54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1" spans="1:5">
      <c r="A5451">
        <v>8490286</v>
      </c>
      <c r="B5451" s="3">
        <v>2.9206239149744446</v>
      </c>
      <c r="C5451" s="3">
        <v>4.1768518801500877E-2</v>
      </c>
      <c r="D5451" s="3">
        <v>0.11410351289837106</v>
      </c>
      <c r="E54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2" spans="1:5">
      <c r="A5452">
        <v>906200</v>
      </c>
      <c r="B5452" s="3">
        <v>1.2012213193045698</v>
      </c>
      <c r="C5452" s="3">
        <v>6.9294513084855519E-3</v>
      </c>
      <c r="D5452" s="3">
        <v>0.11400611130120819</v>
      </c>
      <c r="E54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3" spans="1:5">
      <c r="A5453">
        <v>5957620</v>
      </c>
      <c r="B5453" s="3">
        <v>2.1868587816982612</v>
      </c>
      <c r="C5453" s="3">
        <v>3.9770632219413043E-2</v>
      </c>
      <c r="D5453" s="3">
        <v>0.11372532405636782</v>
      </c>
      <c r="E54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4" spans="1:5">
      <c r="A5454">
        <v>7853594</v>
      </c>
      <c r="B5454" s="3">
        <v>1.5969485517198851</v>
      </c>
      <c r="C5454" s="3">
        <v>3.4045067298171007E-2</v>
      </c>
      <c r="D5454" s="3">
        <v>0.11359774984458626</v>
      </c>
      <c r="E54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5" spans="1:5">
      <c r="A5455">
        <v>2712129</v>
      </c>
      <c r="B5455" s="3">
        <v>1.0925150876700673</v>
      </c>
      <c r="C5455" s="3">
        <v>2.1549210583710315E-2</v>
      </c>
      <c r="D5455" s="3">
        <v>0.11352702700437411</v>
      </c>
      <c r="E54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6" spans="1:5">
      <c r="A5456">
        <v>16067583</v>
      </c>
      <c r="B5456" s="3">
        <v>3.5311801474502791</v>
      </c>
      <c r="C5456" s="3">
        <v>3.7145738360036547E-2</v>
      </c>
      <c r="D5456" s="3">
        <v>0.11346120986656938</v>
      </c>
      <c r="E54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7" spans="1:5">
      <c r="A5457">
        <v>3245596</v>
      </c>
      <c r="B5457" s="3">
        <v>1.8023308458738101</v>
      </c>
      <c r="C5457" s="3">
        <v>1.6435909143990252E-2</v>
      </c>
      <c r="D5457" s="3">
        <v>0.11345373011689086</v>
      </c>
      <c r="E54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8" spans="1:5">
      <c r="A5458">
        <v>24832100</v>
      </c>
      <c r="B5458" s="3">
        <v>4.4832654362993232</v>
      </c>
      <c r="C5458" s="3">
        <v>1.5916149362301152E-2</v>
      </c>
      <c r="D5458" s="3">
        <v>0.11335345770600602</v>
      </c>
      <c r="E54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59" spans="1:5">
      <c r="A5459">
        <v>279797</v>
      </c>
      <c r="B5459" s="3">
        <v>2.6198018212098004</v>
      </c>
      <c r="C5459" s="3">
        <v>3.7833153174365454E-2</v>
      </c>
      <c r="D5459" s="3">
        <v>0.11304811505627566</v>
      </c>
      <c r="E54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0" spans="1:5">
      <c r="A5460">
        <v>15178288</v>
      </c>
      <c r="B5460" s="3">
        <v>1.2901047883651646</v>
      </c>
      <c r="C5460" s="3">
        <v>4.2191946372729444E-3</v>
      </c>
      <c r="D5460" s="3">
        <v>0.1125580800099083</v>
      </c>
      <c r="E54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1" spans="1:5">
      <c r="A5461">
        <v>693815</v>
      </c>
      <c r="B5461" s="3">
        <v>2.507442534045691</v>
      </c>
      <c r="C5461" s="3">
        <v>7.2371452694059762E-3</v>
      </c>
      <c r="D5461" s="3">
        <v>0.11255692178176258</v>
      </c>
      <c r="E54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2" spans="1:5">
      <c r="A5462">
        <v>15542183</v>
      </c>
      <c r="B5462" s="3">
        <v>1.5426233921523376</v>
      </c>
      <c r="C5462" s="3">
        <v>3.3530672871931497E-2</v>
      </c>
      <c r="D5462" s="3">
        <v>0.11249930303691613</v>
      </c>
      <c r="E54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3" spans="1:5">
      <c r="A5463">
        <v>4248868</v>
      </c>
      <c r="B5463" s="3">
        <v>4.6288338948854459</v>
      </c>
      <c r="C5463" s="3">
        <v>2.3805884459390348E-2</v>
      </c>
      <c r="D5463" s="3">
        <v>0.11248141467041872</v>
      </c>
      <c r="E54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4" spans="1:5">
      <c r="A5464">
        <v>12879538</v>
      </c>
      <c r="B5464" s="3">
        <v>3.3516462909483109</v>
      </c>
      <c r="C5464" s="3">
        <v>3.9948877628807826E-2</v>
      </c>
      <c r="D5464" s="3">
        <v>0.1119316439803193</v>
      </c>
      <c r="E54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5" spans="1:5">
      <c r="A5465">
        <v>10795846</v>
      </c>
      <c r="B5465" s="3">
        <v>3.6535730578298917</v>
      </c>
      <c r="C5465" s="3">
        <v>3.6083705588717686E-2</v>
      </c>
      <c r="D5465" s="3">
        <v>0.11192355736216986</v>
      </c>
      <c r="E54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6" spans="1:5">
      <c r="A5466">
        <v>10721506</v>
      </c>
      <c r="B5466" s="3">
        <v>4.5412453503861698</v>
      </c>
      <c r="C5466" s="3">
        <v>1.3420507395302384E-2</v>
      </c>
      <c r="D5466" s="3">
        <v>0.1118404976763947</v>
      </c>
      <c r="E54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7" spans="1:5">
      <c r="A5467">
        <v>809716</v>
      </c>
      <c r="B5467" s="3">
        <v>4.7916088245136743</v>
      </c>
      <c r="C5467" s="3">
        <v>1.1861943803210817E-2</v>
      </c>
      <c r="D5467" s="3">
        <v>0.1118401170967076</v>
      </c>
      <c r="E54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8" spans="1:5">
      <c r="A5468">
        <v>10387090</v>
      </c>
      <c r="B5468" s="3">
        <v>3.7448962819093157</v>
      </c>
      <c r="C5468" s="3">
        <v>3.7568254996245699E-2</v>
      </c>
      <c r="D5468" s="3">
        <v>0.11176542185808169</v>
      </c>
      <c r="E54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69" spans="1:5">
      <c r="A5469">
        <v>11790239</v>
      </c>
      <c r="B5469" s="3">
        <v>4.567875547814924</v>
      </c>
      <c r="C5469" s="3">
        <v>5.8852114338849631E-3</v>
      </c>
      <c r="D5469" s="3">
        <v>0.1117207149493219</v>
      </c>
      <c r="E54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0" spans="1:5">
      <c r="A5470">
        <v>1217241</v>
      </c>
      <c r="B5470" s="3">
        <v>1.3182108949923297</v>
      </c>
      <c r="C5470" s="3">
        <v>3.7584978467784115E-2</v>
      </c>
      <c r="D5470" s="3">
        <v>0.11158746088737126</v>
      </c>
      <c r="E54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1" spans="1:5">
      <c r="A5471">
        <v>16790098</v>
      </c>
      <c r="B5471" s="3">
        <v>1.6481881551657152</v>
      </c>
      <c r="C5471" s="3">
        <v>3.530275570468263E-2</v>
      </c>
      <c r="D5471" s="3">
        <v>0.11136212640844512</v>
      </c>
      <c r="E54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2" spans="1:5">
      <c r="A5472">
        <v>6774871</v>
      </c>
      <c r="B5472" s="3">
        <v>4.8101723962345897</v>
      </c>
      <c r="C5472" s="3">
        <v>4.3212286166734844E-2</v>
      </c>
      <c r="D5472" s="3">
        <v>0.1111845274302008</v>
      </c>
      <c r="E54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3" spans="1:5">
      <c r="A5473">
        <v>4835582</v>
      </c>
      <c r="B5473" s="3">
        <v>4.3107804582932125</v>
      </c>
      <c r="C5473" s="3">
        <v>3.3783173296198885E-2</v>
      </c>
      <c r="D5473" s="3">
        <v>0.11079866468338972</v>
      </c>
      <c r="E54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4" spans="1:5">
      <c r="A5474">
        <v>10503555</v>
      </c>
      <c r="B5474" s="3">
        <v>2.2500240636622904</v>
      </c>
      <c r="C5474" s="3">
        <v>4.1090322430332026E-2</v>
      </c>
      <c r="D5474" s="3">
        <v>0.11073322491747017</v>
      </c>
      <c r="E54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5" spans="1:5">
      <c r="A5475">
        <v>262760</v>
      </c>
      <c r="B5475" s="3">
        <v>4.9446114046193133</v>
      </c>
      <c r="C5475" s="3">
        <v>1.0464976659986192E-2</v>
      </c>
      <c r="D5475" s="3">
        <v>0.11028588937498085</v>
      </c>
      <c r="E54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6" spans="1:5">
      <c r="A5476">
        <v>24561040</v>
      </c>
      <c r="B5476" s="3">
        <v>3.6648364296737879</v>
      </c>
      <c r="C5476" s="3">
        <v>3.5458641944207107E-2</v>
      </c>
      <c r="D5476" s="3">
        <v>0.11014879561267843</v>
      </c>
      <c r="E54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7" spans="1:5">
      <c r="A5477">
        <v>33513998</v>
      </c>
      <c r="B5477" s="3">
        <v>4.7500992826580957</v>
      </c>
      <c r="C5477" s="3">
        <v>4.5920978926820309E-2</v>
      </c>
      <c r="D5477" s="3">
        <v>0.10979951081793227</v>
      </c>
      <c r="E54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8" spans="1:5">
      <c r="A5478">
        <v>6626827</v>
      </c>
      <c r="B5478" s="3">
        <v>1.1145087374321436</v>
      </c>
      <c r="C5478" s="3">
        <v>2.174852361696767E-2</v>
      </c>
      <c r="D5478" s="3">
        <v>0.1097781316043861</v>
      </c>
      <c r="E54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79" spans="1:5">
      <c r="A5479">
        <v>835112</v>
      </c>
      <c r="B5479" s="3">
        <v>4.0183748941375708</v>
      </c>
      <c r="C5479" s="3">
        <v>4.5723693687968352E-2</v>
      </c>
      <c r="D5479" s="3">
        <v>0.10963293428678944</v>
      </c>
      <c r="E54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0" spans="1:5">
      <c r="A5480">
        <v>2306485</v>
      </c>
      <c r="B5480" s="3">
        <v>2.3006528989611779</v>
      </c>
      <c r="C5480" s="3">
        <v>1.6458465979608511E-2</v>
      </c>
      <c r="D5480" s="3">
        <v>0.10957034384959208</v>
      </c>
      <c r="E54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1" spans="1:5">
      <c r="A5481">
        <v>3900093</v>
      </c>
      <c r="B5481" s="3">
        <v>2.281803708402959</v>
      </c>
      <c r="C5481" s="3">
        <v>2.7006284339312427E-2</v>
      </c>
      <c r="D5481" s="3">
        <v>0.10939386674561447</v>
      </c>
      <c r="E54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2" spans="1:5">
      <c r="A5482">
        <v>4600589</v>
      </c>
      <c r="B5482" s="3">
        <v>4.14221756456765</v>
      </c>
      <c r="C5482" s="3">
        <v>2.8117837165199389E-2</v>
      </c>
      <c r="D5482" s="3">
        <v>0.10937078161186753</v>
      </c>
      <c r="E54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3" spans="1:5">
      <c r="A5483">
        <v>7249524</v>
      </c>
      <c r="B5483" s="3">
        <v>4.8126385261749878</v>
      </c>
      <c r="C5483" s="3">
        <v>8.328307860023948E-3</v>
      </c>
      <c r="D5483" s="3">
        <v>0.10924196324053814</v>
      </c>
      <c r="E54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4" spans="1:5">
      <c r="A5484">
        <v>903686</v>
      </c>
      <c r="B5484" s="3">
        <v>2.6187939679229424</v>
      </c>
      <c r="C5484" s="3">
        <v>2.8862400388212757E-2</v>
      </c>
      <c r="D5484" s="3">
        <v>0.10913343159562394</v>
      </c>
      <c r="E54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5" spans="1:5">
      <c r="A5485">
        <v>755172</v>
      </c>
      <c r="B5485" s="3">
        <v>3.6569694908676675</v>
      </c>
      <c r="C5485" s="3">
        <v>1.3214936773794862E-2</v>
      </c>
      <c r="D5485" s="3">
        <v>0.10880842034655114</v>
      </c>
      <c r="E54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6" spans="1:5">
      <c r="A5486">
        <v>6105036</v>
      </c>
      <c r="B5486" s="3">
        <v>1.9190154951757976</v>
      </c>
      <c r="C5486" s="3">
        <v>7.6023729185198402E-5</v>
      </c>
      <c r="D5486" s="3">
        <v>0.10843646165590837</v>
      </c>
      <c r="E54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7" spans="1:5">
      <c r="A5487">
        <v>5071632</v>
      </c>
      <c r="B5487" s="3">
        <v>4.8578230076603237</v>
      </c>
      <c r="C5487" s="3">
        <v>1.7727095341858064E-2</v>
      </c>
      <c r="D5487" s="3">
        <v>0.10811442984910635</v>
      </c>
      <c r="E54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8" spans="1:5">
      <c r="A5488">
        <v>4432173</v>
      </c>
      <c r="B5488" s="3">
        <v>3.6360987283105315</v>
      </c>
      <c r="C5488" s="3">
        <v>3.041487950014159E-2</v>
      </c>
      <c r="D5488" s="3">
        <v>0.10804221395843305</v>
      </c>
      <c r="E54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89" spans="1:5">
      <c r="A5489">
        <v>17130308</v>
      </c>
      <c r="B5489" s="3">
        <v>3.9594685781466485</v>
      </c>
      <c r="C5489" s="3">
        <v>4.4166336992947836E-2</v>
      </c>
      <c r="D5489" s="3">
        <v>0.10789444180270236</v>
      </c>
      <c r="E54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0" spans="1:5">
      <c r="A5490">
        <v>314941</v>
      </c>
      <c r="B5490" s="3">
        <v>3.3855943625192046</v>
      </c>
      <c r="C5490" s="3">
        <v>2.9086084256969048E-2</v>
      </c>
      <c r="D5490" s="3">
        <v>0.10769460940290021</v>
      </c>
      <c r="E54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1" spans="1:5">
      <c r="A5491">
        <v>3636235</v>
      </c>
      <c r="B5491" s="3">
        <v>4.9626579304070937</v>
      </c>
      <c r="C5491" s="3">
        <v>1.466105707325145E-2</v>
      </c>
      <c r="D5491" s="3">
        <v>0.10767103082583529</v>
      </c>
      <c r="E54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2" spans="1:5">
      <c r="A5492">
        <v>16325217</v>
      </c>
      <c r="B5492" s="3">
        <v>2.7835909795136953</v>
      </c>
      <c r="C5492" s="3">
        <v>4.2256226708334545E-2</v>
      </c>
      <c r="D5492" s="3">
        <v>0.10761939461659054</v>
      </c>
      <c r="E54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3" spans="1:5">
      <c r="A5493">
        <v>184883</v>
      </c>
      <c r="B5493" s="3">
        <v>2.5578036718273331</v>
      </c>
      <c r="C5493" s="3">
        <v>3.8090275695548017E-3</v>
      </c>
      <c r="D5493" s="3">
        <v>0.10756854055271547</v>
      </c>
      <c r="E54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4" spans="1:5">
      <c r="A5494">
        <v>6514245</v>
      </c>
      <c r="B5494" s="3">
        <v>2.3560920078322618</v>
      </c>
      <c r="C5494" s="3">
        <v>2.2277450002963363E-2</v>
      </c>
      <c r="D5494" s="3">
        <v>0.10742263551399167</v>
      </c>
      <c r="E54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5" spans="1:5">
      <c r="A5495">
        <v>509918</v>
      </c>
      <c r="B5495" s="3">
        <v>2.9424853372543978</v>
      </c>
      <c r="C5495" s="3">
        <v>1.6862544261321145E-2</v>
      </c>
      <c r="D5495" s="3">
        <v>0.10740114249436261</v>
      </c>
      <c r="E54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6" spans="1:5">
      <c r="A5496">
        <v>1967871</v>
      </c>
      <c r="B5496" s="3">
        <v>4.6649407874295559</v>
      </c>
      <c r="C5496" s="3">
        <v>2.436074114625399E-2</v>
      </c>
      <c r="D5496" s="3">
        <v>0.10737881774362412</v>
      </c>
      <c r="E54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7" spans="1:5">
      <c r="A5497">
        <v>520279</v>
      </c>
      <c r="B5497" s="3">
        <v>3.3024908148533503</v>
      </c>
      <c r="C5497" s="3">
        <v>1.4175961178935315E-2</v>
      </c>
      <c r="D5497" s="3">
        <v>0.10735724780333866</v>
      </c>
      <c r="E54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8" spans="1:5">
      <c r="A5498">
        <v>22984995</v>
      </c>
      <c r="B5498" s="3">
        <v>1.9812533224957156</v>
      </c>
      <c r="C5498" s="3">
        <v>3.0113096047299639E-2</v>
      </c>
      <c r="D5498" s="3">
        <v>0.10720652586282942</v>
      </c>
      <c r="E54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499" spans="1:5">
      <c r="A5499">
        <v>5289072</v>
      </c>
      <c r="B5499" s="3">
        <v>4.9193722754049771</v>
      </c>
      <c r="C5499" s="3">
        <v>3.8997409707509593E-3</v>
      </c>
      <c r="D5499" s="3">
        <v>0.10713168190073652</v>
      </c>
      <c r="E54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0" spans="1:5">
      <c r="A5500">
        <v>622855</v>
      </c>
      <c r="B5500" s="3">
        <v>1.4352326405484401</v>
      </c>
      <c r="C5500" s="3">
        <v>2.5225979434034179E-2</v>
      </c>
      <c r="D5500" s="3">
        <v>0.10692612258594059</v>
      </c>
      <c r="E55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1" spans="1:5">
      <c r="A5501">
        <v>2047776</v>
      </c>
      <c r="B5501" s="3">
        <v>3.6713850288301644</v>
      </c>
      <c r="C5501" s="3">
        <v>4.5911875289047721E-2</v>
      </c>
      <c r="D5501" s="3">
        <v>0.10686795854054865</v>
      </c>
      <c r="E55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2" spans="1:5">
      <c r="A5502">
        <v>7889819</v>
      </c>
      <c r="B5502" s="3">
        <v>3.1988409339150965</v>
      </c>
      <c r="C5502" s="3">
        <v>1.3054006660195872E-2</v>
      </c>
      <c r="D5502" s="3">
        <v>0.1068271778629466</v>
      </c>
      <c r="E55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3" spans="1:5">
      <c r="A5503">
        <v>1780076</v>
      </c>
      <c r="B5503" s="3">
        <v>3.2122841168170462</v>
      </c>
      <c r="C5503" s="3">
        <v>1.3661832423758275E-2</v>
      </c>
      <c r="D5503" s="3">
        <v>0.10677834084016324</v>
      </c>
      <c r="E55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4" spans="1:5">
      <c r="A5504">
        <v>1304390</v>
      </c>
      <c r="B5504" s="3">
        <v>2.2388768279767239</v>
      </c>
      <c r="C5504" s="3">
        <v>3.9287491373667653E-2</v>
      </c>
      <c r="D5504" s="3">
        <v>0.10669325000384711</v>
      </c>
      <c r="E55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5" spans="1:5">
      <c r="A5505">
        <v>6901734</v>
      </c>
      <c r="B5505" s="3">
        <v>1.7707424175558182</v>
      </c>
      <c r="C5505" s="3">
        <v>3.6273735900622384E-3</v>
      </c>
      <c r="D5505" s="3">
        <v>0.10666942542645608</v>
      </c>
      <c r="E55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6" spans="1:5">
      <c r="A5506">
        <v>8680097</v>
      </c>
      <c r="B5506" s="3">
        <v>4.6809587403488138</v>
      </c>
      <c r="C5506" s="3">
        <v>4.856578170920671E-2</v>
      </c>
      <c r="D5506" s="3">
        <v>0.10664497794582461</v>
      </c>
      <c r="E55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7" spans="1:5">
      <c r="A5507">
        <v>5309521</v>
      </c>
      <c r="B5507" s="3">
        <v>3.4057883139999814</v>
      </c>
      <c r="C5507" s="3">
        <v>4.6055440142390797E-2</v>
      </c>
      <c r="D5507" s="3">
        <v>0.10638023383338624</v>
      </c>
      <c r="E55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8" spans="1:5">
      <c r="A5508">
        <v>24126726</v>
      </c>
      <c r="B5508" s="3">
        <v>2.3917143523829387</v>
      </c>
      <c r="C5508" s="3">
        <v>4.017513968650431E-2</v>
      </c>
      <c r="D5508" s="3">
        <v>0.1063665089173057</v>
      </c>
      <c r="E55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09" spans="1:5">
      <c r="A5509">
        <v>4421323</v>
      </c>
      <c r="B5509" s="3">
        <v>4.6766873911984828</v>
      </c>
      <c r="C5509" s="3">
        <v>4.2666592474976263E-2</v>
      </c>
      <c r="D5509" s="3">
        <v>0.10634332294437288</v>
      </c>
      <c r="E55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0" spans="1:5">
      <c r="A5510">
        <v>34201688</v>
      </c>
      <c r="B5510" s="3">
        <v>3.0587813492809013</v>
      </c>
      <c r="C5510" s="3">
        <v>4.0511134857035946E-2</v>
      </c>
      <c r="D5510" s="3">
        <v>0.10624191097818914</v>
      </c>
      <c r="E55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1" spans="1:5">
      <c r="A5511">
        <v>6390340</v>
      </c>
      <c r="B5511" s="3">
        <v>2.9991255134471171</v>
      </c>
      <c r="C5511" s="3">
        <v>4.3317587398469864E-3</v>
      </c>
      <c r="D5511" s="3">
        <v>0.10621440306042418</v>
      </c>
      <c r="E55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2" spans="1:5">
      <c r="A5512">
        <v>302772</v>
      </c>
      <c r="B5512" s="3">
        <v>4.3003838847936464</v>
      </c>
      <c r="C5512" s="3">
        <v>3.7831804681317513E-2</v>
      </c>
      <c r="D5512" s="3">
        <v>0.10616184525084427</v>
      </c>
      <c r="E55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3" spans="1:5">
      <c r="A5513">
        <v>585273</v>
      </c>
      <c r="B5513" s="3">
        <v>4.3032227873019613</v>
      </c>
      <c r="C5513" s="3">
        <v>2.0428319825947935E-2</v>
      </c>
      <c r="D5513" s="3">
        <v>0.10607261452586869</v>
      </c>
      <c r="E55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4" spans="1:5">
      <c r="A5514">
        <v>5152761</v>
      </c>
      <c r="B5514" s="3">
        <v>2.9029667872991824</v>
      </c>
      <c r="C5514" s="3">
        <v>4.396033207221596E-2</v>
      </c>
      <c r="D5514" s="3">
        <v>0.10591116732418049</v>
      </c>
      <c r="E55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5" spans="1:5">
      <c r="A5515">
        <v>290662</v>
      </c>
      <c r="B5515" s="3">
        <v>4.7454320543817659</v>
      </c>
      <c r="C5515" s="3">
        <v>3.1482817352227181E-2</v>
      </c>
      <c r="D5515" s="3">
        <v>0.105731788921131</v>
      </c>
      <c r="E55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6" spans="1:5">
      <c r="A5516">
        <v>8707742</v>
      </c>
      <c r="B5516" s="3">
        <v>4.3469328423873534</v>
      </c>
      <c r="C5516" s="3">
        <v>2.0442890439780717E-2</v>
      </c>
      <c r="D5516" s="3">
        <v>0.10559026471775512</v>
      </c>
      <c r="E55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7" spans="1:5">
      <c r="A5517">
        <v>8198108</v>
      </c>
      <c r="B5517" s="3">
        <v>1.6257765578697114</v>
      </c>
      <c r="C5517" s="3">
        <v>4.9814875824403894E-2</v>
      </c>
      <c r="D5517" s="3">
        <v>0.10551028499016535</v>
      </c>
      <c r="E55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8" spans="1:5">
      <c r="A5518">
        <v>5350359</v>
      </c>
      <c r="B5518" s="3">
        <v>3.2862495815107939</v>
      </c>
      <c r="C5518" s="3">
        <v>2.8126983763825133E-2</v>
      </c>
      <c r="D5518" s="3">
        <v>0.1051960563833173</v>
      </c>
      <c r="E55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19" spans="1:5">
      <c r="A5519">
        <v>620218</v>
      </c>
      <c r="B5519" s="3">
        <v>4.5736880776711679</v>
      </c>
      <c r="C5519" s="3">
        <v>1.9858894503708481E-3</v>
      </c>
      <c r="D5519" s="3">
        <v>0.10490363466725749</v>
      </c>
      <c r="E55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0" spans="1:5">
      <c r="A5520">
        <v>5552587</v>
      </c>
      <c r="B5520" s="3">
        <v>1.5306970846329819</v>
      </c>
      <c r="C5520" s="3">
        <v>4.3218393655120618E-2</v>
      </c>
      <c r="D5520" s="3">
        <v>0.10467696014384664</v>
      </c>
      <c r="E55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1" spans="1:5">
      <c r="A5521">
        <v>1394543</v>
      </c>
      <c r="B5521" s="3">
        <v>3.0487876591891823</v>
      </c>
      <c r="C5521" s="3">
        <v>2.6175780772468654E-2</v>
      </c>
      <c r="D5521" s="3">
        <v>0.10466887644678358</v>
      </c>
      <c r="E55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2" spans="1:5">
      <c r="A5522">
        <v>6289792</v>
      </c>
      <c r="B5522" s="3">
        <v>3.5755187280505534</v>
      </c>
      <c r="C5522" s="3">
        <v>4.6412075599377968E-2</v>
      </c>
      <c r="D5522" s="3">
        <v>0.10465569637945538</v>
      </c>
      <c r="E55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3" spans="1:5">
      <c r="A5523">
        <v>33125859</v>
      </c>
      <c r="B5523" s="3">
        <v>2.3261675788188354</v>
      </c>
      <c r="C5523" s="3">
        <v>1.690333683442748E-2</v>
      </c>
      <c r="D5523" s="3">
        <v>0.10450681811797546</v>
      </c>
      <c r="E55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4" spans="1:5">
      <c r="A5524">
        <v>13486673</v>
      </c>
      <c r="B5524" s="3">
        <v>4.9641399807059194</v>
      </c>
      <c r="C5524" s="3">
        <v>4.9780886819877378E-2</v>
      </c>
      <c r="D5524" s="3">
        <v>0.1044833995603851</v>
      </c>
      <c r="E55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5" spans="1:5">
      <c r="A5525">
        <v>23589288</v>
      </c>
      <c r="B5525" s="3">
        <v>1.1063633166587814</v>
      </c>
      <c r="C5525" s="3">
        <v>2.0759544137907524E-2</v>
      </c>
      <c r="D5525" s="3">
        <v>0.10445169119498743</v>
      </c>
      <c r="E55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6" spans="1:5">
      <c r="A5526">
        <v>10061009</v>
      </c>
      <c r="B5526" s="3">
        <v>3.6127250471773054</v>
      </c>
      <c r="C5526" s="3">
        <v>2.3849763055706409E-3</v>
      </c>
      <c r="D5526" s="3">
        <v>0.104346969569168</v>
      </c>
      <c r="E55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7" spans="1:5">
      <c r="A5527">
        <v>4330726</v>
      </c>
      <c r="B5527" s="3">
        <v>4.8711257845577682</v>
      </c>
      <c r="C5527" s="3">
        <v>4.787734777972924E-2</v>
      </c>
      <c r="D5527" s="3">
        <v>0.10404337007871767</v>
      </c>
      <c r="E55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8" spans="1:5">
      <c r="A5528">
        <v>15960720</v>
      </c>
      <c r="B5528" s="3">
        <v>1.0023643592887219</v>
      </c>
      <c r="C5528" s="3">
        <v>2.7499808152253915E-2</v>
      </c>
      <c r="D5528" s="3">
        <v>0.10403527720923933</v>
      </c>
      <c r="E55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29" spans="1:5">
      <c r="A5529">
        <v>5349999</v>
      </c>
      <c r="B5529" s="3">
        <v>1.343226097725887</v>
      </c>
      <c r="C5529" s="3">
        <v>4.6388460422761263E-2</v>
      </c>
      <c r="D5529" s="3">
        <v>0.1039776738475664</v>
      </c>
      <c r="E55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0" spans="1:5">
      <c r="A5530">
        <v>112793</v>
      </c>
      <c r="B5530" s="3">
        <v>2.5881483888794947</v>
      </c>
      <c r="C5530" s="3">
        <v>8.0673284652404038E-3</v>
      </c>
      <c r="D5530" s="3">
        <v>0.10308122190028435</v>
      </c>
      <c r="E55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1" spans="1:5">
      <c r="A5531">
        <v>68599</v>
      </c>
      <c r="B5531" s="3">
        <v>4.267397781521554</v>
      </c>
      <c r="C5531" s="3">
        <v>1.3347997516983252E-2</v>
      </c>
      <c r="D5531" s="3">
        <v>0.10274153598778857</v>
      </c>
      <c r="E55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2" spans="1:5">
      <c r="A5532">
        <v>4263114</v>
      </c>
      <c r="B5532" s="3">
        <v>2.7919701204521545</v>
      </c>
      <c r="C5532" s="3">
        <v>1.246741195175536E-2</v>
      </c>
      <c r="D5532" s="3">
        <v>0.10257291339313268</v>
      </c>
      <c r="E55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3" spans="1:5">
      <c r="A5533">
        <v>909146</v>
      </c>
      <c r="B5533" s="3">
        <v>2.460903474261058</v>
      </c>
      <c r="C5533" s="3">
        <v>4.9406744882603632E-2</v>
      </c>
      <c r="D5533" s="3">
        <v>0.10235813059602983</v>
      </c>
      <c r="E55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4" spans="1:5">
      <c r="A5534">
        <v>11111521</v>
      </c>
      <c r="B5534" s="3">
        <v>4.2314729711323027</v>
      </c>
      <c r="C5534" s="3">
        <v>4.4347533224174188E-2</v>
      </c>
      <c r="D5534" s="3">
        <v>0.10230701157976585</v>
      </c>
      <c r="E55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5" spans="1:5">
      <c r="A5535">
        <v>6501414</v>
      </c>
      <c r="B5535" s="3">
        <v>4.2151618128062953</v>
      </c>
      <c r="C5535" s="3">
        <v>4.4038318627051085E-2</v>
      </c>
      <c r="D5535" s="3">
        <v>0.10196895077720902</v>
      </c>
      <c r="E55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6" spans="1:5">
      <c r="A5536">
        <v>5444717</v>
      </c>
      <c r="B5536" s="3">
        <v>1.8662717516844851</v>
      </c>
      <c r="C5536" s="3">
        <v>4.7691422840392076E-3</v>
      </c>
      <c r="D5536" s="3">
        <v>0.10181201835166676</v>
      </c>
      <c r="E55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7" spans="1:5">
      <c r="A5537">
        <v>19250606</v>
      </c>
      <c r="B5537" s="3">
        <v>1.4606110427203745</v>
      </c>
      <c r="C5537" s="3">
        <v>2.8272843129067554E-2</v>
      </c>
      <c r="D5537" s="3">
        <v>0.10179062606436651</v>
      </c>
      <c r="E55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8" spans="1:5">
      <c r="A5538">
        <v>17906693</v>
      </c>
      <c r="B5538" s="3">
        <v>3.5532089884489757</v>
      </c>
      <c r="C5538" s="3">
        <v>2.351836085918213E-2</v>
      </c>
      <c r="D5538" s="3">
        <v>0.101782115246427</v>
      </c>
      <c r="E55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39" spans="1:5">
      <c r="A5539">
        <v>622866</v>
      </c>
      <c r="B5539" s="3">
        <v>4.0205753627416403</v>
      </c>
      <c r="C5539" s="3">
        <v>2.2632761169203937E-2</v>
      </c>
      <c r="D5539" s="3">
        <v>0.10143155709335883</v>
      </c>
      <c r="E55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0" spans="1:5">
      <c r="A5540">
        <v>2265800</v>
      </c>
      <c r="B5540" s="3">
        <v>4.7394527506336619</v>
      </c>
      <c r="C5540" s="3">
        <v>1.9409858845570279E-2</v>
      </c>
      <c r="D5540" s="3">
        <v>0.10139045956743054</v>
      </c>
      <c r="E55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1" spans="1:5">
      <c r="A5541">
        <v>31147528</v>
      </c>
      <c r="B5541" s="3">
        <v>2.6036987033175398</v>
      </c>
      <c r="C5541" s="3">
        <v>4.0103132793847661E-2</v>
      </c>
      <c r="D5541" s="3">
        <v>0.1010812497100203</v>
      </c>
      <c r="E55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2" spans="1:5">
      <c r="A5542">
        <v>22688555</v>
      </c>
      <c r="B5542" s="3">
        <v>3.7835696245260775</v>
      </c>
      <c r="C5542" s="3">
        <v>4.6545478332063739E-3</v>
      </c>
      <c r="D5542" s="3">
        <v>0.10096816737576475</v>
      </c>
      <c r="E55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3" spans="1:5">
      <c r="A5543">
        <v>1192424</v>
      </c>
      <c r="B5543" s="3">
        <v>2.6283131751976265</v>
      </c>
      <c r="C5543" s="3">
        <v>2.9056980990032101E-2</v>
      </c>
      <c r="D5543" s="3">
        <v>0.10091844355198831</v>
      </c>
      <c r="E55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4" spans="1:5">
      <c r="A5544">
        <v>4967515</v>
      </c>
      <c r="B5544" s="3">
        <v>2.2879211527153589</v>
      </c>
      <c r="C5544" s="3">
        <v>4.4606859143198452E-2</v>
      </c>
      <c r="D5544" s="3">
        <v>0.1006259651144783</v>
      </c>
      <c r="E55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5" spans="1:5">
      <c r="A5545">
        <v>4103952</v>
      </c>
      <c r="B5545" s="3">
        <v>2.8492300041398622</v>
      </c>
      <c r="C5545" s="3">
        <v>1.5157675551947259E-2</v>
      </c>
      <c r="D5545" s="3">
        <v>0.10057043557561551</v>
      </c>
      <c r="E55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6" spans="1:5">
      <c r="A5546">
        <v>11747009</v>
      </c>
      <c r="B5546" s="3">
        <v>2.4950210498444596</v>
      </c>
      <c r="C5546" s="3">
        <v>3.8752931783088362E-2</v>
      </c>
      <c r="D5546" s="3">
        <v>0.1003275863440809</v>
      </c>
      <c r="E55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7" spans="1:5">
      <c r="A5547">
        <v>62407</v>
      </c>
      <c r="B5547" s="3">
        <v>2.5363799314463109</v>
      </c>
      <c r="C5547" s="3">
        <v>4.1191087479954092E-2</v>
      </c>
      <c r="D5547" s="3">
        <v>0.10023322142629632</v>
      </c>
      <c r="E55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8" spans="1:5">
      <c r="A5548">
        <v>19067223</v>
      </c>
      <c r="B5548" s="3">
        <v>1.9190729034719443</v>
      </c>
      <c r="C5548" s="3">
        <v>2.832451915880127E-2</v>
      </c>
      <c r="D5548" s="3">
        <v>0.10006565679723112</v>
      </c>
      <c r="E55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49" spans="1:5">
      <c r="A5549">
        <v>1212041</v>
      </c>
      <c r="B5549" s="3">
        <v>2.701956432125757</v>
      </c>
      <c r="C5549" s="3">
        <v>7.4907930736390019E-3</v>
      </c>
      <c r="D5549" s="3">
        <v>9.9819742482711749E-2</v>
      </c>
      <c r="E55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0" spans="1:5">
      <c r="A5550">
        <v>16989237</v>
      </c>
      <c r="B5550" s="3">
        <v>3.2132410484056018</v>
      </c>
      <c r="C5550" s="3">
        <v>2.3302275262208848E-3</v>
      </c>
      <c r="D5550" s="3">
        <v>9.9806224425898926E-2</v>
      </c>
      <c r="E55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1" spans="1:5">
      <c r="A5551">
        <v>8896180</v>
      </c>
      <c r="B5551" s="3">
        <v>2.4524553254613504</v>
      </c>
      <c r="C5551" s="3">
        <v>3.907237295502252E-2</v>
      </c>
      <c r="D5551" s="3">
        <v>9.9704292808327821E-2</v>
      </c>
      <c r="E55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2" spans="1:5">
      <c r="A5552">
        <v>17920926</v>
      </c>
      <c r="B5552" s="3">
        <v>1.647237858443074</v>
      </c>
      <c r="C5552" s="3">
        <v>2.6185290591835345E-2</v>
      </c>
      <c r="D5552" s="3">
        <v>9.9503330601654394E-2</v>
      </c>
      <c r="E55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3" spans="1:5">
      <c r="A5553">
        <v>7438973</v>
      </c>
      <c r="B5553" s="3">
        <v>3.1793811911552576</v>
      </c>
      <c r="C5553" s="3">
        <v>5.4777781144938146E-3</v>
      </c>
      <c r="D5553" s="3">
        <v>9.9157770805057832E-2</v>
      </c>
      <c r="E55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4" spans="1:5">
      <c r="A5554">
        <v>407078</v>
      </c>
      <c r="B5554" s="3">
        <v>2.7119832164755446</v>
      </c>
      <c r="C5554" s="3">
        <v>8.9302764998903667E-4</v>
      </c>
      <c r="D5554" s="3">
        <v>9.9150610988539611E-2</v>
      </c>
      <c r="E55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5" spans="1:5">
      <c r="A5555">
        <v>19272788</v>
      </c>
      <c r="B5555" s="3">
        <v>2.7941700464019292</v>
      </c>
      <c r="C5555" s="3">
        <v>2.3896484048355413E-2</v>
      </c>
      <c r="D5555" s="3">
        <v>9.8967025285336185E-2</v>
      </c>
      <c r="E55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6" spans="1:5">
      <c r="A5556">
        <v>119588</v>
      </c>
      <c r="B5556" s="3">
        <v>1.095148533114374</v>
      </c>
      <c r="C5556" s="3">
        <v>4.8267015270886532E-2</v>
      </c>
      <c r="D5556" s="3">
        <v>9.8761050368142089E-2</v>
      </c>
      <c r="E55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7" spans="1:5">
      <c r="A5557">
        <v>5283769</v>
      </c>
      <c r="B5557" s="3">
        <v>3.1622035547130807</v>
      </c>
      <c r="C5557" s="3">
        <v>1.6576521288627039E-2</v>
      </c>
      <c r="D5557" s="3">
        <v>9.8444639812716894E-2</v>
      </c>
      <c r="E55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8" spans="1:5">
      <c r="A5558">
        <v>1423613</v>
      </c>
      <c r="B5558" s="3">
        <v>1.0295861356058178</v>
      </c>
      <c r="C5558" s="3">
        <v>3.9449557871313129E-2</v>
      </c>
      <c r="D5558" s="3">
        <v>9.836570326499039E-2</v>
      </c>
      <c r="E55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59" spans="1:5">
      <c r="A5559">
        <v>23038979</v>
      </c>
      <c r="B5559" s="3">
        <v>4.4871463943826484</v>
      </c>
      <c r="C5559" s="3">
        <v>3.7261586717024682E-2</v>
      </c>
      <c r="D5559" s="3">
        <v>9.8351935890499842E-2</v>
      </c>
      <c r="E55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0" spans="1:5">
      <c r="A5560">
        <v>1277222</v>
      </c>
      <c r="B5560" s="3">
        <v>1.4489972332669914</v>
      </c>
      <c r="C5560" s="3">
        <v>2.6856283461205722E-4</v>
      </c>
      <c r="D5560" s="3">
        <v>9.8297617878032595E-2</v>
      </c>
      <c r="E55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1" spans="1:5">
      <c r="A5561">
        <v>4232762</v>
      </c>
      <c r="B5561" s="3">
        <v>1.4642602773515541</v>
      </c>
      <c r="C5561" s="3">
        <v>7.2223289367500838E-3</v>
      </c>
      <c r="D5561" s="3">
        <v>9.8225578592358032E-2</v>
      </c>
      <c r="E55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2" spans="1:5">
      <c r="A5562">
        <v>19755511</v>
      </c>
      <c r="B5562" s="3">
        <v>3.2602908168607998</v>
      </c>
      <c r="C5562" s="3">
        <v>3.1849101492287334E-2</v>
      </c>
      <c r="D5562" s="3">
        <v>9.8191295035365944E-2</v>
      </c>
      <c r="E55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3" spans="1:5">
      <c r="A5563">
        <v>15890334</v>
      </c>
      <c r="B5563" s="3">
        <v>4.9220477705744727</v>
      </c>
      <c r="C5563" s="3">
        <v>2.8156935820430492E-2</v>
      </c>
      <c r="D5563" s="3">
        <v>9.8187171568281162E-2</v>
      </c>
      <c r="E55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4" spans="1:5">
      <c r="A5564">
        <v>10226006</v>
      </c>
      <c r="B5564" s="3">
        <v>4.2660629145359028</v>
      </c>
      <c r="C5564" s="3">
        <v>3.6632451202787243E-3</v>
      </c>
      <c r="D5564" s="3">
        <v>9.8146504196485518E-2</v>
      </c>
      <c r="E55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5" spans="1:5">
      <c r="A5565">
        <v>14098887</v>
      </c>
      <c r="B5565" s="3">
        <v>1.4115232582630468</v>
      </c>
      <c r="C5565" s="3">
        <v>1.6805017017818724E-2</v>
      </c>
      <c r="D5565" s="3">
        <v>9.7907878204984811E-2</v>
      </c>
      <c r="E55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6" spans="1:5">
      <c r="A5566">
        <v>12958562</v>
      </c>
      <c r="B5566" s="3">
        <v>1.1753196326325916</v>
      </c>
      <c r="C5566" s="3">
        <v>3.0793817017525871E-2</v>
      </c>
      <c r="D5566" s="3">
        <v>9.7785815065900894E-2</v>
      </c>
      <c r="E55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7" spans="1:5">
      <c r="A5567">
        <v>4358264</v>
      </c>
      <c r="B5567" s="3">
        <v>4.2988008846587853</v>
      </c>
      <c r="C5567" s="3">
        <v>7.2451350607897931E-3</v>
      </c>
      <c r="D5567" s="3">
        <v>9.7680899798039067E-2</v>
      </c>
      <c r="E55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8" spans="1:5">
      <c r="A5568">
        <v>12730517</v>
      </c>
      <c r="B5568" s="3">
        <v>2.2232484997552633</v>
      </c>
      <c r="C5568" s="3">
        <v>4.6154547595714933E-2</v>
      </c>
      <c r="D5568" s="3">
        <v>9.7658009506142451E-2</v>
      </c>
      <c r="E55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69" spans="1:5">
      <c r="A5569">
        <v>626876</v>
      </c>
      <c r="B5569" s="3">
        <v>2.3480405363060259</v>
      </c>
      <c r="C5569" s="3">
        <v>1.8164248205172297E-2</v>
      </c>
      <c r="D5569" s="3">
        <v>9.7632030294602323E-2</v>
      </c>
      <c r="E55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0" spans="1:5">
      <c r="A5570">
        <v>1895793</v>
      </c>
      <c r="B5570" s="3">
        <v>4.1310682688392379</v>
      </c>
      <c r="C5570" s="3">
        <v>4.1154227306468096E-2</v>
      </c>
      <c r="D5570" s="3">
        <v>9.7606362019292514E-2</v>
      </c>
      <c r="E55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1" spans="1:5">
      <c r="A5571">
        <v>33346283</v>
      </c>
      <c r="B5571" s="3">
        <v>1.8131746471123198</v>
      </c>
      <c r="C5571" s="3">
        <v>2.1109096791951137E-2</v>
      </c>
      <c r="D5571" s="3">
        <v>9.7574429248206473E-2</v>
      </c>
      <c r="E55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2" spans="1:5">
      <c r="A5572">
        <v>7614595</v>
      </c>
      <c r="B5572" s="3">
        <v>4.2507772006822826</v>
      </c>
      <c r="C5572" s="3">
        <v>2.8024243678151151E-2</v>
      </c>
      <c r="D5572" s="3">
        <v>9.7535032769042629E-2</v>
      </c>
      <c r="E55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3" spans="1:5">
      <c r="A5573">
        <v>552679</v>
      </c>
      <c r="B5573" s="3">
        <v>4.6204574180066995</v>
      </c>
      <c r="C5573" s="3">
        <v>8.9320583502127456E-3</v>
      </c>
      <c r="D5573" s="3">
        <v>9.7529578663137051E-2</v>
      </c>
      <c r="E55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4" spans="1:5">
      <c r="A5574">
        <v>10638711</v>
      </c>
      <c r="B5574" s="3">
        <v>2.9138585271009312</v>
      </c>
      <c r="C5574" s="3">
        <v>2.3365841515692504E-2</v>
      </c>
      <c r="D5574" s="3">
        <v>9.7480890189206582E-2</v>
      </c>
      <c r="E55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5" spans="1:5">
      <c r="A5575">
        <v>3778274</v>
      </c>
      <c r="B5575" s="3">
        <v>2.2408467210155822</v>
      </c>
      <c r="C5575" s="3">
        <v>1.8600262299734407E-2</v>
      </c>
      <c r="D5575" s="3">
        <v>9.7469883271081192E-2</v>
      </c>
      <c r="E55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6" spans="1:5">
      <c r="A5576">
        <v>1390414</v>
      </c>
      <c r="B5576" s="3">
        <v>4.7260981294614712</v>
      </c>
      <c r="C5576" s="3">
        <v>2.2923401353982881E-2</v>
      </c>
      <c r="D5576" s="3">
        <v>9.7460470357253803E-2</v>
      </c>
      <c r="E55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7" spans="1:5">
      <c r="A5577">
        <v>287122</v>
      </c>
      <c r="B5577" s="3">
        <v>2.0838693497349281</v>
      </c>
      <c r="C5577" s="3">
        <v>6.6778609262033387E-3</v>
      </c>
      <c r="D5577" s="3">
        <v>9.7358013980507363E-2</v>
      </c>
      <c r="E55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8" spans="1:5">
      <c r="A5578">
        <v>25295888</v>
      </c>
      <c r="B5578" s="3">
        <v>2.7473577215333522</v>
      </c>
      <c r="C5578" s="3">
        <v>3.8971811187989591E-2</v>
      </c>
      <c r="D5578" s="3">
        <v>9.7221607322120152E-2</v>
      </c>
      <c r="E55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79" spans="1:5">
      <c r="A5579">
        <v>15689833</v>
      </c>
      <c r="B5579" s="3">
        <v>4.4522490769184966</v>
      </c>
      <c r="C5579" s="3">
        <v>2.2218012368032048E-2</v>
      </c>
      <c r="D5579" s="3">
        <v>9.6853701819338056E-2</v>
      </c>
      <c r="E55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0" spans="1:5">
      <c r="A5580">
        <v>3659439</v>
      </c>
      <c r="B5580" s="3">
        <v>3.6032517186458093</v>
      </c>
      <c r="C5580" s="3">
        <v>3.9813787597236479E-2</v>
      </c>
      <c r="D5580" s="3">
        <v>9.6606001123110352E-2</v>
      </c>
      <c r="E55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1" spans="1:5">
      <c r="A5581">
        <v>13931194</v>
      </c>
      <c r="B5581" s="3">
        <v>2.1758019370735022</v>
      </c>
      <c r="C5581" s="3">
        <v>2.995773449994469E-2</v>
      </c>
      <c r="D5581" s="3">
        <v>9.6460588908572342E-2</v>
      </c>
      <c r="E55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2" spans="1:5">
      <c r="A5582">
        <v>8821936</v>
      </c>
      <c r="B5582" s="3">
        <v>4.175677264577109</v>
      </c>
      <c r="C5582" s="3">
        <v>8.7332918381798474E-3</v>
      </c>
      <c r="D5582" s="3">
        <v>9.6440979683171002E-2</v>
      </c>
      <c r="E55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3" spans="1:5">
      <c r="A5583">
        <v>8335875</v>
      </c>
      <c r="B5583" s="3">
        <v>1.8479210648555826</v>
      </c>
      <c r="C5583" s="3">
        <v>4.2448235257316703E-2</v>
      </c>
      <c r="D5583" s="3">
        <v>9.6411397120288456E-2</v>
      </c>
      <c r="E55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4" spans="1:5">
      <c r="A5584">
        <v>4937803</v>
      </c>
      <c r="B5584" s="3">
        <v>1.5678870419769351</v>
      </c>
      <c r="C5584" s="3">
        <v>9.3337280971245613E-3</v>
      </c>
      <c r="D5584" s="3">
        <v>9.6409691239668804E-2</v>
      </c>
      <c r="E55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5" spans="1:5">
      <c r="A5585">
        <v>12432650</v>
      </c>
      <c r="B5585" s="3">
        <v>3.2799135986527581</v>
      </c>
      <c r="C5585" s="3">
        <v>1.4945453493524365E-2</v>
      </c>
      <c r="D5585" s="3">
        <v>9.6234334929911514E-2</v>
      </c>
      <c r="E55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6" spans="1:5">
      <c r="A5586">
        <v>1397061</v>
      </c>
      <c r="B5586" s="3">
        <v>3.9159290645589788</v>
      </c>
      <c r="C5586" s="3">
        <v>4.6081784730671878E-2</v>
      </c>
      <c r="D5586" s="3">
        <v>9.6169872215743468E-2</v>
      </c>
      <c r="E55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7" spans="1:5">
      <c r="A5587">
        <v>30280316</v>
      </c>
      <c r="B5587" s="3">
        <v>1.0359241314412944</v>
      </c>
      <c r="C5587" s="3">
        <v>2.3595395404377981E-2</v>
      </c>
      <c r="D5587" s="3">
        <v>9.6073621845956136E-2</v>
      </c>
      <c r="E55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8" spans="1:5">
      <c r="A5588">
        <v>20278196</v>
      </c>
      <c r="B5588" s="3">
        <v>1.5495578986220444</v>
      </c>
      <c r="C5588" s="3">
        <v>2.1146359505564545E-2</v>
      </c>
      <c r="D5588" s="3">
        <v>9.6072924551825145E-2</v>
      </c>
      <c r="E55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89" spans="1:5">
      <c r="A5589">
        <v>1143151</v>
      </c>
      <c r="B5589" s="3">
        <v>2.7494652082231461</v>
      </c>
      <c r="C5589" s="3">
        <v>1.556643136994796E-2</v>
      </c>
      <c r="D5589" s="3">
        <v>9.5976481680363102E-2</v>
      </c>
      <c r="E55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0" spans="1:5">
      <c r="A5590">
        <v>2521848</v>
      </c>
      <c r="B5590" s="3">
        <v>3.2176495778678342</v>
      </c>
      <c r="C5590" s="3">
        <v>2.8648249794060904E-2</v>
      </c>
      <c r="D5590" s="3">
        <v>9.5740825720716294E-2</v>
      </c>
      <c r="E55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1" spans="1:5">
      <c r="A5591">
        <v>9381867</v>
      </c>
      <c r="B5591" s="3">
        <v>4.698892361710632</v>
      </c>
      <c r="C5591" s="3">
        <v>3.3619573402623407E-2</v>
      </c>
      <c r="D5591" s="3">
        <v>9.5565366242120087E-2</v>
      </c>
      <c r="E55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2" spans="1:5">
      <c r="A5592">
        <v>10457196</v>
      </c>
      <c r="B5592" s="3">
        <v>1.8879630456444056</v>
      </c>
      <c r="C5592" s="3">
        <v>1.1124477338090478E-2</v>
      </c>
      <c r="D5592" s="3">
        <v>9.5441390357810296E-2</v>
      </c>
      <c r="E55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3" spans="1:5">
      <c r="A5593">
        <v>16310013</v>
      </c>
      <c r="B5593" s="3">
        <v>2.8746070592215207</v>
      </c>
      <c r="C5593" s="3">
        <v>4.8894801057112636E-2</v>
      </c>
      <c r="D5593" s="3">
        <v>9.5388214052735676E-2</v>
      </c>
      <c r="E55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4" spans="1:5">
      <c r="A5594">
        <v>4183050</v>
      </c>
      <c r="B5594" s="3">
        <v>2.063174579277677</v>
      </c>
      <c r="C5594" s="3">
        <v>4.7068336602933032E-2</v>
      </c>
      <c r="D5594" s="3">
        <v>9.5332344317219486E-2</v>
      </c>
      <c r="E55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5" spans="1:5">
      <c r="A5595">
        <v>18762837</v>
      </c>
      <c r="B5595" s="3">
        <v>3.3779440208169103</v>
      </c>
      <c r="C5595" s="3">
        <v>2.5453933811784214E-2</v>
      </c>
      <c r="D5595" s="3">
        <v>9.5190204549562174E-2</v>
      </c>
      <c r="E55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6" spans="1:5">
      <c r="A5596">
        <v>1693243</v>
      </c>
      <c r="B5596" s="3">
        <v>2.7168520084139405</v>
      </c>
      <c r="C5596" s="3">
        <v>3.8796639870433305E-3</v>
      </c>
      <c r="D5596" s="3">
        <v>9.4557243905599053E-2</v>
      </c>
      <c r="E55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7" spans="1:5">
      <c r="A5597">
        <v>25999700</v>
      </c>
      <c r="B5597" s="3">
        <v>4.3595212983082607</v>
      </c>
      <c r="C5597" s="3">
        <v>2.7742881293652957E-2</v>
      </c>
      <c r="D5597" s="3">
        <v>9.4485145183987096E-2</v>
      </c>
      <c r="E55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8" spans="1:5">
      <c r="A5598">
        <v>24528234</v>
      </c>
      <c r="B5598" s="3">
        <v>1.3706979874305967</v>
      </c>
      <c r="C5598" s="3">
        <v>1.8642076415432529E-2</v>
      </c>
      <c r="D5598" s="3">
        <v>9.4237222741081816E-2</v>
      </c>
      <c r="E55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599" spans="1:5">
      <c r="A5599">
        <v>18297103</v>
      </c>
      <c r="B5599" s="3">
        <v>4.7347197303668453</v>
      </c>
      <c r="C5599" s="3">
        <v>3.9308039007461132E-2</v>
      </c>
      <c r="D5599" s="3">
        <v>9.4228178784019234E-2</v>
      </c>
      <c r="E55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0" spans="1:5">
      <c r="A5600">
        <v>10362054</v>
      </c>
      <c r="B5600" s="3">
        <v>4.5936825634860181</v>
      </c>
      <c r="C5600" s="3">
        <v>1.9146710894670866E-2</v>
      </c>
      <c r="D5600" s="3">
        <v>9.4181697885560522E-2</v>
      </c>
      <c r="E56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1" spans="1:5">
      <c r="A5601">
        <v>4691967</v>
      </c>
      <c r="B5601" s="3">
        <v>2.1463068396947769</v>
      </c>
      <c r="C5601" s="3">
        <v>3.5661178435529552E-2</v>
      </c>
      <c r="D5601" s="3">
        <v>9.4180309083242708E-2</v>
      </c>
      <c r="E56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2" spans="1:5">
      <c r="A5602">
        <v>17491348</v>
      </c>
      <c r="B5602" s="3">
        <v>1.1867127402913855</v>
      </c>
      <c r="C5602" s="3">
        <v>7.2704718562330191E-3</v>
      </c>
      <c r="D5602" s="3">
        <v>9.4098563003405911E-2</v>
      </c>
      <c r="E56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3" spans="1:5">
      <c r="A5603">
        <v>10952317</v>
      </c>
      <c r="B5603" s="3">
        <v>3.5281082808720239</v>
      </c>
      <c r="C5603" s="3">
        <v>2.3955295188164423E-2</v>
      </c>
      <c r="D5603" s="3">
        <v>9.3862165989846646E-2</v>
      </c>
      <c r="E56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4" spans="1:5">
      <c r="A5604">
        <v>696487</v>
      </c>
      <c r="B5604" s="3">
        <v>1.872626899842357</v>
      </c>
      <c r="C5604" s="3">
        <v>3.5995505438876585E-2</v>
      </c>
      <c r="D5604" s="3">
        <v>9.385095352595374E-2</v>
      </c>
      <c r="E56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5" spans="1:5">
      <c r="A5605">
        <v>16591767</v>
      </c>
      <c r="B5605" s="3">
        <v>2.4149113738142742</v>
      </c>
      <c r="C5605" s="3">
        <v>4.0347192700514345E-2</v>
      </c>
      <c r="D5605" s="3">
        <v>9.3829145205837738E-2</v>
      </c>
      <c r="E56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6" spans="1:5">
      <c r="A5606">
        <v>4655338</v>
      </c>
      <c r="B5606" s="3">
        <v>2.2034741092500481</v>
      </c>
      <c r="C5606" s="3">
        <v>1.7267581674320104E-2</v>
      </c>
      <c r="D5606" s="3">
        <v>9.3688507290553225E-2</v>
      </c>
      <c r="E56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7" spans="1:5">
      <c r="A5607">
        <v>25762289</v>
      </c>
      <c r="B5607" s="3">
        <v>3.9005337449187603</v>
      </c>
      <c r="C5607" s="3">
        <v>4.4058334892117641E-2</v>
      </c>
      <c r="D5607" s="3">
        <v>9.3613515948212767E-2</v>
      </c>
      <c r="E56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8" spans="1:5">
      <c r="A5608">
        <v>1439449</v>
      </c>
      <c r="B5608" s="3">
        <v>4.1970382535017219</v>
      </c>
      <c r="C5608" s="3">
        <v>2.7614008691980003E-2</v>
      </c>
      <c r="D5608" s="3">
        <v>9.355633134136554E-2</v>
      </c>
      <c r="E56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09" spans="1:5">
      <c r="A5609">
        <v>35070587</v>
      </c>
      <c r="B5609" s="3">
        <v>4.4093412170499953</v>
      </c>
      <c r="C5609" s="3">
        <v>1.6612348846121439E-2</v>
      </c>
      <c r="D5609" s="3">
        <v>9.3431832390570291E-2</v>
      </c>
      <c r="E56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0" spans="1:5">
      <c r="A5610">
        <v>1633246</v>
      </c>
      <c r="B5610" s="3">
        <v>2.224050650816352</v>
      </c>
      <c r="C5610" s="3">
        <v>3.7356323472388257E-2</v>
      </c>
      <c r="D5610" s="3">
        <v>9.341921199042702E-2</v>
      </c>
      <c r="E56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1" spans="1:5">
      <c r="A5611">
        <v>3905456</v>
      </c>
      <c r="B5611" s="3">
        <v>4.3701601662683576</v>
      </c>
      <c r="C5611" s="3">
        <v>1.359452052357088E-2</v>
      </c>
      <c r="D5611" s="3">
        <v>9.3026845472211961E-2</v>
      </c>
      <c r="E56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2" spans="1:5">
      <c r="A5612">
        <v>16777963</v>
      </c>
      <c r="B5612" s="3">
        <v>1.8557066374962421</v>
      </c>
      <c r="C5612" s="3">
        <v>1.2817067387076171E-2</v>
      </c>
      <c r="D5612" s="3">
        <v>9.2925471610269206E-2</v>
      </c>
      <c r="E56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3" spans="1:5">
      <c r="A5613">
        <v>3841446</v>
      </c>
      <c r="B5613" s="3">
        <v>2.9944834060085976</v>
      </c>
      <c r="C5613" s="3">
        <v>4.6562917950466402E-2</v>
      </c>
      <c r="D5613" s="3">
        <v>9.2703938089553573E-2</v>
      </c>
      <c r="E56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4" spans="1:5">
      <c r="A5614">
        <v>9946315</v>
      </c>
      <c r="B5614" s="3">
        <v>1.8823330754564624</v>
      </c>
      <c r="C5614" s="3">
        <v>1.8693291995305967E-2</v>
      </c>
      <c r="D5614" s="3">
        <v>9.1941844844705467E-2</v>
      </c>
      <c r="E56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5" spans="1:5">
      <c r="A5615">
        <v>9389685</v>
      </c>
      <c r="B5615" s="3">
        <v>3.4327642198214003</v>
      </c>
      <c r="C5615" s="3">
        <v>4.2181272853484886E-2</v>
      </c>
      <c r="D5615" s="3">
        <v>9.1800804111414447E-2</v>
      </c>
      <c r="E56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6" spans="1:5">
      <c r="A5616">
        <v>3640784</v>
      </c>
      <c r="B5616" s="3">
        <v>1.3548860083660519</v>
      </c>
      <c r="C5616" s="3">
        <v>9.9175576874269821E-3</v>
      </c>
      <c r="D5616" s="3">
        <v>9.1653755246097313E-2</v>
      </c>
      <c r="E56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7" spans="1:5">
      <c r="A5617">
        <v>1338262</v>
      </c>
      <c r="B5617" s="3">
        <v>1.8593496453720206</v>
      </c>
      <c r="C5617" s="3">
        <v>2.253210273430058E-2</v>
      </c>
      <c r="D5617" s="3">
        <v>9.150682501110674E-2</v>
      </c>
      <c r="E56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8" spans="1:5">
      <c r="A5618">
        <v>18565670</v>
      </c>
      <c r="B5618" s="3">
        <v>4.3503130719001621</v>
      </c>
      <c r="C5618" s="3">
        <v>2.4979945103936248E-2</v>
      </c>
      <c r="D5618" s="3">
        <v>9.1451806788954704E-2</v>
      </c>
      <c r="E56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19" spans="1:5">
      <c r="A5619">
        <v>8924899</v>
      </c>
      <c r="B5619" s="3">
        <v>4.7142642574923777</v>
      </c>
      <c r="C5619" s="3">
        <v>4.928150079517863E-2</v>
      </c>
      <c r="D5619" s="3">
        <v>9.1399692356684437E-2</v>
      </c>
      <c r="E56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0" spans="1:5">
      <c r="A5620">
        <v>20433199</v>
      </c>
      <c r="B5620" s="3">
        <v>3.581730146905449</v>
      </c>
      <c r="C5620" s="3">
        <v>4.8170781614452401E-2</v>
      </c>
      <c r="D5620" s="3">
        <v>9.1117606959031372E-2</v>
      </c>
      <c r="E56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1" spans="1:5">
      <c r="A5621">
        <v>31241183</v>
      </c>
      <c r="B5621" s="3">
        <v>1.4286039465156728</v>
      </c>
      <c r="C5621" s="3">
        <v>2.5256805580151045E-2</v>
      </c>
      <c r="D5621" s="3">
        <v>9.1100238442481718E-2</v>
      </c>
      <c r="E56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2" spans="1:5">
      <c r="A5622">
        <v>31626212</v>
      </c>
      <c r="B5622" s="3">
        <v>1.5374109880502851</v>
      </c>
      <c r="C5622" s="3">
        <v>3.4720293354026308E-2</v>
      </c>
      <c r="D5622" s="3">
        <v>9.048779365923687E-2</v>
      </c>
      <c r="E56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3" spans="1:5">
      <c r="A5623">
        <v>3173147</v>
      </c>
      <c r="B5623" s="3">
        <v>3.308541549011299</v>
      </c>
      <c r="C5623" s="3">
        <v>3.2609039237360693E-3</v>
      </c>
      <c r="D5623" s="3">
        <v>9.048338849122961E-2</v>
      </c>
      <c r="E56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4" spans="1:5">
      <c r="A5624">
        <v>24765924</v>
      </c>
      <c r="B5624" s="3">
        <v>3.7032186804235274</v>
      </c>
      <c r="C5624" s="3">
        <v>1.5541640557769743E-2</v>
      </c>
      <c r="D5624" s="3">
        <v>9.0335625782992479E-2</v>
      </c>
      <c r="E56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5" spans="1:5">
      <c r="A5625">
        <v>6957798</v>
      </c>
      <c r="B5625" s="3">
        <v>4.6527622323576896</v>
      </c>
      <c r="C5625" s="3">
        <v>1.0427997797536892E-4</v>
      </c>
      <c r="D5625" s="3">
        <v>9.0074637984359995E-2</v>
      </c>
      <c r="E56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6" spans="1:5">
      <c r="A5626">
        <v>1387175</v>
      </c>
      <c r="B5626" s="3">
        <v>1.5478191498884288</v>
      </c>
      <c r="C5626" s="3">
        <v>4.6248523696496131E-2</v>
      </c>
      <c r="D5626" s="3">
        <v>8.9857382090102633E-2</v>
      </c>
      <c r="E56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7" spans="1:5">
      <c r="A5627">
        <v>23047797</v>
      </c>
      <c r="B5627" s="3">
        <v>3.6978917809076539</v>
      </c>
      <c r="C5627" s="3">
        <v>4.8521334579014535E-3</v>
      </c>
      <c r="D5627" s="3">
        <v>8.9778661409142702E-2</v>
      </c>
      <c r="E56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8" spans="1:5">
      <c r="A5628">
        <v>6195809</v>
      </c>
      <c r="B5628" s="3">
        <v>3.804021535259968</v>
      </c>
      <c r="C5628" s="3">
        <v>1.9516681001312642E-2</v>
      </c>
      <c r="D5628" s="3">
        <v>8.9442458584731432E-2</v>
      </c>
      <c r="E56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29" spans="1:5">
      <c r="A5629">
        <v>7016230</v>
      </c>
      <c r="B5629" s="3">
        <v>1.8998744800264307</v>
      </c>
      <c r="C5629" s="3">
        <v>3.29876029182457E-2</v>
      </c>
      <c r="D5629" s="3">
        <v>8.9258237133381102E-2</v>
      </c>
      <c r="E56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0" spans="1:5">
      <c r="A5630">
        <v>9223085</v>
      </c>
      <c r="B5630" s="3">
        <v>1.8263328199683508</v>
      </c>
      <c r="C5630" s="3">
        <v>3.7546434220930486E-2</v>
      </c>
      <c r="D5630" s="3">
        <v>8.8962159185137057E-2</v>
      </c>
      <c r="E56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1" spans="1:5">
      <c r="A5631">
        <v>5558013</v>
      </c>
      <c r="B5631" s="3">
        <v>3.0149123167868144</v>
      </c>
      <c r="C5631" s="3">
        <v>3.4197575417078824E-2</v>
      </c>
      <c r="D5631" s="3">
        <v>8.8738364253446167E-2</v>
      </c>
      <c r="E56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2" spans="1:5">
      <c r="A5632">
        <v>3325418</v>
      </c>
      <c r="B5632" s="3">
        <v>3.0444761768431587</v>
      </c>
      <c r="C5632" s="3">
        <v>1.151920900587939E-2</v>
      </c>
      <c r="D5632" s="3">
        <v>8.8624790235618978E-2</v>
      </c>
      <c r="E56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3" spans="1:5">
      <c r="A5633">
        <v>514261</v>
      </c>
      <c r="B5633" s="3">
        <v>2.1756060581165424</v>
      </c>
      <c r="C5633" s="3">
        <v>2.9529259206664462E-2</v>
      </c>
      <c r="D5633" s="3">
        <v>8.8552580321519914E-2</v>
      </c>
      <c r="E56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4" spans="1:5">
      <c r="A5634">
        <v>6682511</v>
      </c>
      <c r="B5634" s="3">
        <v>4.8721471635606441</v>
      </c>
      <c r="C5634" s="3">
        <v>7.5697205015884568E-3</v>
      </c>
      <c r="D5634" s="3">
        <v>8.8311517418322882E-2</v>
      </c>
      <c r="E56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5" spans="1:5">
      <c r="A5635">
        <v>5652395</v>
      </c>
      <c r="B5635" s="3">
        <v>3.3346339443135529</v>
      </c>
      <c r="C5635" s="3">
        <v>3.4504424036746986E-2</v>
      </c>
      <c r="D5635" s="3">
        <v>8.8114229008485312E-2</v>
      </c>
      <c r="E56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6" spans="1:5">
      <c r="A5636">
        <v>2141109</v>
      </c>
      <c r="B5636" s="3">
        <v>3.2460874096517554</v>
      </c>
      <c r="C5636" s="3">
        <v>4.5254765521029999E-2</v>
      </c>
      <c r="D5636" s="3">
        <v>8.8046660722783776E-2</v>
      </c>
      <c r="E56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7" spans="1:5">
      <c r="A5637">
        <v>32846930</v>
      </c>
      <c r="B5637" s="3">
        <v>2.5651400911186077</v>
      </c>
      <c r="C5637" s="3">
        <v>1.3447125824137486E-3</v>
      </c>
      <c r="D5637" s="3">
        <v>8.7971409038906101E-2</v>
      </c>
      <c r="E56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8" spans="1:5">
      <c r="A5638">
        <v>1534243</v>
      </c>
      <c r="B5638" s="3">
        <v>3.6962778634454128</v>
      </c>
      <c r="C5638" s="3">
        <v>2.1343416984261055E-2</v>
      </c>
      <c r="D5638" s="3">
        <v>8.7252511120036513E-2</v>
      </c>
      <c r="E56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39" spans="1:5">
      <c r="A5639">
        <v>13324888</v>
      </c>
      <c r="B5639" s="3">
        <v>2.0391383483605754</v>
      </c>
      <c r="C5639" s="3">
        <v>4.9184116410070505E-2</v>
      </c>
      <c r="D5639" s="3">
        <v>8.7027791353402884E-2</v>
      </c>
      <c r="E56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0" spans="1:5">
      <c r="A5640">
        <v>17299359</v>
      </c>
      <c r="B5640" s="3">
        <v>2.5578082336308503</v>
      </c>
      <c r="C5640" s="3">
        <v>2.3673179355674114E-2</v>
      </c>
      <c r="D5640" s="3">
        <v>8.6791810781426837E-2</v>
      </c>
      <c r="E56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1" spans="1:5">
      <c r="A5641">
        <v>8214568</v>
      </c>
      <c r="B5641" s="3">
        <v>3.0902689452414616</v>
      </c>
      <c r="C5641" s="3">
        <v>2.1688659541269611E-2</v>
      </c>
      <c r="D5641" s="3">
        <v>8.6701575144827903E-2</v>
      </c>
      <c r="E56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2" spans="1:5">
      <c r="A5642">
        <v>31374</v>
      </c>
      <c r="B5642" s="3">
        <v>1.8467264626112434</v>
      </c>
      <c r="C5642" s="3">
        <v>2.9653300577639232E-2</v>
      </c>
      <c r="D5642" s="3">
        <v>8.6620457983834998E-2</v>
      </c>
      <c r="E56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3" spans="1:5">
      <c r="A5643">
        <v>24747103</v>
      </c>
      <c r="B5643" s="3">
        <v>2.5665475959436823</v>
      </c>
      <c r="C5643" s="3">
        <v>2.9142148911743243E-2</v>
      </c>
      <c r="D5643" s="3">
        <v>8.6296925337101205E-2</v>
      </c>
      <c r="E56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4" spans="1:5">
      <c r="A5644">
        <v>7508547</v>
      </c>
      <c r="B5644" s="3">
        <v>1.1448979596691902</v>
      </c>
      <c r="C5644" s="3">
        <v>1.2837515155366463E-2</v>
      </c>
      <c r="D5644" s="3">
        <v>8.6161920095902733E-2</v>
      </c>
      <c r="E56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5" spans="1:5">
      <c r="A5645">
        <v>31458100</v>
      </c>
      <c r="B5645" s="3">
        <v>1.2346752160363854</v>
      </c>
      <c r="C5645" s="3">
        <v>3.8373508042452403E-2</v>
      </c>
      <c r="D5645" s="3">
        <v>8.6140718378545533E-2</v>
      </c>
      <c r="E56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6" spans="1:5">
      <c r="A5646">
        <v>11163915</v>
      </c>
      <c r="B5646" s="3">
        <v>1.9892956213539126</v>
      </c>
      <c r="C5646" s="3">
        <v>1.0548335391522091E-2</v>
      </c>
      <c r="D5646" s="3">
        <v>8.6100246636173661E-2</v>
      </c>
      <c r="E56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7" spans="1:5">
      <c r="A5647">
        <v>25073318</v>
      </c>
      <c r="B5647" s="3">
        <v>4.3311054667215458</v>
      </c>
      <c r="C5647" s="3">
        <v>6.7855727289949271E-3</v>
      </c>
      <c r="D5647" s="3">
        <v>8.5514057790845532E-2</v>
      </c>
      <c r="E56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8" spans="1:5">
      <c r="A5648">
        <v>4460034</v>
      </c>
      <c r="B5648" s="3">
        <v>2.5258673912590828</v>
      </c>
      <c r="C5648" s="3">
        <v>1.0333595806379131E-2</v>
      </c>
      <c r="D5648" s="3">
        <v>8.5422537315319791E-2</v>
      </c>
      <c r="E56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49" spans="1:5">
      <c r="A5649">
        <v>410962</v>
      </c>
      <c r="B5649" s="3">
        <v>4.0003319761440865</v>
      </c>
      <c r="C5649" s="3">
        <v>1.8197535348382201E-3</v>
      </c>
      <c r="D5649" s="3">
        <v>8.5419247207440541E-2</v>
      </c>
      <c r="E56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0" spans="1:5">
      <c r="A5650">
        <v>33108060</v>
      </c>
      <c r="B5650" s="3">
        <v>4.842791012224807</v>
      </c>
      <c r="C5650" s="3">
        <v>4.4645611569535282E-2</v>
      </c>
      <c r="D5650" s="3">
        <v>8.5304512125410681E-2</v>
      </c>
      <c r="E56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1" spans="1:5">
      <c r="A5651">
        <v>23847354</v>
      </c>
      <c r="B5651" s="3">
        <v>3.3969768690430695</v>
      </c>
      <c r="C5651" s="3">
        <v>4.9920710065344008E-2</v>
      </c>
      <c r="D5651" s="3">
        <v>8.5085907106761449E-2</v>
      </c>
      <c r="E56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2" spans="1:5">
      <c r="A5652">
        <v>5446918</v>
      </c>
      <c r="B5652" s="3">
        <v>4.4060911796881665</v>
      </c>
      <c r="C5652" s="3">
        <v>3.1832933560307884E-2</v>
      </c>
      <c r="D5652" s="3">
        <v>8.4883179781938933E-2</v>
      </c>
      <c r="E56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3" spans="1:5">
      <c r="A5653">
        <v>8448216</v>
      </c>
      <c r="B5653" s="3">
        <v>4.4871711977131259</v>
      </c>
      <c r="C5653" s="3">
        <v>2.0007238836447585E-2</v>
      </c>
      <c r="D5653" s="3">
        <v>8.4835144396343765E-2</v>
      </c>
      <c r="E56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4" spans="1:5">
      <c r="A5654">
        <v>19539944</v>
      </c>
      <c r="B5654" s="3">
        <v>2.3196722098781177</v>
      </c>
      <c r="C5654" s="3">
        <v>3.6165316293700629E-2</v>
      </c>
      <c r="D5654" s="3">
        <v>8.4797849685393833E-2</v>
      </c>
      <c r="E56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5" spans="1:5">
      <c r="A5655">
        <v>3424719</v>
      </c>
      <c r="B5655" s="3">
        <v>4.085654576476772</v>
      </c>
      <c r="C5655" s="3">
        <v>1.4643709422960699E-2</v>
      </c>
      <c r="D5655" s="3">
        <v>8.4733665353475596E-2</v>
      </c>
      <c r="E56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6" spans="1:5">
      <c r="A5656">
        <v>1655939</v>
      </c>
      <c r="B5656" s="3">
        <v>3.8078832206625988</v>
      </c>
      <c r="C5656" s="3">
        <v>3.4535330190466305E-2</v>
      </c>
      <c r="D5656" s="3">
        <v>8.4391284830334645E-2</v>
      </c>
      <c r="E56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7" spans="1:5">
      <c r="A5657">
        <v>269710</v>
      </c>
      <c r="B5657" s="3">
        <v>2.1416226100294113</v>
      </c>
      <c r="C5657" s="3">
        <v>1.7481858474000862E-2</v>
      </c>
      <c r="D5657" s="3">
        <v>8.4114553728666386E-2</v>
      </c>
      <c r="E56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8" spans="1:5">
      <c r="A5658">
        <v>8778846</v>
      </c>
      <c r="B5658" s="3">
        <v>4.7128483273180741</v>
      </c>
      <c r="C5658" s="3">
        <v>6.5967967066378422E-3</v>
      </c>
      <c r="D5658" s="3">
        <v>8.4079167186048798E-2</v>
      </c>
      <c r="E56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59" spans="1:5">
      <c r="A5659">
        <v>1821771</v>
      </c>
      <c r="B5659" s="3">
        <v>3.0167842202764596</v>
      </c>
      <c r="C5659" s="3">
        <v>2.6718552359773464E-2</v>
      </c>
      <c r="D5659" s="3">
        <v>8.4066429326457581E-2</v>
      </c>
      <c r="E56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0" spans="1:5">
      <c r="A5660">
        <v>2045335</v>
      </c>
      <c r="B5660" s="3">
        <v>2.1782279293550504</v>
      </c>
      <c r="C5660" s="3">
        <v>1.5840434611166992E-2</v>
      </c>
      <c r="D5660" s="3">
        <v>8.4054393925119819E-2</v>
      </c>
      <c r="E56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1" spans="1:5">
      <c r="A5661">
        <v>23876129</v>
      </c>
      <c r="B5661" s="3">
        <v>1.0888474997472564</v>
      </c>
      <c r="C5661" s="3">
        <v>8.8981861928614965E-3</v>
      </c>
      <c r="D5661" s="3">
        <v>8.3860435093733199E-2</v>
      </c>
      <c r="E56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2" spans="1:5">
      <c r="A5662">
        <v>4156449</v>
      </c>
      <c r="B5662" s="3">
        <v>2.8065642198758973</v>
      </c>
      <c r="C5662" s="3">
        <v>5.7669708480320384E-3</v>
      </c>
      <c r="D5662" s="3">
        <v>8.3686084233657532E-2</v>
      </c>
      <c r="E56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3" spans="1:5">
      <c r="A5663">
        <v>4252788</v>
      </c>
      <c r="B5663" s="3">
        <v>3.6103606820316321</v>
      </c>
      <c r="C5663" s="3">
        <v>4.0787501981399896E-2</v>
      </c>
      <c r="D5663" s="3">
        <v>8.3618039553155721E-2</v>
      </c>
      <c r="E56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4" spans="1:5">
      <c r="A5664">
        <v>32537024</v>
      </c>
      <c r="B5664" s="3">
        <v>4.170336010143739</v>
      </c>
      <c r="C5664" s="3">
        <v>3.2807380088287711E-3</v>
      </c>
      <c r="D5664" s="3">
        <v>8.3484182652030836E-2</v>
      </c>
      <c r="E56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5" spans="1:5">
      <c r="A5665">
        <v>16430857</v>
      </c>
      <c r="B5665" s="3">
        <v>3.4140080586618997</v>
      </c>
      <c r="C5665" s="3">
        <v>4.453577731840188E-2</v>
      </c>
      <c r="D5665" s="3">
        <v>8.3289130049274074E-2</v>
      </c>
      <c r="E56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6" spans="1:5">
      <c r="A5666">
        <v>31040344</v>
      </c>
      <c r="B5666" s="3">
        <v>1.9215964144419435</v>
      </c>
      <c r="C5666" s="3">
        <v>4.7868990949207726E-2</v>
      </c>
      <c r="D5666" s="3">
        <v>8.3165221269753009E-2</v>
      </c>
      <c r="E56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7" spans="1:5">
      <c r="A5667">
        <v>740756</v>
      </c>
      <c r="B5667" s="3">
        <v>3.122936619879499</v>
      </c>
      <c r="C5667" s="3">
        <v>4.0269061525552041E-2</v>
      </c>
      <c r="D5667" s="3">
        <v>8.3140412001292519E-2</v>
      </c>
      <c r="E56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8" spans="1:5">
      <c r="A5668">
        <v>2926404</v>
      </c>
      <c r="B5668" s="3">
        <v>4.1754778118387392</v>
      </c>
      <c r="C5668" s="3">
        <v>4.5615968853886801E-3</v>
      </c>
      <c r="D5668" s="3">
        <v>8.2943944775490719E-2</v>
      </c>
      <c r="E56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69" spans="1:5">
      <c r="A5669">
        <v>3164949</v>
      </c>
      <c r="B5669" s="3">
        <v>1.8012257870530552</v>
      </c>
      <c r="C5669" s="3">
        <v>1.3053609529934852E-2</v>
      </c>
      <c r="D5669" s="3">
        <v>8.2709896714312281E-2</v>
      </c>
      <c r="E56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0" spans="1:5">
      <c r="A5670">
        <v>1394719</v>
      </c>
      <c r="B5670" s="3">
        <v>3.019789800106977</v>
      </c>
      <c r="C5670" s="3">
        <v>1.3221576029393591E-2</v>
      </c>
      <c r="D5670" s="3">
        <v>8.2638254298507907E-2</v>
      </c>
      <c r="E56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1" spans="1:5">
      <c r="A5671">
        <v>31877774</v>
      </c>
      <c r="B5671" s="3">
        <v>3.644481350567085</v>
      </c>
      <c r="C5671" s="3">
        <v>1.7862544663638787E-2</v>
      </c>
      <c r="D5671" s="3">
        <v>8.2265260795507777E-2</v>
      </c>
      <c r="E56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2" spans="1:5">
      <c r="A5672">
        <v>4067211</v>
      </c>
      <c r="B5672" s="3">
        <v>2.4058677458132776</v>
      </c>
      <c r="C5672" s="3">
        <v>4.5945109455753287E-2</v>
      </c>
      <c r="D5672" s="3">
        <v>8.2241038709659375E-2</v>
      </c>
      <c r="E56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3" spans="1:5">
      <c r="A5673">
        <v>4372160</v>
      </c>
      <c r="B5673" s="3">
        <v>3.1389954325672669</v>
      </c>
      <c r="C5673" s="3">
        <v>3.1923258356804263E-2</v>
      </c>
      <c r="D5673" s="3">
        <v>8.1710286114131003E-2</v>
      </c>
      <c r="E56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4" spans="1:5">
      <c r="A5674">
        <v>19359650</v>
      </c>
      <c r="B5674" s="3">
        <v>2.4557567243252638</v>
      </c>
      <c r="C5674" s="3">
        <v>2.9416627960861988E-2</v>
      </c>
      <c r="D5674" s="3">
        <v>8.1666728674072542E-2</v>
      </c>
      <c r="E56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5" spans="1:5">
      <c r="A5675">
        <v>6894447</v>
      </c>
      <c r="B5675" s="3">
        <v>2.1997267901078223</v>
      </c>
      <c r="C5675" s="3">
        <v>1.8112744826623155E-2</v>
      </c>
      <c r="D5675" s="3">
        <v>8.0930954294959889E-2</v>
      </c>
      <c r="E56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6" spans="1:5">
      <c r="A5676">
        <v>11136429</v>
      </c>
      <c r="B5676" s="3">
        <v>2.9760541217566669</v>
      </c>
      <c r="C5676" s="3">
        <v>4.5782206950121723E-2</v>
      </c>
      <c r="D5676" s="3">
        <v>8.0820199858636865E-2</v>
      </c>
      <c r="E56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7" spans="1:5">
      <c r="A5677">
        <v>4045120</v>
      </c>
      <c r="B5677" s="3">
        <v>2.0275838573904319</v>
      </c>
      <c r="C5677" s="3">
        <v>1.7135424734551375E-3</v>
      </c>
      <c r="D5677" s="3">
        <v>8.0778054502157803E-2</v>
      </c>
      <c r="E56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8" spans="1:5">
      <c r="A5678">
        <v>10366837</v>
      </c>
      <c r="B5678" s="3">
        <v>2.1308495259026614</v>
      </c>
      <c r="C5678" s="3">
        <v>2.0866205617250267E-2</v>
      </c>
      <c r="D5678" s="3">
        <v>8.0457268046850161E-2</v>
      </c>
      <c r="E56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79" spans="1:5">
      <c r="A5679">
        <v>8816218</v>
      </c>
      <c r="B5679" s="3">
        <v>2.5958679221243179</v>
      </c>
      <c r="C5679" s="3">
        <v>4.5529046186548239E-2</v>
      </c>
      <c r="D5679" s="3">
        <v>8.0240646995343279E-2</v>
      </c>
      <c r="E56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0" spans="1:5">
      <c r="A5680">
        <v>4932354</v>
      </c>
      <c r="B5680" s="3">
        <v>3.6255877844821311</v>
      </c>
      <c r="C5680" s="3">
        <v>8.1129923410179494E-3</v>
      </c>
      <c r="D5680" s="3">
        <v>8.0213800121942014E-2</v>
      </c>
      <c r="E56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1" spans="1:5">
      <c r="A5681">
        <v>34950721</v>
      </c>
      <c r="B5681" s="3">
        <v>1.9195147742117724</v>
      </c>
      <c r="C5681" s="3">
        <v>4.2881855817192616E-2</v>
      </c>
      <c r="D5681" s="3">
        <v>8.0163976469132869E-2</v>
      </c>
      <c r="E56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2" spans="1:5">
      <c r="A5682">
        <v>18170442</v>
      </c>
      <c r="B5682" s="3">
        <v>4.3658292090986812</v>
      </c>
      <c r="C5682" s="3">
        <v>4.3125662613132353E-2</v>
      </c>
      <c r="D5682" s="3">
        <v>8.0136281608529703E-2</v>
      </c>
      <c r="E56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3" spans="1:5">
      <c r="A5683">
        <v>2001830</v>
      </c>
      <c r="B5683" s="3">
        <v>4.1637456071282157</v>
      </c>
      <c r="C5683" s="3">
        <v>4.6448426709625595E-2</v>
      </c>
      <c r="D5683" s="3">
        <v>7.9686953314776265E-2</v>
      </c>
      <c r="E56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4" spans="1:5">
      <c r="A5684">
        <v>1816331</v>
      </c>
      <c r="B5684" s="3">
        <v>2.3723958544192736</v>
      </c>
      <c r="C5684" s="3">
        <v>2.218698592414561E-2</v>
      </c>
      <c r="D5684" s="3">
        <v>7.9323867512182789E-2</v>
      </c>
      <c r="E56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5" spans="1:5">
      <c r="A5685">
        <v>72747</v>
      </c>
      <c r="B5685" s="3">
        <v>2.1852074874319043</v>
      </c>
      <c r="C5685" s="3">
        <v>1.5638608393592608E-2</v>
      </c>
      <c r="D5685" s="3">
        <v>7.9275988896674976E-2</v>
      </c>
      <c r="E56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6" spans="1:5">
      <c r="A5686">
        <v>1632428</v>
      </c>
      <c r="B5686" s="3">
        <v>2.2928164372096513</v>
      </c>
      <c r="C5686" s="3">
        <v>2.0857547184229164E-2</v>
      </c>
      <c r="D5686" s="3">
        <v>7.9092349285130648E-2</v>
      </c>
      <c r="E56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7" spans="1:5">
      <c r="A5687">
        <v>24833181</v>
      </c>
      <c r="B5687" s="3">
        <v>4.1481545923353806</v>
      </c>
      <c r="C5687" s="3">
        <v>1.0928197012222763E-2</v>
      </c>
      <c r="D5687" s="3">
        <v>7.8971019698109934E-2</v>
      </c>
      <c r="E56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8" spans="1:5">
      <c r="A5688">
        <v>3108161</v>
      </c>
      <c r="B5688" s="3">
        <v>2.6063986369457317</v>
      </c>
      <c r="C5688" s="3">
        <v>8.2011652522329115E-4</v>
      </c>
      <c r="D5688" s="3">
        <v>7.8928983474445991E-2</v>
      </c>
      <c r="E56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89" spans="1:5">
      <c r="A5689">
        <v>1832442</v>
      </c>
      <c r="B5689" s="3">
        <v>3.2159454147222228</v>
      </c>
      <c r="C5689" s="3">
        <v>3.3273164583303441E-2</v>
      </c>
      <c r="D5689" s="3">
        <v>7.8691670295386817E-2</v>
      </c>
      <c r="E56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0" spans="1:5">
      <c r="A5690">
        <v>21777274</v>
      </c>
      <c r="B5690" s="3">
        <v>3.9009115415438451</v>
      </c>
      <c r="C5690" s="3">
        <v>2.8284104682293112E-2</v>
      </c>
      <c r="D5690" s="3">
        <v>7.8492404329351229E-2</v>
      </c>
      <c r="E56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1" spans="1:5">
      <c r="A5691">
        <v>16379550</v>
      </c>
      <c r="B5691" s="3">
        <v>3.8896282989915321</v>
      </c>
      <c r="C5691" s="3">
        <v>1.6134402030872075E-2</v>
      </c>
      <c r="D5691" s="3">
        <v>7.8335632017845436E-2</v>
      </c>
      <c r="E56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2" spans="1:5">
      <c r="A5692">
        <v>2389885</v>
      </c>
      <c r="B5692" s="3">
        <v>2.8675878816319962</v>
      </c>
      <c r="C5692" s="3">
        <v>4.6872386621410231E-2</v>
      </c>
      <c r="D5692" s="3">
        <v>7.8302735758944197E-2</v>
      </c>
      <c r="E56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3" spans="1:5">
      <c r="A5693">
        <v>2536417</v>
      </c>
      <c r="B5693" s="3">
        <v>1.4511742206693601</v>
      </c>
      <c r="C5693" s="3">
        <v>4.3348228911259862E-2</v>
      </c>
      <c r="D5693" s="3">
        <v>7.8007347371327751E-2</v>
      </c>
      <c r="E56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4" spans="1:5">
      <c r="A5694">
        <v>22087408</v>
      </c>
      <c r="B5694" s="3">
        <v>4.8597833781749333</v>
      </c>
      <c r="C5694" s="3">
        <v>2.6307128021752558E-3</v>
      </c>
      <c r="D5694" s="3">
        <v>7.7898588671641789E-2</v>
      </c>
      <c r="E56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5" spans="1:5">
      <c r="A5695">
        <v>5655889</v>
      </c>
      <c r="B5695" s="3">
        <v>1.7194772502382061</v>
      </c>
      <c r="C5695" s="3">
        <v>1.8238760853714783E-2</v>
      </c>
      <c r="D5695" s="3">
        <v>7.7782318498869074E-2</v>
      </c>
      <c r="E56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6" spans="1:5">
      <c r="A5696">
        <v>15492140</v>
      </c>
      <c r="B5696" s="3">
        <v>2.5968854574897109</v>
      </c>
      <c r="C5696" s="3">
        <v>3.5374631261395506E-2</v>
      </c>
      <c r="D5696" s="3">
        <v>7.7712899919414546E-2</v>
      </c>
      <c r="E56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7" spans="1:5">
      <c r="A5697">
        <v>10454853</v>
      </c>
      <c r="B5697" s="3">
        <v>3.0152039118803771</v>
      </c>
      <c r="C5697" s="3">
        <v>3.4151302444515683E-2</v>
      </c>
      <c r="D5697" s="3">
        <v>7.7581654568883107E-2</v>
      </c>
      <c r="E56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8" spans="1:5">
      <c r="A5698">
        <v>298914</v>
      </c>
      <c r="B5698" s="3">
        <v>4.3991060796169856</v>
      </c>
      <c r="C5698" s="3">
        <v>4.2511875520671594E-2</v>
      </c>
      <c r="D5698" s="3">
        <v>7.7120592933842658E-2</v>
      </c>
      <c r="E56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699" spans="1:5">
      <c r="A5699">
        <v>1474508</v>
      </c>
      <c r="B5699" s="3">
        <v>3.0933555412123037</v>
      </c>
      <c r="C5699" s="3">
        <v>2.3590996155368339E-2</v>
      </c>
      <c r="D5699" s="3">
        <v>7.696599907742363E-2</v>
      </c>
      <c r="E56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0" spans="1:5">
      <c r="A5700">
        <v>4048448</v>
      </c>
      <c r="B5700" s="3">
        <v>2.8077165606465009</v>
      </c>
      <c r="C5700" s="3">
        <v>4.8611855618796239E-2</v>
      </c>
      <c r="D5700" s="3">
        <v>7.6662862816733957E-2</v>
      </c>
      <c r="E57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1" spans="1:5">
      <c r="A5701">
        <v>69439</v>
      </c>
      <c r="B5701" s="3">
        <v>3.1309799291556097</v>
      </c>
      <c r="C5701" s="3">
        <v>4.6049291730954345E-2</v>
      </c>
      <c r="D5701" s="3">
        <v>7.6567040033840517E-2</v>
      </c>
      <c r="E57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2" spans="1:5">
      <c r="A5702">
        <v>10974237</v>
      </c>
      <c r="B5702" s="3">
        <v>1.4283255730693356</v>
      </c>
      <c r="C5702" s="3">
        <v>3.5028729616161006E-2</v>
      </c>
      <c r="D5702" s="3">
        <v>7.6303917678981814E-2</v>
      </c>
      <c r="E57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3" spans="1:5">
      <c r="A5703">
        <v>22448247</v>
      </c>
      <c r="B5703" s="3">
        <v>3.0810535538890624</v>
      </c>
      <c r="C5703" s="3">
        <v>4.85168740376965E-2</v>
      </c>
      <c r="D5703" s="3">
        <v>7.6093671368707372E-2</v>
      </c>
      <c r="E57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4" spans="1:5">
      <c r="A5704">
        <v>32169</v>
      </c>
      <c r="B5704" s="3">
        <v>2.7937365714544518</v>
      </c>
      <c r="C5704" s="3">
        <v>3.2356920026356782E-2</v>
      </c>
      <c r="D5704" s="3">
        <v>7.5962125921066992E-2</v>
      </c>
      <c r="E57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5" spans="1:5">
      <c r="A5705">
        <v>5905011</v>
      </c>
      <c r="B5705" s="3">
        <v>2.9093246488641875</v>
      </c>
      <c r="C5705" s="3">
        <v>2.3579983458328832E-2</v>
      </c>
      <c r="D5705" s="3">
        <v>7.5903980601607413E-2</v>
      </c>
      <c r="E57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6" spans="1:5">
      <c r="A5706">
        <v>14796247</v>
      </c>
      <c r="B5706" s="3">
        <v>4.2347986789993719</v>
      </c>
      <c r="C5706" s="3">
        <v>1.031714185595633E-2</v>
      </c>
      <c r="D5706" s="3">
        <v>7.5873681420751238E-2</v>
      </c>
      <c r="E57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7" spans="1:5">
      <c r="A5707">
        <v>12729740</v>
      </c>
      <c r="B5707" s="3">
        <v>3.2603163538644879</v>
      </c>
      <c r="C5707" s="3">
        <v>4.8516211271969693E-2</v>
      </c>
      <c r="D5707" s="3">
        <v>7.5805129356795287E-2</v>
      </c>
      <c r="E57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8" spans="1:5">
      <c r="A5708">
        <v>23538896</v>
      </c>
      <c r="B5708" s="3">
        <v>1.0194585841689041</v>
      </c>
      <c r="C5708" s="3">
        <v>3.5795522356595631E-2</v>
      </c>
      <c r="D5708" s="3">
        <v>7.5762416390017684E-2</v>
      </c>
      <c r="E57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09" spans="1:5">
      <c r="A5709">
        <v>34426902</v>
      </c>
      <c r="B5709" s="3">
        <v>3.6813881701483808</v>
      </c>
      <c r="C5709" s="3">
        <v>3.3649598809090832E-2</v>
      </c>
      <c r="D5709" s="3">
        <v>7.552150092126686E-2</v>
      </c>
      <c r="E57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0" spans="1:5">
      <c r="A5710">
        <v>792159</v>
      </c>
      <c r="B5710" s="3">
        <v>4.3280628122502875</v>
      </c>
      <c r="C5710" s="3">
        <v>1.8912791470815867E-2</v>
      </c>
      <c r="D5710" s="3">
        <v>7.551016924106968E-2</v>
      </c>
      <c r="E57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1" spans="1:5">
      <c r="A5711">
        <v>28937325</v>
      </c>
      <c r="B5711" s="3">
        <v>4.6540716838266132</v>
      </c>
      <c r="C5711" s="3">
        <v>2.3218479935603595E-2</v>
      </c>
      <c r="D5711" s="3">
        <v>7.5132653665862859E-2</v>
      </c>
      <c r="E57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2" spans="1:5">
      <c r="A5712">
        <v>289653</v>
      </c>
      <c r="B5712" s="3">
        <v>3.02347528132348</v>
      </c>
      <c r="C5712" s="3">
        <v>1.2239536379286431E-3</v>
      </c>
      <c r="D5712" s="3">
        <v>7.5072612065817057E-2</v>
      </c>
      <c r="E57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3" spans="1:5">
      <c r="A5713">
        <v>9782866</v>
      </c>
      <c r="B5713" s="3">
        <v>2.402258552757174</v>
      </c>
      <c r="C5713" s="3">
        <v>4.607344756848205E-2</v>
      </c>
      <c r="D5713" s="3">
        <v>7.4727911793034285E-2</v>
      </c>
      <c r="E57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4" spans="1:5">
      <c r="A5714">
        <v>22303517</v>
      </c>
      <c r="B5714" s="3">
        <v>1.8240251994124441</v>
      </c>
      <c r="C5714" s="3">
        <v>3.5569983156557947E-2</v>
      </c>
      <c r="D5714" s="3">
        <v>7.4605484493014962E-2</v>
      </c>
      <c r="E57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5" spans="1:5">
      <c r="A5715">
        <v>33825321</v>
      </c>
      <c r="B5715" s="3">
        <v>4.4814963053627714</v>
      </c>
      <c r="C5715" s="3">
        <v>2.5844284484472853E-2</v>
      </c>
      <c r="D5715" s="3">
        <v>7.4518366820885196E-2</v>
      </c>
      <c r="E57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6" spans="1:5">
      <c r="A5716">
        <v>9689041</v>
      </c>
      <c r="B5716" s="3">
        <v>4.8034131091432055</v>
      </c>
      <c r="C5716" s="3">
        <v>7.9916984541705382E-3</v>
      </c>
      <c r="D5716" s="3">
        <v>7.4438664717756509E-2</v>
      </c>
      <c r="E57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7" spans="1:5">
      <c r="A5717">
        <v>2034361</v>
      </c>
      <c r="B5717" s="3">
        <v>1.4746793036234207</v>
      </c>
      <c r="C5717" s="3">
        <v>9.6061062919842186E-4</v>
      </c>
      <c r="D5717" s="3">
        <v>7.4394712790000761E-2</v>
      </c>
      <c r="E57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8" spans="1:5">
      <c r="A5718">
        <v>1381171</v>
      </c>
      <c r="B5718" s="3">
        <v>1.0510222482560838</v>
      </c>
      <c r="C5718" s="3">
        <v>1.5984196716337697E-2</v>
      </c>
      <c r="D5718" s="3">
        <v>7.4394184008345965E-2</v>
      </c>
      <c r="E57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19" spans="1:5">
      <c r="A5719">
        <v>117236</v>
      </c>
      <c r="B5719" s="3">
        <v>2.6466757730112334</v>
      </c>
      <c r="C5719" s="3">
        <v>3.9946268944312135E-2</v>
      </c>
      <c r="D5719" s="3">
        <v>7.4393207919979831E-2</v>
      </c>
      <c r="E57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0" spans="1:5">
      <c r="A5720">
        <v>17773625</v>
      </c>
      <c r="B5720" s="3">
        <v>3.3958962655276417</v>
      </c>
      <c r="C5720" s="3">
        <v>9.734552754885762E-3</v>
      </c>
      <c r="D5720" s="3">
        <v>7.4381781227668142E-2</v>
      </c>
      <c r="E57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1" spans="1:5">
      <c r="A5721">
        <v>6164428</v>
      </c>
      <c r="B5721" s="3">
        <v>2.9641338983766929</v>
      </c>
      <c r="C5721" s="3">
        <v>2.0440300741046552E-2</v>
      </c>
      <c r="D5721" s="3">
        <v>7.4306759247893095E-2</v>
      </c>
      <c r="E57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2" spans="1:5">
      <c r="A5722">
        <v>2592109</v>
      </c>
      <c r="B5722" s="3">
        <v>2.4183720863371292</v>
      </c>
      <c r="C5722" s="3">
        <v>4.8985456256541368E-2</v>
      </c>
      <c r="D5722" s="3">
        <v>7.429411761525917E-2</v>
      </c>
      <c r="E57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3" spans="1:5">
      <c r="A5723">
        <v>2589521</v>
      </c>
      <c r="B5723" s="3">
        <v>4.768020899367909</v>
      </c>
      <c r="C5723" s="3">
        <v>2.1616062730105134E-2</v>
      </c>
      <c r="D5723" s="3">
        <v>7.408170290440419E-2</v>
      </c>
      <c r="E57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4" spans="1:5">
      <c r="A5724">
        <v>2051075</v>
      </c>
      <c r="B5724" s="3">
        <v>2.066543219349724</v>
      </c>
      <c r="C5724" s="3">
        <v>4.881431114959859E-2</v>
      </c>
      <c r="D5724" s="3">
        <v>7.3971904156999502E-2</v>
      </c>
      <c r="E57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5" spans="1:5">
      <c r="A5725">
        <v>3941862</v>
      </c>
      <c r="B5725" s="3">
        <v>1.6647590964238903</v>
      </c>
      <c r="C5725" s="3">
        <v>1.3993433605336843E-2</v>
      </c>
      <c r="D5725" s="3">
        <v>7.3887912520963051E-2</v>
      </c>
      <c r="E57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6" spans="1:5">
      <c r="A5726">
        <v>56512</v>
      </c>
      <c r="B5726" s="3">
        <v>4.1448836317983293</v>
      </c>
      <c r="C5726" s="3">
        <v>7.4403343644641913E-3</v>
      </c>
      <c r="D5726" s="3">
        <v>7.3886609954305849E-2</v>
      </c>
      <c r="E57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7" spans="1:5">
      <c r="A5727">
        <v>27428499</v>
      </c>
      <c r="B5727" s="3">
        <v>3.7554625897784755</v>
      </c>
      <c r="C5727" s="3">
        <v>3.7755227944147179E-2</v>
      </c>
      <c r="D5727" s="3">
        <v>7.3843519094279553E-2</v>
      </c>
      <c r="E57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8" spans="1:5">
      <c r="A5728">
        <v>14586041</v>
      </c>
      <c r="B5728" s="3">
        <v>2.5052937702050704</v>
      </c>
      <c r="C5728" s="3">
        <v>2.5197298212725761E-3</v>
      </c>
      <c r="D5728" s="3">
        <v>7.3623634112357617E-2</v>
      </c>
      <c r="E57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29" spans="1:5">
      <c r="A5729">
        <v>1403669</v>
      </c>
      <c r="B5729" s="3">
        <v>4.5281989291058551</v>
      </c>
      <c r="C5729" s="3">
        <v>3.4093920627958206E-2</v>
      </c>
      <c r="D5729" s="3">
        <v>7.3600348314724839E-2</v>
      </c>
      <c r="E57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0" spans="1:5">
      <c r="A5730">
        <v>254846</v>
      </c>
      <c r="B5730" s="3">
        <v>3.3388170803656436</v>
      </c>
      <c r="C5730" s="3">
        <v>1.9667461209264294E-2</v>
      </c>
      <c r="D5730" s="3">
        <v>7.3531053460012985E-2</v>
      </c>
      <c r="E57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1" spans="1:5">
      <c r="A5731">
        <v>459054</v>
      </c>
      <c r="B5731" s="3">
        <v>4.3345063668613006</v>
      </c>
      <c r="C5731" s="3">
        <v>8.4062236594518343E-3</v>
      </c>
      <c r="D5731" s="3">
        <v>7.3011170055598762E-2</v>
      </c>
      <c r="E57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2" spans="1:5">
      <c r="A5732">
        <v>10992588</v>
      </c>
      <c r="B5732" s="3">
        <v>3.2352783098207545</v>
      </c>
      <c r="C5732" s="3">
        <v>2.9952826073996203E-2</v>
      </c>
      <c r="D5732" s="3">
        <v>7.2964813941723938E-2</v>
      </c>
      <c r="E57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3" spans="1:5">
      <c r="A5733">
        <v>14214034</v>
      </c>
      <c r="B5733" s="3">
        <v>1.2347377554154919</v>
      </c>
      <c r="C5733" s="3">
        <v>2.8743558978952161E-2</v>
      </c>
      <c r="D5733" s="3">
        <v>7.2957103183507455E-2</v>
      </c>
      <c r="E57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4" spans="1:5">
      <c r="A5734">
        <v>9407785</v>
      </c>
      <c r="B5734" s="3">
        <v>1.3430309476959539</v>
      </c>
      <c r="C5734" s="3">
        <v>3.8406085625551228E-2</v>
      </c>
      <c r="D5734" s="3">
        <v>7.2950606541071328E-2</v>
      </c>
      <c r="E57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5" spans="1:5">
      <c r="A5735">
        <v>4922378</v>
      </c>
      <c r="B5735" s="3">
        <v>1.8179110134226879</v>
      </c>
      <c r="C5735" s="3">
        <v>3.7733075778903116E-3</v>
      </c>
      <c r="D5735" s="3">
        <v>7.2869490146968086E-2</v>
      </c>
      <c r="E57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6" spans="1:5">
      <c r="A5736">
        <v>8452639</v>
      </c>
      <c r="B5736" s="3">
        <v>4.9748305855030868</v>
      </c>
      <c r="C5736" s="3">
        <v>3.0847360959837006E-2</v>
      </c>
      <c r="D5736" s="3">
        <v>7.2811888551351678E-2</v>
      </c>
      <c r="E57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7" spans="1:5">
      <c r="A5737">
        <v>6911276</v>
      </c>
      <c r="B5737" s="3">
        <v>4.8125980535693529</v>
      </c>
      <c r="C5737" s="3">
        <v>3.900186288918403E-2</v>
      </c>
      <c r="D5737" s="3">
        <v>7.2426444223350872E-2</v>
      </c>
      <c r="E57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8" spans="1:5">
      <c r="A5738">
        <v>12649246</v>
      </c>
      <c r="B5738" s="3">
        <v>2.1609407270436285</v>
      </c>
      <c r="C5738" s="3">
        <v>4.3082155427741346E-2</v>
      </c>
      <c r="D5738" s="3">
        <v>7.2403681897651784E-2</v>
      </c>
      <c r="E57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39" spans="1:5">
      <c r="A5739">
        <v>4422817</v>
      </c>
      <c r="B5739" s="3">
        <v>2.0949451994008035</v>
      </c>
      <c r="C5739" s="3">
        <v>3.0820632778555401E-3</v>
      </c>
      <c r="D5739" s="3">
        <v>7.2389795072992813E-2</v>
      </c>
      <c r="E57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0" spans="1:5">
      <c r="A5740">
        <v>32365131</v>
      </c>
      <c r="B5740" s="3">
        <v>1.93461999661183</v>
      </c>
      <c r="C5740" s="3">
        <v>1.665808661701056E-2</v>
      </c>
      <c r="D5740" s="3">
        <v>7.2352612438688069E-2</v>
      </c>
      <c r="E57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1" spans="1:5">
      <c r="A5741">
        <v>24020898</v>
      </c>
      <c r="B5741" s="3">
        <v>4.049445239590038</v>
      </c>
      <c r="C5741" s="3">
        <v>1.3844033546514306E-2</v>
      </c>
      <c r="D5741" s="3">
        <v>7.2070073732544038E-2</v>
      </c>
      <c r="E57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2" spans="1:5">
      <c r="A5742">
        <v>24872048</v>
      </c>
      <c r="B5742" s="3">
        <v>2.5226744621656385</v>
      </c>
      <c r="C5742" s="3">
        <v>4.1084338476901017E-2</v>
      </c>
      <c r="D5742" s="3">
        <v>7.2010341652679721E-2</v>
      </c>
      <c r="E57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3" spans="1:5">
      <c r="A5743">
        <v>1491538</v>
      </c>
      <c r="B5743" s="3">
        <v>2.1791633872479363</v>
      </c>
      <c r="C5743" s="3">
        <v>5.1201927374245676E-3</v>
      </c>
      <c r="D5743" s="3">
        <v>7.1711086058337536E-2</v>
      </c>
      <c r="E57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4" spans="1:5">
      <c r="A5744">
        <v>8685072</v>
      </c>
      <c r="B5744" s="3">
        <v>2.4078813041040052</v>
      </c>
      <c r="C5744" s="3">
        <v>3.7401367229756309E-2</v>
      </c>
      <c r="D5744" s="3">
        <v>7.1295431136871867E-2</v>
      </c>
      <c r="E57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5" spans="1:5">
      <c r="A5745">
        <v>10283677</v>
      </c>
      <c r="B5745" s="3">
        <v>2.0006451905696929</v>
      </c>
      <c r="C5745" s="3">
        <v>1.1983924548101934E-3</v>
      </c>
      <c r="D5745" s="3">
        <v>7.095431559758858E-2</v>
      </c>
      <c r="E57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6" spans="1:5">
      <c r="A5746">
        <v>23226529</v>
      </c>
      <c r="B5746" s="3">
        <v>1.1001926547883998</v>
      </c>
      <c r="C5746" s="3">
        <v>2.2910543832238797E-2</v>
      </c>
      <c r="D5746" s="3">
        <v>7.0635932218056974E-2</v>
      </c>
      <c r="E57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7" spans="1:5">
      <c r="A5747">
        <v>1345611</v>
      </c>
      <c r="B5747" s="3">
        <v>2.0419656043038992</v>
      </c>
      <c r="C5747" s="3">
        <v>1.4749880936463417E-2</v>
      </c>
      <c r="D5747" s="3">
        <v>7.0565961746186456E-2</v>
      </c>
      <c r="E57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8" spans="1:5">
      <c r="A5748">
        <v>405555</v>
      </c>
      <c r="B5748" s="3">
        <v>1.0883477343837082</v>
      </c>
      <c r="C5748" s="3">
        <v>4.1168594508929929E-2</v>
      </c>
      <c r="D5748" s="3">
        <v>7.0510757612757935E-2</v>
      </c>
      <c r="E57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49" spans="1:5">
      <c r="A5749">
        <v>3375455</v>
      </c>
      <c r="B5749" s="3">
        <v>1.8120569582073016</v>
      </c>
      <c r="C5749" s="3">
        <v>1.442290061041851E-3</v>
      </c>
      <c r="D5749" s="3">
        <v>7.0052744130661426E-2</v>
      </c>
      <c r="E57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0" spans="1:5">
      <c r="A5750">
        <v>3323929</v>
      </c>
      <c r="B5750" s="3">
        <v>4.0350702620821028</v>
      </c>
      <c r="C5750" s="3">
        <v>7.1310774511862407E-4</v>
      </c>
      <c r="D5750" s="3">
        <v>7.0000292791291718E-2</v>
      </c>
      <c r="E57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1" spans="1:5">
      <c r="A5751">
        <v>3948178</v>
      </c>
      <c r="B5751" s="3">
        <v>2.3190600620086528</v>
      </c>
      <c r="C5751" s="3">
        <v>6.7496086888837736E-3</v>
      </c>
      <c r="D5751" s="3">
        <v>6.9737611762890395E-2</v>
      </c>
      <c r="E57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2" spans="1:5">
      <c r="A5752">
        <v>2593268</v>
      </c>
      <c r="B5752" s="3">
        <v>1.6288962089899277</v>
      </c>
      <c r="C5752" s="3">
        <v>5.2310537625682165E-4</v>
      </c>
      <c r="D5752" s="3">
        <v>6.9600845945300582E-2</v>
      </c>
      <c r="E57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3" spans="1:5">
      <c r="A5753">
        <v>14582705</v>
      </c>
      <c r="B5753" s="3">
        <v>1.6794441506807618</v>
      </c>
      <c r="C5753" s="3">
        <v>2.872385545722822E-2</v>
      </c>
      <c r="D5753" s="3">
        <v>6.954177126045713E-2</v>
      </c>
      <c r="E57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4" spans="1:5">
      <c r="A5754">
        <v>34113764</v>
      </c>
      <c r="B5754" s="3">
        <v>3.8662853195414755</v>
      </c>
      <c r="C5754" s="3">
        <v>3.6677945113664859E-2</v>
      </c>
      <c r="D5754" s="3">
        <v>6.9334097705329278E-2</v>
      </c>
      <c r="E57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5" spans="1:5">
      <c r="A5755">
        <v>1406773</v>
      </c>
      <c r="B5755" s="3">
        <v>4.7909372140540354</v>
      </c>
      <c r="C5755" s="3">
        <v>4.2167438229799112E-2</v>
      </c>
      <c r="D5755" s="3">
        <v>6.9325779724469183E-2</v>
      </c>
      <c r="E57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6" spans="1:5">
      <c r="A5756">
        <v>1012895</v>
      </c>
      <c r="B5756" s="3">
        <v>4.7791581776287559</v>
      </c>
      <c r="C5756" s="3">
        <v>2.9562968078405433E-2</v>
      </c>
      <c r="D5756" s="3">
        <v>6.932144937914253E-2</v>
      </c>
      <c r="E57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7" spans="1:5">
      <c r="A5757">
        <v>722320</v>
      </c>
      <c r="B5757" s="3">
        <v>1.0093679575849235</v>
      </c>
      <c r="C5757" s="3">
        <v>4.6185398239428722E-2</v>
      </c>
      <c r="D5757" s="3">
        <v>6.9302485586077878E-2</v>
      </c>
      <c r="E57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8" spans="1:5">
      <c r="A5758">
        <v>737585</v>
      </c>
      <c r="B5758" s="3">
        <v>2.0892198746868393</v>
      </c>
      <c r="C5758" s="3">
        <v>5.0276463986064449E-3</v>
      </c>
      <c r="D5758" s="3">
        <v>6.8939204963344602E-2</v>
      </c>
      <c r="E57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59" spans="1:5">
      <c r="A5759">
        <v>24740606</v>
      </c>
      <c r="B5759" s="3">
        <v>1.1839759257721862</v>
      </c>
      <c r="C5759" s="3">
        <v>4.9628565771431286E-2</v>
      </c>
      <c r="D5759" s="3">
        <v>6.8925081709629632E-2</v>
      </c>
      <c r="E57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0" spans="1:5">
      <c r="A5760">
        <v>118971</v>
      </c>
      <c r="B5760" s="3">
        <v>4.4591957486502842</v>
      </c>
      <c r="C5760" s="3">
        <v>1.8727429757760095E-2</v>
      </c>
      <c r="D5760" s="3">
        <v>6.8669131873409617E-2</v>
      </c>
      <c r="E57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1" spans="1:5">
      <c r="A5761">
        <v>2851409</v>
      </c>
      <c r="B5761" s="3">
        <v>2.2773463943068264</v>
      </c>
      <c r="C5761" s="3">
        <v>4.9545286324575319E-2</v>
      </c>
      <c r="D5761" s="3">
        <v>6.8299993046602725E-2</v>
      </c>
      <c r="E57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2" spans="1:5">
      <c r="A5762">
        <v>265525</v>
      </c>
      <c r="B5762" s="3">
        <v>1.2183478770953107</v>
      </c>
      <c r="C5762" s="3">
        <v>3.3252526223219163E-2</v>
      </c>
      <c r="D5762" s="3">
        <v>6.8006759208930623E-2</v>
      </c>
      <c r="E57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3" spans="1:5">
      <c r="A5763">
        <v>11526701</v>
      </c>
      <c r="B5763" s="3">
        <v>2.7330069133365456</v>
      </c>
      <c r="C5763" s="3">
        <v>1.2282689025585438E-3</v>
      </c>
      <c r="D5763" s="3">
        <v>6.7853883168298879E-2</v>
      </c>
      <c r="E57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4" spans="1:5">
      <c r="A5764">
        <v>640117</v>
      </c>
      <c r="B5764" s="3">
        <v>2.0690869492243755</v>
      </c>
      <c r="C5764" s="3">
        <v>6.0570495638123667E-5</v>
      </c>
      <c r="D5764" s="3">
        <v>6.7770083938184067E-2</v>
      </c>
      <c r="E57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5" spans="1:5">
      <c r="A5765">
        <v>354887</v>
      </c>
      <c r="B5765" s="3">
        <v>1.4668482316066589</v>
      </c>
      <c r="C5765" s="3">
        <v>2.8905981962545159E-2</v>
      </c>
      <c r="D5765" s="3">
        <v>6.7760380453065983E-2</v>
      </c>
      <c r="E57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6" spans="1:5">
      <c r="A5766">
        <v>1405217</v>
      </c>
      <c r="B5766" s="3">
        <v>4.18537785074661</v>
      </c>
      <c r="C5766" s="3">
        <v>1.3579067811784046E-2</v>
      </c>
      <c r="D5766" s="3">
        <v>6.7577074965765482E-2</v>
      </c>
      <c r="E57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7" spans="1:5">
      <c r="A5767">
        <v>2321783</v>
      </c>
      <c r="B5767" s="3">
        <v>1.7355835915037634</v>
      </c>
      <c r="C5767" s="3">
        <v>4.0390231913715095E-2</v>
      </c>
      <c r="D5767" s="3">
        <v>6.7175758600402591E-2</v>
      </c>
      <c r="E57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8" spans="1:5">
      <c r="A5768">
        <v>7777902</v>
      </c>
      <c r="B5768" s="3">
        <v>2.2581631878486563</v>
      </c>
      <c r="C5768" s="3">
        <v>1.6403736652967849E-2</v>
      </c>
      <c r="D5768" s="3">
        <v>6.7037559306621808E-2</v>
      </c>
      <c r="E57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69" spans="1:5">
      <c r="A5769">
        <v>10148113</v>
      </c>
      <c r="B5769" s="3">
        <v>1.7164757181083958</v>
      </c>
      <c r="C5769" s="3">
        <v>2.1845620109110314E-2</v>
      </c>
      <c r="D5769" s="3">
        <v>6.703211951591892E-2</v>
      </c>
      <c r="E57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0" spans="1:5">
      <c r="A5770">
        <v>11257635</v>
      </c>
      <c r="B5770" s="3">
        <v>1.1766135654258298</v>
      </c>
      <c r="C5770" s="3">
        <v>1.5688355904495438E-2</v>
      </c>
      <c r="D5770" s="3">
        <v>6.6879040793295319E-2</v>
      </c>
      <c r="E57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1" spans="1:5">
      <c r="A5771">
        <v>26606802</v>
      </c>
      <c r="B5771" s="3">
        <v>2.8683009190048883</v>
      </c>
      <c r="C5771" s="3">
        <v>1.4680670470010199E-2</v>
      </c>
      <c r="D5771" s="3">
        <v>6.680024173163801E-2</v>
      </c>
      <c r="E57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2" spans="1:5">
      <c r="A5772">
        <v>2694253</v>
      </c>
      <c r="B5772" s="3">
        <v>1.8364471997618614</v>
      </c>
      <c r="C5772" s="3">
        <v>1.2530793899107086E-2</v>
      </c>
      <c r="D5772" s="3">
        <v>6.6640491059028362E-2</v>
      </c>
      <c r="E57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3" spans="1:5">
      <c r="A5773">
        <v>10928857</v>
      </c>
      <c r="B5773" s="3">
        <v>3.5759717127817665</v>
      </c>
      <c r="C5773" s="3">
        <v>2.8860003093606592E-3</v>
      </c>
      <c r="D5773" s="3">
        <v>6.6627724687550183E-2</v>
      </c>
      <c r="E57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4" spans="1:5">
      <c r="A5774">
        <v>64056</v>
      </c>
      <c r="B5774" s="3">
        <v>2.7079832213478969</v>
      </c>
      <c r="C5774" s="3">
        <v>8.8455876115437933E-3</v>
      </c>
      <c r="D5774" s="3">
        <v>6.6298823644451943E-2</v>
      </c>
      <c r="E57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5" spans="1:5">
      <c r="A5775">
        <v>16678513</v>
      </c>
      <c r="B5775" s="3">
        <v>2.0066686615611515</v>
      </c>
      <c r="C5775" s="3">
        <v>3.1198931844643209E-2</v>
      </c>
      <c r="D5775" s="3">
        <v>6.628605789532982E-2</v>
      </c>
      <c r="E57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6" spans="1:5">
      <c r="A5776">
        <v>23991556</v>
      </c>
      <c r="B5776" s="3">
        <v>4.1949766798207122</v>
      </c>
      <c r="C5776" s="3">
        <v>2.4836703653267816E-2</v>
      </c>
      <c r="D5776" s="3">
        <v>6.6266565485783691E-2</v>
      </c>
      <c r="E57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7" spans="1:5">
      <c r="A5777">
        <v>5081260</v>
      </c>
      <c r="B5777" s="3">
        <v>3.9222512801870169</v>
      </c>
      <c r="C5777" s="3">
        <v>4.2078411346978824E-2</v>
      </c>
      <c r="D5777" s="3">
        <v>6.6229638126535151E-2</v>
      </c>
      <c r="E57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8" spans="1:5">
      <c r="A5778">
        <v>1474071</v>
      </c>
      <c r="B5778" s="3">
        <v>4.8702333383576981</v>
      </c>
      <c r="C5778" s="3">
        <v>2.7062226253341953E-2</v>
      </c>
      <c r="D5778" s="3">
        <v>6.5808606975589989E-2</v>
      </c>
      <c r="E57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79" spans="1:5">
      <c r="A5779">
        <v>3773133</v>
      </c>
      <c r="B5779" s="3">
        <v>4.0863697979004154</v>
      </c>
      <c r="C5779" s="3">
        <v>2.3839801692877973E-3</v>
      </c>
      <c r="D5779" s="3">
        <v>6.5735492248994443E-2</v>
      </c>
      <c r="E57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0" spans="1:5">
      <c r="A5780">
        <v>4792032</v>
      </c>
      <c r="B5780" s="3">
        <v>2.4606680708079525</v>
      </c>
      <c r="C5780" s="3">
        <v>2.3770274467808529E-2</v>
      </c>
      <c r="D5780" s="3">
        <v>6.5659215872440169E-2</v>
      </c>
      <c r="E57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1" spans="1:5">
      <c r="A5781">
        <v>17866326</v>
      </c>
      <c r="B5781" s="3">
        <v>1.0535371385921546</v>
      </c>
      <c r="C5781" s="3">
        <v>2.2339130691773515E-3</v>
      </c>
      <c r="D5781" s="3">
        <v>6.5536118836775459E-2</v>
      </c>
      <c r="E57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2" spans="1:5">
      <c r="A5782">
        <v>2332618</v>
      </c>
      <c r="B5782" s="3">
        <v>1.7274837250207491</v>
      </c>
      <c r="C5782" s="3">
        <v>5.5388752448689573E-4</v>
      </c>
      <c r="D5782" s="3">
        <v>6.5463114845623505E-2</v>
      </c>
      <c r="E57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3" spans="1:5">
      <c r="A5783">
        <v>11603608</v>
      </c>
      <c r="B5783" s="3">
        <v>1.5476609670816086</v>
      </c>
      <c r="C5783" s="3">
        <v>9.1712843254953599E-3</v>
      </c>
      <c r="D5783" s="3">
        <v>6.5382388781157319E-2</v>
      </c>
      <c r="E57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4" spans="1:5">
      <c r="A5784">
        <v>14140782</v>
      </c>
      <c r="B5784" s="3">
        <v>1.5321409587465968</v>
      </c>
      <c r="C5784" s="3">
        <v>1.816938191344647E-2</v>
      </c>
      <c r="D5784" s="3">
        <v>6.5366043557227749E-2</v>
      </c>
      <c r="E57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5" spans="1:5">
      <c r="A5785">
        <v>1340007</v>
      </c>
      <c r="B5785" s="3">
        <v>3.8589645610482819</v>
      </c>
      <c r="C5785" s="3">
        <v>2.0255279453114047E-2</v>
      </c>
      <c r="D5785" s="3">
        <v>6.533994256190323E-2</v>
      </c>
      <c r="E57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6" spans="1:5">
      <c r="A5786">
        <v>5817011</v>
      </c>
      <c r="B5786" s="3">
        <v>2.1073678826815452</v>
      </c>
      <c r="C5786" s="3">
        <v>3.7929881730401072E-2</v>
      </c>
      <c r="D5786" s="3">
        <v>6.5120123124080664E-2</v>
      </c>
      <c r="E57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7" spans="1:5">
      <c r="A5787">
        <v>11063639</v>
      </c>
      <c r="B5787" s="3">
        <v>3.913095415940322</v>
      </c>
      <c r="C5787" s="3">
        <v>3.8359994593939538E-2</v>
      </c>
      <c r="D5787" s="3">
        <v>6.497700256365635E-2</v>
      </c>
      <c r="E57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8" spans="1:5">
      <c r="A5788">
        <v>9593224</v>
      </c>
      <c r="B5788" s="3">
        <v>4.7691099821466079</v>
      </c>
      <c r="C5788" s="3">
        <v>4.4097492725761467E-3</v>
      </c>
      <c r="D5788" s="3">
        <v>6.4803564829023164E-2</v>
      </c>
      <c r="E57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89" spans="1:5">
      <c r="A5789">
        <v>2903840</v>
      </c>
      <c r="B5789" s="3">
        <v>3.5143443374764503</v>
      </c>
      <c r="C5789" s="3">
        <v>4.8928177310472915E-2</v>
      </c>
      <c r="D5789" s="3">
        <v>6.4594355738316622E-2</v>
      </c>
      <c r="E57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0" spans="1:5">
      <c r="A5790">
        <v>5693756</v>
      </c>
      <c r="B5790" s="3">
        <v>3.5725921485893797</v>
      </c>
      <c r="C5790" s="3">
        <v>2.0966800458184127E-2</v>
      </c>
      <c r="D5790" s="3">
        <v>6.4405527757213754E-2</v>
      </c>
      <c r="E57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1" spans="1:5">
      <c r="A5791">
        <v>18982191</v>
      </c>
      <c r="B5791" s="3">
        <v>3.060661133847121</v>
      </c>
      <c r="C5791" s="3">
        <v>2.2043411889067822E-2</v>
      </c>
      <c r="D5791" s="3">
        <v>6.4326596721846707E-2</v>
      </c>
      <c r="E57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2" spans="1:5">
      <c r="A5792">
        <v>351650</v>
      </c>
      <c r="B5792" s="3">
        <v>2.1346776472558262</v>
      </c>
      <c r="C5792" s="3">
        <v>3.4493565927263624E-2</v>
      </c>
      <c r="D5792" s="3">
        <v>6.4201850073447586E-2</v>
      </c>
      <c r="E57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3" spans="1:5">
      <c r="A5793">
        <v>5278115</v>
      </c>
      <c r="B5793" s="3">
        <v>3.8142717257511918</v>
      </c>
      <c r="C5793" s="3">
        <v>4.5441830383243481E-2</v>
      </c>
      <c r="D5793" s="3">
        <v>6.3904638960905369E-2</v>
      </c>
      <c r="E57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4" spans="1:5">
      <c r="A5794">
        <v>1229984</v>
      </c>
      <c r="B5794" s="3">
        <v>4.0595403990069343</v>
      </c>
      <c r="C5794" s="3">
        <v>2.9968936797659659E-2</v>
      </c>
      <c r="D5794" s="3">
        <v>6.3199248266631258E-2</v>
      </c>
      <c r="E57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5" spans="1:5">
      <c r="A5795">
        <v>4903508</v>
      </c>
      <c r="B5795" s="3">
        <v>2.0343664456580903</v>
      </c>
      <c r="C5795" s="3">
        <v>2.3649083577733144E-2</v>
      </c>
      <c r="D5795" s="3">
        <v>6.3144071775385502E-2</v>
      </c>
      <c r="E57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6" spans="1:5">
      <c r="A5796">
        <v>3603806</v>
      </c>
      <c r="B5796" s="3">
        <v>1.069923316470367</v>
      </c>
      <c r="C5796" s="3">
        <v>3.2869137671047634E-2</v>
      </c>
      <c r="D5796" s="3">
        <v>6.280919610300062E-2</v>
      </c>
      <c r="E57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7" spans="1:5">
      <c r="A5797">
        <v>1816417</v>
      </c>
      <c r="B5797" s="3">
        <v>1.7614338983251794</v>
      </c>
      <c r="C5797" s="3">
        <v>9.7080275847897808E-4</v>
      </c>
      <c r="D5797" s="3">
        <v>6.2692977497671332E-2</v>
      </c>
      <c r="E57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8" spans="1:5">
      <c r="A5798">
        <v>9407818</v>
      </c>
      <c r="B5798" s="3">
        <v>2.8614538018876248</v>
      </c>
      <c r="C5798" s="3">
        <v>3.633201820193132E-2</v>
      </c>
      <c r="D5798" s="3">
        <v>6.2676461840722619E-2</v>
      </c>
      <c r="E57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799" spans="1:5">
      <c r="A5799">
        <v>2171626</v>
      </c>
      <c r="B5799" s="3">
        <v>2.4984846563625718</v>
      </c>
      <c r="C5799" s="3">
        <v>1.0705641290008845E-2</v>
      </c>
      <c r="D5799" s="3">
        <v>6.2497091245787395E-2</v>
      </c>
      <c r="E57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0" spans="1:5">
      <c r="A5800">
        <v>4378763</v>
      </c>
      <c r="B5800" s="3">
        <v>2.8084868628059829</v>
      </c>
      <c r="C5800" s="3">
        <v>2.5535390739849423E-2</v>
      </c>
      <c r="D5800" s="3">
        <v>6.1917461138709551E-2</v>
      </c>
      <c r="E58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1" spans="1:5">
      <c r="A5801">
        <v>192750</v>
      </c>
      <c r="B5801" s="3">
        <v>2.4414535500106975</v>
      </c>
      <c r="C5801" s="3">
        <v>4.9176478300421191E-2</v>
      </c>
      <c r="D5801" s="3">
        <v>6.1876390884970767E-2</v>
      </c>
      <c r="E58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2" spans="1:5">
      <c r="A5802">
        <v>24075308</v>
      </c>
      <c r="B5802" s="3">
        <v>2.0125227094413702</v>
      </c>
      <c r="C5802" s="3">
        <v>3.1898107135019525E-2</v>
      </c>
      <c r="D5802" s="3">
        <v>6.1400958584206577E-2</v>
      </c>
      <c r="E58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3" spans="1:5">
      <c r="A5803">
        <v>10775192</v>
      </c>
      <c r="B5803" s="3">
        <v>4.0384247709461389</v>
      </c>
      <c r="C5803" s="3">
        <v>2.9442076957732267E-3</v>
      </c>
      <c r="D5803" s="3">
        <v>6.1309718278182102E-2</v>
      </c>
      <c r="E58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4" spans="1:5">
      <c r="A5804">
        <v>6041</v>
      </c>
      <c r="B5804" s="3">
        <v>3.4978972173894562</v>
      </c>
      <c r="C5804" s="3">
        <v>8.5645685427848013E-3</v>
      </c>
      <c r="D5804" s="3">
        <v>6.1179361798090803E-2</v>
      </c>
      <c r="E58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5" spans="1:5">
      <c r="A5805">
        <v>4044889</v>
      </c>
      <c r="B5805" s="3">
        <v>1.7324813543317457</v>
      </c>
      <c r="C5805" s="3">
        <v>2.9965489645152055E-3</v>
      </c>
      <c r="D5805" s="3">
        <v>6.1143508204487329E-2</v>
      </c>
      <c r="E58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6" spans="1:5">
      <c r="A5806">
        <v>4306950</v>
      </c>
      <c r="B5806" s="3">
        <v>4.9165158899965746</v>
      </c>
      <c r="C5806" s="3">
        <v>4.1732387917612912E-2</v>
      </c>
      <c r="D5806" s="3">
        <v>6.0142111700578926E-2</v>
      </c>
      <c r="E58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7" spans="1:5">
      <c r="A5807">
        <v>34748949</v>
      </c>
      <c r="B5807" s="3">
        <v>3.0161932815113555</v>
      </c>
      <c r="C5807" s="3">
        <v>2.6770796221898614E-2</v>
      </c>
      <c r="D5807" s="3">
        <v>5.9887860558297978E-2</v>
      </c>
      <c r="E58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8" spans="1:5">
      <c r="A5808">
        <v>17546682</v>
      </c>
      <c r="B5808" s="3">
        <v>3.249549459684427</v>
      </c>
      <c r="C5808" s="3">
        <v>3.5088295344720209E-2</v>
      </c>
      <c r="D5808" s="3">
        <v>5.97915754420969E-2</v>
      </c>
      <c r="E58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09" spans="1:5">
      <c r="A5809">
        <v>279078</v>
      </c>
      <c r="B5809" s="3">
        <v>2.6099812457087852</v>
      </c>
      <c r="C5809" s="3">
        <v>2.48697593766046E-2</v>
      </c>
      <c r="D5809" s="3">
        <v>5.9390688246109713E-2</v>
      </c>
      <c r="E58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0" spans="1:5">
      <c r="A5810">
        <v>30050649</v>
      </c>
      <c r="B5810" s="3">
        <v>4.2965759071257379</v>
      </c>
      <c r="C5810" s="3">
        <v>2.2253081786627407E-2</v>
      </c>
      <c r="D5810" s="3">
        <v>5.9278714977264668E-2</v>
      </c>
      <c r="E58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1" spans="1:5">
      <c r="A5811">
        <v>13772270</v>
      </c>
      <c r="B5811" s="3">
        <v>2.3857783727262456</v>
      </c>
      <c r="C5811" s="3">
        <v>3.598445677031159E-3</v>
      </c>
      <c r="D5811" s="3">
        <v>5.9100647157883213E-2</v>
      </c>
      <c r="E58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2" spans="1:5">
      <c r="A5812">
        <v>10650502</v>
      </c>
      <c r="B5812" s="3">
        <v>4.2058156460339529</v>
      </c>
      <c r="C5812" s="3">
        <v>6.1032060874070433E-3</v>
      </c>
      <c r="D5812" s="3">
        <v>5.9004898561504926E-2</v>
      </c>
      <c r="E58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3" spans="1:5">
      <c r="A5813">
        <v>2119928</v>
      </c>
      <c r="B5813" s="3">
        <v>3.3249310773383285</v>
      </c>
      <c r="C5813" s="3">
        <v>3.8587632298619889E-2</v>
      </c>
      <c r="D5813" s="3">
        <v>5.8835458182695866E-2</v>
      </c>
      <c r="E58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4" spans="1:5">
      <c r="A5814">
        <v>6893861</v>
      </c>
      <c r="B5814" s="3">
        <v>2.7195700521654071</v>
      </c>
      <c r="C5814" s="3">
        <v>1.1242382289187836E-2</v>
      </c>
      <c r="D5814" s="3">
        <v>5.8815986656221453E-2</v>
      </c>
      <c r="E58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5" spans="1:5">
      <c r="A5815">
        <v>11948817</v>
      </c>
      <c r="B5815" s="3">
        <v>2.3871469697589069</v>
      </c>
      <c r="C5815" s="3">
        <v>4.3706831065070714E-2</v>
      </c>
      <c r="D5815" s="3">
        <v>5.8778230244308172E-2</v>
      </c>
      <c r="E58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6" spans="1:5">
      <c r="A5816">
        <v>16142344</v>
      </c>
      <c r="B5816" s="3">
        <v>2.6892253911684656</v>
      </c>
      <c r="C5816" s="3">
        <v>2.490574782384047E-2</v>
      </c>
      <c r="D5816" s="3">
        <v>5.8708052564275248E-2</v>
      </c>
      <c r="E58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7" spans="1:5">
      <c r="A5817">
        <v>1521432</v>
      </c>
      <c r="B5817" s="3">
        <v>1.2000982533948106</v>
      </c>
      <c r="C5817" s="3">
        <v>3.2075025530309026E-2</v>
      </c>
      <c r="D5817" s="3">
        <v>5.8685816239511857E-2</v>
      </c>
      <c r="E58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8" spans="1:5">
      <c r="A5818">
        <v>32979427</v>
      </c>
      <c r="B5818" s="3">
        <v>2.7626803495301862</v>
      </c>
      <c r="C5818" s="3">
        <v>3.3403651227299713E-2</v>
      </c>
      <c r="D5818" s="3">
        <v>5.8550042754810239E-2</v>
      </c>
      <c r="E58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19" spans="1:5">
      <c r="A5819">
        <v>1132207</v>
      </c>
      <c r="B5819" s="3">
        <v>2.0055448358198116</v>
      </c>
      <c r="C5819" s="3">
        <v>2.0901885961436863E-2</v>
      </c>
      <c r="D5819" s="3">
        <v>5.8506806230386843E-2</v>
      </c>
      <c r="E58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0" spans="1:5">
      <c r="A5820">
        <v>6771709</v>
      </c>
      <c r="B5820" s="3">
        <v>2.416057278139808</v>
      </c>
      <c r="C5820" s="3">
        <v>1.19879338808769E-2</v>
      </c>
      <c r="D5820" s="3">
        <v>5.8378334919415908E-2</v>
      </c>
      <c r="E58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1" spans="1:5">
      <c r="A5821">
        <v>29358602</v>
      </c>
      <c r="B5821" s="3">
        <v>4.4612510417911491</v>
      </c>
      <c r="C5821" s="3">
        <v>4.2125745727395719E-2</v>
      </c>
      <c r="D5821" s="3">
        <v>5.8179226181095389E-2</v>
      </c>
      <c r="E58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2" spans="1:5">
      <c r="A5822">
        <v>404424</v>
      </c>
      <c r="B5822" s="3">
        <v>1.1846528588455909</v>
      </c>
      <c r="C5822" s="3">
        <v>4.8754567021807353E-2</v>
      </c>
      <c r="D5822" s="3">
        <v>5.7677680540641707E-2</v>
      </c>
      <c r="E58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3" spans="1:5">
      <c r="A5823">
        <v>5679237</v>
      </c>
      <c r="B5823" s="3">
        <v>2.3059961947799881</v>
      </c>
      <c r="C5823" s="3">
        <v>1.7900406358394228E-2</v>
      </c>
      <c r="D5823" s="3">
        <v>5.7666839583616958E-2</v>
      </c>
      <c r="E58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4" spans="1:5">
      <c r="A5824">
        <v>2676438</v>
      </c>
      <c r="B5824" s="3">
        <v>1.52779849459642</v>
      </c>
      <c r="C5824" s="3">
        <v>2.052847387134122E-2</v>
      </c>
      <c r="D5824" s="3">
        <v>5.7400637842477065E-2</v>
      </c>
      <c r="E58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5" spans="1:5">
      <c r="A5825">
        <v>19007585</v>
      </c>
      <c r="B5825" s="3">
        <v>1.0259489379171374</v>
      </c>
      <c r="C5825" s="3">
        <v>2.9366061423052554E-2</v>
      </c>
      <c r="D5825" s="3">
        <v>5.7324122464077254E-2</v>
      </c>
      <c r="E58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6" spans="1:5">
      <c r="A5826">
        <v>32826638</v>
      </c>
      <c r="B5826" s="3">
        <v>1.5148195249507941</v>
      </c>
      <c r="C5826" s="3">
        <v>2.2848462478932699E-2</v>
      </c>
      <c r="D5826" s="3">
        <v>5.7213913865744148E-2</v>
      </c>
      <c r="E58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7" spans="1:5">
      <c r="A5827">
        <v>571952</v>
      </c>
      <c r="B5827" s="3">
        <v>4.4132561320178816</v>
      </c>
      <c r="C5827" s="3">
        <v>8.3141425297506575E-4</v>
      </c>
      <c r="D5827" s="3">
        <v>5.7112102637001061E-2</v>
      </c>
      <c r="E58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8" spans="1:5">
      <c r="A5828">
        <v>10087095</v>
      </c>
      <c r="B5828" s="3">
        <v>1.5466383064044669</v>
      </c>
      <c r="C5828" s="3">
        <v>1.9438404013314127E-2</v>
      </c>
      <c r="D5828" s="3">
        <v>5.6755059430534271E-2</v>
      </c>
      <c r="E58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29" spans="1:5">
      <c r="A5829">
        <v>1277144</v>
      </c>
      <c r="B5829" s="3">
        <v>2.1071488368855249</v>
      </c>
      <c r="C5829" s="3">
        <v>1.1545835016629674E-2</v>
      </c>
      <c r="D5829" s="3">
        <v>5.6674179910941147E-2</v>
      </c>
      <c r="E58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0" spans="1:5">
      <c r="A5830">
        <v>19046961</v>
      </c>
      <c r="B5830" s="3">
        <v>4.6215153907601945</v>
      </c>
      <c r="C5830" s="3">
        <v>4.6560052985248269E-2</v>
      </c>
      <c r="D5830" s="3">
        <v>5.6569622074710835E-2</v>
      </c>
      <c r="E58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1" spans="1:5">
      <c r="A5831">
        <v>2590864</v>
      </c>
      <c r="B5831" s="3">
        <v>4.5911791572139444</v>
      </c>
      <c r="C5831" s="3">
        <v>1.3021352241728791E-3</v>
      </c>
      <c r="D5831" s="3">
        <v>5.6250962152165296E-2</v>
      </c>
      <c r="E58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2" spans="1:5">
      <c r="A5832">
        <v>5593208</v>
      </c>
      <c r="B5832" s="3">
        <v>1.1124094186474243</v>
      </c>
      <c r="C5832" s="3">
        <v>2.2541934141583054E-2</v>
      </c>
      <c r="D5832" s="3">
        <v>5.5891529573217746E-2</v>
      </c>
      <c r="E58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3" spans="1:5">
      <c r="A5833">
        <v>20827756</v>
      </c>
      <c r="B5833" s="3">
        <v>1.69951104486768</v>
      </c>
      <c r="C5833" s="3">
        <v>1.0397240683549636E-2</v>
      </c>
      <c r="D5833" s="3">
        <v>5.5873079088001765E-2</v>
      </c>
      <c r="E58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4" spans="1:5">
      <c r="A5834">
        <v>3097631</v>
      </c>
      <c r="B5834" s="3">
        <v>4.1100252507978983</v>
      </c>
      <c r="C5834" s="3">
        <v>4.1432592014170301E-2</v>
      </c>
      <c r="D5834" s="3">
        <v>5.5707831916697037E-2</v>
      </c>
      <c r="E58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5" spans="1:5">
      <c r="A5835">
        <v>7009234</v>
      </c>
      <c r="B5835" s="3">
        <v>1.408238987794145</v>
      </c>
      <c r="C5835" s="3">
        <v>1.9135153728831563E-2</v>
      </c>
      <c r="D5835" s="3">
        <v>5.551989469365104E-2</v>
      </c>
      <c r="E58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6" spans="1:5">
      <c r="A5836">
        <v>3800548</v>
      </c>
      <c r="B5836" s="3">
        <v>2.3327071880183561</v>
      </c>
      <c r="C5836" s="3">
        <v>3.5510685319746473E-2</v>
      </c>
      <c r="D5836" s="3">
        <v>5.532078011310515E-2</v>
      </c>
      <c r="E58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7" spans="1:5">
      <c r="A5837">
        <v>5641042</v>
      </c>
      <c r="B5837" s="3">
        <v>2.4500698223025834</v>
      </c>
      <c r="C5837" s="3">
        <v>4.743202107491535E-3</v>
      </c>
      <c r="D5837" s="3">
        <v>5.5225484292718674E-2</v>
      </c>
      <c r="E58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8" spans="1:5">
      <c r="A5838">
        <v>23945185</v>
      </c>
      <c r="B5838" s="3">
        <v>1.9795872961952208</v>
      </c>
      <c r="C5838" s="3">
        <v>2.5101569970865652E-2</v>
      </c>
      <c r="D5838" s="3">
        <v>5.5123617065077735E-2</v>
      </c>
      <c r="E58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39" spans="1:5">
      <c r="A5839">
        <v>29528182</v>
      </c>
      <c r="B5839" s="3">
        <v>4.4938225488752899</v>
      </c>
      <c r="C5839" s="3">
        <v>4.9455711286435335E-3</v>
      </c>
      <c r="D5839" s="3">
        <v>5.4942875756999743E-2</v>
      </c>
      <c r="E58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0" spans="1:5">
      <c r="A5840">
        <v>21380762</v>
      </c>
      <c r="B5840" s="3">
        <v>4.2435891617865646</v>
      </c>
      <c r="C5840" s="3">
        <v>3.3986850126977601E-2</v>
      </c>
      <c r="D5840" s="3">
        <v>5.4940276731186954E-2</v>
      </c>
      <c r="E58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1" spans="1:5">
      <c r="A5841">
        <v>33788184</v>
      </c>
      <c r="B5841" s="3">
        <v>3.9038147421281231</v>
      </c>
      <c r="C5841" s="3">
        <v>1.8861963753735916E-2</v>
      </c>
      <c r="D5841" s="3">
        <v>5.4877978811454287E-2</v>
      </c>
      <c r="E58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2" spans="1:5">
      <c r="A5842">
        <v>1411399</v>
      </c>
      <c r="B5842" s="3">
        <v>1.7573569742074451</v>
      </c>
      <c r="C5842" s="3">
        <v>3.7202084795911278E-2</v>
      </c>
      <c r="D5842" s="3">
        <v>5.4661721273873587E-2</v>
      </c>
      <c r="E58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3" spans="1:5">
      <c r="A5843">
        <v>11742895</v>
      </c>
      <c r="B5843" s="3">
        <v>1.4706155830651038</v>
      </c>
      <c r="C5843" s="3">
        <v>2.8743220142469123E-2</v>
      </c>
      <c r="D5843" s="3">
        <v>5.4597948516446504E-2</v>
      </c>
      <c r="E58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4" spans="1:5">
      <c r="A5844">
        <v>15714652</v>
      </c>
      <c r="B5844" s="3">
        <v>1.5762108794449845</v>
      </c>
      <c r="C5844" s="3">
        <v>2.5981606045748597E-2</v>
      </c>
      <c r="D5844" s="3">
        <v>5.4376921183073357E-2</v>
      </c>
      <c r="E58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5" spans="1:5">
      <c r="A5845">
        <v>1633100</v>
      </c>
      <c r="B5845" s="3">
        <v>1.7598810965394134</v>
      </c>
      <c r="C5845" s="3">
        <v>3.3888332322992092E-2</v>
      </c>
      <c r="D5845" s="3">
        <v>5.4331082442682588E-2</v>
      </c>
      <c r="E58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6" spans="1:5">
      <c r="A5846">
        <v>2657134</v>
      </c>
      <c r="B5846" s="3">
        <v>1.7204448050841936</v>
      </c>
      <c r="C5846" s="3">
        <v>4.3707763769265502E-2</v>
      </c>
      <c r="D5846" s="3">
        <v>5.4260591014647308E-2</v>
      </c>
      <c r="E58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7" spans="1:5">
      <c r="A5847">
        <v>21894410</v>
      </c>
      <c r="B5847" s="3">
        <v>2.166249372889324</v>
      </c>
      <c r="C5847" s="3">
        <v>4.1863115981710129E-2</v>
      </c>
      <c r="D5847" s="3">
        <v>5.4221659198748218E-2</v>
      </c>
      <c r="E58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8" spans="1:5">
      <c r="A5848">
        <v>1409854</v>
      </c>
      <c r="B5848" s="3">
        <v>1.1296484537045264</v>
      </c>
      <c r="C5848" s="3">
        <v>3.2250233362627938E-2</v>
      </c>
      <c r="D5848" s="3">
        <v>5.421674668580756E-2</v>
      </c>
      <c r="E58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49" spans="1:5">
      <c r="A5849">
        <v>8184930</v>
      </c>
      <c r="B5849" s="3">
        <v>2.7887304087087905</v>
      </c>
      <c r="C5849" s="3">
        <v>1.7087549069794067E-2</v>
      </c>
      <c r="D5849" s="3">
        <v>5.4178971379458818E-2</v>
      </c>
      <c r="E58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0" spans="1:5">
      <c r="A5850">
        <v>9339714</v>
      </c>
      <c r="B5850" s="3">
        <v>3.1490883260018965</v>
      </c>
      <c r="C5850" s="3">
        <v>2.7175400543262274E-2</v>
      </c>
      <c r="D5850" s="3">
        <v>5.4050567019418239E-2</v>
      </c>
      <c r="E58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1" spans="1:5">
      <c r="A5851">
        <v>22827111</v>
      </c>
      <c r="B5851" s="3">
        <v>2.0678726476663605</v>
      </c>
      <c r="C5851" s="3">
        <v>4.8526926954017328E-2</v>
      </c>
      <c r="D5851" s="3">
        <v>5.3504832942038449E-2</v>
      </c>
      <c r="E58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2" spans="1:5">
      <c r="A5852">
        <v>2293050</v>
      </c>
      <c r="B5852" s="3">
        <v>1.5159199707871225</v>
      </c>
      <c r="C5852" s="3">
        <v>4.7383139395016968E-2</v>
      </c>
      <c r="D5852" s="3">
        <v>5.3331696153124608E-2</v>
      </c>
      <c r="E58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3" spans="1:5">
      <c r="A5853">
        <v>21881605</v>
      </c>
      <c r="B5853" s="3">
        <v>3.688573252984173</v>
      </c>
      <c r="C5853" s="3">
        <v>2.1574878425201002E-2</v>
      </c>
      <c r="D5853" s="3">
        <v>5.3284109751683739E-2</v>
      </c>
      <c r="E58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4" spans="1:5">
      <c r="A5854">
        <v>5663597</v>
      </c>
      <c r="B5854" s="3">
        <v>4.4658091588391216</v>
      </c>
      <c r="C5854" s="3">
        <v>4.3993432079073745E-3</v>
      </c>
      <c r="D5854" s="3">
        <v>5.3209620065011953E-2</v>
      </c>
      <c r="E58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5" spans="1:5">
      <c r="A5855">
        <v>11018460</v>
      </c>
      <c r="B5855" s="3">
        <v>2.4454391396246664</v>
      </c>
      <c r="C5855" s="3">
        <v>3.1199822318460493E-2</v>
      </c>
      <c r="D5855" s="3">
        <v>5.3019611201345573E-2</v>
      </c>
      <c r="E58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6" spans="1:5">
      <c r="A5856">
        <v>7978448</v>
      </c>
      <c r="B5856" s="3">
        <v>3.2523313768130078</v>
      </c>
      <c r="C5856" s="3">
        <v>2.6143404983042014E-2</v>
      </c>
      <c r="D5856" s="3">
        <v>5.2981543560311928E-2</v>
      </c>
      <c r="E58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7" spans="1:5">
      <c r="A5857">
        <v>3789165</v>
      </c>
      <c r="B5857" s="3">
        <v>1.0127353155924581</v>
      </c>
      <c r="C5857" s="3">
        <v>1.5509448549448253E-2</v>
      </c>
      <c r="D5857" s="3">
        <v>5.2769773720112934E-2</v>
      </c>
      <c r="E58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8" spans="1:5">
      <c r="A5858">
        <v>1129218</v>
      </c>
      <c r="B5858" s="3">
        <v>4.1810745438770178</v>
      </c>
      <c r="C5858" s="3">
        <v>1.8025022064123746E-2</v>
      </c>
      <c r="D5858" s="3">
        <v>5.2715242282566743E-2</v>
      </c>
      <c r="E58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59" spans="1:5">
      <c r="A5859">
        <v>4701443</v>
      </c>
      <c r="B5859" s="3">
        <v>1.1910093348159432</v>
      </c>
      <c r="C5859" s="3">
        <v>1.7130514268016869E-2</v>
      </c>
      <c r="D5859" s="3">
        <v>5.2674873787279752E-2</v>
      </c>
      <c r="E58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0" spans="1:5">
      <c r="A5860">
        <v>16018853</v>
      </c>
      <c r="B5860" s="3">
        <v>2.2057451311160032</v>
      </c>
      <c r="C5860" s="3">
        <v>2.6840191399980423E-2</v>
      </c>
      <c r="D5860" s="3">
        <v>5.2627693697888889E-2</v>
      </c>
      <c r="E58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1" spans="1:5">
      <c r="A5861">
        <v>599354</v>
      </c>
      <c r="B5861" s="3">
        <v>2.5803928473805287</v>
      </c>
      <c r="C5861" s="3">
        <v>4.5127348023144449E-2</v>
      </c>
      <c r="D5861" s="3">
        <v>5.2389334466513504E-2</v>
      </c>
      <c r="E58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2" spans="1:5">
      <c r="A5862">
        <v>9265204</v>
      </c>
      <c r="B5862" s="3">
        <v>3.2745766795835571</v>
      </c>
      <c r="C5862" s="3">
        <v>3.9298364810572167E-2</v>
      </c>
      <c r="D5862" s="3">
        <v>5.2211808340719479E-2</v>
      </c>
      <c r="E58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3" spans="1:5">
      <c r="A5863">
        <v>29111260</v>
      </c>
      <c r="B5863" s="3">
        <v>1.2858820901216386</v>
      </c>
      <c r="C5863" s="3">
        <v>4.0436754635241268E-2</v>
      </c>
      <c r="D5863" s="3">
        <v>5.2175732783305784E-2</v>
      </c>
      <c r="E58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4" spans="1:5">
      <c r="A5864">
        <v>5654454</v>
      </c>
      <c r="B5864" s="3">
        <v>3.3012901695255641</v>
      </c>
      <c r="C5864" s="3">
        <v>2.5824095899828828E-2</v>
      </c>
      <c r="D5864" s="3">
        <v>5.1968643416927529E-2</v>
      </c>
      <c r="E58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5" spans="1:5">
      <c r="A5865">
        <v>4704914</v>
      </c>
      <c r="B5865" s="3">
        <v>2.5690115540109431</v>
      </c>
      <c r="C5865" s="3">
        <v>2.125208718682943E-2</v>
      </c>
      <c r="D5865" s="3">
        <v>5.1833082839897182E-2</v>
      </c>
      <c r="E58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6" spans="1:5">
      <c r="A5866">
        <v>1865527</v>
      </c>
      <c r="B5866" s="3">
        <v>2.6302002632616137</v>
      </c>
      <c r="C5866" s="3">
        <v>1.143952479316563E-2</v>
      </c>
      <c r="D5866" s="3">
        <v>5.1727345252258528E-2</v>
      </c>
      <c r="E58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7" spans="1:5">
      <c r="A5867">
        <v>3038687</v>
      </c>
      <c r="B5867" s="3">
        <v>1.0297068885033465</v>
      </c>
      <c r="C5867" s="3">
        <v>1.404098182368615E-2</v>
      </c>
      <c r="D5867" s="3">
        <v>5.1718294080474236E-2</v>
      </c>
      <c r="E58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8" spans="1:5">
      <c r="A5868">
        <v>34009194</v>
      </c>
      <c r="B5868" s="3">
        <v>4.5169950189678492</v>
      </c>
      <c r="C5868" s="3">
        <v>2.5707087005060109E-2</v>
      </c>
      <c r="D5868" s="3">
        <v>5.1715718461445404E-2</v>
      </c>
      <c r="E58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69" spans="1:5">
      <c r="A5869">
        <v>26079021</v>
      </c>
      <c r="B5869" s="3">
        <v>1.9394849828074059</v>
      </c>
      <c r="C5869" s="3">
        <v>1.7561880477951354E-2</v>
      </c>
      <c r="D5869" s="3">
        <v>5.1159656128487385E-2</v>
      </c>
      <c r="E58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0" spans="1:5">
      <c r="A5870">
        <v>5837033</v>
      </c>
      <c r="B5870" s="3">
        <v>3.997858551351702</v>
      </c>
      <c r="C5870" s="3">
        <v>5.614510086888503E-3</v>
      </c>
      <c r="D5870" s="3">
        <v>5.1068009886634513E-2</v>
      </c>
      <c r="E58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1" spans="1:5">
      <c r="A5871">
        <v>10125456</v>
      </c>
      <c r="B5871" s="3">
        <v>4.4661659569400403</v>
      </c>
      <c r="C5871" s="3">
        <v>1.7200991084568917E-2</v>
      </c>
      <c r="D5871" s="3">
        <v>5.0945755751848787E-2</v>
      </c>
      <c r="E58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2" spans="1:5">
      <c r="A5872">
        <v>13949526</v>
      </c>
      <c r="B5872" s="3">
        <v>4.9520593902891186</v>
      </c>
      <c r="C5872" s="3">
        <v>1.4973409018318996E-2</v>
      </c>
      <c r="D5872" s="3">
        <v>5.0934736528111313E-2</v>
      </c>
      <c r="E58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3" spans="1:5">
      <c r="A5873">
        <v>32582256</v>
      </c>
      <c r="B5873" s="3">
        <v>4.419135342558894</v>
      </c>
      <c r="C5873" s="3">
        <v>1.5883661926269201E-2</v>
      </c>
      <c r="D5873" s="3">
        <v>5.0833082532116047E-2</v>
      </c>
      <c r="E58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4" spans="1:5">
      <c r="A5874">
        <v>13497325</v>
      </c>
      <c r="B5874" s="3">
        <v>4.3769012050886573</v>
      </c>
      <c r="C5874" s="3">
        <v>2.459239135991171E-2</v>
      </c>
      <c r="D5874" s="3">
        <v>5.0804826398454739E-2</v>
      </c>
      <c r="E58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5" spans="1:5">
      <c r="A5875">
        <v>7580102</v>
      </c>
      <c r="B5875" s="3">
        <v>1.1602178106163756</v>
      </c>
      <c r="C5875" s="3">
        <v>7.314399284185891E-3</v>
      </c>
      <c r="D5875" s="3">
        <v>5.0713316272454345E-2</v>
      </c>
      <c r="E58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6" spans="1:5">
      <c r="A5876">
        <v>4405241</v>
      </c>
      <c r="B5876" s="3">
        <v>1.93456813093802</v>
      </c>
      <c r="C5876" s="3">
        <v>2.582938941826067E-2</v>
      </c>
      <c r="D5876" s="3">
        <v>5.0630599430263601E-2</v>
      </c>
      <c r="E58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7" spans="1:5">
      <c r="A5877">
        <v>4705358</v>
      </c>
      <c r="B5877" s="3">
        <v>1.2671475010460864</v>
      </c>
      <c r="C5877" s="3">
        <v>3.5890788901078212E-2</v>
      </c>
      <c r="D5877" s="3">
        <v>5.047529861456479E-2</v>
      </c>
      <c r="E58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8" spans="1:5">
      <c r="A5878">
        <v>1947974</v>
      </c>
      <c r="B5878" s="3">
        <v>2.1987646101389982</v>
      </c>
      <c r="C5878" s="3">
        <v>3.9979743422117554E-2</v>
      </c>
      <c r="D5878" s="3">
        <v>5.0095980872871038E-2</v>
      </c>
      <c r="E58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79" spans="1:5">
      <c r="A5879">
        <v>8954264</v>
      </c>
      <c r="B5879" s="3">
        <v>3.0207682612277278</v>
      </c>
      <c r="C5879" s="3">
        <v>3.2468067249847855E-4</v>
      </c>
      <c r="D5879" s="3">
        <v>5.0048755689010682E-2</v>
      </c>
      <c r="E58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0" spans="1:5">
      <c r="A5880">
        <v>17382149</v>
      </c>
      <c r="B5880" s="3">
        <v>1.0651686087964931</v>
      </c>
      <c r="C5880" s="3">
        <v>4.1816033203131875E-2</v>
      </c>
      <c r="D5880" s="3">
        <v>5.0035455611254998E-2</v>
      </c>
      <c r="E58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1" spans="1:5">
      <c r="A5881">
        <v>4255290</v>
      </c>
      <c r="B5881" s="3">
        <v>2.4968134225876724</v>
      </c>
      <c r="C5881" s="3">
        <v>4.1907537512394073E-2</v>
      </c>
      <c r="D5881" s="3">
        <v>4.9773422903185316E-2</v>
      </c>
      <c r="E58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2" spans="1:5">
      <c r="A5882">
        <v>15991</v>
      </c>
      <c r="B5882" s="3">
        <v>4.2906261289824368</v>
      </c>
      <c r="C5882" s="3">
        <v>7.8819689575667148E-3</v>
      </c>
      <c r="D5882" s="3">
        <v>4.9646232019752157E-2</v>
      </c>
      <c r="E58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3" spans="1:5">
      <c r="A5883">
        <v>480923</v>
      </c>
      <c r="B5883" s="3">
        <v>3.1777685684229984</v>
      </c>
      <c r="C5883" s="3">
        <v>1.5824644029921408E-2</v>
      </c>
      <c r="D5883" s="3">
        <v>4.9640833368998494E-2</v>
      </c>
      <c r="E58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4" spans="1:5">
      <c r="A5884">
        <v>7655962</v>
      </c>
      <c r="B5884" s="3">
        <v>2.1040334329957626</v>
      </c>
      <c r="C5884" s="3">
        <v>1.8763263209383263E-2</v>
      </c>
      <c r="D5884" s="3">
        <v>4.9620480150257773E-2</v>
      </c>
      <c r="E58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5" spans="1:5">
      <c r="A5885">
        <v>10661536</v>
      </c>
      <c r="B5885" s="3">
        <v>3.7618134504467178</v>
      </c>
      <c r="C5885" s="3">
        <v>1.3191619298528962E-2</v>
      </c>
      <c r="D5885" s="3">
        <v>4.9098810414634042E-2</v>
      </c>
      <c r="E58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6" spans="1:5">
      <c r="A5886">
        <v>3561489</v>
      </c>
      <c r="B5886" s="3">
        <v>1.6513073289423001</v>
      </c>
      <c r="C5886" s="3">
        <v>3.5637037450687581E-3</v>
      </c>
      <c r="D5886" s="3">
        <v>4.8959395414145401E-2</v>
      </c>
      <c r="E58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7" spans="1:5">
      <c r="A5887">
        <v>21660125</v>
      </c>
      <c r="B5887" s="3">
        <v>2.1925142662498058</v>
      </c>
      <c r="C5887" s="3">
        <v>4.7702021368999509E-2</v>
      </c>
      <c r="D5887" s="3">
        <v>4.8938124370406344E-2</v>
      </c>
      <c r="E58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8" spans="1:5">
      <c r="A5888">
        <v>28473177</v>
      </c>
      <c r="B5888" s="3">
        <v>4.7980471276935273</v>
      </c>
      <c r="C5888" s="3">
        <v>4.1699605526178012E-2</v>
      </c>
      <c r="D5888" s="3">
        <v>4.8777829218716429E-2</v>
      </c>
      <c r="E58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89" spans="1:5">
      <c r="A5889">
        <v>5086937</v>
      </c>
      <c r="B5889" s="3">
        <v>3.5024567845361974</v>
      </c>
      <c r="C5889" s="3">
        <v>1.0117609869608097E-2</v>
      </c>
      <c r="D5889" s="3">
        <v>4.850972976828738E-2</v>
      </c>
      <c r="E58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0" spans="1:5">
      <c r="A5890">
        <v>1464358</v>
      </c>
      <c r="B5890" s="3">
        <v>2.6972259324706886</v>
      </c>
      <c r="C5890" s="3">
        <v>1.0961375436249289E-2</v>
      </c>
      <c r="D5890" s="3">
        <v>4.8440983311729746E-2</v>
      </c>
      <c r="E58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1" spans="1:5">
      <c r="A5891">
        <v>21176015</v>
      </c>
      <c r="B5891" s="3">
        <v>3.3268453122823733</v>
      </c>
      <c r="C5891" s="3">
        <v>3.4838564048499825E-2</v>
      </c>
      <c r="D5891" s="3">
        <v>4.8033154434983127E-2</v>
      </c>
      <c r="E58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2" spans="1:5">
      <c r="A5892">
        <v>1455825</v>
      </c>
      <c r="B5892" s="3">
        <v>3.9628712376322714</v>
      </c>
      <c r="C5892" s="3">
        <v>4.683686335408363E-2</v>
      </c>
      <c r="D5892" s="3">
        <v>4.7891384050330776E-2</v>
      </c>
      <c r="E58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3" spans="1:5">
      <c r="A5893">
        <v>11513446</v>
      </c>
      <c r="B5893" s="3">
        <v>4.0833228700629887</v>
      </c>
      <c r="C5893" s="3">
        <v>4.8453224243280101E-2</v>
      </c>
      <c r="D5893" s="3">
        <v>4.7523059840568704E-2</v>
      </c>
      <c r="E58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4" spans="1:5">
      <c r="A5894">
        <v>10656683</v>
      </c>
      <c r="B5894" s="3">
        <v>1.5572556538318789</v>
      </c>
      <c r="C5894" s="3">
        <v>3.3433828519106333E-2</v>
      </c>
      <c r="D5894" s="3">
        <v>4.7374756381887373E-2</v>
      </c>
      <c r="E58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5" spans="1:5">
      <c r="A5895">
        <v>12290324</v>
      </c>
      <c r="B5895" s="3">
        <v>2.5707057825582837</v>
      </c>
      <c r="C5895" s="3">
        <v>2.5003930284203071E-2</v>
      </c>
      <c r="D5895" s="3">
        <v>4.7189915366522284E-2</v>
      </c>
      <c r="E58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6" spans="1:5">
      <c r="A5896">
        <v>12112004</v>
      </c>
      <c r="B5896" s="3">
        <v>2.8053588857353886</v>
      </c>
      <c r="C5896" s="3">
        <v>3.8706025772615331E-2</v>
      </c>
      <c r="D5896" s="3">
        <v>4.6875152529822106E-2</v>
      </c>
      <c r="E58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7" spans="1:5">
      <c r="A5897">
        <v>3691863</v>
      </c>
      <c r="B5897" s="3">
        <v>1.4756456929556467</v>
      </c>
      <c r="C5897" s="3">
        <v>2.4880864173424735E-2</v>
      </c>
      <c r="D5897" s="3">
        <v>4.6858487228235934E-2</v>
      </c>
      <c r="E58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8" spans="1:5">
      <c r="A5898">
        <v>7420906</v>
      </c>
      <c r="B5898" s="3">
        <v>2.4766503752610443</v>
      </c>
      <c r="C5898" s="3">
        <v>2.1472894083210017E-3</v>
      </c>
      <c r="D5898" s="3">
        <v>4.6814910690268552E-2</v>
      </c>
      <c r="E58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899" spans="1:5">
      <c r="A5899">
        <v>795889</v>
      </c>
      <c r="B5899" s="3">
        <v>3.3879135206800655</v>
      </c>
      <c r="C5899" s="3">
        <v>2.5523586800789505E-2</v>
      </c>
      <c r="D5899" s="3">
        <v>4.6813633526971765E-2</v>
      </c>
      <c r="E589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0" spans="1:5">
      <c r="A5900">
        <v>8778889</v>
      </c>
      <c r="B5900" s="3">
        <v>1.8105114257471029</v>
      </c>
      <c r="C5900" s="3">
        <v>2.3265421477150772E-3</v>
      </c>
      <c r="D5900" s="3">
        <v>4.6696927273782385E-2</v>
      </c>
      <c r="E590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1" spans="1:5">
      <c r="A5901">
        <v>8726014</v>
      </c>
      <c r="B5901" s="3">
        <v>1.1232716877445625</v>
      </c>
      <c r="C5901" s="3">
        <v>1.0315643784215839E-2</v>
      </c>
      <c r="D5901" s="3">
        <v>4.652039827357568E-2</v>
      </c>
      <c r="E590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2" spans="1:5">
      <c r="A5902">
        <v>15573381</v>
      </c>
      <c r="B5902" s="3">
        <v>4.764466017911106</v>
      </c>
      <c r="C5902" s="3">
        <v>5.6761789678879404E-3</v>
      </c>
      <c r="D5902" s="3">
        <v>4.6489174651714094E-2</v>
      </c>
      <c r="E590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3" spans="1:5">
      <c r="A5903">
        <v>8120180</v>
      </c>
      <c r="B5903" s="3">
        <v>3.7045397345619544</v>
      </c>
      <c r="C5903" s="3">
        <v>3.0289446593430511E-2</v>
      </c>
      <c r="D5903" s="3">
        <v>4.6459236551248839E-2</v>
      </c>
      <c r="E590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4" spans="1:5">
      <c r="A5904">
        <v>582598</v>
      </c>
      <c r="B5904" s="3">
        <v>3.730218010051503</v>
      </c>
      <c r="C5904" s="3">
        <v>1.3007121690071594E-2</v>
      </c>
      <c r="D5904" s="3">
        <v>4.6421759792302009E-2</v>
      </c>
      <c r="E590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5" spans="1:5">
      <c r="A5905">
        <v>1487126</v>
      </c>
      <c r="B5905" s="3">
        <v>2.809634402407605</v>
      </c>
      <c r="C5905" s="3">
        <v>7.805034397260097E-3</v>
      </c>
      <c r="D5905" s="3">
        <v>4.6166131768610508E-2</v>
      </c>
      <c r="E590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6" spans="1:5">
      <c r="A5906">
        <v>7402258</v>
      </c>
      <c r="B5906" s="3">
        <v>2.703789636898013</v>
      </c>
      <c r="C5906" s="3">
        <v>1.5459140605645344E-2</v>
      </c>
      <c r="D5906" s="3">
        <v>4.5690440377269992E-2</v>
      </c>
      <c r="E590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7" spans="1:5">
      <c r="A5907">
        <v>20377328</v>
      </c>
      <c r="B5907" s="3">
        <v>1.3924960253883039</v>
      </c>
      <c r="C5907" s="3">
        <v>6.0771687926319097E-3</v>
      </c>
      <c r="D5907" s="3">
        <v>4.5489453777780131E-2</v>
      </c>
      <c r="E590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8" spans="1:5">
      <c r="A5908">
        <v>2562882</v>
      </c>
      <c r="B5908" s="3">
        <v>4.9437168804887559</v>
      </c>
      <c r="C5908" s="3">
        <v>1.0437910790408334E-2</v>
      </c>
      <c r="D5908" s="3">
        <v>4.5480193123636381E-2</v>
      </c>
      <c r="E590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09" spans="1:5">
      <c r="A5909">
        <v>2492286</v>
      </c>
      <c r="B5909" s="3">
        <v>3.7572158389363204</v>
      </c>
      <c r="C5909" s="3">
        <v>2.8204589525144003E-2</v>
      </c>
      <c r="D5909" s="3">
        <v>4.495378920372195E-2</v>
      </c>
      <c r="E590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0" spans="1:5">
      <c r="A5910">
        <v>33614329</v>
      </c>
      <c r="B5910" s="3">
        <v>4.5472424155847637</v>
      </c>
      <c r="C5910" s="3">
        <v>2.7299477749032759E-2</v>
      </c>
      <c r="D5910" s="3">
        <v>4.4542992057623243E-2</v>
      </c>
      <c r="E591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1" spans="1:5">
      <c r="A5911">
        <v>10432817</v>
      </c>
      <c r="B5911" s="3">
        <v>2.1504011232569362</v>
      </c>
      <c r="C5911" s="3">
        <v>3.8333090745515969E-2</v>
      </c>
      <c r="D5911" s="3">
        <v>4.4530466127872592E-2</v>
      </c>
      <c r="E591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2" spans="1:5">
      <c r="A5912">
        <v>3131199</v>
      </c>
      <c r="B5912" s="3">
        <v>4.6626070942170301</v>
      </c>
      <c r="C5912" s="3">
        <v>4.7326558984941688E-2</v>
      </c>
      <c r="D5912" s="3">
        <v>4.4072798173145022E-2</v>
      </c>
      <c r="E591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3" spans="1:5">
      <c r="A5913">
        <v>17475146</v>
      </c>
      <c r="B5913" s="3">
        <v>2.6211938863506301</v>
      </c>
      <c r="C5913" s="3">
        <v>1.8118017110486374E-2</v>
      </c>
      <c r="D5913" s="3">
        <v>4.3720816987012134E-2</v>
      </c>
      <c r="E591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4" spans="1:5">
      <c r="A5914">
        <v>8653725</v>
      </c>
      <c r="B5914" s="3">
        <v>1.2531831727962874</v>
      </c>
      <c r="C5914" s="3">
        <v>4.796033344789289E-2</v>
      </c>
      <c r="D5914" s="3">
        <v>4.3629543939297855E-2</v>
      </c>
      <c r="E591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5" spans="1:5">
      <c r="A5915">
        <v>9859391</v>
      </c>
      <c r="B5915" s="3">
        <v>4.0209572681818786</v>
      </c>
      <c r="C5915" s="3">
        <v>3.2552541667525768E-2</v>
      </c>
      <c r="D5915" s="3">
        <v>4.3598900655101858E-2</v>
      </c>
      <c r="E591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6" spans="1:5">
      <c r="A5916">
        <v>1588656</v>
      </c>
      <c r="B5916" s="3">
        <v>3.4389013707830021</v>
      </c>
      <c r="C5916" s="3">
        <v>1.580469623477599E-2</v>
      </c>
      <c r="D5916" s="3">
        <v>4.3402099312384035E-2</v>
      </c>
      <c r="E591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7" spans="1:5">
      <c r="A5917">
        <v>9523245</v>
      </c>
      <c r="B5917" s="3">
        <v>2.8091384215599189</v>
      </c>
      <c r="C5917" s="3">
        <v>4.2584324113731989E-2</v>
      </c>
      <c r="D5917" s="3">
        <v>4.3342899698525006E-2</v>
      </c>
      <c r="E591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8" spans="1:5">
      <c r="A5918">
        <v>22057975</v>
      </c>
      <c r="B5918" s="3">
        <v>1.8796723193702856</v>
      </c>
      <c r="C5918" s="3">
        <v>4.0398956524353768E-2</v>
      </c>
      <c r="D5918" s="3">
        <v>4.3259545267793964E-2</v>
      </c>
      <c r="E591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19" spans="1:5">
      <c r="A5919">
        <v>430826</v>
      </c>
      <c r="B5919" s="3">
        <v>4.8250042750332467</v>
      </c>
      <c r="C5919" s="3">
        <v>3.6943950734313766E-2</v>
      </c>
      <c r="D5919" s="3">
        <v>4.2713296593876793E-2</v>
      </c>
      <c r="E591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0" spans="1:5">
      <c r="A5920">
        <v>23633</v>
      </c>
      <c r="B5920" s="3">
        <v>4.7215812659572514</v>
      </c>
      <c r="C5920" s="3">
        <v>1.0498403818988667E-2</v>
      </c>
      <c r="D5920" s="3">
        <v>4.2621357085972034E-2</v>
      </c>
      <c r="E592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1" spans="1:5">
      <c r="A5921">
        <v>73051</v>
      </c>
      <c r="B5921" s="3">
        <v>2.1072857549543191</v>
      </c>
      <c r="C5921" s="3">
        <v>6.5849338754214396E-3</v>
      </c>
      <c r="D5921" s="3">
        <v>4.2549354393011884E-2</v>
      </c>
      <c r="E592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2" spans="1:5">
      <c r="A5922">
        <v>325389</v>
      </c>
      <c r="B5922" s="3">
        <v>2.3194576240795066</v>
      </c>
      <c r="C5922" s="3">
        <v>4.3095815293107159E-2</v>
      </c>
      <c r="D5922" s="3">
        <v>4.2447021942298213E-2</v>
      </c>
      <c r="E592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3" spans="1:5">
      <c r="A5923">
        <v>3317183</v>
      </c>
      <c r="B5923" s="3">
        <v>4.6822594181162547</v>
      </c>
      <c r="C5923" s="3">
        <v>1.1430640797356551E-2</v>
      </c>
      <c r="D5923" s="3">
        <v>4.2014566395959019E-2</v>
      </c>
      <c r="E592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4" spans="1:5">
      <c r="A5924">
        <v>1274269</v>
      </c>
      <c r="B5924" s="3">
        <v>1.5850957809512858</v>
      </c>
      <c r="C5924" s="3">
        <v>4.325819372031902E-2</v>
      </c>
      <c r="D5924" s="3">
        <v>4.1787737451354445E-2</v>
      </c>
      <c r="E592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5" spans="1:5">
      <c r="A5925">
        <v>62855</v>
      </c>
      <c r="B5925" s="3">
        <v>3.808668339054007</v>
      </c>
      <c r="C5925" s="3">
        <v>3.1439566354748094E-2</v>
      </c>
      <c r="D5925" s="3">
        <v>4.1535912092509952E-2</v>
      </c>
      <c r="E592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6" spans="1:5">
      <c r="A5926">
        <v>2102889</v>
      </c>
      <c r="B5926" s="3">
        <v>2.9927280619132977</v>
      </c>
      <c r="C5926" s="3">
        <v>9.1529927735824138E-3</v>
      </c>
      <c r="D5926" s="3">
        <v>4.1501367176728698E-2</v>
      </c>
      <c r="E592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7" spans="1:5">
      <c r="A5927">
        <v>15341568</v>
      </c>
      <c r="B5927" s="3">
        <v>4.7323964577833086</v>
      </c>
      <c r="C5927" s="3">
        <v>6.6540993214707252E-3</v>
      </c>
      <c r="D5927" s="3">
        <v>4.143719739685181E-2</v>
      </c>
      <c r="E592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8" spans="1:5">
      <c r="A5928">
        <v>6970030</v>
      </c>
      <c r="B5928" s="3">
        <v>1.3031316441179439</v>
      </c>
      <c r="C5928" s="3">
        <v>1.4216743262394683E-2</v>
      </c>
      <c r="D5928" s="3">
        <v>4.1199192762920722E-2</v>
      </c>
      <c r="E592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29" spans="1:5">
      <c r="A5929">
        <v>6492234</v>
      </c>
      <c r="B5929" s="3">
        <v>2.8382434910623724</v>
      </c>
      <c r="C5929" s="3">
        <v>3.7635975348141254E-2</v>
      </c>
      <c r="D5929" s="3">
        <v>4.0795885498452922E-2</v>
      </c>
      <c r="E592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0" spans="1:5">
      <c r="A5930">
        <v>25494876</v>
      </c>
      <c r="B5930" s="3">
        <v>3.895699916784654</v>
      </c>
      <c r="C5930" s="3">
        <v>3.4609072944946043E-2</v>
      </c>
      <c r="D5930" s="3">
        <v>4.0681577416920467E-2</v>
      </c>
      <c r="E593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1" spans="1:5">
      <c r="A5931">
        <v>31963371</v>
      </c>
      <c r="B5931" s="3">
        <v>2.8266618703370381</v>
      </c>
      <c r="C5931" s="3">
        <v>4.7948559384791839E-2</v>
      </c>
      <c r="D5931" s="3">
        <v>4.0583319140810814E-2</v>
      </c>
      <c r="E593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2" spans="1:5">
      <c r="A5932">
        <v>826459</v>
      </c>
      <c r="B5932" s="3">
        <v>4.1102990269226227</v>
      </c>
      <c r="C5932" s="3">
        <v>6.7632260314543502E-3</v>
      </c>
      <c r="D5932" s="3">
        <v>4.05238060312203E-2</v>
      </c>
      <c r="E593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3" spans="1:5">
      <c r="A5933">
        <v>9264606</v>
      </c>
      <c r="B5933" s="3">
        <v>1.6993606439826356</v>
      </c>
      <c r="C5933" s="3">
        <v>2.2038141316411554E-2</v>
      </c>
      <c r="D5933" s="3">
        <v>4.0448034789316467E-2</v>
      </c>
      <c r="E593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4" spans="1:5">
      <c r="A5934">
        <v>9794342</v>
      </c>
      <c r="B5934" s="3">
        <v>1.6202838872962153</v>
      </c>
      <c r="C5934" s="3">
        <v>4.4439640273295056E-2</v>
      </c>
      <c r="D5934" s="3">
        <v>4.0070835867873522E-2</v>
      </c>
      <c r="E593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5" spans="1:5">
      <c r="A5935">
        <v>10384362</v>
      </c>
      <c r="B5935" s="3">
        <v>4.1819208686920248</v>
      </c>
      <c r="C5935" s="3">
        <v>2.4795722859059885E-2</v>
      </c>
      <c r="D5935" s="3">
        <v>3.9947681939394242E-2</v>
      </c>
      <c r="E593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6" spans="1:5">
      <c r="A5936">
        <v>8822946</v>
      </c>
      <c r="B5936" s="3">
        <v>3.0794502315160308</v>
      </c>
      <c r="C5936" s="3">
        <v>1.0806843488836777E-2</v>
      </c>
      <c r="D5936" s="3">
        <v>3.9709743000324593E-2</v>
      </c>
      <c r="E593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7" spans="1:5">
      <c r="A5937">
        <v>277379</v>
      </c>
      <c r="B5937" s="3">
        <v>2.1798265757498205</v>
      </c>
      <c r="C5937" s="3">
        <v>1.3703732040140443E-2</v>
      </c>
      <c r="D5937" s="3">
        <v>3.9705758774510769E-2</v>
      </c>
      <c r="E593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8" spans="1:5">
      <c r="A5938">
        <v>33323743</v>
      </c>
      <c r="B5938" s="3">
        <v>2.4509301941365735</v>
      </c>
      <c r="C5938" s="3">
        <v>1.6076840678013189E-2</v>
      </c>
      <c r="D5938" s="3">
        <v>3.9418077408594709E-2</v>
      </c>
      <c r="E593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39" spans="1:5">
      <c r="A5939">
        <v>3750402</v>
      </c>
      <c r="B5939" s="3">
        <v>4.2964302061789068</v>
      </c>
      <c r="C5939" s="3">
        <v>1.7386757906167085E-2</v>
      </c>
      <c r="D5939" s="3">
        <v>3.9016491731795444E-2</v>
      </c>
      <c r="E593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0" spans="1:5">
      <c r="A5940">
        <v>1495196</v>
      </c>
      <c r="B5940" s="3">
        <v>4.6354051683262822</v>
      </c>
      <c r="C5940" s="3">
        <v>2.6480224810889352E-2</v>
      </c>
      <c r="D5940" s="3">
        <v>3.9003189573369901E-2</v>
      </c>
      <c r="E594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1" spans="1:5">
      <c r="A5941">
        <v>6032480</v>
      </c>
      <c r="B5941" s="3">
        <v>4.9444303500220617</v>
      </c>
      <c r="C5941" s="3">
        <v>8.4260016228253683E-3</v>
      </c>
      <c r="D5941" s="3">
        <v>3.8977059475056697E-2</v>
      </c>
      <c r="E594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2" spans="1:5">
      <c r="A5942">
        <v>26756453</v>
      </c>
      <c r="B5942" s="3">
        <v>2.0122091184331925</v>
      </c>
      <c r="C5942" s="3">
        <v>1.7439316458731313E-2</v>
      </c>
      <c r="D5942" s="3">
        <v>3.8807848202354611E-2</v>
      </c>
      <c r="E594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3" spans="1:5">
      <c r="A5943">
        <v>7240751</v>
      </c>
      <c r="B5943" s="3">
        <v>2.0746852297376552</v>
      </c>
      <c r="C5943" s="3">
        <v>2.3412095767454927E-2</v>
      </c>
      <c r="D5943" s="3">
        <v>3.8757556505161772E-2</v>
      </c>
      <c r="E594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4" spans="1:5">
      <c r="A5944">
        <v>305395</v>
      </c>
      <c r="B5944" s="3">
        <v>3.0918203318400459</v>
      </c>
      <c r="C5944" s="3">
        <v>1.9463417455253998E-2</v>
      </c>
      <c r="D5944" s="3">
        <v>3.875141865738807E-2</v>
      </c>
      <c r="E594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5" spans="1:5">
      <c r="A5945">
        <v>7821383</v>
      </c>
      <c r="B5945" s="3">
        <v>2.4734888493311655</v>
      </c>
      <c r="C5945" s="3">
        <v>2.8222631430273027E-2</v>
      </c>
      <c r="D5945" s="3">
        <v>3.8494732911494189E-2</v>
      </c>
      <c r="E594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6" spans="1:5">
      <c r="A5946">
        <v>7691955</v>
      </c>
      <c r="B5946" s="3">
        <v>4.0883710236361779</v>
      </c>
      <c r="C5946" s="3">
        <v>3.8256636951144542E-2</v>
      </c>
      <c r="D5946" s="3">
        <v>3.8406101983223473E-2</v>
      </c>
      <c r="E594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7" spans="1:5">
      <c r="A5947">
        <v>8951505</v>
      </c>
      <c r="B5947" s="3">
        <v>3.2819561507691568</v>
      </c>
      <c r="C5947" s="3">
        <v>1.1159500072423507E-2</v>
      </c>
      <c r="D5947" s="3">
        <v>3.812867586673907E-2</v>
      </c>
      <c r="E594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8" spans="1:5">
      <c r="A5948">
        <v>180416</v>
      </c>
      <c r="B5948" s="3">
        <v>2.5380717883894883</v>
      </c>
      <c r="C5948" s="3">
        <v>2.0549150464182143E-2</v>
      </c>
      <c r="D5948" s="3">
        <v>3.7927931750230126E-2</v>
      </c>
      <c r="E594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49" spans="1:5">
      <c r="A5949">
        <v>2981156</v>
      </c>
      <c r="B5949" s="3">
        <v>2.9210864943725303</v>
      </c>
      <c r="C5949" s="3">
        <v>3.1605161813170191E-2</v>
      </c>
      <c r="D5949" s="3">
        <v>3.7836163997441274E-2</v>
      </c>
      <c r="E594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0" spans="1:5">
      <c r="A5950">
        <v>11757212</v>
      </c>
      <c r="B5950" s="3">
        <v>3.8917937030074627</v>
      </c>
      <c r="C5950" s="3">
        <v>4.8925173838640701E-2</v>
      </c>
      <c r="D5950" s="3">
        <v>3.7503504909321195E-2</v>
      </c>
      <c r="E595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1" spans="1:5">
      <c r="A5951">
        <v>3577848</v>
      </c>
      <c r="B5951" s="3">
        <v>4.9319488852736892</v>
      </c>
      <c r="C5951" s="3">
        <v>4.7980805848345465E-2</v>
      </c>
      <c r="D5951" s="3">
        <v>3.7446969780228878E-2</v>
      </c>
      <c r="E595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2" spans="1:5">
      <c r="A5952">
        <v>1233267</v>
      </c>
      <c r="B5952" s="3">
        <v>1.0511822829649611</v>
      </c>
      <c r="C5952" s="3">
        <v>1.3251552590420219E-2</v>
      </c>
      <c r="D5952" s="3">
        <v>3.7150609888208064E-2</v>
      </c>
      <c r="E595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3" spans="1:5">
      <c r="A5953">
        <v>72062</v>
      </c>
      <c r="B5953" s="3">
        <v>1.4851859723978347</v>
      </c>
      <c r="C5953" s="3">
        <v>2.4217024972753867E-2</v>
      </c>
      <c r="D5953" s="3">
        <v>3.7095919655399601E-2</v>
      </c>
      <c r="E595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4" spans="1:5">
      <c r="A5954">
        <v>10930874</v>
      </c>
      <c r="B5954" s="3">
        <v>3.7877430571156663</v>
      </c>
      <c r="C5954" s="3">
        <v>1.3883642535753178E-2</v>
      </c>
      <c r="D5954" s="3">
        <v>3.7094104036669684E-2</v>
      </c>
      <c r="E595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5" spans="1:5">
      <c r="A5955">
        <v>29332408</v>
      </c>
      <c r="B5955" s="3">
        <v>2.325490048212469</v>
      </c>
      <c r="C5955" s="3">
        <v>4.6913869896957852E-2</v>
      </c>
      <c r="D5955" s="3">
        <v>3.7067734202212543E-2</v>
      </c>
      <c r="E595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6" spans="1:5">
      <c r="A5956">
        <v>13314736</v>
      </c>
      <c r="B5956" s="3">
        <v>1.5718891123979986</v>
      </c>
      <c r="C5956" s="3">
        <v>2.9979496273396557E-2</v>
      </c>
      <c r="D5956" s="3">
        <v>3.7058555402580184E-2</v>
      </c>
      <c r="E595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7" spans="1:5">
      <c r="A5957">
        <v>1863447</v>
      </c>
      <c r="B5957" s="3">
        <v>3.0192300372313938</v>
      </c>
      <c r="C5957" s="3">
        <v>2.0712420330273647E-2</v>
      </c>
      <c r="D5957" s="3">
        <v>3.6947500164918545E-2</v>
      </c>
      <c r="E595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8" spans="1:5">
      <c r="A5958">
        <v>3035426</v>
      </c>
      <c r="B5958" s="3">
        <v>1.4906242766717654</v>
      </c>
      <c r="C5958" s="3">
        <v>1.7915248244775833E-2</v>
      </c>
      <c r="D5958" s="3">
        <v>3.6628083042007487E-2</v>
      </c>
      <c r="E595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59" spans="1:5">
      <c r="A5959">
        <v>6776157</v>
      </c>
      <c r="B5959" s="3">
        <v>1.3349870674053377</v>
      </c>
      <c r="C5959" s="3">
        <v>1.5187563612302502E-2</v>
      </c>
      <c r="D5959" s="3">
        <v>3.6468971321873656E-2</v>
      </c>
      <c r="E595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0" spans="1:5">
      <c r="A5960">
        <v>2926593</v>
      </c>
      <c r="B5960" s="3">
        <v>3.6766999811599952</v>
      </c>
      <c r="C5960" s="3">
        <v>6.1700686167405765E-4</v>
      </c>
      <c r="D5960" s="3">
        <v>3.6430474665129053E-2</v>
      </c>
      <c r="E596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1" spans="1:5">
      <c r="A5961">
        <v>1610852</v>
      </c>
      <c r="B5961" s="3">
        <v>3.1157490965316308</v>
      </c>
      <c r="C5961" s="3">
        <v>2.083570212602124E-2</v>
      </c>
      <c r="D5961" s="3">
        <v>3.633545158603313E-2</v>
      </c>
      <c r="E596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2" spans="1:5">
      <c r="A5962">
        <v>24304871</v>
      </c>
      <c r="B5962" s="3">
        <v>4.7320616544039567</v>
      </c>
      <c r="C5962" s="3">
        <v>3.3046537604679592E-2</v>
      </c>
      <c r="D5962" s="3">
        <v>3.6280512477091742E-2</v>
      </c>
      <c r="E596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3" spans="1:5">
      <c r="A5963">
        <v>153675</v>
      </c>
      <c r="B5963" s="3">
        <v>2.1589137897831545</v>
      </c>
      <c r="C5963" s="3">
        <v>9.3584719613232677E-3</v>
      </c>
      <c r="D5963" s="3">
        <v>3.6267114362863673E-2</v>
      </c>
      <c r="E596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4" spans="1:5">
      <c r="A5964">
        <v>24370211</v>
      </c>
      <c r="B5964" s="3">
        <v>3.4098781336382356</v>
      </c>
      <c r="C5964" s="3">
        <v>8.7428792572851743E-3</v>
      </c>
      <c r="D5964" s="3">
        <v>3.6094866291219829E-2</v>
      </c>
      <c r="E596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5" spans="1:5">
      <c r="A5965">
        <v>4018660</v>
      </c>
      <c r="B5965" s="3">
        <v>1.3209530466734765</v>
      </c>
      <c r="C5965" s="3">
        <v>2.1473915902662219E-2</v>
      </c>
      <c r="D5965" s="3">
        <v>3.6086077390726778E-2</v>
      </c>
      <c r="E596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6" spans="1:5">
      <c r="A5966">
        <v>27790643</v>
      </c>
      <c r="B5966" s="3">
        <v>1.8632494836833122</v>
      </c>
      <c r="C5966" s="3">
        <v>2.4673813190178036E-2</v>
      </c>
      <c r="D5966" s="3">
        <v>3.5962178821077218E-2</v>
      </c>
      <c r="E596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7" spans="1:5">
      <c r="A5967">
        <v>4630562</v>
      </c>
      <c r="B5967" s="3">
        <v>3.708894093663095</v>
      </c>
      <c r="C5967" s="3">
        <v>4.0415258831515338E-2</v>
      </c>
      <c r="D5967" s="3">
        <v>3.5892631826337174E-2</v>
      </c>
      <c r="E596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8" spans="1:5">
      <c r="A5968">
        <v>7379093</v>
      </c>
      <c r="B5968" s="3">
        <v>1.9794755152108672</v>
      </c>
      <c r="C5968" s="3">
        <v>4.9342604270264059E-2</v>
      </c>
      <c r="D5968" s="3">
        <v>3.5842809394164399E-2</v>
      </c>
      <c r="E596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69" spans="1:5">
      <c r="A5969">
        <v>7880914</v>
      </c>
      <c r="B5969" s="3">
        <v>2.7888997439190542</v>
      </c>
      <c r="C5969" s="3">
        <v>5.6711557955533677E-3</v>
      </c>
      <c r="D5969" s="3">
        <v>3.5627439104553682E-2</v>
      </c>
      <c r="E596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0" spans="1:5">
      <c r="A5970">
        <v>5887081</v>
      </c>
      <c r="B5970" s="3">
        <v>4.4097970291181579</v>
      </c>
      <c r="C5970" s="3">
        <v>3.7875314984823306E-2</v>
      </c>
      <c r="D5970" s="3">
        <v>3.5406203519650514E-2</v>
      </c>
      <c r="E597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1" spans="1:5">
      <c r="A5971">
        <v>6986713</v>
      </c>
      <c r="B5971" s="3">
        <v>1.0860702077831594</v>
      </c>
      <c r="C5971" s="3">
        <v>2.7911034313534918E-2</v>
      </c>
      <c r="D5971" s="3">
        <v>3.5348365035042018E-2</v>
      </c>
      <c r="E597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2" spans="1:5">
      <c r="A5972">
        <v>2213809</v>
      </c>
      <c r="B5972" s="3">
        <v>2.1186010551619918</v>
      </c>
      <c r="C5972" s="3">
        <v>2.8890229188074219E-2</v>
      </c>
      <c r="D5972" s="3">
        <v>3.5234488099895378E-2</v>
      </c>
      <c r="E597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3" spans="1:5">
      <c r="A5973">
        <v>1130454</v>
      </c>
      <c r="B5973" s="3">
        <v>2.5168292786621618</v>
      </c>
      <c r="C5973" s="3">
        <v>1.3479941399046791E-2</v>
      </c>
      <c r="D5973" s="3">
        <v>3.5150260976961278E-2</v>
      </c>
      <c r="E597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4" spans="1:5">
      <c r="A5974">
        <v>21145652</v>
      </c>
      <c r="B5974" s="3">
        <v>2.2070129862969594</v>
      </c>
      <c r="C5974" s="3">
        <v>2.0921199226073547E-2</v>
      </c>
      <c r="D5974" s="3">
        <v>3.5137021154544645E-2</v>
      </c>
      <c r="E597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5" spans="1:5">
      <c r="A5975">
        <v>2335775</v>
      </c>
      <c r="B5975" s="3">
        <v>1.8182011731682484</v>
      </c>
      <c r="C5975" s="3">
        <v>1.0752285840926841E-2</v>
      </c>
      <c r="D5975" s="3">
        <v>3.4924013409905585E-2</v>
      </c>
      <c r="E597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6" spans="1:5">
      <c r="A5976">
        <v>1862491</v>
      </c>
      <c r="B5976" s="3">
        <v>3.4472067708592937</v>
      </c>
      <c r="C5976" s="3">
        <v>4.2697737369391552E-2</v>
      </c>
      <c r="D5976" s="3">
        <v>3.4839724363649238E-2</v>
      </c>
      <c r="E597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7" spans="1:5">
      <c r="A5977">
        <v>9997988</v>
      </c>
      <c r="B5977" s="3">
        <v>1.9554334009000134</v>
      </c>
      <c r="C5977" s="3">
        <v>3.0516074592041961E-2</v>
      </c>
      <c r="D5977" s="3">
        <v>3.4625886420545759E-2</v>
      </c>
      <c r="E597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8" spans="1:5">
      <c r="A5978">
        <v>5800619</v>
      </c>
      <c r="B5978" s="3">
        <v>1.654320306618895</v>
      </c>
      <c r="C5978" s="3">
        <v>4.8155941173526194E-2</v>
      </c>
      <c r="D5978" s="3">
        <v>3.4607867692060812E-2</v>
      </c>
      <c r="E597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79" spans="1:5">
      <c r="A5979">
        <v>274782</v>
      </c>
      <c r="B5979" s="3">
        <v>1.0106699440908504</v>
      </c>
      <c r="C5979" s="3">
        <v>8.776929803600059E-3</v>
      </c>
      <c r="D5979" s="3">
        <v>3.4588518636501364E-2</v>
      </c>
      <c r="E597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0" spans="1:5">
      <c r="A5980">
        <v>974868</v>
      </c>
      <c r="B5980" s="3">
        <v>2.9314967773494343</v>
      </c>
      <c r="C5980" s="3">
        <v>1.6635430771692179E-2</v>
      </c>
      <c r="D5980" s="3">
        <v>3.4427307073378377E-2</v>
      </c>
      <c r="E598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1" spans="1:5">
      <c r="A5981">
        <v>25537637</v>
      </c>
      <c r="B5981" s="3">
        <v>2.3073959877615677</v>
      </c>
      <c r="C5981" s="3">
        <v>2.3018677445220244E-2</v>
      </c>
      <c r="D5981" s="3">
        <v>3.4405104107498974E-2</v>
      </c>
      <c r="E598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2" spans="1:5">
      <c r="A5982">
        <v>3106826</v>
      </c>
      <c r="B5982" s="3">
        <v>2.7316961982654369</v>
      </c>
      <c r="C5982" s="3">
        <v>2.1670766131695843E-2</v>
      </c>
      <c r="D5982" s="3">
        <v>3.4201695443697E-2</v>
      </c>
      <c r="E598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3" spans="1:5">
      <c r="A5983">
        <v>35415860</v>
      </c>
      <c r="B5983" s="3">
        <v>4.4440482992847672</v>
      </c>
      <c r="C5983" s="3">
        <v>3.5733441566437783E-2</v>
      </c>
      <c r="D5983" s="3">
        <v>3.4148840982081707E-2</v>
      </c>
      <c r="E598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4" spans="1:5">
      <c r="A5984">
        <v>197156</v>
      </c>
      <c r="B5984" s="3">
        <v>2.0959996967303849</v>
      </c>
      <c r="C5984" s="3">
        <v>6.0079524127184709E-3</v>
      </c>
      <c r="D5984" s="3">
        <v>3.4114817177674617E-2</v>
      </c>
      <c r="E598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5" spans="1:5">
      <c r="A5985">
        <v>17527788</v>
      </c>
      <c r="B5985" s="3">
        <v>3.2062817239505241</v>
      </c>
      <c r="C5985" s="3">
        <v>4.3569552576202972E-2</v>
      </c>
      <c r="D5985" s="3">
        <v>3.3524512645011106E-2</v>
      </c>
      <c r="E598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6" spans="1:5">
      <c r="A5986">
        <v>2168251</v>
      </c>
      <c r="B5986" s="3">
        <v>4.6916531049217518</v>
      </c>
      <c r="C5986" s="3">
        <v>4.4255474251059232E-2</v>
      </c>
      <c r="D5986" s="3">
        <v>3.3498594876790633E-2</v>
      </c>
      <c r="E598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7" spans="1:5">
      <c r="A5987">
        <v>2879920</v>
      </c>
      <c r="B5987" s="3">
        <v>1.2375869835368296</v>
      </c>
      <c r="C5987" s="3">
        <v>3.6666077883925306E-2</v>
      </c>
      <c r="D5987" s="3">
        <v>3.3096569525657538E-2</v>
      </c>
      <c r="E598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8" spans="1:5">
      <c r="A5988">
        <v>2715121</v>
      </c>
      <c r="B5988" s="3">
        <v>4.3370252273863104</v>
      </c>
      <c r="C5988" s="3">
        <v>2.4547562037968484E-2</v>
      </c>
      <c r="D5988" s="3">
        <v>3.2920189015713031E-2</v>
      </c>
      <c r="E598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89" spans="1:5">
      <c r="A5989">
        <v>5734689</v>
      </c>
      <c r="B5989" s="3">
        <v>3.1804883217854307</v>
      </c>
      <c r="C5989" s="3">
        <v>8.1239665962546618E-3</v>
      </c>
      <c r="D5989" s="3">
        <v>3.2915836845511026E-2</v>
      </c>
      <c r="E5989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0" spans="1:5">
      <c r="A5990">
        <v>15815124</v>
      </c>
      <c r="B5990" s="3">
        <v>2.7129735437215903</v>
      </c>
      <c r="C5990" s="3">
        <v>4.125102590652769E-2</v>
      </c>
      <c r="D5990" s="3">
        <v>3.2798232197286281E-2</v>
      </c>
      <c r="E5990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1" spans="1:5">
      <c r="A5991">
        <v>10618980</v>
      </c>
      <c r="B5991" s="3">
        <v>1.7234996985655822</v>
      </c>
      <c r="C5991" s="3">
        <v>3.3318717594815313E-2</v>
      </c>
      <c r="D5991" s="3">
        <v>3.2477217585243023E-2</v>
      </c>
      <c r="E5991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2" spans="1:5">
      <c r="A5992">
        <v>570850</v>
      </c>
      <c r="B5992" s="3">
        <v>3.6450410207082045</v>
      </c>
      <c r="C5992" s="3">
        <v>2.5441122036531118E-2</v>
      </c>
      <c r="D5992" s="3">
        <v>3.2461148111258553E-2</v>
      </c>
      <c r="E5992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3" spans="1:5">
      <c r="A5993">
        <v>11010011</v>
      </c>
      <c r="B5993" s="3">
        <v>1.4133263053376806</v>
      </c>
      <c r="C5993" s="3">
        <v>1.6269922525836294E-2</v>
      </c>
      <c r="D5993" s="3">
        <v>3.2084731676696676E-2</v>
      </c>
      <c r="E5993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4" spans="1:5">
      <c r="A5994">
        <v>1544485</v>
      </c>
      <c r="B5994" s="3">
        <v>1.394247890788344</v>
      </c>
      <c r="C5994" s="3">
        <v>1.7165126847585949E-2</v>
      </c>
      <c r="D5994" s="3">
        <v>3.1871413069332277E-2</v>
      </c>
      <c r="E5994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5" spans="1:5">
      <c r="A5995">
        <v>9947836</v>
      </c>
      <c r="B5995" s="3">
        <v>3.6221890769152609</v>
      </c>
      <c r="C5995" s="3">
        <v>2.3653323889544966E-2</v>
      </c>
      <c r="D5995" s="3">
        <v>3.1838128319057968E-2</v>
      </c>
      <c r="E5995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6" spans="1:5">
      <c r="A5996">
        <v>7728790</v>
      </c>
      <c r="B5996" s="3">
        <v>2.3254106456855093</v>
      </c>
      <c r="C5996" s="3">
        <v>4.5346472429886077E-2</v>
      </c>
      <c r="D5996" s="3">
        <v>3.1742811700564477E-2</v>
      </c>
      <c r="E5996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7" spans="1:5">
      <c r="A5997">
        <v>15635060</v>
      </c>
      <c r="B5997" s="3">
        <v>2.6264162422696735</v>
      </c>
      <c r="C5997" s="3">
        <v>1.9035017747080164E-3</v>
      </c>
      <c r="D5997" s="3">
        <v>3.1731193393149781E-2</v>
      </c>
      <c r="E5997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8" spans="1:5">
      <c r="A5998">
        <v>137814</v>
      </c>
      <c r="B5998" s="3">
        <v>2.8208938128827721</v>
      </c>
      <c r="C5998" s="3">
        <v>3.6124280643402E-2</v>
      </c>
      <c r="D5998" s="3">
        <v>3.165366289485827E-2</v>
      </c>
      <c r="E5998" t="str">
        <f>IF(AND(Super_host[[#This Row],[Valoraciones promedio]]&gt;=4.8,Super_host[[#This Row],[índice de cancelación]]&lt;0.01,Super_host[[#This Row],[Índice de respuesta]]&gt;=0.9),"SUPERHOST","Host")</f>
        <v>Host</v>
      </c>
    </row>
    <row r="5999" spans="1:5">
      <c r="A5999">
        <v>4279827</v>
      </c>
      <c r="B5999" s="3">
        <v>1.7334199825743495</v>
      </c>
      <c r="C5999" s="3">
        <v>3.7547428277944342E-2</v>
      </c>
      <c r="D5999" s="3">
        <v>3.1429669189407927E-2</v>
      </c>
      <c r="E599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0" spans="1:5">
      <c r="A6000">
        <v>3814039</v>
      </c>
      <c r="B6000" s="3">
        <v>3.672556387496047</v>
      </c>
      <c r="C6000" s="3">
        <v>2.3613819859638837E-2</v>
      </c>
      <c r="D6000" s="3">
        <v>3.1373574054406661E-2</v>
      </c>
      <c r="E600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1" spans="1:5">
      <c r="A6001">
        <v>1503493</v>
      </c>
      <c r="B6001" s="3">
        <v>4.4829838887219235</v>
      </c>
      <c r="C6001" s="3">
        <v>1.6409051953347544E-2</v>
      </c>
      <c r="D6001" s="3">
        <v>3.1269101278365907E-2</v>
      </c>
      <c r="E600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2" spans="1:5">
      <c r="A6002">
        <v>2753256</v>
      </c>
      <c r="B6002" s="3">
        <v>3.1204372882125093</v>
      </c>
      <c r="C6002" s="3">
        <v>2.9337346611804233E-2</v>
      </c>
      <c r="D6002" s="3">
        <v>3.1075178479442078E-2</v>
      </c>
      <c r="E600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3" spans="1:5">
      <c r="A6003">
        <v>26794599</v>
      </c>
      <c r="B6003" s="3">
        <v>3.1738259569045906</v>
      </c>
      <c r="C6003" s="3">
        <v>4.2773244645336099E-2</v>
      </c>
      <c r="D6003" s="3">
        <v>3.1070152410035301E-2</v>
      </c>
      <c r="E600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4" spans="1:5">
      <c r="A6004">
        <v>8813443</v>
      </c>
      <c r="B6004" s="3">
        <v>4.9476750199495605</v>
      </c>
      <c r="C6004" s="3">
        <v>1.261548910808446E-2</v>
      </c>
      <c r="D6004" s="3">
        <v>3.0092219427999889E-2</v>
      </c>
      <c r="E600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5" spans="1:5">
      <c r="A6005">
        <v>2843998</v>
      </c>
      <c r="B6005" s="3">
        <v>1.5516516105099081</v>
      </c>
      <c r="C6005" s="3">
        <v>1.944172500971468E-2</v>
      </c>
      <c r="D6005" s="3">
        <v>2.9877716959164857E-2</v>
      </c>
      <c r="E600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6" spans="1:5">
      <c r="A6006">
        <v>971075</v>
      </c>
      <c r="B6006" s="3">
        <v>2.3027458793833238</v>
      </c>
      <c r="C6006" s="3">
        <v>4.8428054108242205E-2</v>
      </c>
      <c r="D6006" s="3">
        <v>2.9624753766903544E-2</v>
      </c>
      <c r="E600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7" spans="1:5">
      <c r="A6007">
        <v>671579</v>
      </c>
      <c r="B6007" s="3">
        <v>4.7164450454599827</v>
      </c>
      <c r="C6007" s="3">
        <v>2.4515136745467625E-2</v>
      </c>
      <c r="D6007" s="3">
        <v>2.9209758167867306E-2</v>
      </c>
      <c r="E600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8" spans="1:5">
      <c r="A6008">
        <v>10717291</v>
      </c>
      <c r="B6008" s="3">
        <v>4.6234521984371035</v>
      </c>
      <c r="C6008" s="3">
        <v>3.5153413348500643E-3</v>
      </c>
      <c r="D6008" s="3">
        <v>2.9159924754094679E-2</v>
      </c>
      <c r="E600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09" spans="1:5">
      <c r="A6009">
        <v>3730928</v>
      </c>
      <c r="B6009" s="3">
        <v>2.8505327662116544</v>
      </c>
      <c r="C6009" s="3">
        <v>2.4342670212412862E-2</v>
      </c>
      <c r="D6009" s="3">
        <v>2.9148179929141538E-2</v>
      </c>
      <c r="E600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0" spans="1:5">
      <c r="A6010">
        <v>23086547</v>
      </c>
      <c r="B6010" s="3">
        <v>4.715838618818827</v>
      </c>
      <c r="C6010" s="3">
        <v>4.7824853007273169E-2</v>
      </c>
      <c r="D6010" s="3">
        <v>2.8836296514502591E-2</v>
      </c>
      <c r="E601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1" spans="1:5">
      <c r="A6011">
        <v>73469</v>
      </c>
      <c r="B6011" s="3">
        <v>3.1276904873273037</v>
      </c>
      <c r="C6011" s="3">
        <v>3.4701879899777577E-2</v>
      </c>
      <c r="D6011" s="3">
        <v>2.8573698648197476E-2</v>
      </c>
      <c r="E601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2" spans="1:5">
      <c r="A6012">
        <v>6280254</v>
      </c>
      <c r="B6012" s="3">
        <v>1.9892677229077629</v>
      </c>
      <c r="C6012" s="3">
        <v>1.6229458267844027E-2</v>
      </c>
      <c r="D6012" s="3">
        <v>2.8256163589368111E-2</v>
      </c>
      <c r="E601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3" spans="1:5">
      <c r="A6013">
        <v>9350960</v>
      </c>
      <c r="B6013" s="3">
        <v>4.0116390656695362</v>
      </c>
      <c r="C6013" s="3">
        <v>4.0449026584224036E-2</v>
      </c>
      <c r="D6013" s="3">
        <v>2.8227180627234061E-2</v>
      </c>
      <c r="E601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4" spans="1:5">
      <c r="A6014">
        <v>1447988</v>
      </c>
      <c r="B6014" s="3">
        <v>4.1425839145639252</v>
      </c>
      <c r="C6014" s="3">
        <v>9.2380750493792629E-3</v>
      </c>
      <c r="D6014" s="3">
        <v>2.810491581969754E-2</v>
      </c>
      <c r="E601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5" spans="1:5">
      <c r="A6015">
        <v>552343</v>
      </c>
      <c r="B6015" s="3">
        <v>3.7484724057510603</v>
      </c>
      <c r="C6015" s="3">
        <v>4.9327070723847351E-2</v>
      </c>
      <c r="D6015" s="3">
        <v>2.8070377560667659E-2</v>
      </c>
      <c r="E601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6" spans="1:5">
      <c r="A6016">
        <v>8638841</v>
      </c>
      <c r="B6016" s="3">
        <v>1.5529552655989298</v>
      </c>
      <c r="C6016" s="3">
        <v>4.7550942116853269E-2</v>
      </c>
      <c r="D6016" s="3">
        <v>2.7617561975537441E-2</v>
      </c>
      <c r="E601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7" spans="1:5">
      <c r="A6017">
        <v>4687722</v>
      </c>
      <c r="B6017" s="3">
        <v>3.6176367393727054</v>
      </c>
      <c r="C6017" s="3">
        <v>4.0401136935899586E-3</v>
      </c>
      <c r="D6017" s="3">
        <v>2.7124837591287032E-2</v>
      </c>
      <c r="E601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8" spans="1:5">
      <c r="A6018">
        <v>2687920</v>
      </c>
      <c r="B6018" s="3">
        <v>2.6202772445325073</v>
      </c>
      <c r="C6018" s="3">
        <v>3.102339563815254E-2</v>
      </c>
      <c r="D6018" s="3">
        <v>2.69827675366765E-2</v>
      </c>
      <c r="E601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19" spans="1:5">
      <c r="A6019">
        <v>20449694</v>
      </c>
      <c r="B6019" s="3">
        <v>3.5810850880288467</v>
      </c>
      <c r="C6019" s="3">
        <v>2.5790876791014907E-2</v>
      </c>
      <c r="D6019" s="3">
        <v>2.687862435432109E-2</v>
      </c>
      <c r="E601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0" spans="1:5">
      <c r="A6020">
        <v>3039868</v>
      </c>
      <c r="B6020" s="3">
        <v>2.4001356996565604</v>
      </c>
      <c r="C6020" s="3">
        <v>3.034669635462028E-2</v>
      </c>
      <c r="D6020" s="3">
        <v>2.6856872220925476E-2</v>
      </c>
      <c r="E602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1" spans="1:5">
      <c r="A6021">
        <v>13063145</v>
      </c>
      <c r="B6021" s="3">
        <v>3.8927506201793318</v>
      </c>
      <c r="C6021" s="3">
        <v>1.7648622159137241E-2</v>
      </c>
      <c r="D6021" s="3">
        <v>2.6663800541765093E-2</v>
      </c>
      <c r="E602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2" spans="1:5">
      <c r="A6022">
        <v>27591905</v>
      </c>
      <c r="B6022" s="3">
        <v>2.0913066017349808</v>
      </c>
      <c r="C6022" s="3">
        <v>2.9562816491042844E-2</v>
      </c>
      <c r="D6022" s="3">
        <v>2.6361319824951157E-2</v>
      </c>
      <c r="E602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3" spans="1:5">
      <c r="A6023">
        <v>1289936</v>
      </c>
      <c r="B6023" s="3">
        <v>3.9523162721071028</v>
      </c>
      <c r="C6023" s="3">
        <v>4.4932069537442366E-2</v>
      </c>
      <c r="D6023" s="3">
        <v>2.632693592648172E-2</v>
      </c>
      <c r="E602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4" spans="1:5">
      <c r="A6024">
        <v>2275829</v>
      </c>
      <c r="B6024" s="3">
        <v>4.6411589839351448</v>
      </c>
      <c r="C6024" s="3">
        <v>9.6753479908046058E-3</v>
      </c>
      <c r="D6024" s="3">
        <v>2.6250091155889055E-2</v>
      </c>
      <c r="E602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5" spans="1:5">
      <c r="A6025">
        <v>4782600</v>
      </c>
      <c r="B6025" s="3">
        <v>1.8506264944364412</v>
      </c>
      <c r="C6025" s="3">
        <v>2.4670393840981148E-2</v>
      </c>
      <c r="D6025" s="3">
        <v>2.5968886798570345E-2</v>
      </c>
      <c r="E602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6" spans="1:5">
      <c r="A6026">
        <v>14723162</v>
      </c>
      <c r="B6026" s="3">
        <v>4.0650666049819204</v>
      </c>
      <c r="C6026" s="3">
        <v>6.2007819977009998E-3</v>
      </c>
      <c r="D6026" s="3">
        <v>2.5825471488969742E-2</v>
      </c>
      <c r="E602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7" spans="1:5">
      <c r="A6027">
        <v>23532244</v>
      </c>
      <c r="B6027" s="3">
        <v>2.0403676708624618</v>
      </c>
      <c r="C6027" s="3">
        <v>1.1561818661995821E-2</v>
      </c>
      <c r="D6027" s="3">
        <v>2.5814781187294078E-2</v>
      </c>
      <c r="E602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8" spans="1:5">
      <c r="A6028">
        <v>9757249</v>
      </c>
      <c r="B6028" s="3">
        <v>1.6909965008340815</v>
      </c>
      <c r="C6028" s="3">
        <v>1.3511991968798986E-3</v>
      </c>
      <c r="D6028" s="3">
        <v>2.5688117282174128E-2</v>
      </c>
      <c r="E602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29" spans="1:5">
      <c r="A6029">
        <v>7127362</v>
      </c>
      <c r="B6029" s="3">
        <v>2.2456782100334567</v>
      </c>
      <c r="C6029" s="3">
        <v>2.8210492108996094E-2</v>
      </c>
      <c r="D6029" s="3">
        <v>2.5573268850224484E-2</v>
      </c>
      <c r="E602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0" spans="1:5">
      <c r="A6030">
        <v>20536249</v>
      </c>
      <c r="B6030" s="3">
        <v>4.1727789799058925</v>
      </c>
      <c r="C6030" s="3">
        <v>4.1499889963048098E-2</v>
      </c>
      <c r="D6030" s="3">
        <v>2.5386325584371594E-2</v>
      </c>
      <c r="E603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1" spans="1:5">
      <c r="A6031">
        <v>3493470</v>
      </c>
      <c r="B6031" s="3">
        <v>2.3807996130067921</v>
      </c>
      <c r="C6031" s="3">
        <v>1.4289369941393954E-2</v>
      </c>
      <c r="D6031" s="3">
        <v>2.5372225654973768E-2</v>
      </c>
      <c r="E603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2" spans="1:5">
      <c r="A6032">
        <v>10129919</v>
      </c>
      <c r="B6032" s="3">
        <v>1.0780686792538021</v>
      </c>
      <c r="C6032" s="3">
        <v>3.4141893194437299E-2</v>
      </c>
      <c r="D6032" s="3">
        <v>2.5151365201893983E-2</v>
      </c>
      <c r="E603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3" spans="1:5">
      <c r="A6033">
        <v>5735779</v>
      </c>
      <c r="B6033" s="3">
        <v>3.730442877087087</v>
      </c>
      <c r="C6033" s="3">
        <v>1.1696854830026655E-2</v>
      </c>
      <c r="D6033" s="3">
        <v>2.5011285858565047E-2</v>
      </c>
      <c r="E603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4" spans="1:5">
      <c r="A6034">
        <v>5681729</v>
      </c>
      <c r="B6034" s="3">
        <v>3.7100470418851201</v>
      </c>
      <c r="C6034" s="3">
        <v>3.6985687376219059E-2</v>
      </c>
      <c r="D6034" s="3">
        <v>2.4503974251658289E-2</v>
      </c>
      <c r="E603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5" spans="1:5">
      <c r="A6035">
        <v>2840710</v>
      </c>
      <c r="B6035" s="3">
        <v>4.5683985378681617</v>
      </c>
      <c r="C6035" s="3">
        <v>4.4607831328076747E-2</v>
      </c>
      <c r="D6035" s="3">
        <v>2.416034279454482E-2</v>
      </c>
      <c r="E603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6" spans="1:5">
      <c r="A6036">
        <v>22205787</v>
      </c>
      <c r="B6036" s="3">
        <v>3.8590419688250805</v>
      </c>
      <c r="C6036" s="3">
        <v>3.3592513491193271E-2</v>
      </c>
      <c r="D6036" s="3">
        <v>2.4106933361977778E-2</v>
      </c>
      <c r="E603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7" spans="1:5">
      <c r="A6037">
        <v>21977919</v>
      </c>
      <c r="B6037" s="3">
        <v>3.8696916481556274</v>
      </c>
      <c r="C6037" s="3">
        <v>1.9990708116777181E-2</v>
      </c>
      <c r="D6037" s="3">
        <v>2.3929661007600633E-2</v>
      </c>
      <c r="E603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8" spans="1:5">
      <c r="A6038">
        <v>5934575</v>
      </c>
      <c r="B6038" s="3">
        <v>4.5259192273350042</v>
      </c>
      <c r="C6038" s="3">
        <v>1.1065688336696473E-2</v>
      </c>
      <c r="D6038" s="3">
        <v>2.3805113684343571E-2</v>
      </c>
      <c r="E603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39" spans="1:5">
      <c r="A6039">
        <v>10471097</v>
      </c>
      <c r="B6039" s="3">
        <v>3.4668051561688036</v>
      </c>
      <c r="C6039" s="3">
        <v>5.6554630848352555E-3</v>
      </c>
      <c r="D6039" s="3">
        <v>2.3771436938565427E-2</v>
      </c>
      <c r="E603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0" spans="1:5">
      <c r="A6040">
        <v>24715671</v>
      </c>
      <c r="B6040" s="3">
        <v>3.8449475374953259</v>
      </c>
      <c r="C6040" s="3">
        <v>2.8748600834427431E-3</v>
      </c>
      <c r="D6040" s="3">
        <v>2.3578641919453469E-2</v>
      </c>
      <c r="E604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1" spans="1:5">
      <c r="A6041">
        <v>562114</v>
      </c>
      <c r="B6041" s="3">
        <v>2.4692338457089988</v>
      </c>
      <c r="C6041" s="3">
        <v>3.5549890483156765E-2</v>
      </c>
      <c r="D6041" s="3">
        <v>2.3412267179918733E-2</v>
      </c>
      <c r="E604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2" spans="1:5">
      <c r="A6042">
        <v>1238879</v>
      </c>
      <c r="B6042" s="3">
        <v>2.2737889782836818</v>
      </c>
      <c r="C6042" s="3">
        <v>2.0170254597623824E-2</v>
      </c>
      <c r="D6042" s="3">
        <v>2.3341130132288113E-2</v>
      </c>
      <c r="E604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3" spans="1:5">
      <c r="A6043">
        <v>11981562</v>
      </c>
      <c r="B6043" s="3">
        <v>2.1518903338808881</v>
      </c>
      <c r="C6043" s="3">
        <v>4.7283561057624495E-3</v>
      </c>
      <c r="D6043" s="3">
        <v>2.2957146491596636E-2</v>
      </c>
      <c r="E604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4" spans="1:5">
      <c r="A6044">
        <v>23002099</v>
      </c>
      <c r="B6044" s="3">
        <v>1.3611960201212376</v>
      </c>
      <c r="C6044" s="3">
        <v>9.1666166715009666E-3</v>
      </c>
      <c r="D6044" s="3">
        <v>2.2920544436566437E-2</v>
      </c>
      <c r="E604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5" spans="1:5">
      <c r="A6045">
        <v>1639120</v>
      </c>
      <c r="B6045" s="3">
        <v>3.5223855240814794</v>
      </c>
      <c r="C6045" s="3">
        <v>9.7404252985388642E-3</v>
      </c>
      <c r="D6045" s="3">
        <v>2.265961878838374E-2</v>
      </c>
      <c r="E604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6" spans="1:5">
      <c r="A6046">
        <v>24973811</v>
      </c>
      <c r="B6046" s="3">
        <v>4.4445175104691756</v>
      </c>
      <c r="C6046" s="3">
        <v>2.7893392062973352E-2</v>
      </c>
      <c r="D6046" s="3">
        <v>2.2551101909124127E-2</v>
      </c>
      <c r="E604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7" spans="1:5">
      <c r="A6047">
        <v>13728275</v>
      </c>
      <c r="B6047" s="3">
        <v>3.9116678126299127</v>
      </c>
      <c r="C6047" s="3">
        <v>2.4578356075899106E-2</v>
      </c>
      <c r="D6047" s="3">
        <v>2.2325183644960056E-2</v>
      </c>
      <c r="E604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8" spans="1:5">
      <c r="A6048">
        <v>9284163</v>
      </c>
      <c r="B6048" s="3">
        <v>4.8019960614295822</v>
      </c>
      <c r="C6048" s="3">
        <v>1.775946172117358E-2</v>
      </c>
      <c r="D6048" s="3">
        <v>2.1940782380071577E-2</v>
      </c>
      <c r="E604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49" spans="1:5">
      <c r="A6049">
        <v>9634183</v>
      </c>
      <c r="B6049" s="3">
        <v>3.5760879869301228</v>
      </c>
      <c r="C6049" s="3">
        <v>2.4908398242929328E-2</v>
      </c>
      <c r="D6049" s="3">
        <v>2.1744610152150123E-2</v>
      </c>
      <c r="E604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0" spans="1:5">
      <c r="A6050">
        <v>4049004</v>
      </c>
      <c r="B6050" s="3">
        <v>4.5423943060295873</v>
      </c>
      <c r="C6050" s="3">
        <v>4.7845613346061654E-2</v>
      </c>
      <c r="D6050" s="3">
        <v>2.1694596907650743E-2</v>
      </c>
      <c r="E605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1" spans="1:5">
      <c r="A6051">
        <v>11542120</v>
      </c>
      <c r="B6051" s="3">
        <v>4.6945199419686929</v>
      </c>
      <c r="C6051" s="3">
        <v>2.7475722631430183E-2</v>
      </c>
      <c r="D6051" s="3">
        <v>2.1506573857238642E-2</v>
      </c>
      <c r="E605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2" spans="1:5">
      <c r="A6052">
        <v>1109143</v>
      </c>
      <c r="B6052" s="3">
        <v>2.9858277850515464</v>
      </c>
      <c r="C6052" s="3">
        <v>6.1329470642885854E-3</v>
      </c>
      <c r="D6052" s="3">
        <v>2.1145803099978266E-2</v>
      </c>
      <c r="E605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3" spans="1:5">
      <c r="A6053">
        <v>3245898</v>
      </c>
      <c r="B6053" s="3">
        <v>4.7665004856173727</v>
      </c>
      <c r="C6053" s="3">
        <v>4.394694884299697E-2</v>
      </c>
      <c r="D6053" s="3">
        <v>2.1138930666501188E-2</v>
      </c>
      <c r="E605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4" spans="1:5">
      <c r="A6054">
        <v>2436695</v>
      </c>
      <c r="B6054" s="3">
        <v>3.3365784337142035</v>
      </c>
      <c r="C6054" s="3">
        <v>2.4867210089289982E-2</v>
      </c>
      <c r="D6054" s="3">
        <v>2.0848815783151786E-2</v>
      </c>
      <c r="E605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5" spans="1:5">
      <c r="A6055">
        <v>257479</v>
      </c>
      <c r="B6055" s="3">
        <v>4.5111170230655908</v>
      </c>
      <c r="C6055" s="3">
        <v>3.9886099966547947E-2</v>
      </c>
      <c r="D6055" s="3">
        <v>2.0656022616868608E-2</v>
      </c>
      <c r="E605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6" spans="1:5">
      <c r="A6056">
        <v>12872352</v>
      </c>
      <c r="B6056" s="3">
        <v>2.6320782913232028</v>
      </c>
      <c r="C6056" s="3">
        <v>1.3497176877105594E-2</v>
      </c>
      <c r="D6056" s="3">
        <v>1.9909534939658413E-2</v>
      </c>
      <c r="E605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7" spans="1:5">
      <c r="A6057">
        <v>20109767</v>
      </c>
      <c r="B6057" s="3">
        <v>3.1004015627752159</v>
      </c>
      <c r="C6057" s="3">
        <v>3.2538352886717484E-2</v>
      </c>
      <c r="D6057" s="3">
        <v>1.9845387941626491E-2</v>
      </c>
      <c r="E605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8" spans="1:5">
      <c r="A6058">
        <v>32220047</v>
      </c>
      <c r="B6058" s="3">
        <v>3.704530139816566</v>
      </c>
      <c r="C6058" s="3">
        <v>2.7582167023347037E-2</v>
      </c>
      <c r="D6058" s="3">
        <v>1.9803410246987618E-2</v>
      </c>
      <c r="E605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59" spans="1:5">
      <c r="A6059">
        <v>4265028</v>
      </c>
      <c r="B6059" s="3">
        <v>4.1396979143575106</v>
      </c>
      <c r="C6059" s="3">
        <v>3.0243327270810302E-2</v>
      </c>
      <c r="D6059" s="3">
        <v>1.9708395605349094E-2</v>
      </c>
      <c r="E605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0" spans="1:5">
      <c r="A6060">
        <v>1676600</v>
      </c>
      <c r="B6060" s="3">
        <v>1.2034583790392115</v>
      </c>
      <c r="C6060" s="3">
        <v>8.7622238981029945E-4</v>
      </c>
      <c r="D6060" s="3">
        <v>1.9699787831797599E-2</v>
      </c>
      <c r="E606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1" spans="1:5">
      <c r="A6061">
        <v>14898658</v>
      </c>
      <c r="B6061" s="3">
        <v>1.9483960172628652</v>
      </c>
      <c r="C6061" s="3">
        <v>3.4577173603510841E-2</v>
      </c>
      <c r="D6061" s="3">
        <v>1.9640771747134744E-2</v>
      </c>
      <c r="E606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2" spans="1:5">
      <c r="A6062">
        <v>7460434</v>
      </c>
      <c r="B6062" s="3">
        <v>1.6368689669361385</v>
      </c>
      <c r="C6062" s="3">
        <v>1.500992529414872E-2</v>
      </c>
      <c r="D6062" s="3">
        <v>1.9232072865838945E-2</v>
      </c>
      <c r="E606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3" spans="1:5">
      <c r="A6063">
        <v>5912357</v>
      </c>
      <c r="B6063" s="3">
        <v>4.7022535292750121</v>
      </c>
      <c r="C6063" s="3">
        <v>3.5450534115677883E-2</v>
      </c>
      <c r="D6063" s="3">
        <v>1.8818560591481237E-2</v>
      </c>
      <c r="E606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4" spans="1:5">
      <c r="A6064">
        <v>5244243</v>
      </c>
      <c r="B6064" s="3">
        <v>2.463903181741014</v>
      </c>
      <c r="C6064" s="3">
        <v>1.4672352882364315E-2</v>
      </c>
      <c r="D6064" s="3">
        <v>1.8565581534218389E-2</v>
      </c>
      <c r="E606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5" spans="1:5">
      <c r="A6065">
        <v>12796040</v>
      </c>
      <c r="B6065" s="3">
        <v>2.6191045002263005</v>
      </c>
      <c r="C6065" s="3">
        <v>2.4761259180553191E-2</v>
      </c>
      <c r="D6065" s="3">
        <v>1.8380883491876387E-2</v>
      </c>
      <c r="E606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6" spans="1:5">
      <c r="A6066">
        <v>4421935</v>
      </c>
      <c r="B6066" s="3">
        <v>1.1573006917688651</v>
      </c>
      <c r="C6066" s="3">
        <v>4.0511586307990143E-2</v>
      </c>
      <c r="D6066" s="3">
        <v>1.8359072411509136E-2</v>
      </c>
      <c r="E606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7" spans="1:5">
      <c r="A6067">
        <v>1165231</v>
      </c>
      <c r="B6067" s="3">
        <v>1.6378946659513565</v>
      </c>
      <c r="C6067" s="3">
        <v>2.1886116943763714E-2</v>
      </c>
      <c r="D6067" s="3">
        <v>1.8232033378768664E-2</v>
      </c>
      <c r="E606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8" spans="1:5">
      <c r="A6068">
        <v>3569392</v>
      </c>
      <c r="B6068" s="3">
        <v>3.1441047016870391</v>
      </c>
      <c r="C6068" s="3">
        <v>1.2956272643089434E-2</v>
      </c>
      <c r="D6068" s="3">
        <v>1.8181308070131075E-2</v>
      </c>
      <c r="E606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69" spans="1:5">
      <c r="A6069">
        <v>13917921</v>
      </c>
      <c r="B6069" s="3">
        <v>3.2326029541594932</v>
      </c>
      <c r="C6069" s="3">
        <v>3.8713749382212462E-2</v>
      </c>
      <c r="D6069" s="3">
        <v>1.8150086569748369E-2</v>
      </c>
      <c r="E606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0" spans="1:5">
      <c r="A6070">
        <v>7877288</v>
      </c>
      <c r="B6070" s="3">
        <v>1.245808775009829</v>
      </c>
      <c r="C6070" s="3">
        <v>9.0039455774544915E-3</v>
      </c>
      <c r="D6070" s="3">
        <v>1.8018023588357246E-2</v>
      </c>
      <c r="E607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1" spans="1:5">
      <c r="A6071">
        <v>3481965</v>
      </c>
      <c r="B6071" s="3">
        <v>4.4821642213494695</v>
      </c>
      <c r="C6071" s="3">
        <v>4.0980576738102827E-2</v>
      </c>
      <c r="D6071" s="3">
        <v>1.7639409391233207E-2</v>
      </c>
      <c r="E607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2" spans="1:5">
      <c r="A6072">
        <v>4644513</v>
      </c>
      <c r="B6072" s="3">
        <v>2.4006498998002641</v>
      </c>
      <c r="C6072" s="3">
        <v>3.8573053644852397E-2</v>
      </c>
      <c r="D6072" s="3">
        <v>1.7071645268515123E-2</v>
      </c>
      <c r="E607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3" spans="1:5">
      <c r="A6073">
        <v>44145</v>
      </c>
      <c r="B6073" s="3">
        <v>2.3024386415397395</v>
      </c>
      <c r="C6073" s="3">
        <v>2.5090430474369194E-2</v>
      </c>
      <c r="D6073" s="3">
        <v>1.6740071275577972E-2</v>
      </c>
      <c r="E607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4" spans="1:5">
      <c r="A6074">
        <v>10764579</v>
      </c>
      <c r="B6074" s="3">
        <v>1.7036614997458668</v>
      </c>
      <c r="C6074" s="3">
        <v>7.2306712265181046E-4</v>
      </c>
      <c r="D6074" s="3">
        <v>1.6667177476492934E-2</v>
      </c>
      <c r="E607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5" spans="1:5">
      <c r="A6075">
        <v>867249</v>
      </c>
      <c r="B6075" s="3">
        <v>3.2294307570874805</v>
      </c>
      <c r="C6075" s="3">
        <v>4.2838688014181926E-2</v>
      </c>
      <c r="D6075" s="3">
        <v>1.6593373060971306E-2</v>
      </c>
      <c r="E607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6" spans="1:5">
      <c r="A6076">
        <v>34124276</v>
      </c>
      <c r="B6076" s="3">
        <v>3.5705598020094795</v>
      </c>
      <c r="C6076" s="3">
        <v>1.2791160099743792E-2</v>
      </c>
      <c r="D6076" s="3">
        <v>1.6557333120554962E-2</v>
      </c>
      <c r="E607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7" spans="1:5">
      <c r="A6077">
        <v>7202402</v>
      </c>
      <c r="B6077" s="3">
        <v>1.8702857417643224</v>
      </c>
      <c r="C6077" s="3">
        <v>4.0496206098170402E-2</v>
      </c>
      <c r="D6077" s="3">
        <v>1.6162023625958866E-2</v>
      </c>
      <c r="E607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8" spans="1:5">
      <c r="A6078">
        <v>23308381</v>
      </c>
      <c r="B6078" s="3">
        <v>3.312737049588939</v>
      </c>
      <c r="C6078" s="3">
        <v>3.6947769507834391E-2</v>
      </c>
      <c r="D6078" s="3">
        <v>1.5801127248425084E-2</v>
      </c>
      <c r="E607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79" spans="1:5">
      <c r="A6079">
        <v>15642271</v>
      </c>
      <c r="B6079" s="3">
        <v>2.2874370547084131</v>
      </c>
      <c r="C6079" s="3">
        <v>1.2443338775169149E-2</v>
      </c>
      <c r="D6079" s="3">
        <v>1.567870887397349E-2</v>
      </c>
      <c r="E607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0" spans="1:5">
      <c r="A6080">
        <v>7088204</v>
      </c>
      <c r="B6080" s="3">
        <v>3.0849591998037518</v>
      </c>
      <c r="C6080" s="3">
        <v>1.6537404959184123E-2</v>
      </c>
      <c r="D6080" s="3">
        <v>1.552253504953327E-2</v>
      </c>
      <c r="E608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1" spans="1:5">
      <c r="A6081">
        <v>5032943</v>
      </c>
      <c r="B6081" s="3">
        <v>2.4272886461692122</v>
      </c>
      <c r="C6081" s="3">
        <v>4.7141712473624399E-2</v>
      </c>
      <c r="D6081" s="3">
        <v>1.5396708860428987E-2</v>
      </c>
      <c r="E608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2" spans="1:5">
      <c r="A6082">
        <v>157798</v>
      </c>
      <c r="B6082" s="3">
        <v>1.3782711493666735</v>
      </c>
      <c r="C6082" s="3">
        <v>3.4599227829653717E-2</v>
      </c>
      <c r="D6082" s="3">
        <v>1.5383472097720507E-2</v>
      </c>
      <c r="E608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3" spans="1:5">
      <c r="A6083">
        <v>1340205</v>
      </c>
      <c r="B6083" s="3">
        <v>4.1274837557307595</v>
      </c>
      <c r="C6083" s="3">
        <v>1.324413712066317E-2</v>
      </c>
      <c r="D6083" s="3">
        <v>1.5322140318401845E-2</v>
      </c>
      <c r="E608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4" spans="1:5">
      <c r="A6084">
        <v>15823911</v>
      </c>
      <c r="B6084" s="3">
        <v>2.1485691774466891</v>
      </c>
      <c r="C6084" s="3">
        <v>4.2794064502529511E-2</v>
      </c>
      <c r="D6084" s="3">
        <v>1.5205046116470777E-2</v>
      </c>
      <c r="E608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5" spans="1:5">
      <c r="A6085">
        <v>155689</v>
      </c>
      <c r="B6085" s="3">
        <v>2.7089961973139385</v>
      </c>
      <c r="C6085" s="3">
        <v>1.9063138605113796E-2</v>
      </c>
      <c r="D6085" s="3">
        <v>1.5184794481642561E-2</v>
      </c>
      <c r="E608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6" spans="1:5">
      <c r="A6086">
        <v>4111640</v>
      </c>
      <c r="B6086" s="3">
        <v>3.7395400185976011</v>
      </c>
      <c r="C6086" s="3">
        <v>4.3835786623795951E-4</v>
      </c>
      <c r="D6086" s="3">
        <v>1.5075404589253716E-2</v>
      </c>
      <c r="E608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7" spans="1:5">
      <c r="A6087">
        <v>1711529</v>
      </c>
      <c r="B6087" s="3">
        <v>1.371465472559398</v>
      </c>
      <c r="C6087" s="3">
        <v>1.2207928965262217E-2</v>
      </c>
      <c r="D6087" s="3">
        <v>1.4852170311623114E-2</v>
      </c>
      <c r="E608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8" spans="1:5">
      <c r="A6088">
        <v>7577024</v>
      </c>
      <c r="B6088" s="3">
        <v>3.2365067936693319</v>
      </c>
      <c r="C6088" s="3">
        <v>4.1858737900063239E-2</v>
      </c>
      <c r="D6088" s="3">
        <v>1.4754501273371079E-2</v>
      </c>
      <c r="E608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89" spans="1:5">
      <c r="A6089">
        <v>115157</v>
      </c>
      <c r="B6089" s="3">
        <v>4.083614499688121</v>
      </c>
      <c r="C6089" s="3">
        <v>2.5493416194459658E-2</v>
      </c>
      <c r="D6089" s="3">
        <v>1.45309461667813E-2</v>
      </c>
      <c r="E6089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0" spans="1:5">
      <c r="A6090">
        <v>20038668</v>
      </c>
      <c r="B6090" s="3">
        <v>1.5807410551973335</v>
      </c>
      <c r="C6090" s="3">
        <v>3.2482340049684422E-2</v>
      </c>
      <c r="D6090" s="3">
        <v>1.4502461670360733E-2</v>
      </c>
      <c r="E6090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1" spans="1:5">
      <c r="A6091">
        <v>17822208</v>
      </c>
      <c r="B6091" s="3">
        <v>1.5386313107243237</v>
      </c>
      <c r="C6091" s="3">
        <v>3.0825897563954735E-2</v>
      </c>
      <c r="D6091" s="3">
        <v>1.4479863182830011E-2</v>
      </c>
      <c r="E6091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2" spans="1:5">
      <c r="A6092">
        <v>14565422</v>
      </c>
      <c r="B6092" s="3">
        <v>2.2652531407820793</v>
      </c>
      <c r="C6092" s="3">
        <v>3.9453898225121721E-2</v>
      </c>
      <c r="D6092" s="3">
        <v>1.4226242754538543E-2</v>
      </c>
      <c r="E6092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3" spans="1:5">
      <c r="A6093">
        <v>3074904</v>
      </c>
      <c r="B6093" s="3">
        <v>3.4348744966434568</v>
      </c>
      <c r="C6093" s="3">
        <v>3.1191329732474439E-2</v>
      </c>
      <c r="D6093" s="3">
        <v>1.4017755190230519E-2</v>
      </c>
      <c r="E6093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4" spans="1:5">
      <c r="A6094">
        <v>34874378</v>
      </c>
      <c r="B6094" s="3">
        <v>4.861275091516589</v>
      </c>
      <c r="C6094" s="3">
        <v>4.445839463324873E-2</v>
      </c>
      <c r="D6094" s="3">
        <v>1.396229543429095E-2</v>
      </c>
      <c r="E6094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5" spans="1:5">
      <c r="A6095">
        <v>12306481</v>
      </c>
      <c r="B6095" s="3">
        <v>1.7213602397312715</v>
      </c>
      <c r="C6095" s="3">
        <v>2.3978641629392172E-2</v>
      </c>
      <c r="D6095" s="3">
        <v>1.3912181191166662E-2</v>
      </c>
      <c r="E6095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6" spans="1:5">
      <c r="A6096">
        <v>13501034</v>
      </c>
      <c r="B6096" s="3">
        <v>2.8036029389751542</v>
      </c>
      <c r="C6096" s="3">
        <v>3.0636139922982447E-2</v>
      </c>
      <c r="D6096" s="3">
        <v>1.388945240443773E-2</v>
      </c>
      <c r="E6096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7" spans="1:5">
      <c r="A6097">
        <v>2077383</v>
      </c>
      <c r="B6097" s="3">
        <v>4.2763412909288352</v>
      </c>
      <c r="C6097" s="3">
        <v>4.8497409780930499E-2</v>
      </c>
      <c r="D6097" s="3">
        <v>1.3868857064067153E-2</v>
      </c>
      <c r="E6097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8" spans="1:5">
      <c r="A6098">
        <v>4275254</v>
      </c>
      <c r="B6098" s="3">
        <v>1.408370815982348</v>
      </c>
      <c r="C6098" s="3">
        <v>2.0119975181188555E-2</v>
      </c>
      <c r="D6098" s="3">
        <v>1.3665202087433714E-2</v>
      </c>
      <c r="E6098" t="str">
        <f>IF(AND(Super_host[[#This Row],[Valoraciones promedio]]&gt;=4.8,Super_host[[#This Row],[índice de cancelación]]&lt;0.01,Super_host[[#This Row],[Índice de respuesta]]&gt;=0.9),"SUPERHOST","Host")</f>
        <v>Host</v>
      </c>
    </row>
    <row r="6099" spans="1:5">
      <c r="A6099">
        <v>34387513</v>
      </c>
      <c r="B6099" s="3">
        <v>1.914959141173433</v>
      </c>
      <c r="C6099" s="3">
        <v>2.462212358808042E-2</v>
      </c>
      <c r="D6099" s="3">
        <v>1.3587526614753265E-2</v>
      </c>
      <c r="E609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0" spans="1:5">
      <c r="A6100">
        <v>2577135</v>
      </c>
      <c r="B6100" s="3">
        <v>3.1499173644137084</v>
      </c>
      <c r="C6100" s="3">
        <v>1.0395363075156672E-2</v>
      </c>
      <c r="D6100" s="3">
        <v>1.332912257062524E-2</v>
      </c>
      <c r="E610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1" spans="1:5">
      <c r="A6101">
        <v>5508109</v>
      </c>
      <c r="B6101" s="3">
        <v>3.3243974795785807</v>
      </c>
      <c r="C6101" s="3">
        <v>3.9266897518365429E-2</v>
      </c>
      <c r="D6101" s="3">
        <v>1.3231848882364505E-2</v>
      </c>
      <c r="E610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2" spans="1:5">
      <c r="A6102">
        <v>8826175</v>
      </c>
      <c r="B6102" s="3">
        <v>2.3764537020421321</v>
      </c>
      <c r="C6102" s="3">
        <v>3.8334511664973134E-2</v>
      </c>
      <c r="D6102" s="3">
        <v>1.3088480405507696E-2</v>
      </c>
      <c r="E610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3" spans="1:5">
      <c r="A6103">
        <v>11774630</v>
      </c>
      <c r="B6103" s="3">
        <v>1.9007388688348414</v>
      </c>
      <c r="C6103" s="3">
        <v>4.5278449513416474E-3</v>
      </c>
      <c r="D6103" s="3">
        <v>1.2908384836380238E-2</v>
      </c>
      <c r="E610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4" spans="1:5">
      <c r="A6104">
        <v>15638528</v>
      </c>
      <c r="B6104" s="3">
        <v>4.0697643589449095</v>
      </c>
      <c r="C6104" s="3">
        <v>2.3348563089523228E-2</v>
      </c>
      <c r="D6104" s="3">
        <v>1.2863189016823706E-2</v>
      </c>
      <c r="E610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5" spans="1:5">
      <c r="A6105">
        <v>26270573</v>
      </c>
      <c r="B6105" s="3">
        <v>1.9746109004315331</v>
      </c>
      <c r="C6105" s="3">
        <v>3.1221210728631571E-2</v>
      </c>
      <c r="D6105" s="3">
        <v>1.2654016775953569E-2</v>
      </c>
      <c r="E610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6" spans="1:5">
      <c r="A6106">
        <v>3158530</v>
      </c>
      <c r="B6106" s="3">
        <v>4.5678509913043843</v>
      </c>
      <c r="C6106" s="3">
        <v>1.0285963952663853E-2</v>
      </c>
      <c r="D6106" s="3">
        <v>1.2574804558499797E-2</v>
      </c>
      <c r="E610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7" spans="1:5">
      <c r="A6107">
        <v>15897880</v>
      </c>
      <c r="B6107" s="3">
        <v>2.4217835290633336</v>
      </c>
      <c r="C6107" s="3">
        <v>2.6512447386944499E-2</v>
      </c>
      <c r="D6107" s="3">
        <v>1.2478293156782505E-2</v>
      </c>
      <c r="E610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8" spans="1:5">
      <c r="A6108">
        <v>7437876</v>
      </c>
      <c r="B6108" s="3">
        <v>4.1494193884355539</v>
      </c>
      <c r="C6108" s="3">
        <v>3.348241854152334E-3</v>
      </c>
      <c r="D6108" s="3">
        <v>1.2364597913372521E-2</v>
      </c>
      <c r="E610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09" spans="1:5">
      <c r="A6109">
        <v>18388649</v>
      </c>
      <c r="B6109" s="3">
        <v>3.867193117398867</v>
      </c>
      <c r="C6109" s="3">
        <v>3.6224395167012015E-2</v>
      </c>
      <c r="D6109" s="3">
        <v>1.230512085859381E-2</v>
      </c>
      <c r="E610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0" spans="1:5">
      <c r="A6110">
        <v>346366</v>
      </c>
      <c r="B6110" s="3">
        <v>1.4020842774110536</v>
      </c>
      <c r="C6110" s="3">
        <v>1.7087276114092338E-2</v>
      </c>
      <c r="D6110" s="3">
        <v>1.2177971374565444E-2</v>
      </c>
      <c r="E611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1" spans="1:5">
      <c r="A6111">
        <v>27175572</v>
      </c>
      <c r="B6111" s="3">
        <v>2.0338934576216183</v>
      </c>
      <c r="C6111" s="3">
        <v>3.8952199304604938E-2</v>
      </c>
      <c r="D6111" s="3">
        <v>1.1902713039366186E-2</v>
      </c>
      <c r="E611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2" spans="1:5">
      <c r="A6112">
        <v>5064855</v>
      </c>
      <c r="B6112" s="3">
        <v>2.3612122107733988</v>
      </c>
      <c r="C6112" s="3">
        <v>1.0002270174827811E-2</v>
      </c>
      <c r="D6112" s="3">
        <v>1.1556873771427889E-2</v>
      </c>
      <c r="E611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3" spans="1:5">
      <c r="A6113">
        <v>2641574</v>
      </c>
      <c r="B6113" s="3">
        <v>3.702507879281153</v>
      </c>
      <c r="C6113" s="3">
        <v>2.0357409012833668E-2</v>
      </c>
      <c r="D6113" s="3">
        <v>1.1488561588779089E-2</v>
      </c>
      <c r="E611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4" spans="1:5">
      <c r="A6114">
        <v>3336995</v>
      </c>
      <c r="B6114" s="3">
        <v>4.2208479010286064</v>
      </c>
      <c r="C6114" s="3">
        <v>4.6429739159725439E-2</v>
      </c>
      <c r="D6114" s="3">
        <v>1.1479009632215931E-2</v>
      </c>
      <c r="E611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5" spans="1:5">
      <c r="A6115">
        <v>79402</v>
      </c>
      <c r="B6115" s="3">
        <v>3.6177049034091771</v>
      </c>
      <c r="C6115" s="3">
        <v>1.0580171828962287E-2</v>
      </c>
      <c r="D6115" s="3">
        <v>1.1282108691362147E-2</v>
      </c>
      <c r="E611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6" spans="1:5">
      <c r="A6116">
        <v>6122006</v>
      </c>
      <c r="B6116" s="3">
        <v>1.6504543527830164</v>
      </c>
      <c r="C6116" s="3">
        <v>1.1826235468023055E-2</v>
      </c>
      <c r="D6116" s="3">
        <v>1.1090675728401389E-2</v>
      </c>
      <c r="E611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7" spans="1:5">
      <c r="A6117">
        <v>18150845</v>
      </c>
      <c r="B6117" s="3">
        <v>2.91293241371155</v>
      </c>
      <c r="C6117" s="3">
        <v>2.3436978244218611E-2</v>
      </c>
      <c r="D6117" s="3">
        <v>1.094240847120509E-2</v>
      </c>
      <c r="E611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8" spans="1:5">
      <c r="A6118">
        <v>24704747</v>
      </c>
      <c r="B6118" s="3">
        <v>1.6557400839584302</v>
      </c>
      <c r="C6118" s="3">
        <v>2.7028259504990743E-2</v>
      </c>
      <c r="D6118" s="3">
        <v>1.0810013436350241E-2</v>
      </c>
      <c r="E611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19" spans="1:5">
      <c r="A6119">
        <v>31284832</v>
      </c>
      <c r="B6119" s="3">
        <v>1.9579696672892153</v>
      </c>
      <c r="C6119" s="3">
        <v>1.4252790398099952E-2</v>
      </c>
      <c r="D6119" s="3">
        <v>1.0713651151081915E-2</v>
      </c>
      <c r="E611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0" spans="1:5">
      <c r="A6120">
        <v>21811394</v>
      </c>
      <c r="B6120" s="3">
        <v>3.9263008850176315</v>
      </c>
      <c r="C6120" s="3">
        <v>4.9036735048758925E-2</v>
      </c>
      <c r="D6120" s="3">
        <v>1.0575060983038731E-2</v>
      </c>
      <c r="E612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1" spans="1:5">
      <c r="A6121">
        <v>32304586</v>
      </c>
      <c r="B6121" s="3">
        <v>1.6731462428321491</v>
      </c>
      <c r="C6121" s="3">
        <v>2.3603877149336542E-3</v>
      </c>
      <c r="D6121" s="3">
        <v>1.0259809800719388E-2</v>
      </c>
      <c r="E612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2" spans="1:5">
      <c r="A6122">
        <v>24643923</v>
      </c>
      <c r="B6122" s="3">
        <v>3.8966108882430364</v>
      </c>
      <c r="C6122" s="3">
        <v>6.2468014652839526E-3</v>
      </c>
      <c r="D6122" s="3">
        <v>1.0097610391506584E-2</v>
      </c>
      <c r="E612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3" spans="1:5">
      <c r="A6123">
        <v>637688</v>
      </c>
      <c r="B6123" s="3">
        <v>1.1209228634424733</v>
      </c>
      <c r="C6123" s="3">
        <v>5.1276018205514591E-3</v>
      </c>
      <c r="D6123" s="3">
        <v>1.0013861113898459E-2</v>
      </c>
      <c r="E612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4" spans="1:5">
      <c r="A6124">
        <v>3136117</v>
      </c>
      <c r="B6124" s="3">
        <v>2.6363983609218162</v>
      </c>
      <c r="C6124" s="3">
        <v>2.2060672326755262E-2</v>
      </c>
      <c r="D6124" s="3">
        <v>1.0004670912559299E-2</v>
      </c>
      <c r="E612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5" spans="1:5">
      <c r="A6125">
        <v>10981052</v>
      </c>
      <c r="B6125" s="3">
        <v>2.6921087061646789</v>
      </c>
      <c r="C6125" s="3">
        <v>7.9552490345281557E-3</v>
      </c>
      <c r="D6125" s="3">
        <v>9.9474923336576593E-3</v>
      </c>
      <c r="E612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6" spans="1:5">
      <c r="A6126">
        <v>207356</v>
      </c>
      <c r="B6126" s="3">
        <v>1.1821969444337084</v>
      </c>
      <c r="C6126" s="3">
        <v>2.1473811368406065E-2</v>
      </c>
      <c r="D6126" s="3">
        <v>9.9025520800306577E-3</v>
      </c>
      <c r="E612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7" spans="1:5">
      <c r="A6127">
        <v>23503432</v>
      </c>
      <c r="B6127" s="3">
        <v>4.5759716245382345</v>
      </c>
      <c r="C6127" s="3">
        <v>1.3815499245764791E-2</v>
      </c>
      <c r="D6127" s="3">
        <v>9.8526526228838174E-3</v>
      </c>
      <c r="E612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8" spans="1:5">
      <c r="A6128">
        <v>6209044</v>
      </c>
      <c r="B6128" s="3">
        <v>3.4438898595309557</v>
      </c>
      <c r="C6128" s="3">
        <v>2.4565040871401912E-2</v>
      </c>
      <c r="D6128" s="3">
        <v>9.7486178153453062E-3</v>
      </c>
      <c r="E612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29" spans="1:5">
      <c r="A6129">
        <v>28100741</v>
      </c>
      <c r="B6129" s="3">
        <v>2.5699380015266442</v>
      </c>
      <c r="C6129" s="3">
        <v>4.1651233907157671E-2</v>
      </c>
      <c r="D6129" s="3">
        <v>9.7312869364648558E-3</v>
      </c>
      <c r="E612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0" spans="1:5">
      <c r="A6130">
        <v>306394</v>
      </c>
      <c r="B6130" s="3">
        <v>1.7634949582335353</v>
      </c>
      <c r="C6130" s="3">
        <v>6.6977246163895448E-3</v>
      </c>
      <c r="D6130" s="3">
        <v>9.6195697083280018E-3</v>
      </c>
      <c r="E613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1" spans="1:5">
      <c r="A6131">
        <v>8858347</v>
      </c>
      <c r="B6131" s="3">
        <v>2.2778112488489741</v>
      </c>
      <c r="C6131" s="3">
        <v>1.6710289420424036E-2</v>
      </c>
      <c r="D6131" s="3">
        <v>9.5060339052196463E-3</v>
      </c>
      <c r="E613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2" spans="1:5">
      <c r="A6132">
        <v>7461332</v>
      </c>
      <c r="B6132" s="3">
        <v>4.6796656260251446</v>
      </c>
      <c r="C6132" s="3">
        <v>4.7385222123121788E-2</v>
      </c>
      <c r="D6132" s="3">
        <v>9.1818950181511427E-3</v>
      </c>
      <c r="E613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3" spans="1:5">
      <c r="A6133">
        <v>30865924</v>
      </c>
      <c r="B6133" s="3">
        <v>2.7285308342732724</v>
      </c>
      <c r="C6133" s="3">
        <v>8.9644585363317219E-3</v>
      </c>
      <c r="D6133" s="3">
        <v>9.098815370453095E-3</v>
      </c>
      <c r="E613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4" spans="1:5">
      <c r="A6134">
        <v>1549503</v>
      </c>
      <c r="B6134" s="3">
        <v>3.0537742097102734</v>
      </c>
      <c r="C6134" s="3">
        <v>3.6348498594107291E-2</v>
      </c>
      <c r="D6134" s="3">
        <v>8.7718399314326012E-3</v>
      </c>
      <c r="E613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5" spans="1:5">
      <c r="A6135">
        <v>2510744</v>
      </c>
      <c r="B6135" s="3">
        <v>3.1006668986741897</v>
      </c>
      <c r="C6135" s="3">
        <v>1.2783630636392257E-2</v>
      </c>
      <c r="D6135" s="3">
        <v>8.4735484297329133E-3</v>
      </c>
      <c r="E613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6" spans="1:5">
      <c r="A6136">
        <v>1010338</v>
      </c>
      <c r="B6136" s="3">
        <v>4.8462318491206853</v>
      </c>
      <c r="C6136" s="3">
        <v>2.9530727565931655E-2</v>
      </c>
      <c r="D6136" s="3">
        <v>8.1682473147670631E-3</v>
      </c>
      <c r="E613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7" spans="1:5">
      <c r="A6137">
        <v>4243849</v>
      </c>
      <c r="B6137" s="3">
        <v>1.9662489691628879</v>
      </c>
      <c r="C6137" s="3">
        <v>1.5036057402044722E-2</v>
      </c>
      <c r="D6137" s="3">
        <v>8.112206545944467E-3</v>
      </c>
      <c r="E613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8" spans="1:5">
      <c r="A6138">
        <v>312288</v>
      </c>
      <c r="B6138" s="3">
        <v>4.2086691790274617</v>
      </c>
      <c r="C6138" s="3">
        <v>1.1550448665848125E-2</v>
      </c>
      <c r="D6138" s="3">
        <v>8.020916072504769E-3</v>
      </c>
      <c r="E613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39" spans="1:5">
      <c r="A6139">
        <v>19802029</v>
      </c>
      <c r="B6139" s="3">
        <v>2.4329198459594816</v>
      </c>
      <c r="C6139" s="3">
        <v>3.5621271947222255E-2</v>
      </c>
      <c r="D6139" s="3">
        <v>7.9911852302505526E-3</v>
      </c>
      <c r="E613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0" spans="1:5">
      <c r="A6140">
        <v>33212205</v>
      </c>
      <c r="B6140" s="3">
        <v>2.3914294546527235</v>
      </c>
      <c r="C6140" s="3">
        <v>3.5757200768834749E-2</v>
      </c>
      <c r="D6140" s="3">
        <v>7.5150435524804493E-3</v>
      </c>
      <c r="E614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1" spans="1:5">
      <c r="A6141">
        <v>19972390</v>
      </c>
      <c r="B6141" s="3">
        <v>2.0277414871731834</v>
      </c>
      <c r="C6141" s="3">
        <v>3.9502317106826336E-3</v>
      </c>
      <c r="D6141" s="3">
        <v>7.5010671159022602E-3</v>
      </c>
      <c r="E614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2" spans="1:5">
      <c r="A6142">
        <v>4636483</v>
      </c>
      <c r="B6142" s="3">
        <v>3.2375973778330369</v>
      </c>
      <c r="C6142" s="3">
        <v>2.9783926089919161E-2</v>
      </c>
      <c r="D6142" s="3">
        <v>7.3694881128451017E-3</v>
      </c>
      <c r="E614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3" spans="1:5">
      <c r="A6143">
        <v>33182386</v>
      </c>
      <c r="B6143" s="3">
        <v>1.1308856462811763</v>
      </c>
      <c r="C6143" s="3">
        <v>3.7755037712022849E-2</v>
      </c>
      <c r="D6143" s="3">
        <v>7.3286514173174222E-3</v>
      </c>
      <c r="E614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4" spans="1:5">
      <c r="A6144">
        <v>3311124</v>
      </c>
      <c r="B6144" s="3">
        <v>4.6294540578972043</v>
      </c>
      <c r="C6144" s="3">
        <v>3.7265969300709065E-2</v>
      </c>
      <c r="D6144" s="3">
        <v>7.3143772135559892E-3</v>
      </c>
      <c r="E614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5" spans="1:5">
      <c r="A6145">
        <v>12149644</v>
      </c>
      <c r="B6145" s="3">
        <v>3.7489023156194663</v>
      </c>
      <c r="C6145" s="3">
        <v>2.7781853654371958E-2</v>
      </c>
      <c r="D6145" s="3">
        <v>7.294524662113111E-3</v>
      </c>
      <c r="E614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6" spans="1:5">
      <c r="A6146">
        <v>54712</v>
      </c>
      <c r="B6146" s="3">
        <v>2.4409321823620194</v>
      </c>
      <c r="C6146" s="3">
        <v>4.1369043548241523E-2</v>
      </c>
      <c r="D6146" s="3">
        <v>7.2613686358873331E-3</v>
      </c>
      <c r="E614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7" spans="1:5">
      <c r="A6147">
        <v>1138692</v>
      </c>
      <c r="B6147" s="3">
        <v>1.6887035311719414</v>
      </c>
      <c r="C6147" s="3">
        <v>1.2885318484528663E-2</v>
      </c>
      <c r="D6147" s="3">
        <v>6.5020214417421673E-3</v>
      </c>
      <c r="E614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8" spans="1:5">
      <c r="A6148">
        <v>23349530</v>
      </c>
      <c r="B6148" s="3">
        <v>1.1738436559422878</v>
      </c>
      <c r="C6148" s="3">
        <v>3.2874162378894456E-2</v>
      </c>
      <c r="D6148" s="3">
        <v>6.480325907163631E-3</v>
      </c>
      <c r="E614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49" spans="1:5">
      <c r="A6149">
        <v>7389379</v>
      </c>
      <c r="B6149" s="3">
        <v>1.7560977494455581</v>
      </c>
      <c r="C6149" s="3">
        <v>7.1806170037339249E-3</v>
      </c>
      <c r="D6149" s="3">
        <v>6.1720617408416167E-3</v>
      </c>
      <c r="E614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0" spans="1:5">
      <c r="A6150">
        <v>450050</v>
      </c>
      <c r="B6150" s="3">
        <v>1.0984189384456111</v>
      </c>
      <c r="C6150" s="3">
        <v>3.3249012001316795E-2</v>
      </c>
      <c r="D6150" s="3">
        <v>6.1116073016398431E-3</v>
      </c>
      <c r="E615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1" spans="1:5">
      <c r="A6151">
        <v>11276922</v>
      </c>
      <c r="B6151" s="3">
        <v>2.1858860479312137</v>
      </c>
      <c r="C6151" s="3">
        <v>5.4030219680168247E-3</v>
      </c>
      <c r="D6151" s="3">
        <v>5.6428445950916784E-3</v>
      </c>
      <c r="E615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2" spans="1:5">
      <c r="A6152">
        <v>1223568</v>
      </c>
      <c r="B6152" s="3">
        <v>3.9387372309644992</v>
      </c>
      <c r="C6152" s="3">
        <v>3.2724797510653991E-3</v>
      </c>
      <c r="D6152" s="3">
        <v>5.4609789092734395E-3</v>
      </c>
      <c r="E615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3" spans="1:5">
      <c r="A6153">
        <v>101924</v>
      </c>
      <c r="B6153" s="3">
        <v>3.4617534429474603</v>
      </c>
      <c r="C6153" s="3">
        <v>8.739144711744141E-4</v>
      </c>
      <c r="D6153" s="3">
        <v>5.446752495402607E-3</v>
      </c>
      <c r="E615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4" spans="1:5">
      <c r="A6154">
        <v>1840564</v>
      </c>
      <c r="B6154" s="3">
        <v>1.3950198848244102</v>
      </c>
      <c r="C6154" s="3">
        <v>2.1772650871807676E-2</v>
      </c>
      <c r="D6154" s="3">
        <v>5.4380238807854031E-3</v>
      </c>
      <c r="E615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5" spans="1:5">
      <c r="A6155">
        <v>29167335</v>
      </c>
      <c r="B6155" s="3">
        <v>3.049845632003755</v>
      </c>
      <c r="C6155" s="3">
        <v>1.7817499441300361E-2</v>
      </c>
      <c r="D6155" s="3">
        <v>5.396287895631624E-3</v>
      </c>
      <c r="E615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6" spans="1:5">
      <c r="A6156">
        <v>2897835</v>
      </c>
      <c r="B6156" s="3">
        <v>2.5412812795930808</v>
      </c>
      <c r="C6156" s="3">
        <v>9.2921754741345786E-4</v>
      </c>
      <c r="D6156" s="3">
        <v>5.3594038175264203E-3</v>
      </c>
      <c r="E615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7" spans="1:5">
      <c r="A6157">
        <v>28468845</v>
      </c>
      <c r="B6157" s="3">
        <v>3.5548025107294636</v>
      </c>
      <c r="C6157" s="3">
        <v>1.0674276255664045E-2</v>
      </c>
      <c r="D6157" s="3">
        <v>4.825271595933045E-3</v>
      </c>
      <c r="E615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8" spans="1:5">
      <c r="A6158">
        <v>4375988</v>
      </c>
      <c r="B6158" s="3">
        <v>4.0532339594909281</v>
      </c>
      <c r="C6158" s="3">
        <v>2.7105983551710205E-2</v>
      </c>
      <c r="D6158" s="3">
        <v>4.814727116285944E-3</v>
      </c>
      <c r="E615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59" spans="1:5">
      <c r="A6159">
        <v>167417</v>
      </c>
      <c r="B6159" s="3">
        <v>3.4411494592280127</v>
      </c>
      <c r="C6159" s="3">
        <v>1.1623493899063232E-2</v>
      </c>
      <c r="D6159" s="3">
        <v>4.6901911509786842E-3</v>
      </c>
      <c r="E615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0" spans="1:5">
      <c r="A6160">
        <v>9638204</v>
      </c>
      <c r="B6160" s="3">
        <v>3.592423232906957</v>
      </c>
      <c r="C6160" s="3">
        <v>4.4437175983780247E-2</v>
      </c>
      <c r="D6160" s="3">
        <v>4.5706229364944617E-3</v>
      </c>
      <c r="E616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1" spans="1:5">
      <c r="A6161">
        <v>21248779</v>
      </c>
      <c r="B6161" s="3">
        <v>1.6087685431779897</v>
      </c>
      <c r="C6161" s="3">
        <v>2.0781173594731639E-2</v>
      </c>
      <c r="D6161" s="3">
        <v>4.5082727498930719E-3</v>
      </c>
      <c r="E616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2" spans="1:5">
      <c r="A6162">
        <v>202507</v>
      </c>
      <c r="B6162" s="3">
        <v>3.3720988847340503</v>
      </c>
      <c r="C6162" s="3">
        <v>5.8098403165331993E-4</v>
      </c>
      <c r="D6162" s="3">
        <v>4.0778436218337211E-3</v>
      </c>
      <c r="E616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3" spans="1:5">
      <c r="A6163">
        <v>25037051</v>
      </c>
      <c r="B6163" s="3">
        <v>1.466248953288174</v>
      </c>
      <c r="C6163" s="3">
        <v>2.8825261685203676E-2</v>
      </c>
      <c r="D6163" s="3">
        <v>3.9727678716462433E-3</v>
      </c>
      <c r="E616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4" spans="1:5">
      <c r="A6164">
        <v>10150931</v>
      </c>
      <c r="B6164" s="3">
        <v>3.2247753725439336</v>
      </c>
      <c r="C6164" s="3">
        <v>1.6960132556150115E-2</v>
      </c>
      <c r="D6164" s="3">
        <v>3.710275488065462E-3</v>
      </c>
      <c r="E616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5" spans="1:5">
      <c r="A6165">
        <v>16669342</v>
      </c>
      <c r="B6165" s="3">
        <v>3.6492396817422503</v>
      </c>
      <c r="C6165" s="3">
        <v>1.7293066450168728E-2</v>
      </c>
      <c r="D6165" s="3">
        <v>3.6860185956109071E-3</v>
      </c>
      <c r="E616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6" spans="1:5">
      <c r="A6166">
        <v>2287727</v>
      </c>
      <c r="B6166" s="3">
        <v>1.6214959230416608</v>
      </c>
      <c r="C6166" s="3">
        <v>2.0129118148970448E-5</v>
      </c>
      <c r="D6166" s="3">
        <v>3.44875573582204E-3</v>
      </c>
      <c r="E616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7" spans="1:5">
      <c r="A6167">
        <v>24943630</v>
      </c>
      <c r="B6167" s="3">
        <v>4.665940325564466</v>
      </c>
      <c r="C6167" s="3">
        <v>2.5211011780334233E-2</v>
      </c>
      <c r="D6167" s="3">
        <v>3.3938553612588018E-3</v>
      </c>
      <c r="E616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8" spans="1:5">
      <c r="A6168">
        <v>26446036</v>
      </c>
      <c r="B6168" s="3">
        <v>1.9458814275617482</v>
      </c>
      <c r="C6168" s="3">
        <v>1.5740265903593537E-2</v>
      </c>
      <c r="D6168" s="3">
        <v>3.297551749944394E-3</v>
      </c>
      <c r="E616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69" spans="1:5">
      <c r="A6169">
        <v>726333</v>
      </c>
      <c r="B6169" s="3">
        <v>1.2076431901326989</v>
      </c>
      <c r="C6169" s="3">
        <v>3.8290379193727908E-2</v>
      </c>
      <c r="D6169" s="3">
        <v>3.1750058522090896E-3</v>
      </c>
      <c r="E616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0" spans="1:5">
      <c r="A6170">
        <v>2843970</v>
      </c>
      <c r="B6170" s="3">
        <v>1.129131673985146</v>
      </c>
      <c r="C6170" s="3">
        <v>4.5987723727779317E-2</v>
      </c>
      <c r="D6170" s="3">
        <v>3.0447906400273839E-3</v>
      </c>
      <c r="E617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1" spans="1:5">
      <c r="A6171">
        <v>24657274</v>
      </c>
      <c r="B6171" s="3">
        <v>2.5976125798368903</v>
      </c>
      <c r="C6171" s="3">
        <v>1.36878403784731E-2</v>
      </c>
      <c r="D6171" s="3">
        <v>2.8836279127253395E-3</v>
      </c>
      <c r="E617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2" spans="1:5">
      <c r="A6172">
        <v>16942970</v>
      </c>
      <c r="B6172" s="3">
        <v>2.9691834096257699</v>
      </c>
      <c r="C6172" s="3">
        <v>4.3700931040933429E-2</v>
      </c>
      <c r="D6172" s="3">
        <v>2.3313234931527926E-3</v>
      </c>
      <c r="E617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3" spans="1:5">
      <c r="A6173">
        <v>7388128</v>
      </c>
      <c r="B6173" s="3">
        <v>4.7361462492736495</v>
      </c>
      <c r="C6173" s="3">
        <v>2.712562288336284E-2</v>
      </c>
      <c r="D6173" s="3">
        <v>2.2449498665807477E-3</v>
      </c>
      <c r="E617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4" spans="1:5">
      <c r="A6174">
        <v>806112</v>
      </c>
      <c r="B6174" s="3">
        <v>2.3025928714981672</v>
      </c>
      <c r="C6174" s="3">
        <v>3.3741729704970524E-2</v>
      </c>
      <c r="D6174" s="3">
        <v>2.1627700965175523E-3</v>
      </c>
      <c r="E617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5" spans="1:5">
      <c r="A6175">
        <v>23915731</v>
      </c>
      <c r="B6175" s="3">
        <v>2.8440119508233233</v>
      </c>
      <c r="C6175" s="3">
        <v>4.2909773711615321E-2</v>
      </c>
      <c r="D6175" s="3">
        <v>2.141951279557075E-3</v>
      </c>
      <c r="E617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6" spans="1:5">
      <c r="A6176">
        <v>3239771</v>
      </c>
      <c r="B6176" s="3">
        <v>1.6019421725819982</v>
      </c>
      <c r="C6176" s="3">
        <v>3.3086233770549425E-3</v>
      </c>
      <c r="D6176" s="3">
        <v>1.6323550504151463E-3</v>
      </c>
      <c r="E617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7" spans="1:5">
      <c r="A6177">
        <v>5109475</v>
      </c>
      <c r="B6177" s="3">
        <v>3.5190107287261911</v>
      </c>
      <c r="C6177" s="3">
        <v>1.1823915195255353E-2</v>
      </c>
      <c r="D6177" s="3">
        <v>1.630780069080795E-3</v>
      </c>
      <c r="E6177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8" spans="1:5">
      <c r="A6178">
        <v>2483236</v>
      </c>
      <c r="B6178" s="3">
        <v>4.2489943064999522</v>
      </c>
      <c r="C6178" s="3">
        <v>2.5401066313978832E-2</v>
      </c>
      <c r="D6178" s="3">
        <v>1.5492052509989973E-3</v>
      </c>
      <c r="E6178" t="str">
        <f>IF(AND(Super_host[[#This Row],[Valoraciones promedio]]&gt;=4.8,Super_host[[#This Row],[índice de cancelación]]&lt;0.01,Super_host[[#This Row],[Índice de respuesta]]&gt;=0.9),"SUPERHOST","Host")</f>
        <v>Host</v>
      </c>
    </row>
    <row r="6179" spans="1:5">
      <c r="A6179">
        <v>3053578</v>
      </c>
      <c r="B6179" s="3">
        <v>4.0997082747174449</v>
      </c>
      <c r="C6179" s="3">
        <v>3.2656476185724428E-3</v>
      </c>
      <c r="D6179" s="3">
        <v>1.2816857547888194E-3</v>
      </c>
      <c r="E6179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0" spans="1:5">
      <c r="A6180">
        <v>6582962</v>
      </c>
      <c r="B6180" s="3">
        <v>4.4401859872079168</v>
      </c>
      <c r="C6180" s="3">
        <v>2.36128837708749E-2</v>
      </c>
      <c r="D6180" s="3">
        <v>1.1686606586966963E-3</v>
      </c>
      <c r="E6180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1" spans="1:5">
      <c r="A6181">
        <v>24109809</v>
      </c>
      <c r="B6181" s="3">
        <v>1.5334257740899027</v>
      </c>
      <c r="C6181" s="3">
        <v>3.5547762953412186E-2</v>
      </c>
      <c r="D6181" s="3">
        <v>1.1096147198609296E-3</v>
      </c>
      <c r="E6181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2" spans="1:5">
      <c r="A6182">
        <v>1490833</v>
      </c>
      <c r="B6182" s="3">
        <v>2.3319348645869531</v>
      </c>
      <c r="C6182" s="3">
        <v>4.3617349467262256E-2</v>
      </c>
      <c r="D6182" s="3">
        <v>6.8383735700550119E-4</v>
      </c>
      <c r="E6182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3" spans="1:5">
      <c r="A6183">
        <v>24874937</v>
      </c>
      <c r="B6183" s="3">
        <v>2.2293163562021334</v>
      </c>
      <c r="C6183" s="3">
        <v>6.9291268714735902E-3</v>
      </c>
      <c r="D6183" s="3">
        <v>6.7535887559200258E-4</v>
      </c>
      <c r="E6183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4" spans="1:5">
      <c r="A6184">
        <v>16727332</v>
      </c>
      <c r="B6184" s="3">
        <v>1.9207108656254941</v>
      </c>
      <c r="C6184" s="3">
        <v>2.1691235641409241E-2</v>
      </c>
      <c r="D6184" s="3">
        <v>5.5958576542758376E-4</v>
      </c>
      <c r="E6184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5" spans="1:5">
      <c r="A6185">
        <v>11538076</v>
      </c>
      <c r="B6185" s="3">
        <v>1.803021607978367</v>
      </c>
      <c r="C6185" s="3">
        <v>2.9824522922464791E-2</v>
      </c>
      <c r="D6185" s="3">
        <v>3.9297370738211601E-4</v>
      </c>
      <c r="E6185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6" spans="1:5">
      <c r="A6186">
        <v>20019392</v>
      </c>
      <c r="B6186" s="3">
        <v>3.6535022099599597</v>
      </c>
      <c r="C6186" s="3">
        <v>3.2474225986645365E-2</v>
      </c>
      <c r="D6186" s="3">
        <v>1.1656986313024476E-4</v>
      </c>
      <c r="E6186" t="str">
        <f>IF(AND(Super_host[[#This Row],[Valoraciones promedio]]&gt;=4.8,Super_host[[#This Row],[índice de cancelación]]&lt;0.01,Super_host[[#This Row],[Índice de respuesta]]&gt;=0.9),"SUPERHOST","Host")</f>
        <v>Host</v>
      </c>
    </row>
    <row r="6187" spans="1:5">
      <c r="A6187">
        <v>1468658</v>
      </c>
      <c r="B6187" s="3">
        <v>2.4546380934762042</v>
      </c>
      <c r="C6187" s="3">
        <v>3.1142848136539031E-2</v>
      </c>
      <c r="D6187" s="3">
        <v>9.7726327348168773E-5</v>
      </c>
      <c r="E6187" t="str">
        <f>IF(AND(Super_host[[#This Row],[Valoraciones promedio]]&gt;=4.8,Super_host[[#This Row],[índice de cancelación]]&lt;0.01,Super_host[[#This Row],[Índice de respuesta]]&gt;=0.9),"SUPERHOST","Host")</f>
        <v>Host</v>
      </c>
    </row>
  </sheetData>
  <dataValidations count="2">
    <dataValidation type="decimal" allowBlank="1" showInputMessage="1" showErrorMessage="1" sqref="B2:B6187" xr:uid="{EF265E90-FFFA-4187-B97A-1B98E7867079}">
      <formula1>0</formula1>
      <formula2>5</formula2>
    </dataValidation>
    <dataValidation type="decimal" allowBlank="1" showInputMessage="1" showErrorMessage="1" sqref="C2:C6187 D2:D6187" xr:uid="{BE8E4FDE-E211-4BEA-B768-0D84739BA986}">
      <formula1>0</formula1>
      <formula2>1</formula2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C642D"/>
  </sheetPr>
  <dimension ref="B1:J53"/>
  <sheetViews>
    <sheetView showGridLines="0" workbookViewId="0">
      <selection activeCell="L4" sqref="L4"/>
    </sheetView>
  </sheetViews>
  <sheetFormatPr baseColWidth="10" defaultRowHeight="14.4"/>
  <cols>
    <col min="1" max="1" width="7" customWidth="1"/>
    <col min="2" max="2" width="29.88671875" bestFit="1" customWidth="1"/>
    <col min="3" max="3" width="21.88671875" customWidth="1"/>
    <col min="4" max="4" width="17.109375" bestFit="1" customWidth="1"/>
    <col min="5" max="6" width="14.109375" bestFit="1" customWidth="1"/>
    <col min="9" max="9" width="14.88671875" bestFit="1" customWidth="1"/>
  </cols>
  <sheetData>
    <row r="1" spans="2:3">
      <c r="B1" s="5" t="s">
        <v>16686</v>
      </c>
    </row>
    <row r="3" spans="2:3">
      <c r="B3" s="5" t="s">
        <v>16644</v>
      </c>
    </row>
    <row r="5" spans="2:3">
      <c r="B5" s="6" t="s">
        <v>16642</v>
      </c>
      <c r="C5" s="15" t="s">
        <v>3</v>
      </c>
    </row>
    <row r="6" spans="2:3">
      <c r="B6" s="6" t="s">
        <v>16643</v>
      </c>
      <c r="C6" s="21">
        <f>AVERAGEIF(AIRBNB[DISTRITO],Preguntas!C5,AIRBNB[PRECIO])</f>
        <v>138.9</v>
      </c>
    </row>
    <row r="9" spans="2:3">
      <c r="B9" s="8" t="s">
        <v>16629</v>
      </c>
      <c r="C9" s="8" t="s">
        <v>16653</v>
      </c>
    </row>
    <row r="10" spans="2:3">
      <c r="B10" s="7" t="s">
        <v>124</v>
      </c>
      <c r="C10" s="21">
        <f>AVERAGEIF(AIRBNB[DISTRITO],Preguntas!B10,AIRBNB[PRECIO])</f>
        <v>173.73938461538461</v>
      </c>
    </row>
    <row r="11" spans="2:3">
      <c r="B11" s="7" t="s">
        <v>4662</v>
      </c>
      <c r="C11" s="21">
        <f>AVERAGEIF(AIRBNB[DISTRITO],Preguntas!B11,AIRBNB[PRECIO])</f>
        <v>128.27829432510421</v>
      </c>
    </row>
    <row r="12" spans="2:3">
      <c r="B12" s="7" t="s">
        <v>7897</v>
      </c>
      <c r="C12" s="21">
        <f>AVERAGEIF(AIRBNB[DISTRITO],Preguntas!B12,AIRBNB[PRECIO])</f>
        <v>98.657250470809799</v>
      </c>
    </row>
    <row r="13" spans="2:3">
      <c r="B13" s="7" t="s">
        <v>16360</v>
      </c>
      <c r="C13" s="21">
        <f>AVERAGEIF(AIRBNB[DISTRITO],Preguntas!B13,AIRBNB[PRECIO])</f>
        <v>79.050505050505052</v>
      </c>
    </row>
    <row r="14" spans="2:3">
      <c r="B14" s="7" t="s">
        <v>3</v>
      </c>
      <c r="C14" s="21">
        <f>AVERAGEIF(AIRBNB[DISTRITO],Preguntas!B14,AIRBNB[PRECIO])</f>
        <v>138.9</v>
      </c>
    </row>
    <row r="19" spans="2:10">
      <c r="B19" s="5" t="s">
        <v>16689</v>
      </c>
    </row>
    <row r="20" spans="2:10">
      <c r="B20" s="31" t="s">
        <v>16654</v>
      </c>
    </row>
    <row r="22" spans="2:10">
      <c r="B22" s="5" t="s">
        <v>16655</v>
      </c>
    </row>
    <row r="23" spans="2:10">
      <c r="B23" s="5"/>
      <c r="I23" s="12" t="s">
        <v>16670</v>
      </c>
    </row>
    <row r="24" spans="2:10">
      <c r="D24" s="33" t="s">
        <v>16651</v>
      </c>
      <c r="E24" s="33"/>
      <c r="F24" s="33"/>
      <c r="I24" t="s">
        <v>16669</v>
      </c>
    </row>
    <row r="25" spans="2:10">
      <c r="B25" t="s">
        <v>16645</v>
      </c>
      <c r="C25" t="s">
        <v>16650</v>
      </c>
      <c r="D25" t="s">
        <v>5</v>
      </c>
      <c r="E25" t="s">
        <v>40</v>
      </c>
      <c r="F25" t="s">
        <v>268</v>
      </c>
      <c r="I25" t="s">
        <v>16668</v>
      </c>
    </row>
    <row r="26" spans="2:10">
      <c r="B26" t="s">
        <v>124</v>
      </c>
      <c r="C26">
        <f>COUNTIF(AIRBNB[DISTRITO],B26)</f>
        <v>3250</v>
      </c>
      <c r="D26">
        <f>COUNTIFS(AIRBNB[DISTRITO],Tabla9[[#This Row],[Distrito]],AIRBNB[TIPO_VIVIENDA],"Entire home/apt")</f>
        <v>2090</v>
      </c>
      <c r="E26">
        <f>COUNTIFS(AIRBNB[DISTRITO],Tabla9[[#This Row],[Distrito]],AIRBNB[TIPO_VIVIENDA],"Private room")</f>
        <v>1102</v>
      </c>
      <c r="F26">
        <f>COUNTIFS(AIRBNB[DISTRITO],Tabla9[[#This Row],[Distrito]],AIRBNB[TIPO_VIVIENDA],"Shared room")</f>
        <v>58</v>
      </c>
      <c r="I26" s="36" t="s">
        <v>16667</v>
      </c>
      <c r="J26" s="37"/>
    </row>
    <row r="27" spans="2:10">
      <c r="B27" t="s">
        <v>4662</v>
      </c>
      <c r="C27">
        <f>COUNTIF(AIRBNB[DISTRITO],B27)</f>
        <v>3119</v>
      </c>
      <c r="D27">
        <f>COUNTIFS(AIRBNB[DISTRITO],Tabla9[[#This Row],[Distrito]],AIRBNB[TIPO_VIVIENDA],"Entire home/apt")</f>
        <v>1779</v>
      </c>
      <c r="E27">
        <f>COUNTIFS(AIRBNB[DISTRITO],Tabla9[[#This Row],[Distrito]],AIRBNB[TIPO_VIVIENDA],"Private room")</f>
        <v>1316</v>
      </c>
      <c r="F27">
        <f>COUNTIFS(AIRBNB[DISTRITO],Tabla9[[#This Row],[Distrito]],AIRBNB[TIPO_VIVIENDA],"Shared room")</f>
        <v>24</v>
      </c>
      <c r="I27" s="34" t="s">
        <v>3</v>
      </c>
      <c r="J27" s="35"/>
    </row>
    <row r="28" spans="2:10">
      <c r="B28" t="s">
        <v>7897</v>
      </c>
      <c r="C28">
        <f>COUNTIF(AIRBNB[DISTRITO],B28)</f>
        <v>531</v>
      </c>
      <c r="D28">
        <f>COUNTIFS(AIRBNB[DISTRITO],Tabla9[[#This Row],[Distrito]],AIRBNB[TIPO_VIVIENDA],"Entire home/apt")</f>
        <v>222</v>
      </c>
      <c r="E28">
        <f>COUNTIFS(AIRBNB[DISTRITO],Tabla9[[#This Row],[Distrito]],AIRBNB[TIPO_VIVIENDA],"Private room")</f>
        <v>297</v>
      </c>
      <c r="F28">
        <f>COUNTIFS(AIRBNB[DISTRITO],Tabla9[[#This Row],[Distrito]],AIRBNB[TIPO_VIVIENDA],"Shared room")</f>
        <v>12</v>
      </c>
      <c r="I28" s="7" t="s">
        <v>5</v>
      </c>
      <c r="J28" s="7">
        <f>COUNTIFS(AIRBNB[DISTRITO],$I$27,AIRBNB[TIPO_VIVIENDA],I28)</f>
        <v>21</v>
      </c>
    </row>
    <row r="29" spans="2:10">
      <c r="B29" t="s">
        <v>16360</v>
      </c>
      <c r="C29">
        <f>COUNTIF(AIRBNB[DISTRITO],B29)</f>
        <v>99</v>
      </c>
      <c r="D29">
        <f>COUNTIFS(AIRBNB[DISTRITO],Tabla9[[#This Row],[Distrito]],AIRBNB[TIPO_VIVIENDA],"Entire home/apt")</f>
        <v>33</v>
      </c>
      <c r="E29">
        <f>COUNTIFS(AIRBNB[DISTRITO],Tabla9[[#This Row],[Distrito]],AIRBNB[TIPO_VIVIENDA],"Private room")</f>
        <v>63</v>
      </c>
      <c r="F29">
        <f>COUNTIFS(AIRBNB[DISTRITO],Tabla9[[#This Row],[Distrito]],AIRBNB[TIPO_VIVIENDA],"Shared room")</f>
        <v>3</v>
      </c>
      <c r="I29" s="7" t="s">
        <v>40</v>
      </c>
      <c r="J29" s="7">
        <f>COUNTIFS(AIRBNB[DISTRITO],$I$27,AIRBNB[TIPO_VIVIENDA],I29)</f>
        <v>19</v>
      </c>
    </row>
    <row r="30" spans="2:10" ht="15" thickBot="1">
      <c r="B30" s="10" t="s">
        <v>3</v>
      </c>
      <c r="C30" s="10">
        <f>COUNTIF(AIRBNB[DISTRITO],B30)</f>
        <v>40</v>
      </c>
      <c r="D30" s="10">
        <f>COUNTIFS(AIRBNB[DISTRITO],Tabla9[[#This Row],[Distrito]],AIRBNB[TIPO_VIVIENDA],"Entire home/apt")</f>
        <v>21</v>
      </c>
      <c r="E30" s="10">
        <f>COUNTIFS(AIRBNB[DISTRITO],Tabla9[[#This Row],[Distrito]],AIRBNB[TIPO_VIVIENDA],"Private room")</f>
        <v>19</v>
      </c>
      <c r="F30" s="10">
        <f>COUNTIFS(AIRBNB[DISTRITO],Tabla9[[#This Row],[Distrito]],AIRBNB[TIPO_VIVIENDA],"Shared room")</f>
        <v>0</v>
      </c>
      <c r="I30" s="7" t="s">
        <v>268</v>
      </c>
      <c r="J30" s="7">
        <f>COUNTIFS(AIRBNB[DISTRITO],$I$27,AIRBNB[TIPO_VIVIENDA],I30)</f>
        <v>0</v>
      </c>
    </row>
    <row r="31" spans="2:10" ht="15" thickTop="1">
      <c r="B31" s="9" t="s">
        <v>16652</v>
      </c>
      <c r="C31" s="9">
        <f>SUM(C26:C30)</f>
        <v>7039</v>
      </c>
      <c r="D31" s="9">
        <f>SUM(D26:D30)</f>
        <v>4145</v>
      </c>
      <c r="E31" s="9">
        <f>SUM(E26:E30)</f>
        <v>2797</v>
      </c>
      <c r="F31" s="9">
        <f>SUM(F26:F30)</f>
        <v>97</v>
      </c>
    </row>
    <row r="33" spans="2:7">
      <c r="B33" s="5" t="s">
        <v>16656</v>
      </c>
    </row>
    <row r="34" spans="2:7">
      <c r="B34" s="7" t="s">
        <v>16657</v>
      </c>
      <c r="C34" s="7" t="s">
        <v>16661</v>
      </c>
    </row>
    <row r="35" spans="2:7">
      <c r="B35" s="7" t="s">
        <v>16658</v>
      </c>
      <c r="C35" s="7" t="s">
        <v>16662</v>
      </c>
    </row>
    <row r="36" spans="2:7">
      <c r="B36" s="7" t="s">
        <v>16659</v>
      </c>
      <c r="C36" s="7" t="s">
        <v>16663</v>
      </c>
    </row>
    <row r="37" spans="2:7">
      <c r="B37" s="7" t="s">
        <v>16660</v>
      </c>
      <c r="C37" s="7" t="s">
        <v>16664</v>
      </c>
    </row>
    <row r="38" spans="2:7" ht="16.8">
      <c r="B38" s="31" t="s">
        <v>16654</v>
      </c>
      <c r="E38" s="18"/>
      <c r="G38" s="19"/>
    </row>
    <row r="39" spans="2:7" ht="16.8">
      <c r="G39" s="19"/>
    </row>
    <row r="40" spans="2:7">
      <c r="B40" s="5" t="s">
        <v>16665</v>
      </c>
    </row>
    <row r="42" spans="2:7">
      <c r="B42" s="8" t="s">
        <v>16681</v>
      </c>
      <c r="C42" s="8" t="s">
        <v>16666</v>
      </c>
    </row>
    <row r="43" spans="2:7">
      <c r="B43" s="11">
        <v>22486</v>
      </c>
      <c r="C43" s="7">
        <f>COUNTIF(AIRBNB[HOST_ID],B43)</f>
        <v>6</v>
      </c>
    </row>
    <row r="45" spans="2:7">
      <c r="B45" s="5" t="s">
        <v>16679</v>
      </c>
    </row>
    <row r="46" spans="2:7">
      <c r="B46" t="s">
        <v>16674</v>
      </c>
    </row>
    <row r="47" spans="2:7">
      <c r="B47" t="s">
        <v>16675</v>
      </c>
    </row>
    <row r="48" spans="2:7">
      <c r="B48" t="s">
        <v>16676</v>
      </c>
    </row>
    <row r="49" spans="2:2">
      <c r="B49" t="s">
        <v>16677</v>
      </c>
    </row>
    <row r="50" spans="2:2">
      <c r="B50" s="31" t="s">
        <v>16695</v>
      </c>
    </row>
    <row r="51" spans="2:2">
      <c r="B51" s="31"/>
    </row>
    <row r="52" spans="2:2">
      <c r="B52" s="5" t="s">
        <v>16680</v>
      </c>
    </row>
    <row r="53" spans="2:2">
      <c r="B53" s="31" t="s">
        <v>16695</v>
      </c>
    </row>
  </sheetData>
  <mergeCells count="3">
    <mergeCell ref="D24:F24"/>
    <mergeCell ref="I27:J27"/>
    <mergeCell ref="I26:J26"/>
  </mergeCells>
  <dataValidations count="1">
    <dataValidation allowBlank="1" showInputMessage="1" showErrorMessage="1" prompt="Insertar el nº ID del host que desea buscar" sqref="B43" xr:uid="{F3CC7C46-8E17-4FAD-B3C5-CD5463EAA626}"/>
  </dataValidations>
  <hyperlinks>
    <hyperlink ref="B38" location="AIRBNB_alq_primavera2023_NYC!A1" display="(columna agregada en Tabla AIRBNB)" xr:uid="{3E833178-8BC6-448D-A282-BDE70DC86385}"/>
    <hyperlink ref="B53" location="AIRBNB_alq_primavera2023_NYC!A1" display="(columna agregada en Tabla AIRBNB)" xr:uid="{AAAB7C6E-A65B-4DCE-B083-A45E3E0835EB}"/>
    <hyperlink ref="B50" location="AIRBNB_alq_primavera2023_NYC!A1" display="(columna agregada en Tabla AIRBNB)" xr:uid="{3EF0CA2A-34A0-438D-AA23-C5876297FB76}"/>
    <hyperlink ref="B20" location="AIRBNB_alq_primavera2023_NYC!A1" display="(columna agregada en Tabla AIRBNB)" xr:uid="{2CBBAA8D-5CAA-4615-B002-268F4BC38926}"/>
  </hyperlinks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Elegir el distrito del cual desea obtener el promedio de alquileres" xr:uid="{00000000-0002-0000-0100-000000000000}">
          <x14:formula1>
            <xm:f>'Tablas aux'!$A$2:$A$7</xm:f>
          </x14:formula1>
          <xm:sqref>C5</xm:sqref>
        </x14:dataValidation>
        <x14:dataValidation type="list" allowBlank="1" showInputMessage="1" showErrorMessage="1" prompt="Elegir el distrito del cual desea obtener la información" xr:uid="{F5EC2409-5ACA-4EF7-8238-D8B4EFCA280A}">
          <x14:formula1>
            <xm:f>'Tablas aux'!$A$2:$A$7</xm:f>
          </x14:formula1>
          <xm:sqref>I27:J27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992F-BD51-49D6-B418-634FA7997481}">
  <sheetPr>
    <tabColor rgb="FFFC642D"/>
  </sheetPr>
  <dimension ref="A2:G66"/>
  <sheetViews>
    <sheetView showGridLines="0" zoomScale="90" zoomScaleNormal="90" workbookViewId="0">
      <selection activeCell="H25" sqref="H25"/>
    </sheetView>
  </sheetViews>
  <sheetFormatPr baseColWidth="10" defaultRowHeight="14.4"/>
  <cols>
    <col min="1" max="1" width="3.5546875" style="42" customWidth="1"/>
    <col min="2" max="2" width="10.88671875" bestFit="1" customWidth="1"/>
    <col min="3" max="3" width="11.21875" bestFit="1" customWidth="1"/>
    <col min="4" max="4" width="23.5546875" bestFit="1" customWidth="1"/>
    <col min="5" max="8" width="11.88671875" bestFit="1" customWidth="1"/>
    <col min="9" max="9" width="16.33203125" bestFit="1" customWidth="1"/>
    <col min="10" max="10" width="30.88671875" bestFit="1" customWidth="1"/>
  </cols>
  <sheetData>
    <row r="2" spans="2:3" ht="15.6">
      <c r="B2" s="23" t="s">
        <v>16701</v>
      </c>
    </row>
    <row r="3" spans="2:3">
      <c r="B3" s="16" t="s">
        <v>16629</v>
      </c>
      <c r="C3" t="s">
        <v>4662</v>
      </c>
    </row>
    <row r="4" spans="2:3" ht="15.6">
      <c r="B4" s="23"/>
    </row>
    <row r="5" spans="2:3">
      <c r="B5" s="16" t="s">
        <v>16702</v>
      </c>
      <c r="C5" t="s">
        <v>16690</v>
      </c>
    </row>
    <row r="6" spans="2:3">
      <c r="B6" s="17" t="s">
        <v>5</v>
      </c>
      <c r="C6" s="22">
        <v>168.37324339516582</v>
      </c>
    </row>
    <row r="7" spans="2:3">
      <c r="B7" s="17" t="s">
        <v>40</v>
      </c>
      <c r="C7" s="22">
        <v>75.207446808510639</v>
      </c>
    </row>
    <row r="8" spans="2:3">
      <c r="B8" s="17" t="s">
        <v>268</v>
      </c>
      <c r="C8" s="22">
        <v>66.291666666666671</v>
      </c>
    </row>
    <row r="9" spans="2:3">
      <c r="B9" s="17" t="s">
        <v>16687</v>
      </c>
      <c r="C9" s="22">
        <v>128.27829432510421</v>
      </c>
    </row>
    <row r="16" spans="2:3" ht="15.6">
      <c r="B16" s="23" t="s">
        <v>16703</v>
      </c>
    </row>
    <row r="17" spans="2:3">
      <c r="B17" s="16" t="s">
        <v>16629</v>
      </c>
      <c r="C17" t="s">
        <v>4662</v>
      </c>
    </row>
    <row r="18" spans="2:3">
      <c r="B18" s="17"/>
    </row>
    <row r="19" spans="2:3" ht="28.8">
      <c r="B19" s="24" t="s">
        <v>16693</v>
      </c>
      <c r="C19" s="32" t="s">
        <v>16691</v>
      </c>
    </row>
    <row r="20" spans="2:3">
      <c r="B20" s="17" t="s">
        <v>1189</v>
      </c>
      <c r="C20" s="30">
        <v>0.99903815325424816</v>
      </c>
    </row>
    <row r="21" spans="2:3">
      <c r="B21" s="17" t="s">
        <v>16678</v>
      </c>
      <c r="C21" s="30">
        <v>9.6184674575184356E-4</v>
      </c>
    </row>
    <row r="22" spans="2:3">
      <c r="B22" s="17" t="s">
        <v>16687</v>
      </c>
      <c r="C22" s="30">
        <v>1</v>
      </c>
    </row>
    <row r="26" spans="2:3" ht="15.6">
      <c r="B26" s="41" t="s">
        <v>16700</v>
      </c>
    </row>
    <row r="28" spans="2:3">
      <c r="B28" s="16" t="s">
        <v>16629</v>
      </c>
      <c r="C28" t="s">
        <v>4662</v>
      </c>
    </row>
    <row r="30" spans="2:3">
      <c r="B30" s="16" t="s">
        <v>16645</v>
      </c>
      <c r="C30" t="s">
        <v>16696</v>
      </c>
    </row>
    <row r="31" spans="2:3">
      <c r="B31" s="17" t="s">
        <v>5</v>
      </c>
      <c r="C31" s="25">
        <v>0.57037512023084325</v>
      </c>
    </row>
    <row r="32" spans="2:3">
      <c r="B32" s="17" t="s">
        <v>40</v>
      </c>
      <c r="C32" s="25">
        <v>0.42193010580314205</v>
      </c>
    </row>
    <row r="33" spans="2:7">
      <c r="B33" s="17" t="s">
        <v>268</v>
      </c>
      <c r="C33" s="25">
        <v>7.6947739660147485E-3</v>
      </c>
    </row>
    <row r="34" spans="2:7">
      <c r="B34" s="17" t="s">
        <v>16687</v>
      </c>
      <c r="C34" s="25">
        <v>1</v>
      </c>
    </row>
    <row r="37" spans="2:7">
      <c r="B37" s="5" t="s">
        <v>16699</v>
      </c>
    </row>
    <row r="39" spans="2:7">
      <c r="B39" s="16" t="s">
        <v>16692</v>
      </c>
      <c r="C39" t="s">
        <v>16697</v>
      </c>
    </row>
    <row r="40" spans="2:7" ht="15.6">
      <c r="B40" s="17" t="s">
        <v>16360</v>
      </c>
      <c r="C40" s="38">
        <v>99</v>
      </c>
      <c r="D40" s="17" t="s">
        <v>16360</v>
      </c>
      <c r="E40" s="38">
        <v>99</v>
      </c>
      <c r="F40" s="39" t="s">
        <v>16360</v>
      </c>
      <c r="G40" s="40">
        <f>+E40/$E$45</f>
        <v>1.4064497797982668E-2</v>
      </c>
    </row>
    <row r="41" spans="2:7" ht="15.6">
      <c r="B41" s="17" t="s">
        <v>4662</v>
      </c>
      <c r="C41" s="38">
        <v>3119</v>
      </c>
      <c r="D41" s="17" t="s">
        <v>4662</v>
      </c>
      <c r="E41" s="38">
        <v>3119</v>
      </c>
      <c r="F41" s="39" t="s">
        <v>4662</v>
      </c>
      <c r="G41" s="40">
        <f>+E41/$E$45</f>
        <v>0.44310271345361557</v>
      </c>
    </row>
    <row r="42" spans="2:7" ht="15.6">
      <c r="B42" s="17" t="s">
        <v>124</v>
      </c>
      <c r="C42" s="38">
        <v>3250</v>
      </c>
      <c r="D42" s="17" t="s">
        <v>124</v>
      </c>
      <c r="E42" s="38">
        <v>3250</v>
      </c>
      <c r="F42" s="39" t="s">
        <v>124</v>
      </c>
      <c r="G42" s="40">
        <f>+E42/$E$45</f>
        <v>0.46171331154993606</v>
      </c>
    </row>
    <row r="43" spans="2:7" ht="15.6">
      <c r="B43" s="17" t="s">
        <v>7897</v>
      </c>
      <c r="C43" s="38">
        <v>531</v>
      </c>
      <c r="D43" s="17" t="s">
        <v>7897</v>
      </c>
      <c r="E43" s="38">
        <v>531</v>
      </c>
      <c r="F43" s="39" t="s">
        <v>7897</v>
      </c>
      <c r="G43" s="40">
        <f>+E43/$E$45</f>
        <v>7.5436851825543397E-2</v>
      </c>
    </row>
    <row r="44" spans="2:7" ht="15.6">
      <c r="B44" s="17" t="s">
        <v>3</v>
      </c>
      <c r="C44" s="38">
        <v>40</v>
      </c>
      <c r="D44" s="17" t="s">
        <v>3</v>
      </c>
      <c r="E44" s="38">
        <v>40</v>
      </c>
      <c r="F44" s="39" t="s">
        <v>3</v>
      </c>
      <c r="G44" s="40">
        <f>+E44/$E$45</f>
        <v>5.6826253729222904E-3</v>
      </c>
    </row>
    <row r="45" spans="2:7" ht="15.6">
      <c r="B45" s="17" t="s">
        <v>16687</v>
      </c>
      <c r="C45" s="38">
        <v>7039</v>
      </c>
      <c r="D45" s="17" t="s">
        <v>16698</v>
      </c>
      <c r="E45">
        <f>SUM(E40:E44)</f>
        <v>7039</v>
      </c>
      <c r="F45" s="39" t="s">
        <v>16698</v>
      </c>
      <c r="G45" s="40">
        <f>+E45/$E$45</f>
        <v>1</v>
      </c>
    </row>
    <row r="50" spans="2:4" ht="15.6">
      <c r="B50" s="23" t="s">
        <v>16704</v>
      </c>
    </row>
    <row r="52" spans="2:4">
      <c r="B52" s="16" t="s">
        <v>16694</v>
      </c>
      <c r="C52" s="16" t="s">
        <v>16688</v>
      </c>
    </row>
    <row r="53" spans="2:4">
      <c r="B53" s="16" t="s">
        <v>16692</v>
      </c>
      <c r="C53" t="s">
        <v>16663</v>
      </c>
      <c r="D53" t="s">
        <v>16687</v>
      </c>
    </row>
    <row r="54" spans="2:4">
      <c r="B54" s="17" t="s">
        <v>16360</v>
      </c>
      <c r="C54" s="30">
        <v>1.4144877839691384E-2</v>
      </c>
      <c r="D54" s="25">
        <v>1.4144877839691384E-2</v>
      </c>
    </row>
    <row r="55" spans="2:4">
      <c r="B55" s="17" t="s">
        <v>4662</v>
      </c>
      <c r="C55" s="30">
        <v>0.44563509072724677</v>
      </c>
      <c r="D55" s="25">
        <v>0.44563509072724677</v>
      </c>
    </row>
    <row r="56" spans="2:4">
      <c r="B56" s="17" t="s">
        <v>124</v>
      </c>
      <c r="C56" s="30">
        <v>0.464352050292899</v>
      </c>
      <c r="D56" s="25">
        <v>0.464352050292899</v>
      </c>
    </row>
    <row r="57" spans="2:4">
      <c r="B57" s="17" t="s">
        <v>7897</v>
      </c>
      <c r="C57" s="30">
        <v>7.5867981140162882E-2</v>
      </c>
      <c r="D57" s="25">
        <v>7.5867981140162882E-2</v>
      </c>
    </row>
    <row r="58" spans="2:4">
      <c r="B58" s="17" t="s">
        <v>16687</v>
      </c>
      <c r="C58" s="25">
        <v>1</v>
      </c>
      <c r="D58" s="25">
        <v>1</v>
      </c>
    </row>
    <row r="61" spans="2:4">
      <c r="B61" s="17" t="s">
        <v>16705</v>
      </c>
    </row>
    <row r="63" spans="2:4">
      <c r="B63" s="16" t="s">
        <v>16629</v>
      </c>
      <c r="C63" t="s">
        <v>4662</v>
      </c>
    </row>
    <row r="65" spans="2:3">
      <c r="B65" t="s">
        <v>16706</v>
      </c>
      <c r="C65" t="s">
        <v>16707</v>
      </c>
    </row>
    <row r="66" spans="2:3">
      <c r="B66" s="38">
        <v>15</v>
      </c>
      <c r="C66" s="38">
        <v>4500</v>
      </c>
    </row>
  </sheetData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1:H75"/>
  <sheetViews>
    <sheetView showGridLines="0" zoomScale="96" zoomScaleNormal="93" workbookViewId="0">
      <selection activeCell="K1" sqref="K1"/>
    </sheetView>
  </sheetViews>
  <sheetFormatPr baseColWidth="10" defaultRowHeight="14.4"/>
  <cols>
    <col min="3" max="3" width="22.77734375" bestFit="1" customWidth="1"/>
    <col min="4" max="4" width="18.5546875" bestFit="1" customWidth="1"/>
    <col min="5" max="5" width="17.33203125" bestFit="1" customWidth="1"/>
    <col min="6" max="6" width="17.33203125" customWidth="1"/>
    <col min="7" max="7" width="13.88671875" customWidth="1"/>
    <col min="8" max="8" width="17.21875" bestFit="1" customWidth="1"/>
  </cols>
  <sheetData>
    <row r="1" spans="1:8">
      <c r="A1" t="s">
        <v>16645</v>
      </c>
      <c r="B1" t="s">
        <v>16360</v>
      </c>
      <c r="C1" t="s">
        <v>4662</v>
      </c>
      <c r="D1" t="s">
        <v>124</v>
      </c>
      <c r="E1" t="s">
        <v>7897</v>
      </c>
      <c r="F1" t="s">
        <v>3</v>
      </c>
      <c r="H1" t="s">
        <v>16633</v>
      </c>
    </row>
    <row r="2" spans="1:8">
      <c r="A2" t="s">
        <v>16360</v>
      </c>
      <c r="B2" t="s">
        <v>16364</v>
      </c>
      <c r="C2" t="s">
        <v>9390</v>
      </c>
      <c r="D2" t="s">
        <v>698</v>
      </c>
      <c r="E2" t="s">
        <v>8489</v>
      </c>
      <c r="F2" t="s">
        <v>9</v>
      </c>
      <c r="H2" t="s">
        <v>5</v>
      </c>
    </row>
    <row r="3" spans="1:8">
      <c r="A3" t="s">
        <v>4662</v>
      </c>
      <c r="B3" t="s">
        <v>16376</v>
      </c>
      <c r="C3" t="s">
        <v>9230</v>
      </c>
      <c r="D3" t="s">
        <v>186</v>
      </c>
      <c r="E3" t="s">
        <v>7940</v>
      </c>
      <c r="F3" t="s">
        <v>33</v>
      </c>
      <c r="H3" t="s">
        <v>40</v>
      </c>
    </row>
    <row r="4" spans="1:8">
      <c r="A4" t="s">
        <v>124</v>
      </c>
      <c r="B4" t="s">
        <v>16522</v>
      </c>
      <c r="C4" t="s">
        <v>10210</v>
      </c>
      <c r="D4" t="s">
        <v>409</v>
      </c>
      <c r="E4" t="s">
        <v>8127</v>
      </c>
      <c r="F4" t="s">
        <v>61</v>
      </c>
      <c r="H4" t="s">
        <v>268</v>
      </c>
    </row>
    <row r="5" spans="1:8">
      <c r="A5" t="s">
        <v>7897</v>
      </c>
      <c r="B5" t="s">
        <v>16499</v>
      </c>
      <c r="C5" t="s">
        <v>9576</v>
      </c>
      <c r="D5" t="s">
        <v>667</v>
      </c>
      <c r="E5" t="s">
        <v>8647</v>
      </c>
      <c r="F5" t="s">
        <v>87</v>
      </c>
    </row>
    <row r="6" spans="1:8">
      <c r="A6" t="s">
        <v>3</v>
      </c>
      <c r="B6" t="s">
        <v>16401</v>
      </c>
      <c r="C6" t="s">
        <v>10662</v>
      </c>
      <c r="D6" t="s">
        <v>219</v>
      </c>
      <c r="E6" t="s">
        <v>8280</v>
      </c>
      <c r="F6" t="s">
        <v>79</v>
      </c>
    </row>
    <row r="7" spans="1:8">
      <c r="B7" t="s">
        <v>16397</v>
      </c>
      <c r="C7" t="s">
        <v>9867</v>
      </c>
      <c r="D7" t="s">
        <v>133</v>
      </c>
      <c r="E7" t="s">
        <v>8301</v>
      </c>
      <c r="F7" t="s">
        <v>83</v>
      </c>
    </row>
    <row r="8" spans="1:8">
      <c r="B8" t="s">
        <v>16368</v>
      </c>
      <c r="C8" t="s">
        <v>16376</v>
      </c>
      <c r="D8" t="s">
        <v>528</v>
      </c>
      <c r="E8" t="s">
        <v>8248</v>
      </c>
      <c r="F8" t="s">
        <v>21</v>
      </c>
    </row>
    <row r="9" spans="1:8">
      <c r="B9" t="s">
        <v>16380</v>
      </c>
      <c r="C9" t="s">
        <v>9345</v>
      </c>
      <c r="D9" t="s">
        <v>452</v>
      </c>
      <c r="E9" t="s">
        <v>9195</v>
      </c>
      <c r="F9" t="s">
        <v>68</v>
      </c>
    </row>
    <row r="10" spans="1:8">
      <c r="B10" t="s">
        <v>16424</v>
      </c>
      <c r="C10" t="s">
        <v>13377</v>
      </c>
      <c r="D10" t="s">
        <v>281</v>
      </c>
      <c r="E10" t="s">
        <v>7909</v>
      </c>
      <c r="F10" t="s">
        <v>47</v>
      </c>
    </row>
    <row r="11" spans="1:8">
      <c r="B11" t="s">
        <v>16394</v>
      </c>
      <c r="C11" t="s">
        <v>9274</v>
      </c>
      <c r="D11" t="s">
        <v>144</v>
      </c>
      <c r="E11" t="s">
        <v>8735</v>
      </c>
      <c r="F11" t="s">
        <v>12</v>
      </c>
    </row>
    <row r="12" spans="1:8">
      <c r="B12" t="s">
        <v>16405</v>
      </c>
      <c r="C12" t="s">
        <v>11075</v>
      </c>
      <c r="D12" t="s">
        <v>148</v>
      </c>
      <c r="E12" t="s">
        <v>7898</v>
      </c>
      <c r="F12" t="s">
        <v>54</v>
      </c>
    </row>
    <row r="13" spans="1:8">
      <c r="B13" t="s">
        <v>16534</v>
      </c>
      <c r="C13" t="s">
        <v>9237</v>
      </c>
      <c r="D13" t="s">
        <v>249</v>
      </c>
      <c r="E13" t="s">
        <v>8394</v>
      </c>
      <c r="F13" t="s">
        <v>4</v>
      </c>
    </row>
    <row r="14" spans="1:8">
      <c r="B14" t="s">
        <v>16409</v>
      </c>
      <c r="C14" t="s">
        <v>16522</v>
      </c>
      <c r="D14" t="s">
        <v>241</v>
      </c>
      <c r="E14" t="s">
        <v>8051</v>
      </c>
      <c r="F14" t="s">
        <v>28</v>
      </c>
    </row>
    <row r="15" spans="1:8">
      <c r="B15" t="s">
        <v>16361</v>
      </c>
      <c r="C15" t="s">
        <v>16499</v>
      </c>
      <c r="D15" t="s">
        <v>175</v>
      </c>
      <c r="E15" t="s">
        <v>8013</v>
      </c>
      <c r="F15" t="s">
        <v>51</v>
      </c>
    </row>
    <row r="16" spans="1:8">
      <c r="B16" t="s">
        <v>16580</v>
      </c>
      <c r="C16" t="s">
        <v>16401</v>
      </c>
      <c r="D16" t="s">
        <v>1573</v>
      </c>
      <c r="E16" t="s">
        <v>7918</v>
      </c>
      <c r="F16" t="s">
        <v>17</v>
      </c>
    </row>
    <row r="17" spans="2:6">
      <c r="B17" t="s">
        <v>16383</v>
      </c>
      <c r="C17" t="s">
        <v>9387</v>
      </c>
      <c r="D17" t="s">
        <v>137</v>
      </c>
      <c r="E17" t="s">
        <v>7951</v>
      </c>
      <c r="F17" t="s">
        <v>39</v>
      </c>
    </row>
    <row r="18" spans="2:6">
      <c r="B18" t="s">
        <v>16427</v>
      </c>
      <c r="C18" t="s">
        <v>9608</v>
      </c>
      <c r="D18" t="s">
        <v>348</v>
      </c>
      <c r="E18" t="s">
        <v>7913</v>
      </c>
    </row>
    <row r="19" spans="2:6">
      <c r="B19" t="s">
        <v>16596</v>
      </c>
      <c r="C19" t="s">
        <v>9470</v>
      </c>
      <c r="D19" t="s">
        <v>373</v>
      </c>
      <c r="E19" t="s">
        <v>8693</v>
      </c>
    </row>
    <row r="20" spans="2:6">
      <c r="B20" t="s">
        <v>16391</v>
      </c>
      <c r="C20" t="s">
        <v>16397</v>
      </c>
      <c r="D20" t="s">
        <v>245</v>
      </c>
      <c r="E20" t="s">
        <v>7985</v>
      </c>
    </row>
    <row r="21" spans="2:6">
      <c r="B21" t="s">
        <v>16510</v>
      </c>
      <c r="C21" t="s">
        <v>16368</v>
      </c>
      <c r="D21" t="s">
        <v>182</v>
      </c>
      <c r="E21" t="s">
        <v>8009</v>
      </c>
    </row>
    <row r="22" spans="2:6">
      <c r="B22" t="s">
        <v>16372</v>
      </c>
      <c r="C22" t="s">
        <v>16380</v>
      </c>
      <c r="D22" t="s">
        <v>825</v>
      </c>
      <c r="E22" t="s">
        <v>8465</v>
      </c>
    </row>
    <row r="23" spans="2:6">
      <c r="B23" t="s">
        <v>16434</v>
      </c>
      <c r="C23" t="s">
        <v>9252</v>
      </c>
      <c r="D23" t="s">
        <v>642</v>
      </c>
      <c r="E23" t="s">
        <v>8581</v>
      </c>
    </row>
    <row r="24" spans="2:6">
      <c r="B24" t="s">
        <v>16388</v>
      </c>
      <c r="C24" t="s">
        <v>11791</v>
      </c>
      <c r="D24" t="s">
        <v>1747</v>
      </c>
      <c r="E24" t="s">
        <v>8324</v>
      </c>
    </row>
    <row r="25" spans="2:6">
      <c r="B25" t="s">
        <v>16485</v>
      </c>
      <c r="C25" t="s">
        <v>9760</v>
      </c>
      <c r="D25" t="s">
        <v>164</v>
      </c>
      <c r="E25" t="s">
        <v>8599</v>
      </c>
    </row>
    <row r="26" spans="2:6">
      <c r="B26" t="s">
        <v>16546</v>
      </c>
      <c r="C26" t="s">
        <v>11240</v>
      </c>
      <c r="D26" t="s">
        <v>3832</v>
      </c>
      <c r="E26" t="s">
        <v>7905</v>
      </c>
    </row>
    <row r="27" spans="2:6">
      <c r="B27" t="s">
        <v>16447</v>
      </c>
      <c r="C27" t="s">
        <v>13441</v>
      </c>
      <c r="D27" t="s">
        <v>416</v>
      </c>
      <c r="E27" t="s">
        <v>8271</v>
      </c>
    </row>
    <row r="28" spans="2:6">
      <c r="B28" t="s">
        <v>16542</v>
      </c>
      <c r="C28" t="s">
        <v>9306</v>
      </c>
      <c r="D28" t="s">
        <v>662</v>
      </c>
      <c r="E28" t="s">
        <v>8766</v>
      </c>
    </row>
    <row r="29" spans="2:6">
      <c r="B29" t="s">
        <v>16416</v>
      </c>
      <c r="C29" t="s">
        <v>219</v>
      </c>
      <c r="D29" t="s">
        <v>943</v>
      </c>
      <c r="E29" t="s">
        <v>8039</v>
      </c>
    </row>
    <row r="30" spans="2:6">
      <c r="B30" t="s">
        <v>16452</v>
      </c>
      <c r="C30" t="s">
        <v>11055</v>
      </c>
      <c r="D30" t="s">
        <v>129</v>
      </c>
      <c r="E30" t="s">
        <v>8447</v>
      </c>
    </row>
    <row r="31" spans="2:6">
      <c r="C31" t="s">
        <v>16424</v>
      </c>
      <c r="D31" t="s">
        <v>168</v>
      </c>
      <c r="E31" t="s">
        <v>8158</v>
      </c>
    </row>
    <row r="32" spans="2:6">
      <c r="C32" t="s">
        <v>16394</v>
      </c>
      <c r="D32" t="s">
        <v>125</v>
      </c>
      <c r="E32" t="s">
        <v>8277</v>
      </c>
    </row>
    <row r="33" spans="3:5">
      <c r="C33" t="s">
        <v>9427</v>
      </c>
      <c r="D33" t="s">
        <v>140</v>
      </c>
      <c r="E33" t="s">
        <v>7937</v>
      </c>
    </row>
    <row r="34" spans="3:5">
      <c r="C34" t="s">
        <v>9277</v>
      </c>
      <c r="E34" t="s">
        <v>8189</v>
      </c>
    </row>
    <row r="35" spans="3:5">
      <c r="C35" t="s">
        <v>16405</v>
      </c>
      <c r="E35" t="s">
        <v>8193</v>
      </c>
    </row>
    <row r="36" spans="3:5">
      <c r="C36" t="s">
        <v>9222</v>
      </c>
      <c r="E36" t="s">
        <v>8174</v>
      </c>
    </row>
    <row r="37" spans="3:5">
      <c r="C37" t="s">
        <v>9992</v>
      </c>
      <c r="E37" t="s">
        <v>7923</v>
      </c>
    </row>
    <row r="38" spans="3:5">
      <c r="C38" t="s">
        <v>9363</v>
      </c>
      <c r="E38" t="s">
        <v>7901</v>
      </c>
    </row>
    <row r="39" spans="3:5">
      <c r="C39" t="s">
        <v>10191</v>
      </c>
      <c r="E39" t="s">
        <v>8770</v>
      </c>
    </row>
    <row r="40" spans="3:5">
      <c r="C40" t="s">
        <v>9249</v>
      </c>
      <c r="E40" t="s">
        <v>8023</v>
      </c>
    </row>
    <row r="41" spans="3:5">
      <c r="C41" t="s">
        <v>16534</v>
      </c>
    </row>
    <row r="42" spans="3:5">
      <c r="C42" t="s">
        <v>9393</v>
      </c>
    </row>
    <row r="43" spans="3:5">
      <c r="C43" t="s">
        <v>16409</v>
      </c>
    </row>
    <row r="44" spans="3:5">
      <c r="C44" t="s">
        <v>1573</v>
      </c>
    </row>
    <row r="45" spans="3:5">
      <c r="C45" t="s">
        <v>16361</v>
      </c>
    </row>
    <row r="46" spans="3:5">
      <c r="C46" t="s">
        <v>13720</v>
      </c>
    </row>
    <row r="47" spans="3:5">
      <c r="C47" t="s">
        <v>9225</v>
      </c>
    </row>
    <row r="48" spans="3:5">
      <c r="C48" t="s">
        <v>16580</v>
      </c>
    </row>
    <row r="49" spans="3:3">
      <c r="C49" t="s">
        <v>16383</v>
      </c>
    </row>
    <row r="50" spans="3:3">
      <c r="C50" t="s">
        <v>16427</v>
      </c>
    </row>
    <row r="51" spans="3:3">
      <c r="C51" t="s">
        <v>16596</v>
      </c>
    </row>
    <row r="52" spans="3:3">
      <c r="C52" t="s">
        <v>16391</v>
      </c>
    </row>
    <row r="53" spans="3:3">
      <c r="C53" t="s">
        <v>10618</v>
      </c>
    </row>
    <row r="54" spans="3:3">
      <c r="C54" t="s">
        <v>642</v>
      </c>
    </row>
    <row r="55" spans="3:3">
      <c r="C55" t="s">
        <v>16510</v>
      </c>
    </row>
    <row r="56" spans="3:3">
      <c r="C56" t="s">
        <v>9234</v>
      </c>
    </row>
    <row r="57" spans="3:3">
      <c r="C57" t="s">
        <v>16372</v>
      </c>
    </row>
    <row r="58" spans="3:3">
      <c r="C58" t="s">
        <v>16434</v>
      </c>
    </row>
    <row r="59" spans="3:3">
      <c r="C59" t="s">
        <v>9323</v>
      </c>
    </row>
    <row r="60" spans="3:3">
      <c r="C60" t="s">
        <v>9481</v>
      </c>
    </row>
    <row r="61" spans="3:3">
      <c r="C61" t="s">
        <v>9747</v>
      </c>
    </row>
    <row r="62" spans="3:3">
      <c r="C62" t="s">
        <v>16388</v>
      </c>
    </row>
    <row r="63" spans="3:3">
      <c r="C63" t="s">
        <v>16347</v>
      </c>
    </row>
    <row r="64" spans="3:3">
      <c r="C64" t="s">
        <v>9921</v>
      </c>
    </row>
    <row r="65" spans="3:3">
      <c r="C65" t="s">
        <v>16485</v>
      </c>
    </row>
    <row r="66" spans="3:3">
      <c r="C66" t="s">
        <v>9262</v>
      </c>
    </row>
    <row r="67" spans="3:3">
      <c r="C67" t="s">
        <v>16546</v>
      </c>
    </row>
    <row r="68" spans="3:3">
      <c r="C68" t="s">
        <v>9246</v>
      </c>
    </row>
    <row r="69" spans="3:3">
      <c r="C69" t="s">
        <v>16447</v>
      </c>
    </row>
    <row r="70" spans="3:3">
      <c r="C70" t="s">
        <v>16542</v>
      </c>
    </row>
    <row r="71" spans="3:3">
      <c r="C71" t="s">
        <v>12924</v>
      </c>
    </row>
    <row r="72" spans="3:3">
      <c r="C72" t="s">
        <v>16416</v>
      </c>
    </row>
    <row r="73" spans="3:3">
      <c r="C73" t="s">
        <v>16452</v>
      </c>
    </row>
    <row r="74" spans="3:3">
      <c r="C74" t="s">
        <v>9218</v>
      </c>
    </row>
    <row r="75" spans="3:3">
      <c r="C75" t="s">
        <v>10548</v>
      </c>
    </row>
  </sheetData>
  <sortState xmlns:xlrd2="http://schemas.microsoft.com/office/spreadsheetml/2017/richdata2" ref="K1:K1041577">
    <sortCondition ref="K1:K1041577"/>
  </sortState>
  <dataValidations disablePrompts="1" count="2">
    <dataValidation type="list" allowBlank="1" showInputMessage="1" showErrorMessage="1" sqref="K17" xr:uid="{E0203981-CC22-4337-9330-7D1D6759C0F9}">
      <formula1>INDIRECT(J17)</formula1>
    </dataValidation>
    <dataValidation type="list" allowBlank="1" showInputMessage="1" showErrorMessage="1" sqref="G3:G17" xr:uid="{CF70664A-D228-4B49-81FA-8A03D0F4F18C}">
      <formula1>INDIRECT(K2)</formula1>
    </dataValidation>
  </dataValidations>
  <pageMargins left="0.7" right="0.7" top="0.75" bottom="0.75" header="0.3" footer="0.3"/>
  <pageSetup paperSize="9" orientation="portrait" r:id="rId1"/>
  <drawing r:id="rId2"/>
  <tableParts count="7">
    <tablePart r:id="rId3"/>
    <tablePart r:id="rId4"/>
    <tablePart r:id="rId5"/>
    <tablePart r:id="rId6"/>
    <tablePart r:id="rId7"/>
    <tablePart r:id="rId8"/>
    <tablePart r:id="rId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ReadMe</vt:lpstr>
      <vt:lpstr>Dashboard</vt:lpstr>
      <vt:lpstr>AIRBNB</vt:lpstr>
      <vt:lpstr>SuperHost</vt:lpstr>
      <vt:lpstr>Preguntas</vt:lpstr>
      <vt:lpstr>Tablas dinámicas</vt:lpstr>
      <vt:lpstr>Tablas aux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Gómez Romero</dc:creator>
  <cp:lastModifiedBy>Mariana Gómez Romero</cp:lastModifiedBy>
  <dcterms:created xsi:type="dcterms:W3CDTF">2023-06-10T18:06:50Z</dcterms:created>
  <dcterms:modified xsi:type="dcterms:W3CDTF">2023-06-22T18:16:07Z</dcterms:modified>
</cp:coreProperties>
</file>